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backupFile="1" codeName="ThisWorkbook"/>
  <bookViews>
    <workbookView xWindow="12585" yWindow="-15" windowWidth="12630" windowHeight="11640" tabRatio="667" activeTab="3"/>
  </bookViews>
  <sheets>
    <sheet name="BR" sheetId="9" r:id="rId1"/>
    <sheet name="MW" sheetId="8" r:id="rId2"/>
    <sheet name="MWH" sheetId="7" r:id="rId3"/>
    <sheet name="Documentation" sheetId="10" r:id="rId4"/>
  </sheets>
  <externalReferences>
    <externalReference r:id="rId5"/>
    <externalReference r:id="rId6"/>
    <externalReference r:id="rId7"/>
  </externalReferences>
  <definedNames>
    <definedName name="ALLREQS" localSheetId="2">MWH!$AY$5</definedName>
    <definedName name="ALLREQS">#REF!</definedName>
    <definedName name="COMPARE_MW">#REF!</definedName>
    <definedName name="FMPA" localSheetId="2">MWH!$AU$5</definedName>
    <definedName name="FMPA">#REF!</definedName>
    <definedName name="GPC" localSheetId="2">MWH!$BG$5</definedName>
    <definedName name="GPC">#REF!</definedName>
    <definedName name="KISS" localSheetId="2">MWH!$AZ$5</definedName>
    <definedName name="KISS">#REF!</definedName>
    <definedName name="NSB" localSheetId="2">MWH!$BA$5</definedName>
    <definedName name="NSB">#REF!</definedName>
    <definedName name="OPC" localSheetId="2">MWH!#REF!</definedName>
    <definedName name="OPC">#REF!</definedName>
    <definedName name="_xlnm.Print_Area" localSheetId="1">MW!$A$1:$N$40</definedName>
    <definedName name="_xlnm.Print_Area" localSheetId="2">MWH!$A$1:$AC$1203,MWH!$A$1564:$AC$1720</definedName>
    <definedName name="_xlnm.Print_Titles" localSheetId="1">MW!$A:$A,MW!$1:$3</definedName>
    <definedName name="_xlnm.Print_Titles" localSheetId="2">MWH!$1:$3</definedName>
    <definedName name="REEDY" localSheetId="2">MWH!#REF!</definedName>
    <definedName name="REEDY">#REF!</definedName>
    <definedName name="SECI_150" localSheetId="2">MWH!$AO$5</definedName>
    <definedName name="SECI_150">#REF!</definedName>
    <definedName name="SECI_155" localSheetId="2">MWH!$AS$5</definedName>
    <definedName name="SECI_155">#REF!</definedName>
    <definedName name="SECI_300" localSheetId="2">MWH!$AR$5</definedName>
    <definedName name="SECI_300">#REF!</definedName>
    <definedName name="SECISUPP_TALQ" localSheetId="2">MWH!#REF!</definedName>
    <definedName name="SECISUPP_TALQ">#REF!</definedName>
    <definedName name="STCLOUD" localSheetId="2">MWH!$BD$5</definedName>
    <definedName name="STCLOUD">#REF!</definedName>
    <definedName name="wrn.All_Sheets." hidden="1">{#N/A,#N/A,FALSE,"CONT_MWH";#N/A,#N/A,FALSE,"CONT_MW";#N/A,#N/A,FALSE,"MIN_MWH";#N/A,#N/A,FALSE,"MIN_MW";#N/A,#N/A,FALSE,"BASECASE_MWH";#N/A,#N/A,FALSE,"BASECASE_MW"}</definedName>
  </definedNames>
  <calcPr calcId="125725" calcMode="manual"/>
</workbook>
</file>

<file path=xl/calcChain.xml><?xml version="1.0" encoding="utf-8"?>
<calcChain xmlns="http://schemas.openxmlformats.org/spreadsheetml/2006/main">
  <c r="Q797" i="8"/>
  <c r="Q770"/>
  <c r="R770"/>
  <c r="S770"/>
  <c r="T770"/>
  <c r="U770"/>
  <c r="V770"/>
  <c r="W770"/>
  <c r="X770"/>
  <c r="Y770"/>
  <c r="Z770"/>
  <c r="AA770"/>
  <c r="AB770"/>
  <c r="Q771"/>
  <c r="R771"/>
  <c r="S771"/>
  <c r="T771"/>
  <c r="U771"/>
  <c r="V771"/>
  <c r="W771"/>
  <c r="X771"/>
  <c r="Y771"/>
  <c r="Z771"/>
  <c r="AA771"/>
  <c r="AB771"/>
  <c r="Q772"/>
  <c r="R772"/>
  <c r="S772"/>
  <c r="T772"/>
  <c r="U772"/>
  <c r="V772"/>
  <c r="W772"/>
  <c r="X772"/>
  <c r="Y772"/>
  <c r="Z772"/>
  <c r="AA772"/>
  <c r="AB772"/>
  <c r="Q773"/>
  <c r="R773"/>
  <c r="S773"/>
  <c r="T773"/>
  <c r="U773"/>
  <c r="V773"/>
  <c r="W773"/>
  <c r="X773"/>
  <c r="Y773"/>
  <c r="Z773"/>
  <c r="AA773"/>
  <c r="AB773"/>
  <c r="Q774"/>
  <c r="R774"/>
  <c r="S774"/>
  <c r="T774"/>
  <c r="U774"/>
  <c r="V774"/>
  <c r="W774"/>
  <c r="X774"/>
  <c r="Y774"/>
  <c r="Z774"/>
  <c r="AA774"/>
  <c r="AB774"/>
  <c r="Q775"/>
  <c r="R775"/>
  <c r="S775"/>
  <c r="T775"/>
  <c r="U775"/>
  <c r="V775"/>
  <c r="W775"/>
  <c r="X775"/>
  <c r="Y775"/>
  <c r="Z775"/>
  <c r="AA775"/>
  <c r="AB775"/>
  <c r="Q776"/>
  <c r="R776"/>
  <c r="S776"/>
  <c r="T776"/>
  <c r="U776"/>
  <c r="V776"/>
  <c r="W776"/>
  <c r="X776"/>
  <c r="Y776"/>
  <c r="Z776"/>
  <c r="AA776"/>
  <c r="AB776"/>
  <c r="Q777"/>
  <c r="R777"/>
  <c r="S777"/>
  <c r="T777"/>
  <c r="U777"/>
  <c r="V777"/>
  <c r="W777"/>
  <c r="X777"/>
  <c r="Y777"/>
  <c r="Z777"/>
  <c r="AA777"/>
  <c r="AB777"/>
  <c r="Q778"/>
  <c r="R778"/>
  <c r="S778"/>
  <c r="T778"/>
  <c r="U778"/>
  <c r="V778"/>
  <c r="W778"/>
  <c r="X778"/>
  <c r="Y778"/>
  <c r="Z778"/>
  <c r="AA778"/>
  <c r="AB778"/>
  <c r="Q779"/>
  <c r="R779"/>
  <c r="S779"/>
  <c r="T779"/>
  <c r="U779"/>
  <c r="V779"/>
  <c r="W779"/>
  <c r="X779"/>
  <c r="Y779"/>
  <c r="Z779"/>
  <c r="AA779"/>
  <c r="AB779"/>
  <c r="Q780"/>
  <c r="R780"/>
  <c r="S780"/>
  <c r="T780"/>
  <c r="U780"/>
  <c r="V780"/>
  <c r="W780"/>
  <c r="X780"/>
  <c r="Y780"/>
  <c r="Z780"/>
  <c r="AA780"/>
  <c r="AB780"/>
  <c r="Q781"/>
  <c r="R781"/>
  <c r="S781"/>
  <c r="T781"/>
  <c r="U781"/>
  <c r="V781"/>
  <c r="W781"/>
  <c r="X781"/>
  <c r="Y781"/>
  <c r="Z781"/>
  <c r="AA781"/>
  <c r="AB781"/>
  <c r="Q782"/>
  <c r="R782"/>
  <c r="S782"/>
  <c r="T782"/>
  <c r="U782"/>
  <c r="V782"/>
  <c r="W782"/>
  <c r="X782"/>
  <c r="Y782"/>
  <c r="Z782"/>
  <c r="AA782"/>
  <c r="AB782"/>
  <c r="Q783"/>
  <c r="R783"/>
  <c r="S783"/>
  <c r="T783"/>
  <c r="U783"/>
  <c r="V783"/>
  <c r="W783"/>
  <c r="X783"/>
  <c r="Y783"/>
  <c r="Z783"/>
  <c r="AA783"/>
  <c r="AB783"/>
  <c r="Q784"/>
  <c r="R784"/>
  <c r="S784"/>
  <c r="T784"/>
  <c r="U784"/>
  <c r="V784"/>
  <c r="W784"/>
  <c r="X784"/>
  <c r="Y784"/>
  <c r="Z784"/>
  <c r="AA784"/>
  <c r="AB784"/>
  <c r="Q785"/>
  <c r="R785"/>
  <c r="S785"/>
  <c r="T785"/>
  <c r="U785"/>
  <c r="V785"/>
  <c r="W785"/>
  <c r="X785"/>
  <c r="Y785"/>
  <c r="Z785"/>
  <c r="AA785"/>
  <c r="AB785"/>
  <c r="Q786"/>
  <c r="R786"/>
  <c r="S786"/>
  <c r="T786"/>
  <c r="U786"/>
  <c r="V786"/>
  <c r="W786"/>
  <c r="X786"/>
  <c r="Y786"/>
  <c r="Z786"/>
  <c r="AA786"/>
  <c r="AB786"/>
  <c r="Q787"/>
  <c r="R787"/>
  <c r="S787"/>
  <c r="T787"/>
  <c r="U787"/>
  <c r="V787"/>
  <c r="W787"/>
  <c r="X787"/>
  <c r="Y787"/>
  <c r="Z787"/>
  <c r="AA787"/>
  <c r="AB787"/>
  <c r="Q788"/>
  <c r="R788"/>
  <c r="S788"/>
  <c r="T788"/>
  <c r="U788"/>
  <c r="V788"/>
  <c r="W788"/>
  <c r="X788"/>
  <c r="Y788"/>
  <c r="Z788"/>
  <c r="AA788"/>
  <c r="AB788"/>
  <c r="Q789"/>
  <c r="R789"/>
  <c r="S789"/>
  <c r="T789"/>
  <c r="U789"/>
  <c r="V789"/>
  <c r="W789"/>
  <c r="X789"/>
  <c r="Y789"/>
  <c r="Z789"/>
  <c r="AA789"/>
  <c r="AB789"/>
  <c r="Q790"/>
  <c r="R790"/>
  <c r="S790"/>
  <c r="T790"/>
  <c r="U790"/>
  <c r="V790"/>
  <c r="W790"/>
  <c r="X790"/>
  <c r="Y790"/>
  <c r="Z790"/>
  <c r="AA790"/>
  <c r="AB790"/>
  <c r="Q791"/>
  <c r="R791"/>
  <c r="S791"/>
  <c r="T791"/>
  <c r="U791"/>
  <c r="V791"/>
  <c r="W791"/>
  <c r="X791"/>
  <c r="Y791"/>
  <c r="Z791"/>
  <c r="AA791"/>
  <c r="AB791"/>
  <c r="Q792"/>
  <c r="R792"/>
  <c r="S792"/>
  <c r="T792"/>
  <c r="U792"/>
  <c r="V792"/>
  <c r="W792"/>
  <c r="X792"/>
  <c r="Y792"/>
  <c r="Z792"/>
  <c r="AA792"/>
  <c r="AB792"/>
  <c r="Q793"/>
  <c r="R793"/>
  <c r="S793"/>
  <c r="T793"/>
  <c r="U793"/>
  <c r="V793"/>
  <c r="W793"/>
  <c r="X793"/>
  <c r="Y793"/>
  <c r="Z793"/>
  <c r="AA793"/>
  <c r="AB793"/>
  <c r="Q794"/>
  <c r="R794"/>
  <c r="S794"/>
  <c r="T794"/>
  <c r="U794"/>
  <c r="V794"/>
  <c r="W794"/>
  <c r="X794"/>
  <c r="Y794"/>
  <c r="Z794"/>
  <c r="AA794"/>
  <c r="AB794"/>
  <c r="Q795"/>
  <c r="R795"/>
  <c r="S795"/>
  <c r="T795"/>
  <c r="U795"/>
  <c r="V795"/>
  <c r="W795"/>
  <c r="X795"/>
  <c r="Y795"/>
  <c r="Z795"/>
  <c r="AA795"/>
  <c r="AB795"/>
  <c r="Q796"/>
  <c r="R796"/>
  <c r="S796"/>
  <c r="T796"/>
  <c r="U796"/>
  <c r="V796"/>
  <c r="W796"/>
  <c r="X796"/>
  <c r="Y796"/>
  <c r="Z796"/>
  <c r="AA796"/>
  <c r="AB796"/>
  <c r="R769"/>
  <c r="S769"/>
  <c r="T769"/>
  <c r="U769"/>
  <c r="V769"/>
  <c r="W769"/>
  <c r="X769"/>
  <c r="Y769"/>
  <c r="Z769"/>
  <c r="AA769"/>
  <c r="AB769"/>
  <c r="Q769"/>
  <c r="B770"/>
  <c r="C770"/>
  <c r="D770"/>
  <c r="E770"/>
  <c r="F770"/>
  <c r="G770"/>
  <c r="H770"/>
  <c r="I770"/>
  <c r="J770"/>
  <c r="K770"/>
  <c r="L770"/>
  <c r="M770"/>
  <c r="B771"/>
  <c r="C771"/>
  <c r="D771"/>
  <c r="E771"/>
  <c r="F771"/>
  <c r="G771"/>
  <c r="H771"/>
  <c r="I771"/>
  <c r="J771"/>
  <c r="K771"/>
  <c r="L771"/>
  <c r="M771"/>
  <c r="B772"/>
  <c r="C772"/>
  <c r="D772"/>
  <c r="E772"/>
  <c r="F772"/>
  <c r="G772"/>
  <c r="H772"/>
  <c r="I772"/>
  <c r="J772"/>
  <c r="K772"/>
  <c r="L772"/>
  <c r="M772"/>
  <c r="B773"/>
  <c r="C773"/>
  <c r="D773"/>
  <c r="E773"/>
  <c r="F773"/>
  <c r="G773"/>
  <c r="H773"/>
  <c r="I773"/>
  <c r="J773"/>
  <c r="K773"/>
  <c r="L773"/>
  <c r="M773"/>
  <c r="B774"/>
  <c r="C774"/>
  <c r="D774"/>
  <c r="E774"/>
  <c r="F774"/>
  <c r="G774"/>
  <c r="H774"/>
  <c r="I774"/>
  <c r="J774"/>
  <c r="K774"/>
  <c r="L774"/>
  <c r="M774"/>
  <c r="B775"/>
  <c r="C775"/>
  <c r="D775"/>
  <c r="E775"/>
  <c r="F775"/>
  <c r="G775"/>
  <c r="H775"/>
  <c r="I775"/>
  <c r="J775"/>
  <c r="K775"/>
  <c r="L775"/>
  <c r="M775"/>
  <c r="B776"/>
  <c r="C776"/>
  <c r="D776"/>
  <c r="E776"/>
  <c r="F776"/>
  <c r="G776"/>
  <c r="H776"/>
  <c r="I776"/>
  <c r="J776"/>
  <c r="K776"/>
  <c r="L776"/>
  <c r="M776"/>
  <c r="B777"/>
  <c r="C777"/>
  <c r="D777"/>
  <c r="E777"/>
  <c r="F777"/>
  <c r="G777"/>
  <c r="H777"/>
  <c r="I777"/>
  <c r="J777"/>
  <c r="K777"/>
  <c r="L777"/>
  <c r="M777"/>
  <c r="B778"/>
  <c r="C778"/>
  <c r="D778"/>
  <c r="E778"/>
  <c r="F778"/>
  <c r="G778"/>
  <c r="H778"/>
  <c r="I778"/>
  <c r="J778"/>
  <c r="K778"/>
  <c r="L778"/>
  <c r="M778"/>
  <c r="B779"/>
  <c r="C779"/>
  <c r="D779"/>
  <c r="E779"/>
  <c r="F779"/>
  <c r="G779"/>
  <c r="H779"/>
  <c r="I779"/>
  <c r="J779"/>
  <c r="K779"/>
  <c r="L779"/>
  <c r="M779"/>
  <c r="B780"/>
  <c r="C780"/>
  <c r="D780"/>
  <c r="E780"/>
  <c r="F780"/>
  <c r="G780"/>
  <c r="H780"/>
  <c r="I780"/>
  <c r="J780"/>
  <c r="K780"/>
  <c r="L780"/>
  <c r="M780"/>
  <c r="B781"/>
  <c r="C781"/>
  <c r="D781"/>
  <c r="E781"/>
  <c r="F781"/>
  <c r="G781"/>
  <c r="H781"/>
  <c r="I781"/>
  <c r="J781"/>
  <c r="K781"/>
  <c r="L781"/>
  <c r="M781"/>
  <c r="B782"/>
  <c r="C782"/>
  <c r="D782"/>
  <c r="E782"/>
  <c r="F782"/>
  <c r="G782"/>
  <c r="H782"/>
  <c r="I782"/>
  <c r="J782"/>
  <c r="K782"/>
  <c r="L782"/>
  <c r="M782"/>
  <c r="B783"/>
  <c r="C783"/>
  <c r="D783"/>
  <c r="E783"/>
  <c r="F783"/>
  <c r="G783"/>
  <c r="H783"/>
  <c r="I783"/>
  <c r="J783"/>
  <c r="K783"/>
  <c r="L783"/>
  <c r="M783"/>
  <c r="B784"/>
  <c r="C784"/>
  <c r="D784"/>
  <c r="E784"/>
  <c r="F784"/>
  <c r="G784"/>
  <c r="H784"/>
  <c r="I784"/>
  <c r="J784"/>
  <c r="K784"/>
  <c r="L784"/>
  <c r="M784"/>
  <c r="B785"/>
  <c r="C785"/>
  <c r="D785"/>
  <c r="E785"/>
  <c r="F785"/>
  <c r="G785"/>
  <c r="H785"/>
  <c r="I785"/>
  <c r="J785"/>
  <c r="K785"/>
  <c r="L785"/>
  <c r="M785"/>
  <c r="B786"/>
  <c r="C786"/>
  <c r="D786"/>
  <c r="E786"/>
  <c r="F786"/>
  <c r="G786"/>
  <c r="H786"/>
  <c r="I786"/>
  <c r="J786"/>
  <c r="K786"/>
  <c r="L786"/>
  <c r="M786"/>
  <c r="B787"/>
  <c r="C787"/>
  <c r="D787"/>
  <c r="E787"/>
  <c r="F787"/>
  <c r="G787"/>
  <c r="H787"/>
  <c r="I787"/>
  <c r="J787"/>
  <c r="K787"/>
  <c r="L787"/>
  <c r="M787"/>
  <c r="B788"/>
  <c r="C788"/>
  <c r="D788"/>
  <c r="E788"/>
  <c r="F788"/>
  <c r="G788"/>
  <c r="H788"/>
  <c r="I788"/>
  <c r="J788"/>
  <c r="K788"/>
  <c r="L788"/>
  <c r="M788"/>
  <c r="B789"/>
  <c r="C789"/>
  <c r="D789"/>
  <c r="E789"/>
  <c r="F789"/>
  <c r="G789"/>
  <c r="H789"/>
  <c r="I789"/>
  <c r="J789"/>
  <c r="K789"/>
  <c r="L789"/>
  <c r="M789"/>
  <c r="B790"/>
  <c r="C790"/>
  <c r="D790"/>
  <c r="E790"/>
  <c r="F790"/>
  <c r="G790"/>
  <c r="H790"/>
  <c r="I790"/>
  <c r="J790"/>
  <c r="K790"/>
  <c r="L790"/>
  <c r="M790"/>
  <c r="B791"/>
  <c r="C791"/>
  <c r="D791"/>
  <c r="E791"/>
  <c r="F791"/>
  <c r="G791"/>
  <c r="H791"/>
  <c r="I791"/>
  <c r="J791"/>
  <c r="K791"/>
  <c r="L791"/>
  <c r="M791"/>
  <c r="B792"/>
  <c r="C792"/>
  <c r="D792"/>
  <c r="E792"/>
  <c r="F792"/>
  <c r="G792"/>
  <c r="H792"/>
  <c r="I792"/>
  <c r="J792"/>
  <c r="K792"/>
  <c r="L792"/>
  <c r="M792"/>
  <c r="B793"/>
  <c r="C793"/>
  <c r="D793"/>
  <c r="E793"/>
  <c r="F793"/>
  <c r="G793"/>
  <c r="H793"/>
  <c r="I793"/>
  <c r="J793"/>
  <c r="K793"/>
  <c r="L793"/>
  <c r="M793"/>
  <c r="B794"/>
  <c r="C794"/>
  <c r="D794"/>
  <c r="E794"/>
  <c r="F794"/>
  <c r="G794"/>
  <c r="H794"/>
  <c r="I794"/>
  <c r="J794"/>
  <c r="K794"/>
  <c r="L794"/>
  <c r="M794"/>
  <c r="B795"/>
  <c r="C795"/>
  <c r="D795"/>
  <c r="E795"/>
  <c r="F795"/>
  <c r="G795"/>
  <c r="H795"/>
  <c r="I795"/>
  <c r="J795"/>
  <c r="K795"/>
  <c r="L795"/>
  <c r="M795"/>
  <c r="B796"/>
  <c r="C796"/>
  <c r="D796"/>
  <c r="E796"/>
  <c r="F796"/>
  <c r="G796"/>
  <c r="H796"/>
  <c r="I796"/>
  <c r="J796"/>
  <c r="K796"/>
  <c r="L796"/>
  <c r="M796"/>
  <c r="C769"/>
  <c r="D769"/>
  <c r="E769"/>
  <c r="F769"/>
  <c r="G769"/>
  <c r="H769"/>
  <c r="I769"/>
  <c r="J769"/>
  <c r="K769"/>
  <c r="L769"/>
  <c r="M769"/>
  <c r="B769"/>
  <c r="AB797" i="7" l="1"/>
  <c r="AB117" s="1"/>
  <c r="AA797"/>
  <c r="Z797"/>
  <c r="Z117" s="1"/>
  <c r="Y797"/>
  <c r="Y117" s="1"/>
  <c r="X797"/>
  <c r="X117" s="1"/>
  <c r="W797"/>
  <c r="W117" s="1"/>
  <c r="V797"/>
  <c r="V117" s="1"/>
  <c r="U797"/>
  <c r="U117" s="1"/>
  <c r="T797"/>
  <c r="T117" s="1"/>
  <c r="S797"/>
  <c r="R797"/>
  <c r="Q797"/>
  <c r="AB796"/>
  <c r="AA796"/>
  <c r="Z796"/>
  <c r="Y796"/>
  <c r="X796"/>
  <c r="W796"/>
  <c r="V796"/>
  <c r="U796"/>
  <c r="T796"/>
  <c r="S796"/>
  <c r="R796"/>
  <c r="Q796"/>
  <c r="AB795"/>
  <c r="AA795"/>
  <c r="Z795"/>
  <c r="Y795"/>
  <c r="X795"/>
  <c r="W795"/>
  <c r="V795"/>
  <c r="U795"/>
  <c r="T795"/>
  <c r="S795"/>
  <c r="R795"/>
  <c r="Q795"/>
  <c r="AB794"/>
  <c r="AA794"/>
  <c r="Z794"/>
  <c r="Y794"/>
  <c r="X794"/>
  <c r="W794"/>
  <c r="V794"/>
  <c r="U794"/>
  <c r="T794"/>
  <c r="S794"/>
  <c r="R794"/>
  <c r="Q794"/>
  <c r="AB793"/>
  <c r="AA793"/>
  <c r="Z793"/>
  <c r="Y793"/>
  <c r="X793"/>
  <c r="W793"/>
  <c r="V793"/>
  <c r="U793"/>
  <c r="T793"/>
  <c r="S793"/>
  <c r="R793"/>
  <c r="Q793"/>
  <c r="AB792"/>
  <c r="AA792"/>
  <c r="Z792"/>
  <c r="Y792"/>
  <c r="X792"/>
  <c r="W792"/>
  <c r="V792"/>
  <c r="U792"/>
  <c r="T792"/>
  <c r="S792"/>
  <c r="R792"/>
  <c r="Q792"/>
  <c r="AB791"/>
  <c r="AA791"/>
  <c r="Z791"/>
  <c r="Y791"/>
  <c r="X791"/>
  <c r="W791"/>
  <c r="V791"/>
  <c r="U791"/>
  <c r="T791"/>
  <c r="S791"/>
  <c r="R791"/>
  <c r="Q791"/>
  <c r="AB790"/>
  <c r="AA790"/>
  <c r="Z790"/>
  <c r="Y790"/>
  <c r="X790"/>
  <c r="W790"/>
  <c r="V790"/>
  <c r="U790"/>
  <c r="T790"/>
  <c r="S790"/>
  <c r="R790"/>
  <c r="Q790"/>
  <c r="AB789"/>
  <c r="AA789"/>
  <c r="Z789"/>
  <c r="Y789"/>
  <c r="X789"/>
  <c r="W789"/>
  <c r="V789"/>
  <c r="U789"/>
  <c r="T789"/>
  <c r="S789"/>
  <c r="R789"/>
  <c r="Q789"/>
  <c r="AB788"/>
  <c r="AA788"/>
  <c r="Z788"/>
  <c r="Y788"/>
  <c r="X788"/>
  <c r="W788"/>
  <c r="V788"/>
  <c r="U788"/>
  <c r="T788"/>
  <c r="S788"/>
  <c r="R788"/>
  <c r="Q788"/>
  <c r="AB787"/>
  <c r="AA787"/>
  <c r="Z787"/>
  <c r="Y787"/>
  <c r="X787"/>
  <c r="W787"/>
  <c r="V787"/>
  <c r="U787"/>
  <c r="T787"/>
  <c r="S787"/>
  <c r="R787"/>
  <c r="Q787"/>
  <c r="AB786"/>
  <c r="AA786"/>
  <c r="Z786"/>
  <c r="Y786"/>
  <c r="X786"/>
  <c r="W786"/>
  <c r="V786"/>
  <c r="U786"/>
  <c r="T786"/>
  <c r="S786"/>
  <c r="R786"/>
  <c r="Q786"/>
  <c r="AB785"/>
  <c r="AA785"/>
  <c r="Z785"/>
  <c r="Y785"/>
  <c r="X785"/>
  <c r="W785"/>
  <c r="V785"/>
  <c r="U785"/>
  <c r="T785"/>
  <c r="S785"/>
  <c r="R785"/>
  <c r="Q785"/>
  <c r="AB784"/>
  <c r="AA784"/>
  <c r="Z784"/>
  <c r="Y784"/>
  <c r="X784"/>
  <c r="W784"/>
  <c r="V784"/>
  <c r="U784"/>
  <c r="T784"/>
  <c r="S784"/>
  <c r="R784"/>
  <c r="Q784"/>
  <c r="AB783"/>
  <c r="AA783"/>
  <c r="Z783"/>
  <c r="Y783"/>
  <c r="X783"/>
  <c r="W783"/>
  <c r="V783"/>
  <c r="U783"/>
  <c r="T783"/>
  <c r="S783"/>
  <c r="R783"/>
  <c r="Q783"/>
  <c r="AB782"/>
  <c r="AA782"/>
  <c r="Z782"/>
  <c r="Y782"/>
  <c r="X782"/>
  <c r="W782"/>
  <c r="V782"/>
  <c r="U782"/>
  <c r="T782"/>
  <c r="S782"/>
  <c r="R782"/>
  <c r="Q782"/>
  <c r="AB781"/>
  <c r="AA781"/>
  <c r="Z781"/>
  <c r="Y781"/>
  <c r="X781"/>
  <c r="W781"/>
  <c r="V781"/>
  <c r="U781"/>
  <c r="T781"/>
  <c r="S781"/>
  <c r="R781"/>
  <c r="Q781"/>
  <c r="AB780"/>
  <c r="AA780"/>
  <c r="Z780"/>
  <c r="Y780"/>
  <c r="X780"/>
  <c r="W780"/>
  <c r="V780"/>
  <c r="U780"/>
  <c r="T780"/>
  <c r="S780"/>
  <c r="R780"/>
  <c r="Q780"/>
  <c r="AB779"/>
  <c r="AA779"/>
  <c r="Z779"/>
  <c r="Y779"/>
  <c r="X779"/>
  <c r="W779"/>
  <c r="V779"/>
  <c r="U779"/>
  <c r="T779"/>
  <c r="S779"/>
  <c r="R779"/>
  <c r="Q779"/>
  <c r="AB778"/>
  <c r="AA778"/>
  <c r="Z778"/>
  <c r="Y778"/>
  <c r="X778"/>
  <c r="W778"/>
  <c r="V778"/>
  <c r="U778"/>
  <c r="T778"/>
  <c r="S778"/>
  <c r="R778"/>
  <c r="Q778"/>
  <c r="AB777"/>
  <c r="AA777"/>
  <c r="Z777"/>
  <c r="Y777"/>
  <c r="X777"/>
  <c r="W777"/>
  <c r="V777"/>
  <c r="U777"/>
  <c r="T777"/>
  <c r="S777"/>
  <c r="R777"/>
  <c r="Q777"/>
  <c r="AB776"/>
  <c r="AA776"/>
  <c r="Z776"/>
  <c r="Y776"/>
  <c r="X776"/>
  <c r="W776"/>
  <c r="V776"/>
  <c r="U776"/>
  <c r="T776"/>
  <c r="S776"/>
  <c r="R776"/>
  <c r="Q776"/>
  <c r="AB775"/>
  <c r="AA775"/>
  <c r="Z775"/>
  <c r="Y775"/>
  <c r="X775"/>
  <c r="W775"/>
  <c r="V775"/>
  <c r="U775"/>
  <c r="T775"/>
  <c r="S775"/>
  <c r="R775"/>
  <c r="Q775"/>
  <c r="AB774"/>
  <c r="AA774"/>
  <c r="Z774"/>
  <c r="Y774"/>
  <c r="X774"/>
  <c r="W774"/>
  <c r="V774"/>
  <c r="U774"/>
  <c r="T774"/>
  <c r="S774"/>
  <c r="R774"/>
  <c r="Q774"/>
  <c r="AB773"/>
  <c r="AA773"/>
  <c r="Z773"/>
  <c r="Y773"/>
  <c r="X773"/>
  <c r="W773"/>
  <c r="V773"/>
  <c r="U773"/>
  <c r="T773"/>
  <c r="S773"/>
  <c r="R773"/>
  <c r="Q773"/>
  <c r="AB772"/>
  <c r="AA772"/>
  <c r="Z772"/>
  <c r="Y772"/>
  <c r="X772"/>
  <c r="W772"/>
  <c r="V772"/>
  <c r="U772"/>
  <c r="T772"/>
  <c r="S772"/>
  <c r="R772"/>
  <c r="Q772"/>
  <c r="AB771"/>
  <c r="AA771"/>
  <c r="Z771"/>
  <c r="Y771"/>
  <c r="X771"/>
  <c r="W771"/>
  <c r="V771"/>
  <c r="U771"/>
  <c r="T771"/>
  <c r="S771"/>
  <c r="R771"/>
  <c r="Q771"/>
  <c r="AB770"/>
  <c r="AA770"/>
  <c r="Z770"/>
  <c r="Y770"/>
  <c r="X770"/>
  <c r="W770"/>
  <c r="V770"/>
  <c r="U770"/>
  <c r="T770"/>
  <c r="S770"/>
  <c r="R770"/>
  <c r="Q770"/>
  <c r="AB769"/>
  <c r="AA769"/>
  <c r="Z769"/>
  <c r="Y769"/>
  <c r="X769"/>
  <c r="W769"/>
  <c r="V769"/>
  <c r="U769"/>
  <c r="T769"/>
  <c r="S769"/>
  <c r="R769"/>
  <c r="Q769"/>
  <c r="B770"/>
  <c r="C770"/>
  <c r="D770"/>
  <c r="E770"/>
  <c r="F770"/>
  <c r="G770"/>
  <c r="H770"/>
  <c r="I770"/>
  <c r="J770"/>
  <c r="K770"/>
  <c r="L770"/>
  <c r="M770"/>
  <c r="B771"/>
  <c r="C771"/>
  <c r="D771"/>
  <c r="E771"/>
  <c r="F771"/>
  <c r="G771"/>
  <c r="H771"/>
  <c r="I771"/>
  <c r="J771"/>
  <c r="K771"/>
  <c r="L771"/>
  <c r="M771"/>
  <c r="B772"/>
  <c r="C772"/>
  <c r="D772"/>
  <c r="E772"/>
  <c r="F772"/>
  <c r="G772"/>
  <c r="H772"/>
  <c r="I772"/>
  <c r="J772"/>
  <c r="K772"/>
  <c r="L772"/>
  <c r="M772"/>
  <c r="B773"/>
  <c r="C773"/>
  <c r="D773"/>
  <c r="E773"/>
  <c r="F773"/>
  <c r="G773"/>
  <c r="H773"/>
  <c r="I773"/>
  <c r="J773"/>
  <c r="K773"/>
  <c r="L773"/>
  <c r="M773"/>
  <c r="B774"/>
  <c r="C774"/>
  <c r="D774"/>
  <c r="E774"/>
  <c r="F774"/>
  <c r="G774"/>
  <c r="H774"/>
  <c r="I774"/>
  <c r="J774"/>
  <c r="K774"/>
  <c r="L774"/>
  <c r="M774"/>
  <c r="B775"/>
  <c r="C775"/>
  <c r="D775"/>
  <c r="E775"/>
  <c r="F775"/>
  <c r="G775"/>
  <c r="H775"/>
  <c r="I775"/>
  <c r="J775"/>
  <c r="K775"/>
  <c r="L775"/>
  <c r="M775"/>
  <c r="B776"/>
  <c r="C776"/>
  <c r="D776"/>
  <c r="E776"/>
  <c r="F776"/>
  <c r="G776"/>
  <c r="H776"/>
  <c r="I776"/>
  <c r="J776"/>
  <c r="K776"/>
  <c r="L776"/>
  <c r="M776"/>
  <c r="B777"/>
  <c r="C777"/>
  <c r="D777"/>
  <c r="N777" s="1"/>
  <c r="E777"/>
  <c r="F777"/>
  <c r="G777"/>
  <c r="H777"/>
  <c r="I777"/>
  <c r="J777"/>
  <c r="K777"/>
  <c r="L777"/>
  <c r="M777"/>
  <c r="B778"/>
  <c r="C778"/>
  <c r="D778"/>
  <c r="E778"/>
  <c r="F778"/>
  <c r="G778"/>
  <c r="H778"/>
  <c r="I778"/>
  <c r="J778"/>
  <c r="K778"/>
  <c r="L778"/>
  <c r="M778"/>
  <c r="B779"/>
  <c r="C779"/>
  <c r="D779"/>
  <c r="E779"/>
  <c r="F779"/>
  <c r="G779"/>
  <c r="H779"/>
  <c r="I779"/>
  <c r="J779"/>
  <c r="K779"/>
  <c r="L779"/>
  <c r="M779"/>
  <c r="B780"/>
  <c r="C780"/>
  <c r="D780"/>
  <c r="E780"/>
  <c r="F780"/>
  <c r="G780"/>
  <c r="H780"/>
  <c r="I780"/>
  <c r="J780"/>
  <c r="K780"/>
  <c r="L780"/>
  <c r="M780"/>
  <c r="B781"/>
  <c r="C781"/>
  <c r="D781"/>
  <c r="N781" s="1"/>
  <c r="E781"/>
  <c r="F781"/>
  <c r="G781"/>
  <c r="H781"/>
  <c r="I781"/>
  <c r="J781"/>
  <c r="K781"/>
  <c r="L781"/>
  <c r="M781"/>
  <c r="B782"/>
  <c r="C782"/>
  <c r="D782"/>
  <c r="E782"/>
  <c r="F782"/>
  <c r="G782"/>
  <c r="H782"/>
  <c r="I782"/>
  <c r="J782"/>
  <c r="K782"/>
  <c r="L782"/>
  <c r="M782"/>
  <c r="B783"/>
  <c r="C783"/>
  <c r="D783"/>
  <c r="E783"/>
  <c r="F783"/>
  <c r="G783"/>
  <c r="H783"/>
  <c r="I783"/>
  <c r="J783"/>
  <c r="K783"/>
  <c r="L783"/>
  <c r="M783"/>
  <c r="B784"/>
  <c r="C784"/>
  <c r="D784"/>
  <c r="E784"/>
  <c r="F784"/>
  <c r="G784"/>
  <c r="H784"/>
  <c r="I784"/>
  <c r="J784"/>
  <c r="K784"/>
  <c r="L784"/>
  <c r="M784"/>
  <c r="B785"/>
  <c r="C785"/>
  <c r="D785"/>
  <c r="E785"/>
  <c r="F785"/>
  <c r="G785"/>
  <c r="H785"/>
  <c r="I785"/>
  <c r="J785"/>
  <c r="K785"/>
  <c r="L785"/>
  <c r="M785"/>
  <c r="B786"/>
  <c r="C786"/>
  <c r="D786"/>
  <c r="E786"/>
  <c r="F786"/>
  <c r="G786"/>
  <c r="H786"/>
  <c r="I786"/>
  <c r="J786"/>
  <c r="K786"/>
  <c r="L786"/>
  <c r="M786"/>
  <c r="B787"/>
  <c r="C787"/>
  <c r="D787"/>
  <c r="E787"/>
  <c r="F787"/>
  <c r="G787"/>
  <c r="H787"/>
  <c r="I787"/>
  <c r="J787"/>
  <c r="K787"/>
  <c r="L787"/>
  <c r="M787"/>
  <c r="B788"/>
  <c r="C788"/>
  <c r="D788"/>
  <c r="E788"/>
  <c r="F788"/>
  <c r="G788"/>
  <c r="H788"/>
  <c r="I788"/>
  <c r="J788"/>
  <c r="K788"/>
  <c r="L788"/>
  <c r="M788"/>
  <c r="B789"/>
  <c r="C789"/>
  <c r="D789"/>
  <c r="E789"/>
  <c r="F789"/>
  <c r="G789"/>
  <c r="H789"/>
  <c r="I789"/>
  <c r="J789"/>
  <c r="K789"/>
  <c r="L789"/>
  <c r="M789"/>
  <c r="B790"/>
  <c r="C790"/>
  <c r="D790"/>
  <c r="E790"/>
  <c r="F790"/>
  <c r="G790"/>
  <c r="H790"/>
  <c r="I790"/>
  <c r="J790"/>
  <c r="K790"/>
  <c r="L790"/>
  <c r="M790"/>
  <c r="B791"/>
  <c r="C791"/>
  <c r="D791"/>
  <c r="E791"/>
  <c r="F791"/>
  <c r="G791"/>
  <c r="H791"/>
  <c r="I791"/>
  <c r="J791"/>
  <c r="K791"/>
  <c r="L791"/>
  <c r="M791"/>
  <c r="B792"/>
  <c r="C792"/>
  <c r="D792"/>
  <c r="E792"/>
  <c r="F792"/>
  <c r="G792"/>
  <c r="H792"/>
  <c r="I792"/>
  <c r="J792"/>
  <c r="K792"/>
  <c r="L792"/>
  <c r="M792"/>
  <c r="B793"/>
  <c r="C793"/>
  <c r="D793"/>
  <c r="N793" s="1"/>
  <c r="E793"/>
  <c r="F793"/>
  <c r="G793"/>
  <c r="H793"/>
  <c r="I793"/>
  <c r="J793"/>
  <c r="K793"/>
  <c r="L793"/>
  <c r="M793"/>
  <c r="B794"/>
  <c r="C794"/>
  <c r="D794"/>
  <c r="E794"/>
  <c r="F794"/>
  <c r="G794"/>
  <c r="H794"/>
  <c r="I794"/>
  <c r="J794"/>
  <c r="K794"/>
  <c r="L794"/>
  <c r="M794"/>
  <c r="B795"/>
  <c r="C795"/>
  <c r="D795"/>
  <c r="E795"/>
  <c r="F795"/>
  <c r="G795"/>
  <c r="H795"/>
  <c r="I795"/>
  <c r="J795"/>
  <c r="K795"/>
  <c r="L795"/>
  <c r="M795"/>
  <c r="B796"/>
  <c r="C796"/>
  <c r="D796"/>
  <c r="E796"/>
  <c r="F796"/>
  <c r="G796"/>
  <c r="H796"/>
  <c r="I796"/>
  <c r="J796"/>
  <c r="K796"/>
  <c r="L796"/>
  <c r="M796"/>
  <c r="B797"/>
  <c r="C797"/>
  <c r="D797"/>
  <c r="D117" s="1"/>
  <c r="E797"/>
  <c r="F797"/>
  <c r="G797"/>
  <c r="H797"/>
  <c r="H117" s="1"/>
  <c r="I797"/>
  <c r="J797"/>
  <c r="K797"/>
  <c r="L797"/>
  <c r="L117" s="1"/>
  <c r="M797"/>
  <c r="C769"/>
  <c r="D769"/>
  <c r="E769"/>
  <c r="F769"/>
  <c r="G769"/>
  <c r="H769"/>
  <c r="I769"/>
  <c r="J769"/>
  <c r="K769"/>
  <c r="L769"/>
  <c r="M769"/>
  <c r="B769"/>
  <c r="B88"/>
  <c r="B128"/>
  <c r="AB121"/>
  <c r="AA121"/>
  <c r="Z121"/>
  <c r="Y121"/>
  <c r="X121"/>
  <c r="W121"/>
  <c r="V121"/>
  <c r="U121"/>
  <c r="T121"/>
  <c r="S121"/>
  <c r="R121"/>
  <c r="Q121"/>
  <c r="AB120"/>
  <c r="AA120"/>
  <c r="Z120"/>
  <c r="Y120"/>
  <c r="X120"/>
  <c r="W120"/>
  <c r="V120"/>
  <c r="U120"/>
  <c r="T120"/>
  <c r="S120"/>
  <c r="R120"/>
  <c r="Q120"/>
  <c r="AB119"/>
  <c r="AA119"/>
  <c r="Z119"/>
  <c r="Y119"/>
  <c r="X119"/>
  <c r="W119"/>
  <c r="V119"/>
  <c r="U119"/>
  <c r="T119"/>
  <c r="S119"/>
  <c r="R119"/>
  <c r="Q119"/>
  <c r="AB118"/>
  <c r="AA118"/>
  <c r="Z118"/>
  <c r="Y118"/>
  <c r="X118"/>
  <c r="W118"/>
  <c r="V118"/>
  <c r="U118"/>
  <c r="T118"/>
  <c r="S118"/>
  <c r="R118"/>
  <c r="Q118"/>
  <c r="AA117"/>
  <c r="S117"/>
  <c r="AB88"/>
  <c r="AA88"/>
  <c r="Z88"/>
  <c r="Y88"/>
  <c r="X88"/>
  <c r="W88"/>
  <c r="V88"/>
  <c r="U88"/>
  <c r="T88"/>
  <c r="S88"/>
  <c r="R88"/>
  <c r="Q88"/>
  <c r="AB87"/>
  <c r="AA87"/>
  <c r="Z87"/>
  <c r="Y87"/>
  <c r="X87"/>
  <c r="W87"/>
  <c r="V87"/>
  <c r="U87"/>
  <c r="T87"/>
  <c r="S87"/>
  <c r="R87"/>
  <c r="Q87"/>
  <c r="C87"/>
  <c r="D87"/>
  <c r="E87"/>
  <c r="F87"/>
  <c r="G87"/>
  <c r="H87"/>
  <c r="I87"/>
  <c r="J87"/>
  <c r="K87"/>
  <c r="L87"/>
  <c r="M87"/>
  <c r="C88"/>
  <c r="D88"/>
  <c r="E88"/>
  <c r="F88"/>
  <c r="G88"/>
  <c r="H88"/>
  <c r="I88"/>
  <c r="J88"/>
  <c r="K88"/>
  <c r="L88"/>
  <c r="M88"/>
  <c r="C117"/>
  <c r="E117"/>
  <c r="F117"/>
  <c r="G117"/>
  <c r="I117"/>
  <c r="J117"/>
  <c r="K117"/>
  <c r="M117"/>
  <c r="C118"/>
  <c r="D118"/>
  <c r="E118"/>
  <c r="F118"/>
  <c r="G118"/>
  <c r="H118"/>
  <c r="I118"/>
  <c r="J118"/>
  <c r="K118"/>
  <c r="L118"/>
  <c r="M118"/>
  <c r="C119"/>
  <c r="D119"/>
  <c r="E119"/>
  <c r="F119"/>
  <c r="G119"/>
  <c r="H119"/>
  <c r="I119"/>
  <c r="J119"/>
  <c r="K119"/>
  <c r="L119"/>
  <c r="M119"/>
  <c r="C120"/>
  <c r="D120"/>
  <c r="E120"/>
  <c r="F120"/>
  <c r="G120"/>
  <c r="H120"/>
  <c r="I120"/>
  <c r="J120"/>
  <c r="K120"/>
  <c r="L120"/>
  <c r="M120"/>
  <c r="C121"/>
  <c r="D121"/>
  <c r="E121"/>
  <c r="F121"/>
  <c r="G121"/>
  <c r="H121"/>
  <c r="I121"/>
  <c r="J121"/>
  <c r="K121"/>
  <c r="L121"/>
  <c r="M121"/>
  <c r="B117"/>
  <c r="B118"/>
  <c r="B119"/>
  <c r="B120"/>
  <c r="B121"/>
  <c r="B87"/>
  <c r="N1211"/>
  <c r="N1212"/>
  <c r="AB1210"/>
  <c r="AA1210"/>
  <c r="Z1210"/>
  <c r="Y1210"/>
  <c r="X1210"/>
  <c r="W1210"/>
  <c r="V1210"/>
  <c r="U1210"/>
  <c r="T1210"/>
  <c r="S1210"/>
  <c r="R1210"/>
  <c r="Q1210"/>
  <c r="M1210"/>
  <c r="L1210"/>
  <c r="K1210"/>
  <c r="J1210"/>
  <c r="I1210"/>
  <c r="H1210"/>
  <c r="G1210"/>
  <c r="F1210"/>
  <c r="E1210"/>
  <c r="D1210"/>
  <c r="C1210"/>
  <c r="B1210"/>
  <c r="AB1209"/>
  <c r="AA1209"/>
  <c r="Z1209"/>
  <c r="Y1209"/>
  <c r="X1209"/>
  <c r="W1209"/>
  <c r="V1209"/>
  <c r="U1209"/>
  <c r="T1209"/>
  <c r="S1209"/>
  <c r="R1209"/>
  <c r="Q1209"/>
  <c r="M1209"/>
  <c r="L1209"/>
  <c r="K1209"/>
  <c r="J1209"/>
  <c r="I1209"/>
  <c r="H1209"/>
  <c r="G1209"/>
  <c r="F1209"/>
  <c r="E1209"/>
  <c r="D1209"/>
  <c r="C1209"/>
  <c r="B1209"/>
  <c r="P1210"/>
  <c r="P1209"/>
  <c r="AB1173"/>
  <c r="AA1173"/>
  <c r="Z1173"/>
  <c r="Y1173"/>
  <c r="X1173"/>
  <c r="W1173"/>
  <c r="V1173"/>
  <c r="U1173"/>
  <c r="T1173"/>
  <c r="S1173"/>
  <c r="R1173"/>
  <c r="Q1173"/>
  <c r="M1173"/>
  <c r="L1173"/>
  <c r="K1173"/>
  <c r="J1173"/>
  <c r="I1173"/>
  <c r="H1173"/>
  <c r="G1173"/>
  <c r="F1173"/>
  <c r="E1173"/>
  <c r="D1173"/>
  <c r="C1173"/>
  <c r="B1173"/>
  <c r="AB1172"/>
  <c r="AA1172"/>
  <c r="Z1172"/>
  <c r="Y1172"/>
  <c r="X1172"/>
  <c r="W1172"/>
  <c r="V1172"/>
  <c r="U1172"/>
  <c r="T1172"/>
  <c r="S1172"/>
  <c r="R1172"/>
  <c r="Q1172"/>
  <c r="M1172"/>
  <c r="L1172"/>
  <c r="K1172"/>
  <c r="J1172"/>
  <c r="I1172"/>
  <c r="H1172"/>
  <c r="G1172"/>
  <c r="F1172"/>
  <c r="E1172"/>
  <c r="D1172"/>
  <c r="C1172"/>
  <c r="B1172"/>
  <c r="AB1171"/>
  <c r="AA1171"/>
  <c r="Z1171"/>
  <c r="Y1171"/>
  <c r="X1171"/>
  <c r="W1171"/>
  <c r="V1171"/>
  <c r="U1171"/>
  <c r="T1171"/>
  <c r="S1171"/>
  <c r="R1171"/>
  <c r="Q1171"/>
  <c r="M1171"/>
  <c r="L1171"/>
  <c r="K1171"/>
  <c r="J1171"/>
  <c r="I1171"/>
  <c r="H1171"/>
  <c r="G1171"/>
  <c r="F1171"/>
  <c r="E1171"/>
  <c r="D1171"/>
  <c r="C1171"/>
  <c r="B1171"/>
  <c r="AB1170"/>
  <c r="AA1170"/>
  <c r="Z1170"/>
  <c r="Y1170"/>
  <c r="X1170"/>
  <c r="W1170"/>
  <c r="V1170"/>
  <c r="U1170"/>
  <c r="T1170"/>
  <c r="S1170"/>
  <c r="R1170"/>
  <c r="Q1170"/>
  <c r="M1170"/>
  <c r="L1170"/>
  <c r="K1170"/>
  <c r="J1170"/>
  <c r="I1170"/>
  <c r="H1170"/>
  <c r="G1170"/>
  <c r="F1170"/>
  <c r="E1170"/>
  <c r="D1170"/>
  <c r="C1170"/>
  <c r="B1170"/>
  <c r="AB1169"/>
  <c r="AA1169"/>
  <c r="Z1169"/>
  <c r="Y1169"/>
  <c r="X1169"/>
  <c r="W1169"/>
  <c r="V1169"/>
  <c r="U1169"/>
  <c r="T1169"/>
  <c r="S1169"/>
  <c r="R1169"/>
  <c r="Q1169"/>
  <c r="M1169"/>
  <c r="L1169"/>
  <c r="K1169"/>
  <c r="J1169"/>
  <c r="I1169"/>
  <c r="H1169"/>
  <c r="G1169"/>
  <c r="F1169"/>
  <c r="E1169"/>
  <c r="D1169"/>
  <c r="C1169"/>
  <c r="B1169"/>
  <c r="P1173"/>
  <c r="P1172"/>
  <c r="P1171"/>
  <c r="P1170"/>
  <c r="P1169"/>
  <c r="Q1157"/>
  <c r="AB1156"/>
  <c r="AA1156"/>
  <c r="Z1156"/>
  <c r="Y1156"/>
  <c r="X1156"/>
  <c r="W1156"/>
  <c r="V1156"/>
  <c r="U1156"/>
  <c r="T1156"/>
  <c r="S1156"/>
  <c r="R1156"/>
  <c r="Q1156"/>
  <c r="M1156"/>
  <c r="L1156"/>
  <c r="K1156"/>
  <c r="J1156"/>
  <c r="I1156"/>
  <c r="H1156"/>
  <c r="G1156"/>
  <c r="F1156"/>
  <c r="E1156"/>
  <c r="D1156"/>
  <c r="C1156"/>
  <c r="B1156"/>
  <c r="AB1155"/>
  <c r="AA1155"/>
  <c r="Z1155"/>
  <c r="Y1155"/>
  <c r="X1155"/>
  <c r="W1155"/>
  <c r="V1155"/>
  <c r="U1155"/>
  <c r="T1155"/>
  <c r="S1155"/>
  <c r="R1155"/>
  <c r="Q1155"/>
  <c r="M1155"/>
  <c r="L1155"/>
  <c r="K1155"/>
  <c r="J1155"/>
  <c r="I1155"/>
  <c r="H1155"/>
  <c r="G1155"/>
  <c r="F1155"/>
  <c r="E1155"/>
  <c r="D1155"/>
  <c r="C1155"/>
  <c r="B1155"/>
  <c r="AB1154"/>
  <c r="AA1154"/>
  <c r="Z1154"/>
  <c r="Y1154"/>
  <c r="X1154"/>
  <c r="W1154"/>
  <c r="V1154"/>
  <c r="U1154"/>
  <c r="T1154"/>
  <c r="S1154"/>
  <c r="R1154"/>
  <c r="Q1154"/>
  <c r="M1154"/>
  <c r="L1154"/>
  <c r="K1154"/>
  <c r="J1154"/>
  <c r="I1154"/>
  <c r="H1154"/>
  <c r="G1154"/>
  <c r="F1154"/>
  <c r="E1154"/>
  <c r="D1154"/>
  <c r="C1154"/>
  <c r="B1154"/>
  <c r="AB1153"/>
  <c r="AA1153"/>
  <c r="Z1153"/>
  <c r="Y1153"/>
  <c r="X1153"/>
  <c r="W1153"/>
  <c r="V1153"/>
  <c r="U1153"/>
  <c r="T1153"/>
  <c r="S1153"/>
  <c r="R1153"/>
  <c r="Q1153"/>
  <c r="M1153"/>
  <c r="L1153"/>
  <c r="K1153"/>
  <c r="J1153"/>
  <c r="I1153"/>
  <c r="H1153"/>
  <c r="G1153"/>
  <c r="F1153"/>
  <c r="E1153"/>
  <c r="D1153"/>
  <c r="C1153"/>
  <c r="B1153"/>
  <c r="AB1152"/>
  <c r="AA1152"/>
  <c r="Z1152"/>
  <c r="Y1152"/>
  <c r="X1152"/>
  <c r="W1152"/>
  <c r="V1152"/>
  <c r="U1152"/>
  <c r="T1152"/>
  <c r="S1152"/>
  <c r="R1152"/>
  <c r="Q1152"/>
  <c r="M1152"/>
  <c r="L1152"/>
  <c r="K1152"/>
  <c r="J1152"/>
  <c r="I1152"/>
  <c r="H1152"/>
  <c r="G1152"/>
  <c r="F1152"/>
  <c r="E1152"/>
  <c r="D1152"/>
  <c r="C1152"/>
  <c r="B1152"/>
  <c r="AB1151"/>
  <c r="AA1151"/>
  <c r="Z1151"/>
  <c r="Y1151"/>
  <c r="X1151"/>
  <c r="W1151"/>
  <c r="V1151"/>
  <c r="U1151"/>
  <c r="T1151"/>
  <c r="S1151"/>
  <c r="R1151"/>
  <c r="Q1151"/>
  <c r="M1151"/>
  <c r="L1151"/>
  <c r="K1151"/>
  <c r="J1151"/>
  <c r="I1151"/>
  <c r="H1151"/>
  <c r="G1151"/>
  <c r="F1151"/>
  <c r="E1151"/>
  <c r="D1151"/>
  <c r="C1151"/>
  <c r="B1151"/>
  <c r="AB1150"/>
  <c r="AA1150"/>
  <c r="Z1150"/>
  <c r="Y1150"/>
  <c r="X1150"/>
  <c r="W1150"/>
  <c r="V1150"/>
  <c r="U1150"/>
  <c r="T1150"/>
  <c r="S1150"/>
  <c r="R1150"/>
  <c r="Q1150"/>
  <c r="M1150"/>
  <c r="L1150"/>
  <c r="K1150"/>
  <c r="J1150"/>
  <c r="I1150"/>
  <c r="H1150"/>
  <c r="G1150"/>
  <c r="F1150"/>
  <c r="E1150"/>
  <c r="D1150"/>
  <c r="C1150"/>
  <c r="B1150"/>
  <c r="AB1149"/>
  <c r="AA1149"/>
  <c r="Z1149"/>
  <c r="Y1149"/>
  <c r="X1149"/>
  <c r="W1149"/>
  <c r="V1149"/>
  <c r="U1149"/>
  <c r="T1149"/>
  <c r="S1149"/>
  <c r="R1149"/>
  <c r="Q1149"/>
  <c r="M1149"/>
  <c r="L1149"/>
  <c r="K1149"/>
  <c r="J1149"/>
  <c r="I1149"/>
  <c r="H1149"/>
  <c r="G1149"/>
  <c r="F1149"/>
  <c r="E1149"/>
  <c r="D1149"/>
  <c r="C1149"/>
  <c r="B1149"/>
  <c r="AB1148"/>
  <c r="AA1148"/>
  <c r="Z1148"/>
  <c r="Y1148"/>
  <c r="X1148"/>
  <c r="W1148"/>
  <c r="V1148"/>
  <c r="U1148"/>
  <c r="T1148"/>
  <c r="S1148"/>
  <c r="R1148"/>
  <c r="Q1148"/>
  <c r="M1148"/>
  <c r="L1148"/>
  <c r="K1148"/>
  <c r="J1148"/>
  <c r="I1148"/>
  <c r="H1148"/>
  <c r="G1148"/>
  <c r="F1148"/>
  <c r="E1148"/>
  <c r="D1148"/>
  <c r="C1148"/>
  <c r="B1148"/>
  <c r="AB1147"/>
  <c r="AA1147"/>
  <c r="Z1147"/>
  <c r="Y1147"/>
  <c r="X1147"/>
  <c r="W1147"/>
  <c r="V1147"/>
  <c r="U1147"/>
  <c r="T1147"/>
  <c r="S1147"/>
  <c r="R1147"/>
  <c r="Q1147"/>
  <c r="M1147"/>
  <c r="L1147"/>
  <c r="K1147"/>
  <c r="J1147"/>
  <c r="I1147"/>
  <c r="H1147"/>
  <c r="G1147"/>
  <c r="F1147"/>
  <c r="E1147"/>
  <c r="D1147"/>
  <c r="C1147"/>
  <c r="B1147"/>
  <c r="AB1146"/>
  <c r="AA1146"/>
  <c r="Z1146"/>
  <c r="Y1146"/>
  <c r="X1146"/>
  <c r="W1146"/>
  <c r="V1146"/>
  <c r="U1146"/>
  <c r="T1146"/>
  <c r="S1146"/>
  <c r="R1146"/>
  <c r="Q1146"/>
  <c r="M1146"/>
  <c r="L1146"/>
  <c r="K1146"/>
  <c r="J1146"/>
  <c r="I1146"/>
  <c r="H1146"/>
  <c r="G1146"/>
  <c r="F1146"/>
  <c r="E1146"/>
  <c r="D1146"/>
  <c r="C1146"/>
  <c r="B1146"/>
  <c r="AB1145"/>
  <c r="AA1145"/>
  <c r="Z1145"/>
  <c r="Y1145"/>
  <c r="X1145"/>
  <c r="W1145"/>
  <c r="V1145"/>
  <c r="U1145"/>
  <c r="T1145"/>
  <c r="S1145"/>
  <c r="R1145"/>
  <c r="Q1145"/>
  <c r="M1145"/>
  <c r="L1145"/>
  <c r="K1145"/>
  <c r="J1145"/>
  <c r="I1145"/>
  <c r="H1145"/>
  <c r="G1145"/>
  <c r="F1145"/>
  <c r="E1145"/>
  <c r="D1145"/>
  <c r="C1145"/>
  <c r="B1145"/>
  <c r="AB1144"/>
  <c r="AA1144"/>
  <c r="Z1144"/>
  <c r="Y1144"/>
  <c r="X1144"/>
  <c r="W1144"/>
  <c r="V1144"/>
  <c r="U1144"/>
  <c r="T1144"/>
  <c r="S1144"/>
  <c r="R1144"/>
  <c r="Q1144"/>
  <c r="M1144"/>
  <c r="L1144"/>
  <c r="K1144"/>
  <c r="J1144"/>
  <c r="I1144"/>
  <c r="H1144"/>
  <c r="G1144"/>
  <c r="F1144"/>
  <c r="E1144"/>
  <c r="D1144"/>
  <c r="C1144"/>
  <c r="B1144"/>
  <c r="AB1143"/>
  <c r="AA1143"/>
  <c r="Z1143"/>
  <c r="Y1143"/>
  <c r="X1143"/>
  <c r="W1143"/>
  <c r="V1143"/>
  <c r="U1143"/>
  <c r="T1143"/>
  <c r="S1143"/>
  <c r="R1143"/>
  <c r="Q1143"/>
  <c r="M1143"/>
  <c r="L1143"/>
  <c r="K1143"/>
  <c r="J1143"/>
  <c r="I1143"/>
  <c r="H1143"/>
  <c r="G1143"/>
  <c r="F1143"/>
  <c r="E1143"/>
  <c r="D1143"/>
  <c r="C1143"/>
  <c r="B1143"/>
  <c r="AB1142"/>
  <c r="AA1142"/>
  <c r="Z1142"/>
  <c r="Y1142"/>
  <c r="X1142"/>
  <c r="W1142"/>
  <c r="V1142"/>
  <c r="U1142"/>
  <c r="T1142"/>
  <c r="S1142"/>
  <c r="R1142"/>
  <c r="Q1142"/>
  <c r="M1142"/>
  <c r="L1142"/>
  <c r="K1142"/>
  <c r="J1142"/>
  <c r="I1142"/>
  <c r="H1142"/>
  <c r="G1142"/>
  <c r="F1142"/>
  <c r="E1142"/>
  <c r="D1142"/>
  <c r="C1142"/>
  <c r="B1142"/>
  <c r="AB1141"/>
  <c r="AA1141"/>
  <c r="Z1141"/>
  <c r="Y1141"/>
  <c r="X1141"/>
  <c r="W1141"/>
  <c r="V1141"/>
  <c r="U1141"/>
  <c r="T1141"/>
  <c r="S1141"/>
  <c r="R1141"/>
  <c r="Q1141"/>
  <c r="M1141"/>
  <c r="L1141"/>
  <c r="K1141"/>
  <c r="J1141"/>
  <c r="I1141"/>
  <c r="H1141"/>
  <c r="G1141"/>
  <c r="F1141"/>
  <c r="E1141"/>
  <c r="D1141"/>
  <c r="C1141"/>
  <c r="B1141"/>
  <c r="AB1140"/>
  <c r="AA1140"/>
  <c r="Z1140"/>
  <c r="Y1140"/>
  <c r="X1140"/>
  <c r="W1140"/>
  <c r="V1140"/>
  <c r="U1140"/>
  <c r="T1140"/>
  <c r="S1140"/>
  <c r="R1140"/>
  <c r="Q1140"/>
  <c r="M1140"/>
  <c r="L1140"/>
  <c r="K1140"/>
  <c r="J1140"/>
  <c r="I1140"/>
  <c r="H1140"/>
  <c r="G1140"/>
  <c r="F1140"/>
  <c r="E1140"/>
  <c r="D1140"/>
  <c r="C1140"/>
  <c r="B1140"/>
  <c r="AB1139"/>
  <c r="AA1139"/>
  <c r="Z1139"/>
  <c r="Y1139"/>
  <c r="X1139"/>
  <c r="W1139"/>
  <c r="V1139"/>
  <c r="U1139"/>
  <c r="T1139"/>
  <c r="S1139"/>
  <c r="R1139"/>
  <c r="Q1139"/>
  <c r="M1139"/>
  <c r="L1139"/>
  <c r="K1139"/>
  <c r="J1139"/>
  <c r="I1139"/>
  <c r="H1139"/>
  <c r="G1139"/>
  <c r="F1139"/>
  <c r="E1139"/>
  <c r="D1139"/>
  <c r="C1139"/>
  <c r="B1139"/>
  <c r="AB1138"/>
  <c r="AA1138"/>
  <c r="Z1138"/>
  <c r="Y1138"/>
  <c r="X1138"/>
  <c r="W1138"/>
  <c r="V1138"/>
  <c r="U1138"/>
  <c r="T1138"/>
  <c r="S1138"/>
  <c r="R1138"/>
  <c r="Q1138"/>
  <c r="M1138"/>
  <c r="L1138"/>
  <c r="K1138"/>
  <c r="J1138"/>
  <c r="I1138"/>
  <c r="H1138"/>
  <c r="G1138"/>
  <c r="F1138"/>
  <c r="E1138"/>
  <c r="D1138"/>
  <c r="C1138"/>
  <c r="B1138"/>
  <c r="AB1137"/>
  <c r="AA1137"/>
  <c r="Z1137"/>
  <c r="Y1137"/>
  <c r="X1137"/>
  <c r="W1137"/>
  <c r="V1137"/>
  <c r="U1137"/>
  <c r="T1137"/>
  <c r="S1137"/>
  <c r="R1137"/>
  <c r="Q1137"/>
  <c r="M1137"/>
  <c r="L1137"/>
  <c r="K1137"/>
  <c r="J1137"/>
  <c r="I1137"/>
  <c r="H1137"/>
  <c r="G1137"/>
  <c r="F1137"/>
  <c r="E1137"/>
  <c r="D1137"/>
  <c r="C1137"/>
  <c r="B1137"/>
  <c r="AB1136"/>
  <c r="AA1136"/>
  <c r="Z1136"/>
  <c r="Y1136"/>
  <c r="X1136"/>
  <c r="W1136"/>
  <c r="V1136"/>
  <c r="U1136"/>
  <c r="T1136"/>
  <c r="S1136"/>
  <c r="R1136"/>
  <c r="Q1136"/>
  <c r="M1136"/>
  <c r="L1136"/>
  <c r="K1136"/>
  <c r="J1136"/>
  <c r="I1136"/>
  <c r="H1136"/>
  <c r="G1136"/>
  <c r="F1136"/>
  <c r="E1136"/>
  <c r="D1136"/>
  <c r="C1136"/>
  <c r="B1136"/>
  <c r="AB1135"/>
  <c r="AA1135"/>
  <c r="Z1135"/>
  <c r="Y1135"/>
  <c r="X1135"/>
  <c r="W1135"/>
  <c r="V1135"/>
  <c r="U1135"/>
  <c r="T1135"/>
  <c r="S1135"/>
  <c r="R1135"/>
  <c r="Q1135"/>
  <c r="M1135"/>
  <c r="L1135"/>
  <c r="K1135"/>
  <c r="J1135"/>
  <c r="I1135"/>
  <c r="H1135"/>
  <c r="G1135"/>
  <c r="F1135"/>
  <c r="E1135"/>
  <c r="D1135"/>
  <c r="C1135"/>
  <c r="B1135"/>
  <c r="AB1134"/>
  <c r="AA1134"/>
  <c r="Z1134"/>
  <c r="Y1134"/>
  <c r="X1134"/>
  <c r="W1134"/>
  <c r="V1134"/>
  <c r="U1134"/>
  <c r="T1134"/>
  <c r="S1134"/>
  <c r="R1134"/>
  <c r="Q1134"/>
  <c r="M1134"/>
  <c r="L1134"/>
  <c r="K1134"/>
  <c r="J1134"/>
  <c r="I1134"/>
  <c r="H1134"/>
  <c r="G1134"/>
  <c r="F1134"/>
  <c r="E1134"/>
  <c r="D1134"/>
  <c r="C1134"/>
  <c r="B1134"/>
  <c r="AB1133"/>
  <c r="AA1133"/>
  <c r="Z1133"/>
  <c r="Y1133"/>
  <c r="X1133"/>
  <c r="W1133"/>
  <c r="V1133"/>
  <c r="U1133"/>
  <c r="T1133"/>
  <c r="S1133"/>
  <c r="R1133"/>
  <c r="Q1133"/>
  <c r="M1133"/>
  <c r="L1133"/>
  <c r="K1133"/>
  <c r="J1133"/>
  <c r="I1133"/>
  <c r="H1133"/>
  <c r="G1133"/>
  <c r="F1133"/>
  <c r="E1133"/>
  <c r="D1133"/>
  <c r="C1133"/>
  <c r="B1133"/>
  <c r="AB1132"/>
  <c r="AA1132"/>
  <c r="Z1132"/>
  <c r="Y1132"/>
  <c r="X1132"/>
  <c r="W1132"/>
  <c r="V1132"/>
  <c r="U1132"/>
  <c r="T1132"/>
  <c r="S1132"/>
  <c r="R1132"/>
  <c r="Q1132"/>
  <c r="M1132"/>
  <c r="L1132"/>
  <c r="K1132"/>
  <c r="J1132"/>
  <c r="I1132"/>
  <c r="H1132"/>
  <c r="G1132"/>
  <c r="F1132"/>
  <c r="E1132"/>
  <c r="D1132"/>
  <c r="C1132"/>
  <c r="B1132"/>
  <c r="AB1131"/>
  <c r="AA1131"/>
  <c r="Z1131"/>
  <c r="Y1131"/>
  <c r="X1131"/>
  <c r="W1131"/>
  <c r="V1131"/>
  <c r="U1131"/>
  <c r="T1131"/>
  <c r="S1131"/>
  <c r="R1131"/>
  <c r="Q1131"/>
  <c r="M1131"/>
  <c r="L1131"/>
  <c r="K1131"/>
  <c r="J1131"/>
  <c r="I1131"/>
  <c r="H1131"/>
  <c r="G1131"/>
  <c r="F1131"/>
  <c r="E1131"/>
  <c r="D1131"/>
  <c r="C1131"/>
  <c r="B1131"/>
  <c r="AB1130"/>
  <c r="AA1130"/>
  <c r="Z1130"/>
  <c r="Y1130"/>
  <c r="X1130"/>
  <c r="W1130"/>
  <c r="V1130"/>
  <c r="U1130"/>
  <c r="T1130"/>
  <c r="S1130"/>
  <c r="R1130"/>
  <c r="Q1130"/>
  <c r="M1130"/>
  <c r="L1130"/>
  <c r="K1130"/>
  <c r="J1130"/>
  <c r="I1130"/>
  <c r="H1130"/>
  <c r="G1130"/>
  <c r="F1130"/>
  <c r="E1130"/>
  <c r="D1130"/>
  <c r="C1130"/>
  <c r="B1130"/>
  <c r="AB1129"/>
  <c r="AA1129"/>
  <c r="Z1129"/>
  <c r="Y1129"/>
  <c r="X1129"/>
  <c r="W1129"/>
  <c r="V1129"/>
  <c r="U1129"/>
  <c r="T1129"/>
  <c r="S1129"/>
  <c r="R1129"/>
  <c r="Q1129"/>
  <c r="M1129"/>
  <c r="L1129"/>
  <c r="K1129"/>
  <c r="J1129"/>
  <c r="I1129"/>
  <c r="H1129"/>
  <c r="G1129"/>
  <c r="F1129"/>
  <c r="E1129"/>
  <c r="D1129"/>
  <c r="C1129"/>
  <c r="B1129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B1129" i="8"/>
  <c r="C1129"/>
  <c r="D1129"/>
  <c r="E1129"/>
  <c r="F1129"/>
  <c r="G1129"/>
  <c r="H1129"/>
  <c r="I1129"/>
  <c r="J1129"/>
  <c r="K1129"/>
  <c r="L1129"/>
  <c r="M1129"/>
  <c r="P1129"/>
  <c r="Q1129"/>
  <c r="R1129"/>
  <c r="S1129"/>
  <c r="T1129"/>
  <c r="U1129"/>
  <c r="V1129"/>
  <c r="W1129"/>
  <c r="X1129"/>
  <c r="Y1129"/>
  <c r="Z1129"/>
  <c r="AA1129"/>
  <c r="AB1129"/>
  <c r="B1130"/>
  <c r="C1130"/>
  <c r="D1130"/>
  <c r="E1130"/>
  <c r="F1130"/>
  <c r="G1130"/>
  <c r="H1130"/>
  <c r="I1130"/>
  <c r="J1130"/>
  <c r="K1130"/>
  <c r="L1130"/>
  <c r="M1130"/>
  <c r="P1130"/>
  <c r="Q1130"/>
  <c r="R1130"/>
  <c r="S1130"/>
  <c r="T1130"/>
  <c r="U1130"/>
  <c r="V1130"/>
  <c r="W1130"/>
  <c r="X1130"/>
  <c r="Y1130"/>
  <c r="Z1130"/>
  <c r="AA1130"/>
  <c r="AB1130"/>
  <c r="B1131"/>
  <c r="C1131"/>
  <c r="D1131"/>
  <c r="E1131"/>
  <c r="F1131"/>
  <c r="G1131"/>
  <c r="H1131"/>
  <c r="I1131"/>
  <c r="J1131"/>
  <c r="K1131"/>
  <c r="L1131"/>
  <c r="M1131"/>
  <c r="P1131"/>
  <c r="Q1131"/>
  <c r="R1131"/>
  <c r="S1131"/>
  <c r="T1131"/>
  <c r="U1131"/>
  <c r="V1131"/>
  <c r="W1131"/>
  <c r="X1131"/>
  <c r="Y1131"/>
  <c r="Z1131"/>
  <c r="AA1131"/>
  <c r="AB1131"/>
  <c r="B1132"/>
  <c r="C1132"/>
  <c r="D1132"/>
  <c r="E1132"/>
  <c r="F1132"/>
  <c r="G1132"/>
  <c r="H1132"/>
  <c r="I1132"/>
  <c r="J1132"/>
  <c r="K1132"/>
  <c r="L1132"/>
  <c r="M1132"/>
  <c r="P1132"/>
  <c r="Q1132"/>
  <c r="R1132"/>
  <c r="S1132"/>
  <c r="T1132"/>
  <c r="U1132"/>
  <c r="V1132"/>
  <c r="W1132"/>
  <c r="X1132"/>
  <c r="Y1132"/>
  <c r="Z1132"/>
  <c r="AA1132"/>
  <c r="AB1132"/>
  <c r="B1133"/>
  <c r="C1133"/>
  <c r="D1133"/>
  <c r="E1133"/>
  <c r="F1133"/>
  <c r="G1133"/>
  <c r="H1133"/>
  <c r="I1133"/>
  <c r="J1133"/>
  <c r="K1133"/>
  <c r="L1133"/>
  <c r="M1133"/>
  <c r="P1133"/>
  <c r="Q1133"/>
  <c r="R1133"/>
  <c r="S1133"/>
  <c r="T1133"/>
  <c r="U1133"/>
  <c r="V1133"/>
  <c r="W1133"/>
  <c r="X1133"/>
  <c r="Y1133"/>
  <c r="Z1133"/>
  <c r="AA1133"/>
  <c r="AB1133"/>
  <c r="B1134"/>
  <c r="C1134"/>
  <c r="D1134"/>
  <c r="E1134"/>
  <c r="F1134"/>
  <c r="G1134"/>
  <c r="H1134"/>
  <c r="I1134"/>
  <c r="J1134"/>
  <c r="K1134"/>
  <c r="L1134"/>
  <c r="M1134"/>
  <c r="P1134"/>
  <c r="Q1134"/>
  <c r="R1134"/>
  <c r="S1134"/>
  <c r="T1134"/>
  <c r="U1134"/>
  <c r="V1134"/>
  <c r="W1134"/>
  <c r="X1134"/>
  <c r="Y1134"/>
  <c r="Z1134"/>
  <c r="AA1134"/>
  <c r="AB1134"/>
  <c r="B1135"/>
  <c r="C1135"/>
  <c r="D1135"/>
  <c r="E1135"/>
  <c r="F1135"/>
  <c r="G1135"/>
  <c r="H1135"/>
  <c r="I1135"/>
  <c r="J1135"/>
  <c r="K1135"/>
  <c r="L1135"/>
  <c r="M1135"/>
  <c r="P1135"/>
  <c r="Q1135"/>
  <c r="R1135"/>
  <c r="S1135"/>
  <c r="T1135"/>
  <c r="U1135"/>
  <c r="V1135"/>
  <c r="W1135"/>
  <c r="X1135"/>
  <c r="Y1135"/>
  <c r="Z1135"/>
  <c r="AA1135"/>
  <c r="AB1135"/>
  <c r="B1136"/>
  <c r="C1136"/>
  <c r="D1136"/>
  <c r="E1136"/>
  <c r="F1136"/>
  <c r="G1136"/>
  <c r="H1136"/>
  <c r="I1136"/>
  <c r="J1136"/>
  <c r="K1136"/>
  <c r="L1136"/>
  <c r="M1136"/>
  <c r="P1136"/>
  <c r="Q1136"/>
  <c r="R1136"/>
  <c r="S1136"/>
  <c r="T1136"/>
  <c r="U1136"/>
  <c r="V1136"/>
  <c r="W1136"/>
  <c r="X1136"/>
  <c r="Y1136"/>
  <c r="Z1136"/>
  <c r="AA1136"/>
  <c r="AB1136"/>
  <c r="B1137"/>
  <c r="C1137"/>
  <c r="D1137"/>
  <c r="E1137"/>
  <c r="F1137"/>
  <c r="G1137"/>
  <c r="H1137"/>
  <c r="I1137"/>
  <c r="J1137"/>
  <c r="K1137"/>
  <c r="L1137"/>
  <c r="M1137"/>
  <c r="P1137"/>
  <c r="Q1137"/>
  <c r="R1137"/>
  <c r="S1137"/>
  <c r="T1137"/>
  <c r="U1137"/>
  <c r="V1137"/>
  <c r="W1137"/>
  <c r="X1137"/>
  <c r="Y1137"/>
  <c r="Z1137"/>
  <c r="AA1137"/>
  <c r="AB1137"/>
  <c r="B1138"/>
  <c r="C1138"/>
  <c r="D1138"/>
  <c r="E1138"/>
  <c r="F1138"/>
  <c r="G1138"/>
  <c r="H1138"/>
  <c r="I1138"/>
  <c r="J1138"/>
  <c r="K1138"/>
  <c r="L1138"/>
  <c r="M1138"/>
  <c r="P1138"/>
  <c r="Q1138"/>
  <c r="R1138"/>
  <c r="S1138"/>
  <c r="T1138"/>
  <c r="U1138"/>
  <c r="V1138"/>
  <c r="W1138"/>
  <c r="X1138"/>
  <c r="Y1138"/>
  <c r="Z1138"/>
  <c r="AA1138"/>
  <c r="AB1138"/>
  <c r="B1139"/>
  <c r="C1139"/>
  <c r="D1139"/>
  <c r="E1139"/>
  <c r="F1139"/>
  <c r="G1139"/>
  <c r="H1139"/>
  <c r="I1139"/>
  <c r="J1139"/>
  <c r="K1139"/>
  <c r="L1139"/>
  <c r="M1139"/>
  <c r="P1139"/>
  <c r="Q1139"/>
  <c r="R1139"/>
  <c r="S1139"/>
  <c r="T1139"/>
  <c r="U1139"/>
  <c r="V1139"/>
  <c r="W1139"/>
  <c r="X1139"/>
  <c r="Y1139"/>
  <c r="Z1139"/>
  <c r="AA1139"/>
  <c r="AB1139"/>
  <c r="B1140"/>
  <c r="C1140"/>
  <c r="D1140"/>
  <c r="E1140"/>
  <c r="F1140"/>
  <c r="G1140"/>
  <c r="H1140"/>
  <c r="I1140"/>
  <c r="J1140"/>
  <c r="K1140"/>
  <c r="L1140"/>
  <c r="M1140"/>
  <c r="P1140"/>
  <c r="Q1140"/>
  <c r="R1140"/>
  <c r="S1140"/>
  <c r="T1140"/>
  <c r="U1140"/>
  <c r="V1140"/>
  <c r="W1140"/>
  <c r="X1140"/>
  <c r="Y1140"/>
  <c r="Z1140"/>
  <c r="AA1140"/>
  <c r="AB1140"/>
  <c r="B1141"/>
  <c r="C1141"/>
  <c r="D1141"/>
  <c r="E1141"/>
  <c r="F1141"/>
  <c r="G1141"/>
  <c r="H1141"/>
  <c r="I1141"/>
  <c r="J1141"/>
  <c r="K1141"/>
  <c r="L1141"/>
  <c r="M1141"/>
  <c r="P1141"/>
  <c r="Q1141"/>
  <c r="R1141"/>
  <c r="S1141"/>
  <c r="T1141"/>
  <c r="U1141"/>
  <c r="V1141"/>
  <c r="W1141"/>
  <c r="X1141"/>
  <c r="Y1141"/>
  <c r="Z1141"/>
  <c r="AA1141"/>
  <c r="AB1141"/>
  <c r="B1142"/>
  <c r="C1142"/>
  <c r="D1142"/>
  <c r="E1142"/>
  <c r="F1142"/>
  <c r="G1142"/>
  <c r="H1142"/>
  <c r="I1142"/>
  <c r="J1142"/>
  <c r="K1142"/>
  <c r="L1142"/>
  <c r="M1142"/>
  <c r="P1142"/>
  <c r="Q1142"/>
  <c r="R1142"/>
  <c r="S1142"/>
  <c r="T1142"/>
  <c r="U1142"/>
  <c r="V1142"/>
  <c r="W1142"/>
  <c r="X1142"/>
  <c r="Y1142"/>
  <c r="Z1142"/>
  <c r="AA1142"/>
  <c r="AB1142"/>
  <c r="B1143"/>
  <c r="C1143"/>
  <c r="D1143"/>
  <c r="E1143"/>
  <c r="F1143"/>
  <c r="G1143"/>
  <c r="H1143"/>
  <c r="I1143"/>
  <c r="J1143"/>
  <c r="K1143"/>
  <c r="L1143"/>
  <c r="M1143"/>
  <c r="P1143"/>
  <c r="Q1143"/>
  <c r="R1143"/>
  <c r="S1143"/>
  <c r="T1143"/>
  <c r="U1143"/>
  <c r="V1143"/>
  <c r="W1143"/>
  <c r="X1143"/>
  <c r="Y1143"/>
  <c r="Z1143"/>
  <c r="AA1143"/>
  <c r="AB1143"/>
  <c r="B1144"/>
  <c r="C1144"/>
  <c r="D1144"/>
  <c r="E1144"/>
  <c r="F1144"/>
  <c r="G1144"/>
  <c r="H1144"/>
  <c r="I1144"/>
  <c r="J1144"/>
  <c r="K1144"/>
  <c r="L1144"/>
  <c r="M1144"/>
  <c r="P1144"/>
  <c r="Q1144"/>
  <c r="R1144"/>
  <c r="S1144"/>
  <c r="T1144"/>
  <c r="U1144"/>
  <c r="V1144"/>
  <c r="W1144"/>
  <c r="X1144"/>
  <c r="Y1144"/>
  <c r="Z1144"/>
  <c r="AA1144"/>
  <c r="AB1144"/>
  <c r="B1145"/>
  <c r="C1145"/>
  <c r="D1145"/>
  <c r="E1145"/>
  <c r="F1145"/>
  <c r="G1145"/>
  <c r="H1145"/>
  <c r="I1145"/>
  <c r="J1145"/>
  <c r="K1145"/>
  <c r="L1145"/>
  <c r="M1145"/>
  <c r="P1145"/>
  <c r="Q1145"/>
  <c r="R1145"/>
  <c r="S1145"/>
  <c r="T1145"/>
  <c r="U1145"/>
  <c r="V1145"/>
  <c r="W1145"/>
  <c r="X1145"/>
  <c r="Y1145"/>
  <c r="Z1145"/>
  <c r="AA1145"/>
  <c r="AB1145"/>
  <c r="B1146"/>
  <c r="C1146"/>
  <c r="D1146"/>
  <c r="E1146"/>
  <c r="F1146"/>
  <c r="G1146"/>
  <c r="H1146"/>
  <c r="I1146"/>
  <c r="J1146"/>
  <c r="K1146"/>
  <c r="L1146"/>
  <c r="M1146"/>
  <c r="P1146"/>
  <c r="Q1146"/>
  <c r="R1146"/>
  <c r="S1146"/>
  <c r="T1146"/>
  <c r="U1146"/>
  <c r="V1146"/>
  <c r="W1146"/>
  <c r="X1146"/>
  <c r="Y1146"/>
  <c r="Z1146"/>
  <c r="AA1146"/>
  <c r="AB1146"/>
  <c r="B1147"/>
  <c r="C1147"/>
  <c r="D1147"/>
  <c r="E1147"/>
  <c r="F1147"/>
  <c r="G1147"/>
  <c r="H1147"/>
  <c r="I1147"/>
  <c r="J1147"/>
  <c r="K1147"/>
  <c r="L1147"/>
  <c r="M1147"/>
  <c r="P1147"/>
  <c r="Q1147"/>
  <c r="R1147"/>
  <c r="S1147"/>
  <c r="T1147"/>
  <c r="U1147"/>
  <c r="V1147"/>
  <c r="W1147"/>
  <c r="X1147"/>
  <c r="Y1147"/>
  <c r="Z1147"/>
  <c r="AA1147"/>
  <c r="AB1147"/>
  <c r="B1148"/>
  <c r="C1148"/>
  <c r="D1148"/>
  <c r="E1148"/>
  <c r="F1148"/>
  <c r="G1148"/>
  <c r="H1148"/>
  <c r="I1148"/>
  <c r="J1148"/>
  <c r="K1148"/>
  <c r="L1148"/>
  <c r="M1148"/>
  <c r="P1148"/>
  <c r="Q1148"/>
  <c r="R1148"/>
  <c r="S1148"/>
  <c r="T1148"/>
  <c r="U1148"/>
  <c r="V1148"/>
  <c r="W1148"/>
  <c r="X1148"/>
  <c r="Y1148"/>
  <c r="Z1148"/>
  <c r="AA1148"/>
  <c r="AB1148"/>
  <c r="B1149"/>
  <c r="C1149"/>
  <c r="D1149"/>
  <c r="E1149"/>
  <c r="F1149"/>
  <c r="G1149"/>
  <c r="H1149"/>
  <c r="I1149"/>
  <c r="J1149"/>
  <c r="K1149"/>
  <c r="L1149"/>
  <c r="M1149"/>
  <c r="P1149"/>
  <c r="Q1149"/>
  <c r="R1149"/>
  <c r="S1149"/>
  <c r="T1149"/>
  <c r="U1149"/>
  <c r="V1149"/>
  <c r="W1149"/>
  <c r="X1149"/>
  <c r="Y1149"/>
  <c r="Z1149"/>
  <c r="AA1149"/>
  <c r="AB1149"/>
  <c r="B1150"/>
  <c r="C1150"/>
  <c r="D1150"/>
  <c r="E1150"/>
  <c r="F1150"/>
  <c r="G1150"/>
  <c r="H1150"/>
  <c r="I1150"/>
  <c r="J1150"/>
  <c r="K1150"/>
  <c r="L1150"/>
  <c r="M1150"/>
  <c r="P1150"/>
  <c r="Q1150"/>
  <c r="R1150"/>
  <c r="S1150"/>
  <c r="T1150"/>
  <c r="U1150"/>
  <c r="V1150"/>
  <c r="W1150"/>
  <c r="X1150"/>
  <c r="Y1150"/>
  <c r="Z1150"/>
  <c r="AA1150"/>
  <c r="AB1150"/>
  <c r="B1151"/>
  <c r="C1151"/>
  <c r="D1151"/>
  <c r="E1151"/>
  <c r="F1151"/>
  <c r="G1151"/>
  <c r="H1151"/>
  <c r="I1151"/>
  <c r="J1151"/>
  <c r="K1151"/>
  <c r="L1151"/>
  <c r="M1151"/>
  <c r="P1151"/>
  <c r="Q1151"/>
  <c r="R1151"/>
  <c r="S1151"/>
  <c r="T1151"/>
  <c r="U1151"/>
  <c r="V1151"/>
  <c r="W1151"/>
  <c r="X1151"/>
  <c r="Y1151"/>
  <c r="Z1151"/>
  <c r="AA1151"/>
  <c r="AB1151"/>
  <c r="B1152"/>
  <c r="C1152"/>
  <c r="D1152"/>
  <c r="E1152"/>
  <c r="F1152"/>
  <c r="G1152"/>
  <c r="H1152"/>
  <c r="I1152"/>
  <c r="J1152"/>
  <c r="K1152"/>
  <c r="L1152"/>
  <c r="M1152"/>
  <c r="P1152"/>
  <c r="Q1152"/>
  <c r="R1152"/>
  <c r="S1152"/>
  <c r="T1152"/>
  <c r="U1152"/>
  <c r="V1152"/>
  <c r="W1152"/>
  <c r="X1152"/>
  <c r="Y1152"/>
  <c r="Z1152"/>
  <c r="AA1152"/>
  <c r="AB1152"/>
  <c r="B1153"/>
  <c r="C1153"/>
  <c r="D1153"/>
  <c r="E1153"/>
  <c r="F1153"/>
  <c r="G1153"/>
  <c r="H1153"/>
  <c r="I1153"/>
  <c r="J1153"/>
  <c r="K1153"/>
  <c r="L1153"/>
  <c r="M1153"/>
  <c r="P1153"/>
  <c r="Q1153"/>
  <c r="R1153"/>
  <c r="S1153"/>
  <c r="T1153"/>
  <c r="U1153"/>
  <c r="V1153"/>
  <c r="W1153"/>
  <c r="X1153"/>
  <c r="Y1153"/>
  <c r="Z1153"/>
  <c r="AA1153"/>
  <c r="AB1153"/>
  <c r="B1154"/>
  <c r="C1154"/>
  <c r="D1154"/>
  <c r="E1154"/>
  <c r="F1154"/>
  <c r="G1154"/>
  <c r="H1154"/>
  <c r="I1154"/>
  <c r="J1154"/>
  <c r="K1154"/>
  <c r="L1154"/>
  <c r="M1154"/>
  <c r="P1154"/>
  <c r="Q1154"/>
  <c r="R1154"/>
  <c r="S1154"/>
  <c r="T1154"/>
  <c r="U1154"/>
  <c r="V1154"/>
  <c r="W1154"/>
  <c r="X1154"/>
  <c r="Y1154"/>
  <c r="Z1154"/>
  <c r="AA1154"/>
  <c r="AB1154"/>
  <c r="B1155"/>
  <c r="C1155"/>
  <c r="D1155"/>
  <c r="E1155"/>
  <c r="F1155"/>
  <c r="G1155"/>
  <c r="H1155"/>
  <c r="I1155"/>
  <c r="J1155"/>
  <c r="K1155"/>
  <c r="L1155"/>
  <c r="M1155"/>
  <c r="P1155"/>
  <c r="Q1155"/>
  <c r="R1155"/>
  <c r="S1155"/>
  <c r="T1155"/>
  <c r="U1155"/>
  <c r="V1155"/>
  <c r="W1155"/>
  <c r="X1155"/>
  <c r="Y1155"/>
  <c r="Z1155"/>
  <c r="AA1155"/>
  <c r="AB1155"/>
  <c r="B1156"/>
  <c r="C1156"/>
  <c r="D1156"/>
  <c r="E1156"/>
  <c r="F1156"/>
  <c r="G1156"/>
  <c r="H1156"/>
  <c r="I1156"/>
  <c r="J1156"/>
  <c r="K1156"/>
  <c r="L1156"/>
  <c r="M1156"/>
  <c r="P1156"/>
  <c r="Q1156"/>
  <c r="R1156"/>
  <c r="S1156"/>
  <c r="T1156"/>
  <c r="U1156"/>
  <c r="V1156"/>
  <c r="W1156"/>
  <c r="X1156"/>
  <c r="Y1156"/>
  <c r="Z1156"/>
  <c r="AA1156"/>
  <c r="AB1156"/>
  <c r="P1157"/>
  <c r="Q1157"/>
  <c r="AB1090" i="7"/>
  <c r="AA1090"/>
  <c r="Z1090"/>
  <c r="Y1090"/>
  <c r="X1090"/>
  <c r="W1090"/>
  <c r="V1090"/>
  <c r="U1090"/>
  <c r="T1090"/>
  <c r="S1090"/>
  <c r="R1090"/>
  <c r="Q1090"/>
  <c r="M1090"/>
  <c r="L1090"/>
  <c r="K1090"/>
  <c r="J1090"/>
  <c r="I1090"/>
  <c r="H1090"/>
  <c r="G1090"/>
  <c r="F1090"/>
  <c r="E1090"/>
  <c r="D1090"/>
  <c r="C1090"/>
  <c r="B1090"/>
  <c r="AB1089"/>
  <c r="AA1089"/>
  <c r="Z1089"/>
  <c r="Y1089"/>
  <c r="X1089"/>
  <c r="W1089"/>
  <c r="V1089"/>
  <c r="U1089"/>
  <c r="T1089"/>
  <c r="S1089"/>
  <c r="R1089"/>
  <c r="Q1089"/>
  <c r="M1089"/>
  <c r="L1089"/>
  <c r="K1089"/>
  <c r="J1089"/>
  <c r="I1089"/>
  <c r="H1089"/>
  <c r="G1089"/>
  <c r="F1089"/>
  <c r="E1089"/>
  <c r="D1089"/>
  <c r="C1089"/>
  <c r="B1089"/>
  <c r="P1117"/>
  <c r="P1116"/>
  <c r="N1116"/>
  <c r="P1115"/>
  <c r="N1115"/>
  <c r="P1114"/>
  <c r="N1114"/>
  <c r="P1113"/>
  <c r="N1113"/>
  <c r="P1112"/>
  <c r="N1112"/>
  <c r="P1111"/>
  <c r="N1111"/>
  <c r="P1110"/>
  <c r="N1110"/>
  <c r="P1109"/>
  <c r="N1109"/>
  <c r="P1108"/>
  <c r="N1108"/>
  <c r="P1107"/>
  <c r="N1107"/>
  <c r="P1106"/>
  <c r="N1106"/>
  <c r="P1105"/>
  <c r="N1105"/>
  <c r="P1104"/>
  <c r="N1104"/>
  <c r="P1103"/>
  <c r="N1103"/>
  <c r="P1102"/>
  <c r="N1102"/>
  <c r="P1101"/>
  <c r="N1101"/>
  <c r="P1100"/>
  <c r="N1100"/>
  <c r="P1099"/>
  <c r="N1099"/>
  <c r="P1098"/>
  <c r="N1098"/>
  <c r="P1097"/>
  <c r="N1097"/>
  <c r="P1096"/>
  <c r="N1096"/>
  <c r="P1095"/>
  <c r="N1095"/>
  <c r="P1094"/>
  <c r="N1094"/>
  <c r="P1093"/>
  <c r="N1093"/>
  <c r="P1092"/>
  <c r="N1092"/>
  <c r="P1091"/>
  <c r="N1091"/>
  <c r="P1090"/>
  <c r="P1089"/>
  <c r="AB1053"/>
  <c r="AA1053"/>
  <c r="Z1053"/>
  <c r="Y1053"/>
  <c r="X1053"/>
  <c r="W1053"/>
  <c r="V1053"/>
  <c r="U1053"/>
  <c r="T1053"/>
  <c r="S1053"/>
  <c r="R1053"/>
  <c r="Q1053"/>
  <c r="M1053"/>
  <c r="Q1054" s="1"/>
  <c r="L1053"/>
  <c r="K1053"/>
  <c r="J1053"/>
  <c r="I1053"/>
  <c r="H1053"/>
  <c r="G1053"/>
  <c r="F1053"/>
  <c r="E1053"/>
  <c r="D1053"/>
  <c r="C1053"/>
  <c r="B1053"/>
  <c r="AB1052"/>
  <c r="AA1052"/>
  <c r="Z1052"/>
  <c r="Y1052"/>
  <c r="X1052"/>
  <c r="W1052"/>
  <c r="V1052"/>
  <c r="U1052"/>
  <c r="T1052"/>
  <c r="S1052"/>
  <c r="R1052"/>
  <c r="Q1052"/>
  <c r="M1052"/>
  <c r="L1052"/>
  <c r="K1052"/>
  <c r="J1052"/>
  <c r="I1052"/>
  <c r="H1052"/>
  <c r="G1052"/>
  <c r="F1052"/>
  <c r="E1052"/>
  <c r="D1052"/>
  <c r="C1052"/>
  <c r="B1052"/>
  <c r="AB1051"/>
  <c r="AA1051"/>
  <c r="Z1051"/>
  <c r="Y1051"/>
  <c r="X1051"/>
  <c r="W1051"/>
  <c r="V1051"/>
  <c r="U1051"/>
  <c r="T1051"/>
  <c r="S1051"/>
  <c r="R1051"/>
  <c r="Q1051"/>
  <c r="M1051"/>
  <c r="L1051"/>
  <c r="K1051"/>
  <c r="J1051"/>
  <c r="I1051"/>
  <c r="H1051"/>
  <c r="G1051"/>
  <c r="F1051"/>
  <c r="E1051"/>
  <c r="D1051"/>
  <c r="C1051"/>
  <c r="B1051"/>
  <c r="AB1050"/>
  <c r="AA1050"/>
  <c r="Z1050"/>
  <c r="Y1050"/>
  <c r="X1050"/>
  <c r="W1050"/>
  <c r="V1050"/>
  <c r="U1050"/>
  <c r="T1050"/>
  <c r="S1050"/>
  <c r="R1050"/>
  <c r="Q1050"/>
  <c r="M1050"/>
  <c r="L1050"/>
  <c r="K1050"/>
  <c r="J1050"/>
  <c r="I1050"/>
  <c r="H1050"/>
  <c r="G1050"/>
  <c r="F1050"/>
  <c r="E1050"/>
  <c r="D1050"/>
  <c r="C1050"/>
  <c r="B1050"/>
  <c r="AB1049"/>
  <c r="AA1049"/>
  <c r="Z1049"/>
  <c r="Y1049"/>
  <c r="X1049"/>
  <c r="W1049"/>
  <c r="V1049"/>
  <c r="U1049"/>
  <c r="T1049"/>
  <c r="S1049"/>
  <c r="R1049"/>
  <c r="Q1049"/>
  <c r="M1049"/>
  <c r="L1049"/>
  <c r="K1049"/>
  <c r="J1049"/>
  <c r="I1049"/>
  <c r="H1049"/>
  <c r="G1049"/>
  <c r="F1049"/>
  <c r="E1049"/>
  <c r="D1049"/>
  <c r="C1049"/>
  <c r="B1049"/>
  <c r="AB1054"/>
  <c r="AA1054"/>
  <c r="Z1054"/>
  <c r="Y1054"/>
  <c r="X1054"/>
  <c r="W1054"/>
  <c r="V1054"/>
  <c r="U1054"/>
  <c r="T1054"/>
  <c r="S1054"/>
  <c r="R1054"/>
  <c r="P1054"/>
  <c r="N1054"/>
  <c r="P1053"/>
  <c r="P1052"/>
  <c r="P1051"/>
  <c r="P1050"/>
  <c r="P1049"/>
  <c r="R1010"/>
  <c r="Q1010"/>
  <c r="AB1009"/>
  <c r="AA1009"/>
  <c r="Z1009"/>
  <c r="Y1009"/>
  <c r="X1009"/>
  <c r="W1009"/>
  <c r="V1009"/>
  <c r="U1009"/>
  <c r="T1009"/>
  <c r="S1009"/>
  <c r="R1009"/>
  <c r="Q1009"/>
  <c r="M1009"/>
  <c r="L1009"/>
  <c r="K1009"/>
  <c r="J1009"/>
  <c r="I1009"/>
  <c r="H1009"/>
  <c r="G1009"/>
  <c r="F1009"/>
  <c r="E1009"/>
  <c r="D1009"/>
  <c r="C1009"/>
  <c r="B1009"/>
  <c r="AB1011"/>
  <c r="AA1011"/>
  <c r="Z1011"/>
  <c r="Y1011"/>
  <c r="X1011"/>
  <c r="W1011"/>
  <c r="V1011"/>
  <c r="U1011"/>
  <c r="T1011"/>
  <c r="S1011"/>
  <c r="R1011"/>
  <c r="Q1011"/>
  <c r="AC1011" s="1"/>
  <c r="P1011"/>
  <c r="N1011"/>
  <c r="AB1010"/>
  <c r="AA1010"/>
  <c r="Z1010"/>
  <c r="Y1010"/>
  <c r="X1010"/>
  <c r="W1010"/>
  <c r="V1010"/>
  <c r="U1010"/>
  <c r="T1010"/>
  <c r="S1010"/>
  <c r="P1010"/>
  <c r="N1010"/>
  <c r="M1010"/>
  <c r="L1010"/>
  <c r="K1010"/>
  <c r="J1010"/>
  <c r="I1010"/>
  <c r="H1010"/>
  <c r="G1010"/>
  <c r="F1010"/>
  <c r="E1010"/>
  <c r="D1010"/>
  <c r="C1010"/>
  <c r="B1010"/>
  <c r="P1009"/>
  <c r="Q997"/>
  <c r="AB996"/>
  <c r="AA996"/>
  <c r="Z996"/>
  <c r="Y996"/>
  <c r="X996"/>
  <c r="W996"/>
  <c r="V996"/>
  <c r="U996"/>
  <c r="T996"/>
  <c r="S996"/>
  <c r="R996"/>
  <c r="Q996"/>
  <c r="AB995"/>
  <c r="AA995"/>
  <c r="Z995"/>
  <c r="Y995"/>
  <c r="X995"/>
  <c r="W995"/>
  <c r="V995"/>
  <c r="U995"/>
  <c r="T995"/>
  <c r="S995"/>
  <c r="R995"/>
  <c r="Q995"/>
  <c r="AB994"/>
  <c r="AA994"/>
  <c r="Z994"/>
  <c r="Y994"/>
  <c r="X994"/>
  <c r="W994"/>
  <c r="V994"/>
  <c r="U994"/>
  <c r="T994"/>
  <c r="S994"/>
  <c r="R994"/>
  <c r="Q994"/>
  <c r="AB993"/>
  <c r="AA993"/>
  <c r="Z993"/>
  <c r="Y993"/>
  <c r="X993"/>
  <c r="W993"/>
  <c r="V993"/>
  <c r="U993"/>
  <c r="T993"/>
  <c r="S993"/>
  <c r="R993"/>
  <c r="Q993"/>
  <c r="AB992"/>
  <c r="AA992"/>
  <c r="Z992"/>
  <c r="Y992"/>
  <c r="X992"/>
  <c r="W992"/>
  <c r="V992"/>
  <c r="U992"/>
  <c r="T992"/>
  <c r="S992"/>
  <c r="R992"/>
  <c r="Q992"/>
  <c r="AB991"/>
  <c r="AA991"/>
  <c r="Z991"/>
  <c r="Y991"/>
  <c r="X991"/>
  <c r="W991"/>
  <c r="V991"/>
  <c r="U991"/>
  <c r="T991"/>
  <c r="S991"/>
  <c r="R991"/>
  <c r="Q991"/>
  <c r="AB990"/>
  <c r="AA990"/>
  <c r="Z990"/>
  <c r="Y990"/>
  <c r="X990"/>
  <c r="W990"/>
  <c r="V990"/>
  <c r="U990"/>
  <c r="T990"/>
  <c r="S990"/>
  <c r="R990"/>
  <c r="Q990"/>
  <c r="AB989"/>
  <c r="AA989"/>
  <c r="Z989"/>
  <c r="Y989"/>
  <c r="X989"/>
  <c r="W989"/>
  <c r="V989"/>
  <c r="U989"/>
  <c r="T989"/>
  <c r="S989"/>
  <c r="R989"/>
  <c r="Q989"/>
  <c r="AB988"/>
  <c r="AA988"/>
  <c r="Z988"/>
  <c r="Y988"/>
  <c r="X988"/>
  <c r="W988"/>
  <c r="V988"/>
  <c r="U988"/>
  <c r="T988"/>
  <c r="S988"/>
  <c r="R988"/>
  <c r="Q988"/>
  <c r="AB987"/>
  <c r="AA987"/>
  <c r="Z987"/>
  <c r="Y987"/>
  <c r="X987"/>
  <c r="W987"/>
  <c r="V987"/>
  <c r="U987"/>
  <c r="T987"/>
  <c r="S987"/>
  <c r="R987"/>
  <c r="Q987"/>
  <c r="AB986"/>
  <c r="AA986"/>
  <c r="Z986"/>
  <c r="Y986"/>
  <c r="X986"/>
  <c r="W986"/>
  <c r="V986"/>
  <c r="U986"/>
  <c r="T986"/>
  <c r="S986"/>
  <c r="R986"/>
  <c r="Q986"/>
  <c r="AB985"/>
  <c r="AA985"/>
  <c r="Z985"/>
  <c r="Y985"/>
  <c r="X985"/>
  <c r="W985"/>
  <c r="V985"/>
  <c r="U985"/>
  <c r="T985"/>
  <c r="S985"/>
  <c r="R985"/>
  <c r="Q985"/>
  <c r="AB984"/>
  <c r="AA984"/>
  <c r="Z984"/>
  <c r="Y984"/>
  <c r="X984"/>
  <c r="W984"/>
  <c r="V984"/>
  <c r="U984"/>
  <c r="T984"/>
  <c r="S984"/>
  <c r="R984"/>
  <c r="Q984"/>
  <c r="AB983"/>
  <c r="AA983"/>
  <c r="Z983"/>
  <c r="Y983"/>
  <c r="X983"/>
  <c r="W983"/>
  <c r="V983"/>
  <c r="U983"/>
  <c r="T983"/>
  <c r="S983"/>
  <c r="R983"/>
  <c r="Q983"/>
  <c r="AB982"/>
  <c r="AA982"/>
  <c r="Z982"/>
  <c r="Y982"/>
  <c r="X982"/>
  <c r="W982"/>
  <c r="V982"/>
  <c r="U982"/>
  <c r="T982"/>
  <c r="S982"/>
  <c r="R982"/>
  <c r="Q982"/>
  <c r="AB981"/>
  <c r="AA981"/>
  <c r="Z981"/>
  <c r="Y981"/>
  <c r="X981"/>
  <c r="W981"/>
  <c r="V981"/>
  <c r="U981"/>
  <c r="T981"/>
  <c r="S981"/>
  <c r="R981"/>
  <c r="Q981"/>
  <c r="AB980"/>
  <c r="AA980"/>
  <c r="Z980"/>
  <c r="Y980"/>
  <c r="X980"/>
  <c r="W980"/>
  <c r="V980"/>
  <c r="U980"/>
  <c r="T980"/>
  <c r="S980"/>
  <c r="R980"/>
  <c r="Q980"/>
  <c r="AB979"/>
  <c r="AA979"/>
  <c r="Z979"/>
  <c r="Y979"/>
  <c r="X979"/>
  <c r="W979"/>
  <c r="V979"/>
  <c r="U979"/>
  <c r="T979"/>
  <c r="S979"/>
  <c r="R979"/>
  <c r="Q979"/>
  <c r="AB978"/>
  <c r="AA978"/>
  <c r="Z978"/>
  <c r="Y978"/>
  <c r="X978"/>
  <c r="W978"/>
  <c r="V978"/>
  <c r="U978"/>
  <c r="T978"/>
  <c r="S978"/>
  <c r="R978"/>
  <c r="Q978"/>
  <c r="AB977"/>
  <c r="AA977"/>
  <c r="Z977"/>
  <c r="Y977"/>
  <c r="X977"/>
  <c r="W977"/>
  <c r="V977"/>
  <c r="U977"/>
  <c r="T977"/>
  <c r="S977"/>
  <c r="R977"/>
  <c r="Q977"/>
  <c r="AB976"/>
  <c r="AA976"/>
  <c r="Z976"/>
  <c r="Y976"/>
  <c r="X976"/>
  <c r="W976"/>
  <c r="V976"/>
  <c r="U976"/>
  <c r="T976"/>
  <c r="S976"/>
  <c r="R976"/>
  <c r="Q976"/>
  <c r="AB975"/>
  <c r="AA975"/>
  <c r="Z975"/>
  <c r="Y975"/>
  <c r="X975"/>
  <c r="W975"/>
  <c r="V975"/>
  <c r="U975"/>
  <c r="T975"/>
  <c r="S975"/>
  <c r="R975"/>
  <c r="Q975"/>
  <c r="AB974"/>
  <c r="AA974"/>
  <c r="Z974"/>
  <c r="Y974"/>
  <c r="X974"/>
  <c r="W974"/>
  <c r="V974"/>
  <c r="U974"/>
  <c r="T974"/>
  <c r="S974"/>
  <c r="R974"/>
  <c r="Q974"/>
  <c r="AB973"/>
  <c r="AA973"/>
  <c r="Z973"/>
  <c r="Y973"/>
  <c r="X973"/>
  <c r="W973"/>
  <c r="V973"/>
  <c r="U973"/>
  <c r="T973"/>
  <c r="S973"/>
  <c r="R973"/>
  <c r="Q973"/>
  <c r="AB972"/>
  <c r="AA972"/>
  <c r="Z972"/>
  <c r="Y972"/>
  <c r="X972"/>
  <c r="W972"/>
  <c r="V972"/>
  <c r="U972"/>
  <c r="T972"/>
  <c r="S972"/>
  <c r="R972"/>
  <c r="Q972"/>
  <c r="AB971"/>
  <c r="AA971"/>
  <c r="Z971"/>
  <c r="Y971"/>
  <c r="X971"/>
  <c r="W971"/>
  <c r="V971"/>
  <c r="U971"/>
  <c r="T971"/>
  <c r="S971"/>
  <c r="R971"/>
  <c r="Q971"/>
  <c r="AB970"/>
  <c r="AA970"/>
  <c r="Z970"/>
  <c r="Y970"/>
  <c r="X970"/>
  <c r="W970"/>
  <c r="V970"/>
  <c r="U970"/>
  <c r="T970"/>
  <c r="S970"/>
  <c r="R970"/>
  <c r="Q970"/>
  <c r="AB969"/>
  <c r="AA969"/>
  <c r="Z969"/>
  <c r="Y969"/>
  <c r="X969"/>
  <c r="W969"/>
  <c r="V969"/>
  <c r="U969"/>
  <c r="T969"/>
  <c r="S969"/>
  <c r="R969"/>
  <c r="Q969"/>
  <c r="M996"/>
  <c r="L996"/>
  <c r="K996"/>
  <c r="J996"/>
  <c r="I996"/>
  <c r="H996"/>
  <c r="G996"/>
  <c r="F996"/>
  <c r="E996"/>
  <c r="D996"/>
  <c r="C996"/>
  <c r="B996"/>
  <c r="M995"/>
  <c r="L995"/>
  <c r="K995"/>
  <c r="J995"/>
  <c r="I995"/>
  <c r="H995"/>
  <c r="G995"/>
  <c r="F995"/>
  <c r="E995"/>
  <c r="D995"/>
  <c r="C995"/>
  <c r="B995"/>
  <c r="M994"/>
  <c r="L994"/>
  <c r="K994"/>
  <c r="J994"/>
  <c r="I994"/>
  <c r="H994"/>
  <c r="G994"/>
  <c r="F994"/>
  <c r="E994"/>
  <c r="D994"/>
  <c r="C994"/>
  <c r="B994"/>
  <c r="M993"/>
  <c r="L993"/>
  <c r="K993"/>
  <c r="J993"/>
  <c r="I993"/>
  <c r="H993"/>
  <c r="G993"/>
  <c r="F993"/>
  <c r="E993"/>
  <c r="D993"/>
  <c r="C993"/>
  <c r="B993"/>
  <c r="M992"/>
  <c r="L992"/>
  <c r="K992"/>
  <c r="J992"/>
  <c r="I992"/>
  <c r="H992"/>
  <c r="G992"/>
  <c r="F992"/>
  <c r="E992"/>
  <c r="D992"/>
  <c r="C992"/>
  <c r="B992"/>
  <c r="M991"/>
  <c r="L991"/>
  <c r="K991"/>
  <c r="J991"/>
  <c r="I991"/>
  <c r="H991"/>
  <c r="G991"/>
  <c r="F991"/>
  <c r="E991"/>
  <c r="D991"/>
  <c r="C991"/>
  <c r="B991"/>
  <c r="M990"/>
  <c r="L990"/>
  <c r="K990"/>
  <c r="J990"/>
  <c r="I990"/>
  <c r="H990"/>
  <c r="G990"/>
  <c r="F990"/>
  <c r="E990"/>
  <c r="D990"/>
  <c r="C990"/>
  <c r="B990"/>
  <c r="M989"/>
  <c r="L989"/>
  <c r="K989"/>
  <c r="J989"/>
  <c r="I989"/>
  <c r="H989"/>
  <c r="G989"/>
  <c r="F989"/>
  <c r="E989"/>
  <c r="D989"/>
  <c r="C989"/>
  <c r="B989"/>
  <c r="M988"/>
  <c r="L988"/>
  <c r="K988"/>
  <c r="J988"/>
  <c r="I988"/>
  <c r="H988"/>
  <c r="G988"/>
  <c r="F988"/>
  <c r="E988"/>
  <c r="D988"/>
  <c r="C988"/>
  <c r="B988"/>
  <c r="M987"/>
  <c r="L987"/>
  <c r="K987"/>
  <c r="J987"/>
  <c r="I987"/>
  <c r="H987"/>
  <c r="G987"/>
  <c r="F987"/>
  <c r="E987"/>
  <c r="D987"/>
  <c r="C987"/>
  <c r="B987"/>
  <c r="M986"/>
  <c r="L986"/>
  <c r="K986"/>
  <c r="J986"/>
  <c r="I986"/>
  <c r="H986"/>
  <c r="G986"/>
  <c r="F986"/>
  <c r="E986"/>
  <c r="D986"/>
  <c r="C986"/>
  <c r="B986"/>
  <c r="M985"/>
  <c r="L985"/>
  <c r="K985"/>
  <c r="J985"/>
  <c r="I985"/>
  <c r="H985"/>
  <c r="G985"/>
  <c r="F985"/>
  <c r="E985"/>
  <c r="D985"/>
  <c r="C985"/>
  <c r="B985"/>
  <c r="M984"/>
  <c r="L984"/>
  <c r="K984"/>
  <c r="J984"/>
  <c r="I984"/>
  <c r="H984"/>
  <c r="G984"/>
  <c r="F984"/>
  <c r="E984"/>
  <c r="D984"/>
  <c r="C984"/>
  <c r="B984"/>
  <c r="M983"/>
  <c r="L983"/>
  <c r="K983"/>
  <c r="J983"/>
  <c r="I983"/>
  <c r="H983"/>
  <c r="G983"/>
  <c r="F983"/>
  <c r="E983"/>
  <c r="D983"/>
  <c r="C983"/>
  <c r="B983"/>
  <c r="M982"/>
  <c r="L982"/>
  <c r="K982"/>
  <c r="J982"/>
  <c r="I982"/>
  <c r="H982"/>
  <c r="G982"/>
  <c r="F982"/>
  <c r="E982"/>
  <c r="D982"/>
  <c r="C982"/>
  <c r="B982"/>
  <c r="M981"/>
  <c r="L981"/>
  <c r="K981"/>
  <c r="J981"/>
  <c r="I981"/>
  <c r="H981"/>
  <c r="G981"/>
  <c r="F981"/>
  <c r="E981"/>
  <c r="D981"/>
  <c r="C981"/>
  <c r="B981"/>
  <c r="M980"/>
  <c r="L980"/>
  <c r="K980"/>
  <c r="J980"/>
  <c r="I980"/>
  <c r="H980"/>
  <c r="G980"/>
  <c r="F980"/>
  <c r="E980"/>
  <c r="D980"/>
  <c r="C980"/>
  <c r="B980"/>
  <c r="N980" s="1"/>
  <c r="M979"/>
  <c r="L979"/>
  <c r="K979"/>
  <c r="J979"/>
  <c r="I979"/>
  <c r="H979"/>
  <c r="G979"/>
  <c r="F979"/>
  <c r="E979"/>
  <c r="D979"/>
  <c r="C979"/>
  <c r="B979"/>
  <c r="M978"/>
  <c r="L978"/>
  <c r="K978"/>
  <c r="J978"/>
  <c r="I978"/>
  <c r="H978"/>
  <c r="G978"/>
  <c r="F978"/>
  <c r="E978"/>
  <c r="D978"/>
  <c r="C978"/>
  <c r="B978"/>
  <c r="M977"/>
  <c r="L977"/>
  <c r="K977"/>
  <c r="J977"/>
  <c r="I977"/>
  <c r="H977"/>
  <c r="G977"/>
  <c r="F977"/>
  <c r="E977"/>
  <c r="D977"/>
  <c r="C977"/>
  <c r="B977"/>
  <c r="M976"/>
  <c r="L976"/>
  <c r="K976"/>
  <c r="J976"/>
  <c r="I976"/>
  <c r="H976"/>
  <c r="G976"/>
  <c r="F976"/>
  <c r="E976"/>
  <c r="D976"/>
  <c r="C976"/>
  <c r="B976"/>
  <c r="M975"/>
  <c r="L975"/>
  <c r="K975"/>
  <c r="J975"/>
  <c r="I975"/>
  <c r="H975"/>
  <c r="G975"/>
  <c r="F975"/>
  <c r="E975"/>
  <c r="D975"/>
  <c r="C975"/>
  <c r="B975"/>
  <c r="M974"/>
  <c r="L974"/>
  <c r="K974"/>
  <c r="J974"/>
  <c r="I974"/>
  <c r="H974"/>
  <c r="G974"/>
  <c r="F974"/>
  <c r="E974"/>
  <c r="D974"/>
  <c r="C974"/>
  <c r="B974"/>
  <c r="M973"/>
  <c r="L973"/>
  <c r="K973"/>
  <c r="J973"/>
  <c r="I973"/>
  <c r="H973"/>
  <c r="G973"/>
  <c r="F973"/>
  <c r="E973"/>
  <c r="D973"/>
  <c r="C973"/>
  <c r="B973"/>
  <c r="M972"/>
  <c r="L972"/>
  <c r="K972"/>
  <c r="J972"/>
  <c r="I972"/>
  <c r="H972"/>
  <c r="G972"/>
  <c r="F972"/>
  <c r="E972"/>
  <c r="D972"/>
  <c r="C972"/>
  <c r="B972"/>
  <c r="M971"/>
  <c r="L971"/>
  <c r="K971"/>
  <c r="J971"/>
  <c r="I971"/>
  <c r="H971"/>
  <c r="G971"/>
  <c r="F971"/>
  <c r="E971"/>
  <c r="D971"/>
  <c r="C971"/>
  <c r="B971"/>
  <c r="M970"/>
  <c r="L970"/>
  <c r="K970"/>
  <c r="J970"/>
  <c r="I970"/>
  <c r="H970"/>
  <c r="G970"/>
  <c r="F970"/>
  <c r="E970"/>
  <c r="D970"/>
  <c r="C970"/>
  <c r="B970"/>
  <c r="N970" s="1"/>
  <c r="M969"/>
  <c r="L969"/>
  <c r="K969"/>
  <c r="J969"/>
  <c r="I969"/>
  <c r="H969"/>
  <c r="G969"/>
  <c r="F969"/>
  <c r="E969"/>
  <c r="D969"/>
  <c r="C969"/>
  <c r="B969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R917"/>
  <c r="Q917"/>
  <c r="AB916"/>
  <c r="AA916"/>
  <c r="Z916"/>
  <c r="Y916"/>
  <c r="X916"/>
  <c r="W916"/>
  <c r="V916"/>
  <c r="U916"/>
  <c r="T916"/>
  <c r="S916"/>
  <c r="R916"/>
  <c r="Q916"/>
  <c r="M916"/>
  <c r="L916"/>
  <c r="K916"/>
  <c r="J916"/>
  <c r="I916"/>
  <c r="H916"/>
  <c r="G916"/>
  <c r="F916"/>
  <c r="E916"/>
  <c r="D916"/>
  <c r="C916"/>
  <c r="B916"/>
  <c r="AB915"/>
  <c r="AA915"/>
  <c r="Z915"/>
  <c r="Y915"/>
  <c r="X915"/>
  <c r="W915"/>
  <c r="V915"/>
  <c r="U915"/>
  <c r="T915"/>
  <c r="S915"/>
  <c r="R915"/>
  <c r="Q915"/>
  <c r="M915"/>
  <c r="L915"/>
  <c r="K915"/>
  <c r="J915"/>
  <c r="I915"/>
  <c r="H915"/>
  <c r="G915"/>
  <c r="F915"/>
  <c r="E915"/>
  <c r="D915"/>
  <c r="C915"/>
  <c r="B915"/>
  <c r="AB914"/>
  <c r="AA914"/>
  <c r="Z914"/>
  <c r="Y914"/>
  <c r="X914"/>
  <c r="W914"/>
  <c r="V914"/>
  <c r="U914"/>
  <c r="T914"/>
  <c r="S914"/>
  <c r="R914"/>
  <c r="Q914"/>
  <c r="M914"/>
  <c r="L914"/>
  <c r="K914"/>
  <c r="J914"/>
  <c r="I914"/>
  <c r="H914"/>
  <c r="G914"/>
  <c r="F914"/>
  <c r="E914"/>
  <c r="D914"/>
  <c r="C914"/>
  <c r="B914"/>
  <c r="AB913"/>
  <c r="AA913"/>
  <c r="Z913"/>
  <c r="Y913"/>
  <c r="X913"/>
  <c r="W913"/>
  <c r="V913"/>
  <c r="U913"/>
  <c r="T913"/>
  <c r="S913"/>
  <c r="R913"/>
  <c r="Q913"/>
  <c r="M913"/>
  <c r="L913"/>
  <c r="K913"/>
  <c r="J913"/>
  <c r="I913"/>
  <c r="H913"/>
  <c r="G913"/>
  <c r="F913"/>
  <c r="E913"/>
  <c r="D913"/>
  <c r="C913"/>
  <c r="B913"/>
  <c r="AB912"/>
  <c r="AA912"/>
  <c r="Z912"/>
  <c r="Y912"/>
  <c r="X912"/>
  <c r="W912"/>
  <c r="V912"/>
  <c r="U912"/>
  <c r="T912"/>
  <c r="S912"/>
  <c r="R912"/>
  <c r="Q912"/>
  <c r="M912"/>
  <c r="L912"/>
  <c r="K912"/>
  <c r="J912"/>
  <c r="I912"/>
  <c r="H912"/>
  <c r="G912"/>
  <c r="F912"/>
  <c r="E912"/>
  <c r="D912"/>
  <c r="C912"/>
  <c r="B912"/>
  <c r="AB911"/>
  <c r="AA911"/>
  <c r="Z911"/>
  <c r="Y911"/>
  <c r="X911"/>
  <c r="W911"/>
  <c r="V911"/>
  <c r="U911"/>
  <c r="T911"/>
  <c r="S911"/>
  <c r="R911"/>
  <c r="Q911"/>
  <c r="M911"/>
  <c r="L911"/>
  <c r="K911"/>
  <c r="J911"/>
  <c r="I911"/>
  <c r="H911"/>
  <c r="G911"/>
  <c r="F911"/>
  <c r="E911"/>
  <c r="D911"/>
  <c r="C911"/>
  <c r="B911"/>
  <c r="AB910"/>
  <c r="AA910"/>
  <c r="Z910"/>
  <c r="Y910"/>
  <c r="X910"/>
  <c r="W910"/>
  <c r="V910"/>
  <c r="U910"/>
  <c r="T910"/>
  <c r="S910"/>
  <c r="R910"/>
  <c r="Q910"/>
  <c r="M910"/>
  <c r="L910"/>
  <c r="K910"/>
  <c r="J910"/>
  <c r="I910"/>
  <c r="H910"/>
  <c r="G910"/>
  <c r="F910"/>
  <c r="E910"/>
  <c r="D910"/>
  <c r="C910"/>
  <c r="B910"/>
  <c r="AB909"/>
  <c r="AA909"/>
  <c r="Z909"/>
  <c r="Y909"/>
  <c r="X909"/>
  <c r="W909"/>
  <c r="V909"/>
  <c r="U909"/>
  <c r="T909"/>
  <c r="S909"/>
  <c r="R909"/>
  <c r="Q909"/>
  <c r="M909"/>
  <c r="L909"/>
  <c r="K909"/>
  <c r="J909"/>
  <c r="I909"/>
  <c r="H909"/>
  <c r="G909"/>
  <c r="F909"/>
  <c r="E909"/>
  <c r="D909"/>
  <c r="C909"/>
  <c r="B909"/>
  <c r="AB908"/>
  <c r="AA908"/>
  <c r="Z908"/>
  <c r="Y908"/>
  <c r="X908"/>
  <c r="W908"/>
  <c r="V908"/>
  <c r="U908"/>
  <c r="T908"/>
  <c r="S908"/>
  <c r="R908"/>
  <c r="Q908"/>
  <c r="M908"/>
  <c r="L908"/>
  <c r="K908"/>
  <c r="J908"/>
  <c r="I908"/>
  <c r="H908"/>
  <c r="G908"/>
  <c r="F908"/>
  <c r="E908"/>
  <c r="D908"/>
  <c r="C908"/>
  <c r="B908"/>
  <c r="AB907"/>
  <c r="AA907"/>
  <c r="Z907"/>
  <c r="Y907"/>
  <c r="X907"/>
  <c r="W907"/>
  <c r="V907"/>
  <c r="U907"/>
  <c r="T907"/>
  <c r="S907"/>
  <c r="R907"/>
  <c r="Q907"/>
  <c r="M907"/>
  <c r="L907"/>
  <c r="K907"/>
  <c r="J907"/>
  <c r="I907"/>
  <c r="H907"/>
  <c r="G907"/>
  <c r="F907"/>
  <c r="E907"/>
  <c r="D907"/>
  <c r="C907"/>
  <c r="B907"/>
  <c r="AB906"/>
  <c r="AA906"/>
  <c r="Z906"/>
  <c r="Y906"/>
  <c r="X906"/>
  <c r="W906"/>
  <c r="V906"/>
  <c r="U906"/>
  <c r="T906"/>
  <c r="S906"/>
  <c r="R906"/>
  <c r="Q906"/>
  <c r="M906"/>
  <c r="L906"/>
  <c r="K906"/>
  <c r="J906"/>
  <c r="I906"/>
  <c r="H906"/>
  <c r="G906"/>
  <c r="F906"/>
  <c r="E906"/>
  <c r="D906"/>
  <c r="C906"/>
  <c r="B906"/>
  <c r="AB905"/>
  <c r="AA905"/>
  <c r="Z905"/>
  <c r="Y905"/>
  <c r="X905"/>
  <c r="W905"/>
  <c r="V905"/>
  <c r="U905"/>
  <c r="T905"/>
  <c r="S905"/>
  <c r="R905"/>
  <c r="Q905"/>
  <c r="M905"/>
  <c r="L905"/>
  <c r="K905"/>
  <c r="J905"/>
  <c r="I905"/>
  <c r="H905"/>
  <c r="G905"/>
  <c r="F905"/>
  <c r="E905"/>
  <c r="D905"/>
  <c r="C905"/>
  <c r="B905"/>
  <c r="AB904"/>
  <c r="AA904"/>
  <c r="Z904"/>
  <c r="Y904"/>
  <c r="X904"/>
  <c r="W904"/>
  <c r="V904"/>
  <c r="U904"/>
  <c r="T904"/>
  <c r="S904"/>
  <c r="R904"/>
  <c r="Q904"/>
  <c r="M904"/>
  <c r="L904"/>
  <c r="K904"/>
  <c r="J904"/>
  <c r="I904"/>
  <c r="H904"/>
  <c r="G904"/>
  <c r="F904"/>
  <c r="E904"/>
  <c r="D904"/>
  <c r="C904"/>
  <c r="B904"/>
  <c r="AB903"/>
  <c r="AA903"/>
  <c r="Z903"/>
  <c r="Y903"/>
  <c r="X903"/>
  <c r="W903"/>
  <c r="V903"/>
  <c r="U903"/>
  <c r="T903"/>
  <c r="S903"/>
  <c r="R903"/>
  <c r="Q903"/>
  <c r="M903"/>
  <c r="L903"/>
  <c r="K903"/>
  <c r="J903"/>
  <c r="I903"/>
  <c r="H903"/>
  <c r="G903"/>
  <c r="F903"/>
  <c r="E903"/>
  <c r="D903"/>
  <c r="C903"/>
  <c r="B903"/>
  <c r="AB902"/>
  <c r="AA902"/>
  <c r="Z902"/>
  <c r="Y902"/>
  <c r="X902"/>
  <c r="W902"/>
  <c r="V902"/>
  <c r="U902"/>
  <c r="T902"/>
  <c r="S902"/>
  <c r="R902"/>
  <c r="Q902"/>
  <c r="M902"/>
  <c r="L902"/>
  <c r="K902"/>
  <c r="J902"/>
  <c r="I902"/>
  <c r="H902"/>
  <c r="G902"/>
  <c r="F902"/>
  <c r="E902"/>
  <c r="D902"/>
  <c r="C902"/>
  <c r="B902"/>
  <c r="AB901"/>
  <c r="AA901"/>
  <c r="Z901"/>
  <c r="Y901"/>
  <c r="X901"/>
  <c r="W901"/>
  <c r="V901"/>
  <c r="U901"/>
  <c r="T901"/>
  <c r="S901"/>
  <c r="R901"/>
  <c r="Q901"/>
  <c r="M901"/>
  <c r="L901"/>
  <c r="K901"/>
  <c r="J901"/>
  <c r="I901"/>
  <c r="H901"/>
  <c r="G901"/>
  <c r="F901"/>
  <c r="E901"/>
  <c r="D901"/>
  <c r="C901"/>
  <c r="B901"/>
  <c r="AB900"/>
  <c r="AA900"/>
  <c r="Z900"/>
  <c r="Y900"/>
  <c r="X900"/>
  <c r="W900"/>
  <c r="V900"/>
  <c r="U900"/>
  <c r="T900"/>
  <c r="S900"/>
  <c r="R900"/>
  <c r="Q900"/>
  <c r="M900"/>
  <c r="L900"/>
  <c r="K900"/>
  <c r="J900"/>
  <c r="I900"/>
  <c r="H900"/>
  <c r="G900"/>
  <c r="F900"/>
  <c r="E900"/>
  <c r="D900"/>
  <c r="C900"/>
  <c r="B900"/>
  <c r="AB899"/>
  <c r="AA899"/>
  <c r="Z899"/>
  <c r="Y899"/>
  <c r="X899"/>
  <c r="W899"/>
  <c r="V899"/>
  <c r="U899"/>
  <c r="T899"/>
  <c r="S899"/>
  <c r="R899"/>
  <c r="Q899"/>
  <c r="M899"/>
  <c r="L899"/>
  <c r="K899"/>
  <c r="J899"/>
  <c r="I899"/>
  <c r="H899"/>
  <c r="G899"/>
  <c r="F899"/>
  <c r="E899"/>
  <c r="D899"/>
  <c r="C899"/>
  <c r="B899"/>
  <c r="AB898"/>
  <c r="AA898"/>
  <c r="Z898"/>
  <c r="Y898"/>
  <c r="X898"/>
  <c r="W898"/>
  <c r="V898"/>
  <c r="U898"/>
  <c r="T898"/>
  <c r="S898"/>
  <c r="R898"/>
  <c r="Q898"/>
  <c r="M898"/>
  <c r="L898"/>
  <c r="K898"/>
  <c r="J898"/>
  <c r="I898"/>
  <c r="H898"/>
  <c r="G898"/>
  <c r="F898"/>
  <c r="E898"/>
  <c r="D898"/>
  <c r="C898"/>
  <c r="B898"/>
  <c r="AB897"/>
  <c r="AA897"/>
  <c r="Z897"/>
  <c r="Y897"/>
  <c r="X897"/>
  <c r="W897"/>
  <c r="V897"/>
  <c r="U897"/>
  <c r="T897"/>
  <c r="S897"/>
  <c r="R897"/>
  <c r="Q897"/>
  <c r="M897"/>
  <c r="L897"/>
  <c r="K897"/>
  <c r="J897"/>
  <c r="I897"/>
  <c r="H897"/>
  <c r="G897"/>
  <c r="F897"/>
  <c r="E897"/>
  <c r="D897"/>
  <c r="C897"/>
  <c r="B897"/>
  <c r="AB896"/>
  <c r="AA896"/>
  <c r="Z896"/>
  <c r="Y896"/>
  <c r="X896"/>
  <c r="W896"/>
  <c r="V896"/>
  <c r="U896"/>
  <c r="T896"/>
  <c r="S896"/>
  <c r="R896"/>
  <c r="Q896"/>
  <c r="M896"/>
  <c r="L896"/>
  <c r="K896"/>
  <c r="J896"/>
  <c r="I896"/>
  <c r="H896"/>
  <c r="G896"/>
  <c r="F896"/>
  <c r="E896"/>
  <c r="D896"/>
  <c r="C896"/>
  <c r="B896"/>
  <c r="AB895"/>
  <c r="AA895"/>
  <c r="Z895"/>
  <c r="Y895"/>
  <c r="X895"/>
  <c r="W895"/>
  <c r="V895"/>
  <c r="U895"/>
  <c r="T895"/>
  <c r="S895"/>
  <c r="R895"/>
  <c r="Q895"/>
  <c r="M895"/>
  <c r="L895"/>
  <c r="K895"/>
  <c r="J895"/>
  <c r="I895"/>
  <c r="H895"/>
  <c r="G895"/>
  <c r="F895"/>
  <c r="E895"/>
  <c r="D895"/>
  <c r="C895"/>
  <c r="B895"/>
  <c r="AB894"/>
  <c r="AA894"/>
  <c r="Z894"/>
  <c r="Y894"/>
  <c r="X894"/>
  <c r="W894"/>
  <c r="V894"/>
  <c r="U894"/>
  <c r="T894"/>
  <c r="S894"/>
  <c r="R894"/>
  <c r="Q894"/>
  <c r="M894"/>
  <c r="L894"/>
  <c r="K894"/>
  <c r="J894"/>
  <c r="I894"/>
  <c r="H894"/>
  <c r="G894"/>
  <c r="F894"/>
  <c r="E894"/>
  <c r="D894"/>
  <c r="C894"/>
  <c r="B894"/>
  <c r="AB893"/>
  <c r="AA893"/>
  <c r="Z893"/>
  <c r="Y893"/>
  <c r="X893"/>
  <c r="W893"/>
  <c r="V893"/>
  <c r="U893"/>
  <c r="T893"/>
  <c r="S893"/>
  <c r="R893"/>
  <c r="Q893"/>
  <c r="M893"/>
  <c r="L893"/>
  <c r="K893"/>
  <c r="J893"/>
  <c r="I893"/>
  <c r="H893"/>
  <c r="G893"/>
  <c r="F893"/>
  <c r="E893"/>
  <c r="D893"/>
  <c r="C893"/>
  <c r="B893"/>
  <c r="AB892"/>
  <c r="AA892"/>
  <c r="Z892"/>
  <c r="Y892"/>
  <c r="X892"/>
  <c r="W892"/>
  <c r="V892"/>
  <c r="U892"/>
  <c r="T892"/>
  <c r="S892"/>
  <c r="R892"/>
  <c r="Q892"/>
  <c r="M892"/>
  <c r="L892"/>
  <c r="K892"/>
  <c r="J892"/>
  <c r="I892"/>
  <c r="H892"/>
  <c r="G892"/>
  <c r="F892"/>
  <c r="E892"/>
  <c r="D892"/>
  <c r="C892"/>
  <c r="B892"/>
  <c r="AB891"/>
  <c r="AA891"/>
  <c r="Z891"/>
  <c r="Y891"/>
  <c r="X891"/>
  <c r="W891"/>
  <c r="V891"/>
  <c r="U891"/>
  <c r="T891"/>
  <c r="S891"/>
  <c r="R891"/>
  <c r="Q891"/>
  <c r="M891"/>
  <c r="L891"/>
  <c r="K891"/>
  <c r="J891"/>
  <c r="I891"/>
  <c r="H891"/>
  <c r="G891"/>
  <c r="F891"/>
  <c r="E891"/>
  <c r="D891"/>
  <c r="C891"/>
  <c r="B891"/>
  <c r="AB890"/>
  <c r="AA890"/>
  <c r="Z890"/>
  <c r="Y890"/>
  <c r="X890"/>
  <c r="W890"/>
  <c r="V890"/>
  <c r="U890"/>
  <c r="T890"/>
  <c r="S890"/>
  <c r="R890"/>
  <c r="Q890"/>
  <c r="M890"/>
  <c r="L890"/>
  <c r="K890"/>
  <c r="J890"/>
  <c r="I890"/>
  <c r="H890"/>
  <c r="G890"/>
  <c r="F890"/>
  <c r="E890"/>
  <c r="D890"/>
  <c r="C890"/>
  <c r="B890"/>
  <c r="AB889"/>
  <c r="AA889"/>
  <c r="Z889"/>
  <c r="Y889"/>
  <c r="X889"/>
  <c r="W889"/>
  <c r="V889"/>
  <c r="U889"/>
  <c r="T889"/>
  <c r="S889"/>
  <c r="R889"/>
  <c r="Q889"/>
  <c r="M889"/>
  <c r="L889"/>
  <c r="K889"/>
  <c r="J889"/>
  <c r="I889"/>
  <c r="H889"/>
  <c r="G889"/>
  <c r="F889"/>
  <c r="E889"/>
  <c r="D889"/>
  <c r="C889"/>
  <c r="B889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AB853"/>
  <c r="AA853"/>
  <c r="Z853"/>
  <c r="Y853"/>
  <c r="X853"/>
  <c r="W853"/>
  <c r="V853"/>
  <c r="U853"/>
  <c r="T853"/>
  <c r="S853"/>
  <c r="R853"/>
  <c r="Q853"/>
  <c r="M853"/>
  <c r="L853"/>
  <c r="K853"/>
  <c r="J853"/>
  <c r="I853"/>
  <c r="H853"/>
  <c r="G853"/>
  <c r="F853"/>
  <c r="E853"/>
  <c r="D853"/>
  <c r="C853"/>
  <c r="B853"/>
  <c r="AB852"/>
  <c r="AA852"/>
  <c r="Z852"/>
  <c r="Y852"/>
  <c r="X852"/>
  <c r="W852"/>
  <c r="V852"/>
  <c r="U852"/>
  <c r="T852"/>
  <c r="S852"/>
  <c r="R852"/>
  <c r="Q852"/>
  <c r="M852"/>
  <c r="L852"/>
  <c r="K852"/>
  <c r="J852"/>
  <c r="I852"/>
  <c r="H852"/>
  <c r="G852"/>
  <c r="F852"/>
  <c r="E852"/>
  <c r="D852"/>
  <c r="C852"/>
  <c r="B852"/>
  <c r="AB851"/>
  <c r="AA851"/>
  <c r="Z851"/>
  <c r="Y851"/>
  <c r="X851"/>
  <c r="W851"/>
  <c r="V851"/>
  <c r="U851"/>
  <c r="T851"/>
  <c r="S851"/>
  <c r="R851"/>
  <c r="Q851"/>
  <c r="M851"/>
  <c r="L851"/>
  <c r="K851"/>
  <c r="J851"/>
  <c r="I851"/>
  <c r="H851"/>
  <c r="G851"/>
  <c r="F851"/>
  <c r="E851"/>
  <c r="D851"/>
  <c r="C851"/>
  <c r="B851"/>
  <c r="AB850"/>
  <c r="AA850"/>
  <c r="Z850"/>
  <c r="Y850"/>
  <c r="X850"/>
  <c r="W850"/>
  <c r="V850"/>
  <c r="U850"/>
  <c r="T850"/>
  <c r="S850"/>
  <c r="R850"/>
  <c r="Q850"/>
  <c r="M850"/>
  <c r="L850"/>
  <c r="K850"/>
  <c r="J850"/>
  <c r="I850"/>
  <c r="H850"/>
  <c r="G850"/>
  <c r="F850"/>
  <c r="E850"/>
  <c r="D850"/>
  <c r="C850"/>
  <c r="B850"/>
  <c r="AB849"/>
  <c r="AA849"/>
  <c r="Z849"/>
  <c r="Y849"/>
  <c r="X849"/>
  <c r="W849"/>
  <c r="V849"/>
  <c r="U849"/>
  <c r="T849"/>
  <c r="S849"/>
  <c r="R849"/>
  <c r="Q849"/>
  <c r="M849"/>
  <c r="L849"/>
  <c r="K849"/>
  <c r="J849"/>
  <c r="I849"/>
  <c r="H849"/>
  <c r="G849"/>
  <c r="F849"/>
  <c r="E849"/>
  <c r="D849"/>
  <c r="C849"/>
  <c r="B849"/>
  <c r="P853"/>
  <c r="P852"/>
  <c r="P851"/>
  <c r="P850"/>
  <c r="P849"/>
  <c r="R837"/>
  <c r="Q837"/>
  <c r="AB836"/>
  <c r="AA836"/>
  <c r="Z836"/>
  <c r="Y836"/>
  <c r="X836"/>
  <c r="W836"/>
  <c r="V836"/>
  <c r="U836"/>
  <c r="T836"/>
  <c r="S836"/>
  <c r="R836"/>
  <c r="Q836"/>
  <c r="M836"/>
  <c r="L836"/>
  <c r="K836"/>
  <c r="J836"/>
  <c r="I836"/>
  <c r="H836"/>
  <c r="G836"/>
  <c r="F836"/>
  <c r="E836"/>
  <c r="D836"/>
  <c r="C836"/>
  <c r="B836"/>
  <c r="AB835"/>
  <c r="AA835"/>
  <c r="Z835"/>
  <c r="Y835"/>
  <c r="X835"/>
  <c r="W835"/>
  <c r="V835"/>
  <c r="U835"/>
  <c r="T835"/>
  <c r="S835"/>
  <c r="R835"/>
  <c r="Q835"/>
  <c r="M835"/>
  <c r="L835"/>
  <c r="K835"/>
  <c r="J835"/>
  <c r="I835"/>
  <c r="H835"/>
  <c r="G835"/>
  <c r="F835"/>
  <c r="E835"/>
  <c r="D835"/>
  <c r="C835"/>
  <c r="B835"/>
  <c r="AB834"/>
  <c r="AA834"/>
  <c r="Z834"/>
  <c r="Y834"/>
  <c r="X834"/>
  <c r="W834"/>
  <c r="V834"/>
  <c r="U834"/>
  <c r="T834"/>
  <c r="S834"/>
  <c r="R834"/>
  <c r="Q834"/>
  <c r="M834"/>
  <c r="L834"/>
  <c r="K834"/>
  <c r="J834"/>
  <c r="I834"/>
  <c r="H834"/>
  <c r="G834"/>
  <c r="F834"/>
  <c r="E834"/>
  <c r="D834"/>
  <c r="C834"/>
  <c r="B834"/>
  <c r="AB833"/>
  <c r="AA833"/>
  <c r="Z833"/>
  <c r="Y833"/>
  <c r="X833"/>
  <c r="W833"/>
  <c r="V833"/>
  <c r="U833"/>
  <c r="T833"/>
  <c r="S833"/>
  <c r="R833"/>
  <c r="Q833"/>
  <c r="M833"/>
  <c r="L833"/>
  <c r="K833"/>
  <c r="J833"/>
  <c r="I833"/>
  <c r="H833"/>
  <c r="G833"/>
  <c r="F833"/>
  <c r="E833"/>
  <c r="D833"/>
  <c r="C833"/>
  <c r="B833"/>
  <c r="AB832"/>
  <c r="AA832"/>
  <c r="Z832"/>
  <c r="Y832"/>
  <c r="X832"/>
  <c r="W832"/>
  <c r="V832"/>
  <c r="U832"/>
  <c r="T832"/>
  <c r="S832"/>
  <c r="R832"/>
  <c r="Q832"/>
  <c r="M832"/>
  <c r="L832"/>
  <c r="K832"/>
  <c r="J832"/>
  <c r="I832"/>
  <c r="H832"/>
  <c r="G832"/>
  <c r="F832"/>
  <c r="E832"/>
  <c r="D832"/>
  <c r="C832"/>
  <c r="B832"/>
  <c r="AB831"/>
  <c r="AA831"/>
  <c r="Z831"/>
  <c r="Y831"/>
  <c r="X831"/>
  <c r="W831"/>
  <c r="V831"/>
  <c r="U831"/>
  <c r="T831"/>
  <c r="S831"/>
  <c r="R831"/>
  <c r="Q831"/>
  <c r="M831"/>
  <c r="L831"/>
  <c r="K831"/>
  <c r="J831"/>
  <c r="I831"/>
  <c r="H831"/>
  <c r="G831"/>
  <c r="F831"/>
  <c r="E831"/>
  <c r="D831"/>
  <c r="C831"/>
  <c r="B831"/>
  <c r="AB830"/>
  <c r="AA830"/>
  <c r="Z830"/>
  <c r="Y830"/>
  <c r="X830"/>
  <c r="W830"/>
  <c r="V830"/>
  <c r="U830"/>
  <c r="T830"/>
  <c r="S830"/>
  <c r="R830"/>
  <c r="Q830"/>
  <c r="M830"/>
  <c r="L830"/>
  <c r="K830"/>
  <c r="J830"/>
  <c r="I830"/>
  <c r="H830"/>
  <c r="G830"/>
  <c r="F830"/>
  <c r="E830"/>
  <c r="D830"/>
  <c r="C830"/>
  <c r="B830"/>
  <c r="AB829"/>
  <c r="AA829"/>
  <c r="Z829"/>
  <c r="Y829"/>
  <c r="X829"/>
  <c r="W829"/>
  <c r="V829"/>
  <c r="U829"/>
  <c r="T829"/>
  <c r="S829"/>
  <c r="R829"/>
  <c r="Q829"/>
  <c r="M829"/>
  <c r="L829"/>
  <c r="K829"/>
  <c r="J829"/>
  <c r="I829"/>
  <c r="H829"/>
  <c r="G829"/>
  <c r="F829"/>
  <c r="E829"/>
  <c r="D829"/>
  <c r="C829"/>
  <c r="B829"/>
  <c r="AB828"/>
  <c r="AA828"/>
  <c r="Z828"/>
  <c r="Y828"/>
  <c r="X828"/>
  <c r="W828"/>
  <c r="V828"/>
  <c r="U828"/>
  <c r="T828"/>
  <c r="S828"/>
  <c r="R828"/>
  <c r="Q828"/>
  <c r="M828"/>
  <c r="L828"/>
  <c r="K828"/>
  <c r="J828"/>
  <c r="I828"/>
  <c r="H828"/>
  <c r="G828"/>
  <c r="F828"/>
  <c r="E828"/>
  <c r="D828"/>
  <c r="C828"/>
  <c r="B828"/>
  <c r="AB827"/>
  <c r="AA827"/>
  <c r="Z827"/>
  <c r="Y827"/>
  <c r="X827"/>
  <c r="W827"/>
  <c r="V827"/>
  <c r="U827"/>
  <c r="T827"/>
  <c r="S827"/>
  <c r="R827"/>
  <c r="Q827"/>
  <c r="M827"/>
  <c r="L827"/>
  <c r="K827"/>
  <c r="J827"/>
  <c r="I827"/>
  <c r="H827"/>
  <c r="G827"/>
  <c r="F827"/>
  <c r="E827"/>
  <c r="D827"/>
  <c r="C827"/>
  <c r="B827"/>
  <c r="AB826"/>
  <c r="AA826"/>
  <c r="Z826"/>
  <c r="Y826"/>
  <c r="X826"/>
  <c r="W826"/>
  <c r="V826"/>
  <c r="U826"/>
  <c r="T826"/>
  <c r="S826"/>
  <c r="R826"/>
  <c r="Q826"/>
  <c r="M826"/>
  <c r="L826"/>
  <c r="K826"/>
  <c r="J826"/>
  <c r="I826"/>
  <c r="H826"/>
  <c r="G826"/>
  <c r="F826"/>
  <c r="E826"/>
  <c r="D826"/>
  <c r="C826"/>
  <c r="B826"/>
  <c r="AB825"/>
  <c r="AA825"/>
  <c r="Z825"/>
  <c r="Y825"/>
  <c r="X825"/>
  <c r="W825"/>
  <c r="V825"/>
  <c r="U825"/>
  <c r="T825"/>
  <c r="S825"/>
  <c r="R825"/>
  <c r="Q825"/>
  <c r="M825"/>
  <c r="L825"/>
  <c r="K825"/>
  <c r="J825"/>
  <c r="I825"/>
  <c r="H825"/>
  <c r="G825"/>
  <c r="F825"/>
  <c r="E825"/>
  <c r="D825"/>
  <c r="C825"/>
  <c r="B825"/>
  <c r="AB824"/>
  <c r="AA824"/>
  <c r="Z824"/>
  <c r="Y824"/>
  <c r="X824"/>
  <c r="W824"/>
  <c r="V824"/>
  <c r="U824"/>
  <c r="T824"/>
  <c r="S824"/>
  <c r="R824"/>
  <c r="Q824"/>
  <c r="M824"/>
  <c r="L824"/>
  <c r="K824"/>
  <c r="J824"/>
  <c r="I824"/>
  <c r="H824"/>
  <c r="G824"/>
  <c r="F824"/>
  <c r="E824"/>
  <c r="D824"/>
  <c r="C824"/>
  <c r="B824"/>
  <c r="AB823"/>
  <c r="AA823"/>
  <c r="Z823"/>
  <c r="Y823"/>
  <c r="X823"/>
  <c r="W823"/>
  <c r="V823"/>
  <c r="U823"/>
  <c r="T823"/>
  <c r="S823"/>
  <c r="R823"/>
  <c r="Q823"/>
  <c r="M823"/>
  <c r="L823"/>
  <c r="K823"/>
  <c r="J823"/>
  <c r="I823"/>
  <c r="H823"/>
  <c r="G823"/>
  <c r="F823"/>
  <c r="E823"/>
  <c r="D823"/>
  <c r="C823"/>
  <c r="B823"/>
  <c r="AB822"/>
  <c r="AA822"/>
  <c r="Z822"/>
  <c r="Y822"/>
  <c r="X822"/>
  <c r="W822"/>
  <c r="V822"/>
  <c r="U822"/>
  <c r="T822"/>
  <c r="S822"/>
  <c r="R822"/>
  <c r="Q822"/>
  <c r="M822"/>
  <c r="L822"/>
  <c r="K822"/>
  <c r="J822"/>
  <c r="I822"/>
  <c r="H822"/>
  <c r="G822"/>
  <c r="F822"/>
  <c r="E822"/>
  <c r="D822"/>
  <c r="C822"/>
  <c r="B822"/>
  <c r="AB821"/>
  <c r="AA821"/>
  <c r="Z821"/>
  <c r="Y821"/>
  <c r="X821"/>
  <c r="W821"/>
  <c r="V821"/>
  <c r="U821"/>
  <c r="T821"/>
  <c r="S821"/>
  <c r="R821"/>
  <c r="Q821"/>
  <c r="M821"/>
  <c r="L821"/>
  <c r="K821"/>
  <c r="J821"/>
  <c r="I821"/>
  <c r="H821"/>
  <c r="G821"/>
  <c r="F821"/>
  <c r="E821"/>
  <c r="D821"/>
  <c r="C821"/>
  <c r="B821"/>
  <c r="AB820"/>
  <c r="AA820"/>
  <c r="Z820"/>
  <c r="Y820"/>
  <c r="X820"/>
  <c r="W820"/>
  <c r="V820"/>
  <c r="U820"/>
  <c r="T820"/>
  <c r="S820"/>
  <c r="R820"/>
  <c r="Q820"/>
  <c r="M820"/>
  <c r="L820"/>
  <c r="K820"/>
  <c r="J820"/>
  <c r="I820"/>
  <c r="H820"/>
  <c r="G820"/>
  <c r="F820"/>
  <c r="E820"/>
  <c r="D820"/>
  <c r="C820"/>
  <c r="B820"/>
  <c r="AB819"/>
  <c r="AA819"/>
  <c r="Z819"/>
  <c r="Y819"/>
  <c r="X819"/>
  <c r="W819"/>
  <c r="V819"/>
  <c r="U819"/>
  <c r="T819"/>
  <c r="S819"/>
  <c r="R819"/>
  <c r="Q819"/>
  <c r="M819"/>
  <c r="L819"/>
  <c r="K819"/>
  <c r="J819"/>
  <c r="I819"/>
  <c r="H819"/>
  <c r="G819"/>
  <c r="F819"/>
  <c r="E819"/>
  <c r="D819"/>
  <c r="C819"/>
  <c r="B819"/>
  <c r="AB818"/>
  <c r="AA818"/>
  <c r="Z818"/>
  <c r="Y818"/>
  <c r="X818"/>
  <c r="W818"/>
  <c r="V818"/>
  <c r="U818"/>
  <c r="T818"/>
  <c r="S818"/>
  <c r="R818"/>
  <c r="Q818"/>
  <c r="M818"/>
  <c r="L818"/>
  <c r="K818"/>
  <c r="J818"/>
  <c r="I818"/>
  <c r="H818"/>
  <c r="G818"/>
  <c r="F818"/>
  <c r="E818"/>
  <c r="D818"/>
  <c r="C818"/>
  <c r="B818"/>
  <c r="AB817"/>
  <c r="AA817"/>
  <c r="Z817"/>
  <c r="Y817"/>
  <c r="X817"/>
  <c r="W817"/>
  <c r="V817"/>
  <c r="U817"/>
  <c r="T817"/>
  <c r="S817"/>
  <c r="R817"/>
  <c r="Q817"/>
  <c r="M817"/>
  <c r="L817"/>
  <c r="K817"/>
  <c r="J817"/>
  <c r="I817"/>
  <c r="H817"/>
  <c r="G817"/>
  <c r="F817"/>
  <c r="E817"/>
  <c r="D817"/>
  <c r="C817"/>
  <c r="B817"/>
  <c r="AB816"/>
  <c r="AA816"/>
  <c r="Z816"/>
  <c r="Y816"/>
  <c r="X816"/>
  <c r="W816"/>
  <c r="V816"/>
  <c r="U816"/>
  <c r="T816"/>
  <c r="S816"/>
  <c r="R816"/>
  <c r="Q816"/>
  <c r="M816"/>
  <c r="L816"/>
  <c r="K816"/>
  <c r="J816"/>
  <c r="I816"/>
  <c r="H816"/>
  <c r="G816"/>
  <c r="F816"/>
  <c r="E816"/>
  <c r="D816"/>
  <c r="C816"/>
  <c r="B816"/>
  <c r="AB815"/>
  <c r="AA815"/>
  <c r="Z815"/>
  <c r="Y815"/>
  <c r="X815"/>
  <c r="W815"/>
  <c r="V815"/>
  <c r="U815"/>
  <c r="T815"/>
  <c r="S815"/>
  <c r="R815"/>
  <c r="Q815"/>
  <c r="M815"/>
  <c r="L815"/>
  <c r="K815"/>
  <c r="J815"/>
  <c r="I815"/>
  <c r="H815"/>
  <c r="G815"/>
  <c r="F815"/>
  <c r="E815"/>
  <c r="D815"/>
  <c r="C815"/>
  <c r="B815"/>
  <c r="AB814"/>
  <c r="AA814"/>
  <c r="Z814"/>
  <c r="Y814"/>
  <c r="X814"/>
  <c r="W814"/>
  <c r="V814"/>
  <c r="U814"/>
  <c r="T814"/>
  <c r="S814"/>
  <c r="R814"/>
  <c r="Q814"/>
  <c r="M814"/>
  <c r="L814"/>
  <c r="K814"/>
  <c r="J814"/>
  <c r="I814"/>
  <c r="H814"/>
  <c r="G814"/>
  <c r="F814"/>
  <c r="E814"/>
  <c r="D814"/>
  <c r="C814"/>
  <c r="B814"/>
  <c r="AB813"/>
  <c r="AA813"/>
  <c r="Z813"/>
  <c r="Y813"/>
  <c r="X813"/>
  <c r="W813"/>
  <c r="V813"/>
  <c r="U813"/>
  <c r="T813"/>
  <c r="S813"/>
  <c r="R813"/>
  <c r="Q813"/>
  <c r="M813"/>
  <c r="L813"/>
  <c r="K813"/>
  <c r="J813"/>
  <c r="I813"/>
  <c r="H813"/>
  <c r="G813"/>
  <c r="F813"/>
  <c r="E813"/>
  <c r="D813"/>
  <c r="C813"/>
  <c r="B813"/>
  <c r="AB812"/>
  <c r="AA812"/>
  <c r="Z812"/>
  <c r="Y812"/>
  <c r="X812"/>
  <c r="W812"/>
  <c r="V812"/>
  <c r="U812"/>
  <c r="T812"/>
  <c r="S812"/>
  <c r="R812"/>
  <c r="Q812"/>
  <c r="M812"/>
  <c r="L812"/>
  <c r="K812"/>
  <c r="J812"/>
  <c r="I812"/>
  <c r="H812"/>
  <c r="G812"/>
  <c r="F812"/>
  <c r="E812"/>
  <c r="D812"/>
  <c r="C812"/>
  <c r="B812"/>
  <c r="AB811"/>
  <c r="AA811"/>
  <c r="Z811"/>
  <c r="Y811"/>
  <c r="X811"/>
  <c r="W811"/>
  <c r="V811"/>
  <c r="U811"/>
  <c r="T811"/>
  <c r="S811"/>
  <c r="R811"/>
  <c r="Q811"/>
  <c r="M811"/>
  <c r="L811"/>
  <c r="K811"/>
  <c r="J811"/>
  <c r="I811"/>
  <c r="H811"/>
  <c r="G811"/>
  <c r="F811"/>
  <c r="E811"/>
  <c r="D811"/>
  <c r="C811"/>
  <c r="B811"/>
  <c r="AB810"/>
  <c r="AA810"/>
  <c r="Z810"/>
  <c r="Y810"/>
  <c r="X810"/>
  <c r="W810"/>
  <c r="V810"/>
  <c r="U810"/>
  <c r="T810"/>
  <c r="S810"/>
  <c r="R810"/>
  <c r="Q810"/>
  <c r="M810"/>
  <c r="L810"/>
  <c r="K810"/>
  <c r="J810"/>
  <c r="I810"/>
  <c r="H810"/>
  <c r="G810"/>
  <c r="F810"/>
  <c r="E810"/>
  <c r="D810"/>
  <c r="C810"/>
  <c r="B810"/>
  <c r="AB809"/>
  <c r="AA809"/>
  <c r="Z809"/>
  <c r="Y809"/>
  <c r="X809"/>
  <c r="W809"/>
  <c r="V809"/>
  <c r="U809"/>
  <c r="T809"/>
  <c r="S809"/>
  <c r="R809"/>
  <c r="Q809"/>
  <c r="M809"/>
  <c r="L809"/>
  <c r="K809"/>
  <c r="J809"/>
  <c r="I809"/>
  <c r="H809"/>
  <c r="G809"/>
  <c r="F809"/>
  <c r="E809"/>
  <c r="D809"/>
  <c r="C809"/>
  <c r="B809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B809" i="8"/>
  <c r="C809"/>
  <c r="D809"/>
  <c r="E809"/>
  <c r="F809"/>
  <c r="G809"/>
  <c r="H809"/>
  <c r="I809"/>
  <c r="J809"/>
  <c r="K809"/>
  <c r="L809"/>
  <c r="M809"/>
  <c r="P809"/>
  <c r="Q809"/>
  <c r="R809"/>
  <c r="S809"/>
  <c r="T809"/>
  <c r="U809"/>
  <c r="V809"/>
  <c r="W809"/>
  <c r="X809"/>
  <c r="Y809"/>
  <c r="Z809"/>
  <c r="AA809"/>
  <c r="AB809"/>
  <c r="B810"/>
  <c r="C810"/>
  <c r="D810"/>
  <c r="E810"/>
  <c r="F810"/>
  <c r="G810"/>
  <c r="H810"/>
  <c r="I810"/>
  <c r="J810"/>
  <c r="K810"/>
  <c r="L810"/>
  <c r="M810"/>
  <c r="P810"/>
  <c r="Q810"/>
  <c r="R810"/>
  <c r="S810"/>
  <c r="T810"/>
  <c r="U810"/>
  <c r="V810"/>
  <c r="W810"/>
  <c r="X810"/>
  <c r="Y810"/>
  <c r="Z810"/>
  <c r="AA810"/>
  <c r="AB810"/>
  <c r="B811"/>
  <c r="C811"/>
  <c r="D811"/>
  <c r="E811"/>
  <c r="F811"/>
  <c r="G811"/>
  <c r="H811"/>
  <c r="I811"/>
  <c r="J811"/>
  <c r="K811"/>
  <c r="L811"/>
  <c r="M811"/>
  <c r="P811"/>
  <c r="Q811"/>
  <c r="R811"/>
  <c r="S811"/>
  <c r="T811"/>
  <c r="U811"/>
  <c r="V811"/>
  <c r="W811"/>
  <c r="X811"/>
  <c r="Y811"/>
  <c r="Z811"/>
  <c r="AA811"/>
  <c r="AB811"/>
  <c r="B812"/>
  <c r="C812"/>
  <c r="D812"/>
  <c r="E812"/>
  <c r="F812"/>
  <c r="G812"/>
  <c r="H812"/>
  <c r="I812"/>
  <c r="J812"/>
  <c r="K812"/>
  <c r="L812"/>
  <c r="M812"/>
  <c r="P812"/>
  <c r="Q812"/>
  <c r="R812"/>
  <c r="S812"/>
  <c r="T812"/>
  <c r="U812"/>
  <c r="V812"/>
  <c r="W812"/>
  <c r="X812"/>
  <c r="Y812"/>
  <c r="Z812"/>
  <c r="AA812"/>
  <c r="AB812"/>
  <c r="B813"/>
  <c r="C813"/>
  <c r="D813"/>
  <c r="E813"/>
  <c r="F813"/>
  <c r="G813"/>
  <c r="H813"/>
  <c r="I813"/>
  <c r="J813"/>
  <c r="K813"/>
  <c r="L813"/>
  <c r="M813"/>
  <c r="P813"/>
  <c r="Q813"/>
  <c r="R813"/>
  <c r="S813"/>
  <c r="T813"/>
  <c r="U813"/>
  <c r="V813"/>
  <c r="W813"/>
  <c r="X813"/>
  <c r="Y813"/>
  <c r="Z813"/>
  <c r="AA813"/>
  <c r="AB813"/>
  <c r="B814"/>
  <c r="C814"/>
  <c r="D814"/>
  <c r="E814"/>
  <c r="F814"/>
  <c r="G814"/>
  <c r="H814"/>
  <c r="I814"/>
  <c r="J814"/>
  <c r="K814"/>
  <c r="L814"/>
  <c r="M814"/>
  <c r="P814"/>
  <c r="Q814"/>
  <c r="R814"/>
  <c r="S814"/>
  <c r="T814"/>
  <c r="U814"/>
  <c r="V814"/>
  <c r="W814"/>
  <c r="X814"/>
  <c r="Y814"/>
  <c r="Z814"/>
  <c r="AA814"/>
  <c r="AB814"/>
  <c r="B815"/>
  <c r="C815"/>
  <c r="D815"/>
  <c r="E815"/>
  <c r="F815"/>
  <c r="G815"/>
  <c r="H815"/>
  <c r="I815"/>
  <c r="J815"/>
  <c r="K815"/>
  <c r="L815"/>
  <c r="M815"/>
  <c r="P815"/>
  <c r="Q815"/>
  <c r="R815"/>
  <c r="S815"/>
  <c r="T815"/>
  <c r="U815"/>
  <c r="V815"/>
  <c r="W815"/>
  <c r="X815"/>
  <c r="Y815"/>
  <c r="Z815"/>
  <c r="AA815"/>
  <c r="AB815"/>
  <c r="B816"/>
  <c r="C816"/>
  <c r="D816"/>
  <c r="E816"/>
  <c r="F816"/>
  <c r="G816"/>
  <c r="H816"/>
  <c r="I816"/>
  <c r="J816"/>
  <c r="K816"/>
  <c r="L816"/>
  <c r="M816"/>
  <c r="P816"/>
  <c r="Q816"/>
  <c r="R816"/>
  <c r="S816"/>
  <c r="T816"/>
  <c r="U816"/>
  <c r="V816"/>
  <c r="W816"/>
  <c r="X816"/>
  <c r="Y816"/>
  <c r="Z816"/>
  <c r="AA816"/>
  <c r="AB816"/>
  <c r="B817"/>
  <c r="C817"/>
  <c r="D817"/>
  <c r="E817"/>
  <c r="F817"/>
  <c r="G817"/>
  <c r="H817"/>
  <c r="I817"/>
  <c r="J817"/>
  <c r="K817"/>
  <c r="L817"/>
  <c r="M817"/>
  <c r="P817"/>
  <c r="Q817"/>
  <c r="R817"/>
  <c r="S817"/>
  <c r="T817"/>
  <c r="U817"/>
  <c r="V817"/>
  <c r="W817"/>
  <c r="X817"/>
  <c r="Y817"/>
  <c r="Z817"/>
  <c r="AA817"/>
  <c r="AB817"/>
  <c r="B818"/>
  <c r="C818"/>
  <c r="D818"/>
  <c r="E818"/>
  <c r="F818"/>
  <c r="G818"/>
  <c r="H818"/>
  <c r="I818"/>
  <c r="J818"/>
  <c r="K818"/>
  <c r="L818"/>
  <c r="M818"/>
  <c r="P818"/>
  <c r="Q818"/>
  <c r="R818"/>
  <c r="S818"/>
  <c r="T818"/>
  <c r="U818"/>
  <c r="V818"/>
  <c r="W818"/>
  <c r="X818"/>
  <c r="Y818"/>
  <c r="Z818"/>
  <c r="AA818"/>
  <c r="AB818"/>
  <c r="B819"/>
  <c r="C819"/>
  <c r="D819"/>
  <c r="E819"/>
  <c r="F819"/>
  <c r="G819"/>
  <c r="H819"/>
  <c r="I819"/>
  <c r="J819"/>
  <c r="K819"/>
  <c r="L819"/>
  <c r="M819"/>
  <c r="P819"/>
  <c r="Q819"/>
  <c r="R819"/>
  <c r="S819"/>
  <c r="T819"/>
  <c r="U819"/>
  <c r="V819"/>
  <c r="W819"/>
  <c r="X819"/>
  <c r="Y819"/>
  <c r="Z819"/>
  <c r="AA819"/>
  <c r="AB819"/>
  <c r="B820"/>
  <c r="C820"/>
  <c r="D820"/>
  <c r="E820"/>
  <c r="F820"/>
  <c r="G820"/>
  <c r="H820"/>
  <c r="I820"/>
  <c r="J820"/>
  <c r="K820"/>
  <c r="L820"/>
  <c r="M820"/>
  <c r="P820"/>
  <c r="Q820"/>
  <c r="R820"/>
  <c r="S820"/>
  <c r="T820"/>
  <c r="U820"/>
  <c r="V820"/>
  <c r="W820"/>
  <c r="X820"/>
  <c r="Y820"/>
  <c r="Z820"/>
  <c r="AA820"/>
  <c r="AB820"/>
  <c r="B821"/>
  <c r="C821"/>
  <c r="D821"/>
  <c r="E821"/>
  <c r="F821"/>
  <c r="G821"/>
  <c r="H821"/>
  <c r="I821"/>
  <c r="J821"/>
  <c r="K821"/>
  <c r="L821"/>
  <c r="M821"/>
  <c r="P821"/>
  <c r="Q821"/>
  <c r="R821"/>
  <c r="S821"/>
  <c r="T821"/>
  <c r="U821"/>
  <c r="V821"/>
  <c r="W821"/>
  <c r="X821"/>
  <c r="Y821"/>
  <c r="Z821"/>
  <c r="AA821"/>
  <c r="AB821"/>
  <c r="B822"/>
  <c r="C822"/>
  <c r="D822"/>
  <c r="E822"/>
  <c r="F822"/>
  <c r="G822"/>
  <c r="H822"/>
  <c r="I822"/>
  <c r="J822"/>
  <c r="K822"/>
  <c r="L822"/>
  <c r="M822"/>
  <c r="P822"/>
  <c r="Q822"/>
  <c r="R822"/>
  <c r="S822"/>
  <c r="T822"/>
  <c r="U822"/>
  <c r="V822"/>
  <c r="W822"/>
  <c r="X822"/>
  <c r="Y822"/>
  <c r="Z822"/>
  <c r="AA822"/>
  <c r="AB822"/>
  <c r="B823"/>
  <c r="C823"/>
  <c r="D823"/>
  <c r="E823"/>
  <c r="F823"/>
  <c r="G823"/>
  <c r="H823"/>
  <c r="I823"/>
  <c r="J823"/>
  <c r="K823"/>
  <c r="L823"/>
  <c r="M823"/>
  <c r="P823"/>
  <c r="Q823"/>
  <c r="R823"/>
  <c r="S823"/>
  <c r="T823"/>
  <c r="U823"/>
  <c r="V823"/>
  <c r="W823"/>
  <c r="X823"/>
  <c r="Y823"/>
  <c r="Z823"/>
  <c r="AA823"/>
  <c r="AB823"/>
  <c r="B824"/>
  <c r="C824"/>
  <c r="D824"/>
  <c r="E824"/>
  <c r="F824"/>
  <c r="G824"/>
  <c r="H824"/>
  <c r="I824"/>
  <c r="J824"/>
  <c r="K824"/>
  <c r="L824"/>
  <c r="M824"/>
  <c r="P824"/>
  <c r="Q824"/>
  <c r="R824"/>
  <c r="S824"/>
  <c r="T824"/>
  <c r="U824"/>
  <c r="V824"/>
  <c r="W824"/>
  <c r="X824"/>
  <c r="Y824"/>
  <c r="Z824"/>
  <c r="AA824"/>
  <c r="AB824"/>
  <c r="B825"/>
  <c r="C825"/>
  <c r="D825"/>
  <c r="E825"/>
  <c r="F825"/>
  <c r="G825"/>
  <c r="H825"/>
  <c r="I825"/>
  <c r="J825"/>
  <c r="K825"/>
  <c r="L825"/>
  <c r="M825"/>
  <c r="P825"/>
  <c r="Q825"/>
  <c r="R825"/>
  <c r="S825"/>
  <c r="T825"/>
  <c r="U825"/>
  <c r="V825"/>
  <c r="W825"/>
  <c r="X825"/>
  <c r="Y825"/>
  <c r="Z825"/>
  <c r="AA825"/>
  <c r="AB825"/>
  <c r="B826"/>
  <c r="C826"/>
  <c r="D826"/>
  <c r="E826"/>
  <c r="F826"/>
  <c r="G826"/>
  <c r="H826"/>
  <c r="I826"/>
  <c r="J826"/>
  <c r="K826"/>
  <c r="L826"/>
  <c r="M826"/>
  <c r="P826"/>
  <c r="Q826"/>
  <c r="R826"/>
  <c r="S826"/>
  <c r="T826"/>
  <c r="U826"/>
  <c r="V826"/>
  <c r="W826"/>
  <c r="X826"/>
  <c r="Y826"/>
  <c r="Z826"/>
  <c r="AA826"/>
  <c r="AB826"/>
  <c r="B827"/>
  <c r="C827"/>
  <c r="D827"/>
  <c r="E827"/>
  <c r="F827"/>
  <c r="G827"/>
  <c r="H827"/>
  <c r="I827"/>
  <c r="J827"/>
  <c r="K827"/>
  <c r="L827"/>
  <c r="M827"/>
  <c r="P827"/>
  <c r="Q827"/>
  <c r="R827"/>
  <c r="S827"/>
  <c r="T827"/>
  <c r="U827"/>
  <c r="V827"/>
  <c r="W827"/>
  <c r="X827"/>
  <c r="Y827"/>
  <c r="Z827"/>
  <c r="AA827"/>
  <c r="AB827"/>
  <c r="B828"/>
  <c r="C828"/>
  <c r="D828"/>
  <c r="E828"/>
  <c r="F828"/>
  <c r="G828"/>
  <c r="H828"/>
  <c r="I828"/>
  <c r="J828"/>
  <c r="K828"/>
  <c r="L828"/>
  <c r="M828"/>
  <c r="P828"/>
  <c r="Q828"/>
  <c r="R828"/>
  <c r="S828"/>
  <c r="T828"/>
  <c r="U828"/>
  <c r="V828"/>
  <c r="W828"/>
  <c r="X828"/>
  <c r="Y828"/>
  <c r="Z828"/>
  <c r="AA828"/>
  <c r="AB828"/>
  <c r="B829"/>
  <c r="C829"/>
  <c r="D829"/>
  <c r="E829"/>
  <c r="F829"/>
  <c r="G829"/>
  <c r="H829"/>
  <c r="I829"/>
  <c r="J829"/>
  <c r="K829"/>
  <c r="L829"/>
  <c r="M829"/>
  <c r="P829"/>
  <c r="Q829"/>
  <c r="R829"/>
  <c r="S829"/>
  <c r="T829"/>
  <c r="U829"/>
  <c r="V829"/>
  <c r="W829"/>
  <c r="X829"/>
  <c r="Y829"/>
  <c r="Z829"/>
  <c r="AA829"/>
  <c r="AB829"/>
  <c r="B830"/>
  <c r="C830"/>
  <c r="D830"/>
  <c r="E830"/>
  <c r="F830"/>
  <c r="G830"/>
  <c r="H830"/>
  <c r="I830"/>
  <c r="J830"/>
  <c r="K830"/>
  <c r="L830"/>
  <c r="M830"/>
  <c r="P830"/>
  <c r="Q830"/>
  <c r="R830"/>
  <c r="S830"/>
  <c r="T830"/>
  <c r="U830"/>
  <c r="V830"/>
  <c r="W830"/>
  <c r="X830"/>
  <c r="Y830"/>
  <c r="Z830"/>
  <c r="AA830"/>
  <c r="AB830"/>
  <c r="B831"/>
  <c r="C831"/>
  <c r="D831"/>
  <c r="E831"/>
  <c r="F831"/>
  <c r="G831"/>
  <c r="H831"/>
  <c r="I831"/>
  <c r="J831"/>
  <c r="K831"/>
  <c r="L831"/>
  <c r="M831"/>
  <c r="P831"/>
  <c r="Q831"/>
  <c r="R831"/>
  <c r="S831"/>
  <c r="T831"/>
  <c r="U831"/>
  <c r="V831"/>
  <c r="W831"/>
  <c r="X831"/>
  <c r="Y831"/>
  <c r="Z831"/>
  <c r="AA831"/>
  <c r="AB831"/>
  <c r="B832"/>
  <c r="C832"/>
  <c r="D832"/>
  <c r="E832"/>
  <c r="F832"/>
  <c r="G832"/>
  <c r="H832"/>
  <c r="I832"/>
  <c r="J832"/>
  <c r="K832"/>
  <c r="L832"/>
  <c r="M832"/>
  <c r="P832"/>
  <c r="Q832"/>
  <c r="R832"/>
  <c r="S832"/>
  <c r="T832"/>
  <c r="U832"/>
  <c r="V832"/>
  <c r="W832"/>
  <c r="X832"/>
  <c r="Y832"/>
  <c r="Z832"/>
  <c r="AA832"/>
  <c r="AB832"/>
  <c r="B833"/>
  <c r="C833"/>
  <c r="D833"/>
  <c r="E833"/>
  <c r="F833"/>
  <c r="G833"/>
  <c r="H833"/>
  <c r="I833"/>
  <c r="J833"/>
  <c r="K833"/>
  <c r="L833"/>
  <c r="M833"/>
  <c r="P833"/>
  <c r="Q833"/>
  <c r="R833"/>
  <c r="S833"/>
  <c r="T833"/>
  <c r="U833"/>
  <c r="V833"/>
  <c r="W833"/>
  <c r="X833"/>
  <c r="Y833"/>
  <c r="Z833"/>
  <c r="AA833"/>
  <c r="AB833"/>
  <c r="B834"/>
  <c r="C834"/>
  <c r="D834"/>
  <c r="E834"/>
  <c r="F834"/>
  <c r="G834"/>
  <c r="H834"/>
  <c r="I834"/>
  <c r="J834"/>
  <c r="K834"/>
  <c r="L834"/>
  <c r="M834"/>
  <c r="P834"/>
  <c r="Q834"/>
  <c r="R834"/>
  <c r="S834"/>
  <c r="T834"/>
  <c r="U834"/>
  <c r="V834"/>
  <c r="W834"/>
  <c r="X834"/>
  <c r="Y834"/>
  <c r="Z834"/>
  <c r="AA834"/>
  <c r="AB834"/>
  <c r="B835"/>
  <c r="C835"/>
  <c r="D835"/>
  <c r="E835"/>
  <c r="F835"/>
  <c r="G835"/>
  <c r="H835"/>
  <c r="I835"/>
  <c r="J835"/>
  <c r="K835"/>
  <c r="L835"/>
  <c r="M835"/>
  <c r="P835"/>
  <c r="Q835"/>
  <c r="R835"/>
  <c r="S835"/>
  <c r="T835"/>
  <c r="U835"/>
  <c r="V835"/>
  <c r="W835"/>
  <c r="X835"/>
  <c r="Y835"/>
  <c r="Z835"/>
  <c r="AA835"/>
  <c r="AB835"/>
  <c r="B836"/>
  <c r="C836"/>
  <c r="D836"/>
  <c r="E836"/>
  <c r="F836"/>
  <c r="G836"/>
  <c r="H836"/>
  <c r="I836"/>
  <c r="J836"/>
  <c r="K836"/>
  <c r="L836"/>
  <c r="M836"/>
  <c r="P836"/>
  <c r="Q836"/>
  <c r="R836"/>
  <c r="S836"/>
  <c r="T836"/>
  <c r="U836"/>
  <c r="V836"/>
  <c r="W836"/>
  <c r="X836"/>
  <c r="Y836"/>
  <c r="Z836"/>
  <c r="AA836"/>
  <c r="AB836"/>
  <c r="P837"/>
  <c r="Q837"/>
  <c r="R837"/>
  <c r="P797" i="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97" i="8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R757" i="7"/>
  <c r="Q757"/>
  <c r="AB756"/>
  <c r="AA756"/>
  <c r="Z756"/>
  <c r="Y756"/>
  <c r="X756"/>
  <c r="W756"/>
  <c r="V756"/>
  <c r="U756"/>
  <c r="T756"/>
  <c r="S756"/>
  <c r="R756"/>
  <c r="Q756"/>
  <c r="M756"/>
  <c r="L756"/>
  <c r="K756"/>
  <c r="J756"/>
  <c r="I756"/>
  <c r="H756"/>
  <c r="G756"/>
  <c r="F756"/>
  <c r="E756"/>
  <c r="D756"/>
  <c r="C756"/>
  <c r="B756"/>
  <c r="AB755"/>
  <c r="AA755"/>
  <c r="Z755"/>
  <c r="Y755"/>
  <c r="X755"/>
  <c r="W755"/>
  <c r="V755"/>
  <c r="U755"/>
  <c r="T755"/>
  <c r="S755"/>
  <c r="R755"/>
  <c r="Q755"/>
  <c r="M755"/>
  <c r="L755"/>
  <c r="K755"/>
  <c r="J755"/>
  <c r="I755"/>
  <c r="H755"/>
  <c r="G755"/>
  <c r="F755"/>
  <c r="E755"/>
  <c r="D755"/>
  <c r="C755"/>
  <c r="B755"/>
  <c r="AB754"/>
  <c r="AA754"/>
  <c r="Z754"/>
  <c r="Y754"/>
  <c r="X754"/>
  <c r="W754"/>
  <c r="V754"/>
  <c r="U754"/>
  <c r="T754"/>
  <c r="S754"/>
  <c r="R754"/>
  <c r="Q754"/>
  <c r="M754"/>
  <c r="L754"/>
  <c r="K754"/>
  <c r="J754"/>
  <c r="I754"/>
  <c r="H754"/>
  <c r="G754"/>
  <c r="F754"/>
  <c r="E754"/>
  <c r="D754"/>
  <c r="C754"/>
  <c r="B754"/>
  <c r="AB753"/>
  <c r="AA753"/>
  <c r="Z753"/>
  <c r="Y753"/>
  <c r="X753"/>
  <c r="W753"/>
  <c r="V753"/>
  <c r="U753"/>
  <c r="T753"/>
  <c r="S753"/>
  <c r="R753"/>
  <c r="Q753"/>
  <c r="M753"/>
  <c r="L753"/>
  <c r="K753"/>
  <c r="J753"/>
  <c r="I753"/>
  <c r="H753"/>
  <c r="G753"/>
  <c r="F753"/>
  <c r="E753"/>
  <c r="D753"/>
  <c r="C753"/>
  <c r="B753"/>
  <c r="AB752"/>
  <c r="AA752"/>
  <c r="Z752"/>
  <c r="Y752"/>
  <c r="X752"/>
  <c r="W752"/>
  <c r="V752"/>
  <c r="U752"/>
  <c r="T752"/>
  <c r="S752"/>
  <c r="R752"/>
  <c r="Q752"/>
  <c r="M752"/>
  <c r="L752"/>
  <c r="K752"/>
  <c r="J752"/>
  <c r="I752"/>
  <c r="H752"/>
  <c r="G752"/>
  <c r="F752"/>
  <c r="E752"/>
  <c r="D752"/>
  <c r="C752"/>
  <c r="B752"/>
  <c r="AB751"/>
  <c r="AA751"/>
  <c r="Z751"/>
  <c r="Y751"/>
  <c r="X751"/>
  <c r="W751"/>
  <c r="V751"/>
  <c r="U751"/>
  <c r="T751"/>
  <c r="S751"/>
  <c r="R751"/>
  <c r="Q751"/>
  <c r="M751"/>
  <c r="L751"/>
  <c r="K751"/>
  <c r="J751"/>
  <c r="I751"/>
  <c r="H751"/>
  <c r="G751"/>
  <c r="F751"/>
  <c r="E751"/>
  <c r="D751"/>
  <c r="C751"/>
  <c r="B751"/>
  <c r="AB750"/>
  <c r="AA750"/>
  <c r="Z750"/>
  <c r="Y750"/>
  <c r="X750"/>
  <c r="W750"/>
  <c r="V750"/>
  <c r="U750"/>
  <c r="T750"/>
  <c r="S750"/>
  <c r="R750"/>
  <c r="Q750"/>
  <c r="M750"/>
  <c r="L750"/>
  <c r="K750"/>
  <c r="J750"/>
  <c r="I750"/>
  <c r="H750"/>
  <c r="G750"/>
  <c r="F750"/>
  <c r="E750"/>
  <c r="D750"/>
  <c r="C750"/>
  <c r="B750"/>
  <c r="AB749"/>
  <c r="AA749"/>
  <c r="Z749"/>
  <c r="Y749"/>
  <c r="X749"/>
  <c r="W749"/>
  <c r="V749"/>
  <c r="U749"/>
  <c r="T749"/>
  <c r="S749"/>
  <c r="R749"/>
  <c r="Q749"/>
  <c r="M749"/>
  <c r="L749"/>
  <c r="K749"/>
  <c r="J749"/>
  <c r="I749"/>
  <c r="H749"/>
  <c r="G749"/>
  <c r="F749"/>
  <c r="E749"/>
  <c r="D749"/>
  <c r="C749"/>
  <c r="B749"/>
  <c r="AB748"/>
  <c r="AA748"/>
  <c r="Z748"/>
  <c r="Y748"/>
  <c r="X748"/>
  <c r="W748"/>
  <c r="V748"/>
  <c r="U748"/>
  <c r="T748"/>
  <c r="S748"/>
  <c r="R748"/>
  <c r="Q748"/>
  <c r="M748"/>
  <c r="L748"/>
  <c r="K748"/>
  <c r="J748"/>
  <c r="I748"/>
  <c r="H748"/>
  <c r="G748"/>
  <c r="F748"/>
  <c r="E748"/>
  <c r="D748"/>
  <c r="C748"/>
  <c r="B748"/>
  <c r="AB747"/>
  <c r="AA747"/>
  <c r="Z747"/>
  <c r="Y747"/>
  <c r="X747"/>
  <c r="W747"/>
  <c r="V747"/>
  <c r="U747"/>
  <c r="T747"/>
  <c r="S747"/>
  <c r="R747"/>
  <c r="Q747"/>
  <c r="M747"/>
  <c r="L747"/>
  <c r="K747"/>
  <c r="J747"/>
  <c r="I747"/>
  <c r="H747"/>
  <c r="G747"/>
  <c r="F747"/>
  <c r="E747"/>
  <c r="D747"/>
  <c r="C747"/>
  <c r="B747"/>
  <c r="AB746"/>
  <c r="AA746"/>
  <c r="Z746"/>
  <c r="Y746"/>
  <c r="X746"/>
  <c r="W746"/>
  <c r="V746"/>
  <c r="U746"/>
  <c r="T746"/>
  <c r="S746"/>
  <c r="R746"/>
  <c r="Q746"/>
  <c r="M746"/>
  <c r="L746"/>
  <c r="K746"/>
  <c r="J746"/>
  <c r="I746"/>
  <c r="H746"/>
  <c r="G746"/>
  <c r="F746"/>
  <c r="E746"/>
  <c r="D746"/>
  <c r="C746"/>
  <c r="B746"/>
  <c r="AB745"/>
  <c r="AA745"/>
  <c r="Z745"/>
  <c r="Y745"/>
  <c r="X745"/>
  <c r="W745"/>
  <c r="V745"/>
  <c r="U745"/>
  <c r="T745"/>
  <c r="S745"/>
  <c r="R745"/>
  <c r="Q745"/>
  <c r="M745"/>
  <c r="L745"/>
  <c r="K745"/>
  <c r="J745"/>
  <c r="I745"/>
  <c r="H745"/>
  <c r="G745"/>
  <c r="F745"/>
  <c r="E745"/>
  <c r="D745"/>
  <c r="C745"/>
  <c r="B745"/>
  <c r="AB744"/>
  <c r="AA744"/>
  <c r="Z744"/>
  <c r="Y744"/>
  <c r="X744"/>
  <c r="W744"/>
  <c r="V744"/>
  <c r="U744"/>
  <c r="T744"/>
  <c r="S744"/>
  <c r="R744"/>
  <c r="Q744"/>
  <c r="M744"/>
  <c r="L744"/>
  <c r="K744"/>
  <c r="J744"/>
  <c r="I744"/>
  <c r="H744"/>
  <c r="G744"/>
  <c r="F744"/>
  <c r="E744"/>
  <c r="D744"/>
  <c r="C744"/>
  <c r="B744"/>
  <c r="AB743"/>
  <c r="AA743"/>
  <c r="Z743"/>
  <c r="Y743"/>
  <c r="X743"/>
  <c r="W743"/>
  <c r="V743"/>
  <c r="U743"/>
  <c r="T743"/>
  <c r="S743"/>
  <c r="R743"/>
  <c r="Q743"/>
  <c r="M743"/>
  <c r="L743"/>
  <c r="K743"/>
  <c r="J743"/>
  <c r="I743"/>
  <c r="H743"/>
  <c r="G743"/>
  <c r="F743"/>
  <c r="E743"/>
  <c r="D743"/>
  <c r="C743"/>
  <c r="B743"/>
  <c r="AB742"/>
  <c r="AA742"/>
  <c r="Z742"/>
  <c r="Y742"/>
  <c r="X742"/>
  <c r="W742"/>
  <c r="V742"/>
  <c r="U742"/>
  <c r="T742"/>
  <c r="S742"/>
  <c r="R742"/>
  <c r="Q742"/>
  <c r="M742"/>
  <c r="L742"/>
  <c r="K742"/>
  <c r="J742"/>
  <c r="I742"/>
  <c r="H742"/>
  <c r="G742"/>
  <c r="F742"/>
  <c r="E742"/>
  <c r="D742"/>
  <c r="C742"/>
  <c r="B742"/>
  <c r="AB741"/>
  <c r="AA741"/>
  <c r="Z741"/>
  <c r="Y741"/>
  <c r="X741"/>
  <c r="W741"/>
  <c r="V741"/>
  <c r="U741"/>
  <c r="T741"/>
  <c r="S741"/>
  <c r="R741"/>
  <c r="Q741"/>
  <c r="M741"/>
  <c r="L741"/>
  <c r="K741"/>
  <c r="J741"/>
  <c r="I741"/>
  <c r="H741"/>
  <c r="G741"/>
  <c r="F741"/>
  <c r="E741"/>
  <c r="D741"/>
  <c r="C741"/>
  <c r="B741"/>
  <c r="AB740"/>
  <c r="AA740"/>
  <c r="Z740"/>
  <c r="Y740"/>
  <c r="X740"/>
  <c r="W740"/>
  <c r="V740"/>
  <c r="U740"/>
  <c r="T740"/>
  <c r="S740"/>
  <c r="R740"/>
  <c r="Q740"/>
  <c r="M740"/>
  <c r="L740"/>
  <c r="K740"/>
  <c r="J740"/>
  <c r="I740"/>
  <c r="H740"/>
  <c r="G740"/>
  <c r="F740"/>
  <c r="E740"/>
  <c r="D740"/>
  <c r="C740"/>
  <c r="B740"/>
  <c r="AB739"/>
  <c r="AA739"/>
  <c r="Z739"/>
  <c r="Y739"/>
  <c r="X739"/>
  <c r="W739"/>
  <c r="V739"/>
  <c r="U739"/>
  <c r="T739"/>
  <c r="S739"/>
  <c r="R739"/>
  <c r="Q739"/>
  <c r="M739"/>
  <c r="L739"/>
  <c r="K739"/>
  <c r="J739"/>
  <c r="I739"/>
  <c r="H739"/>
  <c r="G739"/>
  <c r="F739"/>
  <c r="E739"/>
  <c r="D739"/>
  <c r="C739"/>
  <c r="B739"/>
  <c r="AB738"/>
  <c r="AA738"/>
  <c r="Z738"/>
  <c r="Y738"/>
  <c r="X738"/>
  <c r="W738"/>
  <c r="V738"/>
  <c r="U738"/>
  <c r="T738"/>
  <c r="S738"/>
  <c r="R738"/>
  <c r="Q738"/>
  <c r="M738"/>
  <c r="L738"/>
  <c r="K738"/>
  <c r="J738"/>
  <c r="I738"/>
  <c r="H738"/>
  <c r="G738"/>
  <c r="F738"/>
  <c r="E738"/>
  <c r="D738"/>
  <c r="C738"/>
  <c r="B738"/>
  <c r="AB737"/>
  <c r="AA737"/>
  <c r="Z737"/>
  <c r="Y737"/>
  <c r="X737"/>
  <c r="W737"/>
  <c r="V737"/>
  <c r="U737"/>
  <c r="T737"/>
  <c r="S737"/>
  <c r="R737"/>
  <c r="Q737"/>
  <c r="M737"/>
  <c r="L737"/>
  <c r="K737"/>
  <c r="J737"/>
  <c r="I737"/>
  <c r="H737"/>
  <c r="G737"/>
  <c r="F737"/>
  <c r="E737"/>
  <c r="D737"/>
  <c r="C737"/>
  <c r="B737"/>
  <c r="AB736"/>
  <c r="AA736"/>
  <c r="Z736"/>
  <c r="Y736"/>
  <c r="X736"/>
  <c r="W736"/>
  <c r="V736"/>
  <c r="U736"/>
  <c r="T736"/>
  <c r="S736"/>
  <c r="R736"/>
  <c r="Q736"/>
  <c r="M736"/>
  <c r="L736"/>
  <c r="K736"/>
  <c r="J736"/>
  <c r="I736"/>
  <c r="H736"/>
  <c r="G736"/>
  <c r="F736"/>
  <c r="E736"/>
  <c r="D736"/>
  <c r="C736"/>
  <c r="B736"/>
  <c r="AB735"/>
  <c r="AA735"/>
  <c r="Z735"/>
  <c r="Y735"/>
  <c r="X735"/>
  <c r="W735"/>
  <c r="V735"/>
  <c r="U735"/>
  <c r="T735"/>
  <c r="S735"/>
  <c r="R735"/>
  <c r="Q735"/>
  <c r="M735"/>
  <c r="L735"/>
  <c r="K735"/>
  <c r="J735"/>
  <c r="I735"/>
  <c r="H735"/>
  <c r="G735"/>
  <c r="F735"/>
  <c r="E735"/>
  <c r="D735"/>
  <c r="C735"/>
  <c r="B735"/>
  <c r="AB734"/>
  <c r="AA734"/>
  <c r="Z734"/>
  <c r="Y734"/>
  <c r="X734"/>
  <c r="W734"/>
  <c r="V734"/>
  <c r="U734"/>
  <c r="T734"/>
  <c r="S734"/>
  <c r="R734"/>
  <c r="Q734"/>
  <c r="M734"/>
  <c r="L734"/>
  <c r="K734"/>
  <c r="J734"/>
  <c r="I734"/>
  <c r="H734"/>
  <c r="G734"/>
  <c r="F734"/>
  <c r="E734"/>
  <c r="D734"/>
  <c r="C734"/>
  <c r="B734"/>
  <c r="AB733"/>
  <c r="AA733"/>
  <c r="Z733"/>
  <c r="Y733"/>
  <c r="X733"/>
  <c r="W733"/>
  <c r="V733"/>
  <c r="U733"/>
  <c r="T733"/>
  <c r="S733"/>
  <c r="R733"/>
  <c r="Q733"/>
  <c r="M733"/>
  <c r="L733"/>
  <c r="K733"/>
  <c r="J733"/>
  <c r="I733"/>
  <c r="H733"/>
  <c r="G733"/>
  <c r="F733"/>
  <c r="E733"/>
  <c r="D733"/>
  <c r="C733"/>
  <c r="B733"/>
  <c r="AB732"/>
  <c r="AA732"/>
  <c r="Z732"/>
  <c r="Y732"/>
  <c r="X732"/>
  <c r="W732"/>
  <c r="V732"/>
  <c r="U732"/>
  <c r="T732"/>
  <c r="S732"/>
  <c r="R732"/>
  <c r="Q732"/>
  <c r="M732"/>
  <c r="L732"/>
  <c r="K732"/>
  <c r="J732"/>
  <c r="I732"/>
  <c r="H732"/>
  <c r="G732"/>
  <c r="F732"/>
  <c r="E732"/>
  <c r="D732"/>
  <c r="C732"/>
  <c r="B732"/>
  <c r="AB731"/>
  <c r="AA731"/>
  <c r="Z731"/>
  <c r="Y731"/>
  <c r="X731"/>
  <c r="W731"/>
  <c r="V731"/>
  <c r="U731"/>
  <c r="T731"/>
  <c r="S731"/>
  <c r="R731"/>
  <c r="Q731"/>
  <c r="M731"/>
  <c r="L731"/>
  <c r="K731"/>
  <c r="J731"/>
  <c r="I731"/>
  <c r="H731"/>
  <c r="G731"/>
  <c r="F731"/>
  <c r="E731"/>
  <c r="D731"/>
  <c r="C731"/>
  <c r="B731"/>
  <c r="AB730"/>
  <c r="AA730"/>
  <c r="Z730"/>
  <c r="Y730"/>
  <c r="X730"/>
  <c r="W730"/>
  <c r="V730"/>
  <c r="U730"/>
  <c r="T730"/>
  <c r="S730"/>
  <c r="R730"/>
  <c r="Q730"/>
  <c r="M730"/>
  <c r="L730"/>
  <c r="K730"/>
  <c r="J730"/>
  <c r="I730"/>
  <c r="H730"/>
  <c r="G730"/>
  <c r="F730"/>
  <c r="E730"/>
  <c r="D730"/>
  <c r="C730"/>
  <c r="B730"/>
  <c r="AB729"/>
  <c r="AA729"/>
  <c r="Z729"/>
  <c r="Y729"/>
  <c r="X729"/>
  <c r="W729"/>
  <c r="V729"/>
  <c r="U729"/>
  <c r="T729"/>
  <c r="S729"/>
  <c r="R729"/>
  <c r="Q729"/>
  <c r="M729"/>
  <c r="L729"/>
  <c r="K729"/>
  <c r="J729"/>
  <c r="I729"/>
  <c r="H729"/>
  <c r="G729"/>
  <c r="F729"/>
  <c r="E729"/>
  <c r="D729"/>
  <c r="C729"/>
  <c r="B729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Q597"/>
  <c r="R597"/>
  <c r="AB596"/>
  <c r="AA596"/>
  <c r="Z596"/>
  <c r="Y596"/>
  <c r="X596"/>
  <c r="W596"/>
  <c r="V596"/>
  <c r="U596"/>
  <c r="T596"/>
  <c r="S596"/>
  <c r="R596"/>
  <c r="Q596"/>
  <c r="AB595"/>
  <c r="AA595"/>
  <c r="Z595"/>
  <c r="Y595"/>
  <c r="X595"/>
  <c r="W595"/>
  <c r="V595"/>
  <c r="U595"/>
  <c r="T595"/>
  <c r="S595"/>
  <c r="R595"/>
  <c r="Q595"/>
  <c r="AB594"/>
  <c r="AA594"/>
  <c r="Z594"/>
  <c r="Y594"/>
  <c r="X594"/>
  <c r="W594"/>
  <c r="V594"/>
  <c r="U594"/>
  <c r="T594"/>
  <c r="S594"/>
  <c r="R594"/>
  <c r="Q594"/>
  <c r="AB593"/>
  <c r="AA593"/>
  <c r="Z593"/>
  <c r="Y593"/>
  <c r="X593"/>
  <c r="W593"/>
  <c r="V593"/>
  <c r="U593"/>
  <c r="T593"/>
  <c r="S593"/>
  <c r="R593"/>
  <c r="Q593"/>
  <c r="AB592"/>
  <c r="AA592"/>
  <c r="Z592"/>
  <c r="Y592"/>
  <c r="X592"/>
  <c r="W592"/>
  <c r="V592"/>
  <c r="U592"/>
  <c r="T592"/>
  <c r="S592"/>
  <c r="R592"/>
  <c r="Q592"/>
  <c r="AB591"/>
  <c r="AA591"/>
  <c r="Z591"/>
  <c r="Y591"/>
  <c r="X591"/>
  <c r="W591"/>
  <c r="V591"/>
  <c r="U591"/>
  <c r="T591"/>
  <c r="S591"/>
  <c r="R591"/>
  <c r="Q591"/>
  <c r="AB590"/>
  <c r="AA590"/>
  <c r="Z590"/>
  <c r="Y590"/>
  <c r="X590"/>
  <c r="W590"/>
  <c r="V590"/>
  <c r="U590"/>
  <c r="T590"/>
  <c r="S590"/>
  <c r="R590"/>
  <c r="Q590"/>
  <c r="AB589"/>
  <c r="AA589"/>
  <c r="Z589"/>
  <c r="Y589"/>
  <c r="X589"/>
  <c r="W589"/>
  <c r="V589"/>
  <c r="U589"/>
  <c r="T589"/>
  <c r="S589"/>
  <c r="R589"/>
  <c r="Q589"/>
  <c r="AB588"/>
  <c r="AA588"/>
  <c r="Z588"/>
  <c r="Y588"/>
  <c r="X588"/>
  <c r="W588"/>
  <c r="V588"/>
  <c r="U588"/>
  <c r="T588"/>
  <c r="S588"/>
  <c r="R588"/>
  <c r="Q588"/>
  <c r="AB587"/>
  <c r="AA587"/>
  <c r="Z587"/>
  <c r="Y587"/>
  <c r="X587"/>
  <c r="W587"/>
  <c r="V587"/>
  <c r="U587"/>
  <c r="T587"/>
  <c r="S587"/>
  <c r="R587"/>
  <c r="Q587"/>
  <c r="AB586"/>
  <c r="AA586"/>
  <c r="Z586"/>
  <c r="Y586"/>
  <c r="X586"/>
  <c r="W586"/>
  <c r="V586"/>
  <c r="U586"/>
  <c r="T586"/>
  <c r="S586"/>
  <c r="R586"/>
  <c r="Q586"/>
  <c r="AB585"/>
  <c r="AA585"/>
  <c r="Z585"/>
  <c r="Y585"/>
  <c r="X585"/>
  <c r="W585"/>
  <c r="V585"/>
  <c r="U585"/>
  <c r="T585"/>
  <c r="S585"/>
  <c r="R585"/>
  <c r="Q585"/>
  <c r="AB584"/>
  <c r="AA584"/>
  <c r="Z584"/>
  <c r="Y584"/>
  <c r="X584"/>
  <c r="W584"/>
  <c r="V584"/>
  <c r="U584"/>
  <c r="T584"/>
  <c r="S584"/>
  <c r="R584"/>
  <c r="Q584"/>
  <c r="AB583"/>
  <c r="AA583"/>
  <c r="Z583"/>
  <c r="Y583"/>
  <c r="X583"/>
  <c r="W583"/>
  <c r="V583"/>
  <c r="U583"/>
  <c r="T583"/>
  <c r="S583"/>
  <c r="R583"/>
  <c r="Q583"/>
  <c r="AB582"/>
  <c r="AA582"/>
  <c r="Z582"/>
  <c r="Y582"/>
  <c r="X582"/>
  <c r="W582"/>
  <c r="V582"/>
  <c r="U582"/>
  <c r="T582"/>
  <c r="S582"/>
  <c r="R582"/>
  <c r="Q582"/>
  <c r="AB581"/>
  <c r="AA581"/>
  <c r="Z581"/>
  <c r="Y581"/>
  <c r="X581"/>
  <c r="W581"/>
  <c r="V581"/>
  <c r="U581"/>
  <c r="T581"/>
  <c r="S581"/>
  <c r="R581"/>
  <c r="Q581"/>
  <c r="AB580"/>
  <c r="AA580"/>
  <c r="Z580"/>
  <c r="Y580"/>
  <c r="X580"/>
  <c r="W580"/>
  <c r="V580"/>
  <c r="U580"/>
  <c r="T580"/>
  <c r="S580"/>
  <c r="R580"/>
  <c r="Q580"/>
  <c r="AB579"/>
  <c r="AA579"/>
  <c r="Z579"/>
  <c r="Y579"/>
  <c r="X579"/>
  <c r="W579"/>
  <c r="V579"/>
  <c r="U579"/>
  <c r="T579"/>
  <c r="S579"/>
  <c r="R579"/>
  <c r="Q579"/>
  <c r="AB578"/>
  <c r="AA578"/>
  <c r="Z578"/>
  <c r="Y578"/>
  <c r="X578"/>
  <c r="W578"/>
  <c r="V578"/>
  <c r="U578"/>
  <c r="T578"/>
  <c r="S578"/>
  <c r="R578"/>
  <c r="Q578"/>
  <c r="AB577"/>
  <c r="AA577"/>
  <c r="Z577"/>
  <c r="Y577"/>
  <c r="X577"/>
  <c r="W577"/>
  <c r="V577"/>
  <c r="U577"/>
  <c r="T577"/>
  <c r="S577"/>
  <c r="R577"/>
  <c r="Q577"/>
  <c r="AB576"/>
  <c r="AA576"/>
  <c r="Z576"/>
  <c r="Y576"/>
  <c r="X576"/>
  <c r="W576"/>
  <c r="V576"/>
  <c r="U576"/>
  <c r="T576"/>
  <c r="S576"/>
  <c r="R576"/>
  <c r="Q576"/>
  <c r="AB575"/>
  <c r="AA575"/>
  <c r="Z575"/>
  <c r="Y575"/>
  <c r="X575"/>
  <c r="W575"/>
  <c r="V575"/>
  <c r="U575"/>
  <c r="T575"/>
  <c r="S575"/>
  <c r="R575"/>
  <c r="Q575"/>
  <c r="AB574"/>
  <c r="AA574"/>
  <c r="Z574"/>
  <c r="Y574"/>
  <c r="X574"/>
  <c r="W574"/>
  <c r="V574"/>
  <c r="U574"/>
  <c r="T574"/>
  <c r="S574"/>
  <c r="R574"/>
  <c r="Q574"/>
  <c r="AB573"/>
  <c r="AA573"/>
  <c r="Z573"/>
  <c r="Y573"/>
  <c r="X573"/>
  <c r="W573"/>
  <c r="V573"/>
  <c r="U573"/>
  <c r="T573"/>
  <c r="S573"/>
  <c r="R573"/>
  <c r="Q573"/>
  <c r="AB572"/>
  <c r="AA572"/>
  <c r="Z572"/>
  <c r="Y572"/>
  <c r="X572"/>
  <c r="W572"/>
  <c r="V572"/>
  <c r="U572"/>
  <c r="T572"/>
  <c r="S572"/>
  <c r="R572"/>
  <c r="Q572"/>
  <c r="Q610"/>
  <c r="R610"/>
  <c r="AB609"/>
  <c r="AA609"/>
  <c r="Z609"/>
  <c r="Y609"/>
  <c r="X609"/>
  <c r="W609"/>
  <c r="V609"/>
  <c r="U609"/>
  <c r="T609"/>
  <c r="S609"/>
  <c r="R609"/>
  <c r="Q609"/>
  <c r="C609"/>
  <c r="D609"/>
  <c r="E609"/>
  <c r="F609"/>
  <c r="G609"/>
  <c r="H609"/>
  <c r="I609"/>
  <c r="J609"/>
  <c r="K609"/>
  <c r="L609"/>
  <c r="M609"/>
  <c r="B609"/>
  <c r="B573"/>
  <c r="C573"/>
  <c r="D573"/>
  <c r="E573"/>
  <c r="F573"/>
  <c r="G573"/>
  <c r="H573"/>
  <c r="I573"/>
  <c r="J573"/>
  <c r="K573"/>
  <c r="L573"/>
  <c r="M573"/>
  <c r="B574"/>
  <c r="C574"/>
  <c r="D574"/>
  <c r="E574"/>
  <c r="F574"/>
  <c r="G574"/>
  <c r="H574"/>
  <c r="I574"/>
  <c r="J574"/>
  <c r="K574"/>
  <c r="L574"/>
  <c r="M574"/>
  <c r="B575"/>
  <c r="C575"/>
  <c r="D575"/>
  <c r="E575"/>
  <c r="F575"/>
  <c r="G575"/>
  <c r="H575"/>
  <c r="I575"/>
  <c r="J575"/>
  <c r="K575"/>
  <c r="L575"/>
  <c r="M575"/>
  <c r="B576"/>
  <c r="C576"/>
  <c r="D576"/>
  <c r="E576"/>
  <c r="F576"/>
  <c r="G576"/>
  <c r="H576"/>
  <c r="I576"/>
  <c r="J576"/>
  <c r="K576"/>
  <c r="L576"/>
  <c r="M576"/>
  <c r="B577"/>
  <c r="C577"/>
  <c r="D577"/>
  <c r="E577"/>
  <c r="F577"/>
  <c r="G577"/>
  <c r="H577"/>
  <c r="I577"/>
  <c r="J577"/>
  <c r="K577"/>
  <c r="L577"/>
  <c r="M577"/>
  <c r="B578"/>
  <c r="C578"/>
  <c r="D578"/>
  <c r="E578"/>
  <c r="F578"/>
  <c r="G578"/>
  <c r="H578"/>
  <c r="I578"/>
  <c r="J578"/>
  <c r="K578"/>
  <c r="L578"/>
  <c r="M578"/>
  <c r="B579"/>
  <c r="C579"/>
  <c r="D579"/>
  <c r="E579"/>
  <c r="F579"/>
  <c r="G579"/>
  <c r="H579"/>
  <c r="I579"/>
  <c r="J579"/>
  <c r="K579"/>
  <c r="L579"/>
  <c r="M579"/>
  <c r="B580"/>
  <c r="C580"/>
  <c r="D580"/>
  <c r="E580"/>
  <c r="F580"/>
  <c r="G580"/>
  <c r="H580"/>
  <c r="I580"/>
  <c r="J580"/>
  <c r="K580"/>
  <c r="L580"/>
  <c r="M580"/>
  <c r="B581"/>
  <c r="C581"/>
  <c r="D581"/>
  <c r="E581"/>
  <c r="F581"/>
  <c r="G581"/>
  <c r="H581"/>
  <c r="I581"/>
  <c r="J581"/>
  <c r="K581"/>
  <c r="L581"/>
  <c r="M581"/>
  <c r="B582"/>
  <c r="C582"/>
  <c r="D582"/>
  <c r="E582"/>
  <c r="F582"/>
  <c r="G582"/>
  <c r="H582"/>
  <c r="I582"/>
  <c r="J582"/>
  <c r="K582"/>
  <c r="L582"/>
  <c r="M582"/>
  <c r="B583"/>
  <c r="C583"/>
  <c r="D583"/>
  <c r="E583"/>
  <c r="F583"/>
  <c r="G583"/>
  <c r="H583"/>
  <c r="I583"/>
  <c r="J583"/>
  <c r="K583"/>
  <c r="L583"/>
  <c r="M583"/>
  <c r="B584"/>
  <c r="C584"/>
  <c r="D584"/>
  <c r="E584"/>
  <c r="F584"/>
  <c r="G584"/>
  <c r="H584"/>
  <c r="I584"/>
  <c r="J584"/>
  <c r="K584"/>
  <c r="L584"/>
  <c r="M584"/>
  <c r="B585"/>
  <c r="C585"/>
  <c r="D585"/>
  <c r="E585"/>
  <c r="F585"/>
  <c r="G585"/>
  <c r="H585"/>
  <c r="I585"/>
  <c r="J585"/>
  <c r="K585"/>
  <c r="L585"/>
  <c r="M585"/>
  <c r="B586"/>
  <c r="C586"/>
  <c r="D586"/>
  <c r="E586"/>
  <c r="F586"/>
  <c r="G586"/>
  <c r="H586"/>
  <c r="I586"/>
  <c r="J586"/>
  <c r="K586"/>
  <c r="L586"/>
  <c r="M586"/>
  <c r="B587"/>
  <c r="C587"/>
  <c r="D587"/>
  <c r="E587"/>
  <c r="F587"/>
  <c r="G587"/>
  <c r="H587"/>
  <c r="I587"/>
  <c r="J587"/>
  <c r="K587"/>
  <c r="L587"/>
  <c r="M587"/>
  <c r="B588"/>
  <c r="C588"/>
  <c r="D588"/>
  <c r="E588"/>
  <c r="F588"/>
  <c r="G588"/>
  <c r="H588"/>
  <c r="I588"/>
  <c r="J588"/>
  <c r="K588"/>
  <c r="L588"/>
  <c r="M588"/>
  <c r="B589"/>
  <c r="C589"/>
  <c r="D589"/>
  <c r="E589"/>
  <c r="F589"/>
  <c r="G589"/>
  <c r="H589"/>
  <c r="I589"/>
  <c r="J589"/>
  <c r="K589"/>
  <c r="L589"/>
  <c r="M589"/>
  <c r="B590"/>
  <c r="C590"/>
  <c r="D590"/>
  <c r="E590"/>
  <c r="F590"/>
  <c r="G590"/>
  <c r="H590"/>
  <c r="I590"/>
  <c r="J590"/>
  <c r="K590"/>
  <c r="L590"/>
  <c r="M590"/>
  <c r="B591"/>
  <c r="C591"/>
  <c r="D591"/>
  <c r="E591"/>
  <c r="F591"/>
  <c r="G591"/>
  <c r="H591"/>
  <c r="I591"/>
  <c r="J591"/>
  <c r="K591"/>
  <c r="L591"/>
  <c r="M591"/>
  <c r="B592"/>
  <c r="C592"/>
  <c r="D592"/>
  <c r="E592"/>
  <c r="F592"/>
  <c r="G592"/>
  <c r="H592"/>
  <c r="I592"/>
  <c r="J592"/>
  <c r="K592"/>
  <c r="L592"/>
  <c r="M592"/>
  <c r="B593"/>
  <c r="C593"/>
  <c r="D593"/>
  <c r="E593"/>
  <c r="F593"/>
  <c r="G593"/>
  <c r="H593"/>
  <c r="I593"/>
  <c r="J593"/>
  <c r="K593"/>
  <c r="L593"/>
  <c r="M593"/>
  <c r="B594"/>
  <c r="C594"/>
  <c r="D594"/>
  <c r="E594"/>
  <c r="F594"/>
  <c r="G594"/>
  <c r="H594"/>
  <c r="I594"/>
  <c r="J594"/>
  <c r="K594"/>
  <c r="L594"/>
  <c r="M594"/>
  <c r="B595"/>
  <c r="C595"/>
  <c r="D595"/>
  <c r="E595"/>
  <c r="F595"/>
  <c r="G595"/>
  <c r="H595"/>
  <c r="I595"/>
  <c r="J595"/>
  <c r="K595"/>
  <c r="L595"/>
  <c r="M595"/>
  <c r="B596"/>
  <c r="C596"/>
  <c r="D596"/>
  <c r="E596"/>
  <c r="F596"/>
  <c r="G596"/>
  <c r="H596"/>
  <c r="I596"/>
  <c r="J596"/>
  <c r="K596"/>
  <c r="L596"/>
  <c r="M596"/>
  <c r="C572"/>
  <c r="D572"/>
  <c r="E572"/>
  <c r="F572"/>
  <c r="G572"/>
  <c r="H572"/>
  <c r="I572"/>
  <c r="J572"/>
  <c r="K572"/>
  <c r="L572"/>
  <c r="M572"/>
  <c r="B572"/>
  <c r="Q517"/>
  <c r="AB516"/>
  <c r="AA516"/>
  <c r="Z516"/>
  <c r="Y516"/>
  <c r="X516"/>
  <c r="W516"/>
  <c r="V516"/>
  <c r="U516"/>
  <c r="T516"/>
  <c r="S516"/>
  <c r="R516"/>
  <c r="Q516"/>
  <c r="AB515"/>
  <c r="AA515"/>
  <c r="Z515"/>
  <c r="Y515"/>
  <c r="X515"/>
  <c r="W515"/>
  <c r="V515"/>
  <c r="U515"/>
  <c r="T515"/>
  <c r="S515"/>
  <c r="R515"/>
  <c r="Q515"/>
  <c r="AB514"/>
  <c r="AA514"/>
  <c r="Z514"/>
  <c r="Y514"/>
  <c r="X514"/>
  <c r="W514"/>
  <c r="V514"/>
  <c r="U514"/>
  <c r="T514"/>
  <c r="S514"/>
  <c r="R514"/>
  <c r="Q514"/>
  <c r="AB513"/>
  <c r="AA513"/>
  <c r="Z513"/>
  <c r="Y513"/>
  <c r="X513"/>
  <c r="W513"/>
  <c r="V513"/>
  <c r="U513"/>
  <c r="T513"/>
  <c r="S513"/>
  <c r="R513"/>
  <c r="Q513"/>
  <c r="AB512"/>
  <c r="AA512"/>
  <c r="Z512"/>
  <c r="Y512"/>
  <c r="X512"/>
  <c r="W512"/>
  <c r="V512"/>
  <c r="U512"/>
  <c r="T512"/>
  <c r="S512"/>
  <c r="R512"/>
  <c r="Q512"/>
  <c r="AB511"/>
  <c r="AA511"/>
  <c r="Z511"/>
  <c r="Y511"/>
  <c r="X511"/>
  <c r="W511"/>
  <c r="V511"/>
  <c r="U511"/>
  <c r="T511"/>
  <c r="S511"/>
  <c r="R511"/>
  <c r="Q511"/>
  <c r="AB510"/>
  <c r="AA510"/>
  <c r="Z510"/>
  <c r="Y510"/>
  <c r="X510"/>
  <c r="W510"/>
  <c r="V510"/>
  <c r="U510"/>
  <c r="T510"/>
  <c r="S510"/>
  <c r="R510"/>
  <c r="Q510"/>
  <c r="AB509"/>
  <c r="AA509"/>
  <c r="Z509"/>
  <c r="Y509"/>
  <c r="X509"/>
  <c r="W509"/>
  <c r="V509"/>
  <c r="U509"/>
  <c r="T509"/>
  <c r="S509"/>
  <c r="R509"/>
  <c r="Q509"/>
  <c r="AB508"/>
  <c r="AA508"/>
  <c r="Z508"/>
  <c r="Y508"/>
  <c r="X508"/>
  <c r="W508"/>
  <c r="V508"/>
  <c r="U508"/>
  <c r="T508"/>
  <c r="S508"/>
  <c r="R508"/>
  <c r="Q508"/>
  <c r="AB507"/>
  <c r="AA507"/>
  <c r="Z507"/>
  <c r="Y507"/>
  <c r="X507"/>
  <c r="W507"/>
  <c r="V507"/>
  <c r="U507"/>
  <c r="T507"/>
  <c r="S507"/>
  <c r="R507"/>
  <c r="Q507"/>
  <c r="AB506"/>
  <c r="AA506"/>
  <c r="Z506"/>
  <c r="Y506"/>
  <c r="X506"/>
  <c r="W506"/>
  <c r="V506"/>
  <c r="U506"/>
  <c r="T506"/>
  <c r="S506"/>
  <c r="R506"/>
  <c r="Q506"/>
  <c r="AB505"/>
  <c r="AA505"/>
  <c r="Z505"/>
  <c r="Y505"/>
  <c r="X505"/>
  <c r="W505"/>
  <c r="V505"/>
  <c r="U505"/>
  <c r="T505"/>
  <c r="S505"/>
  <c r="R505"/>
  <c r="Q505"/>
  <c r="AB504"/>
  <c r="AA504"/>
  <c r="Z504"/>
  <c r="Y504"/>
  <c r="X504"/>
  <c r="W504"/>
  <c r="V504"/>
  <c r="U504"/>
  <c r="T504"/>
  <c r="S504"/>
  <c r="R504"/>
  <c r="Q504"/>
  <c r="AB503"/>
  <c r="AA503"/>
  <c r="Z503"/>
  <c r="Y503"/>
  <c r="X503"/>
  <c r="W503"/>
  <c r="V503"/>
  <c r="U503"/>
  <c r="T503"/>
  <c r="S503"/>
  <c r="R503"/>
  <c r="Q503"/>
  <c r="AB502"/>
  <c r="AA502"/>
  <c r="Z502"/>
  <c r="Y502"/>
  <c r="X502"/>
  <c r="W502"/>
  <c r="V502"/>
  <c r="U502"/>
  <c r="T502"/>
  <c r="S502"/>
  <c r="R502"/>
  <c r="Q502"/>
  <c r="AB501"/>
  <c r="AA501"/>
  <c r="Z501"/>
  <c r="Y501"/>
  <c r="X501"/>
  <c r="W501"/>
  <c r="V501"/>
  <c r="U501"/>
  <c r="T501"/>
  <c r="S501"/>
  <c r="R501"/>
  <c r="Q501"/>
  <c r="AB500"/>
  <c r="AA500"/>
  <c r="Z500"/>
  <c r="Y500"/>
  <c r="X500"/>
  <c r="W500"/>
  <c r="V500"/>
  <c r="U500"/>
  <c r="T500"/>
  <c r="S500"/>
  <c r="R500"/>
  <c r="Q500"/>
  <c r="AB499"/>
  <c r="AA499"/>
  <c r="Z499"/>
  <c r="Y499"/>
  <c r="X499"/>
  <c r="W499"/>
  <c r="V499"/>
  <c r="U499"/>
  <c r="T499"/>
  <c r="S499"/>
  <c r="R499"/>
  <c r="Q499"/>
  <c r="AB498"/>
  <c r="AA498"/>
  <c r="Z498"/>
  <c r="Y498"/>
  <c r="X498"/>
  <c r="W498"/>
  <c r="V498"/>
  <c r="U498"/>
  <c r="T498"/>
  <c r="S498"/>
  <c r="R498"/>
  <c r="Q498"/>
  <c r="AB497"/>
  <c r="AA497"/>
  <c r="Z497"/>
  <c r="Y497"/>
  <c r="X497"/>
  <c r="W497"/>
  <c r="V497"/>
  <c r="U497"/>
  <c r="T497"/>
  <c r="S497"/>
  <c r="R497"/>
  <c r="Q497"/>
  <c r="AB496"/>
  <c r="AA496"/>
  <c r="Z496"/>
  <c r="Y496"/>
  <c r="X496"/>
  <c r="W496"/>
  <c r="V496"/>
  <c r="U496"/>
  <c r="T496"/>
  <c r="S496"/>
  <c r="R496"/>
  <c r="Q496"/>
  <c r="AB495"/>
  <c r="AA495"/>
  <c r="Z495"/>
  <c r="Y495"/>
  <c r="X495"/>
  <c r="W495"/>
  <c r="V495"/>
  <c r="U495"/>
  <c r="T495"/>
  <c r="S495"/>
  <c r="R495"/>
  <c r="Q495"/>
  <c r="AB494"/>
  <c r="AA494"/>
  <c r="Z494"/>
  <c r="Y494"/>
  <c r="X494"/>
  <c r="W494"/>
  <c r="V494"/>
  <c r="U494"/>
  <c r="T494"/>
  <c r="S494"/>
  <c r="R494"/>
  <c r="Q494"/>
  <c r="AB493"/>
  <c r="AA493"/>
  <c r="Z493"/>
  <c r="Y493"/>
  <c r="X493"/>
  <c r="W493"/>
  <c r="V493"/>
  <c r="U493"/>
  <c r="T493"/>
  <c r="S493"/>
  <c r="R493"/>
  <c r="Q493"/>
  <c r="AB492"/>
  <c r="AA492"/>
  <c r="Z492"/>
  <c r="Y492"/>
  <c r="X492"/>
  <c r="W492"/>
  <c r="V492"/>
  <c r="U492"/>
  <c r="T492"/>
  <c r="S492"/>
  <c r="R492"/>
  <c r="Q492"/>
  <c r="AB491"/>
  <c r="AA491"/>
  <c r="Z491"/>
  <c r="Y491"/>
  <c r="X491"/>
  <c r="W491"/>
  <c r="V491"/>
  <c r="U491"/>
  <c r="T491"/>
  <c r="S491"/>
  <c r="R491"/>
  <c r="Q491"/>
  <c r="AB490"/>
  <c r="AA490"/>
  <c r="Z490"/>
  <c r="Y490"/>
  <c r="X490"/>
  <c r="W490"/>
  <c r="V490"/>
  <c r="U490"/>
  <c r="T490"/>
  <c r="S490"/>
  <c r="R490"/>
  <c r="Q490"/>
  <c r="Q557"/>
  <c r="AB556"/>
  <c r="AA556"/>
  <c r="Z556"/>
  <c r="Y556"/>
  <c r="X556"/>
  <c r="W556"/>
  <c r="V556"/>
  <c r="U556"/>
  <c r="T556"/>
  <c r="S556"/>
  <c r="R556"/>
  <c r="Q556"/>
  <c r="AB555"/>
  <c r="AA555"/>
  <c r="Z555"/>
  <c r="Y555"/>
  <c r="X555"/>
  <c r="W555"/>
  <c r="V555"/>
  <c r="U555"/>
  <c r="T555"/>
  <c r="S555"/>
  <c r="R555"/>
  <c r="Q555"/>
  <c r="AB554"/>
  <c r="AA554"/>
  <c r="Z554"/>
  <c r="Y554"/>
  <c r="X554"/>
  <c r="W554"/>
  <c r="V554"/>
  <c r="U554"/>
  <c r="T554"/>
  <c r="S554"/>
  <c r="R554"/>
  <c r="Q554"/>
  <c r="AB553"/>
  <c r="AA553"/>
  <c r="Z553"/>
  <c r="Y553"/>
  <c r="X553"/>
  <c r="W553"/>
  <c r="V553"/>
  <c r="U553"/>
  <c r="T553"/>
  <c r="S553"/>
  <c r="R553"/>
  <c r="Q553"/>
  <c r="AB552"/>
  <c r="AA552"/>
  <c r="Z552"/>
  <c r="Y552"/>
  <c r="X552"/>
  <c r="W552"/>
  <c r="V552"/>
  <c r="U552"/>
  <c r="T552"/>
  <c r="S552"/>
  <c r="R552"/>
  <c r="Q552"/>
  <c r="AB551"/>
  <c r="AA551"/>
  <c r="Z551"/>
  <c r="Y551"/>
  <c r="X551"/>
  <c r="W551"/>
  <c r="V551"/>
  <c r="U551"/>
  <c r="T551"/>
  <c r="S551"/>
  <c r="R551"/>
  <c r="Q551"/>
  <c r="AB550"/>
  <c r="AA550"/>
  <c r="Z550"/>
  <c r="Y550"/>
  <c r="X550"/>
  <c r="W550"/>
  <c r="V550"/>
  <c r="U550"/>
  <c r="T550"/>
  <c r="S550"/>
  <c r="R550"/>
  <c r="Q550"/>
  <c r="AB549"/>
  <c r="AA549"/>
  <c r="Z549"/>
  <c r="Y549"/>
  <c r="X549"/>
  <c r="W549"/>
  <c r="V549"/>
  <c r="U549"/>
  <c r="T549"/>
  <c r="S549"/>
  <c r="R549"/>
  <c r="Q549"/>
  <c r="AB548"/>
  <c r="AA548"/>
  <c r="Z548"/>
  <c r="Y548"/>
  <c r="X548"/>
  <c r="W548"/>
  <c r="V548"/>
  <c r="U548"/>
  <c r="T548"/>
  <c r="S548"/>
  <c r="R548"/>
  <c r="Q548"/>
  <c r="AB547"/>
  <c r="AA547"/>
  <c r="Z547"/>
  <c r="Y547"/>
  <c r="X547"/>
  <c r="W547"/>
  <c r="V547"/>
  <c r="U547"/>
  <c r="T547"/>
  <c r="S547"/>
  <c r="R547"/>
  <c r="Q547"/>
  <c r="AB546"/>
  <c r="AA546"/>
  <c r="Z546"/>
  <c r="Y546"/>
  <c r="X546"/>
  <c r="W546"/>
  <c r="V546"/>
  <c r="U546"/>
  <c r="T546"/>
  <c r="S546"/>
  <c r="R546"/>
  <c r="Q546"/>
  <c r="AB545"/>
  <c r="AA545"/>
  <c r="Z545"/>
  <c r="Y545"/>
  <c r="X545"/>
  <c r="W545"/>
  <c r="V545"/>
  <c r="U545"/>
  <c r="T545"/>
  <c r="S545"/>
  <c r="R545"/>
  <c r="Q545"/>
  <c r="AB544"/>
  <c r="AA544"/>
  <c r="Z544"/>
  <c r="Y544"/>
  <c r="X544"/>
  <c r="W544"/>
  <c r="V544"/>
  <c r="U544"/>
  <c r="T544"/>
  <c r="S544"/>
  <c r="R544"/>
  <c r="Q544"/>
  <c r="AB543"/>
  <c r="AA543"/>
  <c r="Z543"/>
  <c r="Y543"/>
  <c r="X543"/>
  <c r="W543"/>
  <c r="V543"/>
  <c r="U543"/>
  <c r="T543"/>
  <c r="S543"/>
  <c r="R543"/>
  <c r="Q543"/>
  <c r="AB542"/>
  <c r="AA542"/>
  <c r="Z542"/>
  <c r="Y542"/>
  <c r="X542"/>
  <c r="W542"/>
  <c r="V542"/>
  <c r="U542"/>
  <c r="T542"/>
  <c r="S542"/>
  <c r="R542"/>
  <c r="Q542"/>
  <c r="AB541"/>
  <c r="AA541"/>
  <c r="Z541"/>
  <c r="Y541"/>
  <c r="X541"/>
  <c r="W541"/>
  <c r="V541"/>
  <c r="U541"/>
  <c r="T541"/>
  <c r="S541"/>
  <c r="R541"/>
  <c r="Q541"/>
  <c r="AB540"/>
  <c r="AA540"/>
  <c r="Z540"/>
  <c r="Y540"/>
  <c r="X540"/>
  <c r="W540"/>
  <c r="V540"/>
  <c r="U540"/>
  <c r="T540"/>
  <c r="S540"/>
  <c r="R540"/>
  <c r="Q540"/>
  <c r="AB539"/>
  <c r="AA539"/>
  <c r="Z539"/>
  <c r="Y539"/>
  <c r="X539"/>
  <c r="W539"/>
  <c r="V539"/>
  <c r="U539"/>
  <c r="T539"/>
  <c r="S539"/>
  <c r="R539"/>
  <c r="Q539"/>
  <c r="AB538"/>
  <c r="AA538"/>
  <c r="Z538"/>
  <c r="Y538"/>
  <c r="X538"/>
  <c r="W538"/>
  <c r="V538"/>
  <c r="U538"/>
  <c r="T538"/>
  <c r="S538"/>
  <c r="R538"/>
  <c r="Q538"/>
  <c r="AB537"/>
  <c r="AA537"/>
  <c r="Z537"/>
  <c r="Y537"/>
  <c r="X537"/>
  <c r="W537"/>
  <c r="V537"/>
  <c r="U537"/>
  <c r="T537"/>
  <c r="S537"/>
  <c r="R537"/>
  <c r="Q537"/>
  <c r="AB536"/>
  <c r="AA536"/>
  <c r="Z536"/>
  <c r="Y536"/>
  <c r="X536"/>
  <c r="W536"/>
  <c r="V536"/>
  <c r="U536"/>
  <c r="T536"/>
  <c r="S536"/>
  <c r="R536"/>
  <c r="Q536"/>
  <c r="AB535"/>
  <c r="AA535"/>
  <c r="Z535"/>
  <c r="Y535"/>
  <c r="X535"/>
  <c r="W535"/>
  <c r="V535"/>
  <c r="U535"/>
  <c r="T535"/>
  <c r="S535"/>
  <c r="R535"/>
  <c r="Q535"/>
  <c r="AB534"/>
  <c r="AA534"/>
  <c r="Z534"/>
  <c r="Y534"/>
  <c r="X534"/>
  <c r="W534"/>
  <c r="V534"/>
  <c r="U534"/>
  <c r="T534"/>
  <c r="S534"/>
  <c r="R534"/>
  <c r="Q534"/>
  <c r="AB533"/>
  <c r="AA533"/>
  <c r="Z533"/>
  <c r="Y533"/>
  <c r="X533"/>
  <c r="W533"/>
  <c r="V533"/>
  <c r="U533"/>
  <c r="T533"/>
  <c r="S533"/>
  <c r="R533"/>
  <c r="Q533"/>
  <c r="AB532"/>
  <c r="AA532"/>
  <c r="Z532"/>
  <c r="Y532"/>
  <c r="X532"/>
  <c r="W532"/>
  <c r="V532"/>
  <c r="U532"/>
  <c r="T532"/>
  <c r="S532"/>
  <c r="R532"/>
  <c r="Q532"/>
  <c r="AB531"/>
  <c r="AA531"/>
  <c r="Z531"/>
  <c r="Y531"/>
  <c r="X531"/>
  <c r="W531"/>
  <c r="V531"/>
  <c r="U531"/>
  <c r="T531"/>
  <c r="S531"/>
  <c r="R531"/>
  <c r="Q531"/>
  <c r="AB530"/>
  <c r="AA530"/>
  <c r="Z530"/>
  <c r="Y530"/>
  <c r="X530"/>
  <c r="W530"/>
  <c r="V530"/>
  <c r="U530"/>
  <c r="T530"/>
  <c r="S530"/>
  <c r="R530"/>
  <c r="Q530"/>
  <c r="B531"/>
  <c r="C531"/>
  <c r="D531"/>
  <c r="E531"/>
  <c r="F531"/>
  <c r="G531"/>
  <c r="H531"/>
  <c r="I531"/>
  <c r="J531"/>
  <c r="K531"/>
  <c r="L531"/>
  <c r="M531"/>
  <c r="B532"/>
  <c r="C532"/>
  <c r="D532"/>
  <c r="E532"/>
  <c r="F532"/>
  <c r="G532"/>
  <c r="H532"/>
  <c r="I532"/>
  <c r="J532"/>
  <c r="K532"/>
  <c r="L532"/>
  <c r="M532"/>
  <c r="B533"/>
  <c r="C533"/>
  <c r="D533"/>
  <c r="E533"/>
  <c r="F533"/>
  <c r="G533"/>
  <c r="H533"/>
  <c r="I533"/>
  <c r="J533"/>
  <c r="K533"/>
  <c r="L533"/>
  <c r="M533"/>
  <c r="B534"/>
  <c r="C534"/>
  <c r="D534"/>
  <c r="E534"/>
  <c r="F534"/>
  <c r="G534"/>
  <c r="H534"/>
  <c r="I534"/>
  <c r="J534"/>
  <c r="K534"/>
  <c r="L534"/>
  <c r="M534"/>
  <c r="B535"/>
  <c r="C535"/>
  <c r="D535"/>
  <c r="E535"/>
  <c r="F535"/>
  <c r="G535"/>
  <c r="H535"/>
  <c r="I535"/>
  <c r="J535"/>
  <c r="K535"/>
  <c r="L535"/>
  <c r="M535"/>
  <c r="B536"/>
  <c r="C536"/>
  <c r="D536"/>
  <c r="E536"/>
  <c r="F536"/>
  <c r="G536"/>
  <c r="H536"/>
  <c r="I536"/>
  <c r="J536"/>
  <c r="K536"/>
  <c r="L536"/>
  <c r="M536"/>
  <c r="B537"/>
  <c r="C537"/>
  <c r="D537"/>
  <c r="E537"/>
  <c r="F537"/>
  <c r="G537"/>
  <c r="H537"/>
  <c r="I537"/>
  <c r="J537"/>
  <c r="K537"/>
  <c r="L537"/>
  <c r="M537"/>
  <c r="B538"/>
  <c r="C538"/>
  <c r="D538"/>
  <c r="E538"/>
  <c r="F538"/>
  <c r="G538"/>
  <c r="H538"/>
  <c r="I538"/>
  <c r="J538"/>
  <c r="K538"/>
  <c r="L538"/>
  <c r="M538"/>
  <c r="B539"/>
  <c r="C539"/>
  <c r="D539"/>
  <c r="E539"/>
  <c r="F539"/>
  <c r="G539"/>
  <c r="H539"/>
  <c r="I539"/>
  <c r="J539"/>
  <c r="K539"/>
  <c r="L539"/>
  <c r="M539"/>
  <c r="B540"/>
  <c r="C540"/>
  <c r="D540"/>
  <c r="E540"/>
  <c r="F540"/>
  <c r="G540"/>
  <c r="H540"/>
  <c r="I540"/>
  <c r="J540"/>
  <c r="K540"/>
  <c r="L540"/>
  <c r="M540"/>
  <c r="B541"/>
  <c r="C541"/>
  <c r="D541"/>
  <c r="E541"/>
  <c r="F541"/>
  <c r="G541"/>
  <c r="H541"/>
  <c r="I541"/>
  <c r="J541"/>
  <c r="K541"/>
  <c r="L541"/>
  <c r="M541"/>
  <c r="B542"/>
  <c r="C542"/>
  <c r="D542"/>
  <c r="E542"/>
  <c r="F542"/>
  <c r="G542"/>
  <c r="H542"/>
  <c r="I542"/>
  <c r="J542"/>
  <c r="K542"/>
  <c r="L542"/>
  <c r="M542"/>
  <c r="B543"/>
  <c r="C543"/>
  <c r="D543"/>
  <c r="E543"/>
  <c r="F543"/>
  <c r="G543"/>
  <c r="H543"/>
  <c r="I543"/>
  <c r="J543"/>
  <c r="K543"/>
  <c r="L543"/>
  <c r="M543"/>
  <c r="B544"/>
  <c r="C544"/>
  <c r="D544"/>
  <c r="E544"/>
  <c r="F544"/>
  <c r="G544"/>
  <c r="H544"/>
  <c r="I544"/>
  <c r="J544"/>
  <c r="K544"/>
  <c r="L544"/>
  <c r="M544"/>
  <c r="B545"/>
  <c r="C545"/>
  <c r="D545"/>
  <c r="E545"/>
  <c r="F545"/>
  <c r="G545"/>
  <c r="H545"/>
  <c r="I545"/>
  <c r="J545"/>
  <c r="K545"/>
  <c r="L545"/>
  <c r="M545"/>
  <c r="B546"/>
  <c r="C546"/>
  <c r="D546"/>
  <c r="E546"/>
  <c r="F546"/>
  <c r="G546"/>
  <c r="H546"/>
  <c r="I546"/>
  <c r="J546"/>
  <c r="K546"/>
  <c r="L546"/>
  <c r="M546"/>
  <c r="B547"/>
  <c r="C547"/>
  <c r="D547"/>
  <c r="E547"/>
  <c r="F547"/>
  <c r="G547"/>
  <c r="H547"/>
  <c r="I547"/>
  <c r="J547"/>
  <c r="K547"/>
  <c r="L547"/>
  <c r="M547"/>
  <c r="B548"/>
  <c r="C548"/>
  <c r="D548"/>
  <c r="E548"/>
  <c r="F548"/>
  <c r="G548"/>
  <c r="H548"/>
  <c r="I548"/>
  <c r="J548"/>
  <c r="K548"/>
  <c r="L548"/>
  <c r="M548"/>
  <c r="B549"/>
  <c r="C549"/>
  <c r="D549"/>
  <c r="E549"/>
  <c r="F549"/>
  <c r="G549"/>
  <c r="H549"/>
  <c r="I549"/>
  <c r="J549"/>
  <c r="K549"/>
  <c r="L549"/>
  <c r="M549"/>
  <c r="B550"/>
  <c r="C550"/>
  <c r="D550"/>
  <c r="E550"/>
  <c r="F550"/>
  <c r="G550"/>
  <c r="H550"/>
  <c r="I550"/>
  <c r="J550"/>
  <c r="K550"/>
  <c r="L550"/>
  <c r="M550"/>
  <c r="B551"/>
  <c r="C551"/>
  <c r="D551"/>
  <c r="E551"/>
  <c r="F551"/>
  <c r="G551"/>
  <c r="H551"/>
  <c r="I551"/>
  <c r="J551"/>
  <c r="K551"/>
  <c r="L551"/>
  <c r="M551"/>
  <c r="B552"/>
  <c r="C552"/>
  <c r="D552"/>
  <c r="E552"/>
  <c r="F552"/>
  <c r="G552"/>
  <c r="H552"/>
  <c r="I552"/>
  <c r="J552"/>
  <c r="K552"/>
  <c r="L552"/>
  <c r="M552"/>
  <c r="B553"/>
  <c r="C553"/>
  <c r="D553"/>
  <c r="E553"/>
  <c r="F553"/>
  <c r="G553"/>
  <c r="H553"/>
  <c r="I553"/>
  <c r="J553"/>
  <c r="K553"/>
  <c r="L553"/>
  <c r="M553"/>
  <c r="B554"/>
  <c r="C554"/>
  <c r="D554"/>
  <c r="E554"/>
  <c r="F554"/>
  <c r="G554"/>
  <c r="H554"/>
  <c r="I554"/>
  <c r="J554"/>
  <c r="K554"/>
  <c r="L554"/>
  <c r="M554"/>
  <c r="B555"/>
  <c r="C555"/>
  <c r="D555"/>
  <c r="E555"/>
  <c r="F555"/>
  <c r="G555"/>
  <c r="H555"/>
  <c r="I555"/>
  <c r="J555"/>
  <c r="K555"/>
  <c r="L555"/>
  <c r="M555"/>
  <c r="B556"/>
  <c r="C556"/>
  <c r="D556"/>
  <c r="E556"/>
  <c r="F556"/>
  <c r="G556"/>
  <c r="H556"/>
  <c r="I556"/>
  <c r="J556"/>
  <c r="K556"/>
  <c r="L556"/>
  <c r="M556"/>
  <c r="C530"/>
  <c r="D530"/>
  <c r="E530"/>
  <c r="F530"/>
  <c r="G530"/>
  <c r="H530"/>
  <c r="I530"/>
  <c r="J530"/>
  <c r="K530"/>
  <c r="L530"/>
  <c r="M530"/>
  <c r="B530"/>
  <c r="B491"/>
  <c r="C491"/>
  <c r="D491"/>
  <c r="E491"/>
  <c r="F491"/>
  <c r="G491"/>
  <c r="H491"/>
  <c r="I491"/>
  <c r="J491"/>
  <c r="K491"/>
  <c r="L491"/>
  <c r="M491"/>
  <c r="B492"/>
  <c r="C492"/>
  <c r="D492"/>
  <c r="E492"/>
  <c r="F492"/>
  <c r="G492"/>
  <c r="H492"/>
  <c r="I492"/>
  <c r="J492"/>
  <c r="K492"/>
  <c r="L492"/>
  <c r="M492"/>
  <c r="B493"/>
  <c r="C493"/>
  <c r="D493"/>
  <c r="E493"/>
  <c r="F493"/>
  <c r="G493"/>
  <c r="H493"/>
  <c r="I493"/>
  <c r="J493"/>
  <c r="K493"/>
  <c r="L493"/>
  <c r="M493"/>
  <c r="B494"/>
  <c r="C494"/>
  <c r="D494"/>
  <c r="E494"/>
  <c r="F494"/>
  <c r="G494"/>
  <c r="H494"/>
  <c r="I494"/>
  <c r="J494"/>
  <c r="K494"/>
  <c r="L494"/>
  <c r="M494"/>
  <c r="B495"/>
  <c r="C495"/>
  <c r="D495"/>
  <c r="E495"/>
  <c r="F495"/>
  <c r="G495"/>
  <c r="H495"/>
  <c r="I495"/>
  <c r="J495"/>
  <c r="K495"/>
  <c r="L495"/>
  <c r="M495"/>
  <c r="B496"/>
  <c r="C496"/>
  <c r="D496"/>
  <c r="E496"/>
  <c r="F496"/>
  <c r="G496"/>
  <c r="H496"/>
  <c r="I496"/>
  <c r="J496"/>
  <c r="K496"/>
  <c r="L496"/>
  <c r="M496"/>
  <c r="B497"/>
  <c r="C497"/>
  <c r="D497"/>
  <c r="E497"/>
  <c r="F497"/>
  <c r="G497"/>
  <c r="H497"/>
  <c r="I497"/>
  <c r="J497"/>
  <c r="K497"/>
  <c r="L497"/>
  <c r="M497"/>
  <c r="B498"/>
  <c r="C498"/>
  <c r="D498"/>
  <c r="E498"/>
  <c r="F498"/>
  <c r="G498"/>
  <c r="H498"/>
  <c r="I498"/>
  <c r="J498"/>
  <c r="K498"/>
  <c r="L498"/>
  <c r="M498"/>
  <c r="B499"/>
  <c r="C499"/>
  <c r="D499"/>
  <c r="E499"/>
  <c r="F499"/>
  <c r="G499"/>
  <c r="H499"/>
  <c r="I499"/>
  <c r="J499"/>
  <c r="K499"/>
  <c r="L499"/>
  <c r="M499"/>
  <c r="B500"/>
  <c r="C500"/>
  <c r="D500"/>
  <c r="E500"/>
  <c r="F500"/>
  <c r="G500"/>
  <c r="H500"/>
  <c r="I500"/>
  <c r="J500"/>
  <c r="K500"/>
  <c r="L500"/>
  <c r="M500"/>
  <c r="B501"/>
  <c r="C501"/>
  <c r="D501"/>
  <c r="E501"/>
  <c r="F501"/>
  <c r="G501"/>
  <c r="H501"/>
  <c r="I501"/>
  <c r="J501"/>
  <c r="K501"/>
  <c r="L501"/>
  <c r="M501"/>
  <c r="B502"/>
  <c r="C502"/>
  <c r="D502"/>
  <c r="E502"/>
  <c r="F502"/>
  <c r="G502"/>
  <c r="H502"/>
  <c r="I502"/>
  <c r="J502"/>
  <c r="K502"/>
  <c r="L502"/>
  <c r="M502"/>
  <c r="B503"/>
  <c r="C503"/>
  <c r="D503"/>
  <c r="E503"/>
  <c r="F503"/>
  <c r="G503"/>
  <c r="H503"/>
  <c r="I503"/>
  <c r="J503"/>
  <c r="K503"/>
  <c r="L503"/>
  <c r="M503"/>
  <c r="B504"/>
  <c r="C504"/>
  <c r="D504"/>
  <c r="E504"/>
  <c r="F504"/>
  <c r="G504"/>
  <c r="H504"/>
  <c r="I504"/>
  <c r="J504"/>
  <c r="K504"/>
  <c r="L504"/>
  <c r="M504"/>
  <c r="B505"/>
  <c r="C505"/>
  <c r="D505"/>
  <c r="E505"/>
  <c r="F505"/>
  <c r="G505"/>
  <c r="H505"/>
  <c r="I505"/>
  <c r="J505"/>
  <c r="K505"/>
  <c r="L505"/>
  <c r="M505"/>
  <c r="B506"/>
  <c r="C506"/>
  <c r="D506"/>
  <c r="E506"/>
  <c r="F506"/>
  <c r="G506"/>
  <c r="H506"/>
  <c r="I506"/>
  <c r="J506"/>
  <c r="K506"/>
  <c r="L506"/>
  <c r="M506"/>
  <c r="B507"/>
  <c r="C507"/>
  <c r="D507"/>
  <c r="E507"/>
  <c r="F507"/>
  <c r="G507"/>
  <c r="H507"/>
  <c r="I507"/>
  <c r="J507"/>
  <c r="K507"/>
  <c r="L507"/>
  <c r="M507"/>
  <c r="B508"/>
  <c r="C508"/>
  <c r="D508"/>
  <c r="E508"/>
  <c r="F508"/>
  <c r="G508"/>
  <c r="H508"/>
  <c r="I508"/>
  <c r="J508"/>
  <c r="K508"/>
  <c r="L508"/>
  <c r="M508"/>
  <c r="B509"/>
  <c r="C509"/>
  <c r="D509"/>
  <c r="E509"/>
  <c r="F509"/>
  <c r="G509"/>
  <c r="H509"/>
  <c r="I509"/>
  <c r="J509"/>
  <c r="K509"/>
  <c r="L509"/>
  <c r="M509"/>
  <c r="B510"/>
  <c r="C510"/>
  <c r="D510"/>
  <c r="E510"/>
  <c r="F510"/>
  <c r="G510"/>
  <c r="H510"/>
  <c r="I510"/>
  <c r="J510"/>
  <c r="K510"/>
  <c r="L510"/>
  <c r="M510"/>
  <c r="B511"/>
  <c r="C511"/>
  <c r="D511"/>
  <c r="E511"/>
  <c r="F511"/>
  <c r="G511"/>
  <c r="H511"/>
  <c r="I511"/>
  <c r="J511"/>
  <c r="K511"/>
  <c r="L511"/>
  <c r="M511"/>
  <c r="B512"/>
  <c r="C512"/>
  <c r="D512"/>
  <c r="E512"/>
  <c r="F512"/>
  <c r="G512"/>
  <c r="H512"/>
  <c r="I512"/>
  <c r="J512"/>
  <c r="K512"/>
  <c r="L512"/>
  <c r="M512"/>
  <c r="B513"/>
  <c r="C513"/>
  <c r="D513"/>
  <c r="E513"/>
  <c r="F513"/>
  <c r="G513"/>
  <c r="H513"/>
  <c r="I513"/>
  <c r="J513"/>
  <c r="K513"/>
  <c r="L513"/>
  <c r="M513"/>
  <c r="B514"/>
  <c r="C514"/>
  <c r="D514"/>
  <c r="E514"/>
  <c r="F514"/>
  <c r="G514"/>
  <c r="H514"/>
  <c r="I514"/>
  <c r="J514"/>
  <c r="K514"/>
  <c r="L514"/>
  <c r="M514"/>
  <c r="B515"/>
  <c r="C515"/>
  <c r="D515"/>
  <c r="E515"/>
  <c r="F515"/>
  <c r="G515"/>
  <c r="H515"/>
  <c r="I515"/>
  <c r="J515"/>
  <c r="K515"/>
  <c r="L515"/>
  <c r="M515"/>
  <c r="B516"/>
  <c r="C516"/>
  <c r="D516"/>
  <c r="E516"/>
  <c r="F516"/>
  <c r="G516"/>
  <c r="H516"/>
  <c r="I516"/>
  <c r="J516"/>
  <c r="K516"/>
  <c r="L516"/>
  <c r="M516"/>
  <c r="C490"/>
  <c r="D490"/>
  <c r="E490"/>
  <c r="F490"/>
  <c r="G490"/>
  <c r="H490"/>
  <c r="I490"/>
  <c r="J490"/>
  <c r="K490"/>
  <c r="L490"/>
  <c r="M490"/>
  <c r="B490"/>
  <c r="AB453"/>
  <c r="AA453"/>
  <c r="Z453"/>
  <c r="Y453"/>
  <c r="X453"/>
  <c r="W453"/>
  <c r="V453"/>
  <c r="U453"/>
  <c r="T453"/>
  <c r="S453"/>
  <c r="R453"/>
  <c r="Q453"/>
  <c r="AB452"/>
  <c r="AA452"/>
  <c r="Z452"/>
  <c r="Y452"/>
  <c r="X452"/>
  <c r="W452"/>
  <c r="V452"/>
  <c r="U452"/>
  <c r="T452"/>
  <c r="S452"/>
  <c r="R452"/>
  <c r="Q452"/>
  <c r="AB451"/>
  <c r="AA451"/>
  <c r="Z451"/>
  <c r="Y451"/>
  <c r="X451"/>
  <c r="W451"/>
  <c r="V451"/>
  <c r="U451"/>
  <c r="T451"/>
  <c r="S451"/>
  <c r="R451"/>
  <c r="Q451"/>
  <c r="AB450"/>
  <c r="AA450"/>
  <c r="Z450"/>
  <c r="Y450"/>
  <c r="X450"/>
  <c r="W450"/>
  <c r="V450"/>
  <c r="U450"/>
  <c r="T450"/>
  <c r="S450"/>
  <c r="R450"/>
  <c r="Q450"/>
  <c r="C450"/>
  <c r="D450"/>
  <c r="E450"/>
  <c r="F450"/>
  <c r="G450"/>
  <c r="H450"/>
  <c r="I450"/>
  <c r="J450"/>
  <c r="K450"/>
  <c r="L450"/>
  <c r="M450"/>
  <c r="C451"/>
  <c r="D451"/>
  <c r="E451"/>
  <c r="F451"/>
  <c r="G451"/>
  <c r="H451"/>
  <c r="I451"/>
  <c r="J451"/>
  <c r="K451"/>
  <c r="L451"/>
  <c r="M451"/>
  <c r="C452"/>
  <c r="D452"/>
  <c r="E452"/>
  <c r="F452"/>
  <c r="G452"/>
  <c r="H452"/>
  <c r="I452"/>
  <c r="J452"/>
  <c r="K452"/>
  <c r="L452"/>
  <c r="M452"/>
  <c r="C453"/>
  <c r="D453"/>
  <c r="E453"/>
  <c r="F453"/>
  <c r="G453"/>
  <c r="H453"/>
  <c r="I453"/>
  <c r="J453"/>
  <c r="K453"/>
  <c r="L453"/>
  <c r="M453"/>
  <c r="B453"/>
  <c r="B451"/>
  <c r="B452"/>
  <c r="B450"/>
  <c r="AB415"/>
  <c r="AA415"/>
  <c r="Z415"/>
  <c r="Y415"/>
  <c r="X415"/>
  <c r="W415"/>
  <c r="V415"/>
  <c r="U415"/>
  <c r="T415"/>
  <c r="S415"/>
  <c r="R415"/>
  <c r="Q415"/>
  <c r="M415"/>
  <c r="L415"/>
  <c r="K415"/>
  <c r="J415"/>
  <c r="I415"/>
  <c r="H415"/>
  <c r="G415"/>
  <c r="F415"/>
  <c r="E415"/>
  <c r="D415"/>
  <c r="C415"/>
  <c r="B415"/>
  <c r="AB414"/>
  <c r="AA414"/>
  <c r="Z414"/>
  <c r="Y414"/>
  <c r="X414"/>
  <c r="W414"/>
  <c r="V414"/>
  <c r="U414"/>
  <c r="T414"/>
  <c r="S414"/>
  <c r="R414"/>
  <c r="Q414"/>
  <c r="M414"/>
  <c r="L414"/>
  <c r="K414"/>
  <c r="J414"/>
  <c r="I414"/>
  <c r="H414"/>
  <c r="G414"/>
  <c r="F414"/>
  <c r="E414"/>
  <c r="D414"/>
  <c r="C414"/>
  <c r="B414"/>
  <c r="AB413"/>
  <c r="AA413"/>
  <c r="Z413"/>
  <c r="Y413"/>
  <c r="X413"/>
  <c r="W413"/>
  <c r="V413"/>
  <c r="U413"/>
  <c r="T413"/>
  <c r="S413"/>
  <c r="R413"/>
  <c r="Q413"/>
  <c r="M413"/>
  <c r="L413"/>
  <c r="K413"/>
  <c r="J413"/>
  <c r="I413"/>
  <c r="H413"/>
  <c r="G413"/>
  <c r="F413"/>
  <c r="E413"/>
  <c r="D413"/>
  <c r="C413"/>
  <c r="B413"/>
  <c r="AB412"/>
  <c r="AA412"/>
  <c r="Z412"/>
  <c r="Y412"/>
  <c r="X412"/>
  <c r="W412"/>
  <c r="V412"/>
  <c r="U412"/>
  <c r="T412"/>
  <c r="S412"/>
  <c r="R412"/>
  <c r="Q412"/>
  <c r="M412"/>
  <c r="L412"/>
  <c r="K412"/>
  <c r="J412"/>
  <c r="I412"/>
  <c r="H412"/>
  <c r="G412"/>
  <c r="F412"/>
  <c r="E412"/>
  <c r="D412"/>
  <c r="C412"/>
  <c r="B412"/>
  <c r="AB411"/>
  <c r="AA411"/>
  <c r="Z411"/>
  <c r="Y411"/>
  <c r="X411"/>
  <c r="W411"/>
  <c r="V411"/>
  <c r="U411"/>
  <c r="T411"/>
  <c r="S411"/>
  <c r="R411"/>
  <c r="Q411"/>
  <c r="M411"/>
  <c r="L411"/>
  <c r="K411"/>
  <c r="J411"/>
  <c r="I411"/>
  <c r="H411"/>
  <c r="G411"/>
  <c r="F411"/>
  <c r="E411"/>
  <c r="D411"/>
  <c r="C411"/>
  <c r="B411"/>
  <c r="AB410"/>
  <c r="AA410"/>
  <c r="Z410"/>
  <c r="Y410"/>
  <c r="X410"/>
  <c r="W410"/>
  <c r="V410"/>
  <c r="U410"/>
  <c r="T410"/>
  <c r="S410"/>
  <c r="R410"/>
  <c r="Q410"/>
  <c r="M410"/>
  <c r="L410"/>
  <c r="K410"/>
  <c r="J410"/>
  <c r="I410"/>
  <c r="H410"/>
  <c r="G410"/>
  <c r="F410"/>
  <c r="E410"/>
  <c r="D410"/>
  <c r="C410"/>
  <c r="B410"/>
  <c r="M409"/>
  <c r="L409"/>
  <c r="K409"/>
  <c r="J409"/>
  <c r="I409"/>
  <c r="H409"/>
  <c r="G409"/>
  <c r="F409"/>
  <c r="E409"/>
  <c r="D409"/>
  <c r="C409"/>
  <c r="B409"/>
  <c r="B409" i="8"/>
  <c r="C409"/>
  <c r="D409"/>
  <c r="E409"/>
  <c r="F409"/>
  <c r="G409"/>
  <c r="H409"/>
  <c r="I409"/>
  <c r="J409"/>
  <c r="K409"/>
  <c r="L409"/>
  <c r="M409"/>
  <c r="B410"/>
  <c r="C410"/>
  <c r="D410"/>
  <c r="E410"/>
  <c r="F410"/>
  <c r="G410"/>
  <c r="H410"/>
  <c r="I410"/>
  <c r="J410"/>
  <c r="K410"/>
  <c r="L410"/>
  <c r="M410"/>
  <c r="AB370" i="7"/>
  <c r="AA370"/>
  <c r="Z370"/>
  <c r="Y370"/>
  <c r="X370"/>
  <c r="W370"/>
  <c r="V370"/>
  <c r="U370"/>
  <c r="T370"/>
  <c r="S370"/>
  <c r="R370"/>
  <c r="Q370"/>
  <c r="M370"/>
  <c r="L370"/>
  <c r="K370"/>
  <c r="J370"/>
  <c r="I370"/>
  <c r="H370"/>
  <c r="G370"/>
  <c r="F370"/>
  <c r="E370"/>
  <c r="D370"/>
  <c r="C370"/>
  <c r="B370"/>
  <c r="AB369"/>
  <c r="AA369"/>
  <c r="Z369"/>
  <c r="Y369"/>
  <c r="X369"/>
  <c r="W369"/>
  <c r="V369"/>
  <c r="U369"/>
  <c r="T369"/>
  <c r="S369"/>
  <c r="R369"/>
  <c r="Q369"/>
  <c r="M369"/>
  <c r="L369"/>
  <c r="K369"/>
  <c r="J369"/>
  <c r="I369"/>
  <c r="H369"/>
  <c r="G369"/>
  <c r="F369"/>
  <c r="E369"/>
  <c r="D369"/>
  <c r="C369"/>
  <c r="B369"/>
  <c r="Q330"/>
  <c r="AB329"/>
  <c r="AA329"/>
  <c r="Z329"/>
  <c r="Y329"/>
  <c r="X329"/>
  <c r="W329"/>
  <c r="V329"/>
  <c r="U329"/>
  <c r="T329"/>
  <c r="S329"/>
  <c r="R329"/>
  <c r="Q329"/>
  <c r="M329"/>
  <c r="L329"/>
  <c r="K329"/>
  <c r="J329"/>
  <c r="I329"/>
  <c r="H329"/>
  <c r="G329"/>
  <c r="F329"/>
  <c r="E329"/>
  <c r="D329"/>
  <c r="C329"/>
  <c r="B329"/>
  <c r="AB210"/>
  <c r="AA210"/>
  <c r="Z210"/>
  <c r="Y210"/>
  <c r="X210"/>
  <c r="W210"/>
  <c r="V210"/>
  <c r="U210"/>
  <c r="T210"/>
  <c r="S210"/>
  <c r="R210"/>
  <c r="Q210"/>
  <c r="AB209"/>
  <c r="AA209"/>
  <c r="Z209"/>
  <c r="Y209"/>
  <c r="X209"/>
  <c r="W209"/>
  <c r="V209"/>
  <c r="U209"/>
  <c r="T209"/>
  <c r="S209"/>
  <c r="R209"/>
  <c r="Q209"/>
  <c r="M210"/>
  <c r="L210"/>
  <c r="K210"/>
  <c r="J210"/>
  <c r="I210"/>
  <c r="H210"/>
  <c r="G210"/>
  <c r="F210"/>
  <c r="E210"/>
  <c r="D210"/>
  <c r="C210"/>
  <c r="B210"/>
  <c r="M209"/>
  <c r="L209"/>
  <c r="K209"/>
  <c r="J209"/>
  <c r="I209"/>
  <c r="H209"/>
  <c r="G209"/>
  <c r="F209"/>
  <c r="E209"/>
  <c r="D209"/>
  <c r="C209"/>
  <c r="B209"/>
  <c r="N1053" l="1"/>
  <c r="AC1010"/>
  <c r="N789"/>
  <c r="N785"/>
  <c r="N773"/>
  <c r="N972"/>
  <c r="N986"/>
  <c r="N988"/>
  <c r="N996"/>
  <c r="N734"/>
  <c r="N738"/>
  <c r="N740"/>
  <c r="N754"/>
  <c r="N771" i="8"/>
  <c r="N775"/>
  <c r="N779"/>
  <c r="N783"/>
  <c r="N791"/>
  <c r="N1049" i="7"/>
  <c r="N1050"/>
  <c r="N1052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74"/>
  <c r="N976"/>
  <c r="N978"/>
  <c r="N982"/>
  <c r="N984"/>
  <c r="N990"/>
  <c r="N992"/>
  <c r="N994"/>
  <c r="N1170"/>
  <c r="N1172"/>
  <c r="N1209"/>
  <c r="N1210"/>
  <c r="N730"/>
  <c r="N732"/>
  <c r="N736"/>
  <c r="N742"/>
  <c r="N744"/>
  <c r="N746"/>
  <c r="N748"/>
  <c r="N750"/>
  <c r="N752"/>
  <c r="N756"/>
  <c r="N787" i="8"/>
  <c r="N1051" i="7"/>
  <c r="N849"/>
  <c r="N851"/>
  <c r="N852"/>
  <c r="N772" i="8"/>
  <c r="N776"/>
  <c r="N780"/>
  <c r="N784"/>
  <c r="N788"/>
  <c r="N792"/>
  <c r="N796"/>
  <c r="N850" i="7"/>
  <c r="N853"/>
  <c r="N834" i="8"/>
  <c r="N833"/>
  <c r="N830"/>
  <c r="N829"/>
  <c r="N826"/>
  <c r="N825"/>
  <c r="N822"/>
  <c r="N821"/>
  <c r="N818"/>
  <c r="N817"/>
  <c r="N814"/>
  <c r="N813"/>
  <c r="N810"/>
  <c r="N809"/>
  <c r="N729" i="7"/>
  <c r="N731"/>
  <c r="N733"/>
  <c r="N735"/>
  <c r="N737"/>
  <c r="N739"/>
  <c r="N741"/>
  <c r="N743"/>
  <c r="N745"/>
  <c r="N747"/>
  <c r="N749"/>
  <c r="N751"/>
  <c r="N753"/>
  <c r="N755"/>
  <c r="N769" i="8"/>
  <c r="N773"/>
  <c r="N777"/>
  <c r="N781"/>
  <c r="N785"/>
  <c r="N789"/>
  <c r="N793"/>
  <c r="N836"/>
  <c r="N835"/>
  <c r="N832"/>
  <c r="N831"/>
  <c r="N828"/>
  <c r="N827"/>
  <c r="N824"/>
  <c r="N823"/>
  <c r="N820"/>
  <c r="N819"/>
  <c r="N816"/>
  <c r="N815"/>
  <c r="N812"/>
  <c r="N811"/>
  <c r="N809" i="7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1009"/>
  <c r="AC1009"/>
  <c r="N1169"/>
  <c r="N1171"/>
  <c r="N1173"/>
  <c r="N770" i="8"/>
  <c r="N774"/>
  <c r="N778"/>
  <c r="N782"/>
  <c r="N786"/>
  <c r="N790"/>
  <c r="N794"/>
  <c r="N795"/>
  <c r="N969" i="7"/>
  <c r="N971"/>
  <c r="N973"/>
  <c r="N975"/>
  <c r="N977"/>
  <c r="N979"/>
  <c r="N981"/>
  <c r="N983"/>
  <c r="N985"/>
  <c r="N987"/>
  <c r="N989"/>
  <c r="N991"/>
  <c r="N993"/>
  <c r="N995"/>
  <c r="N1089"/>
  <c r="N1090"/>
  <c r="N790"/>
  <c r="N786"/>
  <c r="N782"/>
  <c r="N770"/>
  <c r="N796"/>
  <c r="N792"/>
  <c r="N788"/>
  <c r="N784"/>
  <c r="N780"/>
  <c r="N776"/>
  <c r="N772"/>
  <c r="N774"/>
  <c r="N778"/>
  <c r="N794"/>
  <c r="N771"/>
  <c r="N775"/>
  <c r="N779"/>
  <c r="N783"/>
  <c r="N787"/>
  <c r="N791"/>
  <c r="N795"/>
  <c r="N769"/>
  <c r="AB1210" i="8"/>
  <c r="AA1210"/>
  <c r="Z1210"/>
  <c r="Y1210"/>
  <c r="X1210"/>
  <c r="W1210"/>
  <c r="V1210"/>
  <c r="U1210"/>
  <c r="T1210"/>
  <c r="S1210"/>
  <c r="R1210"/>
  <c r="Q1210"/>
  <c r="AB1209"/>
  <c r="AA1209"/>
  <c r="Z1209"/>
  <c r="Y1209"/>
  <c r="X1209"/>
  <c r="W1209"/>
  <c r="V1209"/>
  <c r="U1209"/>
  <c r="T1209"/>
  <c r="S1209"/>
  <c r="R1209"/>
  <c r="Q1209"/>
  <c r="B1210"/>
  <c r="C1210"/>
  <c r="D1210"/>
  <c r="E1210"/>
  <c r="F1210"/>
  <c r="G1210"/>
  <c r="H1210"/>
  <c r="I1210"/>
  <c r="J1210"/>
  <c r="K1210"/>
  <c r="L1210"/>
  <c r="M1210"/>
  <c r="C1209"/>
  <c r="D1209"/>
  <c r="E1209"/>
  <c r="F1209"/>
  <c r="G1209"/>
  <c r="H1209"/>
  <c r="I1209"/>
  <c r="J1209"/>
  <c r="K1209"/>
  <c r="L1209"/>
  <c r="M1209"/>
  <c r="B1209"/>
  <c r="AB1173"/>
  <c r="AA1173"/>
  <c r="Z1173"/>
  <c r="Y1173"/>
  <c r="X1173"/>
  <c r="W1173"/>
  <c r="V1173"/>
  <c r="U1173"/>
  <c r="T1173"/>
  <c r="S1173"/>
  <c r="R1173"/>
  <c r="Q1173"/>
  <c r="AB1172"/>
  <c r="AA1172"/>
  <c r="Z1172"/>
  <c r="Y1172"/>
  <c r="X1172"/>
  <c r="W1172"/>
  <c r="V1172"/>
  <c r="U1172"/>
  <c r="T1172"/>
  <c r="S1172"/>
  <c r="R1172"/>
  <c r="Q1172"/>
  <c r="AB1171"/>
  <c r="AA1171"/>
  <c r="Z1171"/>
  <c r="Y1171"/>
  <c r="X1171"/>
  <c r="W1171"/>
  <c r="V1171"/>
  <c r="U1171"/>
  <c r="T1171"/>
  <c r="S1171"/>
  <c r="R1171"/>
  <c r="Q1171"/>
  <c r="AB1170"/>
  <c r="AA1170"/>
  <c r="Z1170"/>
  <c r="Y1170"/>
  <c r="X1170"/>
  <c r="W1170"/>
  <c r="V1170"/>
  <c r="U1170"/>
  <c r="T1170"/>
  <c r="S1170"/>
  <c r="R1170"/>
  <c r="Q1170"/>
  <c r="AB1169"/>
  <c r="AA1169"/>
  <c r="Z1169"/>
  <c r="Y1169"/>
  <c r="X1169"/>
  <c r="W1169"/>
  <c r="V1169"/>
  <c r="U1169"/>
  <c r="T1169"/>
  <c r="S1169"/>
  <c r="R1169"/>
  <c r="Q1169"/>
  <c r="B1170"/>
  <c r="C1170"/>
  <c r="D1170"/>
  <c r="E1170"/>
  <c r="F1170"/>
  <c r="G1170"/>
  <c r="H1170"/>
  <c r="I1170"/>
  <c r="J1170"/>
  <c r="K1170"/>
  <c r="L1170"/>
  <c r="M1170"/>
  <c r="B1171"/>
  <c r="C1171"/>
  <c r="D1171"/>
  <c r="E1171"/>
  <c r="F1171"/>
  <c r="G1171"/>
  <c r="H1171"/>
  <c r="I1171"/>
  <c r="J1171"/>
  <c r="K1171"/>
  <c r="L1171"/>
  <c r="M1171"/>
  <c r="B1172"/>
  <c r="C1172"/>
  <c r="D1172"/>
  <c r="E1172"/>
  <c r="F1172"/>
  <c r="G1172"/>
  <c r="H1172"/>
  <c r="I1172"/>
  <c r="J1172"/>
  <c r="K1172"/>
  <c r="L1172"/>
  <c r="M1172"/>
  <c r="B1173"/>
  <c r="C1173"/>
  <c r="D1173"/>
  <c r="E1173"/>
  <c r="F1173"/>
  <c r="G1173"/>
  <c r="H1173"/>
  <c r="I1173"/>
  <c r="J1173"/>
  <c r="K1173"/>
  <c r="L1173"/>
  <c r="M1173"/>
  <c r="C1169"/>
  <c r="D1169"/>
  <c r="E1169"/>
  <c r="F1169"/>
  <c r="G1169"/>
  <c r="H1169"/>
  <c r="I1169"/>
  <c r="J1169"/>
  <c r="K1169"/>
  <c r="L1169"/>
  <c r="M1169"/>
  <c r="B1169"/>
  <c r="AB1053"/>
  <c r="AA1053"/>
  <c r="Z1053"/>
  <c r="Y1053"/>
  <c r="X1053"/>
  <c r="W1053"/>
  <c r="V1053"/>
  <c r="U1053"/>
  <c r="T1053"/>
  <c r="S1053"/>
  <c r="R1053"/>
  <c r="Q1053"/>
  <c r="AB1052"/>
  <c r="AA1052"/>
  <c r="Z1052"/>
  <c r="Y1052"/>
  <c r="X1052"/>
  <c r="W1052"/>
  <c r="V1052"/>
  <c r="U1052"/>
  <c r="T1052"/>
  <c r="S1052"/>
  <c r="R1052"/>
  <c r="Q1052"/>
  <c r="AB1051"/>
  <c r="AA1051"/>
  <c r="Z1051"/>
  <c r="Y1051"/>
  <c r="X1051"/>
  <c r="W1051"/>
  <c r="V1051"/>
  <c r="U1051"/>
  <c r="T1051"/>
  <c r="S1051"/>
  <c r="R1051"/>
  <c r="Q1051"/>
  <c r="AB1050"/>
  <c r="AA1050"/>
  <c r="Z1050"/>
  <c r="Y1050"/>
  <c r="X1050"/>
  <c r="W1050"/>
  <c r="V1050"/>
  <c r="U1050"/>
  <c r="T1050"/>
  <c r="S1050"/>
  <c r="R1050"/>
  <c r="Q1050"/>
  <c r="AB1049"/>
  <c r="AA1049"/>
  <c r="Z1049"/>
  <c r="Y1049"/>
  <c r="X1049"/>
  <c r="W1049"/>
  <c r="V1049"/>
  <c r="U1049"/>
  <c r="T1049"/>
  <c r="S1049"/>
  <c r="R1049"/>
  <c r="Q1049"/>
  <c r="B1053"/>
  <c r="C1053"/>
  <c r="D1053"/>
  <c r="E1053"/>
  <c r="F1053"/>
  <c r="G1053"/>
  <c r="H1053"/>
  <c r="I1053"/>
  <c r="J1053"/>
  <c r="K1053"/>
  <c r="L1053"/>
  <c r="M1053"/>
  <c r="B1050"/>
  <c r="C1050"/>
  <c r="D1050"/>
  <c r="E1050"/>
  <c r="F1050"/>
  <c r="G1050"/>
  <c r="H1050"/>
  <c r="I1050"/>
  <c r="J1050"/>
  <c r="K1050"/>
  <c r="L1050"/>
  <c r="M1050"/>
  <c r="B1051"/>
  <c r="C1051"/>
  <c r="D1051"/>
  <c r="E1051"/>
  <c r="F1051"/>
  <c r="G1051"/>
  <c r="H1051"/>
  <c r="I1051"/>
  <c r="J1051"/>
  <c r="K1051"/>
  <c r="L1051"/>
  <c r="M1051"/>
  <c r="B1052"/>
  <c r="C1052"/>
  <c r="D1052"/>
  <c r="E1052"/>
  <c r="F1052"/>
  <c r="G1052"/>
  <c r="H1052"/>
  <c r="I1052"/>
  <c r="J1052"/>
  <c r="K1052"/>
  <c r="L1052"/>
  <c r="M1052"/>
  <c r="C1049"/>
  <c r="D1049"/>
  <c r="E1049"/>
  <c r="F1049"/>
  <c r="G1049"/>
  <c r="H1049"/>
  <c r="I1049"/>
  <c r="J1049"/>
  <c r="K1049"/>
  <c r="L1049"/>
  <c r="M1049"/>
  <c r="B1049"/>
  <c r="AC1107"/>
  <c r="AC1108"/>
  <c r="AC1109"/>
  <c r="AC1110"/>
  <c r="AC1111"/>
  <c r="AC1112"/>
  <c r="AC1113"/>
  <c r="AC1114"/>
  <c r="AC1115"/>
  <c r="AC1116"/>
  <c r="AC1117"/>
  <c r="AB1090"/>
  <c r="AA1090"/>
  <c r="Z1090"/>
  <c r="Y1090"/>
  <c r="X1090"/>
  <c r="W1090"/>
  <c r="V1090"/>
  <c r="U1090"/>
  <c r="T1090"/>
  <c r="S1090"/>
  <c r="R1090"/>
  <c r="Q1090"/>
  <c r="AB1089"/>
  <c r="AA1089"/>
  <c r="Z1089"/>
  <c r="Y1089"/>
  <c r="X1089"/>
  <c r="W1089"/>
  <c r="V1089"/>
  <c r="U1089"/>
  <c r="T1089"/>
  <c r="S1089"/>
  <c r="R1089"/>
  <c r="Q1089"/>
  <c r="B1090"/>
  <c r="C1090"/>
  <c r="D1090"/>
  <c r="E1090"/>
  <c r="F1090"/>
  <c r="G1090"/>
  <c r="H1090"/>
  <c r="I1090"/>
  <c r="J1090"/>
  <c r="K1090"/>
  <c r="L1090"/>
  <c r="M1090"/>
  <c r="C1089"/>
  <c r="D1089"/>
  <c r="E1089"/>
  <c r="F1089"/>
  <c r="G1089"/>
  <c r="H1089"/>
  <c r="I1089"/>
  <c r="J1089"/>
  <c r="K1089"/>
  <c r="L1089"/>
  <c r="M1089"/>
  <c r="B1089"/>
  <c r="R1010"/>
  <c r="Q1010"/>
  <c r="AB1009"/>
  <c r="AA1009"/>
  <c r="Z1009"/>
  <c r="Y1009"/>
  <c r="X1009"/>
  <c r="W1009"/>
  <c r="V1009"/>
  <c r="U1009"/>
  <c r="T1009"/>
  <c r="S1009"/>
  <c r="R1009"/>
  <c r="Q1009"/>
  <c r="C1009"/>
  <c r="D1009"/>
  <c r="E1009"/>
  <c r="F1009"/>
  <c r="G1009"/>
  <c r="H1009"/>
  <c r="I1009"/>
  <c r="J1009"/>
  <c r="K1009"/>
  <c r="L1009"/>
  <c r="M1009"/>
  <c r="B1009"/>
  <c r="B970"/>
  <c r="C970"/>
  <c r="D970"/>
  <c r="E970"/>
  <c r="F970"/>
  <c r="G970"/>
  <c r="H970"/>
  <c r="I970"/>
  <c r="J970"/>
  <c r="K970"/>
  <c r="L970"/>
  <c r="M970"/>
  <c r="B971"/>
  <c r="C971"/>
  <c r="D971"/>
  <c r="E971"/>
  <c r="F971"/>
  <c r="G971"/>
  <c r="H971"/>
  <c r="I971"/>
  <c r="J971"/>
  <c r="K971"/>
  <c r="L971"/>
  <c r="M971"/>
  <c r="B972"/>
  <c r="C972"/>
  <c r="D972"/>
  <c r="E972"/>
  <c r="F972"/>
  <c r="G972"/>
  <c r="H972"/>
  <c r="I972"/>
  <c r="J972"/>
  <c r="K972"/>
  <c r="L972"/>
  <c r="M972"/>
  <c r="B973"/>
  <c r="C973"/>
  <c r="D973"/>
  <c r="E973"/>
  <c r="F973"/>
  <c r="G973"/>
  <c r="H973"/>
  <c r="I973"/>
  <c r="J973"/>
  <c r="K973"/>
  <c r="L973"/>
  <c r="M973"/>
  <c r="B974"/>
  <c r="C974"/>
  <c r="D974"/>
  <c r="E974"/>
  <c r="F974"/>
  <c r="G974"/>
  <c r="H974"/>
  <c r="I974"/>
  <c r="J974"/>
  <c r="K974"/>
  <c r="L974"/>
  <c r="M974"/>
  <c r="B975"/>
  <c r="C975"/>
  <c r="D975"/>
  <c r="E975"/>
  <c r="F975"/>
  <c r="G975"/>
  <c r="H975"/>
  <c r="I975"/>
  <c r="J975"/>
  <c r="K975"/>
  <c r="L975"/>
  <c r="M975"/>
  <c r="B976"/>
  <c r="C976"/>
  <c r="D976"/>
  <c r="E976"/>
  <c r="F976"/>
  <c r="G976"/>
  <c r="H976"/>
  <c r="I976"/>
  <c r="J976"/>
  <c r="K976"/>
  <c r="L976"/>
  <c r="M976"/>
  <c r="B977"/>
  <c r="C977"/>
  <c r="D977"/>
  <c r="E977"/>
  <c r="F977"/>
  <c r="G977"/>
  <c r="H977"/>
  <c r="I977"/>
  <c r="J977"/>
  <c r="K977"/>
  <c r="L977"/>
  <c r="M977"/>
  <c r="B978"/>
  <c r="C978"/>
  <c r="D978"/>
  <c r="E978"/>
  <c r="F978"/>
  <c r="G978"/>
  <c r="H978"/>
  <c r="I978"/>
  <c r="J978"/>
  <c r="K978"/>
  <c r="L978"/>
  <c r="M978"/>
  <c r="B979"/>
  <c r="C979"/>
  <c r="D979"/>
  <c r="E979"/>
  <c r="F979"/>
  <c r="G979"/>
  <c r="H979"/>
  <c r="I979"/>
  <c r="J979"/>
  <c r="K979"/>
  <c r="L979"/>
  <c r="M979"/>
  <c r="B980"/>
  <c r="C980"/>
  <c r="D980"/>
  <c r="E980"/>
  <c r="F980"/>
  <c r="G980"/>
  <c r="H980"/>
  <c r="I980"/>
  <c r="J980"/>
  <c r="K980"/>
  <c r="L980"/>
  <c r="M980"/>
  <c r="B981"/>
  <c r="C981"/>
  <c r="D981"/>
  <c r="E981"/>
  <c r="F981"/>
  <c r="G981"/>
  <c r="H981"/>
  <c r="I981"/>
  <c r="J981"/>
  <c r="K981"/>
  <c r="L981"/>
  <c r="M981"/>
  <c r="B982"/>
  <c r="C982"/>
  <c r="D982"/>
  <c r="E982"/>
  <c r="F982"/>
  <c r="G982"/>
  <c r="H982"/>
  <c r="I982"/>
  <c r="J982"/>
  <c r="K982"/>
  <c r="L982"/>
  <c r="M982"/>
  <c r="B983"/>
  <c r="C983"/>
  <c r="D983"/>
  <c r="E983"/>
  <c r="F983"/>
  <c r="G983"/>
  <c r="H983"/>
  <c r="I983"/>
  <c r="J983"/>
  <c r="K983"/>
  <c r="L983"/>
  <c r="M983"/>
  <c r="B984"/>
  <c r="C984"/>
  <c r="D984"/>
  <c r="E984"/>
  <c r="F984"/>
  <c r="G984"/>
  <c r="H984"/>
  <c r="I984"/>
  <c r="J984"/>
  <c r="K984"/>
  <c r="L984"/>
  <c r="M984"/>
  <c r="B985"/>
  <c r="C985"/>
  <c r="D985"/>
  <c r="E985"/>
  <c r="F985"/>
  <c r="G985"/>
  <c r="H985"/>
  <c r="I985"/>
  <c r="J985"/>
  <c r="K985"/>
  <c r="L985"/>
  <c r="M985"/>
  <c r="B986"/>
  <c r="C986"/>
  <c r="D986"/>
  <c r="E986"/>
  <c r="F986"/>
  <c r="G986"/>
  <c r="H986"/>
  <c r="I986"/>
  <c r="J986"/>
  <c r="K986"/>
  <c r="L986"/>
  <c r="M986"/>
  <c r="B987"/>
  <c r="C987"/>
  <c r="D987"/>
  <c r="E987"/>
  <c r="F987"/>
  <c r="G987"/>
  <c r="H987"/>
  <c r="I987"/>
  <c r="J987"/>
  <c r="K987"/>
  <c r="L987"/>
  <c r="M987"/>
  <c r="B988"/>
  <c r="C988"/>
  <c r="D988"/>
  <c r="E988"/>
  <c r="F988"/>
  <c r="G988"/>
  <c r="H988"/>
  <c r="I988"/>
  <c r="J988"/>
  <c r="K988"/>
  <c r="L988"/>
  <c r="M988"/>
  <c r="B989"/>
  <c r="C989"/>
  <c r="D989"/>
  <c r="E989"/>
  <c r="F989"/>
  <c r="G989"/>
  <c r="H989"/>
  <c r="I989"/>
  <c r="J989"/>
  <c r="K989"/>
  <c r="L989"/>
  <c r="M989"/>
  <c r="B990"/>
  <c r="C990"/>
  <c r="D990"/>
  <c r="E990"/>
  <c r="F990"/>
  <c r="G990"/>
  <c r="H990"/>
  <c r="I990"/>
  <c r="J990"/>
  <c r="K990"/>
  <c r="L990"/>
  <c r="M990"/>
  <c r="B991"/>
  <c r="C991"/>
  <c r="D991"/>
  <c r="E991"/>
  <c r="F991"/>
  <c r="G991"/>
  <c r="H991"/>
  <c r="I991"/>
  <c r="J991"/>
  <c r="K991"/>
  <c r="L991"/>
  <c r="M991"/>
  <c r="B992"/>
  <c r="C992"/>
  <c r="D992"/>
  <c r="E992"/>
  <c r="F992"/>
  <c r="G992"/>
  <c r="H992"/>
  <c r="I992"/>
  <c r="J992"/>
  <c r="K992"/>
  <c r="L992"/>
  <c r="M992"/>
  <c r="B993"/>
  <c r="C993"/>
  <c r="D993"/>
  <c r="E993"/>
  <c r="F993"/>
  <c r="G993"/>
  <c r="H993"/>
  <c r="I993"/>
  <c r="J993"/>
  <c r="K993"/>
  <c r="L993"/>
  <c r="M993"/>
  <c r="B994"/>
  <c r="C994"/>
  <c r="D994"/>
  <c r="E994"/>
  <c r="F994"/>
  <c r="G994"/>
  <c r="H994"/>
  <c r="I994"/>
  <c r="J994"/>
  <c r="K994"/>
  <c r="L994"/>
  <c r="M994"/>
  <c r="B995"/>
  <c r="C995"/>
  <c r="D995"/>
  <c r="E995"/>
  <c r="F995"/>
  <c r="G995"/>
  <c r="H995"/>
  <c r="I995"/>
  <c r="J995"/>
  <c r="K995"/>
  <c r="L995"/>
  <c r="M995"/>
  <c r="B996"/>
  <c r="C996"/>
  <c r="D996"/>
  <c r="E996"/>
  <c r="F996"/>
  <c r="G996"/>
  <c r="H996"/>
  <c r="I996"/>
  <c r="J996"/>
  <c r="K996"/>
  <c r="L996"/>
  <c r="M996"/>
  <c r="C969"/>
  <c r="D969"/>
  <c r="E969"/>
  <c r="F969"/>
  <c r="G969"/>
  <c r="H969"/>
  <c r="I969"/>
  <c r="J969"/>
  <c r="K969"/>
  <c r="L969"/>
  <c r="M969"/>
  <c r="B969"/>
  <c r="Q917"/>
  <c r="R917"/>
  <c r="AB916"/>
  <c r="AA916"/>
  <c r="Z916"/>
  <c r="Y916"/>
  <c r="X916"/>
  <c r="W916"/>
  <c r="V916"/>
  <c r="U916"/>
  <c r="T916"/>
  <c r="S916"/>
  <c r="R916"/>
  <c r="Q916"/>
  <c r="AB915"/>
  <c r="AA915"/>
  <c r="Z915"/>
  <c r="Y915"/>
  <c r="X915"/>
  <c r="W915"/>
  <c r="V915"/>
  <c r="U915"/>
  <c r="T915"/>
  <c r="S915"/>
  <c r="R915"/>
  <c r="Q915"/>
  <c r="AB914"/>
  <c r="AA914"/>
  <c r="Z914"/>
  <c r="Y914"/>
  <c r="X914"/>
  <c r="W914"/>
  <c r="V914"/>
  <c r="U914"/>
  <c r="T914"/>
  <c r="S914"/>
  <c r="R914"/>
  <c r="Q914"/>
  <c r="AB913"/>
  <c r="AA913"/>
  <c r="Z913"/>
  <c r="Y913"/>
  <c r="X913"/>
  <c r="W913"/>
  <c r="V913"/>
  <c r="U913"/>
  <c r="T913"/>
  <c r="S913"/>
  <c r="R913"/>
  <c r="Q913"/>
  <c r="AB912"/>
  <c r="AA912"/>
  <c r="Z912"/>
  <c r="Y912"/>
  <c r="X912"/>
  <c r="W912"/>
  <c r="V912"/>
  <c r="U912"/>
  <c r="T912"/>
  <c r="S912"/>
  <c r="R912"/>
  <c r="Q912"/>
  <c r="AB911"/>
  <c r="AA911"/>
  <c r="Z911"/>
  <c r="Y911"/>
  <c r="X911"/>
  <c r="W911"/>
  <c r="V911"/>
  <c r="U911"/>
  <c r="T911"/>
  <c r="S911"/>
  <c r="R911"/>
  <c r="Q911"/>
  <c r="AB910"/>
  <c r="AA910"/>
  <c r="Z910"/>
  <c r="Y910"/>
  <c r="X910"/>
  <c r="W910"/>
  <c r="V910"/>
  <c r="U910"/>
  <c r="T910"/>
  <c r="S910"/>
  <c r="R910"/>
  <c r="Q910"/>
  <c r="AB909"/>
  <c r="AA909"/>
  <c r="Z909"/>
  <c r="Y909"/>
  <c r="X909"/>
  <c r="W909"/>
  <c r="V909"/>
  <c r="U909"/>
  <c r="T909"/>
  <c r="S909"/>
  <c r="R909"/>
  <c r="Q909"/>
  <c r="AB908"/>
  <c r="AA908"/>
  <c r="Z908"/>
  <c r="Y908"/>
  <c r="X908"/>
  <c r="W908"/>
  <c r="V908"/>
  <c r="U908"/>
  <c r="T908"/>
  <c r="S908"/>
  <c r="R908"/>
  <c r="Q908"/>
  <c r="AB907"/>
  <c r="AA907"/>
  <c r="Z907"/>
  <c r="Y907"/>
  <c r="X907"/>
  <c r="W907"/>
  <c r="V907"/>
  <c r="U907"/>
  <c r="T907"/>
  <c r="S907"/>
  <c r="R907"/>
  <c r="Q907"/>
  <c r="AB906"/>
  <c r="AA906"/>
  <c r="Z906"/>
  <c r="Y906"/>
  <c r="X906"/>
  <c r="W906"/>
  <c r="V906"/>
  <c r="U906"/>
  <c r="T906"/>
  <c r="S906"/>
  <c r="R906"/>
  <c r="Q906"/>
  <c r="AB905"/>
  <c r="AA905"/>
  <c r="Z905"/>
  <c r="Y905"/>
  <c r="X905"/>
  <c r="W905"/>
  <c r="V905"/>
  <c r="U905"/>
  <c r="T905"/>
  <c r="S905"/>
  <c r="R905"/>
  <c r="Q905"/>
  <c r="AB904"/>
  <c r="AA904"/>
  <c r="Z904"/>
  <c r="Y904"/>
  <c r="X904"/>
  <c r="W904"/>
  <c r="V904"/>
  <c r="U904"/>
  <c r="T904"/>
  <c r="S904"/>
  <c r="R904"/>
  <c r="Q904"/>
  <c r="AB903"/>
  <c r="AA903"/>
  <c r="Z903"/>
  <c r="Y903"/>
  <c r="X903"/>
  <c r="W903"/>
  <c r="V903"/>
  <c r="U903"/>
  <c r="T903"/>
  <c r="S903"/>
  <c r="R903"/>
  <c r="Q903"/>
  <c r="AB902"/>
  <c r="AA902"/>
  <c r="Z902"/>
  <c r="Y902"/>
  <c r="X902"/>
  <c r="W902"/>
  <c r="V902"/>
  <c r="U902"/>
  <c r="T902"/>
  <c r="S902"/>
  <c r="R902"/>
  <c r="Q902"/>
  <c r="AB901"/>
  <c r="AA901"/>
  <c r="Z901"/>
  <c r="Y901"/>
  <c r="X901"/>
  <c r="W901"/>
  <c r="V901"/>
  <c r="U901"/>
  <c r="T901"/>
  <c r="S901"/>
  <c r="R901"/>
  <c r="Q901"/>
  <c r="AB900"/>
  <c r="AA900"/>
  <c r="Z900"/>
  <c r="Y900"/>
  <c r="X900"/>
  <c r="W900"/>
  <c r="V900"/>
  <c r="U900"/>
  <c r="T900"/>
  <c r="S900"/>
  <c r="R900"/>
  <c r="Q900"/>
  <c r="AB899"/>
  <c r="AA899"/>
  <c r="Z899"/>
  <c r="Y899"/>
  <c r="X899"/>
  <c r="W899"/>
  <c r="V899"/>
  <c r="U899"/>
  <c r="T899"/>
  <c r="S899"/>
  <c r="R899"/>
  <c r="Q899"/>
  <c r="AB898"/>
  <c r="AA898"/>
  <c r="Z898"/>
  <c r="Y898"/>
  <c r="X898"/>
  <c r="W898"/>
  <c r="V898"/>
  <c r="U898"/>
  <c r="T898"/>
  <c r="S898"/>
  <c r="R898"/>
  <c r="Q898"/>
  <c r="AB897"/>
  <c r="AA897"/>
  <c r="Z897"/>
  <c r="Y897"/>
  <c r="X897"/>
  <c r="W897"/>
  <c r="V897"/>
  <c r="U897"/>
  <c r="T897"/>
  <c r="S897"/>
  <c r="R897"/>
  <c r="Q897"/>
  <c r="AB896"/>
  <c r="AA896"/>
  <c r="Z896"/>
  <c r="Y896"/>
  <c r="X896"/>
  <c r="W896"/>
  <c r="V896"/>
  <c r="U896"/>
  <c r="T896"/>
  <c r="S896"/>
  <c r="R896"/>
  <c r="Q896"/>
  <c r="AB895"/>
  <c r="AA895"/>
  <c r="Z895"/>
  <c r="Y895"/>
  <c r="X895"/>
  <c r="W895"/>
  <c r="V895"/>
  <c r="U895"/>
  <c r="T895"/>
  <c r="S895"/>
  <c r="R895"/>
  <c r="Q895"/>
  <c r="AB894"/>
  <c r="AA894"/>
  <c r="Z894"/>
  <c r="Y894"/>
  <c r="X894"/>
  <c r="W894"/>
  <c r="V894"/>
  <c r="U894"/>
  <c r="T894"/>
  <c r="S894"/>
  <c r="R894"/>
  <c r="Q894"/>
  <c r="AB893"/>
  <c r="AA893"/>
  <c r="Z893"/>
  <c r="Y893"/>
  <c r="X893"/>
  <c r="W893"/>
  <c r="V893"/>
  <c r="U893"/>
  <c r="T893"/>
  <c r="S893"/>
  <c r="R893"/>
  <c r="Q893"/>
  <c r="AB892"/>
  <c r="AA892"/>
  <c r="Z892"/>
  <c r="Y892"/>
  <c r="X892"/>
  <c r="W892"/>
  <c r="V892"/>
  <c r="U892"/>
  <c r="T892"/>
  <c r="S892"/>
  <c r="R892"/>
  <c r="Q892"/>
  <c r="AB891"/>
  <c r="AA891"/>
  <c r="Z891"/>
  <c r="Y891"/>
  <c r="X891"/>
  <c r="W891"/>
  <c r="V891"/>
  <c r="U891"/>
  <c r="T891"/>
  <c r="S891"/>
  <c r="R891"/>
  <c r="Q891"/>
  <c r="AB890"/>
  <c r="AA890"/>
  <c r="Z890"/>
  <c r="Y890"/>
  <c r="X890"/>
  <c r="W890"/>
  <c r="V890"/>
  <c r="U890"/>
  <c r="T890"/>
  <c r="S890"/>
  <c r="R890"/>
  <c r="Q890"/>
  <c r="AB889"/>
  <c r="AA889"/>
  <c r="Z889"/>
  <c r="Y889"/>
  <c r="X889"/>
  <c r="W889"/>
  <c r="V889"/>
  <c r="U889"/>
  <c r="T889"/>
  <c r="S889"/>
  <c r="R889"/>
  <c r="Q889"/>
  <c r="B890"/>
  <c r="C890"/>
  <c r="D890"/>
  <c r="E890"/>
  <c r="F890"/>
  <c r="G890"/>
  <c r="H890"/>
  <c r="I890"/>
  <c r="J890"/>
  <c r="K890"/>
  <c r="L890"/>
  <c r="M890"/>
  <c r="B891"/>
  <c r="C891"/>
  <c r="D891"/>
  <c r="E891"/>
  <c r="F891"/>
  <c r="G891"/>
  <c r="H891"/>
  <c r="I891"/>
  <c r="J891"/>
  <c r="K891"/>
  <c r="L891"/>
  <c r="M891"/>
  <c r="B892"/>
  <c r="C892"/>
  <c r="D892"/>
  <c r="E892"/>
  <c r="F892"/>
  <c r="G892"/>
  <c r="H892"/>
  <c r="I892"/>
  <c r="J892"/>
  <c r="K892"/>
  <c r="L892"/>
  <c r="M892"/>
  <c r="B893"/>
  <c r="C893"/>
  <c r="D893"/>
  <c r="E893"/>
  <c r="F893"/>
  <c r="G893"/>
  <c r="H893"/>
  <c r="I893"/>
  <c r="J893"/>
  <c r="K893"/>
  <c r="L893"/>
  <c r="M893"/>
  <c r="B894"/>
  <c r="C894"/>
  <c r="D894"/>
  <c r="E894"/>
  <c r="F894"/>
  <c r="G894"/>
  <c r="H894"/>
  <c r="I894"/>
  <c r="J894"/>
  <c r="K894"/>
  <c r="L894"/>
  <c r="M894"/>
  <c r="B895"/>
  <c r="C895"/>
  <c r="D895"/>
  <c r="E895"/>
  <c r="F895"/>
  <c r="G895"/>
  <c r="H895"/>
  <c r="I895"/>
  <c r="J895"/>
  <c r="K895"/>
  <c r="L895"/>
  <c r="M895"/>
  <c r="B896"/>
  <c r="C896"/>
  <c r="D896"/>
  <c r="E896"/>
  <c r="F896"/>
  <c r="G896"/>
  <c r="H896"/>
  <c r="I896"/>
  <c r="J896"/>
  <c r="K896"/>
  <c r="L896"/>
  <c r="M896"/>
  <c r="B897"/>
  <c r="C897"/>
  <c r="D897"/>
  <c r="E897"/>
  <c r="F897"/>
  <c r="G897"/>
  <c r="H897"/>
  <c r="I897"/>
  <c r="J897"/>
  <c r="K897"/>
  <c r="L897"/>
  <c r="M897"/>
  <c r="B898"/>
  <c r="C898"/>
  <c r="D898"/>
  <c r="E898"/>
  <c r="F898"/>
  <c r="G898"/>
  <c r="H898"/>
  <c r="I898"/>
  <c r="J898"/>
  <c r="K898"/>
  <c r="L898"/>
  <c r="M898"/>
  <c r="B899"/>
  <c r="C899"/>
  <c r="D899"/>
  <c r="E899"/>
  <c r="F899"/>
  <c r="G899"/>
  <c r="H899"/>
  <c r="I899"/>
  <c r="J899"/>
  <c r="K899"/>
  <c r="L899"/>
  <c r="M899"/>
  <c r="B900"/>
  <c r="C900"/>
  <c r="D900"/>
  <c r="E900"/>
  <c r="F900"/>
  <c r="G900"/>
  <c r="H900"/>
  <c r="I900"/>
  <c r="J900"/>
  <c r="K900"/>
  <c r="L900"/>
  <c r="M900"/>
  <c r="B901"/>
  <c r="C901"/>
  <c r="D901"/>
  <c r="E901"/>
  <c r="F901"/>
  <c r="G901"/>
  <c r="H901"/>
  <c r="I901"/>
  <c r="J901"/>
  <c r="K901"/>
  <c r="L901"/>
  <c r="M901"/>
  <c r="B902"/>
  <c r="C902"/>
  <c r="D902"/>
  <c r="E902"/>
  <c r="F902"/>
  <c r="G902"/>
  <c r="H902"/>
  <c r="I902"/>
  <c r="J902"/>
  <c r="K902"/>
  <c r="L902"/>
  <c r="M902"/>
  <c r="B903"/>
  <c r="C903"/>
  <c r="D903"/>
  <c r="E903"/>
  <c r="F903"/>
  <c r="G903"/>
  <c r="H903"/>
  <c r="I903"/>
  <c r="J903"/>
  <c r="K903"/>
  <c r="L903"/>
  <c r="M903"/>
  <c r="B904"/>
  <c r="C904"/>
  <c r="D904"/>
  <c r="E904"/>
  <c r="F904"/>
  <c r="G904"/>
  <c r="H904"/>
  <c r="I904"/>
  <c r="J904"/>
  <c r="K904"/>
  <c r="L904"/>
  <c r="M904"/>
  <c r="B905"/>
  <c r="C905"/>
  <c r="D905"/>
  <c r="E905"/>
  <c r="F905"/>
  <c r="G905"/>
  <c r="H905"/>
  <c r="I905"/>
  <c r="J905"/>
  <c r="K905"/>
  <c r="L905"/>
  <c r="M905"/>
  <c r="B906"/>
  <c r="C906"/>
  <c r="D906"/>
  <c r="E906"/>
  <c r="F906"/>
  <c r="G906"/>
  <c r="H906"/>
  <c r="I906"/>
  <c r="J906"/>
  <c r="K906"/>
  <c r="L906"/>
  <c r="M906"/>
  <c r="B907"/>
  <c r="C907"/>
  <c r="D907"/>
  <c r="E907"/>
  <c r="F907"/>
  <c r="G907"/>
  <c r="H907"/>
  <c r="I907"/>
  <c r="J907"/>
  <c r="K907"/>
  <c r="L907"/>
  <c r="M907"/>
  <c r="B908"/>
  <c r="C908"/>
  <c r="D908"/>
  <c r="E908"/>
  <c r="F908"/>
  <c r="G908"/>
  <c r="H908"/>
  <c r="I908"/>
  <c r="J908"/>
  <c r="K908"/>
  <c r="L908"/>
  <c r="M908"/>
  <c r="B909"/>
  <c r="C909"/>
  <c r="D909"/>
  <c r="E909"/>
  <c r="F909"/>
  <c r="G909"/>
  <c r="H909"/>
  <c r="I909"/>
  <c r="J909"/>
  <c r="K909"/>
  <c r="L909"/>
  <c r="M909"/>
  <c r="B910"/>
  <c r="C910"/>
  <c r="D910"/>
  <c r="E910"/>
  <c r="F910"/>
  <c r="G910"/>
  <c r="H910"/>
  <c r="I910"/>
  <c r="J910"/>
  <c r="K910"/>
  <c r="L910"/>
  <c r="M910"/>
  <c r="B911"/>
  <c r="C911"/>
  <c r="D911"/>
  <c r="E911"/>
  <c r="F911"/>
  <c r="G911"/>
  <c r="H911"/>
  <c r="I911"/>
  <c r="J911"/>
  <c r="K911"/>
  <c r="L911"/>
  <c r="M911"/>
  <c r="B912"/>
  <c r="C912"/>
  <c r="D912"/>
  <c r="E912"/>
  <c r="F912"/>
  <c r="G912"/>
  <c r="H912"/>
  <c r="I912"/>
  <c r="J912"/>
  <c r="K912"/>
  <c r="L912"/>
  <c r="M912"/>
  <c r="B913"/>
  <c r="C913"/>
  <c r="D913"/>
  <c r="E913"/>
  <c r="F913"/>
  <c r="G913"/>
  <c r="H913"/>
  <c r="I913"/>
  <c r="J913"/>
  <c r="K913"/>
  <c r="L913"/>
  <c r="M913"/>
  <c r="B914"/>
  <c r="C914"/>
  <c r="D914"/>
  <c r="E914"/>
  <c r="F914"/>
  <c r="G914"/>
  <c r="H914"/>
  <c r="I914"/>
  <c r="J914"/>
  <c r="K914"/>
  <c r="L914"/>
  <c r="M914"/>
  <c r="B915"/>
  <c r="C915"/>
  <c r="D915"/>
  <c r="E915"/>
  <c r="F915"/>
  <c r="G915"/>
  <c r="H915"/>
  <c r="I915"/>
  <c r="J915"/>
  <c r="K915"/>
  <c r="L915"/>
  <c r="M915"/>
  <c r="B916"/>
  <c r="C916"/>
  <c r="D916"/>
  <c r="E916"/>
  <c r="F916"/>
  <c r="G916"/>
  <c r="H916"/>
  <c r="I916"/>
  <c r="J916"/>
  <c r="K916"/>
  <c r="L916"/>
  <c r="M916"/>
  <c r="C889"/>
  <c r="D889"/>
  <c r="E889"/>
  <c r="F889"/>
  <c r="G889"/>
  <c r="H889"/>
  <c r="I889"/>
  <c r="J889"/>
  <c r="K889"/>
  <c r="L889"/>
  <c r="M889"/>
  <c r="B889"/>
  <c r="AB853"/>
  <c r="AA853"/>
  <c r="Z853"/>
  <c r="Y853"/>
  <c r="X853"/>
  <c r="W853"/>
  <c r="V853"/>
  <c r="U853"/>
  <c r="T853"/>
  <c r="S853"/>
  <c r="R853"/>
  <c r="Q853"/>
  <c r="AB852"/>
  <c r="AA852"/>
  <c r="Z852"/>
  <c r="Y852"/>
  <c r="X852"/>
  <c r="W852"/>
  <c r="V852"/>
  <c r="U852"/>
  <c r="T852"/>
  <c r="S852"/>
  <c r="R852"/>
  <c r="Q852"/>
  <c r="AB851"/>
  <c r="AA851"/>
  <c r="Z851"/>
  <c r="Y851"/>
  <c r="X851"/>
  <c r="W851"/>
  <c r="V851"/>
  <c r="U851"/>
  <c r="T851"/>
  <c r="S851"/>
  <c r="R851"/>
  <c r="Q851"/>
  <c r="AB850"/>
  <c r="AA850"/>
  <c r="Z850"/>
  <c r="Y850"/>
  <c r="X850"/>
  <c r="W850"/>
  <c r="V850"/>
  <c r="U850"/>
  <c r="T850"/>
  <c r="S850"/>
  <c r="R850"/>
  <c r="Q850"/>
  <c r="AB849"/>
  <c r="AA849"/>
  <c r="Z849"/>
  <c r="Y849"/>
  <c r="X849"/>
  <c r="W849"/>
  <c r="V849"/>
  <c r="U849"/>
  <c r="T849"/>
  <c r="S849"/>
  <c r="R849"/>
  <c r="Q849"/>
  <c r="B850"/>
  <c r="C850"/>
  <c r="D850"/>
  <c r="E850"/>
  <c r="F850"/>
  <c r="G850"/>
  <c r="H850"/>
  <c r="I850"/>
  <c r="J850"/>
  <c r="K850"/>
  <c r="L850"/>
  <c r="M850"/>
  <c r="B851"/>
  <c r="C851"/>
  <c r="D851"/>
  <c r="E851"/>
  <c r="F851"/>
  <c r="G851"/>
  <c r="H851"/>
  <c r="I851"/>
  <c r="J851"/>
  <c r="K851"/>
  <c r="L851"/>
  <c r="M851"/>
  <c r="B852"/>
  <c r="C852"/>
  <c r="D852"/>
  <c r="E852"/>
  <c r="F852"/>
  <c r="G852"/>
  <c r="H852"/>
  <c r="I852"/>
  <c r="J852"/>
  <c r="K852"/>
  <c r="L852"/>
  <c r="M852"/>
  <c r="B853"/>
  <c r="C853"/>
  <c r="D853"/>
  <c r="E853"/>
  <c r="F853"/>
  <c r="G853"/>
  <c r="H853"/>
  <c r="I853"/>
  <c r="J853"/>
  <c r="K853"/>
  <c r="L853"/>
  <c r="M853"/>
  <c r="C849"/>
  <c r="D849"/>
  <c r="E849"/>
  <c r="F849"/>
  <c r="G849"/>
  <c r="H849"/>
  <c r="I849"/>
  <c r="J849"/>
  <c r="K849"/>
  <c r="L849"/>
  <c r="M849"/>
  <c r="B849"/>
  <c r="Q757"/>
  <c r="R757"/>
  <c r="AB756"/>
  <c r="AA756"/>
  <c r="Z756"/>
  <c r="Y756"/>
  <c r="X756"/>
  <c r="W756"/>
  <c r="V756"/>
  <c r="U756"/>
  <c r="T756"/>
  <c r="S756"/>
  <c r="R756"/>
  <c r="Q756"/>
  <c r="AB755"/>
  <c r="AA755"/>
  <c r="Z755"/>
  <c r="Y755"/>
  <c r="X755"/>
  <c r="W755"/>
  <c r="V755"/>
  <c r="U755"/>
  <c r="T755"/>
  <c r="S755"/>
  <c r="R755"/>
  <c r="Q755"/>
  <c r="AB754"/>
  <c r="AA754"/>
  <c r="Z754"/>
  <c r="Y754"/>
  <c r="X754"/>
  <c r="W754"/>
  <c r="V754"/>
  <c r="U754"/>
  <c r="T754"/>
  <c r="S754"/>
  <c r="R754"/>
  <c r="Q754"/>
  <c r="AB753"/>
  <c r="AA753"/>
  <c r="Z753"/>
  <c r="Y753"/>
  <c r="X753"/>
  <c r="W753"/>
  <c r="V753"/>
  <c r="U753"/>
  <c r="T753"/>
  <c r="S753"/>
  <c r="R753"/>
  <c r="Q753"/>
  <c r="AB752"/>
  <c r="AA752"/>
  <c r="Z752"/>
  <c r="Y752"/>
  <c r="X752"/>
  <c r="W752"/>
  <c r="V752"/>
  <c r="U752"/>
  <c r="T752"/>
  <c r="S752"/>
  <c r="R752"/>
  <c r="Q752"/>
  <c r="AB751"/>
  <c r="AA751"/>
  <c r="Z751"/>
  <c r="Y751"/>
  <c r="X751"/>
  <c r="W751"/>
  <c r="V751"/>
  <c r="U751"/>
  <c r="T751"/>
  <c r="S751"/>
  <c r="R751"/>
  <c r="Q751"/>
  <c r="AB750"/>
  <c r="AA750"/>
  <c r="Z750"/>
  <c r="Y750"/>
  <c r="X750"/>
  <c r="W750"/>
  <c r="V750"/>
  <c r="U750"/>
  <c r="T750"/>
  <c r="S750"/>
  <c r="R750"/>
  <c r="Q750"/>
  <c r="AB749"/>
  <c r="AA749"/>
  <c r="Z749"/>
  <c r="Y749"/>
  <c r="X749"/>
  <c r="W749"/>
  <c r="V749"/>
  <c r="U749"/>
  <c r="T749"/>
  <c r="S749"/>
  <c r="R749"/>
  <c r="Q749"/>
  <c r="AB748"/>
  <c r="AA748"/>
  <c r="Z748"/>
  <c r="Y748"/>
  <c r="X748"/>
  <c r="W748"/>
  <c r="V748"/>
  <c r="U748"/>
  <c r="T748"/>
  <c r="S748"/>
  <c r="R748"/>
  <c r="Q748"/>
  <c r="AB747"/>
  <c r="AA747"/>
  <c r="Z747"/>
  <c r="Y747"/>
  <c r="X747"/>
  <c r="W747"/>
  <c r="V747"/>
  <c r="U747"/>
  <c r="T747"/>
  <c r="S747"/>
  <c r="R747"/>
  <c r="Q747"/>
  <c r="AB746"/>
  <c r="AA746"/>
  <c r="Z746"/>
  <c r="Y746"/>
  <c r="X746"/>
  <c r="W746"/>
  <c r="V746"/>
  <c r="U746"/>
  <c r="T746"/>
  <c r="S746"/>
  <c r="R746"/>
  <c r="Q746"/>
  <c r="AB745"/>
  <c r="AA745"/>
  <c r="Z745"/>
  <c r="Y745"/>
  <c r="X745"/>
  <c r="W745"/>
  <c r="V745"/>
  <c r="U745"/>
  <c r="T745"/>
  <c r="S745"/>
  <c r="R745"/>
  <c r="Q745"/>
  <c r="AB744"/>
  <c r="AA744"/>
  <c r="Z744"/>
  <c r="Y744"/>
  <c r="X744"/>
  <c r="W744"/>
  <c r="V744"/>
  <c r="U744"/>
  <c r="T744"/>
  <c r="S744"/>
  <c r="R744"/>
  <c r="Q744"/>
  <c r="AB743"/>
  <c r="AA743"/>
  <c r="Z743"/>
  <c r="Y743"/>
  <c r="X743"/>
  <c r="W743"/>
  <c r="V743"/>
  <c r="U743"/>
  <c r="T743"/>
  <c r="S743"/>
  <c r="R743"/>
  <c r="Q743"/>
  <c r="AB742"/>
  <c r="AA742"/>
  <c r="Z742"/>
  <c r="Y742"/>
  <c r="X742"/>
  <c r="W742"/>
  <c r="V742"/>
  <c r="U742"/>
  <c r="T742"/>
  <c r="S742"/>
  <c r="R742"/>
  <c r="Q742"/>
  <c r="AB741"/>
  <c r="AA741"/>
  <c r="Z741"/>
  <c r="Y741"/>
  <c r="X741"/>
  <c r="W741"/>
  <c r="V741"/>
  <c r="U741"/>
  <c r="T741"/>
  <c r="S741"/>
  <c r="R741"/>
  <c r="Q741"/>
  <c r="AB740"/>
  <c r="AA740"/>
  <c r="Z740"/>
  <c r="Y740"/>
  <c r="X740"/>
  <c r="W740"/>
  <c r="V740"/>
  <c r="U740"/>
  <c r="T740"/>
  <c r="S740"/>
  <c r="R740"/>
  <c r="Q740"/>
  <c r="AB739"/>
  <c r="AA739"/>
  <c r="Z739"/>
  <c r="Y739"/>
  <c r="X739"/>
  <c r="W739"/>
  <c r="V739"/>
  <c r="U739"/>
  <c r="T739"/>
  <c r="S739"/>
  <c r="R739"/>
  <c r="Q739"/>
  <c r="AB738"/>
  <c r="AA738"/>
  <c r="Z738"/>
  <c r="Y738"/>
  <c r="X738"/>
  <c r="W738"/>
  <c r="V738"/>
  <c r="U738"/>
  <c r="T738"/>
  <c r="S738"/>
  <c r="R738"/>
  <c r="Q738"/>
  <c r="AB737"/>
  <c r="AA737"/>
  <c r="Z737"/>
  <c r="Y737"/>
  <c r="X737"/>
  <c r="W737"/>
  <c r="V737"/>
  <c r="U737"/>
  <c r="T737"/>
  <c r="S737"/>
  <c r="R737"/>
  <c r="Q737"/>
  <c r="AB736"/>
  <c r="AA736"/>
  <c r="Z736"/>
  <c r="Y736"/>
  <c r="X736"/>
  <c r="W736"/>
  <c r="V736"/>
  <c r="U736"/>
  <c r="T736"/>
  <c r="S736"/>
  <c r="R736"/>
  <c r="Q736"/>
  <c r="AB735"/>
  <c r="AA735"/>
  <c r="Z735"/>
  <c r="Y735"/>
  <c r="X735"/>
  <c r="W735"/>
  <c r="V735"/>
  <c r="U735"/>
  <c r="T735"/>
  <c r="S735"/>
  <c r="R735"/>
  <c r="Q735"/>
  <c r="AB734"/>
  <c r="AA734"/>
  <c r="Z734"/>
  <c r="Y734"/>
  <c r="X734"/>
  <c r="W734"/>
  <c r="V734"/>
  <c r="U734"/>
  <c r="T734"/>
  <c r="S734"/>
  <c r="R734"/>
  <c r="Q734"/>
  <c r="AB733"/>
  <c r="AA733"/>
  <c r="Z733"/>
  <c r="Y733"/>
  <c r="X733"/>
  <c r="W733"/>
  <c r="V733"/>
  <c r="U733"/>
  <c r="T733"/>
  <c r="S733"/>
  <c r="R733"/>
  <c r="Q733"/>
  <c r="AB732"/>
  <c r="AA732"/>
  <c r="Z732"/>
  <c r="Y732"/>
  <c r="X732"/>
  <c r="W732"/>
  <c r="V732"/>
  <c r="U732"/>
  <c r="T732"/>
  <c r="S732"/>
  <c r="R732"/>
  <c r="Q732"/>
  <c r="AB731"/>
  <c r="AA731"/>
  <c r="Z731"/>
  <c r="Y731"/>
  <c r="X731"/>
  <c r="W731"/>
  <c r="V731"/>
  <c r="U731"/>
  <c r="T731"/>
  <c r="S731"/>
  <c r="R731"/>
  <c r="Q731"/>
  <c r="AB730"/>
  <c r="AA730"/>
  <c r="Z730"/>
  <c r="Y730"/>
  <c r="X730"/>
  <c r="W730"/>
  <c r="V730"/>
  <c r="U730"/>
  <c r="T730"/>
  <c r="S730"/>
  <c r="R730"/>
  <c r="Q730"/>
  <c r="AB729"/>
  <c r="AA729"/>
  <c r="Z729"/>
  <c r="Y729"/>
  <c r="X729"/>
  <c r="W729"/>
  <c r="V729"/>
  <c r="U729"/>
  <c r="T729"/>
  <c r="S729"/>
  <c r="R729"/>
  <c r="Q729"/>
  <c r="B730"/>
  <c r="C730"/>
  <c r="D730"/>
  <c r="E730"/>
  <c r="F730"/>
  <c r="G730"/>
  <c r="H730"/>
  <c r="I730"/>
  <c r="J730"/>
  <c r="K730"/>
  <c r="L730"/>
  <c r="M730"/>
  <c r="B731"/>
  <c r="C731"/>
  <c r="D731"/>
  <c r="E731"/>
  <c r="F731"/>
  <c r="G731"/>
  <c r="H731"/>
  <c r="I731"/>
  <c r="J731"/>
  <c r="K731"/>
  <c r="L731"/>
  <c r="M731"/>
  <c r="B732"/>
  <c r="C732"/>
  <c r="D732"/>
  <c r="E732"/>
  <c r="F732"/>
  <c r="G732"/>
  <c r="H732"/>
  <c r="I732"/>
  <c r="J732"/>
  <c r="K732"/>
  <c r="L732"/>
  <c r="M732"/>
  <c r="B733"/>
  <c r="C733"/>
  <c r="D733"/>
  <c r="E733"/>
  <c r="F733"/>
  <c r="G733"/>
  <c r="H733"/>
  <c r="I733"/>
  <c r="J733"/>
  <c r="K733"/>
  <c r="L733"/>
  <c r="M733"/>
  <c r="B734"/>
  <c r="C734"/>
  <c r="D734"/>
  <c r="E734"/>
  <c r="F734"/>
  <c r="G734"/>
  <c r="H734"/>
  <c r="I734"/>
  <c r="J734"/>
  <c r="K734"/>
  <c r="L734"/>
  <c r="M734"/>
  <c r="B735"/>
  <c r="C735"/>
  <c r="D735"/>
  <c r="E735"/>
  <c r="F735"/>
  <c r="G735"/>
  <c r="H735"/>
  <c r="I735"/>
  <c r="J735"/>
  <c r="K735"/>
  <c r="L735"/>
  <c r="M735"/>
  <c r="B736"/>
  <c r="C736"/>
  <c r="D736"/>
  <c r="E736"/>
  <c r="F736"/>
  <c r="G736"/>
  <c r="H736"/>
  <c r="I736"/>
  <c r="J736"/>
  <c r="K736"/>
  <c r="L736"/>
  <c r="M736"/>
  <c r="B737"/>
  <c r="C737"/>
  <c r="D737"/>
  <c r="E737"/>
  <c r="F737"/>
  <c r="G737"/>
  <c r="H737"/>
  <c r="I737"/>
  <c r="J737"/>
  <c r="K737"/>
  <c r="L737"/>
  <c r="M737"/>
  <c r="B738"/>
  <c r="C738"/>
  <c r="D738"/>
  <c r="E738"/>
  <c r="F738"/>
  <c r="G738"/>
  <c r="H738"/>
  <c r="I738"/>
  <c r="J738"/>
  <c r="K738"/>
  <c r="L738"/>
  <c r="M738"/>
  <c r="B739"/>
  <c r="C739"/>
  <c r="D739"/>
  <c r="E739"/>
  <c r="F739"/>
  <c r="G739"/>
  <c r="H739"/>
  <c r="I739"/>
  <c r="J739"/>
  <c r="K739"/>
  <c r="L739"/>
  <c r="M739"/>
  <c r="B740"/>
  <c r="C740"/>
  <c r="D740"/>
  <c r="E740"/>
  <c r="F740"/>
  <c r="G740"/>
  <c r="H740"/>
  <c r="I740"/>
  <c r="J740"/>
  <c r="K740"/>
  <c r="L740"/>
  <c r="M740"/>
  <c r="B741"/>
  <c r="C741"/>
  <c r="D741"/>
  <c r="E741"/>
  <c r="F741"/>
  <c r="G741"/>
  <c r="H741"/>
  <c r="I741"/>
  <c r="J741"/>
  <c r="K741"/>
  <c r="L741"/>
  <c r="M741"/>
  <c r="B742"/>
  <c r="C742"/>
  <c r="D742"/>
  <c r="E742"/>
  <c r="F742"/>
  <c r="G742"/>
  <c r="H742"/>
  <c r="I742"/>
  <c r="J742"/>
  <c r="K742"/>
  <c r="L742"/>
  <c r="M742"/>
  <c r="B743"/>
  <c r="C743"/>
  <c r="D743"/>
  <c r="E743"/>
  <c r="F743"/>
  <c r="G743"/>
  <c r="H743"/>
  <c r="I743"/>
  <c r="J743"/>
  <c r="K743"/>
  <c r="L743"/>
  <c r="M743"/>
  <c r="B744"/>
  <c r="C744"/>
  <c r="D744"/>
  <c r="E744"/>
  <c r="F744"/>
  <c r="G744"/>
  <c r="H744"/>
  <c r="I744"/>
  <c r="J744"/>
  <c r="K744"/>
  <c r="L744"/>
  <c r="M744"/>
  <c r="B745"/>
  <c r="C745"/>
  <c r="D745"/>
  <c r="E745"/>
  <c r="F745"/>
  <c r="G745"/>
  <c r="H745"/>
  <c r="I745"/>
  <c r="J745"/>
  <c r="K745"/>
  <c r="L745"/>
  <c r="M745"/>
  <c r="B746"/>
  <c r="C746"/>
  <c r="D746"/>
  <c r="E746"/>
  <c r="F746"/>
  <c r="G746"/>
  <c r="H746"/>
  <c r="I746"/>
  <c r="J746"/>
  <c r="K746"/>
  <c r="L746"/>
  <c r="M746"/>
  <c r="B747"/>
  <c r="C747"/>
  <c r="D747"/>
  <c r="E747"/>
  <c r="F747"/>
  <c r="G747"/>
  <c r="H747"/>
  <c r="I747"/>
  <c r="J747"/>
  <c r="K747"/>
  <c r="L747"/>
  <c r="M747"/>
  <c r="B748"/>
  <c r="C748"/>
  <c r="D748"/>
  <c r="E748"/>
  <c r="F748"/>
  <c r="G748"/>
  <c r="H748"/>
  <c r="I748"/>
  <c r="J748"/>
  <c r="K748"/>
  <c r="L748"/>
  <c r="M748"/>
  <c r="B749"/>
  <c r="C749"/>
  <c r="D749"/>
  <c r="E749"/>
  <c r="F749"/>
  <c r="G749"/>
  <c r="H749"/>
  <c r="I749"/>
  <c r="J749"/>
  <c r="K749"/>
  <c r="L749"/>
  <c r="M749"/>
  <c r="B750"/>
  <c r="C750"/>
  <c r="D750"/>
  <c r="E750"/>
  <c r="F750"/>
  <c r="G750"/>
  <c r="H750"/>
  <c r="I750"/>
  <c r="J750"/>
  <c r="K750"/>
  <c r="L750"/>
  <c r="M750"/>
  <c r="B751"/>
  <c r="C751"/>
  <c r="D751"/>
  <c r="E751"/>
  <c r="F751"/>
  <c r="G751"/>
  <c r="H751"/>
  <c r="I751"/>
  <c r="J751"/>
  <c r="K751"/>
  <c r="L751"/>
  <c r="M751"/>
  <c r="B752"/>
  <c r="C752"/>
  <c r="D752"/>
  <c r="E752"/>
  <c r="F752"/>
  <c r="G752"/>
  <c r="H752"/>
  <c r="I752"/>
  <c r="J752"/>
  <c r="K752"/>
  <c r="L752"/>
  <c r="M752"/>
  <c r="B753"/>
  <c r="C753"/>
  <c r="D753"/>
  <c r="E753"/>
  <c r="F753"/>
  <c r="G753"/>
  <c r="H753"/>
  <c r="I753"/>
  <c r="J753"/>
  <c r="K753"/>
  <c r="L753"/>
  <c r="M753"/>
  <c r="B754"/>
  <c r="C754"/>
  <c r="D754"/>
  <c r="E754"/>
  <c r="F754"/>
  <c r="G754"/>
  <c r="H754"/>
  <c r="I754"/>
  <c r="J754"/>
  <c r="K754"/>
  <c r="L754"/>
  <c r="M754"/>
  <c r="B755"/>
  <c r="C755"/>
  <c r="D755"/>
  <c r="E755"/>
  <c r="F755"/>
  <c r="G755"/>
  <c r="H755"/>
  <c r="I755"/>
  <c r="J755"/>
  <c r="K755"/>
  <c r="L755"/>
  <c r="M755"/>
  <c r="B756"/>
  <c r="C756"/>
  <c r="D756"/>
  <c r="E756"/>
  <c r="F756"/>
  <c r="G756"/>
  <c r="H756"/>
  <c r="I756"/>
  <c r="J756"/>
  <c r="K756"/>
  <c r="L756"/>
  <c r="M756"/>
  <c r="C729"/>
  <c r="D729"/>
  <c r="E729"/>
  <c r="F729"/>
  <c r="G729"/>
  <c r="H729"/>
  <c r="I729"/>
  <c r="J729"/>
  <c r="K729"/>
  <c r="L729"/>
  <c r="M729"/>
  <c r="B729"/>
  <c r="Q557"/>
  <c r="R557"/>
  <c r="AB556"/>
  <c r="AA556"/>
  <c r="Z556"/>
  <c r="Y556"/>
  <c r="X556"/>
  <c r="W556"/>
  <c r="V556"/>
  <c r="U556"/>
  <c r="T556"/>
  <c r="S556"/>
  <c r="R556"/>
  <c r="Q556"/>
  <c r="AB555"/>
  <c r="AA555"/>
  <c r="Z555"/>
  <c r="Y555"/>
  <c r="X555"/>
  <c r="W555"/>
  <c r="V555"/>
  <c r="U555"/>
  <c r="T555"/>
  <c r="S555"/>
  <c r="R555"/>
  <c r="Q555"/>
  <c r="AB554"/>
  <c r="AA554"/>
  <c r="Z554"/>
  <c r="Y554"/>
  <c r="X554"/>
  <c r="W554"/>
  <c r="V554"/>
  <c r="U554"/>
  <c r="T554"/>
  <c r="S554"/>
  <c r="R554"/>
  <c r="Q554"/>
  <c r="AB553"/>
  <c r="AA553"/>
  <c r="Z553"/>
  <c r="Y553"/>
  <c r="X553"/>
  <c r="W553"/>
  <c r="V553"/>
  <c r="U553"/>
  <c r="T553"/>
  <c r="S553"/>
  <c r="R553"/>
  <c r="Q553"/>
  <c r="AB552"/>
  <c r="AA552"/>
  <c r="Z552"/>
  <c r="Y552"/>
  <c r="X552"/>
  <c r="W552"/>
  <c r="V552"/>
  <c r="U552"/>
  <c r="T552"/>
  <c r="S552"/>
  <c r="R552"/>
  <c r="Q552"/>
  <c r="AB551"/>
  <c r="AA551"/>
  <c r="Z551"/>
  <c r="Y551"/>
  <c r="X551"/>
  <c r="W551"/>
  <c r="V551"/>
  <c r="U551"/>
  <c r="T551"/>
  <c r="S551"/>
  <c r="R551"/>
  <c r="Q551"/>
  <c r="AB550"/>
  <c r="AA550"/>
  <c r="Z550"/>
  <c r="Y550"/>
  <c r="X550"/>
  <c r="W550"/>
  <c r="V550"/>
  <c r="U550"/>
  <c r="T550"/>
  <c r="S550"/>
  <c r="R550"/>
  <c r="Q550"/>
  <c r="AB549"/>
  <c r="AA549"/>
  <c r="Z549"/>
  <c r="Y549"/>
  <c r="X549"/>
  <c r="W549"/>
  <c r="V549"/>
  <c r="U549"/>
  <c r="T549"/>
  <c r="S549"/>
  <c r="R549"/>
  <c r="Q549"/>
  <c r="AB548"/>
  <c r="AA548"/>
  <c r="Z548"/>
  <c r="Y548"/>
  <c r="X548"/>
  <c r="W548"/>
  <c r="V548"/>
  <c r="U548"/>
  <c r="T548"/>
  <c r="S548"/>
  <c r="R548"/>
  <c r="Q548"/>
  <c r="AB547"/>
  <c r="AA547"/>
  <c r="Z547"/>
  <c r="Y547"/>
  <c r="X547"/>
  <c r="W547"/>
  <c r="V547"/>
  <c r="U547"/>
  <c r="T547"/>
  <c r="S547"/>
  <c r="R547"/>
  <c r="Q547"/>
  <c r="AB546"/>
  <c r="AA546"/>
  <c r="Z546"/>
  <c r="Y546"/>
  <c r="X546"/>
  <c r="W546"/>
  <c r="V546"/>
  <c r="U546"/>
  <c r="T546"/>
  <c r="S546"/>
  <c r="R546"/>
  <c r="Q546"/>
  <c r="AB545"/>
  <c r="AA545"/>
  <c r="Z545"/>
  <c r="Y545"/>
  <c r="X545"/>
  <c r="W545"/>
  <c r="V545"/>
  <c r="U545"/>
  <c r="T545"/>
  <c r="S545"/>
  <c r="R545"/>
  <c r="Q545"/>
  <c r="AB544"/>
  <c r="AA544"/>
  <c r="Z544"/>
  <c r="Y544"/>
  <c r="X544"/>
  <c r="W544"/>
  <c r="V544"/>
  <c r="U544"/>
  <c r="T544"/>
  <c r="S544"/>
  <c r="R544"/>
  <c r="Q544"/>
  <c r="AB543"/>
  <c r="AA543"/>
  <c r="Z543"/>
  <c r="Y543"/>
  <c r="X543"/>
  <c r="W543"/>
  <c r="V543"/>
  <c r="U543"/>
  <c r="T543"/>
  <c r="S543"/>
  <c r="R543"/>
  <c r="Q543"/>
  <c r="AB542"/>
  <c r="AA542"/>
  <c r="Z542"/>
  <c r="Y542"/>
  <c r="X542"/>
  <c r="W542"/>
  <c r="V542"/>
  <c r="U542"/>
  <c r="T542"/>
  <c r="S542"/>
  <c r="R542"/>
  <c r="Q542"/>
  <c r="AB541"/>
  <c r="AA541"/>
  <c r="Z541"/>
  <c r="Y541"/>
  <c r="X541"/>
  <c r="W541"/>
  <c r="V541"/>
  <c r="U541"/>
  <c r="T541"/>
  <c r="S541"/>
  <c r="R541"/>
  <c r="Q541"/>
  <c r="AB540"/>
  <c r="AA540"/>
  <c r="Z540"/>
  <c r="Y540"/>
  <c r="X540"/>
  <c r="W540"/>
  <c r="V540"/>
  <c r="U540"/>
  <c r="T540"/>
  <c r="S540"/>
  <c r="R540"/>
  <c r="Q540"/>
  <c r="AB539"/>
  <c r="AA539"/>
  <c r="Z539"/>
  <c r="Y539"/>
  <c r="X539"/>
  <c r="W539"/>
  <c r="V539"/>
  <c r="U539"/>
  <c r="T539"/>
  <c r="S539"/>
  <c r="R539"/>
  <c r="Q539"/>
  <c r="AB538"/>
  <c r="AA538"/>
  <c r="Z538"/>
  <c r="Y538"/>
  <c r="X538"/>
  <c r="W538"/>
  <c r="V538"/>
  <c r="U538"/>
  <c r="T538"/>
  <c r="S538"/>
  <c r="R538"/>
  <c r="Q538"/>
  <c r="AB537"/>
  <c r="AA537"/>
  <c r="Z537"/>
  <c r="Y537"/>
  <c r="X537"/>
  <c r="W537"/>
  <c r="V537"/>
  <c r="U537"/>
  <c r="T537"/>
  <c r="S537"/>
  <c r="R537"/>
  <c r="Q537"/>
  <c r="AB536"/>
  <c r="AA536"/>
  <c r="Z536"/>
  <c r="Y536"/>
  <c r="X536"/>
  <c r="W536"/>
  <c r="V536"/>
  <c r="U536"/>
  <c r="T536"/>
  <c r="S536"/>
  <c r="R536"/>
  <c r="Q536"/>
  <c r="AB535"/>
  <c r="AA535"/>
  <c r="Z535"/>
  <c r="Y535"/>
  <c r="X535"/>
  <c r="W535"/>
  <c r="V535"/>
  <c r="U535"/>
  <c r="T535"/>
  <c r="S535"/>
  <c r="R535"/>
  <c r="Q535"/>
  <c r="AB534"/>
  <c r="AA534"/>
  <c r="Z534"/>
  <c r="Y534"/>
  <c r="X534"/>
  <c r="W534"/>
  <c r="V534"/>
  <c r="U534"/>
  <c r="T534"/>
  <c r="S534"/>
  <c r="R534"/>
  <c r="Q534"/>
  <c r="AB533"/>
  <c r="AA533"/>
  <c r="Z533"/>
  <c r="Y533"/>
  <c r="X533"/>
  <c r="W533"/>
  <c r="V533"/>
  <c r="U533"/>
  <c r="T533"/>
  <c r="S533"/>
  <c r="R533"/>
  <c r="Q533"/>
  <c r="AB532"/>
  <c r="AA532"/>
  <c r="Z532"/>
  <c r="Y532"/>
  <c r="X532"/>
  <c r="W532"/>
  <c r="V532"/>
  <c r="U532"/>
  <c r="T532"/>
  <c r="S532"/>
  <c r="R532"/>
  <c r="Q532"/>
  <c r="AB531"/>
  <c r="AA531"/>
  <c r="Z531"/>
  <c r="Y531"/>
  <c r="X531"/>
  <c r="W531"/>
  <c r="V531"/>
  <c r="U531"/>
  <c r="T531"/>
  <c r="S531"/>
  <c r="R531"/>
  <c r="Q531"/>
  <c r="AB530"/>
  <c r="AA530"/>
  <c r="Z530"/>
  <c r="Y530"/>
  <c r="X530"/>
  <c r="W530"/>
  <c r="V530"/>
  <c r="U530"/>
  <c r="T530"/>
  <c r="S530"/>
  <c r="R530"/>
  <c r="Q530"/>
  <c r="AB529"/>
  <c r="AA529"/>
  <c r="Z529"/>
  <c r="Y529"/>
  <c r="X529"/>
  <c r="W529"/>
  <c r="V529"/>
  <c r="U529"/>
  <c r="T529"/>
  <c r="S529"/>
  <c r="R529"/>
  <c r="Q529"/>
  <c r="B530"/>
  <c r="C530"/>
  <c r="D530"/>
  <c r="E530"/>
  <c r="F530"/>
  <c r="G530"/>
  <c r="H530"/>
  <c r="I530"/>
  <c r="J530"/>
  <c r="K530"/>
  <c r="L530"/>
  <c r="M530"/>
  <c r="B531"/>
  <c r="C531"/>
  <c r="D531"/>
  <c r="E531"/>
  <c r="F531"/>
  <c r="G531"/>
  <c r="H531"/>
  <c r="I531"/>
  <c r="J531"/>
  <c r="K531"/>
  <c r="L531"/>
  <c r="M531"/>
  <c r="B532"/>
  <c r="C532"/>
  <c r="D532"/>
  <c r="E532"/>
  <c r="F532"/>
  <c r="G532"/>
  <c r="H532"/>
  <c r="I532"/>
  <c r="J532"/>
  <c r="K532"/>
  <c r="L532"/>
  <c r="M532"/>
  <c r="B533"/>
  <c r="C533"/>
  <c r="D533"/>
  <c r="E533"/>
  <c r="F533"/>
  <c r="G533"/>
  <c r="H533"/>
  <c r="I533"/>
  <c r="J533"/>
  <c r="K533"/>
  <c r="L533"/>
  <c r="M533"/>
  <c r="B534"/>
  <c r="C534"/>
  <c r="D534"/>
  <c r="E534"/>
  <c r="F534"/>
  <c r="G534"/>
  <c r="H534"/>
  <c r="I534"/>
  <c r="J534"/>
  <c r="K534"/>
  <c r="L534"/>
  <c r="M534"/>
  <c r="B535"/>
  <c r="C535"/>
  <c r="D535"/>
  <c r="E535"/>
  <c r="F535"/>
  <c r="G535"/>
  <c r="H535"/>
  <c r="I535"/>
  <c r="J535"/>
  <c r="K535"/>
  <c r="L535"/>
  <c r="M535"/>
  <c r="B536"/>
  <c r="C536"/>
  <c r="D536"/>
  <c r="E536"/>
  <c r="F536"/>
  <c r="G536"/>
  <c r="H536"/>
  <c r="I536"/>
  <c r="J536"/>
  <c r="K536"/>
  <c r="L536"/>
  <c r="M536"/>
  <c r="B537"/>
  <c r="C537"/>
  <c r="D537"/>
  <c r="E537"/>
  <c r="F537"/>
  <c r="G537"/>
  <c r="H537"/>
  <c r="I537"/>
  <c r="J537"/>
  <c r="K537"/>
  <c r="L537"/>
  <c r="M537"/>
  <c r="B538"/>
  <c r="C538"/>
  <c r="D538"/>
  <c r="E538"/>
  <c r="F538"/>
  <c r="G538"/>
  <c r="H538"/>
  <c r="I538"/>
  <c r="J538"/>
  <c r="K538"/>
  <c r="L538"/>
  <c r="M538"/>
  <c r="B539"/>
  <c r="C539"/>
  <c r="D539"/>
  <c r="E539"/>
  <c r="F539"/>
  <c r="G539"/>
  <c r="H539"/>
  <c r="I539"/>
  <c r="J539"/>
  <c r="K539"/>
  <c r="L539"/>
  <c r="M539"/>
  <c r="B540"/>
  <c r="C540"/>
  <c r="D540"/>
  <c r="E540"/>
  <c r="F540"/>
  <c r="G540"/>
  <c r="H540"/>
  <c r="I540"/>
  <c r="J540"/>
  <c r="K540"/>
  <c r="L540"/>
  <c r="M540"/>
  <c r="B541"/>
  <c r="C541"/>
  <c r="D541"/>
  <c r="E541"/>
  <c r="F541"/>
  <c r="G541"/>
  <c r="H541"/>
  <c r="I541"/>
  <c r="J541"/>
  <c r="K541"/>
  <c r="L541"/>
  <c r="M541"/>
  <c r="B542"/>
  <c r="C542"/>
  <c r="D542"/>
  <c r="E542"/>
  <c r="F542"/>
  <c r="G542"/>
  <c r="H542"/>
  <c r="I542"/>
  <c r="J542"/>
  <c r="K542"/>
  <c r="L542"/>
  <c r="M542"/>
  <c r="B543"/>
  <c r="C543"/>
  <c r="D543"/>
  <c r="E543"/>
  <c r="F543"/>
  <c r="G543"/>
  <c r="H543"/>
  <c r="I543"/>
  <c r="J543"/>
  <c r="K543"/>
  <c r="L543"/>
  <c r="M543"/>
  <c r="B544"/>
  <c r="C544"/>
  <c r="D544"/>
  <c r="E544"/>
  <c r="F544"/>
  <c r="G544"/>
  <c r="H544"/>
  <c r="I544"/>
  <c r="J544"/>
  <c r="K544"/>
  <c r="L544"/>
  <c r="M544"/>
  <c r="B545"/>
  <c r="C545"/>
  <c r="D545"/>
  <c r="E545"/>
  <c r="F545"/>
  <c r="G545"/>
  <c r="H545"/>
  <c r="I545"/>
  <c r="J545"/>
  <c r="K545"/>
  <c r="L545"/>
  <c r="M545"/>
  <c r="B546"/>
  <c r="C546"/>
  <c r="D546"/>
  <c r="E546"/>
  <c r="F546"/>
  <c r="G546"/>
  <c r="H546"/>
  <c r="I546"/>
  <c r="J546"/>
  <c r="K546"/>
  <c r="L546"/>
  <c r="M546"/>
  <c r="B547"/>
  <c r="C547"/>
  <c r="D547"/>
  <c r="E547"/>
  <c r="F547"/>
  <c r="G547"/>
  <c r="H547"/>
  <c r="I547"/>
  <c r="J547"/>
  <c r="K547"/>
  <c r="L547"/>
  <c r="M547"/>
  <c r="B548"/>
  <c r="C548"/>
  <c r="D548"/>
  <c r="E548"/>
  <c r="F548"/>
  <c r="G548"/>
  <c r="H548"/>
  <c r="I548"/>
  <c r="J548"/>
  <c r="K548"/>
  <c r="L548"/>
  <c r="M548"/>
  <c r="B549"/>
  <c r="C549"/>
  <c r="D549"/>
  <c r="E549"/>
  <c r="F549"/>
  <c r="G549"/>
  <c r="H549"/>
  <c r="I549"/>
  <c r="J549"/>
  <c r="K549"/>
  <c r="L549"/>
  <c r="M549"/>
  <c r="B550"/>
  <c r="C550"/>
  <c r="D550"/>
  <c r="E550"/>
  <c r="F550"/>
  <c r="G550"/>
  <c r="H550"/>
  <c r="I550"/>
  <c r="J550"/>
  <c r="K550"/>
  <c r="L550"/>
  <c r="M550"/>
  <c r="B551"/>
  <c r="C551"/>
  <c r="D551"/>
  <c r="E551"/>
  <c r="F551"/>
  <c r="G551"/>
  <c r="H551"/>
  <c r="I551"/>
  <c r="J551"/>
  <c r="K551"/>
  <c r="L551"/>
  <c r="M551"/>
  <c r="B552"/>
  <c r="C552"/>
  <c r="D552"/>
  <c r="E552"/>
  <c r="F552"/>
  <c r="G552"/>
  <c r="H552"/>
  <c r="I552"/>
  <c r="J552"/>
  <c r="K552"/>
  <c r="L552"/>
  <c r="M552"/>
  <c r="B553"/>
  <c r="C553"/>
  <c r="D553"/>
  <c r="E553"/>
  <c r="F553"/>
  <c r="G553"/>
  <c r="H553"/>
  <c r="I553"/>
  <c r="J553"/>
  <c r="K553"/>
  <c r="L553"/>
  <c r="M553"/>
  <c r="B554"/>
  <c r="C554"/>
  <c r="D554"/>
  <c r="E554"/>
  <c r="F554"/>
  <c r="G554"/>
  <c r="H554"/>
  <c r="I554"/>
  <c r="J554"/>
  <c r="K554"/>
  <c r="L554"/>
  <c r="M554"/>
  <c r="B555"/>
  <c r="C555"/>
  <c r="D555"/>
  <c r="E555"/>
  <c r="F555"/>
  <c r="G555"/>
  <c r="H555"/>
  <c r="I555"/>
  <c r="J555"/>
  <c r="K555"/>
  <c r="L555"/>
  <c r="M555"/>
  <c r="B556"/>
  <c r="C556"/>
  <c r="D556"/>
  <c r="E556"/>
  <c r="F556"/>
  <c r="G556"/>
  <c r="H556"/>
  <c r="I556"/>
  <c r="J556"/>
  <c r="K556"/>
  <c r="L556"/>
  <c r="M556"/>
  <c r="C529"/>
  <c r="D529"/>
  <c r="E529"/>
  <c r="F529"/>
  <c r="G529"/>
  <c r="H529"/>
  <c r="I529"/>
  <c r="J529"/>
  <c r="K529"/>
  <c r="L529"/>
  <c r="M529"/>
  <c r="B529"/>
  <c r="AB210"/>
  <c r="AA210"/>
  <c r="Z210"/>
  <c r="Y210"/>
  <c r="X210"/>
  <c r="W210"/>
  <c r="V210"/>
  <c r="U210"/>
  <c r="T210"/>
  <c r="S210"/>
  <c r="R210"/>
  <c r="Q210"/>
  <c r="AB209"/>
  <c r="AA209"/>
  <c r="Z209"/>
  <c r="Y209"/>
  <c r="X209"/>
  <c r="W209"/>
  <c r="V209"/>
  <c r="U209"/>
  <c r="T209"/>
  <c r="S209"/>
  <c r="R209"/>
  <c r="Q209"/>
  <c r="B210"/>
  <c r="C210"/>
  <c r="D210"/>
  <c r="E210"/>
  <c r="F210"/>
  <c r="G210"/>
  <c r="H210"/>
  <c r="I210"/>
  <c r="J210"/>
  <c r="K210"/>
  <c r="L210"/>
  <c r="M210"/>
  <c r="C209"/>
  <c r="D209"/>
  <c r="E209"/>
  <c r="F209"/>
  <c r="G209"/>
  <c r="H209"/>
  <c r="I209"/>
  <c r="J209"/>
  <c r="K209"/>
  <c r="L209"/>
  <c r="M209"/>
  <c r="B209"/>
  <c r="AB610"/>
  <c r="R610"/>
  <c r="S610"/>
  <c r="T610"/>
  <c r="U610"/>
  <c r="V610"/>
  <c r="W610"/>
  <c r="X610"/>
  <c r="Y610"/>
  <c r="Z610"/>
  <c r="AA610"/>
  <c r="Q610"/>
  <c r="AB609"/>
  <c r="AA609"/>
  <c r="Z609"/>
  <c r="Y609"/>
  <c r="X609"/>
  <c r="W609"/>
  <c r="V609"/>
  <c r="U609"/>
  <c r="T609"/>
  <c r="S609"/>
  <c r="R609"/>
  <c r="Q609"/>
  <c r="B610"/>
  <c r="C610"/>
  <c r="D610"/>
  <c r="E610"/>
  <c r="F610"/>
  <c r="G610"/>
  <c r="H610"/>
  <c r="I610"/>
  <c r="J610"/>
  <c r="K610"/>
  <c r="L610"/>
  <c r="M610"/>
  <c r="C609"/>
  <c r="D609"/>
  <c r="E609"/>
  <c r="F609"/>
  <c r="G609"/>
  <c r="H609"/>
  <c r="I609"/>
  <c r="J609"/>
  <c r="K609"/>
  <c r="L609"/>
  <c r="M609"/>
  <c r="B609"/>
  <c r="Q597"/>
  <c r="AB596"/>
  <c r="AA596"/>
  <c r="Z596"/>
  <c r="Y596"/>
  <c r="X596"/>
  <c r="W596"/>
  <c r="V596"/>
  <c r="U596"/>
  <c r="T596"/>
  <c r="S596"/>
  <c r="R596"/>
  <c r="Q596"/>
  <c r="AB595"/>
  <c r="AA595"/>
  <c r="Z595"/>
  <c r="Y595"/>
  <c r="X595"/>
  <c r="W595"/>
  <c r="V595"/>
  <c r="U595"/>
  <c r="T595"/>
  <c r="S595"/>
  <c r="R595"/>
  <c r="Q595"/>
  <c r="AB594"/>
  <c r="AA594"/>
  <c r="Z594"/>
  <c r="Y594"/>
  <c r="X594"/>
  <c r="W594"/>
  <c r="V594"/>
  <c r="U594"/>
  <c r="T594"/>
  <c r="S594"/>
  <c r="R594"/>
  <c r="Q594"/>
  <c r="AB593"/>
  <c r="AA593"/>
  <c r="Z593"/>
  <c r="Y593"/>
  <c r="X593"/>
  <c r="W593"/>
  <c r="V593"/>
  <c r="U593"/>
  <c r="T593"/>
  <c r="S593"/>
  <c r="R593"/>
  <c r="Q593"/>
  <c r="AB592"/>
  <c r="AA592"/>
  <c r="Z592"/>
  <c r="Y592"/>
  <c r="X592"/>
  <c r="W592"/>
  <c r="V592"/>
  <c r="U592"/>
  <c r="T592"/>
  <c r="S592"/>
  <c r="R592"/>
  <c r="Q592"/>
  <c r="AB591"/>
  <c r="AA591"/>
  <c r="Z591"/>
  <c r="Y591"/>
  <c r="X591"/>
  <c r="W591"/>
  <c r="V591"/>
  <c r="U591"/>
  <c r="T591"/>
  <c r="S591"/>
  <c r="R591"/>
  <c r="Q591"/>
  <c r="AB590"/>
  <c r="AA590"/>
  <c r="Z590"/>
  <c r="Y590"/>
  <c r="X590"/>
  <c r="W590"/>
  <c r="V590"/>
  <c r="U590"/>
  <c r="T590"/>
  <c r="S590"/>
  <c r="R590"/>
  <c r="Q590"/>
  <c r="AB589"/>
  <c r="AA589"/>
  <c r="Z589"/>
  <c r="Y589"/>
  <c r="X589"/>
  <c r="W589"/>
  <c r="V589"/>
  <c r="U589"/>
  <c r="T589"/>
  <c r="S589"/>
  <c r="R589"/>
  <c r="Q589"/>
  <c r="AB588"/>
  <c r="AA588"/>
  <c r="Z588"/>
  <c r="Y588"/>
  <c r="X588"/>
  <c r="W588"/>
  <c r="V588"/>
  <c r="U588"/>
  <c r="T588"/>
  <c r="S588"/>
  <c r="R588"/>
  <c r="Q588"/>
  <c r="AB587"/>
  <c r="AA587"/>
  <c r="Z587"/>
  <c r="Y587"/>
  <c r="X587"/>
  <c r="W587"/>
  <c r="V587"/>
  <c r="U587"/>
  <c r="T587"/>
  <c r="S587"/>
  <c r="R587"/>
  <c r="Q587"/>
  <c r="AB586"/>
  <c r="AA586"/>
  <c r="Z586"/>
  <c r="Y586"/>
  <c r="X586"/>
  <c r="W586"/>
  <c r="V586"/>
  <c r="U586"/>
  <c r="T586"/>
  <c r="S586"/>
  <c r="R586"/>
  <c r="Q586"/>
  <c r="AB585"/>
  <c r="AA585"/>
  <c r="Z585"/>
  <c r="Y585"/>
  <c r="X585"/>
  <c r="W585"/>
  <c r="V585"/>
  <c r="U585"/>
  <c r="T585"/>
  <c r="S585"/>
  <c r="R585"/>
  <c r="Q585"/>
  <c r="AB584"/>
  <c r="AA584"/>
  <c r="Z584"/>
  <c r="Y584"/>
  <c r="X584"/>
  <c r="W584"/>
  <c r="V584"/>
  <c r="U584"/>
  <c r="T584"/>
  <c r="S584"/>
  <c r="R584"/>
  <c r="Q584"/>
  <c r="AB583"/>
  <c r="AA583"/>
  <c r="Z583"/>
  <c r="Y583"/>
  <c r="X583"/>
  <c r="W583"/>
  <c r="V583"/>
  <c r="U583"/>
  <c r="T583"/>
  <c r="S583"/>
  <c r="R583"/>
  <c r="Q583"/>
  <c r="AB582"/>
  <c r="AA582"/>
  <c r="Z582"/>
  <c r="Y582"/>
  <c r="X582"/>
  <c r="W582"/>
  <c r="V582"/>
  <c r="U582"/>
  <c r="T582"/>
  <c r="S582"/>
  <c r="R582"/>
  <c r="Q582"/>
  <c r="AB581"/>
  <c r="AA581"/>
  <c r="Z581"/>
  <c r="Y581"/>
  <c r="X581"/>
  <c r="W581"/>
  <c r="V581"/>
  <c r="U581"/>
  <c r="T581"/>
  <c r="S581"/>
  <c r="R581"/>
  <c r="Q581"/>
  <c r="AB580"/>
  <c r="AA580"/>
  <c r="Z580"/>
  <c r="Y580"/>
  <c r="X580"/>
  <c r="W580"/>
  <c r="V580"/>
  <c r="U580"/>
  <c r="T580"/>
  <c r="S580"/>
  <c r="R580"/>
  <c r="Q580"/>
  <c r="AB579"/>
  <c r="AA579"/>
  <c r="Z579"/>
  <c r="Y579"/>
  <c r="X579"/>
  <c r="W579"/>
  <c r="V579"/>
  <c r="U579"/>
  <c r="T579"/>
  <c r="S579"/>
  <c r="R579"/>
  <c r="Q579"/>
  <c r="AB578"/>
  <c r="AA578"/>
  <c r="Z578"/>
  <c r="Y578"/>
  <c r="X578"/>
  <c r="W578"/>
  <c r="V578"/>
  <c r="U578"/>
  <c r="T578"/>
  <c r="S578"/>
  <c r="R578"/>
  <c r="Q578"/>
  <c r="AB577"/>
  <c r="AA577"/>
  <c r="Z577"/>
  <c r="Y577"/>
  <c r="X577"/>
  <c r="W577"/>
  <c r="V577"/>
  <c r="U577"/>
  <c r="T577"/>
  <c r="S577"/>
  <c r="R577"/>
  <c r="Q577"/>
  <c r="AB576"/>
  <c r="AA576"/>
  <c r="Z576"/>
  <c r="Y576"/>
  <c r="X576"/>
  <c r="W576"/>
  <c r="V576"/>
  <c r="U576"/>
  <c r="T576"/>
  <c r="S576"/>
  <c r="R576"/>
  <c r="Q576"/>
  <c r="AB575"/>
  <c r="AA575"/>
  <c r="Z575"/>
  <c r="Y575"/>
  <c r="X575"/>
  <c r="W575"/>
  <c r="V575"/>
  <c r="U575"/>
  <c r="T575"/>
  <c r="S575"/>
  <c r="R575"/>
  <c r="Q575"/>
  <c r="AB574"/>
  <c r="AA574"/>
  <c r="Z574"/>
  <c r="Y574"/>
  <c r="X574"/>
  <c r="W574"/>
  <c r="V574"/>
  <c r="U574"/>
  <c r="T574"/>
  <c r="S574"/>
  <c r="R574"/>
  <c r="Q574"/>
  <c r="AB573"/>
  <c r="AA573"/>
  <c r="Z573"/>
  <c r="Y573"/>
  <c r="X573"/>
  <c r="W573"/>
  <c r="V573"/>
  <c r="U573"/>
  <c r="T573"/>
  <c r="S573"/>
  <c r="R573"/>
  <c r="Q573"/>
  <c r="AB572"/>
  <c r="AA572"/>
  <c r="Z572"/>
  <c r="Y572"/>
  <c r="X572"/>
  <c r="W572"/>
  <c r="V572"/>
  <c r="U572"/>
  <c r="T572"/>
  <c r="S572"/>
  <c r="R572"/>
  <c r="Q572"/>
  <c r="AB571"/>
  <c r="AA571"/>
  <c r="Z571"/>
  <c r="Y571"/>
  <c r="X571"/>
  <c r="W571"/>
  <c r="V571"/>
  <c r="U571"/>
  <c r="T571"/>
  <c r="S571"/>
  <c r="R571"/>
  <c r="Q571"/>
  <c r="AB570"/>
  <c r="AA570"/>
  <c r="Z570"/>
  <c r="Y570"/>
  <c r="X570"/>
  <c r="W570"/>
  <c r="V570"/>
  <c r="U570"/>
  <c r="T570"/>
  <c r="S570"/>
  <c r="R570"/>
  <c r="Q570"/>
  <c r="AB569"/>
  <c r="AA569"/>
  <c r="Z569"/>
  <c r="Y569"/>
  <c r="X569"/>
  <c r="W569"/>
  <c r="V569"/>
  <c r="U569"/>
  <c r="T569"/>
  <c r="S569"/>
  <c r="R569"/>
  <c r="Q569"/>
  <c r="B570"/>
  <c r="C570"/>
  <c r="D570"/>
  <c r="E570"/>
  <c r="F570"/>
  <c r="G570"/>
  <c r="H570"/>
  <c r="I570"/>
  <c r="J570"/>
  <c r="K570"/>
  <c r="L570"/>
  <c r="M570"/>
  <c r="B571"/>
  <c r="C571"/>
  <c r="D571"/>
  <c r="E571"/>
  <c r="F571"/>
  <c r="G571"/>
  <c r="H571"/>
  <c r="I571"/>
  <c r="J571"/>
  <c r="K571"/>
  <c r="L571"/>
  <c r="M571"/>
  <c r="B572"/>
  <c r="C572"/>
  <c r="D572"/>
  <c r="E572"/>
  <c r="F572"/>
  <c r="G572"/>
  <c r="H572"/>
  <c r="I572"/>
  <c r="J572"/>
  <c r="K572"/>
  <c r="L572"/>
  <c r="M572"/>
  <c r="B573"/>
  <c r="C573"/>
  <c r="D573"/>
  <c r="E573"/>
  <c r="F573"/>
  <c r="G573"/>
  <c r="H573"/>
  <c r="I573"/>
  <c r="J573"/>
  <c r="K573"/>
  <c r="L573"/>
  <c r="M573"/>
  <c r="B574"/>
  <c r="C574"/>
  <c r="D574"/>
  <c r="E574"/>
  <c r="F574"/>
  <c r="G574"/>
  <c r="H574"/>
  <c r="I574"/>
  <c r="J574"/>
  <c r="K574"/>
  <c r="L574"/>
  <c r="M574"/>
  <c r="B575"/>
  <c r="C575"/>
  <c r="D575"/>
  <c r="E575"/>
  <c r="F575"/>
  <c r="G575"/>
  <c r="H575"/>
  <c r="I575"/>
  <c r="J575"/>
  <c r="K575"/>
  <c r="L575"/>
  <c r="M575"/>
  <c r="B576"/>
  <c r="C576"/>
  <c r="D576"/>
  <c r="E576"/>
  <c r="F576"/>
  <c r="G576"/>
  <c r="H576"/>
  <c r="I576"/>
  <c r="J576"/>
  <c r="K576"/>
  <c r="L576"/>
  <c r="M576"/>
  <c r="B577"/>
  <c r="C577"/>
  <c r="D577"/>
  <c r="E577"/>
  <c r="F577"/>
  <c r="G577"/>
  <c r="H577"/>
  <c r="I577"/>
  <c r="J577"/>
  <c r="K577"/>
  <c r="L577"/>
  <c r="M577"/>
  <c r="B578"/>
  <c r="C578"/>
  <c r="D578"/>
  <c r="E578"/>
  <c r="F578"/>
  <c r="G578"/>
  <c r="H578"/>
  <c r="I578"/>
  <c r="J578"/>
  <c r="K578"/>
  <c r="L578"/>
  <c r="M578"/>
  <c r="B579"/>
  <c r="C579"/>
  <c r="D579"/>
  <c r="E579"/>
  <c r="F579"/>
  <c r="G579"/>
  <c r="H579"/>
  <c r="I579"/>
  <c r="J579"/>
  <c r="K579"/>
  <c r="L579"/>
  <c r="M579"/>
  <c r="B580"/>
  <c r="C580"/>
  <c r="D580"/>
  <c r="E580"/>
  <c r="F580"/>
  <c r="G580"/>
  <c r="H580"/>
  <c r="I580"/>
  <c r="J580"/>
  <c r="K580"/>
  <c r="L580"/>
  <c r="M580"/>
  <c r="B581"/>
  <c r="C581"/>
  <c r="D581"/>
  <c r="E581"/>
  <c r="F581"/>
  <c r="G581"/>
  <c r="H581"/>
  <c r="I581"/>
  <c r="J581"/>
  <c r="K581"/>
  <c r="L581"/>
  <c r="M581"/>
  <c r="B582"/>
  <c r="C582"/>
  <c r="D582"/>
  <c r="E582"/>
  <c r="F582"/>
  <c r="G582"/>
  <c r="H582"/>
  <c r="I582"/>
  <c r="J582"/>
  <c r="K582"/>
  <c r="L582"/>
  <c r="M582"/>
  <c r="B583"/>
  <c r="C583"/>
  <c r="D583"/>
  <c r="E583"/>
  <c r="F583"/>
  <c r="G583"/>
  <c r="H583"/>
  <c r="I583"/>
  <c r="J583"/>
  <c r="K583"/>
  <c r="L583"/>
  <c r="M583"/>
  <c r="B584"/>
  <c r="C584"/>
  <c r="D584"/>
  <c r="E584"/>
  <c r="F584"/>
  <c r="G584"/>
  <c r="H584"/>
  <c r="I584"/>
  <c r="J584"/>
  <c r="K584"/>
  <c r="L584"/>
  <c r="M584"/>
  <c r="B585"/>
  <c r="C585"/>
  <c r="D585"/>
  <c r="E585"/>
  <c r="F585"/>
  <c r="G585"/>
  <c r="H585"/>
  <c r="I585"/>
  <c r="J585"/>
  <c r="K585"/>
  <c r="L585"/>
  <c r="M585"/>
  <c r="B586"/>
  <c r="C586"/>
  <c r="D586"/>
  <c r="E586"/>
  <c r="F586"/>
  <c r="G586"/>
  <c r="H586"/>
  <c r="I586"/>
  <c r="J586"/>
  <c r="K586"/>
  <c r="L586"/>
  <c r="M586"/>
  <c r="B587"/>
  <c r="C587"/>
  <c r="D587"/>
  <c r="E587"/>
  <c r="F587"/>
  <c r="G587"/>
  <c r="H587"/>
  <c r="I587"/>
  <c r="J587"/>
  <c r="K587"/>
  <c r="L587"/>
  <c r="M587"/>
  <c r="B588"/>
  <c r="C588"/>
  <c r="D588"/>
  <c r="E588"/>
  <c r="F588"/>
  <c r="G588"/>
  <c r="H588"/>
  <c r="I588"/>
  <c r="J588"/>
  <c r="K588"/>
  <c r="L588"/>
  <c r="M588"/>
  <c r="B589"/>
  <c r="C589"/>
  <c r="D589"/>
  <c r="E589"/>
  <c r="F589"/>
  <c r="G589"/>
  <c r="H589"/>
  <c r="I589"/>
  <c r="J589"/>
  <c r="K589"/>
  <c r="L589"/>
  <c r="M589"/>
  <c r="B590"/>
  <c r="C590"/>
  <c r="D590"/>
  <c r="E590"/>
  <c r="F590"/>
  <c r="G590"/>
  <c r="H590"/>
  <c r="I590"/>
  <c r="J590"/>
  <c r="K590"/>
  <c r="L590"/>
  <c r="M590"/>
  <c r="B591"/>
  <c r="C591"/>
  <c r="D591"/>
  <c r="E591"/>
  <c r="F591"/>
  <c r="G591"/>
  <c r="H591"/>
  <c r="I591"/>
  <c r="J591"/>
  <c r="K591"/>
  <c r="L591"/>
  <c r="M591"/>
  <c r="B592"/>
  <c r="C592"/>
  <c r="D592"/>
  <c r="E592"/>
  <c r="F592"/>
  <c r="G592"/>
  <c r="H592"/>
  <c r="I592"/>
  <c r="J592"/>
  <c r="K592"/>
  <c r="L592"/>
  <c r="M592"/>
  <c r="B593"/>
  <c r="C593"/>
  <c r="D593"/>
  <c r="E593"/>
  <c r="F593"/>
  <c r="G593"/>
  <c r="H593"/>
  <c r="I593"/>
  <c r="J593"/>
  <c r="K593"/>
  <c r="L593"/>
  <c r="M593"/>
  <c r="B594"/>
  <c r="C594"/>
  <c r="D594"/>
  <c r="E594"/>
  <c r="F594"/>
  <c r="G594"/>
  <c r="H594"/>
  <c r="I594"/>
  <c r="J594"/>
  <c r="K594"/>
  <c r="L594"/>
  <c r="M594"/>
  <c r="B595"/>
  <c r="C595"/>
  <c r="D595"/>
  <c r="E595"/>
  <c r="F595"/>
  <c r="G595"/>
  <c r="H595"/>
  <c r="I595"/>
  <c r="J595"/>
  <c r="K595"/>
  <c r="L595"/>
  <c r="M595"/>
  <c r="B596"/>
  <c r="C596"/>
  <c r="D596"/>
  <c r="E596"/>
  <c r="F596"/>
  <c r="G596"/>
  <c r="H596"/>
  <c r="I596"/>
  <c r="J596"/>
  <c r="K596"/>
  <c r="L596"/>
  <c r="M596"/>
  <c r="C569"/>
  <c r="D569"/>
  <c r="E569"/>
  <c r="F569"/>
  <c r="G569"/>
  <c r="H569"/>
  <c r="I569"/>
  <c r="J569"/>
  <c r="K569"/>
  <c r="L569"/>
  <c r="M569"/>
  <c r="B569"/>
  <c r="Q517"/>
  <c r="R517"/>
  <c r="AB516"/>
  <c r="AA516"/>
  <c r="Z516"/>
  <c r="Y516"/>
  <c r="X516"/>
  <c r="W516"/>
  <c r="V516"/>
  <c r="U516"/>
  <c r="T516"/>
  <c r="S516"/>
  <c r="R516"/>
  <c r="Q516"/>
  <c r="AB515"/>
  <c r="AA515"/>
  <c r="Z515"/>
  <c r="Y515"/>
  <c r="X515"/>
  <c r="W515"/>
  <c r="V515"/>
  <c r="U515"/>
  <c r="T515"/>
  <c r="S515"/>
  <c r="R515"/>
  <c r="Q515"/>
  <c r="AB514"/>
  <c r="AA514"/>
  <c r="Z514"/>
  <c r="Y514"/>
  <c r="X514"/>
  <c r="W514"/>
  <c r="V514"/>
  <c r="U514"/>
  <c r="T514"/>
  <c r="S514"/>
  <c r="R514"/>
  <c r="Q514"/>
  <c r="AB513"/>
  <c r="AA513"/>
  <c r="Z513"/>
  <c r="Y513"/>
  <c r="X513"/>
  <c r="W513"/>
  <c r="V513"/>
  <c r="U513"/>
  <c r="T513"/>
  <c r="S513"/>
  <c r="R513"/>
  <c r="Q513"/>
  <c r="AB512"/>
  <c r="AA512"/>
  <c r="Z512"/>
  <c r="Y512"/>
  <c r="X512"/>
  <c r="W512"/>
  <c r="V512"/>
  <c r="U512"/>
  <c r="T512"/>
  <c r="S512"/>
  <c r="R512"/>
  <c r="Q512"/>
  <c r="AB511"/>
  <c r="AA511"/>
  <c r="Z511"/>
  <c r="Y511"/>
  <c r="X511"/>
  <c r="W511"/>
  <c r="V511"/>
  <c r="U511"/>
  <c r="T511"/>
  <c r="S511"/>
  <c r="R511"/>
  <c r="Q511"/>
  <c r="AB510"/>
  <c r="AA510"/>
  <c r="Z510"/>
  <c r="Y510"/>
  <c r="X510"/>
  <c r="W510"/>
  <c r="V510"/>
  <c r="U510"/>
  <c r="T510"/>
  <c r="S510"/>
  <c r="R510"/>
  <c r="Q510"/>
  <c r="AB509"/>
  <c r="AA509"/>
  <c r="Z509"/>
  <c r="Y509"/>
  <c r="X509"/>
  <c r="W509"/>
  <c r="V509"/>
  <c r="U509"/>
  <c r="T509"/>
  <c r="S509"/>
  <c r="R509"/>
  <c r="Q509"/>
  <c r="AB508"/>
  <c r="AA508"/>
  <c r="Z508"/>
  <c r="Y508"/>
  <c r="X508"/>
  <c r="W508"/>
  <c r="V508"/>
  <c r="U508"/>
  <c r="T508"/>
  <c r="S508"/>
  <c r="R508"/>
  <c r="Q508"/>
  <c r="AB507"/>
  <c r="AA507"/>
  <c r="Z507"/>
  <c r="Y507"/>
  <c r="X507"/>
  <c r="W507"/>
  <c r="V507"/>
  <c r="U507"/>
  <c r="T507"/>
  <c r="S507"/>
  <c r="R507"/>
  <c r="Q507"/>
  <c r="AB506"/>
  <c r="AA506"/>
  <c r="Z506"/>
  <c r="Y506"/>
  <c r="X506"/>
  <c r="W506"/>
  <c r="V506"/>
  <c r="U506"/>
  <c r="T506"/>
  <c r="S506"/>
  <c r="R506"/>
  <c r="Q506"/>
  <c r="AB505"/>
  <c r="AA505"/>
  <c r="Z505"/>
  <c r="Y505"/>
  <c r="X505"/>
  <c r="W505"/>
  <c r="V505"/>
  <c r="U505"/>
  <c r="T505"/>
  <c r="S505"/>
  <c r="R505"/>
  <c r="Q505"/>
  <c r="AB504"/>
  <c r="AA504"/>
  <c r="Z504"/>
  <c r="Y504"/>
  <c r="X504"/>
  <c r="W504"/>
  <c r="V504"/>
  <c r="U504"/>
  <c r="T504"/>
  <c r="S504"/>
  <c r="R504"/>
  <c r="Q504"/>
  <c r="AB503"/>
  <c r="AA503"/>
  <c r="Z503"/>
  <c r="Y503"/>
  <c r="X503"/>
  <c r="W503"/>
  <c r="V503"/>
  <c r="U503"/>
  <c r="T503"/>
  <c r="S503"/>
  <c r="R503"/>
  <c r="Q503"/>
  <c r="AB502"/>
  <c r="AA502"/>
  <c r="Z502"/>
  <c r="Y502"/>
  <c r="X502"/>
  <c r="W502"/>
  <c r="V502"/>
  <c r="U502"/>
  <c r="T502"/>
  <c r="S502"/>
  <c r="R502"/>
  <c r="Q502"/>
  <c r="AB501"/>
  <c r="AA501"/>
  <c r="Z501"/>
  <c r="Y501"/>
  <c r="X501"/>
  <c r="W501"/>
  <c r="V501"/>
  <c r="U501"/>
  <c r="T501"/>
  <c r="S501"/>
  <c r="R501"/>
  <c r="Q501"/>
  <c r="AB500"/>
  <c r="AA500"/>
  <c r="Z500"/>
  <c r="Y500"/>
  <c r="X500"/>
  <c r="W500"/>
  <c r="V500"/>
  <c r="U500"/>
  <c r="T500"/>
  <c r="S500"/>
  <c r="R500"/>
  <c r="Q500"/>
  <c r="AB499"/>
  <c r="AA499"/>
  <c r="Z499"/>
  <c r="Y499"/>
  <c r="X499"/>
  <c r="W499"/>
  <c r="V499"/>
  <c r="U499"/>
  <c r="T499"/>
  <c r="S499"/>
  <c r="R499"/>
  <c r="Q499"/>
  <c r="AB498"/>
  <c r="AA498"/>
  <c r="Z498"/>
  <c r="Y498"/>
  <c r="X498"/>
  <c r="W498"/>
  <c r="V498"/>
  <c r="U498"/>
  <c r="T498"/>
  <c r="S498"/>
  <c r="R498"/>
  <c r="Q498"/>
  <c r="AB497"/>
  <c r="AA497"/>
  <c r="Z497"/>
  <c r="Y497"/>
  <c r="X497"/>
  <c r="W497"/>
  <c r="V497"/>
  <c r="U497"/>
  <c r="T497"/>
  <c r="S497"/>
  <c r="R497"/>
  <c r="Q497"/>
  <c r="AB496"/>
  <c r="AA496"/>
  <c r="Z496"/>
  <c r="Y496"/>
  <c r="X496"/>
  <c r="W496"/>
  <c r="V496"/>
  <c r="U496"/>
  <c r="T496"/>
  <c r="S496"/>
  <c r="R496"/>
  <c r="Q496"/>
  <c r="AB495"/>
  <c r="AA495"/>
  <c r="Z495"/>
  <c r="Y495"/>
  <c r="X495"/>
  <c r="W495"/>
  <c r="V495"/>
  <c r="U495"/>
  <c r="T495"/>
  <c r="S495"/>
  <c r="R495"/>
  <c r="Q495"/>
  <c r="AB494"/>
  <c r="AA494"/>
  <c r="Z494"/>
  <c r="Y494"/>
  <c r="X494"/>
  <c r="W494"/>
  <c r="V494"/>
  <c r="U494"/>
  <c r="T494"/>
  <c r="S494"/>
  <c r="R494"/>
  <c r="Q494"/>
  <c r="AB493"/>
  <c r="AA493"/>
  <c r="Z493"/>
  <c r="Y493"/>
  <c r="X493"/>
  <c r="W493"/>
  <c r="V493"/>
  <c r="U493"/>
  <c r="T493"/>
  <c r="S493"/>
  <c r="R493"/>
  <c r="Q493"/>
  <c r="AB492"/>
  <c r="AA492"/>
  <c r="Z492"/>
  <c r="Y492"/>
  <c r="X492"/>
  <c r="W492"/>
  <c r="V492"/>
  <c r="U492"/>
  <c r="T492"/>
  <c r="S492"/>
  <c r="R492"/>
  <c r="Q492"/>
  <c r="AB491"/>
  <c r="AA491"/>
  <c r="Z491"/>
  <c r="Y491"/>
  <c r="X491"/>
  <c r="W491"/>
  <c r="V491"/>
  <c r="U491"/>
  <c r="T491"/>
  <c r="S491"/>
  <c r="R491"/>
  <c r="Q491"/>
  <c r="AB490"/>
  <c r="AA490"/>
  <c r="Z490"/>
  <c r="Y490"/>
  <c r="X490"/>
  <c r="W490"/>
  <c r="V490"/>
  <c r="U490"/>
  <c r="T490"/>
  <c r="S490"/>
  <c r="R490"/>
  <c r="Q490"/>
  <c r="AB489"/>
  <c r="AA489"/>
  <c r="Z489"/>
  <c r="Y489"/>
  <c r="X489"/>
  <c r="W489"/>
  <c r="V489"/>
  <c r="U489"/>
  <c r="T489"/>
  <c r="S489"/>
  <c r="R489"/>
  <c r="Q489"/>
  <c r="B490"/>
  <c r="C490"/>
  <c r="D490"/>
  <c r="E490"/>
  <c r="F490"/>
  <c r="G490"/>
  <c r="H490"/>
  <c r="I490"/>
  <c r="J490"/>
  <c r="K490"/>
  <c r="L490"/>
  <c r="M490"/>
  <c r="B491"/>
  <c r="C491"/>
  <c r="D491"/>
  <c r="E491"/>
  <c r="F491"/>
  <c r="G491"/>
  <c r="H491"/>
  <c r="I491"/>
  <c r="J491"/>
  <c r="K491"/>
  <c r="L491"/>
  <c r="M491"/>
  <c r="B492"/>
  <c r="C492"/>
  <c r="D492"/>
  <c r="E492"/>
  <c r="F492"/>
  <c r="G492"/>
  <c r="H492"/>
  <c r="I492"/>
  <c r="J492"/>
  <c r="K492"/>
  <c r="L492"/>
  <c r="M492"/>
  <c r="B493"/>
  <c r="C493"/>
  <c r="D493"/>
  <c r="E493"/>
  <c r="F493"/>
  <c r="G493"/>
  <c r="H493"/>
  <c r="I493"/>
  <c r="J493"/>
  <c r="K493"/>
  <c r="L493"/>
  <c r="M493"/>
  <c r="B494"/>
  <c r="C494"/>
  <c r="D494"/>
  <c r="E494"/>
  <c r="F494"/>
  <c r="G494"/>
  <c r="H494"/>
  <c r="I494"/>
  <c r="J494"/>
  <c r="K494"/>
  <c r="L494"/>
  <c r="M494"/>
  <c r="B495"/>
  <c r="C495"/>
  <c r="D495"/>
  <c r="E495"/>
  <c r="F495"/>
  <c r="G495"/>
  <c r="H495"/>
  <c r="I495"/>
  <c r="J495"/>
  <c r="K495"/>
  <c r="L495"/>
  <c r="M495"/>
  <c r="B496"/>
  <c r="C496"/>
  <c r="D496"/>
  <c r="E496"/>
  <c r="F496"/>
  <c r="G496"/>
  <c r="H496"/>
  <c r="I496"/>
  <c r="J496"/>
  <c r="K496"/>
  <c r="L496"/>
  <c r="M496"/>
  <c r="B497"/>
  <c r="C497"/>
  <c r="D497"/>
  <c r="E497"/>
  <c r="F497"/>
  <c r="G497"/>
  <c r="H497"/>
  <c r="I497"/>
  <c r="J497"/>
  <c r="K497"/>
  <c r="L497"/>
  <c r="M497"/>
  <c r="B498"/>
  <c r="C498"/>
  <c r="D498"/>
  <c r="E498"/>
  <c r="F498"/>
  <c r="G498"/>
  <c r="H498"/>
  <c r="I498"/>
  <c r="J498"/>
  <c r="K498"/>
  <c r="L498"/>
  <c r="M498"/>
  <c r="B499"/>
  <c r="C499"/>
  <c r="D499"/>
  <c r="E499"/>
  <c r="F499"/>
  <c r="G499"/>
  <c r="H499"/>
  <c r="I499"/>
  <c r="J499"/>
  <c r="K499"/>
  <c r="L499"/>
  <c r="M499"/>
  <c r="B500"/>
  <c r="C500"/>
  <c r="D500"/>
  <c r="E500"/>
  <c r="F500"/>
  <c r="G500"/>
  <c r="H500"/>
  <c r="I500"/>
  <c r="J500"/>
  <c r="K500"/>
  <c r="L500"/>
  <c r="M500"/>
  <c r="B501"/>
  <c r="C501"/>
  <c r="D501"/>
  <c r="E501"/>
  <c r="F501"/>
  <c r="G501"/>
  <c r="H501"/>
  <c r="I501"/>
  <c r="J501"/>
  <c r="K501"/>
  <c r="L501"/>
  <c r="M501"/>
  <c r="B502"/>
  <c r="C502"/>
  <c r="D502"/>
  <c r="E502"/>
  <c r="F502"/>
  <c r="G502"/>
  <c r="H502"/>
  <c r="I502"/>
  <c r="J502"/>
  <c r="K502"/>
  <c r="L502"/>
  <c r="M502"/>
  <c r="B503"/>
  <c r="C503"/>
  <c r="D503"/>
  <c r="E503"/>
  <c r="F503"/>
  <c r="G503"/>
  <c r="H503"/>
  <c r="I503"/>
  <c r="J503"/>
  <c r="K503"/>
  <c r="L503"/>
  <c r="M503"/>
  <c r="B504"/>
  <c r="C504"/>
  <c r="D504"/>
  <c r="E504"/>
  <c r="F504"/>
  <c r="G504"/>
  <c r="H504"/>
  <c r="I504"/>
  <c r="J504"/>
  <c r="K504"/>
  <c r="L504"/>
  <c r="M504"/>
  <c r="B505"/>
  <c r="C505"/>
  <c r="D505"/>
  <c r="E505"/>
  <c r="F505"/>
  <c r="G505"/>
  <c r="H505"/>
  <c r="I505"/>
  <c r="J505"/>
  <c r="K505"/>
  <c r="L505"/>
  <c r="M505"/>
  <c r="B506"/>
  <c r="C506"/>
  <c r="D506"/>
  <c r="E506"/>
  <c r="F506"/>
  <c r="G506"/>
  <c r="H506"/>
  <c r="I506"/>
  <c r="J506"/>
  <c r="K506"/>
  <c r="L506"/>
  <c r="M506"/>
  <c r="B507"/>
  <c r="C507"/>
  <c r="D507"/>
  <c r="E507"/>
  <c r="F507"/>
  <c r="G507"/>
  <c r="H507"/>
  <c r="I507"/>
  <c r="J507"/>
  <c r="K507"/>
  <c r="L507"/>
  <c r="M507"/>
  <c r="B508"/>
  <c r="C508"/>
  <c r="D508"/>
  <c r="E508"/>
  <c r="F508"/>
  <c r="G508"/>
  <c r="H508"/>
  <c r="I508"/>
  <c r="J508"/>
  <c r="K508"/>
  <c r="L508"/>
  <c r="M508"/>
  <c r="B509"/>
  <c r="C509"/>
  <c r="D509"/>
  <c r="E509"/>
  <c r="F509"/>
  <c r="G509"/>
  <c r="H509"/>
  <c r="I509"/>
  <c r="J509"/>
  <c r="K509"/>
  <c r="L509"/>
  <c r="M509"/>
  <c r="B510"/>
  <c r="C510"/>
  <c r="D510"/>
  <c r="E510"/>
  <c r="F510"/>
  <c r="G510"/>
  <c r="H510"/>
  <c r="I510"/>
  <c r="J510"/>
  <c r="K510"/>
  <c r="L510"/>
  <c r="M510"/>
  <c r="B511"/>
  <c r="C511"/>
  <c r="D511"/>
  <c r="E511"/>
  <c r="F511"/>
  <c r="G511"/>
  <c r="H511"/>
  <c r="I511"/>
  <c r="J511"/>
  <c r="K511"/>
  <c r="L511"/>
  <c r="M511"/>
  <c r="B512"/>
  <c r="C512"/>
  <c r="D512"/>
  <c r="E512"/>
  <c r="F512"/>
  <c r="G512"/>
  <c r="H512"/>
  <c r="I512"/>
  <c r="J512"/>
  <c r="K512"/>
  <c r="L512"/>
  <c r="M512"/>
  <c r="B513"/>
  <c r="C513"/>
  <c r="D513"/>
  <c r="E513"/>
  <c r="F513"/>
  <c r="G513"/>
  <c r="H513"/>
  <c r="I513"/>
  <c r="J513"/>
  <c r="K513"/>
  <c r="L513"/>
  <c r="M513"/>
  <c r="B514"/>
  <c r="C514"/>
  <c r="D514"/>
  <c r="E514"/>
  <c r="F514"/>
  <c r="G514"/>
  <c r="H514"/>
  <c r="I514"/>
  <c r="J514"/>
  <c r="K514"/>
  <c r="L514"/>
  <c r="M514"/>
  <c r="B515"/>
  <c r="C515"/>
  <c r="D515"/>
  <c r="E515"/>
  <c r="F515"/>
  <c r="G515"/>
  <c r="H515"/>
  <c r="I515"/>
  <c r="J515"/>
  <c r="K515"/>
  <c r="L515"/>
  <c r="M515"/>
  <c r="B516"/>
  <c r="C516"/>
  <c r="D516"/>
  <c r="E516"/>
  <c r="F516"/>
  <c r="G516"/>
  <c r="H516"/>
  <c r="I516"/>
  <c r="J516"/>
  <c r="K516"/>
  <c r="L516"/>
  <c r="M516"/>
  <c r="C489"/>
  <c r="D489"/>
  <c r="E489"/>
  <c r="F489"/>
  <c r="G489"/>
  <c r="H489"/>
  <c r="I489"/>
  <c r="J489"/>
  <c r="K489"/>
  <c r="L489"/>
  <c r="M489"/>
  <c r="B489"/>
  <c r="AB453"/>
  <c r="AA453"/>
  <c r="Z453"/>
  <c r="Y453"/>
  <c r="X453"/>
  <c r="W453"/>
  <c r="V453"/>
  <c r="U453"/>
  <c r="T453"/>
  <c r="S453"/>
  <c r="R453"/>
  <c r="Q453"/>
  <c r="AB452"/>
  <c r="AA452"/>
  <c r="Z452"/>
  <c r="Y452"/>
  <c r="X452"/>
  <c r="W452"/>
  <c r="V452"/>
  <c r="U452"/>
  <c r="T452"/>
  <c r="S452"/>
  <c r="R452"/>
  <c r="Q452"/>
  <c r="AB451"/>
  <c r="AA451"/>
  <c r="Z451"/>
  <c r="Y451"/>
  <c r="X451"/>
  <c r="W451"/>
  <c r="V451"/>
  <c r="U451"/>
  <c r="T451"/>
  <c r="S451"/>
  <c r="R451"/>
  <c r="Q451"/>
  <c r="AB450"/>
  <c r="AA450"/>
  <c r="Z450"/>
  <c r="Y450"/>
  <c r="X450"/>
  <c r="W450"/>
  <c r="V450"/>
  <c r="U450"/>
  <c r="T450"/>
  <c r="S450"/>
  <c r="R450"/>
  <c r="Q450"/>
  <c r="AB449"/>
  <c r="AA449"/>
  <c r="Z449"/>
  <c r="Y449"/>
  <c r="X449"/>
  <c r="W449"/>
  <c r="V449"/>
  <c r="U449"/>
  <c r="T449"/>
  <c r="S449"/>
  <c r="R449"/>
  <c r="Q449"/>
  <c r="B450"/>
  <c r="C450"/>
  <c r="D450"/>
  <c r="E450"/>
  <c r="F450"/>
  <c r="G450"/>
  <c r="H450"/>
  <c r="I450"/>
  <c r="J450"/>
  <c r="K450"/>
  <c r="L450"/>
  <c r="M450"/>
  <c r="B451"/>
  <c r="C451"/>
  <c r="D451"/>
  <c r="E451"/>
  <c r="F451"/>
  <c r="G451"/>
  <c r="H451"/>
  <c r="I451"/>
  <c r="J451"/>
  <c r="K451"/>
  <c r="L451"/>
  <c r="M451"/>
  <c r="B452"/>
  <c r="C452"/>
  <c r="D452"/>
  <c r="E452"/>
  <c r="F452"/>
  <c r="G452"/>
  <c r="H452"/>
  <c r="I452"/>
  <c r="J452"/>
  <c r="K452"/>
  <c r="L452"/>
  <c r="M452"/>
  <c r="B453"/>
  <c r="C453"/>
  <c r="D453"/>
  <c r="E453"/>
  <c r="F453"/>
  <c r="G453"/>
  <c r="H453"/>
  <c r="I453"/>
  <c r="J453"/>
  <c r="K453"/>
  <c r="L453"/>
  <c r="M453"/>
  <c r="C449"/>
  <c r="D449"/>
  <c r="E449"/>
  <c r="F449"/>
  <c r="G449"/>
  <c r="H449"/>
  <c r="I449"/>
  <c r="J449"/>
  <c r="K449"/>
  <c r="L449"/>
  <c r="M449"/>
  <c r="B449"/>
  <c r="AB415"/>
  <c r="AA415"/>
  <c r="Z415"/>
  <c r="Y415"/>
  <c r="X415"/>
  <c r="W415"/>
  <c r="V415"/>
  <c r="U415"/>
  <c r="T415"/>
  <c r="S415"/>
  <c r="R415"/>
  <c r="Q415"/>
  <c r="AB414"/>
  <c r="AA414"/>
  <c r="Z414"/>
  <c r="Y414"/>
  <c r="X414"/>
  <c r="W414"/>
  <c r="V414"/>
  <c r="U414"/>
  <c r="T414"/>
  <c r="S414"/>
  <c r="R414"/>
  <c r="Q414"/>
  <c r="AB413"/>
  <c r="AA413"/>
  <c r="Z413"/>
  <c r="Y413"/>
  <c r="X413"/>
  <c r="W413"/>
  <c r="V413"/>
  <c r="U413"/>
  <c r="T413"/>
  <c r="S413"/>
  <c r="R413"/>
  <c r="Q413"/>
  <c r="AB412"/>
  <c r="AA412"/>
  <c r="Z412"/>
  <c r="Y412"/>
  <c r="X412"/>
  <c r="W412"/>
  <c r="V412"/>
  <c r="U412"/>
  <c r="T412"/>
  <c r="S412"/>
  <c r="R412"/>
  <c r="Q412"/>
  <c r="AB411"/>
  <c r="AA411"/>
  <c r="Z411"/>
  <c r="Y411"/>
  <c r="X411"/>
  <c r="W411"/>
  <c r="V411"/>
  <c r="U411"/>
  <c r="T411"/>
  <c r="S411"/>
  <c r="R411"/>
  <c r="Q411"/>
  <c r="AB410"/>
  <c r="AA410"/>
  <c r="Z410"/>
  <c r="Y410"/>
  <c r="X410"/>
  <c r="W410"/>
  <c r="V410"/>
  <c r="U410"/>
  <c r="T410"/>
  <c r="S410"/>
  <c r="R410"/>
  <c r="Q410"/>
  <c r="AB409"/>
  <c r="AA409"/>
  <c r="Z409"/>
  <c r="Y409"/>
  <c r="X409"/>
  <c r="W409"/>
  <c r="V409"/>
  <c r="U409"/>
  <c r="T409"/>
  <c r="S409"/>
  <c r="R409"/>
  <c r="Q409"/>
  <c r="C411"/>
  <c r="D411"/>
  <c r="E411"/>
  <c r="F411"/>
  <c r="G411"/>
  <c r="H411"/>
  <c r="I411"/>
  <c r="J411"/>
  <c r="K411"/>
  <c r="L411"/>
  <c r="M411"/>
  <c r="C412"/>
  <c r="D412"/>
  <c r="E412"/>
  <c r="F412"/>
  <c r="G412"/>
  <c r="H412"/>
  <c r="I412"/>
  <c r="J412"/>
  <c r="K412"/>
  <c r="L412"/>
  <c r="M412"/>
  <c r="C413"/>
  <c r="D413"/>
  <c r="E413"/>
  <c r="F413"/>
  <c r="G413"/>
  <c r="H413"/>
  <c r="I413"/>
  <c r="J413"/>
  <c r="K413"/>
  <c r="L413"/>
  <c r="M413"/>
  <c r="C414"/>
  <c r="D414"/>
  <c r="E414"/>
  <c r="F414"/>
  <c r="G414"/>
  <c r="H414"/>
  <c r="I414"/>
  <c r="J414"/>
  <c r="K414"/>
  <c r="L414"/>
  <c r="M414"/>
  <c r="C415"/>
  <c r="D415"/>
  <c r="E415"/>
  <c r="F415"/>
  <c r="G415"/>
  <c r="H415"/>
  <c r="I415"/>
  <c r="J415"/>
  <c r="K415"/>
  <c r="L415"/>
  <c r="M415"/>
  <c r="B411"/>
  <c r="B412"/>
  <c r="B413"/>
  <c r="B414"/>
  <c r="B415"/>
  <c r="Q370"/>
  <c r="R370"/>
  <c r="S370"/>
  <c r="T370"/>
  <c r="U370"/>
  <c r="V370"/>
  <c r="W370"/>
  <c r="X370"/>
  <c r="Y370"/>
  <c r="Z370"/>
  <c r="AA370"/>
  <c r="AB370"/>
  <c r="R369"/>
  <c r="S369"/>
  <c r="T369"/>
  <c r="U369"/>
  <c r="V369"/>
  <c r="W369"/>
  <c r="X369"/>
  <c r="Y369"/>
  <c r="Z369"/>
  <c r="AA369"/>
  <c r="AB369"/>
  <c r="Q369"/>
  <c r="B370"/>
  <c r="C370"/>
  <c r="D370"/>
  <c r="E370"/>
  <c r="F370"/>
  <c r="G370"/>
  <c r="H370"/>
  <c r="I370"/>
  <c r="J370"/>
  <c r="K370"/>
  <c r="L370"/>
  <c r="M370"/>
  <c r="C369"/>
  <c r="D369"/>
  <c r="E369"/>
  <c r="F369"/>
  <c r="G369"/>
  <c r="H369"/>
  <c r="I369"/>
  <c r="J369"/>
  <c r="K369"/>
  <c r="L369"/>
  <c r="M369"/>
  <c r="B369"/>
  <c r="Q330"/>
  <c r="R330"/>
  <c r="S330"/>
  <c r="T330"/>
  <c r="U330"/>
  <c r="V330"/>
  <c r="W330"/>
  <c r="X330"/>
  <c r="Y330"/>
  <c r="Z330"/>
  <c r="AA330"/>
  <c r="AB330"/>
  <c r="R329"/>
  <c r="S329"/>
  <c r="T329"/>
  <c r="U329"/>
  <c r="V329"/>
  <c r="W329"/>
  <c r="X329"/>
  <c r="Y329"/>
  <c r="Z329"/>
  <c r="AA329"/>
  <c r="AB329"/>
  <c r="Q329"/>
  <c r="B330"/>
  <c r="C330"/>
  <c r="D330"/>
  <c r="E330"/>
  <c r="F330"/>
  <c r="G330"/>
  <c r="H330"/>
  <c r="I330"/>
  <c r="J330"/>
  <c r="K330"/>
  <c r="L330"/>
  <c r="M330"/>
  <c r="B331"/>
  <c r="C331"/>
  <c r="D331"/>
  <c r="E331"/>
  <c r="F331"/>
  <c r="G331"/>
  <c r="H331"/>
  <c r="I331"/>
  <c r="J331"/>
  <c r="K331"/>
  <c r="L331"/>
  <c r="M331"/>
  <c r="B332"/>
  <c r="C332"/>
  <c r="D332"/>
  <c r="E332"/>
  <c r="F332"/>
  <c r="G332"/>
  <c r="H332"/>
  <c r="I332"/>
  <c r="J332"/>
  <c r="K332"/>
  <c r="L332"/>
  <c r="M332"/>
  <c r="B333"/>
  <c r="C333"/>
  <c r="D333"/>
  <c r="E333"/>
  <c r="F333"/>
  <c r="G333"/>
  <c r="H333"/>
  <c r="I333"/>
  <c r="J333"/>
  <c r="K333"/>
  <c r="L333"/>
  <c r="M333"/>
  <c r="B334"/>
  <c r="C334"/>
  <c r="D334"/>
  <c r="E334"/>
  <c r="F334"/>
  <c r="G334"/>
  <c r="H334"/>
  <c r="I334"/>
  <c r="J334"/>
  <c r="K334"/>
  <c r="L334"/>
  <c r="M334"/>
  <c r="B335"/>
  <c r="C335"/>
  <c r="D335"/>
  <c r="E335"/>
  <c r="F335"/>
  <c r="G335"/>
  <c r="H335"/>
  <c r="I335"/>
  <c r="J335"/>
  <c r="K335"/>
  <c r="L335"/>
  <c r="M335"/>
  <c r="B336"/>
  <c r="C336"/>
  <c r="D336"/>
  <c r="E336"/>
  <c r="F336"/>
  <c r="G336"/>
  <c r="H336"/>
  <c r="I336"/>
  <c r="J336"/>
  <c r="K336"/>
  <c r="L336"/>
  <c r="M336"/>
  <c r="B337"/>
  <c r="C337"/>
  <c r="D337"/>
  <c r="E337"/>
  <c r="F337"/>
  <c r="G337"/>
  <c r="H337"/>
  <c r="I337"/>
  <c r="J337"/>
  <c r="K337"/>
  <c r="L337"/>
  <c r="M337"/>
  <c r="B338"/>
  <c r="C338"/>
  <c r="D338"/>
  <c r="E338"/>
  <c r="F338"/>
  <c r="G338"/>
  <c r="H338"/>
  <c r="I338"/>
  <c r="J338"/>
  <c r="K338"/>
  <c r="L338"/>
  <c r="M338"/>
  <c r="B339"/>
  <c r="C339"/>
  <c r="D339"/>
  <c r="E339"/>
  <c r="F339"/>
  <c r="G339"/>
  <c r="H339"/>
  <c r="I339"/>
  <c r="J339"/>
  <c r="K339"/>
  <c r="L339"/>
  <c r="M339"/>
  <c r="B340"/>
  <c r="C340"/>
  <c r="D340"/>
  <c r="E340"/>
  <c r="F340"/>
  <c r="G340"/>
  <c r="H340"/>
  <c r="I340"/>
  <c r="J340"/>
  <c r="K340"/>
  <c r="L340"/>
  <c r="M340"/>
  <c r="B341"/>
  <c r="C341"/>
  <c r="D341"/>
  <c r="E341"/>
  <c r="F341"/>
  <c r="G341"/>
  <c r="H341"/>
  <c r="I341"/>
  <c r="J341"/>
  <c r="K341"/>
  <c r="L341"/>
  <c r="M341"/>
  <c r="B342"/>
  <c r="C342"/>
  <c r="D342"/>
  <c r="E342"/>
  <c r="F342"/>
  <c r="G342"/>
  <c r="H342"/>
  <c r="I342"/>
  <c r="J342"/>
  <c r="K342"/>
  <c r="L342"/>
  <c r="M342"/>
  <c r="B343"/>
  <c r="C343"/>
  <c r="D343"/>
  <c r="E343"/>
  <c r="F343"/>
  <c r="G343"/>
  <c r="H343"/>
  <c r="I343"/>
  <c r="J343"/>
  <c r="K343"/>
  <c r="L343"/>
  <c r="M343"/>
  <c r="B344"/>
  <c r="C344"/>
  <c r="D344"/>
  <c r="E344"/>
  <c r="F344"/>
  <c r="G344"/>
  <c r="H344"/>
  <c r="I344"/>
  <c r="J344"/>
  <c r="K344"/>
  <c r="L344"/>
  <c r="M344"/>
  <c r="B345"/>
  <c r="C345"/>
  <c r="D345"/>
  <c r="E345"/>
  <c r="F345"/>
  <c r="G345"/>
  <c r="H345"/>
  <c r="I345"/>
  <c r="J345"/>
  <c r="K345"/>
  <c r="L345"/>
  <c r="M345"/>
  <c r="B346"/>
  <c r="C346"/>
  <c r="D346"/>
  <c r="E346"/>
  <c r="F346"/>
  <c r="G346"/>
  <c r="H346"/>
  <c r="I346"/>
  <c r="J346"/>
  <c r="K346"/>
  <c r="L346"/>
  <c r="M346"/>
  <c r="B347"/>
  <c r="C347"/>
  <c r="D347"/>
  <c r="E347"/>
  <c r="F347"/>
  <c r="G347"/>
  <c r="H347"/>
  <c r="I347"/>
  <c r="J347"/>
  <c r="K347"/>
  <c r="L347"/>
  <c r="M347"/>
  <c r="B348"/>
  <c r="C348"/>
  <c r="D348"/>
  <c r="E348"/>
  <c r="F348"/>
  <c r="G348"/>
  <c r="H348"/>
  <c r="I348"/>
  <c r="J348"/>
  <c r="K348"/>
  <c r="L348"/>
  <c r="M348"/>
  <c r="B349"/>
  <c r="C349"/>
  <c r="D349"/>
  <c r="E349"/>
  <c r="F349"/>
  <c r="G349"/>
  <c r="H349"/>
  <c r="I349"/>
  <c r="J349"/>
  <c r="K349"/>
  <c r="L349"/>
  <c r="M349"/>
  <c r="B350"/>
  <c r="C350"/>
  <c r="D350"/>
  <c r="E350"/>
  <c r="F350"/>
  <c r="G350"/>
  <c r="H350"/>
  <c r="I350"/>
  <c r="J350"/>
  <c r="K350"/>
  <c r="L350"/>
  <c r="M350"/>
  <c r="B351"/>
  <c r="C351"/>
  <c r="D351"/>
  <c r="E351"/>
  <c r="F351"/>
  <c r="G351"/>
  <c r="H351"/>
  <c r="I351"/>
  <c r="J351"/>
  <c r="K351"/>
  <c r="L351"/>
  <c r="M351"/>
  <c r="B352"/>
  <c r="C352"/>
  <c r="D352"/>
  <c r="E352"/>
  <c r="F352"/>
  <c r="G352"/>
  <c r="H352"/>
  <c r="I352"/>
  <c r="J352"/>
  <c r="K352"/>
  <c r="L352"/>
  <c r="M352"/>
  <c r="B353"/>
  <c r="C353"/>
  <c r="D353"/>
  <c r="E353"/>
  <c r="F353"/>
  <c r="G353"/>
  <c r="H353"/>
  <c r="I353"/>
  <c r="J353"/>
  <c r="K353"/>
  <c r="L353"/>
  <c r="M353"/>
  <c r="B354"/>
  <c r="C354"/>
  <c r="D354"/>
  <c r="E354"/>
  <c r="F354"/>
  <c r="G354"/>
  <c r="H354"/>
  <c r="I354"/>
  <c r="J354"/>
  <c r="K354"/>
  <c r="L354"/>
  <c r="M354"/>
  <c r="B355"/>
  <c r="C355"/>
  <c r="D355"/>
  <c r="E355"/>
  <c r="F355"/>
  <c r="G355"/>
  <c r="H355"/>
  <c r="I355"/>
  <c r="J355"/>
  <c r="K355"/>
  <c r="L355"/>
  <c r="M355"/>
  <c r="B356"/>
  <c r="C356"/>
  <c r="D356"/>
  <c r="E356"/>
  <c r="F356"/>
  <c r="G356"/>
  <c r="H356"/>
  <c r="I356"/>
  <c r="J356"/>
  <c r="K356"/>
  <c r="L356"/>
  <c r="M356"/>
  <c r="C329"/>
  <c r="D329"/>
  <c r="E329"/>
  <c r="F329"/>
  <c r="G329"/>
  <c r="H329"/>
  <c r="I329"/>
  <c r="J329"/>
  <c r="K329"/>
  <c r="L329"/>
  <c r="M329"/>
  <c r="B329"/>
  <c r="AC1209" l="1"/>
  <c r="AC1210"/>
  <c r="BL2" i="7"/>
  <c r="AB1173" i="9" l="1"/>
  <c r="AA1173"/>
  <c r="Z1173"/>
  <c r="Y1173"/>
  <c r="X1173"/>
  <c r="W1173"/>
  <c r="V1173"/>
  <c r="U1173"/>
  <c r="T1173"/>
  <c r="S1173"/>
  <c r="R1173"/>
  <c r="Q1173"/>
  <c r="AB1172"/>
  <c r="AA1172"/>
  <c r="Z1172"/>
  <c r="Y1172"/>
  <c r="X1172"/>
  <c r="W1172"/>
  <c r="V1172"/>
  <c r="U1172"/>
  <c r="T1172"/>
  <c r="S1172"/>
  <c r="R1172"/>
  <c r="Q1172"/>
  <c r="AB1171"/>
  <c r="AA1171"/>
  <c r="Z1171"/>
  <c r="Y1171"/>
  <c r="X1171"/>
  <c r="W1171"/>
  <c r="V1171"/>
  <c r="U1171"/>
  <c r="T1171"/>
  <c r="S1171"/>
  <c r="R1171"/>
  <c r="Q1171"/>
  <c r="AB1170"/>
  <c r="AA1170"/>
  <c r="Z1170"/>
  <c r="Y1170"/>
  <c r="X1170"/>
  <c r="W1170"/>
  <c r="V1170"/>
  <c r="U1170"/>
  <c r="T1170"/>
  <c r="S1170"/>
  <c r="R1170"/>
  <c r="Q1170"/>
  <c r="AB1169"/>
  <c r="AA1169"/>
  <c r="Z1169"/>
  <c r="Y1169"/>
  <c r="X1169"/>
  <c r="W1169"/>
  <c r="V1169"/>
  <c r="U1169"/>
  <c r="T1169"/>
  <c r="S1169"/>
  <c r="R1169"/>
  <c r="Q1169"/>
  <c r="AB1168"/>
  <c r="AA1168"/>
  <c r="Z1168"/>
  <c r="Y1168"/>
  <c r="X1168"/>
  <c r="W1168"/>
  <c r="V1168"/>
  <c r="U1168"/>
  <c r="T1168"/>
  <c r="S1168"/>
  <c r="R1168"/>
  <c r="Q1168"/>
  <c r="M1173"/>
  <c r="L1173"/>
  <c r="K1173"/>
  <c r="J1173"/>
  <c r="I1173"/>
  <c r="H1173"/>
  <c r="G1173"/>
  <c r="F1173"/>
  <c r="E1173"/>
  <c r="D1173"/>
  <c r="C1173"/>
  <c r="B1173"/>
  <c r="M1172"/>
  <c r="L1172"/>
  <c r="K1172"/>
  <c r="J1172"/>
  <c r="I1172"/>
  <c r="H1172"/>
  <c r="G1172"/>
  <c r="F1172"/>
  <c r="E1172"/>
  <c r="D1172"/>
  <c r="C1172"/>
  <c r="B1172"/>
  <c r="M1171"/>
  <c r="L1171"/>
  <c r="K1171"/>
  <c r="J1171"/>
  <c r="I1171"/>
  <c r="H1171"/>
  <c r="G1171"/>
  <c r="F1171"/>
  <c r="E1171"/>
  <c r="D1171"/>
  <c r="C1171"/>
  <c r="B1171"/>
  <c r="M1170"/>
  <c r="L1170"/>
  <c r="K1170"/>
  <c r="J1170"/>
  <c r="I1170"/>
  <c r="H1170"/>
  <c r="G1170"/>
  <c r="F1170"/>
  <c r="E1170"/>
  <c r="D1170"/>
  <c r="C1170"/>
  <c r="B1170"/>
  <c r="M1169"/>
  <c r="L1169"/>
  <c r="K1169"/>
  <c r="J1169"/>
  <c r="I1169"/>
  <c r="H1169"/>
  <c r="G1169"/>
  <c r="F1169"/>
  <c r="E1169"/>
  <c r="D1169"/>
  <c r="C1169"/>
  <c r="B1169"/>
  <c r="M1168"/>
  <c r="L1168"/>
  <c r="K1168"/>
  <c r="J1168"/>
  <c r="I1168"/>
  <c r="H1168"/>
  <c r="G1168"/>
  <c r="F1168"/>
  <c r="E1168"/>
  <c r="D1168"/>
  <c r="C1168"/>
  <c r="B1168"/>
  <c r="Q1157"/>
  <c r="AB1156"/>
  <c r="AA1156"/>
  <c r="Z1156"/>
  <c r="Y1156"/>
  <c r="X1156"/>
  <c r="W1156"/>
  <c r="V1156"/>
  <c r="U1156"/>
  <c r="T1156"/>
  <c r="S1156"/>
  <c r="R1156"/>
  <c r="Q1156"/>
  <c r="AB1155"/>
  <c r="AA1155"/>
  <c r="Z1155"/>
  <c r="Y1155"/>
  <c r="X1155"/>
  <c r="W1155"/>
  <c r="V1155"/>
  <c r="U1155"/>
  <c r="T1155"/>
  <c r="S1155"/>
  <c r="R1155"/>
  <c r="Q1155"/>
  <c r="AB1154"/>
  <c r="AA1154"/>
  <c r="Z1154"/>
  <c r="Y1154"/>
  <c r="X1154"/>
  <c r="W1154"/>
  <c r="V1154"/>
  <c r="U1154"/>
  <c r="T1154"/>
  <c r="S1154"/>
  <c r="R1154"/>
  <c r="Q1154"/>
  <c r="AB1153"/>
  <c r="AA1153"/>
  <c r="Z1153"/>
  <c r="Y1153"/>
  <c r="X1153"/>
  <c r="W1153"/>
  <c r="V1153"/>
  <c r="U1153"/>
  <c r="T1153"/>
  <c r="S1153"/>
  <c r="R1153"/>
  <c r="Q1153"/>
  <c r="AB1152"/>
  <c r="AA1152"/>
  <c r="Z1152"/>
  <c r="Y1152"/>
  <c r="X1152"/>
  <c r="W1152"/>
  <c r="V1152"/>
  <c r="U1152"/>
  <c r="T1152"/>
  <c r="S1152"/>
  <c r="R1152"/>
  <c r="Q1152"/>
  <c r="AB1151"/>
  <c r="AA1151"/>
  <c r="Z1151"/>
  <c r="Y1151"/>
  <c r="X1151"/>
  <c r="W1151"/>
  <c r="V1151"/>
  <c r="U1151"/>
  <c r="T1151"/>
  <c r="S1151"/>
  <c r="R1151"/>
  <c r="Q1151"/>
  <c r="AB1150"/>
  <c r="AA1150"/>
  <c r="Z1150"/>
  <c r="Y1150"/>
  <c r="X1150"/>
  <c r="W1150"/>
  <c r="V1150"/>
  <c r="U1150"/>
  <c r="T1150"/>
  <c r="S1150"/>
  <c r="R1150"/>
  <c r="Q1150"/>
  <c r="AB1149"/>
  <c r="AA1149"/>
  <c r="Z1149"/>
  <c r="Y1149"/>
  <c r="X1149"/>
  <c r="W1149"/>
  <c r="V1149"/>
  <c r="U1149"/>
  <c r="T1149"/>
  <c r="S1149"/>
  <c r="R1149"/>
  <c r="Q1149"/>
  <c r="AB1148"/>
  <c r="AA1148"/>
  <c r="Z1148"/>
  <c r="Y1148"/>
  <c r="X1148"/>
  <c r="W1148"/>
  <c r="V1148"/>
  <c r="U1148"/>
  <c r="T1148"/>
  <c r="S1148"/>
  <c r="R1148"/>
  <c r="Q1148"/>
  <c r="AB1147"/>
  <c r="AA1147"/>
  <c r="Z1147"/>
  <c r="Y1147"/>
  <c r="X1147"/>
  <c r="W1147"/>
  <c r="V1147"/>
  <c r="U1147"/>
  <c r="T1147"/>
  <c r="S1147"/>
  <c r="R1147"/>
  <c r="Q1147"/>
  <c r="AB1146"/>
  <c r="AA1146"/>
  <c r="Z1146"/>
  <c r="Y1146"/>
  <c r="X1146"/>
  <c r="W1146"/>
  <c r="V1146"/>
  <c r="U1146"/>
  <c r="T1146"/>
  <c r="S1146"/>
  <c r="R1146"/>
  <c r="Q1146"/>
  <c r="AB1145"/>
  <c r="AA1145"/>
  <c r="Z1145"/>
  <c r="Y1145"/>
  <c r="X1145"/>
  <c r="W1145"/>
  <c r="V1145"/>
  <c r="U1145"/>
  <c r="T1145"/>
  <c r="S1145"/>
  <c r="R1145"/>
  <c r="Q1145"/>
  <c r="AB1144"/>
  <c r="AA1144"/>
  <c r="Z1144"/>
  <c r="Y1144"/>
  <c r="X1144"/>
  <c r="W1144"/>
  <c r="V1144"/>
  <c r="U1144"/>
  <c r="T1144"/>
  <c r="S1144"/>
  <c r="R1144"/>
  <c r="Q1144"/>
  <c r="AB1143"/>
  <c r="AA1143"/>
  <c r="Z1143"/>
  <c r="Y1143"/>
  <c r="X1143"/>
  <c r="W1143"/>
  <c r="V1143"/>
  <c r="U1143"/>
  <c r="T1143"/>
  <c r="S1143"/>
  <c r="R1143"/>
  <c r="Q1143"/>
  <c r="AB1142"/>
  <c r="AA1142"/>
  <c r="Z1142"/>
  <c r="Y1142"/>
  <c r="X1142"/>
  <c r="W1142"/>
  <c r="V1142"/>
  <c r="U1142"/>
  <c r="T1142"/>
  <c r="S1142"/>
  <c r="R1142"/>
  <c r="Q1142"/>
  <c r="AB1141"/>
  <c r="AA1141"/>
  <c r="Z1141"/>
  <c r="Y1141"/>
  <c r="X1141"/>
  <c r="W1141"/>
  <c r="V1141"/>
  <c r="U1141"/>
  <c r="T1141"/>
  <c r="S1141"/>
  <c r="R1141"/>
  <c r="Q1141"/>
  <c r="AB1140"/>
  <c r="AA1140"/>
  <c r="Z1140"/>
  <c r="Y1140"/>
  <c r="X1140"/>
  <c r="W1140"/>
  <c r="V1140"/>
  <c r="U1140"/>
  <c r="T1140"/>
  <c r="S1140"/>
  <c r="R1140"/>
  <c r="Q1140"/>
  <c r="AB1139"/>
  <c r="AA1139"/>
  <c r="Z1139"/>
  <c r="Y1139"/>
  <c r="X1139"/>
  <c r="W1139"/>
  <c r="V1139"/>
  <c r="U1139"/>
  <c r="T1139"/>
  <c r="S1139"/>
  <c r="R1139"/>
  <c r="Q1139"/>
  <c r="AB1138"/>
  <c r="AA1138"/>
  <c r="Z1138"/>
  <c r="Y1138"/>
  <c r="X1138"/>
  <c r="W1138"/>
  <c r="V1138"/>
  <c r="U1138"/>
  <c r="T1138"/>
  <c r="S1138"/>
  <c r="R1138"/>
  <c r="Q1138"/>
  <c r="AB1137"/>
  <c r="AA1137"/>
  <c r="Z1137"/>
  <c r="Y1137"/>
  <c r="X1137"/>
  <c r="W1137"/>
  <c r="V1137"/>
  <c r="U1137"/>
  <c r="T1137"/>
  <c r="S1137"/>
  <c r="R1137"/>
  <c r="Q1137"/>
  <c r="AB1136"/>
  <c r="AA1136"/>
  <c r="Z1136"/>
  <c r="Y1136"/>
  <c r="X1136"/>
  <c r="W1136"/>
  <c r="V1136"/>
  <c r="U1136"/>
  <c r="T1136"/>
  <c r="S1136"/>
  <c r="R1136"/>
  <c r="Q1136"/>
  <c r="AB1135"/>
  <c r="AA1135"/>
  <c r="Z1135"/>
  <c r="Y1135"/>
  <c r="X1135"/>
  <c r="W1135"/>
  <c r="V1135"/>
  <c r="U1135"/>
  <c r="T1135"/>
  <c r="S1135"/>
  <c r="R1135"/>
  <c r="Q1135"/>
  <c r="AB1134"/>
  <c r="AA1134"/>
  <c r="Z1134"/>
  <c r="Y1134"/>
  <c r="X1134"/>
  <c r="W1134"/>
  <c r="V1134"/>
  <c r="U1134"/>
  <c r="T1134"/>
  <c r="S1134"/>
  <c r="R1134"/>
  <c r="Q1134"/>
  <c r="AB1133"/>
  <c r="AA1133"/>
  <c r="Z1133"/>
  <c r="Y1133"/>
  <c r="X1133"/>
  <c r="W1133"/>
  <c r="V1133"/>
  <c r="U1133"/>
  <c r="T1133"/>
  <c r="S1133"/>
  <c r="R1133"/>
  <c r="Q1133"/>
  <c r="AB1132"/>
  <c r="AA1132"/>
  <c r="Z1132"/>
  <c r="Y1132"/>
  <c r="X1132"/>
  <c r="W1132"/>
  <c r="V1132"/>
  <c r="U1132"/>
  <c r="T1132"/>
  <c r="S1132"/>
  <c r="R1132"/>
  <c r="Q1132"/>
  <c r="AB1131"/>
  <c r="AA1131"/>
  <c r="Z1131"/>
  <c r="Y1131"/>
  <c r="X1131"/>
  <c r="W1131"/>
  <c r="V1131"/>
  <c r="U1131"/>
  <c r="T1131"/>
  <c r="S1131"/>
  <c r="R1131"/>
  <c r="Q1131"/>
  <c r="AB1130"/>
  <c r="AA1130"/>
  <c r="Z1130"/>
  <c r="Y1130"/>
  <c r="X1130"/>
  <c r="W1130"/>
  <c r="V1130"/>
  <c r="U1130"/>
  <c r="T1130"/>
  <c r="S1130"/>
  <c r="R1130"/>
  <c r="Q1130"/>
  <c r="AB1129"/>
  <c r="AA1129"/>
  <c r="Z1129"/>
  <c r="Y1129"/>
  <c r="X1129"/>
  <c r="W1129"/>
  <c r="V1129"/>
  <c r="U1129"/>
  <c r="T1129"/>
  <c r="S1129"/>
  <c r="R1129"/>
  <c r="Q1129"/>
  <c r="AB1128"/>
  <c r="AA1128"/>
  <c r="Z1128"/>
  <c r="Y1128"/>
  <c r="X1128"/>
  <c r="W1128"/>
  <c r="V1128"/>
  <c r="U1128"/>
  <c r="T1128"/>
  <c r="S1128"/>
  <c r="R1128"/>
  <c r="Q1128"/>
  <c r="M1156"/>
  <c r="L1156"/>
  <c r="K1156"/>
  <c r="J1156"/>
  <c r="I1156"/>
  <c r="H1156"/>
  <c r="G1156"/>
  <c r="F1156"/>
  <c r="E1156"/>
  <c r="D1156"/>
  <c r="C1156"/>
  <c r="B1156"/>
  <c r="M1155"/>
  <c r="L1155"/>
  <c r="K1155"/>
  <c r="J1155"/>
  <c r="I1155"/>
  <c r="H1155"/>
  <c r="G1155"/>
  <c r="F1155"/>
  <c r="E1155"/>
  <c r="D1155"/>
  <c r="C1155"/>
  <c r="B1155"/>
  <c r="M1154"/>
  <c r="L1154"/>
  <c r="K1154"/>
  <c r="J1154"/>
  <c r="I1154"/>
  <c r="H1154"/>
  <c r="G1154"/>
  <c r="F1154"/>
  <c r="E1154"/>
  <c r="D1154"/>
  <c r="C1154"/>
  <c r="B1154"/>
  <c r="M1153"/>
  <c r="L1153"/>
  <c r="K1153"/>
  <c r="J1153"/>
  <c r="I1153"/>
  <c r="H1153"/>
  <c r="G1153"/>
  <c r="F1153"/>
  <c r="E1153"/>
  <c r="D1153"/>
  <c r="C1153"/>
  <c r="B1153"/>
  <c r="M1152"/>
  <c r="L1152"/>
  <c r="K1152"/>
  <c r="J1152"/>
  <c r="I1152"/>
  <c r="H1152"/>
  <c r="G1152"/>
  <c r="F1152"/>
  <c r="E1152"/>
  <c r="D1152"/>
  <c r="C1152"/>
  <c r="B1152"/>
  <c r="M1151"/>
  <c r="L1151"/>
  <c r="K1151"/>
  <c r="J1151"/>
  <c r="I1151"/>
  <c r="H1151"/>
  <c r="G1151"/>
  <c r="F1151"/>
  <c r="E1151"/>
  <c r="D1151"/>
  <c r="C1151"/>
  <c r="B1151"/>
  <c r="M1150"/>
  <c r="L1150"/>
  <c r="K1150"/>
  <c r="J1150"/>
  <c r="I1150"/>
  <c r="H1150"/>
  <c r="G1150"/>
  <c r="F1150"/>
  <c r="E1150"/>
  <c r="D1150"/>
  <c r="C1150"/>
  <c r="B1150"/>
  <c r="M1149"/>
  <c r="L1149"/>
  <c r="K1149"/>
  <c r="J1149"/>
  <c r="I1149"/>
  <c r="H1149"/>
  <c r="G1149"/>
  <c r="F1149"/>
  <c r="E1149"/>
  <c r="D1149"/>
  <c r="C1149"/>
  <c r="B1149"/>
  <c r="M1148"/>
  <c r="L1148"/>
  <c r="K1148"/>
  <c r="J1148"/>
  <c r="I1148"/>
  <c r="H1148"/>
  <c r="G1148"/>
  <c r="F1148"/>
  <c r="E1148"/>
  <c r="D1148"/>
  <c r="C1148"/>
  <c r="B1148"/>
  <c r="M1147"/>
  <c r="L1147"/>
  <c r="K1147"/>
  <c r="J1147"/>
  <c r="I1147"/>
  <c r="H1147"/>
  <c r="G1147"/>
  <c r="F1147"/>
  <c r="E1147"/>
  <c r="D1147"/>
  <c r="C1147"/>
  <c r="B1147"/>
  <c r="M1146"/>
  <c r="L1146"/>
  <c r="K1146"/>
  <c r="J1146"/>
  <c r="I1146"/>
  <c r="H1146"/>
  <c r="G1146"/>
  <c r="F1146"/>
  <c r="E1146"/>
  <c r="D1146"/>
  <c r="C1146"/>
  <c r="B1146"/>
  <c r="M1145"/>
  <c r="L1145"/>
  <c r="K1145"/>
  <c r="J1145"/>
  <c r="I1145"/>
  <c r="H1145"/>
  <c r="G1145"/>
  <c r="F1145"/>
  <c r="E1145"/>
  <c r="D1145"/>
  <c r="C1145"/>
  <c r="B1145"/>
  <c r="M1144"/>
  <c r="L1144"/>
  <c r="K1144"/>
  <c r="J1144"/>
  <c r="I1144"/>
  <c r="H1144"/>
  <c r="G1144"/>
  <c r="F1144"/>
  <c r="E1144"/>
  <c r="D1144"/>
  <c r="C1144"/>
  <c r="B1144"/>
  <c r="M1143"/>
  <c r="L1143"/>
  <c r="K1143"/>
  <c r="J1143"/>
  <c r="I1143"/>
  <c r="H1143"/>
  <c r="G1143"/>
  <c r="F1143"/>
  <c r="E1143"/>
  <c r="D1143"/>
  <c r="C1143"/>
  <c r="B1143"/>
  <c r="M1142"/>
  <c r="L1142"/>
  <c r="K1142"/>
  <c r="J1142"/>
  <c r="I1142"/>
  <c r="H1142"/>
  <c r="G1142"/>
  <c r="F1142"/>
  <c r="E1142"/>
  <c r="D1142"/>
  <c r="C1142"/>
  <c r="B1142"/>
  <c r="M1141"/>
  <c r="L1141"/>
  <c r="K1141"/>
  <c r="J1141"/>
  <c r="I1141"/>
  <c r="H1141"/>
  <c r="G1141"/>
  <c r="F1141"/>
  <c r="E1141"/>
  <c r="D1141"/>
  <c r="C1141"/>
  <c r="B1141"/>
  <c r="M1140"/>
  <c r="L1140"/>
  <c r="K1140"/>
  <c r="J1140"/>
  <c r="I1140"/>
  <c r="H1140"/>
  <c r="G1140"/>
  <c r="F1140"/>
  <c r="E1140"/>
  <c r="D1140"/>
  <c r="C1140"/>
  <c r="B1140"/>
  <c r="M1139"/>
  <c r="L1139"/>
  <c r="K1139"/>
  <c r="J1139"/>
  <c r="I1139"/>
  <c r="H1139"/>
  <c r="G1139"/>
  <c r="F1139"/>
  <c r="E1139"/>
  <c r="D1139"/>
  <c r="C1139"/>
  <c r="B1139"/>
  <c r="M1138"/>
  <c r="L1138"/>
  <c r="K1138"/>
  <c r="J1138"/>
  <c r="I1138"/>
  <c r="H1138"/>
  <c r="G1138"/>
  <c r="F1138"/>
  <c r="E1138"/>
  <c r="D1138"/>
  <c r="C1138"/>
  <c r="B1138"/>
  <c r="M1137"/>
  <c r="L1137"/>
  <c r="K1137"/>
  <c r="J1137"/>
  <c r="I1137"/>
  <c r="H1137"/>
  <c r="G1137"/>
  <c r="F1137"/>
  <c r="E1137"/>
  <c r="D1137"/>
  <c r="C1137"/>
  <c r="B1137"/>
  <c r="M1136"/>
  <c r="L1136"/>
  <c r="K1136"/>
  <c r="J1136"/>
  <c r="I1136"/>
  <c r="H1136"/>
  <c r="G1136"/>
  <c r="F1136"/>
  <c r="E1136"/>
  <c r="D1136"/>
  <c r="C1136"/>
  <c r="B1136"/>
  <c r="M1135"/>
  <c r="L1135"/>
  <c r="K1135"/>
  <c r="J1135"/>
  <c r="I1135"/>
  <c r="H1135"/>
  <c r="G1135"/>
  <c r="F1135"/>
  <c r="E1135"/>
  <c r="D1135"/>
  <c r="C1135"/>
  <c r="B1135"/>
  <c r="M1134"/>
  <c r="L1134"/>
  <c r="K1134"/>
  <c r="J1134"/>
  <c r="I1134"/>
  <c r="H1134"/>
  <c r="G1134"/>
  <c r="F1134"/>
  <c r="E1134"/>
  <c r="D1134"/>
  <c r="C1134"/>
  <c r="B1134"/>
  <c r="M1133"/>
  <c r="L1133"/>
  <c r="K1133"/>
  <c r="J1133"/>
  <c r="I1133"/>
  <c r="H1133"/>
  <c r="G1133"/>
  <c r="F1133"/>
  <c r="E1133"/>
  <c r="D1133"/>
  <c r="C1133"/>
  <c r="B1133"/>
  <c r="M1132"/>
  <c r="L1132"/>
  <c r="K1132"/>
  <c r="J1132"/>
  <c r="I1132"/>
  <c r="H1132"/>
  <c r="G1132"/>
  <c r="F1132"/>
  <c r="E1132"/>
  <c r="D1132"/>
  <c r="C1132"/>
  <c r="B1132"/>
  <c r="M1131"/>
  <c r="L1131"/>
  <c r="K1131"/>
  <c r="J1131"/>
  <c r="I1131"/>
  <c r="H1131"/>
  <c r="G1131"/>
  <c r="F1131"/>
  <c r="E1131"/>
  <c r="D1131"/>
  <c r="C1131"/>
  <c r="B1131"/>
  <c r="M1130"/>
  <c r="L1130"/>
  <c r="K1130"/>
  <c r="J1130"/>
  <c r="I1130"/>
  <c r="H1130"/>
  <c r="G1130"/>
  <c r="F1130"/>
  <c r="E1130"/>
  <c r="D1130"/>
  <c r="C1130"/>
  <c r="B1130"/>
  <c r="M1129"/>
  <c r="L1129"/>
  <c r="K1129"/>
  <c r="J1129"/>
  <c r="I1129"/>
  <c r="H1129"/>
  <c r="G1129"/>
  <c r="F1129"/>
  <c r="E1129"/>
  <c r="D1129"/>
  <c r="C1129"/>
  <c r="B1129"/>
  <c r="M1128"/>
  <c r="L1128"/>
  <c r="K1128"/>
  <c r="J1128"/>
  <c r="I1128"/>
  <c r="H1128"/>
  <c r="G1128"/>
  <c r="F1128"/>
  <c r="E1128"/>
  <c r="D1128"/>
  <c r="C1128"/>
  <c r="B1128"/>
  <c r="Q1117"/>
  <c r="AB1116"/>
  <c r="AA1116"/>
  <c r="Z1116"/>
  <c r="Y1116"/>
  <c r="X1116"/>
  <c r="W1116"/>
  <c r="V1116"/>
  <c r="U1116"/>
  <c r="T1116"/>
  <c r="S1116"/>
  <c r="R1116"/>
  <c r="Q1116"/>
  <c r="AB1115"/>
  <c r="AA1115"/>
  <c r="Z1115"/>
  <c r="Y1115"/>
  <c r="X1115"/>
  <c r="W1115"/>
  <c r="V1115"/>
  <c r="U1115"/>
  <c r="T1115"/>
  <c r="S1115"/>
  <c r="R1115"/>
  <c r="Q1115"/>
  <c r="AB1114"/>
  <c r="AA1114"/>
  <c r="Z1114"/>
  <c r="Y1114"/>
  <c r="X1114"/>
  <c r="W1114"/>
  <c r="V1114"/>
  <c r="U1114"/>
  <c r="T1114"/>
  <c r="S1114"/>
  <c r="R1114"/>
  <c r="Q1114"/>
  <c r="AB1113"/>
  <c r="AA1113"/>
  <c r="Z1113"/>
  <c r="Y1113"/>
  <c r="X1113"/>
  <c r="W1113"/>
  <c r="V1113"/>
  <c r="U1113"/>
  <c r="T1113"/>
  <c r="S1113"/>
  <c r="R1113"/>
  <c r="Q1113"/>
  <c r="AB1112"/>
  <c r="AA1112"/>
  <c r="Z1112"/>
  <c r="Y1112"/>
  <c r="X1112"/>
  <c r="W1112"/>
  <c r="V1112"/>
  <c r="U1112"/>
  <c r="T1112"/>
  <c r="S1112"/>
  <c r="R1112"/>
  <c r="Q1112"/>
  <c r="AB1111"/>
  <c r="AA1111"/>
  <c r="Z1111"/>
  <c r="Y1111"/>
  <c r="X1111"/>
  <c r="W1111"/>
  <c r="V1111"/>
  <c r="U1111"/>
  <c r="T1111"/>
  <c r="S1111"/>
  <c r="R1111"/>
  <c r="Q1111"/>
  <c r="AB1110"/>
  <c r="AA1110"/>
  <c r="Z1110"/>
  <c r="Y1110"/>
  <c r="X1110"/>
  <c r="W1110"/>
  <c r="V1110"/>
  <c r="U1110"/>
  <c r="T1110"/>
  <c r="S1110"/>
  <c r="R1110"/>
  <c r="Q1110"/>
  <c r="AB1109"/>
  <c r="AA1109"/>
  <c r="Z1109"/>
  <c r="Y1109"/>
  <c r="X1109"/>
  <c r="W1109"/>
  <c r="V1109"/>
  <c r="U1109"/>
  <c r="T1109"/>
  <c r="S1109"/>
  <c r="R1109"/>
  <c r="Q1109"/>
  <c r="AB1108"/>
  <c r="AA1108"/>
  <c r="Z1108"/>
  <c r="Y1108"/>
  <c r="X1108"/>
  <c r="W1108"/>
  <c r="V1108"/>
  <c r="U1108"/>
  <c r="T1108"/>
  <c r="S1108"/>
  <c r="R1108"/>
  <c r="Q1108"/>
  <c r="AB1107"/>
  <c r="AA1107"/>
  <c r="Z1107"/>
  <c r="Y1107"/>
  <c r="X1107"/>
  <c r="W1107"/>
  <c r="V1107"/>
  <c r="U1107"/>
  <c r="T1107"/>
  <c r="S1107"/>
  <c r="R1107"/>
  <c r="Q1107"/>
  <c r="AB1106"/>
  <c r="AA1106"/>
  <c r="Z1106"/>
  <c r="Y1106"/>
  <c r="X1106"/>
  <c r="W1106"/>
  <c r="V1106"/>
  <c r="U1106"/>
  <c r="T1106"/>
  <c r="S1106"/>
  <c r="R1106"/>
  <c r="Q1106"/>
  <c r="AB1105"/>
  <c r="AA1105"/>
  <c r="Z1105"/>
  <c r="Y1105"/>
  <c r="X1105"/>
  <c r="W1105"/>
  <c r="V1105"/>
  <c r="U1105"/>
  <c r="T1105"/>
  <c r="S1105"/>
  <c r="R1105"/>
  <c r="Q1105"/>
  <c r="AB1104"/>
  <c r="AA1104"/>
  <c r="Z1104"/>
  <c r="Y1104"/>
  <c r="X1104"/>
  <c r="W1104"/>
  <c r="V1104"/>
  <c r="U1104"/>
  <c r="T1104"/>
  <c r="S1104"/>
  <c r="R1104"/>
  <c r="Q1104"/>
  <c r="AB1103"/>
  <c r="AA1103"/>
  <c r="Z1103"/>
  <c r="Y1103"/>
  <c r="X1103"/>
  <c r="W1103"/>
  <c r="V1103"/>
  <c r="U1103"/>
  <c r="T1103"/>
  <c r="S1103"/>
  <c r="R1103"/>
  <c r="Q1103"/>
  <c r="AB1102"/>
  <c r="AA1102"/>
  <c r="Z1102"/>
  <c r="Y1102"/>
  <c r="X1102"/>
  <c r="W1102"/>
  <c r="V1102"/>
  <c r="U1102"/>
  <c r="T1102"/>
  <c r="S1102"/>
  <c r="R1102"/>
  <c r="Q1102"/>
  <c r="AB1101"/>
  <c r="AA1101"/>
  <c r="Z1101"/>
  <c r="Y1101"/>
  <c r="X1101"/>
  <c r="W1101"/>
  <c r="V1101"/>
  <c r="U1101"/>
  <c r="T1101"/>
  <c r="S1101"/>
  <c r="R1101"/>
  <c r="Q1101"/>
  <c r="AB1100"/>
  <c r="AA1100"/>
  <c r="Z1100"/>
  <c r="Y1100"/>
  <c r="X1100"/>
  <c r="W1100"/>
  <c r="V1100"/>
  <c r="U1100"/>
  <c r="T1100"/>
  <c r="S1100"/>
  <c r="R1100"/>
  <c r="Q1100"/>
  <c r="AB1099"/>
  <c r="AA1099"/>
  <c r="Z1099"/>
  <c r="Y1099"/>
  <c r="X1099"/>
  <c r="W1099"/>
  <c r="V1099"/>
  <c r="U1099"/>
  <c r="T1099"/>
  <c r="S1099"/>
  <c r="R1099"/>
  <c r="Q1099"/>
  <c r="AB1098"/>
  <c r="AA1098"/>
  <c r="Z1098"/>
  <c r="Y1098"/>
  <c r="X1098"/>
  <c r="W1098"/>
  <c r="V1098"/>
  <c r="U1098"/>
  <c r="T1098"/>
  <c r="S1098"/>
  <c r="R1098"/>
  <c r="Q1098"/>
  <c r="AB1097"/>
  <c r="AA1097"/>
  <c r="Z1097"/>
  <c r="Y1097"/>
  <c r="X1097"/>
  <c r="W1097"/>
  <c r="V1097"/>
  <c r="U1097"/>
  <c r="T1097"/>
  <c r="S1097"/>
  <c r="R1097"/>
  <c r="Q1097"/>
  <c r="AB1096"/>
  <c r="AA1096"/>
  <c r="Z1096"/>
  <c r="Y1096"/>
  <c r="X1096"/>
  <c r="W1096"/>
  <c r="V1096"/>
  <c r="U1096"/>
  <c r="T1096"/>
  <c r="S1096"/>
  <c r="R1096"/>
  <c r="Q1096"/>
  <c r="AB1095"/>
  <c r="AA1095"/>
  <c r="Z1095"/>
  <c r="Y1095"/>
  <c r="X1095"/>
  <c r="W1095"/>
  <c r="V1095"/>
  <c r="U1095"/>
  <c r="T1095"/>
  <c r="S1095"/>
  <c r="R1095"/>
  <c r="Q1095"/>
  <c r="AB1094"/>
  <c r="AA1094"/>
  <c r="Z1094"/>
  <c r="Y1094"/>
  <c r="X1094"/>
  <c r="W1094"/>
  <c r="V1094"/>
  <c r="U1094"/>
  <c r="T1094"/>
  <c r="S1094"/>
  <c r="R1094"/>
  <c r="Q1094"/>
  <c r="AB1093"/>
  <c r="AA1093"/>
  <c r="Z1093"/>
  <c r="Y1093"/>
  <c r="X1093"/>
  <c r="W1093"/>
  <c r="V1093"/>
  <c r="U1093"/>
  <c r="T1093"/>
  <c r="S1093"/>
  <c r="R1093"/>
  <c r="Q1093"/>
  <c r="AB1092"/>
  <c r="AA1092"/>
  <c r="Z1092"/>
  <c r="Y1092"/>
  <c r="X1092"/>
  <c r="W1092"/>
  <c r="V1092"/>
  <c r="U1092"/>
  <c r="T1092"/>
  <c r="S1092"/>
  <c r="R1092"/>
  <c r="Q1092"/>
  <c r="AB1091"/>
  <c r="AA1091"/>
  <c r="Z1091"/>
  <c r="Y1091"/>
  <c r="X1091"/>
  <c r="W1091"/>
  <c r="V1091"/>
  <c r="U1091"/>
  <c r="T1091"/>
  <c r="S1091"/>
  <c r="R1091"/>
  <c r="Q1091"/>
  <c r="AB1090"/>
  <c r="AA1090"/>
  <c r="Z1090"/>
  <c r="Y1090"/>
  <c r="X1090"/>
  <c r="W1090"/>
  <c r="V1090"/>
  <c r="U1090"/>
  <c r="T1090"/>
  <c r="S1090"/>
  <c r="R1090"/>
  <c r="Q1090"/>
  <c r="AB1089"/>
  <c r="AA1089"/>
  <c r="Z1089"/>
  <c r="Y1089"/>
  <c r="X1089"/>
  <c r="W1089"/>
  <c r="V1089"/>
  <c r="U1089"/>
  <c r="T1089"/>
  <c r="S1089"/>
  <c r="R1089"/>
  <c r="Q1089"/>
  <c r="AB1088"/>
  <c r="AA1088"/>
  <c r="Z1088"/>
  <c r="Y1088"/>
  <c r="X1088"/>
  <c r="W1088"/>
  <c r="V1088"/>
  <c r="U1088"/>
  <c r="T1088"/>
  <c r="S1088"/>
  <c r="R1088"/>
  <c r="Q1088"/>
  <c r="M1116"/>
  <c r="L1116"/>
  <c r="K1116"/>
  <c r="J1116"/>
  <c r="I1116"/>
  <c r="H1116"/>
  <c r="G1116"/>
  <c r="F1116"/>
  <c r="E1116"/>
  <c r="D1116"/>
  <c r="C1116"/>
  <c r="B1116"/>
  <c r="M1115"/>
  <c r="L1115"/>
  <c r="K1115"/>
  <c r="J1115"/>
  <c r="I1115"/>
  <c r="H1115"/>
  <c r="G1115"/>
  <c r="F1115"/>
  <c r="E1115"/>
  <c r="D1115"/>
  <c r="C1115"/>
  <c r="B1115"/>
  <c r="M1114"/>
  <c r="L1114"/>
  <c r="K1114"/>
  <c r="J1114"/>
  <c r="I1114"/>
  <c r="H1114"/>
  <c r="G1114"/>
  <c r="F1114"/>
  <c r="E1114"/>
  <c r="D1114"/>
  <c r="C1114"/>
  <c r="B1114"/>
  <c r="M1113"/>
  <c r="L1113"/>
  <c r="K1113"/>
  <c r="J1113"/>
  <c r="I1113"/>
  <c r="H1113"/>
  <c r="G1113"/>
  <c r="F1113"/>
  <c r="E1113"/>
  <c r="D1113"/>
  <c r="C1113"/>
  <c r="B1113"/>
  <c r="M1112"/>
  <c r="L1112"/>
  <c r="K1112"/>
  <c r="J1112"/>
  <c r="I1112"/>
  <c r="H1112"/>
  <c r="G1112"/>
  <c r="F1112"/>
  <c r="E1112"/>
  <c r="D1112"/>
  <c r="C1112"/>
  <c r="B1112"/>
  <c r="M1111"/>
  <c r="L1111"/>
  <c r="K1111"/>
  <c r="J1111"/>
  <c r="I1111"/>
  <c r="H1111"/>
  <c r="G1111"/>
  <c r="F1111"/>
  <c r="E1111"/>
  <c r="D1111"/>
  <c r="C1111"/>
  <c r="B1111"/>
  <c r="M1110"/>
  <c r="L1110"/>
  <c r="K1110"/>
  <c r="J1110"/>
  <c r="I1110"/>
  <c r="H1110"/>
  <c r="G1110"/>
  <c r="F1110"/>
  <c r="E1110"/>
  <c r="D1110"/>
  <c r="C1110"/>
  <c r="B1110"/>
  <c r="M1109"/>
  <c r="L1109"/>
  <c r="K1109"/>
  <c r="J1109"/>
  <c r="I1109"/>
  <c r="H1109"/>
  <c r="G1109"/>
  <c r="F1109"/>
  <c r="E1109"/>
  <c r="D1109"/>
  <c r="C1109"/>
  <c r="B1109"/>
  <c r="M1108"/>
  <c r="L1108"/>
  <c r="K1108"/>
  <c r="J1108"/>
  <c r="I1108"/>
  <c r="H1108"/>
  <c r="G1108"/>
  <c r="F1108"/>
  <c r="E1108"/>
  <c r="D1108"/>
  <c r="C1108"/>
  <c r="B1108"/>
  <c r="M1107"/>
  <c r="L1107"/>
  <c r="K1107"/>
  <c r="J1107"/>
  <c r="I1107"/>
  <c r="H1107"/>
  <c r="G1107"/>
  <c r="F1107"/>
  <c r="E1107"/>
  <c r="D1107"/>
  <c r="C1107"/>
  <c r="B1107"/>
  <c r="M1106"/>
  <c r="L1106"/>
  <c r="K1106"/>
  <c r="J1106"/>
  <c r="I1106"/>
  <c r="H1106"/>
  <c r="G1106"/>
  <c r="F1106"/>
  <c r="E1106"/>
  <c r="D1106"/>
  <c r="C1106"/>
  <c r="B1106"/>
  <c r="M1105"/>
  <c r="L1105"/>
  <c r="K1105"/>
  <c r="J1105"/>
  <c r="I1105"/>
  <c r="H1105"/>
  <c r="G1105"/>
  <c r="F1105"/>
  <c r="E1105"/>
  <c r="D1105"/>
  <c r="C1105"/>
  <c r="B1105"/>
  <c r="M1104"/>
  <c r="L1104"/>
  <c r="K1104"/>
  <c r="J1104"/>
  <c r="I1104"/>
  <c r="H1104"/>
  <c r="G1104"/>
  <c r="F1104"/>
  <c r="E1104"/>
  <c r="D1104"/>
  <c r="C1104"/>
  <c r="B1104"/>
  <c r="M1103"/>
  <c r="L1103"/>
  <c r="K1103"/>
  <c r="J1103"/>
  <c r="I1103"/>
  <c r="H1103"/>
  <c r="G1103"/>
  <c r="F1103"/>
  <c r="E1103"/>
  <c r="D1103"/>
  <c r="C1103"/>
  <c r="B1103"/>
  <c r="M1102"/>
  <c r="L1102"/>
  <c r="K1102"/>
  <c r="J1102"/>
  <c r="I1102"/>
  <c r="H1102"/>
  <c r="G1102"/>
  <c r="F1102"/>
  <c r="E1102"/>
  <c r="D1102"/>
  <c r="C1102"/>
  <c r="B1102"/>
  <c r="M1101"/>
  <c r="L1101"/>
  <c r="K1101"/>
  <c r="J1101"/>
  <c r="I1101"/>
  <c r="H1101"/>
  <c r="G1101"/>
  <c r="F1101"/>
  <c r="E1101"/>
  <c r="D1101"/>
  <c r="C1101"/>
  <c r="B1101"/>
  <c r="M1100"/>
  <c r="L1100"/>
  <c r="K1100"/>
  <c r="J1100"/>
  <c r="I1100"/>
  <c r="H1100"/>
  <c r="G1100"/>
  <c r="F1100"/>
  <c r="E1100"/>
  <c r="D1100"/>
  <c r="C1100"/>
  <c r="B1100"/>
  <c r="M1099"/>
  <c r="L1099"/>
  <c r="K1099"/>
  <c r="J1099"/>
  <c r="I1099"/>
  <c r="H1099"/>
  <c r="G1099"/>
  <c r="F1099"/>
  <c r="E1099"/>
  <c r="D1099"/>
  <c r="C1099"/>
  <c r="B1099"/>
  <c r="M1098"/>
  <c r="L1098"/>
  <c r="K1098"/>
  <c r="J1098"/>
  <c r="I1098"/>
  <c r="H1098"/>
  <c r="G1098"/>
  <c r="F1098"/>
  <c r="E1098"/>
  <c r="D1098"/>
  <c r="C1098"/>
  <c r="B1098"/>
  <c r="M1097"/>
  <c r="L1097"/>
  <c r="K1097"/>
  <c r="J1097"/>
  <c r="I1097"/>
  <c r="H1097"/>
  <c r="G1097"/>
  <c r="F1097"/>
  <c r="E1097"/>
  <c r="D1097"/>
  <c r="C1097"/>
  <c r="B1097"/>
  <c r="M1096"/>
  <c r="L1096"/>
  <c r="K1096"/>
  <c r="J1096"/>
  <c r="I1096"/>
  <c r="H1096"/>
  <c r="G1096"/>
  <c r="F1096"/>
  <c r="E1096"/>
  <c r="D1096"/>
  <c r="C1096"/>
  <c r="B1096"/>
  <c r="M1095"/>
  <c r="L1095"/>
  <c r="K1095"/>
  <c r="J1095"/>
  <c r="I1095"/>
  <c r="H1095"/>
  <c r="G1095"/>
  <c r="F1095"/>
  <c r="E1095"/>
  <c r="D1095"/>
  <c r="C1095"/>
  <c r="B1095"/>
  <c r="M1094"/>
  <c r="L1094"/>
  <c r="K1094"/>
  <c r="J1094"/>
  <c r="I1094"/>
  <c r="H1094"/>
  <c r="G1094"/>
  <c r="F1094"/>
  <c r="E1094"/>
  <c r="D1094"/>
  <c r="C1094"/>
  <c r="B1094"/>
  <c r="M1093"/>
  <c r="L1093"/>
  <c r="K1093"/>
  <c r="J1093"/>
  <c r="I1093"/>
  <c r="H1093"/>
  <c r="G1093"/>
  <c r="F1093"/>
  <c r="E1093"/>
  <c r="D1093"/>
  <c r="C1093"/>
  <c r="B1093"/>
  <c r="M1092"/>
  <c r="L1092"/>
  <c r="K1092"/>
  <c r="J1092"/>
  <c r="I1092"/>
  <c r="H1092"/>
  <c r="G1092"/>
  <c r="F1092"/>
  <c r="E1092"/>
  <c r="D1092"/>
  <c r="C1092"/>
  <c r="B1092"/>
  <c r="M1091"/>
  <c r="L1091"/>
  <c r="K1091"/>
  <c r="J1091"/>
  <c r="I1091"/>
  <c r="H1091"/>
  <c r="G1091"/>
  <c r="F1091"/>
  <c r="E1091"/>
  <c r="D1091"/>
  <c r="C1091"/>
  <c r="B1091"/>
  <c r="M1090"/>
  <c r="L1090"/>
  <c r="K1090"/>
  <c r="J1090"/>
  <c r="I1090"/>
  <c r="H1090"/>
  <c r="G1090"/>
  <c r="F1090"/>
  <c r="E1090"/>
  <c r="D1090"/>
  <c r="C1090"/>
  <c r="B1090"/>
  <c r="M1089"/>
  <c r="L1089"/>
  <c r="K1089"/>
  <c r="J1089"/>
  <c r="I1089"/>
  <c r="H1089"/>
  <c r="G1089"/>
  <c r="F1089"/>
  <c r="E1089"/>
  <c r="D1089"/>
  <c r="C1089"/>
  <c r="B1089"/>
  <c r="M1088"/>
  <c r="L1088"/>
  <c r="K1088"/>
  <c r="J1088"/>
  <c r="I1088"/>
  <c r="H1088"/>
  <c r="G1088"/>
  <c r="F1088"/>
  <c r="E1088"/>
  <c r="D1088"/>
  <c r="C1088"/>
  <c r="B1088"/>
  <c r="AB1053"/>
  <c r="AA1053"/>
  <c r="Z1053"/>
  <c r="Y1053"/>
  <c r="X1053"/>
  <c r="W1053"/>
  <c r="V1053"/>
  <c r="U1053"/>
  <c r="T1053"/>
  <c r="S1053"/>
  <c r="R1053"/>
  <c r="Q1053"/>
  <c r="AB1052"/>
  <c r="AA1052"/>
  <c r="Z1052"/>
  <c r="Y1052"/>
  <c r="X1052"/>
  <c r="W1052"/>
  <c r="V1052"/>
  <c r="U1052"/>
  <c r="T1052"/>
  <c r="S1052"/>
  <c r="R1052"/>
  <c r="Q1052"/>
  <c r="AB1051"/>
  <c r="AA1051"/>
  <c r="Z1051"/>
  <c r="Y1051"/>
  <c r="X1051"/>
  <c r="W1051"/>
  <c r="V1051"/>
  <c r="U1051"/>
  <c r="T1051"/>
  <c r="S1051"/>
  <c r="R1051"/>
  <c r="Q1051"/>
  <c r="AB1050"/>
  <c r="AA1050"/>
  <c r="Z1050"/>
  <c r="Y1050"/>
  <c r="X1050"/>
  <c r="W1050"/>
  <c r="V1050"/>
  <c r="U1050"/>
  <c r="T1050"/>
  <c r="S1050"/>
  <c r="R1050"/>
  <c r="Q1050"/>
  <c r="AB1049"/>
  <c r="AA1049"/>
  <c r="Z1049"/>
  <c r="Y1049"/>
  <c r="X1049"/>
  <c r="W1049"/>
  <c r="V1049"/>
  <c r="U1049"/>
  <c r="T1049"/>
  <c r="S1049"/>
  <c r="R1049"/>
  <c r="AB1048"/>
  <c r="AA1048"/>
  <c r="Z1048"/>
  <c r="Y1048"/>
  <c r="X1048"/>
  <c r="W1048"/>
  <c r="V1048"/>
  <c r="U1048"/>
  <c r="T1048"/>
  <c r="S1048"/>
  <c r="R1048"/>
  <c r="Q1048"/>
  <c r="M1053"/>
  <c r="L1053"/>
  <c r="K1053"/>
  <c r="J1053"/>
  <c r="I1053"/>
  <c r="H1053"/>
  <c r="G1053"/>
  <c r="F1053"/>
  <c r="E1053"/>
  <c r="D1053"/>
  <c r="C1053"/>
  <c r="B1053"/>
  <c r="M1052"/>
  <c r="L1052"/>
  <c r="K1052"/>
  <c r="J1052"/>
  <c r="I1052"/>
  <c r="H1052"/>
  <c r="G1052"/>
  <c r="F1052"/>
  <c r="E1052"/>
  <c r="D1052"/>
  <c r="C1052"/>
  <c r="B1052"/>
  <c r="M1051"/>
  <c r="L1051"/>
  <c r="K1051"/>
  <c r="J1051"/>
  <c r="I1051"/>
  <c r="H1051"/>
  <c r="G1051"/>
  <c r="F1051"/>
  <c r="E1051"/>
  <c r="D1051"/>
  <c r="C1051"/>
  <c r="B1051"/>
  <c r="M1050"/>
  <c r="L1050"/>
  <c r="K1050"/>
  <c r="J1050"/>
  <c r="I1050"/>
  <c r="H1050"/>
  <c r="G1050"/>
  <c r="F1050"/>
  <c r="E1050"/>
  <c r="D1050"/>
  <c r="C1050"/>
  <c r="B1050"/>
  <c r="M1049"/>
  <c r="L1049"/>
  <c r="K1049"/>
  <c r="J1049"/>
  <c r="I1049"/>
  <c r="H1049"/>
  <c r="G1049"/>
  <c r="F1049"/>
  <c r="E1049"/>
  <c r="D1049"/>
  <c r="C1049"/>
  <c r="B1049"/>
  <c r="M1048"/>
  <c r="L1048"/>
  <c r="K1048"/>
  <c r="J1048"/>
  <c r="I1048"/>
  <c r="H1048"/>
  <c r="G1048"/>
  <c r="F1048"/>
  <c r="E1048"/>
  <c r="D1048"/>
  <c r="C1048"/>
  <c r="B1048"/>
  <c r="AB1010"/>
  <c r="AA1010"/>
  <c r="Z1010"/>
  <c r="Y1010"/>
  <c r="X1010"/>
  <c r="W1010"/>
  <c r="V1010"/>
  <c r="U1010"/>
  <c r="T1010"/>
  <c r="S1010"/>
  <c r="R1010"/>
  <c r="Q1010"/>
  <c r="AB1009"/>
  <c r="AA1009"/>
  <c r="Z1009"/>
  <c r="Y1009"/>
  <c r="X1009"/>
  <c r="W1009"/>
  <c r="V1009"/>
  <c r="U1009"/>
  <c r="T1009"/>
  <c r="S1009"/>
  <c r="R1009"/>
  <c r="Q1009"/>
  <c r="AB1008"/>
  <c r="AA1008"/>
  <c r="Z1008"/>
  <c r="Y1008"/>
  <c r="X1008"/>
  <c r="W1008"/>
  <c r="V1008"/>
  <c r="U1008"/>
  <c r="T1008"/>
  <c r="S1008"/>
  <c r="R1008"/>
  <c r="Q1008"/>
  <c r="M1010"/>
  <c r="L1010"/>
  <c r="K1010"/>
  <c r="J1010"/>
  <c r="I1010"/>
  <c r="H1010"/>
  <c r="G1010"/>
  <c r="F1010"/>
  <c r="E1010"/>
  <c r="D1010"/>
  <c r="C1010"/>
  <c r="B1010"/>
  <c r="M1009"/>
  <c r="L1009"/>
  <c r="K1009"/>
  <c r="J1009"/>
  <c r="I1009"/>
  <c r="H1009"/>
  <c r="G1009"/>
  <c r="F1009"/>
  <c r="E1009"/>
  <c r="D1009"/>
  <c r="C1009"/>
  <c r="B1009"/>
  <c r="M1008"/>
  <c r="L1008"/>
  <c r="K1008"/>
  <c r="J1008"/>
  <c r="I1008"/>
  <c r="H1008"/>
  <c r="G1008"/>
  <c r="F1008"/>
  <c r="E1008"/>
  <c r="D1008"/>
  <c r="C1008"/>
  <c r="B1008"/>
  <c r="Q997"/>
  <c r="AB996"/>
  <c r="AA996"/>
  <c r="Z996"/>
  <c r="Y996"/>
  <c r="X996"/>
  <c r="W996"/>
  <c r="V996"/>
  <c r="U996"/>
  <c r="T996"/>
  <c r="S996"/>
  <c r="R996"/>
  <c r="Q996"/>
  <c r="AB995"/>
  <c r="AA995"/>
  <c r="Z995"/>
  <c r="Y995"/>
  <c r="X995"/>
  <c r="W995"/>
  <c r="V995"/>
  <c r="U995"/>
  <c r="T995"/>
  <c r="S995"/>
  <c r="R995"/>
  <c r="Q995"/>
  <c r="AB994"/>
  <c r="AA994"/>
  <c r="Z994"/>
  <c r="Y994"/>
  <c r="X994"/>
  <c r="W994"/>
  <c r="V994"/>
  <c r="U994"/>
  <c r="T994"/>
  <c r="S994"/>
  <c r="R994"/>
  <c r="Q994"/>
  <c r="AB993"/>
  <c r="AA993"/>
  <c r="Z993"/>
  <c r="Y993"/>
  <c r="X993"/>
  <c r="W993"/>
  <c r="V993"/>
  <c r="U993"/>
  <c r="T993"/>
  <c r="S993"/>
  <c r="R993"/>
  <c r="Q993"/>
  <c r="AB992"/>
  <c r="AA992"/>
  <c r="Z992"/>
  <c r="Y992"/>
  <c r="X992"/>
  <c r="W992"/>
  <c r="V992"/>
  <c r="U992"/>
  <c r="T992"/>
  <c r="S992"/>
  <c r="R992"/>
  <c r="Q992"/>
  <c r="AB991"/>
  <c r="AA991"/>
  <c r="Z991"/>
  <c r="Y991"/>
  <c r="X991"/>
  <c r="W991"/>
  <c r="V991"/>
  <c r="U991"/>
  <c r="T991"/>
  <c r="S991"/>
  <c r="R991"/>
  <c r="Q991"/>
  <c r="AB990"/>
  <c r="AA990"/>
  <c r="Z990"/>
  <c r="Y990"/>
  <c r="X990"/>
  <c r="W990"/>
  <c r="V990"/>
  <c r="U990"/>
  <c r="T990"/>
  <c r="S990"/>
  <c r="R990"/>
  <c r="Q990"/>
  <c r="AB989"/>
  <c r="AA989"/>
  <c r="Z989"/>
  <c r="Y989"/>
  <c r="X989"/>
  <c r="W989"/>
  <c r="V989"/>
  <c r="U989"/>
  <c r="T989"/>
  <c r="S989"/>
  <c r="R989"/>
  <c r="Q989"/>
  <c r="AB988"/>
  <c r="AA988"/>
  <c r="Z988"/>
  <c r="Y988"/>
  <c r="X988"/>
  <c r="W988"/>
  <c r="V988"/>
  <c r="U988"/>
  <c r="T988"/>
  <c r="S988"/>
  <c r="R988"/>
  <c r="Q988"/>
  <c r="AB987"/>
  <c r="AA987"/>
  <c r="Z987"/>
  <c r="Y987"/>
  <c r="X987"/>
  <c r="W987"/>
  <c r="V987"/>
  <c r="U987"/>
  <c r="T987"/>
  <c r="S987"/>
  <c r="R987"/>
  <c r="Q987"/>
  <c r="AB986"/>
  <c r="AA986"/>
  <c r="Z986"/>
  <c r="Y986"/>
  <c r="X986"/>
  <c r="W986"/>
  <c r="V986"/>
  <c r="U986"/>
  <c r="T986"/>
  <c r="S986"/>
  <c r="R986"/>
  <c r="Q986"/>
  <c r="AB985"/>
  <c r="AA985"/>
  <c r="Z985"/>
  <c r="Y985"/>
  <c r="X985"/>
  <c r="W985"/>
  <c r="V985"/>
  <c r="U985"/>
  <c r="T985"/>
  <c r="S985"/>
  <c r="R985"/>
  <c r="Q985"/>
  <c r="AB984"/>
  <c r="AA984"/>
  <c r="Z984"/>
  <c r="Y984"/>
  <c r="X984"/>
  <c r="W984"/>
  <c r="V984"/>
  <c r="U984"/>
  <c r="T984"/>
  <c r="S984"/>
  <c r="R984"/>
  <c r="Q984"/>
  <c r="AB983"/>
  <c r="AA983"/>
  <c r="Z983"/>
  <c r="Y983"/>
  <c r="X983"/>
  <c r="W983"/>
  <c r="V983"/>
  <c r="U983"/>
  <c r="T983"/>
  <c r="S983"/>
  <c r="R983"/>
  <c r="Q983"/>
  <c r="AB982"/>
  <c r="AA982"/>
  <c r="Z982"/>
  <c r="Y982"/>
  <c r="X982"/>
  <c r="W982"/>
  <c r="V982"/>
  <c r="U982"/>
  <c r="T982"/>
  <c r="S982"/>
  <c r="R982"/>
  <c r="Q982"/>
  <c r="AB981"/>
  <c r="AA981"/>
  <c r="Z981"/>
  <c r="Y981"/>
  <c r="X981"/>
  <c r="W981"/>
  <c r="V981"/>
  <c r="U981"/>
  <c r="T981"/>
  <c r="S981"/>
  <c r="R981"/>
  <c r="Q981"/>
  <c r="AB980"/>
  <c r="AA980"/>
  <c r="Z980"/>
  <c r="Y980"/>
  <c r="X980"/>
  <c r="W980"/>
  <c r="V980"/>
  <c r="U980"/>
  <c r="T980"/>
  <c r="S980"/>
  <c r="R980"/>
  <c r="Q980"/>
  <c r="AB979"/>
  <c r="AA979"/>
  <c r="Z979"/>
  <c r="Y979"/>
  <c r="X979"/>
  <c r="W979"/>
  <c r="V979"/>
  <c r="U979"/>
  <c r="T979"/>
  <c r="S979"/>
  <c r="R979"/>
  <c r="Q979"/>
  <c r="AB978"/>
  <c r="AA978"/>
  <c r="Z978"/>
  <c r="Y978"/>
  <c r="X978"/>
  <c r="W978"/>
  <c r="V978"/>
  <c r="U978"/>
  <c r="T978"/>
  <c r="S978"/>
  <c r="R978"/>
  <c r="Q978"/>
  <c r="AB977"/>
  <c r="AA977"/>
  <c r="Z977"/>
  <c r="Y977"/>
  <c r="X977"/>
  <c r="W977"/>
  <c r="V977"/>
  <c r="U977"/>
  <c r="T977"/>
  <c r="S977"/>
  <c r="R977"/>
  <c r="Q977"/>
  <c r="AB976"/>
  <c r="AA976"/>
  <c r="Z976"/>
  <c r="Y976"/>
  <c r="X976"/>
  <c r="W976"/>
  <c r="V976"/>
  <c r="U976"/>
  <c r="T976"/>
  <c r="S976"/>
  <c r="R976"/>
  <c r="Q976"/>
  <c r="AB975"/>
  <c r="AA975"/>
  <c r="Z975"/>
  <c r="Y975"/>
  <c r="X975"/>
  <c r="W975"/>
  <c r="V975"/>
  <c r="U975"/>
  <c r="T975"/>
  <c r="S975"/>
  <c r="R975"/>
  <c r="Q975"/>
  <c r="AB974"/>
  <c r="AA974"/>
  <c r="Z974"/>
  <c r="Y974"/>
  <c r="X974"/>
  <c r="W974"/>
  <c r="V974"/>
  <c r="U974"/>
  <c r="T974"/>
  <c r="S974"/>
  <c r="R974"/>
  <c r="Q974"/>
  <c r="AB973"/>
  <c r="AA973"/>
  <c r="Z973"/>
  <c r="Y973"/>
  <c r="X973"/>
  <c r="W973"/>
  <c r="V973"/>
  <c r="U973"/>
  <c r="T973"/>
  <c r="S973"/>
  <c r="R973"/>
  <c r="Q973"/>
  <c r="AB972"/>
  <c r="AA972"/>
  <c r="Z972"/>
  <c r="Y972"/>
  <c r="X972"/>
  <c r="W972"/>
  <c r="V972"/>
  <c r="U972"/>
  <c r="T972"/>
  <c r="S972"/>
  <c r="R972"/>
  <c r="Q972"/>
  <c r="AB971"/>
  <c r="AA971"/>
  <c r="Z971"/>
  <c r="Y971"/>
  <c r="X971"/>
  <c r="W971"/>
  <c r="V971"/>
  <c r="U971"/>
  <c r="T971"/>
  <c r="S971"/>
  <c r="R971"/>
  <c r="Q971"/>
  <c r="AB970"/>
  <c r="AA970"/>
  <c r="Z970"/>
  <c r="Y970"/>
  <c r="X970"/>
  <c r="W970"/>
  <c r="V970"/>
  <c r="U970"/>
  <c r="T970"/>
  <c r="S970"/>
  <c r="R970"/>
  <c r="Q970"/>
  <c r="AB969"/>
  <c r="AA969"/>
  <c r="Z969"/>
  <c r="Y969"/>
  <c r="X969"/>
  <c r="W969"/>
  <c r="V969"/>
  <c r="U969"/>
  <c r="T969"/>
  <c r="S969"/>
  <c r="R969"/>
  <c r="Q969"/>
  <c r="AB968"/>
  <c r="AA968"/>
  <c r="Z968"/>
  <c r="Y968"/>
  <c r="X968"/>
  <c r="W968"/>
  <c r="V968"/>
  <c r="U968"/>
  <c r="T968"/>
  <c r="S968"/>
  <c r="R968"/>
  <c r="Q968"/>
  <c r="M996"/>
  <c r="L996"/>
  <c r="K996"/>
  <c r="J996"/>
  <c r="I996"/>
  <c r="H996"/>
  <c r="G996"/>
  <c r="F996"/>
  <c r="E996"/>
  <c r="D996"/>
  <c r="C996"/>
  <c r="B996"/>
  <c r="M995"/>
  <c r="L995"/>
  <c r="K995"/>
  <c r="J995"/>
  <c r="I995"/>
  <c r="H995"/>
  <c r="G995"/>
  <c r="F995"/>
  <c r="E995"/>
  <c r="D995"/>
  <c r="C995"/>
  <c r="B995"/>
  <c r="M994"/>
  <c r="L994"/>
  <c r="K994"/>
  <c r="J994"/>
  <c r="I994"/>
  <c r="H994"/>
  <c r="G994"/>
  <c r="F994"/>
  <c r="E994"/>
  <c r="D994"/>
  <c r="C994"/>
  <c r="B994"/>
  <c r="M993"/>
  <c r="L993"/>
  <c r="K993"/>
  <c r="J993"/>
  <c r="I993"/>
  <c r="H993"/>
  <c r="G993"/>
  <c r="F993"/>
  <c r="E993"/>
  <c r="D993"/>
  <c r="C993"/>
  <c r="B993"/>
  <c r="M992"/>
  <c r="L992"/>
  <c r="K992"/>
  <c r="J992"/>
  <c r="I992"/>
  <c r="H992"/>
  <c r="G992"/>
  <c r="F992"/>
  <c r="E992"/>
  <c r="D992"/>
  <c r="C992"/>
  <c r="B992"/>
  <c r="M991"/>
  <c r="L991"/>
  <c r="K991"/>
  <c r="J991"/>
  <c r="I991"/>
  <c r="H991"/>
  <c r="G991"/>
  <c r="F991"/>
  <c r="E991"/>
  <c r="D991"/>
  <c r="C991"/>
  <c r="B991"/>
  <c r="M990"/>
  <c r="L990"/>
  <c r="K990"/>
  <c r="J990"/>
  <c r="I990"/>
  <c r="H990"/>
  <c r="G990"/>
  <c r="F990"/>
  <c r="E990"/>
  <c r="D990"/>
  <c r="C990"/>
  <c r="B990"/>
  <c r="M989"/>
  <c r="L989"/>
  <c r="K989"/>
  <c r="J989"/>
  <c r="I989"/>
  <c r="H989"/>
  <c r="G989"/>
  <c r="F989"/>
  <c r="E989"/>
  <c r="D989"/>
  <c r="C989"/>
  <c r="B989"/>
  <c r="M988"/>
  <c r="L988"/>
  <c r="K988"/>
  <c r="J988"/>
  <c r="I988"/>
  <c r="H988"/>
  <c r="G988"/>
  <c r="F988"/>
  <c r="E988"/>
  <c r="D988"/>
  <c r="C988"/>
  <c r="B988"/>
  <c r="M987"/>
  <c r="L987"/>
  <c r="K987"/>
  <c r="J987"/>
  <c r="I987"/>
  <c r="H987"/>
  <c r="G987"/>
  <c r="F987"/>
  <c r="E987"/>
  <c r="D987"/>
  <c r="C987"/>
  <c r="B987"/>
  <c r="M986"/>
  <c r="L986"/>
  <c r="K986"/>
  <c r="J986"/>
  <c r="I986"/>
  <c r="H986"/>
  <c r="G986"/>
  <c r="F986"/>
  <c r="E986"/>
  <c r="D986"/>
  <c r="C986"/>
  <c r="B986"/>
  <c r="M985"/>
  <c r="L985"/>
  <c r="K985"/>
  <c r="J985"/>
  <c r="I985"/>
  <c r="H985"/>
  <c r="G985"/>
  <c r="F985"/>
  <c r="E985"/>
  <c r="D985"/>
  <c r="C985"/>
  <c r="B985"/>
  <c r="M984"/>
  <c r="L984"/>
  <c r="K984"/>
  <c r="J984"/>
  <c r="I984"/>
  <c r="H984"/>
  <c r="G984"/>
  <c r="F984"/>
  <c r="E984"/>
  <c r="D984"/>
  <c r="C984"/>
  <c r="B984"/>
  <c r="M983"/>
  <c r="L983"/>
  <c r="K983"/>
  <c r="J983"/>
  <c r="I983"/>
  <c r="H983"/>
  <c r="G983"/>
  <c r="F983"/>
  <c r="E983"/>
  <c r="D983"/>
  <c r="C983"/>
  <c r="B983"/>
  <c r="M982"/>
  <c r="L982"/>
  <c r="K982"/>
  <c r="J982"/>
  <c r="I982"/>
  <c r="H982"/>
  <c r="G982"/>
  <c r="F982"/>
  <c r="E982"/>
  <c r="D982"/>
  <c r="C982"/>
  <c r="B982"/>
  <c r="M981"/>
  <c r="L981"/>
  <c r="K981"/>
  <c r="J981"/>
  <c r="I981"/>
  <c r="H981"/>
  <c r="G981"/>
  <c r="F981"/>
  <c r="E981"/>
  <c r="D981"/>
  <c r="C981"/>
  <c r="B981"/>
  <c r="M980"/>
  <c r="L980"/>
  <c r="K980"/>
  <c r="J980"/>
  <c r="I980"/>
  <c r="H980"/>
  <c r="G980"/>
  <c r="F980"/>
  <c r="E980"/>
  <c r="D980"/>
  <c r="C980"/>
  <c r="B980"/>
  <c r="M979"/>
  <c r="L979"/>
  <c r="K979"/>
  <c r="J979"/>
  <c r="I979"/>
  <c r="H979"/>
  <c r="G979"/>
  <c r="F979"/>
  <c r="E979"/>
  <c r="D979"/>
  <c r="C979"/>
  <c r="B979"/>
  <c r="M978"/>
  <c r="L978"/>
  <c r="K978"/>
  <c r="J978"/>
  <c r="I978"/>
  <c r="H978"/>
  <c r="G978"/>
  <c r="F978"/>
  <c r="E978"/>
  <c r="D978"/>
  <c r="C978"/>
  <c r="B978"/>
  <c r="M977"/>
  <c r="L977"/>
  <c r="K977"/>
  <c r="J977"/>
  <c r="I977"/>
  <c r="H977"/>
  <c r="G977"/>
  <c r="F977"/>
  <c r="E977"/>
  <c r="D977"/>
  <c r="C977"/>
  <c r="B977"/>
  <c r="M976"/>
  <c r="L976"/>
  <c r="K976"/>
  <c r="J976"/>
  <c r="I976"/>
  <c r="H976"/>
  <c r="G976"/>
  <c r="F976"/>
  <c r="E976"/>
  <c r="D976"/>
  <c r="C976"/>
  <c r="B976"/>
  <c r="M975"/>
  <c r="L975"/>
  <c r="K975"/>
  <c r="J975"/>
  <c r="I975"/>
  <c r="H975"/>
  <c r="G975"/>
  <c r="F975"/>
  <c r="E975"/>
  <c r="D975"/>
  <c r="C975"/>
  <c r="B975"/>
  <c r="M974"/>
  <c r="L974"/>
  <c r="K974"/>
  <c r="J974"/>
  <c r="I974"/>
  <c r="H974"/>
  <c r="G974"/>
  <c r="F974"/>
  <c r="E974"/>
  <c r="D974"/>
  <c r="C974"/>
  <c r="B974"/>
  <c r="M973"/>
  <c r="L973"/>
  <c r="K973"/>
  <c r="J973"/>
  <c r="I973"/>
  <c r="H973"/>
  <c r="G973"/>
  <c r="F973"/>
  <c r="E973"/>
  <c r="D973"/>
  <c r="C973"/>
  <c r="B973"/>
  <c r="M972"/>
  <c r="L972"/>
  <c r="K972"/>
  <c r="J972"/>
  <c r="I972"/>
  <c r="H972"/>
  <c r="G972"/>
  <c r="F972"/>
  <c r="E972"/>
  <c r="D972"/>
  <c r="C972"/>
  <c r="B972"/>
  <c r="M971"/>
  <c r="L971"/>
  <c r="K971"/>
  <c r="J971"/>
  <c r="I971"/>
  <c r="H971"/>
  <c r="G971"/>
  <c r="F971"/>
  <c r="E971"/>
  <c r="D971"/>
  <c r="C971"/>
  <c r="B971"/>
  <c r="M970"/>
  <c r="L970"/>
  <c r="K970"/>
  <c r="J970"/>
  <c r="I970"/>
  <c r="H970"/>
  <c r="G970"/>
  <c r="F970"/>
  <c r="E970"/>
  <c r="D970"/>
  <c r="C970"/>
  <c r="B970"/>
  <c r="M969"/>
  <c r="L969"/>
  <c r="K969"/>
  <c r="J969"/>
  <c r="I969"/>
  <c r="H969"/>
  <c r="G969"/>
  <c r="F969"/>
  <c r="E969"/>
  <c r="D969"/>
  <c r="C969"/>
  <c r="B969"/>
  <c r="M968"/>
  <c r="L968"/>
  <c r="K968"/>
  <c r="J968"/>
  <c r="I968"/>
  <c r="H968"/>
  <c r="G968"/>
  <c r="F968"/>
  <c r="E968"/>
  <c r="D968"/>
  <c r="C968"/>
  <c r="B968"/>
  <c r="Q931"/>
  <c r="AB930"/>
  <c r="AA930"/>
  <c r="Z930"/>
  <c r="Y930"/>
  <c r="X930"/>
  <c r="W930"/>
  <c r="V930"/>
  <c r="U930"/>
  <c r="T930"/>
  <c r="S930"/>
  <c r="R930"/>
  <c r="Q930"/>
  <c r="AB929"/>
  <c r="AA929"/>
  <c r="Z929"/>
  <c r="Y929"/>
  <c r="X929"/>
  <c r="W929"/>
  <c r="V929"/>
  <c r="U929"/>
  <c r="T929"/>
  <c r="S929"/>
  <c r="R929"/>
  <c r="Q929"/>
  <c r="AB928"/>
  <c r="AA928"/>
  <c r="Z928"/>
  <c r="Y928"/>
  <c r="X928"/>
  <c r="W928"/>
  <c r="V928"/>
  <c r="U928"/>
  <c r="T928"/>
  <c r="S928"/>
  <c r="R928"/>
  <c r="Q928"/>
  <c r="M930"/>
  <c r="L930"/>
  <c r="K930"/>
  <c r="J930"/>
  <c r="I930"/>
  <c r="H930"/>
  <c r="G930"/>
  <c r="F930"/>
  <c r="E930"/>
  <c r="D930"/>
  <c r="C930"/>
  <c r="B930"/>
  <c r="M929"/>
  <c r="L929"/>
  <c r="K929"/>
  <c r="J929"/>
  <c r="I929"/>
  <c r="H929"/>
  <c r="G929"/>
  <c r="F929"/>
  <c r="E929"/>
  <c r="D929"/>
  <c r="C929"/>
  <c r="B929"/>
  <c r="M928"/>
  <c r="L928"/>
  <c r="K928"/>
  <c r="J928"/>
  <c r="I928"/>
  <c r="H928"/>
  <c r="G928"/>
  <c r="F928"/>
  <c r="E928"/>
  <c r="D928"/>
  <c r="C928"/>
  <c r="B928"/>
  <c r="R917"/>
  <c r="Q917"/>
  <c r="AB916"/>
  <c r="AA916"/>
  <c r="Z916"/>
  <c r="Y916"/>
  <c r="X916"/>
  <c r="W916"/>
  <c r="V916"/>
  <c r="U916"/>
  <c r="T916"/>
  <c r="S916"/>
  <c r="R916"/>
  <c r="Q916"/>
  <c r="AB915"/>
  <c r="AA915"/>
  <c r="Z915"/>
  <c r="Y915"/>
  <c r="X915"/>
  <c r="W915"/>
  <c r="V915"/>
  <c r="U915"/>
  <c r="T915"/>
  <c r="S915"/>
  <c r="R915"/>
  <c r="Q915"/>
  <c r="AB914"/>
  <c r="AA914"/>
  <c r="Z914"/>
  <c r="Y914"/>
  <c r="X914"/>
  <c r="W914"/>
  <c r="V914"/>
  <c r="U914"/>
  <c r="T914"/>
  <c r="S914"/>
  <c r="R914"/>
  <c r="Q914"/>
  <c r="AB913"/>
  <c r="AA913"/>
  <c r="Z913"/>
  <c r="Y913"/>
  <c r="X913"/>
  <c r="W913"/>
  <c r="V913"/>
  <c r="U913"/>
  <c r="T913"/>
  <c r="S913"/>
  <c r="R913"/>
  <c r="Q913"/>
  <c r="AB912"/>
  <c r="AA912"/>
  <c r="Z912"/>
  <c r="Y912"/>
  <c r="X912"/>
  <c r="W912"/>
  <c r="V912"/>
  <c r="U912"/>
  <c r="T912"/>
  <c r="S912"/>
  <c r="R912"/>
  <c r="Q912"/>
  <c r="AB911"/>
  <c r="AA911"/>
  <c r="Z911"/>
  <c r="Y911"/>
  <c r="X911"/>
  <c r="W911"/>
  <c r="V911"/>
  <c r="U911"/>
  <c r="T911"/>
  <c r="S911"/>
  <c r="R911"/>
  <c r="Q911"/>
  <c r="AB910"/>
  <c r="AA910"/>
  <c r="Z910"/>
  <c r="Y910"/>
  <c r="X910"/>
  <c r="W910"/>
  <c r="V910"/>
  <c r="U910"/>
  <c r="T910"/>
  <c r="S910"/>
  <c r="R910"/>
  <c r="Q910"/>
  <c r="AB909"/>
  <c r="AA909"/>
  <c r="Z909"/>
  <c r="Y909"/>
  <c r="X909"/>
  <c r="W909"/>
  <c r="V909"/>
  <c r="U909"/>
  <c r="T909"/>
  <c r="S909"/>
  <c r="R909"/>
  <c r="Q909"/>
  <c r="AB908"/>
  <c r="AA908"/>
  <c r="Z908"/>
  <c r="Y908"/>
  <c r="X908"/>
  <c r="W908"/>
  <c r="V908"/>
  <c r="U908"/>
  <c r="T908"/>
  <c r="S908"/>
  <c r="R908"/>
  <c r="Q908"/>
  <c r="AB907"/>
  <c r="AA907"/>
  <c r="Z907"/>
  <c r="Y907"/>
  <c r="X907"/>
  <c r="W907"/>
  <c r="V907"/>
  <c r="U907"/>
  <c r="T907"/>
  <c r="S907"/>
  <c r="R907"/>
  <c r="Q907"/>
  <c r="AB906"/>
  <c r="AA906"/>
  <c r="Z906"/>
  <c r="Y906"/>
  <c r="X906"/>
  <c r="W906"/>
  <c r="V906"/>
  <c r="U906"/>
  <c r="T906"/>
  <c r="S906"/>
  <c r="R906"/>
  <c r="Q906"/>
  <c r="AB905"/>
  <c r="AA905"/>
  <c r="Z905"/>
  <c r="Y905"/>
  <c r="X905"/>
  <c r="W905"/>
  <c r="V905"/>
  <c r="U905"/>
  <c r="T905"/>
  <c r="S905"/>
  <c r="R905"/>
  <c r="Q905"/>
  <c r="AB904"/>
  <c r="AA904"/>
  <c r="Z904"/>
  <c r="Y904"/>
  <c r="X904"/>
  <c r="W904"/>
  <c r="V904"/>
  <c r="U904"/>
  <c r="T904"/>
  <c r="S904"/>
  <c r="R904"/>
  <c r="Q904"/>
  <c r="AB903"/>
  <c r="AA903"/>
  <c r="Z903"/>
  <c r="Y903"/>
  <c r="X903"/>
  <c r="W903"/>
  <c r="V903"/>
  <c r="U903"/>
  <c r="T903"/>
  <c r="S903"/>
  <c r="R903"/>
  <c r="Q903"/>
  <c r="AB902"/>
  <c r="AA902"/>
  <c r="Z902"/>
  <c r="Y902"/>
  <c r="X902"/>
  <c r="W902"/>
  <c r="V902"/>
  <c r="U902"/>
  <c r="T902"/>
  <c r="S902"/>
  <c r="R902"/>
  <c r="Q902"/>
  <c r="AB901"/>
  <c r="AA901"/>
  <c r="Z901"/>
  <c r="Y901"/>
  <c r="X901"/>
  <c r="W901"/>
  <c r="V901"/>
  <c r="U901"/>
  <c r="T901"/>
  <c r="S901"/>
  <c r="R901"/>
  <c r="Q901"/>
  <c r="AB900"/>
  <c r="AA900"/>
  <c r="Z900"/>
  <c r="Y900"/>
  <c r="X900"/>
  <c r="W900"/>
  <c r="V900"/>
  <c r="U900"/>
  <c r="T900"/>
  <c r="S900"/>
  <c r="R900"/>
  <c r="Q900"/>
  <c r="AB899"/>
  <c r="AA899"/>
  <c r="Z899"/>
  <c r="Y899"/>
  <c r="X899"/>
  <c r="W899"/>
  <c r="V899"/>
  <c r="U899"/>
  <c r="T899"/>
  <c r="S899"/>
  <c r="R899"/>
  <c r="Q899"/>
  <c r="AB898"/>
  <c r="AA898"/>
  <c r="Z898"/>
  <c r="Y898"/>
  <c r="X898"/>
  <c r="W898"/>
  <c r="V898"/>
  <c r="U898"/>
  <c r="T898"/>
  <c r="S898"/>
  <c r="R898"/>
  <c r="Q898"/>
  <c r="AB897"/>
  <c r="AA897"/>
  <c r="Z897"/>
  <c r="Y897"/>
  <c r="X897"/>
  <c r="W897"/>
  <c r="V897"/>
  <c r="U897"/>
  <c r="T897"/>
  <c r="S897"/>
  <c r="R897"/>
  <c r="Q897"/>
  <c r="AB896"/>
  <c r="AA896"/>
  <c r="Z896"/>
  <c r="Y896"/>
  <c r="X896"/>
  <c r="W896"/>
  <c r="V896"/>
  <c r="U896"/>
  <c r="T896"/>
  <c r="S896"/>
  <c r="R896"/>
  <c r="Q896"/>
  <c r="AB895"/>
  <c r="AA895"/>
  <c r="Z895"/>
  <c r="Y895"/>
  <c r="X895"/>
  <c r="W895"/>
  <c r="V895"/>
  <c r="U895"/>
  <c r="T895"/>
  <c r="S895"/>
  <c r="R895"/>
  <c r="Q895"/>
  <c r="AB894"/>
  <c r="AA894"/>
  <c r="Z894"/>
  <c r="Y894"/>
  <c r="X894"/>
  <c r="W894"/>
  <c r="V894"/>
  <c r="U894"/>
  <c r="T894"/>
  <c r="S894"/>
  <c r="R894"/>
  <c r="Q894"/>
  <c r="AB893"/>
  <c r="AA893"/>
  <c r="Z893"/>
  <c r="Y893"/>
  <c r="X893"/>
  <c r="W893"/>
  <c r="V893"/>
  <c r="U893"/>
  <c r="T893"/>
  <c r="S893"/>
  <c r="R893"/>
  <c r="Q893"/>
  <c r="AB892"/>
  <c r="AA892"/>
  <c r="Z892"/>
  <c r="Y892"/>
  <c r="X892"/>
  <c r="W892"/>
  <c r="V892"/>
  <c r="U892"/>
  <c r="T892"/>
  <c r="S892"/>
  <c r="R892"/>
  <c r="Q892"/>
  <c r="AB891"/>
  <c r="AA891"/>
  <c r="Z891"/>
  <c r="Y891"/>
  <c r="X891"/>
  <c r="W891"/>
  <c r="V891"/>
  <c r="U891"/>
  <c r="T891"/>
  <c r="S891"/>
  <c r="R891"/>
  <c r="Q891"/>
  <c r="AB890"/>
  <c r="AA890"/>
  <c r="Z890"/>
  <c r="Y890"/>
  <c r="X890"/>
  <c r="W890"/>
  <c r="V890"/>
  <c r="U890"/>
  <c r="T890"/>
  <c r="S890"/>
  <c r="R890"/>
  <c r="Q890"/>
  <c r="AB889"/>
  <c r="AA889"/>
  <c r="Z889"/>
  <c r="Y889"/>
  <c r="X889"/>
  <c r="W889"/>
  <c r="V889"/>
  <c r="U889"/>
  <c r="T889"/>
  <c r="S889"/>
  <c r="R889"/>
  <c r="Q889"/>
  <c r="AB888"/>
  <c r="AA888"/>
  <c r="Z888"/>
  <c r="Y888"/>
  <c r="X888"/>
  <c r="W888"/>
  <c r="V888"/>
  <c r="U888"/>
  <c r="T888"/>
  <c r="S888"/>
  <c r="R888"/>
  <c r="Q888"/>
  <c r="M916"/>
  <c r="L916"/>
  <c r="K916"/>
  <c r="J916"/>
  <c r="I916"/>
  <c r="H916"/>
  <c r="G916"/>
  <c r="F916"/>
  <c r="E916"/>
  <c r="D916"/>
  <c r="C916"/>
  <c r="B916"/>
  <c r="M915"/>
  <c r="L915"/>
  <c r="K915"/>
  <c r="J915"/>
  <c r="I915"/>
  <c r="H915"/>
  <c r="G915"/>
  <c r="F915"/>
  <c r="E915"/>
  <c r="D915"/>
  <c r="C915"/>
  <c r="B915"/>
  <c r="M914"/>
  <c r="L914"/>
  <c r="K914"/>
  <c r="J914"/>
  <c r="I914"/>
  <c r="H914"/>
  <c r="G914"/>
  <c r="F914"/>
  <c r="E914"/>
  <c r="D914"/>
  <c r="C914"/>
  <c r="B914"/>
  <c r="M913"/>
  <c r="L913"/>
  <c r="K913"/>
  <c r="J913"/>
  <c r="I913"/>
  <c r="H913"/>
  <c r="G913"/>
  <c r="F913"/>
  <c r="E913"/>
  <c r="D913"/>
  <c r="C913"/>
  <c r="B913"/>
  <c r="M912"/>
  <c r="L912"/>
  <c r="K912"/>
  <c r="J912"/>
  <c r="I912"/>
  <c r="H912"/>
  <c r="G912"/>
  <c r="F912"/>
  <c r="E912"/>
  <c r="D912"/>
  <c r="C912"/>
  <c r="B912"/>
  <c r="M911"/>
  <c r="L911"/>
  <c r="K911"/>
  <c r="J911"/>
  <c r="I911"/>
  <c r="H911"/>
  <c r="G911"/>
  <c r="F911"/>
  <c r="E911"/>
  <c r="D911"/>
  <c r="C911"/>
  <c r="B911"/>
  <c r="M910"/>
  <c r="L910"/>
  <c r="K910"/>
  <c r="J910"/>
  <c r="I910"/>
  <c r="H910"/>
  <c r="G910"/>
  <c r="F910"/>
  <c r="E910"/>
  <c r="D910"/>
  <c r="C910"/>
  <c r="B910"/>
  <c r="M909"/>
  <c r="L909"/>
  <c r="K909"/>
  <c r="J909"/>
  <c r="I909"/>
  <c r="H909"/>
  <c r="G909"/>
  <c r="F909"/>
  <c r="E909"/>
  <c r="D909"/>
  <c r="C909"/>
  <c r="B909"/>
  <c r="M908"/>
  <c r="L908"/>
  <c r="K908"/>
  <c r="J908"/>
  <c r="I908"/>
  <c r="H908"/>
  <c r="G908"/>
  <c r="F908"/>
  <c r="E908"/>
  <c r="D908"/>
  <c r="C908"/>
  <c r="B908"/>
  <c r="M907"/>
  <c r="L907"/>
  <c r="K907"/>
  <c r="J907"/>
  <c r="I907"/>
  <c r="H907"/>
  <c r="G907"/>
  <c r="F907"/>
  <c r="E907"/>
  <c r="D907"/>
  <c r="C907"/>
  <c r="B907"/>
  <c r="M906"/>
  <c r="L906"/>
  <c r="K906"/>
  <c r="J906"/>
  <c r="I906"/>
  <c r="H906"/>
  <c r="G906"/>
  <c r="F906"/>
  <c r="E906"/>
  <c r="D906"/>
  <c r="C906"/>
  <c r="B906"/>
  <c r="M905"/>
  <c r="L905"/>
  <c r="K905"/>
  <c r="J905"/>
  <c r="I905"/>
  <c r="H905"/>
  <c r="G905"/>
  <c r="F905"/>
  <c r="E905"/>
  <c r="D905"/>
  <c r="C905"/>
  <c r="B905"/>
  <c r="M904"/>
  <c r="L904"/>
  <c r="K904"/>
  <c r="J904"/>
  <c r="I904"/>
  <c r="H904"/>
  <c r="G904"/>
  <c r="F904"/>
  <c r="E904"/>
  <c r="D904"/>
  <c r="C904"/>
  <c r="B904"/>
  <c r="M903"/>
  <c r="L903"/>
  <c r="K903"/>
  <c r="J903"/>
  <c r="I903"/>
  <c r="H903"/>
  <c r="G903"/>
  <c r="F903"/>
  <c r="E903"/>
  <c r="D903"/>
  <c r="C903"/>
  <c r="B903"/>
  <c r="M902"/>
  <c r="L902"/>
  <c r="K902"/>
  <c r="J902"/>
  <c r="I902"/>
  <c r="H902"/>
  <c r="G902"/>
  <c r="F902"/>
  <c r="E902"/>
  <c r="D902"/>
  <c r="C902"/>
  <c r="B902"/>
  <c r="M901"/>
  <c r="L901"/>
  <c r="K901"/>
  <c r="J901"/>
  <c r="I901"/>
  <c r="H901"/>
  <c r="G901"/>
  <c r="F901"/>
  <c r="E901"/>
  <c r="D901"/>
  <c r="C901"/>
  <c r="B901"/>
  <c r="M900"/>
  <c r="L900"/>
  <c r="K900"/>
  <c r="J900"/>
  <c r="I900"/>
  <c r="H900"/>
  <c r="G900"/>
  <c r="F900"/>
  <c r="E900"/>
  <c r="D900"/>
  <c r="C900"/>
  <c r="B900"/>
  <c r="M899"/>
  <c r="L899"/>
  <c r="K899"/>
  <c r="J899"/>
  <c r="I899"/>
  <c r="H899"/>
  <c r="G899"/>
  <c r="F899"/>
  <c r="E899"/>
  <c r="D899"/>
  <c r="C899"/>
  <c r="B899"/>
  <c r="M898"/>
  <c r="L898"/>
  <c r="K898"/>
  <c r="J898"/>
  <c r="I898"/>
  <c r="H898"/>
  <c r="G898"/>
  <c r="F898"/>
  <c r="E898"/>
  <c r="D898"/>
  <c r="C898"/>
  <c r="B898"/>
  <c r="M897"/>
  <c r="L897"/>
  <c r="K897"/>
  <c r="J897"/>
  <c r="I897"/>
  <c r="H897"/>
  <c r="G897"/>
  <c r="F897"/>
  <c r="E897"/>
  <c r="D897"/>
  <c r="C897"/>
  <c r="B897"/>
  <c r="M896"/>
  <c r="L896"/>
  <c r="K896"/>
  <c r="J896"/>
  <c r="I896"/>
  <c r="H896"/>
  <c r="G896"/>
  <c r="F896"/>
  <c r="E896"/>
  <c r="D896"/>
  <c r="C896"/>
  <c r="B896"/>
  <c r="M895"/>
  <c r="L895"/>
  <c r="K895"/>
  <c r="J895"/>
  <c r="I895"/>
  <c r="H895"/>
  <c r="G895"/>
  <c r="F895"/>
  <c r="E895"/>
  <c r="D895"/>
  <c r="C895"/>
  <c r="B895"/>
  <c r="M894"/>
  <c r="L894"/>
  <c r="K894"/>
  <c r="J894"/>
  <c r="I894"/>
  <c r="H894"/>
  <c r="G894"/>
  <c r="F894"/>
  <c r="E894"/>
  <c r="D894"/>
  <c r="C894"/>
  <c r="B894"/>
  <c r="M893"/>
  <c r="L893"/>
  <c r="K893"/>
  <c r="J893"/>
  <c r="I893"/>
  <c r="H893"/>
  <c r="G893"/>
  <c r="F893"/>
  <c r="E893"/>
  <c r="D893"/>
  <c r="C893"/>
  <c r="B893"/>
  <c r="M892"/>
  <c r="L892"/>
  <c r="K892"/>
  <c r="J892"/>
  <c r="I892"/>
  <c r="H892"/>
  <c r="G892"/>
  <c r="F892"/>
  <c r="E892"/>
  <c r="D892"/>
  <c r="C892"/>
  <c r="B892"/>
  <c r="M891"/>
  <c r="L891"/>
  <c r="K891"/>
  <c r="J891"/>
  <c r="I891"/>
  <c r="H891"/>
  <c r="G891"/>
  <c r="F891"/>
  <c r="E891"/>
  <c r="D891"/>
  <c r="C891"/>
  <c r="B891"/>
  <c r="M890"/>
  <c r="L890"/>
  <c r="K890"/>
  <c r="J890"/>
  <c r="I890"/>
  <c r="H890"/>
  <c r="G890"/>
  <c r="F890"/>
  <c r="E890"/>
  <c r="D890"/>
  <c r="C890"/>
  <c r="B890"/>
  <c r="M889"/>
  <c r="L889"/>
  <c r="K889"/>
  <c r="J889"/>
  <c r="I889"/>
  <c r="H889"/>
  <c r="G889"/>
  <c r="F889"/>
  <c r="E889"/>
  <c r="D889"/>
  <c r="C889"/>
  <c r="B889"/>
  <c r="M888"/>
  <c r="L888"/>
  <c r="K888"/>
  <c r="J888"/>
  <c r="I888"/>
  <c r="H888"/>
  <c r="G888"/>
  <c r="F888"/>
  <c r="E888"/>
  <c r="D888"/>
  <c r="C888"/>
  <c r="B888"/>
  <c r="AB853"/>
  <c r="AA853"/>
  <c r="Z853"/>
  <c r="Y853"/>
  <c r="X853"/>
  <c r="W853"/>
  <c r="V853"/>
  <c r="U853"/>
  <c r="T853"/>
  <c r="S853"/>
  <c r="R853"/>
  <c r="Q853"/>
  <c r="AB852"/>
  <c r="AA852"/>
  <c r="Z852"/>
  <c r="Y852"/>
  <c r="X852"/>
  <c r="W852"/>
  <c r="V852"/>
  <c r="U852"/>
  <c r="T852"/>
  <c r="S852"/>
  <c r="R852"/>
  <c r="Q852"/>
  <c r="AB851"/>
  <c r="AA851"/>
  <c r="Z851"/>
  <c r="Y851"/>
  <c r="X851"/>
  <c r="W851"/>
  <c r="V851"/>
  <c r="U851"/>
  <c r="T851"/>
  <c r="S851"/>
  <c r="R851"/>
  <c r="Q851"/>
  <c r="AB850"/>
  <c r="AA850"/>
  <c r="Z850"/>
  <c r="Y850"/>
  <c r="X850"/>
  <c r="W850"/>
  <c r="V850"/>
  <c r="U850"/>
  <c r="T850"/>
  <c r="S850"/>
  <c r="R850"/>
  <c r="Q850"/>
  <c r="AB849"/>
  <c r="AA849"/>
  <c r="Z849"/>
  <c r="Y849"/>
  <c r="X849"/>
  <c r="W849"/>
  <c r="V849"/>
  <c r="U849"/>
  <c r="T849"/>
  <c r="S849"/>
  <c r="R849"/>
  <c r="Q849"/>
  <c r="AB848"/>
  <c r="AA848"/>
  <c r="Z848"/>
  <c r="Y848"/>
  <c r="X848"/>
  <c r="W848"/>
  <c r="V848"/>
  <c r="U848"/>
  <c r="T848"/>
  <c r="S848"/>
  <c r="R848"/>
  <c r="Q848"/>
  <c r="M853"/>
  <c r="L853"/>
  <c r="K853"/>
  <c r="J853"/>
  <c r="I853"/>
  <c r="H853"/>
  <c r="G853"/>
  <c r="F853"/>
  <c r="E853"/>
  <c r="D853"/>
  <c r="C853"/>
  <c r="B853"/>
  <c r="M852"/>
  <c r="L852"/>
  <c r="K852"/>
  <c r="J852"/>
  <c r="I852"/>
  <c r="H852"/>
  <c r="G852"/>
  <c r="F852"/>
  <c r="E852"/>
  <c r="D852"/>
  <c r="C852"/>
  <c r="B852"/>
  <c r="M851"/>
  <c r="L851"/>
  <c r="K851"/>
  <c r="J851"/>
  <c r="I851"/>
  <c r="H851"/>
  <c r="G851"/>
  <c r="F851"/>
  <c r="E851"/>
  <c r="D851"/>
  <c r="C851"/>
  <c r="B851"/>
  <c r="M850"/>
  <c r="L850"/>
  <c r="K850"/>
  <c r="J850"/>
  <c r="I850"/>
  <c r="H850"/>
  <c r="G850"/>
  <c r="F850"/>
  <c r="E850"/>
  <c r="D850"/>
  <c r="C850"/>
  <c r="B850"/>
  <c r="M849"/>
  <c r="L849"/>
  <c r="K849"/>
  <c r="J849"/>
  <c r="I849"/>
  <c r="H849"/>
  <c r="G849"/>
  <c r="F849"/>
  <c r="E849"/>
  <c r="D849"/>
  <c r="C849"/>
  <c r="B849"/>
  <c r="M848"/>
  <c r="L848"/>
  <c r="K848"/>
  <c r="J848"/>
  <c r="I848"/>
  <c r="H848"/>
  <c r="G848"/>
  <c r="F848"/>
  <c r="E848"/>
  <c r="D848"/>
  <c r="C848"/>
  <c r="B848"/>
  <c r="R837"/>
  <c r="Q837"/>
  <c r="AB836"/>
  <c r="AA836"/>
  <c r="Z836"/>
  <c r="Y836"/>
  <c r="X836"/>
  <c r="W836"/>
  <c r="V836"/>
  <c r="U836"/>
  <c r="T836"/>
  <c r="S836"/>
  <c r="R836"/>
  <c r="Q836"/>
  <c r="AB835"/>
  <c r="AA835"/>
  <c r="Z835"/>
  <c r="Y835"/>
  <c r="X835"/>
  <c r="W835"/>
  <c r="V835"/>
  <c r="U835"/>
  <c r="T835"/>
  <c r="S835"/>
  <c r="R835"/>
  <c r="Q835"/>
  <c r="AB834"/>
  <c r="AA834"/>
  <c r="Z834"/>
  <c r="Y834"/>
  <c r="X834"/>
  <c r="W834"/>
  <c r="V834"/>
  <c r="U834"/>
  <c r="T834"/>
  <c r="S834"/>
  <c r="R834"/>
  <c r="Q834"/>
  <c r="AB833"/>
  <c r="AA833"/>
  <c r="Z833"/>
  <c r="Y833"/>
  <c r="X833"/>
  <c r="W833"/>
  <c r="V833"/>
  <c r="U833"/>
  <c r="T833"/>
  <c r="S833"/>
  <c r="R833"/>
  <c r="Q833"/>
  <c r="AB832"/>
  <c r="AA832"/>
  <c r="Z832"/>
  <c r="Y832"/>
  <c r="X832"/>
  <c r="W832"/>
  <c r="V832"/>
  <c r="U832"/>
  <c r="T832"/>
  <c r="S832"/>
  <c r="R832"/>
  <c r="Q832"/>
  <c r="AB831"/>
  <c r="AA831"/>
  <c r="Z831"/>
  <c r="Y831"/>
  <c r="X831"/>
  <c r="W831"/>
  <c r="V831"/>
  <c r="U831"/>
  <c r="T831"/>
  <c r="S831"/>
  <c r="R831"/>
  <c r="Q831"/>
  <c r="AB830"/>
  <c r="AA830"/>
  <c r="Z830"/>
  <c r="Y830"/>
  <c r="X830"/>
  <c r="W830"/>
  <c r="V830"/>
  <c r="U830"/>
  <c r="T830"/>
  <c r="S830"/>
  <c r="R830"/>
  <c r="Q830"/>
  <c r="AB829"/>
  <c r="AA829"/>
  <c r="Z829"/>
  <c r="Y829"/>
  <c r="X829"/>
  <c r="W829"/>
  <c r="V829"/>
  <c r="U829"/>
  <c r="T829"/>
  <c r="S829"/>
  <c r="R829"/>
  <c r="Q829"/>
  <c r="AB828"/>
  <c r="AA828"/>
  <c r="Z828"/>
  <c r="Y828"/>
  <c r="X828"/>
  <c r="W828"/>
  <c r="V828"/>
  <c r="U828"/>
  <c r="T828"/>
  <c r="S828"/>
  <c r="R828"/>
  <c r="Q828"/>
  <c r="AB827"/>
  <c r="AA827"/>
  <c r="Z827"/>
  <c r="Y827"/>
  <c r="X827"/>
  <c r="W827"/>
  <c r="V827"/>
  <c r="U827"/>
  <c r="T827"/>
  <c r="S827"/>
  <c r="R827"/>
  <c r="Q827"/>
  <c r="AB826"/>
  <c r="AA826"/>
  <c r="Z826"/>
  <c r="Y826"/>
  <c r="X826"/>
  <c r="W826"/>
  <c r="V826"/>
  <c r="U826"/>
  <c r="T826"/>
  <c r="S826"/>
  <c r="R826"/>
  <c r="Q826"/>
  <c r="AB825"/>
  <c r="AA825"/>
  <c r="Z825"/>
  <c r="Y825"/>
  <c r="X825"/>
  <c r="W825"/>
  <c r="V825"/>
  <c r="U825"/>
  <c r="T825"/>
  <c r="S825"/>
  <c r="R825"/>
  <c r="Q825"/>
  <c r="AB824"/>
  <c r="AA824"/>
  <c r="Z824"/>
  <c r="Y824"/>
  <c r="X824"/>
  <c r="W824"/>
  <c r="V824"/>
  <c r="U824"/>
  <c r="T824"/>
  <c r="S824"/>
  <c r="R824"/>
  <c r="Q824"/>
  <c r="AB823"/>
  <c r="AA823"/>
  <c r="Z823"/>
  <c r="Y823"/>
  <c r="X823"/>
  <c r="W823"/>
  <c r="V823"/>
  <c r="U823"/>
  <c r="T823"/>
  <c r="S823"/>
  <c r="R823"/>
  <c r="Q823"/>
  <c r="AB822"/>
  <c r="AA822"/>
  <c r="Z822"/>
  <c r="Y822"/>
  <c r="X822"/>
  <c r="W822"/>
  <c r="V822"/>
  <c r="U822"/>
  <c r="T822"/>
  <c r="S822"/>
  <c r="R822"/>
  <c r="Q822"/>
  <c r="AB821"/>
  <c r="AA821"/>
  <c r="Z821"/>
  <c r="Y821"/>
  <c r="X821"/>
  <c r="W821"/>
  <c r="V821"/>
  <c r="U821"/>
  <c r="T821"/>
  <c r="S821"/>
  <c r="R821"/>
  <c r="Q821"/>
  <c r="AB820"/>
  <c r="AA820"/>
  <c r="Z820"/>
  <c r="Y820"/>
  <c r="X820"/>
  <c r="W820"/>
  <c r="V820"/>
  <c r="U820"/>
  <c r="T820"/>
  <c r="S820"/>
  <c r="R820"/>
  <c r="Q820"/>
  <c r="AB819"/>
  <c r="AA819"/>
  <c r="Z819"/>
  <c r="Y819"/>
  <c r="X819"/>
  <c r="W819"/>
  <c r="V819"/>
  <c r="U819"/>
  <c r="T819"/>
  <c r="S819"/>
  <c r="R819"/>
  <c r="Q819"/>
  <c r="AB818"/>
  <c r="AA818"/>
  <c r="Z818"/>
  <c r="Y818"/>
  <c r="X818"/>
  <c r="W818"/>
  <c r="V818"/>
  <c r="U818"/>
  <c r="T818"/>
  <c r="S818"/>
  <c r="R818"/>
  <c r="Q818"/>
  <c r="AB817"/>
  <c r="AA817"/>
  <c r="Z817"/>
  <c r="Y817"/>
  <c r="X817"/>
  <c r="W817"/>
  <c r="V817"/>
  <c r="U817"/>
  <c r="T817"/>
  <c r="S817"/>
  <c r="R817"/>
  <c r="Q817"/>
  <c r="AB816"/>
  <c r="AA816"/>
  <c r="Z816"/>
  <c r="Y816"/>
  <c r="X816"/>
  <c r="W816"/>
  <c r="V816"/>
  <c r="U816"/>
  <c r="T816"/>
  <c r="S816"/>
  <c r="R816"/>
  <c r="Q816"/>
  <c r="AB815"/>
  <c r="AA815"/>
  <c r="Z815"/>
  <c r="Y815"/>
  <c r="X815"/>
  <c r="W815"/>
  <c r="V815"/>
  <c r="U815"/>
  <c r="T815"/>
  <c r="S815"/>
  <c r="R815"/>
  <c r="Q815"/>
  <c r="AB814"/>
  <c r="AA814"/>
  <c r="Z814"/>
  <c r="Y814"/>
  <c r="X814"/>
  <c r="W814"/>
  <c r="V814"/>
  <c r="U814"/>
  <c r="T814"/>
  <c r="S814"/>
  <c r="R814"/>
  <c r="Q814"/>
  <c r="AB813"/>
  <c r="AA813"/>
  <c r="Z813"/>
  <c r="Y813"/>
  <c r="X813"/>
  <c r="W813"/>
  <c r="V813"/>
  <c r="U813"/>
  <c r="T813"/>
  <c r="S813"/>
  <c r="R813"/>
  <c r="Q813"/>
  <c r="AB812"/>
  <c r="AA812"/>
  <c r="Z812"/>
  <c r="Y812"/>
  <c r="X812"/>
  <c r="W812"/>
  <c r="V812"/>
  <c r="U812"/>
  <c r="T812"/>
  <c r="S812"/>
  <c r="R812"/>
  <c r="Q812"/>
  <c r="AB811"/>
  <c r="AA811"/>
  <c r="Z811"/>
  <c r="Y811"/>
  <c r="X811"/>
  <c r="W811"/>
  <c r="V811"/>
  <c r="U811"/>
  <c r="T811"/>
  <c r="S811"/>
  <c r="R811"/>
  <c r="Q811"/>
  <c r="AB810"/>
  <c r="AA810"/>
  <c r="Z810"/>
  <c r="Y810"/>
  <c r="X810"/>
  <c r="W810"/>
  <c r="V810"/>
  <c r="U810"/>
  <c r="T810"/>
  <c r="S810"/>
  <c r="R810"/>
  <c r="Q810"/>
  <c r="AB809"/>
  <c r="AA809"/>
  <c r="Z809"/>
  <c r="Y809"/>
  <c r="X809"/>
  <c r="W809"/>
  <c r="V809"/>
  <c r="U809"/>
  <c r="T809"/>
  <c r="S809"/>
  <c r="R809"/>
  <c r="Q809"/>
  <c r="AB808"/>
  <c r="AA808"/>
  <c r="Z808"/>
  <c r="Y808"/>
  <c r="X808"/>
  <c r="W808"/>
  <c r="V808"/>
  <c r="U808"/>
  <c r="T808"/>
  <c r="S808"/>
  <c r="R808"/>
  <c r="Q808"/>
  <c r="M836"/>
  <c r="L836"/>
  <c r="K836"/>
  <c r="J836"/>
  <c r="I836"/>
  <c r="H836"/>
  <c r="G836"/>
  <c r="F836"/>
  <c r="E836"/>
  <c r="D836"/>
  <c r="C836"/>
  <c r="B836"/>
  <c r="M835"/>
  <c r="L835"/>
  <c r="K835"/>
  <c r="J835"/>
  <c r="I835"/>
  <c r="H835"/>
  <c r="G835"/>
  <c r="F835"/>
  <c r="E835"/>
  <c r="D835"/>
  <c r="C835"/>
  <c r="B835"/>
  <c r="M834"/>
  <c r="L834"/>
  <c r="K834"/>
  <c r="J834"/>
  <c r="I834"/>
  <c r="H834"/>
  <c r="G834"/>
  <c r="F834"/>
  <c r="E834"/>
  <c r="D834"/>
  <c r="C834"/>
  <c r="B834"/>
  <c r="M833"/>
  <c r="L833"/>
  <c r="K833"/>
  <c r="J833"/>
  <c r="I833"/>
  <c r="H833"/>
  <c r="G833"/>
  <c r="F833"/>
  <c r="E833"/>
  <c r="D833"/>
  <c r="C833"/>
  <c r="B833"/>
  <c r="M832"/>
  <c r="L832"/>
  <c r="K832"/>
  <c r="J832"/>
  <c r="I832"/>
  <c r="H832"/>
  <c r="G832"/>
  <c r="F832"/>
  <c r="E832"/>
  <c r="D832"/>
  <c r="C832"/>
  <c r="B832"/>
  <c r="M831"/>
  <c r="L831"/>
  <c r="K831"/>
  <c r="J831"/>
  <c r="I831"/>
  <c r="H831"/>
  <c r="G831"/>
  <c r="F831"/>
  <c r="E831"/>
  <c r="D831"/>
  <c r="C831"/>
  <c r="B831"/>
  <c r="M830"/>
  <c r="L830"/>
  <c r="K830"/>
  <c r="J830"/>
  <c r="I830"/>
  <c r="H830"/>
  <c r="G830"/>
  <c r="F830"/>
  <c r="E830"/>
  <c r="D830"/>
  <c r="C830"/>
  <c r="B830"/>
  <c r="M829"/>
  <c r="L829"/>
  <c r="K829"/>
  <c r="J829"/>
  <c r="I829"/>
  <c r="H829"/>
  <c r="G829"/>
  <c r="F829"/>
  <c r="E829"/>
  <c r="D829"/>
  <c r="C829"/>
  <c r="B829"/>
  <c r="M828"/>
  <c r="L828"/>
  <c r="K828"/>
  <c r="J828"/>
  <c r="I828"/>
  <c r="H828"/>
  <c r="G828"/>
  <c r="F828"/>
  <c r="E828"/>
  <c r="D828"/>
  <c r="C828"/>
  <c r="B828"/>
  <c r="M827"/>
  <c r="L827"/>
  <c r="K827"/>
  <c r="J827"/>
  <c r="I827"/>
  <c r="H827"/>
  <c r="G827"/>
  <c r="F827"/>
  <c r="E827"/>
  <c r="D827"/>
  <c r="C827"/>
  <c r="B827"/>
  <c r="M826"/>
  <c r="L826"/>
  <c r="K826"/>
  <c r="J826"/>
  <c r="I826"/>
  <c r="H826"/>
  <c r="G826"/>
  <c r="F826"/>
  <c r="E826"/>
  <c r="D826"/>
  <c r="C826"/>
  <c r="B826"/>
  <c r="M825"/>
  <c r="L825"/>
  <c r="K825"/>
  <c r="J825"/>
  <c r="I825"/>
  <c r="H825"/>
  <c r="G825"/>
  <c r="F825"/>
  <c r="E825"/>
  <c r="D825"/>
  <c r="C825"/>
  <c r="B825"/>
  <c r="M824"/>
  <c r="L824"/>
  <c r="K824"/>
  <c r="J824"/>
  <c r="I824"/>
  <c r="H824"/>
  <c r="G824"/>
  <c r="F824"/>
  <c r="E824"/>
  <c r="D824"/>
  <c r="C824"/>
  <c r="B824"/>
  <c r="M823"/>
  <c r="L823"/>
  <c r="K823"/>
  <c r="J823"/>
  <c r="I823"/>
  <c r="H823"/>
  <c r="G823"/>
  <c r="F823"/>
  <c r="E823"/>
  <c r="D823"/>
  <c r="C823"/>
  <c r="B823"/>
  <c r="M822"/>
  <c r="L822"/>
  <c r="K822"/>
  <c r="J822"/>
  <c r="I822"/>
  <c r="H822"/>
  <c r="G822"/>
  <c r="F822"/>
  <c r="E822"/>
  <c r="D822"/>
  <c r="C822"/>
  <c r="B822"/>
  <c r="M821"/>
  <c r="L821"/>
  <c r="K821"/>
  <c r="J821"/>
  <c r="I821"/>
  <c r="H821"/>
  <c r="G821"/>
  <c r="F821"/>
  <c r="E821"/>
  <c r="D821"/>
  <c r="C821"/>
  <c r="B821"/>
  <c r="M820"/>
  <c r="L820"/>
  <c r="K820"/>
  <c r="J820"/>
  <c r="I820"/>
  <c r="H820"/>
  <c r="G820"/>
  <c r="F820"/>
  <c r="E820"/>
  <c r="D820"/>
  <c r="C820"/>
  <c r="B820"/>
  <c r="M819"/>
  <c r="L819"/>
  <c r="K819"/>
  <c r="J819"/>
  <c r="I819"/>
  <c r="H819"/>
  <c r="G819"/>
  <c r="F819"/>
  <c r="E819"/>
  <c r="D819"/>
  <c r="C819"/>
  <c r="B819"/>
  <c r="M818"/>
  <c r="L818"/>
  <c r="K818"/>
  <c r="J818"/>
  <c r="I818"/>
  <c r="H818"/>
  <c r="G818"/>
  <c r="F818"/>
  <c r="E818"/>
  <c r="D818"/>
  <c r="C818"/>
  <c r="B818"/>
  <c r="M817"/>
  <c r="L817"/>
  <c r="K817"/>
  <c r="J817"/>
  <c r="I817"/>
  <c r="H817"/>
  <c r="G817"/>
  <c r="F817"/>
  <c r="E817"/>
  <c r="D817"/>
  <c r="C817"/>
  <c r="B817"/>
  <c r="M816"/>
  <c r="L816"/>
  <c r="K816"/>
  <c r="J816"/>
  <c r="I816"/>
  <c r="H816"/>
  <c r="G816"/>
  <c r="F816"/>
  <c r="E816"/>
  <c r="D816"/>
  <c r="C816"/>
  <c r="B816"/>
  <c r="M815"/>
  <c r="L815"/>
  <c r="K815"/>
  <c r="J815"/>
  <c r="I815"/>
  <c r="H815"/>
  <c r="G815"/>
  <c r="F815"/>
  <c r="E815"/>
  <c r="D815"/>
  <c r="C815"/>
  <c r="B815"/>
  <c r="M814"/>
  <c r="L814"/>
  <c r="K814"/>
  <c r="J814"/>
  <c r="I814"/>
  <c r="H814"/>
  <c r="G814"/>
  <c r="F814"/>
  <c r="E814"/>
  <c r="D814"/>
  <c r="C814"/>
  <c r="B814"/>
  <c r="M813"/>
  <c r="L813"/>
  <c r="K813"/>
  <c r="J813"/>
  <c r="I813"/>
  <c r="H813"/>
  <c r="G813"/>
  <c r="F813"/>
  <c r="E813"/>
  <c r="D813"/>
  <c r="C813"/>
  <c r="B813"/>
  <c r="M812"/>
  <c r="L812"/>
  <c r="K812"/>
  <c r="J812"/>
  <c r="I812"/>
  <c r="H812"/>
  <c r="G812"/>
  <c r="F812"/>
  <c r="E812"/>
  <c r="D812"/>
  <c r="C812"/>
  <c r="B812"/>
  <c r="M811"/>
  <c r="L811"/>
  <c r="K811"/>
  <c r="J811"/>
  <c r="I811"/>
  <c r="H811"/>
  <c r="G811"/>
  <c r="F811"/>
  <c r="E811"/>
  <c r="D811"/>
  <c r="C811"/>
  <c r="B811"/>
  <c r="M810"/>
  <c r="L810"/>
  <c r="K810"/>
  <c r="J810"/>
  <c r="I810"/>
  <c r="H810"/>
  <c r="G810"/>
  <c r="F810"/>
  <c r="E810"/>
  <c r="D810"/>
  <c r="C810"/>
  <c r="B810"/>
  <c r="M809"/>
  <c r="L809"/>
  <c r="K809"/>
  <c r="J809"/>
  <c r="I809"/>
  <c r="H809"/>
  <c r="G809"/>
  <c r="F809"/>
  <c r="E809"/>
  <c r="D809"/>
  <c r="C809"/>
  <c r="B809"/>
  <c r="M808"/>
  <c r="L808"/>
  <c r="K808"/>
  <c r="J808"/>
  <c r="I808"/>
  <c r="H808"/>
  <c r="G808"/>
  <c r="F808"/>
  <c r="E808"/>
  <c r="D808"/>
  <c r="C808"/>
  <c r="B808"/>
  <c r="R797"/>
  <c r="Q797"/>
  <c r="AB796"/>
  <c r="AA796"/>
  <c r="Z796"/>
  <c r="Y796"/>
  <c r="X796"/>
  <c r="W796"/>
  <c r="V796"/>
  <c r="U796"/>
  <c r="T796"/>
  <c r="S796"/>
  <c r="R796"/>
  <c r="Q796"/>
  <c r="AB795"/>
  <c r="AA795"/>
  <c r="Z795"/>
  <c r="Y795"/>
  <c r="X795"/>
  <c r="W795"/>
  <c r="V795"/>
  <c r="U795"/>
  <c r="T795"/>
  <c r="S795"/>
  <c r="R795"/>
  <c r="Q795"/>
  <c r="AB794"/>
  <c r="AA794"/>
  <c r="Z794"/>
  <c r="Y794"/>
  <c r="X794"/>
  <c r="W794"/>
  <c r="V794"/>
  <c r="U794"/>
  <c r="T794"/>
  <c r="S794"/>
  <c r="R794"/>
  <c r="Q794"/>
  <c r="AB793"/>
  <c r="AA793"/>
  <c r="Z793"/>
  <c r="Y793"/>
  <c r="X793"/>
  <c r="W793"/>
  <c r="V793"/>
  <c r="U793"/>
  <c r="T793"/>
  <c r="S793"/>
  <c r="R793"/>
  <c r="Q793"/>
  <c r="AB792"/>
  <c r="AA792"/>
  <c r="Z792"/>
  <c r="Y792"/>
  <c r="X792"/>
  <c r="W792"/>
  <c r="V792"/>
  <c r="U792"/>
  <c r="T792"/>
  <c r="S792"/>
  <c r="R792"/>
  <c r="Q792"/>
  <c r="AB791"/>
  <c r="AA791"/>
  <c r="Z791"/>
  <c r="Y791"/>
  <c r="X791"/>
  <c r="W791"/>
  <c r="V791"/>
  <c r="U791"/>
  <c r="T791"/>
  <c r="S791"/>
  <c r="R791"/>
  <c r="Q791"/>
  <c r="AB790"/>
  <c r="AA790"/>
  <c r="Z790"/>
  <c r="Y790"/>
  <c r="X790"/>
  <c r="W790"/>
  <c r="V790"/>
  <c r="U790"/>
  <c r="T790"/>
  <c r="S790"/>
  <c r="R790"/>
  <c r="Q790"/>
  <c r="AB789"/>
  <c r="AA789"/>
  <c r="Z789"/>
  <c r="Y789"/>
  <c r="X789"/>
  <c r="W789"/>
  <c r="V789"/>
  <c r="U789"/>
  <c r="T789"/>
  <c r="S789"/>
  <c r="R789"/>
  <c r="Q789"/>
  <c r="AB788"/>
  <c r="AA788"/>
  <c r="Z788"/>
  <c r="Y788"/>
  <c r="X788"/>
  <c r="W788"/>
  <c r="V788"/>
  <c r="U788"/>
  <c r="T788"/>
  <c r="S788"/>
  <c r="R788"/>
  <c r="Q788"/>
  <c r="AB787"/>
  <c r="AA787"/>
  <c r="Z787"/>
  <c r="Y787"/>
  <c r="X787"/>
  <c r="W787"/>
  <c r="V787"/>
  <c r="U787"/>
  <c r="T787"/>
  <c r="S787"/>
  <c r="R787"/>
  <c r="Q787"/>
  <c r="AB786"/>
  <c r="AA786"/>
  <c r="Z786"/>
  <c r="Y786"/>
  <c r="X786"/>
  <c r="W786"/>
  <c r="V786"/>
  <c r="U786"/>
  <c r="T786"/>
  <c r="S786"/>
  <c r="R786"/>
  <c r="Q786"/>
  <c r="AB785"/>
  <c r="AA785"/>
  <c r="Z785"/>
  <c r="Y785"/>
  <c r="X785"/>
  <c r="W785"/>
  <c r="V785"/>
  <c r="U785"/>
  <c r="T785"/>
  <c r="S785"/>
  <c r="R785"/>
  <c r="Q785"/>
  <c r="AB784"/>
  <c r="AA784"/>
  <c r="Z784"/>
  <c r="Y784"/>
  <c r="X784"/>
  <c r="W784"/>
  <c r="V784"/>
  <c r="U784"/>
  <c r="T784"/>
  <c r="S784"/>
  <c r="R784"/>
  <c r="Q784"/>
  <c r="AB783"/>
  <c r="AA783"/>
  <c r="Z783"/>
  <c r="Y783"/>
  <c r="X783"/>
  <c r="W783"/>
  <c r="V783"/>
  <c r="U783"/>
  <c r="T783"/>
  <c r="S783"/>
  <c r="R783"/>
  <c r="Q783"/>
  <c r="AB782"/>
  <c r="AA782"/>
  <c r="Z782"/>
  <c r="Y782"/>
  <c r="X782"/>
  <c r="W782"/>
  <c r="V782"/>
  <c r="U782"/>
  <c r="T782"/>
  <c r="S782"/>
  <c r="R782"/>
  <c r="Q782"/>
  <c r="AB781"/>
  <c r="AA781"/>
  <c r="Z781"/>
  <c r="Y781"/>
  <c r="X781"/>
  <c r="W781"/>
  <c r="V781"/>
  <c r="U781"/>
  <c r="T781"/>
  <c r="S781"/>
  <c r="R781"/>
  <c r="Q781"/>
  <c r="AB780"/>
  <c r="AA780"/>
  <c r="Z780"/>
  <c r="Y780"/>
  <c r="X780"/>
  <c r="W780"/>
  <c r="V780"/>
  <c r="U780"/>
  <c r="T780"/>
  <c r="S780"/>
  <c r="R780"/>
  <c r="Q780"/>
  <c r="AB779"/>
  <c r="AA779"/>
  <c r="Z779"/>
  <c r="Y779"/>
  <c r="X779"/>
  <c r="W779"/>
  <c r="V779"/>
  <c r="U779"/>
  <c r="T779"/>
  <c r="S779"/>
  <c r="R779"/>
  <c r="Q779"/>
  <c r="AB778"/>
  <c r="AA778"/>
  <c r="Z778"/>
  <c r="Y778"/>
  <c r="X778"/>
  <c r="W778"/>
  <c r="V778"/>
  <c r="U778"/>
  <c r="T778"/>
  <c r="S778"/>
  <c r="R778"/>
  <c r="Q778"/>
  <c r="AB777"/>
  <c r="AA777"/>
  <c r="Z777"/>
  <c r="Y777"/>
  <c r="X777"/>
  <c r="W777"/>
  <c r="V777"/>
  <c r="U777"/>
  <c r="T777"/>
  <c r="S777"/>
  <c r="R777"/>
  <c r="Q777"/>
  <c r="AB776"/>
  <c r="AA776"/>
  <c r="Z776"/>
  <c r="Y776"/>
  <c r="X776"/>
  <c r="W776"/>
  <c r="V776"/>
  <c r="U776"/>
  <c r="T776"/>
  <c r="S776"/>
  <c r="R776"/>
  <c r="Q776"/>
  <c r="AB775"/>
  <c r="AA775"/>
  <c r="Z775"/>
  <c r="Y775"/>
  <c r="X775"/>
  <c r="W775"/>
  <c r="V775"/>
  <c r="U775"/>
  <c r="T775"/>
  <c r="S775"/>
  <c r="R775"/>
  <c r="Q775"/>
  <c r="AB774"/>
  <c r="AA774"/>
  <c r="Z774"/>
  <c r="Y774"/>
  <c r="X774"/>
  <c r="W774"/>
  <c r="V774"/>
  <c r="U774"/>
  <c r="T774"/>
  <c r="S774"/>
  <c r="R774"/>
  <c r="Q774"/>
  <c r="AB773"/>
  <c r="AA773"/>
  <c r="Z773"/>
  <c r="Y773"/>
  <c r="X773"/>
  <c r="W773"/>
  <c r="V773"/>
  <c r="U773"/>
  <c r="T773"/>
  <c r="S773"/>
  <c r="R773"/>
  <c r="Q773"/>
  <c r="AB772"/>
  <c r="AA772"/>
  <c r="Z772"/>
  <c r="Y772"/>
  <c r="X772"/>
  <c r="W772"/>
  <c r="V772"/>
  <c r="U772"/>
  <c r="T772"/>
  <c r="S772"/>
  <c r="R772"/>
  <c r="Q772"/>
  <c r="AB771"/>
  <c r="AA771"/>
  <c r="Z771"/>
  <c r="Y771"/>
  <c r="X771"/>
  <c r="W771"/>
  <c r="V771"/>
  <c r="U771"/>
  <c r="T771"/>
  <c r="S771"/>
  <c r="R771"/>
  <c r="Q771"/>
  <c r="AB770"/>
  <c r="AA770"/>
  <c r="Z770"/>
  <c r="Y770"/>
  <c r="X770"/>
  <c r="W770"/>
  <c r="V770"/>
  <c r="U770"/>
  <c r="T770"/>
  <c r="S770"/>
  <c r="R770"/>
  <c r="Q770"/>
  <c r="AB769"/>
  <c r="AA769"/>
  <c r="Z769"/>
  <c r="Y769"/>
  <c r="X769"/>
  <c r="W769"/>
  <c r="V769"/>
  <c r="U769"/>
  <c r="T769"/>
  <c r="S769"/>
  <c r="R769"/>
  <c r="Q769"/>
  <c r="AB768"/>
  <c r="AA768"/>
  <c r="Z768"/>
  <c r="Y768"/>
  <c r="X768"/>
  <c r="W768"/>
  <c r="V768"/>
  <c r="U768"/>
  <c r="T768"/>
  <c r="S768"/>
  <c r="R768"/>
  <c r="Q768"/>
  <c r="M796"/>
  <c r="L796"/>
  <c r="K796"/>
  <c r="J796"/>
  <c r="I796"/>
  <c r="H796"/>
  <c r="G796"/>
  <c r="F796"/>
  <c r="E796"/>
  <c r="D796"/>
  <c r="C796"/>
  <c r="B796"/>
  <c r="M795"/>
  <c r="L795"/>
  <c r="K795"/>
  <c r="J795"/>
  <c r="I795"/>
  <c r="H795"/>
  <c r="G795"/>
  <c r="F795"/>
  <c r="E795"/>
  <c r="D795"/>
  <c r="C795"/>
  <c r="B795"/>
  <c r="M794"/>
  <c r="L794"/>
  <c r="K794"/>
  <c r="J794"/>
  <c r="I794"/>
  <c r="H794"/>
  <c r="G794"/>
  <c r="F794"/>
  <c r="E794"/>
  <c r="D794"/>
  <c r="C794"/>
  <c r="B794"/>
  <c r="M793"/>
  <c r="L793"/>
  <c r="K793"/>
  <c r="J793"/>
  <c r="I793"/>
  <c r="H793"/>
  <c r="G793"/>
  <c r="F793"/>
  <c r="E793"/>
  <c r="D793"/>
  <c r="C793"/>
  <c r="B793"/>
  <c r="M792"/>
  <c r="L792"/>
  <c r="K792"/>
  <c r="J792"/>
  <c r="I792"/>
  <c r="H792"/>
  <c r="G792"/>
  <c r="F792"/>
  <c r="E792"/>
  <c r="D792"/>
  <c r="C792"/>
  <c r="B792"/>
  <c r="M791"/>
  <c r="L791"/>
  <c r="K791"/>
  <c r="J791"/>
  <c r="I791"/>
  <c r="H791"/>
  <c r="G791"/>
  <c r="F791"/>
  <c r="E791"/>
  <c r="D791"/>
  <c r="C791"/>
  <c r="B791"/>
  <c r="M790"/>
  <c r="L790"/>
  <c r="K790"/>
  <c r="J790"/>
  <c r="I790"/>
  <c r="H790"/>
  <c r="G790"/>
  <c r="F790"/>
  <c r="E790"/>
  <c r="D790"/>
  <c r="C790"/>
  <c r="B790"/>
  <c r="M789"/>
  <c r="L789"/>
  <c r="K789"/>
  <c r="J789"/>
  <c r="I789"/>
  <c r="H789"/>
  <c r="G789"/>
  <c r="F789"/>
  <c r="E789"/>
  <c r="D789"/>
  <c r="C789"/>
  <c r="B789"/>
  <c r="M788"/>
  <c r="L788"/>
  <c r="K788"/>
  <c r="J788"/>
  <c r="I788"/>
  <c r="H788"/>
  <c r="G788"/>
  <c r="F788"/>
  <c r="E788"/>
  <c r="D788"/>
  <c r="C788"/>
  <c r="B788"/>
  <c r="M787"/>
  <c r="L787"/>
  <c r="K787"/>
  <c r="J787"/>
  <c r="I787"/>
  <c r="H787"/>
  <c r="G787"/>
  <c r="F787"/>
  <c r="E787"/>
  <c r="D787"/>
  <c r="C787"/>
  <c r="B787"/>
  <c r="M786"/>
  <c r="L786"/>
  <c r="K786"/>
  <c r="J786"/>
  <c r="I786"/>
  <c r="H786"/>
  <c r="G786"/>
  <c r="F786"/>
  <c r="E786"/>
  <c r="D786"/>
  <c r="C786"/>
  <c r="B786"/>
  <c r="M785"/>
  <c r="L785"/>
  <c r="K785"/>
  <c r="J785"/>
  <c r="I785"/>
  <c r="H785"/>
  <c r="G785"/>
  <c r="F785"/>
  <c r="E785"/>
  <c r="D785"/>
  <c r="C785"/>
  <c r="B785"/>
  <c r="M784"/>
  <c r="L784"/>
  <c r="K784"/>
  <c r="J784"/>
  <c r="I784"/>
  <c r="H784"/>
  <c r="G784"/>
  <c r="F784"/>
  <c r="E784"/>
  <c r="D784"/>
  <c r="C784"/>
  <c r="B784"/>
  <c r="M783"/>
  <c r="L783"/>
  <c r="K783"/>
  <c r="J783"/>
  <c r="I783"/>
  <c r="H783"/>
  <c r="G783"/>
  <c r="F783"/>
  <c r="E783"/>
  <c r="D783"/>
  <c r="C783"/>
  <c r="B783"/>
  <c r="M782"/>
  <c r="L782"/>
  <c r="K782"/>
  <c r="J782"/>
  <c r="I782"/>
  <c r="H782"/>
  <c r="G782"/>
  <c r="F782"/>
  <c r="E782"/>
  <c r="D782"/>
  <c r="C782"/>
  <c r="B782"/>
  <c r="M781"/>
  <c r="L781"/>
  <c r="K781"/>
  <c r="J781"/>
  <c r="I781"/>
  <c r="H781"/>
  <c r="G781"/>
  <c r="F781"/>
  <c r="E781"/>
  <c r="D781"/>
  <c r="C781"/>
  <c r="B781"/>
  <c r="M780"/>
  <c r="L780"/>
  <c r="K780"/>
  <c r="J780"/>
  <c r="I780"/>
  <c r="H780"/>
  <c r="G780"/>
  <c r="F780"/>
  <c r="E780"/>
  <c r="D780"/>
  <c r="C780"/>
  <c r="B780"/>
  <c r="M779"/>
  <c r="L779"/>
  <c r="K779"/>
  <c r="J779"/>
  <c r="I779"/>
  <c r="H779"/>
  <c r="G779"/>
  <c r="F779"/>
  <c r="E779"/>
  <c r="D779"/>
  <c r="C779"/>
  <c r="B779"/>
  <c r="M778"/>
  <c r="L778"/>
  <c r="K778"/>
  <c r="J778"/>
  <c r="I778"/>
  <c r="H778"/>
  <c r="G778"/>
  <c r="F778"/>
  <c r="E778"/>
  <c r="D778"/>
  <c r="C778"/>
  <c r="B778"/>
  <c r="M777"/>
  <c r="L777"/>
  <c r="K777"/>
  <c r="J777"/>
  <c r="I777"/>
  <c r="H777"/>
  <c r="G777"/>
  <c r="F777"/>
  <c r="E777"/>
  <c r="D777"/>
  <c r="C777"/>
  <c r="B777"/>
  <c r="M776"/>
  <c r="L776"/>
  <c r="K776"/>
  <c r="J776"/>
  <c r="I776"/>
  <c r="H776"/>
  <c r="G776"/>
  <c r="F776"/>
  <c r="E776"/>
  <c r="D776"/>
  <c r="C776"/>
  <c r="B776"/>
  <c r="M775"/>
  <c r="L775"/>
  <c r="K775"/>
  <c r="J775"/>
  <c r="I775"/>
  <c r="H775"/>
  <c r="G775"/>
  <c r="F775"/>
  <c r="E775"/>
  <c r="D775"/>
  <c r="C775"/>
  <c r="B775"/>
  <c r="M774"/>
  <c r="L774"/>
  <c r="K774"/>
  <c r="J774"/>
  <c r="I774"/>
  <c r="H774"/>
  <c r="G774"/>
  <c r="F774"/>
  <c r="E774"/>
  <c r="D774"/>
  <c r="C774"/>
  <c r="B774"/>
  <c r="M773"/>
  <c r="L773"/>
  <c r="K773"/>
  <c r="J773"/>
  <c r="I773"/>
  <c r="H773"/>
  <c r="G773"/>
  <c r="F773"/>
  <c r="E773"/>
  <c r="D773"/>
  <c r="C773"/>
  <c r="B773"/>
  <c r="M772"/>
  <c r="L772"/>
  <c r="K772"/>
  <c r="J772"/>
  <c r="I772"/>
  <c r="H772"/>
  <c r="G772"/>
  <c r="F772"/>
  <c r="E772"/>
  <c r="D772"/>
  <c r="C772"/>
  <c r="B772"/>
  <c r="M771"/>
  <c r="L771"/>
  <c r="K771"/>
  <c r="J771"/>
  <c r="I771"/>
  <c r="H771"/>
  <c r="G771"/>
  <c r="F771"/>
  <c r="E771"/>
  <c r="D771"/>
  <c r="C771"/>
  <c r="B771"/>
  <c r="M770"/>
  <c r="L770"/>
  <c r="K770"/>
  <c r="J770"/>
  <c r="I770"/>
  <c r="H770"/>
  <c r="G770"/>
  <c r="F770"/>
  <c r="E770"/>
  <c r="D770"/>
  <c r="C770"/>
  <c r="B770"/>
  <c r="M769"/>
  <c r="L769"/>
  <c r="K769"/>
  <c r="J769"/>
  <c r="I769"/>
  <c r="H769"/>
  <c r="G769"/>
  <c r="F769"/>
  <c r="E769"/>
  <c r="D769"/>
  <c r="C769"/>
  <c r="B769"/>
  <c r="M768"/>
  <c r="L768"/>
  <c r="K768"/>
  <c r="J768"/>
  <c r="I768"/>
  <c r="H768"/>
  <c r="G768"/>
  <c r="F768"/>
  <c r="E768"/>
  <c r="D768"/>
  <c r="C768"/>
  <c r="B768"/>
  <c r="AB756"/>
  <c r="AA756"/>
  <c r="Z756"/>
  <c r="Y756"/>
  <c r="X756"/>
  <c r="W756"/>
  <c r="V756"/>
  <c r="U756"/>
  <c r="T756"/>
  <c r="S756"/>
  <c r="R756"/>
  <c r="Q756"/>
  <c r="AB755"/>
  <c r="AA755"/>
  <c r="Z755"/>
  <c r="Y755"/>
  <c r="X755"/>
  <c r="W755"/>
  <c r="V755"/>
  <c r="U755"/>
  <c r="T755"/>
  <c r="S755"/>
  <c r="R755"/>
  <c r="Q755"/>
  <c r="AB754"/>
  <c r="AA754"/>
  <c r="Z754"/>
  <c r="Y754"/>
  <c r="X754"/>
  <c r="W754"/>
  <c r="V754"/>
  <c r="U754"/>
  <c r="T754"/>
  <c r="S754"/>
  <c r="R754"/>
  <c r="Q754"/>
  <c r="AB753"/>
  <c r="AA753"/>
  <c r="Z753"/>
  <c r="Y753"/>
  <c r="X753"/>
  <c r="W753"/>
  <c r="V753"/>
  <c r="U753"/>
  <c r="T753"/>
  <c r="S753"/>
  <c r="R753"/>
  <c r="Q753"/>
  <c r="AB752"/>
  <c r="AA752"/>
  <c r="Z752"/>
  <c r="Y752"/>
  <c r="X752"/>
  <c r="W752"/>
  <c r="V752"/>
  <c r="U752"/>
  <c r="T752"/>
  <c r="S752"/>
  <c r="R752"/>
  <c r="Q752"/>
  <c r="AB751"/>
  <c r="AA751"/>
  <c r="Z751"/>
  <c r="Y751"/>
  <c r="X751"/>
  <c r="W751"/>
  <c r="V751"/>
  <c r="U751"/>
  <c r="T751"/>
  <c r="S751"/>
  <c r="R751"/>
  <c r="Q751"/>
  <c r="AB750"/>
  <c r="AA750"/>
  <c r="Z750"/>
  <c r="Y750"/>
  <c r="X750"/>
  <c r="W750"/>
  <c r="V750"/>
  <c r="U750"/>
  <c r="T750"/>
  <c r="S750"/>
  <c r="R750"/>
  <c r="Q750"/>
  <c r="AB749"/>
  <c r="AA749"/>
  <c r="Z749"/>
  <c r="Y749"/>
  <c r="X749"/>
  <c r="W749"/>
  <c r="V749"/>
  <c r="U749"/>
  <c r="T749"/>
  <c r="S749"/>
  <c r="R749"/>
  <c r="Q749"/>
  <c r="AB748"/>
  <c r="AA748"/>
  <c r="Z748"/>
  <c r="Y748"/>
  <c r="X748"/>
  <c r="W748"/>
  <c r="V748"/>
  <c r="U748"/>
  <c r="T748"/>
  <c r="S748"/>
  <c r="R748"/>
  <c r="Q748"/>
  <c r="AB747"/>
  <c r="AA747"/>
  <c r="Z747"/>
  <c r="Y747"/>
  <c r="X747"/>
  <c r="W747"/>
  <c r="V747"/>
  <c r="U747"/>
  <c r="T747"/>
  <c r="S747"/>
  <c r="R747"/>
  <c r="Q747"/>
  <c r="AB746"/>
  <c r="AA746"/>
  <c r="Z746"/>
  <c r="Y746"/>
  <c r="X746"/>
  <c r="W746"/>
  <c r="V746"/>
  <c r="U746"/>
  <c r="T746"/>
  <c r="S746"/>
  <c r="R746"/>
  <c r="Q746"/>
  <c r="AB745"/>
  <c r="AA745"/>
  <c r="Z745"/>
  <c r="Y745"/>
  <c r="X745"/>
  <c r="W745"/>
  <c r="V745"/>
  <c r="U745"/>
  <c r="T745"/>
  <c r="S745"/>
  <c r="R745"/>
  <c r="Q745"/>
  <c r="AB744"/>
  <c r="AA744"/>
  <c r="Z744"/>
  <c r="Y744"/>
  <c r="X744"/>
  <c r="W744"/>
  <c r="V744"/>
  <c r="U744"/>
  <c r="T744"/>
  <c r="S744"/>
  <c r="R744"/>
  <c r="Q744"/>
  <c r="AB743"/>
  <c r="AA743"/>
  <c r="Z743"/>
  <c r="Y743"/>
  <c r="X743"/>
  <c r="W743"/>
  <c r="V743"/>
  <c r="U743"/>
  <c r="T743"/>
  <c r="S743"/>
  <c r="R743"/>
  <c r="Q743"/>
  <c r="AB742"/>
  <c r="AA742"/>
  <c r="Z742"/>
  <c r="Y742"/>
  <c r="X742"/>
  <c r="W742"/>
  <c r="V742"/>
  <c r="U742"/>
  <c r="T742"/>
  <c r="S742"/>
  <c r="R742"/>
  <c r="Q742"/>
  <c r="AB741"/>
  <c r="AA741"/>
  <c r="Z741"/>
  <c r="Y741"/>
  <c r="X741"/>
  <c r="W741"/>
  <c r="V741"/>
  <c r="U741"/>
  <c r="T741"/>
  <c r="S741"/>
  <c r="R741"/>
  <c r="Q741"/>
  <c r="AB740"/>
  <c r="AA740"/>
  <c r="Z740"/>
  <c r="Y740"/>
  <c r="X740"/>
  <c r="W740"/>
  <c r="V740"/>
  <c r="U740"/>
  <c r="T740"/>
  <c r="S740"/>
  <c r="R740"/>
  <c r="Q740"/>
  <c r="AB739"/>
  <c r="AA739"/>
  <c r="Z739"/>
  <c r="Y739"/>
  <c r="X739"/>
  <c r="W739"/>
  <c r="V739"/>
  <c r="U739"/>
  <c r="T739"/>
  <c r="S739"/>
  <c r="R739"/>
  <c r="Q739"/>
  <c r="AB738"/>
  <c r="AA738"/>
  <c r="Z738"/>
  <c r="Y738"/>
  <c r="X738"/>
  <c r="W738"/>
  <c r="V738"/>
  <c r="U738"/>
  <c r="T738"/>
  <c r="S738"/>
  <c r="R738"/>
  <c r="Q738"/>
  <c r="AB737"/>
  <c r="AA737"/>
  <c r="Z737"/>
  <c r="Y737"/>
  <c r="X737"/>
  <c r="W737"/>
  <c r="V737"/>
  <c r="U737"/>
  <c r="T737"/>
  <c r="S737"/>
  <c r="R737"/>
  <c r="Q737"/>
  <c r="AB736"/>
  <c r="AA736"/>
  <c r="Z736"/>
  <c r="Y736"/>
  <c r="X736"/>
  <c r="W736"/>
  <c r="V736"/>
  <c r="U736"/>
  <c r="T736"/>
  <c r="S736"/>
  <c r="R736"/>
  <c r="Q736"/>
  <c r="AB735"/>
  <c r="AA735"/>
  <c r="Z735"/>
  <c r="Y735"/>
  <c r="X735"/>
  <c r="W735"/>
  <c r="V735"/>
  <c r="U735"/>
  <c r="T735"/>
  <c r="S735"/>
  <c r="R735"/>
  <c r="Q735"/>
  <c r="AB734"/>
  <c r="AA734"/>
  <c r="Z734"/>
  <c r="Y734"/>
  <c r="X734"/>
  <c r="W734"/>
  <c r="V734"/>
  <c r="U734"/>
  <c r="T734"/>
  <c r="S734"/>
  <c r="R734"/>
  <c r="Q734"/>
  <c r="AB733"/>
  <c r="AA733"/>
  <c r="Z733"/>
  <c r="Y733"/>
  <c r="X733"/>
  <c r="W733"/>
  <c r="V733"/>
  <c r="U733"/>
  <c r="T733"/>
  <c r="S733"/>
  <c r="R733"/>
  <c r="Q733"/>
  <c r="AB732"/>
  <c r="AA732"/>
  <c r="Z732"/>
  <c r="Y732"/>
  <c r="X732"/>
  <c r="W732"/>
  <c r="V732"/>
  <c r="U732"/>
  <c r="T732"/>
  <c r="S732"/>
  <c r="R732"/>
  <c r="Q732"/>
  <c r="AB731"/>
  <c r="AA731"/>
  <c r="Z731"/>
  <c r="Y731"/>
  <c r="X731"/>
  <c r="W731"/>
  <c r="V731"/>
  <c r="U731"/>
  <c r="T731"/>
  <c r="S731"/>
  <c r="R731"/>
  <c r="Q731"/>
  <c r="AB730"/>
  <c r="AA730"/>
  <c r="Z730"/>
  <c r="Y730"/>
  <c r="X730"/>
  <c r="W730"/>
  <c r="V730"/>
  <c r="U730"/>
  <c r="T730"/>
  <c r="S730"/>
  <c r="R730"/>
  <c r="Q730"/>
  <c r="AB729"/>
  <c r="AA729"/>
  <c r="Z729"/>
  <c r="Y729"/>
  <c r="X729"/>
  <c r="W729"/>
  <c r="V729"/>
  <c r="U729"/>
  <c r="T729"/>
  <c r="S729"/>
  <c r="R729"/>
  <c r="Q729"/>
  <c r="AB728"/>
  <c r="AA728"/>
  <c r="Z728"/>
  <c r="Y728"/>
  <c r="X728"/>
  <c r="W728"/>
  <c r="V728"/>
  <c r="U728"/>
  <c r="T728"/>
  <c r="S728"/>
  <c r="R728"/>
  <c r="Q728"/>
  <c r="M756"/>
  <c r="L756"/>
  <c r="K756"/>
  <c r="J756"/>
  <c r="I756"/>
  <c r="H756"/>
  <c r="G756"/>
  <c r="F756"/>
  <c r="E756"/>
  <c r="D756"/>
  <c r="C756"/>
  <c r="B756"/>
  <c r="M755"/>
  <c r="L755"/>
  <c r="K755"/>
  <c r="J755"/>
  <c r="I755"/>
  <c r="H755"/>
  <c r="G755"/>
  <c r="F755"/>
  <c r="E755"/>
  <c r="D755"/>
  <c r="C755"/>
  <c r="B755"/>
  <c r="M754"/>
  <c r="L754"/>
  <c r="K754"/>
  <c r="J754"/>
  <c r="I754"/>
  <c r="H754"/>
  <c r="G754"/>
  <c r="F754"/>
  <c r="E754"/>
  <c r="D754"/>
  <c r="C754"/>
  <c r="B754"/>
  <c r="M753"/>
  <c r="L753"/>
  <c r="K753"/>
  <c r="J753"/>
  <c r="I753"/>
  <c r="H753"/>
  <c r="G753"/>
  <c r="F753"/>
  <c r="E753"/>
  <c r="D753"/>
  <c r="C753"/>
  <c r="B753"/>
  <c r="M752"/>
  <c r="L752"/>
  <c r="K752"/>
  <c r="J752"/>
  <c r="I752"/>
  <c r="H752"/>
  <c r="G752"/>
  <c r="F752"/>
  <c r="E752"/>
  <c r="D752"/>
  <c r="C752"/>
  <c r="B752"/>
  <c r="M751"/>
  <c r="L751"/>
  <c r="K751"/>
  <c r="J751"/>
  <c r="I751"/>
  <c r="H751"/>
  <c r="G751"/>
  <c r="F751"/>
  <c r="E751"/>
  <c r="D751"/>
  <c r="C751"/>
  <c r="B751"/>
  <c r="M750"/>
  <c r="L750"/>
  <c r="K750"/>
  <c r="J750"/>
  <c r="I750"/>
  <c r="H750"/>
  <c r="G750"/>
  <c r="F750"/>
  <c r="E750"/>
  <c r="D750"/>
  <c r="C750"/>
  <c r="B750"/>
  <c r="M749"/>
  <c r="L749"/>
  <c r="K749"/>
  <c r="J749"/>
  <c r="I749"/>
  <c r="H749"/>
  <c r="G749"/>
  <c r="F749"/>
  <c r="E749"/>
  <c r="D749"/>
  <c r="C749"/>
  <c r="B749"/>
  <c r="M748"/>
  <c r="L748"/>
  <c r="K748"/>
  <c r="J748"/>
  <c r="I748"/>
  <c r="H748"/>
  <c r="G748"/>
  <c r="F748"/>
  <c r="E748"/>
  <c r="D748"/>
  <c r="C748"/>
  <c r="B748"/>
  <c r="M747"/>
  <c r="L747"/>
  <c r="K747"/>
  <c r="J747"/>
  <c r="I747"/>
  <c r="H747"/>
  <c r="G747"/>
  <c r="F747"/>
  <c r="E747"/>
  <c r="D747"/>
  <c r="C747"/>
  <c r="B747"/>
  <c r="M746"/>
  <c r="L746"/>
  <c r="K746"/>
  <c r="J746"/>
  <c r="I746"/>
  <c r="H746"/>
  <c r="G746"/>
  <c r="F746"/>
  <c r="E746"/>
  <c r="D746"/>
  <c r="C746"/>
  <c r="B746"/>
  <c r="M745"/>
  <c r="L745"/>
  <c r="K745"/>
  <c r="J745"/>
  <c r="I745"/>
  <c r="H745"/>
  <c r="G745"/>
  <c r="F745"/>
  <c r="E745"/>
  <c r="D745"/>
  <c r="C745"/>
  <c r="B745"/>
  <c r="M744"/>
  <c r="L744"/>
  <c r="K744"/>
  <c r="J744"/>
  <c r="I744"/>
  <c r="H744"/>
  <c r="G744"/>
  <c r="F744"/>
  <c r="E744"/>
  <c r="D744"/>
  <c r="C744"/>
  <c r="B744"/>
  <c r="M743"/>
  <c r="L743"/>
  <c r="K743"/>
  <c r="J743"/>
  <c r="I743"/>
  <c r="H743"/>
  <c r="G743"/>
  <c r="F743"/>
  <c r="E743"/>
  <c r="D743"/>
  <c r="C743"/>
  <c r="B743"/>
  <c r="M742"/>
  <c r="L742"/>
  <c r="K742"/>
  <c r="J742"/>
  <c r="I742"/>
  <c r="H742"/>
  <c r="G742"/>
  <c r="F742"/>
  <c r="E742"/>
  <c r="D742"/>
  <c r="C742"/>
  <c r="B742"/>
  <c r="M741"/>
  <c r="L741"/>
  <c r="K741"/>
  <c r="J741"/>
  <c r="I741"/>
  <c r="H741"/>
  <c r="G741"/>
  <c r="F741"/>
  <c r="E741"/>
  <c r="D741"/>
  <c r="C741"/>
  <c r="B741"/>
  <c r="M740"/>
  <c r="L740"/>
  <c r="K740"/>
  <c r="J740"/>
  <c r="I740"/>
  <c r="H740"/>
  <c r="G740"/>
  <c r="F740"/>
  <c r="E740"/>
  <c r="D740"/>
  <c r="C740"/>
  <c r="B740"/>
  <c r="M739"/>
  <c r="L739"/>
  <c r="K739"/>
  <c r="J739"/>
  <c r="I739"/>
  <c r="H739"/>
  <c r="G739"/>
  <c r="F739"/>
  <c r="E739"/>
  <c r="D739"/>
  <c r="C739"/>
  <c r="B739"/>
  <c r="M738"/>
  <c r="L738"/>
  <c r="K738"/>
  <c r="J738"/>
  <c r="I738"/>
  <c r="H738"/>
  <c r="G738"/>
  <c r="F738"/>
  <c r="E738"/>
  <c r="D738"/>
  <c r="C738"/>
  <c r="B738"/>
  <c r="M737"/>
  <c r="L737"/>
  <c r="K737"/>
  <c r="J737"/>
  <c r="I737"/>
  <c r="H737"/>
  <c r="G737"/>
  <c r="F737"/>
  <c r="E737"/>
  <c r="D737"/>
  <c r="C737"/>
  <c r="B737"/>
  <c r="M736"/>
  <c r="L736"/>
  <c r="K736"/>
  <c r="J736"/>
  <c r="I736"/>
  <c r="H736"/>
  <c r="G736"/>
  <c r="F736"/>
  <c r="E736"/>
  <c r="D736"/>
  <c r="C736"/>
  <c r="B736"/>
  <c r="M735"/>
  <c r="L735"/>
  <c r="K735"/>
  <c r="J735"/>
  <c r="I735"/>
  <c r="H735"/>
  <c r="G735"/>
  <c r="F735"/>
  <c r="E735"/>
  <c r="D735"/>
  <c r="C735"/>
  <c r="B735"/>
  <c r="M734"/>
  <c r="L734"/>
  <c r="K734"/>
  <c r="J734"/>
  <c r="I734"/>
  <c r="H734"/>
  <c r="G734"/>
  <c r="F734"/>
  <c r="E734"/>
  <c r="D734"/>
  <c r="C734"/>
  <c r="B734"/>
  <c r="M733"/>
  <c r="L733"/>
  <c r="K733"/>
  <c r="J733"/>
  <c r="I733"/>
  <c r="H733"/>
  <c r="G733"/>
  <c r="F733"/>
  <c r="E733"/>
  <c r="D733"/>
  <c r="C733"/>
  <c r="B733"/>
  <c r="M732"/>
  <c r="L732"/>
  <c r="K732"/>
  <c r="J732"/>
  <c r="I732"/>
  <c r="H732"/>
  <c r="G732"/>
  <c r="F732"/>
  <c r="E732"/>
  <c r="D732"/>
  <c r="C732"/>
  <c r="B732"/>
  <c r="M731"/>
  <c r="L731"/>
  <c r="K731"/>
  <c r="J731"/>
  <c r="I731"/>
  <c r="H731"/>
  <c r="G731"/>
  <c r="F731"/>
  <c r="E731"/>
  <c r="D731"/>
  <c r="C731"/>
  <c r="B731"/>
  <c r="M730"/>
  <c r="L730"/>
  <c r="K730"/>
  <c r="J730"/>
  <c r="I730"/>
  <c r="H730"/>
  <c r="G730"/>
  <c r="F730"/>
  <c r="E730"/>
  <c r="D730"/>
  <c r="C730"/>
  <c r="B730"/>
  <c r="M729"/>
  <c r="L729"/>
  <c r="K729"/>
  <c r="J729"/>
  <c r="I729"/>
  <c r="H729"/>
  <c r="G729"/>
  <c r="F729"/>
  <c r="E729"/>
  <c r="D729"/>
  <c r="C729"/>
  <c r="B729"/>
  <c r="M728"/>
  <c r="L728"/>
  <c r="K728"/>
  <c r="J728"/>
  <c r="I728"/>
  <c r="H728"/>
  <c r="G728"/>
  <c r="F728"/>
  <c r="E728"/>
  <c r="D728"/>
  <c r="C728"/>
  <c r="B728"/>
  <c r="AB608"/>
  <c r="AA608"/>
  <c r="Z608"/>
  <c r="Y608"/>
  <c r="X608"/>
  <c r="W608"/>
  <c r="V608"/>
  <c r="U608"/>
  <c r="T608"/>
  <c r="S608"/>
  <c r="R608"/>
  <c r="Q608"/>
  <c r="M608"/>
  <c r="L608"/>
  <c r="K608"/>
  <c r="J608"/>
  <c r="I608"/>
  <c r="H608"/>
  <c r="G608"/>
  <c r="F608"/>
  <c r="E608"/>
  <c r="D608"/>
  <c r="C608"/>
  <c r="B608"/>
  <c r="Q597"/>
  <c r="AB596"/>
  <c r="AA596"/>
  <c r="Z596"/>
  <c r="Y596"/>
  <c r="X596"/>
  <c r="W596"/>
  <c r="V596"/>
  <c r="U596"/>
  <c r="T596"/>
  <c r="S596"/>
  <c r="R596"/>
  <c r="Q596"/>
  <c r="AB595"/>
  <c r="AA595"/>
  <c r="Z595"/>
  <c r="Y595"/>
  <c r="X595"/>
  <c r="W595"/>
  <c r="V595"/>
  <c r="U595"/>
  <c r="T595"/>
  <c r="S595"/>
  <c r="R595"/>
  <c r="Q595"/>
  <c r="AB594"/>
  <c r="AA594"/>
  <c r="Z594"/>
  <c r="Y594"/>
  <c r="X594"/>
  <c r="W594"/>
  <c r="V594"/>
  <c r="U594"/>
  <c r="T594"/>
  <c r="S594"/>
  <c r="R594"/>
  <c r="Q594"/>
  <c r="AB593"/>
  <c r="AA593"/>
  <c r="Z593"/>
  <c r="Y593"/>
  <c r="X593"/>
  <c r="W593"/>
  <c r="V593"/>
  <c r="U593"/>
  <c r="T593"/>
  <c r="S593"/>
  <c r="R593"/>
  <c r="Q593"/>
  <c r="AB592"/>
  <c r="AA592"/>
  <c r="Z592"/>
  <c r="Y592"/>
  <c r="X592"/>
  <c r="W592"/>
  <c r="V592"/>
  <c r="U592"/>
  <c r="T592"/>
  <c r="S592"/>
  <c r="R592"/>
  <c r="Q592"/>
  <c r="AB591"/>
  <c r="AA591"/>
  <c r="Z591"/>
  <c r="Y591"/>
  <c r="X591"/>
  <c r="W591"/>
  <c r="V591"/>
  <c r="U591"/>
  <c r="T591"/>
  <c r="S591"/>
  <c r="R591"/>
  <c r="Q591"/>
  <c r="AB590"/>
  <c r="AA590"/>
  <c r="Z590"/>
  <c r="Y590"/>
  <c r="X590"/>
  <c r="W590"/>
  <c r="V590"/>
  <c r="U590"/>
  <c r="T590"/>
  <c r="S590"/>
  <c r="R590"/>
  <c r="Q590"/>
  <c r="AB589"/>
  <c r="AA589"/>
  <c r="Z589"/>
  <c r="Y589"/>
  <c r="X589"/>
  <c r="W589"/>
  <c r="V589"/>
  <c r="U589"/>
  <c r="T589"/>
  <c r="S589"/>
  <c r="R589"/>
  <c r="Q589"/>
  <c r="AB588"/>
  <c r="AA588"/>
  <c r="Z588"/>
  <c r="Y588"/>
  <c r="X588"/>
  <c r="W588"/>
  <c r="V588"/>
  <c r="U588"/>
  <c r="T588"/>
  <c r="S588"/>
  <c r="R588"/>
  <c r="Q588"/>
  <c r="AB587"/>
  <c r="AA587"/>
  <c r="Z587"/>
  <c r="Y587"/>
  <c r="X587"/>
  <c r="W587"/>
  <c r="V587"/>
  <c r="U587"/>
  <c r="T587"/>
  <c r="S587"/>
  <c r="R587"/>
  <c r="Q587"/>
  <c r="AB586"/>
  <c r="AA586"/>
  <c r="Z586"/>
  <c r="Y586"/>
  <c r="X586"/>
  <c r="W586"/>
  <c r="V586"/>
  <c r="U586"/>
  <c r="T586"/>
  <c r="S586"/>
  <c r="R586"/>
  <c r="Q586"/>
  <c r="AB585"/>
  <c r="AA585"/>
  <c r="Z585"/>
  <c r="Y585"/>
  <c r="X585"/>
  <c r="W585"/>
  <c r="V585"/>
  <c r="U585"/>
  <c r="T585"/>
  <c r="S585"/>
  <c r="R585"/>
  <c r="Q585"/>
  <c r="AB584"/>
  <c r="AA584"/>
  <c r="Z584"/>
  <c r="Y584"/>
  <c r="X584"/>
  <c r="W584"/>
  <c r="V584"/>
  <c r="U584"/>
  <c r="T584"/>
  <c r="S584"/>
  <c r="R584"/>
  <c r="Q584"/>
  <c r="AB583"/>
  <c r="AA583"/>
  <c r="Z583"/>
  <c r="Y583"/>
  <c r="X583"/>
  <c r="W583"/>
  <c r="V583"/>
  <c r="U583"/>
  <c r="T583"/>
  <c r="S583"/>
  <c r="R583"/>
  <c r="Q583"/>
  <c r="AB582"/>
  <c r="AA582"/>
  <c r="Z582"/>
  <c r="Y582"/>
  <c r="X582"/>
  <c r="W582"/>
  <c r="V582"/>
  <c r="U582"/>
  <c r="T582"/>
  <c r="S582"/>
  <c r="R582"/>
  <c r="Q582"/>
  <c r="AB581"/>
  <c r="AA581"/>
  <c r="Z581"/>
  <c r="Y581"/>
  <c r="X581"/>
  <c r="W581"/>
  <c r="V581"/>
  <c r="U581"/>
  <c r="T581"/>
  <c r="S581"/>
  <c r="R581"/>
  <c r="Q581"/>
  <c r="AB580"/>
  <c r="AA580"/>
  <c r="Z580"/>
  <c r="Y580"/>
  <c r="X580"/>
  <c r="W580"/>
  <c r="V580"/>
  <c r="U580"/>
  <c r="T580"/>
  <c r="S580"/>
  <c r="R580"/>
  <c r="Q580"/>
  <c r="AB579"/>
  <c r="AA579"/>
  <c r="Z579"/>
  <c r="Y579"/>
  <c r="X579"/>
  <c r="W579"/>
  <c r="V579"/>
  <c r="U579"/>
  <c r="T579"/>
  <c r="S579"/>
  <c r="R579"/>
  <c r="Q579"/>
  <c r="AB578"/>
  <c r="AA578"/>
  <c r="Z578"/>
  <c r="Y578"/>
  <c r="X578"/>
  <c r="W578"/>
  <c r="V578"/>
  <c r="U578"/>
  <c r="T578"/>
  <c r="S578"/>
  <c r="R578"/>
  <c r="Q578"/>
  <c r="AB577"/>
  <c r="AA577"/>
  <c r="Z577"/>
  <c r="Y577"/>
  <c r="X577"/>
  <c r="W577"/>
  <c r="V577"/>
  <c r="U577"/>
  <c r="T577"/>
  <c r="S577"/>
  <c r="R577"/>
  <c r="Q577"/>
  <c r="AB576"/>
  <c r="AA576"/>
  <c r="Z576"/>
  <c r="Y576"/>
  <c r="X576"/>
  <c r="W576"/>
  <c r="V576"/>
  <c r="U576"/>
  <c r="T576"/>
  <c r="S576"/>
  <c r="R576"/>
  <c r="Q576"/>
  <c r="AB575"/>
  <c r="AA575"/>
  <c r="Z575"/>
  <c r="Y575"/>
  <c r="X575"/>
  <c r="W575"/>
  <c r="V575"/>
  <c r="U575"/>
  <c r="T575"/>
  <c r="S575"/>
  <c r="R575"/>
  <c r="Q575"/>
  <c r="AB574"/>
  <c r="AA574"/>
  <c r="Z574"/>
  <c r="Y574"/>
  <c r="X574"/>
  <c r="W574"/>
  <c r="V574"/>
  <c r="U574"/>
  <c r="T574"/>
  <c r="S574"/>
  <c r="R574"/>
  <c r="Q574"/>
  <c r="AB573"/>
  <c r="AA573"/>
  <c r="Z573"/>
  <c r="Y573"/>
  <c r="X573"/>
  <c r="W573"/>
  <c r="V573"/>
  <c r="U573"/>
  <c r="T573"/>
  <c r="S573"/>
  <c r="R573"/>
  <c r="Q573"/>
  <c r="AB572"/>
  <c r="AA572"/>
  <c r="Z572"/>
  <c r="Y572"/>
  <c r="X572"/>
  <c r="W572"/>
  <c r="V572"/>
  <c r="U572"/>
  <c r="T572"/>
  <c r="S572"/>
  <c r="R572"/>
  <c r="Q572"/>
  <c r="AB571"/>
  <c r="AA571"/>
  <c r="Z571"/>
  <c r="Y571"/>
  <c r="X571"/>
  <c r="W571"/>
  <c r="V571"/>
  <c r="U571"/>
  <c r="T571"/>
  <c r="S571"/>
  <c r="R571"/>
  <c r="Q571"/>
  <c r="AB570"/>
  <c r="AA570"/>
  <c r="Z570"/>
  <c r="Y570"/>
  <c r="X570"/>
  <c r="W570"/>
  <c r="V570"/>
  <c r="U570"/>
  <c r="T570"/>
  <c r="S570"/>
  <c r="R570"/>
  <c r="Q570"/>
  <c r="AB569"/>
  <c r="AA569"/>
  <c r="Z569"/>
  <c r="Y569"/>
  <c r="X569"/>
  <c r="W569"/>
  <c r="V569"/>
  <c r="U569"/>
  <c r="T569"/>
  <c r="S569"/>
  <c r="R569"/>
  <c r="Q569"/>
  <c r="AB568"/>
  <c r="AA568"/>
  <c r="Z568"/>
  <c r="Y568"/>
  <c r="X568"/>
  <c r="W568"/>
  <c r="V568"/>
  <c r="U568"/>
  <c r="T568"/>
  <c r="S568"/>
  <c r="R568"/>
  <c r="Q568"/>
  <c r="M596"/>
  <c r="L596"/>
  <c r="K596"/>
  <c r="J596"/>
  <c r="I596"/>
  <c r="H596"/>
  <c r="G596"/>
  <c r="F596"/>
  <c r="E596"/>
  <c r="D596"/>
  <c r="C596"/>
  <c r="B596"/>
  <c r="M595"/>
  <c r="L595"/>
  <c r="K595"/>
  <c r="J595"/>
  <c r="I595"/>
  <c r="H595"/>
  <c r="G595"/>
  <c r="F595"/>
  <c r="E595"/>
  <c r="D595"/>
  <c r="C595"/>
  <c r="B595"/>
  <c r="M594"/>
  <c r="L594"/>
  <c r="K594"/>
  <c r="J594"/>
  <c r="I594"/>
  <c r="H594"/>
  <c r="G594"/>
  <c r="F594"/>
  <c r="E594"/>
  <c r="D594"/>
  <c r="C594"/>
  <c r="B594"/>
  <c r="M593"/>
  <c r="L593"/>
  <c r="K593"/>
  <c r="J593"/>
  <c r="I593"/>
  <c r="H593"/>
  <c r="G593"/>
  <c r="F593"/>
  <c r="E593"/>
  <c r="D593"/>
  <c r="C593"/>
  <c r="B593"/>
  <c r="M592"/>
  <c r="L592"/>
  <c r="K592"/>
  <c r="J592"/>
  <c r="I592"/>
  <c r="H592"/>
  <c r="G592"/>
  <c r="F592"/>
  <c r="E592"/>
  <c r="D592"/>
  <c r="C592"/>
  <c r="B592"/>
  <c r="M591"/>
  <c r="L591"/>
  <c r="K591"/>
  <c r="J591"/>
  <c r="I591"/>
  <c r="H591"/>
  <c r="G591"/>
  <c r="F591"/>
  <c r="E591"/>
  <c r="D591"/>
  <c r="C591"/>
  <c r="B591"/>
  <c r="M590"/>
  <c r="L590"/>
  <c r="K590"/>
  <c r="J590"/>
  <c r="I590"/>
  <c r="H590"/>
  <c r="G590"/>
  <c r="F590"/>
  <c r="E590"/>
  <c r="D590"/>
  <c r="C590"/>
  <c r="B590"/>
  <c r="M589"/>
  <c r="L589"/>
  <c r="K589"/>
  <c r="J589"/>
  <c r="I589"/>
  <c r="H589"/>
  <c r="G589"/>
  <c r="F589"/>
  <c r="E589"/>
  <c r="D589"/>
  <c r="C589"/>
  <c r="B589"/>
  <c r="M588"/>
  <c r="L588"/>
  <c r="K588"/>
  <c r="J588"/>
  <c r="I588"/>
  <c r="H588"/>
  <c r="G588"/>
  <c r="F588"/>
  <c r="E588"/>
  <c r="D588"/>
  <c r="C588"/>
  <c r="B588"/>
  <c r="M587"/>
  <c r="L587"/>
  <c r="K587"/>
  <c r="J587"/>
  <c r="I587"/>
  <c r="H587"/>
  <c r="G587"/>
  <c r="F587"/>
  <c r="E587"/>
  <c r="D587"/>
  <c r="C587"/>
  <c r="B587"/>
  <c r="M586"/>
  <c r="L586"/>
  <c r="K586"/>
  <c r="J586"/>
  <c r="I586"/>
  <c r="H586"/>
  <c r="G586"/>
  <c r="F586"/>
  <c r="E586"/>
  <c r="D586"/>
  <c r="C586"/>
  <c r="B586"/>
  <c r="M585"/>
  <c r="L585"/>
  <c r="K585"/>
  <c r="J585"/>
  <c r="I585"/>
  <c r="H585"/>
  <c r="G585"/>
  <c r="F585"/>
  <c r="E585"/>
  <c r="D585"/>
  <c r="C585"/>
  <c r="B585"/>
  <c r="M584"/>
  <c r="L584"/>
  <c r="K584"/>
  <c r="J584"/>
  <c r="I584"/>
  <c r="H584"/>
  <c r="G584"/>
  <c r="F584"/>
  <c r="E584"/>
  <c r="D584"/>
  <c r="C584"/>
  <c r="B584"/>
  <c r="M583"/>
  <c r="L583"/>
  <c r="K583"/>
  <c r="J583"/>
  <c r="I583"/>
  <c r="H583"/>
  <c r="G583"/>
  <c r="F583"/>
  <c r="E583"/>
  <c r="D583"/>
  <c r="C583"/>
  <c r="B583"/>
  <c r="M582"/>
  <c r="L582"/>
  <c r="K582"/>
  <c r="J582"/>
  <c r="I582"/>
  <c r="H582"/>
  <c r="G582"/>
  <c r="F582"/>
  <c r="E582"/>
  <c r="D582"/>
  <c r="C582"/>
  <c r="B582"/>
  <c r="M581"/>
  <c r="L581"/>
  <c r="K581"/>
  <c r="J581"/>
  <c r="I581"/>
  <c r="H581"/>
  <c r="G581"/>
  <c r="F581"/>
  <c r="E581"/>
  <c r="D581"/>
  <c r="C581"/>
  <c r="B581"/>
  <c r="M580"/>
  <c r="L580"/>
  <c r="K580"/>
  <c r="J580"/>
  <c r="I580"/>
  <c r="H580"/>
  <c r="G580"/>
  <c r="F580"/>
  <c r="E580"/>
  <c r="D580"/>
  <c r="C580"/>
  <c r="B580"/>
  <c r="M579"/>
  <c r="L579"/>
  <c r="K579"/>
  <c r="J579"/>
  <c r="I579"/>
  <c r="H579"/>
  <c r="G579"/>
  <c r="F579"/>
  <c r="E579"/>
  <c r="D579"/>
  <c r="C579"/>
  <c r="B579"/>
  <c r="M578"/>
  <c r="L578"/>
  <c r="K578"/>
  <c r="J578"/>
  <c r="I578"/>
  <c r="H578"/>
  <c r="G578"/>
  <c r="F578"/>
  <c r="E578"/>
  <c r="D578"/>
  <c r="C578"/>
  <c r="B578"/>
  <c r="M577"/>
  <c r="L577"/>
  <c r="K577"/>
  <c r="J577"/>
  <c r="I577"/>
  <c r="H577"/>
  <c r="G577"/>
  <c r="F577"/>
  <c r="E577"/>
  <c r="D577"/>
  <c r="C577"/>
  <c r="B577"/>
  <c r="M576"/>
  <c r="L576"/>
  <c r="K576"/>
  <c r="J576"/>
  <c r="I576"/>
  <c r="H576"/>
  <c r="G576"/>
  <c r="F576"/>
  <c r="E576"/>
  <c r="D576"/>
  <c r="C576"/>
  <c r="B576"/>
  <c r="M575"/>
  <c r="L575"/>
  <c r="K575"/>
  <c r="J575"/>
  <c r="I575"/>
  <c r="H575"/>
  <c r="G575"/>
  <c r="F575"/>
  <c r="E575"/>
  <c r="D575"/>
  <c r="C575"/>
  <c r="B575"/>
  <c r="M574"/>
  <c r="L574"/>
  <c r="K574"/>
  <c r="J574"/>
  <c r="I574"/>
  <c r="H574"/>
  <c r="G574"/>
  <c r="F574"/>
  <c r="E574"/>
  <c r="D574"/>
  <c r="C574"/>
  <c r="B574"/>
  <c r="M573"/>
  <c r="L573"/>
  <c r="K573"/>
  <c r="J573"/>
  <c r="I573"/>
  <c r="H573"/>
  <c r="G573"/>
  <c r="F573"/>
  <c r="E573"/>
  <c r="D573"/>
  <c r="C573"/>
  <c r="B573"/>
  <c r="M572"/>
  <c r="L572"/>
  <c r="K572"/>
  <c r="J572"/>
  <c r="I572"/>
  <c r="H572"/>
  <c r="G572"/>
  <c r="F572"/>
  <c r="E572"/>
  <c r="D572"/>
  <c r="C572"/>
  <c r="B572"/>
  <c r="M571"/>
  <c r="L571"/>
  <c r="K571"/>
  <c r="J571"/>
  <c r="I571"/>
  <c r="H571"/>
  <c r="G571"/>
  <c r="F571"/>
  <c r="E571"/>
  <c r="D571"/>
  <c r="C571"/>
  <c r="B571"/>
  <c r="M570"/>
  <c r="L570"/>
  <c r="K570"/>
  <c r="J570"/>
  <c r="I570"/>
  <c r="H570"/>
  <c r="G570"/>
  <c r="F570"/>
  <c r="E570"/>
  <c r="D570"/>
  <c r="C570"/>
  <c r="B570"/>
  <c r="M569"/>
  <c r="L569"/>
  <c r="K569"/>
  <c r="J569"/>
  <c r="I569"/>
  <c r="H569"/>
  <c r="G569"/>
  <c r="F569"/>
  <c r="E569"/>
  <c r="D569"/>
  <c r="C569"/>
  <c r="B569"/>
  <c r="M568"/>
  <c r="L568"/>
  <c r="K568"/>
  <c r="J568"/>
  <c r="I568"/>
  <c r="H568"/>
  <c r="G568"/>
  <c r="F568"/>
  <c r="E568"/>
  <c r="D568"/>
  <c r="C568"/>
  <c r="B568"/>
  <c r="Q557"/>
  <c r="AB556"/>
  <c r="AA556"/>
  <c r="Z556"/>
  <c r="Y556"/>
  <c r="X556"/>
  <c r="W556"/>
  <c r="V556"/>
  <c r="U556"/>
  <c r="T556"/>
  <c r="S556"/>
  <c r="R556"/>
  <c r="Q556"/>
  <c r="AB555"/>
  <c r="AA555"/>
  <c r="Z555"/>
  <c r="Y555"/>
  <c r="X555"/>
  <c r="W555"/>
  <c r="V555"/>
  <c r="U555"/>
  <c r="T555"/>
  <c r="S555"/>
  <c r="R555"/>
  <c r="Q555"/>
  <c r="AB554"/>
  <c r="AA554"/>
  <c r="Z554"/>
  <c r="Y554"/>
  <c r="X554"/>
  <c r="W554"/>
  <c r="V554"/>
  <c r="U554"/>
  <c r="T554"/>
  <c r="S554"/>
  <c r="R554"/>
  <c r="Q554"/>
  <c r="AB553"/>
  <c r="AA553"/>
  <c r="Z553"/>
  <c r="Y553"/>
  <c r="X553"/>
  <c r="W553"/>
  <c r="V553"/>
  <c r="U553"/>
  <c r="T553"/>
  <c r="S553"/>
  <c r="R553"/>
  <c r="Q553"/>
  <c r="AB552"/>
  <c r="AA552"/>
  <c r="Z552"/>
  <c r="Y552"/>
  <c r="X552"/>
  <c r="W552"/>
  <c r="V552"/>
  <c r="U552"/>
  <c r="T552"/>
  <c r="S552"/>
  <c r="R552"/>
  <c r="Q552"/>
  <c r="AB551"/>
  <c r="AA551"/>
  <c r="Z551"/>
  <c r="Y551"/>
  <c r="X551"/>
  <c r="W551"/>
  <c r="V551"/>
  <c r="U551"/>
  <c r="T551"/>
  <c r="S551"/>
  <c r="R551"/>
  <c r="Q551"/>
  <c r="AB550"/>
  <c r="AA550"/>
  <c r="Z550"/>
  <c r="Y550"/>
  <c r="X550"/>
  <c r="W550"/>
  <c r="V550"/>
  <c r="U550"/>
  <c r="T550"/>
  <c r="S550"/>
  <c r="R550"/>
  <c r="Q550"/>
  <c r="AB549"/>
  <c r="AA549"/>
  <c r="Z549"/>
  <c r="Y549"/>
  <c r="X549"/>
  <c r="W549"/>
  <c r="V549"/>
  <c r="U549"/>
  <c r="T549"/>
  <c r="S549"/>
  <c r="R549"/>
  <c r="Q549"/>
  <c r="AB548"/>
  <c r="AA548"/>
  <c r="Z548"/>
  <c r="Y548"/>
  <c r="X548"/>
  <c r="W548"/>
  <c r="V548"/>
  <c r="U548"/>
  <c r="T548"/>
  <c r="S548"/>
  <c r="R548"/>
  <c r="Q548"/>
  <c r="AB547"/>
  <c r="AA547"/>
  <c r="Z547"/>
  <c r="Y547"/>
  <c r="X547"/>
  <c r="W547"/>
  <c r="V547"/>
  <c r="U547"/>
  <c r="T547"/>
  <c r="S547"/>
  <c r="R547"/>
  <c r="Q547"/>
  <c r="AB546"/>
  <c r="AA546"/>
  <c r="Z546"/>
  <c r="Y546"/>
  <c r="X546"/>
  <c r="W546"/>
  <c r="V546"/>
  <c r="U546"/>
  <c r="T546"/>
  <c r="S546"/>
  <c r="R546"/>
  <c r="Q546"/>
  <c r="AB545"/>
  <c r="AA545"/>
  <c r="Z545"/>
  <c r="Y545"/>
  <c r="X545"/>
  <c r="W545"/>
  <c r="V545"/>
  <c r="U545"/>
  <c r="T545"/>
  <c r="S545"/>
  <c r="R545"/>
  <c r="Q545"/>
  <c r="AB544"/>
  <c r="AA544"/>
  <c r="Z544"/>
  <c r="Y544"/>
  <c r="X544"/>
  <c r="W544"/>
  <c r="V544"/>
  <c r="U544"/>
  <c r="T544"/>
  <c r="S544"/>
  <c r="R544"/>
  <c r="Q544"/>
  <c r="AB543"/>
  <c r="AA543"/>
  <c r="Z543"/>
  <c r="Y543"/>
  <c r="X543"/>
  <c r="W543"/>
  <c r="V543"/>
  <c r="U543"/>
  <c r="T543"/>
  <c r="S543"/>
  <c r="R543"/>
  <c r="Q543"/>
  <c r="AB542"/>
  <c r="AA542"/>
  <c r="Z542"/>
  <c r="Y542"/>
  <c r="X542"/>
  <c r="W542"/>
  <c r="V542"/>
  <c r="U542"/>
  <c r="T542"/>
  <c r="S542"/>
  <c r="R542"/>
  <c r="Q542"/>
  <c r="AB541"/>
  <c r="AA541"/>
  <c r="Z541"/>
  <c r="Y541"/>
  <c r="X541"/>
  <c r="W541"/>
  <c r="V541"/>
  <c r="U541"/>
  <c r="T541"/>
  <c r="S541"/>
  <c r="R541"/>
  <c r="Q541"/>
  <c r="AB540"/>
  <c r="AA540"/>
  <c r="Z540"/>
  <c r="Y540"/>
  <c r="X540"/>
  <c r="W540"/>
  <c r="V540"/>
  <c r="U540"/>
  <c r="T540"/>
  <c r="S540"/>
  <c r="R540"/>
  <c r="Q540"/>
  <c r="AB539"/>
  <c r="AA539"/>
  <c r="Z539"/>
  <c r="Y539"/>
  <c r="X539"/>
  <c r="W539"/>
  <c r="V539"/>
  <c r="U539"/>
  <c r="T539"/>
  <c r="S539"/>
  <c r="R539"/>
  <c r="Q539"/>
  <c r="AB538"/>
  <c r="AA538"/>
  <c r="Z538"/>
  <c r="Y538"/>
  <c r="X538"/>
  <c r="W538"/>
  <c r="V538"/>
  <c r="U538"/>
  <c r="T538"/>
  <c r="S538"/>
  <c r="R538"/>
  <c r="Q538"/>
  <c r="AB537"/>
  <c r="AA537"/>
  <c r="Z537"/>
  <c r="Y537"/>
  <c r="X537"/>
  <c r="W537"/>
  <c r="V537"/>
  <c r="U537"/>
  <c r="T537"/>
  <c r="S537"/>
  <c r="R537"/>
  <c r="Q537"/>
  <c r="AB536"/>
  <c r="AA536"/>
  <c r="Z536"/>
  <c r="Y536"/>
  <c r="X536"/>
  <c r="W536"/>
  <c r="V536"/>
  <c r="U536"/>
  <c r="T536"/>
  <c r="S536"/>
  <c r="R536"/>
  <c r="Q536"/>
  <c r="AB535"/>
  <c r="AA535"/>
  <c r="Z535"/>
  <c r="Y535"/>
  <c r="X535"/>
  <c r="W535"/>
  <c r="V535"/>
  <c r="U535"/>
  <c r="T535"/>
  <c r="S535"/>
  <c r="R535"/>
  <c r="Q535"/>
  <c r="AB534"/>
  <c r="AA534"/>
  <c r="Z534"/>
  <c r="Y534"/>
  <c r="X534"/>
  <c r="W534"/>
  <c r="V534"/>
  <c r="U534"/>
  <c r="T534"/>
  <c r="S534"/>
  <c r="R534"/>
  <c r="Q534"/>
  <c r="AB533"/>
  <c r="AA533"/>
  <c r="Z533"/>
  <c r="Y533"/>
  <c r="X533"/>
  <c r="W533"/>
  <c r="V533"/>
  <c r="U533"/>
  <c r="T533"/>
  <c r="S533"/>
  <c r="R533"/>
  <c r="Q533"/>
  <c r="AB532"/>
  <c r="AA532"/>
  <c r="Z532"/>
  <c r="Y532"/>
  <c r="X532"/>
  <c r="W532"/>
  <c r="V532"/>
  <c r="U532"/>
  <c r="T532"/>
  <c r="S532"/>
  <c r="R532"/>
  <c r="Q532"/>
  <c r="AB531"/>
  <c r="AA531"/>
  <c r="Z531"/>
  <c r="Y531"/>
  <c r="X531"/>
  <c r="W531"/>
  <c r="V531"/>
  <c r="U531"/>
  <c r="T531"/>
  <c r="S531"/>
  <c r="R531"/>
  <c r="Q531"/>
  <c r="AB530"/>
  <c r="AA530"/>
  <c r="Z530"/>
  <c r="Y530"/>
  <c r="X530"/>
  <c r="W530"/>
  <c r="V530"/>
  <c r="U530"/>
  <c r="T530"/>
  <c r="S530"/>
  <c r="R530"/>
  <c r="Q530"/>
  <c r="AB529"/>
  <c r="AA529"/>
  <c r="Z529"/>
  <c r="Y529"/>
  <c r="X529"/>
  <c r="W529"/>
  <c r="V529"/>
  <c r="U529"/>
  <c r="T529"/>
  <c r="S529"/>
  <c r="R529"/>
  <c r="Q529"/>
  <c r="AB528"/>
  <c r="AA528"/>
  <c r="Z528"/>
  <c r="Y528"/>
  <c r="X528"/>
  <c r="W528"/>
  <c r="V528"/>
  <c r="U528"/>
  <c r="T528"/>
  <c r="S528"/>
  <c r="R528"/>
  <c r="Q528"/>
  <c r="M556"/>
  <c r="L556"/>
  <c r="K556"/>
  <c r="J556"/>
  <c r="I556"/>
  <c r="H556"/>
  <c r="G556"/>
  <c r="F556"/>
  <c r="E556"/>
  <c r="D556"/>
  <c r="C556"/>
  <c r="B556"/>
  <c r="M555"/>
  <c r="L555"/>
  <c r="K555"/>
  <c r="J555"/>
  <c r="I555"/>
  <c r="H555"/>
  <c r="G555"/>
  <c r="F555"/>
  <c r="E555"/>
  <c r="D555"/>
  <c r="C555"/>
  <c r="B555"/>
  <c r="M554"/>
  <c r="L554"/>
  <c r="K554"/>
  <c r="J554"/>
  <c r="I554"/>
  <c r="H554"/>
  <c r="G554"/>
  <c r="F554"/>
  <c r="E554"/>
  <c r="D554"/>
  <c r="C554"/>
  <c r="B554"/>
  <c r="M553"/>
  <c r="L553"/>
  <c r="K553"/>
  <c r="J553"/>
  <c r="I553"/>
  <c r="H553"/>
  <c r="G553"/>
  <c r="F553"/>
  <c r="E553"/>
  <c r="D553"/>
  <c r="C553"/>
  <c r="B553"/>
  <c r="M552"/>
  <c r="L552"/>
  <c r="K552"/>
  <c r="J552"/>
  <c r="I552"/>
  <c r="H552"/>
  <c r="G552"/>
  <c r="F552"/>
  <c r="E552"/>
  <c r="D552"/>
  <c r="C552"/>
  <c r="B552"/>
  <c r="M551"/>
  <c r="L551"/>
  <c r="K551"/>
  <c r="J551"/>
  <c r="I551"/>
  <c r="H551"/>
  <c r="G551"/>
  <c r="F551"/>
  <c r="E551"/>
  <c r="D551"/>
  <c r="C551"/>
  <c r="B551"/>
  <c r="M550"/>
  <c r="L550"/>
  <c r="K550"/>
  <c r="J550"/>
  <c r="I550"/>
  <c r="H550"/>
  <c r="G550"/>
  <c r="F550"/>
  <c r="E550"/>
  <c r="D550"/>
  <c r="C550"/>
  <c r="B550"/>
  <c r="M549"/>
  <c r="L549"/>
  <c r="K549"/>
  <c r="J549"/>
  <c r="I549"/>
  <c r="H549"/>
  <c r="G549"/>
  <c r="F549"/>
  <c r="E549"/>
  <c r="D549"/>
  <c r="C549"/>
  <c r="B549"/>
  <c r="M548"/>
  <c r="L548"/>
  <c r="K548"/>
  <c r="J548"/>
  <c r="I548"/>
  <c r="H548"/>
  <c r="G548"/>
  <c r="F548"/>
  <c r="E548"/>
  <c r="D548"/>
  <c r="C548"/>
  <c r="B548"/>
  <c r="M547"/>
  <c r="L547"/>
  <c r="K547"/>
  <c r="J547"/>
  <c r="I547"/>
  <c r="H547"/>
  <c r="G547"/>
  <c r="F547"/>
  <c r="E547"/>
  <c r="D547"/>
  <c r="C547"/>
  <c r="B547"/>
  <c r="M546"/>
  <c r="L546"/>
  <c r="K546"/>
  <c r="J546"/>
  <c r="I546"/>
  <c r="H546"/>
  <c r="G546"/>
  <c r="F546"/>
  <c r="E546"/>
  <c r="D546"/>
  <c r="C546"/>
  <c r="B546"/>
  <c r="M545"/>
  <c r="L545"/>
  <c r="K545"/>
  <c r="J545"/>
  <c r="I545"/>
  <c r="H545"/>
  <c r="G545"/>
  <c r="F545"/>
  <c r="E545"/>
  <c r="D545"/>
  <c r="C545"/>
  <c r="B545"/>
  <c r="M544"/>
  <c r="L544"/>
  <c r="K544"/>
  <c r="J544"/>
  <c r="I544"/>
  <c r="H544"/>
  <c r="G544"/>
  <c r="F544"/>
  <c r="E544"/>
  <c r="D544"/>
  <c r="C544"/>
  <c r="B544"/>
  <c r="M543"/>
  <c r="L543"/>
  <c r="K543"/>
  <c r="J543"/>
  <c r="I543"/>
  <c r="H543"/>
  <c r="G543"/>
  <c r="F543"/>
  <c r="E543"/>
  <c r="D543"/>
  <c r="C543"/>
  <c r="B543"/>
  <c r="M542"/>
  <c r="L542"/>
  <c r="K542"/>
  <c r="J542"/>
  <c r="I542"/>
  <c r="H542"/>
  <c r="G542"/>
  <c r="F542"/>
  <c r="E542"/>
  <c r="D542"/>
  <c r="C542"/>
  <c r="B542"/>
  <c r="M541"/>
  <c r="L541"/>
  <c r="K541"/>
  <c r="J541"/>
  <c r="I541"/>
  <c r="H541"/>
  <c r="G541"/>
  <c r="F541"/>
  <c r="E541"/>
  <c r="D541"/>
  <c r="C541"/>
  <c r="B541"/>
  <c r="M540"/>
  <c r="L540"/>
  <c r="K540"/>
  <c r="J540"/>
  <c r="I540"/>
  <c r="H540"/>
  <c r="G540"/>
  <c r="F540"/>
  <c r="E540"/>
  <c r="D540"/>
  <c r="C540"/>
  <c r="B540"/>
  <c r="M539"/>
  <c r="L539"/>
  <c r="K539"/>
  <c r="J539"/>
  <c r="I539"/>
  <c r="H539"/>
  <c r="G539"/>
  <c r="F539"/>
  <c r="E539"/>
  <c r="D539"/>
  <c r="C539"/>
  <c r="B539"/>
  <c r="M538"/>
  <c r="L538"/>
  <c r="K538"/>
  <c r="J538"/>
  <c r="I538"/>
  <c r="H538"/>
  <c r="G538"/>
  <c r="F538"/>
  <c r="E538"/>
  <c r="D538"/>
  <c r="C538"/>
  <c r="B538"/>
  <c r="M537"/>
  <c r="L537"/>
  <c r="K537"/>
  <c r="J537"/>
  <c r="I537"/>
  <c r="H537"/>
  <c r="G537"/>
  <c r="F537"/>
  <c r="E537"/>
  <c r="D537"/>
  <c r="C537"/>
  <c r="B537"/>
  <c r="M536"/>
  <c r="L536"/>
  <c r="K536"/>
  <c r="J536"/>
  <c r="I536"/>
  <c r="H536"/>
  <c r="G536"/>
  <c r="F536"/>
  <c r="E536"/>
  <c r="D536"/>
  <c r="C536"/>
  <c r="B536"/>
  <c r="M535"/>
  <c r="L535"/>
  <c r="K535"/>
  <c r="J535"/>
  <c r="I535"/>
  <c r="H535"/>
  <c r="G535"/>
  <c r="F535"/>
  <c r="E535"/>
  <c r="D535"/>
  <c r="C535"/>
  <c r="B535"/>
  <c r="M534"/>
  <c r="L534"/>
  <c r="K534"/>
  <c r="J534"/>
  <c r="I534"/>
  <c r="H534"/>
  <c r="G534"/>
  <c r="F534"/>
  <c r="E534"/>
  <c r="D534"/>
  <c r="C534"/>
  <c r="B534"/>
  <c r="M533"/>
  <c r="L533"/>
  <c r="K533"/>
  <c r="J533"/>
  <c r="I533"/>
  <c r="H533"/>
  <c r="G533"/>
  <c r="F533"/>
  <c r="E533"/>
  <c r="D533"/>
  <c r="C533"/>
  <c r="B533"/>
  <c r="M532"/>
  <c r="L532"/>
  <c r="K532"/>
  <c r="J532"/>
  <c r="I532"/>
  <c r="H532"/>
  <c r="G532"/>
  <c r="F532"/>
  <c r="E532"/>
  <c r="D532"/>
  <c r="C532"/>
  <c r="B532"/>
  <c r="M531"/>
  <c r="L531"/>
  <c r="K531"/>
  <c r="J531"/>
  <c r="I531"/>
  <c r="H531"/>
  <c r="G531"/>
  <c r="F531"/>
  <c r="E531"/>
  <c r="D531"/>
  <c r="C531"/>
  <c r="B531"/>
  <c r="M530"/>
  <c r="L530"/>
  <c r="K530"/>
  <c r="J530"/>
  <c r="I530"/>
  <c r="H530"/>
  <c r="G530"/>
  <c r="F530"/>
  <c r="E530"/>
  <c r="D530"/>
  <c r="C530"/>
  <c r="B530"/>
  <c r="M529"/>
  <c r="L529"/>
  <c r="K529"/>
  <c r="J529"/>
  <c r="I529"/>
  <c r="H529"/>
  <c r="G529"/>
  <c r="F529"/>
  <c r="E529"/>
  <c r="D529"/>
  <c r="C529"/>
  <c r="B529"/>
  <c r="M528"/>
  <c r="L528"/>
  <c r="K528"/>
  <c r="J528"/>
  <c r="I528"/>
  <c r="H528"/>
  <c r="G528"/>
  <c r="F528"/>
  <c r="E528"/>
  <c r="D528"/>
  <c r="C528"/>
  <c r="B528"/>
  <c r="Q517"/>
  <c r="AB516"/>
  <c r="AA516"/>
  <c r="Z516"/>
  <c r="Y516"/>
  <c r="X516"/>
  <c r="W516"/>
  <c r="V516"/>
  <c r="U516"/>
  <c r="T516"/>
  <c r="S516"/>
  <c r="R516"/>
  <c r="Q516"/>
  <c r="AB515"/>
  <c r="AA515"/>
  <c r="Z515"/>
  <c r="Y515"/>
  <c r="X515"/>
  <c r="W515"/>
  <c r="V515"/>
  <c r="U515"/>
  <c r="T515"/>
  <c r="S515"/>
  <c r="R515"/>
  <c r="Q515"/>
  <c r="AB514"/>
  <c r="AA514"/>
  <c r="Z514"/>
  <c r="Y514"/>
  <c r="X514"/>
  <c r="W514"/>
  <c r="V514"/>
  <c r="U514"/>
  <c r="T514"/>
  <c r="S514"/>
  <c r="R514"/>
  <c r="Q514"/>
  <c r="AB513"/>
  <c r="AA513"/>
  <c r="Z513"/>
  <c r="Y513"/>
  <c r="X513"/>
  <c r="W513"/>
  <c r="V513"/>
  <c r="U513"/>
  <c r="T513"/>
  <c r="S513"/>
  <c r="R513"/>
  <c r="Q513"/>
  <c r="AB512"/>
  <c r="AA512"/>
  <c r="Z512"/>
  <c r="Y512"/>
  <c r="X512"/>
  <c r="W512"/>
  <c r="V512"/>
  <c r="U512"/>
  <c r="T512"/>
  <c r="S512"/>
  <c r="R512"/>
  <c r="Q512"/>
  <c r="AB511"/>
  <c r="AA511"/>
  <c r="Z511"/>
  <c r="Y511"/>
  <c r="X511"/>
  <c r="W511"/>
  <c r="V511"/>
  <c r="U511"/>
  <c r="T511"/>
  <c r="S511"/>
  <c r="R511"/>
  <c r="Q511"/>
  <c r="AB510"/>
  <c r="AA510"/>
  <c r="Z510"/>
  <c r="Y510"/>
  <c r="X510"/>
  <c r="W510"/>
  <c r="V510"/>
  <c r="U510"/>
  <c r="T510"/>
  <c r="S510"/>
  <c r="R510"/>
  <c r="Q510"/>
  <c r="AB509"/>
  <c r="AA509"/>
  <c r="Z509"/>
  <c r="Y509"/>
  <c r="X509"/>
  <c r="W509"/>
  <c r="V509"/>
  <c r="U509"/>
  <c r="T509"/>
  <c r="S509"/>
  <c r="R509"/>
  <c r="Q509"/>
  <c r="AB508"/>
  <c r="AA508"/>
  <c r="Z508"/>
  <c r="Y508"/>
  <c r="X508"/>
  <c r="W508"/>
  <c r="V508"/>
  <c r="U508"/>
  <c r="T508"/>
  <c r="S508"/>
  <c r="R508"/>
  <c r="Q508"/>
  <c r="AB507"/>
  <c r="AA507"/>
  <c r="Z507"/>
  <c r="Y507"/>
  <c r="X507"/>
  <c r="W507"/>
  <c r="V507"/>
  <c r="U507"/>
  <c r="T507"/>
  <c r="S507"/>
  <c r="R507"/>
  <c r="Q507"/>
  <c r="AB506"/>
  <c r="AA506"/>
  <c r="Z506"/>
  <c r="Y506"/>
  <c r="X506"/>
  <c r="W506"/>
  <c r="V506"/>
  <c r="U506"/>
  <c r="T506"/>
  <c r="S506"/>
  <c r="R506"/>
  <c r="Q506"/>
  <c r="AB505"/>
  <c r="AA505"/>
  <c r="Z505"/>
  <c r="Y505"/>
  <c r="X505"/>
  <c r="W505"/>
  <c r="V505"/>
  <c r="U505"/>
  <c r="T505"/>
  <c r="S505"/>
  <c r="R505"/>
  <c r="Q505"/>
  <c r="AB504"/>
  <c r="AA504"/>
  <c r="Z504"/>
  <c r="Y504"/>
  <c r="X504"/>
  <c r="W504"/>
  <c r="V504"/>
  <c r="U504"/>
  <c r="T504"/>
  <c r="S504"/>
  <c r="R504"/>
  <c r="Q504"/>
  <c r="AB503"/>
  <c r="AA503"/>
  <c r="Z503"/>
  <c r="Y503"/>
  <c r="X503"/>
  <c r="W503"/>
  <c r="V503"/>
  <c r="U503"/>
  <c r="T503"/>
  <c r="S503"/>
  <c r="R503"/>
  <c r="Q503"/>
  <c r="AB502"/>
  <c r="AA502"/>
  <c r="Z502"/>
  <c r="Y502"/>
  <c r="X502"/>
  <c r="W502"/>
  <c r="V502"/>
  <c r="U502"/>
  <c r="T502"/>
  <c r="S502"/>
  <c r="R502"/>
  <c r="Q502"/>
  <c r="AB501"/>
  <c r="AA501"/>
  <c r="Z501"/>
  <c r="Y501"/>
  <c r="X501"/>
  <c r="W501"/>
  <c r="V501"/>
  <c r="U501"/>
  <c r="T501"/>
  <c r="S501"/>
  <c r="R501"/>
  <c r="Q501"/>
  <c r="AB500"/>
  <c r="AA500"/>
  <c r="Z500"/>
  <c r="Y500"/>
  <c r="X500"/>
  <c r="W500"/>
  <c r="V500"/>
  <c r="U500"/>
  <c r="T500"/>
  <c r="S500"/>
  <c r="R500"/>
  <c r="Q500"/>
  <c r="AB499"/>
  <c r="AA499"/>
  <c r="Z499"/>
  <c r="Y499"/>
  <c r="X499"/>
  <c r="W499"/>
  <c r="V499"/>
  <c r="U499"/>
  <c r="T499"/>
  <c r="S499"/>
  <c r="R499"/>
  <c r="Q499"/>
  <c r="AB498"/>
  <c r="AA498"/>
  <c r="Z498"/>
  <c r="Y498"/>
  <c r="X498"/>
  <c r="W498"/>
  <c r="V498"/>
  <c r="U498"/>
  <c r="T498"/>
  <c r="S498"/>
  <c r="R498"/>
  <c r="Q498"/>
  <c r="AB497"/>
  <c r="AA497"/>
  <c r="Z497"/>
  <c r="Y497"/>
  <c r="X497"/>
  <c r="W497"/>
  <c r="V497"/>
  <c r="U497"/>
  <c r="T497"/>
  <c r="S497"/>
  <c r="R497"/>
  <c r="Q497"/>
  <c r="AB496"/>
  <c r="AA496"/>
  <c r="Z496"/>
  <c r="Y496"/>
  <c r="X496"/>
  <c r="W496"/>
  <c r="V496"/>
  <c r="U496"/>
  <c r="T496"/>
  <c r="S496"/>
  <c r="R496"/>
  <c r="Q496"/>
  <c r="AB495"/>
  <c r="AA495"/>
  <c r="Z495"/>
  <c r="Y495"/>
  <c r="X495"/>
  <c r="W495"/>
  <c r="V495"/>
  <c r="U495"/>
  <c r="T495"/>
  <c r="S495"/>
  <c r="R495"/>
  <c r="Q495"/>
  <c r="AB494"/>
  <c r="AA494"/>
  <c r="Z494"/>
  <c r="Y494"/>
  <c r="X494"/>
  <c r="W494"/>
  <c r="V494"/>
  <c r="U494"/>
  <c r="T494"/>
  <c r="S494"/>
  <c r="R494"/>
  <c r="Q494"/>
  <c r="AB493"/>
  <c r="AA493"/>
  <c r="Z493"/>
  <c r="Y493"/>
  <c r="X493"/>
  <c r="W493"/>
  <c r="V493"/>
  <c r="U493"/>
  <c r="T493"/>
  <c r="S493"/>
  <c r="R493"/>
  <c r="Q493"/>
  <c r="AB492"/>
  <c r="AA492"/>
  <c r="Z492"/>
  <c r="Y492"/>
  <c r="X492"/>
  <c r="W492"/>
  <c r="V492"/>
  <c r="U492"/>
  <c r="T492"/>
  <c r="S492"/>
  <c r="R492"/>
  <c r="Q492"/>
  <c r="AB491"/>
  <c r="AA491"/>
  <c r="Z491"/>
  <c r="Y491"/>
  <c r="X491"/>
  <c r="W491"/>
  <c r="V491"/>
  <c r="U491"/>
  <c r="T491"/>
  <c r="S491"/>
  <c r="R491"/>
  <c r="Q491"/>
  <c r="AB490"/>
  <c r="AA490"/>
  <c r="Z490"/>
  <c r="Y490"/>
  <c r="X490"/>
  <c r="W490"/>
  <c r="V490"/>
  <c r="U490"/>
  <c r="T490"/>
  <c r="S490"/>
  <c r="R490"/>
  <c r="Q490"/>
  <c r="AB489"/>
  <c r="AA489"/>
  <c r="Z489"/>
  <c r="Y489"/>
  <c r="X489"/>
  <c r="W489"/>
  <c r="V489"/>
  <c r="U489"/>
  <c r="T489"/>
  <c r="S489"/>
  <c r="R489"/>
  <c r="Q489"/>
  <c r="AB488"/>
  <c r="AA488"/>
  <c r="Z488"/>
  <c r="Y488"/>
  <c r="X488"/>
  <c r="W488"/>
  <c r="V488"/>
  <c r="U488"/>
  <c r="T488"/>
  <c r="S488"/>
  <c r="R488"/>
  <c r="Q488"/>
  <c r="M516"/>
  <c r="L516"/>
  <c r="K516"/>
  <c r="J516"/>
  <c r="I516"/>
  <c r="H516"/>
  <c r="G516"/>
  <c r="F516"/>
  <c r="E516"/>
  <c r="D516"/>
  <c r="C516"/>
  <c r="B516"/>
  <c r="M515"/>
  <c r="L515"/>
  <c r="K515"/>
  <c r="J515"/>
  <c r="I515"/>
  <c r="H515"/>
  <c r="G515"/>
  <c r="F515"/>
  <c r="E515"/>
  <c r="D515"/>
  <c r="C515"/>
  <c r="B515"/>
  <c r="M514"/>
  <c r="L514"/>
  <c r="K514"/>
  <c r="J514"/>
  <c r="I514"/>
  <c r="H514"/>
  <c r="G514"/>
  <c r="F514"/>
  <c r="E514"/>
  <c r="D514"/>
  <c r="C514"/>
  <c r="B514"/>
  <c r="M513"/>
  <c r="L513"/>
  <c r="K513"/>
  <c r="J513"/>
  <c r="I513"/>
  <c r="H513"/>
  <c r="G513"/>
  <c r="F513"/>
  <c r="E513"/>
  <c r="D513"/>
  <c r="C513"/>
  <c r="B513"/>
  <c r="M512"/>
  <c r="L512"/>
  <c r="K512"/>
  <c r="J512"/>
  <c r="I512"/>
  <c r="H512"/>
  <c r="G512"/>
  <c r="F512"/>
  <c r="E512"/>
  <c r="D512"/>
  <c r="C512"/>
  <c r="B512"/>
  <c r="M511"/>
  <c r="L511"/>
  <c r="K511"/>
  <c r="J511"/>
  <c r="I511"/>
  <c r="H511"/>
  <c r="G511"/>
  <c r="F511"/>
  <c r="E511"/>
  <c r="D511"/>
  <c r="C511"/>
  <c r="B511"/>
  <c r="M510"/>
  <c r="L510"/>
  <c r="K510"/>
  <c r="J510"/>
  <c r="I510"/>
  <c r="H510"/>
  <c r="G510"/>
  <c r="F510"/>
  <c r="E510"/>
  <c r="D510"/>
  <c r="C510"/>
  <c r="B510"/>
  <c r="M509"/>
  <c r="L509"/>
  <c r="K509"/>
  <c r="J509"/>
  <c r="I509"/>
  <c r="H509"/>
  <c r="G509"/>
  <c r="F509"/>
  <c r="E509"/>
  <c r="D509"/>
  <c r="C509"/>
  <c r="B509"/>
  <c r="M508"/>
  <c r="L508"/>
  <c r="K508"/>
  <c r="J508"/>
  <c r="I508"/>
  <c r="H508"/>
  <c r="G508"/>
  <c r="F508"/>
  <c r="E508"/>
  <c r="D508"/>
  <c r="C508"/>
  <c r="B508"/>
  <c r="M507"/>
  <c r="L507"/>
  <c r="K507"/>
  <c r="J507"/>
  <c r="I507"/>
  <c r="H507"/>
  <c r="G507"/>
  <c r="F507"/>
  <c r="E507"/>
  <c r="D507"/>
  <c r="C507"/>
  <c r="B507"/>
  <c r="M506"/>
  <c r="L506"/>
  <c r="K506"/>
  <c r="J506"/>
  <c r="I506"/>
  <c r="H506"/>
  <c r="G506"/>
  <c r="F506"/>
  <c r="E506"/>
  <c r="D506"/>
  <c r="C506"/>
  <c r="B506"/>
  <c r="M505"/>
  <c r="L505"/>
  <c r="K505"/>
  <c r="J505"/>
  <c r="I505"/>
  <c r="H505"/>
  <c r="G505"/>
  <c r="F505"/>
  <c r="E505"/>
  <c r="D505"/>
  <c r="C505"/>
  <c r="B505"/>
  <c r="M504"/>
  <c r="L504"/>
  <c r="K504"/>
  <c r="J504"/>
  <c r="I504"/>
  <c r="H504"/>
  <c r="G504"/>
  <c r="F504"/>
  <c r="E504"/>
  <c r="D504"/>
  <c r="C504"/>
  <c r="B504"/>
  <c r="M503"/>
  <c r="L503"/>
  <c r="K503"/>
  <c r="J503"/>
  <c r="I503"/>
  <c r="H503"/>
  <c r="G503"/>
  <c r="F503"/>
  <c r="E503"/>
  <c r="D503"/>
  <c r="C503"/>
  <c r="B503"/>
  <c r="M502"/>
  <c r="L502"/>
  <c r="K502"/>
  <c r="J502"/>
  <c r="I502"/>
  <c r="H502"/>
  <c r="G502"/>
  <c r="F502"/>
  <c r="E502"/>
  <c r="D502"/>
  <c r="C502"/>
  <c r="B502"/>
  <c r="M501"/>
  <c r="L501"/>
  <c r="K501"/>
  <c r="J501"/>
  <c r="I501"/>
  <c r="H501"/>
  <c r="G501"/>
  <c r="F501"/>
  <c r="E501"/>
  <c r="D501"/>
  <c r="C501"/>
  <c r="B501"/>
  <c r="M500"/>
  <c r="L500"/>
  <c r="K500"/>
  <c r="J500"/>
  <c r="I500"/>
  <c r="H500"/>
  <c r="G500"/>
  <c r="F500"/>
  <c r="E500"/>
  <c r="D500"/>
  <c r="C500"/>
  <c r="B500"/>
  <c r="M499"/>
  <c r="L499"/>
  <c r="K499"/>
  <c r="J499"/>
  <c r="I499"/>
  <c r="H499"/>
  <c r="G499"/>
  <c r="F499"/>
  <c r="E499"/>
  <c r="D499"/>
  <c r="C499"/>
  <c r="B499"/>
  <c r="M498"/>
  <c r="L498"/>
  <c r="K498"/>
  <c r="J498"/>
  <c r="I498"/>
  <c r="H498"/>
  <c r="G498"/>
  <c r="F498"/>
  <c r="E498"/>
  <c r="D498"/>
  <c r="C498"/>
  <c r="B498"/>
  <c r="M497"/>
  <c r="L497"/>
  <c r="K497"/>
  <c r="J497"/>
  <c r="I497"/>
  <c r="H497"/>
  <c r="G497"/>
  <c r="F497"/>
  <c r="E497"/>
  <c r="D497"/>
  <c r="C497"/>
  <c r="B497"/>
  <c r="M496"/>
  <c r="L496"/>
  <c r="K496"/>
  <c r="J496"/>
  <c r="I496"/>
  <c r="H496"/>
  <c r="G496"/>
  <c r="F496"/>
  <c r="E496"/>
  <c r="D496"/>
  <c r="C496"/>
  <c r="B496"/>
  <c r="M495"/>
  <c r="L495"/>
  <c r="K495"/>
  <c r="J495"/>
  <c r="I495"/>
  <c r="H495"/>
  <c r="G495"/>
  <c r="F495"/>
  <c r="E495"/>
  <c r="D495"/>
  <c r="C495"/>
  <c r="B495"/>
  <c r="M494"/>
  <c r="L494"/>
  <c r="K494"/>
  <c r="J494"/>
  <c r="I494"/>
  <c r="H494"/>
  <c r="G494"/>
  <c r="F494"/>
  <c r="E494"/>
  <c r="D494"/>
  <c r="C494"/>
  <c r="B494"/>
  <c r="M493"/>
  <c r="L493"/>
  <c r="K493"/>
  <c r="J493"/>
  <c r="I493"/>
  <c r="H493"/>
  <c r="G493"/>
  <c r="F493"/>
  <c r="E493"/>
  <c r="D493"/>
  <c r="C493"/>
  <c r="B493"/>
  <c r="M492"/>
  <c r="L492"/>
  <c r="K492"/>
  <c r="J492"/>
  <c r="I492"/>
  <c r="H492"/>
  <c r="G492"/>
  <c r="F492"/>
  <c r="E492"/>
  <c r="D492"/>
  <c r="C492"/>
  <c r="B492"/>
  <c r="M491"/>
  <c r="L491"/>
  <c r="K491"/>
  <c r="J491"/>
  <c r="I491"/>
  <c r="H491"/>
  <c r="G491"/>
  <c r="F491"/>
  <c r="E491"/>
  <c r="D491"/>
  <c r="C491"/>
  <c r="B491"/>
  <c r="M490"/>
  <c r="L490"/>
  <c r="K490"/>
  <c r="J490"/>
  <c r="I490"/>
  <c r="H490"/>
  <c r="G490"/>
  <c r="F490"/>
  <c r="E490"/>
  <c r="D490"/>
  <c r="C490"/>
  <c r="B490"/>
  <c r="M489"/>
  <c r="L489"/>
  <c r="K489"/>
  <c r="J489"/>
  <c r="I489"/>
  <c r="H489"/>
  <c r="G489"/>
  <c r="F489"/>
  <c r="E489"/>
  <c r="D489"/>
  <c r="C489"/>
  <c r="B489"/>
  <c r="M488"/>
  <c r="L488"/>
  <c r="K488"/>
  <c r="J488"/>
  <c r="I488"/>
  <c r="H488"/>
  <c r="G488"/>
  <c r="F488"/>
  <c r="E488"/>
  <c r="D488"/>
  <c r="C488"/>
  <c r="B488"/>
  <c r="AB452"/>
  <c r="AA452"/>
  <c r="Z452"/>
  <c r="Y452"/>
  <c r="X452"/>
  <c r="W452"/>
  <c r="V452"/>
  <c r="U452"/>
  <c r="T452"/>
  <c r="S452"/>
  <c r="R452"/>
  <c r="Q452"/>
  <c r="AB451"/>
  <c r="AA451"/>
  <c r="Z451"/>
  <c r="Y451"/>
  <c r="X451"/>
  <c r="W451"/>
  <c r="V451"/>
  <c r="U451"/>
  <c r="T451"/>
  <c r="S451"/>
  <c r="R451"/>
  <c r="Q451"/>
  <c r="AB450"/>
  <c r="AA450"/>
  <c r="Z450"/>
  <c r="Y450"/>
  <c r="X450"/>
  <c r="W450"/>
  <c r="V450"/>
  <c r="U450"/>
  <c r="T450"/>
  <c r="S450"/>
  <c r="R450"/>
  <c r="Q450"/>
  <c r="AB449"/>
  <c r="AA449"/>
  <c r="Z449"/>
  <c r="Y449"/>
  <c r="X449"/>
  <c r="W449"/>
  <c r="V449"/>
  <c r="U449"/>
  <c r="T449"/>
  <c r="S449"/>
  <c r="R449"/>
  <c r="Q449"/>
  <c r="AB448"/>
  <c r="AA448"/>
  <c r="Z448"/>
  <c r="Y448"/>
  <c r="X448"/>
  <c r="W448"/>
  <c r="V448"/>
  <c r="U448"/>
  <c r="T448"/>
  <c r="S448"/>
  <c r="R448"/>
  <c r="Q448"/>
  <c r="M452"/>
  <c r="L452"/>
  <c r="K452"/>
  <c r="J452"/>
  <c r="I452"/>
  <c r="H452"/>
  <c r="G452"/>
  <c r="F452"/>
  <c r="E452"/>
  <c r="D452"/>
  <c r="C452"/>
  <c r="B452"/>
  <c r="M451"/>
  <c r="L451"/>
  <c r="K451"/>
  <c r="J451"/>
  <c r="I451"/>
  <c r="H451"/>
  <c r="G451"/>
  <c r="F451"/>
  <c r="E451"/>
  <c r="D451"/>
  <c r="C451"/>
  <c r="B451"/>
  <c r="M450"/>
  <c r="L450"/>
  <c r="K450"/>
  <c r="J450"/>
  <c r="I450"/>
  <c r="H450"/>
  <c r="G450"/>
  <c r="F450"/>
  <c r="E450"/>
  <c r="D450"/>
  <c r="C450"/>
  <c r="B450"/>
  <c r="M449"/>
  <c r="L449"/>
  <c r="K449"/>
  <c r="J449"/>
  <c r="I449"/>
  <c r="H449"/>
  <c r="G449"/>
  <c r="F449"/>
  <c r="E449"/>
  <c r="D449"/>
  <c r="C449"/>
  <c r="B449"/>
  <c r="M448"/>
  <c r="L448"/>
  <c r="K448"/>
  <c r="J448"/>
  <c r="I448"/>
  <c r="H448"/>
  <c r="G448"/>
  <c r="F448"/>
  <c r="E448"/>
  <c r="D448"/>
  <c r="C448"/>
  <c r="B448"/>
  <c r="AB415"/>
  <c r="AA415"/>
  <c r="Z415"/>
  <c r="Y415"/>
  <c r="X415"/>
  <c r="W415"/>
  <c r="V415"/>
  <c r="U415"/>
  <c r="T415"/>
  <c r="S415"/>
  <c r="R415"/>
  <c r="Q415"/>
  <c r="AB414"/>
  <c r="AA414"/>
  <c r="Z414"/>
  <c r="Y414"/>
  <c r="X414"/>
  <c r="W414"/>
  <c r="V414"/>
  <c r="U414"/>
  <c r="T414"/>
  <c r="S414"/>
  <c r="R414"/>
  <c r="Q414"/>
  <c r="AB413"/>
  <c r="AA413"/>
  <c r="Z413"/>
  <c r="Y413"/>
  <c r="X413"/>
  <c r="W413"/>
  <c r="V413"/>
  <c r="U413"/>
  <c r="T413"/>
  <c r="S413"/>
  <c r="R413"/>
  <c r="Q413"/>
  <c r="AB412"/>
  <c r="AA412"/>
  <c r="Z412"/>
  <c r="Y412"/>
  <c r="X412"/>
  <c r="W412"/>
  <c r="V412"/>
  <c r="U412"/>
  <c r="T412"/>
  <c r="S412"/>
  <c r="R412"/>
  <c r="Q412"/>
  <c r="AB411"/>
  <c r="AA411"/>
  <c r="Z411"/>
  <c r="Y411"/>
  <c r="X411"/>
  <c r="W411"/>
  <c r="V411"/>
  <c r="U411"/>
  <c r="T411"/>
  <c r="S411"/>
  <c r="R411"/>
  <c r="Q411"/>
  <c r="AB410"/>
  <c r="AA410"/>
  <c r="Z410"/>
  <c r="Y410"/>
  <c r="X410"/>
  <c r="W410"/>
  <c r="V410"/>
  <c r="U410"/>
  <c r="T410"/>
  <c r="S410"/>
  <c r="R410"/>
  <c r="Q410"/>
  <c r="AB409"/>
  <c r="AA409"/>
  <c r="Z409"/>
  <c r="Y409"/>
  <c r="X409"/>
  <c r="W409"/>
  <c r="V409"/>
  <c r="U409"/>
  <c r="T409"/>
  <c r="S409"/>
  <c r="R409"/>
  <c r="Q409"/>
  <c r="AB408"/>
  <c r="AA408"/>
  <c r="Z408"/>
  <c r="Y408"/>
  <c r="X408"/>
  <c r="W408"/>
  <c r="V408"/>
  <c r="U408"/>
  <c r="T408"/>
  <c r="S408"/>
  <c r="R408"/>
  <c r="Q408"/>
  <c r="M415"/>
  <c r="L415"/>
  <c r="K415"/>
  <c r="J415"/>
  <c r="I415"/>
  <c r="H415"/>
  <c r="G415"/>
  <c r="F415"/>
  <c r="E415"/>
  <c r="D415"/>
  <c r="C415"/>
  <c r="B415"/>
  <c r="M414"/>
  <c r="L414"/>
  <c r="K414"/>
  <c r="J414"/>
  <c r="I414"/>
  <c r="H414"/>
  <c r="G414"/>
  <c r="F414"/>
  <c r="E414"/>
  <c r="D414"/>
  <c r="C414"/>
  <c r="B414"/>
  <c r="M413"/>
  <c r="L413"/>
  <c r="K413"/>
  <c r="J413"/>
  <c r="I413"/>
  <c r="H413"/>
  <c r="G413"/>
  <c r="F413"/>
  <c r="E413"/>
  <c r="D413"/>
  <c r="C413"/>
  <c r="B413"/>
  <c r="M412"/>
  <c r="L412"/>
  <c r="K412"/>
  <c r="J412"/>
  <c r="I412"/>
  <c r="H412"/>
  <c r="G412"/>
  <c r="F412"/>
  <c r="E412"/>
  <c r="D412"/>
  <c r="C412"/>
  <c r="B412"/>
  <c r="M411"/>
  <c r="L411"/>
  <c r="K411"/>
  <c r="J411"/>
  <c r="I411"/>
  <c r="H411"/>
  <c r="G411"/>
  <c r="F411"/>
  <c r="E411"/>
  <c r="D411"/>
  <c r="C411"/>
  <c r="B411"/>
  <c r="M410"/>
  <c r="L410"/>
  <c r="K410"/>
  <c r="J410"/>
  <c r="I410"/>
  <c r="H410"/>
  <c r="G410"/>
  <c r="F410"/>
  <c r="E410"/>
  <c r="D410"/>
  <c r="C410"/>
  <c r="B410"/>
  <c r="M409"/>
  <c r="L409"/>
  <c r="K409"/>
  <c r="J409"/>
  <c r="I409"/>
  <c r="H409"/>
  <c r="G409"/>
  <c r="F409"/>
  <c r="E409"/>
  <c r="D409"/>
  <c r="C409"/>
  <c r="B409"/>
  <c r="M408"/>
  <c r="L408"/>
  <c r="K408"/>
  <c r="J408"/>
  <c r="I408"/>
  <c r="H408"/>
  <c r="G408"/>
  <c r="F408"/>
  <c r="E408"/>
  <c r="D408"/>
  <c r="C408"/>
  <c r="B408"/>
  <c r="AB370"/>
  <c r="AA370"/>
  <c r="Z370"/>
  <c r="Y370"/>
  <c r="X370"/>
  <c r="W370"/>
  <c r="V370"/>
  <c r="U370"/>
  <c r="T370"/>
  <c r="S370"/>
  <c r="R370"/>
  <c r="Q370"/>
  <c r="AB369"/>
  <c r="AA369"/>
  <c r="Z369"/>
  <c r="Y369"/>
  <c r="X369"/>
  <c r="W369"/>
  <c r="V369"/>
  <c r="U369"/>
  <c r="T369"/>
  <c r="S369"/>
  <c r="R369"/>
  <c r="Q369"/>
  <c r="AB368"/>
  <c r="AA368"/>
  <c r="Z368"/>
  <c r="Y368"/>
  <c r="X368"/>
  <c r="W368"/>
  <c r="V368"/>
  <c r="U368"/>
  <c r="T368"/>
  <c r="S368"/>
  <c r="R368"/>
  <c r="Q368"/>
  <c r="M370"/>
  <c r="L370"/>
  <c r="K370"/>
  <c r="J370"/>
  <c r="I370"/>
  <c r="H370"/>
  <c r="G370"/>
  <c r="F370"/>
  <c r="E370"/>
  <c r="D370"/>
  <c r="C370"/>
  <c r="B370"/>
  <c r="M369"/>
  <c r="L369"/>
  <c r="K369"/>
  <c r="J369"/>
  <c r="I369"/>
  <c r="H369"/>
  <c r="G369"/>
  <c r="F369"/>
  <c r="E369"/>
  <c r="D369"/>
  <c r="C369"/>
  <c r="B369"/>
  <c r="M368"/>
  <c r="L368"/>
  <c r="K368"/>
  <c r="J368"/>
  <c r="I368"/>
  <c r="H368"/>
  <c r="G368"/>
  <c r="F368"/>
  <c r="E368"/>
  <c r="D368"/>
  <c r="C368"/>
  <c r="B368"/>
  <c r="AB330"/>
  <c r="AA330"/>
  <c r="Z330"/>
  <c r="Y330"/>
  <c r="X330"/>
  <c r="W330"/>
  <c r="V330"/>
  <c r="U330"/>
  <c r="T330"/>
  <c r="S330"/>
  <c r="R330"/>
  <c r="Q330"/>
  <c r="AB329"/>
  <c r="AA329"/>
  <c r="Z329"/>
  <c r="Y329"/>
  <c r="X329"/>
  <c r="W329"/>
  <c r="V329"/>
  <c r="U329"/>
  <c r="T329"/>
  <c r="S329"/>
  <c r="R329"/>
  <c r="Q329"/>
  <c r="AB328"/>
  <c r="AA328"/>
  <c r="Z328"/>
  <c r="Y328"/>
  <c r="X328"/>
  <c r="W328"/>
  <c r="V328"/>
  <c r="U328"/>
  <c r="T328"/>
  <c r="S328"/>
  <c r="R328"/>
  <c r="Q328"/>
  <c r="M330"/>
  <c r="L330"/>
  <c r="K330"/>
  <c r="J330"/>
  <c r="I330"/>
  <c r="H330"/>
  <c r="G330"/>
  <c r="F330"/>
  <c r="E330"/>
  <c r="D330"/>
  <c r="C330"/>
  <c r="B330"/>
  <c r="M329"/>
  <c r="L329"/>
  <c r="K329"/>
  <c r="J329"/>
  <c r="I329"/>
  <c r="H329"/>
  <c r="G329"/>
  <c r="F329"/>
  <c r="E329"/>
  <c r="D329"/>
  <c r="C329"/>
  <c r="B329"/>
  <c r="M328"/>
  <c r="L328"/>
  <c r="K328"/>
  <c r="J328"/>
  <c r="I328"/>
  <c r="H328"/>
  <c r="G328"/>
  <c r="F328"/>
  <c r="E328"/>
  <c r="D328"/>
  <c r="C328"/>
  <c r="B328"/>
  <c r="R277"/>
  <c r="Q277"/>
  <c r="AB276"/>
  <c r="AA276"/>
  <c r="Z276"/>
  <c r="Y276"/>
  <c r="X276"/>
  <c r="W276"/>
  <c r="V276"/>
  <c r="U276"/>
  <c r="T276"/>
  <c r="S276"/>
  <c r="R276"/>
  <c r="Q276"/>
  <c r="AB275"/>
  <c r="AA275"/>
  <c r="Z275"/>
  <c r="Y275"/>
  <c r="X275"/>
  <c r="W275"/>
  <c r="V275"/>
  <c r="U275"/>
  <c r="T275"/>
  <c r="S275"/>
  <c r="R275"/>
  <c r="Q275"/>
  <c r="AB274"/>
  <c r="AA274"/>
  <c r="Z274"/>
  <c r="Y274"/>
  <c r="X274"/>
  <c r="W274"/>
  <c r="V274"/>
  <c r="U274"/>
  <c r="T274"/>
  <c r="S274"/>
  <c r="R274"/>
  <c r="Q274"/>
  <c r="AB273"/>
  <c r="AA273"/>
  <c r="Z273"/>
  <c r="Y273"/>
  <c r="X273"/>
  <c r="W273"/>
  <c r="V273"/>
  <c r="U273"/>
  <c r="T273"/>
  <c r="S273"/>
  <c r="R273"/>
  <c r="Q273"/>
  <c r="AB272"/>
  <c r="AA272"/>
  <c r="Z272"/>
  <c r="Y272"/>
  <c r="X272"/>
  <c r="W272"/>
  <c r="V272"/>
  <c r="U272"/>
  <c r="T272"/>
  <c r="S272"/>
  <c r="R272"/>
  <c r="Q272"/>
  <c r="AB271"/>
  <c r="AA271"/>
  <c r="Z271"/>
  <c r="Y271"/>
  <c r="X271"/>
  <c r="W271"/>
  <c r="V271"/>
  <c r="U271"/>
  <c r="T271"/>
  <c r="S271"/>
  <c r="R271"/>
  <c r="Q271"/>
  <c r="AB270"/>
  <c r="AA270"/>
  <c r="Z270"/>
  <c r="Y270"/>
  <c r="X270"/>
  <c r="W270"/>
  <c r="V270"/>
  <c r="U270"/>
  <c r="T270"/>
  <c r="S270"/>
  <c r="R270"/>
  <c r="Q270"/>
  <c r="AB269"/>
  <c r="AA269"/>
  <c r="Z269"/>
  <c r="Y269"/>
  <c r="X269"/>
  <c r="W269"/>
  <c r="V269"/>
  <c r="U269"/>
  <c r="T269"/>
  <c r="S269"/>
  <c r="R269"/>
  <c r="Q269"/>
  <c r="AB268"/>
  <c r="AA268"/>
  <c r="Z268"/>
  <c r="Y268"/>
  <c r="X268"/>
  <c r="W268"/>
  <c r="V268"/>
  <c r="U268"/>
  <c r="T268"/>
  <c r="S268"/>
  <c r="R268"/>
  <c r="Q268"/>
  <c r="AB267"/>
  <c r="AA267"/>
  <c r="Z267"/>
  <c r="Y267"/>
  <c r="X267"/>
  <c r="W267"/>
  <c r="V267"/>
  <c r="U267"/>
  <c r="T267"/>
  <c r="S267"/>
  <c r="R267"/>
  <c r="Q267"/>
  <c r="AB266"/>
  <c r="AA266"/>
  <c r="Z266"/>
  <c r="Y266"/>
  <c r="X266"/>
  <c r="W266"/>
  <c r="V266"/>
  <c r="U266"/>
  <c r="T266"/>
  <c r="S266"/>
  <c r="R266"/>
  <c r="Q266"/>
  <c r="AB265"/>
  <c r="AA265"/>
  <c r="Z265"/>
  <c r="Y265"/>
  <c r="X265"/>
  <c r="W265"/>
  <c r="V265"/>
  <c r="U265"/>
  <c r="T265"/>
  <c r="S265"/>
  <c r="R265"/>
  <c r="Q265"/>
  <c r="AB264"/>
  <c r="AA264"/>
  <c r="Z264"/>
  <c r="Y264"/>
  <c r="X264"/>
  <c r="W264"/>
  <c r="V264"/>
  <c r="U264"/>
  <c r="T264"/>
  <c r="S264"/>
  <c r="R264"/>
  <c r="Q264"/>
  <c r="AB263"/>
  <c r="AA263"/>
  <c r="Z263"/>
  <c r="Y263"/>
  <c r="X263"/>
  <c r="W263"/>
  <c r="V263"/>
  <c r="U263"/>
  <c r="T263"/>
  <c r="S263"/>
  <c r="R263"/>
  <c r="Q263"/>
  <c r="AB262"/>
  <c r="AA262"/>
  <c r="Z262"/>
  <c r="Y262"/>
  <c r="X262"/>
  <c r="W262"/>
  <c r="V262"/>
  <c r="U262"/>
  <c r="T262"/>
  <c r="S262"/>
  <c r="R262"/>
  <c r="Q262"/>
  <c r="AB261"/>
  <c r="AA261"/>
  <c r="Z261"/>
  <c r="Y261"/>
  <c r="X261"/>
  <c r="W261"/>
  <c r="V261"/>
  <c r="U261"/>
  <c r="T261"/>
  <c r="S261"/>
  <c r="R261"/>
  <c r="Q261"/>
  <c r="AB260"/>
  <c r="AA260"/>
  <c r="Z260"/>
  <c r="Y260"/>
  <c r="X260"/>
  <c r="W260"/>
  <c r="V260"/>
  <c r="U260"/>
  <c r="T260"/>
  <c r="S260"/>
  <c r="R260"/>
  <c r="Q260"/>
  <c r="AB259"/>
  <c r="AA259"/>
  <c r="Z259"/>
  <c r="Y259"/>
  <c r="X259"/>
  <c r="W259"/>
  <c r="V259"/>
  <c r="U259"/>
  <c r="T259"/>
  <c r="S259"/>
  <c r="R259"/>
  <c r="Q259"/>
  <c r="AB258"/>
  <c r="AA258"/>
  <c r="Z258"/>
  <c r="Y258"/>
  <c r="X258"/>
  <c r="W258"/>
  <c r="V258"/>
  <c r="U258"/>
  <c r="T258"/>
  <c r="S258"/>
  <c r="R258"/>
  <c r="Q258"/>
  <c r="AB257"/>
  <c r="AA257"/>
  <c r="Z257"/>
  <c r="Y257"/>
  <c r="X257"/>
  <c r="W257"/>
  <c r="V257"/>
  <c r="U257"/>
  <c r="T257"/>
  <c r="S257"/>
  <c r="R257"/>
  <c r="Q257"/>
  <c r="AB256"/>
  <c r="AA256"/>
  <c r="Z256"/>
  <c r="Y256"/>
  <c r="X256"/>
  <c r="W256"/>
  <c r="V256"/>
  <c r="U256"/>
  <c r="T256"/>
  <c r="S256"/>
  <c r="R256"/>
  <c r="Q256"/>
  <c r="AB255"/>
  <c r="AA255"/>
  <c r="Z255"/>
  <c r="Y255"/>
  <c r="X255"/>
  <c r="W255"/>
  <c r="V255"/>
  <c r="U255"/>
  <c r="T255"/>
  <c r="S255"/>
  <c r="R255"/>
  <c r="Q255"/>
  <c r="AB254"/>
  <c r="AA254"/>
  <c r="Z254"/>
  <c r="Y254"/>
  <c r="X254"/>
  <c r="W254"/>
  <c r="V254"/>
  <c r="U254"/>
  <c r="T254"/>
  <c r="S254"/>
  <c r="R254"/>
  <c r="Q254"/>
  <c r="AB253"/>
  <c r="AA253"/>
  <c r="Z253"/>
  <c r="Y253"/>
  <c r="X253"/>
  <c r="W253"/>
  <c r="V253"/>
  <c r="U253"/>
  <c r="T253"/>
  <c r="S253"/>
  <c r="R253"/>
  <c r="Q253"/>
  <c r="AB252"/>
  <c r="AA252"/>
  <c r="Z252"/>
  <c r="Y252"/>
  <c r="X252"/>
  <c r="W252"/>
  <c r="V252"/>
  <c r="U252"/>
  <c r="T252"/>
  <c r="S252"/>
  <c r="R252"/>
  <c r="Q252"/>
  <c r="AB251"/>
  <c r="AA251"/>
  <c r="Z251"/>
  <c r="Y251"/>
  <c r="X251"/>
  <c r="W251"/>
  <c r="V251"/>
  <c r="U251"/>
  <c r="T251"/>
  <c r="S251"/>
  <c r="R251"/>
  <c r="Q251"/>
  <c r="AB250"/>
  <c r="AA250"/>
  <c r="Z250"/>
  <c r="Y250"/>
  <c r="X250"/>
  <c r="W250"/>
  <c r="V250"/>
  <c r="U250"/>
  <c r="T250"/>
  <c r="S250"/>
  <c r="R250"/>
  <c r="Q250"/>
  <c r="AB249"/>
  <c r="AA249"/>
  <c r="Z249"/>
  <c r="Y249"/>
  <c r="X249"/>
  <c r="W249"/>
  <c r="V249"/>
  <c r="U249"/>
  <c r="T249"/>
  <c r="S249"/>
  <c r="R249"/>
  <c r="Q249"/>
  <c r="AB248"/>
  <c r="AA248"/>
  <c r="Z248"/>
  <c r="Y248"/>
  <c r="X248"/>
  <c r="W248"/>
  <c r="V248"/>
  <c r="U248"/>
  <c r="T248"/>
  <c r="S248"/>
  <c r="R248"/>
  <c r="Q248"/>
  <c r="M276"/>
  <c r="L276"/>
  <c r="K276"/>
  <c r="J276"/>
  <c r="I276"/>
  <c r="H276"/>
  <c r="G276"/>
  <c r="F276"/>
  <c r="E276"/>
  <c r="D276"/>
  <c r="C276"/>
  <c r="B276"/>
  <c r="M275"/>
  <c r="L275"/>
  <c r="K275"/>
  <c r="J275"/>
  <c r="I275"/>
  <c r="H275"/>
  <c r="G275"/>
  <c r="F275"/>
  <c r="E275"/>
  <c r="D275"/>
  <c r="C275"/>
  <c r="B275"/>
  <c r="M274"/>
  <c r="L274"/>
  <c r="K274"/>
  <c r="J274"/>
  <c r="I274"/>
  <c r="H274"/>
  <c r="G274"/>
  <c r="F274"/>
  <c r="E274"/>
  <c r="D274"/>
  <c r="C274"/>
  <c r="B274"/>
  <c r="M273"/>
  <c r="L273"/>
  <c r="K273"/>
  <c r="J273"/>
  <c r="I273"/>
  <c r="H273"/>
  <c r="G273"/>
  <c r="F273"/>
  <c r="E273"/>
  <c r="D273"/>
  <c r="C273"/>
  <c r="B273"/>
  <c r="M272"/>
  <c r="L272"/>
  <c r="K272"/>
  <c r="J272"/>
  <c r="I272"/>
  <c r="H272"/>
  <c r="G272"/>
  <c r="F272"/>
  <c r="E272"/>
  <c r="D272"/>
  <c r="C272"/>
  <c r="B272"/>
  <c r="M271"/>
  <c r="L271"/>
  <c r="K271"/>
  <c r="J271"/>
  <c r="I271"/>
  <c r="H271"/>
  <c r="G271"/>
  <c r="F271"/>
  <c r="E271"/>
  <c r="D271"/>
  <c r="C271"/>
  <c r="B271"/>
  <c r="M270"/>
  <c r="L270"/>
  <c r="K270"/>
  <c r="J270"/>
  <c r="I270"/>
  <c r="H270"/>
  <c r="G270"/>
  <c r="F270"/>
  <c r="E270"/>
  <c r="D270"/>
  <c r="C270"/>
  <c r="B270"/>
  <c r="M269"/>
  <c r="L269"/>
  <c r="K269"/>
  <c r="J269"/>
  <c r="I269"/>
  <c r="H269"/>
  <c r="G269"/>
  <c r="F269"/>
  <c r="E269"/>
  <c r="D269"/>
  <c r="C269"/>
  <c r="B269"/>
  <c r="M268"/>
  <c r="L268"/>
  <c r="K268"/>
  <c r="J268"/>
  <c r="I268"/>
  <c r="H268"/>
  <c r="G268"/>
  <c r="F268"/>
  <c r="E268"/>
  <c r="D268"/>
  <c r="C268"/>
  <c r="B268"/>
  <c r="M267"/>
  <c r="L267"/>
  <c r="K267"/>
  <c r="J267"/>
  <c r="I267"/>
  <c r="H267"/>
  <c r="G267"/>
  <c r="F267"/>
  <c r="E267"/>
  <c r="D267"/>
  <c r="C267"/>
  <c r="B267"/>
  <c r="M266"/>
  <c r="L266"/>
  <c r="K266"/>
  <c r="J266"/>
  <c r="I266"/>
  <c r="H266"/>
  <c r="G266"/>
  <c r="F266"/>
  <c r="E266"/>
  <c r="D266"/>
  <c r="C266"/>
  <c r="B266"/>
  <c r="M265"/>
  <c r="L265"/>
  <c r="K265"/>
  <c r="J265"/>
  <c r="I265"/>
  <c r="H265"/>
  <c r="G265"/>
  <c r="F265"/>
  <c r="E265"/>
  <c r="D265"/>
  <c r="C265"/>
  <c r="B265"/>
  <c r="M264"/>
  <c r="L264"/>
  <c r="K264"/>
  <c r="J264"/>
  <c r="I264"/>
  <c r="H264"/>
  <c r="G264"/>
  <c r="F264"/>
  <c r="E264"/>
  <c r="D264"/>
  <c r="C264"/>
  <c r="B264"/>
  <c r="M263"/>
  <c r="L263"/>
  <c r="K263"/>
  <c r="J263"/>
  <c r="I263"/>
  <c r="H263"/>
  <c r="G263"/>
  <c r="F263"/>
  <c r="E263"/>
  <c r="D263"/>
  <c r="C263"/>
  <c r="B263"/>
  <c r="M262"/>
  <c r="L262"/>
  <c r="K262"/>
  <c r="J262"/>
  <c r="I262"/>
  <c r="H262"/>
  <c r="G262"/>
  <c r="F262"/>
  <c r="E262"/>
  <c r="D262"/>
  <c r="C262"/>
  <c r="B262"/>
  <c r="M261"/>
  <c r="L261"/>
  <c r="K261"/>
  <c r="J261"/>
  <c r="I261"/>
  <c r="H261"/>
  <c r="G261"/>
  <c r="F261"/>
  <c r="E261"/>
  <c r="D261"/>
  <c r="C261"/>
  <c r="B261"/>
  <c r="M260"/>
  <c r="L260"/>
  <c r="K260"/>
  <c r="J260"/>
  <c r="I260"/>
  <c r="H260"/>
  <c r="G260"/>
  <c r="F260"/>
  <c r="E260"/>
  <c r="D260"/>
  <c r="C260"/>
  <c r="B260"/>
  <c r="M259"/>
  <c r="L259"/>
  <c r="K259"/>
  <c r="J259"/>
  <c r="I259"/>
  <c r="H259"/>
  <c r="G259"/>
  <c r="F259"/>
  <c r="E259"/>
  <c r="D259"/>
  <c r="C259"/>
  <c r="B259"/>
  <c r="M258"/>
  <c r="L258"/>
  <c r="K258"/>
  <c r="J258"/>
  <c r="I258"/>
  <c r="H258"/>
  <c r="G258"/>
  <c r="F258"/>
  <c r="E258"/>
  <c r="D258"/>
  <c r="C258"/>
  <c r="B258"/>
  <c r="M257"/>
  <c r="L257"/>
  <c r="K257"/>
  <c r="J257"/>
  <c r="I257"/>
  <c r="H257"/>
  <c r="G257"/>
  <c r="F257"/>
  <c r="E257"/>
  <c r="D257"/>
  <c r="C257"/>
  <c r="B257"/>
  <c r="M256"/>
  <c r="L256"/>
  <c r="K256"/>
  <c r="J256"/>
  <c r="I256"/>
  <c r="H256"/>
  <c r="G256"/>
  <c r="F256"/>
  <c r="E256"/>
  <c r="D256"/>
  <c r="C256"/>
  <c r="B256"/>
  <c r="M255"/>
  <c r="L255"/>
  <c r="K255"/>
  <c r="J255"/>
  <c r="I255"/>
  <c r="H255"/>
  <c r="G255"/>
  <c r="F255"/>
  <c r="E255"/>
  <c r="D255"/>
  <c r="C255"/>
  <c r="B255"/>
  <c r="M254"/>
  <c r="L254"/>
  <c r="K254"/>
  <c r="J254"/>
  <c r="I254"/>
  <c r="H254"/>
  <c r="G254"/>
  <c r="F254"/>
  <c r="E254"/>
  <c r="D254"/>
  <c r="C254"/>
  <c r="B254"/>
  <c r="M253"/>
  <c r="L253"/>
  <c r="K253"/>
  <c r="J253"/>
  <c r="I253"/>
  <c r="H253"/>
  <c r="G253"/>
  <c r="F253"/>
  <c r="E253"/>
  <c r="D253"/>
  <c r="C253"/>
  <c r="B253"/>
  <c r="M252"/>
  <c r="L252"/>
  <c r="K252"/>
  <c r="J252"/>
  <c r="I252"/>
  <c r="H252"/>
  <c r="G252"/>
  <c r="F252"/>
  <c r="E252"/>
  <c r="D252"/>
  <c r="C252"/>
  <c r="B252"/>
  <c r="M251"/>
  <c r="L251"/>
  <c r="K251"/>
  <c r="J251"/>
  <c r="I251"/>
  <c r="H251"/>
  <c r="G251"/>
  <c r="F251"/>
  <c r="E251"/>
  <c r="D251"/>
  <c r="C251"/>
  <c r="B251"/>
  <c r="M250"/>
  <c r="L250"/>
  <c r="K250"/>
  <c r="J250"/>
  <c r="I250"/>
  <c r="H250"/>
  <c r="G250"/>
  <c r="F250"/>
  <c r="E250"/>
  <c r="D250"/>
  <c r="C250"/>
  <c r="B250"/>
  <c r="M249"/>
  <c r="L249"/>
  <c r="K249"/>
  <c r="J249"/>
  <c r="I249"/>
  <c r="H249"/>
  <c r="G249"/>
  <c r="F249"/>
  <c r="E249"/>
  <c r="D249"/>
  <c r="C249"/>
  <c r="B249"/>
  <c r="M248"/>
  <c r="L248"/>
  <c r="K248"/>
  <c r="J248"/>
  <c r="I248"/>
  <c r="H248"/>
  <c r="G248"/>
  <c r="F248"/>
  <c r="E248"/>
  <c r="D248"/>
  <c r="C248"/>
  <c r="B248"/>
  <c r="AB210"/>
  <c r="AA210"/>
  <c r="Z210"/>
  <c r="Y210"/>
  <c r="X210"/>
  <c r="W210"/>
  <c r="V210"/>
  <c r="U210"/>
  <c r="T210"/>
  <c r="S210"/>
  <c r="R210"/>
  <c r="Q210"/>
  <c r="AB209"/>
  <c r="AA209"/>
  <c r="Z209"/>
  <c r="Y209"/>
  <c r="X209"/>
  <c r="W209"/>
  <c r="V209"/>
  <c r="U209"/>
  <c r="T209"/>
  <c r="S209"/>
  <c r="R209"/>
  <c r="Q209"/>
  <c r="AB208"/>
  <c r="AA208"/>
  <c r="Z208"/>
  <c r="Y208"/>
  <c r="X208"/>
  <c r="W208"/>
  <c r="V208"/>
  <c r="U208"/>
  <c r="T208"/>
  <c r="S208"/>
  <c r="R208"/>
  <c r="Q208"/>
  <c r="M210"/>
  <c r="L210"/>
  <c r="K210"/>
  <c r="J210"/>
  <c r="I210"/>
  <c r="H210"/>
  <c r="G210"/>
  <c r="F210"/>
  <c r="E210"/>
  <c r="D210"/>
  <c r="C210"/>
  <c r="B210"/>
  <c r="M209"/>
  <c r="L209"/>
  <c r="K209"/>
  <c r="J209"/>
  <c r="I209"/>
  <c r="H209"/>
  <c r="G209"/>
  <c r="F209"/>
  <c r="E209"/>
  <c r="D209"/>
  <c r="C209"/>
  <c r="B209"/>
  <c r="M208"/>
  <c r="L208"/>
  <c r="K208"/>
  <c r="J208"/>
  <c r="I208"/>
  <c r="H208"/>
  <c r="G208"/>
  <c r="F208"/>
  <c r="E208"/>
  <c r="D208"/>
  <c r="C208"/>
  <c r="B208"/>
  <c r="AB1168" i="7"/>
  <c r="AA1168"/>
  <c r="Z1168"/>
  <c r="Y1168"/>
  <c r="X1168"/>
  <c r="W1168"/>
  <c r="V1168"/>
  <c r="U1168"/>
  <c r="T1168"/>
  <c r="S1168"/>
  <c r="R1168"/>
  <c r="Q1168"/>
  <c r="M1168"/>
  <c r="L1168"/>
  <c r="K1168"/>
  <c r="J1168"/>
  <c r="I1168"/>
  <c r="H1168"/>
  <c r="G1168"/>
  <c r="F1168"/>
  <c r="E1168"/>
  <c r="D1168"/>
  <c r="C1168"/>
  <c r="B1168"/>
  <c r="AB1128"/>
  <c r="AA1128"/>
  <c r="Z1128"/>
  <c r="Y1128"/>
  <c r="X1128"/>
  <c r="W1128"/>
  <c r="V1128"/>
  <c r="U1128"/>
  <c r="T1128"/>
  <c r="S1128"/>
  <c r="R1128"/>
  <c r="Q1128"/>
  <c r="M1128"/>
  <c r="L1128"/>
  <c r="K1128"/>
  <c r="J1128"/>
  <c r="I1128"/>
  <c r="H1128"/>
  <c r="G1128"/>
  <c r="F1128"/>
  <c r="E1128"/>
  <c r="D1128"/>
  <c r="C1128"/>
  <c r="B1128"/>
  <c r="AB1088"/>
  <c r="AA1088"/>
  <c r="Z1088"/>
  <c r="Y1088"/>
  <c r="X1088"/>
  <c r="W1088"/>
  <c r="V1088"/>
  <c r="U1088"/>
  <c r="T1088"/>
  <c r="S1088"/>
  <c r="R1088"/>
  <c r="Q1088"/>
  <c r="M1088"/>
  <c r="L1088"/>
  <c r="K1088"/>
  <c r="J1088"/>
  <c r="I1088"/>
  <c r="H1088"/>
  <c r="G1088"/>
  <c r="F1088"/>
  <c r="E1088"/>
  <c r="D1088"/>
  <c r="C1088"/>
  <c r="B1088"/>
  <c r="AB1048"/>
  <c r="AA1048"/>
  <c r="Z1048"/>
  <c r="Y1048"/>
  <c r="X1048"/>
  <c r="W1048"/>
  <c r="V1048"/>
  <c r="U1048"/>
  <c r="T1048"/>
  <c r="S1048"/>
  <c r="R1048"/>
  <c r="Q1048"/>
  <c r="M1048"/>
  <c r="L1048"/>
  <c r="K1048"/>
  <c r="J1048"/>
  <c r="I1048"/>
  <c r="H1048"/>
  <c r="G1048"/>
  <c r="F1048"/>
  <c r="E1048"/>
  <c r="D1048"/>
  <c r="C1048"/>
  <c r="B1048"/>
  <c r="AB1008"/>
  <c r="AA1008"/>
  <c r="Z1008"/>
  <c r="Y1008"/>
  <c r="X1008"/>
  <c r="W1008"/>
  <c r="V1008"/>
  <c r="U1008"/>
  <c r="T1008"/>
  <c r="S1008"/>
  <c r="R1008"/>
  <c r="Q1008"/>
  <c r="M1008"/>
  <c r="L1008"/>
  <c r="K1008"/>
  <c r="J1008"/>
  <c r="I1008"/>
  <c r="H1008"/>
  <c r="G1008"/>
  <c r="F1008"/>
  <c r="E1008"/>
  <c r="D1008"/>
  <c r="C1008"/>
  <c r="B1008"/>
  <c r="AB968"/>
  <c r="AA968"/>
  <c r="Z968"/>
  <c r="Y968"/>
  <c r="X968"/>
  <c r="W968"/>
  <c r="V968"/>
  <c r="U968"/>
  <c r="T968"/>
  <c r="S968"/>
  <c r="R968"/>
  <c r="Q968"/>
  <c r="M968"/>
  <c r="L968"/>
  <c r="K968"/>
  <c r="J968"/>
  <c r="I968"/>
  <c r="H968"/>
  <c r="G968"/>
  <c r="F968"/>
  <c r="E968"/>
  <c r="D968"/>
  <c r="C968"/>
  <c r="B968"/>
  <c r="AB928"/>
  <c r="AA928"/>
  <c r="Z928"/>
  <c r="Y928"/>
  <c r="X928"/>
  <c r="W928"/>
  <c r="V928"/>
  <c r="U928"/>
  <c r="T928"/>
  <c r="S928"/>
  <c r="R928"/>
  <c r="Q928"/>
  <c r="M928"/>
  <c r="L928"/>
  <c r="K928"/>
  <c r="J928"/>
  <c r="I928"/>
  <c r="H928"/>
  <c r="G928"/>
  <c r="F928"/>
  <c r="E928"/>
  <c r="D928"/>
  <c r="C928"/>
  <c r="B928"/>
  <c r="AB888"/>
  <c r="AA888"/>
  <c r="Z888"/>
  <c r="Y888"/>
  <c r="X888"/>
  <c r="W888"/>
  <c r="V888"/>
  <c r="U888"/>
  <c r="T888"/>
  <c r="S888"/>
  <c r="R888"/>
  <c r="Q888"/>
  <c r="M888"/>
  <c r="L888"/>
  <c r="K888"/>
  <c r="J888"/>
  <c r="I888"/>
  <c r="H888"/>
  <c r="G888"/>
  <c r="F888"/>
  <c r="E888"/>
  <c r="D888"/>
  <c r="C888"/>
  <c r="B888"/>
  <c r="AB848"/>
  <c r="AA848"/>
  <c r="Z848"/>
  <c r="Y848"/>
  <c r="X848"/>
  <c r="W848"/>
  <c r="V848"/>
  <c r="U848"/>
  <c r="T848"/>
  <c r="S848"/>
  <c r="R848"/>
  <c r="Q848"/>
  <c r="M848"/>
  <c r="L848"/>
  <c r="K848"/>
  <c r="J848"/>
  <c r="I848"/>
  <c r="H848"/>
  <c r="G848"/>
  <c r="F848"/>
  <c r="E848"/>
  <c r="D848"/>
  <c r="C848"/>
  <c r="B848"/>
  <c r="AB808"/>
  <c r="AA808"/>
  <c r="Z808"/>
  <c r="Y808"/>
  <c r="X808"/>
  <c r="W808"/>
  <c r="V808"/>
  <c r="U808"/>
  <c r="T808"/>
  <c r="S808"/>
  <c r="R808"/>
  <c r="Q808"/>
  <c r="M808"/>
  <c r="L808"/>
  <c r="K808"/>
  <c r="J808"/>
  <c r="I808"/>
  <c r="H808"/>
  <c r="G808"/>
  <c r="F808"/>
  <c r="E808"/>
  <c r="D808"/>
  <c r="C808"/>
  <c r="B808"/>
  <c r="AB768"/>
  <c r="AA768"/>
  <c r="Z768"/>
  <c r="Y768"/>
  <c r="X768"/>
  <c r="W768"/>
  <c r="V768"/>
  <c r="U768"/>
  <c r="T768"/>
  <c r="S768"/>
  <c r="R768"/>
  <c r="Q768"/>
  <c r="M768"/>
  <c r="L768"/>
  <c r="K768"/>
  <c r="J768"/>
  <c r="I768"/>
  <c r="H768"/>
  <c r="G768"/>
  <c r="F768"/>
  <c r="E768"/>
  <c r="D768"/>
  <c r="C768"/>
  <c r="B768"/>
  <c r="AB728"/>
  <c r="AA728"/>
  <c r="Z728"/>
  <c r="Y728"/>
  <c r="X728"/>
  <c r="W728"/>
  <c r="V728"/>
  <c r="U728"/>
  <c r="T728"/>
  <c r="S728"/>
  <c r="R728"/>
  <c r="Q728"/>
  <c r="M728"/>
  <c r="L728"/>
  <c r="K728"/>
  <c r="J728"/>
  <c r="I728"/>
  <c r="H728"/>
  <c r="G728"/>
  <c r="F728"/>
  <c r="E728"/>
  <c r="D728"/>
  <c r="C728"/>
  <c r="B728"/>
  <c r="AB608"/>
  <c r="AA608"/>
  <c r="Z608"/>
  <c r="Y608"/>
  <c r="X608"/>
  <c r="W608"/>
  <c r="V608"/>
  <c r="U608"/>
  <c r="T608"/>
  <c r="S608"/>
  <c r="R608"/>
  <c r="Q608"/>
  <c r="M608"/>
  <c r="L608"/>
  <c r="K608"/>
  <c r="J608"/>
  <c r="I608"/>
  <c r="H608"/>
  <c r="G608"/>
  <c r="F608"/>
  <c r="E608"/>
  <c r="D608"/>
  <c r="C608"/>
  <c r="B608"/>
  <c r="AB557"/>
  <c r="AA557"/>
  <c r="Z557"/>
  <c r="Y557"/>
  <c r="X557"/>
  <c r="W557"/>
  <c r="V557"/>
  <c r="U557"/>
  <c r="T557"/>
  <c r="S557"/>
  <c r="R557"/>
  <c r="AB529"/>
  <c r="AA529"/>
  <c r="Z529"/>
  <c r="Y529"/>
  <c r="X529"/>
  <c r="W529"/>
  <c r="V529"/>
  <c r="U529"/>
  <c r="T529"/>
  <c r="S529"/>
  <c r="R529"/>
  <c r="Q529"/>
  <c r="AB528"/>
  <c r="AA528"/>
  <c r="Z528"/>
  <c r="Y528"/>
  <c r="X528"/>
  <c r="W528"/>
  <c r="V528"/>
  <c r="U528"/>
  <c r="T528"/>
  <c r="S528"/>
  <c r="R528"/>
  <c r="Q528"/>
  <c r="AB517"/>
  <c r="AA517"/>
  <c r="Z517"/>
  <c r="Y517"/>
  <c r="X517"/>
  <c r="W517"/>
  <c r="V517"/>
  <c r="U517"/>
  <c r="T517"/>
  <c r="S517"/>
  <c r="R517"/>
  <c r="AB489"/>
  <c r="AA489"/>
  <c r="Z489"/>
  <c r="Y489"/>
  <c r="X489"/>
  <c r="W489"/>
  <c r="V489"/>
  <c r="U489"/>
  <c r="T489"/>
  <c r="S489"/>
  <c r="R489"/>
  <c r="Q489"/>
  <c r="AB488"/>
  <c r="AA488"/>
  <c r="Z488"/>
  <c r="Y488"/>
  <c r="X488"/>
  <c r="W488"/>
  <c r="V488"/>
  <c r="U488"/>
  <c r="T488"/>
  <c r="S488"/>
  <c r="R488"/>
  <c r="Q488"/>
  <c r="AB368"/>
  <c r="AA368"/>
  <c r="Z368"/>
  <c r="Y368"/>
  <c r="X368"/>
  <c r="W368"/>
  <c r="V368"/>
  <c r="U368"/>
  <c r="T368"/>
  <c r="S368"/>
  <c r="R368"/>
  <c r="Q368"/>
  <c r="M368"/>
  <c r="L368"/>
  <c r="K368"/>
  <c r="J368"/>
  <c r="I368"/>
  <c r="H368"/>
  <c r="G368"/>
  <c r="F368"/>
  <c r="E368"/>
  <c r="D368"/>
  <c r="C368"/>
  <c r="B368"/>
  <c r="AB328"/>
  <c r="AA328"/>
  <c r="Z328"/>
  <c r="Y328"/>
  <c r="X328"/>
  <c r="W328"/>
  <c r="V328"/>
  <c r="U328"/>
  <c r="T328"/>
  <c r="S328"/>
  <c r="R328"/>
  <c r="Q328"/>
  <c r="M328"/>
  <c r="L328"/>
  <c r="K328"/>
  <c r="J328"/>
  <c r="I328"/>
  <c r="H328"/>
  <c r="G328"/>
  <c r="F328"/>
  <c r="E328"/>
  <c r="D328"/>
  <c r="C328"/>
  <c r="B328"/>
  <c r="AB277"/>
  <c r="AA277"/>
  <c r="Z277"/>
  <c r="Y277"/>
  <c r="X277"/>
  <c r="W277"/>
  <c r="V277"/>
  <c r="U277"/>
  <c r="T277"/>
  <c r="S277"/>
  <c r="AB248"/>
  <c r="AA248"/>
  <c r="Z248"/>
  <c r="Y248"/>
  <c r="X248"/>
  <c r="W248"/>
  <c r="V248"/>
  <c r="U248"/>
  <c r="T248"/>
  <c r="S248"/>
  <c r="R248"/>
  <c r="Q248"/>
  <c r="M248"/>
  <c r="L248"/>
  <c r="K248"/>
  <c r="J248"/>
  <c r="I248"/>
  <c r="H248"/>
  <c r="G248"/>
  <c r="F248"/>
  <c r="E248"/>
  <c r="D248"/>
  <c r="C248"/>
  <c r="B248"/>
  <c r="AB208"/>
  <c r="AA208"/>
  <c r="Z208"/>
  <c r="Y208"/>
  <c r="X208"/>
  <c r="W208"/>
  <c r="V208"/>
  <c r="U208"/>
  <c r="T208"/>
  <c r="S208"/>
  <c r="R208"/>
  <c r="Q208"/>
  <c r="M208"/>
  <c r="L208"/>
  <c r="K208"/>
  <c r="J208"/>
  <c r="I208"/>
  <c r="H208"/>
  <c r="G208"/>
  <c r="F208"/>
  <c r="E208"/>
  <c r="D208"/>
  <c r="C208"/>
  <c r="B208"/>
  <c r="AB1168" i="8"/>
  <c r="AA1168"/>
  <c r="Z1168"/>
  <c r="Y1168"/>
  <c r="X1168"/>
  <c r="W1168"/>
  <c r="V1168"/>
  <c r="U1168"/>
  <c r="T1168"/>
  <c r="S1168"/>
  <c r="R1168"/>
  <c r="Q1168"/>
  <c r="M1168"/>
  <c r="L1168"/>
  <c r="K1168"/>
  <c r="J1168"/>
  <c r="I1168"/>
  <c r="H1168"/>
  <c r="G1168"/>
  <c r="F1168"/>
  <c r="E1168"/>
  <c r="D1168"/>
  <c r="C1168"/>
  <c r="B1168"/>
  <c r="AB1128"/>
  <c r="AA1128"/>
  <c r="Z1128"/>
  <c r="Y1128"/>
  <c r="X1128"/>
  <c r="W1128"/>
  <c r="V1128"/>
  <c r="U1128"/>
  <c r="T1128"/>
  <c r="S1128"/>
  <c r="R1128"/>
  <c r="Q1128"/>
  <c r="M1128"/>
  <c r="L1128"/>
  <c r="K1128"/>
  <c r="J1128"/>
  <c r="I1128"/>
  <c r="H1128"/>
  <c r="G1128"/>
  <c r="F1128"/>
  <c r="E1128"/>
  <c r="D1128"/>
  <c r="C1128"/>
  <c r="B1128"/>
  <c r="AB1088"/>
  <c r="AA1088"/>
  <c r="Z1088"/>
  <c r="Y1088"/>
  <c r="X1088"/>
  <c r="W1088"/>
  <c r="V1088"/>
  <c r="U1088"/>
  <c r="T1088"/>
  <c r="S1088"/>
  <c r="R1088"/>
  <c r="Q1088"/>
  <c r="M1088"/>
  <c r="L1088"/>
  <c r="K1088"/>
  <c r="J1088"/>
  <c r="I1088"/>
  <c r="H1088"/>
  <c r="G1088"/>
  <c r="F1088"/>
  <c r="E1088"/>
  <c r="D1088"/>
  <c r="C1088"/>
  <c r="B1088"/>
  <c r="AB1048"/>
  <c r="AA1048"/>
  <c r="Z1048"/>
  <c r="Y1048"/>
  <c r="X1048"/>
  <c r="W1048"/>
  <c r="V1048"/>
  <c r="U1048"/>
  <c r="T1048"/>
  <c r="S1048"/>
  <c r="R1048"/>
  <c r="Q1048"/>
  <c r="M1048"/>
  <c r="L1048"/>
  <c r="K1048"/>
  <c r="J1048"/>
  <c r="I1048"/>
  <c r="H1048"/>
  <c r="G1048"/>
  <c r="F1048"/>
  <c r="E1048"/>
  <c r="D1048"/>
  <c r="C1048"/>
  <c r="B1048"/>
  <c r="AB1010"/>
  <c r="AA1010"/>
  <c r="Z1010"/>
  <c r="Y1010"/>
  <c r="X1010"/>
  <c r="W1010"/>
  <c r="V1010"/>
  <c r="U1010"/>
  <c r="T1010"/>
  <c r="S1010"/>
  <c r="AB1008"/>
  <c r="AA1008"/>
  <c r="Z1008"/>
  <c r="Y1008"/>
  <c r="X1008"/>
  <c r="W1008"/>
  <c r="V1008"/>
  <c r="U1008"/>
  <c r="T1008"/>
  <c r="S1008"/>
  <c r="R1008"/>
  <c r="Q1008"/>
  <c r="M1010"/>
  <c r="L1010"/>
  <c r="K1010"/>
  <c r="J1010"/>
  <c r="I1010"/>
  <c r="H1010"/>
  <c r="G1010"/>
  <c r="F1010"/>
  <c r="E1010"/>
  <c r="D1010"/>
  <c r="C1010"/>
  <c r="B1010"/>
  <c r="M1008"/>
  <c r="L1008"/>
  <c r="K1008"/>
  <c r="J1008"/>
  <c r="I1008"/>
  <c r="H1008"/>
  <c r="G1008"/>
  <c r="F1008"/>
  <c r="E1008"/>
  <c r="D1008"/>
  <c r="C1008"/>
  <c r="B1008"/>
  <c r="Q997"/>
  <c r="AB996"/>
  <c r="AA996"/>
  <c r="Z996"/>
  <c r="Y996"/>
  <c r="X996"/>
  <c r="W996"/>
  <c r="V996"/>
  <c r="U996"/>
  <c r="T996"/>
  <c r="S996"/>
  <c r="R996"/>
  <c r="Q996"/>
  <c r="AB995"/>
  <c r="AA995"/>
  <c r="Z995"/>
  <c r="Y995"/>
  <c r="X995"/>
  <c r="W995"/>
  <c r="V995"/>
  <c r="U995"/>
  <c r="T995"/>
  <c r="S995"/>
  <c r="R995"/>
  <c r="Q995"/>
  <c r="AB994"/>
  <c r="AA994"/>
  <c r="Z994"/>
  <c r="Y994"/>
  <c r="X994"/>
  <c r="W994"/>
  <c r="V994"/>
  <c r="U994"/>
  <c r="T994"/>
  <c r="S994"/>
  <c r="R994"/>
  <c r="Q994"/>
  <c r="AB993"/>
  <c r="AA993"/>
  <c r="Z993"/>
  <c r="Y993"/>
  <c r="X993"/>
  <c r="W993"/>
  <c r="V993"/>
  <c r="U993"/>
  <c r="T993"/>
  <c r="S993"/>
  <c r="R993"/>
  <c r="Q993"/>
  <c r="AB992"/>
  <c r="AA992"/>
  <c r="Z992"/>
  <c r="Y992"/>
  <c r="X992"/>
  <c r="W992"/>
  <c r="V992"/>
  <c r="U992"/>
  <c r="T992"/>
  <c r="S992"/>
  <c r="R992"/>
  <c r="Q992"/>
  <c r="AB991"/>
  <c r="AA991"/>
  <c r="Z991"/>
  <c r="Y991"/>
  <c r="X991"/>
  <c r="W991"/>
  <c r="V991"/>
  <c r="U991"/>
  <c r="T991"/>
  <c r="S991"/>
  <c r="R991"/>
  <c r="Q991"/>
  <c r="AB990"/>
  <c r="AA990"/>
  <c r="Z990"/>
  <c r="Y990"/>
  <c r="X990"/>
  <c r="W990"/>
  <c r="V990"/>
  <c r="U990"/>
  <c r="T990"/>
  <c r="S990"/>
  <c r="R990"/>
  <c r="Q990"/>
  <c r="AB989"/>
  <c r="AA989"/>
  <c r="Z989"/>
  <c r="Y989"/>
  <c r="X989"/>
  <c r="W989"/>
  <c r="V989"/>
  <c r="U989"/>
  <c r="T989"/>
  <c r="S989"/>
  <c r="R989"/>
  <c r="Q989"/>
  <c r="AB988"/>
  <c r="AA988"/>
  <c r="Z988"/>
  <c r="Y988"/>
  <c r="X988"/>
  <c r="W988"/>
  <c r="V988"/>
  <c r="U988"/>
  <c r="T988"/>
  <c r="S988"/>
  <c r="R988"/>
  <c r="Q988"/>
  <c r="AB987"/>
  <c r="AA987"/>
  <c r="Z987"/>
  <c r="Y987"/>
  <c r="X987"/>
  <c r="W987"/>
  <c r="V987"/>
  <c r="U987"/>
  <c r="T987"/>
  <c r="S987"/>
  <c r="R987"/>
  <c r="Q987"/>
  <c r="AB986"/>
  <c r="AA986"/>
  <c r="Z986"/>
  <c r="Y986"/>
  <c r="X986"/>
  <c r="W986"/>
  <c r="V986"/>
  <c r="U986"/>
  <c r="T986"/>
  <c r="S986"/>
  <c r="R986"/>
  <c r="Q986"/>
  <c r="AB985"/>
  <c r="AA985"/>
  <c r="Z985"/>
  <c r="Y985"/>
  <c r="X985"/>
  <c r="W985"/>
  <c r="V985"/>
  <c r="U985"/>
  <c r="T985"/>
  <c r="S985"/>
  <c r="R985"/>
  <c r="Q985"/>
  <c r="AB984"/>
  <c r="AA984"/>
  <c r="Z984"/>
  <c r="Y984"/>
  <c r="X984"/>
  <c r="W984"/>
  <c r="V984"/>
  <c r="U984"/>
  <c r="T984"/>
  <c r="S984"/>
  <c r="R984"/>
  <c r="Q984"/>
  <c r="AB983"/>
  <c r="AA983"/>
  <c r="Z983"/>
  <c r="Y983"/>
  <c r="X983"/>
  <c r="W983"/>
  <c r="V983"/>
  <c r="U983"/>
  <c r="T983"/>
  <c r="S983"/>
  <c r="R983"/>
  <c r="Q983"/>
  <c r="AB982"/>
  <c r="AA982"/>
  <c r="Z982"/>
  <c r="Y982"/>
  <c r="X982"/>
  <c r="W982"/>
  <c r="V982"/>
  <c r="U982"/>
  <c r="T982"/>
  <c r="S982"/>
  <c r="R982"/>
  <c r="Q982"/>
  <c r="AB981"/>
  <c r="AA981"/>
  <c r="Z981"/>
  <c r="Y981"/>
  <c r="X981"/>
  <c r="W981"/>
  <c r="V981"/>
  <c r="U981"/>
  <c r="T981"/>
  <c r="S981"/>
  <c r="R981"/>
  <c r="Q981"/>
  <c r="AB980"/>
  <c r="AA980"/>
  <c r="Z980"/>
  <c r="Y980"/>
  <c r="X980"/>
  <c r="W980"/>
  <c r="V980"/>
  <c r="U980"/>
  <c r="T980"/>
  <c r="S980"/>
  <c r="R980"/>
  <c r="Q980"/>
  <c r="AB979"/>
  <c r="AA979"/>
  <c r="Z979"/>
  <c r="Y979"/>
  <c r="X979"/>
  <c r="W979"/>
  <c r="V979"/>
  <c r="U979"/>
  <c r="T979"/>
  <c r="S979"/>
  <c r="R979"/>
  <c r="Q979"/>
  <c r="AB978"/>
  <c r="AA978"/>
  <c r="Z978"/>
  <c r="Y978"/>
  <c r="X978"/>
  <c r="W978"/>
  <c r="V978"/>
  <c r="U978"/>
  <c r="T978"/>
  <c r="S978"/>
  <c r="R978"/>
  <c r="Q978"/>
  <c r="AB977"/>
  <c r="AA977"/>
  <c r="Z977"/>
  <c r="Y977"/>
  <c r="X977"/>
  <c r="W977"/>
  <c r="V977"/>
  <c r="U977"/>
  <c r="T977"/>
  <c r="S977"/>
  <c r="R977"/>
  <c r="Q977"/>
  <c r="AB976"/>
  <c r="AA976"/>
  <c r="Z976"/>
  <c r="Y976"/>
  <c r="X976"/>
  <c r="W976"/>
  <c r="V976"/>
  <c r="U976"/>
  <c r="T976"/>
  <c r="S976"/>
  <c r="R976"/>
  <c r="Q976"/>
  <c r="AB975"/>
  <c r="AA975"/>
  <c r="Z975"/>
  <c r="Y975"/>
  <c r="X975"/>
  <c r="W975"/>
  <c r="V975"/>
  <c r="U975"/>
  <c r="T975"/>
  <c r="S975"/>
  <c r="R975"/>
  <c r="Q975"/>
  <c r="AB974"/>
  <c r="AA974"/>
  <c r="Z974"/>
  <c r="Y974"/>
  <c r="X974"/>
  <c r="W974"/>
  <c r="V974"/>
  <c r="U974"/>
  <c r="T974"/>
  <c r="S974"/>
  <c r="R974"/>
  <c r="Q974"/>
  <c r="AB973"/>
  <c r="AA973"/>
  <c r="Z973"/>
  <c r="Y973"/>
  <c r="X973"/>
  <c r="W973"/>
  <c r="V973"/>
  <c r="U973"/>
  <c r="T973"/>
  <c r="S973"/>
  <c r="R973"/>
  <c r="Q973"/>
  <c r="AB972"/>
  <c r="AA972"/>
  <c r="Z972"/>
  <c r="Y972"/>
  <c r="X972"/>
  <c r="W972"/>
  <c r="V972"/>
  <c r="U972"/>
  <c r="T972"/>
  <c r="S972"/>
  <c r="R972"/>
  <c r="Q972"/>
  <c r="AB971"/>
  <c r="AA971"/>
  <c r="Z971"/>
  <c r="Y971"/>
  <c r="X971"/>
  <c r="W971"/>
  <c r="V971"/>
  <c r="U971"/>
  <c r="T971"/>
  <c r="S971"/>
  <c r="R971"/>
  <c r="Q971"/>
  <c r="AB970"/>
  <c r="AA970"/>
  <c r="Z970"/>
  <c r="Y970"/>
  <c r="X970"/>
  <c r="W970"/>
  <c r="V970"/>
  <c r="U970"/>
  <c r="T970"/>
  <c r="S970"/>
  <c r="R970"/>
  <c r="Q970"/>
  <c r="AB969"/>
  <c r="AA969"/>
  <c r="Z969"/>
  <c r="Y969"/>
  <c r="X969"/>
  <c r="W969"/>
  <c r="V969"/>
  <c r="U969"/>
  <c r="T969"/>
  <c r="S969"/>
  <c r="R969"/>
  <c r="Q969"/>
  <c r="AB968"/>
  <c r="AA968"/>
  <c r="Z968"/>
  <c r="Y968"/>
  <c r="X968"/>
  <c r="W968"/>
  <c r="V968"/>
  <c r="U968"/>
  <c r="T968"/>
  <c r="S968"/>
  <c r="R968"/>
  <c r="Q968"/>
  <c r="M968"/>
  <c r="L968"/>
  <c r="K968"/>
  <c r="J968"/>
  <c r="I968"/>
  <c r="H968"/>
  <c r="G968"/>
  <c r="F968"/>
  <c r="E968"/>
  <c r="D968"/>
  <c r="C968"/>
  <c r="B968"/>
  <c r="AB928"/>
  <c r="AA928"/>
  <c r="Z928"/>
  <c r="Y928"/>
  <c r="X928"/>
  <c r="W928"/>
  <c r="V928"/>
  <c r="U928"/>
  <c r="T928"/>
  <c r="S928"/>
  <c r="R928"/>
  <c r="Q928"/>
  <c r="M928"/>
  <c r="L928"/>
  <c r="K928"/>
  <c r="J928"/>
  <c r="I928"/>
  <c r="H928"/>
  <c r="G928"/>
  <c r="F928"/>
  <c r="E928"/>
  <c r="D928"/>
  <c r="C928"/>
  <c r="B928"/>
  <c r="AB888"/>
  <c r="AA888"/>
  <c r="Z888"/>
  <c r="Y888"/>
  <c r="X888"/>
  <c r="W888"/>
  <c r="V888"/>
  <c r="U888"/>
  <c r="T888"/>
  <c r="S888"/>
  <c r="R888"/>
  <c r="Q888"/>
  <c r="M888"/>
  <c r="L888"/>
  <c r="K888"/>
  <c r="J888"/>
  <c r="I888"/>
  <c r="H888"/>
  <c r="G888"/>
  <c r="F888"/>
  <c r="E888"/>
  <c r="D888"/>
  <c r="C888"/>
  <c r="B888"/>
  <c r="AB848"/>
  <c r="AA848"/>
  <c r="Z848"/>
  <c r="Y848"/>
  <c r="X848"/>
  <c r="W848"/>
  <c r="V848"/>
  <c r="U848"/>
  <c r="T848"/>
  <c r="S848"/>
  <c r="R848"/>
  <c r="Q848"/>
  <c r="M848"/>
  <c r="L848"/>
  <c r="K848"/>
  <c r="J848"/>
  <c r="I848"/>
  <c r="H848"/>
  <c r="G848"/>
  <c r="F848"/>
  <c r="E848"/>
  <c r="D848"/>
  <c r="C848"/>
  <c r="B848"/>
  <c r="AB808"/>
  <c r="AA808"/>
  <c r="Z808"/>
  <c r="Y808"/>
  <c r="X808"/>
  <c r="W808"/>
  <c r="V808"/>
  <c r="U808"/>
  <c r="T808"/>
  <c r="S808"/>
  <c r="R808"/>
  <c r="Q808"/>
  <c r="M808"/>
  <c r="L808"/>
  <c r="K808"/>
  <c r="J808"/>
  <c r="I808"/>
  <c r="H808"/>
  <c r="G808"/>
  <c r="F808"/>
  <c r="E808"/>
  <c r="D808"/>
  <c r="C808"/>
  <c r="B808"/>
  <c r="AB768"/>
  <c r="AA768"/>
  <c r="Z768"/>
  <c r="Y768"/>
  <c r="X768"/>
  <c r="W768"/>
  <c r="V768"/>
  <c r="U768"/>
  <c r="T768"/>
  <c r="S768"/>
  <c r="R768"/>
  <c r="Q768"/>
  <c r="M768"/>
  <c r="L768"/>
  <c r="K768"/>
  <c r="J768"/>
  <c r="I768"/>
  <c r="H768"/>
  <c r="G768"/>
  <c r="F768"/>
  <c r="E768"/>
  <c r="D768"/>
  <c r="C768"/>
  <c r="B768"/>
  <c r="AB728"/>
  <c r="AA728"/>
  <c r="Z728"/>
  <c r="Y728"/>
  <c r="X728"/>
  <c r="W728"/>
  <c r="V728"/>
  <c r="U728"/>
  <c r="T728"/>
  <c r="S728"/>
  <c r="R728"/>
  <c r="Q728"/>
  <c r="M728"/>
  <c r="L728"/>
  <c r="K728"/>
  <c r="J728"/>
  <c r="I728"/>
  <c r="H728"/>
  <c r="G728"/>
  <c r="F728"/>
  <c r="E728"/>
  <c r="D728"/>
  <c r="C728"/>
  <c r="B728"/>
  <c r="AB608"/>
  <c r="AA608"/>
  <c r="Z608"/>
  <c r="Y608"/>
  <c r="X608"/>
  <c r="W608"/>
  <c r="V608"/>
  <c r="U608"/>
  <c r="T608"/>
  <c r="S608"/>
  <c r="R608"/>
  <c r="Q608"/>
  <c r="M608"/>
  <c r="L608"/>
  <c r="K608"/>
  <c r="J608"/>
  <c r="I608"/>
  <c r="H608"/>
  <c r="G608"/>
  <c r="F608"/>
  <c r="E608"/>
  <c r="D608"/>
  <c r="C608"/>
  <c r="B608"/>
  <c r="AB568"/>
  <c r="AA568"/>
  <c r="Z568"/>
  <c r="Y568"/>
  <c r="X568"/>
  <c r="W568"/>
  <c r="V568"/>
  <c r="U568"/>
  <c r="T568"/>
  <c r="S568"/>
  <c r="R568"/>
  <c r="Q568"/>
  <c r="M568"/>
  <c r="L568"/>
  <c r="K568"/>
  <c r="J568"/>
  <c r="I568"/>
  <c r="H568"/>
  <c r="G568"/>
  <c r="F568"/>
  <c r="E568"/>
  <c r="D568"/>
  <c r="C568"/>
  <c r="B568"/>
  <c r="AB528"/>
  <c r="AA528"/>
  <c r="Z528"/>
  <c r="Y528"/>
  <c r="X528"/>
  <c r="W528"/>
  <c r="V528"/>
  <c r="U528"/>
  <c r="T528"/>
  <c r="S528"/>
  <c r="R528"/>
  <c r="Q528"/>
  <c r="M528"/>
  <c r="L528"/>
  <c r="K528"/>
  <c r="J528"/>
  <c r="I528"/>
  <c r="H528"/>
  <c r="G528"/>
  <c r="F528"/>
  <c r="E528"/>
  <c r="D528"/>
  <c r="C528"/>
  <c r="B528"/>
  <c r="AB488"/>
  <c r="AA488"/>
  <c r="Z488"/>
  <c r="Y488"/>
  <c r="X488"/>
  <c r="W488"/>
  <c r="V488"/>
  <c r="U488"/>
  <c r="T488"/>
  <c r="S488"/>
  <c r="R488"/>
  <c r="Q488"/>
  <c r="M488"/>
  <c r="L488"/>
  <c r="K488"/>
  <c r="J488"/>
  <c r="I488"/>
  <c r="H488"/>
  <c r="G488"/>
  <c r="F488"/>
  <c r="E488"/>
  <c r="D488"/>
  <c r="C488"/>
  <c r="B488"/>
  <c r="AB448"/>
  <c r="AA448"/>
  <c r="Z448"/>
  <c r="Y448"/>
  <c r="X448"/>
  <c r="W448"/>
  <c r="V448"/>
  <c r="U448"/>
  <c r="T448"/>
  <c r="S448"/>
  <c r="R448"/>
  <c r="Q448"/>
  <c r="M448"/>
  <c r="L448"/>
  <c r="K448"/>
  <c r="J448"/>
  <c r="I448"/>
  <c r="H448"/>
  <c r="G448"/>
  <c r="F448"/>
  <c r="E448"/>
  <c r="D448"/>
  <c r="C448"/>
  <c r="B448"/>
  <c r="AB408"/>
  <c r="AA408"/>
  <c r="Z408"/>
  <c r="Y408"/>
  <c r="X408"/>
  <c r="W408"/>
  <c r="V408"/>
  <c r="U408"/>
  <c r="T408"/>
  <c r="S408"/>
  <c r="R408"/>
  <c r="Q408"/>
  <c r="M408"/>
  <c r="L408"/>
  <c r="K408"/>
  <c r="J408"/>
  <c r="I408"/>
  <c r="H408"/>
  <c r="G408"/>
  <c r="F408"/>
  <c r="E408"/>
  <c r="D408"/>
  <c r="C408"/>
  <c r="B408"/>
  <c r="AB368"/>
  <c r="AA368"/>
  <c r="Z368"/>
  <c r="Y368"/>
  <c r="X368"/>
  <c r="W368"/>
  <c r="V368"/>
  <c r="U368"/>
  <c r="T368"/>
  <c r="S368"/>
  <c r="R368"/>
  <c r="Q368"/>
  <c r="M368"/>
  <c r="L368"/>
  <c r="K368"/>
  <c r="J368"/>
  <c r="I368"/>
  <c r="H368"/>
  <c r="G368"/>
  <c r="F368"/>
  <c r="E368"/>
  <c r="D368"/>
  <c r="C368"/>
  <c r="B368"/>
  <c r="AB328"/>
  <c r="AA328"/>
  <c r="Z328"/>
  <c r="Y328"/>
  <c r="X328"/>
  <c r="W328"/>
  <c r="V328"/>
  <c r="U328"/>
  <c r="T328"/>
  <c r="S328"/>
  <c r="R328"/>
  <c r="Q328"/>
  <c r="M328"/>
  <c r="L328"/>
  <c r="K328"/>
  <c r="J328"/>
  <c r="I328"/>
  <c r="H328"/>
  <c r="G328"/>
  <c r="F328"/>
  <c r="E328"/>
  <c r="D328"/>
  <c r="C328"/>
  <c r="B328"/>
  <c r="AB208"/>
  <c r="AA208"/>
  <c r="Z208"/>
  <c r="Y208"/>
  <c r="X208"/>
  <c r="W208"/>
  <c r="V208"/>
  <c r="U208"/>
  <c r="T208"/>
  <c r="S208"/>
  <c r="R208"/>
  <c r="Q208"/>
  <c r="M208"/>
  <c r="L208"/>
  <c r="K208"/>
  <c r="J208"/>
  <c r="I208"/>
  <c r="H208"/>
  <c r="G208"/>
  <c r="F208"/>
  <c r="E208"/>
  <c r="D208"/>
  <c r="C208"/>
  <c r="B208"/>
  <c r="CD352" l="1"/>
  <c r="CF352"/>
  <c r="CO352"/>
  <c r="CR352"/>
  <c r="CV352"/>
  <c r="DG352"/>
  <c r="CD353" l="1"/>
  <c r="CE353"/>
  <c r="CF353"/>
  <c r="CG353"/>
  <c r="CH353"/>
  <c r="CI353"/>
  <c r="CJ353"/>
  <c r="CK353"/>
  <c r="CL353"/>
  <c r="CM353"/>
  <c r="CN353"/>
  <c r="CO353"/>
  <c r="CP353"/>
  <c r="CQ353"/>
  <c r="CR353"/>
  <c r="CS353"/>
  <c r="CT353"/>
  <c r="CU353"/>
  <c r="CV353"/>
  <c r="CW353"/>
  <c r="CX353"/>
  <c r="CY353"/>
  <c r="CZ353"/>
  <c r="DA353"/>
  <c r="DB353"/>
  <c r="DC353"/>
  <c r="DD353"/>
  <c r="DE353"/>
  <c r="DF353"/>
  <c r="DG353"/>
  <c r="DH353"/>
  <c r="DJ353"/>
  <c r="DI353" l="1"/>
  <c r="DL353" s="1"/>
  <c r="DK353"/>
  <c r="AJ6" i="7" l="1"/>
  <c r="AC1267" i="9" l="1"/>
  <c r="AC1268"/>
  <c r="AC1269"/>
  <c r="AC1270"/>
  <c r="AC1271"/>
  <c r="AC1272"/>
  <c r="AC1273"/>
  <c r="AC1274"/>
  <c r="AC1275"/>
  <c r="AC1276"/>
  <c r="N1267"/>
  <c r="N1268"/>
  <c r="N1269"/>
  <c r="N1270"/>
  <c r="N1271"/>
  <c r="N1272"/>
  <c r="N1273"/>
  <c r="N1274"/>
  <c r="N1275"/>
  <c r="N1276"/>
  <c r="AC1227"/>
  <c r="AC1228"/>
  <c r="AC1229"/>
  <c r="AC1230"/>
  <c r="AC1231"/>
  <c r="AC1232"/>
  <c r="AC1233"/>
  <c r="AC1234"/>
  <c r="AC1235"/>
  <c r="AC1236"/>
  <c r="N1227"/>
  <c r="N1228"/>
  <c r="N1229"/>
  <c r="N1230"/>
  <c r="N1231"/>
  <c r="N1232"/>
  <c r="N1233"/>
  <c r="N1234"/>
  <c r="N1235"/>
  <c r="N1236"/>
  <c r="N1187"/>
  <c r="N1188"/>
  <c r="N1189"/>
  <c r="N1190"/>
  <c r="N1191"/>
  <c r="N1192"/>
  <c r="N1193"/>
  <c r="N1194"/>
  <c r="N1195"/>
  <c r="N1196"/>
  <c r="Q1049"/>
  <c r="AC756" l="1"/>
  <c r="AC755"/>
  <c r="AC754"/>
  <c r="AC753"/>
  <c r="AC752"/>
  <c r="AC751"/>
  <c r="AC750"/>
  <c r="AC749"/>
  <c r="AC748"/>
  <c r="AC747"/>
  <c r="S37" i="8"/>
  <c r="N887"/>
  <c r="N886"/>
  <c r="AC917"/>
  <c r="AC910"/>
  <c r="AC909"/>
  <c r="AC908"/>
  <c r="AC90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AC757"/>
  <c r="AC748"/>
  <c r="AC747"/>
  <c r="N756"/>
  <c r="N755"/>
  <c r="N754"/>
  <c r="N753"/>
  <c r="N752"/>
  <c r="N751"/>
  <c r="N750"/>
  <c r="N749"/>
  <c r="N748"/>
  <c r="N747"/>
  <c r="N490"/>
  <c r="AC637" i="7"/>
  <c r="AC636"/>
  <c r="AC635"/>
  <c r="AC634"/>
  <c r="AC633"/>
  <c r="AC632"/>
  <c r="AC631"/>
  <c r="AC630"/>
  <c r="AC629"/>
  <c r="AC628"/>
  <c r="AC627"/>
  <c r="AC594"/>
  <c r="AC593"/>
  <c r="AC592"/>
  <c r="AC591"/>
  <c r="AC590"/>
  <c r="AC589"/>
  <c r="AC588"/>
  <c r="AC557"/>
  <c r="AC556"/>
  <c r="AC555"/>
  <c r="AC554"/>
  <c r="AC553"/>
  <c r="AC552"/>
  <c r="AC551"/>
  <c r="AC550"/>
  <c r="AC549"/>
  <c r="AC548"/>
  <c r="U1044"/>
  <c r="T1044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AC1113"/>
  <c r="AC1112"/>
  <c r="AC1111"/>
  <c r="AC1110"/>
  <c r="AC1109"/>
  <c r="AC1108"/>
  <c r="AC1107"/>
  <c r="N587"/>
  <c r="N588"/>
  <c r="N589"/>
  <c r="N590"/>
  <c r="N593"/>
  <c r="AC507"/>
  <c r="AC508"/>
  <c r="AC509"/>
  <c r="AC510"/>
  <c r="AC511"/>
  <c r="AC512"/>
  <c r="AC513"/>
  <c r="AC514"/>
  <c r="AC515"/>
  <c r="AC516"/>
  <c r="AC517"/>
  <c r="AC227"/>
  <c r="AC228"/>
  <c r="AC229"/>
  <c r="AC230"/>
  <c r="AC231"/>
  <c r="AC232"/>
  <c r="AC233"/>
  <c r="AC234"/>
  <c r="AC235"/>
  <c r="AC236"/>
  <c r="N596" l="1"/>
  <c r="N591"/>
  <c r="AC751" i="8"/>
  <c r="AC752"/>
  <c r="AC753"/>
  <c r="AC754"/>
  <c r="AC755"/>
  <c r="AC756"/>
  <c r="AC749"/>
  <c r="AC750"/>
  <c r="AC911"/>
  <c r="AC912"/>
  <c r="AC913"/>
  <c r="AC914"/>
  <c r="AC915"/>
  <c r="AC916"/>
  <c r="N516" i="7"/>
  <c r="N515"/>
  <c r="N514"/>
  <c r="N513"/>
  <c r="N512"/>
  <c r="N511"/>
  <c r="N510"/>
  <c r="N509"/>
  <c r="N508"/>
  <c r="N507"/>
  <c r="N594"/>
  <c r="N592"/>
  <c r="N636"/>
  <c r="N634"/>
  <c r="N632"/>
  <c r="N630"/>
  <c r="N628"/>
  <c r="AC997"/>
  <c r="AC595"/>
  <c r="AC596"/>
  <c r="AC597"/>
  <c r="N556"/>
  <c r="N555"/>
  <c r="N554"/>
  <c r="N553"/>
  <c r="N552"/>
  <c r="N551"/>
  <c r="N550"/>
  <c r="N549"/>
  <c r="N548"/>
  <c r="N547"/>
  <c r="N635"/>
  <c r="N633"/>
  <c r="N631"/>
  <c r="N629"/>
  <c r="N627"/>
  <c r="AC757"/>
  <c r="AC755"/>
  <c r="AC753"/>
  <c r="AC751"/>
  <c r="AC749"/>
  <c r="AC747"/>
  <c r="AC756"/>
  <c r="AC754"/>
  <c r="AC752"/>
  <c r="AC750"/>
  <c r="AC748"/>
  <c r="AC827"/>
  <c r="AC828"/>
  <c r="AC829"/>
  <c r="AC830"/>
  <c r="AC831"/>
  <c r="AC832"/>
  <c r="AC833"/>
  <c r="AC834"/>
  <c r="AC835"/>
  <c r="AC836"/>
  <c r="AC837"/>
  <c r="AC1114"/>
  <c r="AC1115"/>
  <c r="AC1116"/>
  <c r="AC1117"/>
  <c r="N1168"/>
  <c r="N595"/>
  <c r="M807" l="1"/>
  <c r="L807"/>
  <c r="K807"/>
  <c r="J807"/>
  <c r="I807"/>
  <c r="H807"/>
  <c r="G807"/>
  <c r="F807"/>
  <c r="E807"/>
  <c r="D807"/>
  <c r="C807"/>
  <c r="B807"/>
  <c r="M1167"/>
  <c r="L1167"/>
  <c r="K1167"/>
  <c r="J1167"/>
  <c r="I1167"/>
  <c r="H1167"/>
  <c r="G1167"/>
  <c r="F1167"/>
  <c r="E1167"/>
  <c r="M1166"/>
  <c r="L1166"/>
  <c r="K1166"/>
  <c r="J1166"/>
  <c r="I1166"/>
  <c r="H1166"/>
  <c r="G1166"/>
  <c r="F1166"/>
  <c r="E1166"/>
  <c r="B1167"/>
  <c r="C1167"/>
  <c r="D1167"/>
  <c r="M1087"/>
  <c r="C1087"/>
  <c r="D1087"/>
  <c r="E1087"/>
  <c r="F1087"/>
  <c r="G1087"/>
  <c r="H1087"/>
  <c r="I1087"/>
  <c r="J1087"/>
  <c r="K1087"/>
  <c r="L1087"/>
  <c r="B1087"/>
  <c r="M1047"/>
  <c r="C1047"/>
  <c r="D1047"/>
  <c r="E1047"/>
  <c r="F1047"/>
  <c r="G1047"/>
  <c r="H1047"/>
  <c r="I1047"/>
  <c r="J1047"/>
  <c r="K1047"/>
  <c r="L1047"/>
  <c r="B1047"/>
  <c r="M1007"/>
  <c r="C1007"/>
  <c r="D1007"/>
  <c r="E1007"/>
  <c r="F1007"/>
  <c r="G1007"/>
  <c r="H1007"/>
  <c r="I1007"/>
  <c r="J1007"/>
  <c r="K1007"/>
  <c r="L1007"/>
  <c r="B1007"/>
  <c r="M887"/>
  <c r="L887"/>
  <c r="M927"/>
  <c r="M967"/>
  <c r="C967"/>
  <c r="D967"/>
  <c r="E967"/>
  <c r="F967"/>
  <c r="G967"/>
  <c r="H967"/>
  <c r="I967"/>
  <c r="J967"/>
  <c r="K967"/>
  <c r="L967"/>
  <c r="B967"/>
  <c r="N1167" l="1"/>
  <c r="C927"/>
  <c r="D927"/>
  <c r="E927"/>
  <c r="F927"/>
  <c r="G927"/>
  <c r="H927"/>
  <c r="I927"/>
  <c r="J927"/>
  <c r="K927"/>
  <c r="L927"/>
  <c r="B927"/>
  <c r="K887"/>
  <c r="J887"/>
  <c r="I887"/>
  <c r="H887"/>
  <c r="G887"/>
  <c r="F887"/>
  <c r="E887"/>
  <c r="D887"/>
  <c r="C887"/>
  <c r="B887"/>
  <c r="M847"/>
  <c r="C847"/>
  <c r="D847"/>
  <c r="E847"/>
  <c r="F847"/>
  <c r="G847"/>
  <c r="H847"/>
  <c r="I847"/>
  <c r="J847"/>
  <c r="K847"/>
  <c r="L847"/>
  <c r="B847"/>
  <c r="M767"/>
  <c r="M727"/>
  <c r="L727"/>
  <c r="E727"/>
  <c r="F727"/>
  <c r="G727"/>
  <c r="H727"/>
  <c r="I727"/>
  <c r="J727"/>
  <c r="K727"/>
  <c r="M726"/>
  <c r="L726"/>
  <c r="E726"/>
  <c r="F726"/>
  <c r="G726"/>
  <c r="H726"/>
  <c r="I726"/>
  <c r="J726"/>
  <c r="K726"/>
  <c r="D727"/>
  <c r="C727"/>
  <c r="B727"/>
  <c r="C726"/>
  <c r="M327"/>
  <c r="C327"/>
  <c r="D327"/>
  <c r="E327"/>
  <c r="F327"/>
  <c r="G327"/>
  <c r="H327"/>
  <c r="I327"/>
  <c r="J327"/>
  <c r="K327"/>
  <c r="L327"/>
  <c r="B327"/>
  <c r="B607"/>
  <c r="C607"/>
  <c r="D607"/>
  <c r="E607"/>
  <c r="F607"/>
  <c r="G607"/>
  <c r="H607"/>
  <c r="I607"/>
  <c r="J607"/>
  <c r="K607"/>
  <c r="L607"/>
  <c r="M607"/>
  <c r="B287" l="1"/>
  <c r="C287"/>
  <c r="D287"/>
  <c r="E287"/>
  <c r="F287"/>
  <c r="G287"/>
  <c r="H287"/>
  <c r="I287"/>
  <c r="J287"/>
  <c r="K287"/>
  <c r="L287"/>
  <c r="B247"/>
  <c r="C247"/>
  <c r="D247"/>
  <c r="E247"/>
  <c r="F247"/>
  <c r="G247"/>
  <c r="H247"/>
  <c r="I247"/>
  <c r="J247"/>
  <c r="K247"/>
  <c r="L247"/>
  <c r="M247"/>
  <c r="N267"/>
  <c r="N268"/>
  <c r="N269"/>
  <c r="N270"/>
  <c r="N271"/>
  <c r="N272"/>
  <c r="N273"/>
  <c r="N274"/>
  <c r="N275"/>
  <c r="N276"/>
  <c r="C207"/>
  <c r="D207"/>
  <c r="E207"/>
  <c r="F207"/>
  <c r="G207"/>
  <c r="H207"/>
  <c r="I207"/>
  <c r="J207"/>
  <c r="K207"/>
  <c r="L207"/>
  <c r="M207"/>
  <c r="B167"/>
  <c r="M166"/>
  <c r="L166"/>
  <c r="CF5" l="1"/>
  <c r="CG5"/>
  <c r="Q158"/>
  <c r="R158"/>
  <c r="S158"/>
  <c r="T158"/>
  <c r="U158"/>
  <c r="V158"/>
  <c r="W158"/>
  <c r="X158"/>
  <c r="Y158"/>
  <c r="Z158"/>
  <c r="AA158"/>
  <c r="AB158"/>
  <c r="Q159"/>
  <c r="R159"/>
  <c r="S159"/>
  <c r="T159"/>
  <c r="U159"/>
  <c r="V159"/>
  <c r="W159"/>
  <c r="X159"/>
  <c r="Y159"/>
  <c r="Z159"/>
  <c r="AA159"/>
  <c r="AB159"/>
  <c r="Q160"/>
  <c r="R160"/>
  <c r="S160"/>
  <c r="T160"/>
  <c r="U160"/>
  <c r="V160"/>
  <c r="W160"/>
  <c r="X160"/>
  <c r="Y160"/>
  <c r="Z160"/>
  <c r="AA160"/>
  <c r="AB160"/>
  <c r="Q161"/>
  <c r="R161"/>
  <c r="S161"/>
  <c r="T161"/>
  <c r="U161"/>
  <c r="V161"/>
  <c r="W161"/>
  <c r="X161"/>
  <c r="Y161"/>
  <c r="Z161"/>
  <c r="AA161"/>
  <c r="AB161"/>
  <c r="S157"/>
  <c r="T157"/>
  <c r="U157"/>
  <c r="V157"/>
  <c r="W157"/>
  <c r="X157"/>
  <c r="Y157"/>
  <c r="Z157"/>
  <c r="AA157"/>
  <c r="AB157"/>
  <c r="B157"/>
  <c r="C157"/>
  <c r="D157"/>
  <c r="E157"/>
  <c r="F157"/>
  <c r="G157"/>
  <c r="H157"/>
  <c r="I157"/>
  <c r="J157"/>
  <c r="K157"/>
  <c r="L157"/>
  <c r="M157"/>
  <c r="B158"/>
  <c r="C158"/>
  <c r="D158"/>
  <c r="E158"/>
  <c r="F158"/>
  <c r="G158"/>
  <c r="H158"/>
  <c r="I158"/>
  <c r="J158"/>
  <c r="K158"/>
  <c r="L158"/>
  <c r="M158"/>
  <c r="B159"/>
  <c r="C159"/>
  <c r="D159"/>
  <c r="E159"/>
  <c r="F159"/>
  <c r="G159"/>
  <c r="H159"/>
  <c r="I159"/>
  <c r="J159"/>
  <c r="K159"/>
  <c r="L159"/>
  <c r="M159"/>
  <c r="B160"/>
  <c r="C160"/>
  <c r="D160"/>
  <c r="E160"/>
  <c r="F160"/>
  <c r="G160"/>
  <c r="H160"/>
  <c r="I160"/>
  <c r="J160"/>
  <c r="K160"/>
  <c r="L160"/>
  <c r="M160"/>
  <c r="B161"/>
  <c r="C161"/>
  <c r="D161"/>
  <c r="E161"/>
  <c r="F161"/>
  <c r="G161"/>
  <c r="H161"/>
  <c r="I161"/>
  <c r="J161"/>
  <c r="K161"/>
  <c r="L161"/>
  <c r="M161"/>
  <c r="CE5" i="8" l="1"/>
  <c r="CF5"/>
  <c r="CG5"/>
  <c r="CH5"/>
  <c r="CE3" i="7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CE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CK3" i="8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CH3"/>
  <c r="CI3"/>
  <c r="CJ3"/>
  <c r="CE3"/>
  <c r="CF3"/>
  <c r="CG3"/>
  <c r="CD3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CD5"/>
  <c r="BR375" i="9" l="1"/>
  <c r="BS375"/>
  <c r="BT375"/>
  <c r="BR376"/>
  <c r="BS376"/>
  <c r="BT376"/>
  <c r="BQ376"/>
  <c r="BQ375"/>
  <c r="BP375"/>
  <c r="BP376"/>
  <c r="BV29" l="1"/>
  <c r="BV41" s="1"/>
  <c r="BV53" l="1"/>
  <c r="BV28"/>
  <c r="BV40" s="1"/>
  <c r="BV65" l="1"/>
  <c r="BV52"/>
  <c r="BV27"/>
  <c r="BV39" s="1"/>
  <c r="BV51" l="1"/>
  <c r="BV77"/>
  <c r="BV64"/>
  <c r="BV26"/>
  <c r="BV38" s="1"/>
  <c r="BV76" l="1"/>
  <c r="BV63"/>
  <c r="BV50"/>
  <c r="BV89"/>
  <c r="BV25"/>
  <c r="BV37" s="1"/>
  <c r="BV49" l="1"/>
  <c r="BV62"/>
  <c r="BV88"/>
  <c r="BV101"/>
  <c r="BV75"/>
  <c r="BV24"/>
  <c r="BV36" s="1"/>
  <c r="BV87" l="1"/>
  <c r="BV100"/>
  <c r="BV61"/>
  <c r="BV48"/>
  <c r="BV113"/>
  <c r="BV74"/>
  <c r="BV23"/>
  <c r="BV35" s="1"/>
  <c r="BV47" l="1"/>
  <c r="BV125"/>
  <c r="BV73"/>
  <c r="BV99"/>
  <c r="BV86"/>
  <c r="BV60"/>
  <c r="BV112"/>
  <c r="BV22"/>
  <c r="BV34" s="1"/>
  <c r="BV124" l="1"/>
  <c r="BV98"/>
  <c r="BV85"/>
  <c r="BV59"/>
  <c r="BV46"/>
  <c r="BV72"/>
  <c r="BV111"/>
  <c r="BV137"/>
  <c r="BV21"/>
  <c r="BV33" s="1"/>
  <c r="BV45" l="1"/>
  <c r="BV123"/>
  <c r="BV58"/>
  <c r="BV97"/>
  <c r="BV136"/>
  <c r="BV149"/>
  <c r="BV84"/>
  <c r="BV71"/>
  <c r="BV110"/>
  <c r="BV20"/>
  <c r="BV32" s="1"/>
  <c r="BV122" l="1"/>
  <c r="BV96"/>
  <c r="BV148"/>
  <c r="BV70"/>
  <c r="BV57"/>
  <c r="BV44"/>
  <c r="BV83"/>
  <c r="BV161"/>
  <c r="BV109"/>
  <c r="BV135"/>
  <c r="BV19"/>
  <c r="BV31" s="1"/>
  <c r="BV43" l="1"/>
  <c r="BV121"/>
  <c r="BV95"/>
  <c r="BV69"/>
  <c r="BV160"/>
  <c r="BV134"/>
  <c r="BV147"/>
  <c r="BV173"/>
  <c r="BV56"/>
  <c r="BV82"/>
  <c r="BV108"/>
  <c r="BV18"/>
  <c r="BV30" s="1"/>
  <c r="BV120" l="1"/>
  <c r="BV68"/>
  <c r="BV159"/>
  <c r="BV172"/>
  <c r="BV107"/>
  <c r="BV55"/>
  <c r="BV42"/>
  <c r="BV94"/>
  <c r="BV185"/>
  <c r="BV146"/>
  <c r="BV81"/>
  <c r="BV133"/>
  <c r="BV93" l="1"/>
  <c r="BV197"/>
  <c r="BV54"/>
  <c r="BV119"/>
  <c r="BV171"/>
  <c r="BV132"/>
  <c r="BV145"/>
  <c r="BV158"/>
  <c r="BV106"/>
  <c r="BV67"/>
  <c r="BV184"/>
  <c r="BV80"/>
  <c r="BV196" l="1"/>
  <c r="BV118"/>
  <c r="BV157"/>
  <c r="BV183"/>
  <c r="BV66"/>
  <c r="BV105"/>
  <c r="BV92"/>
  <c r="BV79"/>
  <c r="BV170"/>
  <c r="BV144"/>
  <c r="BV131"/>
  <c r="BV209"/>
  <c r="BV143" l="1"/>
  <c r="BV182"/>
  <c r="BV104"/>
  <c r="BV78"/>
  <c r="BV169"/>
  <c r="BV208"/>
  <c r="BV221"/>
  <c r="BV156"/>
  <c r="BV91"/>
  <c r="BV117"/>
  <c r="BV195"/>
  <c r="BV130"/>
  <c r="BV207" l="1"/>
  <c r="BV103"/>
  <c r="BV233"/>
  <c r="BV181"/>
  <c r="BV116"/>
  <c r="BV155"/>
  <c r="BV142"/>
  <c r="BV129"/>
  <c r="BV168"/>
  <c r="BV220"/>
  <c r="BV90"/>
  <c r="BV194"/>
  <c r="BV102" l="1"/>
  <c r="BV180"/>
  <c r="BV154"/>
  <c r="BV128"/>
  <c r="BV245"/>
  <c r="BV219"/>
  <c r="BV206"/>
  <c r="BV232"/>
  <c r="BV141"/>
  <c r="BV167"/>
  <c r="BV193"/>
  <c r="BV115"/>
  <c r="BV205" l="1"/>
  <c r="BV153"/>
  <c r="BV218"/>
  <c r="BV257"/>
  <c r="BV166"/>
  <c r="BV114"/>
  <c r="BV127"/>
  <c r="BV179"/>
  <c r="BV244"/>
  <c r="BV231"/>
  <c r="BV140"/>
  <c r="BV192"/>
  <c r="BV152" l="1"/>
  <c r="BV256"/>
  <c r="BV139"/>
  <c r="BV178"/>
  <c r="BV230"/>
  <c r="BV217"/>
  <c r="BV204"/>
  <c r="BV243"/>
  <c r="BV191"/>
  <c r="BV126"/>
  <c r="BV269"/>
  <c r="BV165"/>
  <c r="BV281" l="1"/>
  <c r="BV293" s="1"/>
  <c r="BV305" s="1"/>
  <c r="BV317" s="1"/>
  <c r="BV329" s="1"/>
  <c r="BV341" s="1"/>
  <c r="BV353" s="1"/>
  <c r="BV365" s="1"/>
  <c r="BV203"/>
  <c r="BV216"/>
  <c r="BV242"/>
  <c r="BV151"/>
  <c r="BV164"/>
  <c r="BV177"/>
  <c r="BV138"/>
  <c r="BV255"/>
  <c r="BV229"/>
  <c r="BV190"/>
  <c r="BV268"/>
  <c r="BV202" l="1"/>
  <c r="BV267"/>
  <c r="BV189"/>
  <c r="BV163"/>
  <c r="BV228"/>
  <c r="BV280"/>
  <c r="BV292" s="1"/>
  <c r="BV304" s="1"/>
  <c r="BV316" s="1"/>
  <c r="BV328" s="1"/>
  <c r="BV340" s="1"/>
  <c r="BV352" s="1"/>
  <c r="BV364" s="1"/>
  <c r="BV241"/>
  <c r="BV150"/>
  <c r="BV176"/>
  <c r="BV254"/>
  <c r="BV215"/>
  <c r="BV266" l="1"/>
  <c r="BV162"/>
  <c r="BV240"/>
  <c r="BV201"/>
  <c r="BV214"/>
  <c r="BV227"/>
  <c r="BV188"/>
  <c r="BV253"/>
  <c r="BV175"/>
  <c r="BV174"/>
  <c r="BV279"/>
  <c r="BV291" s="1"/>
  <c r="BV303" s="1"/>
  <c r="BV315" s="1"/>
  <c r="BV327" s="1"/>
  <c r="BV339" s="1"/>
  <c r="BV351" s="1"/>
  <c r="BV363" s="1"/>
  <c r="BV187" l="1"/>
  <c r="BV265"/>
  <c r="BV239"/>
  <c r="BV213"/>
  <c r="BV278"/>
  <c r="BV290" s="1"/>
  <c r="BV302" s="1"/>
  <c r="BV314" s="1"/>
  <c r="BV326" s="1"/>
  <c r="BV338" s="1"/>
  <c r="BV350" s="1"/>
  <c r="BV362" s="1"/>
  <c r="BV186"/>
  <c r="BV200"/>
  <c r="BV226"/>
  <c r="BV252"/>
  <c r="BV238" l="1"/>
  <c r="BV225"/>
  <c r="BV277"/>
  <c r="BV289" s="1"/>
  <c r="BV301" s="1"/>
  <c r="BV313" s="1"/>
  <c r="BV325" s="1"/>
  <c r="BV337" s="1"/>
  <c r="BV349" s="1"/>
  <c r="BV361" s="1"/>
  <c r="BV264"/>
  <c r="BV212"/>
  <c r="BV198"/>
  <c r="BV251"/>
  <c r="BV199"/>
  <c r="BS2"/>
  <c r="AM2"/>
  <c r="AN2" s="1"/>
  <c r="AO2" s="1"/>
  <c r="AP2" s="1"/>
  <c r="AQ2" s="1"/>
  <c r="AR2" s="1"/>
  <c r="AS2" s="1"/>
  <c r="AT2" s="1"/>
  <c r="AU2" s="1"/>
  <c r="AV2" s="1"/>
  <c r="AW2" s="1"/>
  <c r="AX2" s="1"/>
  <c r="AY2" s="1"/>
  <c r="AZ2" s="1"/>
  <c r="BA2" s="1"/>
  <c r="BB2" s="1"/>
  <c r="BC2" s="1"/>
  <c r="BD2" s="1"/>
  <c r="BE2" s="1"/>
  <c r="BF2" s="1"/>
  <c r="BG2" s="1"/>
  <c r="BH2" s="1"/>
  <c r="BI2" s="1"/>
  <c r="BJ2" s="1"/>
  <c r="BK2" s="1"/>
  <c r="BL2" s="1"/>
  <c r="BM2" s="1"/>
  <c r="BN2" s="1"/>
  <c r="BO2" s="1"/>
  <c r="BP2" s="1"/>
  <c r="DK2" i="8"/>
  <c r="DJ2" s="1"/>
  <c r="DI2" s="1"/>
  <c r="CE2"/>
  <c r="CF2" s="1"/>
  <c r="CG2" s="1"/>
  <c r="CH2" s="1"/>
  <c r="CI2" s="1"/>
  <c r="CJ2" s="1"/>
  <c r="CK2" s="1"/>
  <c r="CL2" s="1"/>
  <c r="CM2" s="1"/>
  <c r="CN2" s="1"/>
  <c r="CO2" s="1"/>
  <c r="CP2" s="1"/>
  <c r="CQ2" s="1"/>
  <c r="CR2" s="1"/>
  <c r="CS2" s="1"/>
  <c r="CT2" s="1"/>
  <c r="CU2" s="1"/>
  <c r="CV2" s="1"/>
  <c r="CW2" s="1"/>
  <c r="CX2" s="1"/>
  <c r="CY2" s="1"/>
  <c r="CZ2" s="1"/>
  <c r="DA2" s="1"/>
  <c r="DB2" s="1"/>
  <c r="DC2" s="1"/>
  <c r="DD2" s="1"/>
  <c r="DE2" s="1"/>
  <c r="DF2" s="1"/>
  <c r="DG2" s="1"/>
  <c r="DH2" s="1"/>
  <c r="BS2"/>
  <c r="BR2" s="1"/>
  <c r="BQ2" s="1"/>
  <c r="AM2"/>
  <c r="AN2" s="1"/>
  <c r="AO2" s="1"/>
  <c r="AP2" s="1"/>
  <c r="AQ2" s="1"/>
  <c r="AR2" s="1"/>
  <c r="AS2" s="1"/>
  <c r="AT2" s="1"/>
  <c r="AU2" s="1"/>
  <c r="AV2" s="1"/>
  <c r="AW2" s="1"/>
  <c r="AX2" s="1"/>
  <c r="AY2" s="1"/>
  <c r="AZ2" s="1"/>
  <c r="BA2" s="1"/>
  <c r="BB2" s="1"/>
  <c r="BC2" s="1"/>
  <c r="BD2" s="1"/>
  <c r="BE2" s="1"/>
  <c r="BF2" s="1"/>
  <c r="BG2" s="1"/>
  <c r="BH2" s="1"/>
  <c r="BI2" s="1"/>
  <c r="BJ2" s="1"/>
  <c r="BK2" s="1"/>
  <c r="BL2" s="1"/>
  <c r="BM2" s="1"/>
  <c r="BN2" s="1"/>
  <c r="BO2" s="1"/>
  <c r="BP2" s="1"/>
  <c r="BV263" i="9" l="1"/>
  <c r="BV210"/>
  <c r="BV276"/>
  <c r="BV288" s="1"/>
  <c r="BV300" s="1"/>
  <c r="BV312" s="1"/>
  <c r="BV324" s="1"/>
  <c r="BV336" s="1"/>
  <c r="BV348" s="1"/>
  <c r="BV360" s="1"/>
  <c r="BV250"/>
  <c r="BV211"/>
  <c r="BV224"/>
  <c r="BV237"/>
  <c r="BR2"/>
  <c r="R757"/>
  <c r="Q757"/>
  <c r="Q129"/>
  <c r="Q49"/>
  <c r="R157" i="7"/>
  <c r="R117" s="1"/>
  <c r="Q157"/>
  <c r="Q117" s="1"/>
  <c r="AB156"/>
  <c r="AB116" s="1"/>
  <c r="AA156"/>
  <c r="AA116" s="1"/>
  <c r="Z156"/>
  <c r="Z116" s="1"/>
  <c r="Y156"/>
  <c r="Y116" s="1"/>
  <c r="X156"/>
  <c r="X116" s="1"/>
  <c r="W156"/>
  <c r="W116" s="1"/>
  <c r="V156"/>
  <c r="V116" s="1"/>
  <c r="U156"/>
  <c r="U116" s="1"/>
  <c r="T156"/>
  <c r="T116" s="1"/>
  <c r="S156"/>
  <c r="S116" s="1"/>
  <c r="R156"/>
  <c r="R116" s="1"/>
  <c r="Q156"/>
  <c r="Q116" s="1"/>
  <c r="AB155"/>
  <c r="AB115" s="1"/>
  <c r="AA155"/>
  <c r="AA115" s="1"/>
  <c r="Z155"/>
  <c r="Z115" s="1"/>
  <c r="Y155"/>
  <c r="Y115" s="1"/>
  <c r="X155"/>
  <c r="X115" s="1"/>
  <c r="W155"/>
  <c r="W115" s="1"/>
  <c r="V155"/>
  <c r="V115" s="1"/>
  <c r="U155"/>
  <c r="U115" s="1"/>
  <c r="T155"/>
  <c r="T115" s="1"/>
  <c r="S155"/>
  <c r="S115" s="1"/>
  <c r="R155"/>
  <c r="R115" s="1"/>
  <c r="Q155"/>
  <c r="Q115" s="1"/>
  <c r="AB154"/>
  <c r="AB114" s="1"/>
  <c r="AA154"/>
  <c r="AA114" s="1"/>
  <c r="Z154"/>
  <c r="Z114" s="1"/>
  <c r="Y154"/>
  <c r="Y114" s="1"/>
  <c r="X154"/>
  <c r="X114" s="1"/>
  <c r="W154"/>
  <c r="W114" s="1"/>
  <c r="V154"/>
  <c r="V114" s="1"/>
  <c r="U154"/>
  <c r="U114" s="1"/>
  <c r="T154"/>
  <c r="T114" s="1"/>
  <c r="S154"/>
  <c r="S114" s="1"/>
  <c r="R154"/>
  <c r="R114" s="1"/>
  <c r="Q154"/>
  <c r="Q114" s="1"/>
  <c r="AB153"/>
  <c r="AB113" s="1"/>
  <c r="AA153"/>
  <c r="AA113" s="1"/>
  <c r="Z153"/>
  <c r="Z113" s="1"/>
  <c r="Y153"/>
  <c r="Y113" s="1"/>
  <c r="X153"/>
  <c r="X113" s="1"/>
  <c r="W153"/>
  <c r="W113" s="1"/>
  <c r="V153"/>
  <c r="V113" s="1"/>
  <c r="U153"/>
  <c r="U113" s="1"/>
  <c r="T153"/>
  <c r="T113" s="1"/>
  <c r="S153"/>
  <c r="S113" s="1"/>
  <c r="R153"/>
  <c r="R113" s="1"/>
  <c r="Q153"/>
  <c r="Q113" s="1"/>
  <c r="AB152"/>
  <c r="AB112" s="1"/>
  <c r="AA152"/>
  <c r="AA112" s="1"/>
  <c r="Z152"/>
  <c r="Z112" s="1"/>
  <c r="Y152"/>
  <c r="Y112" s="1"/>
  <c r="X152"/>
  <c r="X112" s="1"/>
  <c r="W152"/>
  <c r="W112" s="1"/>
  <c r="V152"/>
  <c r="V112" s="1"/>
  <c r="U152"/>
  <c r="U112" s="1"/>
  <c r="T152"/>
  <c r="T112" s="1"/>
  <c r="S152"/>
  <c r="S112" s="1"/>
  <c r="R152"/>
  <c r="R112" s="1"/>
  <c r="Q152"/>
  <c r="Q112" s="1"/>
  <c r="AB151"/>
  <c r="AB111" s="1"/>
  <c r="AA151"/>
  <c r="AA111" s="1"/>
  <c r="Z151"/>
  <c r="Z111" s="1"/>
  <c r="Y151"/>
  <c r="Y111" s="1"/>
  <c r="X151"/>
  <c r="X111" s="1"/>
  <c r="W151"/>
  <c r="W111" s="1"/>
  <c r="V151"/>
  <c r="V111" s="1"/>
  <c r="U151"/>
  <c r="U111" s="1"/>
  <c r="T151"/>
  <c r="T111" s="1"/>
  <c r="S151"/>
  <c r="S111" s="1"/>
  <c r="R151"/>
  <c r="R111" s="1"/>
  <c r="Q151"/>
  <c r="Q111" s="1"/>
  <c r="AB150"/>
  <c r="AB110" s="1"/>
  <c r="AA150"/>
  <c r="AA110" s="1"/>
  <c r="Z150"/>
  <c r="Z110" s="1"/>
  <c r="Y150"/>
  <c r="Y110" s="1"/>
  <c r="X150"/>
  <c r="X110" s="1"/>
  <c r="W150"/>
  <c r="W110" s="1"/>
  <c r="V150"/>
  <c r="V110" s="1"/>
  <c r="U150"/>
  <c r="U110" s="1"/>
  <c r="T150"/>
  <c r="T110" s="1"/>
  <c r="S150"/>
  <c r="S110" s="1"/>
  <c r="R150"/>
  <c r="R110" s="1"/>
  <c r="Q150"/>
  <c r="Q110" s="1"/>
  <c r="AB149"/>
  <c r="AB109" s="1"/>
  <c r="AA149"/>
  <c r="AA109" s="1"/>
  <c r="Z149"/>
  <c r="Z109" s="1"/>
  <c r="Y149"/>
  <c r="Y109" s="1"/>
  <c r="X149"/>
  <c r="X109" s="1"/>
  <c r="W149"/>
  <c r="W109" s="1"/>
  <c r="V149"/>
  <c r="V109" s="1"/>
  <c r="U149"/>
  <c r="U109" s="1"/>
  <c r="T149"/>
  <c r="T109" s="1"/>
  <c r="S149"/>
  <c r="S109" s="1"/>
  <c r="R149"/>
  <c r="R109" s="1"/>
  <c r="Q149"/>
  <c r="Q109" s="1"/>
  <c r="AB148"/>
  <c r="AB108" s="1"/>
  <c r="AA148"/>
  <c r="AA108" s="1"/>
  <c r="Z148"/>
  <c r="Z108" s="1"/>
  <c r="Y148"/>
  <c r="Y108" s="1"/>
  <c r="X148"/>
  <c r="X108" s="1"/>
  <c r="W148"/>
  <c r="W108" s="1"/>
  <c r="V148"/>
  <c r="V108" s="1"/>
  <c r="U148"/>
  <c r="U108" s="1"/>
  <c r="T148"/>
  <c r="T108" s="1"/>
  <c r="S148"/>
  <c r="S108" s="1"/>
  <c r="R148"/>
  <c r="R108" s="1"/>
  <c r="Q148"/>
  <c r="Q108" s="1"/>
  <c r="AB147"/>
  <c r="AB107" s="1"/>
  <c r="AA147"/>
  <c r="AA107" s="1"/>
  <c r="Z147"/>
  <c r="Z107" s="1"/>
  <c r="Y147"/>
  <c r="Y107" s="1"/>
  <c r="X147"/>
  <c r="X107" s="1"/>
  <c r="W147"/>
  <c r="W107" s="1"/>
  <c r="V147"/>
  <c r="V107" s="1"/>
  <c r="U147"/>
  <c r="U107" s="1"/>
  <c r="T147"/>
  <c r="T107" s="1"/>
  <c r="S147"/>
  <c r="S107" s="1"/>
  <c r="R147"/>
  <c r="R107" s="1"/>
  <c r="Q147"/>
  <c r="Q107" s="1"/>
  <c r="AB146"/>
  <c r="AB106" s="1"/>
  <c r="AA146"/>
  <c r="AA106" s="1"/>
  <c r="Z146"/>
  <c r="Z106" s="1"/>
  <c r="Y146"/>
  <c r="Y106" s="1"/>
  <c r="X146"/>
  <c r="X106" s="1"/>
  <c r="W146"/>
  <c r="W106" s="1"/>
  <c r="V146"/>
  <c r="V106" s="1"/>
  <c r="U146"/>
  <c r="U106" s="1"/>
  <c r="T146"/>
  <c r="T106" s="1"/>
  <c r="S146"/>
  <c r="S106" s="1"/>
  <c r="R146"/>
  <c r="R106" s="1"/>
  <c r="Q146"/>
  <c r="Q106" s="1"/>
  <c r="AB145"/>
  <c r="AB105" s="1"/>
  <c r="AA145"/>
  <c r="AA105" s="1"/>
  <c r="Z145"/>
  <c r="Z105" s="1"/>
  <c r="Y145"/>
  <c r="Y105" s="1"/>
  <c r="X145"/>
  <c r="X105" s="1"/>
  <c r="W145"/>
  <c r="W105" s="1"/>
  <c r="V145"/>
  <c r="V105" s="1"/>
  <c r="U145"/>
  <c r="U105" s="1"/>
  <c r="T145"/>
  <c r="T105" s="1"/>
  <c r="S145"/>
  <c r="S105" s="1"/>
  <c r="R145"/>
  <c r="R105" s="1"/>
  <c r="Q145"/>
  <c r="Q105" s="1"/>
  <c r="AB144"/>
  <c r="AB104" s="1"/>
  <c r="AA144"/>
  <c r="AA104" s="1"/>
  <c r="Z144"/>
  <c r="Z104" s="1"/>
  <c r="Y144"/>
  <c r="Y104" s="1"/>
  <c r="X144"/>
  <c r="X104" s="1"/>
  <c r="W144"/>
  <c r="W104" s="1"/>
  <c r="V144"/>
  <c r="V104" s="1"/>
  <c r="U144"/>
  <c r="U104" s="1"/>
  <c r="T144"/>
  <c r="T104" s="1"/>
  <c r="S144"/>
  <c r="S104" s="1"/>
  <c r="R144"/>
  <c r="R104" s="1"/>
  <c r="Q144"/>
  <c r="Q104" s="1"/>
  <c r="AB143"/>
  <c r="AB103" s="1"/>
  <c r="AA143"/>
  <c r="AA103" s="1"/>
  <c r="Z143"/>
  <c r="Z103" s="1"/>
  <c r="Y143"/>
  <c r="Y103" s="1"/>
  <c r="X143"/>
  <c r="X103" s="1"/>
  <c r="W143"/>
  <c r="W103" s="1"/>
  <c r="V143"/>
  <c r="V103" s="1"/>
  <c r="U143"/>
  <c r="U103" s="1"/>
  <c r="T143"/>
  <c r="T103" s="1"/>
  <c r="S143"/>
  <c r="S103" s="1"/>
  <c r="R143"/>
  <c r="R103" s="1"/>
  <c r="Q143"/>
  <c r="Q103" s="1"/>
  <c r="AB142"/>
  <c r="AB102" s="1"/>
  <c r="AA142"/>
  <c r="AA102" s="1"/>
  <c r="Z142"/>
  <c r="Z102" s="1"/>
  <c r="Y142"/>
  <c r="Y102" s="1"/>
  <c r="X142"/>
  <c r="X102" s="1"/>
  <c r="W142"/>
  <c r="W102" s="1"/>
  <c r="V142"/>
  <c r="V102" s="1"/>
  <c r="U142"/>
  <c r="U102" s="1"/>
  <c r="T142"/>
  <c r="T102" s="1"/>
  <c r="S142"/>
  <c r="S102" s="1"/>
  <c r="R142"/>
  <c r="R102" s="1"/>
  <c r="Q142"/>
  <c r="Q102" s="1"/>
  <c r="AB141"/>
  <c r="AB101" s="1"/>
  <c r="AA141"/>
  <c r="AA101" s="1"/>
  <c r="Z141"/>
  <c r="Z101" s="1"/>
  <c r="Y141"/>
  <c r="Y101" s="1"/>
  <c r="X141"/>
  <c r="X101" s="1"/>
  <c r="W141"/>
  <c r="W101" s="1"/>
  <c r="V141"/>
  <c r="V101" s="1"/>
  <c r="U141"/>
  <c r="U101" s="1"/>
  <c r="T141"/>
  <c r="T101" s="1"/>
  <c r="S141"/>
  <c r="S101" s="1"/>
  <c r="R141"/>
  <c r="R101" s="1"/>
  <c r="Q141"/>
  <c r="Q101" s="1"/>
  <c r="AB140"/>
  <c r="AB100" s="1"/>
  <c r="AA140"/>
  <c r="AA100" s="1"/>
  <c r="Z140"/>
  <c r="Z100" s="1"/>
  <c r="Y140"/>
  <c r="Y100" s="1"/>
  <c r="X140"/>
  <c r="X100" s="1"/>
  <c r="W140"/>
  <c r="W100" s="1"/>
  <c r="V140"/>
  <c r="V100" s="1"/>
  <c r="U140"/>
  <c r="U100" s="1"/>
  <c r="T140"/>
  <c r="T100" s="1"/>
  <c r="S140"/>
  <c r="S100" s="1"/>
  <c r="R140"/>
  <c r="R100" s="1"/>
  <c r="Q140"/>
  <c r="Q100" s="1"/>
  <c r="AB139"/>
  <c r="AB99" s="1"/>
  <c r="AA139"/>
  <c r="AA99" s="1"/>
  <c r="Z139"/>
  <c r="Z99" s="1"/>
  <c r="Y139"/>
  <c r="Y99" s="1"/>
  <c r="X139"/>
  <c r="X99" s="1"/>
  <c r="W139"/>
  <c r="W99" s="1"/>
  <c r="V139"/>
  <c r="V99" s="1"/>
  <c r="U139"/>
  <c r="U99" s="1"/>
  <c r="T139"/>
  <c r="T99" s="1"/>
  <c r="S139"/>
  <c r="S99" s="1"/>
  <c r="R139"/>
  <c r="R99" s="1"/>
  <c r="Q139"/>
  <c r="Q99" s="1"/>
  <c r="AB138"/>
  <c r="AB98" s="1"/>
  <c r="AA138"/>
  <c r="AA98" s="1"/>
  <c r="Z138"/>
  <c r="Z98" s="1"/>
  <c r="Y138"/>
  <c r="Y98" s="1"/>
  <c r="X138"/>
  <c r="X98" s="1"/>
  <c r="W138"/>
  <c r="W98" s="1"/>
  <c r="V138"/>
  <c r="V98" s="1"/>
  <c r="U138"/>
  <c r="U98" s="1"/>
  <c r="T138"/>
  <c r="T98" s="1"/>
  <c r="S138"/>
  <c r="S98" s="1"/>
  <c r="R138"/>
  <c r="R98" s="1"/>
  <c r="Q138"/>
  <c r="Q98" s="1"/>
  <c r="AB137"/>
  <c r="AB97" s="1"/>
  <c r="AA137"/>
  <c r="AA97" s="1"/>
  <c r="Z137"/>
  <c r="Z97" s="1"/>
  <c r="Y137"/>
  <c r="Y97" s="1"/>
  <c r="X137"/>
  <c r="X97" s="1"/>
  <c r="W137"/>
  <c r="W97" s="1"/>
  <c r="V137"/>
  <c r="V97" s="1"/>
  <c r="U137"/>
  <c r="U97" s="1"/>
  <c r="T137"/>
  <c r="T97" s="1"/>
  <c r="S137"/>
  <c r="S97" s="1"/>
  <c r="R137"/>
  <c r="R97" s="1"/>
  <c r="Q137"/>
  <c r="Q97" s="1"/>
  <c r="AB136"/>
  <c r="AB96" s="1"/>
  <c r="AA136"/>
  <c r="AA96" s="1"/>
  <c r="Z136"/>
  <c r="Z96" s="1"/>
  <c r="Y136"/>
  <c r="Y96" s="1"/>
  <c r="X136"/>
  <c r="X96" s="1"/>
  <c r="W136"/>
  <c r="W96" s="1"/>
  <c r="V136"/>
  <c r="V96" s="1"/>
  <c r="U136"/>
  <c r="U96" s="1"/>
  <c r="T136"/>
  <c r="T96" s="1"/>
  <c r="S136"/>
  <c r="S96" s="1"/>
  <c r="R136"/>
  <c r="R96" s="1"/>
  <c r="Q136"/>
  <c r="Q96" s="1"/>
  <c r="AB135"/>
  <c r="AB95" s="1"/>
  <c r="AA135"/>
  <c r="AA95" s="1"/>
  <c r="Z135"/>
  <c r="Z95" s="1"/>
  <c r="Y135"/>
  <c r="Y95" s="1"/>
  <c r="X135"/>
  <c r="X95" s="1"/>
  <c r="W135"/>
  <c r="W95" s="1"/>
  <c r="V135"/>
  <c r="V95" s="1"/>
  <c r="U135"/>
  <c r="U95" s="1"/>
  <c r="T135"/>
  <c r="T95" s="1"/>
  <c r="S135"/>
  <c r="S95" s="1"/>
  <c r="R135"/>
  <c r="R95" s="1"/>
  <c r="Q135"/>
  <c r="Q95" s="1"/>
  <c r="AB134"/>
  <c r="AB94" s="1"/>
  <c r="AA134"/>
  <c r="AA94" s="1"/>
  <c r="Z134"/>
  <c r="Z94" s="1"/>
  <c r="Y134"/>
  <c r="Y94" s="1"/>
  <c r="X134"/>
  <c r="X94" s="1"/>
  <c r="W134"/>
  <c r="W94" s="1"/>
  <c r="V134"/>
  <c r="V94" s="1"/>
  <c r="U134"/>
  <c r="U94" s="1"/>
  <c r="T134"/>
  <c r="T94" s="1"/>
  <c r="S134"/>
  <c r="S94" s="1"/>
  <c r="R134"/>
  <c r="R94" s="1"/>
  <c r="Q134"/>
  <c r="AB133"/>
  <c r="AB93" s="1"/>
  <c r="AA133"/>
  <c r="AA93" s="1"/>
  <c r="Z133"/>
  <c r="Z93" s="1"/>
  <c r="Y133"/>
  <c r="Y93" s="1"/>
  <c r="X133"/>
  <c r="X93" s="1"/>
  <c r="W133"/>
  <c r="W93" s="1"/>
  <c r="V133"/>
  <c r="V93" s="1"/>
  <c r="U133"/>
  <c r="U93" s="1"/>
  <c r="T133"/>
  <c r="T93" s="1"/>
  <c r="S133"/>
  <c r="S93" s="1"/>
  <c r="R133"/>
  <c r="R93" s="1"/>
  <c r="Q133"/>
  <c r="Q93" s="1"/>
  <c r="AB132"/>
  <c r="AB92" s="1"/>
  <c r="AA132"/>
  <c r="AA92" s="1"/>
  <c r="Z132"/>
  <c r="Z92" s="1"/>
  <c r="Y132"/>
  <c r="Y92" s="1"/>
  <c r="X132"/>
  <c r="X92" s="1"/>
  <c r="W132"/>
  <c r="W92" s="1"/>
  <c r="V132"/>
  <c r="V92" s="1"/>
  <c r="U132"/>
  <c r="U92" s="1"/>
  <c r="T132"/>
  <c r="T92" s="1"/>
  <c r="S132"/>
  <c r="S92" s="1"/>
  <c r="R132"/>
  <c r="R92" s="1"/>
  <c r="Q132"/>
  <c r="Q92" s="1"/>
  <c r="AB131"/>
  <c r="AB91" s="1"/>
  <c r="AA131"/>
  <c r="AA91" s="1"/>
  <c r="Z131"/>
  <c r="Z91" s="1"/>
  <c r="Y131"/>
  <c r="Y91" s="1"/>
  <c r="X131"/>
  <c r="X91" s="1"/>
  <c r="W131"/>
  <c r="W91" s="1"/>
  <c r="V131"/>
  <c r="V91" s="1"/>
  <c r="U131"/>
  <c r="U91" s="1"/>
  <c r="T131"/>
  <c r="T91" s="1"/>
  <c r="S131"/>
  <c r="S91" s="1"/>
  <c r="R131"/>
  <c r="R91" s="1"/>
  <c r="Q131"/>
  <c r="Q91" s="1"/>
  <c r="AB130"/>
  <c r="AB90" s="1"/>
  <c r="AA130"/>
  <c r="AA90" s="1"/>
  <c r="Z130"/>
  <c r="Z90" s="1"/>
  <c r="Y130"/>
  <c r="Y90" s="1"/>
  <c r="X130"/>
  <c r="X90" s="1"/>
  <c r="W130"/>
  <c r="W90" s="1"/>
  <c r="V130"/>
  <c r="V90" s="1"/>
  <c r="U130"/>
  <c r="U90" s="1"/>
  <c r="T130"/>
  <c r="T90" s="1"/>
  <c r="S130"/>
  <c r="S90" s="1"/>
  <c r="R130"/>
  <c r="R90" s="1"/>
  <c r="Q130"/>
  <c r="Q90" s="1"/>
  <c r="AB129"/>
  <c r="AB89" s="1"/>
  <c r="AA129"/>
  <c r="AA89" s="1"/>
  <c r="Z129"/>
  <c r="Z89" s="1"/>
  <c r="Y129"/>
  <c r="Y89" s="1"/>
  <c r="X129"/>
  <c r="X89" s="1"/>
  <c r="W129"/>
  <c r="W89" s="1"/>
  <c r="V129"/>
  <c r="V89" s="1"/>
  <c r="U129"/>
  <c r="U89" s="1"/>
  <c r="T129"/>
  <c r="T89" s="1"/>
  <c r="S129"/>
  <c r="S89" s="1"/>
  <c r="R129"/>
  <c r="R89" s="1"/>
  <c r="Q129"/>
  <c r="Q89" s="1"/>
  <c r="AB128"/>
  <c r="AA128"/>
  <c r="Z128"/>
  <c r="Y128"/>
  <c r="X128"/>
  <c r="W128"/>
  <c r="V128"/>
  <c r="U128"/>
  <c r="T128"/>
  <c r="S128"/>
  <c r="R128"/>
  <c r="Q128"/>
  <c r="M156"/>
  <c r="M116" s="1"/>
  <c r="L156"/>
  <c r="L116" s="1"/>
  <c r="K156"/>
  <c r="K116" s="1"/>
  <c r="J156"/>
  <c r="J116" s="1"/>
  <c r="I156"/>
  <c r="I116" s="1"/>
  <c r="H156"/>
  <c r="H116" s="1"/>
  <c r="G156"/>
  <c r="G116" s="1"/>
  <c r="F156"/>
  <c r="F116" s="1"/>
  <c r="E156"/>
  <c r="E116" s="1"/>
  <c r="D156"/>
  <c r="D116" s="1"/>
  <c r="C156"/>
  <c r="C116" s="1"/>
  <c r="B156"/>
  <c r="B116" s="1"/>
  <c r="M155"/>
  <c r="M115" s="1"/>
  <c r="L155"/>
  <c r="L115" s="1"/>
  <c r="K155"/>
  <c r="K115" s="1"/>
  <c r="J155"/>
  <c r="J115" s="1"/>
  <c r="I155"/>
  <c r="I115" s="1"/>
  <c r="H155"/>
  <c r="H115" s="1"/>
  <c r="G155"/>
  <c r="G115" s="1"/>
  <c r="F155"/>
  <c r="F115" s="1"/>
  <c r="E155"/>
  <c r="E115" s="1"/>
  <c r="D155"/>
  <c r="D115" s="1"/>
  <c r="C155"/>
  <c r="C115" s="1"/>
  <c r="B155"/>
  <c r="B115" s="1"/>
  <c r="M154"/>
  <c r="M114" s="1"/>
  <c r="L154"/>
  <c r="L114" s="1"/>
  <c r="K154"/>
  <c r="K114" s="1"/>
  <c r="J154"/>
  <c r="J114" s="1"/>
  <c r="I154"/>
  <c r="I114" s="1"/>
  <c r="H154"/>
  <c r="H114" s="1"/>
  <c r="G154"/>
  <c r="G114" s="1"/>
  <c r="F154"/>
  <c r="F114" s="1"/>
  <c r="E154"/>
  <c r="E114" s="1"/>
  <c r="D154"/>
  <c r="D114" s="1"/>
  <c r="C154"/>
  <c r="C114" s="1"/>
  <c r="B154"/>
  <c r="B114" s="1"/>
  <c r="M153"/>
  <c r="M113" s="1"/>
  <c r="L153"/>
  <c r="L113" s="1"/>
  <c r="K153"/>
  <c r="K113" s="1"/>
  <c r="J153"/>
  <c r="J113" s="1"/>
  <c r="I153"/>
  <c r="I113" s="1"/>
  <c r="H153"/>
  <c r="H113" s="1"/>
  <c r="G153"/>
  <c r="G113" s="1"/>
  <c r="F153"/>
  <c r="F113" s="1"/>
  <c r="E153"/>
  <c r="E113" s="1"/>
  <c r="D153"/>
  <c r="D113" s="1"/>
  <c r="C153"/>
  <c r="C113" s="1"/>
  <c r="B153"/>
  <c r="B113" s="1"/>
  <c r="M152"/>
  <c r="M112" s="1"/>
  <c r="L152"/>
  <c r="L112" s="1"/>
  <c r="K152"/>
  <c r="K112" s="1"/>
  <c r="J152"/>
  <c r="J112" s="1"/>
  <c r="I152"/>
  <c r="I112" s="1"/>
  <c r="H152"/>
  <c r="H112" s="1"/>
  <c r="G152"/>
  <c r="G112" s="1"/>
  <c r="F152"/>
  <c r="F112" s="1"/>
  <c r="E152"/>
  <c r="E112" s="1"/>
  <c r="D152"/>
  <c r="D112" s="1"/>
  <c r="C152"/>
  <c r="C112" s="1"/>
  <c r="B152"/>
  <c r="B112" s="1"/>
  <c r="M151"/>
  <c r="M111" s="1"/>
  <c r="L151"/>
  <c r="L111" s="1"/>
  <c r="K151"/>
  <c r="K111" s="1"/>
  <c r="J151"/>
  <c r="J111" s="1"/>
  <c r="I151"/>
  <c r="I111" s="1"/>
  <c r="H151"/>
  <c r="H111" s="1"/>
  <c r="G151"/>
  <c r="G111" s="1"/>
  <c r="F151"/>
  <c r="F111" s="1"/>
  <c r="E151"/>
  <c r="E111" s="1"/>
  <c r="D151"/>
  <c r="D111" s="1"/>
  <c r="C151"/>
  <c r="C111" s="1"/>
  <c r="B151"/>
  <c r="B111" s="1"/>
  <c r="M150"/>
  <c r="M110" s="1"/>
  <c r="L150"/>
  <c r="L110" s="1"/>
  <c r="K150"/>
  <c r="K110" s="1"/>
  <c r="J150"/>
  <c r="J110" s="1"/>
  <c r="I150"/>
  <c r="I110" s="1"/>
  <c r="H150"/>
  <c r="H110" s="1"/>
  <c r="G150"/>
  <c r="G110" s="1"/>
  <c r="F150"/>
  <c r="F110" s="1"/>
  <c r="E150"/>
  <c r="E110" s="1"/>
  <c r="D150"/>
  <c r="D110" s="1"/>
  <c r="C150"/>
  <c r="C110" s="1"/>
  <c r="B150"/>
  <c r="B110" s="1"/>
  <c r="M149"/>
  <c r="M109" s="1"/>
  <c r="L149"/>
  <c r="L109" s="1"/>
  <c r="K149"/>
  <c r="K109" s="1"/>
  <c r="J149"/>
  <c r="J109" s="1"/>
  <c r="I149"/>
  <c r="I109" s="1"/>
  <c r="H149"/>
  <c r="H109" s="1"/>
  <c r="G149"/>
  <c r="G109" s="1"/>
  <c r="F149"/>
  <c r="F109" s="1"/>
  <c r="E149"/>
  <c r="E109" s="1"/>
  <c r="D149"/>
  <c r="D109" s="1"/>
  <c r="C149"/>
  <c r="C109" s="1"/>
  <c r="B149"/>
  <c r="B109" s="1"/>
  <c r="M148"/>
  <c r="M108" s="1"/>
  <c r="L148"/>
  <c r="L108" s="1"/>
  <c r="K148"/>
  <c r="K108" s="1"/>
  <c r="J148"/>
  <c r="J108" s="1"/>
  <c r="I148"/>
  <c r="I108" s="1"/>
  <c r="H148"/>
  <c r="H108" s="1"/>
  <c r="G148"/>
  <c r="G108" s="1"/>
  <c r="F148"/>
  <c r="F108" s="1"/>
  <c r="E148"/>
  <c r="E108" s="1"/>
  <c r="D148"/>
  <c r="D108" s="1"/>
  <c r="C148"/>
  <c r="C108" s="1"/>
  <c r="B148"/>
  <c r="B108" s="1"/>
  <c r="M147"/>
  <c r="M107" s="1"/>
  <c r="L147"/>
  <c r="L107" s="1"/>
  <c r="K147"/>
  <c r="K107" s="1"/>
  <c r="J147"/>
  <c r="J107" s="1"/>
  <c r="I147"/>
  <c r="I107" s="1"/>
  <c r="H147"/>
  <c r="H107" s="1"/>
  <c r="G147"/>
  <c r="G107" s="1"/>
  <c r="F147"/>
  <c r="F107" s="1"/>
  <c r="E147"/>
  <c r="E107" s="1"/>
  <c r="D147"/>
  <c r="D107" s="1"/>
  <c r="C147"/>
  <c r="C107" s="1"/>
  <c r="B147"/>
  <c r="B107" s="1"/>
  <c r="M146"/>
  <c r="M106" s="1"/>
  <c r="L146"/>
  <c r="L106" s="1"/>
  <c r="K146"/>
  <c r="K106" s="1"/>
  <c r="J146"/>
  <c r="J106" s="1"/>
  <c r="I146"/>
  <c r="I106" s="1"/>
  <c r="H146"/>
  <c r="H106" s="1"/>
  <c r="G146"/>
  <c r="G106" s="1"/>
  <c r="F146"/>
  <c r="F106" s="1"/>
  <c r="E146"/>
  <c r="E106" s="1"/>
  <c r="D146"/>
  <c r="D106" s="1"/>
  <c r="C146"/>
  <c r="C106" s="1"/>
  <c r="B146"/>
  <c r="B106" s="1"/>
  <c r="M145"/>
  <c r="M105" s="1"/>
  <c r="L145"/>
  <c r="L105" s="1"/>
  <c r="K145"/>
  <c r="K105" s="1"/>
  <c r="J145"/>
  <c r="J105" s="1"/>
  <c r="I145"/>
  <c r="I105" s="1"/>
  <c r="H145"/>
  <c r="H105" s="1"/>
  <c r="G145"/>
  <c r="G105" s="1"/>
  <c r="F145"/>
  <c r="F105" s="1"/>
  <c r="E145"/>
  <c r="E105" s="1"/>
  <c r="D145"/>
  <c r="D105" s="1"/>
  <c r="C145"/>
  <c r="C105" s="1"/>
  <c r="B145"/>
  <c r="B105" s="1"/>
  <c r="M144"/>
  <c r="M104" s="1"/>
  <c r="L144"/>
  <c r="L104" s="1"/>
  <c r="K144"/>
  <c r="K104" s="1"/>
  <c r="J144"/>
  <c r="J104" s="1"/>
  <c r="I144"/>
  <c r="I104" s="1"/>
  <c r="H144"/>
  <c r="H104" s="1"/>
  <c r="G144"/>
  <c r="G104" s="1"/>
  <c r="F144"/>
  <c r="F104" s="1"/>
  <c r="E144"/>
  <c r="E104" s="1"/>
  <c r="D144"/>
  <c r="D104" s="1"/>
  <c r="C144"/>
  <c r="C104" s="1"/>
  <c r="B144"/>
  <c r="B104" s="1"/>
  <c r="M143"/>
  <c r="M103" s="1"/>
  <c r="L143"/>
  <c r="L103" s="1"/>
  <c r="K143"/>
  <c r="K103" s="1"/>
  <c r="J143"/>
  <c r="J103" s="1"/>
  <c r="I143"/>
  <c r="I103" s="1"/>
  <c r="H143"/>
  <c r="H103" s="1"/>
  <c r="G143"/>
  <c r="G103" s="1"/>
  <c r="F143"/>
  <c r="F103" s="1"/>
  <c r="E143"/>
  <c r="E103" s="1"/>
  <c r="D143"/>
  <c r="D103" s="1"/>
  <c r="C143"/>
  <c r="C103" s="1"/>
  <c r="B143"/>
  <c r="B103" s="1"/>
  <c r="M142"/>
  <c r="M102" s="1"/>
  <c r="L142"/>
  <c r="L102" s="1"/>
  <c r="K142"/>
  <c r="K102" s="1"/>
  <c r="J142"/>
  <c r="J102" s="1"/>
  <c r="I142"/>
  <c r="I102" s="1"/>
  <c r="H142"/>
  <c r="H102" s="1"/>
  <c r="G142"/>
  <c r="G102" s="1"/>
  <c r="F142"/>
  <c r="F102" s="1"/>
  <c r="E142"/>
  <c r="E102" s="1"/>
  <c r="D142"/>
  <c r="D102" s="1"/>
  <c r="C142"/>
  <c r="C102" s="1"/>
  <c r="B142"/>
  <c r="B102" s="1"/>
  <c r="M141"/>
  <c r="M101" s="1"/>
  <c r="L141"/>
  <c r="L101" s="1"/>
  <c r="K141"/>
  <c r="K101" s="1"/>
  <c r="J141"/>
  <c r="J101" s="1"/>
  <c r="I141"/>
  <c r="I101" s="1"/>
  <c r="H141"/>
  <c r="H101" s="1"/>
  <c r="G141"/>
  <c r="G101" s="1"/>
  <c r="F141"/>
  <c r="F101" s="1"/>
  <c r="E141"/>
  <c r="E101" s="1"/>
  <c r="D141"/>
  <c r="D101" s="1"/>
  <c r="C141"/>
  <c r="C101" s="1"/>
  <c r="B141"/>
  <c r="B101" s="1"/>
  <c r="M140"/>
  <c r="M100" s="1"/>
  <c r="L140"/>
  <c r="L100" s="1"/>
  <c r="K140"/>
  <c r="K100" s="1"/>
  <c r="J140"/>
  <c r="J100" s="1"/>
  <c r="I140"/>
  <c r="I100" s="1"/>
  <c r="H140"/>
  <c r="H100" s="1"/>
  <c r="G140"/>
  <c r="G100" s="1"/>
  <c r="F140"/>
  <c r="F100" s="1"/>
  <c r="E140"/>
  <c r="E100" s="1"/>
  <c r="D140"/>
  <c r="D100" s="1"/>
  <c r="C140"/>
  <c r="C100" s="1"/>
  <c r="B140"/>
  <c r="B100" s="1"/>
  <c r="M139"/>
  <c r="M99" s="1"/>
  <c r="L139"/>
  <c r="L99" s="1"/>
  <c r="K139"/>
  <c r="K99" s="1"/>
  <c r="J139"/>
  <c r="J99" s="1"/>
  <c r="I139"/>
  <c r="I99" s="1"/>
  <c r="H139"/>
  <c r="H99" s="1"/>
  <c r="G139"/>
  <c r="G99" s="1"/>
  <c r="F139"/>
  <c r="F99" s="1"/>
  <c r="E139"/>
  <c r="E99" s="1"/>
  <c r="D139"/>
  <c r="D99" s="1"/>
  <c r="C139"/>
  <c r="C99" s="1"/>
  <c r="B139"/>
  <c r="B99" s="1"/>
  <c r="M138"/>
  <c r="M98" s="1"/>
  <c r="L138"/>
  <c r="L98" s="1"/>
  <c r="K138"/>
  <c r="K98" s="1"/>
  <c r="J138"/>
  <c r="J98" s="1"/>
  <c r="I138"/>
  <c r="I98" s="1"/>
  <c r="H138"/>
  <c r="H98" s="1"/>
  <c r="G138"/>
  <c r="G98" s="1"/>
  <c r="F138"/>
  <c r="F98" s="1"/>
  <c r="E138"/>
  <c r="E98" s="1"/>
  <c r="D138"/>
  <c r="D98" s="1"/>
  <c r="C138"/>
  <c r="C98" s="1"/>
  <c r="B138"/>
  <c r="B98" s="1"/>
  <c r="M137"/>
  <c r="M97" s="1"/>
  <c r="L137"/>
  <c r="L97" s="1"/>
  <c r="K137"/>
  <c r="K97" s="1"/>
  <c r="J137"/>
  <c r="J97" s="1"/>
  <c r="I137"/>
  <c r="I97" s="1"/>
  <c r="H137"/>
  <c r="H97" s="1"/>
  <c r="G137"/>
  <c r="G97" s="1"/>
  <c r="F137"/>
  <c r="F97" s="1"/>
  <c r="E137"/>
  <c r="E97" s="1"/>
  <c r="D137"/>
  <c r="D97" s="1"/>
  <c r="C137"/>
  <c r="C97" s="1"/>
  <c r="B137"/>
  <c r="B97" s="1"/>
  <c r="M136"/>
  <c r="M96" s="1"/>
  <c r="L136"/>
  <c r="L96" s="1"/>
  <c r="K136"/>
  <c r="K96" s="1"/>
  <c r="J136"/>
  <c r="J96" s="1"/>
  <c r="I136"/>
  <c r="I96" s="1"/>
  <c r="H136"/>
  <c r="H96" s="1"/>
  <c r="G136"/>
  <c r="G96" s="1"/>
  <c r="F136"/>
  <c r="F96" s="1"/>
  <c r="E136"/>
  <c r="E96" s="1"/>
  <c r="D136"/>
  <c r="D96" s="1"/>
  <c r="C136"/>
  <c r="C96" s="1"/>
  <c r="B136"/>
  <c r="B96" s="1"/>
  <c r="M135"/>
  <c r="M95" s="1"/>
  <c r="L135"/>
  <c r="L95" s="1"/>
  <c r="K135"/>
  <c r="K95" s="1"/>
  <c r="J135"/>
  <c r="J95" s="1"/>
  <c r="I135"/>
  <c r="I95" s="1"/>
  <c r="H135"/>
  <c r="H95" s="1"/>
  <c r="G135"/>
  <c r="G95" s="1"/>
  <c r="F135"/>
  <c r="F95" s="1"/>
  <c r="E135"/>
  <c r="E95" s="1"/>
  <c r="D135"/>
  <c r="D95" s="1"/>
  <c r="C135"/>
  <c r="C95" s="1"/>
  <c r="B135"/>
  <c r="B95" s="1"/>
  <c r="M134"/>
  <c r="M94" s="1"/>
  <c r="L134"/>
  <c r="L94" s="1"/>
  <c r="K134"/>
  <c r="K94" s="1"/>
  <c r="J134"/>
  <c r="J94" s="1"/>
  <c r="I134"/>
  <c r="I94" s="1"/>
  <c r="H134"/>
  <c r="H94" s="1"/>
  <c r="G134"/>
  <c r="G94" s="1"/>
  <c r="F134"/>
  <c r="F94" s="1"/>
  <c r="E134"/>
  <c r="E94" s="1"/>
  <c r="D134"/>
  <c r="D94" s="1"/>
  <c r="C134"/>
  <c r="C94" s="1"/>
  <c r="B134"/>
  <c r="B94" s="1"/>
  <c r="M133"/>
  <c r="M93" s="1"/>
  <c r="L133"/>
  <c r="L93" s="1"/>
  <c r="K133"/>
  <c r="K93" s="1"/>
  <c r="J133"/>
  <c r="J93" s="1"/>
  <c r="I133"/>
  <c r="I93" s="1"/>
  <c r="H133"/>
  <c r="H93" s="1"/>
  <c r="G133"/>
  <c r="G93" s="1"/>
  <c r="F133"/>
  <c r="F93" s="1"/>
  <c r="E133"/>
  <c r="E93" s="1"/>
  <c r="D133"/>
  <c r="D93" s="1"/>
  <c r="C133"/>
  <c r="C93" s="1"/>
  <c r="B133"/>
  <c r="B93" s="1"/>
  <c r="M132"/>
  <c r="M92" s="1"/>
  <c r="L132"/>
  <c r="L92" s="1"/>
  <c r="K132"/>
  <c r="K92" s="1"/>
  <c r="J132"/>
  <c r="J92" s="1"/>
  <c r="I132"/>
  <c r="I92" s="1"/>
  <c r="H132"/>
  <c r="H92" s="1"/>
  <c r="G132"/>
  <c r="G92" s="1"/>
  <c r="F132"/>
  <c r="F92" s="1"/>
  <c r="E132"/>
  <c r="E92" s="1"/>
  <c r="D132"/>
  <c r="D92" s="1"/>
  <c r="C132"/>
  <c r="C92" s="1"/>
  <c r="B132"/>
  <c r="B92" s="1"/>
  <c r="M131"/>
  <c r="M91" s="1"/>
  <c r="L131"/>
  <c r="L91" s="1"/>
  <c r="K131"/>
  <c r="K91" s="1"/>
  <c r="J131"/>
  <c r="J91" s="1"/>
  <c r="I131"/>
  <c r="I91" s="1"/>
  <c r="H131"/>
  <c r="H91" s="1"/>
  <c r="G131"/>
  <c r="G91" s="1"/>
  <c r="F131"/>
  <c r="F91" s="1"/>
  <c r="E131"/>
  <c r="E91" s="1"/>
  <c r="D131"/>
  <c r="D91" s="1"/>
  <c r="C131"/>
  <c r="C91" s="1"/>
  <c r="B131"/>
  <c r="B91" s="1"/>
  <c r="M130"/>
  <c r="M90" s="1"/>
  <c r="L130"/>
  <c r="L90" s="1"/>
  <c r="K130"/>
  <c r="K90" s="1"/>
  <c r="J130"/>
  <c r="J90" s="1"/>
  <c r="I130"/>
  <c r="I90" s="1"/>
  <c r="H130"/>
  <c r="H90" s="1"/>
  <c r="G130"/>
  <c r="G90" s="1"/>
  <c r="F130"/>
  <c r="F90" s="1"/>
  <c r="E130"/>
  <c r="E90" s="1"/>
  <c r="D130"/>
  <c r="D90" s="1"/>
  <c r="C130"/>
  <c r="C90" s="1"/>
  <c r="B130"/>
  <c r="B90" s="1"/>
  <c r="M129"/>
  <c r="M89" s="1"/>
  <c r="L129"/>
  <c r="L89" s="1"/>
  <c r="K129"/>
  <c r="K89" s="1"/>
  <c r="J129"/>
  <c r="J89" s="1"/>
  <c r="I129"/>
  <c r="I89" s="1"/>
  <c r="H129"/>
  <c r="H89" s="1"/>
  <c r="G129"/>
  <c r="G89" s="1"/>
  <c r="F129"/>
  <c r="F89" s="1"/>
  <c r="E129"/>
  <c r="E89" s="1"/>
  <c r="D129"/>
  <c r="D89" s="1"/>
  <c r="C129"/>
  <c r="C89" s="1"/>
  <c r="B129"/>
  <c r="B89" s="1"/>
  <c r="M128"/>
  <c r="L128"/>
  <c r="K128"/>
  <c r="J128"/>
  <c r="I128"/>
  <c r="H128"/>
  <c r="G128"/>
  <c r="F128"/>
  <c r="E128"/>
  <c r="D128"/>
  <c r="C128"/>
  <c r="AC996" i="8"/>
  <c r="AC995"/>
  <c r="AC994"/>
  <c r="AC993"/>
  <c r="AC992"/>
  <c r="AC991"/>
  <c r="AC990"/>
  <c r="AC989"/>
  <c r="AC988"/>
  <c r="AC987"/>
  <c r="AC986"/>
  <c r="N996"/>
  <c r="N995"/>
  <c r="N994"/>
  <c r="N993"/>
  <c r="N992"/>
  <c r="N991"/>
  <c r="N990"/>
  <c r="N989"/>
  <c r="N988"/>
  <c r="N987"/>
  <c r="BQ2" i="9" l="1"/>
  <c r="BV249"/>
  <c r="BV236"/>
  <c r="BV223"/>
  <c r="BV275"/>
  <c r="BV287" s="1"/>
  <c r="BV299" s="1"/>
  <c r="BV311" s="1"/>
  <c r="BV323" s="1"/>
  <c r="BV335" s="1"/>
  <c r="BV347" s="1"/>
  <c r="BV359" s="1"/>
  <c r="BV262"/>
  <c r="BV222"/>
  <c r="BV235" l="1"/>
  <c r="BV234"/>
  <c r="BV274"/>
  <c r="BV286" s="1"/>
  <c r="BV298" s="1"/>
  <c r="BV310" s="1"/>
  <c r="BV322" s="1"/>
  <c r="BV334" s="1"/>
  <c r="BV346" s="1"/>
  <c r="BV358" s="1"/>
  <c r="BV248"/>
  <c r="BV261"/>
  <c r="BV260" l="1"/>
  <c r="BV247"/>
  <c r="BV273"/>
  <c r="BV285" s="1"/>
  <c r="BV297" s="1"/>
  <c r="BV309" s="1"/>
  <c r="BV321" s="1"/>
  <c r="BV333" s="1"/>
  <c r="BV345" s="1"/>
  <c r="BV357" s="1"/>
  <c r="BV246"/>
  <c r="BV272" l="1"/>
  <c r="BV284" s="1"/>
  <c r="BV296" s="1"/>
  <c r="BV308" s="1"/>
  <c r="BV320" s="1"/>
  <c r="BV332" s="1"/>
  <c r="BV344" s="1"/>
  <c r="BV356" s="1"/>
  <c r="BV258"/>
  <c r="BV259"/>
  <c r="BV271" l="1"/>
  <c r="BV283" s="1"/>
  <c r="BV295" s="1"/>
  <c r="BV307" s="1"/>
  <c r="BV319" s="1"/>
  <c r="BV331" s="1"/>
  <c r="BV343" s="1"/>
  <c r="BV355" s="1"/>
  <c r="BV367" s="1"/>
  <c r="BV270"/>
  <c r="BV282" s="1"/>
  <c r="BV294" s="1"/>
  <c r="BV306" s="1"/>
  <c r="BV318" s="1"/>
  <c r="BV330" s="1"/>
  <c r="BV342" s="1"/>
  <c r="BV354" s="1"/>
  <c r="BV366" s="1"/>
  <c r="AC276" l="1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N260"/>
  <c r="N272"/>
  <c r="R77"/>
  <c r="AC1104"/>
  <c r="AC1103"/>
  <c r="AC1102"/>
  <c r="AC1101"/>
  <c r="AC1100"/>
  <c r="AC1099"/>
  <c r="AC1098"/>
  <c r="AC1097"/>
  <c r="AC1096"/>
  <c r="AC1095"/>
  <c r="AC1094"/>
  <c r="AC1093"/>
  <c r="AC1092"/>
  <c r="AC1091"/>
  <c r="AC1090"/>
  <c r="AC1089"/>
  <c r="AC1088"/>
  <c r="AC956"/>
  <c r="AC955"/>
  <c r="AC954"/>
  <c r="AC953"/>
  <c r="AC952"/>
  <c r="AC951"/>
  <c r="AC950"/>
  <c r="AC949"/>
  <c r="AC948"/>
  <c r="AC947"/>
  <c r="AC946"/>
  <c r="AC945"/>
  <c r="AC944"/>
  <c r="AC943"/>
  <c r="AC942"/>
  <c r="AC941"/>
  <c r="AC940"/>
  <c r="AC939"/>
  <c r="AC938"/>
  <c r="AC937"/>
  <c r="AC936"/>
  <c r="AC935"/>
  <c r="AC934"/>
  <c r="AC933"/>
  <c r="AC932"/>
  <c r="AC931"/>
  <c r="AC930"/>
  <c r="AC929"/>
  <c r="AC928"/>
  <c r="N911"/>
  <c r="AC917"/>
  <c r="AC907"/>
  <c r="AC908"/>
  <c r="AC909"/>
  <c r="AC910"/>
  <c r="AC911"/>
  <c r="AC912"/>
  <c r="AC913"/>
  <c r="AC914"/>
  <c r="AC915"/>
  <c r="AC916"/>
  <c r="N907"/>
  <c r="N915"/>
  <c r="AC835"/>
  <c r="AC833"/>
  <c r="AC831"/>
  <c r="AC829"/>
  <c r="AC827"/>
  <c r="N747"/>
  <c r="B148"/>
  <c r="B108" s="1"/>
  <c r="N749"/>
  <c r="B150"/>
  <c r="B110" s="1"/>
  <c r="N751"/>
  <c r="N752"/>
  <c r="N753"/>
  <c r="N754"/>
  <c r="N755"/>
  <c r="B128"/>
  <c r="B88" s="1"/>
  <c r="Q157"/>
  <c r="Q117" s="1"/>
  <c r="R157"/>
  <c r="R117" s="1"/>
  <c r="C147"/>
  <c r="C107" s="1"/>
  <c r="D147"/>
  <c r="D107" s="1"/>
  <c r="E147"/>
  <c r="E107" s="1"/>
  <c r="F147"/>
  <c r="F107" s="1"/>
  <c r="G147"/>
  <c r="G107" s="1"/>
  <c r="H147"/>
  <c r="H107" s="1"/>
  <c r="I147"/>
  <c r="I107" s="1"/>
  <c r="J147"/>
  <c r="J107" s="1"/>
  <c r="K147"/>
  <c r="K107" s="1"/>
  <c r="L147"/>
  <c r="L107" s="1"/>
  <c r="M147"/>
  <c r="M107" s="1"/>
  <c r="Q147"/>
  <c r="R147"/>
  <c r="R107" s="1"/>
  <c r="S147"/>
  <c r="S107" s="1"/>
  <c r="T147"/>
  <c r="T107" s="1"/>
  <c r="U147"/>
  <c r="U107" s="1"/>
  <c r="V147"/>
  <c r="V107" s="1"/>
  <c r="W147"/>
  <c r="W107" s="1"/>
  <c r="X147"/>
  <c r="X107" s="1"/>
  <c r="Y147"/>
  <c r="Y107" s="1"/>
  <c r="Z147"/>
  <c r="Z107" s="1"/>
  <c r="AA147"/>
  <c r="AA107" s="1"/>
  <c r="AB147"/>
  <c r="AB107" s="1"/>
  <c r="C148"/>
  <c r="C108" s="1"/>
  <c r="D148"/>
  <c r="D108" s="1"/>
  <c r="E148"/>
  <c r="E108" s="1"/>
  <c r="F148"/>
  <c r="F108" s="1"/>
  <c r="G148"/>
  <c r="G108" s="1"/>
  <c r="H148"/>
  <c r="H108" s="1"/>
  <c r="I148"/>
  <c r="I108" s="1"/>
  <c r="J148"/>
  <c r="J108" s="1"/>
  <c r="K148"/>
  <c r="K108" s="1"/>
  <c r="L148"/>
  <c r="L108" s="1"/>
  <c r="M148"/>
  <c r="M108" s="1"/>
  <c r="Q148"/>
  <c r="Q108" s="1"/>
  <c r="R148"/>
  <c r="S148"/>
  <c r="S108" s="1"/>
  <c r="T148"/>
  <c r="T108" s="1"/>
  <c r="U148"/>
  <c r="U108" s="1"/>
  <c r="V148"/>
  <c r="V108" s="1"/>
  <c r="W148"/>
  <c r="W108" s="1"/>
  <c r="X148"/>
  <c r="X108" s="1"/>
  <c r="Y148"/>
  <c r="Y108" s="1"/>
  <c r="Z148"/>
  <c r="Z108" s="1"/>
  <c r="AA148"/>
  <c r="AA108" s="1"/>
  <c r="AB148"/>
  <c r="AB108" s="1"/>
  <c r="B149"/>
  <c r="B109" s="1"/>
  <c r="C149"/>
  <c r="C109" s="1"/>
  <c r="D149"/>
  <c r="D109" s="1"/>
  <c r="E149"/>
  <c r="E109" s="1"/>
  <c r="F149"/>
  <c r="F109" s="1"/>
  <c r="G149"/>
  <c r="G109" s="1"/>
  <c r="H149"/>
  <c r="H109" s="1"/>
  <c r="I149"/>
  <c r="I109" s="1"/>
  <c r="J149"/>
  <c r="J109" s="1"/>
  <c r="K149"/>
  <c r="K109" s="1"/>
  <c r="L149"/>
  <c r="L109" s="1"/>
  <c r="M149"/>
  <c r="M109" s="1"/>
  <c r="Q149"/>
  <c r="Q109" s="1"/>
  <c r="R149"/>
  <c r="R109" s="1"/>
  <c r="S149"/>
  <c r="S109" s="1"/>
  <c r="T149"/>
  <c r="T109" s="1"/>
  <c r="U149"/>
  <c r="U109" s="1"/>
  <c r="V149"/>
  <c r="V109" s="1"/>
  <c r="W149"/>
  <c r="W109" s="1"/>
  <c r="X149"/>
  <c r="X109" s="1"/>
  <c r="Y149"/>
  <c r="Y109" s="1"/>
  <c r="Z149"/>
  <c r="Z109" s="1"/>
  <c r="AA149"/>
  <c r="AA109" s="1"/>
  <c r="AB149"/>
  <c r="AB109" s="1"/>
  <c r="C150"/>
  <c r="C110" s="1"/>
  <c r="D150"/>
  <c r="D110" s="1"/>
  <c r="E150"/>
  <c r="E110" s="1"/>
  <c r="F150"/>
  <c r="F110" s="1"/>
  <c r="G150"/>
  <c r="G110" s="1"/>
  <c r="H150"/>
  <c r="H110" s="1"/>
  <c r="I150"/>
  <c r="I110" s="1"/>
  <c r="J150"/>
  <c r="J110" s="1"/>
  <c r="K150"/>
  <c r="K110" s="1"/>
  <c r="L150"/>
  <c r="L110" s="1"/>
  <c r="M150"/>
  <c r="M110" s="1"/>
  <c r="Q150"/>
  <c r="Q110" s="1"/>
  <c r="R150"/>
  <c r="S150"/>
  <c r="S110" s="1"/>
  <c r="T150"/>
  <c r="T110" s="1"/>
  <c r="U150"/>
  <c r="U110" s="1"/>
  <c r="V150"/>
  <c r="V110" s="1"/>
  <c r="W150"/>
  <c r="W110" s="1"/>
  <c r="X150"/>
  <c r="X110" s="1"/>
  <c r="Y150"/>
  <c r="Y110" s="1"/>
  <c r="Z150"/>
  <c r="Z110" s="1"/>
  <c r="AA150"/>
  <c r="AA110" s="1"/>
  <c r="AB150"/>
  <c r="AB110" s="1"/>
  <c r="B151"/>
  <c r="B111" s="1"/>
  <c r="C151"/>
  <c r="C111" s="1"/>
  <c r="D151"/>
  <c r="D111" s="1"/>
  <c r="E151"/>
  <c r="E111" s="1"/>
  <c r="F151"/>
  <c r="F111" s="1"/>
  <c r="G151"/>
  <c r="G111" s="1"/>
  <c r="H151"/>
  <c r="H111" s="1"/>
  <c r="I151"/>
  <c r="I111" s="1"/>
  <c r="J151"/>
  <c r="J111" s="1"/>
  <c r="K151"/>
  <c r="K111" s="1"/>
  <c r="L151"/>
  <c r="L111" s="1"/>
  <c r="M151"/>
  <c r="M111" s="1"/>
  <c r="Q151"/>
  <c r="Q111" s="1"/>
  <c r="R151"/>
  <c r="R111" s="1"/>
  <c r="S151"/>
  <c r="S111" s="1"/>
  <c r="T151"/>
  <c r="T111" s="1"/>
  <c r="U151"/>
  <c r="U111" s="1"/>
  <c r="V151"/>
  <c r="V111" s="1"/>
  <c r="W151"/>
  <c r="W111" s="1"/>
  <c r="X151"/>
  <c r="X111" s="1"/>
  <c r="Y151"/>
  <c r="Y111" s="1"/>
  <c r="Z151"/>
  <c r="Z111" s="1"/>
  <c r="AA151"/>
  <c r="AA111" s="1"/>
  <c r="AB151"/>
  <c r="AB111" s="1"/>
  <c r="C152"/>
  <c r="C112" s="1"/>
  <c r="E152"/>
  <c r="E112" s="1"/>
  <c r="G152"/>
  <c r="G112" s="1"/>
  <c r="I152"/>
  <c r="I112" s="1"/>
  <c r="K152"/>
  <c r="K112" s="1"/>
  <c r="M152"/>
  <c r="M112" s="1"/>
  <c r="Q152"/>
  <c r="Q112" s="1"/>
  <c r="R152"/>
  <c r="R112" s="1"/>
  <c r="S152"/>
  <c r="S112" s="1"/>
  <c r="T152"/>
  <c r="T112" s="1"/>
  <c r="U152"/>
  <c r="U112" s="1"/>
  <c r="V152"/>
  <c r="V112" s="1"/>
  <c r="W152"/>
  <c r="W112" s="1"/>
  <c r="X152"/>
  <c r="X112" s="1"/>
  <c r="Y152"/>
  <c r="Y112" s="1"/>
  <c r="Z152"/>
  <c r="Z112" s="1"/>
  <c r="AA152"/>
  <c r="AA112" s="1"/>
  <c r="AB152"/>
  <c r="AB112" s="1"/>
  <c r="B153"/>
  <c r="B113" s="1"/>
  <c r="C153"/>
  <c r="C113" s="1"/>
  <c r="D153"/>
  <c r="D113" s="1"/>
  <c r="E153"/>
  <c r="E113" s="1"/>
  <c r="F153"/>
  <c r="F113" s="1"/>
  <c r="G153"/>
  <c r="G113" s="1"/>
  <c r="H153"/>
  <c r="H113" s="1"/>
  <c r="I153"/>
  <c r="I113" s="1"/>
  <c r="J153"/>
  <c r="J113" s="1"/>
  <c r="K153"/>
  <c r="K113" s="1"/>
  <c r="L153"/>
  <c r="L113" s="1"/>
  <c r="M153"/>
  <c r="M113" s="1"/>
  <c r="Q153"/>
  <c r="Q113" s="1"/>
  <c r="R153"/>
  <c r="R113" s="1"/>
  <c r="S153"/>
  <c r="S113" s="1"/>
  <c r="T153"/>
  <c r="T113" s="1"/>
  <c r="U153"/>
  <c r="U113" s="1"/>
  <c r="V153"/>
  <c r="V113" s="1"/>
  <c r="W153"/>
  <c r="W113" s="1"/>
  <c r="X153"/>
  <c r="X113" s="1"/>
  <c r="Y153"/>
  <c r="Y113" s="1"/>
  <c r="Z153"/>
  <c r="Z113" s="1"/>
  <c r="AA153"/>
  <c r="AA113" s="1"/>
  <c r="AB153"/>
  <c r="AB113" s="1"/>
  <c r="C154"/>
  <c r="C114" s="1"/>
  <c r="E154"/>
  <c r="E114" s="1"/>
  <c r="G154"/>
  <c r="G114" s="1"/>
  <c r="I154"/>
  <c r="I114" s="1"/>
  <c r="K154"/>
  <c r="K114" s="1"/>
  <c r="M154"/>
  <c r="M114" s="1"/>
  <c r="Q154"/>
  <c r="Q114" s="1"/>
  <c r="R154"/>
  <c r="S154"/>
  <c r="S114" s="1"/>
  <c r="T154"/>
  <c r="T114" s="1"/>
  <c r="U154"/>
  <c r="U114" s="1"/>
  <c r="V154"/>
  <c r="V114" s="1"/>
  <c r="W154"/>
  <c r="W114" s="1"/>
  <c r="X154"/>
  <c r="X114" s="1"/>
  <c r="Y154"/>
  <c r="Y114" s="1"/>
  <c r="Z154"/>
  <c r="Z114" s="1"/>
  <c r="AA154"/>
  <c r="AA114" s="1"/>
  <c r="AB154"/>
  <c r="AB114" s="1"/>
  <c r="B155"/>
  <c r="B115" s="1"/>
  <c r="C155"/>
  <c r="C115" s="1"/>
  <c r="D155"/>
  <c r="D115" s="1"/>
  <c r="E155"/>
  <c r="E115" s="1"/>
  <c r="F155"/>
  <c r="F115" s="1"/>
  <c r="G155"/>
  <c r="G115" s="1"/>
  <c r="H155"/>
  <c r="H115" s="1"/>
  <c r="I155"/>
  <c r="I115" s="1"/>
  <c r="J155"/>
  <c r="J115" s="1"/>
  <c r="K155"/>
  <c r="K115" s="1"/>
  <c r="L155"/>
  <c r="L115" s="1"/>
  <c r="M155"/>
  <c r="M115" s="1"/>
  <c r="Q155"/>
  <c r="Q115" s="1"/>
  <c r="R155"/>
  <c r="R115" s="1"/>
  <c r="S155"/>
  <c r="S115" s="1"/>
  <c r="T155"/>
  <c r="T115" s="1"/>
  <c r="U155"/>
  <c r="U115" s="1"/>
  <c r="V155"/>
  <c r="V115" s="1"/>
  <c r="W155"/>
  <c r="W115" s="1"/>
  <c r="X155"/>
  <c r="X115" s="1"/>
  <c r="Y155"/>
  <c r="Y115" s="1"/>
  <c r="Z155"/>
  <c r="Z115" s="1"/>
  <c r="AA155"/>
  <c r="AA115" s="1"/>
  <c r="AB155"/>
  <c r="AB115" s="1"/>
  <c r="C156"/>
  <c r="C116" s="1"/>
  <c r="E156"/>
  <c r="E116" s="1"/>
  <c r="G156"/>
  <c r="G116" s="1"/>
  <c r="I156"/>
  <c r="I116" s="1"/>
  <c r="K156"/>
  <c r="K116" s="1"/>
  <c r="M156"/>
  <c r="M116" s="1"/>
  <c r="Q156"/>
  <c r="Q116" s="1"/>
  <c r="R156"/>
  <c r="R116" s="1"/>
  <c r="S156"/>
  <c r="S116" s="1"/>
  <c r="T156"/>
  <c r="T116" s="1"/>
  <c r="U156"/>
  <c r="U116" s="1"/>
  <c r="V156"/>
  <c r="V116" s="1"/>
  <c r="W156"/>
  <c r="W116" s="1"/>
  <c r="X156"/>
  <c r="X116" s="1"/>
  <c r="Y156"/>
  <c r="Y116" s="1"/>
  <c r="Z156"/>
  <c r="Z116" s="1"/>
  <c r="AA156"/>
  <c r="AA116" s="1"/>
  <c r="AB156"/>
  <c r="AB116" s="1"/>
  <c r="Q77"/>
  <c r="AB76"/>
  <c r="AA76"/>
  <c r="Z76"/>
  <c r="Y76"/>
  <c r="X76"/>
  <c r="W76"/>
  <c r="V76"/>
  <c r="U76"/>
  <c r="T76"/>
  <c r="S76"/>
  <c r="R76"/>
  <c r="Q76"/>
  <c r="AB75"/>
  <c r="AA75"/>
  <c r="Z75"/>
  <c r="Y75"/>
  <c r="X75"/>
  <c r="W75"/>
  <c r="V75"/>
  <c r="U75"/>
  <c r="T75"/>
  <c r="S75"/>
  <c r="R75"/>
  <c r="Q75"/>
  <c r="AB74"/>
  <c r="AA74"/>
  <c r="Z74"/>
  <c r="Y74"/>
  <c r="X74"/>
  <c r="W74"/>
  <c r="V74"/>
  <c r="U74"/>
  <c r="T74"/>
  <c r="S74"/>
  <c r="R74"/>
  <c r="Q74"/>
  <c r="AB73"/>
  <c r="AA73"/>
  <c r="Z73"/>
  <c r="Y73"/>
  <c r="X73"/>
  <c r="W73"/>
  <c r="V73"/>
  <c r="U73"/>
  <c r="T73"/>
  <c r="S73"/>
  <c r="R73"/>
  <c r="Q73"/>
  <c r="AB72"/>
  <c r="AA72"/>
  <c r="Z72"/>
  <c r="Y72"/>
  <c r="X72"/>
  <c r="W72"/>
  <c r="V72"/>
  <c r="U72"/>
  <c r="T72"/>
  <c r="S72"/>
  <c r="R72"/>
  <c r="Q72"/>
  <c r="AB71"/>
  <c r="AA71"/>
  <c r="Z71"/>
  <c r="Y71"/>
  <c r="X71"/>
  <c r="W71"/>
  <c r="V71"/>
  <c r="U71"/>
  <c r="T71"/>
  <c r="S71"/>
  <c r="R71"/>
  <c r="Q71"/>
  <c r="AB70"/>
  <c r="AA70"/>
  <c r="Z70"/>
  <c r="Y70"/>
  <c r="X70"/>
  <c r="W70"/>
  <c r="V70"/>
  <c r="U70"/>
  <c r="T70"/>
  <c r="S70"/>
  <c r="R70"/>
  <c r="Q70"/>
  <c r="AB69"/>
  <c r="AA69"/>
  <c r="Z69"/>
  <c r="Y69"/>
  <c r="X69"/>
  <c r="W69"/>
  <c r="V69"/>
  <c r="U69"/>
  <c r="T69"/>
  <c r="S69"/>
  <c r="R69"/>
  <c r="Q69"/>
  <c r="AB68"/>
  <c r="AA68"/>
  <c r="Z68"/>
  <c r="Y68"/>
  <c r="X68"/>
  <c r="W68"/>
  <c r="V68"/>
  <c r="U68"/>
  <c r="T68"/>
  <c r="S68"/>
  <c r="R68"/>
  <c r="Q68"/>
  <c r="AB67"/>
  <c r="AA67"/>
  <c r="Z67"/>
  <c r="Y67"/>
  <c r="X67"/>
  <c r="W67"/>
  <c r="V67"/>
  <c r="U67"/>
  <c r="T67"/>
  <c r="S67"/>
  <c r="M76"/>
  <c r="L76"/>
  <c r="K76"/>
  <c r="J76"/>
  <c r="I76"/>
  <c r="H76"/>
  <c r="G76"/>
  <c r="F76"/>
  <c r="E76"/>
  <c r="D76"/>
  <c r="C76"/>
  <c r="B76"/>
  <c r="M75"/>
  <c r="L75"/>
  <c r="K75"/>
  <c r="J75"/>
  <c r="I75"/>
  <c r="H75"/>
  <c r="G75"/>
  <c r="F75"/>
  <c r="E75"/>
  <c r="D75"/>
  <c r="C75"/>
  <c r="B75"/>
  <c r="M74"/>
  <c r="L74"/>
  <c r="K74"/>
  <c r="J74"/>
  <c r="I74"/>
  <c r="H74"/>
  <c r="G74"/>
  <c r="F74"/>
  <c r="E74"/>
  <c r="D74"/>
  <c r="C74"/>
  <c r="B74"/>
  <c r="M73"/>
  <c r="L73"/>
  <c r="K73"/>
  <c r="J73"/>
  <c r="I73"/>
  <c r="H73"/>
  <c r="G73"/>
  <c r="F73"/>
  <c r="E73"/>
  <c r="D73"/>
  <c r="C73"/>
  <c r="B73"/>
  <c r="M72"/>
  <c r="L72"/>
  <c r="K72"/>
  <c r="J72"/>
  <c r="I72"/>
  <c r="H72"/>
  <c r="G72"/>
  <c r="F72"/>
  <c r="E72"/>
  <c r="D72"/>
  <c r="C72"/>
  <c r="B72"/>
  <c r="M71"/>
  <c r="L71"/>
  <c r="K71"/>
  <c r="J71"/>
  <c r="I71"/>
  <c r="H71"/>
  <c r="G71"/>
  <c r="F71"/>
  <c r="E71"/>
  <c r="D71"/>
  <c r="C71"/>
  <c r="B71"/>
  <c r="M70"/>
  <c r="L70"/>
  <c r="K70"/>
  <c r="J70"/>
  <c r="I70"/>
  <c r="H70"/>
  <c r="G70"/>
  <c r="F70"/>
  <c r="E70"/>
  <c r="D70"/>
  <c r="C70"/>
  <c r="B70"/>
  <c r="M69"/>
  <c r="L69"/>
  <c r="K69"/>
  <c r="J69"/>
  <c r="I69"/>
  <c r="H69"/>
  <c r="G69"/>
  <c r="F69"/>
  <c r="E69"/>
  <c r="D69"/>
  <c r="C69"/>
  <c r="B69"/>
  <c r="M68"/>
  <c r="L68"/>
  <c r="K68"/>
  <c r="J68"/>
  <c r="I68"/>
  <c r="H68"/>
  <c r="G68"/>
  <c r="F68"/>
  <c r="E68"/>
  <c r="D68"/>
  <c r="C68"/>
  <c r="B68"/>
  <c r="M67"/>
  <c r="L67"/>
  <c r="K67"/>
  <c r="J67"/>
  <c r="I67"/>
  <c r="H67"/>
  <c r="G67"/>
  <c r="F67"/>
  <c r="E67"/>
  <c r="D67"/>
  <c r="C67"/>
  <c r="B67"/>
  <c r="AC635"/>
  <c r="AC634"/>
  <c r="AC633"/>
  <c r="AC632"/>
  <c r="AC631"/>
  <c r="AC630"/>
  <c r="AC629"/>
  <c r="AC628"/>
  <c r="AC627"/>
  <c r="AC626"/>
  <c r="AC625"/>
  <c r="AC624"/>
  <c r="AC623"/>
  <c r="AC622"/>
  <c r="AC621"/>
  <c r="AC620"/>
  <c r="AC619"/>
  <c r="AC618"/>
  <c r="AC617"/>
  <c r="AC616"/>
  <c r="AC615"/>
  <c r="AC614"/>
  <c r="AC613"/>
  <c r="AC612"/>
  <c r="AC611"/>
  <c r="AC610"/>
  <c r="AC609"/>
  <c r="AC608"/>
  <c r="AC607"/>
  <c r="AC606"/>
  <c r="N627"/>
  <c r="N628"/>
  <c r="N629"/>
  <c r="N630"/>
  <c r="N631"/>
  <c r="N632"/>
  <c r="N633"/>
  <c r="N634"/>
  <c r="N635"/>
  <c r="N636"/>
  <c r="AC596"/>
  <c r="AC595"/>
  <c r="AC594"/>
  <c r="AC593"/>
  <c r="AC592"/>
  <c r="AC591"/>
  <c r="AC590"/>
  <c r="AC589"/>
  <c r="AC588"/>
  <c r="AC587"/>
  <c r="AC586"/>
  <c r="AC585"/>
  <c r="AC584"/>
  <c r="AC583"/>
  <c r="AC582"/>
  <c r="AC581"/>
  <c r="AC580"/>
  <c r="AC579"/>
  <c r="AC578"/>
  <c r="AC577"/>
  <c r="AC576"/>
  <c r="AC575"/>
  <c r="AC574"/>
  <c r="AC573"/>
  <c r="AC572"/>
  <c r="AC571"/>
  <c r="AC570"/>
  <c r="AC569"/>
  <c r="AC568"/>
  <c r="N587"/>
  <c r="N588"/>
  <c r="N589"/>
  <c r="N590"/>
  <c r="N591"/>
  <c r="N592"/>
  <c r="N593"/>
  <c r="N594"/>
  <c r="N595"/>
  <c r="N596"/>
  <c r="AC556"/>
  <c r="AC555"/>
  <c r="AC554"/>
  <c r="AC553"/>
  <c r="AC552"/>
  <c r="AC551"/>
  <c r="AC550"/>
  <c r="AC549"/>
  <c r="AC548"/>
  <c r="AC547"/>
  <c r="AC546"/>
  <c r="AC545"/>
  <c r="AC544"/>
  <c r="AC543"/>
  <c r="AC542"/>
  <c r="AC541"/>
  <c r="AC540"/>
  <c r="AC539"/>
  <c r="AC538"/>
  <c r="AC537"/>
  <c r="AC536"/>
  <c r="AC535"/>
  <c r="AC534"/>
  <c r="AC533"/>
  <c r="AC532"/>
  <c r="AC531"/>
  <c r="AC530"/>
  <c r="AC529"/>
  <c r="AC528"/>
  <c r="N547"/>
  <c r="N548"/>
  <c r="N549"/>
  <c r="N550"/>
  <c r="N551"/>
  <c r="N552"/>
  <c r="N553"/>
  <c r="N554"/>
  <c r="N555"/>
  <c r="N556"/>
  <c r="AC497"/>
  <c r="AC496"/>
  <c r="AC495"/>
  <c r="AC494"/>
  <c r="AC493"/>
  <c r="AC492"/>
  <c r="AC491"/>
  <c r="AC490"/>
  <c r="AC489"/>
  <c r="AC488"/>
  <c r="N507"/>
  <c r="N508"/>
  <c r="N509"/>
  <c r="N510"/>
  <c r="N511"/>
  <c r="N512"/>
  <c r="N513"/>
  <c r="N514"/>
  <c r="N515"/>
  <c r="N516"/>
  <c r="AC210"/>
  <c r="AC209"/>
  <c r="AC208"/>
  <c r="N210"/>
  <c r="AC1187" i="7"/>
  <c r="AC1188"/>
  <c r="AC1189"/>
  <c r="AC1190"/>
  <c r="AC1191"/>
  <c r="AC1192"/>
  <c r="AC1193"/>
  <c r="AC1194"/>
  <c r="AC1195"/>
  <c r="AC1196"/>
  <c r="AC1156"/>
  <c r="AC1155"/>
  <c r="AC1154"/>
  <c r="AC1153"/>
  <c r="AC1152"/>
  <c r="AC1151"/>
  <c r="AC1150"/>
  <c r="AC1149"/>
  <c r="AC1148"/>
  <c r="AC1147"/>
  <c r="N1027"/>
  <c r="AC1027"/>
  <c r="N1028"/>
  <c r="AC1028"/>
  <c r="N1029"/>
  <c r="AC1029"/>
  <c r="N1030"/>
  <c r="AC1030"/>
  <c r="N1031"/>
  <c r="AC1031"/>
  <c r="N1032"/>
  <c r="AC1032"/>
  <c r="N1033"/>
  <c r="AC1033"/>
  <c r="N1034"/>
  <c r="AC1034"/>
  <c r="N1035"/>
  <c r="AC1035"/>
  <c r="N1036"/>
  <c r="AC1036"/>
  <c r="N1008"/>
  <c r="AC996"/>
  <c r="AC995"/>
  <c r="AC994"/>
  <c r="AC993"/>
  <c r="AC992"/>
  <c r="AC991"/>
  <c r="AC990"/>
  <c r="AC989"/>
  <c r="AC988"/>
  <c r="AC987"/>
  <c r="AC986"/>
  <c r="AC985"/>
  <c r="AC984"/>
  <c r="AC983"/>
  <c r="AC982"/>
  <c r="AC981"/>
  <c r="AC980"/>
  <c r="AC979"/>
  <c r="AC978"/>
  <c r="AC977"/>
  <c r="AC976"/>
  <c r="AC975"/>
  <c r="AC974"/>
  <c r="AC973"/>
  <c r="AC972"/>
  <c r="AC971"/>
  <c r="AC970"/>
  <c r="AC969"/>
  <c r="AC968"/>
  <c r="AC956"/>
  <c r="AC955"/>
  <c r="AC954"/>
  <c r="AC953"/>
  <c r="AC952"/>
  <c r="AC951"/>
  <c r="AC950"/>
  <c r="AC949"/>
  <c r="AC948"/>
  <c r="AC947"/>
  <c r="AC946"/>
  <c r="AC945"/>
  <c r="AC944"/>
  <c r="AC943"/>
  <c r="AC942"/>
  <c r="AC941"/>
  <c r="AC940"/>
  <c r="AC939"/>
  <c r="AC938"/>
  <c r="AC937"/>
  <c r="AC936"/>
  <c r="AC935"/>
  <c r="AC934"/>
  <c r="AC933"/>
  <c r="AC932"/>
  <c r="AC931"/>
  <c r="AC930"/>
  <c r="AC929"/>
  <c r="AC928"/>
  <c r="N930"/>
  <c r="N932"/>
  <c r="N934"/>
  <c r="N936"/>
  <c r="N938"/>
  <c r="N940"/>
  <c r="N942"/>
  <c r="N944"/>
  <c r="N946"/>
  <c r="N948"/>
  <c r="N950"/>
  <c r="N952"/>
  <c r="N954"/>
  <c r="N956"/>
  <c r="AC917"/>
  <c r="AC916"/>
  <c r="AC915"/>
  <c r="AC914"/>
  <c r="AC913"/>
  <c r="AC912"/>
  <c r="AC911"/>
  <c r="AC910"/>
  <c r="AC909"/>
  <c r="AC908"/>
  <c r="AC907"/>
  <c r="Q877"/>
  <c r="N867"/>
  <c r="Q867"/>
  <c r="R867"/>
  <c r="S867"/>
  <c r="T867"/>
  <c r="U867"/>
  <c r="V867"/>
  <c r="W867"/>
  <c r="X867"/>
  <c r="Y867"/>
  <c r="Z867"/>
  <c r="AA867"/>
  <c r="AB867"/>
  <c r="N868"/>
  <c r="Q868"/>
  <c r="R868"/>
  <c r="S868"/>
  <c r="AC868" s="1"/>
  <c r="T868"/>
  <c r="U868"/>
  <c r="V868"/>
  <c r="W868"/>
  <c r="X868"/>
  <c r="Y868"/>
  <c r="Z868"/>
  <c r="AA868"/>
  <c r="AB868"/>
  <c r="N869"/>
  <c r="Q869"/>
  <c r="R869"/>
  <c r="S869"/>
  <c r="T869"/>
  <c r="U869"/>
  <c r="V869"/>
  <c r="W869"/>
  <c r="X869"/>
  <c r="Y869"/>
  <c r="Z869"/>
  <c r="AA869"/>
  <c r="AB869"/>
  <c r="N870"/>
  <c r="Q870"/>
  <c r="R870"/>
  <c r="S870"/>
  <c r="T870"/>
  <c r="AC870" s="1"/>
  <c r="U870"/>
  <c r="V870"/>
  <c r="W870"/>
  <c r="X870"/>
  <c r="Y870"/>
  <c r="Z870"/>
  <c r="AA870"/>
  <c r="AB870"/>
  <c r="N871"/>
  <c r="Q871"/>
  <c r="R871"/>
  <c r="S871"/>
  <c r="T871"/>
  <c r="U871"/>
  <c r="V871"/>
  <c r="W871"/>
  <c r="X871"/>
  <c r="Y871"/>
  <c r="Z871"/>
  <c r="AA871"/>
  <c r="AB871"/>
  <c r="N872"/>
  <c r="Q872"/>
  <c r="R872"/>
  <c r="S872"/>
  <c r="T872"/>
  <c r="U872"/>
  <c r="V872"/>
  <c r="W872"/>
  <c r="X872"/>
  <c r="Y872"/>
  <c r="Z872"/>
  <c r="AA872"/>
  <c r="AB872"/>
  <c r="AC872"/>
  <c r="N873"/>
  <c r="Q873"/>
  <c r="R873"/>
  <c r="S873"/>
  <c r="T873"/>
  <c r="U873"/>
  <c r="V873"/>
  <c r="W873"/>
  <c r="X873"/>
  <c r="Y873"/>
  <c r="Z873"/>
  <c r="AA873"/>
  <c r="AB873"/>
  <c r="N874"/>
  <c r="Q874"/>
  <c r="R874"/>
  <c r="AC874" s="1"/>
  <c r="S874"/>
  <c r="T874"/>
  <c r="U874"/>
  <c r="V874"/>
  <c r="W874"/>
  <c r="X874"/>
  <c r="Y874"/>
  <c r="Z874"/>
  <c r="AA874"/>
  <c r="AB874"/>
  <c r="N875"/>
  <c r="Q875"/>
  <c r="R875"/>
  <c r="S875"/>
  <c r="T875"/>
  <c r="U875"/>
  <c r="V875"/>
  <c r="W875"/>
  <c r="X875"/>
  <c r="Y875"/>
  <c r="Z875"/>
  <c r="AA875"/>
  <c r="AB875"/>
  <c r="N876"/>
  <c r="Q876"/>
  <c r="R876"/>
  <c r="S876"/>
  <c r="AC876" s="1"/>
  <c r="T876"/>
  <c r="U876"/>
  <c r="V876"/>
  <c r="W876"/>
  <c r="X876"/>
  <c r="Y876"/>
  <c r="Z876"/>
  <c r="AA876"/>
  <c r="AB876"/>
  <c r="N467"/>
  <c r="AC467"/>
  <c r="N468"/>
  <c r="AC468"/>
  <c r="N469"/>
  <c r="AC469"/>
  <c r="N470"/>
  <c r="AC470"/>
  <c r="N471"/>
  <c r="AC471"/>
  <c r="N472"/>
  <c r="AC472"/>
  <c r="N473"/>
  <c r="AC473"/>
  <c r="N474"/>
  <c r="AC474"/>
  <c r="N475"/>
  <c r="AC475"/>
  <c r="N476"/>
  <c r="AC476"/>
  <c r="N227"/>
  <c r="N228"/>
  <c r="N229"/>
  <c r="N230"/>
  <c r="N231"/>
  <c r="N232"/>
  <c r="N233"/>
  <c r="N234"/>
  <c r="N235"/>
  <c r="N236"/>
  <c r="N1187" i="8"/>
  <c r="AC1187"/>
  <c r="N1188"/>
  <c r="AC1188"/>
  <c r="N1189"/>
  <c r="AC1189"/>
  <c r="N1190"/>
  <c r="AC1190"/>
  <c r="N1191"/>
  <c r="AC1191"/>
  <c r="N1192"/>
  <c r="AC1192"/>
  <c r="N1193"/>
  <c r="AC1193"/>
  <c r="N1194"/>
  <c r="AC1194"/>
  <c r="N1195"/>
  <c r="AC1195"/>
  <c r="N1196"/>
  <c r="AC1196"/>
  <c r="N227"/>
  <c r="AC227"/>
  <c r="N228"/>
  <c r="AC228"/>
  <c r="N229"/>
  <c r="AC229"/>
  <c r="N230"/>
  <c r="AC230"/>
  <c r="N231"/>
  <c r="AC231"/>
  <c r="N232"/>
  <c r="AC232"/>
  <c r="N233"/>
  <c r="AC233"/>
  <c r="N234"/>
  <c r="AC234"/>
  <c r="N235"/>
  <c r="AC235"/>
  <c r="N236"/>
  <c r="AC236"/>
  <c r="Q877"/>
  <c r="N867"/>
  <c r="AC867"/>
  <c r="N868"/>
  <c r="AC868"/>
  <c r="N869"/>
  <c r="AC869"/>
  <c r="N870"/>
  <c r="AC870"/>
  <c r="N871"/>
  <c r="AC871"/>
  <c r="N872"/>
  <c r="AC872"/>
  <c r="N873"/>
  <c r="AC873"/>
  <c r="N874"/>
  <c r="AC874"/>
  <c r="N875"/>
  <c r="AC875"/>
  <c r="N876"/>
  <c r="AC876"/>
  <c r="Q1037"/>
  <c r="N1027"/>
  <c r="Q1027"/>
  <c r="R1027"/>
  <c r="S1027"/>
  <c r="T1027"/>
  <c r="U1027"/>
  <c r="V1027"/>
  <c r="W1027"/>
  <c r="X1027"/>
  <c r="Y1027"/>
  <c r="Z1027"/>
  <c r="AA1027"/>
  <c r="AB1027"/>
  <c r="N1028"/>
  <c r="Q1028"/>
  <c r="R1028"/>
  <c r="AC1028" s="1"/>
  <c r="S1028"/>
  <c r="T1028"/>
  <c r="U1028"/>
  <c r="V1028"/>
  <c r="W1028"/>
  <c r="X1028"/>
  <c r="Y1028"/>
  <c r="Z1028"/>
  <c r="AA1028"/>
  <c r="AB1028"/>
  <c r="N1029"/>
  <c r="Q1029"/>
  <c r="R1029"/>
  <c r="S1029"/>
  <c r="T1029"/>
  <c r="U1029"/>
  <c r="V1029"/>
  <c r="W1029"/>
  <c r="X1029"/>
  <c r="Y1029"/>
  <c r="Z1029"/>
  <c r="AA1029"/>
  <c r="AB1029"/>
  <c r="N1030"/>
  <c r="Q1030"/>
  <c r="R1030"/>
  <c r="S1030"/>
  <c r="AC1030" s="1"/>
  <c r="T1030"/>
  <c r="U1030"/>
  <c r="V1030"/>
  <c r="W1030"/>
  <c r="X1030"/>
  <c r="Y1030"/>
  <c r="Z1030"/>
  <c r="AA1030"/>
  <c r="AB1030"/>
  <c r="N1031"/>
  <c r="Q1031"/>
  <c r="R1031"/>
  <c r="S1031"/>
  <c r="T1031"/>
  <c r="U1031"/>
  <c r="V1031"/>
  <c r="W1031"/>
  <c r="X1031"/>
  <c r="Y1031"/>
  <c r="Z1031"/>
  <c r="AA1031"/>
  <c r="AB1031"/>
  <c r="N1032"/>
  <c r="Q1032"/>
  <c r="R1032"/>
  <c r="S1032"/>
  <c r="AC1032" s="1"/>
  <c r="T1032"/>
  <c r="U1032"/>
  <c r="V1032"/>
  <c r="W1032"/>
  <c r="X1032"/>
  <c r="Y1032"/>
  <c r="Z1032"/>
  <c r="AA1032"/>
  <c r="AB1032"/>
  <c r="N1033"/>
  <c r="Q1033"/>
  <c r="R1033"/>
  <c r="S1033"/>
  <c r="T1033"/>
  <c r="U1033"/>
  <c r="V1033"/>
  <c r="W1033"/>
  <c r="X1033"/>
  <c r="Y1033"/>
  <c r="Z1033"/>
  <c r="AA1033"/>
  <c r="AB1033"/>
  <c r="N1034"/>
  <c r="Q1034"/>
  <c r="R1034"/>
  <c r="S1034"/>
  <c r="T1034"/>
  <c r="U1034"/>
  <c r="V1034"/>
  <c r="W1034"/>
  <c r="X1034"/>
  <c r="Y1034"/>
  <c r="Z1034"/>
  <c r="AA1034"/>
  <c r="AB1034"/>
  <c r="AC1034"/>
  <c r="N1035"/>
  <c r="Q1035"/>
  <c r="R1035"/>
  <c r="S1035"/>
  <c r="T1035"/>
  <c r="U1035"/>
  <c r="V1035"/>
  <c r="W1035"/>
  <c r="X1035"/>
  <c r="Y1035"/>
  <c r="Z1035"/>
  <c r="AA1035"/>
  <c r="AB1035"/>
  <c r="N1036"/>
  <c r="Q1036"/>
  <c r="R1036"/>
  <c r="AC1036" s="1"/>
  <c r="S1036"/>
  <c r="T1036"/>
  <c r="U1036"/>
  <c r="V1036"/>
  <c r="W1036"/>
  <c r="X1036"/>
  <c r="Y1036"/>
  <c r="Z1036"/>
  <c r="AA1036"/>
  <c r="AB1036"/>
  <c r="Q1077"/>
  <c r="N1067"/>
  <c r="Q1067"/>
  <c r="R1067"/>
  <c r="S1067"/>
  <c r="T1067"/>
  <c r="U1067"/>
  <c r="V1067"/>
  <c r="W1067"/>
  <c r="X1067"/>
  <c r="Y1067"/>
  <c r="Z1067"/>
  <c r="AA1067"/>
  <c r="AB1067"/>
  <c r="N1068"/>
  <c r="Q1068"/>
  <c r="R1068"/>
  <c r="AC1068" s="1"/>
  <c r="S1068"/>
  <c r="T1068"/>
  <c r="U1068"/>
  <c r="V1068"/>
  <c r="W1068"/>
  <c r="X1068"/>
  <c r="Y1068"/>
  <c r="Z1068"/>
  <c r="AA1068"/>
  <c r="AB1068"/>
  <c r="N1069"/>
  <c r="Q1069"/>
  <c r="R1069"/>
  <c r="S1069"/>
  <c r="T1069"/>
  <c r="U1069"/>
  <c r="V1069"/>
  <c r="W1069"/>
  <c r="X1069"/>
  <c r="Y1069"/>
  <c r="Z1069"/>
  <c r="AA1069"/>
  <c r="AB1069"/>
  <c r="N1070"/>
  <c r="Q1070"/>
  <c r="R1070"/>
  <c r="S1070"/>
  <c r="T1070"/>
  <c r="U1070"/>
  <c r="V1070"/>
  <c r="W1070"/>
  <c r="X1070"/>
  <c r="Y1070"/>
  <c r="Z1070"/>
  <c r="AA1070"/>
  <c r="AB1070"/>
  <c r="N1071"/>
  <c r="Q1071"/>
  <c r="R1071"/>
  <c r="S1071"/>
  <c r="T1071"/>
  <c r="U1071"/>
  <c r="V1071"/>
  <c r="W1071"/>
  <c r="X1071"/>
  <c r="Y1071"/>
  <c r="Z1071"/>
  <c r="AA1071"/>
  <c r="AB1071"/>
  <c r="N1072"/>
  <c r="Q1072"/>
  <c r="R1072"/>
  <c r="S1072"/>
  <c r="T1072"/>
  <c r="U1072"/>
  <c r="V1072"/>
  <c r="W1072"/>
  <c r="X1072"/>
  <c r="Y1072"/>
  <c r="Z1072"/>
  <c r="AA1072"/>
  <c r="AB1072"/>
  <c r="AC1072"/>
  <c r="N1073"/>
  <c r="Q1073"/>
  <c r="R1073"/>
  <c r="S1073"/>
  <c r="T1073"/>
  <c r="U1073"/>
  <c r="V1073"/>
  <c r="W1073"/>
  <c r="X1073"/>
  <c r="Y1073"/>
  <c r="Z1073"/>
  <c r="AA1073"/>
  <c r="AB1073"/>
  <c r="N1074"/>
  <c r="Q1074"/>
  <c r="R1074"/>
  <c r="S1074"/>
  <c r="T1074"/>
  <c r="U1074"/>
  <c r="V1074"/>
  <c r="W1074"/>
  <c r="X1074"/>
  <c r="Y1074"/>
  <c r="Z1074"/>
  <c r="AA1074"/>
  <c r="AB1074"/>
  <c r="N1075"/>
  <c r="Q1075"/>
  <c r="R1075"/>
  <c r="S1075"/>
  <c r="T1075"/>
  <c r="U1075"/>
  <c r="V1075"/>
  <c r="W1075"/>
  <c r="X1075"/>
  <c r="Y1075"/>
  <c r="Z1075"/>
  <c r="AA1075"/>
  <c r="AB1075"/>
  <c r="N1076"/>
  <c r="Q1076"/>
  <c r="R1076"/>
  <c r="S1076"/>
  <c r="T1076"/>
  <c r="AC1076" s="1"/>
  <c r="U1076"/>
  <c r="V1076"/>
  <c r="W1076"/>
  <c r="X1076"/>
  <c r="Y1076"/>
  <c r="Z1076"/>
  <c r="AA1076"/>
  <c r="AB1076"/>
  <c r="N1107"/>
  <c r="N1108"/>
  <c r="N1109"/>
  <c r="N1110"/>
  <c r="N1111"/>
  <c r="N1112"/>
  <c r="N1113"/>
  <c r="N1114"/>
  <c r="N1115"/>
  <c r="N1116"/>
  <c r="AC947"/>
  <c r="AC948"/>
  <c r="AC949"/>
  <c r="AC950"/>
  <c r="AC951"/>
  <c r="AC952"/>
  <c r="AC953"/>
  <c r="AC954"/>
  <c r="AC955"/>
  <c r="AC956"/>
  <c r="N947"/>
  <c r="N948"/>
  <c r="N949"/>
  <c r="N950"/>
  <c r="N951"/>
  <c r="N952"/>
  <c r="N953"/>
  <c r="N954"/>
  <c r="N955"/>
  <c r="N956"/>
  <c r="Q157"/>
  <c r="R157"/>
  <c r="R117" s="1"/>
  <c r="AB156"/>
  <c r="AA156"/>
  <c r="Z156"/>
  <c r="Y156"/>
  <c r="X156"/>
  <c r="W156"/>
  <c r="V156"/>
  <c r="U156"/>
  <c r="T156"/>
  <c r="S156"/>
  <c r="R156"/>
  <c r="Q156"/>
  <c r="AB155"/>
  <c r="AA155"/>
  <c r="Z155"/>
  <c r="Y155"/>
  <c r="X155"/>
  <c r="W155"/>
  <c r="V155"/>
  <c r="U155"/>
  <c r="T155"/>
  <c r="S155"/>
  <c r="R155"/>
  <c r="Q155"/>
  <c r="AB154"/>
  <c r="AA154"/>
  <c r="Z154"/>
  <c r="Y154"/>
  <c r="X154"/>
  <c r="W154"/>
  <c r="V154"/>
  <c r="U154"/>
  <c r="T154"/>
  <c r="S154"/>
  <c r="R154"/>
  <c r="Q154"/>
  <c r="AB153"/>
  <c r="AA153"/>
  <c r="Z153"/>
  <c r="Y153"/>
  <c r="X153"/>
  <c r="W153"/>
  <c r="V153"/>
  <c r="U153"/>
  <c r="T153"/>
  <c r="S153"/>
  <c r="R153"/>
  <c r="Q153"/>
  <c r="AB152"/>
  <c r="AA152"/>
  <c r="Z152"/>
  <c r="Y152"/>
  <c r="X152"/>
  <c r="W152"/>
  <c r="V152"/>
  <c r="U152"/>
  <c r="T152"/>
  <c r="S152"/>
  <c r="R152"/>
  <c r="Q152"/>
  <c r="AB151"/>
  <c r="AA151"/>
  <c r="Z151"/>
  <c r="Y151"/>
  <c r="X151"/>
  <c r="W151"/>
  <c r="V151"/>
  <c r="U151"/>
  <c r="T151"/>
  <c r="S151"/>
  <c r="R151"/>
  <c r="Q151"/>
  <c r="AB150"/>
  <c r="AB110" s="1"/>
  <c r="AA150"/>
  <c r="Z150"/>
  <c r="Z110" s="1"/>
  <c r="Y150"/>
  <c r="Y110" s="1"/>
  <c r="X150"/>
  <c r="X110" s="1"/>
  <c r="W150"/>
  <c r="V150"/>
  <c r="V110" s="1"/>
  <c r="U150"/>
  <c r="U110" s="1"/>
  <c r="T150"/>
  <c r="T110" s="1"/>
  <c r="S150"/>
  <c r="R150"/>
  <c r="R110" s="1"/>
  <c r="Q150"/>
  <c r="AB149"/>
  <c r="AB109" s="1"/>
  <c r="AA149"/>
  <c r="AA109" s="1"/>
  <c r="Z149"/>
  <c r="Z109" s="1"/>
  <c r="Y149"/>
  <c r="Y109" s="1"/>
  <c r="X149"/>
  <c r="X109" s="1"/>
  <c r="W149"/>
  <c r="W109" s="1"/>
  <c r="V149"/>
  <c r="V109" s="1"/>
  <c r="U149"/>
  <c r="U109" s="1"/>
  <c r="T149"/>
  <c r="T109" s="1"/>
  <c r="S149"/>
  <c r="S109" s="1"/>
  <c r="R149"/>
  <c r="Q149"/>
  <c r="Q109" s="1"/>
  <c r="AB148"/>
  <c r="AB108" s="1"/>
  <c r="AA148"/>
  <c r="AA108" s="1"/>
  <c r="Z148"/>
  <c r="Y148"/>
  <c r="Y108" s="1"/>
  <c r="X148"/>
  <c r="X108" s="1"/>
  <c r="W148"/>
  <c r="W108" s="1"/>
  <c r="V148"/>
  <c r="U148"/>
  <c r="U108" s="1"/>
  <c r="T148"/>
  <c r="T108" s="1"/>
  <c r="S148"/>
  <c r="S108" s="1"/>
  <c r="R148"/>
  <c r="Q148"/>
  <c r="AB147"/>
  <c r="AB107" s="1"/>
  <c r="AA147"/>
  <c r="Z147"/>
  <c r="Z107" s="1"/>
  <c r="Y147"/>
  <c r="Y107" s="1"/>
  <c r="X147"/>
  <c r="X107" s="1"/>
  <c r="W147"/>
  <c r="V147"/>
  <c r="V107" s="1"/>
  <c r="U147"/>
  <c r="U107" s="1"/>
  <c r="T147"/>
  <c r="T107" s="1"/>
  <c r="S147"/>
  <c r="R147"/>
  <c r="Q147"/>
  <c r="Q107" s="1"/>
  <c r="B147"/>
  <c r="C147"/>
  <c r="C107" s="1"/>
  <c r="D147"/>
  <c r="D107" s="1"/>
  <c r="E147"/>
  <c r="E107" s="1"/>
  <c r="F147"/>
  <c r="F107" s="1"/>
  <c r="G147"/>
  <c r="G107" s="1"/>
  <c r="H147"/>
  <c r="H107" s="1"/>
  <c r="I147"/>
  <c r="I107" s="1"/>
  <c r="J147"/>
  <c r="J107" s="1"/>
  <c r="K147"/>
  <c r="K107" s="1"/>
  <c r="L147"/>
  <c r="L107" s="1"/>
  <c r="M147"/>
  <c r="M107" s="1"/>
  <c r="B148"/>
  <c r="B108" s="1"/>
  <c r="C148"/>
  <c r="D148"/>
  <c r="D108" s="1"/>
  <c r="E148"/>
  <c r="E108" s="1"/>
  <c r="F148"/>
  <c r="F108" s="1"/>
  <c r="G148"/>
  <c r="G108" s="1"/>
  <c r="H148"/>
  <c r="H108" s="1"/>
  <c r="I148"/>
  <c r="I108" s="1"/>
  <c r="J148"/>
  <c r="J108" s="1"/>
  <c r="K148"/>
  <c r="K108" s="1"/>
  <c r="L148"/>
  <c r="L108" s="1"/>
  <c r="M148"/>
  <c r="M108" s="1"/>
  <c r="B149"/>
  <c r="C149"/>
  <c r="C109" s="1"/>
  <c r="D149"/>
  <c r="D109" s="1"/>
  <c r="E149"/>
  <c r="E109" s="1"/>
  <c r="F149"/>
  <c r="F109" s="1"/>
  <c r="G149"/>
  <c r="G109" s="1"/>
  <c r="H149"/>
  <c r="H109" s="1"/>
  <c r="I149"/>
  <c r="I109" s="1"/>
  <c r="J149"/>
  <c r="J109" s="1"/>
  <c r="K149"/>
  <c r="K109" s="1"/>
  <c r="L149"/>
  <c r="L109" s="1"/>
  <c r="M149"/>
  <c r="M109" s="1"/>
  <c r="B150"/>
  <c r="B110" s="1"/>
  <c r="C150"/>
  <c r="D150"/>
  <c r="D110" s="1"/>
  <c r="E150"/>
  <c r="E110" s="1"/>
  <c r="F150"/>
  <c r="F110" s="1"/>
  <c r="G150"/>
  <c r="G110" s="1"/>
  <c r="H150"/>
  <c r="H110" s="1"/>
  <c r="I150"/>
  <c r="I110" s="1"/>
  <c r="J150"/>
  <c r="J110" s="1"/>
  <c r="K150"/>
  <c r="K110" s="1"/>
  <c r="L150"/>
  <c r="L110" s="1"/>
  <c r="M150"/>
  <c r="M110" s="1"/>
  <c r="B151"/>
  <c r="C151"/>
  <c r="C111" s="1"/>
  <c r="D151"/>
  <c r="D111" s="1"/>
  <c r="E151"/>
  <c r="E111" s="1"/>
  <c r="F151"/>
  <c r="F111" s="1"/>
  <c r="G151"/>
  <c r="G111" s="1"/>
  <c r="H151"/>
  <c r="H111" s="1"/>
  <c r="I151"/>
  <c r="I111" s="1"/>
  <c r="J151"/>
  <c r="J111" s="1"/>
  <c r="K151"/>
  <c r="K111" s="1"/>
  <c r="L151"/>
  <c r="L111" s="1"/>
  <c r="M151"/>
  <c r="M111" s="1"/>
  <c r="B152"/>
  <c r="B112" s="1"/>
  <c r="C152"/>
  <c r="D152"/>
  <c r="D112" s="1"/>
  <c r="E152"/>
  <c r="E112" s="1"/>
  <c r="F152"/>
  <c r="F112" s="1"/>
  <c r="G152"/>
  <c r="G112" s="1"/>
  <c r="H152"/>
  <c r="H112" s="1"/>
  <c r="I152"/>
  <c r="I112" s="1"/>
  <c r="J152"/>
  <c r="J112" s="1"/>
  <c r="K152"/>
  <c r="K112" s="1"/>
  <c r="L152"/>
  <c r="L112" s="1"/>
  <c r="M152"/>
  <c r="M112" s="1"/>
  <c r="B153"/>
  <c r="C153"/>
  <c r="C113" s="1"/>
  <c r="D153"/>
  <c r="D113" s="1"/>
  <c r="E153"/>
  <c r="E113" s="1"/>
  <c r="F153"/>
  <c r="F113" s="1"/>
  <c r="G153"/>
  <c r="G113" s="1"/>
  <c r="H153"/>
  <c r="H113" s="1"/>
  <c r="I153"/>
  <c r="I113" s="1"/>
  <c r="J153"/>
  <c r="J113" s="1"/>
  <c r="K153"/>
  <c r="K113" s="1"/>
  <c r="L153"/>
  <c r="L113" s="1"/>
  <c r="M153"/>
  <c r="M113" s="1"/>
  <c r="B154"/>
  <c r="B114" s="1"/>
  <c r="C154"/>
  <c r="D154"/>
  <c r="D114" s="1"/>
  <c r="E154"/>
  <c r="E114" s="1"/>
  <c r="F154"/>
  <c r="F114" s="1"/>
  <c r="G154"/>
  <c r="G114" s="1"/>
  <c r="H154"/>
  <c r="H114" s="1"/>
  <c r="I154"/>
  <c r="I114" s="1"/>
  <c r="J154"/>
  <c r="J114" s="1"/>
  <c r="K154"/>
  <c r="K114" s="1"/>
  <c r="L154"/>
  <c r="L114" s="1"/>
  <c r="M154"/>
  <c r="M114" s="1"/>
  <c r="B155"/>
  <c r="C155"/>
  <c r="C115" s="1"/>
  <c r="D155"/>
  <c r="D115" s="1"/>
  <c r="E155"/>
  <c r="E115" s="1"/>
  <c r="F155"/>
  <c r="F115" s="1"/>
  <c r="G155"/>
  <c r="G115" s="1"/>
  <c r="H155"/>
  <c r="H115" s="1"/>
  <c r="I155"/>
  <c r="I115" s="1"/>
  <c r="J155"/>
  <c r="J115" s="1"/>
  <c r="K155"/>
  <c r="K115" s="1"/>
  <c r="L155"/>
  <c r="L115" s="1"/>
  <c r="M155"/>
  <c r="M115" s="1"/>
  <c r="B156"/>
  <c r="B116" s="1"/>
  <c r="C156"/>
  <c r="D156"/>
  <c r="D116" s="1"/>
  <c r="E156"/>
  <c r="E116" s="1"/>
  <c r="F156"/>
  <c r="F116" s="1"/>
  <c r="G156"/>
  <c r="G116" s="1"/>
  <c r="H156"/>
  <c r="H116" s="1"/>
  <c r="I156"/>
  <c r="I116" s="1"/>
  <c r="J156"/>
  <c r="J116" s="1"/>
  <c r="K156"/>
  <c r="K116" s="1"/>
  <c r="L156"/>
  <c r="L116" s="1"/>
  <c r="M156"/>
  <c r="M116" s="1"/>
  <c r="AC635"/>
  <c r="AC634"/>
  <c r="AC633"/>
  <c r="AC632"/>
  <c r="AC631"/>
  <c r="AC630"/>
  <c r="AC629"/>
  <c r="AC628"/>
  <c r="AC627"/>
  <c r="AC626"/>
  <c r="AC625"/>
  <c r="AC624"/>
  <c r="AC623"/>
  <c r="AC622"/>
  <c r="AC621"/>
  <c r="AC620"/>
  <c r="AC619"/>
  <c r="AC618"/>
  <c r="AC617"/>
  <c r="AC616"/>
  <c r="AC615"/>
  <c r="AC614"/>
  <c r="AC613"/>
  <c r="AC612"/>
  <c r="AC611"/>
  <c r="AC610"/>
  <c r="AC609"/>
  <c r="AC608"/>
  <c r="N627"/>
  <c r="N628"/>
  <c r="N629"/>
  <c r="N630"/>
  <c r="N631"/>
  <c r="N632"/>
  <c r="N633"/>
  <c r="N634"/>
  <c r="N635"/>
  <c r="N636"/>
  <c r="AC592"/>
  <c r="AC591"/>
  <c r="AC590"/>
  <c r="AC589"/>
  <c r="AC588"/>
  <c r="AC587"/>
  <c r="AC586"/>
  <c r="AC585"/>
  <c r="AC584"/>
  <c r="AC583"/>
  <c r="AC582"/>
  <c r="AC581"/>
  <c r="AC580"/>
  <c r="AC579"/>
  <c r="AC578"/>
  <c r="AC577"/>
  <c r="AC576"/>
  <c r="AC575"/>
  <c r="AC574"/>
  <c r="AC573"/>
  <c r="AC572"/>
  <c r="AC571"/>
  <c r="AC570"/>
  <c r="AC569"/>
  <c r="AC568"/>
  <c r="N587"/>
  <c r="N588"/>
  <c r="N589"/>
  <c r="N590"/>
  <c r="N591"/>
  <c r="N592"/>
  <c r="N593"/>
  <c r="N594"/>
  <c r="N595"/>
  <c r="N596"/>
  <c r="N427"/>
  <c r="N428"/>
  <c r="N429"/>
  <c r="N430"/>
  <c r="N431"/>
  <c r="N432"/>
  <c r="N433"/>
  <c r="N434"/>
  <c r="N435"/>
  <c r="N436"/>
  <c r="N467"/>
  <c r="AC467"/>
  <c r="N468"/>
  <c r="AC468"/>
  <c r="N469"/>
  <c r="AC469"/>
  <c r="N470"/>
  <c r="AC470"/>
  <c r="N471"/>
  <c r="AC471"/>
  <c r="N472"/>
  <c r="AC472"/>
  <c r="N473"/>
  <c r="AC473"/>
  <c r="N474"/>
  <c r="AC474"/>
  <c r="N475"/>
  <c r="AC475"/>
  <c r="N476"/>
  <c r="AC476"/>
  <c r="Q77"/>
  <c r="R77"/>
  <c r="AC507"/>
  <c r="AC509"/>
  <c r="AC511"/>
  <c r="AC513"/>
  <c r="AC515"/>
  <c r="N508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N510"/>
  <c r="B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N51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AC555"/>
  <c r="AC554"/>
  <c r="AC553"/>
  <c r="AC552"/>
  <c r="AC551"/>
  <c r="AC550"/>
  <c r="AC549"/>
  <c r="AC548"/>
  <c r="AC547"/>
  <c r="AC546"/>
  <c r="AC545"/>
  <c r="AC544"/>
  <c r="AC543"/>
  <c r="AC542"/>
  <c r="AC541"/>
  <c r="AC540"/>
  <c r="AC539"/>
  <c r="AC538"/>
  <c r="AC537"/>
  <c r="AC536"/>
  <c r="AC535"/>
  <c r="AC534"/>
  <c r="AC533"/>
  <c r="AC532"/>
  <c r="AC531"/>
  <c r="AC530"/>
  <c r="AC529"/>
  <c r="AC528"/>
  <c r="N547"/>
  <c r="N548"/>
  <c r="N549"/>
  <c r="N550"/>
  <c r="N551"/>
  <c r="N552"/>
  <c r="N553"/>
  <c r="N554"/>
  <c r="N555"/>
  <c r="N556"/>
  <c r="N387"/>
  <c r="AC387"/>
  <c r="N388"/>
  <c r="AC388"/>
  <c r="N389"/>
  <c r="AC389"/>
  <c r="N390"/>
  <c r="AC390"/>
  <c r="N391"/>
  <c r="AC391"/>
  <c r="N392"/>
  <c r="AC392"/>
  <c r="N393"/>
  <c r="AC393"/>
  <c r="N394"/>
  <c r="AC394"/>
  <c r="N395"/>
  <c r="AC395"/>
  <c r="N396"/>
  <c r="AC396"/>
  <c r="N347"/>
  <c r="N348"/>
  <c r="N349"/>
  <c r="N350"/>
  <c r="N351"/>
  <c r="N352"/>
  <c r="N353"/>
  <c r="N354"/>
  <c r="N355"/>
  <c r="N356"/>
  <c r="N208"/>
  <c r="Q267"/>
  <c r="R267"/>
  <c r="S267"/>
  <c r="T267"/>
  <c r="U267"/>
  <c r="V267"/>
  <c r="W267"/>
  <c r="X267"/>
  <c r="Y267"/>
  <c r="Z267"/>
  <c r="AA267"/>
  <c r="AB267"/>
  <c r="Q268"/>
  <c r="R268"/>
  <c r="S268"/>
  <c r="T268"/>
  <c r="U268"/>
  <c r="V268"/>
  <c r="W268"/>
  <c r="X268"/>
  <c r="Y268"/>
  <c r="Z268"/>
  <c r="AA268"/>
  <c r="AB268"/>
  <c r="Q269"/>
  <c r="R269"/>
  <c r="S269"/>
  <c r="T269"/>
  <c r="U269"/>
  <c r="V269"/>
  <c r="W269"/>
  <c r="X269"/>
  <c r="Y269"/>
  <c r="Z269"/>
  <c r="AA269"/>
  <c r="AB269"/>
  <c r="Q270"/>
  <c r="R270"/>
  <c r="S270"/>
  <c r="T270"/>
  <c r="U270"/>
  <c r="V270"/>
  <c r="W270"/>
  <c r="X270"/>
  <c r="Y270"/>
  <c r="Z270"/>
  <c r="AA270"/>
  <c r="AB270"/>
  <c r="Q271"/>
  <c r="R271"/>
  <c r="S271"/>
  <c r="T271"/>
  <c r="U271"/>
  <c r="V271"/>
  <c r="W271"/>
  <c r="X271"/>
  <c r="Y271"/>
  <c r="Z271"/>
  <c r="AA271"/>
  <c r="AB271"/>
  <c r="Q272"/>
  <c r="R272"/>
  <c r="S272"/>
  <c r="T272"/>
  <c r="U272"/>
  <c r="V272"/>
  <c r="W272"/>
  <c r="X272"/>
  <c r="Y272"/>
  <c r="Z272"/>
  <c r="AA272"/>
  <c r="AB272"/>
  <c r="Q273"/>
  <c r="R273"/>
  <c r="S273"/>
  <c r="T273"/>
  <c r="U273"/>
  <c r="V273"/>
  <c r="W273"/>
  <c r="X273"/>
  <c r="Y273"/>
  <c r="Z273"/>
  <c r="AA273"/>
  <c r="AB273"/>
  <c r="Q274"/>
  <c r="R274"/>
  <c r="S274"/>
  <c r="T274"/>
  <c r="U274"/>
  <c r="V274"/>
  <c r="W274"/>
  <c r="X274"/>
  <c r="Y274"/>
  <c r="Z274"/>
  <c r="AA274"/>
  <c r="AB274"/>
  <c r="Q275"/>
  <c r="R275"/>
  <c r="S275"/>
  <c r="T275"/>
  <c r="U275"/>
  <c r="V275"/>
  <c r="W275"/>
  <c r="X275"/>
  <c r="Y275"/>
  <c r="Z275"/>
  <c r="AA275"/>
  <c r="AB275"/>
  <c r="Q276"/>
  <c r="R276"/>
  <c r="S276"/>
  <c r="T276"/>
  <c r="U276"/>
  <c r="V276"/>
  <c r="W276"/>
  <c r="X276"/>
  <c r="Y276"/>
  <c r="Z276"/>
  <c r="AA276"/>
  <c r="AB276"/>
  <c r="AC187"/>
  <c r="AC188"/>
  <c r="AC189"/>
  <c r="AC190"/>
  <c r="AC191"/>
  <c r="AC192"/>
  <c r="AC193"/>
  <c r="AC194"/>
  <c r="AC195"/>
  <c r="AC196"/>
  <c r="N187"/>
  <c r="N188"/>
  <c r="N189"/>
  <c r="N190"/>
  <c r="N191"/>
  <c r="N192"/>
  <c r="N193"/>
  <c r="N194"/>
  <c r="N195"/>
  <c r="N196"/>
  <c r="S167"/>
  <c r="K36" l="1"/>
  <c r="G36"/>
  <c r="K35"/>
  <c r="G35"/>
  <c r="C35"/>
  <c r="L34"/>
  <c r="H34"/>
  <c r="D34"/>
  <c r="L33"/>
  <c r="H33"/>
  <c r="D33"/>
  <c r="K32"/>
  <c r="G32"/>
  <c r="K31"/>
  <c r="G31"/>
  <c r="K30"/>
  <c r="K29"/>
  <c r="G29"/>
  <c r="R37"/>
  <c r="M36"/>
  <c r="I36"/>
  <c r="E36"/>
  <c r="M35"/>
  <c r="I35"/>
  <c r="E35"/>
  <c r="I32"/>
  <c r="E32"/>
  <c r="M31"/>
  <c r="I31"/>
  <c r="E31"/>
  <c r="M30"/>
  <c r="I30"/>
  <c r="E30"/>
  <c r="M29"/>
  <c r="I29"/>
  <c r="L36"/>
  <c r="H36"/>
  <c r="D36"/>
  <c r="L35"/>
  <c r="H35"/>
  <c r="D35"/>
  <c r="L32"/>
  <c r="H32"/>
  <c r="D32"/>
  <c r="L31"/>
  <c r="H31"/>
  <c r="D31"/>
  <c r="L30"/>
  <c r="H30"/>
  <c r="D30"/>
  <c r="L29"/>
  <c r="H29"/>
  <c r="J34"/>
  <c r="F34"/>
  <c r="J33"/>
  <c r="F33"/>
  <c r="S107"/>
  <c r="W107"/>
  <c r="AA107"/>
  <c r="S110"/>
  <c r="W110"/>
  <c r="AA110"/>
  <c r="AC1070"/>
  <c r="J36"/>
  <c r="F36"/>
  <c r="J35"/>
  <c r="F35"/>
  <c r="J32"/>
  <c r="F32"/>
  <c r="B32"/>
  <c r="J31"/>
  <c r="F31"/>
  <c r="J30"/>
  <c r="F30"/>
  <c r="B30"/>
  <c r="J29"/>
  <c r="R108"/>
  <c r="V108"/>
  <c r="Z108"/>
  <c r="Q117"/>
  <c r="Q37" s="1"/>
  <c r="AC1074"/>
  <c r="AC156" i="9"/>
  <c r="Q111" i="8"/>
  <c r="S111"/>
  <c r="U111"/>
  <c r="W111"/>
  <c r="Y111"/>
  <c r="AA111"/>
  <c r="S112"/>
  <c r="U112"/>
  <c r="W112"/>
  <c r="Y112"/>
  <c r="AA112"/>
  <c r="Q113"/>
  <c r="S113"/>
  <c r="U113"/>
  <c r="W113"/>
  <c r="Y113"/>
  <c r="AA113"/>
  <c r="S114"/>
  <c r="U114"/>
  <c r="W114"/>
  <c r="Y114"/>
  <c r="AA114"/>
  <c r="Q115"/>
  <c r="S115"/>
  <c r="U115"/>
  <c r="W115"/>
  <c r="Y115"/>
  <c r="AA115"/>
  <c r="S116"/>
  <c r="U116"/>
  <c r="W116"/>
  <c r="Y116"/>
  <c r="AA116"/>
  <c r="T111"/>
  <c r="V111"/>
  <c r="X111"/>
  <c r="Z111"/>
  <c r="AB111"/>
  <c r="R112"/>
  <c r="T112"/>
  <c r="V112"/>
  <c r="X112"/>
  <c r="Z112"/>
  <c r="AB112"/>
  <c r="R113"/>
  <c r="T113"/>
  <c r="X113"/>
  <c r="Z113"/>
  <c r="AB113"/>
  <c r="R114"/>
  <c r="T114"/>
  <c r="V114"/>
  <c r="X114"/>
  <c r="Z114"/>
  <c r="AB114"/>
  <c r="R115"/>
  <c r="T115"/>
  <c r="V115"/>
  <c r="X115"/>
  <c r="Z115"/>
  <c r="R116"/>
  <c r="T116"/>
  <c r="V116"/>
  <c r="X116"/>
  <c r="Z116"/>
  <c r="AB116"/>
  <c r="AC1075"/>
  <c r="AC1071"/>
  <c r="AC1067"/>
  <c r="AC1035"/>
  <c r="AC1031"/>
  <c r="AC1027"/>
  <c r="AC1073"/>
  <c r="AC1069"/>
  <c r="AC1033"/>
  <c r="AC1029"/>
  <c r="M34"/>
  <c r="K34"/>
  <c r="I34"/>
  <c r="G34"/>
  <c r="E34"/>
  <c r="M33"/>
  <c r="K33"/>
  <c r="I33"/>
  <c r="G33"/>
  <c r="E33"/>
  <c r="AC875" i="7"/>
  <c r="AC871"/>
  <c r="AC867"/>
  <c r="AC873"/>
  <c r="AC869"/>
  <c r="R37" i="9"/>
  <c r="N913"/>
  <c r="N909"/>
  <c r="AC1105"/>
  <c r="AC1106"/>
  <c r="AC1107"/>
  <c r="AC1108"/>
  <c r="AC1109"/>
  <c r="AC1110"/>
  <c r="AC1111"/>
  <c r="AC1112"/>
  <c r="AC1113"/>
  <c r="AC1114"/>
  <c r="AC1115"/>
  <c r="AC1116"/>
  <c r="N268"/>
  <c r="N276"/>
  <c r="N256"/>
  <c r="AC152"/>
  <c r="B147"/>
  <c r="B107" s="1"/>
  <c r="B27" s="1"/>
  <c r="N756"/>
  <c r="B48"/>
  <c r="N264"/>
  <c r="N252"/>
  <c r="D27"/>
  <c r="F27"/>
  <c r="H27"/>
  <c r="J27"/>
  <c r="L27"/>
  <c r="D30"/>
  <c r="F30"/>
  <c r="H30"/>
  <c r="J30"/>
  <c r="L30"/>
  <c r="D31"/>
  <c r="F31"/>
  <c r="H31"/>
  <c r="J31"/>
  <c r="L31"/>
  <c r="D35"/>
  <c r="F35"/>
  <c r="H35"/>
  <c r="J35"/>
  <c r="L35"/>
  <c r="N76"/>
  <c r="AC154"/>
  <c r="AC148"/>
  <c r="N836"/>
  <c r="N835"/>
  <c r="N834"/>
  <c r="N833"/>
  <c r="N832"/>
  <c r="N831"/>
  <c r="N830"/>
  <c r="N829"/>
  <c r="N828"/>
  <c r="N827"/>
  <c r="AC828"/>
  <c r="AC830"/>
  <c r="AC832"/>
  <c r="AC834"/>
  <c r="AC836"/>
  <c r="AC837"/>
  <c r="N874"/>
  <c r="N870"/>
  <c r="N956"/>
  <c r="N955"/>
  <c r="N954"/>
  <c r="N953"/>
  <c r="N952"/>
  <c r="N951"/>
  <c r="N950"/>
  <c r="N949"/>
  <c r="N947"/>
  <c r="N1116"/>
  <c r="N1115"/>
  <c r="N1114"/>
  <c r="N1113"/>
  <c r="N1112"/>
  <c r="N1111"/>
  <c r="N1109"/>
  <c r="N1107"/>
  <c r="N270"/>
  <c r="N262"/>
  <c r="N254"/>
  <c r="R108"/>
  <c r="C27"/>
  <c r="E27"/>
  <c r="G27"/>
  <c r="I27"/>
  <c r="K27"/>
  <c r="M27"/>
  <c r="C28"/>
  <c r="E28"/>
  <c r="G28"/>
  <c r="I28"/>
  <c r="K28"/>
  <c r="M28"/>
  <c r="C29"/>
  <c r="E29"/>
  <c r="G29"/>
  <c r="I29"/>
  <c r="K29"/>
  <c r="C30"/>
  <c r="E30"/>
  <c r="G30"/>
  <c r="I30"/>
  <c r="K30"/>
  <c r="M30"/>
  <c r="C31"/>
  <c r="E31"/>
  <c r="G31"/>
  <c r="I31"/>
  <c r="K31"/>
  <c r="M31"/>
  <c r="C32"/>
  <c r="E32"/>
  <c r="G32"/>
  <c r="I32"/>
  <c r="K32"/>
  <c r="M32"/>
  <c r="C33"/>
  <c r="E33"/>
  <c r="G33"/>
  <c r="I33"/>
  <c r="K33"/>
  <c r="M33"/>
  <c r="C34"/>
  <c r="E34"/>
  <c r="G34"/>
  <c r="I34"/>
  <c r="K34"/>
  <c r="M34"/>
  <c r="C35"/>
  <c r="E35"/>
  <c r="G35"/>
  <c r="I35"/>
  <c r="K35"/>
  <c r="M35"/>
  <c r="C36"/>
  <c r="E36"/>
  <c r="G36"/>
  <c r="I36"/>
  <c r="K36"/>
  <c r="M36"/>
  <c r="AC150"/>
  <c r="N916"/>
  <c r="N914"/>
  <c r="N912"/>
  <c r="N910"/>
  <c r="N908"/>
  <c r="N948"/>
  <c r="N996"/>
  <c r="N995"/>
  <c r="N994"/>
  <c r="N993"/>
  <c r="N992"/>
  <c r="N991"/>
  <c r="N990"/>
  <c r="N988"/>
  <c r="N987"/>
  <c r="N1110"/>
  <c r="N1108"/>
  <c r="N274"/>
  <c r="N266"/>
  <c r="N258"/>
  <c r="N250"/>
  <c r="N68"/>
  <c r="N70"/>
  <c r="N71"/>
  <c r="B31"/>
  <c r="N72"/>
  <c r="N73"/>
  <c r="AC876"/>
  <c r="AC872"/>
  <c r="AC868"/>
  <c r="AC113"/>
  <c r="N69"/>
  <c r="M29"/>
  <c r="AC877"/>
  <c r="AC875"/>
  <c r="AC871"/>
  <c r="AC109"/>
  <c r="AC869"/>
  <c r="AC873"/>
  <c r="AC867"/>
  <c r="T27"/>
  <c r="V27"/>
  <c r="X27"/>
  <c r="Z27"/>
  <c r="AB27"/>
  <c r="R28"/>
  <c r="T28"/>
  <c r="V28"/>
  <c r="X28"/>
  <c r="Z28"/>
  <c r="AB28"/>
  <c r="R29"/>
  <c r="T29"/>
  <c r="V29"/>
  <c r="X29"/>
  <c r="Z29"/>
  <c r="AB29"/>
  <c r="T30"/>
  <c r="V30"/>
  <c r="X30"/>
  <c r="Z30"/>
  <c r="AB30"/>
  <c r="R31"/>
  <c r="T31"/>
  <c r="V31"/>
  <c r="X31"/>
  <c r="Z31"/>
  <c r="AB31"/>
  <c r="R32"/>
  <c r="T32"/>
  <c r="V32"/>
  <c r="X32"/>
  <c r="Z32"/>
  <c r="AB32"/>
  <c r="R33"/>
  <c r="T33"/>
  <c r="V33"/>
  <c r="AC33" s="1"/>
  <c r="X33"/>
  <c r="Z33"/>
  <c r="AB33"/>
  <c r="T34"/>
  <c r="V34"/>
  <c r="X34"/>
  <c r="Z34"/>
  <c r="AB34"/>
  <c r="R35"/>
  <c r="T35"/>
  <c r="V35"/>
  <c r="X35"/>
  <c r="Z35"/>
  <c r="AB35"/>
  <c r="R36"/>
  <c r="T36"/>
  <c r="V36"/>
  <c r="X36"/>
  <c r="Z36"/>
  <c r="AB36"/>
  <c r="N750"/>
  <c r="N748"/>
  <c r="N875"/>
  <c r="N873"/>
  <c r="N871"/>
  <c r="N869"/>
  <c r="N867"/>
  <c r="R114"/>
  <c r="R110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N74"/>
  <c r="N75"/>
  <c r="B35"/>
  <c r="AC68"/>
  <c r="Q28"/>
  <c r="AC69"/>
  <c r="Q29"/>
  <c r="AC70"/>
  <c r="Q30"/>
  <c r="AC71"/>
  <c r="Q31"/>
  <c r="AC72"/>
  <c r="Q32"/>
  <c r="AC73"/>
  <c r="Q33"/>
  <c r="AC74"/>
  <c r="Q34"/>
  <c r="AC75"/>
  <c r="Q35"/>
  <c r="Q36"/>
  <c r="AC76"/>
  <c r="S27"/>
  <c r="U27"/>
  <c r="W27"/>
  <c r="Y27"/>
  <c r="AA27"/>
  <c r="S28"/>
  <c r="U28"/>
  <c r="W28"/>
  <c r="Y28"/>
  <c r="AA28"/>
  <c r="S29"/>
  <c r="U29"/>
  <c r="W29"/>
  <c r="Y29"/>
  <c r="AA29"/>
  <c r="S30"/>
  <c r="U30"/>
  <c r="W30"/>
  <c r="Y30"/>
  <c r="AA30"/>
  <c r="S31"/>
  <c r="U31"/>
  <c r="W31"/>
  <c r="Y31"/>
  <c r="AA31"/>
  <c r="S32"/>
  <c r="U32"/>
  <c r="W32"/>
  <c r="Y32"/>
  <c r="AA32"/>
  <c r="S33"/>
  <c r="U33"/>
  <c r="W33"/>
  <c r="Y33"/>
  <c r="AA33"/>
  <c r="S34"/>
  <c r="U34"/>
  <c r="W34"/>
  <c r="Y34"/>
  <c r="AA34"/>
  <c r="S35"/>
  <c r="U35"/>
  <c r="W35"/>
  <c r="Y35"/>
  <c r="AA35"/>
  <c r="S36"/>
  <c r="U36"/>
  <c r="W36"/>
  <c r="Y36"/>
  <c r="AA36"/>
  <c r="Q37"/>
  <c r="L156"/>
  <c r="J156"/>
  <c r="H156"/>
  <c r="F156"/>
  <c r="D156"/>
  <c r="B156"/>
  <c r="B116" s="1"/>
  <c r="B36" s="1"/>
  <c r="L154"/>
  <c r="J154"/>
  <c r="H154"/>
  <c r="F154"/>
  <c r="D154"/>
  <c r="B154"/>
  <c r="B114" s="1"/>
  <c r="B34" s="1"/>
  <c r="L152"/>
  <c r="J152"/>
  <c r="H152"/>
  <c r="F152"/>
  <c r="D152"/>
  <c r="B152"/>
  <c r="B112" s="1"/>
  <c r="N876"/>
  <c r="N872"/>
  <c r="N868"/>
  <c r="L29"/>
  <c r="J29"/>
  <c r="H29"/>
  <c r="F29"/>
  <c r="D29"/>
  <c r="B29"/>
  <c r="L28"/>
  <c r="J28"/>
  <c r="H28"/>
  <c r="F28"/>
  <c r="D28"/>
  <c r="N989"/>
  <c r="N248"/>
  <c r="N275"/>
  <c r="N271"/>
  <c r="N267"/>
  <c r="N263"/>
  <c r="N259"/>
  <c r="N255"/>
  <c r="N251"/>
  <c r="N273"/>
  <c r="N269"/>
  <c r="N265"/>
  <c r="N261"/>
  <c r="N257"/>
  <c r="N253"/>
  <c r="N249"/>
  <c r="N67"/>
  <c r="N35"/>
  <c r="L33"/>
  <c r="J33"/>
  <c r="H33"/>
  <c r="F33"/>
  <c r="D33"/>
  <c r="B33"/>
  <c r="AC111"/>
  <c r="AC115"/>
  <c r="N111"/>
  <c r="N115"/>
  <c r="AC155"/>
  <c r="AC153"/>
  <c r="AC151"/>
  <c r="AC149"/>
  <c r="AC147"/>
  <c r="N110"/>
  <c r="N150"/>
  <c r="N148"/>
  <c r="N108"/>
  <c r="N113"/>
  <c r="N109"/>
  <c r="N155"/>
  <c r="N153"/>
  <c r="N151"/>
  <c r="N149"/>
  <c r="N147"/>
  <c r="N107"/>
  <c r="AC116"/>
  <c r="AC112"/>
  <c r="AC108"/>
  <c r="B34" i="8"/>
  <c r="N74"/>
  <c r="N70"/>
  <c r="G30"/>
  <c r="B36"/>
  <c r="N76"/>
  <c r="N75"/>
  <c r="N72"/>
  <c r="M32"/>
  <c r="N509"/>
  <c r="C69"/>
  <c r="C29" s="1"/>
  <c r="AC514"/>
  <c r="R74"/>
  <c r="AC510"/>
  <c r="R70"/>
  <c r="R30" s="1"/>
  <c r="N155"/>
  <c r="B115"/>
  <c r="N115" s="1"/>
  <c r="N153"/>
  <c r="B113"/>
  <c r="N113" s="1"/>
  <c r="B111"/>
  <c r="N111" s="1"/>
  <c r="N151"/>
  <c r="N149"/>
  <c r="B109"/>
  <c r="N147"/>
  <c r="B107"/>
  <c r="N107" s="1"/>
  <c r="AC147"/>
  <c r="R107"/>
  <c r="AC149"/>
  <c r="R109"/>
  <c r="AC109" s="1"/>
  <c r="AC151"/>
  <c r="R111"/>
  <c r="AC153"/>
  <c r="V113"/>
  <c r="AC155"/>
  <c r="AB115"/>
  <c r="AC556"/>
  <c r="N516"/>
  <c r="N513"/>
  <c r="N512"/>
  <c r="E69"/>
  <c r="E29" s="1"/>
  <c r="L68"/>
  <c r="L28" s="1"/>
  <c r="J68"/>
  <c r="J28" s="1"/>
  <c r="H68"/>
  <c r="H28" s="1"/>
  <c r="F68"/>
  <c r="F28" s="1"/>
  <c r="D68"/>
  <c r="D28" s="1"/>
  <c r="B68"/>
  <c r="B28" s="1"/>
  <c r="L67"/>
  <c r="L27" s="1"/>
  <c r="J67"/>
  <c r="J27" s="1"/>
  <c r="H67"/>
  <c r="H27" s="1"/>
  <c r="F67"/>
  <c r="F27" s="1"/>
  <c r="D67"/>
  <c r="D27" s="1"/>
  <c r="B67"/>
  <c r="AA76"/>
  <c r="Y76"/>
  <c r="W76"/>
  <c r="U76"/>
  <c r="S76"/>
  <c r="Q76"/>
  <c r="AB75"/>
  <c r="Z75"/>
  <c r="X75"/>
  <c r="V75"/>
  <c r="T75"/>
  <c r="R75"/>
  <c r="AB74"/>
  <c r="Z74"/>
  <c r="X74"/>
  <c r="V74"/>
  <c r="T74"/>
  <c r="AA73"/>
  <c r="Y73"/>
  <c r="W73"/>
  <c r="U73"/>
  <c r="S73"/>
  <c r="Q73"/>
  <c r="AA72"/>
  <c r="Y72"/>
  <c r="W72"/>
  <c r="U72"/>
  <c r="S72"/>
  <c r="Q72"/>
  <c r="AB71"/>
  <c r="Z71"/>
  <c r="X71"/>
  <c r="V71"/>
  <c r="T71"/>
  <c r="R71"/>
  <c r="AB70"/>
  <c r="AB30" s="1"/>
  <c r="Z70"/>
  <c r="Z30" s="1"/>
  <c r="X70"/>
  <c r="X30" s="1"/>
  <c r="V70"/>
  <c r="V30" s="1"/>
  <c r="T70"/>
  <c r="T30" s="1"/>
  <c r="AA69"/>
  <c r="AA29" s="1"/>
  <c r="Y69"/>
  <c r="Y29" s="1"/>
  <c r="W69"/>
  <c r="W29" s="1"/>
  <c r="U69"/>
  <c r="U29" s="1"/>
  <c r="S69"/>
  <c r="S29" s="1"/>
  <c r="Q69"/>
  <c r="AA68"/>
  <c r="AA28" s="1"/>
  <c r="Y68"/>
  <c r="Y28" s="1"/>
  <c r="W68"/>
  <c r="W28" s="1"/>
  <c r="U68"/>
  <c r="U28" s="1"/>
  <c r="S68"/>
  <c r="S28" s="1"/>
  <c r="Q68"/>
  <c r="AC593"/>
  <c r="AC594"/>
  <c r="AC595"/>
  <c r="AC596"/>
  <c r="C73"/>
  <c r="C33" s="1"/>
  <c r="N507"/>
  <c r="C67"/>
  <c r="C27" s="1"/>
  <c r="AC516"/>
  <c r="R76"/>
  <c r="AC512"/>
  <c r="R72"/>
  <c r="AC508"/>
  <c r="R68"/>
  <c r="R28" s="1"/>
  <c r="N156"/>
  <c r="C116"/>
  <c r="C36" s="1"/>
  <c r="N154"/>
  <c r="C114"/>
  <c r="C34" s="1"/>
  <c r="N152"/>
  <c r="C112"/>
  <c r="C32" s="1"/>
  <c r="N150"/>
  <c r="C110"/>
  <c r="N110" s="1"/>
  <c r="N148"/>
  <c r="C108"/>
  <c r="AC148"/>
  <c r="Q108"/>
  <c r="AC108" s="1"/>
  <c r="Q110"/>
  <c r="AC150"/>
  <c r="AC152"/>
  <c r="Q112"/>
  <c r="Q114"/>
  <c r="AC154"/>
  <c r="AC156"/>
  <c r="Q116"/>
  <c r="N515"/>
  <c r="N511"/>
  <c r="F69"/>
  <c r="F29" s="1"/>
  <c r="D69"/>
  <c r="D29" s="1"/>
  <c r="B69"/>
  <c r="M68"/>
  <c r="M28" s="1"/>
  <c r="K68"/>
  <c r="K28" s="1"/>
  <c r="I68"/>
  <c r="I28" s="1"/>
  <c r="G68"/>
  <c r="G28" s="1"/>
  <c r="E68"/>
  <c r="E28" s="1"/>
  <c r="C68"/>
  <c r="M67"/>
  <c r="M27" s="1"/>
  <c r="K67"/>
  <c r="K27" s="1"/>
  <c r="I67"/>
  <c r="I27" s="1"/>
  <c r="G67"/>
  <c r="G27" s="1"/>
  <c r="E67"/>
  <c r="E27" s="1"/>
  <c r="AB76"/>
  <c r="Z76"/>
  <c r="X76"/>
  <c r="V76"/>
  <c r="T76"/>
  <c r="AA75"/>
  <c r="Y75"/>
  <c r="W75"/>
  <c r="U75"/>
  <c r="S75"/>
  <c r="Q75"/>
  <c r="AA74"/>
  <c r="Y74"/>
  <c r="W74"/>
  <c r="U74"/>
  <c r="S74"/>
  <c r="Q74"/>
  <c r="AB73"/>
  <c r="Z73"/>
  <c r="X73"/>
  <c r="V73"/>
  <c r="T73"/>
  <c r="R73"/>
  <c r="AB72"/>
  <c r="Z72"/>
  <c r="X72"/>
  <c r="V72"/>
  <c r="T72"/>
  <c r="AA71"/>
  <c r="Y71"/>
  <c r="W71"/>
  <c r="U71"/>
  <c r="S71"/>
  <c r="Q71"/>
  <c r="AA70"/>
  <c r="AA30" s="1"/>
  <c r="Y70"/>
  <c r="Y30" s="1"/>
  <c r="W70"/>
  <c r="W30" s="1"/>
  <c r="U70"/>
  <c r="U30" s="1"/>
  <c r="S70"/>
  <c r="Q70"/>
  <c r="AB69"/>
  <c r="AB29" s="1"/>
  <c r="Z69"/>
  <c r="Z29" s="1"/>
  <c r="X69"/>
  <c r="X29" s="1"/>
  <c r="V69"/>
  <c r="V29" s="1"/>
  <c r="T69"/>
  <c r="T29" s="1"/>
  <c r="R69"/>
  <c r="AB68"/>
  <c r="AB28" s="1"/>
  <c r="Z68"/>
  <c r="Z28" s="1"/>
  <c r="X68"/>
  <c r="X28" s="1"/>
  <c r="V68"/>
  <c r="T68"/>
  <c r="T28" s="1"/>
  <c r="AC636"/>
  <c r="N109"/>
  <c r="N108"/>
  <c r="C71"/>
  <c r="C31" s="1"/>
  <c r="AC768" i="7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N955"/>
  <c r="N951"/>
  <c r="N947"/>
  <c r="N943"/>
  <c r="N939"/>
  <c r="N935"/>
  <c r="N931"/>
  <c r="N953"/>
  <c r="N949"/>
  <c r="N945"/>
  <c r="N941"/>
  <c r="N937"/>
  <c r="N933"/>
  <c r="N929"/>
  <c r="AC498" i="9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636"/>
  <c r="AC1521"/>
  <c r="N1521"/>
  <c r="AC1520"/>
  <c r="N1520"/>
  <c r="AC1519"/>
  <c r="N1519"/>
  <c r="AC1518"/>
  <c r="N1518"/>
  <c r="AC1517"/>
  <c r="N1517"/>
  <c r="AC1516"/>
  <c r="N1516"/>
  <c r="AC1515"/>
  <c r="N1515"/>
  <c r="AC1514"/>
  <c r="N1514"/>
  <c r="AC1513"/>
  <c r="N1513"/>
  <c r="AC1512"/>
  <c r="N1512"/>
  <c r="AC1511"/>
  <c r="N1511"/>
  <c r="AC1510"/>
  <c r="N1510"/>
  <c r="AC1509"/>
  <c r="N1509"/>
  <c r="AC1508"/>
  <c r="N1508"/>
  <c r="AC1507"/>
  <c r="N1507"/>
  <c r="AC1506"/>
  <c r="N1506"/>
  <c r="AC1505"/>
  <c r="N1505"/>
  <c r="AC1504"/>
  <c r="N1504"/>
  <c r="AC1503"/>
  <c r="N1503"/>
  <c r="AC1502"/>
  <c r="N1502"/>
  <c r="AC1501"/>
  <c r="N1501"/>
  <c r="AC1500"/>
  <c r="N1500"/>
  <c r="AC1499"/>
  <c r="N1499"/>
  <c r="AC1498"/>
  <c r="N1498"/>
  <c r="AC1497"/>
  <c r="N1497"/>
  <c r="AC1496"/>
  <c r="N1496"/>
  <c r="AC1495"/>
  <c r="N1495"/>
  <c r="AC1494"/>
  <c r="N1494"/>
  <c r="AC1493"/>
  <c r="N1493"/>
  <c r="AC1492"/>
  <c r="N1492"/>
  <c r="AC1491"/>
  <c r="N1491"/>
  <c r="AC1490"/>
  <c r="N1490"/>
  <c r="AC1489"/>
  <c r="N1489"/>
  <c r="AC1488"/>
  <c r="N1488"/>
  <c r="AC1487"/>
  <c r="N1487"/>
  <c r="N1486"/>
  <c r="P1484"/>
  <c r="P1444"/>
  <c r="N1441"/>
  <c r="N1440"/>
  <c r="N1439"/>
  <c r="N1438"/>
  <c r="N1437"/>
  <c r="N1436"/>
  <c r="N1435"/>
  <c r="N1434"/>
  <c r="N1433"/>
  <c r="N1432"/>
  <c r="N1431"/>
  <c r="N1430"/>
  <c r="N1429"/>
  <c r="N1428"/>
  <c r="N1427"/>
  <c r="AC1426"/>
  <c r="N1426"/>
  <c r="AC1425"/>
  <c r="N1425"/>
  <c r="AC1424"/>
  <c r="N1424"/>
  <c r="AC1423"/>
  <c r="N1423"/>
  <c r="AC1422"/>
  <c r="N1422"/>
  <c r="AC1421"/>
  <c r="N1421"/>
  <c r="AC1420"/>
  <c r="N1420"/>
  <c r="AC1419"/>
  <c r="N1419"/>
  <c r="AC1418"/>
  <c r="N1418"/>
  <c r="AC1417"/>
  <c r="N1417"/>
  <c r="AC1416"/>
  <c r="N1416"/>
  <c r="AC1415"/>
  <c r="N1415"/>
  <c r="AC1414"/>
  <c r="N1414"/>
  <c r="AC1413"/>
  <c r="N1413"/>
  <c r="AC1412"/>
  <c r="N1412"/>
  <c r="AC1411"/>
  <c r="N1411"/>
  <c r="AC1410"/>
  <c r="N1410"/>
  <c r="AC1409"/>
  <c r="N1409"/>
  <c r="AC1408"/>
  <c r="N1408"/>
  <c r="AC1407"/>
  <c r="N1407"/>
  <c r="AC1406"/>
  <c r="N1406"/>
  <c r="P1404"/>
  <c r="AC1386"/>
  <c r="N1386"/>
  <c r="AC1385"/>
  <c r="N1385"/>
  <c r="AC1384"/>
  <c r="N1384"/>
  <c r="AC1383"/>
  <c r="N1383"/>
  <c r="AC1382"/>
  <c r="N1382"/>
  <c r="AC1381"/>
  <c r="N1381"/>
  <c r="AC1380"/>
  <c r="N1380"/>
  <c r="AC1379"/>
  <c r="N1379"/>
  <c r="AC1378"/>
  <c r="N1378"/>
  <c r="AC1377"/>
  <c r="N1377"/>
  <c r="AC1376"/>
  <c r="N1376"/>
  <c r="AC1375"/>
  <c r="N1375"/>
  <c r="AC1374"/>
  <c r="N1374"/>
  <c r="AC1373"/>
  <c r="N1373"/>
  <c r="AC1372"/>
  <c r="N1372"/>
  <c r="AC1371"/>
  <c r="N1371"/>
  <c r="AC1370"/>
  <c r="N1370"/>
  <c r="AC1369"/>
  <c r="N1369"/>
  <c r="AC1368"/>
  <c r="N1368"/>
  <c r="AC1367"/>
  <c r="N1367"/>
  <c r="AC1366"/>
  <c r="N1366"/>
  <c r="P1364"/>
  <c r="AC1346"/>
  <c r="N1346"/>
  <c r="AC1345"/>
  <c r="N1345"/>
  <c r="AC1344"/>
  <c r="N1344"/>
  <c r="AC1343"/>
  <c r="N1343"/>
  <c r="AC1342"/>
  <c r="N1342"/>
  <c r="AC1341"/>
  <c r="N1341"/>
  <c r="AC1340"/>
  <c r="N1340"/>
  <c r="AC1339"/>
  <c r="N1339"/>
  <c r="AC1338"/>
  <c r="N1338"/>
  <c r="AC1337"/>
  <c r="N1337"/>
  <c r="AC1336"/>
  <c r="N1336"/>
  <c r="AC1335"/>
  <c r="N1335"/>
  <c r="AC1334"/>
  <c r="N1334"/>
  <c r="AC1333"/>
  <c r="N1333"/>
  <c r="AC1332"/>
  <c r="N1332"/>
  <c r="AC1331"/>
  <c r="N1331"/>
  <c r="AC1330"/>
  <c r="N1330"/>
  <c r="AC1329"/>
  <c r="N1329"/>
  <c r="AC1328"/>
  <c r="N1328"/>
  <c r="AC1327"/>
  <c r="N1327"/>
  <c r="AC1326"/>
  <c r="N1326"/>
  <c r="P1324"/>
  <c r="AC1306"/>
  <c r="N1306"/>
  <c r="AC1305"/>
  <c r="N1305"/>
  <c r="AC1304"/>
  <c r="N1304"/>
  <c r="AC1303"/>
  <c r="N1303"/>
  <c r="AC1302"/>
  <c r="N1302"/>
  <c r="AC1301"/>
  <c r="N1301"/>
  <c r="AC1300"/>
  <c r="N1300"/>
  <c r="AC1299"/>
  <c r="N1299"/>
  <c r="AC1298"/>
  <c r="N1298"/>
  <c r="AC1297"/>
  <c r="N1297"/>
  <c r="AC1296"/>
  <c r="N1296"/>
  <c r="AC1295"/>
  <c r="N1295"/>
  <c r="AC1294"/>
  <c r="N1294"/>
  <c r="AC1293"/>
  <c r="N1293"/>
  <c r="AC1292"/>
  <c r="N1292"/>
  <c r="AC1291"/>
  <c r="N1291"/>
  <c r="AC1290"/>
  <c r="N1290"/>
  <c r="AC1289"/>
  <c r="N1289"/>
  <c r="AC1288"/>
  <c r="N1288"/>
  <c r="AC1287"/>
  <c r="N1287"/>
  <c r="AC1286"/>
  <c r="N1286"/>
  <c r="P1284"/>
  <c r="AC1266"/>
  <c r="N1266"/>
  <c r="AC1265"/>
  <c r="N1265"/>
  <c r="AC1264"/>
  <c r="N1264"/>
  <c r="AC1263"/>
  <c r="N1263"/>
  <c r="AC1262"/>
  <c r="N1262"/>
  <c r="AC1261"/>
  <c r="N1261"/>
  <c r="AC1260"/>
  <c r="N1260"/>
  <c r="AC1259"/>
  <c r="N1259"/>
  <c r="AC1258"/>
  <c r="N1258"/>
  <c r="AC1257"/>
  <c r="N1257"/>
  <c r="AC1256"/>
  <c r="N1256"/>
  <c r="AC1255"/>
  <c r="N1255"/>
  <c r="AC1254"/>
  <c r="N1254"/>
  <c r="AC1253"/>
  <c r="N1253"/>
  <c r="AC1252"/>
  <c r="N1252"/>
  <c r="AC1251"/>
  <c r="N1251"/>
  <c r="AC1250"/>
  <c r="N1250"/>
  <c r="AC1249"/>
  <c r="N1249"/>
  <c r="AC1248"/>
  <c r="N1248"/>
  <c r="AC1247"/>
  <c r="N1247"/>
  <c r="AC1246"/>
  <c r="N1246"/>
  <c r="P1244"/>
  <c r="AC1226"/>
  <c r="N1226"/>
  <c r="AC1225"/>
  <c r="N1225"/>
  <c r="AC1224"/>
  <c r="N1224"/>
  <c r="AC1223"/>
  <c r="N1223"/>
  <c r="AC1222"/>
  <c r="N1222"/>
  <c r="AC1221"/>
  <c r="N1221"/>
  <c r="AC1220"/>
  <c r="N1220"/>
  <c r="AC1219"/>
  <c r="N1219"/>
  <c r="AC1218"/>
  <c r="N1218"/>
  <c r="AC1217"/>
  <c r="N1217"/>
  <c r="AC1216"/>
  <c r="N1216"/>
  <c r="AC1215"/>
  <c r="N1215"/>
  <c r="AC1214"/>
  <c r="N1214"/>
  <c r="AC1213"/>
  <c r="N1213"/>
  <c r="AC1212"/>
  <c r="N1212"/>
  <c r="AC1211"/>
  <c r="N1211"/>
  <c r="AC1210"/>
  <c r="N1210"/>
  <c r="AC1209"/>
  <c r="N1209"/>
  <c r="AC1208"/>
  <c r="N1208"/>
  <c r="AC1207"/>
  <c r="N1207"/>
  <c r="AC1206"/>
  <c r="N1206"/>
  <c r="P1204"/>
  <c r="AC1186"/>
  <c r="N1186"/>
  <c r="AC1185"/>
  <c r="N1185"/>
  <c r="AC1184"/>
  <c r="N1184"/>
  <c r="AC1183"/>
  <c r="N1183"/>
  <c r="AC1182"/>
  <c r="N1182"/>
  <c r="AC1181"/>
  <c r="N1181"/>
  <c r="AC1180"/>
  <c r="N1180"/>
  <c r="AC1179"/>
  <c r="N1179"/>
  <c r="AC1178"/>
  <c r="N1178"/>
  <c r="AC1177"/>
  <c r="N1177"/>
  <c r="AC1176"/>
  <c r="N1176"/>
  <c r="AC1175"/>
  <c r="N1175"/>
  <c r="AC1174"/>
  <c r="N1174"/>
  <c r="AC1173"/>
  <c r="N1173"/>
  <c r="AC1172"/>
  <c r="N1172"/>
  <c r="AC1171"/>
  <c r="N1171"/>
  <c r="AC1170"/>
  <c r="N1170"/>
  <c r="AC1169"/>
  <c r="N1169"/>
  <c r="AC1168"/>
  <c r="N1168"/>
  <c r="AC1167"/>
  <c r="N1167"/>
  <c r="AC1166"/>
  <c r="N1166"/>
  <c r="P1164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AC1087"/>
  <c r="N1087"/>
  <c r="AC1086"/>
  <c r="N1086"/>
  <c r="P1084"/>
  <c r="Q1067"/>
  <c r="AC1067" s="1"/>
  <c r="AB1066"/>
  <c r="AA1066"/>
  <c r="Z1066"/>
  <c r="Y1066"/>
  <c r="X1066"/>
  <c r="W1066"/>
  <c r="V1066"/>
  <c r="U1066"/>
  <c r="T1066"/>
  <c r="S1066"/>
  <c r="R1066"/>
  <c r="Q1066"/>
  <c r="N1066"/>
  <c r="AB1065"/>
  <c r="AA1065"/>
  <c r="Z1065"/>
  <c r="Y1065"/>
  <c r="X1065"/>
  <c r="W1065"/>
  <c r="V1065"/>
  <c r="U1065"/>
  <c r="T1065"/>
  <c r="S1065"/>
  <c r="R1065"/>
  <c r="Q1065"/>
  <c r="N1065"/>
  <c r="AB1064"/>
  <c r="AA1064"/>
  <c r="Z1064"/>
  <c r="Y1064"/>
  <c r="X1064"/>
  <c r="W1064"/>
  <c r="V1064"/>
  <c r="U1064"/>
  <c r="T1064"/>
  <c r="S1064"/>
  <c r="R1064"/>
  <c r="Q1064"/>
  <c r="N1064"/>
  <c r="AB1063"/>
  <c r="AA1063"/>
  <c r="Z1063"/>
  <c r="Y1063"/>
  <c r="X1063"/>
  <c r="W1063"/>
  <c r="V1063"/>
  <c r="U1063"/>
  <c r="T1063"/>
  <c r="S1063"/>
  <c r="R1063"/>
  <c r="Q1063"/>
  <c r="N1063"/>
  <c r="AB1062"/>
  <c r="AA1062"/>
  <c r="Z1062"/>
  <c r="Y1062"/>
  <c r="X1062"/>
  <c r="W1062"/>
  <c r="V1062"/>
  <c r="U1062"/>
  <c r="T1062"/>
  <c r="S1062"/>
  <c r="R1062"/>
  <c r="Q1062"/>
  <c r="N1062"/>
  <c r="AB1061"/>
  <c r="AA1061"/>
  <c r="Z1061"/>
  <c r="Y1061"/>
  <c r="X1061"/>
  <c r="W1061"/>
  <c r="V1061"/>
  <c r="U1061"/>
  <c r="T1061"/>
  <c r="S1061"/>
  <c r="R1061"/>
  <c r="Q1061"/>
  <c r="N1061"/>
  <c r="AB1060"/>
  <c r="AA1060"/>
  <c r="Z1060"/>
  <c r="Y1060"/>
  <c r="X1060"/>
  <c r="W1060"/>
  <c r="V1060"/>
  <c r="U1060"/>
  <c r="T1060"/>
  <c r="S1060"/>
  <c r="R1060"/>
  <c r="Q1060"/>
  <c r="N1060"/>
  <c r="AB1059"/>
  <c r="AA1059"/>
  <c r="Z1059"/>
  <c r="Y1059"/>
  <c r="X1059"/>
  <c r="W1059"/>
  <c r="V1059"/>
  <c r="U1059"/>
  <c r="T1059"/>
  <c r="S1059"/>
  <c r="R1059"/>
  <c r="Q1059"/>
  <c r="N1059"/>
  <c r="AB1058"/>
  <c r="AA1058"/>
  <c r="Z1058"/>
  <c r="Y1058"/>
  <c r="X1058"/>
  <c r="W1058"/>
  <c r="V1058"/>
  <c r="U1058"/>
  <c r="T1058"/>
  <c r="S1058"/>
  <c r="R1058"/>
  <c r="Q1058"/>
  <c r="N1058"/>
  <c r="AB1057"/>
  <c r="AA1057"/>
  <c r="Z1057"/>
  <c r="Y1057"/>
  <c r="X1057"/>
  <c r="W1057"/>
  <c r="V1057"/>
  <c r="U1057"/>
  <c r="T1057"/>
  <c r="S1057"/>
  <c r="R1057"/>
  <c r="Q1057"/>
  <c r="N1057"/>
  <c r="AB1056"/>
  <c r="AA1056"/>
  <c r="Z1056"/>
  <c r="Y1056"/>
  <c r="X1056"/>
  <c r="W1056"/>
  <c r="V1056"/>
  <c r="U1056"/>
  <c r="T1056"/>
  <c r="S1056"/>
  <c r="R1056"/>
  <c r="Q1056"/>
  <c r="N1056"/>
  <c r="AB1055"/>
  <c r="AA1055"/>
  <c r="Z1055"/>
  <c r="Y1055"/>
  <c r="X1055"/>
  <c r="W1055"/>
  <c r="V1055"/>
  <c r="U1055"/>
  <c r="T1055"/>
  <c r="S1055"/>
  <c r="R1055"/>
  <c r="Q1055"/>
  <c r="N1055"/>
  <c r="AB1054"/>
  <c r="AA1054"/>
  <c r="Z1054"/>
  <c r="Y1054"/>
  <c r="X1054"/>
  <c r="W1054"/>
  <c r="V1054"/>
  <c r="U1054"/>
  <c r="T1054"/>
  <c r="S1054"/>
  <c r="R1054"/>
  <c r="Q1054"/>
  <c r="N1054"/>
  <c r="AC1053"/>
  <c r="N1053"/>
  <c r="N1052"/>
  <c r="AC1051"/>
  <c r="N1051"/>
  <c r="N1050"/>
  <c r="AC1049"/>
  <c r="N1049"/>
  <c r="N1048"/>
  <c r="N1047"/>
  <c r="AC1046"/>
  <c r="N1046"/>
  <c r="P1044"/>
  <c r="Q1027"/>
  <c r="AB1026"/>
  <c r="AA1026"/>
  <c r="Z1026"/>
  <c r="Y1026"/>
  <c r="X1026"/>
  <c r="W1026"/>
  <c r="V1026"/>
  <c r="U1026"/>
  <c r="T1026"/>
  <c r="S1026"/>
  <c r="R1026"/>
  <c r="Q1026"/>
  <c r="N1026"/>
  <c r="AB1025"/>
  <c r="AA1025"/>
  <c r="Z1025"/>
  <c r="Y1025"/>
  <c r="X1025"/>
  <c r="W1025"/>
  <c r="V1025"/>
  <c r="U1025"/>
  <c r="T1025"/>
  <c r="S1025"/>
  <c r="R1025"/>
  <c r="Q1025"/>
  <c r="AC1025" s="1"/>
  <c r="N1025"/>
  <c r="AB1024"/>
  <c r="AA1024"/>
  <c r="Z1024"/>
  <c r="Y1024"/>
  <c r="X1024"/>
  <c r="W1024"/>
  <c r="V1024"/>
  <c r="U1024"/>
  <c r="T1024"/>
  <c r="S1024"/>
  <c r="R1024"/>
  <c r="Q1024"/>
  <c r="N1024"/>
  <c r="AB1023"/>
  <c r="AA1023"/>
  <c r="Z1023"/>
  <c r="Y1023"/>
  <c r="X1023"/>
  <c r="W1023"/>
  <c r="V1023"/>
  <c r="U1023"/>
  <c r="T1023"/>
  <c r="S1023"/>
  <c r="R1023"/>
  <c r="Q1023"/>
  <c r="N1023"/>
  <c r="AB1022"/>
  <c r="AA1022"/>
  <c r="Z1022"/>
  <c r="Y1022"/>
  <c r="X1022"/>
  <c r="W1022"/>
  <c r="V1022"/>
  <c r="U1022"/>
  <c r="T1022"/>
  <c r="S1022"/>
  <c r="R1022"/>
  <c r="Q1022"/>
  <c r="N1022"/>
  <c r="AB1021"/>
  <c r="AA1021"/>
  <c r="Z1021"/>
  <c r="Y1021"/>
  <c r="X1021"/>
  <c r="W1021"/>
  <c r="V1021"/>
  <c r="U1021"/>
  <c r="T1021"/>
  <c r="S1021"/>
  <c r="R1021"/>
  <c r="Q1021"/>
  <c r="AC1021" s="1"/>
  <c r="N1021"/>
  <c r="AB1020"/>
  <c r="AA1020"/>
  <c r="Z1020"/>
  <c r="Y1020"/>
  <c r="X1020"/>
  <c r="W1020"/>
  <c r="V1020"/>
  <c r="U1020"/>
  <c r="T1020"/>
  <c r="S1020"/>
  <c r="R1020"/>
  <c r="Q1020"/>
  <c r="N1020"/>
  <c r="AB1019"/>
  <c r="AA1019"/>
  <c r="Z1019"/>
  <c r="Y1019"/>
  <c r="X1019"/>
  <c r="W1019"/>
  <c r="V1019"/>
  <c r="U1019"/>
  <c r="T1019"/>
  <c r="S1019"/>
  <c r="R1019"/>
  <c r="Q1019"/>
  <c r="N1019"/>
  <c r="AB1018"/>
  <c r="AA1018"/>
  <c r="Z1018"/>
  <c r="Y1018"/>
  <c r="X1018"/>
  <c r="W1018"/>
  <c r="V1018"/>
  <c r="U1018"/>
  <c r="T1018"/>
  <c r="S1018"/>
  <c r="R1018"/>
  <c r="Q1018"/>
  <c r="N1018"/>
  <c r="AB1017"/>
  <c r="AA1017"/>
  <c r="Z1017"/>
  <c r="Y1017"/>
  <c r="X1017"/>
  <c r="W1017"/>
  <c r="V1017"/>
  <c r="U1017"/>
  <c r="T1017"/>
  <c r="S1017"/>
  <c r="R1017"/>
  <c r="Q1017"/>
  <c r="AC1017" s="1"/>
  <c r="N1017"/>
  <c r="AB1016"/>
  <c r="AA1016"/>
  <c r="Z1016"/>
  <c r="Y1016"/>
  <c r="X1016"/>
  <c r="W1016"/>
  <c r="V1016"/>
  <c r="U1016"/>
  <c r="T1016"/>
  <c r="S1016"/>
  <c r="R1016"/>
  <c r="Q1016"/>
  <c r="N1016"/>
  <c r="AB1015"/>
  <c r="AA1015"/>
  <c r="Z1015"/>
  <c r="Y1015"/>
  <c r="X1015"/>
  <c r="W1015"/>
  <c r="V1015"/>
  <c r="U1015"/>
  <c r="T1015"/>
  <c r="S1015"/>
  <c r="R1015"/>
  <c r="Q1015"/>
  <c r="N1015"/>
  <c r="AB1014"/>
  <c r="AA1014"/>
  <c r="Z1014"/>
  <c r="Y1014"/>
  <c r="X1014"/>
  <c r="W1014"/>
  <c r="V1014"/>
  <c r="U1014"/>
  <c r="T1014"/>
  <c r="S1014"/>
  <c r="R1014"/>
  <c r="Q1014"/>
  <c r="N1014"/>
  <c r="AB1013"/>
  <c r="AA1013"/>
  <c r="Z1013"/>
  <c r="Y1013"/>
  <c r="X1013"/>
  <c r="W1013"/>
  <c r="V1013"/>
  <c r="U1013"/>
  <c r="T1013"/>
  <c r="S1013"/>
  <c r="R1013"/>
  <c r="Q1013"/>
  <c r="AC1013" s="1"/>
  <c r="N1013"/>
  <c r="AB1012"/>
  <c r="AA1012"/>
  <c r="Z1012"/>
  <c r="Y1012"/>
  <c r="X1012"/>
  <c r="W1012"/>
  <c r="V1012"/>
  <c r="U1012"/>
  <c r="T1012"/>
  <c r="S1012"/>
  <c r="R1012"/>
  <c r="Q1012"/>
  <c r="N1012"/>
  <c r="AB1011"/>
  <c r="AA1011"/>
  <c r="Z1011"/>
  <c r="Y1011"/>
  <c r="X1011"/>
  <c r="W1011"/>
  <c r="V1011"/>
  <c r="U1011"/>
  <c r="T1011"/>
  <c r="S1011"/>
  <c r="R1011"/>
  <c r="Q1011"/>
  <c r="N1011"/>
  <c r="N1010"/>
  <c r="AC1009"/>
  <c r="N1009"/>
  <c r="N1008"/>
  <c r="AC1007"/>
  <c r="N1007"/>
  <c r="AC1006"/>
  <c r="N1006"/>
  <c r="P1004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AC967"/>
  <c r="N967"/>
  <c r="AC966"/>
  <c r="N966"/>
  <c r="P964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AC927"/>
  <c r="N927"/>
  <c r="AC926"/>
  <c r="N926"/>
  <c r="P924"/>
  <c r="AC906"/>
  <c r="N906"/>
  <c r="AC905"/>
  <c r="N905"/>
  <c r="AC904"/>
  <c r="N904"/>
  <c r="AC903"/>
  <c r="N903"/>
  <c r="AC902"/>
  <c r="N902"/>
  <c r="AC901"/>
  <c r="N901"/>
  <c r="AC900"/>
  <c r="N900"/>
  <c r="AC899"/>
  <c r="N899"/>
  <c r="AC898"/>
  <c r="N898"/>
  <c r="AC897"/>
  <c r="N897"/>
  <c r="AC896"/>
  <c r="N896"/>
  <c r="AC895"/>
  <c r="N895"/>
  <c r="AC894"/>
  <c r="N894"/>
  <c r="AC893"/>
  <c r="N893"/>
  <c r="AC892"/>
  <c r="N892"/>
  <c r="AC891"/>
  <c r="N891"/>
  <c r="AC890"/>
  <c r="N890"/>
  <c r="AC889"/>
  <c r="N889"/>
  <c r="AC888"/>
  <c r="N888"/>
  <c r="AC887"/>
  <c r="N887"/>
  <c r="AC886"/>
  <c r="N886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Q89"/>
  <c r="N849"/>
  <c r="N848"/>
  <c r="AC847"/>
  <c r="N847"/>
  <c r="AC846"/>
  <c r="N846"/>
  <c r="P844"/>
  <c r="AC826"/>
  <c r="N826"/>
  <c r="AC825"/>
  <c r="N825"/>
  <c r="AC824"/>
  <c r="N824"/>
  <c r="AC823"/>
  <c r="N823"/>
  <c r="AC822"/>
  <c r="N822"/>
  <c r="AC821"/>
  <c r="N821"/>
  <c r="AC820"/>
  <c r="N820"/>
  <c r="AC819"/>
  <c r="N819"/>
  <c r="AC818"/>
  <c r="N818"/>
  <c r="AC817"/>
  <c r="N817"/>
  <c r="AC816"/>
  <c r="N816"/>
  <c r="AC815"/>
  <c r="N815"/>
  <c r="AC814"/>
  <c r="N814"/>
  <c r="AC813"/>
  <c r="N813"/>
  <c r="AC812"/>
  <c r="N812"/>
  <c r="AC811"/>
  <c r="N811"/>
  <c r="AC810"/>
  <c r="N810"/>
  <c r="AC809"/>
  <c r="N809"/>
  <c r="AC808"/>
  <c r="N808"/>
  <c r="AC807"/>
  <c r="N807"/>
  <c r="AC806"/>
  <c r="N806"/>
  <c r="P804"/>
  <c r="AC801"/>
  <c r="N801"/>
  <c r="AC800"/>
  <c r="N800"/>
  <c r="AC799"/>
  <c r="N799"/>
  <c r="AC798"/>
  <c r="N798"/>
  <c r="AC797"/>
  <c r="N797"/>
  <c r="AC796"/>
  <c r="N796"/>
  <c r="AC795"/>
  <c r="N795"/>
  <c r="AC794"/>
  <c r="N794"/>
  <c r="AC793"/>
  <c r="N793"/>
  <c r="AC792"/>
  <c r="N792"/>
  <c r="AC791"/>
  <c r="N791"/>
  <c r="AC790"/>
  <c r="N790"/>
  <c r="AC789"/>
  <c r="N789"/>
  <c r="AC788"/>
  <c r="N788"/>
  <c r="AC787"/>
  <c r="N787"/>
  <c r="AC786"/>
  <c r="N786"/>
  <c r="AC785"/>
  <c r="N785"/>
  <c r="AC784"/>
  <c r="N784"/>
  <c r="AC783"/>
  <c r="N783"/>
  <c r="AC782"/>
  <c r="N782"/>
  <c r="AC781"/>
  <c r="N781"/>
  <c r="AC780"/>
  <c r="N780"/>
  <c r="AC779"/>
  <c r="N779"/>
  <c r="AC778"/>
  <c r="N778"/>
  <c r="AC777"/>
  <c r="N777"/>
  <c r="AC776"/>
  <c r="N776"/>
  <c r="AC775"/>
  <c r="N775"/>
  <c r="AC774"/>
  <c r="N774"/>
  <c r="AC773"/>
  <c r="N773"/>
  <c r="AC772"/>
  <c r="N772"/>
  <c r="AC771"/>
  <c r="N771"/>
  <c r="AC770"/>
  <c r="N770"/>
  <c r="AC769"/>
  <c r="N769"/>
  <c r="AC768"/>
  <c r="N768"/>
  <c r="AC767"/>
  <c r="N767"/>
  <c r="AC766"/>
  <c r="N766"/>
  <c r="P764"/>
  <c r="AC746"/>
  <c r="N746"/>
  <c r="AC745"/>
  <c r="N745"/>
  <c r="AC744"/>
  <c r="N744"/>
  <c r="AC743"/>
  <c r="N743"/>
  <c r="AC742"/>
  <c r="N742"/>
  <c r="AC741"/>
  <c r="N741"/>
  <c r="AC740"/>
  <c r="N740"/>
  <c r="AC739"/>
  <c r="N739"/>
  <c r="AC738"/>
  <c r="N738"/>
  <c r="AC737"/>
  <c r="N737"/>
  <c r="AC736"/>
  <c r="N736"/>
  <c r="AC735"/>
  <c r="N735"/>
  <c r="AC734"/>
  <c r="N734"/>
  <c r="AC733"/>
  <c r="N733"/>
  <c r="AC732"/>
  <c r="N732"/>
  <c r="AC731"/>
  <c r="N731"/>
  <c r="AC730"/>
  <c r="N730"/>
  <c r="AC729"/>
  <c r="N729"/>
  <c r="AC728"/>
  <c r="N728"/>
  <c r="AC727"/>
  <c r="N727"/>
  <c r="AC726"/>
  <c r="N726"/>
  <c r="P724"/>
  <c r="P684"/>
  <c r="P644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P604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AC567"/>
  <c r="N567"/>
  <c r="P564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AC527"/>
  <c r="N527"/>
  <c r="P524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AC487"/>
  <c r="N487"/>
  <c r="AC486"/>
  <c r="N486"/>
  <c r="P484"/>
  <c r="AC467"/>
  <c r="AC466"/>
  <c r="N466"/>
  <c r="AC465"/>
  <c r="N465"/>
  <c r="AC464"/>
  <c r="N464"/>
  <c r="AC463"/>
  <c r="N463"/>
  <c r="AC462"/>
  <c r="N462"/>
  <c r="AC461"/>
  <c r="N461"/>
  <c r="AC460"/>
  <c r="N460"/>
  <c r="AC459"/>
  <c r="N459"/>
  <c r="AC458"/>
  <c r="N458"/>
  <c r="AC457"/>
  <c r="N457"/>
  <c r="AC456"/>
  <c r="N456"/>
  <c r="AC455"/>
  <c r="N455"/>
  <c r="AC454"/>
  <c r="N454"/>
  <c r="AC453"/>
  <c r="N453"/>
  <c r="AC452"/>
  <c r="N452"/>
  <c r="AC451"/>
  <c r="N451"/>
  <c r="AC450"/>
  <c r="N450"/>
  <c r="AC449"/>
  <c r="N449"/>
  <c r="AC448"/>
  <c r="N448"/>
  <c r="AC447"/>
  <c r="N447"/>
  <c r="AB446"/>
  <c r="AA446"/>
  <c r="Z446"/>
  <c r="Y446"/>
  <c r="X446"/>
  <c r="W446"/>
  <c r="V446"/>
  <c r="U446"/>
  <c r="T446"/>
  <c r="S446"/>
  <c r="R446"/>
  <c r="N446"/>
  <c r="P444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AC409"/>
  <c r="N409"/>
  <c r="AC408"/>
  <c r="N408"/>
  <c r="AC407"/>
  <c r="N407"/>
  <c r="AC406"/>
  <c r="M406"/>
  <c r="L406"/>
  <c r="K406"/>
  <c r="J406"/>
  <c r="I406"/>
  <c r="H406"/>
  <c r="G406"/>
  <c r="F406"/>
  <c r="E406"/>
  <c r="D406"/>
  <c r="C406"/>
  <c r="B406"/>
  <c r="N406" s="1"/>
  <c r="P404"/>
  <c r="AC387"/>
  <c r="AC386"/>
  <c r="N386"/>
  <c r="AC385"/>
  <c r="N385"/>
  <c r="AC384"/>
  <c r="N384"/>
  <c r="AC383"/>
  <c r="N383"/>
  <c r="AC382"/>
  <c r="N382"/>
  <c r="AC381"/>
  <c r="N381"/>
  <c r="AC380"/>
  <c r="N380"/>
  <c r="AC379"/>
  <c r="N379"/>
  <c r="AC378"/>
  <c r="N378"/>
  <c r="AC377"/>
  <c r="N377"/>
  <c r="AC376"/>
  <c r="N376"/>
  <c r="AC375"/>
  <c r="N375"/>
  <c r="AC374"/>
  <c r="N374"/>
  <c r="AC373"/>
  <c r="N373"/>
  <c r="AC372"/>
  <c r="N372"/>
  <c r="AC371"/>
  <c r="N371"/>
  <c r="AC370"/>
  <c r="N370"/>
  <c r="AC369"/>
  <c r="N369"/>
  <c r="AC368"/>
  <c r="N368"/>
  <c r="AC367"/>
  <c r="N367"/>
  <c r="P364"/>
  <c r="AC347"/>
  <c r="AC346"/>
  <c r="N346"/>
  <c r="AC345"/>
  <c r="N345"/>
  <c r="AC344"/>
  <c r="N344"/>
  <c r="AC343"/>
  <c r="N343"/>
  <c r="AC342"/>
  <c r="N342"/>
  <c r="AC341"/>
  <c r="N341"/>
  <c r="AC340"/>
  <c r="N340"/>
  <c r="AC339"/>
  <c r="N339"/>
  <c r="AC338"/>
  <c r="N338"/>
  <c r="AC337"/>
  <c r="N337"/>
  <c r="AC336"/>
  <c r="N336"/>
  <c r="AC335"/>
  <c r="N335"/>
  <c r="AC334"/>
  <c r="N334"/>
  <c r="AC333"/>
  <c r="N333"/>
  <c r="AC332"/>
  <c r="N332"/>
  <c r="AC331"/>
  <c r="N331"/>
  <c r="AC330"/>
  <c r="N330"/>
  <c r="AC329"/>
  <c r="N329"/>
  <c r="AC328"/>
  <c r="N328"/>
  <c r="AC327"/>
  <c r="N327"/>
  <c r="AB326"/>
  <c r="AA326"/>
  <c r="Z326"/>
  <c r="Y326"/>
  <c r="X326"/>
  <c r="W326"/>
  <c r="V326"/>
  <c r="U326"/>
  <c r="T326"/>
  <c r="S326"/>
  <c r="R326"/>
  <c r="N326"/>
  <c r="P324"/>
  <c r="AC307"/>
  <c r="AB306"/>
  <c r="AA306"/>
  <c r="AC306" s="1"/>
  <c r="N306"/>
  <c r="AB305"/>
  <c r="AA305"/>
  <c r="AC305" s="1"/>
  <c r="N305"/>
  <c r="AB304"/>
  <c r="AA304"/>
  <c r="AC304" s="1"/>
  <c r="N304"/>
  <c r="AB303"/>
  <c r="AA303"/>
  <c r="AC303" s="1"/>
  <c r="N303"/>
  <c r="AB302"/>
  <c r="AA302"/>
  <c r="AC302" s="1"/>
  <c r="N302"/>
  <c r="AB301"/>
  <c r="AA301"/>
  <c r="AC301" s="1"/>
  <c r="N301"/>
  <c r="AB300"/>
  <c r="AA300"/>
  <c r="AC300" s="1"/>
  <c r="N300"/>
  <c r="AB299"/>
  <c r="AA299"/>
  <c r="AC299" s="1"/>
  <c r="N299"/>
  <c r="AB298"/>
  <c r="AA298"/>
  <c r="AC298" s="1"/>
  <c r="N298"/>
  <c r="AB297"/>
  <c r="AA297"/>
  <c r="AC297" s="1"/>
  <c r="N297"/>
  <c r="AB296"/>
  <c r="AA296"/>
  <c r="AC296" s="1"/>
  <c r="N296"/>
  <c r="AB295"/>
  <c r="AA295"/>
  <c r="AC295" s="1"/>
  <c r="N295"/>
  <c r="AB294"/>
  <c r="AA294"/>
  <c r="AC294" s="1"/>
  <c r="N294"/>
  <c r="AB293"/>
  <c r="AA293"/>
  <c r="AC293" s="1"/>
  <c r="N293"/>
  <c r="AB292"/>
  <c r="AA292"/>
  <c r="AC292" s="1"/>
  <c r="N292"/>
  <c r="AB291"/>
  <c r="AA291"/>
  <c r="AC291" s="1"/>
  <c r="N291"/>
  <c r="AB290"/>
  <c r="AA290"/>
  <c r="AC290" s="1"/>
  <c r="N290"/>
  <c r="AB289"/>
  <c r="AA289"/>
  <c r="AC289" s="1"/>
  <c r="N289"/>
  <c r="AB288"/>
  <c r="AA288"/>
  <c r="AC288" s="1"/>
  <c r="N288"/>
  <c r="N287"/>
  <c r="AC286"/>
  <c r="N286"/>
  <c r="AC227"/>
  <c r="N227"/>
  <c r="AC226"/>
  <c r="N226"/>
  <c r="AC225"/>
  <c r="N225"/>
  <c r="AC224"/>
  <c r="N224"/>
  <c r="AC223"/>
  <c r="N223"/>
  <c r="AC222"/>
  <c r="N222"/>
  <c r="AC221"/>
  <c r="N221"/>
  <c r="AC220"/>
  <c r="N220"/>
  <c r="AC219"/>
  <c r="N219"/>
  <c r="AC218"/>
  <c r="N218"/>
  <c r="AC217"/>
  <c r="N217"/>
  <c r="AC216"/>
  <c r="N216"/>
  <c r="AC215"/>
  <c r="N215"/>
  <c r="AC214"/>
  <c r="N214"/>
  <c r="AC213"/>
  <c r="N213"/>
  <c r="AC212"/>
  <c r="N212"/>
  <c r="AC211"/>
  <c r="N211"/>
  <c r="N209"/>
  <c r="N208"/>
  <c r="AC207"/>
  <c r="AC206"/>
  <c r="P204"/>
  <c r="R67"/>
  <c r="R27" s="1"/>
  <c r="Q67"/>
  <c r="P244"/>
  <c r="AC186"/>
  <c r="N186"/>
  <c r="AC185"/>
  <c r="N185"/>
  <c r="AC184"/>
  <c r="N184"/>
  <c r="AC183"/>
  <c r="N183"/>
  <c r="AC182"/>
  <c r="N182"/>
  <c r="AC181"/>
  <c r="N181"/>
  <c r="AC180"/>
  <c r="N180"/>
  <c r="AC179"/>
  <c r="N179"/>
  <c r="AC178"/>
  <c r="N178"/>
  <c r="AC177"/>
  <c r="N177"/>
  <c r="AC176"/>
  <c r="N176"/>
  <c r="AC175"/>
  <c r="N175"/>
  <c r="AC174"/>
  <c r="N174"/>
  <c r="AC173"/>
  <c r="N173"/>
  <c r="AC172"/>
  <c r="N172"/>
  <c r="AC171"/>
  <c r="N171"/>
  <c r="AC170"/>
  <c r="N170"/>
  <c r="AC169"/>
  <c r="N169"/>
  <c r="AC168"/>
  <c r="N168"/>
  <c r="N167"/>
  <c r="N166"/>
  <c r="AB146"/>
  <c r="AB106" s="1"/>
  <c r="AA146"/>
  <c r="AA106" s="1"/>
  <c r="Z146"/>
  <c r="Z106" s="1"/>
  <c r="Y146"/>
  <c r="X146"/>
  <c r="X106" s="1"/>
  <c r="W146"/>
  <c r="W106" s="1"/>
  <c r="V146"/>
  <c r="V106" s="1"/>
  <c r="U146"/>
  <c r="T146"/>
  <c r="T106" s="1"/>
  <c r="S146"/>
  <c r="S106" s="1"/>
  <c r="R146"/>
  <c r="R106" s="1"/>
  <c r="Q146"/>
  <c r="M146"/>
  <c r="M106" s="1"/>
  <c r="L146"/>
  <c r="L106" s="1"/>
  <c r="K146"/>
  <c r="K106" s="1"/>
  <c r="J146"/>
  <c r="J106" s="1"/>
  <c r="I146"/>
  <c r="I106" s="1"/>
  <c r="H146"/>
  <c r="H106" s="1"/>
  <c r="G146"/>
  <c r="G106" s="1"/>
  <c r="F146"/>
  <c r="F106" s="1"/>
  <c r="E146"/>
  <c r="E106" s="1"/>
  <c r="D146"/>
  <c r="D106" s="1"/>
  <c r="C146"/>
  <c r="C106" s="1"/>
  <c r="B146"/>
  <c r="AB145"/>
  <c r="AB105" s="1"/>
  <c r="AA145"/>
  <c r="AA105" s="1"/>
  <c r="Z145"/>
  <c r="Y145"/>
  <c r="X145"/>
  <c r="X105" s="1"/>
  <c r="W145"/>
  <c r="W105" s="1"/>
  <c r="V145"/>
  <c r="U145"/>
  <c r="T145"/>
  <c r="T105" s="1"/>
  <c r="S145"/>
  <c r="S105" s="1"/>
  <c r="R145"/>
  <c r="Q145"/>
  <c r="M145"/>
  <c r="M105" s="1"/>
  <c r="L145"/>
  <c r="L105" s="1"/>
  <c r="K145"/>
  <c r="K105" s="1"/>
  <c r="J145"/>
  <c r="J105" s="1"/>
  <c r="I145"/>
  <c r="I105" s="1"/>
  <c r="H145"/>
  <c r="H105" s="1"/>
  <c r="G145"/>
  <c r="G105" s="1"/>
  <c r="F145"/>
  <c r="F105" s="1"/>
  <c r="E145"/>
  <c r="E105" s="1"/>
  <c r="D145"/>
  <c r="D105" s="1"/>
  <c r="C145"/>
  <c r="C105" s="1"/>
  <c r="B145"/>
  <c r="B105" s="1"/>
  <c r="AB144"/>
  <c r="AB104" s="1"/>
  <c r="AA144"/>
  <c r="Z144"/>
  <c r="Y144"/>
  <c r="Y104" s="1"/>
  <c r="X144"/>
  <c r="X104" s="1"/>
  <c r="W144"/>
  <c r="V144"/>
  <c r="U144"/>
  <c r="U104" s="1"/>
  <c r="T144"/>
  <c r="T104" s="1"/>
  <c r="S144"/>
  <c r="R144"/>
  <c r="Q144"/>
  <c r="M144"/>
  <c r="M104" s="1"/>
  <c r="L144"/>
  <c r="L104" s="1"/>
  <c r="K144"/>
  <c r="K104" s="1"/>
  <c r="J144"/>
  <c r="J104" s="1"/>
  <c r="I144"/>
  <c r="I104" s="1"/>
  <c r="H144"/>
  <c r="H104" s="1"/>
  <c r="G144"/>
  <c r="G104" s="1"/>
  <c r="F144"/>
  <c r="F104" s="1"/>
  <c r="E144"/>
  <c r="E104" s="1"/>
  <c r="D144"/>
  <c r="D104" s="1"/>
  <c r="C144"/>
  <c r="C104" s="1"/>
  <c r="B144"/>
  <c r="B104" s="1"/>
  <c r="AB143"/>
  <c r="AB103" s="1"/>
  <c r="AA143"/>
  <c r="Z143"/>
  <c r="Z103" s="1"/>
  <c r="Y143"/>
  <c r="Y103" s="1"/>
  <c r="X143"/>
  <c r="X103" s="1"/>
  <c r="W143"/>
  <c r="V143"/>
  <c r="V103" s="1"/>
  <c r="U143"/>
  <c r="U103" s="1"/>
  <c r="T143"/>
  <c r="T103" s="1"/>
  <c r="S143"/>
  <c r="R143"/>
  <c r="R103" s="1"/>
  <c r="Q143"/>
  <c r="Q103" s="1"/>
  <c r="M143"/>
  <c r="M103" s="1"/>
  <c r="L143"/>
  <c r="L103" s="1"/>
  <c r="K143"/>
  <c r="K103" s="1"/>
  <c r="J143"/>
  <c r="J103" s="1"/>
  <c r="I143"/>
  <c r="I103" s="1"/>
  <c r="H143"/>
  <c r="H103" s="1"/>
  <c r="G143"/>
  <c r="G103" s="1"/>
  <c r="F143"/>
  <c r="F103" s="1"/>
  <c r="E143"/>
  <c r="E103" s="1"/>
  <c r="D143"/>
  <c r="D103" s="1"/>
  <c r="C143"/>
  <c r="C103" s="1"/>
  <c r="B143"/>
  <c r="B103" s="1"/>
  <c r="AB142"/>
  <c r="AB102" s="1"/>
  <c r="AA142"/>
  <c r="AA102" s="1"/>
  <c r="Z142"/>
  <c r="Z102" s="1"/>
  <c r="Y142"/>
  <c r="X142"/>
  <c r="X102" s="1"/>
  <c r="W142"/>
  <c r="W102" s="1"/>
  <c r="V142"/>
  <c r="V102" s="1"/>
  <c r="U142"/>
  <c r="T142"/>
  <c r="T102" s="1"/>
  <c r="S142"/>
  <c r="S102" s="1"/>
  <c r="R142"/>
  <c r="R102" s="1"/>
  <c r="Q142"/>
  <c r="M142"/>
  <c r="M102" s="1"/>
  <c r="L142"/>
  <c r="L102" s="1"/>
  <c r="K142"/>
  <c r="K102" s="1"/>
  <c r="J142"/>
  <c r="J102" s="1"/>
  <c r="I142"/>
  <c r="I102" s="1"/>
  <c r="H142"/>
  <c r="H102" s="1"/>
  <c r="G142"/>
  <c r="G102" s="1"/>
  <c r="F142"/>
  <c r="F102" s="1"/>
  <c r="E142"/>
  <c r="E102" s="1"/>
  <c r="D142"/>
  <c r="D102" s="1"/>
  <c r="C142"/>
  <c r="C102" s="1"/>
  <c r="B142"/>
  <c r="AB141"/>
  <c r="AB101" s="1"/>
  <c r="AA141"/>
  <c r="AA101" s="1"/>
  <c r="Z141"/>
  <c r="Y141"/>
  <c r="X141"/>
  <c r="X101" s="1"/>
  <c r="W141"/>
  <c r="W101" s="1"/>
  <c r="V141"/>
  <c r="U141"/>
  <c r="T141"/>
  <c r="T101" s="1"/>
  <c r="S141"/>
  <c r="S101" s="1"/>
  <c r="R141"/>
  <c r="Q141"/>
  <c r="M141"/>
  <c r="M101" s="1"/>
  <c r="L141"/>
  <c r="L101" s="1"/>
  <c r="K141"/>
  <c r="K101" s="1"/>
  <c r="J141"/>
  <c r="J101" s="1"/>
  <c r="I141"/>
  <c r="I101" s="1"/>
  <c r="H141"/>
  <c r="H101" s="1"/>
  <c r="G141"/>
  <c r="G101" s="1"/>
  <c r="F141"/>
  <c r="F101" s="1"/>
  <c r="E141"/>
  <c r="E101" s="1"/>
  <c r="D141"/>
  <c r="D101" s="1"/>
  <c r="C141"/>
  <c r="C101" s="1"/>
  <c r="B141"/>
  <c r="B101" s="1"/>
  <c r="AB140"/>
  <c r="AB100" s="1"/>
  <c r="AA140"/>
  <c r="Z140"/>
  <c r="Y140"/>
  <c r="Y100" s="1"/>
  <c r="X140"/>
  <c r="X100" s="1"/>
  <c r="W140"/>
  <c r="V140"/>
  <c r="U140"/>
  <c r="U100" s="1"/>
  <c r="T140"/>
  <c r="T100" s="1"/>
  <c r="S140"/>
  <c r="R140"/>
  <c r="Q140"/>
  <c r="M140"/>
  <c r="M100" s="1"/>
  <c r="L140"/>
  <c r="L100" s="1"/>
  <c r="K140"/>
  <c r="K100" s="1"/>
  <c r="J140"/>
  <c r="J100" s="1"/>
  <c r="I140"/>
  <c r="I100" s="1"/>
  <c r="H140"/>
  <c r="H100" s="1"/>
  <c r="G140"/>
  <c r="G100" s="1"/>
  <c r="F140"/>
  <c r="F100" s="1"/>
  <c r="E140"/>
  <c r="E100" s="1"/>
  <c r="D140"/>
  <c r="D100" s="1"/>
  <c r="C140"/>
  <c r="C100" s="1"/>
  <c r="B140"/>
  <c r="AB139"/>
  <c r="AB99" s="1"/>
  <c r="AA139"/>
  <c r="Z139"/>
  <c r="Z99" s="1"/>
  <c r="Y139"/>
  <c r="Y99" s="1"/>
  <c r="X139"/>
  <c r="X99" s="1"/>
  <c r="W139"/>
  <c r="V139"/>
  <c r="V99" s="1"/>
  <c r="U139"/>
  <c r="U99" s="1"/>
  <c r="T139"/>
  <c r="T99" s="1"/>
  <c r="S139"/>
  <c r="R139"/>
  <c r="R99" s="1"/>
  <c r="Q139"/>
  <c r="Q99" s="1"/>
  <c r="M139"/>
  <c r="M99" s="1"/>
  <c r="L139"/>
  <c r="L99" s="1"/>
  <c r="K139"/>
  <c r="K99" s="1"/>
  <c r="J139"/>
  <c r="J99" s="1"/>
  <c r="I139"/>
  <c r="I99" s="1"/>
  <c r="H139"/>
  <c r="H99" s="1"/>
  <c r="G139"/>
  <c r="G99" s="1"/>
  <c r="F139"/>
  <c r="F99" s="1"/>
  <c r="E139"/>
  <c r="E99" s="1"/>
  <c r="D139"/>
  <c r="D99" s="1"/>
  <c r="C139"/>
  <c r="C99" s="1"/>
  <c r="B139"/>
  <c r="B99" s="1"/>
  <c r="AB138"/>
  <c r="AB98" s="1"/>
  <c r="AA138"/>
  <c r="AA98" s="1"/>
  <c r="Z138"/>
  <c r="Z98" s="1"/>
  <c r="Y138"/>
  <c r="X138"/>
  <c r="X98" s="1"/>
  <c r="W138"/>
  <c r="W98" s="1"/>
  <c r="V138"/>
  <c r="V98" s="1"/>
  <c r="U138"/>
  <c r="T138"/>
  <c r="T98" s="1"/>
  <c r="S138"/>
  <c r="S98" s="1"/>
  <c r="R138"/>
  <c r="R98" s="1"/>
  <c r="Q138"/>
  <c r="M138"/>
  <c r="M98" s="1"/>
  <c r="L138"/>
  <c r="L98" s="1"/>
  <c r="K138"/>
  <c r="K98" s="1"/>
  <c r="J138"/>
  <c r="J98" s="1"/>
  <c r="I138"/>
  <c r="I98" s="1"/>
  <c r="H138"/>
  <c r="H98" s="1"/>
  <c r="G138"/>
  <c r="G98" s="1"/>
  <c r="F138"/>
  <c r="F98" s="1"/>
  <c r="E138"/>
  <c r="E98" s="1"/>
  <c r="D138"/>
  <c r="D98" s="1"/>
  <c r="C138"/>
  <c r="C98" s="1"/>
  <c r="B138"/>
  <c r="AB137"/>
  <c r="AB97" s="1"/>
  <c r="AA137"/>
  <c r="AA97" s="1"/>
  <c r="Z137"/>
  <c r="Y137"/>
  <c r="X137"/>
  <c r="X97" s="1"/>
  <c r="W137"/>
  <c r="W97" s="1"/>
  <c r="V137"/>
  <c r="U137"/>
  <c r="T137"/>
  <c r="T97" s="1"/>
  <c r="S137"/>
  <c r="S97" s="1"/>
  <c r="R137"/>
  <c r="Q137"/>
  <c r="M137"/>
  <c r="M97" s="1"/>
  <c r="L137"/>
  <c r="L97" s="1"/>
  <c r="K137"/>
  <c r="K97" s="1"/>
  <c r="J137"/>
  <c r="J97" s="1"/>
  <c r="I137"/>
  <c r="I97" s="1"/>
  <c r="H137"/>
  <c r="H97" s="1"/>
  <c r="G137"/>
  <c r="G97" s="1"/>
  <c r="F137"/>
  <c r="F97" s="1"/>
  <c r="E137"/>
  <c r="E97" s="1"/>
  <c r="D137"/>
  <c r="D97" s="1"/>
  <c r="C137"/>
  <c r="C97" s="1"/>
  <c r="B137"/>
  <c r="B97" s="1"/>
  <c r="AB136"/>
  <c r="AB96" s="1"/>
  <c r="AA136"/>
  <c r="Z136"/>
  <c r="Y136"/>
  <c r="Y96" s="1"/>
  <c r="X136"/>
  <c r="X96" s="1"/>
  <c r="W136"/>
  <c r="V136"/>
  <c r="U136"/>
  <c r="U96" s="1"/>
  <c r="T136"/>
  <c r="T96" s="1"/>
  <c r="S136"/>
  <c r="R136"/>
  <c r="Q136"/>
  <c r="Q96" s="1"/>
  <c r="M136"/>
  <c r="M96" s="1"/>
  <c r="L136"/>
  <c r="L96" s="1"/>
  <c r="K136"/>
  <c r="K96" s="1"/>
  <c r="J136"/>
  <c r="J96" s="1"/>
  <c r="I136"/>
  <c r="I96" s="1"/>
  <c r="H136"/>
  <c r="H96" s="1"/>
  <c r="G136"/>
  <c r="G96" s="1"/>
  <c r="F136"/>
  <c r="F96" s="1"/>
  <c r="E136"/>
  <c r="E96" s="1"/>
  <c r="D136"/>
  <c r="D96" s="1"/>
  <c r="C136"/>
  <c r="C96" s="1"/>
  <c r="B136"/>
  <c r="AB135"/>
  <c r="AB95" s="1"/>
  <c r="AA135"/>
  <c r="Z135"/>
  <c r="Z95" s="1"/>
  <c r="Y135"/>
  <c r="Y95" s="1"/>
  <c r="X135"/>
  <c r="X95" s="1"/>
  <c r="W135"/>
  <c r="V135"/>
  <c r="V95" s="1"/>
  <c r="U135"/>
  <c r="U95" s="1"/>
  <c r="T135"/>
  <c r="T95" s="1"/>
  <c r="S135"/>
  <c r="R135"/>
  <c r="R95" s="1"/>
  <c r="Q135"/>
  <c r="Q95" s="1"/>
  <c r="M135"/>
  <c r="M95" s="1"/>
  <c r="L135"/>
  <c r="L95" s="1"/>
  <c r="K135"/>
  <c r="K95" s="1"/>
  <c r="J135"/>
  <c r="J95" s="1"/>
  <c r="I135"/>
  <c r="I95" s="1"/>
  <c r="H135"/>
  <c r="H95" s="1"/>
  <c r="G135"/>
  <c r="G95" s="1"/>
  <c r="F135"/>
  <c r="F95" s="1"/>
  <c r="E135"/>
  <c r="E95" s="1"/>
  <c r="D135"/>
  <c r="D95" s="1"/>
  <c r="C135"/>
  <c r="C95" s="1"/>
  <c r="B135"/>
  <c r="B95" s="1"/>
  <c r="AB134"/>
  <c r="AB94" s="1"/>
  <c r="AA134"/>
  <c r="AA94" s="1"/>
  <c r="Z134"/>
  <c r="Z94" s="1"/>
  <c r="Y134"/>
  <c r="X134"/>
  <c r="X94" s="1"/>
  <c r="W134"/>
  <c r="W94" s="1"/>
  <c r="V134"/>
  <c r="V94" s="1"/>
  <c r="U134"/>
  <c r="T134"/>
  <c r="T94" s="1"/>
  <c r="S134"/>
  <c r="S94" s="1"/>
  <c r="R134"/>
  <c r="R94" s="1"/>
  <c r="Q134"/>
  <c r="M134"/>
  <c r="M94" s="1"/>
  <c r="L134"/>
  <c r="L94" s="1"/>
  <c r="K134"/>
  <c r="K94" s="1"/>
  <c r="J134"/>
  <c r="J94" s="1"/>
  <c r="I134"/>
  <c r="I94" s="1"/>
  <c r="H134"/>
  <c r="H94" s="1"/>
  <c r="G134"/>
  <c r="G94" s="1"/>
  <c r="F134"/>
  <c r="F94" s="1"/>
  <c r="E134"/>
  <c r="E94" s="1"/>
  <c r="D134"/>
  <c r="D94" s="1"/>
  <c r="C134"/>
  <c r="C94" s="1"/>
  <c r="B134"/>
  <c r="B94" s="1"/>
  <c r="AB133"/>
  <c r="AB93" s="1"/>
  <c r="AA133"/>
  <c r="AA93" s="1"/>
  <c r="Z133"/>
  <c r="Z93" s="1"/>
  <c r="Y133"/>
  <c r="X133"/>
  <c r="X93" s="1"/>
  <c r="W133"/>
  <c r="W93" s="1"/>
  <c r="V133"/>
  <c r="V93" s="1"/>
  <c r="U133"/>
  <c r="T133"/>
  <c r="T93" s="1"/>
  <c r="S133"/>
  <c r="S93" s="1"/>
  <c r="R133"/>
  <c r="R93" s="1"/>
  <c r="Q133"/>
  <c r="M133"/>
  <c r="M93" s="1"/>
  <c r="L133"/>
  <c r="L93" s="1"/>
  <c r="K133"/>
  <c r="K93" s="1"/>
  <c r="J133"/>
  <c r="J93" s="1"/>
  <c r="I133"/>
  <c r="I93" s="1"/>
  <c r="H133"/>
  <c r="H93" s="1"/>
  <c r="G133"/>
  <c r="G93" s="1"/>
  <c r="F133"/>
  <c r="F93" s="1"/>
  <c r="E133"/>
  <c r="E93" s="1"/>
  <c r="D133"/>
  <c r="D93" s="1"/>
  <c r="C133"/>
  <c r="C93" s="1"/>
  <c r="B133"/>
  <c r="B93" s="1"/>
  <c r="AB132"/>
  <c r="AB92" s="1"/>
  <c r="AA132"/>
  <c r="AA92" s="1"/>
  <c r="Z132"/>
  <c r="Y132"/>
  <c r="Y92" s="1"/>
  <c r="X132"/>
  <c r="X92" s="1"/>
  <c r="W132"/>
  <c r="W92" s="1"/>
  <c r="V132"/>
  <c r="U132"/>
  <c r="U92" s="1"/>
  <c r="T132"/>
  <c r="T92" s="1"/>
  <c r="S132"/>
  <c r="S92" s="1"/>
  <c r="R132"/>
  <c r="Q132"/>
  <c r="Q92" s="1"/>
  <c r="M132"/>
  <c r="M92" s="1"/>
  <c r="L132"/>
  <c r="L92" s="1"/>
  <c r="K132"/>
  <c r="K92" s="1"/>
  <c r="J132"/>
  <c r="J92" s="1"/>
  <c r="I132"/>
  <c r="I92" s="1"/>
  <c r="H132"/>
  <c r="H92" s="1"/>
  <c r="G132"/>
  <c r="G92" s="1"/>
  <c r="F132"/>
  <c r="F92" s="1"/>
  <c r="E132"/>
  <c r="E92" s="1"/>
  <c r="D132"/>
  <c r="D92" s="1"/>
  <c r="C132"/>
  <c r="C92" s="1"/>
  <c r="B132"/>
  <c r="B92" s="1"/>
  <c r="AB131"/>
  <c r="AB91" s="1"/>
  <c r="AA131"/>
  <c r="Z131"/>
  <c r="Z91" s="1"/>
  <c r="Y131"/>
  <c r="Y91" s="1"/>
  <c r="X131"/>
  <c r="X91" s="1"/>
  <c r="W131"/>
  <c r="V131"/>
  <c r="V91" s="1"/>
  <c r="U131"/>
  <c r="U91" s="1"/>
  <c r="T131"/>
  <c r="T91" s="1"/>
  <c r="S131"/>
  <c r="R131"/>
  <c r="R91" s="1"/>
  <c r="Q131"/>
  <c r="Q91" s="1"/>
  <c r="M131"/>
  <c r="M91" s="1"/>
  <c r="L131"/>
  <c r="L91" s="1"/>
  <c r="K131"/>
  <c r="K91" s="1"/>
  <c r="J131"/>
  <c r="J91" s="1"/>
  <c r="I131"/>
  <c r="I91" s="1"/>
  <c r="H131"/>
  <c r="H91" s="1"/>
  <c r="G131"/>
  <c r="G91" s="1"/>
  <c r="F131"/>
  <c r="F91" s="1"/>
  <c r="E131"/>
  <c r="E91" s="1"/>
  <c r="D131"/>
  <c r="D91" s="1"/>
  <c r="C131"/>
  <c r="C91" s="1"/>
  <c r="B131"/>
  <c r="B91" s="1"/>
  <c r="AB130"/>
  <c r="AB90" s="1"/>
  <c r="AA130"/>
  <c r="AA90" s="1"/>
  <c r="Z130"/>
  <c r="Z90" s="1"/>
  <c r="Y130"/>
  <c r="Y90" s="1"/>
  <c r="X130"/>
  <c r="X90" s="1"/>
  <c r="W130"/>
  <c r="W90" s="1"/>
  <c r="V130"/>
  <c r="V90" s="1"/>
  <c r="U130"/>
  <c r="U90" s="1"/>
  <c r="T130"/>
  <c r="T90" s="1"/>
  <c r="S130"/>
  <c r="S90" s="1"/>
  <c r="R130"/>
  <c r="R90" s="1"/>
  <c r="Q130"/>
  <c r="Q90" s="1"/>
  <c r="M130"/>
  <c r="M90" s="1"/>
  <c r="L130"/>
  <c r="L90" s="1"/>
  <c r="K130"/>
  <c r="K90" s="1"/>
  <c r="J130"/>
  <c r="J90" s="1"/>
  <c r="I130"/>
  <c r="I90" s="1"/>
  <c r="H130"/>
  <c r="H90" s="1"/>
  <c r="G130"/>
  <c r="G90" s="1"/>
  <c r="F130"/>
  <c r="F90" s="1"/>
  <c r="E130"/>
  <c r="E90" s="1"/>
  <c r="D130"/>
  <c r="D90" s="1"/>
  <c r="C130"/>
  <c r="C90" s="1"/>
  <c r="B130"/>
  <c r="B90" s="1"/>
  <c r="AB129"/>
  <c r="AB89" s="1"/>
  <c r="AA129"/>
  <c r="AA89" s="1"/>
  <c r="Z129"/>
  <c r="Z89" s="1"/>
  <c r="Y129"/>
  <c r="Y89" s="1"/>
  <c r="X129"/>
  <c r="X89" s="1"/>
  <c r="W129"/>
  <c r="W89" s="1"/>
  <c r="V129"/>
  <c r="V89" s="1"/>
  <c r="U129"/>
  <c r="U89" s="1"/>
  <c r="T129"/>
  <c r="T89" s="1"/>
  <c r="S129"/>
  <c r="S89" s="1"/>
  <c r="R129"/>
  <c r="R89" s="1"/>
  <c r="M129"/>
  <c r="M89" s="1"/>
  <c r="L129"/>
  <c r="L89" s="1"/>
  <c r="K129"/>
  <c r="K89" s="1"/>
  <c r="J129"/>
  <c r="J89" s="1"/>
  <c r="I129"/>
  <c r="I89" s="1"/>
  <c r="H129"/>
  <c r="H89" s="1"/>
  <c r="G129"/>
  <c r="G89" s="1"/>
  <c r="F129"/>
  <c r="F89" s="1"/>
  <c r="E129"/>
  <c r="E89" s="1"/>
  <c r="D129"/>
  <c r="D89" s="1"/>
  <c r="C129"/>
  <c r="C89" s="1"/>
  <c r="B129"/>
  <c r="B89" s="1"/>
  <c r="AB128"/>
  <c r="AB88" s="1"/>
  <c r="AA128"/>
  <c r="AA88" s="1"/>
  <c r="Z128"/>
  <c r="Z88" s="1"/>
  <c r="Y128"/>
  <c r="Y88" s="1"/>
  <c r="X128"/>
  <c r="X88" s="1"/>
  <c r="W128"/>
  <c r="W88" s="1"/>
  <c r="V128"/>
  <c r="V88" s="1"/>
  <c r="U128"/>
  <c r="U88" s="1"/>
  <c r="T128"/>
  <c r="T88" s="1"/>
  <c r="S128"/>
  <c r="S88" s="1"/>
  <c r="R128"/>
  <c r="R88" s="1"/>
  <c r="Q128"/>
  <c r="Q88" s="1"/>
  <c r="M128"/>
  <c r="M88" s="1"/>
  <c r="L128"/>
  <c r="L88" s="1"/>
  <c r="K128"/>
  <c r="K88" s="1"/>
  <c r="J128"/>
  <c r="J88" s="1"/>
  <c r="I128"/>
  <c r="I88" s="1"/>
  <c r="H128"/>
  <c r="H88" s="1"/>
  <c r="G128"/>
  <c r="G88" s="1"/>
  <c r="F128"/>
  <c r="F88" s="1"/>
  <c r="E128"/>
  <c r="E88" s="1"/>
  <c r="D128"/>
  <c r="D88" s="1"/>
  <c r="C128"/>
  <c r="C88" s="1"/>
  <c r="AC127"/>
  <c r="N127"/>
  <c r="N126"/>
  <c r="AC86"/>
  <c r="AB66"/>
  <c r="Z66"/>
  <c r="Y66"/>
  <c r="X66"/>
  <c r="W66"/>
  <c r="V66"/>
  <c r="U66"/>
  <c r="T66"/>
  <c r="S66"/>
  <c r="R66"/>
  <c r="Q66"/>
  <c r="M66"/>
  <c r="M26" s="1"/>
  <c r="L66"/>
  <c r="K66"/>
  <c r="K26" s="1"/>
  <c r="J66"/>
  <c r="I66"/>
  <c r="I26" s="1"/>
  <c r="H66"/>
  <c r="G66"/>
  <c r="G26" s="1"/>
  <c r="F66"/>
  <c r="E66"/>
  <c r="E26" s="1"/>
  <c r="D66"/>
  <c r="C66"/>
  <c r="C26" s="1"/>
  <c r="B66"/>
  <c r="AB65"/>
  <c r="Z65"/>
  <c r="Y65"/>
  <c r="X65"/>
  <c r="W65"/>
  <c r="V65"/>
  <c r="U65"/>
  <c r="T65"/>
  <c r="S65"/>
  <c r="R65"/>
  <c r="Q65"/>
  <c r="M65"/>
  <c r="L65"/>
  <c r="K65"/>
  <c r="J65"/>
  <c r="I65"/>
  <c r="H65"/>
  <c r="G65"/>
  <c r="F65"/>
  <c r="E65"/>
  <c r="D65"/>
  <c r="C65"/>
  <c r="B65"/>
  <c r="AB64"/>
  <c r="Z64"/>
  <c r="Y64"/>
  <c r="X64"/>
  <c r="W64"/>
  <c r="V64"/>
  <c r="U64"/>
  <c r="T64"/>
  <c r="S64"/>
  <c r="R64"/>
  <c r="Q64"/>
  <c r="M64"/>
  <c r="M24" s="1"/>
  <c r="L64"/>
  <c r="K64"/>
  <c r="K24" s="1"/>
  <c r="J64"/>
  <c r="I64"/>
  <c r="I24" s="1"/>
  <c r="H64"/>
  <c r="G64"/>
  <c r="G24" s="1"/>
  <c r="F64"/>
  <c r="E64"/>
  <c r="E24" s="1"/>
  <c r="D64"/>
  <c r="C64"/>
  <c r="C24" s="1"/>
  <c r="B64"/>
  <c r="AB63"/>
  <c r="AB23" s="1"/>
  <c r="Z63"/>
  <c r="Y63"/>
  <c r="Y23" s="1"/>
  <c r="X63"/>
  <c r="X23" s="1"/>
  <c r="W63"/>
  <c r="V63"/>
  <c r="U63"/>
  <c r="U23" s="1"/>
  <c r="T63"/>
  <c r="T23" s="1"/>
  <c r="S63"/>
  <c r="R63"/>
  <c r="Q63"/>
  <c r="Q23" s="1"/>
  <c r="M63"/>
  <c r="M23" s="1"/>
  <c r="L63"/>
  <c r="K63"/>
  <c r="K23" s="1"/>
  <c r="J63"/>
  <c r="I63"/>
  <c r="I23" s="1"/>
  <c r="H63"/>
  <c r="G63"/>
  <c r="G23" s="1"/>
  <c r="F63"/>
  <c r="E63"/>
  <c r="E23" s="1"/>
  <c r="D63"/>
  <c r="C63"/>
  <c r="C23" s="1"/>
  <c r="B63"/>
  <c r="AB62"/>
  <c r="AB22" s="1"/>
  <c r="Z62"/>
  <c r="Y62"/>
  <c r="X62"/>
  <c r="X22" s="1"/>
  <c r="W62"/>
  <c r="W22" s="1"/>
  <c r="V62"/>
  <c r="U62"/>
  <c r="T62"/>
  <c r="T22" s="1"/>
  <c r="S62"/>
  <c r="S22" s="1"/>
  <c r="R62"/>
  <c r="Q62"/>
  <c r="M62"/>
  <c r="M22" s="1"/>
  <c r="L62"/>
  <c r="K62"/>
  <c r="K22" s="1"/>
  <c r="J62"/>
  <c r="I62"/>
  <c r="I22" s="1"/>
  <c r="H62"/>
  <c r="G62"/>
  <c r="G22" s="1"/>
  <c r="F62"/>
  <c r="E62"/>
  <c r="E22" s="1"/>
  <c r="D62"/>
  <c r="C62"/>
  <c r="C22" s="1"/>
  <c r="B62"/>
  <c r="AB61"/>
  <c r="Z61"/>
  <c r="Y61"/>
  <c r="X61"/>
  <c r="W61"/>
  <c r="V61"/>
  <c r="U61"/>
  <c r="T61"/>
  <c r="S61"/>
  <c r="R61"/>
  <c r="Q61"/>
  <c r="M61"/>
  <c r="L61"/>
  <c r="K61"/>
  <c r="J61"/>
  <c r="I61"/>
  <c r="H61"/>
  <c r="G61"/>
  <c r="F61"/>
  <c r="E61"/>
  <c r="D61"/>
  <c r="C61"/>
  <c r="B61"/>
  <c r="AB60"/>
  <c r="Z60"/>
  <c r="Y60"/>
  <c r="X60"/>
  <c r="W60"/>
  <c r="V60"/>
  <c r="U60"/>
  <c r="T60"/>
  <c r="S60"/>
  <c r="R60"/>
  <c r="Q60"/>
  <c r="M60"/>
  <c r="M20" s="1"/>
  <c r="L60"/>
  <c r="K60"/>
  <c r="K20" s="1"/>
  <c r="J60"/>
  <c r="I60"/>
  <c r="I20" s="1"/>
  <c r="H60"/>
  <c r="G60"/>
  <c r="G20" s="1"/>
  <c r="F60"/>
  <c r="E60"/>
  <c r="E20" s="1"/>
  <c r="D60"/>
  <c r="C60"/>
  <c r="C20" s="1"/>
  <c r="B60"/>
  <c r="AB59"/>
  <c r="Z59"/>
  <c r="Y59"/>
  <c r="X59"/>
  <c r="W59"/>
  <c r="V59"/>
  <c r="U59"/>
  <c r="T59"/>
  <c r="S59"/>
  <c r="R59"/>
  <c r="Q59"/>
  <c r="M59"/>
  <c r="L59"/>
  <c r="K59"/>
  <c r="J59"/>
  <c r="I59"/>
  <c r="H59"/>
  <c r="G59"/>
  <c r="F59"/>
  <c r="E59"/>
  <c r="D59"/>
  <c r="C59"/>
  <c r="B59"/>
  <c r="AB58"/>
  <c r="Z58"/>
  <c r="Y58"/>
  <c r="X58"/>
  <c r="W58"/>
  <c r="V58"/>
  <c r="U58"/>
  <c r="T58"/>
  <c r="S58"/>
  <c r="R58"/>
  <c r="Q58"/>
  <c r="M58"/>
  <c r="M18" s="1"/>
  <c r="L58"/>
  <c r="K58"/>
  <c r="K18" s="1"/>
  <c r="J58"/>
  <c r="I58"/>
  <c r="I18" s="1"/>
  <c r="H58"/>
  <c r="G58"/>
  <c r="G18" s="1"/>
  <c r="F58"/>
  <c r="E58"/>
  <c r="E18" s="1"/>
  <c r="D58"/>
  <c r="C58"/>
  <c r="C18" s="1"/>
  <c r="B58"/>
  <c r="AB57"/>
  <c r="Z57"/>
  <c r="Y57"/>
  <c r="X57"/>
  <c r="W57"/>
  <c r="V57"/>
  <c r="U57"/>
  <c r="T57"/>
  <c r="S57"/>
  <c r="R57"/>
  <c r="Q57"/>
  <c r="M57"/>
  <c r="L57"/>
  <c r="K57"/>
  <c r="J57"/>
  <c r="I57"/>
  <c r="H57"/>
  <c r="G57"/>
  <c r="F57"/>
  <c r="E57"/>
  <c r="D57"/>
  <c r="C57"/>
  <c r="B57"/>
  <c r="AB56"/>
  <c r="Z56"/>
  <c r="Y56"/>
  <c r="X56"/>
  <c r="W56"/>
  <c r="V56"/>
  <c r="U56"/>
  <c r="T56"/>
  <c r="S56"/>
  <c r="R56"/>
  <c r="Q56"/>
  <c r="M56"/>
  <c r="L56"/>
  <c r="K56"/>
  <c r="J56"/>
  <c r="I56"/>
  <c r="H56"/>
  <c r="G56"/>
  <c r="F56"/>
  <c r="E56"/>
  <c r="D56"/>
  <c r="C56"/>
  <c r="B56"/>
  <c r="AB55"/>
  <c r="AB15" s="1"/>
  <c r="Z55"/>
  <c r="Y55"/>
  <c r="Y15" s="1"/>
  <c r="X55"/>
  <c r="X15" s="1"/>
  <c r="W55"/>
  <c r="V55"/>
  <c r="U55"/>
  <c r="U15" s="1"/>
  <c r="T55"/>
  <c r="T15" s="1"/>
  <c r="S55"/>
  <c r="R55"/>
  <c r="Q55"/>
  <c r="Q15" s="1"/>
  <c r="M55"/>
  <c r="M15" s="1"/>
  <c r="L55"/>
  <c r="K55"/>
  <c r="K15" s="1"/>
  <c r="J55"/>
  <c r="I55"/>
  <c r="I15" s="1"/>
  <c r="H55"/>
  <c r="G55"/>
  <c r="G15" s="1"/>
  <c r="F55"/>
  <c r="E55"/>
  <c r="E15" s="1"/>
  <c r="D55"/>
  <c r="C55"/>
  <c r="C15" s="1"/>
  <c r="B55"/>
  <c r="AB54"/>
  <c r="AB14" s="1"/>
  <c r="Z54"/>
  <c r="Y54"/>
  <c r="X54"/>
  <c r="X14" s="1"/>
  <c r="W54"/>
  <c r="W14" s="1"/>
  <c r="V54"/>
  <c r="U54"/>
  <c r="T54"/>
  <c r="T14" s="1"/>
  <c r="S54"/>
  <c r="S14" s="1"/>
  <c r="R54"/>
  <c r="Q54"/>
  <c r="M54"/>
  <c r="M14" s="1"/>
  <c r="L54"/>
  <c r="K54"/>
  <c r="K14" s="1"/>
  <c r="J54"/>
  <c r="I54"/>
  <c r="I14" s="1"/>
  <c r="H54"/>
  <c r="G54"/>
  <c r="G14" s="1"/>
  <c r="F54"/>
  <c r="E54"/>
  <c r="E14" s="1"/>
  <c r="D54"/>
  <c r="C54"/>
  <c r="C14" s="1"/>
  <c r="B54"/>
  <c r="AB53"/>
  <c r="AB13" s="1"/>
  <c r="Z53"/>
  <c r="Y53"/>
  <c r="X53"/>
  <c r="X13" s="1"/>
  <c r="W53"/>
  <c r="W13" s="1"/>
  <c r="V53"/>
  <c r="U53"/>
  <c r="T53"/>
  <c r="T13" s="1"/>
  <c r="S53"/>
  <c r="S13" s="1"/>
  <c r="R53"/>
  <c r="Q53"/>
  <c r="M53"/>
  <c r="M13" s="1"/>
  <c r="L53"/>
  <c r="K53"/>
  <c r="K13" s="1"/>
  <c r="J53"/>
  <c r="I53"/>
  <c r="I13" s="1"/>
  <c r="H53"/>
  <c r="G53"/>
  <c r="G13" s="1"/>
  <c r="F53"/>
  <c r="E53"/>
  <c r="E13" s="1"/>
  <c r="D53"/>
  <c r="C53"/>
  <c r="C13" s="1"/>
  <c r="B53"/>
  <c r="AB52"/>
  <c r="AB12" s="1"/>
  <c r="Z52"/>
  <c r="Y52"/>
  <c r="Y12" s="1"/>
  <c r="X52"/>
  <c r="X12" s="1"/>
  <c r="W52"/>
  <c r="W12" s="1"/>
  <c r="V52"/>
  <c r="U52"/>
  <c r="U12" s="1"/>
  <c r="T52"/>
  <c r="T12" s="1"/>
  <c r="S52"/>
  <c r="S12" s="1"/>
  <c r="R52"/>
  <c r="Q52"/>
  <c r="Q12" s="1"/>
  <c r="M52"/>
  <c r="M12" s="1"/>
  <c r="L52"/>
  <c r="K52"/>
  <c r="K12" s="1"/>
  <c r="J52"/>
  <c r="I52"/>
  <c r="I12" s="1"/>
  <c r="H52"/>
  <c r="G52"/>
  <c r="G12" s="1"/>
  <c r="F52"/>
  <c r="E52"/>
  <c r="E12" s="1"/>
  <c r="D52"/>
  <c r="C52"/>
  <c r="C12" s="1"/>
  <c r="B52"/>
  <c r="AB51"/>
  <c r="AB11" s="1"/>
  <c r="Z51"/>
  <c r="Y51"/>
  <c r="Y11" s="1"/>
  <c r="X51"/>
  <c r="X11" s="1"/>
  <c r="W51"/>
  <c r="V51"/>
  <c r="U51"/>
  <c r="U11" s="1"/>
  <c r="T51"/>
  <c r="T11" s="1"/>
  <c r="S51"/>
  <c r="R51"/>
  <c r="Q51"/>
  <c r="M51"/>
  <c r="M11" s="1"/>
  <c r="L51"/>
  <c r="K51"/>
  <c r="K11" s="1"/>
  <c r="J51"/>
  <c r="I51"/>
  <c r="I11" s="1"/>
  <c r="H51"/>
  <c r="G51"/>
  <c r="G11" s="1"/>
  <c r="F51"/>
  <c r="E51"/>
  <c r="E11" s="1"/>
  <c r="D51"/>
  <c r="C51"/>
  <c r="C11" s="1"/>
  <c r="B51"/>
  <c r="AB50"/>
  <c r="AB10" s="1"/>
  <c r="Z50"/>
  <c r="Y50"/>
  <c r="Y10" s="1"/>
  <c r="X50"/>
  <c r="X10" s="1"/>
  <c r="W50"/>
  <c r="W10" s="1"/>
  <c r="V50"/>
  <c r="U50"/>
  <c r="U10" s="1"/>
  <c r="T50"/>
  <c r="T10" s="1"/>
  <c r="S50"/>
  <c r="S10" s="1"/>
  <c r="R50"/>
  <c r="Q50"/>
  <c r="Q10" s="1"/>
  <c r="M50"/>
  <c r="M10" s="1"/>
  <c r="L50"/>
  <c r="K50"/>
  <c r="K10" s="1"/>
  <c r="J50"/>
  <c r="I50"/>
  <c r="I10" s="1"/>
  <c r="H50"/>
  <c r="G50"/>
  <c r="G10" s="1"/>
  <c r="F50"/>
  <c r="E50"/>
  <c r="E10" s="1"/>
  <c r="D50"/>
  <c r="C50"/>
  <c r="C10" s="1"/>
  <c r="B50"/>
  <c r="AB49"/>
  <c r="AB9" s="1"/>
  <c r="Z49"/>
  <c r="Y49"/>
  <c r="Y9" s="1"/>
  <c r="X49"/>
  <c r="X9" s="1"/>
  <c r="W49"/>
  <c r="W9" s="1"/>
  <c r="V49"/>
  <c r="U49"/>
  <c r="U9" s="1"/>
  <c r="T49"/>
  <c r="T9" s="1"/>
  <c r="S49"/>
  <c r="S9" s="1"/>
  <c r="R49"/>
  <c r="M49"/>
  <c r="L49"/>
  <c r="L9" s="1"/>
  <c r="K49"/>
  <c r="J49"/>
  <c r="J9" s="1"/>
  <c r="I49"/>
  <c r="H49"/>
  <c r="H9" s="1"/>
  <c r="G49"/>
  <c r="F49"/>
  <c r="F9" s="1"/>
  <c r="E49"/>
  <c r="D49"/>
  <c r="D9" s="1"/>
  <c r="C49"/>
  <c r="B49"/>
  <c r="B9" s="1"/>
  <c r="AB48"/>
  <c r="AA48"/>
  <c r="Z48"/>
  <c r="Y48"/>
  <c r="X48"/>
  <c r="W48"/>
  <c r="V48"/>
  <c r="U48"/>
  <c r="T48"/>
  <c r="S48"/>
  <c r="R48"/>
  <c r="Q48"/>
  <c r="M48"/>
  <c r="L48"/>
  <c r="L8" s="1"/>
  <c r="K48"/>
  <c r="J48"/>
  <c r="I48"/>
  <c r="H48"/>
  <c r="H8" s="1"/>
  <c r="G48"/>
  <c r="F48"/>
  <c r="E48"/>
  <c r="D48"/>
  <c r="D8" s="1"/>
  <c r="C48"/>
  <c r="AC46"/>
  <c r="A46"/>
  <c r="P46" s="1"/>
  <c r="AB26"/>
  <c r="Z26"/>
  <c r="X26"/>
  <c r="W26"/>
  <c r="V26"/>
  <c r="T26"/>
  <c r="S26"/>
  <c r="R26"/>
  <c r="L26"/>
  <c r="J26"/>
  <c r="H26"/>
  <c r="F26"/>
  <c r="D26"/>
  <c r="AB25"/>
  <c r="X25"/>
  <c r="W25"/>
  <c r="T25"/>
  <c r="S25"/>
  <c r="M25"/>
  <c r="L25"/>
  <c r="K25"/>
  <c r="J25"/>
  <c r="I25"/>
  <c r="H25"/>
  <c r="G25"/>
  <c r="F25"/>
  <c r="E25"/>
  <c r="D25"/>
  <c r="C25"/>
  <c r="B25"/>
  <c r="AB24"/>
  <c r="Y24"/>
  <c r="X24"/>
  <c r="U24"/>
  <c r="T24"/>
  <c r="L24"/>
  <c r="J24"/>
  <c r="H24"/>
  <c r="F24"/>
  <c r="D24"/>
  <c r="B24"/>
  <c r="Z23"/>
  <c r="V23"/>
  <c r="R23"/>
  <c r="L23"/>
  <c r="J23"/>
  <c r="H23"/>
  <c r="F23"/>
  <c r="D23"/>
  <c r="B23"/>
  <c r="Z22"/>
  <c r="V22"/>
  <c r="R22"/>
  <c r="L22"/>
  <c r="J22"/>
  <c r="H22"/>
  <c r="F22"/>
  <c r="D22"/>
  <c r="AB21"/>
  <c r="X21"/>
  <c r="W21"/>
  <c r="T21"/>
  <c r="S21"/>
  <c r="M21"/>
  <c r="L21"/>
  <c r="K21"/>
  <c r="J21"/>
  <c r="I21"/>
  <c r="H21"/>
  <c r="G21"/>
  <c r="F21"/>
  <c r="E21"/>
  <c r="D21"/>
  <c r="C21"/>
  <c r="B21"/>
  <c r="AB20"/>
  <c r="Y20"/>
  <c r="X20"/>
  <c r="U20"/>
  <c r="T20"/>
  <c r="L20"/>
  <c r="J20"/>
  <c r="H20"/>
  <c r="F20"/>
  <c r="D20"/>
  <c r="AB19"/>
  <c r="Z19"/>
  <c r="Y19"/>
  <c r="X19"/>
  <c r="V19"/>
  <c r="U19"/>
  <c r="T19"/>
  <c r="R19"/>
  <c r="Q19"/>
  <c r="M19"/>
  <c r="L19"/>
  <c r="K19"/>
  <c r="J19"/>
  <c r="I19"/>
  <c r="H19"/>
  <c r="G19"/>
  <c r="F19"/>
  <c r="E19"/>
  <c r="D19"/>
  <c r="C19"/>
  <c r="B19"/>
  <c r="AB18"/>
  <c r="Z18"/>
  <c r="X18"/>
  <c r="W18"/>
  <c r="V18"/>
  <c r="T18"/>
  <c r="S18"/>
  <c r="R18"/>
  <c r="L18"/>
  <c r="J18"/>
  <c r="H18"/>
  <c r="F18"/>
  <c r="D18"/>
  <c r="AB17"/>
  <c r="X17"/>
  <c r="W17"/>
  <c r="T17"/>
  <c r="S17"/>
  <c r="M17"/>
  <c r="L17"/>
  <c r="K17"/>
  <c r="J17"/>
  <c r="I17"/>
  <c r="H17"/>
  <c r="G17"/>
  <c r="F17"/>
  <c r="E17"/>
  <c r="D17"/>
  <c r="C17"/>
  <c r="B17"/>
  <c r="AB16"/>
  <c r="Y16"/>
  <c r="X16"/>
  <c r="U16"/>
  <c r="T16"/>
  <c r="Q16"/>
  <c r="M16"/>
  <c r="L16"/>
  <c r="K16"/>
  <c r="J16"/>
  <c r="I16"/>
  <c r="H16"/>
  <c r="G16"/>
  <c r="F16"/>
  <c r="E16"/>
  <c r="D16"/>
  <c r="C16"/>
  <c r="Z15"/>
  <c r="V15"/>
  <c r="R15"/>
  <c r="L15"/>
  <c r="J15"/>
  <c r="H15"/>
  <c r="F15"/>
  <c r="D15"/>
  <c r="B15"/>
  <c r="Z14"/>
  <c r="V14"/>
  <c r="R14"/>
  <c r="L14"/>
  <c r="J14"/>
  <c r="H14"/>
  <c r="F14"/>
  <c r="D14"/>
  <c r="B14"/>
  <c r="Z13"/>
  <c r="V13"/>
  <c r="R13"/>
  <c r="L13"/>
  <c r="J13"/>
  <c r="H13"/>
  <c r="F13"/>
  <c r="D13"/>
  <c r="B13"/>
  <c r="L12"/>
  <c r="J12"/>
  <c r="H12"/>
  <c r="F12"/>
  <c r="D12"/>
  <c r="B12"/>
  <c r="Z11"/>
  <c r="V11"/>
  <c r="R11"/>
  <c r="L11"/>
  <c r="J11"/>
  <c r="H11"/>
  <c r="F11"/>
  <c r="D11"/>
  <c r="B11"/>
  <c r="Z10"/>
  <c r="V10"/>
  <c r="R10"/>
  <c r="L10"/>
  <c r="J10"/>
  <c r="H10"/>
  <c r="F10"/>
  <c r="D10"/>
  <c r="B10"/>
  <c r="Z9"/>
  <c r="V9"/>
  <c r="R9"/>
  <c r="M9"/>
  <c r="K9"/>
  <c r="I9"/>
  <c r="G9"/>
  <c r="E9"/>
  <c r="C9"/>
  <c r="Q8"/>
  <c r="M8"/>
  <c r="K8"/>
  <c r="J8"/>
  <c r="I8"/>
  <c r="G8"/>
  <c r="F8"/>
  <c r="E8"/>
  <c r="C8"/>
  <c r="AC7"/>
  <c r="N7"/>
  <c r="A7"/>
  <c r="A8" s="1"/>
  <c r="A48" s="1"/>
  <c r="AC6"/>
  <c r="P6"/>
  <c r="N6"/>
  <c r="G1"/>
  <c r="G1" i="7"/>
  <c r="A1" i="9"/>
  <c r="A1" i="7"/>
  <c r="AB146" i="8"/>
  <c r="AA146"/>
  <c r="Z146"/>
  <c r="Y146"/>
  <c r="X146"/>
  <c r="W146"/>
  <c r="V146"/>
  <c r="U146"/>
  <c r="T146"/>
  <c r="S146"/>
  <c r="R146"/>
  <c r="Q146"/>
  <c r="AB145"/>
  <c r="AA145"/>
  <c r="Z145"/>
  <c r="Y145"/>
  <c r="X145"/>
  <c r="W145"/>
  <c r="V145"/>
  <c r="U145"/>
  <c r="T145"/>
  <c r="S145"/>
  <c r="R145"/>
  <c r="Q145"/>
  <c r="AB144"/>
  <c r="AA144"/>
  <c r="Z144"/>
  <c r="Y144"/>
  <c r="X144"/>
  <c r="W144"/>
  <c r="V144"/>
  <c r="U144"/>
  <c r="T144"/>
  <c r="S144"/>
  <c r="R144"/>
  <c r="Q144"/>
  <c r="AB143"/>
  <c r="AA143"/>
  <c r="Z143"/>
  <c r="Y143"/>
  <c r="X143"/>
  <c r="W143"/>
  <c r="V143"/>
  <c r="U143"/>
  <c r="T143"/>
  <c r="S143"/>
  <c r="R143"/>
  <c r="Q143"/>
  <c r="AB142"/>
  <c r="AA142"/>
  <c r="Z142"/>
  <c r="Y142"/>
  <c r="X142"/>
  <c r="W142"/>
  <c r="V142"/>
  <c r="U142"/>
  <c r="T142"/>
  <c r="S142"/>
  <c r="R142"/>
  <c r="Q142"/>
  <c r="AB141"/>
  <c r="AA141"/>
  <c r="Z141"/>
  <c r="Y141"/>
  <c r="X141"/>
  <c r="W141"/>
  <c r="V141"/>
  <c r="U141"/>
  <c r="T141"/>
  <c r="S141"/>
  <c r="R141"/>
  <c r="Q141"/>
  <c r="AB140"/>
  <c r="AA140"/>
  <c r="Z140"/>
  <c r="Y140"/>
  <c r="X140"/>
  <c r="W140"/>
  <c r="V140"/>
  <c r="U140"/>
  <c r="T140"/>
  <c r="S140"/>
  <c r="R140"/>
  <c r="Q140"/>
  <c r="AB139"/>
  <c r="AA139"/>
  <c r="Z139"/>
  <c r="Y139"/>
  <c r="X139"/>
  <c r="W139"/>
  <c r="V139"/>
  <c r="U139"/>
  <c r="T139"/>
  <c r="S139"/>
  <c r="R139"/>
  <c r="Q139"/>
  <c r="AB138"/>
  <c r="AA138"/>
  <c r="Z138"/>
  <c r="Y138"/>
  <c r="X138"/>
  <c r="W138"/>
  <c r="V138"/>
  <c r="U138"/>
  <c r="T138"/>
  <c r="S138"/>
  <c r="R138"/>
  <c r="Q138"/>
  <c r="AB137"/>
  <c r="AA137"/>
  <c r="Z137"/>
  <c r="Y137"/>
  <c r="X137"/>
  <c r="W137"/>
  <c r="V137"/>
  <c r="U137"/>
  <c r="T137"/>
  <c r="S137"/>
  <c r="R137"/>
  <c r="Q137"/>
  <c r="AB136"/>
  <c r="AA136"/>
  <c r="Z136"/>
  <c r="Y136"/>
  <c r="X136"/>
  <c r="W136"/>
  <c r="V136"/>
  <c r="U136"/>
  <c r="T136"/>
  <c r="S136"/>
  <c r="R136"/>
  <c r="Q136"/>
  <c r="AB135"/>
  <c r="AA135"/>
  <c r="Z135"/>
  <c r="Y135"/>
  <c r="X135"/>
  <c r="W135"/>
  <c r="V135"/>
  <c r="U135"/>
  <c r="T135"/>
  <c r="S135"/>
  <c r="R135"/>
  <c r="Q135"/>
  <c r="AB134"/>
  <c r="AA134"/>
  <c r="Z134"/>
  <c r="Y134"/>
  <c r="X134"/>
  <c r="W134"/>
  <c r="V134"/>
  <c r="U134"/>
  <c r="T134"/>
  <c r="S134"/>
  <c r="R134"/>
  <c r="Q134"/>
  <c r="AB133"/>
  <c r="AA133"/>
  <c r="Z133"/>
  <c r="Y133"/>
  <c r="X133"/>
  <c r="W133"/>
  <c r="V133"/>
  <c r="U133"/>
  <c r="T133"/>
  <c r="S133"/>
  <c r="R133"/>
  <c r="Q133"/>
  <c r="AB132"/>
  <c r="AA132"/>
  <c r="Z132"/>
  <c r="Y132"/>
  <c r="X132"/>
  <c r="W132"/>
  <c r="V132"/>
  <c r="U132"/>
  <c r="T132"/>
  <c r="S132"/>
  <c r="R132"/>
  <c r="Q132"/>
  <c r="AB131"/>
  <c r="AA131"/>
  <c r="Z131"/>
  <c r="Y131"/>
  <c r="X131"/>
  <c r="W131"/>
  <c r="V131"/>
  <c r="U131"/>
  <c r="T131"/>
  <c r="S131"/>
  <c r="R131"/>
  <c r="Q131"/>
  <c r="AB130"/>
  <c r="AA130"/>
  <c r="Z130"/>
  <c r="Y130"/>
  <c r="X130"/>
  <c r="W130"/>
  <c r="V130"/>
  <c r="U130"/>
  <c r="T130"/>
  <c r="S130"/>
  <c r="R130"/>
  <c r="Q130"/>
  <c r="AB129"/>
  <c r="AA129"/>
  <c r="Z129"/>
  <c r="Y129"/>
  <c r="X129"/>
  <c r="W129"/>
  <c r="V129"/>
  <c r="U129"/>
  <c r="T129"/>
  <c r="S129"/>
  <c r="R129"/>
  <c r="Q129"/>
  <c r="AB128"/>
  <c r="AA128"/>
  <c r="Z128"/>
  <c r="Y128"/>
  <c r="X128"/>
  <c r="W128"/>
  <c r="V128"/>
  <c r="U128"/>
  <c r="T128"/>
  <c r="S128"/>
  <c r="R128"/>
  <c r="Q128"/>
  <c r="Q88" s="1"/>
  <c r="AB127"/>
  <c r="AA127"/>
  <c r="Z127"/>
  <c r="Y127"/>
  <c r="X127"/>
  <c r="W127"/>
  <c r="V127"/>
  <c r="U127"/>
  <c r="T127"/>
  <c r="S127"/>
  <c r="R127"/>
  <c r="Q127"/>
  <c r="AB126"/>
  <c r="AA126"/>
  <c r="Z126"/>
  <c r="Y126"/>
  <c r="X126"/>
  <c r="W126"/>
  <c r="V126"/>
  <c r="U126"/>
  <c r="T126"/>
  <c r="S126"/>
  <c r="R126"/>
  <c r="Q126"/>
  <c r="B128"/>
  <c r="C128"/>
  <c r="C88" s="1"/>
  <c r="D128"/>
  <c r="E128"/>
  <c r="E88" s="1"/>
  <c r="F128"/>
  <c r="G128"/>
  <c r="G88" s="1"/>
  <c r="H128"/>
  <c r="I128"/>
  <c r="I88" s="1"/>
  <c r="J128"/>
  <c r="K128"/>
  <c r="K88" s="1"/>
  <c r="L128"/>
  <c r="M128"/>
  <c r="M88" s="1"/>
  <c r="B129"/>
  <c r="B89" s="1"/>
  <c r="C129"/>
  <c r="D129"/>
  <c r="E129"/>
  <c r="E89" s="1"/>
  <c r="F129"/>
  <c r="F89" s="1"/>
  <c r="G129"/>
  <c r="G89" s="1"/>
  <c r="H129"/>
  <c r="H89" s="1"/>
  <c r="I129"/>
  <c r="I89" s="1"/>
  <c r="J129"/>
  <c r="J89" s="1"/>
  <c r="K129"/>
  <c r="K89" s="1"/>
  <c r="L129"/>
  <c r="L89" s="1"/>
  <c r="M129"/>
  <c r="M89" s="1"/>
  <c r="B130"/>
  <c r="B90" s="1"/>
  <c r="C130"/>
  <c r="C90" s="1"/>
  <c r="D130"/>
  <c r="D90" s="1"/>
  <c r="E130"/>
  <c r="E90" s="1"/>
  <c r="F130"/>
  <c r="F90" s="1"/>
  <c r="G130"/>
  <c r="G90" s="1"/>
  <c r="H130"/>
  <c r="H90" s="1"/>
  <c r="I130"/>
  <c r="I90" s="1"/>
  <c r="J130"/>
  <c r="J90" s="1"/>
  <c r="K130"/>
  <c r="K90" s="1"/>
  <c r="L130"/>
  <c r="L90" s="1"/>
  <c r="M130"/>
  <c r="M90" s="1"/>
  <c r="B131"/>
  <c r="B91" s="1"/>
  <c r="C131"/>
  <c r="C91" s="1"/>
  <c r="D131"/>
  <c r="D91" s="1"/>
  <c r="E131"/>
  <c r="E91" s="1"/>
  <c r="F131"/>
  <c r="F91" s="1"/>
  <c r="G131"/>
  <c r="G91" s="1"/>
  <c r="H131"/>
  <c r="H91" s="1"/>
  <c r="I131"/>
  <c r="I91" s="1"/>
  <c r="J131"/>
  <c r="J91" s="1"/>
  <c r="K131"/>
  <c r="K91" s="1"/>
  <c r="L131"/>
  <c r="L91" s="1"/>
  <c r="M131"/>
  <c r="M91" s="1"/>
  <c r="B132"/>
  <c r="B92" s="1"/>
  <c r="C132"/>
  <c r="C92" s="1"/>
  <c r="D132"/>
  <c r="D92" s="1"/>
  <c r="E132"/>
  <c r="E92" s="1"/>
  <c r="F132"/>
  <c r="G132"/>
  <c r="G92" s="1"/>
  <c r="H132"/>
  <c r="H92" s="1"/>
  <c r="I132"/>
  <c r="I92" s="1"/>
  <c r="J132"/>
  <c r="J92" s="1"/>
  <c r="K132"/>
  <c r="K92" s="1"/>
  <c r="L132"/>
  <c r="L92" s="1"/>
  <c r="M132"/>
  <c r="M92" s="1"/>
  <c r="B133"/>
  <c r="B93" s="1"/>
  <c r="C133"/>
  <c r="C93" s="1"/>
  <c r="D133"/>
  <c r="D93" s="1"/>
  <c r="E133"/>
  <c r="E93" s="1"/>
  <c r="F133"/>
  <c r="F93" s="1"/>
  <c r="G133"/>
  <c r="G93" s="1"/>
  <c r="H133"/>
  <c r="H93" s="1"/>
  <c r="I133"/>
  <c r="I93" s="1"/>
  <c r="J133"/>
  <c r="J93" s="1"/>
  <c r="K133"/>
  <c r="K93" s="1"/>
  <c r="L133"/>
  <c r="L93" s="1"/>
  <c r="M133"/>
  <c r="M93" s="1"/>
  <c r="B134"/>
  <c r="B94" s="1"/>
  <c r="C134"/>
  <c r="C94" s="1"/>
  <c r="D134"/>
  <c r="D94" s="1"/>
  <c r="E134"/>
  <c r="E94" s="1"/>
  <c r="F134"/>
  <c r="F94" s="1"/>
  <c r="G134"/>
  <c r="G94" s="1"/>
  <c r="H134"/>
  <c r="H94" s="1"/>
  <c r="I134"/>
  <c r="I94" s="1"/>
  <c r="J134"/>
  <c r="J94" s="1"/>
  <c r="K134"/>
  <c r="K94" s="1"/>
  <c r="L134"/>
  <c r="L94" s="1"/>
  <c r="M134"/>
  <c r="M94" s="1"/>
  <c r="B135"/>
  <c r="B95" s="1"/>
  <c r="C135"/>
  <c r="C95" s="1"/>
  <c r="D135"/>
  <c r="D95" s="1"/>
  <c r="E135"/>
  <c r="E95" s="1"/>
  <c r="F135"/>
  <c r="G135"/>
  <c r="G95" s="1"/>
  <c r="H135"/>
  <c r="H95" s="1"/>
  <c r="I135"/>
  <c r="I95" s="1"/>
  <c r="J135"/>
  <c r="J95" s="1"/>
  <c r="K135"/>
  <c r="K95" s="1"/>
  <c r="L135"/>
  <c r="L95" s="1"/>
  <c r="M135"/>
  <c r="M95" s="1"/>
  <c r="B136"/>
  <c r="B96" s="1"/>
  <c r="C136"/>
  <c r="C96" s="1"/>
  <c r="D136"/>
  <c r="D96" s="1"/>
  <c r="E136"/>
  <c r="E96" s="1"/>
  <c r="F136"/>
  <c r="F96" s="1"/>
  <c r="G136"/>
  <c r="G96" s="1"/>
  <c r="H136"/>
  <c r="H96" s="1"/>
  <c r="I136"/>
  <c r="I96" s="1"/>
  <c r="J136"/>
  <c r="J96" s="1"/>
  <c r="K136"/>
  <c r="K96" s="1"/>
  <c r="L136"/>
  <c r="L96" s="1"/>
  <c r="M136"/>
  <c r="M96" s="1"/>
  <c r="B137"/>
  <c r="B97" s="1"/>
  <c r="C137"/>
  <c r="C97" s="1"/>
  <c r="D137"/>
  <c r="D97" s="1"/>
  <c r="E137"/>
  <c r="E97" s="1"/>
  <c r="F137"/>
  <c r="F97" s="1"/>
  <c r="G137"/>
  <c r="G97" s="1"/>
  <c r="H137"/>
  <c r="H97" s="1"/>
  <c r="I137"/>
  <c r="I97" s="1"/>
  <c r="J137"/>
  <c r="J97" s="1"/>
  <c r="K137"/>
  <c r="K97" s="1"/>
  <c r="L137"/>
  <c r="L97" s="1"/>
  <c r="M137"/>
  <c r="M97" s="1"/>
  <c r="B138"/>
  <c r="C138"/>
  <c r="D138"/>
  <c r="D98" s="1"/>
  <c r="E138"/>
  <c r="E98" s="1"/>
  <c r="F138"/>
  <c r="F98" s="1"/>
  <c r="G138"/>
  <c r="G98" s="1"/>
  <c r="H138"/>
  <c r="H98" s="1"/>
  <c r="I138"/>
  <c r="I98" s="1"/>
  <c r="J138"/>
  <c r="J98" s="1"/>
  <c r="K138"/>
  <c r="K98" s="1"/>
  <c r="L138"/>
  <c r="L98" s="1"/>
  <c r="M138"/>
  <c r="M98" s="1"/>
  <c r="B139"/>
  <c r="B99" s="1"/>
  <c r="C139"/>
  <c r="C99" s="1"/>
  <c r="D139"/>
  <c r="D99" s="1"/>
  <c r="E139"/>
  <c r="E99" s="1"/>
  <c r="F139"/>
  <c r="F99" s="1"/>
  <c r="G139"/>
  <c r="G99" s="1"/>
  <c r="H139"/>
  <c r="H99" s="1"/>
  <c r="I139"/>
  <c r="I99" s="1"/>
  <c r="J139"/>
  <c r="J99" s="1"/>
  <c r="K139"/>
  <c r="K99" s="1"/>
  <c r="L139"/>
  <c r="L99" s="1"/>
  <c r="M139"/>
  <c r="M99" s="1"/>
  <c r="B140"/>
  <c r="B100" s="1"/>
  <c r="C140"/>
  <c r="C100" s="1"/>
  <c r="D140"/>
  <c r="D100" s="1"/>
  <c r="E140"/>
  <c r="E100" s="1"/>
  <c r="F140"/>
  <c r="G140"/>
  <c r="G100" s="1"/>
  <c r="H140"/>
  <c r="H100" s="1"/>
  <c r="I140"/>
  <c r="I100" s="1"/>
  <c r="J140"/>
  <c r="J100" s="1"/>
  <c r="K140"/>
  <c r="K100" s="1"/>
  <c r="L140"/>
  <c r="L100" s="1"/>
  <c r="M140"/>
  <c r="M100" s="1"/>
  <c r="B141"/>
  <c r="B101" s="1"/>
  <c r="C141"/>
  <c r="C101" s="1"/>
  <c r="D141"/>
  <c r="D101" s="1"/>
  <c r="E141"/>
  <c r="E101" s="1"/>
  <c r="F141"/>
  <c r="F101" s="1"/>
  <c r="G141"/>
  <c r="G101" s="1"/>
  <c r="H141"/>
  <c r="H101" s="1"/>
  <c r="I141"/>
  <c r="I101" s="1"/>
  <c r="J141"/>
  <c r="J101" s="1"/>
  <c r="K141"/>
  <c r="K101" s="1"/>
  <c r="L141"/>
  <c r="L101" s="1"/>
  <c r="M141"/>
  <c r="M101" s="1"/>
  <c r="B142"/>
  <c r="B102" s="1"/>
  <c r="C142"/>
  <c r="C102" s="1"/>
  <c r="D142"/>
  <c r="D102" s="1"/>
  <c r="E142"/>
  <c r="E102" s="1"/>
  <c r="F142"/>
  <c r="F102" s="1"/>
  <c r="G142"/>
  <c r="G102" s="1"/>
  <c r="H142"/>
  <c r="H102" s="1"/>
  <c r="I142"/>
  <c r="I102" s="1"/>
  <c r="J142"/>
  <c r="J102" s="1"/>
  <c r="K142"/>
  <c r="K102" s="1"/>
  <c r="L142"/>
  <c r="L102" s="1"/>
  <c r="M142"/>
  <c r="M102" s="1"/>
  <c r="B143"/>
  <c r="C143"/>
  <c r="C103" s="1"/>
  <c r="D143"/>
  <c r="D103" s="1"/>
  <c r="E143"/>
  <c r="E103" s="1"/>
  <c r="F143"/>
  <c r="F103" s="1"/>
  <c r="G143"/>
  <c r="G103" s="1"/>
  <c r="H143"/>
  <c r="H103" s="1"/>
  <c r="I143"/>
  <c r="I103" s="1"/>
  <c r="J143"/>
  <c r="J103" s="1"/>
  <c r="K143"/>
  <c r="K103" s="1"/>
  <c r="L143"/>
  <c r="L103" s="1"/>
  <c r="M143"/>
  <c r="M103" s="1"/>
  <c r="B144"/>
  <c r="B104" s="1"/>
  <c r="C144"/>
  <c r="C104" s="1"/>
  <c r="D144"/>
  <c r="D104" s="1"/>
  <c r="E144"/>
  <c r="E104" s="1"/>
  <c r="F144"/>
  <c r="F104" s="1"/>
  <c r="G144"/>
  <c r="G104" s="1"/>
  <c r="H144"/>
  <c r="H104" s="1"/>
  <c r="I144"/>
  <c r="I104" s="1"/>
  <c r="J144"/>
  <c r="J104" s="1"/>
  <c r="K144"/>
  <c r="K104" s="1"/>
  <c r="L144"/>
  <c r="L104" s="1"/>
  <c r="M144"/>
  <c r="M104" s="1"/>
  <c r="B145"/>
  <c r="B105" s="1"/>
  <c r="C145"/>
  <c r="C105" s="1"/>
  <c r="D145"/>
  <c r="D105" s="1"/>
  <c r="E145"/>
  <c r="E105" s="1"/>
  <c r="F145"/>
  <c r="F105" s="1"/>
  <c r="G145"/>
  <c r="G105" s="1"/>
  <c r="H145"/>
  <c r="H105" s="1"/>
  <c r="I145"/>
  <c r="I105" s="1"/>
  <c r="J145"/>
  <c r="K145"/>
  <c r="K105" s="1"/>
  <c r="L145"/>
  <c r="L105" s="1"/>
  <c r="M145"/>
  <c r="M105" s="1"/>
  <c r="B146"/>
  <c r="B106" s="1"/>
  <c r="C146"/>
  <c r="C106" s="1"/>
  <c r="D146"/>
  <c r="D106" s="1"/>
  <c r="E146"/>
  <c r="E106" s="1"/>
  <c r="F146"/>
  <c r="F106" s="1"/>
  <c r="G146"/>
  <c r="G106" s="1"/>
  <c r="H146"/>
  <c r="H106" s="1"/>
  <c r="I146"/>
  <c r="I106" s="1"/>
  <c r="J146"/>
  <c r="J106" s="1"/>
  <c r="K146"/>
  <c r="K106" s="1"/>
  <c r="L146"/>
  <c r="L106" s="1"/>
  <c r="M146"/>
  <c r="M106" s="1"/>
  <c r="C127"/>
  <c r="D127"/>
  <c r="E127"/>
  <c r="F127"/>
  <c r="G127"/>
  <c r="H127"/>
  <c r="I127"/>
  <c r="J127"/>
  <c r="K127"/>
  <c r="L127"/>
  <c r="M127"/>
  <c r="B127"/>
  <c r="C126"/>
  <c r="D126"/>
  <c r="E126"/>
  <c r="F126"/>
  <c r="G126"/>
  <c r="H126"/>
  <c r="I126"/>
  <c r="J126"/>
  <c r="K126"/>
  <c r="B126"/>
  <c r="Q86"/>
  <c r="B88"/>
  <c r="D88"/>
  <c r="F88"/>
  <c r="H88"/>
  <c r="J88"/>
  <c r="L88"/>
  <c r="C89"/>
  <c r="D89"/>
  <c r="F92"/>
  <c r="F95"/>
  <c r="B98"/>
  <c r="C98"/>
  <c r="F100"/>
  <c r="B103"/>
  <c r="J105"/>
  <c r="R67"/>
  <c r="S67"/>
  <c r="S27" s="1"/>
  <c r="T67"/>
  <c r="T27" s="1"/>
  <c r="U67"/>
  <c r="U27" s="1"/>
  <c r="V67"/>
  <c r="V27" s="1"/>
  <c r="W67"/>
  <c r="X67"/>
  <c r="X27" s="1"/>
  <c r="Y67"/>
  <c r="Y27" s="1"/>
  <c r="Z67"/>
  <c r="Z27" s="1"/>
  <c r="AA67"/>
  <c r="AB67"/>
  <c r="AB27" s="1"/>
  <c r="Q46"/>
  <c r="M66"/>
  <c r="L66"/>
  <c r="K66"/>
  <c r="J66"/>
  <c r="I66"/>
  <c r="H66"/>
  <c r="G66"/>
  <c r="F66"/>
  <c r="E66"/>
  <c r="D66"/>
  <c r="C66"/>
  <c r="B66"/>
  <c r="M65"/>
  <c r="L65"/>
  <c r="K65"/>
  <c r="J65"/>
  <c r="I65"/>
  <c r="H65"/>
  <c r="G65"/>
  <c r="F65"/>
  <c r="E65"/>
  <c r="D65"/>
  <c r="C65"/>
  <c r="B65"/>
  <c r="M64"/>
  <c r="L64"/>
  <c r="K64"/>
  <c r="J64"/>
  <c r="I64"/>
  <c r="H64"/>
  <c r="G64"/>
  <c r="F64"/>
  <c r="E64"/>
  <c r="D64"/>
  <c r="C64"/>
  <c r="B64"/>
  <c r="M63"/>
  <c r="L63"/>
  <c r="K63"/>
  <c r="J63"/>
  <c r="I63"/>
  <c r="H63"/>
  <c r="G63"/>
  <c r="F63"/>
  <c r="E63"/>
  <c r="D63"/>
  <c r="C63"/>
  <c r="B63"/>
  <c r="M62"/>
  <c r="L62"/>
  <c r="K62"/>
  <c r="J62"/>
  <c r="I62"/>
  <c r="H62"/>
  <c r="G62"/>
  <c r="F62"/>
  <c r="E62"/>
  <c r="D62"/>
  <c r="C62"/>
  <c r="B62"/>
  <c r="M61"/>
  <c r="L61"/>
  <c r="K61"/>
  <c r="J61"/>
  <c r="I61"/>
  <c r="H61"/>
  <c r="G61"/>
  <c r="F61"/>
  <c r="E61"/>
  <c r="D61"/>
  <c r="C61"/>
  <c r="B61"/>
  <c r="M60"/>
  <c r="L60"/>
  <c r="K60"/>
  <c r="J60"/>
  <c r="I60"/>
  <c r="H60"/>
  <c r="G60"/>
  <c r="F60"/>
  <c r="E60"/>
  <c r="D60"/>
  <c r="C60"/>
  <c r="B60"/>
  <c r="M59"/>
  <c r="L59"/>
  <c r="K59"/>
  <c r="J59"/>
  <c r="I59"/>
  <c r="H59"/>
  <c r="G59"/>
  <c r="F59"/>
  <c r="E59"/>
  <c r="D59"/>
  <c r="C59"/>
  <c r="B59"/>
  <c r="M58"/>
  <c r="L58"/>
  <c r="K58"/>
  <c r="J58"/>
  <c r="I58"/>
  <c r="H58"/>
  <c r="G58"/>
  <c r="F58"/>
  <c r="E58"/>
  <c r="D58"/>
  <c r="C58"/>
  <c r="B58"/>
  <c r="M57"/>
  <c r="L57"/>
  <c r="K57"/>
  <c r="J57"/>
  <c r="I57"/>
  <c r="H57"/>
  <c r="G57"/>
  <c r="F57"/>
  <c r="E57"/>
  <c r="D57"/>
  <c r="C57"/>
  <c r="B57"/>
  <c r="M56"/>
  <c r="L56"/>
  <c r="K56"/>
  <c r="J56"/>
  <c r="I56"/>
  <c r="H56"/>
  <c r="G56"/>
  <c r="F56"/>
  <c r="E56"/>
  <c r="D56"/>
  <c r="C56"/>
  <c r="B56"/>
  <c r="M55"/>
  <c r="L55"/>
  <c r="K55"/>
  <c r="J55"/>
  <c r="I55"/>
  <c r="H55"/>
  <c r="G55"/>
  <c r="F55"/>
  <c r="E55"/>
  <c r="D55"/>
  <c r="C55"/>
  <c r="B55"/>
  <c r="M54"/>
  <c r="L54"/>
  <c r="K54"/>
  <c r="J54"/>
  <c r="I54"/>
  <c r="H54"/>
  <c r="G54"/>
  <c r="F54"/>
  <c r="E54"/>
  <c r="D54"/>
  <c r="C54"/>
  <c r="B54"/>
  <c r="M53"/>
  <c r="L53"/>
  <c r="K53"/>
  <c r="J53"/>
  <c r="I53"/>
  <c r="H53"/>
  <c r="G53"/>
  <c r="F53"/>
  <c r="E53"/>
  <c r="D53"/>
  <c r="C53"/>
  <c r="B53"/>
  <c r="M52"/>
  <c r="L52"/>
  <c r="K52"/>
  <c r="J52"/>
  <c r="I52"/>
  <c r="H52"/>
  <c r="G52"/>
  <c r="F52"/>
  <c r="E52"/>
  <c r="D52"/>
  <c r="C52"/>
  <c r="B52"/>
  <c r="M51"/>
  <c r="L51"/>
  <c r="K51"/>
  <c r="J51"/>
  <c r="I51"/>
  <c r="H51"/>
  <c r="G51"/>
  <c r="F51"/>
  <c r="E51"/>
  <c r="D51"/>
  <c r="C51"/>
  <c r="B51"/>
  <c r="M50"/>
  <c r="L50"/>
  <c r="K50"/>
  <c r="J50"/>
  <c r="I50"/>
  <c r="H50"/>
  <c r="G50"/>
  <c r="F50"/>
  <c r="E50"/>
  <c r="D50"/>
  <c r="C50"/>
  <c r="B50"/>
  <c r="M49"/>
  <c r="L49"/>
  <c r="K49"/>
  <c r="J49"/>
  <c r="I49"/>
  <c r="H49"/>
  <c r="G49"/>
  <c r="F49"/>
  <c r="E49"/>
  <c r="D49"/>
  <c r="C49"/>
  <c r="B49"/>
  <c r="M48"/>
  <c r="L48"/>
  <c r="K48"/>
  <c r="J48"/>
  <c r="I48"/>
  <c r="H48"/>
  <c r="G48"/>
  <c r="F48"/>
  <c r="E48"/>
  <c r="D48"/>
  <c r="C48"/>
  <c r="B48"/>
  <c r="M47"/>
  <c r="L47"/>
  <c r="K47"/>
  <c r="J47"/>
  <c r="I47"/>
  <c r="H47"/>
  <c r="G47"/>
  <c r="F47"/>
  <c r="E47"/>
  <c r="D47"/>
  <c r="C47"/>
  <c r="B47"/>
  <c r="P1444"/>
  <c r="AC1306"/>
  <c r="N1306"/>
  <c r="AC1305"/>
  <c r="N1305"/>
  <c r="AC1304"/>
  <c r="N1304"/>
  <c r="AC1303"/>
  <c r="N1303"/>
  <c r="AC1302"/>
  <c r="N1302"/>
  <c r="AC1301"/>
  <c r="N1301"/>
  <c r="AC1300"/>
  <c r="N1300"/>
  <c r="AC1299"/>
  <c r="N1299"/>
  <c r="AC1298"/>
  <c r="N1298"/>
  <c r="AC1297"/>
  <c r="N1297"/>
  <c r="AC1296"/>
  <c r="N1296"/>
  <c r="AC1295"/>
  <c r="N1295"/>
  <c r="AC1294"/>
  <c r="N1294"/>
  <c r="AC1293"/>
  <c r="N1293"/>
  <c r="AC1292"/>
  <c r="N1292"/>
  <c r="AC1291"/>
  <c r="N1291"/>
  <c r="AC1290"/>
  <c r="N1290"/>
  <c r="AC1289"/>
  <c r="N1289"/>
  <c r="AC1288"/>
  <c r="N1288"/>
  <c r="AC1287"/>
  <c r="N1287"/>
  <c r="AC1286"/>
  <c r="N1286"/>
  <c r="P1284"/>
  <c r="AC1346"/>
  <c r="N1346"/>
  <c r="AC1345"/>
  <c r="N1345"/>
  <c r="AC1344"/>
  <c r="N1344"/>
  <c r="AC1343"/>
  <c r="N1343"/>
  <c r="AC1342"/>
  <c r="N1342"/>
  <c r="AC1341"/>
  <c r="N1341"/>
  <c r="AC1340"/>
  <c r="N1340"/>
  <c r="AC1339"/>
  <c r="N1339"/>
  <c r="AC1338"/>
  <c r="N1338"/>
  <c r="AC1337"/>
  <c r="N1337"/>
  <c r="AC1336"/>
  <c r="N1336"/>
  <c r="AC1335"/>
  <c r="N1335"/>
  <c r="AC1334"/>
  <c r="N1334"/>
  <c r="AC1333"/>
  <c r="N1333"/>
  <c r="AC1332"/>
  <c r="N1332"/>
  <c r="AC1331"/>
  <c r="N1331"/>
  <c r="AC1330"/>
  <c r="N1330"/>
  <c r="AC1329"/>
  <c r="N1329"/>
  <c r="AC1328"/>
  <c r="N1328"/>
  <c r="AC1327"/>
  <c r="N1327"/>
  <c r="AC1326"/>
  <c r="N1326"/>
  <c r="P1324"/>
  <c r="AC1266"/>
  <c r="N1266"/>
  <c r="AC1265"/>
  <c r="N1265"/>
  <c r="AC1264"/>
  <c r="N1264"/>
  <c r="AC1263"/>
  <c r="N1263"/>
  <c r="AC1262"/>
  <c r="N1262"/>
  <c r="AC1261"/>
  <c r="N1261"/>
  <c r="AC1260"/>
  <c r="N1260"/>
  <c r="AC1259"/>
  <c r="N1259"/>
  <c r="AC1258"/>
  <c r="N1258"/>
  <c r="AC1257"/>
  <c r="N1257"/>
  <c r="AC1256"/>
  <c r="N1256"/>
  <c r="AC1255"/>
  <c r="N1255"/>
  <c r="AC1254"/>
  <c r="N1254"/>
  <c r="AC1253"/>
  <c r="N1253"/>
  <c r="AC1252"/>
  <c r="N1252"/>
  <c r="AC1251"/>
  <c r="N1251"/>
  <c r="AC1250"/>
  <c r="N1250"/>
  <c r="AC1249"/>
  <c r="N1249"/>
  <c r="AC1248"/>
  <c r="N1248"/>
  <c r="AC1247"/>
  <c r="N1247"/>
  <c r="AC1246"/>
  <c r="N1246"/>
  <c r="P1244"/>
  <c r="P1204"/>
  <c r="P684"/>
  <c r="P644"/>
  <c r="AC107" l="1"/>
  <c r="AC111"/>
  <c r="V28"/>
  <c r="AA27"/>
  <c r="W27"/>
  <c r="AC115"/>
  <c r="AC113"/>
  <c r="U13" i="9"/>
  <c r="Y14"/>
  <c r="Q93"/>
  <c r="Q13" s="1"/>
  <c r="AC13" s="1"/>
  <c r="U93"/>
  <c r="Y93"/>
  <c r="Y13" s="1"/>
  <c r="Q94"/>
  <c r="Q14" s="1"/>
  <c r="U94"/>
  <c r="U14" s="1"/>
  <c r="Y94"/>
  <c r="Q97"/>
  <c r="Q17" s="1"/>
  <c r="U97"/>
  <c r="U17" s="1"/>
  <c r="Y97"/>
  <c r="Y17" s="1"/>
  <c r="AC17" s="1"/>
  <c r="U98"/>
  <c r="U18" s="1"/>
  <c r="Y98"/>
  <c r="Y18" s="1"/>
  <c r="Q101"/>
  <c r="Q21" s="1"/>
  <c r="U101"/>
  <c r="U21" s="1"/>
  <c r="Y101"/>
  <c r="Y21" s="1"/>
  <c r="Q102"/>
  <c r="Q22" s="1"/>
  <c r="U102"/>
  <c r="U22" s="1"/>
  <c r="Y102"/>
  <c r="Y22" s="1"/>
  <c r="Q105"/>
  <c r="Q25" s="1"/>
  <c r="U105"/>
  <c r="U25" s="1"/>
  <c r="Y105"/>
  <c r="Y25" s="1"/>
  <c r="U106"/>
  <c r="U26" s="1"/>
  <c r="Y106"/>
  <c r="Y26" s="1"/>
  <c r="AC326"/>
  <c r="Q107"/>
  <c r="AC107" s="1"/>
  <c r="AC1055"/>
  <c r="AC1059"/>
  <c r="AC1063"/>
  <c r="S30" i="8"/>
  <c r="R92" i="9"/>
  <c r="R12" s="1"/>
  <c r="V92"/>
  <c r="V12" s="1"/>
  <c r="Z92"/>
  <c r="Z12" s="1"/>
  <c r="R96"/>
  <c r="V96"/>
  <c r="V16" s="1"/>
  <c r="Z96"/>
  <c r="Z16" s="1"/>
  <c r="R97"/>
  <c r="R17" s="1"/>
  <c r="V97"/>
  <c r="V17" s="1"/>
  <c r="Z97"/>
  <c r="Z17" s="1"/>
  <c r="R100"/>
  <c r="R20" s="1"/>
  <c r="V100"/>
  <c r="V20" s="1"/>
  <c r="Z100"/>
  <c r="Z20" s="1"/>
  <c r="R101"/>
  <c r="R21" s="1"/>
  <c r="V101"/>
  <c r="V21" s="1"/>
  <c r="Z101"/>
  <c r="Z21" s="1"/>
  <c r="R104"/>
  <c r="R24" s="1"/>
  <c r="V104"/>
  <c r="V24" s="1"/>
  <c r="Z104"/>
  <c r="Z24" s="1"/>
  <c r="R105"/>
  <c r="R25" s="1"/>
  <c r="V105"/>
  <c r="V25" s="1"/>
  <c r="Z105"/>
  <c r="Z25" s="1"/>
  <c r="AC25" s="1"/>
  <c r="AC446"/>
  <c r="AC1011"/>
  <c r="AC1015"/>
  <c r="AC1019"/>
  <c r="AC1023"/>
  <c r="R29" i="8"/>
  <c r="AA49" i="9"/>
  <c r="AA9" s="1"/>
  <c r="AA50"/>
  <c r="AA10" s="1"/>
  <c r="AC10" s="1"/>
  <c r="AA51"/>
  <c r="AA52"/>
  <c r="AA12" s="1"/>
  <c r="AA53"/>
  <c r="AA13" s="1"/>
  <c r="AA54"/>
  <c r="AA14" s="1"/>
  <c r="W15"/>
  <c r="AA55"/>
  <c r="AA56"/>
  <c r="AA57"/>
  <c r="AA17" s="1"/>
  <c r="AA58"/>
  <c r="AA18" s="1"/>
  <c r="AA59"/>
  <c r="AA60"/>
  <c r="AA61"/>
  <c r="AA21" s="1"/>
  <c r="AA62"/>
  <c r="AA22" s="1"/>
  <c r="AA63"/>
  <c r="AA64"/>
  <c r="AA24" s="1"/>
  <c r="AA65"/>
  <c r="AA25" s="1"/>
  <c r="AA66"/>
  <c r="AA26" s="1"/>
  <c r="S91"/>
  <c r="S11" s="1"/>
  <c r="W91"/>
  <c r="W11" s="1"/>
  <c r="AA91"/>
  <c r="S95"/>
  <c r="S15" s="1"/>
  <c r="W95"/>
  <c r="AA95"/>
  <c r="S96"/>
  <c r="S16" s="1"/>
  <c r="W96"/>
  <c r="W16" s="1"/>
  <c r="AA96"/>
  <c r="S99"/>
  <c r="S19" s="1"/>
  <c r="W99"/>
  <c r="W19" s="1"/>
  <c r="AA99"/>
  <c r="S100"/>
  <c r="S20" s="1"/>
  <c r="W100"/>
  <c r="W20" s="1"/>
  <c r="AA100"/>
  <c r="S103"/>
  <c r="S23" s="1"/>
  <c r="W103"/>
  <c r="W23" s="1"/>
  <c r="AA103"/>
  <c r="AC103" s="1"/>
  <c r="S104"/>
  <c r="S24" s="1"/>
  <c r="W104"/>
  <c r="W24" s="1"/>
  <c r="AA104"/>
  <c r="AC1057"/>
  <c r="AC1061"/>
  <c r="AC1065"/>
  <c r="AC110" i="8"/>
  <c r="AC31" i="9"/>
  <c r="U31" i="8"/>
  <c r="Y31"/>
  <c r="T32"/>
  <c r="X32"/>
  <c r="AB32"/>
  <c r="T33"/>
  <c r="X33"/>
  <c r="AB33"/>
  <c r="S34"/>
  <c r="W34"/>
  <c r="AA34"/>
  <c r="S35"/>
  <c r="W35"/>
  <c r="AA35"/>
  <c r="V36"/>
  <c r="Z36"/>
  <c r="R32"/>
  <c r="R36"/>
  <c r="R31"/>
  <c r="V31"/>
  <c r="Z31"/>
  <c r="U32"/>
  <c r="Y32"/>
  <c r="U33"/>
  <c r="Y33"/>
  <c r="T34"/>
  <c r="X34"/>
  <c r="AB34"/>
  <c r="T35"/>
  <c r="X35"/>
  <c r="AB35"/>
  <c r="S36"/>
  <c r="W36"/>
  <c r="AA36"/>
  <c r="R34"/>
  <c r="S31"/>
  <c r="W31"/>
  <c r="AA31"/>
  <c r="V32"/>
  <c r="Z32"/>
  <c r="R33"/>
  <c r="V33"/>
  <c r="Z33"/>
  <c r="U34"/>
  <c r="Y34"/>
  <c r="U35"/>
  <c r="Y35"/>
  <c r="T36"/>
  <c r="X36"/>
  <c r="AB36"/>
  <c r="T31"/>
  <c r="X31"/>
  <c r="AB31"/>
  <c r="S32"/>
  <c r="W32"/>
  <c r="AA32"/>
  <c r="S33"/>
  <c r="W33"/>
  <c r="AA33"/>
  <c r="V34"/>
  <c r="Z34"/>
  <c r="R35"/>
  <c r="V35"/>
  <c r="Z35"/>
  <c r="U36"/>
  <c r="Y36"/>
  <c r="N32"/>
  <c r="N36"/>
  <c r="AC114"/>
  <c r="AC116"/>
  <c r="AC112"/>
  <c r="AC65" i="9"/>
  <c r="N152"/>
  <c r="N156"/>
  <c r="AC29"/>
  <c r="AC28"/>
  <c r="Q11"/>
  <c r="AC35"/>
  <c r="AC21"/>
  <c r="N31"/>
  <c r="N51"/>
  <c r="N58"/>
  <c r="N60"/>
  <c r="N65"/>
  <c r="N34" i="8"/>
  <c r="AC12" i="9"/>
  <c r="N27"/>
  <c r="P48"/>
  <c r="A88"/>
  <c r="N55"/>
  <c r="Q27"/>
  <c r="A47"/>
  <c r="A86"/>
  <c r="AC850"/>
  <c r="AC852"/>
  <c r="AC1012"/>
  <c r="AC1014"/>
  <c r="AC1016"/>
  <c r="AC1018"/>
  <c r="AC1020"/>
  <c r="AC1022"/>
  <c r="AC1024"/>
  <c r="AC1026"/>
  <c r="AC1054"/>
  <c r="AC1056"/>
  <c r="AC1058"/>
  <c r="AC1060"/>
  <c r="AC1062"/>
  <c r="AC1064"/>
  <c r="AC1066"/>
  <c r="Q9"/>
  <c r="AC9" s="1"/>
  <c r="AC89"/>
  <c r="N57"/>
  <c r="AC57"/>
  <c r="N59"/>
  <c r="AC59"/>
  <c r="N61"/>
  <c r="AC61"/>
  <c r="N63"/>
  <c r="AC63"/>
  <c r="N154"/>
  <c r="N53"/>
  <c r="N136"/>
  <c r="B96"/>
  <c r="B16" s="1"/>
  <c r="N138"/>
  <c r="B98"/>
  <c r="B18" s="1"/>
  <c r="N18" s="1"/>
  <c r="AC138"/>
  <c r="Q98"/>
  <c r="Q18" s="1"/>
  <c r="N140"/>
  <c r="B100"/>
  <c r="B20" s="1"/>
  <c r="N20" s="1"/>
  <c r="AC140"/>
  <c r="Q100"/>
  <c r="N142"/>
  <c r="B102"/>
  <c r="B22" s="1"/>
  <c r="N22" s="1"/>
  <c r="AC144"/>
  <c r="Q104"/>
  <c r="N146"/>
  <c r="B106"/>
  <c r="B26" s="1"/>
  <c r="AC146"/>
  <c r="Q106"/>
  <c r="F112"/>
  <c r="F32" s="1"/>
  <c r="J112"/>
  <c r="J32" s="1"/>
  <c r="F114"/>
  <c r="F34" s="1"/>
  <c r="J114"/>
  <c r="J34" s="1"/>
  <c r="F116"/>
  <c r="F36" s="1"/>
  <c r="J116"/>
  <c r="J36" s="1"/>
  <c r="D112"/>
  <c r="D32" s="1"/>
  <c r="H112"/>
  <c r="H32" s="1"/>
  <c r="L112"/>
  <c r="L32" s="1"/>
  <c r="D114"/>
  <c r="D34" s="1"/>
  <c r="H114"/>
  <c r="H34" s="1"/>
  <c r="L114"/>
  <c r="L34" s="1"/>
  <c r="D116"/>
  <c r="D36" s="1"/>
  <c r="H116"/>
  <c r="H36" s="1"/>
  <c r="L116"/>
  <c r="L36" s="1"/>
  <c r="N33"/>
  <c r="N29"/>
  <c r="AC874"/>
  <c r="AC854"/>
  <c r="AC856"/>
  <c r="AC858"/>
  <c r="AC860"/>
  <c r="AC862"/>
  <c r="AC864"/>
  <c r="AC866"/>
  <c r="AC36"/>
  <c r="AC32"/>
  <c r="B32"/>
  <c r="AC870"/>
  <c r="AC27"/>
  <c r="B30"/>
  <c r="N30" s="1"/>
  <c r="B28"/>
  <c r="N28" s="1"/>
  <c r="R8"/>
  <c r="AC67"/>
  <c r="V8"/>
  <c r="Z8"/>
  <c r="U8"/>
  <c r="W8"/>
  <c r="Y8"/>
  <c r="AA8"/>
  <c r="T8"/>
  <c r="X8"/>
  <c r="AB8"/>
  <c r="S8"/>
  <c r="B8"/>
  <c r="N8" s="1"/>
  <c r="AC1050"/>
  <c r="AC1052"/>
  <c r="AC1048"/>
  <c r="AC1008"/>
  <c r="AC1010"/>
  <c r="AC90"/>
  <c r="AC93"/>
  <c r="AC849"/>
  <c r="AC851"/>
  <c r="AC853"/>
  <c r="AC855"/>
  <c r="AC857"/>
  <c r="AC859"/>
  <c r="AC861"/>
  <c r="AC863"/>
  <c r="AC865"/>
  <c r="AC848"/>
  <c r="AC88"/>
  <c r="AC129"/>
  <c r="AC131"/>
  <c r="AC133"/>
  <c r="AC135"/>
  <c r="N11"/>
  <c r="N12"/>
  <c r="N13"/>
  <c r="N14"/>
  <c r="N15"/>
  <c r="N16"/>
  <c r="N17"/>
  <c r="N19"/>
  <c r="N21"/>
  <c r="N23"/>
  <c r="N24"/>
  <c r="N25"/>
  <c r="N26"/>
  <c r="N89"/>
  <c r="N91"/>
  <c r="N93"/>
  <c r="N95"/>
  <c r="N97"/>
  <c r="N99"/>
  <c r="N101"/>
  <c r="N103"/>
  <c r="N105"/>
  <c r="N129"/>
  <c r="N131"/>
  <c r="N133"/>
  <c r="N135"/>
  <c r="N137"/>
  <c r="N139"/>
  <c r="N141"/>
  <c r="N143"/>
  <c r="N145"/>
  <c r="N88"/>
  <c r="N90"/>
  <c r="N92"/>
  <c r="N94"/>
  <c r="N96"/>
  <c r="N98"/>
  <c r="N100"/>
  <c r="N104"/>
  <c r="N144"/>
  <c r="B33" i="8"/>
  <c r="AC70"/>
  <c r="Q30"/>
  <c r="AC71"/>
  <c r="Q31"/>
  <c r="AC72"/>
  <c r="Q32"/>
  <c r="AC73"/>
  <c r="Q33"/>
  <c r="N112"/>
  <c r="N116"/>
  <c r="B35"/>
  <c r="C30"/>
  <c r="N30" s="1"/>
  <c r="B31"/>
  <c r="N73"/>
  <c r="AC74"/>
  <c r="Q34"/>
  <c r="AC75"/>
  <c r="Q35"/>
  <c r="N68"/>
  <c r="C28"/>
  <c r="N69"/>
  <c r="B29"/>
  <c r="AC68"/>
  <c r="Q28"/>
  <c r="AC69"/>
  <c r="Q29"/>
  <c r="AC76"/>
  <c r="Q36"/>
  <c r="N67"/>
  <c r="B27"/>
  <c r="N114"/>
  <c r="N71"/>
  <c r="AC1047" i="9"/>
  <c r="N52"/>
  <c r="AC55"/>
  <c r="N54"/>
  <c r="N50"/>
  <c r="N9"/>
  <c r="N10"/>
  <c r="AC287"/>
  <c r="N46"/>
  <c r="N49"/>
  <c r="N48"/>
  <c r="AC49"/>
  <c r="AC48"/>
  <c r="AC1486"/>
  <c r="AC54"/>
  <c r="N56"/>
  <c r="AC56"/>
  <c r="AC60"/>
  <c r="N62"/>
  <c r="AC92"/>
  <c r="AC137"/>
  <c r="AC139"/>
  <c r="AC141"/>
  <c r="AC143"/>
  <c r="AC145"/>
  <c r="N47"/>
  <c r="AC47"/>
  <c r="AC53"/>
  <c r="AC87"/>
  <c r="AC95"/>
  <c r="AC105"/>
  <c r="AC126"/>
  <c r="N128"/>
  <c r="AC128"/>
  <c r="N130"/>
  <c r="AC130"/>
  <c r="N132"/>
  <c r="AC132"/>
  <c r="N134"/>
  <c r="AC134"/>
  <c r="AC136"/>
  <c r="AC142"/>
  <c r="AC62"/>
  <c r="N64"/>
  <c r="N66"/>
  <c r="AC66"/>
  <c r="A9"/>
  <c r="A49" s="1"/>
  <c r="P8"/>
  <c r="P7"/>
  <c r="AC30" i="8" l="1"/>
  <c r="AC14" i="9"/>
  <c r="AC22"/>
  <c r="AC99"/>
  <c r="AC94"/>
  <c r="AC58"/>
  <c r="AC52"/>
  <c r="AC97"/>
  <c r="AA19"/>
  <c r="AC19" s="1"/>
  <c r="AA15"/>
  <c r="AC15" s="1"/>
  <c r="AC91"/>
  <c r="AC18"/>
  <c r="AC11"/>
  <c r="AA23"/>
  <c r="AC23" s="1"/>
  <c r="AA11"/>
  <c r="AC96"/>
  <c r="R16"/>
  <c r="AC64"/>
  <c r="AC101"/>
  <c r="AC50"/>
  <c r="AA20"/>
  <c r="AA16"/>
  <c r="AC102"/>
  <c r="AC51"/>
  <c r="N33" i="8"/>
  <c r="N31"/>
  <c r="N35"/>
  <c r="AC36"/>
  <c r="AC35"/>
  <c r="AC34"/>
  <c r="AC33"/>
  <c r="AC32"/>
  <c r="AC31"/>
  <c r="AC98" i="9"/>
  <c r="N106"/>
  <c r="N102"/>
  <c r="P49"/>
  <c r="A89"/>
  <c r="P47"/>
  <c r="A87"/>
  <c r="P86"/>
  <c r="A126"/>
  <c r="P88"/>
  <c r="A128"/>
  <c r="N27" i="8"/>
  <c r="N29"/>
  <c r="N28"/>
  <c r="AC29"/>
  <c r="AC28"/>
  <c r="N34" i="9"/>
  <c r="N36"/>
  <c r="Q26"/>
  <c r="AC26" s="1"/>
  <c r="AC106"/>
  <c r="AC104"/>
  <c r="Q24"/>
  <c r="AC24" s="1"/>
  <c r="AC100"/>
  <c r="Q20"/>
  <c r="AC20" s="1"/>
  <c r="N32"/>
  <c r="N116"/>
  <c r="N114"/>
  <c r="N112"/>
  <c r="R34"/>
  <c r="AC34" s="1"/>
  <c r="AC114"/>
  <c r="AC8"/>
  <c r="R30"/>
  <c r="AC30" s="1"/>
  <c r="AC110"/>
  <c r="A10"/>
  <c r="A50" s="1"/>
  <c r="P9"/>
  <c r="AC16" l="1"/>
  <c r="P50"/>
  <c r="A90"/>
  <c r="P128"/>
  <c r="A168"/>
  <c r="P126"/>
  <c r="A166"/>
  <c r="P87"/>
  <c r="A127"/>
  <c r="P89"/>
  <c r="A129"/>
  <c r="A11"/>
  <c r="A51" s="1"/>
  <c r="P10"/>
  <c r="P51" l="1"/>
  <c r="A91"/>
  <c r="P129"/>
  <c r="A169"/>
  <c r="P127"/>
  <c r="A167"/>
  <c r="P166"/>
  <c r="A246"/>
  <c r="P168"/>
  <c r="A248"/>
  <c r="P90"/>
  <c r="A130"/>
  <c r="A12"/>
  <c r="A52" s="1"/>
  <c r="P11"/>
  <c r="P52" l="1"/>
  <c r="A92"/>
  <c r="P130"/>
  <c r="A170"/>
  <c r="A208"/>
  <c r="P248"/>
  <c r="P246"/>
  <c r="A206"/>
  <c r="P167"/>
  <c r="A247"/>
  <c r="P169"/>
  <c r="A249"/>
  <c r="P91"/>
  <c r="A131"/>
  <c r="A13"/>
  <c r="A53" s="1"/>
  <c r="P12"/>
  <c r="A528" l="1"/>
  <c r="P528" s="1"/>
  <c r="A288"/>
  <c r="A608"/>
  <c r="P208"/>
  <c r="P53"/>
  <c r="A93"/>
  <c r="P131"/>
  <c r="A171"/>
  <c r="A209"/>
  <c r="P249"/>
  <c r="P247"/>
  <c r="A207"/>
  <c r="A606"/>
  <c r="A286"/>
  <c r="A526"/>
  <c r="P206"/>
  <c r="P170"/>
  <c r="A250"/>
  <c r="P92"/>
  <c r="A132"/>
  <c r="A14"/>
  <c r="A54" s="1"/>
  <c r="P13"/>
  <c r="P54" l="1"/>
  <c r="A94"/>
  <c r="O525"/>
  <c r="P526"/>
  <c r="P606"/>
  <c r="A646"/>
  <c r="A686" s="1"/>
  <c r="A726" s="1"/>
  <c r="P209"/>
  <c r="A529"/>
  <c r="P529" s="1"/>
  <c r="A289"/>
  <c r="A609"/>
  <c r="A648"/>
  <c r="A688" s="1"/>
  <c r="A728" s="1"/>
  <c r="P608"/>
  <c r="P132"/>
  <c r="A172"/>
  <c r="A210"/>
  <c r="P250"/>
  <c r="P286"/>
  <c r="A326"/>
  <c r="A527"/>
  <c r="P527" s="1"/>
  <c r="A607"/>
  <c r="A287"/>
  <c r="P207"/>
  <c r="P171"/>
  <c r="A251"/>
  <c r="P93"/>
  <c r="A133"/>
  <c r="A328"/>
  <c r="P288"/>
  <c r="A15"/>
  <c r="A55" s="1"/>
  <c r="P14"/>
  <c r="P55" l="1"/>
  <c r="A95"/>
  <c r="P328"/>
  <c r="A368"/>
  <c r="P287"/>
  <c r="A327"/>
  <c r="P210"/>
  <c r="A530"/>
  <c r="P530" s="1"/>
  <c r="A290"/>
  <c r="A610"/>
  <c r="P728"/>
  <c r="A768"/>
  <c r="P289"/>
  <c r="A329"/>
  <c r="P133"/>
  <c r="A173"/>
  <c r="P251"/>
  <c r="A211"/>
  <c r="A647"/>
  <c r="A687" s="1"/>
  <c r="A727" s="1"/>
  <c r="P607"/>
  <c r="A366"/>
  <c r="P326"/>
  <c r="P172"/>
  <c r="A252"/>
  <c r="A649"/>
  <c r="A689" s="1"/>
  <c r="A729" s="1"/>
  <c r="P609"/>
  <c r="A766"/>
  <c r="P726"/>
  <c r="P94"/>
  <c r="A134"/>
  <c r="A16"/>
  <c r="A56" s="1"/>
  <c r="P15"/>
  <c r="A806" l="1"/>
  <c r="P766"/>
  <c r="A769"/>
  <c r="P729"/>
  <c r="P366"/>
  <c r="A406"/>
  <c r="P727"/>
  <c r="A767"/>
  <c r="P290"/>
  <c r="A330"/>
  <c r="P56"/>
  <c r="A96"/>
  <c r="P134"/>
  <c r="A174"/>
  <c r="P252"/>
  <c r="A212"/>
  <c r="P211"/>
  <c r="A611"/>
  <c r="A291"/>
  <c r="A531"/>
  <c r="P531" s="1"/>
  <c r="P173"/>
  <c r="A253"/>
  <c r="P329"/>
  <c r="A369"/>
  <c r="A808"/>
  <c r="P768"/>
  <c r="P610"/>
  <c r="A650"/>
  <c r="A690" s="1"/>
  <c r="A730" s="1"/>
  <c r="P327"/>
  <c r="A367"/>
  <c r="P368"/>
  <c r="A408"/>
  <c r="P95"/>
  <c r="A135"/>
  <c r="A17"/>
  <c r="A57" s="1"/>
  <c r="P16"/>
  <c r="P730" l="1"/>
  <c r="A770"/>
  <c r="P174"/>
  <c r="A254"/>
  <c r="P57"/>
  <c r="A97"/>
  <c r="P808"/>
  <c r="A848"/>
  <c r="P291"/>
  <c r="A331"/>
  <c r="P769"/>
  <c r="A809"/>
  <c r="P806"/>
  <c r="A846"/>
  <c r="P135"/>
  <c r="A175"/>
  <c r="P408"/>
  <c r="A448"/>
  <c r="A407"/>
  <c r="P367"/>
  <c r="P369"/>
  <c r="A409"/>
  <c r="P253"/>
  <c r="A213"/>
  <c r="A651"/>
  <c r="A691" s="1"/>
  <c r="A731" s="1"/>
  <c r="P611"/>
  <c r="A532"/>
  <c r="P532" s="1"/>
  <c r="A612"/>
  <c r="A292"/>
  <c r="P212"/>
  <c r="P96"/>
  <c r="A136"/>
  <c r="A370"/>
  <c r="P330"/>
  <c r="P767"/>
  <c r="A807"/>
  <c r="O405"/>
  <c r="P406"/>
  <c r="A446"/>
  <c r="A18"/>
  <c r="A58" s="1"/>
  <c r="P17"/>
  <c r="A486" l="1"/>
  <c r="P486" s="1"/>
  <c r="A566"/>
  <c r="P566" s="1"/>
  <c r="P446"/>
  <c r="P370"/>
  <c r="A410"/>
  <c r="P292"/>
  <c r="A332"/>
  <c r="P731"/>
  <c r="A771"/>
  <c r="A447"/>
  <c r="P407"/>
  <c r="P58"/>
  <c r="A98"/>
  <c r="P807"/>
  <c r="A847"/>
  <c r="P136"/>
  <c r="A176"/>
  <c r="P612"/>
  <c r="A652"/>
  <c r="A692" s="1"/>
  <c r="A732" s="1"/>
  <c r="P213"/>
  <c r="A613"/>
  <c r="A293"/>
  <c r="A533"/>
  <c r="P533" s="1"/>
  <c r="A449"/>
  <c r="P409"/>
  <c r="A488"/>
  <c r="P488" s="1"/>
  <c r="A568"/>
  <c r="P568" s="1"/>
  <c r="P448"/>
  <c r="P175"/>
  <c r="A255"/>
  <c r="P846"/>
  <c r="A886"/>
  <c r="P809"/>
  <c r="A849"/>
  <c r="A371"/>
  <c r="P331"/>
  <c r="P848"/>
  <c r="A888"/>
  <c r="P97"/>
  <c r="A137"/>
  <c r="P254"/>
  <c r="A214"/>
  <c r="P770"/>
  <c r="A810"/>
  <c r="A19"/>
  <c r="A59" s="1"/>
  <c r="P18"/>
  <c r="P59" l="1"/>
  <c r="A99"/>
  <c r="P371"/>
  <c r="A411"/>
  <c r="A653"/>
  <c r="A693" s="1"/>
  <c r="A733" s="1"/>
  <c r="P613"/>
  <c r="A772"/>
  <c r="P732"/>
  <c r="P176"/>
  <c r="A256"/>
  <c r="P847"/>
  <c r="A887"/>
  <c r="P98"/>
  <c r="A138"/>
  <c r="P771"/>
  <c r="A811"/>
  <c r="P332"/>
  <c r="A372"/>
  <c r="P410"/>
  <c r="A450"/>
  <c r="A850"/>
  <c r="P810"/>
  <c r="A534"/>
  <c r="P534" s="1"/>
  <c r="A614"/>
  <c r="A294"/>
  <c r="P214"/>
  <c r="P137"/>
  <c r="A177"/>
  <c r="P888"/>
  <c r="A928"/>
  <c r="P849"/>
  <c r="A889"/>
  <c r="A926"/>
  <c r="P886"/>
  <c r="P255"/>
  <c r="A215"/>
  <c r="A569"/>
  <c r="P569" s="1"/>
  <c r="P449"/>
  <c r="A489"/>
  <c r="P489" s="1"/>
  <c r="P293"/>
  <c r="A333"/>
  <c r="A567"/>
  <c r="P567" s="1"/>
  <c r="P447"/>
  <c r="A487"/>
  <c r="P487" s="1"/>
  <c r="A20"/>
  <c r="A60" s="1"/>
  <c r="P19"/>
  <c r="P60" l="1"/>
  <c r="A100"/>
  <c r="P333"/>
  <c r="A373"/>
  <c r="P926"/>
  <c r="A966"/>
  <c r="P294"/>
  <c r="A334"/>
  <c r="A890"/>
  <c r="P850"/>
  <c r="A812"/>
  <c r="P772"/>
  <c r="P733"/>
  <c r="A773"/>
  <c r="P215"/>
  <c r="A615"/>
  <c r="A295"/>
  <c r="A535"/>
  <c r="P535" s="1"/>
  <c r="P889"/>
  <c r="A929"/>
  <c r="P928"/>
  <c r="A968"/>
  <c r="P177"/>
  <c r="A257"/>
  <c r="P614"/>
  <c r="A654"/>
  <c r="A694" s="1"/>
  <c r="A734" s="1"/>
  <c r="A490"/>
  <c r="P490" s="1"/>
  <c r="A570"/>
  <c r="P570" s="1"/>
  <c r="P450"/>
  <c r="A412"/>
  <c r="P372"/>
  <c r="P811"/>
  <c r="A851"/>
  <c r="P138"/>
  <c r="A178"/>
  <c r="P887"/>
  <c r="A927"/>
  <c r="P256"/>
  <c r="A216"/>
  <c r="P411"/>
  <c r="A451"/>
  <c r="P99"/>
  <c r="A139"/>
  <c r="A21"/>
  <c r="A61" s="1"/>
  <c r="P20"/>
  <c r="P139" l="1"/>
  <c r="A179"/>
  <c r="A571"/>
  <c r="P571" s="1"/>
  <c r="P451"/>
  <c r="A491"/>
  <c r="P491" s="1"/>
  <c r="P216"/>
  <c r="A616"/>
  <c r="A296"/>
  <c r="A536"/>
  <c r="P536" s="1"/>
  <c r="A967"/>
  <c r="P927"/>
  <c r="P178"/>
  <c r="A258"/>
  <c r="P851"/>
  <c r="A891"/>
  <c r="P295"/>
  <c r="A335"/>
  <c r="A852"/>
  <c r="P812"/>
  <c r="P890"/>
  <c r="A930"/>
  <c r="P61"/>
  <c r="A101"/>
  <c r="P412"/>
  <c r="A452"/>
  <c r="A774"/>
  <c r="P734"/>
  <c r="P257"/>
  <c r="A217"/>
  <c r="P968"/>
  <c r="A1008"/>
  <c r="P929"/>
  <c r="A969"/>
  <c r="A655"/>
  <c r="A695" s="1"/>
  <c r="A735" s="1"/>
  <c r="P615"/>
  <c r="P773"/>
  <c r="A813"/>
  <c r="P334"/>
  <c r="A374"/>
  <c r="P966"/>
  <c r="A1006"/>
  <c r="P373"/>
  <c r="A413"/>
  <c r="P100"/>
  <c r="A140"/>
  <c r="A22"/>
  <c r="A62" s="1"/>
  <c r="P21"/>
  <c r="P62" l="1"/>
  <c r="A102"/>
  <c r="P140"/>
  <c r="A180"/>
  <c r="P413"/>
  <c r="A453"/>
  <c r="A1046"/>
  <c r="P1006"/>
  <c r="A414"/>
  <c r="P374"/>
  <c r="A853"/>
  <c r="P813"/>
  <c r="A1009"/>
  <c r="P969"/>
  <c r="P1008"/>
  <c r="A1048"/>
  <c r="A537"/>
  <c r="P537" s="1"/>
  <c r="A617"/>
  <c r="A297"/>
  <c r="P217"/>
  <c r="A492"/>
  <c r="P492" s="1"/>
  <c r="A572"/>
  <c r="P572" s="1"/>
  <c r="P452"/>
  <c r="P101"/>
  <c r="A141"/>
  <c r="P930"/>
  <c r="A970"/>
  <c r="P335"/>
  <c r="A375"/>
  <c r="P891"/>
  <c r="A931"/>
  <c r="P258"/>
  <c r="A218"/>
  <c r="P616"/>
  <c r="A656"/>
  <c r="A696" s="1"/>
  <c r="A736" s="1"/>
  <c r="P735"/>
  <c r="A775"/>
  <c r="A814"/>
  <c r="P774"/>
  <c r="A892"/>
  <c r="P852"/>
  <c r="A1007"/>
  <c r="P967"/>
  <c r="P296"/>
  <c r="A336"/>
  <c r="P179"/>
  <c r="A259"/>
  <c r="A23"/>
  <c r="A63" s="1"/>
  <c r="P22"/>
  <c r="P63" l="1"/>
  <c r="A103"/>
  <c r="P259"/>
  <c r="A219"/>
  <c r="P336"/>
  <c r="A376"/>
  <c r="P775"/>
  <c r="A815"/>
  <c r="A776"/>
  <c r="P736"/>
  <c r="A538"/>
  <c r="P538" s="1"/>
  <c r="P218"/>
  <c r="A618"/>
  <c r="A298"/>
  <c r="A971"/>
  <c r="P931"/>
  <c r="P375"/>
  <c r="A415"/>
  <c r="A1010"/>
  <c r="P970"/>
  <c r="P141"/>
  <c r="A181"/>
  <c r="P297"/>
  <c r="A337"/>
  <c r="P1009"/>
  <c r="A1049"/>
  <c r="P853"/>
  <c r="A893"/>
  <c r="P414"/>
  <c r="A454"/>
  <c r="A1086"/>
  <c r="P1046"/>
  <c r="P1007"/>
  <c r="A1047"/>
  <c r="P892"/>
  <c r="A932"/>
  <c r="A854"/>
  <c r="P814"/>
  <c r="A657"/>
  <c r="A697" s="1"/>
  <c r="A737" s="1"/>
  <c r="P617"/>
  <c r="A1088"/>
  <c r="P1048"/>
  <c r="A573"/>
  <c r="P573" s="1"/>
  <c r="A493"/>
  <c r="P493" s="1"/>
  <c r="P453"/>
  <c r="P180"/>
  <c r="A260"/>
  <c r="P102"/>
  <c r="A142"/>
  <c r="A24"/>
  <c r="A64" s="1"/>
  <c r="P23"/>
  <c r="P64" l="1"/>
  <c r="A104"/>
  <c r="P142"/>
  <c r="A182"/>
  <c r="P260"/>
  <c r="A220"/>
  <c r="A1128"/>
  <c r="P1088"/>
  <c r="P737"/>
  <c r="A777"/>
  <c r="P854"/>
  <c r="A894"/>
  <c r="A1126"/>
  <c r="P1086"/>
  <c r="P1010"/>
  <c r="A1050"/>
  <c r="A1011"/>
  <c r="P971"/>
  <c r="P618"/>
  <c r="A658"/>
  <c r="A698" s="1"/>
  <c r="A738" s="1"/>
  <c r="A816"/>
  <c r="P776"/>
  <c r="A972"/>
  <c r="P932"/>
  <c r="P1047"/>
  <c r="A1087"/>
  <c r="A574"/>
  <c r="P574" s="1"/>
  <c r="P454"/>
  <c r="A494"/>
  <c r="P494" s="1"/>
  <c r="A933"/>
  <c r="P893"/>
  <c r="P1049"/>
  <c r="A1089"/>
  <c r="A377"/>
  <c r="P337"/>
  <c r="P181"/>
  <c r="A261"/>
  <c r="P415"/>
  <c r="A455"/>
  <c r="P298"/>
  <c r="A338"/>
  <c r="P815"/>
  <c r="A855"/>
  <c r="P376"/>
  <c r="A416"/>
  <c r="A539"/>
  <c r="P539" s="1"/>
  <c r="A619"/>
  <c r="A299"/>
  <c r="P219"/>
  <c r="P103"/>
  <c r="A143"/>
  <c r="A25"/>
  <c r="A65" s="1"/>
  <c r="P24"/>
  <c r="P143" l="1"/>
  <c r="A183"/>
  <c r="A659"/>
  <c r="A699" s="1"/>
  <c r="A739" s="1"/>
  <c r="P619"/>
  <c r="P416"/>
  <c r="A456"/>
  <c r="P855"/>
  <c r="A895"/>
  <c r="A378"/>
  <c r="P338"/>
  <c r="A495"/>
  <c r="P495" s="1"/>
  <c r="A575"/>
  <c r="P575" s="1"/>
  <c r="P455"/>
  <c r="P261"/>
  <c r="A221"/>
  <c r="A1129"/>
  <c r="P1089"/>
  <c r="A1012"/>
  <c r="P972"/>
  <c r="A856"/>
  <c r="P816"/>
  <c r="A1051"/>
  <c r="P1011"/>
  <c r="A1166"/>
  <c r="P1126"/>
  <c r="P1128"/>
  <c r="A1168"/>
  <c r="P65"/>
  <c r="A105"/>
  <c r="P299"/>
  <c r="A339"/>
  <c r="A417"/>
  <c r="P377"/>
  <c r="P933"/>
  <c r="A973"/>
  <c r="P1087"/>
  <c r="A1127"/>
  <c r="P738"/>
  <c r="A778"/>
  <c r="P1050"/>
  <c r="A1090"/>
  <c r="P894"/>
  <c r="A934"/>
  <c r="P777"/>
  <c r="A817"/>
  <c r="A540"/>
  <c r="P540" s="1"/>
  <c r="P220"/>
  <c r="A620"/>
  <c r="A300"/>
  <c r="P182"/>
  <c r="A262"/>
  <c r="P104"/>
  <c r="A144"/>
  <c r="A26"/>
  <c r="A66" s="1"/>
  <c r="P25"/>
  <c r="P144" l="1"/>
  <c r="A184"/>
  <c r="P262"/>
  <c r="A222"/>
  <c r="P300"/>
  <c r="A340"/>
  <c r="A857"/>
  <c r="P817"/>
  <c r="A974"/>
  <c r="P934"/>
  <c r="A1130"/>
  <c r="P1090"/>
  <c r="A818"/>
  <c r="P778"/>
  <c r="P1127"/>
  <c r="A1167"/>
  <c r="A1013"/>
  <c r="P973"/>
  <c r="P339"/>
  <c r="A379"/>
  <c r="P105"/>
  <c r="A145"/>
  <c r="A1208"/>
  <c r="P1168"/>
  <c r="A621"/>
  <c r="A301"/>
  <c r="A541"/>
  <c r="P541" s="1"/>
  <c r="P221"/>
  <c r="P378"/>
  <c r="A418"/>
  <c r="P739"/>
  <c r="A779"/>
  <c r="P66"/>
  <c r="A106"/>
  <c r="P620"/>
  <c r="A660"/>
  <c r="A700" s="1"/>
  <c r="A740" s="1"/>
  <c r="P417"/>
  <c r="A457"/>
  <c r="A1206"/>
  <c r="P1166"/>
  <c r="P1051"/>
  <c r="A1091"/>
  <c r="P856"/>
  <c r="A896"/>
  <c r="A1052"/>
  <c r="P1012"/>
  <c r="P1129"/>
  <c r="A1169"/>
  <c r="P895"/>
  <c r="A935"/>
  <c r="A576"/>
  <c r="P576" s="1"/>
  <c r="P456"/>
  <c r="A496"/>
  <c r="P496" s="1"/>
  <c r="P183"/>
  <c r="A263"/>
  <c r="A27"/>
  <c r="A67" s="1"/>
  <c r="P26"/>
  <c r="P263" l="1"/>
  <c r="A223"/>
  <c r="P1052"/>
  <c r="A1092"/>
  <c r="A1246"/>
  <c r="P1206"/>
  <c r="A661"/>
  <c r="A701" s="1"/>
  <c r="A741" s="1"/>
  <c r="P621"/>
  <c r="A1248"/>
  <c r="P1208"/>
  <c r="A1053"/>
  <c r="P1013"/>
  <c r="P818"/>
  <c r="A858"/>
  <c r="P1130"/>
  <c r="A1170"/>
  <c r="A1014"/>
  <c r="P974"/>
  <c r="P857"/>
  <c r="A897"/>
  <c r="P67"/>
  <c r="A107"/>
  <c r="A975"/>
  <c r="P935"/>
  <c r="A1209"/>
  <c r="P1169"/>
  <c r="A936"/>
  <c r="P896"/>
  <c r="P1091"/>
  <c r="A1131"/>
  <c r="A497"/>
  <c r="P497" s="1"/>
  <c r="A577"/>
  <c r="P577" s="1"/>
  <c r="P457"/>
  <c r="P740"/>
  <c r="A780"/>
  <c r="P106"/>
  <c r="A146"/>
  <c r="P779"/>
  <c r="A819"/>
  <c r="P418"/>
  <c r="A458"/>
  <c r="P301"/>
  <c r="A341"/>
  <c r="P145"/>
  <c r="A185"/>
  <c r="A419"/>
  <c r="P379"/>
  <c r="A1207"/>
  <c r="P1167"/>
  <c r="A380"/>
  <c r="P340"/>
  <c r="A542"/>
  <c r="P542" s="1"/>
  <c r="P222"/>
  <c r="A622"/>
  <c r="A302"/>
  <c r="P184"/>
  <c r="A264"/>
  <c r="A28"/>
  <c r="A68" s="1"/>
  <c r="P27"/>
  <c r="P264" l="1"/>
  <c r="A224"/>
  <c r="P302"/>
  <c r="A342"/>
  <c r="P185"/>
  <c r="A265"/>
  <c r="A381"/>
  <c r="P341"/>
  <c r="A578"/>
  <c r="P578" s="1"/>
  <c r="A498"/>
  <c r="P498" s="1"/>
  <c r="P458"/>
  <c r="P819"/>
  <c r="A859"/>
  <c r="P146"/>
  <c r="A186"/>
  <c r="A820"/>
  <c r="P780"/>
  <c r="P936"/>
  <c r="A976"/>
  <c r="A1249"/>
  <c r="P1209"/>
  <c r="A1015"/>
  <c r="P975"/>
  <c r="A1054"/>
  <c r="P1014"/>
  <c r="P1053"/>
  <c r="A1093"/>
  <c r="A1288"/>
  <c r="P1248"/>
  <c r="P741"/>
  <c r="A781"/>
  <c r="A1286"/>
  <c r="P1246"/>
  <c r="P68"/>
  <c r="A108"/>
  <c r="P622"/>
  <c r="A662"/>
  <c r="A702" s="1"/>
  <c r="A742" s="1"/>
  <c r="P380"/>
  <c r="A420"/>
  <c r="A1247"/>
  <c r="P1207"/>
  <c r="A459"/>
  <c r="P419"/>
  <c r="P1131"/>
  <c r="A1171"/>
  <c r="A147"/>
  <c r="P107"/>
  <c r="A937"/>
  <c r="P897"/>
  <c r="A1210"/>
  <c r="P1170"/>
  <c r="P858"/>
  <c r="A898"/>
  <c r="P1092"/>
  <c r="A1132"/>
  <c r="P223"/>
  <c r="A623"/>
  <c r="A303"/>
  <c r="A543"/>
  <c r="P543" s="1"/>
  <c r="A29"/>
  <c r="A69" s="1"/>
  <c r="P28"/>
  <c r="P69" l="1"/>
  <c r="A109"/>
  <c r="P303"/>
  <c r="A343"/>
  <c r="A977"/>
  <c r="P937"/>
  <c r="A663"/>
  <c r="A703" s="1"/>
  <c r="A743" s="1"/>
  <c r="P623"/>
  <c r="P1132"/>
  <c r="A1172"/>
  <c r="P898"/>
  <c r="A938"/>
  <c r="A1211"/>
  <c r="P1171"/>
  <c r="P420"/>
  <c r="A460"/>
  <c r="A782"/>
  <c r="P742"/>
  <c r="P108"/>
  <c r="A148"/>
  <c r="P781"/>
  <c r="A821"/>
  <c r="P1093"/>
  <c r="A1133"/>
  <c r="A1016"/>
  <c r="P976"/>
  <c r="P186"/>
  <c r="A266"/>
  <c r="P859"/>
  <c r="A899"/>
  <c r="A421"/>
  <c r="P381"/>
  <c r="A1250"/>
  <c r="P1210"/>
  <c r="P147"/>
  <c r="A187"/>
  <c r="A579"/>
  <c r="P579" s="1"/>
  <c r="P459"/>
  <c r="A499"/>
  <c r="P499" s="1"/>
  <c r="A1287"/>
  <c r="P1247"/>
  <c r="P1286"/>
  <c r="A1326"/>
  <c r="P1288"/>
  <c r="A1328"/>
  <c r="P1054"/>
  <c r="A1094"/>
  <c r="A1055"/>
  <c r="P1015"/>
  <c r="A1289"/>
  <c r="P1249"/>
  <c r="A860"/>
  <c r="P820"/>
  <c r="P265"/>
  <c r="A225"/>
  <c r="P342"/>
  <c r="A382"/>
  <c r="A544"/>
  <c r="P544" s="1"/>
  <c r="P224"/>
  <c r="A624"/>
  <c r="A304"/>
  <c r="A30"/>
  <c r="A70" s="1"/>
  <c r="P29"/>
  <c r="P304" l="1"/>
  <c r="A344"/>
  <c r="P382"/>
  <c r="A422"/>
  <c r="P225"/>
  <c r="A625"/>
  <c r="A305"/>
  <c r="A545"/>
  <c r="P545" s="1"/>
  <c r="P1094"/>
  <c r="A1134"/>
  <c r="A1368"/>
  <c r="P1328"/>
  <c r="P1326"/>
  <c r="A1366"/>
  <c r="A1290"/>
  <c r="P1250"/>
  <c r="P421"/>
  <c r="A461"/>
  <c r="A1056"/>
  <c r="P1016"/>
  <c r="A822"/>
  <c r="P782"/>
  <c r="A1251"/>
  <c r="P1211"/>
  <c r="P743"/>
  <c r="A783"/>
  <c r="A1017"/>
  <c r="P977"/>
  <c r="P70"/>
  <c r="A110"/>
  <c r="P624"/>
  <c r="A664"/>
  <c r="A704" s="1"/>
  <c r="A744" s="1"/>
  <c r="P860"/>
  <c r="A900"/>
  <c r="P1289"/>
  <c r="A1329"/>
  <c r="P1055"/>
  <c r="A1095"/>
  <c r="P1287"/>
  <c r="A1327"/>
  <c r="A267"/>
  <c r="P187"/>
  <c r="P899"/>
  <c r="A939"/>
  <c r="P266"/>
  <c r="A226"/>
  <c r="P1133"/>
  <c r="A1173"/>
  <c r="A861"/>
  <c r="P821"/>
  <c r="P148"/>
  <c r="A188"/>
  <c r="A580"/>
  <c r="P580" s="1"/>
  <c r="P460"/>
  <c r="A500"/>
  <c r="P500" s="1"/>
  <c r="A978"/>
  <c r="P938"/>
  <c r="A1212"/>
  <c r="P1172"/>
  <c r="P343"/>
  <c r="A383"/>
  <c r="P109"/>
  <c r="A149"/>
  <c r="A31"/>
  <c r="A71" s="1"/>
  <c r="P30"/>
  <c r="P71" l="1"/>
  <c r="A111"/>
  <c r="A1252"/>
  <c r="P1212"/>
  <c r="A1018"/>
  <c r="P978"/>
  <c r="A268"/>
  <c r="P188"/>
  <c r="A546"/>
  <c r="P546" s="1"/>
  <c r="P226"/>
  <c r="A626"/>
  <c r="A306"/>
  <c r="P939"/>
  <c r="A979"/>
  <c r="A1367"/>
  <c r="P1327"/>
  <c r="A1369"/>
  <c r="P1329"/>
  <c r="P149"/>
  <c r="A189"/>
  <c r="A423"/>
  <c r="P383"/>
  <c r="P861"/>
  <c r="A901"/>
  <c r="P267"/>
  <c r="A227"/>
  <c r="A1057"/>
  <c r="P1017"/>
  <c r="A1291"/>
  <c r="P1251"/>
  <c r="P822"/>
  <c r="A862"/>
  <c r="P1056"/>
  <c r="A1096"/>
  <c r="P1290"/>
  <c r="A1330"/>
  <c r="P1368"/>
  <c r="A1408"/>
  <c r="P305"/>
  <c r="A345"/>
  <c r="A1213"/>
  <c r="P1173"/>
  <c r="P1095"/>
  <c r="A1135"/>
  <c r="A940"/>
  <c r="P900"/>
  <c r="P744"/>
  <c r="A784"/>
  <c r="P110"/>
  <c r="A150"/>
  <c r="P783"/>
  <c r="A823"/>
  <c r="A501"/>
  <c r="P501" s="1"/>
  <c r="A581"/>
  <c r="P581" s="1"/>
  <c r="P461"/>
  <c r="P1366"/>
  <c r="A1406"/>
  <c r="P1134"/>
  <c r="A1174"/>
  <c r="A665"/>
  <c r="A705" s="1"/>
  <c r="A745" s="1"/>
  <c r="P625"/>
  <c r="A462"/>
  <c r="P422"/>
  <c r="P344"/>
  <c r="A384"/>
  <c r="A32"/>
  <c r="A72" s="1"/>
  <c r="P31"/>
  <c r="P72" l="1"/>
  <c r="A112"/>
  <c r="P745"/>
  <c r="A785"/>
  <c r="P150"/>
  <c r="A190"/>
  <c r="A424"/>
  <c r="P384"/>
  <c r="A1214"/>
  <c r="P1174"/>
  <c r="A1446"/>
  <c r="P1406"/>
  <c r="A980"/>
  <c r="P940"/>
  <c r="A1253"/>
  <c r="P1213"/>
  <c r="A1331"/>
  <c r="P1291"/>
  <c r="P1057"/>
  <c r="A1097"/>
  <c r="A463"/>
  <c r="P423"/>
  <c r="P1369"/>
  <c r="A1409"/>
  <c r="P1367"/>
  <c r="A1407"/>
  <c r="P626"/>
  <c r="A666"/>
  <c r="A706" s="1"/>
  <c r="A746" s="1"/>
  <c r="P268"/>
  <c r="A228"/>
  <c r="A1058"/>
  <c r="P1018"/>
  <c r="A1292"/>
  <c r="P1252"/>
  <c r="A502"/>
  <c r="P502" s="1"/>
  <c r="P462"/>
  <c r="A582"/>
  <c r="P582" s="1"/>
  <c r="P823"/>
  <c r="A863"/>
  <c r="A824"/>
  <c r="P784"/>
  <c r="P1135"/>
  <c r="A1175"/>
  <c r="A385"/>
  <c r="P345"/>
  <c r="A1448"/>
  <c r="P1408"/>
  <c r="A1370"/>
  <c r="P1330"/>
  <c r="P1096"/>
  <c r="A1136"/>
  <c r="P862"/>
  <c r="A902"/>
  <c r="A547"/>
  <c r="P547" s="1"/>
  <c r="A627"/>
  <c r="A307"/>
  <c r="P227"/>
  <c r="A941"/>
  <c r="P901"/>
  <c r="A269"/>
  <c r="P189"/>
  <c r="A1019"/>
  <c r="P979"/>
  <c r="P306"/>
  <c r="A346"/>
  <c r="P111"/>
  <c r="A151"/>
  <c r="A33"/>
  <c r="A73" s="1"/>
  <c r="P32"/>
  <c r="P269" l="1"/>
  <c r="A229"/>
  <c r="A981"/>
  <c r="P941"/>
  <c r="P307"/>
  <c r="A347"/>
  <c r="P1370"/>
  <c r="A1410"/>
  <c r="P1448"/>
  <c r="A1488"/>
  <c r="P1488" s="1"/>
  <c r="P73"/>
  <c r="A113"/>
  <c r="P151"/>
  <c r="A191"/>
  <c r="A386"/>
  <c r="P346"/>
  <c r="P627"/>
  <c r="A667"/>
  <c r="A707" s="1"/>
  <c r="A747" s="1"/>
  <c r="A942"/>
  <c r="P902"/>
  <c r="P1136"/>
  <c r="A1176"/>
  <c r="A1215"/>
  <c r="P1175"/>
  <c r="P863"/>
  <c r="A903"/>
  <c r="P1292"/>
  <c r="A1332"/>
  <c r="P1058"/>
  <c r="A1098"/>
  <c r="A503"/>
  <c r="P503" s="1"/>
  <c r="A583"/>
  <c r="P583" s="1"/>
  <c r="P463"/>
  <c r="A1371"/>
  <c r="P1331"/>
  <c r="A1293"/>
  <c r="P1253"/>
  <c r="A1020"/>
  <c r="P980"/>
  <c r="A1486"/>
  <c r="P1486" s="1"/>
  <c r="P1446"/>
  <c r="A1254"/>
  <c r="P1214"/>
  <c r="A464"/>
  <c r="P424"/>
  <c r="A1059"/>
  <c r="P1019"/>
  <c r="A425"/>
  <c r="P385"/>
  <c r="P824"/>
  <c r="A864"/>
  <c r="A548"/>
  <c r="P548" s="1"/>
  <c r="A308"/>
  <c r="A628"/>
  <c r="P228"/>
  <c r="A786"/>
  <c r="P746"/>
  <c r="P1407"/>
  <c r="A1447"/>
  <c r="A1449"/>
  <c r="P1409"/>
  <c r="P1097"/>
  <c r="A1137"/>
  <c r="A270"/>
  <c r="P190"/>
  <c r="A825"/>
  <c r="P785"/>
  <c r="P112"/>
  <c r="A152"/>
  <c r="A34"/>
  <c r="A74" s="1"/>
  <c r="P33"/>
  <c r="P825" l="1"/>
  <c r="A865"/>
  <c r="A1489"/>
  <c r="P1489" s="1"/>
  <c r="P1449"/>
  <c r="A826"/>
  <c r="P786"/>
  <c r="A465"/>
  <c r="P425"/>
  <c r="P1059"/>
  <c r="A1099"/>
  <c r="A1294"/>
  <c r="P1254"/>
  <c r="A1060"/>
  <c r="P1020"/>
  <c r="P152"/>
  <c r="A192"/>
  <c r="P1137"/>
  <c r="A1177"/>
  <c r="A1487"/>
  <c r="P1487" s="1"/>
  <c r="P1447"/>
  <c r="A348"/>
  <c r="P308"/>
  <c r="P864"/>
  <c r="A904"/>
  <c r="P1215"/>
  <c r="A1255"/>
  <c r="P942"/>
  <c r="A982"/>
  <c r="P386"/>
  <c r="A426"/>
  <c r="A1021"/>
  <c r="P981"/>
  <c r="P74"/>
  <c r="A114"/>
  <c r="P270"/>
  <c r="A230"/>
  <c r="P628"/>
  <c r="A668"/>
  <c r="A708" s="1"/>
  <c r="A748" s="1"/>
  <c r="P464"/>
  <c r="A504"/>
  <c r="P504" s="1"/>
  <c r="A584"/>
  <c r="P584" s="1"/>
  <c r="P1293"/>
  <c r="A1333"/>
  <c r="P1371"/>
  <c r="A1411"/>
  <c r="P1098"/>
  <c r="A1138"/>
  <c r="A1372"/>
  <c r="P1332"/>
  <c r="P903"/>
  <c r="A943"/>
  <c r="A1216"/>
  <c r="P1176"/>
  <c r="P747"/>
  <c r="A787"/>
  <c r="A271"/>
  <c r="P191"/>
  <c r="P113"/>
  <c r="A153"/>
  <c r="A1450"/>
  <c r="P1410"/>
  <c r="P347"/>
  <c r="A387"/>
  <c r="A549"/>
  <c r="P549" s="1"/>
  <c r="A629"/>
  <c r="P229"/>
  <c r="A309"/>
  <c r="A35"/>
  <c r="A75" s="1"/>
  <c r="P34"/>
  <c r="AC121" i="7"/>
  <c r="AC120"/>
  <c r="AC119"/>
  <c r="N119"/>
  <c r="N121"/>
  <c r="DI5"/>
  <c r="AC86"/>
  <c r="AC161"/>
  <c r="AC160"/>
  <c r="AC159"/>
  <c r="AC158"/>
  <c r="AC152"/>
  <c r="AC151"/>
  <c r="AC150"/>
  <c r="AC149"/>
  <c r="AC148"/>
  <c r="AC147"/>
  <c r="AC146"/>
  <c r="AC135"/>
  <c r="AC134"/>
  <c r="AC133"/>
  <c r="AC132"/>
  <c r="AC131"/>
  <c r="AC130"/>
  <c r="AC129"/>
  <c r="AB127"/>
  <c r="AA127"/>
  <c r="Z127"/>
  <c r="Y127"/>
  <c r="X127"/>
  <c r="W127"/>
  <c r="V127"/>
  <c r="U127"/>
  <c r="T127"/>
  <c r="S127"/>
  <c r="R127"/>
  <c r="Q127"/>
  <c r="AC126"/>
  <c r="N148"/>
  <c r="N152"/>
  <c r="N156"/>
  <c r="N157"/>
  <c r="N158"/>
  <c r="N159"/>
  <c r="N160"/>
  <c r="N161"/>
  <c r="C127"/>
  <c r="D127"/>
  <c r="E127"/>
  <c r="F127"/>
  <c r="G127"/>
  <c r="H127"/>
  <c r="I127"/>
  <c r="J127"/>
  <c r="K127"/>
  <c r="L127"/>
  <c r="M127"/>
  <c r="B127"/>
  <c r="N117" l="1"/>
  <c r="N120"/>
  <c r="AC127"/>
  <c r="AC118"/>
  <c r="AC87"/>
  <c r="P309" i="9"/>
  <c r="A349"/>
  <c r="P629"/>
  <c r="A669"/>
  <c r="A709" s="1"/>
  <c r="A749" s="1"/>
  <c r="P387"/>
  <c r="A427"/>
  <c r="P153"/>
  <c r="A193"/>
  <c r="A827"/>
  <c r="P787"/>
  <c r="P943"/>
  <c r="A983"/>
  <c r="P1138"/>
  <c r="A1178"/>
  <c r="A1451"/>
  <c r="P1411"/>
  <c r="A1373"/>
  <c r="P1333"/>
  <c r="A1061"/>
  <c r="P1021"/>
  <c r="A388"/>
  <c r="P348"/>
  <c r="P1060"/>
  <c r="A1100"/>
  <c r="P1294"/>
  <c r="A1334"/>
  <c r="P465"/>
  <c r="A505"/>
  <c r="P505" s="1"/>
  <c r="A585"/>
  <c r="P585" s="1"/>
  <c r="A866"/>
  <c r="P826"/>
  <c r="P75"/>
  <c r="A115"/>
  <c r="A1490"/>
  <c r="P1490" s="1"/>
  <c r="P1450"/>
  <c r="P271"/>
  <c r="A231"/>
  <c r="A1256"/>
  <c r="P1216"/>
  <c r="P1372"/>
  <c r="A1412"/>
  <c r="P748"/>
  <c r="A788"/>
  <c r="A550"/>
  <c r="P550" s="1"/>
  <c r="A310"/>
  <c r="A630"/>
  <c r="P230"/>
  <c r="P114"/>
  <c r="A154"/>
  <c r="P426"/>
  <c r="A466"/>
  <c r="A1022"/>
  <c r="P982"/>
  <c r="A1295"/>
  <c r="P1255"/>
  <c r="P904"/>
  <c r="A944"/>
  <c r="A1217"/>
  <c r="P1177"/>
  <c r="A272"/>
  <c r="P192"/>
  <c r="P1099"/>
  <c r="A1139"/>
  <c r="P865"/>
  <c r="A905"/>
  <c r="AC136" i="7"/>
  <c r="AC137"/>
  <c r="AC138"/>
  <c r="AC139"/>
  <c r="AC140"/>
  <c r="AC141"/>
  <c r="AC142"/>
  <c r="AC143"/>
  <c r="AC144"/>
  <c r="AC145"/>
  <c r="AC153"/>
  <c r="AC154"/>
  <c r="AC155"/>
  <c r="AC156"/>
  <c r="AC157"/>
  <c r="AC128"/>
  <c r="AC88"/>
  <c r="AC107"/>
  <c r="AC108"/>
  <c r="AC109"/>
  <c r="AC110"/>
  <c r="AC111"/>
  <c r="N116"/>
  <c r="N113"/>
  <c r="N108"/>
  <c r="N112"/>
  <c r="N109"/>
  <c r="N155"/>
  <c r="N154"/>
  <c r="N151"/>
  <c r="N150"/>
  <c r="N147"/>
  <c r="N115"/>
  <c r="N111"/>
  <c r="N107"/>
  <c r="N153"/>
  <c r="N149"/>
  <c r="A36" i="9"/>
  <c r="A76" s="1"/>
  <c r="P35"/>
  <c r="N118" i="7"/>
  <c r="N114"/>
  <c r="N110"/>
  <c r="AC112" l="1"/>
  <c r="P76" i="9"/>
  <c r="A116"/>
  <c r="A945"/>
  <c r="P905"/>
  <c r="P1139"/>
  <c r="A1179"/>
  <c r="P944"/>
  <c r="A984"/>
  <c r="A506"/>
  <c r="P506" s="1"/>
  <c r="P466"/>
  <c r="A586"/>
  <c r="P586" s="1"/>
  <c r="P154"/>
  <c r="A194"/>
  <c r="P310"/>
  <c r="A350"/>
  <c r="P788"/>
  <c r="A828"/>
  <c r="A1452"/>
  <c r="P1412"/>
  <c r="A551"/>
  <c r="P551" s="1"/>
  <c r="A631"/>
  <c r="P231"/>
  <c r="A311"/>
  <c r="P115"/>
  <c r="A155"/>
  <c r="P388"/>
  <c r="A428"/>
  <c r="P1061"/>
  <c r="A1101"/>
  <c r="P1373"/>
  <c r="A1413"/>
  <c r="A1491"/>
  <c r="P1491" s="1"/>
  <c r="P1451"/>
  <c r="A867"/>
  <c r="P827"/>
  <c r="P272"/>
  <c r="A232"/>
  <c r="A1257"/>
  <c r="P1217"/>
  <c r="P1295"/>
  <c r="A1335"/>
  <c r="A1062"/>
  <c r="P1022"/>
  <c r="P630"/>
  <c r="A670"/>
  <c r="A710" s="1"/>
  <c r="A750" s="1"/>
  <c r="A1296"/>
  <c r="P1256"/>
  <c r="P866"/>
  <c r="A906"/>
  <c r="A1374"/>
  <c r="P1334"/>
  <c r="P1100"/>
  <c r="A1140"/>
  <c r="A1218"/>
  <c r="P1178"/>
  <c r="A1023"/>
  <c r="P983"/>
  <c r="A273"/>
  <c r="P193"/>
  <c r="P427"/>
  <c r="A467"/>
  <c r="A789"/>
  <c r="P749"/>
  <c r="A389"/>
  <c r="P349"/>
  <c r="AC116" i="7"/>
  <c r="AC114"/>
  <c r="AC117"/>
  <c r="AC115"/>
  <c r="AC113"/>
  <c r="A37" i="9"/>
  <c r="A77" s="1"/>
  <c r="P36"/>
  <c r="P1324" i="7"/>
  <c r="B1366"/>
  <c r="C1366"/>
  <c r="D1366"/>
  <c r="E1366"/>
  <c r="F1366"/>
  <c r="G1366"/>
  <c r="H1366"/>
  <c r="I1366"/>
  <c r="J1366"/>
  <c r="K1366"/>
  <c r="L1366"/>
  <c r="M1366"/>
  <c r="P1284"/>
  <c r="P1244"/>
  <c r="P1204"/>
  <c r="AC1186"/>
  <c r="AC1185"/>
  <c r="AC1184"/>
  <c r="AC1183"/>
  <c r="AC1182"/>
  <c r="AC1181"/>
  <c r="AC1180"/>
  <c r="AC1179"/>
  <c r="AC1178"/>
  <c r="AC1177"/>
  <c r="AC1176"/>
  <c r="AC1175"/>
  <c r="AC1174"/>
  <c r="AC1173"/>
  <c r="AC1172"/>
  <c r="AC1171"/>
  <c r="AC1170"/>
  <c r="AC1169"/>
  <c r="AC1168"/>
  <c r="AC1167"/>
  <c r="AC1166"/>
  <c r="D1166"/>
  <c r="C1166"/>
  <c r="B1166"/>
  <c r="AC1146"/>
  <c r="AC1145"/>
  <c r="AC1144"/>
  <c r="AC1143"/>
  <c r="AC1142"/>
  <c r="AC1141"/>
  <c r="AC1140"/>
  <c r="AC1139"/>
  <c r="AC1138"/>
  <c r="AC1137"/>
  <c r="AC1136"/>
  <c r="AC1135"/>
  <c r="AC1134"/>
  <c r="AC1133"/>
  <c r="AC1132"/>
  <c r="AC1131"/>
  <c r="AC1130"/>
  <c r="AC1129"/>
  <c r="AC1128"/>
  <c r="N1128"/>
  <c r="AC1127"/>
  <c r="N1127"/>
  <c r="AC1126"/>
  <c r="N1126"/>
  <c r="AC1106"/>
  <c r="AC1105"/>
  <c r="AC1104"/>
  <c r="AC1103"/>
  <c r="AC1102"/>
  <c r="AC1101"/>
  <c r="AC1100"/>
  <c r="AC1099"/>
  <c r="AC1098"/>
  <c r="AC1097"/>
  <c r="AC1096"/>
  <c r="AC1095"/>
  <c r="AC1094"/>
  <c r="AC1093"/>
  <c r="AC1092"/>
  <c r="AC1091"/>
  <c r="AC1090"/>
  <c r="AC1089"/>
  <c r="AC1088"/>
  <c r="N1088"/>
  <c r="AC1087"/>
  <c r="N1087"/>
  <c r="AC1086"/>
  <c r="M1086"/>
  <c r="L1086"/>
  <c r="K1086"/>
  <c r="J1086"/>
  <c r="I1086"/>
  <c r="H1086"/>
  <c r="G1086"/>
  <c r="F1086"/>
  <c r="E1086"/>
  <c r="D1086"/>
  <c r="C1086"/>
  <c r="B1086"/>
  <c r="AC1226"/>
  <c r="N1226"/>
  <c r="AC1225"/>
  <c r="N1225"/>
  <c r="AC1224"/>
  <c r="N1224"/>
  <c r="AC1223"/>
  <c r="N1223"/>
  <c r="AC1222"/>
  <c r="N1222"/>
  <c r="AC1221"/>
  <c r="N1221"/>
  <c r="AC1220"/>
  <c r="N1220"/>
  <c r="AC1219"/>
  <c r="N1219"/>
  <c r="AC1218"/>
  <c r="N1218"/>
  <c r="AC1217"/>
  <c r="N1217"/>
  <c r="AC1216"/>
  <c r="N1216"/>
  <c r="AC1215"/>
  <c r="N1215"/>
  <c r="AC1214"/>
  <c r="N1214"/>
  <c r="AC1213"/>
  <c r="N1213"/>
  <c r="AC1212"/>
  <c r="AC1211"/>
  <c r="AC1210"/>
  <c r="AC1209"/>
  <c r="AC1208"/>
  <c r="N1208"/>
  <c r="AC1207"/>
  <c r="N1207"/>
  <c r="AC1206"/>
  <c r="N1206"/>
  <c r="AC1066"/>
  <c r="N1066"/>
  <c r="AC1065"/>
  <c r="N1065"/>
  <c r="AC1064"/>
  <c r="N1064"/>
  <c r="AC1063"/>
  <c r="N1063"/>
  <c r="AC1062"/>
  <c r="N1062"/>
  <c r="AC1061"/>
  <c r="N1061"/>
  <c r="AC1060"/>
  <c r="N1060"/>
  <c r="AC1059"/>
  <c r="N1059"/>
  <c r="AC1058"/>
  <c r="N1058"/>
  <c r="AC1057"/>
  <c r="N1057"/>
  <c r="AC1056"/>
  <c r="N1056"/>
  <c r="AC1055"/>
  <c r="N1055"/>
  <c r="AC1054"/>
  <c r="AC1053"/>
  <c r="AC1052"/>
  <c r="AC1051"/>
  <c r="AC1048"/>
  <c r="N1048"/>
  <c r="AC1047"/>
  <c r="N1047"/>
  <c r="AC1046"/>
  <c r="N1046"/>
  <c r="P1044"/>
  <c r="AC906"/>
  <c r="AC905"/>
  <c r="AC904"/>
  <c r="AC903"/>
  <c r="AC902"/>
  <c r="AC901"/>
  <c r="AC900"/>
  <c r="AC899"/>
  <c r="AC898"/>
  <c r="AC897"/>
  <c r="AC896"/>
  <c r="AC895"/>
  <c r="AC894"/>
  <c r="AC893"/>
  <c r="AC892"/>
  <c r="AC891"/>
  <c r="AC890"/>
  <c r="AC889"/>
  <c r="AC888"/>
  <c r="N888"/>
  <c r="AC887"/>
  <c r="N887"/>
  <c r="AC886"/>
  <c r="M886"/>
  <c r="L886"/>
  <c r="K886"/>
  <c r="J886"/>
  <c r="I886"/>
  <c r="H886"/>
  <c r="G886"/>
  <c r="F886"/>
  <c r="E886"/>
  <c r="D886"/>
  <c r="C886"/>
  <c r="B886"/>
  <c r="P924"/>
  <c r="B926"/>
  <c r="C926"/>
  <c r="D926"/>
  <c r="E926"/>
  <c r="F926"/>
  <c r="G926"/>
  <c r="H926"/>
  <c r="I926"/>
  <c r="J926"/>
  <c r="M926"/>
  <c r="AA926"/>
  <c r="K926" s="1"/>
  <c r="AB926"/>
  <c r="L926" s="1"/>
  <c r="N927"/>
  <c r="AC927"/>
  <c r="N928"/>
  <c r="P964"/>
  <c r="B966"/>
  <c r="C966"/>
  <c r="D966"/>
  <c r="E966"/>
  <c r="F966"/>
  <c r="G966"/>
  <c r="H966"/>
  <c r="I966"/>
  <c r="J966"/>
  <c r="K966"/>
  <c r="L966"/>
  <c r="M966"/>
  <c r="AC966"/>
  <c r="N967"/>
  <c r="AC967"/>
  <c r="N968"/>
  <c r="P1004"/>
  <c r="B1006"/>
  <c r="C1006"/>
  <c r="D1006"/>
  <c r="E1006"/>
  <c r="F1006"/>
  <c r="G1006"/>
  <c r="H1006"/>
  <c r="I1006"/>
  <c r="J1006"/>
  <c r="K1006"/>
  <c r="L1006"/>
  <c r="M1006"/>
  <c r="AC1006"/>
  <c r="N1007"/>
  <c r="AC1007"/>
  <c r="AC1008"/>
  <c r="N1012"/>
  <c r="AC1012"/>
  <c r="N1013"/>
  <c r="AC1013"/>
  <c r="N1014"/>
  <c r="AC1014"/>
  <c r="N1015"/>
  <c r="AC1015"/>
  <c r="N1016"/>
  <c r="AC1016"/>
  <c r="N1017"/>
  <c r="AC1017"/>
  <c r="N1018"/>
  <c r="AC1018"/>
  <c r="N1019"/>
  <c r="AC1019"/>
  <c r="N1020"/>
  <c r="AC1020"/>
  <c r="N1021"/>
  <c r="AC1021"/>
  <c r="N1022"/>
  <c r="AC1022"/>
  <c r="N1023"/>
  <c r="AC1023"/>
  <c r="N1024"/>
  <c r="AC1024"/>
  <c r="N1025"/>
  <c r="AC1025"/>
  <c r="N1026"/>
  <c r="AC1026"/>
  <c r="AB866"/>
  <c r="AA866"/>
  <c r="Z866"/>
  <c r="Y866"/>
  <c r="X866"/>
  <c r="W866"/>
  <c r="V866"/>
  <c r="U866"/>
  <c r="T866"/>
  <c r="S866"/>
  <c r="R866"/>
  <c r="Q866"/>
  <c r="N866"/>
  <c r="AB865"/>
  <c r="AA865"/>
  <c r="Z865"/>
  <c r="Y865"/>
  <c r="X865"/>
  <c r="W865"/>
  <c r="V865"/>
  <c r="U865"/>
  <c r="T865"/>
  <c r="S865"/>
  <c r="R865"/>
  <c r="Q865"/>
  <c r="N865"/>
  <c r="AB864"/>
  <c r="AA864"/>
  <c r="Z864"/>
  <c r="Y864"/>
  <c r="X864"/>
  <c r="W864"/>
  <c r="V864"/>
  <c r="U864"/>
  <c r="T864"/>
  <c r="S864"/>
  <c r="R864"/>
  <c r="Q864"/>
  <c r="N864"/>
  <c r="AB863"/>
  <c r="AA863"/>
  <c r="Z863"/>
  <c r="Y863"/>
  <c r="X863"/>
  <c r="W863"/>
  <c r="V863"/>
  <c r="U863"/>
  <c r="T863"/>
  <c r="S863"/>
  <c r="R863"/>
  <c r="Q863"/>
  <c r="N863"/>
  <c r="AB862"/>
  <c r="AA862"/>
  <c r="Z862"/>
  <c r="Y862"/>
  <c r="X862"/>
  <c r="W862"/>
  <c r="V862"/>
  <c r="U862"/>
  <c r="T862"/>
  <c r="S862"/>
  <c r="R862"/>
  <c r="Q862"/>
  <c r="N862"/>
  <c r="AB861"/>
  <c r="AA861"/>
  <c r="Z861"/>
  <c r="Y861"/>
  <c r="X861"/>
  <c r="W861"/>
  <c r="V861"/>
  <c r="U861"/>
  <c r="T861"/>
  <c r="S861"/>
  <c r="R861"/>
  <c r="Q861"/>
  <c r="N861"/>
  <c r="AB860"/>
  <c r="AA860"/>
  <c r="Z860"/>
  <c r="Y860"/>
  <c r="X860"/>
  <c r="W860"/>
  <c r="V860"/>
  <c r="U860"/>
  <c r="T860"/>
  <c r="S860"/>
  <c r="R860"/>
  <c r="Q860"/>
  <c r="N860"/>
  <c r="AB859"/>
  <c r="AA859"/>
  <c r="Z859"/>
  <c r="Y859"/>
  <c r="X859"/>
  <c r="W859"/>
  <c r="V859"/>
  <c r="U859"/>
  <c r="T859"/>
  <c r="S859"/>
  <c r="R859"/>
  <c r="Q859"/>
  <c r="N859"/>
  <c r="AB858"/>
  <c r="AA858"/>
  <c r="Z858"/>
  <c r="Y858"/>
  <c r="X858"/>
  <c r="W858"/>
  <c r="V858"/>
  <c r="U858"/>
  <c r="T858"/>
  <c r="S858"/>
  <c r="R858"/>
  <c r="Q858"/>
  <c r="N858"/>
  <c r="AB857"/>
  <c r="AA857"/>
  <c r="Z857"/>
  <c r="Y857"/>
  <c r="X857"/>
  <c r="W857"/>
  <c r="V857"/>
  <c r="U857"/>
  <c r="T857"/>
  <c r="S857"/>
  <c r="R857"/>
  <c r="Q857"/>
  <c r="N857"/>
  <c r="AB856"/>
  <c r="AA856"/>
  <c r="Z856"/>
  <c r="Y856"/>
  <c r="X856"/>
  <c r="W856"/>
  <c r="V856"/>
  <c r="U856"/>
  <c r="T856"/>
  <c r="S856"/>
  <c r="R856"/>
  <c r="Q856"/>
  <c r="N856"/>
  <c r="AB855"/>
  <c r="AA855"/>
  <c r="Z855"/>
  <c r="Y855"/>
  <c r="X855"/>
  <c r="W855"/>
  <c r="V855"/>
  <c r="U855"/>
  <c r="T855"/>
  <c r="S855"/>
  <c r="R855"/>
  <c r="Q855"/>
  <c r="N855"/>
  <c r="AB854"/>
  <c r="AA854"/>
  <c r="Z854"/>
  <c r="Y854"/>
  <c r="X854"/>
  <c r="W854"/>
  <c r="V854"/>
  <c r="U854"/>
  <c r="T854"/>
  <c r="S854"/>
  <c r="R854"/>
  <c r="Q854"/>
  <c r="Q94" s="1"/>
  <c r="N854"/>
  <c r="AC848"/>
  <c r="N848"/>
  <c r="AC847"/>
  <c r="N847"/>
  <c r="AC846"/>
  <c r="M846"/>
  <c r="L846"/>
  <c r="K846"/>
  <c r="J846"/>
  <c r="I846"/>
  <c r="H846"/>
  <c r="G846"/>
  <c r="F846"/>
  <c r="E846"/>
  <c r="D846"/>
  <c r="C846"/>
  <c r="B846"/>
  <c r="P844"/>
  <c r="AC826"/>
  <c r="AC825"/>
  <c r="AC824"/>
  <c r="AC823"/>
  <c r="AC822"/>
  <c r="AC821"/>
  <c r="AC820"/>
  <c r="AC819"/>
  <c r="AC818"/>
  <c r="AC817"/>
  <c r="AC816"/>
  <c r="AC815"/>
  <c r="AC814"/>
  <c r="AC813"/>
  <c r="AC812"/>
  <c r="AC811"/>
  <c r="AC810"/>
  <c r="AC809"/>
  <c r="AC808"/>
  <c r="N808"/>
  <c r="AC807"/>
  <c r="N807"/>
  <c r="AC806"/>
  <c r="M806"/>
  <c r="L806"/>
  <c r="K806"/>
  <c r="J806"/>
  <c r="I806"/>
  <c r="H806"/>
  <c r="G806"/>
  <c r="F806"/>
  <c r="E806"/>
  <c r="D806"/>
  <c r="C806"/>
  <c r="B806"/>
  <c r="AC746"/>
  <c r="AC745"/>
  <c r="AC744"/>
  <c r="AC743"/>
  <c r="AC742"/>
  <c r="AC741"/>
  <c r="AC740"/>
  <c r="AC739"/>
  <c r="AC738"/>
  <c r="AC737"/>
  <c r="AC736"/>
  <c r="AC735"/>
  <c r="AC734"/>
  <c r="AC733"/>
  <c r="AC732"/>
  <c r="AC731"/>
  <c r="AC730"/>
  <c r="AC729"/>
  <c r="AC728"/>
  <c r="N728"/>
  <c r="AC727"/>
  <c r="N727"/>
  <c r="AC726"/>
  <c r="D726"/>
  <c r="B726"/>
  <c r="N768"/>
  <c r="AC767"/>
  <c r="N767"/>
  <c r="AC766"/>
  <c r="M766"/>
  <c r="L766"/>
  <c r="K766"/>
  <c r="J766"/>
  <c r="I766"/>
  <c r="H766"/>
  <c r="G766"/>
  <c r="F766"/>
  <c r="E766"/>
  <c r="D766"/>
  <c r="C766"/>
  <c r="B766"/>
  <c r="P764"/>
  <c r="AB41"/>
  <c r="AA41"/>
  <c r="Z41"/>
  <c r="Y41"/>
  <c r="X41"/>
  <c r="W41"/>
  <c r="V41"/>
  <c r="U41"/>
  <c r="T41"/>
  <c r="S41"/>
  <c r="R41"/>
  <c r="Q41"/>
  <c r="AB40"/>
  <c r="AA40"/>
  <c r="Z40"/>
  <c r="Y40"/>
  <c r="X40"/>
  <c r="W40"/>
  <c r="V40"/>
  <c r="U40"/>
  <c r="T40"/>
  <c r="S40"/>
  <c r="R40"/>
  <c r="Q40"/>
  <c r="AB39"/>
  <c r="AA39"/>
  <c r="Z39"/>
  <c r="Y39"/>
  <c r="X39"/>
  <c r="W39"/>
  <c r="V39"/>
  <c r="U39"/>
  <c r="T39"/>
  <c r="S39"/>
  <c r="R39"/>
  <c r="Q39"/>
  <c r="AB38"/>
  <c r="AA38"/>
  <c r="Z38"/>
  <c r="Y38"/>
  <c r="X38"/>
  <c r="W38"/>
  <c r="V38"/>
  <c r="U38"/>
  <c r="T38"/>
  <c r="S38"/>
  <c r="R38"/>
  <c r="Q38"/>
  <c r="AB77"/>
  <c r="AB37" s="1"/>
  <c r="AA77"/>
  <c r="AA37" s="1"/>
  <c r="Z77"/>
  <c r="Z37" s="1"/>
  <c r="Y77"/>
  <c r="Y37" s="1"/>
  <c r="X77"/>
  <c r="X37" s="1"/>
  <c r="W77"/>
  <c r="W37" s="1"/>
  <c r="V77"/>
  <c r="V37" s="1"/>
  <c r="U77"/>
  <c r="U37" s="1"/>
  <c r="T77"/>
  <c r="T37" s="1"/>
  <c r="S77"/>
  <c r="S37" s="1"/>
  <c r="R77"/>
  <c r="Q77"/>
  <c r="AB76"/>
  <c r="AA76"/>
  <c r="Z76"/>
  <c r="Y76"/>
  <c r="X76"/>
  <c r="W76"/>
  <c r="V76"/>
  <c r="U76"/>
  <c r="T76"/>
  <c r="S76"/>
  <c r="R76"/>
  <c r="Q76"/>
  <c r="AB75"/>
  <c r="AA75"/>
  <c r="Z75"/>
  <c r="Y75"/>
  <c r="X75"/>
  <c r="W75"/>
  <c r="V75"/>
  <c r="U75"/>
  <c r="T75"/>
  <c r="S75"/>
  <c r="R75"/>
  <c r="Q75"/>
  <c r="AB74"/>
  <c r="AA74"/>
  <c r="Z74"/>
  <c r="Y74"/>
  <c r="X74"/>
  <c r="W74"/>
  <c r="V74"/>
  <c r="U74"/>
  <c r="T74"/>
  <c r="S74"/>
  <c r="R74"/>
  <c r="Q74"/>
  <c r="AB73"/>
  <c r="AA73"/>
  <c r="Z73"/>
  <c r="Y73"/>
  <c r="X73"/>
  <c r="W73"/>
  <c r="V73"/>
  <c r="U73"/>
  <c r="T73"/>
  <c r="S73"/>
  <c r="R73"/>
  <c r="Q73"/>
  <c r="AB72"/>
  <c r="AA72"/>
  <c r="Z72"/>
  <c r="Y72"/>
  <c r="X72"/>
  <c r="W72"/>
  <c r="V72"/>
  <c r="U72"/>
  <c r="T72"/>
  <c r="S72"/>
  <c r="R72"/>
  <c r="Q72"/>
  <c r="AB71"/>
  <c r="AB31" s="1"/>
  <c r="AA71"/>
  <c r="AA31" s="1"/>
  <c r="Z71"/>
  <c r="Z31" s="1"/>
  <c r="Y71"/>
  <c r="Y31" s="1"/>
  <c r="X71"/>
  <c r="X31" s="1"/>
  <c r="W71"/>
  <c r="W31" s="1"/>
  <c r="V71"/>
  <c r="V31" s="1"/>
  <c r="U71"/>
  <c r="U31" s="1"/>
  <c r="T71"/>
  <c r="T31" s="1"/>
  <c r="S71"/>
  <c r="S31" s="1"/>
  <c r="R71"/>
  <c r="R31" s="1"/>
  <c r="Q71"/>
  <c r="AB70"/>
  <c r="AB30" s="1"/>
  <c r="AA70"/>
  <c r="AA30" s="1"/>
  <c r="Z70"/>
  <c r="Z30" s="1"/>
  <c r="Y70"/>
  <c r="Y30" s="1"/>
  <c r="X70"/>
  <c r="X30" s="1"/>
  <c r="W70"/>
  <c r="W30" s="1"/>
  <c r="V70"/>
  <c r="V30" s="1"/>
  <c r="U70"/>
  <c r="U30" s="1"/>
  <c r="T70"/>
  <c r="T30" s="1"/>
  <c r="S70"/>
  <c r="S30" s="1"/>
  <c r="R70"/>
  <c r="R30" s="1"/>
  <c r="Q70"/>
  <c r="AB69"/>
  <c r="AB29" s="1"/>
  <c r="AA69"/>
  <c r="AA29" s="1"/>
  <c r="Z69"/>
  <c r="Z29" s="1"/>
  <c r="Y69"/>
  <c r="Y29" s="1"/>
  <c r="X69"/>
  <c r="X29" s="1"/>
  <c r="W69"/>
  <c r="W29" s="1"/>
  <c r="V69"/>
  <c r="V29" s="1"/>
  <c r="U69"/>
  <c r="U29" s="1"/>
  <c r="T69"/>
  <c r="T29" s="1"/>
  <c r="S69"/>
  <c r="S29" s="1"/>
  <c r="R69"/>
  <c r="R29" s="1"/>
  <c r="Q69"/>
  <c r="AB68"/>
  <c r="AB28" s="1"/>
  <c r="AA68"/>
  <c r="AA28" s="1"/>
  <c r="Z68"/>
  <c r="Z28" s="1"/>
  <c r="Y68"/>
  <c r="Y28" s="1"/>
  <c r="X68"/>
  <c r="X28" s="1"/>
  <c r="W68"/>
  <c r="W28" s="1"/>
  <c r="V68"/>
  <c r="V28" s="1"/>
  <c r="U68"/>
  <c r="U28" s="1"/>
  <c r="T68"/>
  <c r="T28" s="1"/>
  <c r="S68"/>
  <c r="S28" s="1"/>
  <c r="R68"/>
  <c r="R28" s="1"/>
  <c r="Q68"/>
  <c r="AB67"/>
  <c r="AB27" s="1"/>
  <c r="AA67"/>
  <c r="AA27" s="1"/>
  <c r="Z67"/>
  <c r="Z27" s="1"/>
  <c r="Y67"/>
  <c r="Y27" s="1"/>
  <c r="X67"/>
  <c r="X27" s="1"/>
  <c r="W67"/>
  <c r="W27" s="1"/>
  <c r="V67"/>
  <c r="V27" s="1"/>
  <c r="U67"/>
  <c r="U27" s="1"/>
  <c r="T67"/>
  <c r="T27" s="1"/>
  <c r="S67"/>
  <c r="S27" s="1"/>
  <c r="R67"/>
  <c r="R27" s="1"/>
  <c r="AA64"/>
  <c r="S64"/>
  <c r="AB59"/>
  <c r="R47"/>
  <c r="Q47"/>
  <c r="AB46"/>
  <c r="AA46"/>
  <c r="Z46"/>
  <c r="Y46"/>
  <c r="X46"/>
  <c r="W46"/>
  <c r="V46"/>
  <c r="U46"/>
  <c r="T46"/>
  <c r="S46"/>
  <c r="R46"/>
  <c r="Q46"/>
  <c r="M41"/>
  <c r="L41"/>
  <c r="K41"/>
  <c r="J41"/>
  <c r="I41"/>
  <c r="H41"/>
  <c r="G41"/>
  <c r="F41"/>
  <c r="E41"/>
  <c r="D41"/>
  <c r="C41"/>
  <c r="B41"/>
  <c r="M40"/>
  <c r="L40"/>
  <c r="K40"/>
  <c r="J40"/>
  <c r="I40"/>
  <c r="H40"/>
  <c r="G40"/>
  <c r="F40"/>
  <c r="E40"/>
  <c r="D40"/>
  <c r="C40"/>
  <c r="B40"/>
  <c r="M39"/>
  <c r="L39"/>
  <c r="K39"/>
  <c r="J39"/>
  <c r="I39"/>
  <c r="H39"/>
  <c r="G39"/>
  <c r="F39"/>
  <c r="E39"/>
  <c r="D39"/>
  <c r="C39"/>
  <c r="B39"/>
  <c r="M38"/>
  <c r="L38"/>
  <c r="K38"/>
  <c r="J38"/>
  <c r="I38"/>
  <c r="H38"/>
  <c r="G38"/>
  <c r="F38"/>
  <c r="E38"/>
  <c r="D38"/>
  <c r="C38"/>
  <c r="B38"/>
  <c r="M37"/>
  <c r="L37"/>
  <c r="K37"/>
  <c r="J37"/>
  <c r="I37"/>
  <c r="H37"/>
  <c r="G37"/>
  <c r="F37"/>
  <c r="E37"/>
  <c r="D37"/>
  <c r="C37"/>
  <c r="B37"/>
  <c r="M76"/>
  <c r="M36" s="1"/>
  <c r="L76"/>
  <c r="L36" s="1"/>
  <c r="K76"/>
  <c r="K36" s="1"/>
  <c r="J76"/>
  <c r="J36" s="1"/>
  <c r="I76"/>
  <c r="I36" s="1"/>
  <c r="H76"/>
  <c r="H36" s="1"/>
  <c r="G76"/>
  <c r="G36" s="1"/>
  <c r="F76"/>
  <c r="F36" s="1"/>
  <c r="E76"/>
  <c r="E36" s="1"/>
  <c r="D76"/>
  <c r="D36" s="1"/>
  <c r="C76"/>
  <c r="C36" s="1"/>
  <c r="B76"/>
  <c r="M75"/>
  <c r="M35" s="1"/>
  <c r="L75"/>
  <c r="L35" s="1"/>
  <c r="K75"/>
  <c r="K35" s="1"/>
  <c r="J75"/>
  <c r="J35" s="1"/>
  <c r="I75"/>
  <c r="I35" s="1"/>
  <c r="H75"/>
  <c r="H35" s="1"/>
  <c r="G75"/>
  <c r="G35" s="1"/>
  <c r="F75"/>
  <c r="F35" s="1"/>
  <c r="E75"/>
  <c r="E35" s="1"/>
  <c r="D75"/>
  <c r="D35" s="1"/>
  <c r="C75"/>
  <c r="C35" s="1"/>
  <c r="B75"/>
  <c r="M74"/>
  <c r="M34" s="1"/>
  <c r="L74"/>
  <c r="L34" s="1"/>
  <c r="K74"/>
  <c r="K34" s="1"/>
  <c r="J74"/>
  <c r="J34" s="1"/>
  <c r="I74"/>
  <c r="I34" s="1"/>
  <c r="H74"/>
  <c r="H34" s="1"/>
  <c r="G74"/>
  <c r="G34" s="1"/>
  <c r="F74"/>
  <c r="F34" s="1"/>
  <c r="E74"/>
  <c r="E34" s="1"/>
  <c r="D74"/>
  <c r="D34" s="1"/>
  <c r="C74"/>
  <c r="C34" s="1"/>
  <c r="B74"/>
  <c r="M73"/>
  <c r="M33" s="1"/>
  <c r="L73"/>
  <c r="L33" s="1"/>
  <c r="K73"/>
  <c r="K33" s="1"/>
  <c r="J73"/>
  <c r="J33" s="1"/>
  <c r="I73"/>
  <c r="I33" s="1"/>
  <c r="H73"/>
  <c r="H33" s="1"/>
  <c r="G73"/>
  <c r="G33" s="1"/>
  <c r="F73"/>
  <c r="F33" s="1"/>
  <c r="E73"/>
  <c r="E33" s="1"/>
  <c r="D73"/>
  <c r="D33" s="1"/>
  <c r="C73"/>
  <c r="C33" s="1"/>
  <c r="B73"/>
  <c r="M72"/>
  <c r="M32" s="1"/>
  <c r="L72"/>
  <c r="L32" s="1"/>
  <c r="K72"/>
  <c r="K32" s="1"/>
  <c r="J72"/>
  <c r="J32" s="1"/>
  <c r="I72"/>
  <c r="I32" s="1"/>
  <c r="H72"/>
  <c r="H32" s="1"/>
  <c r="G72"/>
  <c r="G32" s="1"/>
  <c r="F72"/>
  <c r="F32" s="1"/>
  <c r="E72"/>
  <c r="E32" s="1"/>
  <c r="D72"/>
  <c r="D32" s="1"/>
  <c r="C72"/>
  <c r="C32" s="1"/>
  <c r="B72"/>
  <c r="M71"/>
  <c r="M31" s="1"/>
  <c r="L71"/>
  <c r="L31" s="1"/>
  <c r="K71"/>
  <c r="K31" s="1"/>
  <c r="J71"/>
  <c r="J31" s="1"/>
  <c r="I71"/>
  <c r="I31" s="1"/>
  <c r="H71"/>
  <c r="H31" s="1"/>
  <c r="G71"/>
  <c r="G31" s="1"/>
  <c r="F71"/>
  <c r="F31" s="1"/>
  <c r="E71"/>
  <c r="E31" s="1"/>
  <c r="D71"/>
  <c r="D31" s="1"/>
  <c r="C71"/>
  <c r="C31" s="1"/>
  <c r="B71"/>
  <c r="M70"/>
  <c r="M30" s="1"/>
  <c r="L70"/>
  <c r="L30" s="1"/>
  <c r="K70"/>
  <c r="K30" s="1"/>
  <c r="J70"/>
  <c r="J30" s="1"/>
  <c r="I70"/>
  <c r="I30" s="1"/>
  <c r="H70"/>
  <c r="H30" s="1"/>
  <c r="G70"/>
  <c r="G30" s="1"/>
  <c r="F70"/>
  <c r="F30" s="1"/>
  <c r="E70"/>
  <c r="E30" s="1"/>
  <c r="D70"/>
  <c r="D30" s="1"/>
  <c r="C70"/>
  <c r="C30" s="1"/>
  <c r="B70"/>
  <c r="M69"/>
  <c r="M29" s="1"/>
  <c r="L69"/>
  <c r="L29" s="1"/>
  <c r="K69"/>
  <c r="K29" s="1"/>
  <c r="J69"/>
  <c r="J29" s="1"/>
  <c r="I69"/>
  <c r="I29" s="1"/>
  <c r="H69"/>
  <c r="H29" s="1"/>
  <c r="G69"/>
  <c r="G29" s="1"/>
  <c r="F69"/>
  <c r="F29" s="1"/>
  <c r="E69"/>
  <c r="E29" s="1"/>
  <c r="D69"/>
  <c r="D29" s="1"/>
  <c r="C69"/>
  <c r="C29" s="1"/>
  <c r="B69"/>
  <c r="M68"/>
  <c r="M28" s="1"/>
  <c r="L68"/>
  <c r="L28" s="1"/>
  <c r="K68"/>
  <c r="K28" s="1"/>
  <c r="J68"/>
  <c r="J28" s="1"/>
  <c r="I68"/>
  <c r="I28" s="1"/>
  <c r="H68"/>
  <c r="H28" s="1"/>
  <c r="G68"/>
  <c r="G28" s="1"/>
  <c r="F68"/>
  <c r="F28" s="1"/>
  <c r="E68"/>
  <c r="E28" s="1"/>
  <c r="D68"/>
  <c r="D28" s="1"/>
  <c r="C68"/>
  <c r="C28" s="1"/>
  <c r="B68"/>
  <c r="M67"/>
  <c r="M27" s="1"/>
  <c r="L67"/>
  <c r="L27" s="1"/>
  <c r="K67"/>
  <c r="K27" s="1"/>
  <c r="J67"/>
  <c r="J27" s="1"/>
  <c r="I67"/>
  <c r="I27" s="1"/>
  <c r="H67"/>
  <c r="H27" s="1"/>
  <c r="G67"/>
  <c r="G27" s="1"/>
  <c r="F67"/>
  <c r="F27" s="1"/>
  <c r="E67"/>
  <c r="E27" s="1"/>
  <c r="D67"/>
  <c r="D27" s="1"/>
  <c r="C67"/>
  <c r="C27" s="1"/>
  <c r="B67"/>
  <c r="M66"/>
  <c r="L66"/>
  <c r="K66"/>
  <c r="J66"/>
  <c r="I66"/>
  <c r="H66"/>
  <c r="G66"/>
  <c r="F66"/>
  <c r="E66"/>
  <c r="D66"/>
  <c r="C66"/>
  <c r="B66"/>
  <c r="M65"/>
  <c r="L65"/>
  <c r="K65"/>
  <c r="J65"/>
  <c r="I65"/>
  <c r="H65"/>
  <c r="G65"/>
  <c r="F65"/>
  <c r="E65"/>
  <c r="D65"/>
  <c r="C65"/>
  <c r="B65"/>
  <c r="M64"/>
  <c r="L64"/>
  <c r="K64"/>
  <c r="J64"/>
  <c r="I64"/>
  <c r="H64"/>
  <c r="G64"/>
  <c r="F64"/>
  <c r="E64"/>
  <c r="D64"/>
  <c r="C64"/>
  <c r="B64"/>
  <c r="M63"/>
  <c r="L63"/>
  <c r="K63"/>
  <c r="J63"/>
  <c r="I63"/>
  <c r="H63"/>
  <c r="G63"/>
  <c r="F63"/>
  <c r="E63"/>
  <c r="D63"/>
  <c r="C63"/>
  <c r="B63"/>
  <c r="M62"/>
  <c r="L62"/>
  <c r="K62"/>
  <c r="J62"/>
  <c r="I62"/>
  <c r="H62"/>
  <c r="G62"/>
  <c r="F62"/>
  <c r="E62"/>
  <c r="D62"/>
  <c r="C62"/>
  <c r="B62"/>
  <c r="M61"/>
  <c r="L61"/>
  <c r="K61"/>
  <c r="J61"/>
  <c r="I61"/>
  <c r="H61"/>
  <c r="G61"/>
  <c r="F61"/>
  <c r="E61"/>
  <c r="D61"/>
  <c r="C61"/>
  <c r="B61"/>
  <c r="M60"/>
  <c r="L60"/>
  <c r="K60"/>
  <c r="J60"/>
  <c r="I60"/>
  <c r="H60"/>
  <c r="G60"/>
  <c r="F60"/>
  <c r="E60"/>
  <c r="D60"/>
  <c r="C60"/>
  <c r="B60"/>
  <c r="M59"/>
  <c r="L59"/>
  <c r="K59"/>
  <c r="J59"/>
  <c r="I59"/>
  <c r="H59"/>
  <c r="G59"/>
  <c r="F59"/>
  <c r="E59"/>
  <c r="D59"/>
  <c r="C59"/>
  <c r="B59"/>
  <c r="M58"/>
  <c r="L58"/>
  <c r="K58"/>
  <c r="J58"/>
  <c r="I58"/>
  <c r="H58"/>
  <c r="G58"/>
  <c r="F58"/>
  <c r="E58"/>
  <c r="D58"/>
  <c r="C58"/>
  <c r="B58"/>
  <c r="M57"/>
  <c r="L57"/>
  <c r="K57"/>
  <c r="J57"/>
  <c r="I57"/>
  <c r="H57"/>
  <c r="G57"/>
  <c r="F57"/>
  <c r="E57"/>
  <c r="D57"/>
  <c r="C57"/>
  <c r="B57"/>
  <c r="M56"/>
  <c r="L56"/>
  <c r="K56"/>
  <c r="J56"/>
  <c r="I56"/>
  <c r="H56"/>
  <c r="G56"/>
  <c r="F56"/>
  <c r="E56"/>
  <c r="D56"/>
  <c r="C56"/>
  <c r="B56"/>
  <c r="M55"/>
  <c r="L55"/>
  <c r="K55"/>
  <c r="J55"/>
  <c r="I55"/>
  <c r="H55"/>
  <c r="G55"/>
  <c r="F55"/>
  <c r="E55"/>
  <c r="D55"/>
  <c r="C55"/>
  <c r="B55"/>
  <c r="M54"/>
  <c r="L54"/>
  <c r="K54"/>
  <c r="J54"/>
  <c r="I54"/>
  <c r="H54"/>
  <c r="G54"/>
  <c r="F54"/>
  <c r="E54"/>
  <c r="D54"/>
  <c r="C54"/>
  <c r="B54"/>
  <c r="M53"/>
  <c r="L53"/>
  <c r="K53"/>
  <c r="J53"/>
  <c r="I53"/>
  <c r="H53"/>
  <c r="G53"/>
  <c r="F53"/>
  <c r="E53"/>
  <c r="D53"/>
  <c r="C53"/>
  <c r="B53"/>
  <c r="M52"/>
  <c r="L52"/>
  <c r="K52"/>
  <c r="J52"/>
  <c r="I52"/>
  <c r="H52"/>
  <c r="G52"/>
  <c r="F52"/>
  <c r="E52"/>
  <c r="D52"/>
  <c r="C52"/>
  <c r="B52"/>
  <c r="M51"/>
  <c r="L51"/>
  <c r="K51"/>
  <c r="J51"/>
  <c r="I51"/>
  <c r="H51"/>
  <c r="G51"/>
  <c r="F51"/>
  <c r="E51"/>
  <c r="D51"/>
  <c r="C51"/>
  <c r="B51"/>
  <c r="M50"/>
  <c r="L50"/>
  <c r="K50"/>
  <c r="J50"/>
  <c r="I50"/>
  <c r="H50"/>
  <c r="G50"/>
  <c r="F50"/>
  <c r="E50"/>
  <c r="D50"/>
  <c r="C50"/>
  <c r="B50"/>
  <c r="M49"/>
  <c r="L49"/>
  <c r="K49"/>
  <c r="J49"/>
  <c r="I49"/>
  <c r="H49"/>
  <c r="G49"/>
  <c r="F49"/>
  <c r="E49"/>
  <c r="D49"/>
  <c r="C49"/>
  <c r="B49"/>
  <c r="M48"/>
  <c r="L48"/>
  <c r="K48"/>
  <c r="J48"/>
  <c r="I48"/>
  <c r="H48"/>
  <c r="G48"/>
  <c r="F48"/>
  <c r="E48"/>
  <c r="D48"/>
  <c r="C48"/>
  <c r="CQ374"/>
  <c r="CQ375"/>
  <c r="AX375"/>
  <c r="AX374"/>
  <c r="B606"/>
  <c r="N606" s="1"/>
  <c r="C606"/>
  <c r="D606"/>
  <c r="E606"/>
  <c r="F606"/>
  <c r="G606"/>
  <c r="H606"/>
  <c r="I606"/>
  <c r="J606"/>
  <c r="K606"/>
  <c r="L606"/>
  <c r="M606"/>
  <c r="AC626"/>
  <c r="N626"/>
  <c r="AC625"/>
  <c r="N625"/>
  <c r="AC624"/>
  <c r="N624"/>
  <c r="AC623"/>
  <c r="N623"/>
  <c r="AC622"/>
  <c r="N622"/>
  <c r="AC621"/>
  <c r="N621"/>
  <c r="AC620"/>
  <c r="N620"/>
  <c r="AC619"/>
  <c r="N619"/>
  <c r="AC618"/>
  <c r="N618"/>
  <c r="AC617"/>
  <c r="N617"/>
  <c r="AC616"/>
  <c r="N616"/>
  <c r="AC615"/>
  <c r="N615"/>
  <c r="AC614"/>
  <c r="N614"/>
  <c r="AC613"/>
  <c r="N613"/>
  <c r="AC612"/>
  <c r="N612"/>
  <c r="AC611"/>
  <c r="N611"/>
  <c r="AC610"/>
  <c r="N610"/>
  <c r="AC609"/>
  <c r="N609"/>
  <c r="AC608"/>
  <c r="O609"/>
  <c r="O610" s="1"/>
  <c r="O611" s="1"/>
  <c r="O612" s="1"/>
  <c r="O613" s="1"/>
  <c r="O614" s="1"/>
  <c r="O615" s="1"/>
  <c r="O616" s="1"/>
  <c r="O617" s="1"/>
  <c r="O618" s="1"/>
  <c r="O619" s="1"/>
  <c r="O620" s="1"/>
  <c r="O621" s="1"/>
  <c r="O622" s="1"/>
  <c r="O623" s="1"/>
  <c r="O624" s="1"/>
  <c r="O625" s="1"/>
  <c r="O626" s="1"/>
  <c r="O627" s="1"/>
  <c r="N608"/>
  <c r="AC607"/>
  <c r="N607"/>
  <c r="AC606"/>
  <c r="P604"/>
  <c r="AC587"/>
  <c r="AC586"/>
  <c r="N586"/>
  <c r="AC585"/>
  <c r="N585"/>
  <c r="AC584"/>
  <c r="N584"/>
  <c r="AC583"/>
  <c r="N583"/>
  <c r="AC582"/>
  <c r="N582"/>
  <c r="N581"/>
  <c r="AA60"/>
  <c r="S60"/>
  <c r="N580"/>
  <c r="AC579"/>
  <c r="N579"/>
  <c r="N578"/>
  <c r="AC577"/>
  <c r="N577"/>
  <c r="N576"/>
  <c r="AC575"/>
  <c r="N575"/>
  <c r="N574"/>
  <c r="AC573"/>
  <c r="N573"/>
  <c r="N572"/>
  <c r="AC571"/>
  <c r="N571"/>
  <c r="AC570"/>
  <c r="N570"/>
  <c r="AC569"/>
  <c r="N569"/>
  <c r="AC568"/>
  <c r="N568"/>
  <c r="AC567"/>
  <c r="N567"/>
  <c r="P564"/>
  <c r="AC547"/>
  <c r="AC546"/>
  <c r="N546"/>
  <c r="AC545"/>
  <c r="N545"/>
  <c r="AC544"/>
  <c r="N544"/>
  <c r="AC543"/>
  <c r="N543"/>
  <c r="AC542"/>
  <c r="N542"/>
  <c r="AC541"/>
  <c r="N541"/>
  <c r="AC540"/>
  <c r="N540"/>
  <c r="AC539"/>
  <c r="N539"/>
  <c r="AC538"/>
  <c r="N538"/>
  <c r="AC537"/>
  <c r="N537"/>
  <c r="AC536"/>
  <c r="N536"/>
  <c r="AC535"/>
  <c r="N535"/>
  <c r="AC534"/>
  <c r="N534"/>
  <c r="AC533"/>
  <c r="N533"/>
  <c r="AC532"/>
  <c r="N532"/>
  <c r="AC531"/>
  <c r="N531"/>
  <c r="AC530"/>
  <c r="N530"/>
  <c r="AC529"/>
  <c r="N529"/>
  <c r="AC528"/>
  <c r="N528"/>
  <c r="AC527"/>
  <c r="N527"/>
  <c r="P524"/>
  <c r="AC466"/>
  <c r="N466"/>
  <c r="AC465"/>
  <c r="N465"/>
  <c r="AC464"/>
  <c r="N464"/>
  <c r="AC463"/>
  <c r="N463"/>
  <c r="AC462"/>
  <c r="N462"/>
  <c r="AC461"/>
  <c r="N461"/>
  <c r="AC460"/>
  <c r="N460"/>
  <c r="AC459"/>
  <c r="N459"/>
  <c r="AC458"/>
  <c r="N458"/>
  <c r="AC457"/>
  <c r="N457"/>
  <c r="AC456"/>
  <c r="N456"/>
  <c r="AC455"/>
  <c r="N455"/>
  <c r="AC454"/>
  <c r="N454"/>
  <c r="AC453"/>
  <c r="N453"/>
  <c r="AC452"/>
  <c r="N452"/>
  <c r="AC451"/>
  <c r="N451"/>
  <c r="AC450"/>
  <c r="N450"/>
  <c r="AC449"/>
  <c r="N449"/>
  <c r="AC448"/>
  <c r="N448"/>
  <c r="AC447"/>
  <c r="N447"/>
  <c r="AC446"/>
  <c r="M446"/>
  <c r="L446"/>
  <c r="K446"/>
  <c r="J446"/>
  <c r="I446"/>
  <c r="H446"/>
  <c r="G446"/>
  <c r="F446"/>
  <c r="E446"/>
  <c r="D446"/>
  <c r="C446"/>
  <c r="B446"/>
  <c r="P444"/>
  <c r="AC427"/>
  <c r="AC426"/>
  <c r="N426"/>
  <c r="AC425"/>
  <c r="N425"/>
  <c r="AC424"/>
  <c r="N424"/>
  <c r="AC423"/>
  <c r="N423"/>
  <c r="AC422"/>
  <c r="N422"/>
  <c r="AC421"/>
  <c r="N421"/>
  <c r="AC420"/>
  <c r="N420"/>
  <c r="AC419"/>
  <c r="N419"/>
  <c r="AC418"/>
  <c r="N418"/>
  <c r="AC417"/>
  <c r="N417"/>
  <c r="AC416"/>
  <c r="N416"/>
  <c r="AC415"/>
  <c r="N415"/>
  <c r="AC414"/>
  <c r="N414"/>
  <c r="N413"/>
  <c r="AC412"/>
  <c r="N412"/>
  <c r="N411"/>
  <c r="N410"/>
  <c r="AC409"/>
  <c r="N409"/>
  <c r="AC408"/>
  <c r="N408"/>
  <c r="AC407"/>
  <c r="N407"/>
  <c r="AC406"/>
  <c r="P404"/>
  <c r="AC387"/>
  <c r="AC386"/>
  <c r="N386"/>
  <c r="AC385"/>
  <c r="N385"/>
  <c r="AC384"/>
  <c r="N384"/>
  <c r="AC383"/>
  <c r="N383"/>
  <c r="AC382"/>
  <c r="N382"/>
  <c r="AC381"/>
  <c r="N381"/>
  <c r="AC380"/>
  <c r="N380"/>
  <c r="AC379"/>
  <c r="N379"/>
  <c r="AC378"/>
  <c r="N378"/>
  <c r="AC377"/>
  <c r="N377"/>
  <c r="AC376"/>
  <c r="N376"/>
  <c r="AC375"/>
  <c r="N375"/>
  <c r="AC374"/>
  <c r="N374"/>
  <c r="AC373"/>
  <c r="N373"/>
  <c r="AC372"/>
  <c r="N372"/>
  <c r="AC371"/>
  <c r="N371"/>
  <c r="AC370"/>
  <c r="N370"/>
  <c r="AC369"/>
  <c r="N369"/>
  <c r="AC368"/>
  <c r="N368"/>
  <c r="AC367"/>
  <c r="N367"/>
  <c r="P364"/>
  <c r="AC347"/>
  <c r="AC346"/>
  <c r="N346"/>
  <c r="AC345"/>
  <c r="N345"/>
  <c r="AC344"/>
  <c r="N344"/>
  <c r="AC343"/>
  <c r="N343"/>
  <c r="AC342"/>
  <c r="N342"/>
  <c r="AC341"/>
  <c r="N341"/>
  <c r="AC340"/>
  <c r="N340"/>
  <c r="AC339"/>
  <c r="N339"/>
  <c r="AC338"/>
  <c r="N338"/>
  <c r="AC337"/>
  <c r="N337"/>
  <c r="AC336"/>
  <c r="N336"/>
  <c r="AC335"/>
  <c r="N335"/>
  <c r="AC334"/>
  <c r="N334"/>
  <c r="AC333"/>
  <c r="N333"/>
  <c r="AC332"/>
  <c r="N332"/>
  <c r="AC331"/>
  <c r="N331"/>
  <c r="AC330"/>
  <c r="N330"/>
  <c r="AC329"/>
  <c r="N329"/>
  <c r="AC328"/>
  <c r="N328"/>
  <c r="AC327"/>
  <c r="N327"/>
  <c r="AC326"/>
  <c r="N326"/>
  <c r="P324"/>
  <c r="AC706"/>
  <c r="N706"/>
  <c r="AC705"/>
  <c r="N705"/>
  <c r="AC704"/>
  <c r="N704"/>
  <c r="AC703"/>
  <c r="N703"/>
  <c r="AC702"/>
  <c r="N702"/>
  <c r="AC701"/>
  <c r="N701"/>
  <c r="AC700"/>
  <c r="N700"/>
  <c r="AC699"/>
  <c r="N699"/>
  <c r="AC698"/>
  <c r="N698"/>
  <c r="AC697"/>
  <c r="N697"/>
  <c r="AC696"/>
  <c r="N696"/>
  <c r="AC695"/>
  <c r="N695"/>
  <c r="AC694"/>
  <c r="N694"/>
  <c r="AC693"/>
  <c r="N693"/>
  <c r="AC692"/>
  <c r="N692"/>
  <c r="AC691"/>
  <c r="N691"/>
  <c r="AC690"/>
  <c r="N690"/>
  <c r="AC689"/>
  <c r="N689"/>
  <c r="AC688"/>
  <c r="N688"/>
  <c r="AC687"/>
  <c r="N687"/>
  <c r="AC686"/>
  <c r="N686"/>
  <c r="P684"/>
  <c r="Q67"/>
  <c r="AB66"/>
  <c r="AA66"/>
  <c r="Z66"/>
  <c r="Y66"/>
  <c r="X66"/>
  <c r="W66"/>
  <c r="V66"/>
  <c r="U66"/>
  <c r="T66"/>
  <c r="S66"/>
  <c r="R66"/>
  <c r="Q66"/>
  <c r="N306"/>
  <c r="AB65"/>
  <c r="AA65"/>
  <c r="Z65"/>
  <c r="Y65"/>
  <c r="X65"/>
  <c r="W65"/>
  <c r="V65"/>
  <c r="U65"/>
  <c r="T65"/>
  <c r="S65"/>
  <c r="R65"/>
  <c r="N305"/>
  <c r="AB64"/>
  <c r="Z64"/>
  <c r="Y64"/>
  <c r="X64"/>
  <c r="W64"/>
  <c r="V64"/>
  <c r="U64"/>
  <c r="T64"/>
  <c r="R64"/>
  <c r="Q64"/>
  <c r="N304"/>
  <c r="AB63"/>
  <c r="AA63"/>
  <c r="Z63"/>
  <c r="Y63"/>
  <c r="X63"/>
  <c r="W63"/>
  <c r="V63"/>
  <c r="U63"/>
  <c r="T63"/>
  <c r="S63"/>
  <c r="R63"/>
  <c r="N303"/>
  <c r="AB62"/>
  <c r="AA62"/>
  <c r="Z62"/>
  <c r="Y62"/>
  <c r="X62"/>
  <c r="W62"/>
  <c r="V62"/>
  <c r="U62"/>
  <c r="T62"/>
  <c r="S62"/>
  <c r="R62"/>
  <c r="Q62"/>
  <c r="N302"/>
  <c r="AB61"/>
  <c r="AA61"/>
  <c r="Z61"/>
  <c r="Y61"/>
  <c r="X61"/>
  <c r="W61"/>
  <c r="V61"/>
  <c r="U61"/>
  <c r="T61"/>
  <c r="S61"/>
  <c r="R61"/>
  <c r="N301"/>
  <c r="AB60"/>
  <c r="Z60"/>
  <c r="Y60"/>
  <c r="X60"/>
  <c r="W60"/>
  <c r="V60"/>
  <c r="U60"/>
  <c r="T60"/>
  <c r="R60"/>
  <c r="N300"/>
  <c r="AA59"/>
  <c r="Z59"/>
  <c r="Y59"/>
  <c r="X59"/>
  <c r="W59"/>
  <c r="V59"/>
  <c r="U59"/>
  <c r="T59"/>
  <c r="S59"/>
  <c r="R59"/>
  <c r="N299"/>
  <c r="AB58"/>
  <c r="AA58"/>
  <c r="Z58"/>
  <c r="Y58"/>
  <c r="X58"/>
  <c r="W58"/>
  <c r="V58"/>
  <c r="U58"/>
  <c r="T58"/>
  <c r="S58"/>
  <c r="R58"/>
  <c r="N298"/>
  <c r="N297"/>
  <c r="N296"/>
  <c r="N295"/>
  <c r="N294"/>
  <c r="N293"/>
  <c r="N292"/>
  <c r="N291"/>
  <c r="N290"/>
  <c r="N289"/>
  <c r="AC286"/>
  <c r="M286"/>
  <c r="L286"/>
  <c r="K286"/>
  <c r="J286"/>
  <c r="I286"/>
  <c r="H286"/>
  <c r="G286"/>
  <c r="F286"/>
  <c r="E286"/>
  <c r="D286"/>
  <c r="C286"/>
  <c r="B286"/>
  <c r="P284"/>
  <c r="AC293" l="1"/>
  <c r="AC301"/>
  <c r="AC305"/>
  <c r="N446"/>
  <c r="AC289"/>
  <c r="AC297"/>
  <c r="N1006"/>
  <c r="AC291"/>
  <c r="AC295"/>
  <c r="AC299"/>
  <c r="AC303"/>
  <c r="N846"/>
  <c r="AC73"/>
  <c r="AC74"/>
  <c r="AC75"/>
  <c r="AC77"/>
  <c r="AC38"/>
  <c r="AC39"/>
  <c r="AC76"/>
  <c r="Q27"/>
  <c r="AC27" s="1"/>
  <c r="AC67"/>
  <c r="Q28"/>
  <c r="AC28" s="1"/>
  <c r="AC68"/>
  <c r="Q29"/>
  <c r="AC29" s="1"/>
  <c r="AC69"/>
  <c r="Q30"/>
  <c r="AC30" s="1"/>
  <c r="AC70"/>
  <c r="Q31"/>
  <c r="AC71"/>
  <c r="Q32"/>
  <c r="AC72"/>
  <c r="AC41"/>
  <c r="N1166"/>
  <c r="N806"/>
  <c r="AC854"/>
  <c r="AC94"/>
  <c r="AC856"/>
  <c r="AC96"/>
  <c r="AC858"/>
  <c r="AC98"/>
  <c r="AC860"/>
  <c r="AC100"/>
  <c r="AC862"/>
  <c r="AC102"/>
  <c r="AC864"/>
  <c r="AC104"/>
  <c r="AC866"/>
  <c r="AC106"/>
  <c r="Q63"/>
  <c r="Q65"/>
  <c r="N966"/>
  <c r="AC855"/>
  <c r="AC95"/>
  <c r="AC857"/>
  <c r="AC97"/>
  <c r="AC859"/>
  <c r="AC99"/>
  <c r="AC861"/>
  <c r="AC101"/>
  <c r="AC863"/>
  <c r="AC103"/>
  <c r="AC865"/>
  <c r="AC105"/>
  <c r="N286"/>
  <c r="AC287"/>
  <c r="AC290"/>
  <c r="AC292"/>
  <c r="AC294"/>
  <c r="AC296"/>
  <c r="AC298"/>
  <c r="AC300"/>
  <c r="AC302"/>
  <c r="AC304"/>
  <c r="AC306"/>
  <c r="Q61"/>
  <c r="N37"/>
  <c r="N38"/>
  <c r="N39"/>
  <c r="N40"/>
  <c r="N41"/>
  <c r="N766"/>
  <c r="N726"/>
  <c r="N886"/>
  <c r="N1086"/>
  <c r="AC40"/>
  <c r="A117" i="9"/>
  <c r="P77"/>
  <c r="P467"/>
  <c r="A587"/>
  <c r="P587" s="1"/>
  <c r="A507"/>
  <c r="P507" s="1"/>
  <c r="P1140"/>
  <c r="A1180"/>
  <c r="P906"/>
  <c r="A946"/>
  <c r="A790"/>
  <c r="P750"/>
  <c r="A1375"/>
  <c r="P1335"/>
  <c r="A552"/>
  <c r="P552" s="1"/>
  <c r="A312"/>
  <c r="A632"/>
  <c r="P232"/>
  <c r="P1413"/>
  <c r="A1453"/>
  <c r="P1101"/>
  <c r="A1141"/>
  <c r="P428"/>
  <c r="A468"/>
  <c r="P155"/>
  <c r="A195"/>
  <c r="A351"/>
  <c r="P311"/>
  <c r="P631"/>
  <c r="A671"/>
  <c r="A711" s="1"/>
  <c r="A751" s="1"/>
  <c r="P828"/>
  <c r="A868"/>
  <c r="A390"/>
  <c r="P350"/>
  <c r="A274"/>
  <c r="P194"/>
  <c r="A985"/>
  <c r="P945"/>
  <c r="P389"/>
  <c r="A429"/>
  <c r="A829"/>
  <c r="P789"/>
  <c r="P273"/>
  <c r="A233"/>
  <c r="A1063"/>
  <c r="P1023"/>
  <c r="A1258"/>
  <c r="P1218"/>
  <c r="P1374"/>
  <c r="A1414"/>
  <c r="P1296"/>
  <c r="A1336"/>
  <c r="P1062"/>
  <c r="A1102"/>
  <c r="A1297"/>
  <c r="P1257"/>
  <c r="P867"/>
  <c r="A907"/>
  <c r="A1492"/>
  <c r="P1492" s="1"/>
  <c r="P1452"/>
  <c r="A1024"/>
  <c r="P984"/>
  <c r="A1219"/>
  <c r="P1179"/>
  <c r="P116"/>
  <c r="A156"/>
  <c r="R32" i="7"/>
  <c r="T32"/>
  <c r="V32"/>
  <c r="X32"/>
  <c r="Z32"/>
  <c r="AB32"/>
  <c r="R33"/>
  <c r="T33"/>
  <c r="V33"/>
  <c r="X33"/>
  <c r="Z33"/>
  <c r="AB33"/>
  <c r="R34"/>
  <c r="T34"/>
  <c r="V34"/>
  <c r="X34"/>
  <c r="Z34"/>
  <c r="AB34"/>
  <c r="R35"/>
  <c r="T35"/>
  <c r="V35"/>
  <c r="X35"/>
  <c r="Z35"/>
  <c r="AB35"/>
  <c r="R36"/>
  <c r="T36"/>
  <c r="V36"/>
  <c r="X36"/>
  <c r="Z36"/>
  <c r="AB36"/>
  <c r="R37"/>
  <c r="S32"/>
  <c r="U32"/>
  <c r="W32"/>
  <c r="Y32"/>
  <c r="AA32"/>
  <c r="Q33"/>
  <c r="S33"/>
  <c r="U33"/>
  <c r="W33"/>
  <c r="Y33"/>
  <c r="AA33"/>
  <c r="Q34"/>
  <c r="S34"/>
  <c r="U34"/>
  <c r="W34"/>
  <c r="Y34"/>
  <c r="AA34"/>
  <c r="Q35"/>
  <c r="S35"/>
  <c r="U35"/>
  <c r="W35"/>
  <c r="Y35"/>
  <c r="AA35"/>
  <c r="Q36"/>
  <c r="S36"/>
  <c r="U36"/>
  <c r="W36"/>
  <c r="Y36"/>
  <c r="AA36"/>
  <c r="Q37"/>
  <c r="B27"/>
  <c r="N27" s="1"/>
  <c r="N67"/>
  <c r="B28"/>
  <c r="N28" s="1"/>
  <c r="N68"/>
  <c r="B29"/>
  <c r="N29" s="1"/>
  <c r="N69"/>
  <c r="B30"/>
  <c r="N30" s="1"/>
  <c r="N70"/>
  <c r="B31"/>
  <c r="N31" s="1"/>
  <c r="N71"/>
  <c r="B32"/>
  <c r="N32" s="1"/>
  <c r="N72"/>
  <c r="B33"/>
  <c r="N33" s="1"/>
  <c r="N73"/>
  <c r="B34"/>
  <c r="N74"/>
  <c r="B35"/>
  <c r="N35" s="1"/>
  <c r="N75"/>
  <c r="B36"/>
  <c r="N76"/>
  <c r="AC1049"/>
  <c r="AC1050"/>
  <c r="AC849"/>
  <c r="AC89"/>
  <c r="AC851"/>
  <c r="AC91"/>
  <c r="AC853"/>
  <c r="AC93"/>
  <c r="AC850"/>
  <c r="AC90"/>
  <c r="AC852"/>
  <c r="AC92"/>
  <c r="AC31"/>
  <c r="AC572"/>
  <c r="AC574"/>
  <c r="AC576"/>
  <c r="AC578"/>
  <c r="AC580"/>
  <c r="AC581"/>
  <c r="Q58"/>
  <c r="Q59"/>
  <c r="Q60"/>
  <c r="AC410"/>
  <c r="AC411"/>
  <c r="AC413"/>
  <c r="A38" i="9"/>
  <c r="A78" s="1"/>
  <c r="P37"/>
  <c r="AC926" i="7"/>
  <c r="N926"/>
  <c r="AC37" l="1"/>
  <c r="AC35"/>
  <c r="AC34"/>
  <c r="A1259" i="9"/>
  <c r="P1219"/>
  <c r="A1337"/>
  <c r="P1297"/>
  <c r="A1298"/>
  <c r="P1258"/>
  <c r="P1063"/>
  <c r="A1103"/>
  <c r="A869"/>
  <c r="P829"/>
  <c r="P274"/>
  <c r="A234"/>
  <c r="P632"/>
  <c r="A672"/>
  <c r="A712" s="1"/>
  <c r="A752" s="1"/>
  <c r="A118"/>
  <c r="P78"/>
  <c r="P156"/>
  <c r="A196"/>
  <c r="A947"/>
  <c r="P907"/>
  <c r="P1102"/>
  <c r="A1142"/>
  <c r="A1376"/>
  <c r="P1336"/>
  <c r="P1414"/>
  <c r="A1454"/>
  <c r="A553"/>
  <c r="P553" s="1"/>
  <c r="A633"/>
  <c r="P233"/>
  <c r="A313"/>
  <c r="P429"/>
  <c r="A469"/>
  <c r="P868"/>
  <c r="A908"/>
  <c r="P751"/>
  <c r="A791"/>
  <c r="A275"/>
  <c r="P195"/>
  <c r="A588"/>
  <c r="P588" s="1"/>
  <c r="A508"/>
  <c r="P508" s="1"/>
  <c r="P468"/>
  <c r="P1141"/>
  <c r="A1181"/>
  <c r="A1493"/>
  <c r="P1493" s="1"/>
  <c r="P1453"/>
  <c r="P312"/>
  <c r="A352"/>
  <c r="A986"/>
  <c r="P946"/>
  <c r="A1220"/>
  <c r="P1180"/>
  <c r="P117"/>
  <c r="A157"/>
  <c r="A1064"/>
  <c r="P1024"/>
  <c r="A1025"/>
  <c r="P985"/>
  <c r="A430"/>
  <c r="P390"/>
  <c r="A391"/>
  <c r="P351"/>
  <c r="P1375"/>
  <c r="A1415"/>
  <c r="A830"/>
  <c r="P790"/>
  <c r="AC32" i="7"/>
  <c r="N36"/>
  <c r="N34"/>
  <c r="AC36"/>
  <c r="AC33"/>
  <c r="A39" i="9"/>
  <c r="A79" s="1"/>
  <c r="P38"/>
  <c r="A431" l="1"/>
  <c r="P391"/>
  <c r="P430"/>
  <c r="A470"/>
  <c r="A1065"/>
  <c r="P1025"/>
  <c r="P1064"/>
  <c r="A1104"/>
  <c r="A1260"/>
  <c r="P1220"/>
  <c r="A1026"/>
  <c r="P986"/>
  <c r="A831"/>
  <c r="P791"/>
  <c r="P908"/>
  <c r="A948"/>
  <c r="P469"/>
  <c r="A589"/>
  <c r="P589" s="1"/>
  <c r="A509"/>
  <c r="P509" s="1"/>
  <c r="P313"/>
  <c r="A353"/>
  <c r="P633"/>
  <c r="A673"/>
  <c r="A713" s="1"/>
  <c r="A753" s="1"/>
  <c r="A1494"/>
  <c r="P1494" s="1"/>
  <c r="P1454"/>
  <c r="P1142"/>
  <c r="A1182"/>
  <c r="A276"/>
  <c r="P196"/>
  <c r="P752"/>
  <c r="A792"/>
  <c r="A554"/>
  <c r="P554" s="1"/>
  <c r="A314"/>
  <c r="A634"/>
  <c r="P234"/>
  <c r="P1103"/>
  <c r="A1143"/>
  <c r="A119"/>
  <c r="P79"/>
  <c r="A1455"/>
  <c r="P1415"/>
  <c r="P157"/>
  <c r="A197"/>
  <c r="A392"/>
  <c r="P352"/>
  <c r="A1221"/>
  <c r="P1181"/>
  <c r="P275"/>
  <c r="A235"/>
  <c r="P1376"/>
  <c r="A1416"/>
  <c r="A987"/>
  <c r="P947"/>
  <c r="P118"/>
  <c r="A158"/>
  <c r="A909"/>
  <c r="P869"/>
  <c r="P1298"/>
  <c r="A1338"/>
  <c r="A1377"/>
  <c r="P1337"/>
  <c r="A1299"/>
  <c r="P1259"/>
  <c r="A870"/>
  <c r="P830"/>
  <c r="A40"/>
  <c r="A80" s="1"/>
  <c r="P39"/>
  <c r="A120" l="1"/>
  <c r="P80"/>
  <c r="P870"/>
  <c r="A910"/>
  <c r="P1299"/>
  <c r="A1339"/>
  <c r="P1377"/>
  <c r="A1417"/>
  <c r="P909"/>
  <c r="A949"/>
  <c r="A1027"/>
  <c r="P987"/>
  <c r="P1221"/>
  <c r="A1261"/>
  <c r="A432"/>
  <c r="P392"/>
  <c r="A1495"/>
  <c r="P1495" s="1"/>
  <c r="P1455"/>
  <c r="P119"/>
  <c r="A159"/>
  <c r="P634"/>
  <c r="A674"/>
  <c r="A714" s="1"/>
  <c r="A754" s="1"/>
  <c r="P276"/>
  <c r="A236"/>
  <c r="A988"/>
  <c r="P948"/>
  <c r="P1104"/>
  <c r="A1144"/>
  <c r="P470"/>
  <c r="A590"/>
  <c r="P590" s="1"/>
  <c r="A510"/>
  <c r="P510" s="1"/>
  <c r="A1378"/>
  <c r="P1338"/>
  <c r="P158"/>
  <c r="A198"/>
  <c r="A1456"/>
  <c r="P1416"/>
  <c r="A555"/>
  <c r="P555" s="1"/>
  <c r="A635"/>
  <c r="P235"/>
  <c r="A315"/>
  <c r="A277"/>
  <c r="P197"/>
  <c r="P1143"/>
  <c r="A1183"/>
  <c r="A354"/>
  <c r="P314"/>
  <c r="A832"/>
  <c r="P792"/>
  <c r="A1222"/>
  <c r="P1182"/>
  <c r="A793"/>
  <c r="P753"/>
  <c r="A393"/>
  <c r="P353"/>
  <c r="P831"/>
  <c r="A871"/>
  <c r="A1066"/>
  <c r="P1026"/>
  <c r="A1300"/>
  <c r="P1260"/>
  <c r="P1065"/>
  <c r="A1105"/>
  <c r="P431"/>
  <c r="A471"/>
  <c r="A41"/>
  <c r="P40"/>
  <c r="P41" l="1"/>
  <c r="A81"/>
  <c r="P1300"/>
  <c r="A1340"/>
  <c r="P1066"/>
  <c r="A1106"/>
  <c r="A433"/>
  <c r="P393"/>
  <c r="A833"/>
  <c r="P793"/>
  <c r="A1262"/>
  <c r="P1222"/>
  <c r="P832"/>
  <c r="A872"/>
  <c r="A394"/>
  <c r="P354"/>
  <c r="P277"/>
  <c r="A237"/>
  <c r="A1496"/>
  <c r="P1496" s="1"/>
  <c r="P1456"/>
  <c r="P1378"/>
  <c r="A1418"/>
  <c r="P1144"/>
  <c r="A1184"/>
  <c r="A556"/>
  <c r="P556" s="1"/>
  <c r="A316"/>
  <c r="A636"/>
  <c r="P236"/>
  <c r="A794"/>
  <c r="P754"/>
  <c r="P159"/>
  <c r="A199"/>
  <c r="A1301"/>
  <c r="P1261"/>
  <c r="A989"/>
  <c r="P949"/>
  <c r="A1457"/>
  <c r="P1417"/>
  <c r="A1379"/>
  <c r="P1339"/>
  <c r="A950"/>
  <c r="P910"/>
  <c r="A511"/>
  <c r="P511" s="1"/>
  <c r="P471"/>
  <c r="A591"/>
  <c r="P591" s="1"/>
  <c r="P1105"/>
  <c r="A1145"/>
  <c r="A911"/>
  <c r="P871"/>
  <c r="A1223"/>
  <c r="P1183"/>
  <c r="A355"/>
  <c r="P315"/>
  <c r="P635"/>
  <c r="A675"/>
  <c r="A715" s="1"/>
  <c r="A755" s="1"/>
  <c r="A278"/>
  <c r="P198"/>
  <c r="A1028"/>
  <c r="P988"/>
  <c r="P432"/>
  <c r="A472"/>
  <c r="P1027"/>
  <c r="A1067"/>
  <c r="P120"/>
  <c r="A160"/>
  <c r="P278" l="1"/>
  <c r="A238"/>
  <c r="A1263"/>
  <c r="P1223"/>
  <c r="A951"/>
  <c r="P911"/>
  <c r="A279"/>
  <c r="P199"/>
  <c r="P316"/>
  <c r="A356"/>
  <c r="A1224"/>
  <c r="P1184"/>
  <c r="P1418"/>
  <c r="A1458"/>
  <c r="A557"/>
  <c r="P557" s="1"/>
  <c r="A637"/>
  <c r="P237"/>
  <c r="A317"/>
  <c r="P872"/>
  <c r="A912"/>
  <c r="P1106"/>
  <c r="A1146"/>
  <c r="A1380"/>
  <c r="P1340"/>
  <c r="A121"/>
  <c r="P81"/>
  <c r="P160"/>
  <c r="A200"/>
  <c r="P1067"/>
  <c r="A1107"/>
  <c r="P472"/>
  <c r="A592"/>
  <c r="P592" s="1"/>
  <c r="A512"/>
  <c r="P512" s="1"/>
  <c r="P755"/>
  <c r="A795"/>
  <c r="P1145"/>
  <c r="A1185"/>
  <c r="P950"/>
  <c r="A990"/>
  <c r="P1379"/>
  <c r="A1419"/>
  <c r="A1497"/>
  <c r="P1497" s="1"/>
  <c r="P1457"/>
  <c r="A1029"/>
  <c r="P989"/>
  <c r="P1301"/>
  <c r="A1341"/>
  <c r="A834"/>
  <c r="P794"/>
  <c r="P636"/>
  <c r="A676"/>
  <c r="A716" s="1"/>
  <c r="A756" s="1"/>
  <c r="P394"/>
  <c r="A434"/>
  <c r="A1302"/>
  <c r="P1262"/>
  <c r="A873"/>
  <c r="P833"/>
  <c r="P433"/>
  <c r="A473"/>
  <c r="A1068"/>
  <c r="P1028"/>
  <c r="A395"/>
  <c r="P355"/>
  <c r="P395" l="1"/>
  <c r="A435"/>
  <c r="P1068"/>
  <c r="A1108"/>
  <c r="A913"/>
  <c r="P873"/>
  <c r="P1302"/>
  <c r="A1342"/>
  <c r="P834"/>
  <c r="A874"/>
  <c r="A1069"/>
  <c r="P1029"/>
  <c r="A1147"/>
  <c r="P1107"/>
  <c r="A280"/>
  <c r="P200"/>
  <c r="P1146"/>
  <c r="A1186"/>
  <c r="P912"/>
  <c r="A952"/>
  <c r="P317"/>
  <c r="A357"/>
  <c r="P637"/>
  <c r="A677"/>
  <c r="A717" s="1"/>
  <c r="A757" s="1"/>
  <c r="A1498"/>
  <c r="P1498" s="1"/>
  <c r="P1458"/>
  <c r="A396"/>
  <c r="P356"/>
  <c r="A558"/>
  <c r="P558" s="1"/>
  <c r="A318"/>
  <c r="A638"/>
  <c r="P238"/>
  <c r="A593"/>
  <c r="P593" s="1"/>
  <c r="A513"/>
  <c r="P513" s="1"/>
  <c r="P473"/>
  <c r="P434"/>
  <c r="A474"/>
  <c r="P756"/>
  <c r="A796"/>
  <c r="A1381"/>
  <c r="P1341"/>
  <c r="P1419"/>
  <c r="A1459"/>
  <c r="A1030"/>
  <c r="P990"/>
  <c r="A1225"/>
  <c r="P1185"/>
  <c r="A835"/>
  <c r="P795"/>
  <c r="P121"/>
  <c r="A161"/>
  <c r="P1380"/>
  <c r="A1420"/>
  <c r="P1224"/>
  <c r="A1264"/>
  <c r="P279"/>
  <c r="A239"/>
  <c r="P951"/>
  <c r="A991"/>
  <c r="A1303"/>
  <c r="P1263"/>
  <c r="A1343" l="1"/>
  <c r="P1303"/>
  <c r="P835"/>
  <c r="A875"/>
  <c r="A1265"/>
  <c r="P1225"/>
  <c r="A1070"/>
  <c r="P1030"/>
  <c r="P1381"/>
  <c r="A1421"/>
  <c r="A358"/>
  <c r="P318"/>
  <c r="A797"/>
  <c r="P757"/>
  <c r="A397"/>
  <c r="P357"/>
  <c r="A992"/>
  <c r="P952"/>
  <c r="A1226"/>
  <c r="P1186"/>
  <c r="P874"/>
  <c r="A914"/>
  <c r="A1382"/>
  <c r="P1342"/>
  <c r="A1148"/>
  <c r="P1108"/>
  <c r="P435"/>
  <c r="A475"/>
  <c r="A1031"/>
  <c r="P991"/>
  <c r="A559"/>
  <c r="P559" s="1"/>
  <c r="A639"/>
  <c r="P239"/>
  <c r="A319"/>
  <c r="A1304"/>
  <c r="P1264"/>
  <c r="P1420"/>
  <c r="A1460"/>
  <c r="P161"/>
  <c r="A201"/>
  <c r="A1499"/>
  <c r="P1499" s="1"/>
  <c r="P1459"/>
  <c r="P796"/>
  <c r="A836"/>
  <c r="A594"/>
  <c r="P594" s="1"/>
  <c r="A514"/>
  <c r="P514" s="1"/>
  <c r="P474"/>
  <c r="A678"/>
  <c r="A718" s="1"/>
  <c r="A758" s="1"/>
  <c r="P638"/>
  <c r="A436"/>
  <c r="P396"/>
  <c r="P280"/>
  <c r="A240"/>
  <c r="P1147"/>
  <c r="A1187"/>
  <c r="P1069"/>
  <c r="A1109"/>
  <c r="P913"/>
  <c r="A953"/>
  <c r="P436" l="1"/>
  <c r="A476"/>
  <c r="A798"/>
  <c r="P758"/>
  <c r="A281"/>
  <c r="P201"/>
  <c r="A1500"/>
  <c r="P1500" s="1"/>
  <c r="P1460"/>
  <c r="P319"/>
  <c r="A359"/>
  <c r="P639"/>
  <c r="A679"/>
  <c r="A719" s="1"/>
  <c r="A759" s="1"/>
  <c r="A595"/>
  <c r="P595" s="1"/>
  <c r="A515"/>
  <c r="P515" s="1"/>
  <c r="P475"/>
  <c r="P914"/>
  <c r="A954"/>
  <c r="P1421"/>
  <c r="A1461"/>
  <c r="A915"/>
  <c r="P875"/>
  <c r="A993"/>
  <c r="P953"/>
  <c r="A1149"/>
  <c r="P1109"/>
  <c r="A1227"/>
  <c r="P1187"/>
  <c r="A560"/>
  <c r="P560" s="1"/>
  <c r="A320"/>
  <c r="A640"/>
  <c r="P240"/>
  <c r="P1304"/>
  <c r="A1344"/>
  <c r="A1071"/>
  <c r="P1031"/>
  <c r="A1188"/>
  <c r="P1148"/>
  <c r="P1382"/>
  <c r="A1422"/>
  <c r="A1266"/>
  <c r="P1226"/>
  <c r="A1032"/>
  <c r="P992"/>
  <c r="A437"/>
  <c r="P397"/>
  <c r="A837"/>
  <c r="P797"/>
  <c r="A398"/>
  <c r="P358"/>
  <c r="P1070"/>
  <c r="A1110"/>
  <c r="A1305"/>
  <c r="P1265"/>
  <c r="A1383"/>
  <c r="P1343"/>
  <c r="P836"/>
  <c r="A876"/>
  <c r="AC226" i="7"/>
  <c r="N226"/>
  <c r="AC225"/>
  <c r="N225"/>
  <c r="AC224"/>
  <c r="N224"/>
  <c r="AC223"/>
  <c r="N223"/>
  <c r="AC222"/>
  <c r="N222"/>
  <c r="AC221"/>
  <c r="N221"/>
  <c r="AC220"/>
  <c r="N220"/>
  <c r="AC219"/>
  <c r="N219"/>
  <c r="AC218"/>
  <c r="N218"/>
  <c r="AC217"/>
  <c r="N217"/>
  <c r="AC216"/>
  <c r="N216"/>
  <c r="AC215"/>
  <c r="N215"/>
  <c r="AC214"/>
  <c r="N214"/>
  <c r="AC213"/>
  <c r="N213"/>
  <c r="AC212"/>
  <c r="N212"/>
  <c r="AC211"/>
  <c r="N211"/>
  <c r="AC210"/>
  <c r="Q50"/>
  <c r="N210"/>
  <c r="AB49"/>
  <c r="AA49"/>
  <c r="Z49"/>
  <c r="Y49"/>
  <c r="X49"/>
  <c r="W49"/>
  <c r="V49"/>
  <c r="U49"/>
  <c r="T49"/>
  <c r="S49"/>
  <c r="R49"/>
  <c r="N209"/>
  <c r="AB48"/>
  <c r="AA48"/>
  <c r="Z48"/>
  <c r="Y48"/>
  <c r="X48"/>
  <c r="W48"/>
  <c r="V48"/>
  <c r="U48"/>
  <c r="T48"/>
  <c r="S48"/>
  <c r="N208"/>
  <c r="AC207"/>
  <c r="B207"/>
  <c r="AC206"/>
  <c r="M206"/>
  <c r="L206"/>
  <c r="K206"/>
  <c r="J206"/>
  <c r="I206"/>
  <c r="H206"/>
  <c r="G206"/>
  <c r="F206"/>
  <c r="E206"/>
  <c r="D206"/>
  <c r="C206"/>
  <c r="B206"/>
  <c r="P204"/>
  <c r="AC187"/>
  <c r="AC186"/>
  <c r="N186"/>
  <c r="AC185"/>
  <c r="N185"/>
  <c r="AC184"/>
  <c r="N184"/>
  <c r="AC183"/>
  <c r="N183"/>
  <c r="AC182"/>
  <c r="N182"/>
  <c r="AC181"/>
  <c r="N181"/>
  <c r="AC180"/>
  <c r="N180"/>
  <c r="AC179"/>
  <c r="N179"/>
  <c r="AC178"/>
  <c r="N178"/>
  <c r="AC177"/>
  <c r="N177"/>
  <c r="AC176"/>
  <c r="N176"/>
  <c r="AC175"/>
  <c r="N175"/>
  <c r="AC174"/>
  <c r="N174"/>
  <c r="AC173"/>
  <c r="N173"/>
  <c r="AC172"/>
  <c r="N172"/>
  <c r="AC171"/>
  <c r="N171"/>
  <c r="AC170"/>
  <c r="N170"/>
  <c r="AC169"/>
  <c r="N169"/>
  <c r="AC168"/>
  <c r="N168"/>
  <c r="AC167"/>
  <c r="N167"/>
  <c r="AC166"/>
  <c r="K166"/>
  <c r="J166"/>
  <c r="I166"/>
  <c r="H166"/>
  <c r="G166"/>
  <c r="F166"/>
  <c r="E166"/>
  <c r="D166"/>
  <c r="C166"/>
  <c r="B166"/>
  <c r="P164"/>
  <c r="BS2"/>
  <c r="BR2" s="1"/>
  <c r="BQ2" s="1"/>
  <c r="DL2"/>
  <c r="DK2" s="1"/>
  <c r="DJ2" s="1"/>
  <c r="N1427" i="8"/>
  <c r="N1428"/>
  <c r="N1429"/>
  <c r="N1430"/>
  <c r="N1431"/>
  <c r="N1432"/>
  <c r="N1433"/>
  <c r="N1434"/>
  <c r="N1435"/>
  <c r="N1436"/>
  <c r="N1437"/>
  <c r="N1438"/>
  <c r="N1439"/>
  <c r="N1440"/>
  <c r="N1441"/>
  <c r="N798"/>
  <c r="N799"/>
  <c r="N800"/>
  <c r="N801"/>
  <c r="AC787"/>
  <c r="AC788"/>
  <c r="AC789"/>
  <c r="AC790"/>
  <c r="AC791"/>
  <c r="AC792"/>
  <c r="AC793"/>
  <c r="AC794"/>
  <c r="AC795"/>
  <c r="AC796"/>
  <c r="AC797"/>
  <c r="AC798"/>
  <c r="AC799"/>
  <c r="AC800"/>
  <c r="AC801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N1507"/>
  <c r="N1508"/>
  <c r="N1509"/>
  <c r="N1510"/>
  <c r="N1511"/>
  <c r="N1512"/>
  <c r="N1513"/>
  <c r="N1514"/>
  <c r="N1515"/>
  <c r="N1516"/>
  <c r="N1517"/>
  <c r="N1518"/>
  <c r="N1519"/>
  <c r="N1520"/>
  <c r="N1521"/>
  <c r="N166" i="7" l="1"/>
  <c r="N206"/>
  <c r="N207"/>
  <c r="P876" i="9"/>
  <c r="A916"/>
  <c r="A1150"/>
  <c r="P1110"/>
  <c r="P1422"/>
  <c r="A1462"/>
  <c r="A1384"/>
  <c r="P1344"/>
  <c r="P320"/>
  <c r="A360"/>
  <c r="A1501"/>
  <c r="P1501" s="1"/>
  <c r="P1461"/>
  <c r="A994"/>
  <c r="P954"/>
  <c r="P281"/>
  <c r="A241"/>
  <c r="A838"/>
  <c r="P798"/>
  <c r="P1383"/>
  <c r="A1423"/>
  <c r="P1305"/>
  <c r="A1345"/>
  <c r="P398"/>
  <c r="A438"/>
  <c r="A877"/>
  <c r="P837"/>
  <c r="P437"/>
  <c r="A477"/>
  <c r="A1072"/>
  <c r="P1032"/>
  <c r="A1306"/>
  <c r="P1266"/>
  <c r="A1228"/>
  <c r="P1188"/>
  <c r="A1111"/>
  <c r="P1071"/>
  <c r="P640"/>
  <c r="A680"/>
  <c r="A720" s="1"/>
  <c r="A760" s="1"/>
  <c r="A1267"/>
  <c r="P1227"/>
  <c r="P1149"/>
  <c r="A1189"/>
  <c r="A1033"/>
  <c r="P993"/>
  <c r="A955"/>
  <c r="P915"/>
  <c r="P759"/>
  <c r="A799"/>
  <c r="A399"/>
  <c r="P359"/>
  <c r="P476"/>
  <c r="A596"/>
  <c r="P596" s="1"/>
  <c r="A516"/>
  <c r="P516" s="1"/>
  <c r="AC209" i="7"/>
  <c r="Q49"/>
  <c r="AC208"/>
  <c r="P760" i="9" l="1"/>
  <c r="A800"/>
  <c r="P477"/>
  <c r="A597"/>
  <c r="P597" s="1"/>
  <c r="A517"/>
  <c r="P517" s="1"/>
  <c r="P438"/>
  <c r="A478"/>
  <c r="P399"/>
  <c r="A439"/>
  <c r="A995"/>
  <c r="P955"/>
  <c r="A1073"/>
  <c r="P1033"/>
  <c r="A1307"/>
  <c r="P1267"/>
  <c r="A1151"/>
  <c r="P1111"/>
  <c r="A1268"/>
  <c r="P1228"/>
  <c r="P1306"/>
  <c r="A1346"/>
  <c r="P1072"/>
  <c r="A1112"/>
  <c r="A917"/>
  <c r="P877"/>
  <c r="A878"/>
  <c r="P838"/>
  <c r="A1034"/>
  <c r="P994"/>
  <c r="P1384"/>
  <c r="A1424"/>
  <c r="A1190"/>
  <c r="P1150"/>
  <c r="A839"/>
  <c r="P799"/>
  <c r="A1229"/>
  <c r="P1189"/>
  <c r="A1385"/>
  <c r="P1345"/>
  <c r="P1423"/>
  <c r="A1463"/>
  <c r="A641"/>
  <c r="P241"/>
  <c r="A561"/>
  <c r="P561" s="1"/>
  <c r="A321"/>
  <c r="A400"/>
  <c r="P360"/>
  <c r="A1502"/>
  <c r="P1502" s="1"/>
  <c r="P1462"/>
  <c r="P916"/>
  <c r="A956"/>
  <c r="A440" l="1"/>
  <c r="P400"/>
  <c r="P641"/>
  <c r="A681"/>
  <c r="A721" s="1"/>
  <c r="A761" s="1"/>
  <c r="A1269"/>
  <c r="P1229"/>
  <c r="A879"/>
  <c r="P839"/>
  <c r="A1074"/>
  <c r="P1034"/>
  <c r="P917"/>
  <c r="A957"/>
  <c r="A1308"/>
  <c r="P1268"/>
  <c r="P1073"/>
  <c r="A1113"/>
  <c r="P956"/>
  <c r="A996"/>
  <c r="A361"/>
  <c r="P321"/>
  <c r="A1503"/>
  <c r="P1503" s="1"/>
  <c r="P1463"/>
  <c r="P1424"/>
  <c r="A1464"/>
  <c r="A1152"/>
  <c r="P1112"/>
  <c r="A1386"/>
  <c r="P1346"/>
  <c r="P439"/>
  <c r="A479"/>
  <c r="A598"/>
  <c r="P598" s="1"/>
  <c r="P478"/>
  <c r="A518"/>
  <c r="P518" s="1"/>
  <c r="P1385"/>
  <c r="A1425"/>
  <c r="P1190"/>
  <c r="A1230"/>
  <c r="P878"/>
  <c r="A918"/>
  <c r="A1191"/>
  <c r="P1151"/>
  <c r="A1347"/>
  <c r="P1307"/>
  <c r="A1035"/>
  <c r="P995"/>
  <c r="A840"/>
  <c r="P800"/>
  <c r="P840" l="1"/>
  <c r="A880"/>
  <c r="A1387"/>
  <c r="P1347"/>
  <c r="P1191"/>
  <c r="A1231"/>
  <c r="A1036"/>
  <c r="P996"/>
  <c r="A958"/>
  <c r="P918"/>
  <c r="A1270"/>
  <c r="P1230"/>
  <c r="A1465"/>
  <c r="P1425"/>
  <c r="P1386"/>
  <c r="A1426"/>
  <c r="A1192"/>
  <c r="P1152"/>
  <c r="A401"/>
  <c r="P361"/>
  <c r="A1348"/>
  <c r="P1308"/>
  <c r="P1074"/>
  <c r="A1114"/>
  <c r="A919"/>
  <c r="P879"/>
  <c r="A1309"/>
  <c r="P1269"/>
  <c r="P440"/>
  <c r="A480"/>
  <c r="A1075"/>
  <c r="P1035"/>
  <c r="A599"/>
  <c r="P599" s="1"/>
  <c r="P479"/>
  <c r="A519"/>
  <c r="P519" s="1"/>
  <c r="A1504"/>
  <c r="P1504" s="1"/>
  <c r="P1464"/>
  <c r="A1153"/>
  <c r="P1113"/>
  <c r="A997"/>
  <c r="P957"/>
  <c r="A801"/>
  <c r="P761"/>
  <c r="A841" l="1"/>
  <c r="P801"/>
  <c r="A1115"/>
  <c r="P1075"/>
  <c r="A1349"/>
  <c r="P1309"/>
  <c r="P919"/>
  <c r="A959"/>
  <c r="A1388"/>
  <c r="P1348"/>
  <c r="A441"/>
  <c r="P401"/>
  <c r="A1232"/>
  <c r="P1192"/>
  <c r="A1505"/>
  <c r="P1505" s="1"/>
  <c r="P1465"/>
  <c r="A1310"/>
  <c r="P1270"/>
  <c r="P958"/>
  <c r="A998"/>
  <c r="A1076"/>
  <c r="P1036"/>
  <c r="A1427"/>
  <c r="P1387"/>
  <c r="A1037"/>
  <c r="P997"/>
  <c r="A1193"/>
  <c r="P1153"/>
  <c r="P480"/>
  <c r="A600"/>
  <c r="P600" s="1"/>
  <c r="A520"/>
  <c r="P520" s="1"/>
  <c r="A1154"/>
  <c r="P1114"/>
  <c r="P1426"/>
  <c r="A1466"/>
  <c r="A1271"/>
  <c r="P1231"/>
  <c r="P880"/>
  <c r="A920"/>
  <c r="A1038" l="1"/>
  <c r="P998"/>
  <c r="P920"/>
  <c r="A960"/>
  <c r="A1506"/>
  <c r="P1506" s="1"/>
  <c r="P1466"/>
  <c r="A1233"/>
  <c r="P1193"/>
  <c r="A1077"/>
  <c r="P1037"/>
  <c r="P1427"/>
  <c r="A1467"/>
  <c r="P1076"/>
  <c r="A1116"/>
  <c r="A1350"/>
  <c r="P1310"/>
  <c r="A1272"/>
  <c r="P1232"/>
  <c r="P441"/>
  <c r="A481"/>
  <c r="A1428"/>
  <c r="P1388"/>
  <c r="A1389"/>
  <c r="P1349"/>
  <c r="A1155"/>
  <c r="P1115"/>
  <c r="P841"/>
  <c r="A881"/>
  <c r="A1311"/>
  <c r="P1271"/>
  <c r="A1194"/>
  <c r="P1154"/>
  <c r="A999"/>
  <c r="P959"/>
  <c r="P481" l="1"/>
  <c r="A601"/>
  <c r="P601" s="1"/>
  <c r="A521"/>
  <c r="P521" s="1"/>
  <c r="A1507"/>
  <c r="P1507" s="1"/>
  <c r="P1467"/>
  <c r="A1039"/>
  <c r="P999"/>
  <c r="A1234"/>
  <c r="P1194"/>
  <c r="A1351"/>
  <c r="P1311"/>
  <c r="P1155"/>
  <c r="A1195"/>
  <c r="A1429"/>
  <c r="P1389"/>
  <c r="A1468"/>
  <c r="P1428"/>
  <c r="A1312"/>
  <c r="P1272"/>
  <c r="A1390"/>
  <c r="P1350"/>
  <c r="P1077"/>
  <c r="A1117"/>
  <c r="A1273"/>
  <c r="P1233"/>
  <c r="A1078"/>
  <c r="P1038"/>
  <c r="A921"/>
  <c r="P881"/>
  <c r="A1156"/>
  <c r="P1116"/>
  <c r="A1000"/>
  <c r="P960"/>
  <c r="A1196" l="1"/>
  <c r="P1156"/>
  <c r="A961"/>
  <c r="P921"/>
  <c r="P1078"/>
  <c r="A1118"/>
  <c r="A1430"/>
  <c r="P1390"/>
  <c r="A1352"/>
  <c r="P1312"/>
  <c r="P1429"/>
  <c r="A1469"/>
  <c r="A1391"/>
  <c r="P1351"/>
  <c r="A1274"/>
  <c r="P1234"/>
  <c r="A1079"/>
  <c r="P1039"/>
  <c r="A1157"/>
  <c r="P1117"/>
  <c r="A1235"/>
  <c r="P1195"/>
  <c r="A1040"/>
  <c r="P1000"/>
  <c r="A1313"/>
  <c r="P1273"/>
  <c r="A1508"/>
  <c r="P1508" s="1"/>
  <c r="P1468"/>
  <c r="A1509" l="1"/>
  <c r="P1509" s="1"/>
  <c r="P1469"/>
  <c r="A1353"/>
  <c r="P1313"/>
  <c r="P1040"/>
  <c r="A1080"/>
  <c r="A1275"/>
  <c r="P1235"/>
  <c r="A1197"/>
  <c r="P1157"/>
  <c r="P1079"/>
  <c r="A1119"/>
  <c r="A1314"/>
  <c r="P1274"/>
  <c r="A1431"/>
  <c r="P1391"/>
  <c r="A1392"/>
  <c r="P1352"/>
  <c r="P1430"/>
  <c r="A1470"/>
  <c r="P961"/>
  <c r="A1001"/>
  <c r="A1236"/>
  <c r="P1196"/>
  <c r="A1158"/>
  <c r="P1118"/>
  <c r="A1510" l="1"/>
  <c r="P1510" s="1"/>
  <c r="P1470"/>
  <c r="A1159"/>
  <c r="P1119"/>
  <c r="P1080"/>
  <c r="A1120"/>
  <c r="A1198"/>
  <c r="P1158"/>
  <c r="A1276"/>
  <c r="P1236"/>
  <c r="A1432"/>
  <c r="P1392"/>
  <c r="A1471"/>
  <c r="P1431"/>
  <c r="A1354"/>
  <c r="P1314"/>
  <c r="A1237"/>
  <c r="P1197"/>
  <c r="A1315"/>
  <c r="P1275"/>
  <c r="A1393"/>
  <c r="P1353"/>
  <c r="A1041"/>
  <c r="P1001"/>
  <c r="A1160" l="1"/>
  <c r="P1120"/>
  <c r="A1081"/>
  <c r="P1041"/>
  <c r="A1433"/>
  <c r="P1393"/>
  <c r="A1355"/>
  <c r="P1315"/>
  <c r="A1277"/>
  <c r="P1237"/>
  <c r="A1394"/>
  <c r="P1354"/>
  <c r="A1511"/>
  <c r="P1511" s="1"/>
  <c r="P1471"/>
  <c r="A1472"/>
  <c r="P1432"/>
  <c r="A1316"/>
  <c r="P1276"/>
  <c r="A1238"/>
  <c r="P1198"/>
  <c r="A1199"/>
  <c r="P1159"/>
  <c r="A1239" l="1"/>
  <c r="P1199"/>
  <c r="A1278"/>
  <c r="P1238"/>
  <c r="A1356"/>
  <c r="P1316"/>
  <c r="A1512"/>
  <c r="P1512" s="1"/>
  <c r="P1472"/>
  <c r="A1434"/>
  <c r="P1394"/>
  <c r="A1317"/>
  <c r="P1277"/>
  <c r="A1395"/>
  <c r="P1355"/>
  <c r="A1473"/>
  <c r="P1433"/>
  <c r="P1081"/>
  <c r="A1121"/>
  <c r="P1160"/>
  <c r="A1200"/>
  <c r="A1240" l="1"/>
  <c r="P1200"/>
  <c r="A1161"/>
  <c r="P1121"/>
  <c r="A1513"/>
  <c r="P1513" s="1"/>
  <c r="P1473"/>
  <c r="A1435"/>
  <c r="P1395"/>
  <c r="A1357"/>
  <c r="P1317"/>
  <c r="P1434"/>
  <c r="A1474"/>
  <c r="A1396"/>
  <c r="P1356"/>
  <c r="A1318"/>
  <c r="P1278"/>
  <c r="A1279"/>
  <c r="P1239"/>
  <c r="A1319" l="1"/>
  <c r="P1279"/>
  <c r="A1358"/>
  <c r="P1318"/>
  <c r="A1436"/>
  <c r="P1396"/>
  <c r="A1397"/>
  <c r="P1357"/>
  <c r="P1435"/>
  <c r="A1475"/>
  <c r="P1161"/>
  <c r="A1201"/>
  <c r="A1280"/>
  <c r="P1240"/>
  <c r="A1514"/>
  <c r="P1514" s="1"/>
  <c r="P1474"/>
  <c r="A1515" l="1"/>
  <c r="P1515" s="1"/>
  <c r="P1475"/>
  <c r="P1280"/>
  <c r="A1320"/>
  <c r="A1437"/>
  <c r="P1397"/>
  <c r="P1436"/>
  <c r="A1476"/>
  <c r="A1398"/>
  <c r="P1358"/>
  <c r="A1359"/>
  <c r="P1319"/>
  <c r="A1241"/>
  <c r="P1201"/>
  <c r="A1281" l="1"/>
  <c r="P1241"/>
  <c r="A1399"/>
  <c r="P1359"/>
  <c r="A1438"/>
  <c r="P1398"/>
  <c r="P1437"/>
  <c r="A1477"/>
  <c r="A1516"/>
  <c r="P1516" s="1"/>
  <c r="P1476"/>
  <c r="A1360"/>
  <c r="P1320"/>
  <c r="A1400" l="1"/>
  <c r="P1360"/>
  <c r="P1438"/>
  <c r="A1478"/>
  <c r="A1439"/>
  <c r="P1399"/>
  <c r="A1321"/>
  <c r="P1281"/>
  <c r="A1517"/>
  <c r="P1517" s="1"/>
  <c r="P1477"/>
  <c r="A1361" l="1"/>
  <c r="P1321"/>
  <c r="P1439"/>
  <c r="A1479"/>
  <c r="A1440"/>
  <c r="P1400"/>
  <c r="A1518"/>
  <c r="P1518" s="1"/>
  <c r="P1478"/>
  <c r="P1440" l="1"/>
  <c r="A1480"/>
  <c r="A1401"/>
  <c r="P1361"/>
  <c r="A1519"/>
  <c r="P1519" s="1"/>
  <c r="P1479"/>
  <c r="A1441" l="1"/>
  <c r="P1401"/>
  <c r="A1520"/>
  <c r="P1520" s="1"/>
  <c r="P1480"/>
  <c r="A1481" l="1"/>
  <c r="P1441"/>
  <c r="A1521" l="1"/>
  <c r="P1521" s="1"/>
  <c r="P1481"/>
  <c r="A46" i="7" l="1"/>
  <c r="A86" s="1"/>
  <c r="A126" s="1"/>
  <c r="BQ6"/>
  <c r="AL6"/>
  <c r="A166" l="1"/>
  <c r="A167" l="1"/>
  <c r="A206"/>
  <c r="P166"/>
  <c r="A168" l="1"/>
  <c r="P167"/>
  <c r="A207"/>
  <c r="P206"/>
  <c r="A246"/>
  <c r="A286" s="1"/>
  <c r="A326" l="1"/>
  <c r="A287"/>
  <c r="P286"/>
  <c r="P207"/>
  <c r="A208"/>
  <c r="A169"/>
  <c r="P168"/>
  <c r="A209" l="1"/>
  <c r="P208"/>
  <c r="A327"/>
  <c r="P326"/>
  <c r="A366"/>
  <c r="A170"/>
  <c r="P169"/>
  <c r="P287"/>
  <c r="A288"/>
  <c r="A289" l="1"/>
  <c r="P288"/>
  <c r="A367"/>
  <c r="A406"/>
  <c r="P366"/>
  <c r="P327"/>
  <c r="A328"/>
  <c r="A210"/>
  <c r="P209"/>
  <c r="A171"/>
  <c r="P170"/>
  <c r="A329" l="1"/>
  <c r="P328"/>
  <c r="P367"/>
  <c r="A368"/>
  <c r="P289"/>
  <c r="A290"/>
  <c r="A172"/>
  <c r="P171"/>
  <c r="A211"/>
  <c r="P210"/>
  <c r="A407"/>
  <c r="P406"/>
  <c r="A446"/>
  <c r="A447" l="1"/>
  <c r="A486"/>
  <c r="P446"/>
  <c r="A408"/>
  <c r="P407"/>
  <c r="A212"/>
  <c r="P211"/>
  <c r="P172"/>
  <c r="A173"/>
  <c r="A330"/>
  <c r="P329"/>
  <c r="A291"/>
  <c r="P290"/>
  <c r="A369"/>
  <c r="P368"/>
  <c r="A174" l="1"/>
  <c r="P173"/>
  <c r="A448"/>
  <c r="P447"/>
  <c r="P369"/>
  <c r="A370"/>
  <c r="P291"/>
  <c r="A292"/>
  <c r="P330"/>
  <c r="A331"/>
  <c r="P212"/>
  <c r="A213"/>
  <c r="A409"/>
  <c r="P408"/>
  <c r="A526"/>
  <c r="P486"/>
  <c r="A214" l="1"/>
  <c r="P213"/>
  <c r="A332"/>
  <c r="P331"/>
  <c r="P292"/>
  <c r="A293"/>
  <c r="A371"/>
  <c r="P370"/>
  <c r="A527"/>
  <c r="A566"/>
  <c r="P526"/>
  <c r="P409"/>
  <c r="A410"/>
  <c r="A449"/>
  <c r="P448"/>
  <c r="P174"/>
  <c r="A175"/>
  <c r="P175" l="1"/>
  <c r="A176"/>
  <c r="P410"/>
  <c r="A411"/>
  <c r="P527"/>
  <c r="A528"/>
  <c r="P371"/>
  <c r="A372"/>
  <c r="P332"/>
  <c r="A333"/>
  <c r="P214"/>
  <c r="A215"/>
  <c r="A450"/>
  <c r="P449"/>
  <c r="A606"/>
  <c r="A567"/>
  <c r="P566"/>
  <c r="P293"/>
  <c r="A294"/>
  <c r="P294" l="1"/>
  <c r="A295"/>
  <c r="P606"/>
  <c r="A646"/>
  <c r="A607"/>
  <c r="A451"/>
  <c r="P450"/>
  <c r="A568"/>
  <c r="P567"/>
  <c r="P215"/>
  <c r="A216"/>
  <c r="A334"/>
  <c r="P333"/>
  <c r="P372"/>
  <c r="A373"/>
  <c r="A529"/>
  <c r="P528"/>
  <c r="A412"/>
  <c r="P411"/>
  <c r="P176"/>
  <c r="A177"/>
  <c r="P177" l="1"/>
  <c r="A178"/>
  <c r="P373"/>
  <c r="A374"/>
  <c r="P216"/>
  <c r="A217"/>
  <c r="A608"/>
  <c r="P607"/>
  <c r="A413"/>
  <c r="P412"/>
  <c r="A530"/>
  <c r="P529"/>
  <c r="A335"/>
  <c r="P334"/>
  <c r="A569"/>
  <c r="P568"/>
  <c r="A452"/>
  <c r="P451"/>
  <c r="A686"/>
  <c r="P646"/>
  <c r="A296"/>
  <c r="P295"/>
  <c r="P296" l="1"/>
  <c r="A297"/>
  <c r="A726"/>
  <c r="A687"/>
  <c r="P686"/>
  <c r="P452"/>
  <c r="A453"/>
  <c r="A570"/>
  <c r="P569"/>
  <c r="A336"/>
  <c r="P335"/>
  <c r="A531"/>
  <c r="P530"/>
  <c r="P413"/>
  <c r="A414"/>
  <c r="P608"/>
  <c r="A609"/>
  <c r="P217"/>
  <c r="A218"/>
  <c r="P374"/>
  <c r="A375"/>
  <c r="P178"/>
  <c r="A179"/>
  <c r="P179" l="1"/>
  <c r="A180"/>
  <c r="A376"/>
  <c r="P375"/>
  <c r="P218"/>
  <c r="A219"/>
  <c r="A610"/>
  <c r="P609"/>
  <c r="P414"/>
  <c r="A415"/>
  <c r="A454"/>
  <c r="P453"/>
  <c r="A727"/>
  <c r="P726"/>
  <c r="A766"/>
  <c r="P531"/>
  <c r="A532"/>
  <c r="A337"/>
  <c r="P336"/>
  <c r="P570"/>
  <c r="A571"/>
  <c r="P687"/>
  <c r="A688"/>
  <c r="A298"/>
  <c r="P297"/>
  <c r="P688" l="1"/>
  <c r="A689"/>
  <c r="A572"/>
  <c r="P571"/>
  <c r="A533"/>
  <c r="P532"/>
  <c r="A806"/>
  <c r="A767"/>
  <c r="P766"/>
  <c r="P727"/>
  <c r="A728"/>
  <c r="A455"/>
  <c r="P454"/>
  <c r="A611"/>
  <c r="P610"/>
  <c r="A377"/>
  <c r="P376"/>
  <c r="A299"/>
  <c r="P298"/>
  <c r="A338"/>
  <c r="P337"/>
  <c r="P415"/>
  <c r="A416"/>
  <c r="P219"/>
  <c r="A220"/>
  <c r="P180"/>
  <c r="A181"/>
  <c r="P181" l="1"/>
  <c r="A182"/>
  <c r="P220"/>
  <c r="A221"/>
  <c r="P416"/>
  <c r="A417"/>
  <c r="P728"/>
  <c r="A729"/>
  <c r="A807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P806"/>
  <c r="P807" s="1"/>
  <c r="P808" s="1"/>
  <c r="P838" s="1"/>
  <c r="P839" s="1"/>
  <c r="P840" s="1"/>
  <c r="P841" s="1"/>
  <c r="A846"/>
  <c r="A534"/>
  <c r="P533"/>
  <c r="P572"/>
  <c r="A573"/>
  <c r="A339"/>
  <c r="P338"/>
  <c r="P299"/>
  <c r="A300"/>
  <c r="A378"/>
  <c r="P377"/>
  <c r="P611"/>
  <c r="A612"/>
  <c r="A456"/>
  <c r="P455"/>
  <c r="P767"/>
  <c r="A768"/>
  <c r="A690"/>
  <c r="P689"/>
  <c r="A769" l="1"/>
  <c r="P768"/>
  <c r="P612"/>
  <c r="A613"/>
  <c r="A301"/>
  <c r="P300"/>
  <c r="A574"/>
  <c r="P573"/>
  <c r="A847"/>
  <c r="P846"/>
  <c r="A886"/>
  <c r="A691"/>
  <c r="P690"/>
  <c r="P456"/>
  <c r="A457"/>
  <c r="A379"/>
  <c r="P378"/>
  <c r="A340"/>
  <c r="P339"/>
  <c r="P534"/>
  <c r="A535"/>
  <c r="A730"/>
  <c r="A418"/>
  <c r="P417"/>
  <c r="P221"/>
  <c r="A222"/>
  <c r="P182"/>
  <c r="A183"/>
  <c r="P418" l="1"/>
  <c r="A419"/>
  <c r="A731"/>
  <c r="A341"/>
  <c r="P340"/>
  <c r="P379"/>
  <c r="A380"/>
  <c r="P691"/>
  <c r="A692"/>
  <c r="A614"/>
  <c r="P613"/>
  <c r="P183"/>
  <c r="A184"/>
  <c r="P222"/>
  <c r="A223"/>
  <c r="P535"/>
  <c r="A536"/>
  <c r="P457"/>
  <c r="A458"/>
  <c r="A887"/>
  <c r="P886"/>
  <c r="A926"/>
  <c r="A848"/>
  <c r="P847"/>
  <c r="P574"/>
  <c r="A575"/>
  <c r="P301"/>
  <c r="A302"/>
  <c r="A770"/>
  <c r="A771" l="1"/>
  <c r="P302"/>
  <c r="A303"/>
  <c r="A576"/>
  <c r="P575"/>
  <c r="P926"/>
  <c r="A966"/>
  <c r="A927"/>
  <c r="A888"/>
  <c r="P887"/>
  <c r="A615"/>
  <c r="P614"/>
  <c r="P341"/>
  <c r="A342"/>
  <c r="A849"/>
  <c r="P848"/>
  <c r="A459"/>
  <c r="P458"/>
  <c r="A537"/>
  <c r="P536"/>
  <c r="P223"/>
  <c r="A224"/>
  <c r="P184"/>
  <c r="A185"/>
  <c r="A693"/>
  <c r="P692"/>
  <c r="A381"/>
  <c r="P380"/>
  <c r="A732"/>
  <c r="A420"/>
  <c r="P419"/>
  <c r="P185" l="1"/>
  <c r="A186"/>
  <c r="P224"/>
  <c r="A225"/>
  <c r="A343"/>
  <c r="P342"/>
  <c r="A928"/>
  <c r="P927"/>
  <c r="A577"/>
  <c r="P576"/>
  <c r="A772"/>
  <c r="P420"/>
  <c r="A421"/>
  <c r="A733"/>
  <c r="A382"/>
  <c r="P381"/>
  <c r="A694"/>
  <c r="P693"/>
  <c r="A538"/>
  <c r="P537"/>
  <c r="A460"/>
  <c r="P459"/>
  <c r="A850"/>
  <c r="P615"/>
  <c r="A616"/>
  <c r="A889"/>
  <c r="P888"/>
  <c r="A1006"/>
  <c r="P966"/>
  <c r="A967"/>
  <c r="A304"/>
  <c r="P303"/>
  <c r="P967" l="1"/>
  <c r="A968"/>
  <c r="A1046"/>
  <c r="A1007"/>
  <c r="P1006"/>
  <c r="A890"/>
  <c r="A851"/>
  <c r="A461"/>
  <c r="P460"/>
  <c r="A539"/>
  <c r="P538"/>
  <c r="P694"/>
  <c r="A695"/>
  <c r="P382"/>
  <c r="A383"/>
  <c r="A734"/>
  <c r="A773"/>
  <c r="A578"/>
  <c r="P577"/>
  <c r="P928"/>
  <c r="A929"/>
  <c r="A344"/>
  <c r="P343"/>
  <c r="P304"/>
  <c r="A305"/>
  <c r="A617"/>
  <c r="P616"/>
  <c r="P421"/>
  <c r="A422"/>
  <c r="P225"/>
  <c r="A226"/>
  <c r="P186"/>
  <c r="A187"/>
  <c r="P187" l="1"/>
  <c r="A188"/>
  <c r="P226"/>
  <c r="A227"/>
  <c r="A423"/>
  <c r="P422"/>
  <c r="P305"/>
  <c r="A306"/>
  <c r="A930"/>
  <c r="P929"/>
  <c r="A735"/>
  <c r="A384"/>
  <c r="P383"/>
  <c r="P695"/>
  <c r="A696"/>
  <c r="A1047"/>
  <c r="P1046"/>
  <c r="A1086"/>
  <c r="P617"/>
  <c r="A618"/>
  <c r="P344"/>
  <c r="A345"/>
  <c r="P578"/>
  <c r="A579"/>
  <c r="A774"/>
  <c r="P539"/>
  <c r="A540"/>
  <c r="P461"/>
  <c r="A462"/>
  <c r="A852"/>
  <c r="A891"/>
  <c r="P1007"/>
  <c r="A1008"/>
  <c r="A969"/>
  <c r="P968"/>
  <c r="P1008" l="1"/>
  <c r="A1009"/>
  <c r="A892"/>
  <c r="A853"/>
  <c r="A463"/>
  <c r="P462"/>
  <c r="P540"/>
  <c r="A541"/>
  <c r="A775"/>
  <c r="P579"/>
  <c r="A580"/>
  <c r="A346"/>
  <c r="P345"/>
  <c r="A619"/>
  <c r="P618"/>
  <c r="A1087"/>
  <c r="P1086"/>
  <c r="A1126"/>
  <c r="P1047"/>
  <c r="A1048"/>
  <c r="P384"/>
  <c r="A385"/>
  <c r="A931"/>
  <c r="P930"/>
  <c r="P423"/>
  <c r="A424"/>
  <c r="A970"/>
  <c r="P696"/>
  <c r="A697"/>
  <c r="A736"/>
  <c r="A307"/>
  <c r="P306"/>
  <c r="P227"/>
  <c r="A228"/>
  <c r="P188"/>
  <c r="A189"/>
  <c r="P189" l="1"/>
  <c r="A190"/>
  <c r="P228"/>
  <c r="A229"/>
  <c r="A698"/>
  <c r="P697"/>
  <c r="A971"/>
  <c r="P424"/>
  <c r="A425"/>
  <c r="A386"/>
  <c r="P385"/>
  <c r="P1048"/>
  <c r="A1049"/>
  <c r="A1127"/>
  <c r="P1126"/>
  <c r="A1166"/>
  <c r="P1087"/>
  <c r="A1088"/>
  <c r="P619"/>
  <c r="A620"/>
  <c r="P346"/>
  <c r="A347"/>
  <c r="A464"/>
  <c r="P463"/>
  <c r="A854"/>
  <c r="A893"/>
  <c r="A308"/>
  <c r="P307"/>
  <c r="A737"/>
  <c r="P931"/>
  <c r="A932"/>
  <c r="P580"/>
  <c r="A581"/>
  <c r="A776"/>
  <c r="A542"/>
  <c r="P541"/>
  <c r="A1010"/>
  <c r="A777" l="1"/>
  <c r="P581"/>
  <c r="A582"/>
  <c r="A933"/>
  <c r="P932"/>
  <c r="A738"/>
  <c r="A894"/>
  <c r="P854"/>
  <c r="A855"/>
  <c r="A348"/>
  <c r="P347"/>
  <c r="P620"/>
  <c r="A621"/>
  <c r="A1089"/>
  <c r="P1088"/>
  <c r="A1167"/>
  <c r="A1206"/>
  <c r="P1166"/>
  <c r="P1127"/>
  <c r="A1128"/>
  <c r="A387"/>
  <c r="P386"/>
  <c r="A972"/>
  <c r="P698"/>
  <c r="A699"/>
  <c r="A1011"/>
  <c r="P542"/>
  <c r="A543"/>
  <c r="A309"/>
  <c r="P308"/>
  <c r="P464"/>
  <c r="A465"/>
  <c r="A1050"/>
  <c r="A426"/>
  <c r="P425"/>
  <c r="P229"/>
  <c r="A230"/>
  <c r="P190"/>
  <c r="A191"/>
  <c r="P191" l="1"/>
  <c r="A192"/>
  <c r="P230"/>
  <c r="A231"/>
  <c r="A1051"/>
  <c r="A466"/>
  <c r="P465"/>
  <c r="P543"/>
  <c r="A544"/>
  <c r="A1012"/>
  <c r="P699"/>
  <c r="A700"/>
  <c r="A973"/>
  <c r="P1128"/>
  <c r="A1129"/>
  <c r="P1167"/>
  <c r="A1168"/>
  <c r="A1090"/>
  <c r="A349"/>
  <c r="P348"/>
  <c r="A895"/>
  <c r="A739"/>
  <c r="P933"/>
  <c r="A934"/>
  <c r="A427"/>
  <c r="P426"/>
  <c r="P309"/>
  <c r="A310"/>
  <c r="A388"/>
  <c r="P387"/>
  <c r="A1207"/>
  <c r="A1246"/>
  <c r="P1206"/>
  <c r="A622"/>
  <c r="P621"/>
  <c r="P855"/>
  <c r="A856"/>
  <c r="P582"/>
  <c r="A583"/>
  <c r="A778"/>
  <c r="P622" l="1"/>
  <c r="A623"/>
  <c r="A1286"/>
  <c r="P1246"/>
  <c r="A311"/>
  <c r="P310"/>
  <c r="A935"/>
  <c r="P934"/>
  <c r="A740"/>
  <c r="A896"/>
  <c r="A1091"/>
  <c r="A1169"/>
  <c r="P1168"/>
  <c r="A1130"/>
  <c r="A974"/>
  <c r="A701"/>
  <c r="P700"/>
  <c r="A545"/>
  <c r="P544"/>
  <c r="P231"/>
  <c r="A232"/>
  <c r="P192"/>
  <c r="A193"/>
  <c r="A779"/>
  <c r="P583"/>
  <c r="A584"/>
  <c r="P856"/>
  <c r="A857"/>
  <c r="A1208"/>
  <c r="P1207"/>
  <c r="A389"/>
  <c r="P388"/>
  <c r="A428"/>
  <c r="P427"/>
  <c r="A350"/>
  <c r="P349"/>
  <c r="A1013"/>
  <c r="P1012"/>
  <c r="A467"/>
  <c r="P466"/>
  <c r="A1052"/>
  <c r="A1053" l="1"/>
  <c r="P467"/>
  <c r="A468"/>
  <c r="P1013"/>
  <c r="A1014"/>
  <c r="P350"/>
  <c r="A351"/>
  <c r="P428"/>
  <c r="A429"/>
  <c r="P389"/>
  <c r="A390"/>
  <c r="A1209"/>
  <c r="P1208"/>
  <c r="A780"/>
  <c r="A546"/>
  <c r="P545"/>
  <c r="P701"/>
  <c r="A702"/>
  <c r="A1131"/>
  <c r="A1170"/>
  <c r="A1092"/>
  <c r="A897"/>
  <c r="A741"/>
  <c r="A936"/>
  <c r="P935"/>
  <c r="A312"/>
  <c r="P311"/>
  <c r="P1286"/>
  <c r="A1326"/>
  <c r="A858"/>
  <c r="P857"/>
  <c r="P584"/>
  <c r="A585"/>
  <c r="P193"/>
  <c r="A194"/>
  <c r="P232"/>
  <c r="A233"/>
  <c r="A975"/>
  <c r="A624"/>
  <c r="P623"/>
  <c r="P624" l="1"/>
  <c r="A625"/>
  <c r="P858"/>
  <c r="A859"/>
  <c r="A313"/>
  <c r="P312"/>
  <c r="P936"/>
  <c r="A937"/>
  <c r="A1093"/>
  <c r="A1171"/>
  <c r="A1132"/>
  <c r="A547"/>
  <c r="P546"/>
  <c r="A781"/>
  <c r="A1210"/>
  <c r="A1054"/>
  <c r="A976"/>
  <c r="P233"/>
  <c r="A234"/>
  <c r="P194"/>
  <c r="A195"/>
  <c r="P585"/>
  <c r="A586"/>
  <c r="A1366"/>
  <c r="P1326"/>
  <c r="A742"/>
  <c r="A898"/>
  <c r="P702"/>
  <c r="A703"/>
  <c r="P390"/>
  <c r="A391"/>
  <c r="P429"/>
  <c r="A430"/>
  <c r="A352"/>
  <c r="P351"/>
  <c r="P1014"/>
  <c r="A1015"/>
  <c r="A469"/>
  <c r="P468"/>
  <c r="A470" l="1"/>
  <c r="P469"/>
  <c r="P352"/>
  <c r="A353"/>
  <c r="A743"/>
  <c r="A1406"/>
  <c r="P1366"/>
  <c r="P547"/>
  <c r="A548"/>
  <c r="P313"/>
  <c r="A314"/>
  <c r="A1016"/>
  <c r="P1015"/>
  <c r="A431"/>
  <c r="P430"/>
  <c r="P391"/>
  <c r="A392"/>
  <c r="A704"/>
  <c r="P703"/>
  <c r="A899"/>
  <c r="A587"/>
  <c r="P586"/>
  <c r="P195"/>
  <c r="A196"/>
  <c r="P234"/>
  <c r="A235"/>
  <c r="A977"/>
  <c r="A1055"/>
  <c r="A1211"/>
  <c r="A782"/>
  <c r="A1133"/>
  <c r="A1172"/>
  <c r="A1094"/>
  <c r="P937"/>
  <c r="A938"/>
  <c r="P859"/>
  <c r="A860"/>
  <c r="P625"/>
  <c r="A626"/>
  <c r="P1211" l="1"/>
  <c r="A1212"/>
  <c r="A978"/>
  <c r="P587"/>
  <c r="A588"/>
  <c r="P704"/>
  <c r="A705"/>
  <c r="A432"/>
  <c r="P431"/>
  <c r="A1017"/>
  <c r="P1016"/>
  <c r="A1446"/>
  <c r="P1406"/>
  <c r="A744"/>
  <c r="A471"/>
  <c r="P470"/>
  <c r="P626"/>
  <c r="A627"/>
  <c r="P860"/>
  <c r="A861"/>
  <c r="P938"/>
  <c r="A939"/>
  <c r="A1095"/>
  <c r="A1173"/>
  <c r="A1134"/>
  <c r="A783"/>
  <c r="P1055"/>
  <c r="A1056"/>
  <c r="P235"/>
  <c r="A236"/>
  <c r="P196"/>
  <c r="A197"/>
  <c r="A900"/>
  <c r="P392"/>
  <c r="A393"/>
  <c r="P314"/>
  <c r="A315"/>
  <c r="A549"/>
  <c r="P548"/>
  <c r="A354"/>
  <c r="P353"/>
  <c r="A355" l="1"/>
  <c r="P354"/>
  <c r="P549"/>
  <c r="A550"/>
  <c r="A472"/>
  <c r="P471"/>
  <c r="A745"/>
  <c r="A1486"/>
  <c r="P1446"/>
  <c r="A1018"/>
  <c r="P1017"/>
  <c r="A433"/>
  <c r="P432"/>
  <c r="A979"/>
  <c r="P315"/>
  <c r="A316"/>
  <c r="P393"/>
  <c r="A394"/>
  <c r="A901"/>
  <c r="P197"/>
  <c r="A198"/>
  <c r="P236"/>
  <c r="A237"/>
  <c r="A1057"/>
  <c r="P1056"/>
  <c r="A784"/>
  <c r="A1135"/>
  <c r="A1174"/>
  <c r="A1096"/>
  <c r="P939"/>
  <c r="A940"/>
  <c r="A862"/>
  <c r="P861"/>
  <c r="P627"/>
  <c r="A628"/>
  <c r="A706"/>
  <c r="P705"/>
  <c r="A589"/>
  <c r="P588"/>
  <c r="A1213"/>
  <c r="P1212"/>
  <c r="P1213" l="1"/>
  <c r="A1214"/>
  <c r="P589"/>
  <c r="A590"/>
  <c r="A707"/>
  <c r="P706"/>
  <c r="P862"/>
  <c r="A863"/>
  <c r="A785"/>
  <c r="P1057"/>
  <c r="A1058"/>
  <c r="A902"/>
  <c r="A980"/>
  <c r="A434"/>
  <c r="P433"/>
  <c r="A1019"/>
  <c r="P1018"/>
  <c r="A746"/>
  <c r="A473"/>
  <c r="P472"/>
  <c r="A356"/>
  <c r="P355"/>
  <c r="P628"/>
  <c r="A629"/>
  <c r="P940"/>
  <c r="A941"/>
  <c r="A1097"/>
  <c r="P1174"/>
  <c r="A1175"/>
  <c r="A1136"/>
  <c r="P237"/>
  <c r="A238"/>
  <c r="P198"/>
  <c r="A199"/>
  <c r="P394"/>
  <c r="A395"/>
  <c r="A317"/>
  <c r="P316"/>
  <c r="A551"/>
  <c r="P550"/>
  <c r="P551" l="1"/>
  <c r="A552"/>
  <c r="A318"/>
  <c r="P317"/>
  <c r="A1098"/>
  <c r="P356"/>
  <c r="A357"/>
  <c r="A474"/>
  <c r="P473"/>
  <c r="A747"/>
  <c r="P1019"/>
  <c r="A1020"/>
  <c r="A435"/>
  <c r="P434"/>
  <c r="A981"/>
  <c r="A903"/>
  <c r="P707"/>
  <c r="A708"/>
  <c r="P395"/>
  <c r="A396"/>
  <c r="P199"/>
  <c r="A200"/>
  <c r="P238"/>
  <c r="A239"/>
  <c r="A1137"/>
  <c r="P1175"/>
  <c r="A1176"/>
  <c r="P941"/>
  <c r="A942"/>
  <c r="P629"/>
  <c r="A630"/>
  <c r="P1058"/>
  <c r="A1059"/>
  <c r="A786"/>
  <c r="A864"/>
  <c r="P863"/>
  <c r="A591"/>
  <c r="P590"/>
  <c r="A1215"/>
  <c r="P1214"/>
  <c r="A1216" l="1"/>
  <c r="P1215"/>
  <c r="A592"/>
  <c r="P591"/>
  <c r="P864"/>
  <c r="A865"/>
  <c r="A787"/>
  <c r="A1138"/>
  <c r="P435"/>
  <c r="A436"/>
  <c r="A475"/>
  <c r="P474"/>
  <c r="A319"/>
  <c r="P318"/>
  <c r="P1059"/>
  <c r="A1060"/>
  <c r="P630"/>
  <c r="A631"/>
  <c r="P942"/>
  <c r="A943"/>
  <c r="A1177"/>
  <c r="P1176"/>
  <c r="P239"/>
  <c r="A240"/>
  <c r="A201"/>
  <c r="P201" s="1"/>
  <c r="P200"/>
  <c r="A397"/>
  <c r="P396"/>
  <c r="A709"/>
  <c r="P708"/>
  <c r="A904"/>
  <c r="A982"/>
  <c r="A1021"/>
  <c r="P1020"/>
  <c r="A748"/>
  <c r="A358"/>
  <c r="P357"/>
  <c r="A1099"/>
  <c r="P552"/>
  <c r="A553"/>
  <c r="P553" l="1"/>
  <c r="A554"/>
  <c r="A1100"/>
  <c r="A749"/>
  <c r="A241"/>
  <c r="P241" s="1"/>
  <c r="P240"/>
  <c r="P943"/>
  <c r="A944"/>
  <c r="A632"/>
  <c r="P631"/>
  <c r="P1060"/>
  <c r="A1061"/>
  <c r="P436"/>
  <c r="A437"/>
  <c r="A1139"/>
  <c r="A866"/>
  <c r="P865"/>
  <c r="P358"/>
  <c r="A359"/>
  <c r="P1021"/>
  <c r="A1022"/>
  <c r="A983"/>
  <c r="A905"/>
  <c r="P709"/>
  <c r="A710"/>
  <c r="P397"/>
  <c r="A398"/>
  <c r="P1177"/>
  <c r="A1178"/>
  <c r="A320"/>
  <c r="P319"/>
  <c r="A476"/>
  <c r="P475"/>
  <c r="A788"/>
  <c r="A593"/>
  <c r="P592"/>
  <c r="A1217"/>
  <c r="P1216"/>
  <c r="A1218" l="1"/>
  <c r="P1217"/>
  <c r="A594"/>
  <c r="P593"/>
  <c r="A789"/>
  <c r="A477"/>
  <c r="P476"/>
  <c r="P320"/>
  <c r="A321"/>
  <c r="P321" s="1"/>
  <c r="A906"/>
  <c r="A867"/>
  <c r="P866"/>
  <c r="P632"/>
  <c r="A633"/>
  <c r="P1178"/>
  <c r="A1179"/>
  <c r="A399"/>
  <c r="P398"/>
  <c r="P710"/>
  <c r="A711"/>
  <c r="A984"/>
  <c r="P1022"/>
  <c r="A1023"/>
  <c r="P359"/>
  <c r="A360"/>
  <c r="A1140"/>
  <c r="A438"/>
  <c r="P437"/>
  <c r="A1062"/>
  <c r="P1061"/>
  <c r="P944"/>
  <c r="A945"/>
  <c r="A750"/>
  <c r="A1101"/>
  <c r="P554"/>
  <c r="A555"/>
  <c r="A1063" l="1"/>
  <c r="P1062"/>
  <c r="A439"/>
  <c r="P438"/>
  <c r="A400"/>
  <c r="P399"/>
  <c r="P867"/>
  <c r="A868"/>
  <c r="A907"/>
  <c r="A478"/>
  <c r="P477"/>
  <c r="A790"/>
  <c r="A595"/>
  <c r="P594"/>
  <c r="P1218"/>
  <c r="A1219"/>
  <c r="A556"/>
  <c r="P555"/>
  <c r="A1102"/>
  <c r="A751"/>
  <c r="A946"/>
  <c r="P945"/>
  <c r="A1141"/>
  <c r="P360"/>
  <c r="A361"/>
  <c r="P361" s="1"/>
  <c r="A1024"/>
  <c r="P1023"/>
  <c r="A985"/>
  <c r="P711"/>
  <c r="A712"/>
  <c r="A1180"/>
  <c r="P1179"/>
  <c r="P633"/>
  <c r="A634"/>
  <c r="P1180" l="1"/>
  <c r="A1181"/>
  <c r="A986"/>
  <c r="P1024"/>
  <c r="A1025"/>
  <c r="A1142"/>
  <c r="P946"/>
  <c r="A947"/>
  <c r="A752"/>
  <c r="A557"/>
  <c r="P556"/>
  <c r="A596"/>
  <c r="P595"/>
  <c r="A791"/>
  <c r="A479"/>
  <c r="P478"/>
  <c r="P400"/>
  <c r="A401"/>
  <c r="P401" s="1"/>
  <c r="P439"/>
  <c r="A440"/>
  <c r="A1064"/>
  <c r="P1063"/>
  <c r="P634"/>
  <c r="A635"/>
  <c r="P712"/>
  <c r="A713"/>
  <c r="A1103"/>
  <c r="P1219"/>
  <c r="A1220"/>
  <c r="A908"/>
  <c r="A869"/>
  <c r="P868"/>
  <c r="A870" l="1"/>
  <c r="P869"/>
  <c r="A1065"/>
  <c r="P1064"/>
  <c r="P479"/>
  <c r="A480"/>
  <c r="A792"/>
  <c r="P596"/>
  <c r="A597"/>
  <c r="P557"/>
  <c r="A558"/>
  <c r="A1143"/>
  <c r="A909"/>
  <c r="A1221"/>
  <c r="P1220"/>
  <c r="A1104"/>
  <c r="P713"/>
  <c r="A714"/>
  <c r="A636"/>
  <c r="P635"/>
  <c r="A441"/>
  <c r="P441" s="1"/>
  <c r="P440"/>
  <c r="A753"/>
  <c r="P947"/>
  <c r="A948"/>
  <c r="A1026"/>
  <c r="P1025"/>
  <c r="A987"/>
  <c r="A1182"/>
  <c r="P1181"/>
  <c r="P1182" l="1"/>
  <c r="A1183"/>
  <c r="A988"/>
  <c r="A1027"/>
  <c r="P1026"/>
  <c r="A637"/>
  <c r="P636"/>
  <c r="A1105"/>
  <c r="P1221"/>
  <c r="A1222"/>
  <c r="A1066"/>
  <c r="P1065"/>
  <c r="A871"/>
  <c r="P870"/>
  <c r="P948"/>
  <c r="A949"/>
  <c r="A754"/>
  <c r="P714"/>
  <c r="A715"/>
  <c r="A910"/>
  <c r="A1144"/>
  <c r="P558"/>
  <c r="A559"/>
  <c r="A598"/>
  <c r="P597"/>
  <c r="A793"/>
  <c r="A481"/>
  <c r="P481" s="1"/>
  <c r="P480"/>
  <c r="A599" l="1"/>
  <c r="P598"/>
  <c r="A1145"/>
  <c r="A911"/>
  <c r="A872"/>
  <c r="P871"/>
  <c r="A1067"/>
  <c r="P1066"/>
  <c r="A1106"/>
  <c r="A638"/>
  <c r="P637"/>
  <c r="A1028"/>
  <c r="P1027"/>
  <c r="A989"/>
  <c r="A794"/>
  <c r="A560"/>
  <c r="P559"/>
  <c r="A716"/>
  <c r="P715"/>
  <c r="A755"/>
  <c r="P949"/>
  <c r="A950"/>
  <c r="A1223"/>
  <c r="P1222"/>
  <c r="A1184"/>
  <c r="P1183"/>
  <c r="A1185" l="1"/>
  <c r="P1184"/>
  <c r="P1223"/>
  <c r="A1224"/>
  <c r="P716"/>
  <c r="A717"/>
  <c r="A561"/>
  <c r="P561" s="1"/>
  <c r="P560"/>
  <c r="A1029"/>
  <c r="P1028"/>
  <c r="P638"/>
  <c r="A639"/>
  <c r="A1107"/>
  <c r="P1067"/>
  <c r="A1068"/>
  <c r="A873"/>
  <c r="P872"/>
  <c r="A1146"/>
  <c r="P599"/>
  <c r="A600"/>
  <c r="P950"/>
  <c r="A951"/>
  <c r="A756"/>
  <c r="A795"/>
  <c r="A990"/>
  <c r="A912"/>
  <c r="A913" l="1"/>
  <c r="A991"/>
  <c r="A796"/>
  <c r="A1147"/>
  <c r="A874"/>
  <c r="P873"/>
  <c r="A1108"/>
  <c r="A1030"/>
  <c r="P1029"/>
  <c r="A1186"/>
  <c r="P1185"/>
  <c r="A757"/>
  <c r="P951"/>
  <c r="A952"/>
  <c r="A601"/>
  <c r="P601" s="1"/>
  <c r="P600"/>
  <c r="P1068"/>
  <c r="A1069"/>
  <c r="A640"/>
  <c r="P639"/>
  <c r="A718"/>
  <c r="P717"/>
  <c r="P1224"/>
  <c r="A1225"/>
  <c r="P1225" l="1"/>
  <c r="A1226"/>
  <c r="P1069"/>
  <c r="A1070"/>
  <c r="P952"/>
  <c r="A953"/>
  <c r="A758"/>
  <c r="A1109"/>
  <c r="A914"/>
  <c r="P718"/>
  <c r="A719"/>
  <c r="P640"/>
  <c r="A641"/>
  <c r="P641" s="1"/>
  <c r="A1187"/>
  <c r="P1186"/>
  <c r="A1031"/>
  <c r="P1030"/>
  <c r="A875"/>
  <c r="P874"/>
  <c r="A1148"/>
  <c r="A797"/>
  <c r="A992"/>
  <c r="A993" l="1"/>
  <c r="A798"/>
  <c r="A876"/>
  <c r="P875"/>
  <c r="A1032"/>
  <c r="P1031"/>
  <c r="A1188"/>
  <c r="P1187"/>
  <c r="A915"/>
  <c r="P758"/>
  <c r="A759"/>
  <c r="A1149"/>
  <c r="A720"/>
  <c r="P719"/>
  <c r="A1110"/>
  <c r="P953"/>
  <c r="A954"/>
  <c r="P1070"/>
  <c r="A1071"/>
  <c r="A1227"/>
  <c r="P1226"/>
  <c r="A1228" l="1"/>
  <c r="P1227"/>
  <c r="A721"/>
  <c r="P721" s="1"/>
  <c r="P720"/>
  <c r="P1188"/>
  <c r="A1189"/>
  <c r="P1032"/>
  <c r="A1033"/>
  <c r="P876"/>
  <c r="A877"/>
  <c r="A994"/>
  <c r="A1072"/>
  <c r="P1071"/>
  <c r="A955"/>
  <c r="P954"/>
  <c r="A1111"/>
  <c r="A1150"/>
  <c r="A760"/>
  <c r="P759"/>
  <c r="A916"/>
  <c r="P798"/>
  <c r="A799"/>
  <c r="A917" l="1"/>
  <c r="A761"/>
  <c r="P761" s="1"/>
  <c r="P760"/>
  <c r="A1151"/>
  <c r="A1112"/>
  <c r="P955"/>
  <c r="A956"/>
  <c r="P1072"/>
  <c r="A1073"/>
  <c r="A995"/>
  <c r="P1228"/>
  <c r="A1229"/>
  <c r="A800"/>
  <c r="P799"/>
  <c r="P877"/>
  <c r="A878"/>
  <c r="A1034"/>
  <c r="P1033"/>
  <c r="A1190"/>
  <c r="P1189"/>
  <c r="Q307" i="8"/>
  <c r="Q67" s="1"/>
  <c r="AC67" s="1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AB306"/>
  <c r="AA306"/>
  <c r="Z306"/>
  <c r="Y306"/>
  <c r="X306"/>
  <c r="W306"/>
  <c r="V306"/>
  <c r="U306"/>
  <c r="T306"/>
  <c r="S306"/>
  <c r="R306"/>
  <c r="AB305"/>
  <c r="AA305"/>
  <c r="Z305"/>
  <c r="Y305"/>
  <c r="X305"/>
  <c r="W305"/>
  <c r="V305"/>
  <c r="U305"/>
  <c r="T305"/>
  <c r="S305"/>
  <c r="R305"/>
  <c r="AB304"/>
  <c r="AA304"/>
  <c r="Z304"/>
  <c r="Y304"/>
  <c r="X304"/>
  <c r="W304"/>
  <c r="V304"/>
  <c r="U304"/>
  <c r="T304"/>
  <c r="S304"/>
  <c r="R304"/>
  <c r="AB303"/>
  <c r="AA303"/>
  <c r="Z303"/>
  <c r="Y303"/>
  <c r="X303"/>
  <c r="W303"/>
  <c r="V303"/>
  <c r="U303"/>
  <c r="T303"/>
  <c r="S303"/>
  <c r="R303"/>
  <c r="AB302"/>
  <c r="AA302"/>
  <c r="Z302"/>
  <c r="Y302"/>
  <c r="X302"/>
  <c r="W302"/>
  <c r="V302"/>
  <c r="U302"/>
  <c r="T302"/>
  <c r="S302"/>
  <c r="R302"/>
  <c r="AB301"/>
  <c r="AA301"/>
  <c r="Z301"/>
  <c r="Y301"/>
  <c r="X301"/>
  <c r="W301"/>
  <c r="V301"/>
  <c r="U301"/>
  <c r="T301"/>
  <c r="S301"/>
  <c r="R301"/>
  <c r="AB300"/>
  <c r="AA300"/>
  <c r="Z300"/>
  <c r="Y300"/>
  <c r="X300"/>
  <c r="W300"/>
  <c r="V300"/>
  <c r="U300"/>
  <c r="T300"/>
  <c r="S300"/>
  <c r="R300"/>
  <c r="AB299"/>
  <c r="AA299"/>
  <c r="Z299"/>
  <c r="Y299"/>
  <c r="X299"/>
  <c r="W299"/>
  <c r="V299"/>
  <c r="U299"/>
  <c r="T299"/>
  <c r="S299"/>
  <c r="R299"/>
  <c r="AB298"/>
  <c r="AA298"/>
  <c r="Z298"/>
  <c r="Y298"/>
  <c r="X298"/>
  <c r="W298"/>
  <c r="V298"/>
  <c r="U298"/>
  <c r="T298"/>
  <c r="S298"/>
  <c r="R298"/>
  <c r="AB297"/>
  <c r="AA297"/>
  <c r="Z297"/>
  <c r="Y297"/>
  <c r="X297"/>
  <c r="W297"/>
  <c r="V297"/>
  <c r="U297"/>
  <c r="T297"/>
  <c r="S297"/>
  <c r="R297"/>
  <c r="AB296"/>
  <c r="AA296"/>
  <c r="Z296"/>
  <c r="Y296"/>
  <c r="X296"/>
  <c r="W296"/>
  <c r="V296"/>
  <c r="U296"/>
  <c r="T296"/>
  <c r="S296"/>
  <c r="R296"/>
  <c r="AB295"/>
  <c r="AA295"/>
  <c r="Z295"/>
  <c r="Y295"/>
  <c r="X295"/>
  <c r="W295"/>
  <c r="V295"/>
  <c r="U295"/>
  <c r="T295"/>
  <c r="S295"/>
  <c r="R295"/>
  <c r="AB294"/>
  <c r="AA294"/>
  <c r="Z294"/>
  <c r="Y294"/>
  <c r="X294"/>
  <c r="W294"/>
  <c r="V294"/>
  <c r="U294"/>
  <c r="T294"/>
  <c r="S294"/>
  <c r="R294"/>
  <c r="AB293"/>
  <c r="AA293"/>
  <c r="Z293"/>
  <c r="Y293"/>
  <c r="X293"/>
  <c r="W293"/>
  <c r="V293"/>
  <c r="U293"/>
  <c r="T293"/>
  <c r="S293"/>
  <c r="R293"/>
  <c r="AB292"/>
  <c r="AA292"/>
  <c r="Z292"/>
  <c r="Y292"/>
  <c r="X292"/>
  <c r="W292"/>
  <c r="V292"/>
  <c r="U292"/>
  <c r="T292"/>
  <c r="S292"/>
  <c r="R292"/>
  <c r="AB291"/>
  <c r="AA291"/>
  <c r="Z291"/>
  <c r="Y291"/>
  <c r="X291"/>
  <c r="W291"/>
  <c r="V291"/>
  <c r="U291"/>
  <c r="T291"/>
  <c r="S291"/>
  <c r="R291"/>
  <c r="AB290"/>
  <c r="AA290"/>
  <c r="Z290"/>
  <c r="Y290"/>
  <c r="X290"/>
  <c r="W290"/>
  <c r="V290"/>
  <c r="U290"/>
  <c r="T290"/>
  <c r="S290"/>
  <c r="R290"/>
  <c r="AB289"/>
  <c r="AA289"/>
  <c r="Z289"/>
  <c r="Y289"/>
  <c r="X289"/>
  <c r="W289"/>
  <c r="V289"/>
  <c r="U289"/>
  <c r="T289"/>
  <c r="S289"/>
  <c r="R289"/>
  <c r="AB288"/>
  <c r="AA288"/>
  <c r="Z288"/>
  <c r="Y288"/>
  <c r="X288"/>
  <c r="W288"/>
  <c r="V288"/>
  <c r="U288"/>
  <c r="T288"/>
  <c r="S288"/>
  <c r="R288"/>
  <c r="AB287"/>
  <c r="AA287"/>
  <c r="Z287"/>
  <c r="Y287"/>
  <c r="X287"/>
  <c r="W287"/>
  <c r="V287"/>
  <c r="U287"/>
  <c r="T287"/>
  <c r="S287"/>
  <c r="R287"/>
  <c r="Q57" i="7"/>
  <c r="Q56"/>
  <c r="Q55"/>
  <c r="Q54"/>
  <c r="Q53"/>
  <c r="Q52"/>
  <c r="Q51"/>
  <c r="AB56"/>
  <c r="AA56"/>
  <c r="Z56"/>
  <c r="Y56"/>
  <c r="X56"/>
  <c r="W56"/>
  <c r="V56"/>
  <c r="U56"/>
  <c r="T56"/>
  <c r="S56"/>
  <c r="R56"/>
  <c r="AB55"/>
  <c r="AA55"/>
  <c r="Z55"/>
  <c r="Y55"/>
  <c r="X55"/>
  <c r="W55"/>
  <c r="V55"/>
  <c r="U55"/>
  <c r="T55"/>
  <c r="S55"/>
  <c r="R55"/>
  <c r="AB54"/>
  <c r="AA54"/>
  <c r="Z54"/>
  <c r="Y54"/>
  <c r="X54"/>
  <c r="W54"/>
  <c r="V54"/>
  <c r="U54"/>
  <c r="T54"/>
  <c r="S54"/>
  <c r="R54"/>
  <c r="AB53"/>
  <c r="AA53"/>
  <c r="Z53"/>
  <c r="Y53"/>
  <c r="X53"/>
  <c r="W53"/>
  <c r="V53"/>
  <c r="U53"/>
  <c r="T53"/>
  <c r="S53"/>
  <c r="R53"/>
  <c r="AB52"/>
  <c r="AA52"/>
  <c r="Z52"/>
  <c r="Y52"/>
  <c r="X52"/>
  <c r="W52"/>
  <c r="V52"/>
  <c r="U52"/>
  <c r="T52"/>
  <c r="S52"/>
  <c r="R52"/>
  <c r="AB51"/>
  <c r="AA51"/>
  <c r="Z51"/>
  <c r="Y51"/>
  <c r="X51"/>
  <c r="W51"/>
  <c r="V51"/>
  <c r="U51"/>
  <c r="T51"/>
  <c r="S51"/>
  <c r="R51"/>
  <c r="AB50"/>
  <c r="AA50"/>
  <c r="Z50"/>
  <c r="Y50"/>
  <c r="X50"/>
  <c r="W50"/>
  <c r="V50"/>
  <c r="U50"/>
  <c r="T50"/>
  <c r="S50"/>
  <c r="R50"/>
  <c r="AB207" i="8"/>
  <c r="AA207"/>
  <c r="Z207"/>
  <c r="Y207"/>
  <c r="X207"/>
  <c r="W207"/>
  <c r="V207"/>
  <c r="U207"/>
  <c r="T207"/>
  <c r="S207"/>
  <c r="R207"/>
  <c r="P164" i="9"/>
  <c r="P44"/>
  <c r="DO317"/>
  <c r="DO318" s="1"/>
  <c r="DO319" s="1"/>
  <c r="DO320" s="1"/>
  <c r="DO321" s="1"/>
  <c r="DO322" s="1"/>
  <c r="DO323" s="1"/>
  <c r="DO324" s="1"/>
  <c r="DO325" s="1"/>
  <c r="DO326" s="1"/>
  <c r="DO327" s="1"/>
  <c r="DO328" s="1"/>
  <c r="DO329" s="1"/>
  <c r="DO330" s="1"/>
  <c r="DO331" s="1"/>
  <c r="DO332" s="1"/>
  <c r="DO333" s="1"/>
  <c r="DO334" s="1"/>
  <c r="DO335" s="1"/>
  <c r="DO336" s="1"/>
  <c r="DO337" s="1"/>
  <c r="DO338" s="1"/>
  <c r="CB317"/>
  <c r="CB318" s="1"/>
  <c r="CB319" s="1"/>
  <c r="CB320" s="1"/>
  <c r="CB321" s="1"/>
  <c r="CB322" s="1"/>
  <c r="CB323" s="1"/>
  <c r="CB324" s="1"/>
  <c r="CB325" s="1"/>
  <c r="CB326" s="1"/>
  <c r="CB327" s="1"/>
  <c r="CB328" s="1"/>
  <c r="CB329" s="1"/>
  <c r="CB330" s="1"/>
  <c r="CB331" s="1"/>
  <c r="CB332" s="1"/>
  <c r="CB333" s="1"/>
  <c r="CB334" s="1"/>
  <c r="CB335" s="1"/>
  <c r="CB336" s="1"/>
  <c r="CB337" s="1"/>
  <c r="CB338" s="1"/>
  <c r="AJ378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BO376"/>
  <c r="BN376"/>
  <c r="DL314"/>
  <c r="DK314"/>
  <c r="DJ314"/>
  <c r="DI314"/>
  <c r="DH314"/>
  <c r="BO375"/>
  <c r="BN375"/>
  <c r="BM375"/>
  <c r="BL375"/>
  <c r="BK375"/>
  <c r="BJ375"/>
  <c r="BI375"/>
  <c r="BH375"/>
  <c r="BG375"/>
  <c r="BF375"/>
  <c r="BE375"/>
  <c r="BD375"/>
  <c r="BC375"/>
  <c r="BB375"/>
  <c r="BA375"/>
  <c r="AZ375"/>
  <c r="AY375"/>
  <c r="AX375"/>
  <c r="AW375"/>
  <c r="AV375"/>
  <c r="AU375"/>
  <c r="AT375"/>
  <c r="AS375"/>
  <c r="AR375"/>
  <c r="AQ375"/>
  <c r="AP375"/>
  <c r="AO375"/>
  <c r="AN375"/>
  <c r="AM375"/>
  <c r="AL375"/>
  <c r="DK313"/>
  <c r="DJ313"/>
  <c r="DI313"/>
  <c r="DH313"/>
  <c r="A1191" i="7" l="1"/>
  <c r="P1190"/>
  <c r="A1035"/>
  <c r="P1034"/>
  <c r="A801"/>
  <c r="P801" s="1"/>
  <c r="P800"/>
  <c r="A879"/>
  <c r="P878"/>
  <c r="P1229"/>
  <c r="A1230"/>
  <c r="A996"/>
  <c r="P1073"/>
  <c r="A1074"/>
  <c r="P956"/>
  <c r="A957"/>
  <c r="A1113"/>
  <c r="A1152"/>
  <c r="A918"/>
  <c r="AK281" i="9"/>
  <c r="A919" i="7" l="1"/>
  <c r="P918"/>
  <c r="A997"/>
  <c r="A880"/>
  <c r="P879"/>
  <c r="A1036"/>
  <c r="P1035"/>
  <c r="A1192"/>
  <c r="P1191"/>
  <c r="A1153"/>
  <c r="A1114"/>
  <c r="P957"/>
  <c r="A958"/>
  <c r="P1074"/>
  <c r="A1075"/>
  <c r="A1231"/>
  <c r="P1230"/>
  <c r="CC281" i="9"/>
  <c r="AK293"/>
  <c r="AK280"/>
  <c r="A1232" i="7" l="1"/>
  <c r="P1231"/>
  <c r="A1193"/>
  <c r="P1192"/>
  <c r="A1037"/>
  <c r="P1036"/>
  <c r="A881"/>
  <c r="P881" s="1"/>
  <c r="P880"/>
  <c r="P919"/>
  <c r="A920"/>
  <c r="P1075"/>
  <c r="A1076"/>
  <c r="P958"/>
  <c r="A959"/>
  <c r="A1115"/>
  <c r="A1154"/>
  <c r="A998"/>
  <c r="AK305" i="9"/>
  <c r="CC293"/>
  <c r="CC280"/>
  <c r="AK292"/>
  <c r="AK279"/>
  <c r="A1038" i="7" l="1"/>
  <c r="P1037"/>
  <c r="A1194"/>
  <c r="P1193"/>
  <c r="A1233"/>
  <c r="P1232"/>
  <c r="P998"/>
  <c r="A999"/>
  <c r="A1155"/>
  <c r="A1116"/>
  <c r="P959"/>
  <c r="A960"/>
  <c r="P1076"/>
  <c r="A1077"/>
  <c r="A921"/>
  <c r="P921" s="1"/>
  <c r="P920"/>
  <c r="AK304" i="9"/>
  <c r="CC292"/>
  <c r="CC279"/>
  <c r="AK291"/>
  <c r="AK317"/>
  <c r="AK329" s="1"/>
  <c r="AK341" s="1"/>
  <c r="AK353" s="1"/>
  <c r="AK365" s="1"/>
  <c r="CC305"/>
  <c r="AK278"/>
  <c r="P1233" i="7" l="1"/>
  <c r="A1234"/>
  <c r="A1195"/>
  <c r="P1194"/>
  <c r="A1039"/>
  <c r="P1038"/>
  <c r="A1078"/>
  <c r="P1077"/>
  <c r="P960"/>
  <c r="A961"/>
  <c r="P961" s="1"/>
  <c r="A1117"/>
  <c r="A1156"/>
  <c r="P999"/>
  <c r="A1000"/>
  <c r="AK303" i="9"/>
  <c r="CC291"/>
  <c r="CC278"/>
  <c r="AK290"/>
  <c r="AK316"/>
  <c r="AK328" s="1"/>
  <c r="AK340" s="1"/>
  <c r="AK352" s="1"/>
  <c r="AK364" s="1"/>
  <c r="CC304"/>
  <c r="AK277"/>
  <c r="A1001" i="7" l="1"/>
  <c r="P1001" s="1"/>
  <c r="P1000"/>
  <c r="A1157"/>
  <c r="A1118"/>
  <c r="P1234"/>
  <c r="A1235"/>
  <c r="A1079"/>
  <c r="P1078"/>
  <c r="P1039"/>
  <c r="A1040"/>
  <c r="A1196"/>
  <c r="P1195"/>
  <c r="AK302" i="9"/>
  <c r="CC290"/>
  <c r="CC277"/>
  <c r="AK289"/>
  <c r="AK315"/>
  <c r="AK327" s="1"/>
  <c r="AK339" s="1"/>
  <c r="AK351" s="1"/>
  <c r="AK363" s="1"/>
  <c r="CC303"/>
  <c r="AK276"/>
  <c r="A1197" i="7" l="1"/>
  <c r="P1196"/>
  <c r="A1080"/>
  <c r="P1079"/>
  <c r="A1119"/>
  <c r="P1118"/>
  <c r="P1040"/>
  <c r="A1041"/>
  <c r="P1041" s="1"/>
  <c r="P1235"/>
  <c r="A1236"/>
  <c r="A1158"/>
  <c r="AK301" i="9"/>
  <c r="CC289"/>
  <c r="CC276"/>
  <c r="AK288"/>
  <c r="AK314"/>
  <c r="AK326" s="1"/>
  <c r="AK338" s="1"/>
  <c r="AK350" s="1"/>
  <c r="AK362" s="1"/>
  <c r="CC302"/>
  <c r="AK275"/>
  <c r="P1158" i="7" l="1"/>
  <c r="A1159"/>
  <c r="P1119"/>
  <c r="A1120"/>
  <c r="P1080"/>
  <c r="A1081"/>
  <c r="P1081" s="1"/>
  <c r="P1197"/>
  <c r="A1198"/>
  <c r="A1237"/>
  <c r="P1236"/>
  <c r="AK300" i="9"/>
  <c r="CC288"/>
  <c r="CC275"/>
  <c r="AK287"/>
  <c r="AK313"/>
  <c r="AK325" s="1"/>
  <c r="AK337" s="1"/>
  <c r="AK349" s="1"/>
  <c r="AK361" s="1"/>
  <c r="CC301"/>
  <c r="AK274"/>
  <c r="P1237" i="7" l="1"/>
  <c r="A1238"/>
  <c r="A1199"/>
  <c r="P1198"/>
  <c r="A1121"/>
  <c r="P1121" s="1"/>
  <c r="P1120"/>
  <c r="A1160"/>
  <c r="P1159"/>
  <c r="AK299" i="9"/>
  <c r="CC287"/>
  <c r="CC274"/>
  <c r="AK286"/>
  <c r="AK312"/>
  <c r="AK324" s="1"/>
  <c r="AK336" s="1"/>
  <c r="AK348" s="1"/>
  <c r="AK360" s="1"/>
  <c r="CC300"/>
  <c r="AK273"/>
  <c r="A1161" i="7" l="1"/>
  <c r="P1161" s="1"/>
  <c r="P1160"/>
  <c r="A1200"/>
  <c r="P1199"/>
  <c r="P1238"/>
  <c r="A1239"/>
  <c r="AK298" i="9"/>
  <c r="CC286"/>
  <c r="CC273"/>
  <c r="AK285"/>
  <c r="AK311"/>
  <c r="AK323" s="1"/>
  <c r="AK335" s="1"/>
  <c r="AK347" s="1"/>
  <c r="AK359" s="1"/>
  <c r="CC299"/>
  <c r="AK272"/>
  <c r="A1201" i="7" l="1"/>
  <c r="P1201" s="1"/>
  <c r="P1200"/>
  <c r="P1239"/>
  <c r="A1240"/>
  <c r="AK297" i="9"/>
  <c r="CC285"/>
  <c r="CC272"/>
  <c r="AK284"/>
  <c r="AK310"/>
  <c r="AK322" s="1"/>
  <c r="AK334" s="1"/>
  <c r="AK346" s="1"/>
  <c r="AK358" s="1"/>
  <c r="CC298"/>
  <c r="AK271"/>
  <c r="P1240" i="7" l="1"/>
  <c r="A1241"/>
  <c r="P1241" s="1"/>
  <c r="AK296" i="9"/>
  <c r="CC284"/>
  <c r="CC271"/>
  <c r="AK283"/>
  <c r="AK309"/>
  <c r="CC297"/>
  <c r="AK270"/>
  <c r="AK295" l="1"/>
  <c r="CC283"/>
  <c r="CC270"/>
  <c r="AK282"/>
  <c r="AK321"/>
  <c r="AK333" s="1"/>
  <c r="AK345" s="1"/>
  <c r="AK357" s="1"/>
  <c r="CC309"/>
  <c r="AK308"/>
  <c r="CC296"/>
  <c r="CC269"/>
  <c r="AK294" l="1"/>
  <c r="CC282"/>
  <c r="AK320"/>
  <c r="AK332" s="1"/>
  <c r="AK344" s="1"/>
  <c r="AK356" s="1"/>
  <c r="CC308"/>
  <c r="AK307"/>
  <c r="CC295"/>
  <c r="CC268"/>
  <c r="AK319" l="1"/>
  <c r="AK331" s="1"/>
  <c r="AK343" s="1"/>
  <c r="AK355" s="1"/>
  <c r="AK367" s="1"/>
  <c r="CC307"/>
  <c r="AK306"/>
  <c r="CC294"/>
  <c r="CC267"/>
  <c r="AK318" l="1"/>
  <c r="AK330" s="1"/>
  <c r="AK342" s="1"/>
  <c r="AK354" s="1"/>
  <c r="AK366" s="1"/>
  <c r="CC306"/>
  <c r="CC266"/>
  <c r="CC265" l="1"/>
  <c r="CC264" l="1"/>
  <c r="CC263" l="1"/>
  <c r="CC262" l="1"/>
  <c r="CC261" l="1"/>
  <c r="CC260" l="1"/>
  <c r="CC259"/>
  <c r="CC258"/>
  <c r="CC257"/>
  <c r="CC256"/>
  <c r="CC255"/>
  <c r="CC254"/>
  <c r="CC253"/>
  <c r="CC252"/>
  <c r="CC251"/>
  <c r="CC250"/>
  <c r="CC249"/>
  <c r="CC248"/>
  <c r="CC247"/>
  <c r="CC246" l="1"/>
  <c r="CC245" l="1"/>
  <c r="CC244" l="1"/>
  <c r="CC243" l="1"/>
  <c r="CC242" l="1"/>
  <c r="CC241" l="1"/>
  <c r="CC240" l="1"/>
  <c r="CC239" l="1"/>
  <c r="CC238" l="1"/>
  <c r="CC237" l="1"/>
  <c r="CC236" l="1"/>
  <c r="CC235" l="1"/>
  <c r="CC234" l="1"/>
  <c r="CC233" l="1"/>
  <c r="CC232" l="1"/>
  <c r="CC231" l="1"/>
  <c r="CC230" l="1"/>
  <c r="CC229"/>
  <c r="CC228"/>
  <c r="CC227"/>
  <c r="CC226"/>
  <c r="CC225"/>
  <c r="CC224"/>
  <c r="CC223"/>
  <c r="CC222"/>
  <c r="CC221"/>
  <c r="CC220"/>
  <c r="CC219"/>
  <c r="CC218"/>
  <c r="CC217"/>
  <c r="CC216"/>
  <c r="CC215"/>
  <c r="CC214"/>
  <c r="CC213"/>
  <c r="CC212"/>
  <c r="CC211"/>
  <c r="CC210"/>
  <c r="CC209"/>
  <c r="CC208"/>
  <c r="CC207"/>
  <c r="CC206" l="1"/>
  <c r="CC205" l="1"/>
  <c r="CC204" l="1"/>
  <c r="CC203" l="1"/>
  <c r="CC202" l="1"/>
  <c r="CC201" l="1"/>
  <c r="CC200" l="1"/>
  <c r="CC199" l="1"/>
  <c r="CC198" l="1"/>
  <c r="CC197" l="1"/>
  <c r="CC196" l="1"/>
  <c r="CC195" l="1"/>
  <c r="CC194" l="1"/>
  <c r="CC193" l="1"/>
  <c r="CC192" l="1"/>
  <c r="CC191" l="1"/>
  <c r="CC190" l="1"/>
  <c r="CC189"/>
  <c r="CC188"/>
  <c r="CC187"/>
  <c r="CC186"/>
  <c r="CC185"/>
  <c r="CC184"/>
  <c r="CC183"/>
  <c r="CC182"/>
  <c r="CC181"/>
  <c r="CC180"/>
  <c r="CC179"/>
  <c r="CC178"/>
  <c r="CC177"/>
  <c r="CC176"/>
  <c r="CC175"/>
  <c r="CC174"/>
  <c r="CC173"/>
  <c r="CC172"/>
  <c r="CC171"/>
  <c r="CC170"/>
  <c r="CC169"/>
  <c r="CC168"/>
  <c r="CC167"/>
  <c r="CC166" l="1"/>
  <c r="CC165" l="1"/>
  <c r="CC164" l="1"/>
  <c r="CC163" l="1"/>
  <c r="CC162" l="1"/>
  <c r="CC161" l="1"/>
  <c r="CC160" l="1"/>
  <c r="CC159" l="1"/>
  <c r="CC158" l="1"/>
  <c r="CC157" l="1"/>
  <c r="CC156" l="1"/>
  <c r="CC155" l="1"/>
  <c r="CC154" l="1"/>
  <c r="CC153" l="1"/>
  <c r="CC152" l="1"/>
  <c r="CC151" l="1"/>
  <c r="CC150" l="1"/>
  <c r="CC149"/>
  <c r="CC148"/>
  <c r="CC147"/>
  <c r="CC146"/>
  <c r="CC145"/>
  <c r="CC144"/>
  <c r="CC143"/>
  <c r="CC142"/>
  <c r="CC141"/>
  <c r="CC140"/>
  <c r="CC139"/>
  <c r="CC138"/>
  <c r="CC137"/>
  <c r="CC136"/>
  <c r="CC135"/>
  <c r="CC134"/>
  <c r="CC133"/>
  <c r="CC132"/>
  <c r="CC131"/>
  <c r="CC130"/>
  <c r="CC129"/>
  <c r="CC128"/>
  <c r="CC127"/>
  <c r="CC126"/>
  <c r="CC125"/>
  <c r="CC124"/>
  <c r="CC123"/>
  <c r="CC122"/>
  <c r="CC121"/>
  <c r="CC120"/>
  <c r="CC119"/>
  <c r="CC118"/>
  <c r="CC117"/>
  <c r="CC116"/>
  <c r="CC115"/>
  <c r="CC114"/>
  <c r="CC113"/>
  <c r="CC112"/>
  <c r="CC111"/>
  <c r="CC110"/>
  <c r="CC109"/>
  <c r="CC108"/>
  <c r="CC107"/>
  <c r="CC106"/>
  <c r="CC105"/>
  <c r="CC104"/>
  <c r="CC103"/>
  <c r="CC102"/>
  <c r="CC101"/>
  <c r="CC100"/>
  <c r="CC99"/>
  <c r="CC98"/>
  <c r="CC97"/>
  <c r="CC96"/>
  <c r="CC95"/>
  <c r="CC94"/>
  <c r="CC93"/>
  <c r="CC92"/>
  <c r="CC91"/>
  <c r="CC90"/>
  <c r="CC89"/>
  <c r="CC88"/>
  <c r="CC87"/>
  <c r="CC86" l="1"/>
  <c r="CC85" l="1"/>
  <c r="CC84" l="1"/>
  <c r="CC83" l="1"/>
  <c r="CC82" l="1"/>
  <c r="CC81" l="1"/>
  <c r="CC80" l="1"/>
  <c r="CC79" l="1"/>
  <c r="CC78" l="1"/>
  <c r="CC77" l="1"/>
  <c r="CC76" l="1"/>
  <c r="CC75" l="1"/>
  <c r="CC74" l="1"/>
  <c r="CC73" l="1"/>
  <c r="CC72" l="1"/>
  <c r="CC71" l="1"/>
  <c r="CC70" l="1"/>
  <c r="CC69" l="1"/>
  <c r="CC68"/>
  <c r="CC67"/>
  <c r="CC66"/>
  <c r="CC65"/>
  <c r="CC64"/>
  <c r="CC63"/>
  <c r="CC62"/>
  <c r="CC61"/>
  <c r="CC60"/>
  <c r="CC59"/>
  <c r="CC58"/>
  <c r="CC57"/>
  <c r="CC56" l="1"/>
  <c r="CC55"/>
  <c r="CC54"/>
  <c r="CC53"/>
  <c r="CC52"/>
  <c r="CC51"/>
  <c r="CC50"/>
  <c r="CC49"/>
  <c r="CC48"/>
  <c r="CC47"/>
  <c r="CC46" l="1"/>
  <c r="CC45" l="1"/>
  <c r="CC44" l="1"/>
  <c r="CC43" l="1"/>
  <c r="CC42" l="1"/>
  <c r="CC41" l="1"/>
  <c r="CC40" l="1"/>
  <c r="CC39" l="1"/>
  <c r="CC38" l="1"/>
  <c r="CC37" l="1"/>
  <c r="CC36" l="1"/>
  <c r="CC35" l="1"/>
  <c r="CC34" l="1"/>
  <c r="CC33" l="1"/>
  <c r="CC32" l="1"/>
  <c r="CC31" l="1"/>
  <c r="CC30" l="1"/>
  <c r="CC29"/>
  <c r="CA29"/>
  <c r="CA41" l="1"/>
  <c r="AI29"/>
  <c r="AI41" l="1"/>
  <c r="CA53"/>
  <c r="CC28"/>
  <c r="CA28"/>
  <c r="CA40" l="1"/>
  <c r="CA65"/>
  <c r="AI53"/>
  <c r="AI28"/>
  <c r="AI40" l="1"/>
  <c r="AI65"/>
  <c r="CA52"/>
  <c r="CA77"/>
  <c r="CC27"/>
  <c r="CA27"/>
  <c r="CA89" l="1"/>
  <c r="CA64"/>
  <c r="AI77"/>
  <c r="CA39"/>
  <c r="AI52"/>
  <c r="AI27"/>
  <c r="AI39" l="1"/>
  <c r="AI64"/>
  <c r="AI89"/>
  <c r="CA101"/>
  <c r="CA51"/>
  <c r="CA76"/>
  <c r="CC26"/>
  <c r="CA26"/>
  <c r="CA38" l="1"/>
  <c r="CA88"/>
  <c r="AI101"/>
  <c r="AI76"/>
  <c r="CA63"/>
  <c r="CA113"/>
  <c r="AI51"/>
  <c r="AI26"/>
  <c r="CA75" l="1"/>
  <c r="AI113"/>
  <c r="CA100"/>
  <c r="AI38"/>
  <c r="AI63"/>
  <c r="CA125"/>
  <c r="AI88"/>
  <c r="CA50"/>
  <c r="CC25"/>
  <c r="CA25"/>
  <c r="CA62" l="1"/>
  <c r="AI100"/>
  <c r="CA137"/>
  <c r="AI50"/>
  <c r="AI125"/>
  <c r="CA87"/>
  <c r="CA37"/>
  <c r="AI75"/>
  <c r="CA112"/>
  <c r="AI25"/>
  <c r="AI37" l="1"/>
  <c r="CA124"/>
  <c r="CA49"/>
  <c r="AI137"/>
  <c r="CA149"/>
  <c r="CA74"/>
  <c r="AI87"/>
  <c r="CA99"/>
  <c r="AI62"/>
  <c r="AI112"/>
  <c r="CC24"/>
  <c r="CA24"/>
  <c r="CA36" l="1"/>
  <c r="AI124"/>
  <c r="CA111"/>
  <c r="AI99"/>
  <c r="CA86"/>
  <c r="AI149"/>
  <c r="AI74"/>
  <c r="CA161"/>
  <c r="CA61"/>
  <c r="CA136"/>
  <c r="AI49"/>
  <c r="AI24"/>
  <c r="CA148" l="1"/>
  <c r="CA173"/>
  <c r="AI161"/>
  <c r="AI111"/>
  <c r="AI136"/>
  <c r="AI36"/>
  <c r="AI61"/>
  <c r="CA73"/>
  <c r="AI86"/>
  <c r="CA98"/>
  <c r="CA123"/>
  <c r="CA48"/>
  <c r="CC23"/>
  <c r="CA23"/>
  <c r="CA35" l="1"/>
  <c r="CA135"/>
  <c r="AI98"/>
  <c r="CA85"/>
  <c r="AI48"/>
  <c r="AI123"/>
  <c r="CA160"/>
  <c r="CA60"/>
  <c r="CA110"/>
  <c r="AI73"/>
  <c r="AI148"/>
  <c r="AI173"/>
  <c r="CA185"/>
  <c r="AI23"/>
  <c r="AI35" l="1"/>
  <c r="CA197"/>
  <c r="AI185"/>
  <c r="AI85"/>
  <c r="CA72"/>
  <c r="CA172"/>
  <c r="AI60"/>
  <c r="AI110"/>
  <c r="CA147"/>
  <c r="AI160"/>
  <c r="CA122"/>
  <c r="AI135"/>
  <c r="CA97"/>
  <c r="CA47"/>
  <c r="CC22"/>
  <c r="CA22"/>
  <c r="AI122" l="1"/>
  <c r="CA84"/>
  <c r="AI97"/>
  <c r="CA209"/>
  <c r="CA59"/>
  <c r="CA109"/>
  <c r="CA134"/>
  <c r="AI172"/>
  <c r="CA159"/>
  <c r="AI72"/>
  <c r="CA184"/>
  <c r="AI197"/>
  <c r="AI47"/>
  <c r="CA34"/>
  <c r="AI147"/>
  <c r="AI22"/>
  <c r="CA46" l="1"/>
  <c r="AI209"/>
  <c r="CA196"/>
  <c r="CA171"/>
  <c r="CA146"/>
  <c r="CA121"/>
  <c r="AI109"/>
  <c r="AI34"/>
  <c r="AI159"/>
  <c r="AI59"/>
  <c r="AI84"/>
  <c r="AI184"/>
  <c r="CA71"/>
  <c r="CA221"/>
  <c r="CA96"/>
  <c r="AI134"/>
  <c r="CC21"/>
  <c r="CA21"/>
  <c r="AI146" l="1"/>
  <c r="CA233"/>
  <c r="AI96"/>
  <c r="AI71"/>
  <c r="AI46"/>
  <c r="AI121"/>
  <c r="CA133"/>
  <c r="CA183"/>
  <c r="AI221"/>
  <c r="CA33"/>
  <c r="CA108"/>
  <c r="CA83"/>
  <c r="AI196"/>
  <c r="AI171"/>
  <c r="CA158"/>
  <c r="CA208"/>
  <c r="CA58"/>
  <c r="AI21"/>
  <c r="CA220" l="1"/>
  <c r="CA95"/>
  <c r="AI233"/>
  <c r="CA145"/>
  <c r="AI83"/>
  <c r="AI158"/>
  <c r="AI33"/>
  <c r="CA70"/>
  <c r="CA170"/>
  <c r="AI183"/>
  <c r="AI208"/>
  <c r="CA120"/>
  <c r="CA45"/>
  <c r="CA195"/>
  <c r="AI133"/>
  <c r="AI58"/>
  <c r="AI108"/>
  <c r="CA245"/>
  <c r="CC20"/>
  <c r="CA20"/>
  <c r="AI120" l="1"/>
  <c r="AI145"/>
  <c r="CA57"/>
  <c r="AI220"/>
  <c r="CA82"/>
  <c r="AI245"/>
  <c r="CA107"/>
  <c r="CA232"/>
  <c r="CA32"/>
  <c r="CA257"/>
  <c r="AI70"/>
  <c r="CA207"/>
  <c r="CA132"/>
  <c r="AI195"/>
  <c r="CA182"/>
  <c r="AI45"/>
  <c r="AI170"/>
  <c r="AI95"/>
  <c r="CA157"/>
  <c r="AI20"/>
  <c r="AI32" l="1"/>
  <c r="AI107"/>
  <c r="AI57"/>
  <c r="AI207"/>
  <c r="CA219"/>
  <c r="CA269"/>
  <c r="CA244"/>
  <c r="CA119"/>
  <c r="CA69"/>
  <c r="AI132"/>
  <c r="CA169"/>
  <c r="AI182"/>
  <c r="CA194"/>
  <c r="CA144"/>
  <c r="AI82"/>
  <c r="CA44"/>
  <c r="AI257"/>
  <c r="CA94"/>
  <c r="AI232"/>
  <c r="AI157"/>
  <c r="CC19"/>
  <c r="CA19"/>
  <c r="CA31" l="1"/>
  <c r="AI169"/>
  <c r="CA106"/>
  <c r="AI269"/>
  <c r="CA56"/>
  <c r="CA156"/>
  <c r="AI194"/>
  <c r="AI144"/>
  <c r="CA256"/>
  <c r="CA231"/>
  <c r="AI69"/>
  <c r="AI44"/>
  <c r="AI244"/>
  <c r="AI94"/>
  <c r="CA206"/>
  <c r="CA181"/>
  <c r="CA81"/>
  <c r="CA131"/>
  <c r="CA281"/>
  <c r="CA293" s="1"/>
  <c r="CA305" s="1"/>
  <c r="AI219"/>
  <c r="AI119"/>
  <c r="AI19"/>
  <c r="AI31" l="1"/>
  <c r="AI231"/>
  <c r="CA143"/>
  <c r="CA93"/>
  <c r="CA193"/>
  <c r="AI106"/>
  <c r="AI56"/>
  <c r="AI81"/>
  <c r="CA268"/>
  <c r="AI156"/>
  <c r="AI206"/>
  <c r="CA68"/>
  <c r="CA118"/>
  <c r="CA43"/>
  <c r="AI131"/>
  <c r="CA218"/>
  <c r="AI256"/>
  <c r="CA243"/>
  <c r="CA168"/>
  <c r="AI281"/>
  <c r="AI293" s="1"/>
  <c r="AI305" s="1"/>
  <c r="AI317" s="1"/>
  <c r="AI329" s="1"/>
  <c r="AI341" s="1"/>
  <c r="AI353" s="1"/>
  <c r="AI365" s="1"/>
  <c r="AI181"/>
  <c r="CC18"/>
  <c r="CA18"/>
  <c r="CA30" l="1"/>
  <c r="AI143"/>
  <c r="CA130"/>
  <c r="CA280"/>
  <c r="CA292" s="1"/>
  <c r="CA304" s="1"/>
  <c r="AI68"/>
  <c r="CA155"/>
  <c r="AI193"/>
  <c r="CA180"/>
  <c r="AI268"/>
  <c r="CA230"/>
  <c r="CA55"/>
  <c r="CA80"/>
  <c r="AI168"/>
  <c r="AI93"/>
  <c r="AI118"/>
  <c r="CA105"/>
  <c r="AI243"/>
  <c r="AI43"/>
  <c r="CA255"/>
  <c r="AI218"/>
  <c r="CA205"/>
  <c r="AI18"/>
  <c r="CA267" l="1"/>
  <c r="AI130"/>
  <c r="CA92"/>
  <c r="AI205"/>
  <c r="CA142"/>
  <c r="AI30"/>
  <c r="CA217"/>
  <c r="AI55"/>
  <c r="CA117"/>
  <c r="AI180"/>
  <c r="CA67"/>
  <c r="CA242"/>
  <c r="CA192"/>
  <c r="CA167"/>
  <c r="AI155"/>
  <c r="CA42"/>
  <c r="AI230"/>
  <c r="AI255"/>
  <c r="AI105"/>
  <c r="AI280"/>
  <c r="AI292" s="1"/>
  <c r="AI304" s="1"/>
  <c r="AI316" s="1"/>
  <c r="AI328" s="1"/>
  <c r="AI340" s="1"/>
  <c r="AI352" s="1"/>
  <c r="AI364" s="1"/>
  <c r="AI80"/>
  <c r="CC17"/>
  <c r="AI92" l="1"/>
  <c r="AI117"/>
  <c r="AI242"/>
  <c r="CA179"/>
  <c r="CA204"/>
  <c r="CA254"/>
  <c r="AI192"/>
  <c r="CA129"/>
  <c r="AI42"/>
  <c r="CA104"/>
  <c r="CA279"/>
  <c r="CA291" s="1"/>
  <c r="CA303" s="1"/>
  <c r="AI267"/>
  <c r="CA54"/>
  <c r="AI167"/>
  <c r="CA79"/>
  <c r="AI67"/>
  <c r="CA229"/>
  <c r="CA154"/>
  <c r="AI217"/>
  <c r="AI142"/>
  <c r="CA241" l="1"/>
  <c r="CA91"/>
  <c r="CA66"/>
  <c r="AI204"/>
  <c r="CA216"/>
  <c r="AI129"/>
  <c r="AI154"/>
  <c r="AI229"/>
  <c r="AI79"/>
  <c r="AI179"/>
  <c r="AI279"/>
  <c r="AI291" s="1"/>
  <c r="AI303" s="1"/>
  <c r="AI315" s="1"/>
  <c r="AI327" s="1"/>
  <c r="AI339" s="1"/>
  <c r="AI351" s="1"/>
  <c r="AI363" s="1"/>
  <c r="CA116"/>
  <c r="AI54"/>
  <c r="CA141"/>
  <c r="CA266"/>
  <c r="CA191"/>
  <c r="AI254"/>
  <c r="AI104"/>
  <c r="CA166"/>
  <c r="CC16"/>
  <c r="CA203" l="1"/>
  <c r="CA153"/>
  <c r="AI166"/>
  <c r="AI216"/>
  <c r="CA78"/>
  <c r="CA103"/>
  <c r="CA178"/>
  <c r="AI266"/>
  <c r="CA278"/>
  <c r="CA290" s="1"/>
  <c r="CA302" s="1"/>
  <c r="AI66"/>
  <c r="CA128"/>
  <c r="AI191"/>
  <c r="AI91"/>
  <c r="AI241"/>
  <c r="AI141"/>
  <c r="CA228"/>
  <c r="CA253"/>
  <c r="AI116"/>
  <c r="CA265" l="1"/>
  <c r="CA240"/>
  <c r="AI253"/>
  <c r="AI203"/>
  <c r="AI78"/>
  <c r="AI278"/>
  <c r="AI290" s="1"/>
  <c r="AI302" s="1"/>
  <c r="AI314" s="1"/>
  <c r="AI326" s="1"/>
  <c r="AI338" s="1"/>
  <c r="AI350" s="1"/>
  <c r="AI362" s="1"/>
  <c r="CA90"/>
  <c r="AI228"/>
  <c r="AI178"/>
  <c r="CA215"/>
  <c r="AI128"/>
  <c r="AI153"/>
  <c r="AI103"/>
  <c r="CA140"/>
  <c r="CA190"/>
  <c r="CA115"/>
  <c r="CA165"/>
  <c r="CC15"/>
  <c r="CA202" l="1"/>
  <c r="AI115"/>
  <c r="AI140"/>
  <c r="AI240"/>
  <c r="AI90"/>
  <c r="AI265"/>
  <c r="CA177"/>
  <c r="CA127"/>
  <c r="CA152"/>
  <c r="AI165"/>
  <c r="CA227"/>
  <c r="AI190"/>
  <c r="CA102"/>
  <c r="AI215"/>
  <c r="CA252"/>
  <c r="CA277"/>
  <c r="CA289" s="1"/>
  <c r="CA301" s="1"/>
  <c r="CA264" l="1"/>
  <c r="CA114"/>
  <c r="CA239"/>
  <c r="AI177"/>
  <c r="CA139"/>
  <c r="CA189"/>
  <c r="AI102"/>
  <c r="AI252"/>
  <c r="AI152"/>
  <c r="AI127"/>
  <c r="AI227"/>
  <c r="AI202"/>
  <c r="CA164"/>
  <c r="AI277"/>
  <c r="AI289" s="1"/>
  <c r="AI301" s="1"/>
  <c r="AI313" s="1"/>
  <c r="AI325" s="1"/>
  <c r="AI337" s="1"/>
  <c r="AI349" s="1"/>
  <c r="AI361" s="1"/>
  <c r="CA214"/>
  <c r="CC14"/>
  <c r="CA226" l="1"/>
  <c r="CA176"/>
  <c r="AI214"/>
  <c r="AI164"/>
  <c r="AI114"/>
  <c r="CA151"/>
  <c r="CA251"/>
  <c r="CA276"/>
  <c r="CA288" s="1"/>
  <c r="CA300" s="1"/>
  <c r="AI239"/>
  <c r="AI139"/>
  <c r="AI264"/>
  <c r="CA201"/>
  <c r="AI189"/>
  <c r="CA126"/>
  <c r="AI201" l="1"/>
  <c r="AI276"/>
  <c r="AI288" s="1"/>
  <c r="AI300" s="1"/>
  <c r="AI312" s="1"/>
  <c r="AI324" s="1"/>
  <c r="AI336" s="1"/>
  <c r="AI348" s="1"/>
  <c r="AI360" s="1"/>
  <c r="AI251"/>
  <c r="CA263"/>
  <c r="AI126"/>
  <c r="CA188"/>
  <c r="CA138"/>
  <c r="CA213"/>
  <c r="AI151"/>
  <c r="CA163"/>
  <c r="AI176"/>
  <c r="AI226"/>
  <c r="CA238"/>
  <c r="CC13"/>
  <c r="CA250" l="1"/>
  <c r="AI188"/>
  <c r="AI163"/>
  <c r="CA150"/>
  <c r="CA200"/>
  <c r="AI138"/>
  <c r="AI238"/>
  <c r="CA175"/>
  <c r="CA225"/>
  <c r="CA275"/>
  <c r="CA287" s="1"/>
  <c r="CA299" s="1"/>
  <c r="AI263"/>
  <c r="AI213"/>
  <c r="AI225" l="1"/>
  <c r="AI250"/>
  <c r="CA212"/>
  <c r="AI175"/>
  <c r="AI200"/>
  <c r="AI275"/>
  <c r="AI287" s="1"/>
  <c r="AI299" s="1"/>
  <c r="AI311" s="1"/>
  <c r="AI323" s="1"/>
  <c r="AI335" s="1"/>
  <c r="AI347" s="1"/>
  <c r="AI359" s="1"/>
  <c r="CA237"/>
  <c r="CA187"/>
  <c r="AI150"/>
  <c r="CA162"/>
  <c r="CA174" s="1"/>
  <c r="CA262"/>
  <c r="CC12"/>
  <c r="CA274" l="1"/>
  <c r="CA286" s="1"/>
  <c r="CA298" s="1"/>
  <c r="CA186"/>
  <c r="CA249"/>
  <c r="AI212"/>
  <c r="CA224"/>
  <c r="AI262"/>
  <c r="AI162"/>
  <c r="CA199"/>
  <c r="AI187"/>
  <c r="AI237"/>
  <c r="AI249" l="1"/>
  <c r="AI199"/>
  <c r="AI174"/>
  <c r="CA236"/>
  <c r="CA261"/>
  <c r="CA198"/>
  <c r="CA211"/>
  <c r="AI274"/>
  <c r="AI286" s="1"/>
  <c r="AI298" s="1"/>
  <c r="AI310" s="1"/>
  <c r="AI322" s="1"/>
  <c r="AI334" s="1"/>
  <c r="AI346" s="1"/>
  <c r="AI358" s="1"/>
  <c r="AI224"/>
  <c r="CC11"/>
  <c r="AI236" l="1"/>
  <c r="CA273"/>
  <c r="CA285" s="1"/>
  <c r="CA297" s="1"/>
  <c r="CA309" s="1"/>
  <c r="AI211"/>
  <c r="CA223"/>
  <c r="CA210"/>
  <c r="CA248"/>
  <c r="AI186"/>
  <c r="AI261"/>
  <c r="AI198" l="1"/>
  <c r="CA222"/>
  <c r="AI273"/>
  <c r="AI285" s="1"/>
  <c r="AI297" s="1"/>
  <c r="AI309" s="1"/>
  <c r="AI321" s="1"/>
  <c r="AI333" s="1"/>
  <c r="AI345" s="1"/>
  <c r="AI357" s="1"/>
  <c r="CA260"/>
  <c r="CA235"/>
  <c r="AI223"/>
  <c r="AI248"/>
  <c r="CC10"/>
  <c r="AI260" l="1"/>
  <c r="CA247"/>
  <c r="CA234"/>
  <c r="AI235"/>
  <c r="CA272"/>
  <c r="CA284" s="1"/>
  <c r="CA296" s="1"/>
  <c r="CA308" s="1"/>
  <c r="AI210"/>
  <c r="AI247" l="1"/>
  <c r="AI272"/>
  <c r="AI284" s="1"/>
  <c r="AI296" s="1"/>
  <c r="AI308" s="1"/>
  <c r="AI320" s="1"/>
  <c r="AI332" s="1"/>
  <c r="AI344" s="1"/>
  <c r="AI356" s="1"/>
  <c r="AI222"/>
  <c r="CA246"/>
  <c r="CA259"/>
  <c r="CC9"/>
  <c r="CA258" l="1"/>
  <c r="AI259"/>
  <c r="CA271"/>
  <c r="CA283" s="1"/>
  <c r="CA295" s="1"/>
  <c r="CA307" s="1"/>
  <c r="AI234"/>
  <c r="AI246" l="1"/>
  <c r="AI271"/>
  <c r="AI283" s="1"/>
  <c r="AI295" s="1"/>
  <c r="AI307" s="1"/>
  <c r="AI319" s="1"/>
  <c r="AI331" s="1"/>
  <c r="AI343" s="1"/>
  <c r="AI355" s="1"/>
  <c r="AI367" s="1"/>
  <c r="CA270"/>
  <c r="CA282" s="1"/>
  <c r="CA294" s="1"/>
  <c r="CA306" s="1"/>
  <c r="CC8"/>
  <c r="AI258" l="1"/>
  <c r="AI270" l="1"/>
  <c r="AI282" s="1"/>
  <c r="AI294" s="1"/>
  <c r="AI306" s="1"/>
  <c r="AI318" s="1"/>
  <c r="AI330" s="1"/>
  <c r="AI342" s="1"/>
  <c r="AI354" s="1"/>
  <c r="AI366" s="1"/>
  <c r="CC7"/>
  <c r="CC6" l="1"/>
  <c r="AJ6" l="1"/>
  <c r="DG5"/>
  <c r="DG314" s="1"/>
  <c r="DF5"/>
  <c r="DF314" s="1"/>
  <c r="DE5"/>
  <c r="DE314" s="1"/>
  <c r="DD5"/>
  <c r="DD314" s="1"/>
  <c r="DC5"/>
  <c r="DC314" s="1"/>
  <c r="DB5"/>
  <c r="DB314" s="1"/>
  <c r="DA5"/>
  <c r="DA314" s="1"/>
  <c r="CZ5"/>
  <c r="CZ314" s="1"/>
  <c r="CY5"/>
  <c r="CY314" s="1"/>
  <c r="CX5"/>
  <c r="CX314" s="1"/>
  <c r="CW5"/>
  <c r="CW314" s="1"/>
  <c r="CV5"/>
  <c r="CV314" s="1"/>
  <c r="CU5"/>
  <c r="CU314" s="1"/>
  <c r="CT5"/>
  <c r="CT314" s="1"/>
  <c r="CS5"/>
  <c r="CS314" s="1"/>
  <c r="CR5"/>
  <c r="CR314" s="1"/>
  <c r="CQ5"/>
  <c r="CQ314" s="1"/>
  <c r="CP5"/>
  <c r="CP314" s="1"/>
  <c r="CO5"/>
  <c r="CO314" s="1"/>
  <c r="CN5"/>
  <c r="CN314" s="1"/>
  <c r="CM5"/>
  <c r="CM314" s="1"/>
  <c r="CL5"/>
  <c r="CL314" s="1"/>
  <c r="CK5"/>
  <c r="CK314" s="1"/>
  <c r="CJ5"/>
  <c r="CJ314" s="1"/>
  <c r="CI5"/>
  <c r="CI314" s="1"/>
  <c r="CH5"/>
  <c r="CH314" s="1"/>
  <c r="CG5"/>
  <c r="CG314" s="1"/>
  <c r="CF5"/>
  <c r="CF314" s="1"/>
  <c r="CE5"/>
  <c r="CE314" s="1"/>
  <c r="CD5"/>
  <c r="CD314" s="1"/>
  <c r="DG3"/>
  <c r="DG315" s="1"/>
  <c r="DF3"/>
  <c r="DF315" s="1"/>
  <c r="DE3"/>
  <c r="DE315" s="1"/>
  <c r="DD3"/>
  <c r="DD315" s="1"/>
  <c r="DC3"/>
  <c r="DC315" s="1"/>
  <c r="DB3"/>
  <c r="DB315" s="1"/>
  <c r="DA3"/>
  <c r="DA315" s="1"/>
  <c r="CZ3"/>
  <c r="CZ315" s="1"/>
  <c r="CY3"/>
  <c r="CY315" s="1"/>
  <c r="CX3"/>
  <c r="CX315" s="1"/>
  <c r="CW3"/>
  <c r="CW315" s="1"/>
  <c r="CV3"/>
  <c r="CV315" s="1"/>
  <c r="CU3"/>
  <c r="CU315" s="1"/>
  <c r="CT3"/>
  <c r="CT315" s="1"/>
  <c r="CS3"/>
  <c r="CS315" s="1"/>
  <c r="CR3"/>
  <c r="CR315" s="1"/>
  <c r="CQ3"/>
  <c r="CQ315" s="1"/>
  <c r="CP3"/>
  <c r="CP315" s="1"/>
  <c r="CO3"/>
  <c r="CO315" s="1"/>
  <c r="CN3"/>
  <c r="CN315" s="1"/>
  <c r="CM3"/>
  <c r="CM315" s="1"/>
  <c r="CL3"/>
  <c r="CL315" s="1"/>
  <c r="CK3"/>
  <c r="CK315" s="1"/>
  <c r="CJ3"/>
  <c r="CJ315" s="1"/>
  <c r="CI3"/>
  <c r="CI315" s="1"/>
  <c r="CH3"/>
  <c r="CH315" s="1"/>
  <c r="CG3"/>
  <c r="CG315" s="1"/>
  <c r="CF3"/>
  <c r="CF315" s="1"/>
  <c r="CE3"/>
  <c r="CE315" s="1"/>
  <c r="CD3"/>
  <c r="CD315" s="1"/>
  <c r="CD2"/>
  <c r="AA1"/>
  <c r="P1"/>
  <c r="BD6"/>
  <c r="BP6"/>
  <c r="BK6"/>
  <c r="BR6"/>
  <c r="BE6"/>
  <c r="AR6"/>
  <c r="BG6"/>
  <c r="AZ6"/>
  <c r="BF6"/>
  <c r="AX6"/>
  <c r="BC6"/>
  <c r="AT6"/>
  <c r="AV6"/>
  <c r="BI6"/>
  <c r="BT6"/>
  <c r="AU6"/>
  <c r="BN6"/>
  <c r="AS6"/>
  <c r="BB6"/>
  <c r="AM6"/>
  <c r="AY6"/>
  <c r="AL6"/>
  <c r="BL6"/>
  <c r="BA6"/>
  <c r="AP6"/>
  <c r="BH6"/>
  <c r="BM6"/>
  <c r="BJ6"/>
  <c r="AO6"/>
  <c r="BS6"/>
  <c r="AW6"/>
  <c r="BQ6"/>
  <c r="AQ6"/>
  <c r="BU6"/>
  <c r="AN6"/>
  <c r="BO6"/>
  <c r="BW6" l="1"/>
  <c r="BX6" s="1"/>
  <c r="AJ18"/>
  <c r="AJ7"/>
  <c r="CB6"/>
  <c r="CE2"/>
  <c r="CF2"/>
  <c r="DI3" i="7"/>
  <c r="AM374"/>
  <c r="AN374"/>
  <c r="AO374"/>
  <c r="AP374"/>
  <c r="AQ374"/>
  <c r="AR374"/>
  <c r="AS374"/>
  <c r="AT374"/>
  <c r="AU374"/>
  <c r="AV374"/>
  <c r="AW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AM375"/>
  <c r="AN375"/>
  <c r="AO375"/>
  <c r="AP375"/>
  <c r="AQ375"/>
  <c r="AR375"/>
  <c r="AS375"/>
  <c r="AT375"/>
  <c r="AU375"/>
  <c r="AV375"/>
  <c r="AW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AC442"/>
  <c r="R57"/>
  <c r="S57"/>
  <c r="T57"/>
  <c r="U57"/>
  <c r="V57"/>
  <c r="W57"/>
  <c r="X57"/>
  <c r="Y57"/>
  <c r="Z57"/>
  <c r="AA57"/>
  <c r="AB57"/>
  <c r="BJ18" i="9"/>
  <c r="BU18"/>
  <c r="BI18"/>
  <c r="AT7"/>
  <c r="BP18"/>
  <c r="DL6"/>
  <c r="BH7"/>
  <c r="AU18"/>
  <c r="BO18"/>
  <c r="BU7"/>
  <c r="AM18"/>
  <c r="BE18"/>
  <c r="AZ7"/>
  <c r="BA18"/>
  <c r="BC18"/>
  <c r="AU7"/>
  <c r="AX7"/>
  <c r="BL7"/>
  <c r="AX18"/>
  <c r="BD7"/>
  <c r="BM18"/>
  <c r="BT18"/>
  <c r="AN18"/>
  <c r="AV7"/>
  <c r="AL7"/>
  <c r="BL18"/>
  <c r="AP18"/>
  <c r="AT18"/>
  <c r="AW18"/>
  <c r="BI7"/>
  <c r="BQ7"/>
  <c r="BG18"/>
  <c r="AV18"/>
  <c r="BK18"/>
  <c r="BE7"/>
  <c r="AO18"/>
  <c r="BR7"/>
  <c r="BM7"/>
  <c r="AP7"/>
  <c r="BD18"/>
  <c r="BA7"/>
  <c r="BK7"/>
  <c r="AS18"/>
  <c r="AQ18"/>
  <c r="BP6" i="8"/>
  <c r="AQ7" i="9"/>
  <c r="BJ7"/>
  <c r="BO7"/>
  <c r="AZ18"/>
  <c r="AY18"/>
  <c r="BB18"/>
  <c r="AL18"/>
  <c r="BN7"/>
  <c r="AR18"/>
  <c r="BT7"/>
  <c r="BF18"/>
  <c r="BN18"/>
  <c r="BH18"/>
  <c r="AY7"/>
  <c r="AW7"/>
  <c r="BS18" l="1"/>
  <c r="BR18"/>
  <c r="BQ18"/>
  <c r="CD16"/>
  <c r="BW18"/>
  <c r="BX18" s="1"/>
  <c r="DF17"/>
  <c r="DD17"/>
  <c r="DB17"/>
  <c r="CZ17"/>
  <c r="CX17"/>
  <c r="CV16"/>
  <c r="CT17"/>
  <c r="CR16"/>
  <c r="CP17"/>
  <c r="CN17"/>
  <c r="CL17"/>
  <c r="CJ17"/>
  <c r="CH17"/>
  <c r="CF16"/>
  <c r="DG17"/>
  <c r="DE17"/>
  <c r="DC17"/>
  <c r="DA17"/>
  <c r="CY17"/>
  <c r="CW17"/>
  <c r="CU17"/>
  <c r="CS17"/>
  <c r="CQ17"/>
  <c r="CO16"/>
  <c r="CM17"/>
  <c r="CK17"/>
  <c r="CI17"/>
  <c r="CG17"/>
  <c r="CE17"/>
  <c r="DB6"/>
  <c r="CN6"/>
  <c r="CL6"/>
  <c r="DA6"/>
  <c r="CQ6"/>
  <c r="CM6"/>
  <c r="CI6"/>
  <c r="AC661" i="7"/>
  <c r="AJ30" i="9"/>
  <c r="AJ19"/>
  <c r="CB18"/>
  <c r="CG2"/>
  <c r="AJ8"/>
  <c r="CB7"/>
  <c r="AC647" i="7"/>
  <c r="AC648"/>
  <c r="AC649"/>
  <c r="AC650"/>
  <c r="AC651"/>
  <c r="AC652"/>
  <c r="AC653"/>
  <c r="AC654"/>
  <c r="AC655"/>
  <c r="AC656"/>
  <c r="AC657"/>
  <c r="AC658"/>
  <c r="AC659"/>
  <c r="AC660"/>
  <c r="AC662"/>
  <c r="AC663"/>
  <c r="AC664"/>
  <c r="AC665"/>
  <c r="AC666"/>
  <c r="BD19" i="9"/>
  <c r="BG30"/>
  <c r="AR19"/>
  <c r="BN30"/>
  <c r="DL18"/>
  <c r="AR7"/>
  <c r="BH8"/>
  <c r="AO30"/>
  <c r="BC8"/>
  <c r="BC7"/>
  <c r="BU8"/>
  <c r="BK30"/>
  <c r="AN30"/>
  <c r="AU19"/>
  <c r="AO19"/>
  <c r="AZ19"/>
  <c r="AR8"/>
  <c r="BC30"/>
  <c r="AX19"/>
  <c r="BA19"/>
  <c r="BN8"/>
  <c r="BS8"/>
  <c r="BM30"/>
  <c r="AW19"/>
  <c r="AX30"/>
  <c r="BF30"/>
  <c r="AL19"/>
  <c r="BQ8"/>
  <c r="BI30"/>
  <c r="BO30"/>
  <c r="AN8"/>
  <c r="BE8"/>
  <c r="BL30"/>
  <c r="BP19"/>
  <c r="DL7"/>
  <c r="AQ8"/>
  <c r="BE19"/>
  <c r="AV8"/>
  <c r="AS30"/>
  <c r="BF8"/>
  <c r="BB7"/>
  <c r="AM8"/>
  <c r="BP30"/>
  <c r="AM30"/>
  <c r="AQ6" i="8"/>
  <c r="AS19" i="9"/>
  <c r="AX8"/>
  <c r="BS7"/>
  <c r="BJ8"/>
  <c r="AL8"/>
  <c r="AT8"/>
  <c r="AY30"/>
  <c r="BK8"/>
  <c r="AV19"/>
  <c r="AY19"/>
  <c r="AM7"/>
  <c r="AW8"/>
  <c r="BJ19"/>
  <c r="BK19"/>
  <c r="BG19"/>
  <c r="AP19"/>
  <c r="BM19"/>
  <c r="AN7"/>
  <c r="AN19"/>
  <c r="AY8"/>
  <c r="BL19"/>
  <c r="BD8"/>
  <c r="AU30"/>
  <c r="BF7"/>
  <c r="AQ19"/>
  <c r="BO8"/>
  <c r="AV30"/>
  <c r="AS7"/>
  <c r="BP7"/>
  <c r="BF19"/>
  <c r="AZ30"/>
  <c r="AO7"/>
  <c r="BH30"/>
  <c r="AS8"/>
  <c r="BG8"/>
  <c r="BD30"/>
  <c r="BP8"/>
  <c r="AM19"/>
  <c r="BB8"/>
  <c r="BC19"/>
  <c r="BI8"/>
  <c r="AO8"/>
  <c r="AT19"/>
  <c r="AZ8"/>
  <c r="BG7"/>
  <c r="BH19"/>
  <c r="BA8"/>
  <c r="BM8"/>
  <c r="BB30"/>
  <c r="AR30"/>
  <c r="BN19"/>
  <c r="BR8"/>
  <c r="AP30"/>
  <c r="BI19"/>
  <c r="BL8"/>
  <c r="BE30"/>
  <c r="AL30"/>
  <c r="AQ30"/>
  <c r="AT30"/>
  <c r="BO19"/>
  <c r="BJ30"/>
  <c r="BB19"/>
  <c r="AW30"/>
  <c r="AP8"/>
  <c r="AU8"/>
  <c r="BA30"/>
  <c r="BT8"/>
  <c r="BW7" l="1"/>
  <c r="BX7" s="1"/>
  <c r="CE6"/>
  <c r="CJ6"/>
  <c r="CG6"/>
  <c r="CK6"/>
  <c r="BS19"/>
  <c r="BQ19"/>
  <c r="BR19"/>
  <c r="BS30"/>
  <c r="BQ30"/>
  <c r="BR30"/>
  <c r="CD17"/>
  <c r="BW19"/>
  <c r="DF18"/>
  <c r="DD18"/>
  <c r="DB18"/>
  <c r="CZ18"/>
  <c r="CX18"/>
  <c r="CV17"/>
  <c r="CT18"/>
  <c r="CR17"/>
  <c r="CP18"/>
  <c r="CN18"/>
  <c r="CL18"/>
  <c r="CJ18"/>
  <c r="CH18"/>
  <c r="CF17"/>
  <c r="DG18"/>
  <c r="DE18"/>
  <c r="DC18"/>
  <c r="DA18"/>
  <c r="CY18"/>
  <c r="CW18"/>
  <c r="CU18"/>
  <c r="CS18"/>
  <c r="CQ18"/>
  <c r="CO17"/>
  <c r="CM18"/>
  <c r="CK18"/>
  <c r="CI18"/>
  <c r="CG18"/>
  <c r="CE18"/>
  <c r="BW8"/>
  <c r="BX8" s="1"/>
  <c r="DF7"/>
  <c r="DD7"/>
  <c r="DB7"/>
  <c r="CZ7"/>
  <c r="CX7"/>
  <c r="CV6"/>
  <c r="CT7"/>
  <c r="CP7"/>
  <c r="CN7"/>
  <c r="CL7"/>
  <c r="CJ7"/>
  <c r="CH7"/>
  <c r="DG7"/>
  <c r="DE7"/>
  <c r="DC7"/>
  <c r="DA7"/>
  <c r="CY7"/>
  <c r="CW7"/>
  <c r="CU7"/>
  <c r="CS7"/>
  <c r="CQ7"/>
  <c r="CO6"/>
  <c r="CM7"/>
  <c r="CK7"/>
  <c r="CI7"/>
  <c r="CG7"/>
  <c r="CE7"/>
  <c r="CD28"/>
  <c r="BW30"/>
  <c r="DF29"/>
  <c r="DD29"/>
  <c r="DB29"/>
  <c r="CZ29"/>
  <c r="CX29"/>
  <c r="CV28"/>
  <c r="CT29"/>
  <c r="CR28"/>
  <c r="CP29"/>
  <c r="CN29"/>
  <c r="CL29"/>
  <c r="CJ29"/>
  <c r="CH29"/>
  <c r="CF28"/>
  <c r="DG29"/>
  <c r="DE29"/>
  <c r="DC29"/>
  <c r="DA29"/>
  <c r="CY29"/>
  <c r="CW29"/>
  <c r="CU29"/>
  <c r="CS29"/>
  <c r="CQ29"/>
  <c r="CO28"/>
  <c r="CM29"/>
  <c r="CK29"/>
  <c r="CI29"/>
  <c r="CG29"/>
  <c r="CE29"/>
  <c r="CD6"/>
  <c r="CF6"/>
  <c r="CH6"/>
  <c r="AJ42"/>
  <c r="AJ31"/>
  <c r="CB30"/>
  <c r="AJ9"/>
  <c r="CB8"/>
  <c r="CH2"/>
  <c r="AJ20"/>
  <c r="CB19"/>
  <c r="AC267" i="7"/>
  <c r="BD31" i="9"/>
  <c r="AP31"/>
  <c r="BM9"/>
  <c r="BU19"/>
  <c r="BU9"/>
  <c r="BF31"/>
  <c r="BA20"/>
  <c r="BO9"/>
  <c r="BL42"/>
  <c r="AQ9"/>
  <c r="BC20"/>
  <c r="BM31"/>
  <c r="AN31"/>
  <c r="AZ9"/>
  <c r="BN9"/>
  <c r="BE9"/>
  <c r="AM42"/>
  <c r="AR6" i="8"/>
  <c r="AN9" i="9"/>
  <c r="BD42"/>
  <c r="BG20"/>
  <c r="AR31"/>
  <c r="AS20"/>
  <c r="AV42"/>
  <c r="BG31"/>
  <c r="BA9"/>
  <c r="AP9"/>
  <c r="AU31"/>
  <c r="BJ31"/>
  <c r="AV31"/>
  <c r="BJ9"/>
  <c r="AL31"/>
  <c r="BE31"/>
  <c r="BI31"/>
  <c r="AM31"/>
  <c r="BU30"/>
  <c r="BJ20"/>
  <c r="AZ31"/>
  <c r="AL20"/>
  <c r="BN31"/>
  <c r="AM9"/>
  <c r="AT31"/>
  <c r="BG9"/>
  <c r="BI9"/>
  <c r="AY9"/>
  <c r="AW31"/>
  <c r="AO20"/>
  <c r="BH31"/>
  <c r="BH20"/>
  <c r="AX9"/>
  <c r="BT9"/>
  <c r="BA42"/>
  <c r="AQ20"/>
  <c r="BP9"/>
  <c r="BB31"/>
  <c r="BC9"/>
  <c r="BL9"/>
  <c r="BD9"/>
  <c r="BS9"/>
  <c r="AX31"/>
  <c r="AS9"/>
  <c r="BR9"/>
  <c r="AW9"/>
  <c r="BF9"/>
  <c r="DL30"/>
  <c r="BE42"/>
  <c r="BI20"/>
  <c r="AR20"/>
  <c r="AO31"/>
  <c r="AL9"/>
  <c r="AV9"/>
  <c r="BT19"/>
  <c r="BK31"/>
  <c r="AY31"/>
  <c r="BT30"/>
  <c r="DL19"/>
  <c r="BK20"/>
  <c r="AM20"/>
  <c r="BH9"/>
  <c r="BK9"/>
  <c r="BA31"/>
  <c r="AO9"/>
  <c r="AQ31"/>
  <c r="BQ9"/>
  <c r="BP31"/>
  <c r="AS31"/>
  <c r="BO31"/>
  <c r="BB9"/>
  <c r="AZ20"/>
  <c r="DL8"/>
  <c r="BF20"/>
  <c r="BB20"/>
  <c r="BL31"/>
  <c r="BC31"/>
  <c r="AU9"/>
  <c r="AR9"/>
  <c r="AZ42"/>
  <c r="AT9"/>
  <c r="BX30" l="1"/>
  <c r="BX19"/>
  <c r="BS31"/>
  <c r="BQ31"/>
  <c r="BR31"/>
  <c r="CD18"/>
  <c r="DB19"/>
  <c r="CZ19"/>
  <c r="CX19"/>
  <c r="CT19"/>
  <c r="CR18"/>
  <c r="CJ19"/>
  <c r="DC19"/>
  <c r="DA19"/>
  <c r="CY19"/>
  <c r="CU19"/>
  <c r="CS19"/>
  <c r="CK19"/>
  <c r="CI19"/>
  <c r="CG19"/>
  <c r="CE19"/>
  <c r="CD7"/>
  <c r="BW9"/>
  <c r="BX9" s="1"/>
  <c r="DF8"/>
  <c r="DD8"/>
  <c r="DB8"/>
  <c r="CZ8"/>
  <c r="CX8"/>
  <c r="CV7"/>
  <c r="CT8"/>
  <c r="CR7"/>
  <c r="CP8"/>
  <c r="CN8"/>
  <c r="CL8"/>
  <c r="CJ8"/>
  <c r="CH8"/>
  <c r="CF7"/>
  <c r="DG8"/>
  <c r="DE8"/>
  <c r="DC8"/>
  <c r="DA8"/>
  <c r="CY8"/>
  <c r="CW8"/>
  <c r="CU8"/>
  <c r="CS8"/>
  <c r="CQ8"/>
  <c r="CO7"/>
  <c r="CM8"/>
  <c r="CK8"/>
  <c r="CI8"/>
  <c r="CG8"/>
  <c r="CE8"/>
  <c r="CD29"/>
  <c r="BW31"/>
  <c r="DF30"/>
  <c r="DD30"/>
  <c r="DB30"/>
  <c r="CZ30"/>
  <c r="CX30"/>
  <c r="CV29"/>
  <c r="CT30"/>
  <c r="CR29"/>
  <c r="CP30"/>
  <c r="CN30"/>
  <c r="CL30"/>
  <c r="CJ30"/>
  <c r="CH30"/>
  <c r="CF29"/>
  <c r="DG30"/>
  <c r="DE30"/>
  <c r="DC30"/>
  <c r="DA30"/>
  <c r="CY30"/>
  <c r="CW30"/>
  <c r="CU30"/>
  <c r="CS30"/>
  <c r="CQ30"/>
  <c r="CO29"/>
  <c r="CM30"/>
  <c r="CK30"/>
  <c r="CI30"/>
  <c r="CG30"/>
  <c r="CE30"/>
  <c r="DD41"/>
  <c r="CV40"/>
  <c r="CR40"/>
  <c r="CN41"/>
  <c r="CW41"/>
  <c r="CS41"/>
  <c r="CE41"/>
  <c r="AJ21"/>
  <c r="CB20"/>
  <c r="CI2"/>
  <c r="AJ10"/>
  <c r="CB9"/>
  <c r="AJ32"/>
  <c r="CB31"/>
  <c r="AJ54"/>
  <c r="AJ43"/>
  <c r="CB42"/>
  <c r="G927" i="8"/>
  <c r="G87" s="1"/>
  <c r="H927"/>
  <c r="H87" s="1"/>
  <c r="I927"/>
  <c r="I87" s="1"/>
  <c r="J927"/>
  <c r="J87" s="1"/>
  <c r="K927"/>
  <c r="K87" s="1"/>
  <c r="L927"/>
  <c r="L87" s="1"/>
  <c r="M927"/>
  <c r="M87" s="1"/>
  <c r="F927"/>
  <c r="F87" s="1"/>
  <c r="C927"/>
  <c r="C87" s="1"/>
  <c r="D927"/>
  <c r="D87" s="1"/>
  <c r="E927"/>
  <c r="E87" s="1"/>
  <c r="B927"/>
  <c r="B87" s="1"/>
  <c r="R247"/>
  <c r="Q247"/>
  <c r="P404"/>
  <c r="BF54" i="9"/>
  <c r="BS10"/>
  <c r="AO10"/>
  <c r="BM10"/>
  <c r="BC32"/>
  <c r="BF21"/>
  <c r="AY32"/>
  <c r="AV32"/>
  <c r="BI54"/>
  <c r="BO42"/>
  <c r="BO54"/>
  <c r="AP43"/>
  <c r="AS6" i="8"/>
  <c r="BL43" i="9"/>
  <c r="AU21"/>
  <c r="BU20"/>
  <c r="AX21"/>
  <c r="BD54"/>
  <c r="AO54"/>
  <c r="AU20"/>
  <c r="BT31"/>
  <c r="BL32"/>
  <c r="AT21"/>
  <c r="BP42"/>
  <c r="AP42"/>
  <c r="AL10"/>
  <c r="AZ54"/>
  <c r="AQ42"/>
  <c r="BR10"/>
  <c r="BB54"/>
  <c r="AX20"/>
  <c r="AR32"/>
  <c r="AL42"/>
  <c r="AR54"/>
  <c r="AU54"/>
  <c r="BG21"/>
  <c r="AR10"/>
  <c r="BK21"/>
  <c r="AR43"/>
  <c r="BE32"/>
  <c r="BC21"/>
  <c r="AW21"/>
  <c r="BJ42"/>
  <c r="AU32"/>
  <c r="BH43"/>
  <c r="BD43"/>
  <c r="AP54"/>
  <c r="BK32"/>
  <c r="AW10"/>
  <c r="AR42"/>
  <c r="AN21"/>
  <c r="BL10"/>
  <c r="BN21"/>
  <c r="AN10"/>
  <c r="AW20"/>
  <c r="AN54"/>
  <c r="AN42"/>
  <c r="DL31"/>
  <c r="AX42"/>
  <c r="AW42"/>
  <c r="BH54"/>
  <c r="AZ10"/>
  <c r="DL20"/>
  <c r="BA43"/>
  <c r="BO32"/>
  <c r="BM32"/>
  <c r="AP20"/>
  <c r="AO42"/>
  <c r="BE20"/>
  <c r="AY42"/>
  <c r="AY54"/>
  <c r="BN54"/>
  <c r="BC42"/>
  <c r="BD32"/>
  <c r="BQ10"/>
  <c r="BT42"/>
  <c r="AV21"/>
  <c r="AW32"/>
  <c r="BM54"/>
  <c r="BE10"/>
  <c r="BP20"/>
  <c r="AS32"/>
  <c r="AY43"/>
  <c r="AQ32"/>
  <c r="AM32"/>
  <c r="AL54"/>
  <c r="BT20"/>
  <c r="BL54"/>
  <c r="BM20"/>
  <c r="BI21"/>
  <c r="AZ32"/>
  <c r="BM43"/>
  <c r="BN32"/>
  <c r="BU31"/>
  <c r="BU10"/>
  <c r="BP32"/>
  <c r="AO21"/>
  <c r="BU42"/>
  <c r="BG43"/>
  <c r="BF32"/>
  <c r="BF42"/>
  <c r="BD20"/>
  <c r="BI43"/>
  <c r="AT32"/>
  <c r="AV20"/>
  <c r="BB43"/>
  <c r="BK43"/>
  <c r="BF43"/>
  <c r="AU42"/>
  <c r="AV54"/>
  <c r="BB21"/>
  <c r="AV10"/>
  <c r="BI32"/>
  <c r="AS54"/>
  <c r="BH32"/>
  <c r="BI42"/>
  <c r="BK42"/>
  <c r="BM21"/>
  <c r="AO32"/>
  <c r="AM21"/>
  <c r="BA32"/>
  <c r="AS21"/>
  <c r="BM42"/>
  <c r="AX32"/>
  <c r="AT42"/>
  <c r="BN42"/>
  <c r="AQ54"/>
  <c r="AL32"/>
  <c r="BJ54"/>
  <c r="BH42"/>
  <c r="AW54"/>
  <c r="BE43"/>
  <c r="AZ43"/>
  <c r="BK54"/>
  <c r="AT43"/>
  <c r="BI10"/>
  <c r="BB32"/>
  <c r="BP21"/>
  <c r="BE54"/>
  <c r="BE21"/>
  <c r="BN20"/>
  <c r="BO43"/>
  <c r="BC43"/>
  <c r="BD10"/>
  <c r="BB42"/>
  <c r="AS42"/>
  <c r="AT20"/>
  <c r="BL20"/>
  <c r="AU43"/>
  <c r="BG54"/>
  <c r="BH21"/>
  <c r="AS10"/>
  <c r="AP32"/>
  <c r="BN43"/>
  <c r="DL42"/>
  <c r="BG42"/>
  <c r="BD21"/>
  <c r="BO20"/>
  <c r="AM6" i="8"/>
  <c r="BH10" i="9"/>
  <c r="DL9"/>
  <c r="BT10"/>
  <c r="AM54"/>
  <c r="AN32"/>
  <c r="AY20"/>
  <c r="BP10"/>
  <c r="BG32"/>
  <c r="AX54"/>
  <c r="BJ32"/>
  <c r="AS43"/>
  <c r="AN20"/>
  <c r="AQ43"/>
  <c r="BC54"/>
  <c r="AY21"/>
  <c r="BJ21"/>
  <c r="AO43"/>
  <c r="AN43"/>
  <c r="AQ21"/>
  <c r="BO21"/>
  <c r="BA10"/>
  <c r="AT54"/>
  <c r="BP54"/>
  <c r="BA54"/>
  <c r="AL43"/>
  <c r="CF40" l="1"/>
  <c r="BW20"/>
  <c r="BX20" s="1"/>
  <c r="BS20"/>
  <c r="CF18"/>
  <c r="BQ20"/>
  <c r="CV18"/>
  <c r="DH18" s="1"/>
  <c r="DI18" s="1"/>
  <c r="CN19"/>
  <c r="CJ41"/>
  <c r="CZ41"/>
  <c r="CH19"/>
  <c r="CG41"/>
  <c r="CO40"/>
  <c r="DD19"/>
  <c r="DE41"/>
  <c r="DE19"/>
  <c r="CM19"/>
  <c r="DG19"/>
  <c r="CP19"/>
  <c r="CO18"/>
  <c r="DF19"/>
  <c r="CL19"/>
  <c r="BR20"/>
  <c r="CW19"/>
  <c r="CK41"/>
  <c r="DA41"/>
  <c r="CQ19"/>
  <c r="DH29"/>
  <c r="DI29" s="1"/>
  <c r="CI41"/>
  <c r="CQ41"/>
  <c r="CY41"/>
  <c r="DG41"/>
  <c r="CL41"/>
  <c r="CT41"/>
  <c r="BQ42"/>
  <c r="DB41"/>
  <c r="BS42"/>
  <c r="CD40"/>
  <c r="BW42"/>
  <c r="BX42" s="1"/>
  <c r="CM41"/>
  <c r="BR42"/>
  <c r="CU41"/>
  <c r="DC41"/>
  <c r="CH41"/>
  <c r="CP41"/>
  <c r="CX41"/>
  <c r="DF41"/>
  <c r="BX31"/>
  <c r="BS32"/>
  <c r="BQ32"/>
  <c r="BR32"/>
  <c r="BQ43"/>
  <c r="BS54"/>
  <c r="BQ54"/>
  <c r="BR54"/>
  <c r="CD30"/>
  <c r="BW32"/>
  <c r="DF31"/>
  <c r="DD31"/>
  <c r="DB31"/>
  <c r="CZ31"/>
  <c r="CX31"/>
  <c r="CV30"/>
  <c r="CT31"/>
  <c r="CR30"/>
  <c r="CP31"/>
  <c r="CN31"/>
  <c r="CL31"/>
  <c r="CJ31"/>
  <c r="CH31"/>
  <c r="CF30"/>
  <c r="DG31"/>
  <c r="DE31"/>
  <c r="DC31"/>
  <c r="DA31"/>
  <c r="CY31"/>
  <c r="CW31"/>
  <c r="CU31"/>
  <c r="CS31"/>
  <c r="CQ31"/>
  <c r="CO30"/>
  <c r="CM31"/>
  <c r="CK31"/>
  <c r="CI31"/>
  <c r="CG31"/>
  <c r="CE31"/>
  <c r="CD41"/>
  <c r="DF42"/>
  <c r="DD42"/>
  <c r="CZ42"/>
  <c r="CX42"/>
  <c r="CV41"/>
  <c r="CT42"/>
  <c r="CR41"/>
  <c r="CL42"/>
  <c r="CJ42"/>
  <c r="CH42"/>
  <c r="CF41"/>
  <c r="DG42"/>
  <c r="DE42"/>
  <c r="DC42"/>
  <c r="DA42"/>
  <c r="CY42"/>
  <c r="CW42"/>
  <c r="CU42"/>
  <c r="CS42"/>
  <c r="CQ42"/>
  <c r="CM42"/>
  <c r="CK42"/>
  <c r="CI42"/>
  <c r="CG42"/>
  <c r="DF20"/>
  <c r="DB20"/>
  <c r="CZ20"/>
  <c r="CX20"/>
  <c r="CV19"/>
  <c r="CT20"/>
  <c r="CP20"/>
  <c r="CN20"/>
  <c r="CL20"/>
  <c r="CF19"/>
  <c r="DG20"/>
  <c r="DE20"/>
  <c r="DC20"/>
  <c r="DA20"/>
  <c r="CY20"/>
  <c r="CW20"/>
  <c r="CU20"/>
  <c r="CQ20"/>
  <c r="CO19"/>
  <c r="CM20"/>
  <c r="CK20"/>
  <c r="CI20"/>
  <c r="CG20"/>
  <c r="CE20"/>
  <c r="CD52"/>
  <c r="BW54"/>
  <c r="DF53"/>
  <c r="DD53"/>
  <c r="DB53"/>
  <c r="CZ53"/>
  <c r="CX53"/>
  <c r="CV52"/>
  <c r="CT53"/>
  <c r="CR52"/>
  <c r="CP53"/>
  <c r="CN53"/>
  <c r="CL53"/>
  <c r="CJ53"/>
  <c r="CH53"/>
  <c r="CF52"/>
  <c r="DG53"/>
  <c r="DE53"/>
  <c r="DC53"/>
  <c r="DA53"/>
  <c r="CY53"/>
  <c r="CW53"/>
  <c r="CU53"/>
  <c r="CS53"/>
  <c r="CQ53"/>
  <c r="CO52"/>
  <c r="CM53"/>
  <c r="CK53"/>
  <c r="CI53"/>
  <c r="CG53"/>
  <c r="CE53"/>
  <c r="CD8"/>
  <c r="DD9"/>
  <c r="CZ9"/>
  <c r="CV8"/>
  <c r="CR8"/>
  <c r="CN9"/>
  <c r="CJ9"/>
  <c r="CF8"/>
  <c r="DE9"/>
  <c r="DA9"/>
  <c r="CW9"/>
  <c r="CS9"/>
  <c r="CO8"/>
  <c r="CK9"/>
  <c r="CG9"/>
  <c r="DJ29"/>
  <c r="AJ44"/>
  <c r="CB43"/>
  <c r="AJ66"/>
  <c r="AJ55"/>
  <c r="CB54"/>
  <c r="AJ33"/>
  <c r="CB32"/>
  <c r="AJ11"/>
  <c r="CB10"/>
  <c r="AJ22"/>
  <c r="CB21"/>
  <c r="CJ2"/>
  <c r="N531" i="8"/>
  <c r="P524"/>
  <c r="S248"/>
  <c r="S48" s="1"/>
  <c r="T248"/>
  <c r="T48" s="1"/>
  <c r="U248"/>
  <c r="U48" s="1"/>
  <c r="V248"/>
  <c r="V48" s="1"/>
  <c r="W248"/>
  <c r="W48" s="1"/>
  <c r="X248"/>
  <c r="X48" s="1"/>
  <c r="Y248"/>
  <c r="Y48" s="1"/>
  <c r="Z248"/>
  <c r="Z48" s="1"/>
  <c r="AA248"/>
  <c r="AA48" s="1"/>
  <c r="AB248"/>
  <c r="AB48" s="1"/>
  <c r="Q249"/>
  <c r="Q49" s="1"/>
  <c r="R249"/>
  <c r="R49" s="1"/>
  <c r="S249"/>
  <c r="S49" s="1"/>
  <c r="T249"/>
  <c r="T49" s="1"/>
  <c r="U249"/>
  <c r="U49" s="1"/>
  <c r="V249"/>
  <c r="V49" s="1"/>
  <c r="W249"/>
  <c r="W49" s="1"/>
  <c r="X249"/>
  <c r="X49" s="1"/>
  <c r="Y249"/>
  <c r="Y49" s="1"/>
  <c r="Z249"/>
  <c r="Z49" s="1"/>
  <c r="AA249"/>
  <c r="AA49" s="1"/>
  <c r="AB249"/>
  <c r="AB49" s="1"/>
  <c r="Q250"/>
  <c r="Q50" s="1"/>
  <c r="R250"/>
  <c r="R50" s="1"/>
  <c r="S250"/>
  <c r="S50" s="1"/>
  <c r="T250"/>
  <c r="T50" s="1"/>
  <c r="U250"/>
  <c r="U50" s="1"/>
  <c r="V250"/>
  <c r="V50" s="1"/>
  <c r="W250"/>
  <c r="W50" s="1"/>
  <c r="X250"/>
  <c r="X50" s="1"/>
  <c r="Y250"/>
  <c r="Y50" s="1"/>
  <c r="Z250"/>
  <c r="Z50" s="1"/>
  <c r="AA250"/>
  <c r="AA50" s="1"/>
  <c r="AB250"/>
  <c r="AB50" s="1"/>
  <c r="Q251"/>
  <c r="Q51" s="1"/>
  <c r="R251"/>
  <c r="R51" s="1"/>
  <c r="S251"/>
  <c r="S51" s="1"/>
  <c r="T251"/>
  <c r="T51" s="1"/>
  <c r="U251"/>
  <c r="U51" s="1"/>
  <c r="V251"/>
  <c r="V51" s="1"/>
  <c r="W251"/>
  <c r="W51" s="1"/>
  <c r="X251"/>
  <c r="X51" s="1"/>
  <c r="Y251"/>
  <c r="Y51" s="1"/>
  <c r="Z251"/>
  <c r="Z51" s="1"/>
  <c r="AA251"/>
  <c r="AA51" s="1"/>
  <c r="AB251"/>
  <c r="AB51" s="1"/>
  <c r="Q252"/>
  <c r="Q52" s="1"/>
  <c r="R252"/>
  <c r="R52" s="1"/>
  <c r="S252"/>
  <c r="S52" s="1"/>
  <c r="T252"/>
  <c r="T52" s="1"/>
  <c r="U252"/>
  <c r="U52" s="1"/>
  <c r="V252"/>
  <c r="V52" s="1"/>
  <c r="W252"/>
  <c r="W52" s="1"/>
  <c r="X252"/>
  <c r="X52" s="1"/>
  <c r="Y252"/>
  <c r="Y52" s="1"/>
  <c r="Z252"/>
  <c r="Z52" s="1"/>
  <c r="AA252"/>
  <c r="AA52" s="1"/>
  <c r="AB252"/>
  <c r="AB52" s="1"/>
  <c r="Q253"/>
  <c r="Q53" s="1"/>
  <c r="R253"/>
  <c r="R53" s="1"/>
  <c r="S253"/>
  <c r="S53" s="1"/>
  <c r="T253"/>
  <c r="T53" s="1"/>
  <c r="U253"/>
  <c r="U53" s="1"/>
  <c r="V253"/>
  <c r="V53" s="1"/>
  <c r="W253"/>
  <c r="W53" s="1"/>
  <c r="X253"/>
  <c r="X53" s="1"/>
  <c r="Y253"/>
  <c r="Y53" s="1"/>
  <c r="Z253"/>
  <c r="Z53" s="1"/>
  <c r="AA253"/>
  <c r="AA53" s="1"/>
  <c r="AB253"/>
  <c r="AB53" s="1"/>
  <c r="Q254"/>
  <c r="Q54" s="1"/>
  <c r="R254"/>
  <c r="R54" s="1"/>
  <c r="S254"/>
  <c r="S54" s="1"/>
  <c r="T254"/>
  <c r="T54" s="1"/>
  <c r="U254"/>
  <c r="U54" s="1"/>
  <c r="V254"/>
  <c r="V54" s="1"/>
  <c r="W254"/>
  <c r="W54" s="1"/>
  <c r="X254"/>
  <c r="X54" s="1"/>
  <c r="Y254"/>
  <c r="Y54" s="1"/>
  <c r="Z254"/>
  <c r="Z54" s="1"/>
  <c r="AA254"/>
  <c r="AA54" s="1"/>
  <c r="AB254"/>
  <c r="AB54" s="1"/>
  <c r="Q255"/>
  <c r="Q55" s="1"/>
  <c r="R255"/>
  <c r="R55" s="1"/>
  <c r="S255"/>
  <c r="S55" s="1"/>
  <c r="T255"/>
  <c r="T55" s="1"/>
  <c r="U255"/>
  <c r="U55" s="1"/>
  <c r="V255"/>
  <c r="V55" s="1"/>
  <c r="W255"/>
  <c r="W55" s="1"/>
  <c r="X255"/>
  <c r="X55" s="1"/>
  <c r="Y255"/>
  <c r="Y55" s="1"/>
  <c r="Z255"/>
  <c r="Z55" s="1"/>
  <c r="AA255"/>
  <c r="AA55" s="1"/>
  <c r="AB255"/>
  <c r="AB55" s="1"/>
  <c r="Q256"/>
  <c r="Q56" s="1"/>
  <c r="R256"/>
  <c r="R56" s="1"/>
  <c r="S256"/>
  <c r="S56" s="1"/>
  <c r="T256"/>
  <c r="T56" s="1"/>
  <c r="U256"/>
  <c r="U56" s="1"/>
  <c r="V256"/>
  <c r="V56" s="1"/>
  <c r="W256"/>
  <c r="W56" s="1"/>
  <c r="X256"/>
  <c r="X56" s="1"/>
  <c r="Y256"/>
  <c r="Y56" s="1"/>
  <c r="Z256"/>
  <c r="Z56" s="1"/>
  <c r="AA256"/>
  <c r="AA56" s="1"/>
  <c r="AB256"/>
  <c r="AB56" s="1"/>
  <c r="Q257"/>
  <c r="Q57" s="1"/>
  <c r="R257"/>
  <c r="R57" s="1"/>
  <c r="S257"/>
  <c r="S57" s="1"/>
  <c r="T257"/>
  <c r="T57" s="1"/>
  <c r="U257"/>
  <c r="U57" s="1"/>
  <c r="V257"/>
  <c r="V57" s="1"/>
  <c r="W257"/>
  <c r="W57" s="1"/>
  <c r="X257"/>
  <c r="X57" s="1"/>
  <c r="Y257"/>
  <c r="Y57" s="1"/>
  <c r="Z257"/>
  <c r="Z57" s="1"/>
  <c r="AA257"/>
  <c r="AA57" s="1"/>
  <c r="AB257"/>
  <c r="AB57" s="1"/>
  <c r="Q258"/>
  <c r="Q58" s="1"/>
  <c r="R258"/>
  <c r="R58" s="1"/>
  <c r="S258"/>
  <c r="S58" s="1"/>
  <c r="T258"/>
  <c r="T58" s="1"/>
  <c r="U258"/>
  <c r="U58" s="1"/>
  <c r="V258"/>
  <c r="V58" s="1"/>
  <c r="W258"/>
  <c r="W58" s="1"/>
  <c r="X258"/>
  <c r="X58" s="1"/>
  <c r="Y258"/>
  <c r="Y58" s="1"/>
  <c r="Z258"/>
  <c r="Z58" s="1"/>
  <c r="AA258"/>
  <c r="AA58" s="1"/>
  <c r="AB258"/>
  <c r="AB58" s="1"/>
  <c r="Q259"/>
  <c r="Q59" s="1"/>
  <c r="R259"/>
  <c r="R59" s="1"/>
  <c r="S259"/>
  <c r="S59" s="1"/>
  <c r="T259"/>
  <c r="T59" s="1"/>
  <c r="U259"/>
  <c r="U59" s="1"/>
  <c r="V259"/>
  <c r="V59" s="1"/>
  <c r="W259"/>
  <c r="W59" s="1"/>
  <c r="X259"/>
  <c r="X59" s="1"/>
  <c r="Y259"/>
  <c r="Y59" s="1"/>
  <c r="Z259"/>
  <c r="Z59" s="1"/>
  <c r="AA259"/>
  <c r="AA59" s="1"/>
  <c r="AB259"/>
  <c r="AB59" s="1"/>
  <c r="Q260"/>
  <c r="Q60" s="1"/>
  <c r="R260"/>
  <c r="R60" s="1"/>
  <c r="S260"/>
  <c r="S60" s="1"/>
  <c r="T260"/>
  <c r="T60" s="1"/>
  <c r="U260"/>
  <c r="U60" s="1"/>
  <c r="V260"/>
  <c r="V60" s="1"/>
  <c r="W260"/>
  <c r="W60" s="1"/>
  <c r="X260"/>
  <c r="X60" s="1"/>
  <c r="Y260"/>
  <c r="Y60" s="1"/>
  <c r="Z260"/>
  <c r="Z60" s="1"/>
  <c r="AA260"/>
  <c r="AA60" s="1"/>
  <c r="AB260"/>
  <c r="AB60" s="1"/>
  <c r="Q261"/>
  <c r="Q61" s="1"/>
  <c r="R261"/>
  <c r="R61" s="1"/>
  <c r="S261"/>
  <c r="S61" s="1"/>
  <c r="T261"/>
  <c r="T61" s="1"/>
  <c r="U261"/>
  <c r="U61" s="1"/>
  <c r="V261"/>
  <c r="V61" s="1"/>
  <c r="W261"/>
  <c r="W61" s="1"/>
  <c r="X261"/>
  <c r="X61" s="1"/>
  <c r="Y261"/>
  <c r="Y61" s="1"/>
  <c r="Z261"/>
  <c r="Z61" s="1"/>
  <c r="AA261"/>
  <c r="AA61" s="1"/>
  <c r="AB261"/>
  <c r="AB61" s="1"/>
  <c r="Q262"/>
  <c r="Q62" s="1"/>
  <c r="R262"/>
  <c r="R62" s="1"/>
  <c r="S262"/>
  <c r="S62" s="1"/>
  <c r="T262"/>
  <c r="T62" s="1"/>
  <c r="U262"/>
  <c r="U62" s="1"/>
  <c r="V262"/>
  <c r="V62" s="1"/>
  <c r="W262"/>
  <c r="W62" s="1"/>
  <c r="X262"/>
  <c r="X62" s="1"/>
  <c r="Y262"/>
  <c r="Y62" s="1"/>
  <c r="Z262"/>
  <c r="Z62" s="1"/>
  <c r="AA262"/>
  <c r="AA62" s="1"/>
  <c r="AB262"/>
  <c r="AB62" s="1"/>
  <c r="Q263"/>
  <c r="Q63" s="1"/>
  <c r="R263"/>
  <c r="R63" s="1"/>
  <c r="S263"/>
  <c r="S63" s="1"/>
  <c r="T263"/>
  <c r="T63" s="1"/>
  <c r="U263"/>
  <c r="U63" s="1"/>
  <c r="V263"/>
  <c r="V63" s="1"/>
  <c r="W263"/>
  <c r="W63" s="1"/>
  <c r="X263"/>
  <c r="X63" s="1"/>
  <c r="Y263"/>
  <c r="Y63" s="1"/>
  <c r="Z263"/>
  <c r="Z63" s="1"/>
  <c r="AA263"/>
  <c r="AA63" s="1"/>
  <c r="AB263"/>
  <c r="AB63" s="1"/>
  <c r="Q264"/>
  <c r="Q64" s="1"/>
  <c r="R264"/>
  <c r="R64" s="1"/>
  <c r="S264"/>
  <c r="S64" s="1"/>
  <c r="T264"/>
  <c r="T64" s="1"/>
  <c r="U264"/>
  <c r="U64" s="1"/>
  <c r="V264"/>
  <c r="V64" s="1"/>
  <c r="W264"/>
  <c r="W64" s="1"/>
  <c r="X264"/>
  <c r="X64" s="1"/>
  <c r="Y264"/>
  <c r="Y64" s="1"/>
  <c r="Z264"/>
  <c r="Z64" s="1"/>
  <c r="AA264"/>
  <c r="AA64" s="1"/>
  <c r="AB264"/>
  <c r="AB64" s="1"/>
  <c r="Q265"/>
  <c r="Q65" s="1"/>
  <c r="R265"/>
  <c r="R65" s="1"/>
  <c r="S265"/>
  <c r="S65" s="1"/>
  <c r="T265"/>
  <c r="T65" s="1"/>
  <c r="U265"/>
  <c r="U65" s="1"/>
  <c r="V265"/>
  <c r="V65" s="1"/>
  <c r="W265"/>
  <c r="W65" s="1"/>
  <c r="X265"/>
  <c r="X65" s="1"/>
  <c r="Y265"/>
  <c r="Y65" s="1"/>
  <c r="Z265"/>
  <c r="Z65" s="1"/>
  <c r="AA265"/>
  <c r="AA65" s="1"/>
  <c r="AB265"/>
  <c r="AB65" s="1"/>
  <c r="Q266"/>
  <c r="Q66" s="1"/>
  <c r="R266"/>
  <c r="R66" s="1"/>
  <c r="S266"/>
  <c r="S66" s="1"/>
  <c r="T266"/>
  <c r="T66" s="1"/>
  <c r="U266"/>
  <c r="U66" s="1"/>
  <c r="V266"/>
  <c r="V66" s="1"/>
  <c r="W266"/>
  <c r="W66" s="1"/>
  <c r="X266"/>
  <c r="X66" s="1"/>
  <c r="Y266"/>
  <c r="Y66" s="1"/>
  <c r="Z266"/>
  <c r="Z66" s="1"/>
  <c r="AA266"/>
  <c r="AA66" s="1"/>
  <c r="AB266"/>
  <c r="AB66" s="1"/>
  <c r="T247"/>
  <c r="T47" s="1"/>
  <c r="U247"/>
  <c r="U47" s="1"/>
  <c r="V247"/>
  <c r="V47" s="1"/>
  <c r="W247"/>
  <c r="W47" s="1"/>
  <c r="X247"/>
  <c r="X47" s="1"/>
  <c r="Y247"/>
  <c r="Y47" s="1"/>
  <c r="Z247"/>
  <c r="Z47" s="1"/>
  <c r="AA247"/>
  <c r="AA47" s="1"/>
  <c r="AB247"/>
  <c r="AB47" s="1"/>
  <c r="Q248"/>
  <c r="R248"/>
  <c r="R48" s="1"/>
  <c r="S247"/>
  <c r="S47" s="1"/>
  <c r="S1047"/>
  <c r="M926"/>
  <c r="Q167"/>
  <c r="R167"/>
  <c r="R47" s="1"/>
  <c r="R1487"/>
  <c r="L246" i="7"/>
  <c r="L46" s="1"/>
  <c r="M246"/>
  <c r="M46" s="1"/>
  <c r="BI11" i="9"/>
  <c r="BM66"/>
  <c r="AL22"/>
  <c r="BB44"/>
  <c r="BE33"/>
  <c r="BP66"/>
  <c r="AU33"/>
  <c r="BL44"/>
  <c r="AR66"/>
  <c r="BP33"/>
  <c r="BB22"/>
  <c r="AO55"/>
  <c r="AN55"/>
  <c r="AO66"/>
  <c r="BT32"/>
  <c r="BU43"/>
  <c r="AY55"/>
  <c r="BF66"/>
  <c r="BD55"/>
  <c r="AZ21"/>
  <c r="BK11"/>
  <c r="AS55"/>
  <c r="BD33"/>
  <c r="AW11"/>
  <c r="BE44"/>
  <c r="AR44"/>
  <c r="BH66"/>
  <c r="BF11"/>
  <c r="BC55"/>
  <c r="DL32"/>
  <c r="BE66"/>
  <c r="BG22"/>
  <c r="DL10"/>
  <c r="BH22"/>
  <c r="BI66"/>
  <c r="AZ66"/>
  <c r="BJ22"/>
  <c r="AP11"/>
  <c r="AT22"/>
  <c r="AX33"/>
  <c r="AU11"/>
  <c r="BN22"/>
  <c r="BC66"/>
  <c r="AW66"/>
  <c r="AX44"/>
  <c r="AN66"/>
  <c r="BL33"/>
  <c r="AX10"/>
  <c r="BF10"/>
  <c r="BO55"/>
  <c r="AQ33"/>
  <c r="DL54"/>
  <c r="AW44"/>
  <c r="BH44"/>
  <c r="AZ22"/>
  <c r="BE22"/>
  <c r="AM55"/>
  <c r="DL21"/>
  <c r="BU54"/>
  <c r="BC10"/>
  <c r="BB66"/>
  <c r="AX11"/>
  <c r="AX22"/>
  <c r="AV43"/>
  <c r="BD44"/>
  <c r="AV55"/>
  <c r="BL22"/>
  <c r="BN55"/>
  <c r="AS11"/>
  <c r="BP22"/>
  <c r="BA33"/>
  <c r="AL6" i="8"/>
  <c r="BB33" i="9"/>
  <c r="AO33"/>
  <c r="BA22"/>
  <c r="BI44"/>
  <c r="BH11"/>
  <c r="AW33"/>
  <c r="AX55"/>
  <c r="AW43"/>
  <c r="AZ55"/>
  <c r="AY10"/>
  <c r="AM22"/>
  <c r="BS11"/>
  <c r="BK22"/>
  <c r="AU66"/>
  <c r="BN66"/>
  <c r="AP21"/>
  <c r="AR55"/>
  <c r="AM43"/>
  <c r="AM66"/>
  <c r="AU44"/>
  <c r="BL55"/>
  <c r="AT10"/>
  <c r="AQ44"/>
  <c r="BC11"/>
  <c r="BB55"/>
  <c r="AM44"/>
  <c r="BG44"/>
  <c r="AN44"/>
  <c r="BJ66"/>
  <c r="BR11"/>
  <c r="BO11"/>
  <c r="BL11"/>
  <c r="BN11"/>
  <c r="AR33"/>
  <c r="BJ11"/>
  <c r="BL21"/>
  <c r="BB11"/>
  <c r="BM11"/>
  <c r="AN6" i="8"/>
  <c r="AU10" i="9"/>
  <c r="AQ55"/>
  <c r="AN33"/>
  <c r="BF44"/>
  <c r="AV33"/>
  <c r="AX43"/>
  <c r="AT66"/>
  <c r="BC33"/>
  <c r="AW22"/>
  <c r="BF22"/>
  <c r="BU21"/>
  <c r="AU22"/>
  <c r="AY44"/>
  <c r="BU32"/>
  <c r="BG66"/>
  <c r="AN11"/>
  <c r="BA44"/>
  <c r="BA66"/>
  <c r="AP44"/>
  <c r="BG10"/>
  <c r="BO66"/>
  <c r="BM22"/>
  <c r="AL33"/>
  <c r="BG55"/>
  <c r="AR21"/>
  <c r="BD66"/>
  <c r="BO33"/>
  <c r="AO11"/>
  <c r="AV22"/>
  <c r="AT11"/>
  <c r="AY22"/>
  <c r="BA55"/>
  <c r="BJ44"/>
  <c r="BD22"/>
  <c r="AU55"/>
  <c r="BJ10"/>
  <c r="AY66"/>
  <c r="AO44"/>
  <c r="AT44"/>
  <c r="BE11"/>
  <c r="BO10"/>
  <c r="BN10"/>
  <c r="AT55"/>
  <c r="AP66"/>
  <c r="BB10"/>
  <c r="AW55"/>
  <c r="AL11"/>
  <c r="BM33"/>
  <c r="BN33"/>
  <c r="AL55"/>
  <c r="BF55"/>
  <c r="BE55"/>
  <c r="BA11"/>
  <c r="BG33"/>
  <c r="BI55"/>
  <c r="AY11"/>
  <c r="BO44"/>
  <c r="BM55"/>
  <c r="AV44"/>
  <c r="BM44"/>
  <c r="AS33"/>
  <c r="BN44"/>
  <c r="BH33"/>
  <c r="AM33"/>
  <c r="BT43"/>
  <c r="BG11"/>
  <c r="AN22"/>
  <c r="AL66"/>
  <c r="BU11"/>
  <c r="BP44"/>
  <c r="AZ33"/>
  <c r="AL44"/>
  <c r="AZ44"/>
  <c r="BD11"/>
  <c r="BT21"/>
  <c r="AP55"/>
  <c r="BK55"/>
  <c r="BP11"/>
  <c r="AM10"/>
  <c r="AR11"/>
  <c r="BC22"/>
  <c r="AX66"/>
  <c r="BL66"/>
  <c r="AQ11"/>
  <c r="BQ11"/>
  <c r="AP33"/>
  <c r="DL43"/>
  <c r="BJ43"/>
  <c r="AQ22"/>
  <c r="AQ10"/>
  <c r="AS22"/>
  <c r="BK44"/>
  <c r="BA21"/>
  <c r="AZ11"/>
  <c r="BK10"/>
  <c r="BK66"/>
  <c r="BK33"/>
  <c r="AP22"/>
  <c r="AS66"/>
  <c r="AV11"/>
  <c r="AV66"/>
  <c r="AT6" i="8"/>
  <c r="AT33" i="9"/>
  <c r="BI22"/>
  <c r="BF33"/>
  <c r="AO22"/>
  <c r="AP10"/>
  <c r="BJ55"/>
  <c r="AS44"/>
  <c r="AQ66"/>
  <c r="BJ33"/>
  <c r="BO22"/>
  <c r="BT11"/>
  <c r="AY33"/>
  <c r="BP43"/>
  <c r="BI33"/>
  <c r="BT54"/>
  <c r="BP55"/>
  <c r="AR22"/>
  <c r="BC44"/>
  <c r="AM11"/>
  <c r="AL21"/>
  <c r="BH55"/>
  <c r="DH30" l="1"/>
  <c r="DI30" s="1"/>
  <c r="CP42"/>
  <c r="DB42"/>
  <c r="BR43"/>
  <c r="CO41"/>
  <c r="DJ41" s="1"/>
  <c r="CJ20"/>
  <c r="CH20"/>
  <c r="DD20"/>
  <c r="BW43"/>
  <c r="BX43" s="1"/>
  <c r="CE42"/>
  <c r="BS43"/>
  <c r="BW21"/>
  <c r="BX21" s="1"/>
  <c r="BS21"/>
  <c r="CD19"/>
  <c r="DJ19" s="1"/>
  <c r="BR21"/>
  <c r="CS20"/>
  <c r="CR19"/>
  <c r="DH19" s="1"/>
  <c r="DI19" s="1"/>
  <c r="BQ21"/>
  <c r="CN42"/>
  <c r="Q48" i="8"/>
  <c r="DK29" i="9"/>
  <c r="DH41"/>
  <c r="DI41" s="1"/>
  <c r="CI9"/>
  <c r="CQ9"/>
  <c r="CY9"/>
  <c r="DG9"/>
  <c r="CL9"/>
  <c r="CT9"/>
  <c r="DB9"/>
  <c r="BW10"/>
  <c r="BX10" s="1"/>
  <c r="CE9"/>
  <c r="CM9"/>
  <c r="CU9"/>
  <c r="DC9"/>
  <c r="CH9"/>
  <c r="CP9"/>
  <c r="CX9"/>
  <c r="DF9"/>
  <c r="BX54"/>
  <c r="BX32"/>
  <c r="BS66"/>
  <c r="BQ66"/>
  <c r="BR66"/>
  <c r="BS22"/>
  <c r="BQ22"/>
  <c r="BR22"/>
  <c r="BS33"/>
  <c r="BQ33"/>
  <c r="BR33"/>
  <c r="BS55"/>
  <c r="BQ55"/>
  <c r="BR55"/>
  <c r="BS44"/>
  <c r="BQ44"/>
  <c r="BR44"/>
  <c r="CD64"/>
  <c r="BW66"/>
  <c r="DF65"/>
  <c r="DD65"/>
  <c r="DB65"/>
  <c r="CZ65"/>
  <c r="CX65"/>
  <c r="CV64"/>
  <c r="CT65"/>
  <c r="CR64"/>
  <c r="CP65"/>
  <c r="CN65"/>
  <c r="CL65"/>
  <c r="CJ65"/>
  <c r="CH65"/>
  <c r="CF64"/>
  <c r="DG65"/>
  <c r="DE65"/>
  <c r="DC65"/>
  <c r="DA65"/>
  <c r="CY65"/>
  <c r="CW65"/>
  <c r="CU65"/>
  <c r="CS65"/>
  <c r="CQ65"/>
  <c r="CO64"/>
  <c r="CM65"/>
  <c r="CK65"/>
  <c r="CI65"/>
  <c r="CG65"/>
  <c r="CE65"/>
  <c r="CD20"/>
  <c r="BW22"/>
  <c r="DF21"/>
  <c r="DD21"/>
  <c r="DB21"/>
  <c r="CZ21"/>
  <c r="CX21"/>
  <c r="CV20"/>
  <c r="CT21"/>
  <c r="CR20"/>
  <c r="CP21"/>
  <c r="CN21"/>
  <c r="CL21"/>
  <c r="CJ21"/>
  <c r="CH21"/>
  <c r="CF20"/>
  <c r="DG21"/>
  <c r="DE21"/>
  <c r="DC21"/>
  <c r="DA21"/>
  <c r="CY21"/>
  <c r="CW21"/>
  <c r="CU21"/>
  <c r="CS21"/>
  <c r="CQ21"/>
  <c r="CO20"/>
  <c r="CM21"/>
  <c r="CK21"/>
  <c r="CI21"/>
  <c r="CG21"/>
  <c r="CE21"/>
  <c r="CD9"/>
  <c r="BW11"/>
  <c r="BX11" s="1"/>
  <c r="DF10"/>
  <c r="DD10"/>
  <c r="DB10"/>
  <c r="CZ10"/>
  <c r="CX10"/>
  <c r="CV9"/>
  <c r="CT10"/>
  <c r="CR9"/>
  <c r="CP10"/>
  <c r="CN10"/>
  <c r="CL10"/>
  <c r="CJ10"/>
  <c r="CH10"/>
  <c r="CF9"/>
  <c r="DG10"/>
  <c r="DE10"/>
  <c r="DC10"/>
  <c r="DA10"/>
  <c r="CY10"/>
  <c r="CW10"/>
  <c r="CU10"/>
  <c r="CS10"/>
  <c r="CQ10"/>
  <c r="CO9"/>
  <c r="CM10"/>
  <c r="CK10"/>
  <c r="CI10"/>
  <c r="CG10"/>
  <c r="CE10"/>
  <c r="CD31"/>
  <c r="BW33"/>
  <c r="DF32"/>
  <c r="DD32"/>
  <c r="DB32"/>
  <c r="CZ32"/>
  <c r="CX32"/>
  <c r="CV31"/>
  <c r="CT32"/>
  <c r="CR31"/>
  <c r="CP32"/>
  <c r="CN32"/>
  <c r="CL32"/>
  <c r="CJ32"/>
  <c r="CH32"/>
  <c r="CF31"/>
  <c r="DG32"/>
  <c r="DE32"/>
  <c r="DC32"/>
  <c r="DA32"/>
  <c r="CY32"/>
  <c r="CW32"/>
  <c r="CU32"/>
  <c r="CS32"/>
  <c r="CQ32"/>
  <c r="CO31"/>
  <c r="CM32"/>
  <c r="CK32"/>
  <c r="CI32"/>
  <c r="CG32"/>
  <c r="CE32"/>
  <c r="CD53"/>
  <c r="BW55"/>
  <c r="DF54"/>
  <c r="DD54"/>
  <c r="DB54"/>
  <c r="CZ54"/>
  <c r="CX54"/>
  <c r="CV53"/>
  <c r="CT54"/>
  <c r="CR53"/>
  <c r="CP54"/>
  <c r="CN54"/>
  <c r="CL54"/>
  <c r="CJ54"/>
  <c r="CH54"/>
  <c r="CF53"/>
  <c r="DG54"/>
  <c r="DE54"/>
  <c r="DC54"/>
  <c r="DA54"/>
  <c r="CY54"/>
  <c r="CW54"/>
  <c r="CU54"/>
  <c r="CS54"/>
  <c r="CQ54"/>
  <c r="CO53"/>
  <c r="CM54"/>
  <c r="CK54"/>
  <c r="CI54"/>
  <c r="CG54"/>
  <c r="CE54"/>
  <c r="CD42"/>
  <c r="BW44"/>
  <c r="DF43"/>
  <c r="DD43"/>
  <c r="DB43"/>
  <c r="CZ43"/>
  <c r="CX43"/>
  <c r="CV42"/>
  <c r="CT43"/>
  <c r="CR42"/>
  <c r="CP43"/>
  <c r="CN43"/>
  <c r="CL43"/>
  <c r="CJ43"/>
  <c r="CH43"/>
  <c r="CF42"/>
  <c r="DG43"/>
  <c r="DE43"/>
  <c r="DC43"/>
  <c r="DA43"/>
  <c r="CY43"/>
  <c r="CW43"/>
  <c r="CU43"/>
  <c r="CS43"/>
  <c r="CQ43"/>
  <c r="CO42"/>
  <c r="CM43"/>
  <c r="CK43"/>
  <c r="CI43"/>
  <c r="CG43"/>
  <c r="CE43"/>
  <c r="DJ30"/>
  <c r="CK2"/>
  <c r="AJ23"/>
  <c r="CB22"/>
  <c r="AJ12"/>
  <c r="CB11"/>
  <c r="AJ34"/>
  <c r="CB33"/>
  <c r="AJ56"/>
  <c r="CB55"/>
  <c r="AJ78"/>
  <c r="AJ67"/>
  <c r="CB66"/>
  <c r="AJ45"/>
  <c r="CB44"/>
  <c r="N539" i="8"/>
  <c r="N543"/>
  <c r="N535"/>
  <c r="AC527"/>
  <c r="N546"/>
  <c r="N545"/>
  <c r="N542"/>
  <c r="N541"/>
  <c r="N538"/>
  <c r="N537"/>
  <c r="N534"/>
  <c r="N533"/>
  <c r="N530"/>
  <c r="N529"/>
  <c r="N527"/>
  <c r="N544"/>
  <c r="N540"/>
  <c r="N536"/>
  <c r="N532"/>
  <c r="N528"/>
  <c r="DH53" i="9" l="1"/>
  <c r="DI53" s="1"/>
  <c r="DK30"/>
  <c r="DM30" s="1"/>
  <c r="DK19"/>
  <c r="DM19" s="1"/>
  <c r="DK41"/>
  <c r="DH42"/>
  <c r="DI42" s="1"/>
  <c r="DH20"/>
  <c r="DI20" s="1"/>
  <c r="DH31"/>
  <c r="DI31" s="1"/>
  <c r="DJ42"/>
  <c r="DJ31"/>
  <c r="DJ20"/>
  <c r="DJ53"/>
  <c r="AJ46"/>
  <c r="CB45"/>
  <c r="AJ90"/>
  <c r="AJ79"/>
  <c r="CB78"/>
  <c r="AJ57"/>
  <c r="CB56"/>
  <c r="AJ35"/>
  <c r="CB34"/>
  <c r="AJ13"/>
  <c r="CB12"/>
  <c r="AJ24"/>
  <c r="CB23"/>
  <c r="AJ68"/>
  <c r="CB67"/>
  <c r="CL2"/>
  <c r="BT44"/>
  <c r="AY56"/>
  <c r="BA23"/>
  <c r="BA34"/>
  <c r="AW56"/>
  <c r="BN34"/>
  <c r="AS23"/>
  <c r="BB23"/>
  <c r="AY78"/>
  <c r="AO45"/>
  <c r="AR34"/>
  <c r="BM78"/>
  <c r="BB67"/>
  <c r="BD12"/>
  <c r="BF12"/>
  <c r="AQ12"/>
  <c r="AT78"/>
  <c r="BJ56"/>
  <c r="AP45"/>
  <c r="AM45"/>
  <c r="BO45"/>
  <c r="AU45"/>
  <c r="BO67"/>
  <c r="AZ12"/>
  <c r="AQ45"/>
  <c r="BL23"/>
  <c r="AP56"/>
  <c r="BH78"/>
  <c r="AQ34"/>
  <c r="BK78"/>
  <c r="AW34"/>
  <c r="AY45"/>
  <c r="BB56"/>
  <c r="BI12"/>
  <c r="AX12"/>
  <c r="AU34"/>
  <c r="AL67"/>
  <c r="BN23"/>
  <c r="BP45"/>
  <c r="AO56"/>
  <c r="AX45"/>
  <c r="AQ56"/>
  <c r="AV78"/>
  <c r="DL33"/>
  <c r="BO23"/>
  <c r="BN45"/>
  <c r="AZ34"/>
  <c r="BF56"/>
  <c r="BI45"/>
  <c r="AU6" i="8"/>
  <c r="AU23" i="9"/>
  <c r="AZ78"/>
  <c r="BH67"/>
  <c r="BP34"/>
  <c r="BB12"/>
  <c r="BG34"/>
  <c r="AW78"/>
  <c r="BI78"/>
  <c r="BQ12"/>
  <c r="BU44"/>
  <c r="BM34"/>
  <c r="BD56"/>
  <c r="AM67"/>
  <c r="BB78"/>
  <c r="BJ45"/>
  <c r="BJ67"/>
  <c r="BO56"/>
  <c r="BC34"/>
  <c r="DL22"/>
  <c r="BJ34"/>
  <c r="AT12"/>
  <c r="BH34"/>
  <c r="AN67"/>
  <c r="BK23"/>
  <c r="AX23"/>
  <c r="AX67"/>
  <c r="BM56"/>
  <c r="BJ23"/>
  <c r="AT67"/>
  <c r="AR23"/>
  <c r="BE56"/>
  <c r="BF34"/>
  <c r="BE67"/>
  <c r="BB45"/>
  <c r="BH56"/>
  <c r="BU33"/>
  <c r="BO78"/>
  <c r="BI67"/>
  <c r="AM12"/>
  <c r="BA45"/>
  <c r="BU12"/>
  <c r="BP23"/>
  <c r="AZ56"/>
  <c r="AS56"/>
  <c r="BK45"/>
  <c r="AU67"/>
  <c r="BD34"/>
  <c r="BM12"/>
  <c r="BE78"/>
  <c r="BI34"/>
  <c r="AL34"/>
  <c r="AP67"/>
  <c r="AM78"/>
  <c r="BC78"/>
  <c r="AX78"/>
  <c r="BF78"/>
  <c r="AS12"/>
  <c r="BG23"/>
  <c r="AN78"/>
  <c r="BP56"/>
  <c r="AU78"/>
  <c r="BT55"/>
  <c r="AN12"/>
  <c r="AP23"/>
  <c r="DL11"/>
  <c r="AS78"/>
  <c r="BJ78"/>
  <c r="BM67"/>
  <c r="BB34"/>
  <c r="AM34"/>
  <c r="AT45"/>
  <c r="BL34"/>
  <c r="AW45"/>
  <c r="BE34"/>
  <c r="BD23"/>
  <c r="AQ23"/>
  <c r="BI56"/>
  <c r="AY23"/>
  <c r="AQ67"/>
  <c r="AR45"/>
  <c r="AS34"/>
  <c r="AN34"/>
  <c r="BP12"/>
  <c r="AO34"/>
  <c r="BL12"/>
  <c r="BG67"/>
  <c r="BR12"/>
  <c r="BF23"/>
  <c r="AW67"/>
  <c r="BT12"/>
  <c r="BU55"/>
  <c r="AW12"/>
  <c r="AR78"/>
  <c r="AM56"/>
  <c r="BG56"/>
  <c r="AZ23"/>
  <c r="AR56"/>
  <c r="AX56"/>
  <c r="BM45"/>
  <c r="BE45"/>
  <c r="AP12"/>
  <c r="AY34"/>
  <c r="BH23"/>
  <c r="BC67"/>
  <c r="DL55"/>
  <c r="AL56"/>
  <c r="BC45"/>
  <c r="BL78"/>
  <c r="AV34"/>
  <c r="BG12"/>
  <c r="BL67"/>
  <c r="AV12"/>
  <c r="AS45"/>
  <c r="AT56"/>
  <c r="AN56"/>
  <c r="AV56"/>
  <c r="AZ67"/>
  <c r="BA78"/>
  <c r="BH12"/>
  <c r="BP67"/>
  <c r="AL45"/>
  <c r="AP78"/>
  <c r="AR12"/>
  <c r="BL45"/>
  <c r="BD78"/>
  <c r="AR67"/>
  <c r="AZ45"/>
  <c r="AO78"/>
  <c r="AT23"/>
  <c r="BK12"/>
  <c r="AX34"/>
  <c r="AU12"/>
  <c r="BE23"/>
  <c r="AN45"/>
  <c r="BE12"/>
  <c r="BA12"/>
  <c r="BT33"/>
  <c r="BU22"/>
  <c r="BN12"/>
  <c r="BN56"/>
  <c r="AT34"/>
  <c r="BC23"/>
  <c r="AU56"/>
  <c r="BA67"/>
  <c r="BO34"/>
  <c r="AO67"/>
  <c r="DL44"/>
  <c r="BM23"/>
  <c r="AM23"/>
  <c r="AL12"/>
  <c r="AO23"/>
  <c r="BJ12"/>
  <c r="BL56"/>
  <c r="AL23"/>
  <c r="BT66"/>
  <c r="BF67"/>
  <c r="BF45"/>
  <c r="BG78"/>
  <c r="BC12"/>
  <c r="BH45"/>
  <c r="BD45"/>
  <c r="AN23"/>
  <c r="AQ78"/>
  <c r="AP34"/>
  <c r="AV23"/>
  <c r="BI23"/>
  <c r="AY12"/>
  <c r="BK34"/>
  <c r="BT22"/>
  <c r="BC56"/>
  <c r="BN78"/>
  <c r="AL78"/>
  <c r="BG45"/>
  <c r="AW23"/>
  <c r="BO12"/>
  <c r="AS67"/>
  <c r="AY67"/>
  <c r="BA56"/>
  <c r="DL66"/>
  <c r="BN67"/>
  <c r="AV45"/>
  <c r="BK56"/>
  <c r="AO12"/>
  <c r="AV67"/>
  <c r="BK67"/>
  <c r="BD67"/>
  <c r="BP78"/>
  <c r="BU66"/>
  <c r="BS12"/>
  <c r="CF54" l="1"/>
  <c r="CP66"/>
  <c r="CN11"/>
  <c r="DG77"/>
  <c r="CK44"/>
  <c r="CS77"/>
  <c r="BR78"/>
  <c r="CQ44"/>
  <c r="CH11"/>
  <c r="DA33"/>
  <c r="CS66"/>
  <c r="BR67"/>
  <c r="CU55"/>
  <c r="CW77"/>
  <c r="CY11"/>
  <c r="DA55"/>
  <c r="CZ55"/>
  <c r="CY77"/>
  <c r="CI55"/>
  <c r="DD77"/>
  <c r="CL44"/>
  <c r="CX77"/>
  <c r="CL22"/>
  <c r="CV76"/>
  <c r="DB33"/>
  <c r="DE33"/>
  <c r="CG55"/>
  <c r="BX22"/>
  <c r="CM66"/>
  <c r="CZ22"/>
  <c r="DE22"/>
  <c r="CP22"/>
  <c r="CH22"/>
  <c r="CZ44"/>
  <c r="CW55"/>
  <c r="CN66"/>
  <c r="CU11"/>
  <c r="CI66"/>
  <c r="CT44"/>
  <c r="CX11"/>
  <c r="CW11"/>
  <c r="CG77"/>
  <c r="CP11"/>
  <c r="BR56"/>
  <c r="CS55"/>
  <c r="DA66"/>
  <c r="CP33"/>
  <c r="DG44"/>
  <c r="CH66"/>
  <c r="CL66"/>
  <c r="CJ55"/>
  <c r="CY22"/>
  <c r="CJ11"/>
  <c r="CT33"/>
  <c r="CF21"/>
  <c r="CR21"/>
  <c r="BQ23"/>
  <c r="CY44"/>
  <c r="DB22"/>
  <c r="CM55"/>
  <c r="CL55"/>
  <c r="CG66"/>
  <c r="CD54"/>
  <c r="BW56"/>
  <c r="BS56"/>
  <c r="CD10"/>
  <c r="BW12"/>
  <c r="BX12" s="1"/>
  <c r="DF77"/>
  <c r="DB11"/>
  <c r="CM22"/>
  <c r="CK77"/>
  <c r="DC11"/>
  <c r="CF32"/>
  <c r="DC22"/>
  <c r="CU22"/>
  <c r="CG22"/>
  <c r="DB44"/>
  <c r="CH77"/>
  <c r="CW66"/>
  <c r="CZ11"/>
  <c r="CQ77"/>
  <c r="CO10"/>
  <c r="CJ44"/>
  <c r="DD22"/>
  <c r="CJ66"/>
  <c r="DF66"/>
  <c r="DB77"/>
  <c r="CX66"/>
  <c r="CO76"/>
  <c r="CE44"/>
  <c r="CU66"/>
  <c r="DG11"/>
  <c r="DD55"/>
  <c r="DD66"/>
  <c r="CZ66"/>
  <c r="CP77"/>
  <c r="CG33"/>
  <c r="BQ78"/>
  <c r="CR76"/>
  <c r="CT77"/>
  <c r="CG11"/>
  <c r="BW45"/>
  <c r="BS45"/>
  <c r="CD43"/>
  <c r="CW44"/>
  <c r="CJ22"/>
  <c r="DC33"/>
  <c r="CV32"/>
  <c r="CP55"/>
  <c r="CZ77"/>
  <c r="DF33"/>
  <c r="CR10"/>
  <c r="CH33"/>
  <c r="CY66"/>
  <c r="CQ11"/>
  <c r="CO54"/>
  <c r="CI77"/>
  <c r="DC77"/>
  <c r="CI33"/>
  <c r="CM33"/>
  <c r="DF22"/>
  <c r="CO32"/>
  <c r="CN22"/>
  <c r="CF76"/>
  <c r="CT55"/>
  <c r="CT66"/>
  <c r="CR43"/>
  <c r="BQ45"/>
  <c r="BQ56"/>
  <c r="CR54"/>
  <c r="CV65"/>
  <c r="CX55"/>
  <c r="BR34"/>
  <c r="CS33"/>
  <c r="CI22"/>
  <c r="DD11"/>
  <c r="BX55"/>
  <c r="CF43"/>
  <c r="DA44"/>
  <c r="CK66"/>
  <c r="CQ55"/>
  <c r="CR32"/>
  <c r="BQ34"/>
  <c r="BW23"/>
  <c r="BS23"/>
  <c r="CD21"/>
  <c r="DF44"/>
  <c r="CD32"/>
  <c r="BW34"/>
  <c r="BS34"/>
  <c r="BX33"/>
  <c r="DE55"/>
  <c r="CO65"/>
  <c r="CT22"/>
  <c r="DD44"/>
  <c r="BX44"/>
  <c r="CE11"/>
  <c r="CQ22"/>
  <c r="CE55"/>
  <c r="CN55"/>
  <c r="DE77"/>
  <c r="CK55"/>
  <c r="CK33"/>
  <c r="CW33"/>
  <c r="CK11"/>
  <c r="CR65"/>
  <c r="BQ67"/>
  <c r="DB55"/>
  <c r="CO43"/>
  <c r="CG44"/>
  <c r="BX66"/>
  <c r="CT11"/>
  <c r="CM44"/>
  <c r="CN77"/>
  <c r="CU77"/>
  <c r="DE66"/>
  <c r="CQ33"/>
  <c r="CE77"/>
  <c r="DF11"/>
  <c r="CU44"/>
  <c r="CV21"/>
  <c r="DG33"/>
  <c r="CQ66"/>
  <c r="CX44"/>
  <c r="CP44"/>
  <c r="CJ77"/>
  <c r="CW22"/>
  <c r="CV43"/>
  <c r="CN33"/>
  <c r="CN44"/>
  <c r="BR23"/>
  <c r="CS22"/>
  <c r="CL33"/>
  <c r="DE11"/>
  <c r="CV54"/>
  <c r="CM11"/>
  <c r="CE22"/>
  <c r="CX33"/>
  <c r="BS67"/>
  <c r="BW67"/>
  <c r="CD65"/>
  <c r="CY55"/>
  <c r="DB66"/>
  <c r="CI44"/>
  <c r="CI11"/>
  <c r="DD33"/>
  <c r="CH44"/>
  <c r="DC44"/>
  <c r="CU33"/>
  <c r="CO21"/>
  <c r="CL77"/>
  <c r="CF10"/>
  <c r="DC55"/>
  <c r="CD76"/>
  <c r="BS78"/>
  <c r="BW78"/>
  <c r="CY33"/>
  <c r="CH55"/>
  <c r="DG55"/>
  <c r="CE66"/>
  <c r="CV10"/>
  <c r="CZ33"/>
  <c r="DA22"/>
  <c r="CJ33"/>
  <c r="CF65"/>
  <c r="DC66"/>
  <c r="CM77"/>
  <c r="DA77"/>
  <c r="BR45"/>
  <c r="CS44"/>
  <c r="CL11"/>
  <c r="CK22"/>
  <c r="DG22"/>
  <c r="DG66"/>
  <c r="DE44"/>
  <c r="CX22"/>
  <c r="CS11"/>
  <c r="CE33"/>
  <c r="DF55"/>
  <c r="DA11"/>
  <c r="DK53"/>
  <c r="DK20"/>
  <c r="DM20" s="1"/>
  <c r="DK42"/>
  <c r="DM42" s="1"/>
  <c r="DK31"/>
  <c r="DM31" s="1"/>
  <c r="AJ69"/>
  <c r="CB68"/>
  <c r="AJ25"/>
  <c r="CB24"/>
  <c r="AJ36"/>
  <c r="CB35"/>
  <c r="AJ102"/>
  <c r="AJ91"/>
  <c r="CB90"/>
  <c r="AJ47"/>
  <c r="CB46"/>
  <c r="CM2"/>
  <c r="AJ14"/>
  <c r="CB13"/>
  <c r="AJ58"/>
  <c r="CB57"/>
  <c r="AJ80"/>
  <c r="CB79"/>
  <c r="DH54" l="1"/>
  <c r="DI54" s="1"/>
  <c r="DH65"/>
  <c r="DI65" s="1"/>
  <c r="DH32"/>
  <c r="DI32" s="1"/>
  <c r="DJ65"/>
  <c r="DH43"/>
  <c r="DI43" s="1"/>
  <c r="DJ54"/>
  <c r="DH21"/>
  <c r="DI21" s="1"/>
  <c r="DJ21"/>
  <c r="DJ32"/>
  <c r="DJ43"/>
  <c r="AJ114"/>
  <c r="AJ103"/>
  <c r="CB102"/>
  <c r="AJ37"/>
  <c r="CB36"/>
  <c r="AJ70"/>
  <c r="CB69"/>
  <c r="AJ81"/>
  <c r="CB80"/>
  <c r="AJ59"/>
  <c r="CB58"/>
  <c r="AJ15"/>
  <c r="CB14"/>
  <c r="CN2"/>
  <c r="AJ48"/>
  <c r="CB47"/>
  <c r="AJ92"/>
  <c r="CB91"/>
  <c r="AJ26"/>
  <c r="CB25"/>
  <c r="Q1054" i="8"/>
  <c r="R1054"/>
  <c r="S1054"/>
  <c r="T1054"/>
  <c r="U1054"/>
  <c r="V1054"/>
  <c r="W1054"/>
  <c r="X1054"/>
  <c r="Y1054"/>
  <c r="Z1054"/>
  <c r="AA1054"/>
  <c r="AB1054"/>
  <c r="Q1055"/>
  <c r="R1055"/>
  <c r="S1055"/>
  <c r="T1055"/>
  <c r="U1055"/>
  <c r="V1055"/>
  <c r="W1055"/>
  <c r="X1055"/>
  <c r="Y1055"/>
  <c r="Z1055"/>
  <c r="AA1055"/>
  <c r="AB1055"/>
  <c r="Q1056"/>
  <c r="R1056"/>
  <c r="S1056"/>
  <c r="T1056"/>
  <c r="U1056"/>
  <c r="V1056"/>
  <c r="W1056"/>
  <c r="X1056"/>
  <c r="Y1056"/>
  <c r="Z1056"/>
  <c r="AA1056"/>
  <c r="AB1056"/>
  <c r="Q1057"/>
  <c r="R1057"/>
  <c r="S1057"/>
  <c r="T1057"/>
  <c r="U1057"/>
  <c r="V1057"/>
  <c r="W1057"/>
  <c r="X1057"/>
  <c r="Y1057"/>
  <c r="Z1057"/>
  <c r="AA1057"/>
  <c r="AB1057"/>
  <c r="Q1058"/>
  <c r="R1058"/>
  <c r="S1058"/>
  <c r="T1058"/>
  <c r="U1058"/>
  <c r="V1058"/>
  <c r="W1058"/>
  <c r="X1058"/>
  <c r="Y1058"/>
  <c r="Z1058"/>
  <c r="AA1058"/>
  <c r="AB1058"/>
  <c r="Q1059"/>
  <c r="R1059"/>
  <c r="S1059"/>
  <c r="T1059"/>
  <c r="U1059"/>
  <c r="V1059"/>
  <c r="W1059"/>
  <c r="X1059"/>
  <c r="Y1059"/>
  <c r="Z1059"/>
  <c r="AA1059"/>
  <c r="AB1059"/>
  <c r="Q1060"/>
  <c r="R1060"/>
  <c r="S1060"/>
  <c r="T1060"/>
  <c r="U1060"/>
  <c r="V1060"/>
  <c r="W1060"/>
  <c r="X1060"/>
  <c r="Y1060"/>
  <c r="Z1060"/>
  <c r="AA1060"/>
  <c r="AB1060"/>
  <c r="Q1061"/>
  <c r="R1061"/>
  <c r="S1061"/>
  <c r="T1061"/>
  <c r="U1061"/>
  <c r="V1061"/>
  <c r="W1061"/>
  <c r="X1061"/>
  <c r="Y1061"/>
  <c r="Z1061"/>
  <c r="AA1061"/>
  <c r="AB1061"/>
  <c r="Q1062"/>
  <c r="R1062"/>
  <c r="S1062"/>
  <c r="T1062"/>
  <c r="U1062"/>
  <c r="V1062"/>
  <c r="W1062"/>
  <c r="X1062"/>
  <c r="Y1062"/>
  <c r="Z1062"/>
  <c r="AA1062"/>
  <c r="AB1062"/>
  <c r="Q1063"/>
  <c r="R1063"/>
  <c r="S1063"/>
  <c r="T1063"/>
  <c r="U1063"/>
  <c r="V1063"/>
  <c r="W1063"/>
  <c r="X1063"/>
  <c r="Y1063"/>
  <c r="Z1063"/>
  <c r="AA1063"/>
  <c r="AB1063"/>
  <c r="Q1064"/>
  <c r="R1064"/>
  <c r="S1064"/>
  <c r="T1064"/>
  <c r="U1064"/>
  <c r="V1064"/>
  <c r="W1064"/>
  <c r="X1064"/>
  <c r="Y1064"/>
  <c r="Z1064"/>
  <c r="AA1064"/>
  <c r="AB1064"/>
  <c r="Q1065"/>
  <c r="R1065"/>
  <c r="S1065"/>
  <c r="T1065"/>
  <c r="U1065"/>
  <c r="V1065"/>
  <c r="W1065"/>
  <c r="X1065"/>
  <c r="Y1065"/>
  <c r="Z1065"/>
  <c r="AA1065"/>
  <c r="AB1065"/>
  <c r="Q1066"/>
  <c r="R1066"/>
  <c r="S1066"/>
  <c r="T1066"/>
  <c r="U1066"/>
  <c r="V1066"/>
  <c r="W1066"/>
  <c r="X1066"/>
  <c r="Y1066"/>
  <c r="Z1066"/>
  <c r="AA1066"/>
  <c r="AB1066"/>
  <c r="DK54" i="9" l="1"/>
  <c r="DM54" s="1"/>
  <c r="DK65"/>
  <c r="DK43"/>
  <c r="DM43" s="1"/>
  <c r="DK32"/>
  <c r="DM32" s="1"/>
  <c r="DK21"/>
  <c r="DM21" s="1"/>
  <c r="AJ27"/>
  <c r="CB26"/>
  <c r="AJ49"/>
  <c r="CB48"/>
  <c r="CO2"/>
  <c r="AJ126"/>
  <c r="AJ115"/>
  <c r="CB114"/>
  <c r="AJ93"/>
  <c r="CB92"/>
  <c r="AJ16"/>
  <c r="CB15"/>
  <c r="AJ60"/>
  <c r="CB59"/>
  <c r="AJ82"/>
  <c r="CB81"/>
  <c r="AJ71"/>
  <c r="CB70"/>
  <c r="AJ38"/>
  <c r="CB37"/>
  <c r="AJ104"/>
  <c r="CB103"/>
  <c r="DJ10" l="1"/>
  <c r="DJ9"/>
  <c r="DJ8"/>
  <c r="DJ7"/>
  <c r="CP6"/>
  <c r="AJ39"/>
  <c r="CB38"/>
  <c r="AJ61"/>
  <c r="CB60"/>
  <c r="AJ116"/>
  <c r="CB115"/>
  <c r="CP2"/>
  <c r="AJ105"/>
  <c r="CB104"/>
  <c r="AJ72"/>
  <c r="CB71"/>
  <c r="AJ83"/>
  <c r="CB82"/>
  <c r="AJ17"/>
  <c r="CB16"/>
  <c r="AJ94"/>
  <c r="CB93"/>
  <c r="AJ138"/>
  <c r="AJ127"/>
  <c r="CB126"/>
  <c r="AJ50"/>
  <c r="CB49"/>
  <c r="AJ28"/>
  <c r="CB27"/>
  <c r="Q1011" i="8"/>
  <c r="R1011"/>
  <c r="S1011"/>
  <c r="T1011"/>
  <c r="U1011"/>
  <c r="V1011"/>
  <c r="W1011"/>
  <c r="X1011"/>
  <c r="Y1011"/>
  <c r="Z1011"/>
  <c r="AA1011"/>
  <c r="AB1011"/>
  <c r="Q1012"/>
  <c r="R1012"/>
  <c r="S1012"/>
  <c r="T1012"/>
  <c r="U1012"/>
  <c r="V1012"/>
  <c r="W1012"/>
  <c r="X1012"/>
  <c r="Y1012"/>
  <c r="Z1012"/>
  <c r="AA1012"/>
  <c r="AB1012"/>
  <c r="Q1013"/>
  <c r="R1013"/>
  <c r="S1013"/>
  <c r="T1013"/>
  <c r="U1013"/>
  <c r="V1013"/>
  <c r="W1013"/>
  <c r="X1013"/>
  <c r="Y1013"/>
  <c r="Z1013"/>
  <c r="AA1013"/>
  <c r="AB1013"/>
  <c r="Q1014"/>
  <c r="R1014"/>
  <c r="S1014"/>
  <c r="T1014"/>
  <c r="U1014"/>
  <c r="V1014"/>
  <c r="W1014"/>
  <c r="X1014"/>
  <c r="Y1014"/>
  <c r="Z1014"/>
  <c r="AA1014"/>
  <c r="AB1014"/>
  <c r="Q1015"/>
  <c r="R1015"/>
  <c r="S1015"/>
  <c r="T1015"/>
  <c r="U1015"/>
  <c r="V1015"/>
  <c r="W1015"/>
  <c r="X1015"/>
  <c r="Y1015"/>
  <c r="Z1015"/>
  <c r="AA1015"/>
  <c r="AB1015"/>
  <c r="Q1016"/>
  <c r="R1016"/>
  <c r="S1016"/>
  <c r="T1016"/>
  <c r="U1016"/>
  <c r="V1016"/>
  <c r="W1016"/>
  <c r="X1016"/>
  <c r="Y1016"/>
  <c r="Z1016"/>
  <c r="AA1016"/>
  <c r="AB1016"/>
  <c r="Q1017"/>
  <c r="R1017"/>
  <c r="S1017"/>
  <c r="T1017"/>
  <c r="U1017"/>
  <c r="V1017"/>
  <c r="W1017"/>
  <c r="X1017"/>
  <c r="Y1017"/>
  <c r="Z1017"/>
  <c r="AA1017"/>
  <c r="AB1017"/>
  <c r="Q1018"/>
  <c r="R1018"/>
  <c r="S1018"/>
  <c r="T1018"/>
  <c r="U1018"/>
  <c r="V1018"/>
  <c r="W1018"/>
  <c r="X1018"/>
  <c r="Y1018"/>
  <c r="Z1018"/>
  <c r="AA1018"/>
  <c r="AB1018"/>
  <c r="Q1019"/>
  <c r="R1019"/>
  <c r="S1019"/>
  <c r="T1019"/>
  <c r="U1019"/>
  <c r="V1019"/>
  <c r="W1019"/>
  <c r="X1019"/>
  <c r="Y1019"/>
  <c r="Z1019"/>
  <c r="AA1019"/>
  <c r="AB1019"/>
  <c r="Q1020"/>
  <c r="R1020"/>
  <c r="S1020"/>
  <c r="T1020"/>
  <c r="U1020"/>
  <c r="V1020"/>
  <c r="W1020"/>
  <c r="X1020"/>
  <c r="Y1020"/>
  <c r="Z1020"/>
  <c r="AA1020"/>
  <c r="AB1020"/>
  <c r="Q1021"/>
  <c r="R1021"/>
  <c r="S1021"/>
  <c r="T1021"/>
  <c r="U1021"/>
  <c r="V1021"/>
  <c r="W1021"/>
  <c r="X1021"/>
  <c r="Y1021"/>
  <c r="Z1021"/>
  <c r="AA1021"/>
  <c r="AB1021"/>
  <c r="Q1022"/>
  <c r="R1022"/>
  <c r="S1022"/>
  <c r="T1022"/>
  <c r="U1022"/>
  <c r="V1022"/>
  <c r="W1022"/>
  <c r="X1022"/>
  <c r="Y1022"/>
  <c r="Z1022"/>
  <c r="AA1022"/>
  <c r="AB1022"/>
  <c r="Q1023"/>
  <c r="R1023"/>
  <c r="S1023"/>
  <c r="T1023"/>
  <c r="U1023"/>
  <c r="V1023"/>
  <c r="W1023"/>
  <c r="X1023"/>
  <c r="Y1023"/>
  <c r="Z1023"/>
  <c r="AA1023"/>
  <c r="AB1023"/>
  <c r="Q1024"/>
  <c r="R1024"/>
  <c r="S1024"/>
  <c r="T1024"/>
  <c r="U1024"/>
  <c r="V1024"/>
  <c r="W1024"/>
  <c r="X1024"/>
  <c r="Y1024"/>
  <c r="Z1024"/>
  <c r="AA1024"/>
  <c r="AB1024"/>
  <c r="Q1025"/>
  <c r="R1025"/>
  <c r="S1025"/>
  <c r="T1025"/>
  <c r="U1025"/>
  <c r="V1025"/>
  <c r="W1025"/>
  <c r="X1025"/>
  <c r="Y1025"/>
  <c r="Z1025"/>
  <c r="AA1025"/>
  <c r="AB1025"/>
  <c r="Q1026"/>
  <c r="R1026"/>
  <c r="S1026"/>
  <c r="T1026"/>
  <c r="U1026"/>
  <c r="V1026"/>
  <c r="W1026"/>
  <c r="X1026"/>
  <c r="Y1026"/>
  <c r="Z1026"/>
  <c r="AA1026"/>
  <c r="AB1026"/>
  <c r="DJ18" i="9" l="1"/>
  <c r="DJ17"/>
  <c r="AJ29"/>
  <c r="CB28"/>
  <c r="AJ51"/>
  <c r="CB50"/>
  <c r="AJ128"/>
  <c r="CB127"/>
  <c r="CQ2"/>
  <c r="AJ117"/>
  <c r="CB116"/>
  <c r="AJ62"/>
  <c r="CB61"/>
  <c r="AJ40"/>
  <c r="CB39"/>
  <c r="DJ6"/>
  <c r="AJ150"/>
  <c r="AJ139"/>
  <c r="CB138"/>
  <c r="AJ95"/>
  <c r="CB94"/>
  <c r="CB17"/>
  <c r="AJ84"/>
  <c r="CB83"/>
  <c r="AJ73"/>
  <c r="CB72"/>
  <c r="AJ106"/>
  <c r="CB105"/>
  <c r="AC1106" i="8"/>
  <c r="AC1105"/>
  <c r="AC1103"/>
  <c r="AC1101"/>
  <c r="AC1104"/>
  <c r="AC1102"/>
  <c r="AC1100"/>
  <c r="M766"/>
  <c r="K766"/>
  <c r="J246" i="7"/>
  <c r="J46" s="1"/>
  <c r="K246"/>
  <c r="K46" s="1"/>
  <c r="K1406"/>
  <c r="L1406"/>
  <c r="CR6" i="9" l="1"/>
  <c r="AJ107"/>
  <c r="CB106"/>
  <c r="AJ85"/>
  <c r="CB84"/>
  <c r="AJ96"/>
  <c r="CB95"/>
  <c r="AJ140"/>
  <c r="CB139"/>
  <c r="AJ41"/>
  <c r="CB40"/>
  <c r="AJ63"/>
  <c r="CB62"/>
  <c r="AJ118"/>
  <c r="CB117"/>
  <c r="CR2"/>
  <c r="AJ129"/>
  <c r="CB128"/>
  <c r="AJ52"/>
  <c r="CB51"/>
  <c r="CB29"/>
  <c r="AJ74"/>
  <c r="CB73"/>
  <c r="AJ162"/>
  <c r="AJ151"/>
  <c r="CB150"/>
  <c r="AB1486" i="8"/>
  <c r="CS6" i="9" l="1"/>
  <c r="AJ75"/>
  <c r="CB74"/>
  <c r="AJ53"/>
  <c r="CB52"/>
  <c r="AJ130"/>
  <c r="CB129"/>
  <c r="AJ119"/>
  <c r="CB118"/>
  <c r="AJ64"/>
  <c r="CB63"/>
  <c r="CB41"/>
  <c r="AJ141"/>
  <c r="CB140"/>
  <c r="AJ97"/>
  <c r="CB96"/>
  <c r="AJ86"/>
  <c r="CB85"/>
  <c r="AJ108"/>
  <c r="CB107"/>
  <c r="AJ163"/>
  <c r="AJ152"/>
  <c r="CB151"/>
  <c r="CS2"/>
  <c r="D206" i="8"/>
  <c r="BU13" i="9"/>
  <c r="AV24"/>
  <c r="AU58"/>
  <c r="BE15"/>
  <c r="BU23"/>
  <c r="BG81"/>
  <c r="AR25"/>
  <c r="BG35"/>
  <c r="AV79"/>
  <c r="BL80"/>
  <c r="AX57"/>
  <c r="AL70"/>
  <c r="AO79"/>
  <c r="BA114"/>
  <c r="BF102"/>
  <c r="BO70"/>
  <c r="BG36"/>
  <c r="BD35"/>
  <c r="AN36"/>
  <c r="BB14"/>
  <c r="AV68"/>
  <c r="AV27"/>
  <c r="BI46"/>
  <c r="AS104"/>
  <c r="BE80"/>
  <c r="BI80"/>
  <c r="BI81"/>
  <c r="BI59"/>
  <c r="AU36"/>
  <c r="BU90"/>
  <c r="AW59"/>
  <c r="BE27"/>
  <c r="BO68"/>
  <c r="AW90"/>
  <c r="AZ47"/>
  <c r="AT81"/>
  <c r="AM25"/>
  <c r="AZ114"/>
  <c r="AS13"/>
  <c r="BE57"/>
  <c r="AM14"/>
  <c r="AO47"/>
  <c r="AR46"/>
  <c r="BN103"/>
  <c r="AU69"/>
  <c r="BP103"/>
  <c r="BJ58"/>
  <c r="BC26"/>
  <c r="AU14"/>
  <c r="AN47"/>
  <c r="AW37"/>
  <c r="DL58"/>
  <c r="BP47"/>
  <c r="BH79"/>
  <c r="AP13"/>
  <c r="BF38"/>
  <c r="BN58"/>
  <c r="AY57"/>
  <c r="AV80"/>
  <c r="AV114"/>
  <c r="AM57"/>
  <c r="BJ79"/>
  <c r="BF70"/>
  <c r="AX104"/>
  <c r="BL68"/>
  <c r="BE68"/>
  <c r="BD47"/>
  <c r="BA26"/>
  <c r="BK35"/>
  <c r="BO15"/>
  <c r="BT79"/>
  <c r="AP46"/>
  <c r="BI90"/>
  <c r="BO13"/>
  <c r="BL69"/>
  <c r="BP70"/>
  <c r="AW35"/>
  <c r="BG24"/>
  <c r="AU35"/>
  <c r="BD58"/>
  <c r="AT14"/>
  <c r="AU90"/>
  <c r="BF13"/>
  <c r="AL114"/>
  <c r="AT69"/>
  <c r="DL34"/>
  <c r="AY59"/>
  <c r="BP104"/>
  <c r="AU24"/>
  <c r="AV13"/>
  <c r="BC91"/>
  <c r="AN48"/>
  <c r="AZ70"/>
  <c r="BL102"/>
  <c r="AV103"/>
  <c r="BC104"/>
  <c r="BF24"/>
  <c r="AO69"/>
  <c r="BC35"/>
  <c r="AU59"/>
  <c r="AX90"/>
  <c r="BC47"/>
  <c r="AQ13"/>
  <c r="AR57"/>
  <c r="BC80"/>
  <c r="AU80"/>
  <c r="AN14"/>
  <c r="AY114"/>
  <c r="AL68"/>
  <c r="AQ102"/>
  <c r="BC14"/>
  <c r="BI36"/>
  <c r="BD79"/>
  <c r="AW25"/>
  <c r="BC24"/>
  <c r="AZ48"/>
  <c r="AZ26"/>
  <c r="BF80"/>
  <c r="AT26"/>
  <c r="AL49"/>
  <c r="BA24"/>
  <c r="BB36"/>
  <c r="AV58"/>
  <c r="BK47"/>
  <c r="DL80"/>
  <c r="BI13"/>
  <c r="BG103"/>
  <c r="BU70"/>
  <c r="BL24"/>
  <c r="BU36"/>
  <c r="BN92"/>
  <c r="AP27"/>
  <c r="AY37"/>
  <c r="AZ60"/>
  <c r="BD71"/>
  <c r="BB90"/>
  <c r="BT67"/>
  <c r="AZ36"/>
  <c r="AP16"/>
  <c r="AT49"/>
  <c r="AS36"/>
  <c r="AO48"/>
  <c r="BI37"/>
  <c r="BF68"/>
  <c r="BH27"/>
  <c r="BN90"/>
  <c r="AV25"/>
  <c r="AT93"/>
  <c r="AU126"/>
  <c r="AT104"/>
  <c r="BA126"/>
  <c r="BH17"/>
  <c r="BT49"/>
  <c r="BL28"/>
  <c r="DL126"/>
  <c r="AM17"/>
  <c r="AX28"/>
  <c r="AL57"/>
  <c r="BK68"/>
  <c r="BA92"/>
  <c r="AQ38"/>
  <c r="AS81"/>
  <c r="AW104"/>
  <c r="BH16"/>
  <c r="AV104"/>
  <c r="AZ115"/>
  <c r="AY60"/>
  <c r="AM116"/>
  <c r="AQ94"/>
  <c r="BN138"/>
  <c r="AX50"/>
  <c r="AS94"/>
  <c r="AT28"/>
  <c r="AN92"/>
  <c r="BP92"/>
  <c r="AL90"/>
  <c r="AO27"/>
  <c r="AL16"/>
  <c r="AY116"/>
  <c r="AU50"/>
  <c r="AY138"/>
  <c r="AW71"/>
  <c r="AM71"/>
  <c r="BE28"/>
  <c r="AW50"/>
  <c r="BG69"/>
  <c r="AQ104"/>
  <c r="BC28"/>
  <c r="BP25"/>
  <c r="BK115"/>
  <c r="AW60"/>
  <c r="BH15"/>
  <c r="BA13"/>
  <c r="BJ91"/>
  <c r="BA103"/>
  <c r="BP69"/>
  <c r="AN82"/>
  <c r="BN14"/>
  <c r="AV6" i="8"/>
  <c r="AM69" i="9"/>
  <c r="AQ15"/>
  <c r="BB26"/>
  <c r="AO35"/>
  <c r="BK49"/>
  <c r="AT115"/>
  <c r="BB13"/>
  <c r="AO59"/>
  <c r="BD69"/>
  <c r="AU114"/>
  <c r="BH126"/>
  <c r="AP26"/>
  <c r="AW27"/>
  <c r="BH37"/>
  <c r="AZ92"/>
  <c r="BO115"/>
  <c r="AS50"/>
  <c r="BO61"/>
  <c r="BU60"/>
  <c r="BT38"/>
  <c r="AZ39"/>
  <c r="AW138"/>
  <c r="BT35"/>
  <c r="AW47"/>
  <c r="BC13"/>
  <c r="BF46"/>
  <c r="BB80"/>
  <c r="BH71"/>
  <c r="BB58"/>
  <c r="BH68"/>
  <c r="AP49"/>
  <c r="DL82"/>
  <c r="BI61"/>
  <c r="AZ72"/>
  <c r="BI17"/>
  <c r="AX116"/>
  <c r="BB105"/>
  <c r="BG94"/>
  <c r="BJ68"/>
  <c r="AL126"/>
  <c r="BJ115"/>
  <c r="BP49"/>
  <c r="DL70"/>
  <c r="BC17"/>
  <c r="BD105"/>
  <c r="AX83"/>
  <c r="AP81"/>
  <c r="BI60"/>
  <c r="AW61"/>
  <c r="BO58"/>
  <c r="AS16"/>
  <c r="BF138"/>
  <c r="AT39"/>
  <c r="BH13"/>
  <c r="BJ102"/>
  <c r="AS70"/>
  <c r="BF35"/>
  <c r="BM14"/>
  <c r="BH36"/>
  <c r="BG102"/>
  <c r="BH102"/>
  <c r="AZ35"/>
  <c r="BN35"/>
  <c r="AW46"/>
  <c r="AN59"/>
  <c r="AZ91"/>
  <c r="AT57"/>
  <c r="AR69"/>
  <c r="BJ90"/>
  <c r="AN58"/>
  <c r="AZ25"/>
  <c r="AU47"/>
  <c r="AX81"/>
  <c r="AR58"/>
  <c r="AX24"/>
  <c r="BK24"/>
  <c r="BE91"/>
  <c r="AS26"/>
  <c r="AO37"/>
  <c r="BU35"/>
  <c r="AP80"/>
  <c r="BG58"/>
  <c r="BU79"/>
  <c r="BP15"/>
  <c r="BD37"/>
  <c r="AO92"/>
  <c r="BN15"/>
  <c r="BL114"/>
  <c r="BM25"/>
  <c r="AS68"/>
  <c r="DL45"/>
  <c r="AN69"/>
  <c r="BL91"/>
  <c r="BF58"/>
  <c r="AL48"/>
  <c r="BL25"/>
  <c r="AV37"/>
  <c r="AL79"/>
  <c r="AM90"/>
  <c r="BB57"/>
  <c r="AR80"/>
  <c r="BB68"/>
  <c r="AP48"/>
  <c r="BP102"/>
  <c r="BC92"/>
  <c r="AP25"/>
  <c r="BL47"/>
  <c r="BP59"/>
  <c r="BI15"/>
  <c r="BF59"/>
  <c r="AX59"/>
  <c r="BM103"/>
  <c r="AL36"/>
  <c r="AZ80"/>
  <c r="BU46"/>
  <c r="BE79"/>
  <c r="AU79"/>
  <c r="BC71"/>
  <c r="BN24"/>
  <c r="BJ126"/>
  <c r="BO80"/>
  <c r="AV57"/>
  <c r="BM91"/>
  <c r="DL56"/>
  <c r="AQ91"/>
  <c r="AO114"/>
  <c r="BD81"/>
  <c r="AY25"/>
  <c r="BM114"/>
  <c r="BK91"/>
  <c r="BT46"/>
  <c r="BA14"/>
  <c r="AW57"/>
  <c r="BF37"/>
  <c r="AZ15"/>
  <c r="BD68"/>
  <c r="AM36"/>
  <c r="AM80"/>
  <c r="BG25"/>
  <c r="AV69"/>
  <c r="AO90"/>
  <c r="DL92"/>
  <c r="AQ46"/>
  <c r="AN93"/>
  <c r="AN90"/>
  <c r="BJ24"/>
  <c r="BM79"/>
  <c r="BK102"/>
  <c r="BE47"/>
  <c r="AT16"/>
  <c r="AO13"/>
  <c r="BL115"/>
  <c r="BD14"/>
  <c r="BJ13"/>
  <c r="BO57"/>
  <c r="AY102"/>
  <c r="AZ90"/>
  <c r="AL81"/>
  <c r="BI114"/>
  <c r="AW14"/>
  <c r="BB25"/>
  <c r="BT78"/>
  <c r="AL102"/>
  <c r="BD24"/>
  <c r="BT13"/>
  <c r="AR48"/>
  <c r="BN46"/>
  <c r="AL47"/>
  <c r="AU57"/>
  <c r="BA79"/>
  <c r="BI102"/>
  <c r="BB47"/>
  <c r="AP47"/>
  <c r="AY27"/>
  <c r="BO90"/>
  <c r="BD16"/>
  <c r="BT24"/>
  <c r="BA102"/>
  <c r="AQ24"/>
  <c r="AS58"/>
  <c r="BE69"/>
  <c r="AM49"/>
  <c r="BH58"/>
  <c r="AZ38"/>
  <c r="BG68"/>
  <c r="AW114"/>
  <c r="DL47"/>
  <c r="AX37"/>
  <c r="BK92"/>
  <c r="BO16"/>
  <c r="BT103"/>
  <c r="BM90"/>
  <c r="AU70"/>
  <c r="BO59"/>
  <c r="DL14"/>
  <c r="BJ59"/>
  <c r="BN60"/>
  <c r="BK27"/>
  <c r="AW24"/>
  <c r="AP58"/>
  <c r="BN102"/>
  <c r="BO104"/>
  <c r="AU37"/>
  <c r="BG49"/>
  <c r="AW82"/>
  <c r="BH82"/>
  <c r="BT92"/>
  <c r="BS16"/>
  <c r="AL61"/>
  <c r="AN72"/>
  <c r="AY105"/>
  <c r="AU72"/>
  <c r="DL27"/>
  <c r="AV28"/>
  <c r="AR90"/>
  <c r="AS46"/>
  <c r="BB103"/>
  <c r="AR71"/>
  <c r="BO114"/>
  <c r="BD115"/>
  <c r="BU91"/>
  <c r="BK37"/>
  <c r="AP115"/>
  <c r="BB116"/>
  <c r="BO39"/>
  <c r="BK94"/>
  <c r="AL50"/>
  <c r="AN28"/>
  <c r="AO138"/>
  <c r="DL115"/>
  <c r="BA37"/>
  <c r="BL60"/>
  <c r="AO38"/>
  <c r="BH69"/>
  <c r="BH127"/>
  <c r="AP94"/>
  <c r="BG50"/>
  <c r="BK13"/>
  <c r="BO82"/>
  <c r="BJ39"/>
  <c r="AO61"/>
  <c r="AW102"/>
  <c r="AL93"/>
  <c r="AW39"/>
  <c r="BD116"/>
  <c r="AW115"/>
  <c r="BP71"/>
  <c r="BM93"/>
  <c r="AR24"/>
  <c r="BG114"/>
  <c r="BP91"/>
  <c r="BA60"/>
  <c r="BC38"/>
  <c r="AN26"/>
  <c r="BJ14"/>
  <c r="AW69"/>
  <c r="AW91"/>
  <c r="BH103"/>
  <c r="AP79"/>
  <c r="AU27"/>
  <c r="AY70"/>
  <c r="AL14"/>
  <c r="AQ114"/>
  <c r="AX15"/>
  <c r="AX14"/>
  <c r="AX25"/>
  <c r="BH80"/>
  <c r="AW49"/>
  <c r="BM58"/>
  <c r="BK58"/>
  <c r="BO71"/>
  <c r="BN50"/>
  <c r="BB39"/>
  <c r="BA72"/>
  <c r="BN28"/>
  <c r="AN138"/>
  <c r="AP39"/>
  <c r="BU34"/>
  <c r="BL46"/>
  <c r="AN37"/>
  <c r="BC93"/>
  <c r="AZ24"/>
  <c r="BE126"/>
  <c r="AO82"/>
  <c r="BC126"/>
  <c r="BA82"/>
  <c r="AQ39"/>
  <c r="AY39"/>
  <c r="BA138"/>
  <c r="AT105"/>
  <c r="BJ105"/>
  <c r="BC50"/>
  <c r="BN116"/>
  <c r="BM68"/>
  <c r="AX13"/>
  <c r="BD48"/>
  <c r="BE25"/>
  <c r="BC82"/>
  <c r="DL16"/>
  <c r="BA17"/>
  <c r="DL60"/>
  <c r="AN71"/>
  <c r="AL92"/>
  <c r="BF28"/>
  <c r="BE138"/>
  <c r="BB27"/>
  <c r="AU82"/>
  <c r="BE83"/>
  <c r="AL26"/>
  <c r="BD92"/>
  <c r="BD38"/>
  <c r="AW48"/>
  <c r="BB24"/>
  <c r="BK79"/>
  <c r="BH47"/>
  <c r="AT24"/>
  <c r="AM102"/>
  <c r="BP57"/>
  <c r="AS90"/>
  <c r="AT102"/>
  <c r="BD57"/>
  <c r="AM13"/>
  <c r="AS35"/>
  <c r="BU47"/>
  <c r="BT25"/>
  <c r="BB35"/>
  <c r="BE26"/>
  <c r="BU102"/>
  <c r="BT91"/>
  <c r="BT14"/>
  <c r="BH24"/>
  <c r="BF15"/>
  <c r="AX68"/>
  <c r="AN13"/>
  <c r="BN91"/>
  <c r="BS15"/>
  <c r="AY69"/>
  <c r="AQ25"/>
  <c r="AU13"/>
  <c r="AT36"/>
  <c r="BT102"/>
  <c r="AZ58"/>
  <c r="BB114"/>
  <c r="BB81"/>
  <c r="BB46"/>
  <c r="BT45"/>
  <c r="BN68"/>
  <c r="BJ70"/>
  <c r="BA48"/>
  <c r="BH25"/>
  <c r="AN57"/>
  <c r="AN114"/>
  <c r="BE81"/>
  <c r="DL90"/>
  <c r="BA59"/>
  <c r="AT70"/>
  <c r="BP114"/>
  <c r="BA58"/>
  <c r="BU56"/>
  <c r="BC103"/>
  <c r="AR15"/>
  <c r="AW68"/>
  <c r="AP102"/>
  <c r="AY81"/>
  <c r="BC48"/>
  <c r="BA68"/>
  <c r="AN24"/>
  <c r="BJ15"/>
  <c r="BT80"/>
  <c r="BL36"/>
  <c r="BK70"/>
  <c r="AS102"/>
  <c r="BD114"/>
  <c r="BQ15"/>
  <c r="BE24"/>
  <c r="BU25"/>
  <c r="BT36"/>
  <c r="BF69"/>
  <c r="BU68"/>
  <c r="BD104"/>
  <c r="BK15"/>
  <c r="BP37"/>
  <c r="AZ37"/>
  <c r="BF27"/>
  <c r="AZ14"/>
  <c r="BK26"/>
  <c r="BI70"/>
  <c r="BB102"/>
  <c r="BB82"/>
  <c r="BE127"/>
  <c r="BC61"/>
  <c r="BB83"/>
  <c r="AT103"/>
  <c r="BH60"/>
  <c r="BI27"/>
  <c r="BT70"/>
  <c r="BU115"/>
  <c r="BK127"/>
  <c r="BL50"/>
  <c r="BL72"/>
  <c r="BD26"/>
  <c r="AX70"/>
  <c r="BJ72"/>
  <c r="AV94"/>
  <c r="BH38"/>
  <c r="AQ47"/>
  <c r="BA28"/>
  <c r="BP26"/>
  <c r="DL37"/>
  <c r="BK57"/>
  <c r="AO70"/>
  <c r="BG38"/>
  <c r="AM35"/>
  <c r="BJ92"/>
  <c r="BG70"/>
  <c r="DL59"/>
  <c r="BS13"/>
  <c r="BE93"/>
  <c r="BD49"/>
  <c r="AV16"/>
  <c r="AZ49"/>
  <c r="AU105"/>
  <c r="BB28"/>
  <c r="AZ105"/>
  <c r="AW92"/>
  <c r="AW93"/>
  <c r="AM115"/>
  <c r="BO48"/>
  <c r="AS127"/>
  <c r="BI39"/>
  <c r="AN105"/>
  <c r="AZ116"/>
  <c r="AR49"/>
  <c r="AX46"/>
  <c r="BH72"/>
  <c r="AY58"/>
  <c r="BJ83"/>
  <c r="BK104"/>
  <c r="BR17"/>
  <c r="BM60"/>
  <c r="BA104"/>
  <c r="BU15"/>
  <c r="BI69"/>
  <c r="AO49"/>
  <c r="AQ16"/>
  <c r="AX91"/>
  <c r="BN13"/>
  <c r="BO69"/>
  <c r="AT68"/>
  <c r="BM24"/>
  <c r="BK36"/>
  <c r="AU93"/>
  <c r="AW70"/>
  <c r="AT37"/>
  <c r="AX103"/>
  <c r="AN35"/>
  <c r="BD27"/>
  <c r="AT80"/>
  <c r="BF91"/>
  <c r="BA93"/>
  <c r="BP90"/>
  <c r="AS126"/>
  <c r="AQ93"/>
  <c r="BK28"/>
  <c r="AT61"/>
  <c r="AT138"/>
  <c r="AO83"/>
  <c r="BT60"/>
  <c r="AQ28"/>
  <c r="AO81"/>
  <c r="BA90"/>
  <c r="BA15"/>
  <c r="AV38"/>
  <c r="AU46"/>
  <c r="BE71"/>
  <c r="BH115"/>
  <c r="AL60"/>
  <c r="BO27"/>
  <c r="AQ115"/>
  <c r="BJ138"/>
  <c r="BF17"/>
  <c r="BH105"/>
  <c r="BH116"/>
  <c r="AM94"/>
  <c r="BO138"/>
  <c r="BI35"/>
  <c r="BT68"/>
  <c r="AM46"/>
  <c r="AU92"/>
  <c r="BF49"/>
  <c r="BU17"/>
  <c r="BH94"/>
  <c r="AR116"/>
  <c r="BC59"/>
  <c r="AM60"/>
  <c r="AU138"/>
  <c r="AO72"/>
  <c r="BE104"/>
  <c r="AQ126"/>
  <c r="BG138"/>
  <c r="AO14"/>
  <c r="BM57"/>
  <c r="AZ82"/>
  <c r="AT48"/>
  <c r="AT79"/>
  <c r="BO36"/>
  <c r="DL78"/>
  <c r="AO80"/>
  <c r="AX60"/>
  <c r="AV71"/>
  <c r="AS80"/>
  <c r="BM70"/>
  <c r="AP90"/>
  <c r="AM70"/>
  <c r="AP59"/>
  <c r="BN49"/>
  <c r="BI49"/>
  <c r="AO46"/>
  <c r="BN69"/>
  <c r="BL35"/>
  <c r="AL27"/>
  <c r="BL57"/>
  <c r="BG27"/>
  <c r="AN49"/>
  <c r="AR82"/>
  <c r="BA70"/>
  <c r="DL48"/>
  <c r="BD94"/>
  <c r="AQ138"/>
  <c r="BD138"/>
  <c r="BG127"/>
  <c r="BO127"/>
  <c r="BP72"/>
  <c r="AL13"/>
  <c r="BU14"/>
  <c r="AZ13"/>
  <c r="AV82"/>
  <c r="BG14"/>
  <c r="AS60"/>
  <c r="AR13"/>
  <c r="AT91"/>
  <c r="AY38"/>
  <c r="AR105"/>
  <c r="BT23"/>
  <c r="BC79"/>
  <c r="BB69"/>
  <c r="BK114"/>
  <c r="AY36"/>
  <c r="BC25"/>
  <c r="BC57"/>
  <c r="BA81"/>
  <c r="DL23"/>
  <c r="BF47"/>
  <c r="BN70"/>
  <c r="BB15"/>
  <c r="BH81"/>
  <c r="AL25"/>
  <c r="AR92"/>
  <c r="AL35"/>
  <c r="DL68"/>
  <c r="BB79"/>
  <c r="BM102"/>
  <c r="BM26"/>
  <c r="BT56"/>
  <c r="BN57"/>
  <c r="BP46"/>
  <c r="AV81"/>
  <c r="AL59"/>
  <c r="BH91"/>
  <c r="BN37"/>
  <c r="BL81"/>
  <c r="BH59"/>
  <c r="AL58"/>
  <c r="BL37"/>
  <c r="AL37"/>
  <c r="AU102"/>
  <c r="AQ68"/>
  <c r="BG80"/>
  <c r="BG92"/>
  <c r="AP14"/>
  <c r="BP13"/>
  <c r="BJ25"/>
  <c r="AM15"/>
  <c r="BF81"/>
  <c r="AZ46"/>
  <c r="DL24"/>
  <c r="BT15"/>
  <c r="BK14"/>
  <c r="BC36"/>
  <c r="AW81"/>
  <c r="BC114"/>
  <c r="AP57"/>
  <c r="AP36"/>
  <c r="BJ36"/>
  <c r="AY91"/>
  <c r="BL14"/>
  <c r="AV35"/>
  <c r="BE58"/>
  <c r="BU45"/>
  <c r="AQ79"/>
  <c r="AM58"/>
  <c r="BF114"/>
  <c r="BJ37"/>
  <c r="AO58"/>
  <c r="AV46"/>
  <c r="BE114"/>
  <c r="BT58"/>
  <c r="BO79"/>
  <c r="BJ80"/>
  <c r="AN16"/>
  <c r="BA36"/>
  <c r="BK48"/>
  <c r="BB48"/>
  <c r="AT126"/>
  <c r="BM69"/>
  <c r="AV48"/>
  <c r="AU71"/>
  <c r="AM103"/>
  <c r="AL71"/>
  <c r="AU28"/>
  <c r="AL28"/>
  <c r="AL94"/>
  <c r="BH48"/>
  <c r="BP38"/>
  <c r="BN104"/>
  <c r="BE37"/>
  <c r="BM138"/>
  <c r="AZ127"/>
  <c r="AX72"/>
  <c r="BO116"/>
  <c r="AQ27"/>
  <c r="BK60"/>
  <c r="AU61"/>
  <c r="AR138"/>
  <c r="BA27"/>
  <c r="BD60"/>
  <c r="AO50"/>
  <c r="BL15"/>
  <c r="BT47"/>
  <c r="AM24"/>
  <c r="AR81"/>
  <c r="BA49"/>
  <c r="AR68"/>
  <c r="AL69"/>
  <c r="BN71"/>
  <c r="BH92"/>
  <c r="BF36"/>
  <c r="BP82"/>
  <c r="BJ49"/>
  <c r="BL82"/>
  <c r="AX138"/>
  <c r="AP17"/>
  <c r="BM94"/>
  <c r="AX17"/>
  <c r="AM91"/>
  <c r="BO25"/>
  <c r="AR104"/>
  <c r="AM104"/>
  <c r="BK116"/>
  <c r="AY94"/>
  <c r="AS83"/>
  <c r="DL79"/>
  <c r="AR114"/>
  <c r="BH93"/>
  <c r="BB127"/>
  <c r="AY92"/>
  <c r="BH50"/>
  <c r="BE59"/>
  <c r="BE61"/>
  <c r="AW26"/>
  <c r="AX36"/>
  <c r="BH35"/>
  <c r="AX35"/>
  <c r="AQ36"/>
  <c r="AT60"/>
  <c r="AL103"/>
  <c r="AV14"/>
  <c r="DL91"/>
  <c r="BP24"/>
  <c r="BF79"/>
  <c r="AY24"/>
  <c r="BM71"/>
  <c r="BG104"/>
  <c r="AS79"/>
  <c r="BA69"/>
  <c r="AP103"/>
  <c r="BI14"/>
  <c r="AS38"/>
  <c r="AS48"/>
  <c r="BT16"/>
  <c r="AQ59"/>
  <c r="BD91"/>
  <c r="AS93"/>
  <c r="BC94"/>
  <c r="AW105"/>
  <c r="BL138"/>
  <c r="BA127"/>
  <c r="AS105"/>
  <c r="AT94"/>
  <c r="AV36"/>
  <c r="BL58"/>
  <c r="BN16"/>
  <c r="AQ69"/>
  <c r="AY26"/>
  <c r="BJ71"/>
  <c r="AW36"/>
  <c r="BJ60"/>
  <c r="BU16"/>
  <c r="BI127"/>
  <c r="AY50"/>
  <c r="AZ50"/>
  <c r="DL104"/>
  <c r="BT27"/>
  <c r="BK61"/>
  <c r="AR28"/>
  <c r="AQ57"/>
  <c r="AP71"/>
  <c r="BP16"/>
  <c r="BO38"/>
  <c r="AS27"/>
  <c r="AW72"/>
  <c r="DL49"/>
  <c r="BD39"/>
  <c r="AU26"/>
  <c r="AM38"/>
  <c r="BF50"/>
  <c r="BT114"/>
  <c r="AM82"/>
  <c r="AW28"/>
  <c r="BE105"/>
  <c r="BO126"/>
  <c r="AM48"/>
  <c r="AY90"/>
  <c r="AS24"/>
  <c r="BN25"/>
  <c r="BK103"/>
  <c r="AQ37"/>
  <c r="AY35"/>
  <c r="BU114"/>
  <c r="BN115"/>
  <c r="AW13"/>
  <c r="AZ102"/>
  <c r="AV49"/>
  <c r="BP126"/>
  <c r="BT48"/>
  <c r="DL12"/>
  <c r="BK93"/>
  <c r="BJ81"/>
  <c r="AQ35"/>
  <c r="BC58"/>
  <c r="BI16"/>
  <c r="BO102"/>
  <c r="AX82"/>
  <c r="BE16"/>
  <c r="AP60"/>
  <c r="AU115"/>
  <c r="BU26"/>
  <c r="BC138"/>
  <c r="AV138"/>
  <c r="BG105"/>
  <c r="AN127"/>
  <c r="BL61"/>
  <c r="AR39"/>
  <c r="BI79"/>
  <c r="BA38"/>
  <c r="AR27"/>
  <c r="BG79"/>
  <c r="BE49"/>
  <c r="AW38"/>
  <c r="AT71"/>
  <c r="BK59"/>
  <c r="AX115"/>
  <c r="BI94"/>
  <c r="BE72"/>
  <c r="BP127"/>
  <c r="AQ17"/>
  <c r="AL138"/>
  <c r="AS138"/>
  <c r="AN116"/>
  <c r="AV115"/>
  <c r="BL49"/>
  <c r="BJ27"/>
  <c r="AR35"/>
  <c r="BU38"/>
  <c r="AM50"/>
  <c r="BF83"/>
  <c r="AS92"/>
  <c r="BL38"/>
  <c r="AY28"/>
  <c r="AZ138"/>
  <c r="BP27"/>
  <c r="BT57"/>
  <c r="BK83"/>
  <c r="BQ14"/>
  <c r="AT38"/>
  <c r="BT37"/>
  <c r="AY71"/>
  <c r="BL126"/>
  <c r="AP61"/>
  <c r="BD70"/>
  <c r="BM36"/>
  <c r="BM37"/>
  <c r="AV90"/>
  <c r="BB59"/>
  <c r="AN25"/>
  <c r="AP24"/>
  <c r="AX69"/>
  <c r="BL59"/>
  <c r="BL13"/>
  <c r="BL70"/>
  <c r="BM46"/>
  <c r="BG13"/>
  <c r="BL79"/>
  <c r="AQ14"/>
  <c r="BB91"/>
  <c r="AT90"/>
  <c r="BI68"/>
  <c r="DL57"/>
  <c r="BF57"/>
  <c r="BE14"/>
  <c r="AX79"/>
  <c r="AU25"/>
  <c r="BK81"/>
  <c r="BD46"/>
  <c r="AP35"/>
  <c r="AP69"/>
  <c r="AM79"/>
  <c r="BU78"/>
  <c r="BD59"/>
  <c r="BO47"/>
  <c r="AQ81"/>
  <c r="BJ26"/>
  <c r="BK38"/>
  <c r="BD103"/>
  <c r="BI48"/>
  <c r="AL104"/>
  <c r="BI26"/>
  <c r="BO94"/>
  <c r="BF92"/>
  <c r="BR15"/>
  <c r="BM38"/>
  <c r="BC39"/>
  <c r="AO102"/>
  <c r="BP94"/>
  <c r="AW16"/>
  <c r="BB126"/>
  <c r="BI47"/>
  <c r="AR26"/>
  <c r="AZ16"/>
  <c r="AM16"/>
  <c r="BE103"/>
  <c r="AX47"/>
  <c r="AY16"/>
  <c r="BT82"/>
  <c r="AM59"/>
  <c r="BC27"/>
  <c r="BB115"/>
  <c r="AY83"/>
  <c r="BE35"/>
  <c r="BN39"/>
  <c r="AY103"/>
  <c r="BA115"/>
  <c r="AO104"/>
  <c r="AM26"/>
  <c r="AP15"/>
  <c r="BK16"/>
  <c r="AV102"/>
  <c r="BU103"/>
  <c r="AY46"/>
  <c r="AX26"/>
  <c r="BM81"/>
  <c r="BU67"/>
  <c r="AZ104"/>
  <c r="AL115"/>
  <c r="AW127"/>
  <c r="AV83"/>
  <c r="AW116"/>
  <c r="BO24"/>
  <c r="BJ93"/>
  <c r="AR38"/>
  <c r="BB49"/>
  <c r="AX71"/>
  <c r="AQ50"/>
  <c r="BN83"/>
  <c r="AU127"/>
  <c r="AT35"/>
  <c r="BI126"/>
  <c r="BD83"/>
  <c r="BT104"/>
  <c r="BP14"/>
  <c r="AV116"/>
  <c r="AQ48"/>
  <c r="AN46"/>
  <c r="BN27"/>
  <c r="BF103"/>
  <c r="AQ58"/>
  <c r="AO93"/>
  <c r="BO46"/>
  <c r="DL67"/>
  <c r="BR14"/>
  <c r="AL38"/>
  <c r="BG57"/>
  <c r="BP36"/>
  <c r="AX48"/>
  <c r="AM81"/>
  <c r="AO126"/>
  <c r="AS39"/>
  <c r="AP28"/>
  <c r="BT126"/>
  <c r="AQ90"/>
  <c r="AQ103"/>
  <c r="AS115"/>
  <c r="BC16"/>
  <c r="BL94"/>
  <c r="BI105"/>
  <c r="AQ127"/>
  <c r="BS17"/>
  <c r="AX39"/>
  <c r="BM15"/>
  <c r="AY80"/>
  <c r="AO71"/>
  <c r="BN93"/>
  <c r="BL39"/>
  <c r="AT127"/>
  <c r="BJ35"/>
  <c r="BU37"/>
  <c r="BA105"/>
  <c r="BM16"/>
  <c r="BA61"/>
  <c r="AU81"/>
  <c r="AZ59"/>
  <c r="AS15"/>
  <c r="DL38"/>
  <c r="AU39"/>
  <c r="AO39"/>
  <c r="BM83"/>
  <c r="AZ27"/>
  <c r="AY6" i="8"/>
  <c r="BT71" i="9"/>
  <c r="AN83"/>
  <c r="BL104"/>
  <c r="BI115"/>
  <c r="BL83"/>
  <c r="BQ16"/>
  <c r="AZ94"/>
  <c r="AM72"/>
  <c r="BO105"/>
  <c r="AV59"/>
  <c r="AR79"/>
  <c r="AS116"/>
  <c r="AO25"/>
  <c r="BB71"/>
  <c r="BJ50"/>
  <c r="BG83"/>
  <c r="BG84"/>
  <c r="AV51"/>
  <c r="BN40"/>
  <c r="BU61"/>
  <c r="BC51"/>
  <c r="AO73"/>
  <c r="AO95"/>
  <c r="AZ128"/>
  <c r="AT51"/>
  <c r="BL106"/>
  <c r="BB29"/>
  <c r="AU150"/>
  <c r="BI150"/>
  <c r="AT128"/>
  <c r="AU51"/>
  <c r="BK139"/>
  <c r="BH62"/>
  <c r="BJ40"/>
  <c r="BO40"/>
  <c r="BL40"/>
  <c r="BM117"/>
  <c r="BB150"/>
  <c r="BK150"/>
  <c r="AV73"/>
  <c r="AR117"/>
  <c r="AO128"/>
  <c r="BA84"/>
  <c r="BF51"/>
  <c r="AQ51"/>
  <c r="AV40"/>
  <c r="BP73"/>
  <c r="AM117"/>
  <c r="AM73"/>
  <c r="AP84"/>
  <c r="AY40"/>
  <c r="BM150"/>
  <c r="BJ29"/>
  <c r="BG51"/>
  <c r="BE51"/>
  <c r="AZ73"/>
  <c r="BF117"/>
  <c r="BD40"/>
  <c r="BH106"/>
  <c r="AP73"/>
  <c r="AU62"/>
  <c r="DL50"/>
  <c r="BT61"/>
  <c r="BP29"/>
  <c r="AX95"/>
  <c r="AW40"/>
  <c r="BG139"/>
  <c r="AV61"/>
  <c r="AT50"/>
  <c r="AX61"/>
  <c r="AV92"/>
  <c r="BP93"/>
  <c r="AU17"/>
  <c r="BP39"/>
  <c r="BO37"/>
  <c r="BM115"/>
  <c r="BC116"/>
  <c r="AP105"/>
  <c r="BI116"/>
  <c r="BA116"/>
  <c r="AZ17"/>
  <c r="BE70"/>
  <c r="BF104"/>
  <c r="BI72"/>
  <c r="BA94"/>
  <c r="BL16"/>
  <c r="AO91"/>
  <c r="BC83"/>
  <c r="BT72"/>
  <c r="BT116"/>
  <c r="DL116"/>
  <c r="BM106"/>
  <c r="AO29"/>
  <c r="BE106"/>
  <c r="BT105"/>
  <c r="AM29"/>
  <c r="AU128"/>
  <c r="BL73"/>
  <c r="AT84"/>
  <c r="AL150"/>
  <c r="AY29"/>
  <c r="BE73"/>
  <c r="AY150"/>
  <c r="BM51"/>
  <c r="BM29"/>
  <c r="BL139"/>
  <c r="AX84"/>
  <c r="BG40"/>
  <c r="AW62"/>
  <c r="BG95"/>
  <c r="BK128"/>
  <c r="BE95"/>
  <c r="AS106"/>
  <c r="BT28"/>
  <c r="AO51"/>
  <c r="AO139"/>
  <c r="AQ62"/>
  <c r="AM139"/>
  <c r="BM128"/>
  <c r="AL62"/>
  <c r="BB73"/>
  <c r="AU139"/>
  <c r="AN139"/>
  <c r="AO150"/>
  <c r="BI117"/>
  <c r="AR73"/>
  <c r="BN117"/>
  <c r="BO117"/>
  <c r="AX139"/>
  <c r="AV128"/>
  <c r="AM40"/>
  <c r="BF84"/>
  <c r="AS57"/>
  <c r="BH57"/>
  <c r="BL90"/>
  <c r="AP92"/>
  <c r="AM92"/>
  <c r="BF90"/>
  <c r="BH26"/>
  <c r="BL92"/>
  <c r="BJ48"/>
  <c r="AS37"/>
  <c r="AQ70"/>
  <c r="BN114"/>
  <c r="AO36"/>
  <c r="AR59"/>
  <c r="BP79"/>
  <c r="BG91"/>
  <c r="BN26"/>
  <c r="AM114"/>
  <c r="AY15"/>
  <c r="AV126"/>
  <c r="AR47"/>
  <c r="BK69"/>
  <c r="BN47"/>
  <c r="BU59"/>
  <c r="BP48"/>
  <c r="AT17"/>
  <c r="BO26"/>
  <c r="AQ83"/>
  <c r="AV72"/>
  <c r="DL114"/>
  <c r="BT90"/>
  <c r="BH49"/>
  <c r="BB70"/>
  <c r="AX92"/>
  <c r="BK71"/>
  <c r="AO28"/>
  <c r="BH138"/>
  <c r="BE92"/>
  <c r="AW103"/>
  <c r="BA39"/>
  <c r="BF105"/>
  <c r="DL15"/>
  <c r="BN61"/>
  <c r="BA71"/>
  <c r="AL82"/>
  <c r="BD126"/>
  <c r="BB60"/>
  <c r="BM49"/>
  <c r="BJ57"/>
  <c r="DL36"/>
  <c r="BU92"/>
  <c r="BU71"/>
  <c r="AY126"/>
  <c r="AZ71"/>
  <c r="AO105"/>
  <c r="BO83"/>
  <c r="DL81"/>
  <c r="AX126"/>
  <c r="BO50"/>
  <c r="BN82"/>
  <c r="AV15"/>
  <c r="AY49"/>
  <c r="BI38"/>
  <c r="AT83"/>
  <c r="AX114"/>
  <c r="AL17"/>
  <c r="BT81"/>
  <c r="BN127"/>
  <c r="BL127"/>
  <c r="BI24"/>
  <c r="BB50"/>
  <c r="BK82"/>
  <c r="DL83"/>
  <c r="BK40"/>
  <c r="AX62"/>
  <c r="BC40"/>
  <c r="AP51"/>
  <c r="AY62"/>
  <c r="AL29"/>
  <c r="BP139"/>
  <c r="BA95"/>
  <c r="BD73"/>
  <c r="BP62"/>
  <c r="AN62"/>
  <c r="BF150"/>
  <c r="AT40"/>
  <c r="BD95"/>
  <c r="BI73"/>
  <c r="BN29"/>
  <c r="BJ95"/>
  <c r="AL128"/>
  <c r="AL139"/>
  <c r="AY73"/>
  <c r="AR29"/>
  <c r="AW95"/>
  <c r="AW150"/>
  <c r="BM116"/>
  <c r="BO35"/>
  <c r="AY93"/>
  <c r="AZ126"/>
  <c r="BG17"/>
  <c r="BU27"/>
  <c r="AQ82"/>
  <c r="AQ116"/>
  <c r="BH70"/>
  <c r="AR83"/>
  <c r="AQ139"/>
  <c r="BM95"/>
  <c r="BE117"/>
  <c r="AR128"/>
  <c r="BN106"/>
  <c r="AX106"/>
  <c r="AN95"/>
  <c r="BI40"/>
  <c r="DL105"/>
  <c r="BM40"/>
  <c r="BT94"/>
  <c r="BN51"/>
  <c r="BJ139"/>
  <c r="AP139"/>
  <c r="BN62"/>
  <c r="BU39"/>
  <c r="AT73"/>
  <c r="BN95"/>
  <c r="BP40"/>
  <c r="AZ62"/>
  <c r="AW106"/>
  <c r="BG106"/>
  <c r="BE128"/>
  <c r="AP91"/>
  <c r="BO92"/>
  <c r="DL35"/>
  <c r="AL24"/>
  <c r="AY68"/>
  <c r="AU48"/>
  <c r="BC81"/>
  <c r="AN126"/>
  <c r="AP104"/>
  <c r="BJ61"/>
  <c r="BJ103"/>
  <c r="AV39"/>
  <c r="AZ83"/>
  <c r="BO28"/>
  <c r="BF48"/>
  <c r="AP70"/>
  <c r="AW94"/>
  <c r="AU49"/>
  <c r="BT17"/>
  <c r="AS61"/>
  <c r="AN91"/>
  <c r="BI57"/>
  <c r="BM35"/>
  <c r="AY104"/>
  <c r="DL69"/>
  <c r="BI104"/>
  <c r="BJ38"/>
  <c r="BN105"/>
  <c r="BA91"/>
  <c r="BU81"/>
  <c r="AY17"/>
  <c r="BP68"/>
  <c r="BT93"/>
  <c r="BB17"/>
  <c r="BM39"/>
  <c r="BM104"/>
  <c r="BL48"/>
  <c r="AN80"/>
  <c r="AP68"/>
  <c r="BB104"/>
  <c r="BN59"/>
  <c r="AP116"/>
  <c r="AM47"/>
  <c r="AV91"/>
  <c r="BL27"/>
  <c r="BF94"/>
  <c r="BM105"/>
  <c r="BH104"/>
  <c r="BH39"/>
  <c r="AV17"/>
  <c r="AY127"/>
  <c r="DL102"/>
  <c r="AW58"/>
  <c r="BG48"/>
  <c r="BG46"/>
  <c r="BP80"/>
  <c r="BO60"/>
  <c r="AN102"/>
  <c r="AW126"/>
  <c r="BN48"/>
  <c r="AY13"/>
  <c r="AX58"/>
  <c r="BH90"/>
  <c r="BA57"/>
  <c r="BC60"/>
  <c r="AS25"/>
  <c r="AO16"/>
  <c r="BH46"/>
  <c r="AZ69"/>
  <c r="BS14"/>
  <c r="BM80"/>
  <c r="AS91"/>
  <c r="BI71"/>
  <c r="AW80"/>
  <c r="BD102"/>
  <c r="BE102"/>
  <c r="BP58"/>
  <c r="BQ13"/>
  <c r="AN81"/>
  <c r="AN70"/>
  <c r="AZ93"/>
  <c r="BI58"/>
  <c r="BO91"/>
  <c r="BF115"/>
  <c r="BI25"/>
  <c r="AP126"/>
  <c r="BM59"/>
  <c r="BF93"/>
  <c r="AO17"/>
  <c r="AX105"/>
  <c r="BG59"/>
  <c r="BO49"/>
  <c r="AP138"/>
  <c r="BD50"/>
  <c r="AQ26"/>
  <c r="AL116"/>
  <c r="BP138"/>
  <c r="BI83"/>
  <c r="AX38"/>
  <c r="AN15"/>
  <c r="AT25"/>
  <c r="BG93"/>
  <c r="AS14"/>
  <c r="AV93"/>
  <c r="BK72"/>
  <c r="AO127"/>
  <c r="AZ81"/>
  <c r="BO103"/>
  <c r="BF72"/>
  <c r="AM39"/>
  <c r="BN126"/>
  <c r="AP72"/>
  <c r="BL17"/>
  <c r="BK138"/>
  <c r="BE90"/>
  <c r="BO14"/>
  <c r="BJ104"/>
  <c r="AY48"/>
  <c r="BP81"/>
  <c r="AP114"/>
  <c r="BJ16"/>
  <c r="BU24"/>
  <c r="AX27"/>
  <c r="AX49"/>
  <c r="AN60"/>
  <c r="BP115"/>
  <c r="BQ17"/>
  <c r="BE94"/>
  <c r="DL93"/>
  <c r="BN81"/>
  <c r="BC49"/>
  <c r="BG126"/>
  <c r="BD36"/>
  <c r="AT72"/>
  <c r="AS28"/>
  <c r="AN39"/>
  <c r="BM28"/>
  <c r="AW15"/>
  <c r="BC90"/>
  <c r="AY61"/>
  <c r="BM72"/>
  <c r="BO72"/>
  <c r="AV70"/>
  <c r="BB94"/>
  <c r="BE115"/>
  <c r="AM27"/>
  <c r="BN80"/>
  <c r="AQ49"/>
  <c r="BD80"/>
  <c r="BB37"/>
  <c r="AT92"/>
  <c r="AN115"/>
  <c r="BP35"/>
  <c r="BJ114"/>
  <c r="AR14"/>
  <c r="BT59"/>
  <c r="BL93"/>
  <c r="BK105"/>
  <c r="BJ116"/>
  <c r="BG39"/>
  <c r="BA80"/>
  <c r="BK25"/>
  <c r="AO103"/>
  <c r="AS71"/>
  <c r="BM82"/>
  <c r="BG61"/>
  <c r="BB61"/>
  <c r="BO17"/>
  <c r="AR127"/>
  <c r="BP28"/>
  <c r="AS114"/>
  <c r="BD90"/>
  <c r="BD93"/>
  <c r="BF39"/>
  <c r="BI28"/>
  <c r="AR94"/>
  <c r="BT26"/>
  <c r="BP116"/>
  <c r="AY47"/>
  <c r="BC68"/>
  <c r="BE116"/>
  <c r="BE48"/>
  <c r="AO26"/>
  <c r="BM92"/>
  <c r="AX93"/>
  <c r="BN17"/>
  <c r="BD127"/>
  <c r="AX127"/>
  <c r="BC70"/>
  <c r="BF71"/>
  <c r="BD72"/>
  <c r="AT59"/>
  <c r="BA16"/>
  <c r="BP61"/>
  <c r="BG72"/>
  <c r="BP50"/>
  <c r="AR72"/>
  <c r="AO116"/>
  <c r="AP127"/>
  <c r="AR91"/>
  <c r="AU16"/>
  <c r="BJ17"/>
  <c r="AN79"/>
  <c r="AY82"/>
  <c r="AR61"/>
  <c r="BL105"/>
  <c r="BG150"/>
  <c r="AU117"/>
  <c r="AP29"/>
  <c r="BO51"/>
  <c r="AS84"/>
  <c r="BB128"/>
  <c r="BA150"/>
  <c r="BK29"/>
  <c r="DL72"/>
  <c r="BK106"/>
  <c r="BA128"/>
  <c r="AZ40"/>
  <c r="AY84"/>
  <c r="BE84"/>
  <c r="DL127"/>
  <c r="BG128"/>
  <c r="AT29"/>
  <c r="BB84"/>
  <c r="AW51"/>
  <c r="AW29"/>
  <c r="BA139"/>
  <c r="BD51"/>
  <c r="DL94"/>
  <c r="AM84"/>
  <c r="AV150"/>
  <c r="BL117"/>
  <c r="AQ40"/>
  <c r="AW117"/>
  <c r="AZ117"/>
  <c r="AX51"/>
  <c r="AV84"/>
  <c r="AS150"/>
  <c r="AQ73"/>
  <c r="BD139"/>
  <c r="AO117"/>
  <c r="AS51"/>
  <c r="AR150"/>
  <c r="BD117"/>
  <c r="BA40"/>
  <c r="BH117"/>
  <c r="AT117"/>
  <c r="AQ95"/>
  <c r="AS117"/>
  <c r="AP117"/>
  <c r="BU28"/>
  <c r="BG73"/>
  <c r="BH84"/>
  <c r="BK117"/>
  <c r="AQ106"/>
  <c r="BN84"/>
  <c r="DL26"/>
  <c r="BJ28"/>
  <c r="DL71"/>
  <c r="BG28"/>
  <c r="AP37"/>
  <c r="AX6" i="8"/>
  <c r="BP105" i="9"/>
  <c r="BE17"/>
  <c r="BD13"/>
  <c r="BF60"/>
  <c r="AS72"/>
  <c r="BD82"/>
  <c r="BI50"/>
  <c r="AV105"/>
  <c r="AU94"/>
  <c r="AT27"/>
  <c r="BB38"/>
  <c r="BH83"/>
  <c r="AL39"/>
  <c r="AS59"/>
  <c r="AP82"/>
  <c r="BM61"/>
  <c r="BI29"/>
  <c r="AQ84"/>
  <c r="AQ29"/>
  <c r="BG62"/>
  <c r="BD106"/>
  <c r="BI139"/>
  <c r="AX117"/>
  <c r="BL84"/>
  <c r="BO95"/>
  <c r="AT62"/>
  <c r="BI95"/>
  <c r="AW73"/>
  <c r="AU106"/>
  <c r="AZ29"/>
  <c r="BB95"/>
  <c r="BO84"/>
  <c r="BT83"/>
  <c r="BM73"/>
  <c r="BF29"/>
  <c r="DL39"/>
  <c r="AN128"/>
  <c r="AN73"/>
  <c r="BC62"/>
  <c r="AL117"/>
  <c r="AL51"/>
  <c r="AZ150"/>
  <c r="AT95"/>
  <c r="AM62"/>
  <c r="BC117"/>
  <c r="AO106"/>
  <c r="AM128"/>
  <c r="BA106"/>
  <c r="AM106"/>
  <c r="AT106"/>
  <c r="AP62"/>
  <c r="BK95"/>
  <c r="BF128"/>
  <c r="BA51"/>
  <c r="BU94"/>
  <c r="BI62"/>
  <c r="BU105"/>
  <c r="BU116"/>
  <c r="AZ51"/>
  <c r="BN150"/>
  <c r="BA73"/>
  <c r="AN117"/>
  <c r="BJ117"/>
  <c r="BL150"/>
  <c r="AN51"/>
  <c r="BK62"/>
  <c r="AR84"/>
  <c r="BJ51"/>
  <c r="AU40"/>
  <c r="BE150"/>
  <c r="BF73"/>
  <c r="AL84"/>
  <c r="BE40"/>
  <c r="BA29"/>
  <c r="BC139"/>
  <c r="AU68"/>
  <c r="BG26"/>
  <c r="BH14"/>
  <c r="BE46"/>
  <c r="BF14"/>
  <c r="BM47"/>
  <c r="AZ57"/>
  <c r="BI91"/>
  <c r="AN103"/>
  <c r="AO57"/>
  <c r="AS69"/>
  <c r="AS103"/>
  <c r="BN79"/>
  <c r="BK46"/>
  <c r="BI103"/>
  <c r="AR37"/>
  <c r="BU58"/>
  <c r="BC102"/>
  <c r="BB92"/>
  <c r="BE38"/>
  <c r="BK17"/>
  <c r="AQ80"/>
  <c r="BK39"/>
  <c r="AU104"/>
  <c r="AV60"/>
  <c r="BF26"/>
  <c r="AU15"/>
  <c r="BU80"/>
  <c r="BO93"/>
  <c r="AM37"/>
  <c r="BU48"/>
  <c r="AT47"/>
  <c r="BI82"/>
  <c r="AR115"/>
  <c r="BC46"/>
  <c r="AN68"/>
  <c r="BG115"/>
  <c r="AY79"/>
  <c r="DL25"/>
  <c r="BM27"/>
  <c r="AP83"/>
  <c r="DL13"/>
  <c r="BL103"/>
  <c r="AR16"/>
  <c r="BN94"/>
  <c r="AU91"/>
  <c r="AO94"/>
  <c r="AO60"/>
  <c r="AW17"/>
  <c r="BJ127"/>
  <c r="AX102"/>
  <c r="BF16"/>
  <c r="AT15"/>
  <c r="BU69"/>
  <c r="AP93"/>
  <c r="AO68"/>
  <c r="BL116"/>
  <c r="BA50"/>
  <c r="AO24"/>
  <c r="BN38"/>
  <c r="BE82"/>
  <c r="AQ61"/>
  <c r="BM127"/>
  <c r="AL80"/>
  <c r="AX16"/>
  <c r="BN72"/>
  <c r="AM93"/>
  <c r="BF127"/>
  <c r="BK50"/>
  <c r="BH28"/>
  <c r="BP60"/>
  <c r="AQ105"/>
  <c r="BF61"/>
  <c r="AS82"/>
  <c r="BA83"/>
  <c r="BA47"/>
  <c r="BU126"/>
  <c r="BT115"/>
  <c r="AX94"/>
  <c r="BT69"/>
  <c r="AW83"/>
  <c r="BC69"/>
  <c r="AN61"/>
  <c r="BO73"/>
  <c r="BO29"/>
  <c r="BL51"/>
  <c r="AX73"/>
  <c r="AP150"/>
  <c r="AS73"/>
  <c r="AZ139"/>
  <c r="BT127"/>
  <c r="AZ95"/>
  <c r="BT39"/>
  <c r="BJ106"/>
  <c r="AQ150"/>
  <c r="AM51"/>
  <c r="BC95"/>
  <c r="BO62"/>
  <c r="AX40"/>
  <c r="BA6" i="8"/>
  <c r="BF139" i="9"/>
  <c r="BU50"/>
  <c r="AP106"/>
  <c r="AX128"/>
  <c r="AZ84"/>
  <c r="BF106"/>
  <c r="AS128"/>
  <c r="BB51"/>
  <c r="AS139"/>
  <c r="AV139"/>
  <c r="AV50"/>
  <c r="AT116"/>
  <c r="BA25"/>
  <c r="BD61"/>
  <c r="BM48"/>
  <c r="AN50"/>
  <c r="AM28"/>
  <c r="AL105"/>
  <c r="BA35"/>
  <c r="AP38"/>
  <c r="BO81"/>
  <c r="AR50"/>
  <c r="BT138"/>
  <c r="BP51"/>
  <c r="BH139"/>
  <c r="AR106"/>
  <c r="BC29"/>
  <c r="BU127"/>
  <c r="BI128"/>
  <c r="BO150"/>
  <c r="BE29"/>
  <c r="AV117"/>
  <c r="AY95"/>
  <c r="AZ106"/>
  <c r="BC128"/>
  <c r="AQ128"/>
  <c r="BP95"/>
  <c r="AY139"/>
  <c r="AP128"/>
  <c r="AN40"/>
  <c r="AS62"/>
  <c r="BI51"/>
  <c r="AN106"/>
  <c r="AY117"/>
  <c r="BN128"/>
  <c r="BN139"/>
  <c r="AV106"/>
  <c r="AU95"/>
  <c r="BG117"/>
  <c r="BJ84"/>
  <c r="AL91"/>
  <c r="AL15"/>
  <c r="AS47"/>
  <c r="AV26"/>
  <c r="AL46"/>
  <c r="BK90"/>
  <c r="BR13"/>
  <c r="BN36"/>
  <c r="BD25"/>
  <c r="AR102"/>
  <c r="AR36"/>
  <c r="AX80"/>
  <c r="AY14"/>
  <c r="AT13"/>
  <c r="AQ92"/>
  <c r="AO15"/>
  <c r="BG47"/>
  <c r="BA46"/>
  <c r="DL46"/>
  <c r="BG15"/>
  <c r="BF25"/>
  <c r="BE36"/>
  <c r="AM68"/>
  <c r="BK80"/>
  <c r="BJ46"/>
  <c r="AT114"/>
  <c r="BT34"/>
  <c r="AU103"/>
  <c r="BB138"/>
  <c r="BD15"/>
  <c r="BC72"/>
  <c r="AS49"/>
  <c r="AL72"/>
  <c r="AZ68"/>
  <c r="BC15"/>
  <c r="AR70"/>
  <c r="AN27"/>
  <c r="AM127"/>
  <c r="AN38"/>
  <c r="BM50"/>
  <c r="BC115"/>
  <c r="BD17"/>
  <c r="BC37"/>
  <c r="BB93"/>
  <c r="AW6" i="8"/>
  <c r="AV47" i="9"/>
  <c r="BR16"/>
  <c r="AN104"/>
  <c r="BH61"/>
  <c r="AU83"/>
  <c r="AZ79"/>
  <c r="BB16"/>
  <c r="AM83"/>
  <c r="BE39"/>
  <c r="BJ69"/>
  <c r="BG16"/>
  <c r="AU60"/>
  <c r="BE60"/>
  <c r="BE13"/>
  <c r="AW79"/>
  <c r="BJ47"/>
  <c r="BU57"/>
  <c r="AR93"/>
  <c r="BL26"/>
  <c r="AM126"/>
  <c r="BE50"/>
  <c r="BU104"/>
  <c r="DL103"/>
  <c r="AU38"/>
  <c r="AZ28"/>
  <c r="AN17"/>
  <c r="AU116"/>
  <c r="AY115"/>
  <c r="AO115"/>
  <c r="BC127"/>
  <c r="BK126"/>
  <c r="AT58"/>
  <c r="BC105"/>
  <c r="BU49"/>
  <c r="AM61"/>
  <c r="AN94"/>
  <c r="BU93"/>
  <c r="BM17"/>
  <c r="AP95"/>
  <c r="BB106"/>
  <c r="BK51"/>
  <c r="AU29"/>
  <c r="AX150"/>
  <c r="BM84"/>
  <c r="AS95"/>
  <c r="BC150"/>
  <c r="DL61"/>
  <c r="BU72"/>
  <c r="AR95"/>
  <c r="BJ62"/>
  <c r="AL127"/>
  <c r="AR103"/>
  <c r="AP50"/>
  <c r="AV127"/>
  <c r="AQ72"/>
  <c r="BD28"/>
  <c r="AY51"/>
  <c r="BJ128"/>
  <c r="AX29"/>
  <c r="AR51"/>
  <c r="BH73"/>
  <c r="BJ73"/>
  <c r="DL17"/>
  <c r="BO106"/>
  <c r="BP84"/>
  <c r="BD84"/>
  <c r="BC84"/>
  <c r="BP117"/>
  <c r="BG116"/>
  <c r="AR126"/>
  <c r="BF82"/>
  <c r="BL71"/>
  <c r="AM105"/>
  <c r="BU82"/>
  <c r="AM138"/>
  <c r="AL106"/>
  <c r="BF62"/>
  <c r="AV62"/>
  <c r="AO84"/>
  <c r="BU138"/>
  <c r="BH29"/>
  <c r="AN150"/>
  <c r="DL138"/>
  <c r="BE139"/>
  <c r="BC106"/>
  <c r="BI84"/>
  <c r="BG29"/>
  <c r="BJ82"/>
  <c r="AT82"/>
  <c r="BG82"/>
  <c r="AZ61"/>
  <c r="BI92"/>
  <c r="AY72"/>
  <c r="AL40"/>
  <c r="AU84"/>
  <c r="BL62"/>
  <c r="DL28"/>
  <c r="BM62"/>
  <c r="BJ150"/>
  <c r="BH150"/>
  <c r="AN29"/>
  <c r="BF40"/>
  <c r="BK84"/>
  <c r="BB62"/>
  <c r="BL29"/>
  <c r="BL95"/>
  <c r="AQ60"/>
  <c r="BF126"/>
  <c r="BM13"/>
  <c r="AR60"/>
  <c r="BP83"/>
  <c r="BG71"/>
  <c r="AQ71"/>
  <c r="BP106"/>
  <c r="BD29"/>
  <c r="AS29"/>
  <c r="BH51"/>
  <c r="BP150"/>
  <c r="AM150"/>
  <c r="AS40"/>
  <c r="AT150"/>
  <c r="AO40"/>
  <c r="AL95"/>
  <c r="BB117"/>
  <c r="BD150"/>
  <c r="BC73"/>
  <c r="BF116"/>
  <c r="BG90"/>
  <c r="BI138"/>
  <c r="BG37"/>
  <c r="BG60"/>
  <c r="BM139"/>
  <c r="AW139"/>
  <c r="BE62"/>
  <c r="AN84"/>
  <c r="AV95"/>
  <c r="AM95"/>
  <c r="BB40"/>
  <c r="BA62"/>
  <c r="BH95"/>
  <c r="AR40"/>
  <c r="BD62"/>
  <c r="BF95"/>
  <c r="BL128"/>
  <c r="BI93"/>
  <c r="AZ6" i="8"/>
  <c r="BP17" i="9"/>
  <c r="AL83"/>
  <c r="AT46"/>
  <c r="BM126"/>
  <c r="BT50"/>
  <c r="AO62"/>
  <c r="AW128"/>
  <c r="BB139"/>
  <c r="AR62"/>
  <c r="BO139"/>
  <c r="AT139"/>
  <c r="AR139"/>
  <c r="AP40"/>
  <c r="AY106"/>
  <c r="AV29"/>
  <c r="BH40"/>
  <c r="BO128"/>
  <c r="BJ94"/>
  <c r="AS17"/>
  <c r="BB72"/>
  <c r="AR17"/>
  <c r="AZ103"/>
  <c r="BP128"/>
  <c r="BK73"/>
  <c r="AQ117"/>
  <c r="BI106"/>
  <c r="BD128"/>
  <c r="AW84"/>
  <c r="BA117"/>
  <c r="AL73"/>
  <c r="BH128"/>
  <c r="AY128"/>
  <c r="AU73"/>
  <c r="BU83"/>
  <c r="BN73"/>
  <c r="BH114"/>
  <c r="CZ113" l="1"/>
  <c r="DF72"/>
  <c r="CM72"/>
  <c r="CQ127"/>
  <c r="CZ127"/>
  <c r="CD71"/>
  <c r="DJ71" s="1"/>
  <c r="BW73"/>
  <c r="BS73"/>
  <c r="CS116"/>
  <c r="BR117"/>
  <c r="CO82"/>
  <c r="CV126"/>
  <c r="DA105"/>
  <c r="CI116"/>
  <c r="DC72"/>
  <c r="BQ103"/>
  <c r="CR101"/>
  <c r="CJ16"/>
  <c r="CT71"/>
  <c r="CK16"/>
  <c r="DB93"/>
  <c r="DG127"/>
  <c r="CZ39"/>
  <c r="CN28"/>
  <c r="CQ105"/>
  <c r="CH39"/>
  <c r="CJ138"/>
  <c r="CL138"/>
  <c r="DG138"/>
  <c r="CJ61"/>
  <c r="CT138"/>
  <c r="CO126"/>
  <c r="CG61"/>
  <c r="DE125"/>
  <c r="CL45"/>
  <c r="CD81"/>
  <c r="BS83"/>
  <c r="BW83"/>
  <c r="BX83" s="1"/>
  <c r="DA92"/>
  <c r="DD127"/>
  <c r="CX94"/>
  <c r="CV60"/>
  <c r="CJ39"/>
  <c r="CZ94"/>
  <c r="CS61"/>
  <c r="BR62"/>
  <c r="CT39"/>
  <c r="CE94"/>
  <c r="CN94"/>
  <c r="CF82"/>
  <c r="CW61"/>
  <c r="CO137"/>
  <c r="DE138"/>
  <c r="CY59"/>
  <c r="CY36"/>
  <c r="DA137"/>
  <c r="CY89"/>
  <c r="CX115"/>
  <c r="CU72"/>
  <c r="CV148"/>
  <c r="CT116"/>
  <c r="BS95"/>
  <c r="BW95"/>
  <c r="CD93"/>
  <c r="CG39"/>
  <c r="CL149"/>
  <c r="CK39"/>
  <c r="CE149"/>
  <c r="CZ50"/>
  <c r="CK28"/>
  <c r="CV27"/>
  <c r="CI70"/>
  <c r="CY70"/>
  <c r="CJ59"/>
  <c r="DE12"/>
  <c r="CX125"/>
  <c r="CI59"/>
  <c r="DD94"/>
  <c r="DD28"/>
  <c r="CT61"/>
  <c r="DC83"/>
  <c r="CX39"/>
  <c r="CF27"/>
  <c r="CZ149"/>
  <c r="DB149"/>
  <c r="DE61"/>
  <c r="DD61"/>
  <c r="CM83"/>
  <c r="BW40"/>
  <c r="CD38"/>
  <c r="BS40"/>
  <c r="CQ71"/>
  <c r="DA91"/>
  <c r="BQ61"/>
  <c r="CR59"/>
  <c r="CY81"/>
  <c r="CL81"/>
  <c r="DB81"/>
  <c r="CY28"/>
  <c r="DA83"/>
  <c r="CU105"/>
  <c r="CW138"/>
  <c r="CF148"/>
  <c r="CZ28"/>
  <c r="CG83"/>
  <c r="CN61"/>
  <c r="CX61"/>
  <c r="CD104"/>
  <c r="BS106"/>
  <c r="BW106"/>
  <c r="CE137"/>
  <c r="CE104"/>
  <c r="DD70"/>
  <c r="CX81"/>
  <c r="CJ125"/>
  <c r="CY115"/>
  <c r="CU83"/>
  <c r="CV82"/>
  <c r="DG105"/>
  <c r="DB72"/>
  <c r="CZ72"/>
  <c r="CJ50"/>
  <c r="CP28"/>
  <c r="DB127"/>
  <c r="CQ50"/>
  <c r="CV26"/>
  <c r="CI71"/>
  <c r="CN126"/>
  <c r="CH49"/>
  <c r="CJ102"/>
  <c r="BW127"/>
  <c r="BS127"/>
  <c r="CD125"/>
  <c r="DB61"/>
  <c r="CJ94"/>
  <c r="CU149"/>
  <c r="CK94"/>
  <c r="DE83"/>
  <c r="CP149"/>
  <c r="CM28"/>
  <c r="DC50"/>
  <c r="CT105"/>
  <c r="CH94"/>
  <c r="DE16"/>
  <c r="CF92"/>
  <c r="CE60"/>
  <c r="CU104"/>
  <c r="CL57"/>
  <c r="DC125"/>
  <c r="CU126"/>
  <c r="CG114"/>
  <c r="CQ114"/>
  <c r="CM115"/>
  <c r="CF15"/>
  <c r="DJ15" s="1"/>
  <c r="BQ28"/>
  <c r="CR26"/>
  <c r="CM37"/>
  <c r="CW49"/>
  <c r="CE125"/>
  <c r="DJ125" s="1"/>
  <c r="DD25"/>
  <c r="CJ92"/>
  <c r="DB46"/>
  <c r="CO77"/>
  <c r="CW12"/>
  <c r="CW59"/>
  <c r="CM59"/>
  <c r="CY15"/>
  <c r="DB68"/>
  <c r="CW38"/>
  <c r="CE82"/>
  <c r="CT15"/>
  <c r="CR77"/>
  <c r="BQ79"/>
  <c r="CM82"/>
  <c r="CZ60"/>
  <c r="CF102"/>
  <c r="CN46"/>
  <c r="CT92"/>
  <c r="CU36"/>
  <c r="CV15"/>
  <c r="CU114"/>
  <c r="DE49"/>
  <c r="CF36"/>
  <c r="CE126"/>
  <c r="CF25"/>
  <c r="CJ69"/>
  <c r="CU14"/>
  <c r="CR66"/>
  <c r="BQ68"/>
  <c r="BW72"/>
  <c r="BX72" s="1"/>
  <c r="BS72"/>
  <c r="CD70"/>
  <c r="CK48"/>
  <c r="CU71"/>
  <c r="CV13"/>
  <c r="CT137"/>
  <c r="CM102"/>
  <c r="BX34"/>
  <c r="CL113"/>
  <c r="DB45"/>
  <c r="DC79"/>
  <c r="CE67"/>
  <c r="CW35"/>
  <c r="CX24"/>
  <c r="CY14"/>
  <c r="BR46"/>
  <c r="CS45"/>
  <c r="CY46"/>
  <c r="CG14"/>
  <c r="CI91"/>
  <c r="AT377"/>
  <c r="CL12"/>
  <c r="CQ13"/>
  <c r="CP79"/>
  <c r="CJ35"/>
  <c r="CJ101"/>
  <c r="CV23"/>
  <c r="DF35"/>
  <c r="BR377"/>
  <c r="DC89"/>
  <c r="BS46"/>
  <c r="CD44"/>
  <c r="BW46"/>
  <c r="BX46" s="1"/>
  <c r="CN25"/>
  <c r="CK46"/>
  <c r="BW15"/>
  <c r="BX15" s="1"/>
  <c r="CD13"/>
  <c r="BS91"/>
  <c r="CD89"/>
  <c r="BW91"/>
  <c r="BX91" s="1"/>
  <c r="DB83"/>
  <c r="CY116"/>
  <c r="CM94"/>
  <c r="CN105"/>
  <c r="DF138"/>
  <c r="DF127"/>
  <c r="CQ116"/>
  <c r="CF104"/>
  <c r="DA50"/>
  <c r="CK61"/>
  <c r="CF38"/>
  <c r="CH127"/>
  <c r="CQ138"/>
  <c r="CI127"/>
  <c r="CU127"/>
  <c r="BQ106"/>
  <c r="CR104"/>
  <c r="CQ94"/>
  <c r="CN116"/>
  <c r="CW28"/>
  <c r="DG149"/>
  <c r="DA127"/>
  <c r="CU28"/>
  <c r="CJ105"/>
  <c r="CZ138"/>
  <c r="CJ49"/>
  <c r="DG80"/>
  <c r="CH37"/>
  <c r="CS34"/>
  <c r="BR35"/>
  <c r="BW105"/>
  <c r="BX105" s="1"/>
  <c r="CD103"/>
  <c r="DJ103" s="1"/>
  <c r="DK103" s="1"/>
  <c r="DM103" s="1"/>
  <c r="BS105"/>
  <c r="CE27"/>
  <c r="CF48"/>
  <c r="DE47"/>
  <c r="CV59"/>
  <c r="CS24"/>
  <c r="BR25"/>
  <c r="CL115"/>
  <c r="CN49"/>
  <c r="CN138"/>
  <c r="CK138"/>
  <c r="CT50"/>
  <c r="CK127"/>
  <c r="CX105"/>
  <c r="CR82"/>
  <c r="BQ84"/>
  <c r="CP127"/>
  <c r="CH105"/>
  <c r="CX138"/>
  <c r="CP39"/>
  <c r="DG61"/>
  <c r="CU94"/>
  <c r="CE50"/>
  <c r="CI149"/>
  <c r="DB105"/>
  <c r="BQ95"/>
  <c r="CR93"/>
  <c r="BX127"/>
  <c r="BQ139"/>
  <c r="CR137"/>
  <c r="CK72"/>
  <c r="CH149"/>
  <c r="CP72"/>
  <c r="DD50"/>
  <c r="DG28"/>
  <c r="DG72"/>
  <c r="CF59"/>
  <c r="CU68"/>
  <c r="CO81"/>
  <c r="CP93"/>
  <c r="BR47"/>
  <c r="CS46"/>
  <c r="BR83"/>
  <c r="CS82"/>
  <c r="CK81"/>
  <c r="CX60"/>
  <c r="CI104"/>
  <c r="CZ27"/>
  <c r="DC49"/>
  <c r="CX126"/>
  <c r="CE92"/>
  <c r="DF71"/>
  <c r="CP15"/>
  <c r="BS80"/>
  <c r="BW80"/>
  <c r="BX80" s="1"/>
  <c r="CD78"/>
  <c r="DE126"/>
  <c r="CI60"/>
  <c r="CW81"/>
  <c r="DF37"/>
  <c r="CG23"/>
  <c r="AO378"/>
  <c r="BR50"/>
  <c r="CS49"/>
  <c r="DD115"/>
  <c r="CG67"/>
  <c r="CH92"/>
  <c r="CL14"/>
  <c r="DJ14" s="1"/>
  <c r="CX15"/>
  <c r="CP101"/>
  <c r="DB126"/>
  <c r="CO15"/>
  <c r="CG59"/>
  <c r="CG93"/>
  <c r="CM90"/>
  <c r="DF93"/>
  <c r="CJ15"/>
  <c r="DD102"/>
  <c r="CH82"/>
  <c r="DE26"/>
  <c r="CQ78"/>
  <c r="CY114"/>
  <c r="CF66"/>
  <c r="CU45"/>
  <c r="CJ114"/>
  <c r="DA81"/>
  <c r="CL46"/>
  <c r="CE36"/>
  <c r="DG92"/>
  <c r="CM14"/>
  <c r="CX25"/>
  <c r="CN59"/>
  <c r="CM103"/>
  <c r="DC38"/>
  <c r="CI79"/>
  <c r="DC16"/>
  <c r="CW37"/>
  <c r="CT91"/>
  <c r="CU101"/>
  <c r="CJ36"/>
  <c r="DA102"/>
  <c r="DC45"/>
  <c r="DF78"/>
  <c r="CK102"/>
  <c r="CK68"/>
  <c r="CG56"/>
  <c r="CF101"/>
  <c r="DA90"/>
  <c r="CR55"/>
  <c r="DH55" s="1"/>
  <c r="DI55" s="1"/>
  <c r="BQ57"/>
  <c r="DE46"/>
  <c r="CX13"/>
  <c r="CW45"/>
  <c r="CZ13"/>
  <c r="CY25"/>
  <c r="CM67"/>
  <c r="CU138"/>
  <c r="CS28"/>
  <c r="BR29"/>
  <c r="CW39"/>
  <c r="BS84"/>
  <c r="BW84"/>
  <c r="CD82"/>
  <c r="CX72"/>
  <c r="CW149"/>
  <c r="CM39"/>
  <c r="DB50"/>
  <c r="CJ83"/>
  <c r="DC61"/>
  <c r="CF49"/>
  <c r="DD149"/>
  <c r="DB116"/>
  <c r="CF115"/>
  <c r="CS72"/>
  <c r="BR73"/>
  <c r="DF149"/>
  <c r="CR49"/>
  <c r="BQ51"/>
  <c r="DA61"/>
  <c r="CS50"/>
  <c r="BR51"/>
  <c r="CX127"/>
  <c r="DC94"/>
  <c r="CH61"/>
  <c r="CL105"/>
  <c r="CE105"/>
  <c r="CS105"/>
  <c r="BR106"/>
  <c r="CE127"/>
  <c r="CG105"/>
  <c r="CU116"/>
  <c r="CE61"/>
  <c r="CL94"/>
  <c r="BQ150"/>
  <c r="CR148"/>
  <c r="CD49"/>
  <c r="BS51"/>
  <c r="BW51"/>
  <c r="BS117"/>
  <c r="CD115"/>
  <c r="BW117"/>
  <c r="CU61"/>
  <c r="CF71"/>
  <c r="CF126"/>
  <c r="CX28"/>
  <c r="DE72"/>
  <c r="DG83"/>
  <c r="CT94"/>
  <c r="CR27"/>
  <c r="DH27" s="1"/>
  <c r="BQ29"/>
  <c r="CM105"/>
  <c r="CO71"/>
  <c r="DA94"/>
  <c r="CL61"/>
  <c r="DG94"/>
  <c r="DD83"/>
  <c r="CP116"/>
  <c r="DA138"/>
  <c r="CV104"/>
  <c r="CY61"/>
  <c r="CI28"/>
  <c r="CI83"/>
  <c r="DA28"/>
  <c r="DE60"/>
  <c r="CH81"/>
  <c r="CK58"/>
  <c r="CD37"/>
  <c r="BS39"/>
  <c r="BW39"/>
  <c r="BX39" s="1"/>
  <c r="CZ82"/>
  <c r="CT37"/>
  <c r="CL26"/>
  <c r="CM93"/>
  <c r="CN104"/>
  <c r="DA49"/>
  <c r="CV80"/>
  <c r="CK71"/>
  <c r="CX59"/>
  <c r="CV11"/>
  <c r="CW16"/>
  <c r="CH36"/>
  <c r="CY27"/>
  <c r="DB27"/>
  <c r="DF83"/>
  <c r="CI105"/>
  <c r="DC116"/>
  <c r="CZ83"/>
  <c r="CY72"/>
  <c r="CH116"/>
  <c r="CK116"/>
  <c r="CI94"/>
  <c r="CL116"/>
  <c r="CZ116"/>
  <c r="CS39"/>
  <c r="BR40"/>
  <c r="CV115"/>
  <c r="CJ149"/>
  <c r="CK50"/>
  <c r="CG116"/>
  <c r="CV137"/>
  <c r="CI72"/>
  <c r="CK149"/>
  <c r="CN83"/>
  <c r="CP50"/>
  <c r="BQ117"/>
  <c r="CR115"/>
  <c r="CO115"/>
  <c r="CI39"/>
  <c r="DD116"/>
  <c r="CN149"/>
  <c r="CE83"/>
  <c r="CV49"/>
  <c r="CS138"/>
  <c r="BR139"/>
  <c r="CO27"/>
  <c r="CO49"/>
  <c r="CT83"/>
  <c r="CL28"/>
  <c r="CY127"/>
  <c r="CW83"/>
  <c r="CQ83"/>
  <c r="BQ40"/>
  <c r="CR38"/>
  <c r="BR128"/>
  <c r="CS127"/>
  <c r="DC105"/>
  <c r="DC28"/>
  <c r="CS149"/>
  <c r="BR150"/>
  <c r="CT127"/>
  <c r="CK83"/>
  <c r="DG50"/>
  <c r="CH28"/>
  <c r="CM116"/>
  <c r="CY149"/>
  <c r="DD104"/>
  <c r="CJ60"/>
  <c r="CQ81"/>
  <c r="CF77"/>
  <c r="DB16"/>
  <c r="CM15"/>
  <c r="CJ90"/>
  <c r="CH126"/>
  <c r="CG115"/>
  <c r="CJ71"/>
  <c r="CY71"/>
  <c r="CS15"/>
  <c r="CL58"/>
  <c r="CV70"/>
  <c r="CX70"/>
  <c r="CU69"/>
  <c r="CP126"/>
  <c r="CV125"/>
  <c r="DF16"/>
  <c r="CP92"/>
  <c r="DE91"/>
  <c r="CG25"/>
  <c r="CW47"/>
  <c r="CW115"/>
  <c r="CU67"/>
  <c r="CQ46"/>
  <c r="CJ93"/>
  <c r="DA27"/>
  <c r="CX38"/>
  <c r="CV91"/>
  <c r="CV88"/>
  <c r="CK113"/>
  <c r="CJ126"/>
  <c r="DG16"/>
  <c r="CT60"/>
  <c r="CY60"/>
  <c r="DE81"/>
  <c r="CK70"/>
  <c r="CG102"/>
  <c r="DC24"/>
  <c r="CS79"/>
  <c r="BR80"/>
  <c r="CY38"/>
  <c r="DB115"/>
  <c r="DC104"/>
  <c r="DD92"/>
  <c r="CJ13"/>
  <c r="DB113"/>
  <c r="CF113"/>
  <c r="CL91"/>
  <c r="CT36"/>
  <c r="CV78"/>
  <c r="CI48"/>
  <c r="DF79"/>
  <c r="CE26"/>
  <c r="CW114"/>
  <c r="CT93"/>
  <c r="CN69"/>
  <c r="DG71"/>
  <c r="DE71"/>
  <c r="CQ60"/>
  <c r="CU89"/>
  <c r="CO13"/>
  <c r="DE27"/>
  <c r="CF37"/>
  <c r="CK27"/>
  <c r="CL71"/>
  <c r="CV34"/>
  <c r="CY125"/>
  <c r="CU48"/>
  <c r="DF80"/>
  <c r="CW93"/>
  <c r="CF58"/>
  <c r="CP48"/>
  <c r="CP26"/>
  <c r="DB15"/>
  <c r="CH113"/>
  <c r="CQ47"/>
  <c r="DB103"/>
  <c r="DG13"/>
  <c r="CW89"/>
  <c r="DC137"/>
  <c r="DD16"/>
  <c r="CH71"/>
  <c r="DF125"/>
  <c r="CE38"/>
  <c r="CX71"/>
  <c r="DG102"/>
  <c r="CR79"/>
  <c r="DH79" s="1"/>
  <c r="BQ81"/>
  <c r="CG126"/>
  <c r="DC71"/>
  <c r="CN92"/>
  <c r="CK13"/>
  <c r="CY92"/>
  <c r="CL24"/>
  <c r="CF13"/>
  <c r="CP37"/>
  <c r="DA82"/>
  <c r="BW116"/>
  <c r="BX116" s="1"/>
  <c r="BS116"/>
  <c r="CD114"/>
  <c r="CI25"/>
  <c r="CV48"/>
  <c r="CH137"/>
  <c r="DG48"/>
  <c r="CY58"/>
  <c r="CP104"/>
  <c r="CG16"/>
  <c r="CX92"/>
  <c r="DE58"/>
  <c r="CH125"/>
  <c r="DA24"/>
  <c r="CX114"/>
  <c r="DG90"/>
  <c r="DA57"/>
  <c r="CR91"/>
  <c r="DH91" s="1"/>
  <c r="BQ93"/>
  <c r="CF68"/>
  <c r="CF79"/>
  <c r="BQ377"/>
  <c r="CW101"/>
  <c r="CV100"/>
  <c r="CO78"/>
  <c r="DA70"/>
  <c r="CK90"/>
  <c r="DE79"/>
  <c r="CR67"/>
  <c r="BQ69"/>
  <c r="CZ45"/>
  <c r="CG15"/>
  <c r="CK24"/>
  <c r="CU59"/>
  <c r="BR57"/>
  <c r="CS56"/>
  <c r="CZ89"/>
  <c r="CP57"/>
  <c r="CQ12"/>
  <c r="AY377"/>
  <c r="DF47"/>
  <c r="CO124"/>
  <c r="CF100"/>
  <c r="DG59"/>
  <c r="CY45"/>
  <c r="CY47"/>
  <c r="CO56"/>
  <c r="CQ126"/>
  <c r="CN16"/>
  <c r="CZ38"/>
  <c r="CZ103"/>
  <c r="DE104"/>
  <c r="CX93"/>
  <c r="DD26"/>
  <c r="CN90"/>
  <c r="CE46"/>
  <c r="CH115"/>
  <c r="DF58"/>
  <c r="CT103"/>
  <c r="CH67"/>
  <c r="CF78"/>
  <c r="DD47"/>
  <c r="DE103"/>
  <c r="DE38"/>
  <c r="CT16"/>
  <c r="CQ16"/>
  <c r="CS90"/>
  <c r="BR91"/>
  <c r="DF104"/>
  <c r="DB37"/>
  <c r="DA103"/>
  <c r="CQ103"/>
  <c r="DE34"/>
  <c r="DA56"/>
  <c r="CF89"/>
  <c r="CK60"/>
  <c r="CM48"/>
  <c r="CO92"/>
  <c r="CH69"/>
  <c r="CX47"/>
  <c r="DG27"/>
  <c r="BQ83"/>
  <c r="CR81"/>
  <c r="DH81" s="1"/>
  <c r="CN38"/>
  <c r="DB102"/>
  <c r="DB60"/>
  <c r="CH103"/>
  <c r="CF124"/>
  <c r="CU80"/>
  <c r="CM47"/>
  <c r="CQ67"/>
  <c r="CD22"/>
  <c r="AL378"/>
  <c r="BS24"/>
  <c r="BS378" s="1"/>
  <c r="BW24"/>
  <c r="BX24" s="1"/>
  <c r="DG91"/>
  <c r="CH90"/>
  <c r="CW127"/>
  <c r="CY105"/>
  <c r="CO104"/>
  <c r="CR60"/>
  <c r="BQ62"/>
  <c r="DF94"/>
  <c r="CL72"/>
  <c r="DF61"/>
  <c r="CH138"/>
  <c r="DB138"/>
  <c r="DF50"/>
  <c r="DE39"/>
  <c r="DA39"/>
  <c r="CF93"/>
  <c r="DJ93" s="1"/>
  <c r="CP105"/>
  <c r="DF105"/>
  <c r="CJ127"/>
  <c r="CW116"/>
  <c r="DE94"/>
  <c r="CI138"/>
  <c r="CJ82"/>
  <c r="CZ69"/>
  <c r="CI115"/>
  <c r="CI81"/>
  <c r="CY16"/>
  <c r="CR124"/>
  <c r="BQ126"/>
  <c r="CQ92"/>
  <c r="DG34"/>
  <c r="DE115"/>
  <c r="CO148"/>
  <c r="CO93"/>
  <c r="CJ28"/>
  <c r="CQ72"/>
  <c r="BS139"/>
  <c r="BW139"/>
  <c r="CD137"/>
  <c r="BS128"/>
  <c r="BW128"/>
  <c r="CD126"/>
  <c r="DB94"/>
  <c r="DF28"/>
  <c r="DA72"/>
  <c r="CV93"/>
  <c r="CL39"/>
  <c r="CX149"/>
  <c r="CF60"/>
  <c r="CV71"/>
  <c r="BR95"/>
  <c r="CS94"/>
  <c r="BS29"/>
  <c r="BW29"/>
  <c r="CD27"/>
  <c r="DJ27" s="1"/>
  <c r="CQ61"/>
  <c r="CH50"/>
  <c r="CU39"/>
  <c r="CP61"/>
  <c r="DC39"/>
  <c r="DC81"/>
  <c r="CT49"/>
  <c r="DA23"/>
  <c r="DD126"/>
  <c r="DF126"/>
  <c r="CD15"/>
  <c r="BW17"/>
  <c r="BX17" s="1"/>
  <c r="CP113"/>
  <c r="CL82"/>
  <c r="DA37"/>
  <c r="CQ48"/>
  <c r="CN14"/>
  <c r="DF81"/>
  <c r="DG49"/>
  <c r="CP125"/>
  <c r="DG82"/>
  <c r="CG104"/>
  <c r="CR69"/>
  <c r="BQ71"/>
  <c r="CQ125"/>
  <c r="DB56"/>
  <c r="DE48"/>
  <c r="CT59"/>
  <c r="CV124"/>
  <c r="CD80"/>
  <c r="BW82"/>
  <c r="BX82" s="1"/>
  <c r="BS82"/>
  <c r="CS70"/>
  <c r="BR71"/>
  <c r="DF60"/>
  <c r="CX104"/>
  <c r="BR39"/>
  <c r="CS38"/>
  <c r="CO101"/>
  <c r="CW91"/>
  <c r="CZ137"/>
  <c r="CG27"/>
  <c r="DC70"/>
  <c r="CP91"/>
  <c r="CT69"/>
  <c r="DH69" s="1"/>
  <c r="CZ48"/>
  <c r="CN71"/>
  <c r="CI82"/>
  <c r="DG25"/>
  <c r="CL16"/>
  <c r="DF46"/>
  <c r="DC68"/>
  <c r="CJ46"/>
  <c r="CN125"/>
  <c r="CQ14"/>
  <c r="CE113"/>
  <c r="DF25"/>
  <c r="CY90"/>
  <c r="CJ58"/>
  <c r="CG35"/>
  <c r="DF113"/>
  <c r="CI69"/>
  <c r="CK36"/>
  <c r="DB47"/>
  <c r="DD91"/>
  <c r="CZ25"/>
  <c r="CX89"/>
  <c r="CE91"/>
  <c r="CH91"/>
  <c r="DD89"/>
  <c r="CZ56"/>
  <c r="CK56"/>
  <c r="CX83"/>
  <c r="CE39"/>
  <c r="CN127"/>
  <c r="CP138"/>
  <c r="DG116"/>
  <c r="DF116"/>
  <c r="CJ72"/>
  <c r="DA116"/>
  <c r="CG149"/>
  <c r="CF137"/>
  <c r="CM138"/>
  <c r="CT72"/>
  <c r="BW62"/>
  <c r="CD60"/>
  <c r="BS62"/>
  <c r="DE127"/>
  <c r="CE138"/>
  <c r="CI61"/>
  <c r="CG138"/>
  <c r="CG50"/>
  <c r="CK105"/>
  <c r="CW94"/>
  <c r="DC127"/>
  <c r="CY94"/>
  <c r="CO60"/>
  <c r="CY39"/>
  <c r="CP83"/>
  <c r="DD138"/>
  <c r="DE28"/>
  <c r="DE50"/>
  <c r="CQ149"/>
  <c r="CW72"/>
  <c r="CQ28"/>
  <c r="BW150"/>
  <c r="CD148"/>
  <c r="BS150"/>
  <c r="CL83"/>
  <c r="DD72"/>
  <c r="CM127"/>
  <c r="CE28"/>
  <c r="DJ28" s="1"/>
  <c r="CW105"/>
  <c r="CG28"/>
  <c r="DE105"/>
  <c r="CU82"/>
  <c r="CG90"/>
  <c r="DD15"/>
  <c r="CS93"/>
  <c r="BR94"/>
  <c r="DA71"/>
  <c r="CX103"/>
  <c r="CW69"/>
  <c r="CR15"/>
  <c r="BR116"/>
  <c r="CS115"/>
  <c r="DA115"/>
  <c r="CH104"/>
  <c r="CU115"/>
  <c r="DE114"/>
  <c r="DG36"/>
  <c r="CM16"/>
  <c r="CN91"/>
  <c r="CP60"/>
  <c r="CL49"/>
  <c r="CN60"/>
  <c r="CY138"/>
  <c r="CO38"/>
  <c r="CP94"/>
  <c r="CM61"/>
  <c r="CH72"/>
  <c r="CZ105"/>
  <c r="CV38"/>
  <c r="CX116"/>
  <c r="BQ73"/>
  <c r="CR71"/>
  <c r="CW50"/>
  <c r="CY50"/>
  <c r="DB28"/>
  <c r="DE149"/>
  <c r="CQ39"/>
  <c r="CH83"/>
  <c r="CE72"/>
  <c r="CE116"/>
  <c r="CN39"/>
  <c r="CI50"/>
  <c r="CX50"/>
  <c r="CS83"/>
  <c r="BR84"/>
  <c r="CG127"/>
  <c r="CJ116"/>
  <c r="CN72"/>
  <c r="DC149"/>
  <c r="CT149"/>
  <c r="DE116"/>
  <c r="DD39"/>
  <c r="DG39"/>
  <c r="DB39"/>
  <c r="CZ61"/>
  <c r="DC138"/>
  <c r="CM50"/>
  <c r="CL127"/>
  <c r="DA149"/>
  <c r="CM149"/>
  <c r="CT28"/>
  <c r="DH28" s="1"/>
  <c r="DD105"/>
  <c r="CL50"/>
  <c r="BQ128"/>
  <c r="CR126"/>
  <c r="CG94"/>
  <c r="CG72"/>
  <c r="CU50"/>
  <c r="DF39"/>
  <c r="CN50"/>
  <c r="CY83"/>
  <c r="CY82"/>
  <c r="DB49"/>
  <c r="CT70"/>
  <c r="CG24"/>
  <c r="CK115"/>
  <c r="CJ78"/>
  <c r="CN58"/>
  <c r="DG104"/>
  <c r="CE71"/>
  <c r="CR92"/>
  <c r="BQ94"/>
  <c r="DD82"/>
  <c r="DA114"/>
  <c r="DD103"/>
  <c r="CF81"/>
  <c r="CR25"/>
  <c r="BQ27"/>
  <c r="DE82"/>
  <c r="CG38"/>
  <c r="CM38"/>
  <c r="CK14"/>
  <c r="CR57"/>
  <c r="BQ59"/>
  <c r="CM80"/>
  <c r="BR61"/>
  <c r="CS60"/>
  <c r="DE15"/>
  <c r="BR105"/>
  <c r="CS104"/>
  <c r="DB34"/>
  <c r="CL126"/>
  <c r="DD38"/>
  <c r="DF92"/>
  <c r="CG70"/>
  <c r="CQ79"/>
  <c r="DE14"/>
  <c r="CP38"/>
  <c r="CI126"/>
  <c r="DA104"/>
  <c r="DD93"/>
  <c r="CU15"/>
  <c r="CK114"/>
  <c r="CI102"/>
  <c r="CI89"/>
  <c r="CH27"/>
  <c r="CK38"/>
  <c r="CG125"/>
  <c r="CE80"/>
  <c r="DJ80" s="1"/>
  <c r="CP47"/>
  <c r="CY56"/>
  <c r="CD36"/>
  <c r="DJ36" s="1"/>
  <c r="BS38"/>
  <c r="BW38"/>
  <c r="BX38" s="1"/>
  <c r="DG45"/>
  <c r="CG92"/>
  <c r="DJ92" s="1"/>
  <c r="CI57"/>
  <c r="CX102"/>
  <c r="DF26"/>
  <c r="CF44"/>
  <c r="CI47"/>
  <c r="CN115"/>
  <c r="CV81"/>
  <c r="DA125"/>
  <c r="CL34"/>
  <c r="CM126"/>
  <c r="DF82"/>
  <c r="CI49"/>
  <c r="CP70"/>
  <c r="CT48"/>
  <c r="CJ37"/>
  <c r="DB92"/>
  <c r="DG23"/>
  <c r="CO114"/>
  <c r="CN82"/>
  <c r="CO125"/>
  <c r="CD113"/>
  <c r="DJ113" s="1"/>
  <c r="BS115"/>
  <c r="BW115"/>
  <c r="BX115" s="1"/>
  <c r="BQ104"/>
  <c r="CR102"/>
  <c r="DH102" s="1"/>
  <c r="DE80"/>
  <c r="CP25"/>
  <c r="CQ45"/>
  <c r="CN101"/>
  <c r="DC15"/>
  <c r="CH14"/>
  <c r="CE25"/>
  <c r="DJ25" s="1"/>
  <c r="CG103"/>
  <c r="CS114"/>
  <c r="BR115"/>
  <c r="CQ102"/>
  <c r="DF38"/>
  <c r="CW34"/>
  <c r="CQ82"/>
  <c r="CT114"/>
  <c r="CU26"/>
  <c r="CE58"/>
  <c r="CQ15"/>
  <c r="CP46"/>
  <c r="CW102"/>
  <c r="CE15"/>
  <c r="CR14"/>
  <c r="CJ25"/>
  <c r="DA46"/>
  <c r="CT125"/>
  <c r="CO14"/>
  <c r="CG101"/>
  <c r="CU38"/>
  <c r="DE37"/>
  <c r="CX91"/>
  <c r="DG93"/>
  <c r="DA25"/>
  <c r="BW104"/>
  <c r="BX104" s="1"/>
  <c r="CD102"/>
  <c r="BS104"/>
  <c r="DA47"/>
  <c r="CV101"/>
  <c r="DC37"/>
  <c r="DB25"/>
  <c r="CI80"/>
  <c r="DG46"/>
  <c r="CV57"/>
  <c r="CE78"/>
  <c r="CH68"/>
  <c r="CH34"/>
  <c r="CV44"/>
  <c r="DC80"/>
  <c r="CM24"/>
  <c r="CP78"/>
  <c r="CW13"/>
  <c r="CX56"/>
  <c r="DA67"/>
  <c r="CL89"/>
  <c r="CT90"/>
  <c r="CI13"/>
  <c r="DD78"/>
  <c r="CY12"/>
  <c r="DE45"/>
  <c r="DD69"/>
  <c r="DD12"/>
  <c r="DD58"/>
  <c r="CP68"/>
  <c r="CH23"/>
  <c r="AP378"/>
  <c r="CF23"/>
  <c r="CT58"/>
  <c r="CN89"/>
  <c r="DE36"/>
  <c r="DE35"/>
  <c r="CV68"/>
  <c r="CH60"/>
  <c r="DD125"/>
  <c r="CQ70"/>
  <c r="CL37"/>
  <c r="DC82"/>
  <c r="BQ138"/>
  <c r="CR136"/>
  <c r="CQ27"/>
  <c r="DD37"/>
  <c r="CK91"/>
  <c r="CX82"/>
  <c r="CE49"/>
  <c r="CJ34"/>
  <c r="DB26"/>
  <c r="DD48"/>
  <c r="CN114"/>
  <c r="CF114"/>
  <c r="CK137"/>
  <c r="BS138"/>
  <c r="CD136"/>
  <c r="BW138"/>
  <c r="BX138" s="1"/>
  <c r="CI16"/>
  <c r="CW71"/>
  <c r="DA93"/>
  <c r="CP114"/>
  <c r="DC58"/>
  <c r="CL70"/>
  <c r="CO36"/>
  <c r="CW48"/>
  <c r="CY78"/>
  <c r="CJ26"/>
  <c r="CS37"/>
  <c r="BR38"/>
  <c r="DA78"/>
  <c r="CJ38"/>
  <c r="DD60"/>
  <c r="CF125"/>
  <c r="CY104"/>
  <c r="CN137"/>
  <c r="CU137"/>
  <c r="CM114"/>
  <c r="CH59"/>
  <c r="CW15"/>
  <c r="CP81"/>
  <c r="DG101"/>
  <c r="DA15"/>
  <c r="CU57"/>
  <c r="CI34"/>
  <c r="DB80"/>
  <c r="DC92"/>
  <c r="DL316"/>
  <c r="CN48"/>
  <c r="CR100"/>
  <c r="BQ102"/>
  <c r="CO11"/>
  <c r="AW377"/>
  <c r="DF114"/>
  <c r="CQ34"/>
  <c r="CI36"/>
  <c r="DC102"/>
  <c r="DF24"/>
  <c r="CK23"/>
  <c r="CK317" s="1"/>
  <c r="AS378"/>
  <c r="CQ89"/>
  <c r="CE47"/>
  <c r="DG125"/>
  <c r="CW104"/>
  <c r="CO26"/>
  <c r="CE81"/>
  <c r="DJ81" s="1"/>
  <c r="CX49"/>
  <c r="CE37"/>
  <c r="CM25"/>
  <c r="CV37"/>
  <c r="CO70"/>
  <c r="CK26"/>
  <c r="DG37"/>
  <c r="CH70"/>
  <c r="CI56"/>
  <c r="CJ27"/>
  <c r="DC60"/>
  <c r="CR48"/>
  <c r="DH48" s="1"/>
  <c r="DI48" s="1"/>
  <c r="BQ50"/>
  <c r="CQ49"/>
  <c r="DA126"/>
  <c r="DB59"/>
  <c r="CO34"/>
  <c r="DB70"/>
  <c r="CQ25"/>
  <c r="CI68"/>
  <c r="DF15"/>
  <c r="DD57"/>
  <c r="CN35"/>
  <c r="CL93"/>
  <c r="CK104"/>
  <c r="CS126"/>
  <c r="BR127"/>
  <c r="DD137"/>
  <c r="CO103"/>
  <c r="CU93"/>
  <c r="CK92"/>
  <c r="CV89"/>
  <c r="DH89" s="1"/>
  <c r="CI58"/>
  <c r="CK47"/>
  <c r="CK37"/>
  <c r="DA13"/>
  <c r="CH102"/>
  <c r="CS68"/>
  <c r="BR69"/>
  <c r="CK78"/>
  <c r="CY103"/>
  <c r="DE70"/>
  <c r="AY378"/>
  <c r="CQ23"/>
  <c r="CQ317" s="1"/>
  <c r="CX78"/>
  <c r="BP378"/>
  <c r="CN13"/>
  <c r="BW103"/>
  <c r="BX103" s="1"/>
  <c r="CD101"/>
  <c r="BS103"/>
  <c r="CL59"/>
  <c r="CI35"/>
  <c r="CP34"/>
  <c r="CZ34"/>
  <c r="CP35"/>
  <c r="CO24"/>
  <c r="CW60"/>
  <c r="CW58"/>
  <c r="CZ49"/>
  <c r="CQ91"/>
  <c r="CT126"/>
  <c r="CZ92"/>
  <c r="CJ113"/>
  <c r="CK82"/>
  <c r="CQ93"/>
  <c r="DC115"/>
  <c r="CE103"/>
  <c r="CJ103"/>
  <c r="DG24"/>
  <c r="CE90"/>
  <c r="CP16"/>
  <c r="DE93"/>
  <c r="CH16"/>
  <c r="CP137"/>
  <c r="DD81"/>
  <c r="DB48"/>
  <c r="CX35"/>
  <c r="CZ91"/>
  <c r="DF70"/>
  <c r="BS69"/>
  <c r="CD67"/>
  <c r="DJ67" s="1"/>
  <c r="BW69"/>
  <c r="BX69" s="1"/>
  <c r="CJ67"/>
  <c r="CS48"/>
  <c r="BR49"/>
  <c r="CJ80"/>
  <c r="CE23"/>
  <c r="AM378"/>
  <c r="DD14"/>
  <c r="CG49"/>
  <c r="CV58"/>
  <c r="BR27"/>
  <c r="CS26"/>
  <c r="CJ137"/>
  <c r="CM60"/>
  <c r="DC59"/>
  <c r="DH59" s="1"/>
  <c r="DI59" s="1"/>
  <c r="CI26"/>
  <c r="DG115"/>
  <c r="CP71"/>
  <c r="BQ127"/>
  <c r="CR125"/>
  <c r="DH125" s="1"/>
  <c r="DI125" s="1"/>
  <c r="DE137"/>
  <c r="CW36"/>
  <c r="DF103"/>
  <c r="CZ47"/>
  <c r="BW94"/>
  <c r="BX94" s="1"/>
  <c r="CD92"/>
  <c r="BS94"/>
  <c r="BW28"/>
  <c r="BX28" s="1"/>
  <c r="BS28"/>
  <c r="CD26"/>
  <c r="CM27"/>
  <c r="CD69"/>
  <c r="BW71"/>
  <c r="BX71" s="1"/>
  <c r="BS71"/>
  <c r="CE102"/>
  <c r="CM70"/>
  <c r="CN47"/>
  <c r="DE68"/>
  <c r="CL125"/>
  <c r="CT47"/>
  <c r="DC47"/>
  <c r="BR36"/>
  <c r="CS35"/>
  <c r="CF14"/>
  <c r="DB79"/>
  <c r="DG78"/>
  <c r="CW113"/>
  <c r="CN45"/>
  <c r="CG57"/>
  <c r="DB36"/>
  <c r="CX113"/>
  <c r="CE57"/>
  <c r="CI78"/>
  <c r="CW57"/>
  <c r="CN34"/>
  <c r="DD13"/>
  <c r="CQ90"/>
  <c r="DB35"/>
  <c r="CH35"/>
  <c r="CH56"/>
  <c r="CU113"/>
  <c r="CO79"/>
  <c r="CU35"/>
  <c r="DC13"/>
  <c r="CR44"/>
  <c r="BQ46"/>
  <c r="CX80"/>
  <c r="CE14"/>
  <c r="DB24"/>
  <c r="BP377"/>
  <c r="CH13"/>
  <c r="CH316" s="1"/>
  <c r="CY91"/>
  <c r="CY79"/>
  <c r="CI67"/>
  <c r="CM101"/>
  <c r="CD35"/>
  <c r="BW37"/>
  <c r="BX37" s="1"/>
  <c r="BS37"/>
  <c r="DD36"/>
  <c r="BS58"/>
  <c r="CD56"/>
  <c r="BW58"/>
  <c r="BX58" s="1"/>
  <c r="CZ58"/>
  <c r="DD80"/>
  <c r="DF36"/>
  <c r="CZ90"/>
  <c r="BS59"/>
  <c r="BW59"/>
  <c r="BX59" s="1"/>
  <c r="CD57"/>
  <c r="CN80"/>
  <c r="DF56"/>
  <c r="BX56"/>
  <c r="DE25"/>
  <c r="DE101"/>
  <c r="CT78"/>
  <c r="CD33"/>
  <c r="BW35"/>
  <c r="BX35" s="1"/>
  <c r="BS35"/>
  <c r="CJ91"/>
  <c r="BS25"/>
  <c r="CD23"/>
  <c r="BW25"/>
  <c r="BX25" s="1"/>
  <c r="CZ80"/>
  <c r="CT14"/>
  <c r="DF69"/>
  <c r="CX46"/>
  <c r="CS80"/>
  <c r="BR81"/>
  <c r="CU56"/>
  <c r="CU24"/>
  <c r="CQ35"/>
  <c r="DC113"/>
  <c r="CT68"/>
  <c r="CU78"/>
  <c r="BX23"/>
  <c r="CJ104"/>
  <c r="CQ37"/>
  <c r="CL90"/>
  <c r="AR377"/>
  <c r="CJ12"/>
  <c r="CK59"/>
  <c r="CY13"/>
  <c r="CN81"/>
  <c r="CR11"/>
  <c r="CR316" s="1"/>
  <c r="AZ377"/>
  <c r="AL377"/>
  <c r="CD11"/>
  <c r="CD316" s="1"/>
  <c r="BW13"/>
  <c r="BX13" s="1"/>
  <c r="DG126"/>
  <c r="CY126"/>
  <c r="CV136"/>
  <c r="CI137"/>
  <c r="CV92"/>
  <c r="CS69"/>
  <c r="BR70"/>
  <c r="CJ81"/>
  <c r="CF47"/>
  <c r="CY26"/>
  <c r="DD56"/>
  <c r="BS27"/>
  <c r="CD25"/>
  <c r="BW27"/>
  <c r="BX27" s="1"/>
  <c r="DD34"/>
  <c r="DF68"/>
  <c r="CG45"/>
  <c r="DA48"/>
  <c r="DF48"/>
  <c r="CH58"/>
  <c r="CE69"/>
  <c r="CH89"/>
  <c r="DE69"/>
  <c r="CK79"/>
  <c r="CN70"/>
  <c r="CP59"/>
  <c r="CG79"/>
  <c r="DG35"/>
  <c r="CL78"/>
  <c r="CL47"/>
  <c r="BQ82"/>
  <c r="CR80"/>
  <c r="DE56"/>
  <c r="CG13"/>
  <c r="CY137"/>
  <c r="CI125"/>
  <c r="CW103"/>
  <c r="CG71"/>
  <c r="CM137"/>
  <c r="CE59"/>
  <c r="CU58"/>
  <c r="CJ115"/>
  <c r="CZ93"/>
  <c r="CX48"/>
  <c r="CM91"/>
  <c r="CE45"/>
  <c r="DA34"/>
  <c r="DG137"/>
  <c r="CE93"/>
  <c r="CZ115"/>
  <c r="CZ104"/>
  <c r="CX16"/>
  <c r="DB137"/>
  <c r="CI114"/>
  <c r="DG26"/>
  <c r="CD58"/>
  <c r="BW60"/>
  <c r="BX60" s="1"/>
  <c r="BS60"/>
  <c r="CZ114"/>
  <c r="CW70"/>
  <c r="CM45"/>
  <c r="CN37"/>
  <c r="CS14"/>
  <c r="BR90"/>
  <c r="CS89"/>
  <c r="CG80"/>
  <c r="CI27"/>
  <c r="CI317" s="1"/>
  <c r="CG82"/>
  <c r="CL137"/>
  <c r="CL60"/>
  <c r="DC27"/>
  <c r="CI92"/>
  <c r="CK125"/>
  <c r="BR93"/>
  <c r="CS92"/>
  <c r="CX90"/>
  <c r="CL79"/>
  <c r="CV25"/>
  <c r="CF33"/>
  <c r="CP102"/>
  <c r="CL36"/>
  <c r="CO68"/>
  <c r="CM92"/>
  <c r="DC35"/>
  <c r="DE23"/>
  <c r="CL67"/>
  <c r="DG68"/>
  <c r="DF12"/>
  <c r="CP90"/>
  <c r="CI15"/>
  <c r="CG48"/>
  <c r="DA68"/>
  <c r="BR104"/>
  <c r="CS103"/>
  <c r="DE59"/>
  <c r="DC103"/>
  <c r="DB82"/>
  <c r="CQ57"/>
  <c r="CZ71"/>
  <c r="CP45"/>
  <c r="CJ48"/>
  <c r="CR114"/>
  <c r="BQ116"/>
  <c r="CF103"/>
  <c r="DA38"/>
  <c r="CK126"/>
  <c r="DG47"/>
  <c r="CE114"/>
  <c r="CO91"/>
  <c r="CO90"/>
  <c r="BQ105"/>
  <c r="CR103"/>
  <c r="DH103" s="1"/>
  <c r="CT27"/>
  <c r="CM104"/>
  <c r="BQ49"/>
  <c r="CR47"/>
  <c r="DH47" s="1"/>
  <c r="DI47" s="1"/>
  <c r="CN15"/>
  <c r="CV47"/>
  <c r="CW92"/>
  <c r="BS377"/>
  <c r="CY69"/>
  <c r="DB91"/>
  <c r="CE34"/>
  <c r="CY37"/>
  <c r="CG69"/>
  <c r="DC56"/>
  <c r="CS27"/>
  <c r="BR28"/>
  <c r="CI46"/>
  <c r="CZ37"/>
  <c r="CN93"/>
  <c r="DB71"/>
  <c r="CP69"/>
  <c r="CV24"/>
  <c r="DD71"/>
  <c r="DD49"/>
  <c r="DC126"/>
  <c r="DA26"/>
  <c r="CZ59"/>
  <c r="CL102"/>
  <c r="CT82"/>
  <c r="CU60"/>
  <c r="CW126"/>
  <c r="CT81"/>
  <c r="CT101"/>
  <c r="DA69"/>
  <c r="DC25"/>
  <c r="CR12"/>
  <c r="CX26"/>
  <c r="BQ37"/>
  <c r="CR35"/>
  <c r="DH35" s="1"/>
  <c r="DC14"/>
  <c r="CV102"/>
  <c r="CX68"/>
  <c r="CW23"/>
  <c r="CV112"/>
  <c r="CK101"/>
  <c r="DC69"/>
  <c r="DD35"/>
  <c r="DB14"/>
  <c r="AN378"/>
  <c r="CF22"/>
  <c r="BR68"/>
  <c r="CS67"/>
  <c r="CU47"/>
  <c r="CQ80"/>
  <c r="CH101"/>
  <c r="CO66"/>
  <c r="DJ66" s="1"/>
  <c r="CJ14"/>
  <c r="CU102"/>
  <c r="CS57"/>
  <c r="BR58"/>
  <c r="CL69"/>
  <c r="CS58"/>
  <c r="BR59"/>
  <c r="CW80"/>
  <c r="CF112"/>
  <c r="CF55"/>
  <c r="CZ24"/>
  <c r="CS47"/>
  <c r="BR48"/>
  <c r="DB69"/>
  <c r="DF67"/>
  <c r="BX45"/>
  <c r="CT45"/>
  <c r="CT80"/>
  <c r="CT113"/>
  <c r="DH113" s="1"/>
  <c r="CR56"/>
  <c r="BQ58"/>
  <c r="CL35"/>
  <c r="CM12"/>
  <c r="AU377"/>
  <c r="CI24"/>
  <c r="CQ68"/>
  <c r="DF90"/>
  <c r="CF11"/>
  <c r="CF316" s="1"/>
  <c r="AN377"/>
  <c r="CP67"/>
  <c r="CX14"/>
  <c r="CZ23"/>
  <c r="CW25"/>
  <c r="CT34"/>
  <c r="CK34"/>
  <c r="AM377"/>
  <c r="CE12"/>
  <c r="CV55"/>
  <c r="CL101"/>
  <c r="CK89"/>
  <c r="CE101"/>
  <c r="AT378"/>
  <c r="CL23"/>
  <c r="CL317" s="1"/>
  <c r="CZ46"/>
  <c r="DC78"/>
  <c r="CT23"/>
  <c r="CO46"/>
  <c r="CV36"/>
  <c r="CV90"/>
  <c r="BW26"/>
  <c r="BX26" s="1"/>
  <c r="CD24"/>
  <c r="BS26"/>
  <c r="CW82"/>
  <c r="CM81"/>
  <c r="CT26"/>
  <c r="DH26" s="1"/>
  <c r="CW137"/>
  <c r="CX27"/>
  <c r="CD90"/>
  <c r="BS92"/>
  <c r="BW92"/>
  <c r="BX92" s="1"/>
  <c r="CF69"/>
  <c r="CS16"/>
  <c r="CU81"/>
  <c r="CW24"/>
  <c r="CV46"/>
  <c r="AX377"/>
  <c r="CP12"/>
  <c r="CP316" s="1"/>
  <c r="DE67"/>
  <c r="DF115"/>
  <c r="CU49"/>
  <c r="DB104"/>
  <c r="CL104"/>
  <c r="BR138"/>
  <c r="CS137"/>
  <c r="CQ38"/>
  <c r="CI38"/>
  <c r="BR82"/>
  <c r="CS81"/>
  <c r="CU125"/>
  <c r="CG81"/>
  <c r="CW125"/>
  <c r="CR22"/>
  <c r="BQ24"/>
  <c r="BQ378" s="1"/>
  <c r="AZ378"/>
  <c r="CU92"/>
  <c r="CF35"/>
  <c r="DD45"/>
  <c r="CH38"/>
  <c r="CF136"/>
  <c r="DF27"/>
  <c r="CS71"/>
  <c r="BR72"/>
  <c r="CT38"/>
  <c r="DF49"/>
  <c r="DG70"/>
  <c r="DC57"/>
  <c r="DE57"/>
  <c r="CO47"/>
  <c r="CZ79"/>
  <c r="CP24"/>
  <c r="CP13"/>
  <c r="CP14"/>
  <c r="CI113"/>
  <c r="CD12"/>
  <c r="DJ12" s="1"/>
  <c r="BW14"/>
  <c r="BX14" s="1"/>
  <c r="CQ69"/>
  <c r="CM26"/>
  <c r="CH78"/>
  <c r="CZ102"/>
  <c r="CO89"/>
  <c r="CO67"/>
  <c r="DB13"/>
  <c r="CF24"/>
  <c r="CU37"/>
  <c r="BR60"/>
  <c r="CS59"/>
  <c r="CY113"/>
  <c r="CJ23"/>
  <c r="AR378"/>
  <c r="DE92"/>
  <c r="CO113"/>
  <c r="CV114"/>
  <c r="CO37"/>
  <c r="BW93"/>
  <c r="BX93" s="1"/>
  <c r="CD91"/>
  <c r="DJ91" s="1"/>
  <c r="BS93"/>
  <c r="CO100"/>
  <c r="CG60"/>
  <c r="DB38"/>
  <c r="DG81"/>
  <c r="DC12"/>
  <c r="CY49"/>
  <c r="CH93"/>
  <c r="CZ126"/>
  <c r="CZ68"/>
  <c r="CG37"/>
  <c r="DD59"/>
  <c r="BR37"/>
  <c r="CS36"/>
  <c r="CG137"/>
  <c r="CF26"/>
  <c r="CD48"/>
  <c r="BS50"/>
  <c r="BW50"/>
  <c r="BX50" s="1"/>
  <c r="DC93"/>
  <c r="DG38"/>
  <c r="CT115"/>
  <c r="DH115" s="1"/>
  <c r="CH114"/>
  <c r="DC36"/>
  <c r="CV113"/>
  <c r="DG113"/>
  <c r="CJ70"/>
  <c r="CT102"/>
  <c r="CK45"/>
  <c r="CJ89"/>
  <c r="CN27"/>
  <c r="CM71"/>
  <c r="CQ104"/>
  <c r="CF70"/>
  <c r="BW61"/>
  <c r="BX61" s="1"/>
  <c r="BS61"/>
  <c r="CD59"/>
  <c r="CZ81"/>
  <c r="CO80"/>
  <c r="CY48"/>
  <c r="CM36"/>
  <c r="DG103"/>
  <c r="DF101"/>
  <c r="CH57"/>
  <c r="AW378"/>
  <c r="CO22"/>
  <c r="CO317" s="1"/>
  <c r="DC26"/>
  <c r="DF59"/>
  <c r="DB58"/>
  <c r="DG58"/>
  <c r="CM69"/>
  <c r="DE89"/>
  <c r="DG15"/>
  <c r="DC91"/>
  <c r="CP36"/>
  <c r="CO112"/>
  <c r="CY67"/>
  <c r="BQ38"/>
  <c r="CR36"/>
  <c r="DH36" s="1"/>
  <c r="CZ57"/>
  <c r="CE48"/>
  <c r="CW68"/>
  <c r="CK57"/>
  <c r="CI23"/>
  <c r="AQ378"/>
  <c r="BR102"/>
  <c r="CS101"/>
  <c r="DI101" s="1"/>
  <c r="DK101" s="1"/>
  <c r="CV14"/>
  <c r="DG89"/>
  <c r="CQ26"/>
  <c r="CH46"/>
  <c r="CT46"/>
  <c r="DA101"/>
  <c r="BR79"/>
  <c r="CS78"/>
  <c r="CM56"/>
  <c r="BW47"/>
  <c r="BX47" s="1"/>
  <c r="BS47"/>
  <c r="CD45"/>
  <c r="DJ45" s="1"/>
  <c r="DF45"/>
  <c r="CJ47"/>
  <c r="BT377"/>
  <c r="CV22"/>
  <c r="DH22" s="1"/>
  <c r="BW102"/>
  <c r="BX102" s="1"/>
  <c r="CD100"/>
  <c r="BS102"/>
  <c r="BX78"/>
  <c r="CT24"/>
  <c r="CO12"/>
  <c r="DA113"/>
  <c r="BS81"/>
  <c r="BW81"/>
  <c r="BX81" s="1"/>
  <c r="CD79"/>
  <c r="BQ90"/>
  <c r="CR88"/>
  <c r="CQ101"/>
  <c r="DG56"/>
  <c r="DB12"/>
  <c r="CV12"/>
  <c r="DD114"/>
  <c r="AO377"/>
  <c r="CG12"/>
  <c r="CG316" s="1"/>
  <c r="CL15"/>
  <c r="CW46"/>
  <c r="DC101"/>
  <c r="DE78"/>
  <c r="DB23"/>
  <c r="CF88"/>
  <c r="CF91"/>
  <c r="CI45"/>
  <c r="CG89"/>
  <c r="CN68"/>
  <c r="CY24"/>
  <c r="CE79"/>
  <c r="DJ79" s="1"/>
  <c r="CE35"/>
  <c r="CV66"/>
  <c r="CR13"/>
  <c r="CX36"/>
  <c r="CO55"/>
  <c r="CS13"/>
  <c r="DC90"/>
  <c r="DE113"/>
  <c r="CQ24"/>
  <c r="CV79"/>
  <c r="CG113"/>
  <c r="CI90"/>
  <c r="DJ90" s="1"/>
  <c r="DE90"/>
  <c r="CN56"/>
  <c r="DG79"/>
  <c r="DB125"/>
  <c r="DF23"/>
  <c r="CU70"/>
  <c r="CM78"/>
  <c r="CW78"/>
  <c r="CR78"/>
  <c r="BQ80"/>
  <c r="BW36"/>
  <c r="BX36" s="1"/>
  <c r="BS36"/>
  <c r="CD34"/>
  <c r="DJ34" s="1"/>
  <c r="DE102"/>
  <c r="CP58"/>
  <c r="CX58"/>
  <c r="DA14"/>
  <c r="DD46"/>
  <c r="CH24"/>
  <c r="CU91"/>
  <c r="CH47"/>
  <c r="CT67"/>
  <c r="CJ79"/>
  <c r="CT56"/>
  <c r="CE89"/>
  <c r="BW79"/>
  <c r="BX79" s="1"/>
  <c r="BS79"/>
  <c r="CD77"/>
  <c r="CN36"/>
  <c r="DD24"/>
  <c r="BS48"/>
  <c r="CD46"/>
  <c r="BW48"/>
  <c r="BX48" s="1"/>
  <c r="CX57"/>
  <c r="DD90"/>
  <c r="CF67"/>
  <c r="CK67"/>
  <c r="DE24"/>
  <c r="DD113"/>
  <c r="DF14"/>
  <c r="CG91"/>
  <c r="CV35"/>
  <c r="CY57"/>
  <c r="CH79"/>
  <c r="CG36"/>
  <c r="CK25"/>
  <c r="CW90"/>
  <c r="DC23"/>
  <c r="DH23" s="1"/>
  <c r="AX378"/>
  <c r="CP23"/>
  <c r="CJ57"/>
  <c r="CP80"/>
  <c r="CM46"/>
  <c r="BQ25"/>
  <c r="CR23"/>
  <c r="CF56"/>
  <c r="DJ56" s="1"/>
  <c r="DB89"/>
  <c r="CJ68"/>
  <c r="CL56"/>
  <c r="BQ91"/>
  <c r="CR89"/>
  <c r="CF57"/>
  <c r="CO44"/>
  <c r="DF34"/>
  <c r="BQ35"/>
  <c r="CR33"/>
  <c r="CZ101"/>
  <c r="CY101"/>
  <c r="CZ35"/>
  <c r="DE13"/>
  <c r="CX34"/>
  <c r="CK69"/>
  <c r="DB101"/>
  <c r="CZ12"/>
  <c r="CL38"/>
  <c r="CX137"/>
  <c r="CK15"/>
  <c r="DG57"/>
  <c r="CO59"/>
  <c r="DA59"/>
  <c r="CH80"/>
  <c r="CP82"/>
  <c r="CV103"/>
  <c r="CU16"/>
  <c r="DB114"/>
  <c r="CD124"/>
  <c r="BW126"/>
  <c r="BX126" s="1"/>
  <c r="BS126"/>
  <c r="DB67"/>
  <c r="CY93"/>
  <c r="CT104"/>
  <c r="CP115"/>
  <c r="DA16"/>
  <c r="BQ72"/>
  <c r="CR70"/>
  <c r="DA60"/>
  <c r="CH48"/>
  <c r="CZ67"/>
  <c r="CT57"/>
  <c r="CZ70"/>
  <c r="CT79"/>
  <c r="CX45"/>
  <c r="CU12"/>
  <c r="CO45"/>
  <c r="CO136"/>
  <c r="CR37"/>
  <c r="BQ39"/>
  <c r="DG60"/>
  <c r="CK49"/>
  <c r="DG114"/>
  <c r="BQ92"/>
  <c r="CR90"/>
  <c r="DH90" s="1"/>
  <c r="CZ36"/>
  <c r="CO25"/>
  <c r="CH25"/>
  <c r="CZ125"/>
  <c r="CM113"/>
  <c r="CV67"/>
  <c r="CG58"/>
  <c r="CT12"/>
  <c r="CL114"/>
  <c r="DC48"/>
  <c r="CG34"/>
  <c r="CT25"/>
  <c r="DH25" s="1"/>
  <c r="CI14"/>
  <c r="CE68"/>
  <c r="DF13"/>
  <c r="CF80"/>
  <c r="CS102"/>
  <c r="BR103"/>
  <c r="DB90"/>
  <c r="BA377"/>
  <c r="CS12"/>
  <c r="CZ14"/>
  <c r="CO58"/>
  <c r="DC114"/>
  <c r="CU27"/>
  <c r="CI103"/>
  <c r="CY68"/>
  <c r="CO48"/>
  <c r="CW27"/>
  <c r="CE70"/>
  <c r="CO69"/>
  <c r="CQ137"/>
  <c r="CM49"/>
  <c r="CQ115"/>
  <c r="CD14"/>
  <c r="BW16"/>
  <c r="BX16" s="1"/>
  <c r="CG26"/>
  <c r="CD88"/>
  <c r="BW90"/>
  <c r="BX90" s="1"/>
  <c r="BS90"/>
  <c r="CF90"/>
  <c r="CL27"/>
  <c r="CK93"/>
  <c r="CP49"/>
  <c r="DF137"/>
  <c r="CI93"/>
  <c r="CE115"/>
  <c r="CQ59"/>
  <c r="BQ115"/>
  <c r="CR113"/>
  <c r="CN103"/>
  <c r="CZ15"/>
  <c r="CO102"/>
  <c r="CK80"/>
  <c r="CI37"/>
  <c r="CS91"/>
  <c r="BR92"/>
  <c r="DC67"/>
  <c r="BW57"/>
  <c r="BX57" s="1"/>
  <c r="CD55"/>
  <c r="BS57"/>
  <c r="CP27"/>
  <c r="CE16"/>
  <c r="DD27"/>
  <c r="CZ16"/>
  <c r="BR126"/>
  <c r="CS125"/>
  <c r="CL103"/>
  <c r="CM125"/>
  <c r="CL92"/>
  <c r="CN24"/>
  <c r="DF89"/>
  <c r="CZ26"/>
  <c r="CX67"/>
  <c r="DA36"/>
  <c r="CG47"/>
  <c r="CK35"/>
  <c r="CL48"/>
  <c r="CH15"/>
  <c r="CR34"/>
  <c r="DH34" s="1"/>
  <c r="BQ36"/>
  <c r="BX67"/>
  <c r="CT89"/>
  <c r="CV69"/>
  <c r="CR58"/>
  <c r="DH58" s="1"/>
  <c r="BQ60"/>
  <c r="CQ36"/>
  <c r="CH26"/>
  <c r="DF91"/>
  <c r="DD23"/>
  <c r="CY102"/>
  <c r="DA12"/>
  <c r="DC46"/>
  <c r="CN57"/>
  <c r="CT35"/>
  <c r="BR24"/>
  <c r="CS23"/>
  <c r="BA378"/>
  <c r="BW49"/>
  <c r="BX49" s="1"/>
  <c r="BS49"/>
  <c r="CD47"/>
  <c r="DJ47" s="1"/>
  <c r="CL25"/>
  <c r="CX79"/>
  <c r="BQ26"/>
  <c r="CR24"/>
  <c r="BQ48"/>
  <c r="CR46"/>
  <c r="CU23"/>
  <c r="CO23"/>
  <c r="CV77"/>
  <c r="DA35"/>
  <c r="CU13"/>
  <c r="CI101"/>
  <c r="CD66"/>
  <c r="BW68"/>
  <c r="BX68" s="1"/>
  <c r="BS68"/>
  <c r="CQ113"/>
  <c r="CF12"/>
  <c r="CM79"/>
  <c r="CU79"/>
  <c r="CJ56"/>
  <c r="AQ377"/>
  <c r="CI12"/>
  <c r="CU46"/>
  <c r="CP89"/>
  <c r="CM58"/>
  <c r="CU34"/>
  <c r="CG68"/>
  <c r="DJ68" s="1"/>
  <c r="CX23"/>
  <c r="CU103"/>
  <c r="CN102"/>
  <c r="DD101"/>
  <c r="CR68"/>
  <c r="DH68" s="1"/>
  <c r="BQ70"/>
  <c r="CF46"/>
  <c r="CU90"/>
  <c r="AV377"/>
  <c r="CN12"/>
  <c r="AU378"/>
  <c r="CM23"/>
  <c r="CM317" s="1"/>
  <c r="CQ58"/>
  <c r="CL68"/>
  <c r="CD112"/>
  <c r="BW114"/>
  <c r="BX114" s="1"/>
  <c r="BS114"/>
  <c r="CX12"/>
  <c r="CM89"/>
  <c r="CL13"/>
  <c r="CV56"/>
  <c r="CM34"/>
  <c r="CY23"/>
  <c r="CO33"/>
  <c r="DD68"/>
  <c r="DG12"/>
  <c r="DA89"/>
  <c r="CH45"/>
  <c r="DG14"/>
  <c r="DC34"/>
  <c r="BR26"/>
  <c r="CS25"/>
  <c r="CV45"/>
  <c r="CW67"/>
  <c r="DD67"/>
  <c r="CP103"/>
  <c r="CX69"/>
  <c r="DB78"/>
  <c r="CE56"/>
  <c r="CN113"/>
  <c r="CN79"/>
  <c r="CQ56"/>
  <c r="DF57"/>
  <c r="CX37"/>
  <c r="AP377"/>
  <c r="CH12"/>
  <c r="CZ78"/>
  <c r="CO35"/>
  <c r="CF45"/>
  <c r="CM13"/>
  <c r="CU25"/>
  <c r="DB57"/>
  <c r="CM68"/>
  <c r="DF102"/>
  <c r="CJ45"/>
  <c r="CG46"/>
  <c r="CE13"/>
  <c r="CW56"/>
  <c r="CK12"/>
  <c r="AS377"/>
  <c r="BQ114"/>
  <c r="CR112"/>
  <c r="CE24"/>
  <c r="CL80"/>
  <c r="BQ47"/>
  <c r="CR45"/>
  <c r="CO88"/>
  <c r="DG67"/>
  <c r="CW26"/>
  <c r="CO57"/>
  <c r="CM35"/>
  <c r="DA58"/>
  <c r="DA80"/>
  <c r="DA79"/>
  <c r="CW79"/>
  <c r="CK103"/>
  <c r="DA45"/>
  <c r="CN26"/>
  <c r="CN67"/>
  <c r="CT13"/>
  <c r="CF34"/>
  <c r="CV33"/>
  <c r="CY35"/>
  <c r="DG69"/>
  <c r="CX101"/>
  <c r="CS113"/>
  <c r="BR114"/>
  <c r="CG78"/>
  <c r="BW70"/>
  <c r="BX70" s="1"/>
  <c r="CD68"/>
  <c r="BS70"/>
  <c r="CP56"/>
  <c r="DD79"/>
  <c r="CN78"/>
  <c r="CY34"/>
  <c r="CJ24"/>
  <c r="DJ24" s="1"/>
  <c r="CY80"/>
  <c r="CW14"/>
  <c r="CM57"/>
  <c r="CN23"/>
  <c r="AV378"/>
  <c r="DJ23"/>
  <c r="BR378"/>
  <c r="DH101"/>
  <c r="DJ49"/>
  <c r="DH66"/>
  <c r="DI66" s="1"/>
  <c r="DI103"/>
  <c r="DJ101"/>
  <c r="DJ104"/>
  <c r="DH77"/>
  <c r="DI77" s="1"/>
  <c r="DK77" s="1"/>
  <c r="DJ77"/>
  <c r="DH56"/>
  <c r="DH67"/>
  <c r="DJ48"/>
  <c r="DH80"/>
  <c r="DH33"/>
  <c r="CE316"/>
  <c r="DH45"/>
  <c r="DJ89"/>
  <c r="DH44"/>
  <c r="CI316"/>
  <c r="DH24"/>
  <c r="DH46"/>
  <c r="DJ26"/>
  <c r="DH37"/>
  <c r="DH114"/>
  <c r="CO316"/>
  <c r="DH57"/>
  <c r="CN317"/>
  <c r="CF317"/>
  <c r="CS316"/>
  <c r="BB378"/>
  <c r="CT6"/>
  <c r="BB377"/>
  <c r="AJ153"/>
  <c r="CB152"/>
  <c r="CT2"/>
  <c r="AJ174"/>
  <c r="AJ164"/>
  <c r="CB163"/>
  <c r="CB162"/>
  <c r="AJ109"/>
  <c r="CB108"/>
  <c r="AJ87"/>
  <c r="CB86"/>
  <c r="AJ98"/>
  <c r="CB97"/>
  <c r="AJ142"/>
  <c r="CB141"/>
  <c r="AJ65"/>
  <c r="CB64"/>
  <c r="AJ120"/>
  <c r="CB119"/>
  <c r="AJ131"/>
  <c r="CB130"/>
  <c r="CB53"/>
  <c r="AJ76"/>
  <c r="CB75"/>
  <c r="CS317"/>
  <c r="AA1486" i="8"/>
  <c r="Z1486"/>
  <c r="AC1046"/>
  <c r="N1046"/>
  <c r="A46"/>
  <c r="P6"/>
  <c r="DI115" i="9" l="1"/>
  <c r="DK115" s="1"/>
  <c r="DM115" s="1"/>
  <c r="DI27"/>
  <c r="DK27"/>
  <c r="DM27" s="1"/>
  <c r="DK90"/>
  <c r="DM90" s="1"/>
  <c r="DJ46"/>
  <c r="DJ78"/>
  <c r="DJ38"/>
  <c r="CJ317"/>
  <c r="DJ11"/>
  <c r="DI45"/>
  <c r="DH49"/>
  <c r="DH104"/>
  <c r="CM316"/>
  <c r="CN316"/>
  <c r="DJ57"/>
  <c r="CP317"/>
  <c r="DK66"/>
  <c r="DM66" s="1"/>
  <c r="CK316"/>
  <c r="DJ16"/>
  <c r="DJ115"/>
  <c r="DH70"/>
  <c r="DI70" s="1"/>
  <c r="DJ59"/>
  <c r="DK59" s="1"/>
  <c r="DM59" s="1"/>
  <c r="CR317"/>
  <c r="DJ55"/>
  <c r="DK55" s="1"/>
  <c r="DM55" s="1"/>
  <c r="CE317"/>
  <c r="DJ102"/>
  <c r="DH92"/>
  <c r="DH126"/>
  <c r="DI28"/>
  <c r="DK28" s="1"/>
  <c r="DM28" s="1"/>
  <c r="DJ126"/>
  <c r="DH60"/>
  <c r="DH38"/>
  <c r="DJ37"/>
  <c r="DJ82"/>
  <c r="DH93"/>
  <c r="DH82"/>
  <c r="DJ22"/>
  <c r="DJ317" s="1"/>
  <c r="CD317"/>
  <c r="DI90"/>
  <c r="DJ35"/>
  <c r="CH317"/>
  <c r="DJ137"/>
  <c r="DJ44"/>
  <c r="DI58"/>
  <c r="DJ58"/>
  <c r="DJ33"/>
  <c r="DJ69"/>
  <c r="CQ316"/>
  <c r="DJ114"/>
  <c r="CG317"/>
  <c r="DJ13"/>
  <c r="DH78"/>
  <c r="CJ316"/>
  <c r="DH71"/>
  <c r="DI71" s="1"/>
  <c r="DK71" s="1"/>
  <c r="DM71" s="1"/>
  <c r="DJ60"/>
  <c r="CL316"/>
  <c r="DH137"/>
  <c r="DJ70"/>
  <c r="DK48"/>
  <c r="DM48" s="1"/>
  <c r="DK47"/>
  <c r="DM47" s="1"/>
  <c r="DI25"/>
  <c r="DK25" s="1"/>
  <c r="DM25" s="1"/>
  <c r="DI26"/>
  <c r="DK26" s="1"/>
  <c r="DM26" s="1"/>
  <c r="DI79"/>
  <c r="DK79" s="1"/>
  <c r="DM79" s="1"/>
  <c r="DI113"/>
  <c r="DK113" s="1"/>
  <c r="DI35"/>
  <c r="DK35" s="1"/>
  <c r="DM35" s="1"/>
  <c r="DI91"/>
  <c r="DK91" s="1"/>
  <c r="DM91" s="1"/>
  <c r="DI24"/>
  <c r="DK24" s="1"/>
  <c r="DM24" s="1"/>
  <c r="DI34"/>
  <c r="DK34" s="1"/>
  <c r="DM34" s="1"/>
  <c r="DI23"/>
  <c r="DK23" s="1"/>
  <c r="DM23" s="1"/>
  <c r="DI89"/>
  <c r="DK89" s="1"/>
  <c r="DI67"/>
  <c r="DK67" s="1"/>
  <c r="DM67" s="1"/>
  <c r="DI57"/>
  <c r="DI69"/>
  <c r="DI114"/>
  <c r="DK114" s="1"/>
  <c r="DM114" s="1"/>
  <c r="DI22"/>
  <c r="DK22" s="1"/>
  <c r="DM22" s="1"/>
  <c r="DI37"/>
  <c r="DK37" s="1"/>
  <c r="DM37" s="1"/>
  <c r="DI81"/>
  <c r="DK81" s="1"/>
  <c r="DM81" s="1"/>
  <c r="DI36"/>
  <c r="DK36" s="1"/>
  <c r="DM36" s="1"/>
  <c r="DI46"/>
  <c r="DK46" s="1"/>
  <c r="DM46" s="1"/>
  <c r="DI44"/>
  <c r="DI33"/>
  <c r="DI80"/>
  <c r="DK80" s="1"/>
  <c r="DM80" s="1"/>
  <c r="DI102"/>
  <c r="DI68"/>
  <c r="DK68" s="1"/>
  <c r="DM68" s="1"/>
  <c r="DI56"/>
  <c r="DK56" s="1"/>
  <c r="DM56" s="1"/>
  <c r="DK45"/>
  <c r="DM45" s="1"/>
  <c r="DK125"/>
  <c r="A86" i="8"/>
  <c r="P46"/>
  <c r="CT316" i="9"/>
  <c r="BC378"/>
  <c r="CU6"/>
  <c r="BC377"/>
  <c r="AJ77"/>
  <c r="CB76"/>
  <c r="AJ132"/>
  <c r="CB131"/>
  <c r="AJ121"/>
  <c r="CB120"/>
  <c r="CB65"/>
  <c r="AJ143"/>
  <c r="CB142"/>
  <c r="AJ99"/>
  <c r="CB98"/>
  <c r="AJ88"/>
  <c r="CB87"/>
  <c r="AJ110"/>
  <c r="CB109"/>
  <c r="AJ186"/>
  <c r="AJ175"/>
  <c r="CB174"/>
  <c r="CU2"/>
  <c r="AJ154"/>
  <c r="CB153"/>
  <c r="CT317"/>
  <c r="AJ165"/>
  <c r="CB164"/>
  <c r="A126" i="8"/>
  <c r="A166" s="1"/>
  <c r="P86"/>
  <c r="DI93" i="9" l="1"/>
  <c r="DK93"/>
  <c r="DM93" s="1"/>
  <c r="DI60"/>
  <c r="DK60" s="1"/>
  <c r="DM60" s="1"/>
  <c r="DI92"/>
  <c r="DK92"/>
  <c r="DM92" s="1"/>
  <c r="DI49"/>
  <c r="DK49" s="1"/>
  <c r="DM49" s="1"/>
  <c r="DI78"/>
  <c r="DK78"/>
  <c r="DM78" s="1"/>
  <c r="DI82"/>
  <c r="DK82" s="1"/>
  <c r="DM82" s="1"/>
  <c r="DI38"/>
  <c r="DK38"/>
  <c r="DM38" s="1"/>
  <c r="DK126"/>
  <c r="DM126" s="1"/>
  <c r="DI126"/>
  <c r="DI104"/>
  <c r="DK104"/>
  <c r="DM104" s="1"/>
  <c r="DK102"/>
  <c r="DM102" s="1"/>
  <c r="DK44"/>
  <c r="DM44" s="1"/>
  <c r="DK57"/>
  <c r="DM57" s="1"/>
  <c r="DK58"/>
  <c r="DM58" s="1"/>
  <c r="DI137"/>
  <c r="DK137" s="1"/>
  <c r="DK33"/>
  <c r="DM33" s="1"/>
  <c r="DK69"/>
  <c r="DM69" s="1"/>
  <c r="DK70"/>
  <c r="DM70" s="1"/>
  <c r="DJ316"/>
  <c r="CU316"/>
  <c r="AJ155"/>
  <c r="CB154"/>
  <c r="CV2"/>
  <c r="AJ176"/>
  <c r="CB175"/>
  <c r="AJ122"/>
  <c r="CB121"/>
  <c r="AJ133"/>
  <c r="CB132"/>
  <c r="CB77"/>
  <c r="AJ166"/>
  <c r="CB165"/>
  <c r="AJ198"/>
  <c r="AJ187"/>
  <c r="CB186"/>
  <c r="AJ111"/>
  <c r="CB110"/>
  <c r="AJ89"/>
  <c r="CB88"/>
  <c r="AJ100"/>
  <c r="CB99"/>
  <c r="AJ144"/>
  <c r="CB143"/>
  <c r="CU317"/>
  <c r="P126" i="8"/>
  <c r="AJ167" i="9" l="1"/>
  <c r="CB166"/>
  <c r="AJ145"/>
  <c r="CB144"/>
  <c r="AJ101"/>
  <c r="CB100"/>
  <c r="CB89"/>
  <c r="AJ112"/>
  <c r="CB111"/>
  <c r="AJ188"/>
  <c r="CB187"/>
  <c r="CW2"/>
  <c r="AJ210"/>
  <c r="AJ199"/>
  <c r="CB198"/>
  <c r="AJ134"/>
  <c r="CB133"/>
  <c r="AJ123"/>
  <c r="CB122"/>
  <c r="AJ177"/>
  <c r="CB176"/>
  <c r="AJ156"/>
  <c r="CB155"/>
  <c r="N1448" i="7"/>
  <c r="N1447"/>
  <c r="P1484"/>
  <c r="T1047" i="8"/>
  <c r="U1047"/>
  <c r="V1047"/>
  <c r="W1047"/>
  <c r="X1047"/>
  <c r="Y1047"/>
  <c r="Z1047"/>
  <c r="AA1047"/>
  <c r="AB1047"/>
  <c r="R1047"/>
  <c r="J766"/>
  <c r="Y166"/>
  <c r="Z166"/>
  <c r="H246" i="7"/>
  <c r="H46" s="1"/>
  <c r="I246"/>
  <c r="I46" s="1"/>
  <c r="I1406"/>
  <c r="J1406"/>
  <c r="BB130" i="9"/>
  <c r="AR52"/>
  <c r="DL96"/>
  <c r="BG107"/>
  <c r="BD152"/>
  <c r="BU163"/>
  <c r="BL133"/>
  <c r="BB122"/>
  <c r="BU97"/>
  <c r="BH152"/>
  <c r="AN63"/>
  <c r="BD174"/>
  <c r="BT130"/>
  <c r="AL131"/>
  <c r="BC176"/>
  <c r="AR155"/>
  <c r="BE41"/>
  <c r="AT77"/>
  <c r="BM52"/>
  <c r="AT132"/>
  <c r="BC96"/>
  <c r="DL120"/>
  <c r="BB187"/>
  <c r="BA187"/>
  <c r="AR153"/>
  <c r="AX175"/>
  <c r="AP142"/>
  <c r="BJ121"/>
  <c r="BI109"/>
  <c r="AZ99"/>
  <c r="DL77"/>
  <c r="BI133"/>
  <c r="BT152"/>
  <c r="AP120"/>
  <c r="DL65"/>
  <c r="AZ198"/>
  <c r="AY98"/>
  <c r="AW119"/>
  <c r="AS88"/>
  <c r="AN166"/>
  <c r="BH53"/>
  <c r="BD96"/>
  <c r="BO63"/>
  <c r="BM152"/>
  <c r="BE64"/>
  <c r="BI130"/>
  <c r="BB89"/>
  <c r="AN151"/>
  <c r="BK132"/>
  <c r="BK121"/>
  <c r="BT131"/>
  <c r="BB166"/>
  <c r="AR99"/>
  <c r="BN175"/>
  <c r="BM77"/>
  <c r="BO187"/>
  <c r="AM118"/>
  <c r="AL65"/>
  <c r="AL119"/>
  <c r="AQ121"/>
  <c r="BE85"/>
  <c r="DL85"/>
  <c r="AU153"/>
  <c r="BP186"/>
  <c r="AP75"/>
  <c r="AZ76"/>
  <c r="DL74"/>
  <c r="AT98"/>
  <c r="BI86"/>
  <c r="BL108"/>
  <c r="AV198"/>
  <c r="BM100"/>
  <c r="BJ131"/>
  <c r="BG118"/>
  <c r="BT62"/>
  <c r="BI164"/>
  <c r="AQ152"/>
  <c r="BA153"/>
  <c r="AM133"/>
  <c r="BN111"/>
  <c r="BH131"/>
  <c r="AU85"/>
  <c r="BK164"/>
  <c r="AM76"/>
  <c r="AT74"/>
  <c r="AS129"/>
  <c r="BC133"/>
  <c r="AX198"/>
  <c r="BL129"/>
  <c r="AM110"/>
  <c r="AV108"/>
  <c r="BL110"/>
  <c r="AX153"/>
  <c r="BG119"/>
  <c r="AM111"/>
  <c r="AS176"/>
  <c r="BJ107"/>
  <c r="AW164"/>
  <c r="AT118"/>
  <c r="BI155"/>
  <c r="BK96"/>
  <c r="BT106"/>
  <c r="BB65"/>
  <c r="BK133"/>
  <c r="AL163"/>
  <c r="BK120"/>
  <c r="AN186"/>
  <c r="AX132"/>
  <c r="AM109"/>
  <c r="BA165"/>
  <c r="AN155"/>
  <c r="BM109"/>
  <c r="AR77"/>
  <c r="BE121"/>
  <c r="BU53"/>
  <c r="BD187"/>
  <c r="AS99"/>
  <c r="AP165"/>
  <c r="AX165"/>
  <c r="BU186"/>
  <c r="AQ118"/>
  <c r="AZ85"/>
  <c r="BH130"/>
  <c r="AW151"/>
  <c r="AQ87"/>
  <c r="BG98"/>
  <c r="BU88"/>
  <c r="AL154"/>
  <c r="AL75"/>
  <c r="AN174"/>
  <c r="AP108"/>
  <c r="BH155"/>
  <c r="BT118"/>
  <c r="DL117"/>
  <c r="BJ174"/>
  <c r="BE155"/>
  <c r="BN163"/>
  <c r="BM87"/>
  <c r="AW98"/>
  <c r="AR166"/>
  <c r="AY163"/>
  <c r="BP53"/>
  <c r="BA99"/>
  <c r="AY176"/>
  <c r="AW118"/>
  <c r="AT110"/>
  <c r="AR164"/>
  <c r="BT65"/>
  <c r="AR186"/>
  <c r="AL140"/>
  <c r="BN77"/>
  <c r="BJ133"/>
  <c r="AU52"/>
  <c r="BL41"/>
  <c r="AV153"/>
  <c r="AN76"/>
  <c r="BK152"/>
  <c r="BB52"/>
  <c r="AX154"/>
  <c r="AN132"/>
  <c r="AP64"/>
  <c r="BA142"/>
  <c r="BT162"/>
  <c r="BP198"/>
  <c r="AL74"/>
  <c r="BG130"/>
  <c r="BE108"/>
  <c r="BA133"/>
  <c r="BK131"/>
  <c r="BA109"/>
  <c r="AS108"/>
  <c r="BE198"/>
  <c r="AS64"/>
  <c r="BO120"/>
  <c r="BI153"/>
  <c r="AO133"/>
  <c r="AM52"/>
  <c r="BI74"/>
  <c r="AU162"/>
  <c r="AQ119"/>
  <c r="BI85"/>
  <c r="AS53"/>
  <c r="BD97"/>
  <c r="DL186"/>
  <c r="AW175"/>
  <c r="AN120"/>
  <c r="BJ88"/>
  <c r="AR75"/>
  <c r="AO130"/>
  <c r="BM65"/>
  <c r="AS109"/>
  <c r="BM142"/>
  <c r="BK153"/>
  <c r="BC165"/>
  <c r="AO143"/>
  <c r="AV154"/>
  <c r="BJ162"/>
  <c r="BM75"/>
  <c r="BU162"/>
  <c r="BD89"/>
  <c r="BG109"/>
  <c r="BP119"/>
  <c r="BC143"/>
  <c r="AL144"/>
  <c r="AO175"/>
  <c r="AS166"/>
  <c r="AR163"/>
  <c r="BT76"/>
  <c r="AS153"/>
  <c r="AX122"/>
  <c r="BC89"/>
  <c r="BI144"/>
  <c r="DL132"/>
  <c r="BL99"/>
  <c r="BB155"/>
  <c r="BF110"/>
  <c r="BF130"/>
  <c r="BP108"/>
  <c r="BN133"/>
  <c r="BT132"/>
  <c r="AO118"/>
  <c r="BC97"/>
  <c r="BC109"/>
  <c r="BO108"/>
  <c r="BC76"/>
  <c r="AO99"/>
  <c r="BI88"/>
  <c r="AS41"/>
  <c r="BU77"/>
  <c r="AR110"/>
  <c r="BL77"/>
  <c r="AN77"/>
  <c r="AM142"/>
  <c r="AZ162"/>
  <c r="AV85"/>
  <c r="AX141"/>
  <c r="BC174"/>
  <c r="BN152"/>
  <c r="AT88"/>
  <c r="AL52"/>
  <c r="BN64"/>
  <c r="AT107"/>
  <c r="AY97"/>
  <c r="AV87"/>
  <c r="BD175"/>
  <c r="AS144"/>
  <c r="BF88"/>
  <c r="AL162"/>
  <c r="AX143"/>
  <c r="BF63"/>
  <c r="DL52"/>
  <c r="AT162"/>
  <c r="BC118"/>
  <c r="BM99"/>
  <c r="BE141"/>
  <c r="BN141"/>
  <c r="AX176"/>
  <c r="AQ107"/>
  <c r="BA155"/>
  <c r="AU121"/>
  <c r="BN88"/>
  <c r="AN154"/>
  <c r="AT140"/>
  <c r="BT151"/>
  <c r="BH89"/>
  <c r="DL88"/>
  <c r="DL165"/>
  <c r="BN164"/>
  <c r="AN86"/>
  <c r="BN110"/>
  <c r="BL120"/>
  <c r="BD154"/>
  <c r="BD52"/>
  <c r="AY175"/>
  <c r="BK174"/>
  <c r="AQ154"/>
  <c r="BK151"/>
  <c r="DL108"/>
  <c r="AR162"/>
  <c r="BE89"/>
  <c r="BL154"/>
  <c r="BL144"/>
  <c r="AQ65"/>
  <c r="BF89"/>
  <c r="BE107"/>
  <c r="AZ111"/>
  <c r="BG132"/>
  <c r="AV121"/>
  <c r="BJ120"/>
  <c r="BG174"/>
  <c r="BC100"/>
  <c r="BI75"/>
  <c r="AX77"/>
  <c r="BB108"/>
  <c r="AO132"/>
  <c r="BE65"/>
  <c r="BO130"/>
  <c r="BO132"/>
  <c r="AL164"/>
  <c r="AT119"/>
  <c r="AU151"/>
  <c r="AT156"/>
  <c r="BT166"/>
  <c r="BL101"/>
  <c r="AL167"/>
  <c r="AV123"/>
  <c r="BO167"/>
  <c r="BP112"/>
  <c r="AP176"/>
  <c r="BF199"/>
  <c r="BI134"/>
  <c r="BI112"/>
  <c r="BN134"/>
  <c r="AP101"/>
  <c r="BO145"/>
  <c r="BA199"/>
  <c r="BO199"/>
  <c r="AP177"/>
  <c r="BU133"/>
  <c r="BK177"/>
  <c r="BP177"/>
  <c r="AW188"/>
  <c r="AY112"/>
  <c r="BA123"/>
  <c r="BO176"/>
  <c r="BF123"/>
  <c r="BB134"/>
  <c r="AO101"/>
  <c r="AM210"/>
  <c r="BI167"/>
  <c r="AX177"/>
  <c r="AM134"/>
  <c r="BT144"/>
  <c r="AU123"/>
  <c r="AP134"/>
  <c r="BD156"/>
  <c r="AO112"/>
  <c r="AL210"/>
  <c r="DL187"/>
  <c r="AN167"/>
  <c r="BU100"/>
  <c r="AU145"/>
  <c r="AZ210"/>
  <c r="BH199"/>
  <c r="AZ112"/>
  <c r="BP199"/>
  <c r="AZ174"/>
  <c r="BA52"/>
  <c r="AU89"/>
  <c r="BO110"/>
  <c r="AQ140"/>
  <c r="AN129"/>
  <c r="BG155"/>
  <c r="AU76"/>
  <c r="BH174"/>
  <c r="BM130"/>
  <c r="AZ176"/>
  <c r="AU63"/>
  <c r="AP151"/>
  <c r="AY75"/>
  <c r="BU165"/>
  <c r="AV63"/>
  <c r="AT52"/>
  <c r="BA98"/>
  <c r="AT130"/>
  <c r="AY64"/>
  <c r="AP88"/>
  <c r="BI129"/>
  <c r="AP121"/>
  <c r="BO162"/>
  <c r="BF98"/>
  <c r="AL142"/>
  <c r="BH118"/>
  <c r="AO140"/>
  <c r="BI52"/>
  <c r="BN63"/>
  <c r="BE187"/>
  <c r="AU98"/>
  <c r="BB119"/>
  <c r="BC107"/>
  <c r="AZ110"/>
  <c r="AY151"/>
  <c r="BK52"/>
  <c r="BD141"/>
  <c r="BM175"/>
  <c r="AY63"/>
  <c r="BC130"/>
  <c r="BH63"/>
  <c r="BG144"/>
  <c r="BT40"/>
  <c r="AQ96"/>
  <c r="BA41"/>
  <c r="AZ133"/>
  <c r="AP107"/>
  <c r="BK118"/>
  <c r="BU84"/>
  <c r="BF108"/>
  <c r="BN107"/>
  <c r="BU152"/>
  <c r="AP131"/>
  <c r="AL111"/>
  <c r="BU141"/>
  <c r="BU95"/>
  <c r="BM97"/>
  <c r="AS140"/>
  <c r="AV97"/>
  <c r="AP109"/>
  <c r="BP164"/>
  <c r="BM122"/>
  <c r="AT164"/>
  <c r="AT121"/>
  <c r="AL87"/>
  <c r="AW87"/>
  <c r="AM121"/>
  <c r="AS163"/>
  <c r="AQ110"/>
  <c r="AQ166"/>
  <c r="BU174"/>
  <c r="AV176"/>
  <c r="BK86"/>
  <c r="BC111"/>
  <c r="AX87"/>
  <c r="AP144"/>
  <c r="AO174"/>
  <c r="BE140"/>
  <c r="BL153"/>
  <c r="BH140"/>
  <c r="AR111"/>
  <c r="AR74"/>
  <c r="AM74"/>
  <c r="AL88"/>
  <c r="AW140"/>
  <c r="BP76"/>
  <c r="AQ85"/>
  <c r="BF142"/>
  <c r="AP122"/>
  <c r="BF100"/>
  <c r="AW110"/>
  <c r="AS100"/>
  <c r="AP175"/>
  <c r="AQ89"/>
  <c r="BL76"/>
  <c r="BG154"/>
  <c r="AY141"/>
  <c r="BJ186"/>
  <c r="AO89"/>
  <c r="AO153"/>
  <c r="BB143"/>
  <c r="BL74"/>
  <c r="DL140"/>
  <c r="BU139"/>
  <c r="AU109"/>
  <c r="BK110"/>
  <c r="BM41"/>
  <c r="AL174"/>
  <c r="AM86"/>
  <c r="BP162"/>
  <c r="AU141"/>
  <c r="AM108"/>
  <c r="AQ77"/>
  <c r="AS118"/>
  <c r="BG110"/>
  <c r="AM77"/>
  <c r="BO75"/>
  <c r="AX99"/>
  <c r="BL140"/>
  <c r="BG152"/>
  <c r="BI118"/>
  <c r="DL141"/>
  <c r="AZ64"/>
  <c r="BT84"/>
  <c r="BT117"/>
  <c r="AM85"/>
  <c r="BF155"/>
  <c r="AV88"/>
  <c r="BI187"/>
  <c r="BE76"/>
  <c r="BM86"/>
  <c r="BF65"/>
  <c r="AT89"/>
  <c r="AN85"/>
  <c r="BC198"/>
  <c r="AX111"/>
  <c r="AQ198"/>
  <c r="BJ122"/>
  <c r="AV174"/>
  <c r="BJ41"/>
  <c r="BT107"/>
  <c r="AZ130"/>
  <c r="AZ100"/>
  <c r="AW64"/>
  <c r="AX96"/>
  <c r="BA86"/>
  <c r="BA74"/>
  <c r="BT73"/>
  <c r="BO52"/>
  <c r="BD133"/>
  <c r="BU150"/>
  <c r="BP187"/>
  <c r="BG86"/>
  <c r="AR122"/>
  <c r="BF52"/>
  <c r="BB154"/>
  <c r="AL41"/>
  <c r="AT75"/>
  <c r="AR141"/>
  <c r="AT109"/>
  <c r="AS63"/>
  <c r="BF140"/>
  <c r="AX108"/>
  <c r="BU140"/>
  <c r="AR131"/>
  <c r="BJ86"/>
  <c r="AO121"/>
  <c r="AN142"/>
  <c r="BU65"/>
  <c r="BC186"/>
  <c r="AV142"/>
  <c r="AW176"/>
  <c r="AM187"/>
  <c r="BF75"/>
  <c r="BM121"/>
  <c r="BK64"/>
  <c r="AY121"/>
  <c r="BF77"/>
  <c r="BE163"/>
  <c r="AU111"/>
  <c r="AP166"/>
  <c r="BN85"/>
  <c r="BB121"/>
  <c r="AR108"/>
  <c r="BP165"/>
  <c r="BH99"/>
  <c r="AW76"/>
  <c r="BP100"/>
  <c r="BA163"/>
  <c r="BJ109"/>
  <c r="AZ88"/>
  <c r="BN142"/>
  <c r="AY154"/>
  <c r="BU109"/>
  <c r="AP152"/>
  <c r="AL133"/>
  <c r="AT97"/>
  <c r="BD98"/>
  <c r="AP164"/>
  <c r="AV64"/>
  <c r="AQ187"/>
  <c r="AO65"/>
  <c r="AM141"/>
  <c r="AX130"/>
  <c r="BG166"/>
  <c r="BJ63"/>
  <c r="AT53"/>
  <c r="BP118"/>
  <c r="AY129"/>
  <c r="AN41"/>
  <c r="DL40"/>
  <c r="BF176"/>
  <c r="AV109"/>
  <c r="BM85"/>
  <c r="AM41"/>
  <c r="BP86"/>
  <c r="BC52"/>
  <c r="AL152"/>
  <c r="BH120"/>
  <c r="AM153"/>
  <c r="BH87"/>
  <c r="BH41"/>
  <c r="AU74"/>
  <c r="AL118"/>
  <c r="AT165"/>
  <c r="AM163"/>
  <c r="BU120"/>
  <c r="AZ164"/>
  <c r="AO75"/>
  <c r="BE129"/>
  <c r="AZ77"/>
  <c r="BK63"/>
  <c r="BE99"/>
  <c r="AL151"/>
  <c r="BF99"/>
  <c r="AR198"/>
  <c r="AN100"/>
  <c r="DL152"/>
  <c r="BJ99"/>
  <c r="BF85"/>
  <c r="AY88"/>
  <c r="AO131"/>
  <c r="BN99"/>
  <c r="AV187"/>
  <c r="BG187"/>
  <c r="AQ174"/>
  <c r="AY110"/>
  <c r="BJ97"/>
  <c r="AO186"/>
  <c r="BO143"/>
  <c r="BA63"/>
  <c r="AZ155"/>
  <c r="AV133"/>
  <c r="BL174"/>
  <c r="BK154"/>
  <c r="BB118"/>
  <c r="AU99"/>
  <c r="AR175"/>
  <c r="AM64"/>
  <c r="AT176"/>
  <c r="AM122"/>
  <c r="BT95"/>
  <c r="AR76"/>
  <c r="AR87"/>
  <c r="BI122"/>
  <c r="BO53"/>
  <c r="AX52"/>
  <c r="BH96"/>
  <c r="AV144"/>
  <c r="BC132"/>
  <c r="BG99"/>
  <c r="BL97"/>
  <c r="BG163"/>
  <c r="AX63"/>
  <c r="AP41"/>
  <c r="BH187"/>
  <c r="BC74"/>
  <c r="AT76"/>
  <c r="BM151"/>
  <c r="BU87"/>
  <c r="BF129"/>
  <c r="BU62"/>
  <c r="AM130"/>
  <c r="AU65"/>
  <c r="AT151"/>
  <c r="BU51"/>
  <c r="BT139"/>
  <c r="BJ119"/>
  <c r="AR86"/>
  <c r="BH132"/>
  <c r="BE143"/>
  <c r="AN165"/>
  <c r="BB87"/>
  <c r="AW152"/>
  <c r="BC129"/>
  <c r="BO152"/>
  <c r="AS187"/>
  <c r="AR120"/>
  <c r="DL86"/>
  <c r="AU142"/>
  <c r="BM111"/>
  <c r="BF97"/>
  <c r="AZ142"/>
  <c r="AN131"/>
  <c r="AW89"/>
  <c r="AQ74"/>
  <c r="BH75"/>
  <c r="BB99"/>
  <c r="BA122"/>
  <c r="BP41"/>
  <c r="AS154"/>
  <c r="BL118"/>
  <c r="BM132"/>
  <c r="BB153"/>
  <c r="AO163"/>
  <c r="AZ175"/>
  <c r="AM154"/>
  <c r="BG53"/>
  <c r="BM166"/>
  <c r="BO153"/>
  <c r="BJ166"/>
  <c r="DL98"/>
  <c r="BN97"/>
  <c r="BA152"/>
  <c r="AS186"/>
  <c r="AR152"/>
  <c r="BJ85"/>
  <c r="AY132"/>
  <c r="BE111"/>
  <c r="AZ52"/>
  <c r="AS86"/>
  <c r="BK85"/>
  <c r="BE144"/>
  <c r="AU174"/>
  <c r="AL109"/>
  <c r="BF107"/>
  <c r="AT166"/>
  <c r="BG164"/>
  <c r="BA118"/>
  <c r="BP64"/>
  <c r="BK122"/>
  <c r="AQ52"/>
  <c r="BU29"/>
  <c r="BC108"/>
  <c r="AL130"/>
  <c r="AP52"/>
  <c r="AU152"/>
  <c r="AX107"/>
  <c r="BO65"/>
  <c r="BU119"/>
  <c r="AT155"/>
  <c r="AM98"/>
  <c r="BM176"/>
  <c r="AY76"/>
  <c r="AS98"/>
  <c r="AU165"/>
  <c r="BJ151"/>
  <c r="BJ142"/>
  <c r="BB176"/>
  <c r="BK119"/>
  <c r="BG176"/>
  <c r="AP63"/>
  <c r="AR165"/>
  <c r="BC153"/>
  <c r="BL63"/>
  <c r="AW198"/>
  <c r="BI97"/>
  <c r="AZ65"/>
  <c r="BN89"/>
  <c r="AV152"/>
  <c r="BT175"/>
  <c r="BT99"/>
  <c r="AP198"/>
  <c r="AO76"/>
  <c r="BH85"/>
  <c r="AY86"/>
  <c r="BN176"/>
  <c r="BT154"/>
  <c r="BO164"/>
  <c r="BD107"/>
  <c r="BO118"/>
  <c r="BD142"/>
  <c r="AW109"/>
  <c r="BL163"/>
  <c r="BD87"/>
  <c r="BT141"/>
  <c r="AZ131"/>
  <c r="AV52"/>
  <c r="AQ175"/>
  <c r="BB64"/>
  <c r="AQ129"/>
  <c r="BO122"/>
  <c r="BM186"/>
  <c r="BO133"/>
  <c r="BK97"/>
  <c r="AL187"/>
  <c r="BP151"/>
  <c r="BK144"/>
  <c r="AZ152"/>
  <c r="BP163"/>
  <c r="BT129"/>
  <c r="BG131"/>
  <c r="BM155"/>
  <c r="BG77"/>
  <c r="BI131"/>
  <c r="AZ129"/>
  <c r="BN129"/>
  <c r="AX53"/>
  <c r="BJ164"/>
  <c r="AY166"/>
  <c r="BT74"/>
  <c r="BU175"/>
  <c r="AU53"/>
  <c r="BO166"/>
  <c r="BC53"/>
  <c r="BM163"/>
  <c r="BE120"/>
  <c r="AZ108"/>
  <c r="BJ89"/>
  <c r="DL107"/>
  <c r="BI87"/>
  <c r="BK141"/>
  <c r="AY119"/>
  <c r="BE176"/>
  <c r="BF87"/>
  <c r="BO76"/>
  <c r="BG85"/>
  <c r="BL109"/>
  <c r="BA151"/>
  <c r="AV162"/>
  <c r="BI186"/>
  <c r="BP153"/>
  <c r="AS162"/>
  <c r="BB88"/>
  <c r="BH163"/>
  <c r="BJ130"/>
  <c r="AZ163"/>
  <c r="AL143"/>
  <c r="BD6" i="8"/>
  <c r="BH154" i="9"/>
  <c r="AW130"/>
  <c r="BB53"/>
  <c r="BF120"/>
  <c r="BO174"/>
  <c r="BK41"/>
  <c r="BG108"/>
  <c r="AW132"/>
  <c r="BC131"/>
  <c r="BU99"/>
  <c r="BF165"/>
  <c r="BL111"/>
  <c r="BN121"/>
  <c r="AX131"/>
  <c r="AW63"/>
  <c r="AN111"/>
  <c r="DL143"/>
  <c r="AU155"/>
  <c r="BE166"/>
  <c r="AQ132"/>
  <c r="AO96"/>
  <c r="DL84"/>
  <c r="BH111"/>
  <c r="AT65"/>
  <c r="AU144"/>
  <c r="BH198"/>
  <c r="AW99"/>
  <c r="AW167"/>
  <c r="BP145"/>
  <c r="BL210"/>
  <c r="BI199"/>
  <c r="BU176"/>
  <c r="AT112"/>
  <c r="BO188"/>
  <c r="AZ123"/>
  <c r="BA145"/>
  <c r="AP167"/>
  <c r="AW145"/>
  <c r="BU166"/>
  <c r="BG101"/>
  <c r="AY210"/>
  <c r="AW156"/>
  <c r="AO167"/>
  <c r="BE177"/>
  <c r="AZ101"/>
  <c r="BL123"/>
  <c r="BG156"/>
  <c r="BH177"/>
  <c r="BE156"/>
  <c r="AZ199"/>
  <c r="AS177"/>
  <c r="BF145"/>
  <c r="AV134"/>
  <c r="BE167"/>
  <c r="AN199"/>
  <c r="BM167"/>
  <c r="AQ145"/>
  <c r="BN177"/>
  <c r="BM133"/>
  <c r="AV101"/>
  <c r="AM145"/>
  <c r="AR188"/>
  <c r="BI210"/>
  <c r="BJ188"/>
  <c r="BD177"/>
  <c r="BT198"/>
  <c r="AX101"/>
  <c r="BE134"/>
  <c r="BB188"/>
  <c r="AZ188"/>
  <c r="BD101"/>
  <c r="AZ75"/>
  <c r="BN131"/>
  <c r="BO175"/>
  <c r="AU133"/>
  <c r="AQ75"/>
  <c r="AY118"/>
  <c r="BG121"/>
  <c r="BC144"/>
  <c r="AU87"/>
  <c r="AR96"/>
  <c r="BJ74"/>
  <c r="AU100"/>
  <c r="BF118"/>
  <c r="BI162"/>
  <c r="AT120"/>
  <c r="AP89"/>
  <c r="BU98"/>
  <c r="BD119"/>
  <c r="AW165"/>
  <c r="DL87"/>
  <c r="BK76"/>
  <c r="BJ129"/>
  <c r="BT51"/>
  <c r="AQ144"/>
  <c r="AW107"/>
  <c r="BH133"/>
  <c r="AX65"/>
  <c r="BD100"/>
  <c r="BL64"/>
  <c r="BH165"/>
  <c r="AP76"/>
  <c r="AZ109"/>
  <c r="AT131"/>
  <c r="BN109"/>
  <c r="AM88"/>
  <c r="BN166"/>
  <c r="AZ151"/>
  <c r="AW75"/>
  <c r="BO88"/>
  <c r="BP144"/>
  <c r="AZ63"/>
  <c r="BI152"/>
  <c r="BF132"/>
  <c r="BL100"/>
  <c r="BC151"/>
  <c r="BO85"/>
  <c r="AU131"/>
  <c r="BN144"/>
  <c r="BI141"/>
  <c r="AV41"/>
  <c r="BB109"/>
  <c r="AU164"/>
  <c r="AM96"/>
  <c r="BN108"/>
  <c r="BD85"/>
  <c r="BF111"/>
  <c r="BK65"/>
  <c r="AX110"/>
  <c r="BP87"/>
  <c r="BK165"/>
  <c r="BP75"/>
  <c r="BF119"/>
  <c r="BL96"/>
  <c r="BC41"/>
  <c r="BO99"/>
  <c r="BT53"/>
  <c r="AO41"/>
  <c r="BM141"/>
  <c r="AM63"/>
  <c r="BO163"/>
  <c r="AN175"/>
  <c r="BH74"/>
  <c r="AY130"/>
  <c r="AQ99"/>
  <c r="BE175"/>
  <c r="BJ198"/>
  <c r="AO119"/>
  <c r="BL166"/>
  <c r="DL131"/>
  <c r="BO86"/>
  <c r="AR174"/>
  <c r="BE110"/>
  <c r="BO186"/>
  <c r="BI198"/>
  <c r="BJ100"/>
  <c r="BJ155"/>
  <c r="AM100"/>
  <c r="AS152"/>
  <c r="DL153"/>
  <c r="AQ142"/>
  <c r="AX41"/>
  <c r="BN120"/>
  <c r="BF96"/>
  <c r="BO119"/>
  <c r="BL65"/>
  <c r="BB129"/>
  <c r="BP175"/>
  <c r="BD63"/>
  <c r="AY144"/>
  <c r="AO63"/>
  <c r="BM89"/>
  <c r="BD140"/>
  <c r="AS155"/>
  <c r="BL141"/>
  <c r="BU121"/>
  <c r="AL85"/>
  <c r="BG63"/>
  <c r="BO121"/>
  <c r="AU175"/>
  <c r="AX89"/>
  <c r="BA65"/>
  <c r="AR151"/>
  <c r="BN53"/>
  <c r="AR41"/>
  <c r="BL165"/>
  <c r="AQ98"/>
  <c r="BI100"/>
  <c r="BA100"/>
  <c r="BL89"/>
  <c r="AS75"/>
  <c r="AN187"/>
  <c r="AV141"/>
  <c r="AN130"/>
  <c r="AQ165"/>
  <c r="AN141"/>
  <c r="AQ133"/>
  <c r="AR119"/>
  <c r="BM110"/>
  <c r="AR100"/>
  <c r="AY162"/>
  <c r="BJ187"/>
  <c r="BN122"/>
  <c r="BU132"/>
  <c r="AU41"/>
  <c r="AP99"/>
  <c r="AX109"/>
  <c r="BP174"/>
  <c r="AL108"/>
  <c r="BA119"/>
  <c r="BC154"/>
  <c r="AR88"/>
  <c r="AP141"/>
  <c r="AP186"/>
  <c r="AZ154"/>
  <c r="BM129"/>
  <c r="AP118"/>
  <c r="BG87"/>
  <c r="BG52"/>
  <c r="BA64"/>
  <c r="BP98"/>
  <c r="BE118"/>
  <c r="BJ111"/>
  <c r="BH86"/>
  <c r="AN53"/>
  <c r="AQ186"/>
  <c r="BA89"/>
  <c r="BU76"/>
  <c r="AY122"/>
  <c r="BN153"/>
  <c r="BC98"/>
  <c r="BH142"/>
  <c r="AS111"/>
  <c r="BA144"/>
  <c r="BK99"/>
  <c r="BD118"/>
  <c r="BH175"/>
  <c r="BE154"/>
  <c r="BJ143"/>
  <c r="AT198"/>
  <c r="BC155"/>
  <c r="BC122"/>
  <c r="AY143"/>
  <c r="BP131"/>
  <c r="BL134"/>
  <c r="AM162"/>
  <c r="BU64"/>
  <c r="BO64"/>
  <c r="BF133"/>
  <c r="AX74"/>
  <c r="AQ86"/>
  <c r="BL162"/>
  <c r="AO155"/>
  <c r="BH162"/>
  <c r="BO41"/>
  <c r="AM131"/>
  <c r="AN122"/>
  <c r="BO87"/>
  <c r="BN151"/>
  <c r="BN118"/>
  <c r="AL155"/>
  <c r="BT119"/>
  <c r="BO165"/>
  <c r="AS87"/>
  <c r="AM132"/>
  <c r="AN75"/>
  <c r="BE87"/>
  <c r="BB97"/>
  <c r="AS85"/>
  <c r="DL162"/>
  <c r="AN198"/>
  <c r="AT141"/>
  <c r="BT121"/>
  <c r="BD99"/>
  <c r="BM140"/>
  <c r="BD120"/>
  <c r="AS151"/>
  <c r="BA96"/>
  <c r="AZ74"/>
  <c r="AP65"/>
  <c r="AX187"/>
  <c r="BJ87"/>
  <c r="BE96"/>
  <c r="BB174"/>
  <c r="BE77"/>
  <c r="AZ98"/>
  <c r="DL95"/>
  <c r="AS107"/>
  <c r="AY133"/>
  <c r="AW131"/>
  <c r="AN140"/>
  <c r="DL97"/>
  <c r="BA111"/>
  <c r="BJ76"/>
  <c r="BA130"/>
  <c r="AX120"/>
  <c r="AN118"/>
  <c r="BH164"/>
  <c r="BF152"/>
  <c r="AY74"/>
  <c r="AZ120"/>
  <c r="BM120"/>
  <c r="BG133"/>
  <c r="BP107"/>
  <c r="AZ122"/>
  <c r="AO88"/>
  <c r="AS65"/>
  <c r="AV75"/>
  <c r="AO165"/>
  <c r="AX76"/>
  <c r="BI140"/>
  <c r="DL106"/>
  <c r="BF74"/>
  <c r="BO98"/>
  <c r="BI174"/>
  <c r="AS97"/>
  <c r="BI154"/>
  <c r="BC152"/>
  <c r="BG97"/>
  <c r="AX140"/>
  <c r="BM88"/>
  <c r="BN98"/>
  <c r="BL151"/>
  <c r="AZ107"/>
  <c r="AS132"/>
  <c r="AT153"/>
  <c r="AP163"/>
  <c r="AX119"/>
  <c r="BA120"/>
  <c r="BT108"/>
  <c r="BK140"/>
  <c r="BH98"/>
  <c r="BN162"/>
  <c r="AZ53"/>
  <c r="AP86"/>
  <c r="BL87"/>
  <c r="BN86"/>
  <c r="AZ186"/>
  <c r="BC99"/>
  <c r="AT142"/>
  <c r="BM187"/>
  <c r="BM63"/>
  <c r="AR130"/>
  <c r="BG143"/>
  <c r="AZ187"/>
  <c r="BC175"/>
  <c r="BB133"/>
  <c r="BD122"/>
  <c r="BG64"/>
  <c r="BB151"/>
  <c r="AY99"/>
  <c r="AZ41"/>
  <c r="AT99"/>
  <c r="BC187"/>
  <c r="AX133"/>
  <c r="AV166"/>
  <c r="BI89"/>
  <c r="AL96"/>
  <c r="AM53"/>
  <c r="BB164"/>
  <c r="AP100"/>
  <c r="BD144"/>
  <c r="BB96"/>
  <c r="BM174"/>
  <c r="BM153"/>
  <c r="AO53"/>
  <c r="BB77"/>
  <c r="AQ53"/>
  <c r="BJ96"/>
  <c r="BN41"/>
  <c r="AV53"/>
  <c r="AX174"/>
  <c r="BD121"/>
  <c r="AO142"/>
  <c r="BH97"/>
  <c r="AV143"/>
  <c r="AN133"/>
  <c r="BP132"/>
  <c r="BI132"/>
  <c r="BK98"/>
  <c r="AP111"/>
  <c r="BP154"/>
  <c r="BK175"/>
  <c r="BN76"/>
  <c r="DL129"/>
  <c r="DL110"/>
  <c r="AO64"/>
  <c r="AP97"/>
  <c r="AS143"/>
  <c r="AQ120"/>
  <c r="AS121"/>
  <c r="BC162"/>
  <c r="AP119"/>
  <c r="BH186"/>
  <c r="BK74"/>
  <c r="BH112"/>
  <c r="AX134"/>
  <c r="AV188"/>
  <c r="AT167"/>
  <c r="BL112"/>
  <c r="BO112"/>
  <c r="AV210"/>
  <c r="BD198"/>
  <c r="AP156"/>
  <c r="BC199"/>
  <c r="AT188"/>
  <c r="BB167"/>
  <c r="AO156"/>
  <c r="DL166"/>
  <c r="AN188"/>
  <c r="BE101"/>
  <c r="BB156"/>
  <c r="AX156"/>
  <c r="AQ167"/>
  <c r="AQ123"/>
  <c r="BG188"/>
  <c r="BI188"/>
  <c r="AX199"/>
  <c r="BK186"/>
  <c r="BD151"/>
  <c r="AM107"/>
  <c r="AZ153"/>
  <c r="BN130"/>
  <c r="BB141"/>
  <c r="AP129"/>
  <c r="BO109"/>
  <c r="BG100"/>
  <c r="BN198"/>
  <c r="BK163"/>
  <c r="BI107"/>
  <c r="BD108"/>
  <c r="AN163"/>
  <c r="DL118"/>
  <c r="BI119"/>
  <c r="AZ121"/>
  <c r="BE52"/>
  <c r="BH88"/>
  <c r="AU64"/>
  <c r="AO152"/>
  <c r="BF164"/>
  <c r="BP129"/>
  <c r="BF131"/>
  <c r="BU154"/>
  <c r="AR187"/>
  <c r="BP140"/>
  <c r="BT97"/>
  <c r="BJ153"/>
  <c r="AR98"/>
  <c r="BH76"/>
  <c r="BF109"/>
  <c r="AN52"/>
  <c r="AO162"/>
  <c r="AR140"/>
  <c r="AT174"/>
  <c r="BA143"/>
  <c r="AR132"/>
  <c r="AY85"/>
  <c r="AZ141"/>
  <c r="BF143"/>
  <c r="BL75"/>
  <c r="AM151"/>
  <c r="BA121"/>
  <c r="BO151"/>
  <c r="BI76"/>
  <c r="BK162"/>
  <c r="BG41"/>
  <c r="BI77"/>
  <c r="AO122"/>
  <c r="AX86"/>
  <c r="AU108"/>
  <c r="BP133"/>
  <c r="AY165"/>
  <c r="BE97"/>
  <c r="BF166"/>
  <c r="BT186"/>
  <c r="AU77"/>
  <c r="BM164"/>
  <c r="AL121"/>
  <c r="BM96"/>
  <c r="BD111"/>
  <c r="AM155"/>
  <c r="AM144"/>
  <c r="AR133"/>
  <c r="BL86"/>
  <c r="BL132"/>
  <c r="AQ108"/>
  <c r="BB175"/>
  <c r="AU86"/>
  <c r="BT110"/>
  <c r="AP187"/>
  <c r="BP155"/>
  <c r="AQ155"/>
  <c r="AW174"/>
  <c r="BE164"/>
  <c r="AX64"/>
  <c r="BG75"/>
  <c r="BB86"/>
  <c r="BO154"/>
  <c r="BT174"/>
  <c r="AW121"/>
  <c r="AZ96"/>
  <c r="BK101"/>
  <c r="AL134"/>
  <c r="BG177"/>
  <c r="AV145"/>
  <c r="AW199"/>
  <c r="BI166"/>
  <c r="AV156"/>
  <c r="BC145"/>
  <c r="BM101"/>
  <c r="BI177"/>
  <c r="AU167"/>
  <c r="AW177"/>
  <c r="BB101"/>
  <c r="BL167"/>
  <c r="AM112"/>
  <c r="BJ145"/>
  <c r="AM167"/>
  <c r="BH167"/>
  <c r="BP122"/>
  <c r="BP97"/>
  <c r="BB100"/>
  <c r="BI63"/>
  <c r="AZ89"/>
  <c r="BD86"/>
  <c r="BL122"/>
  <c r="BP142"/>
  <c r="AU110"/>
  <c r="AO154"/>
  <c r="BJ52"/>
  <c r="AM129"/>
  <c r="AO141"/>
  <c r="BE86"/>
  <c r="AV107"/>
  <c r="AR154"/>
  <c r="BL130"/>
  <c r="AN87"/>
  <c r="BI142"/>
  <c r="AW120"/>
  <c r="AP87"/>
  <c r="BU131"/>
  <c r="BT150"/>
  <c r="BG89"/>
  <c r="AL186"/>
  <c r="BD132"/>
  <c r="BE75"/>
  <c r="AL107"/>
  <c r="AW74"/>
  <c r="BK107"/>
  <c r="AT129"/>
  <c r="BI99"/>
  <c r="AW186"/>
  <c r="BG175"/>
  <c r="BP110"/>
  <c r="BD41"/>
  <c r="AY153"/>
  <c r="BD129"/>
  <c r="BL143"/>
  <c r="BF186"/>
  <c r="AW77"/>
  <c r="BO77"/>
  <c r="BT140"/>
  <c r="BC87"/>
  <c r="DL174"/>
  <c r="AU186"/>
  <c r="AP110"/>
  <c r="DL75"/>
  <c r="BP63"/>
  <c r="AZ143"/>
  <c r="BP152"/>
  <c r="AU130"/>
  <c r="BC141"/>
  <c r="BA88"/>
  <c r="BF144"/>
  <c r="BJ75"/>
  <c r="AT111"/>
  <c r="BP88"/>
  <c r="AM186"/>
  <c r="DL119"/>
  <c r="AN143"/>
  <c r="AU97"/>
  <c r="BT163"/>
  <c r="AU88"/>
  <c r="BK129"/>
  <c r="BC88"/>
  <c r="BU142"/>
  <c r="AP74"/>
  <c r="BT88"/>
  <c r="AP85"/>
  <c r="AU198"/>
  <c r="BF177"/>
  <c r="AZ145"/>
  <c r="AO134"/>
  <c r="AO188"/>
  <c r="BT133"/>
  <c r="BH134"/>
  <c r="BN123"/>
  <c r="AS122"/>
  <c r="BN112"/>
  <c r="BA167"/>
  <c r="BL176"/>
  <c r="AQ100"/>
  <c r="AM174"/>
  <c r="AV155"/>
  <c r="AV132"/>
  <c r="AM198"/>
  <c r="AV131"/>
  <c r="AN144"/>
  <c r="AO100"/>
  <c r="BJ144"/>
  <c r="AR176"/>
  <c r="AW155"/>
  <c r="AM164"/>
  <c r="BI163"/>
  <c r="BM144"/>
  <c r="AY120"/>
  <c r="AS119"/>
  <c r="BF187"/>
  <c r="BT52"/>
  <c r="BE131"/>
  <c r="AY87"/>
  <c r="BG88"/>
  <c r="BC110"/>
  <c r="AW65"/>
  <c r="BP77"/>
  <c r="AO144"/>
  <c r="BD76"/>
  <c r="BB131"/>
  <c r="BK176"/>
  <c r="BC77"/>
  <c r="BA87"/>
  <c r="AS165"/>
  <c r="BA75"/>
  <c r="BL187"/>
  <c r="AT85"/>
  <c r="BH122"/>
  <c r="BG120"/>
  <c r="BE100"/>
  <c r="BP65"/>
  <c r="AS120"/>
  <c r="AL188"/>
  <c r="DL144"/>
  <c r="BJ156"/>
  <c r="BA156"/>
  <c r="BG167"/>
  <c r="BD134"/>
  <c r="AS210"/>
  <c r="AW123"/>
  <c r="BE199"/>
  <c r="AL101"/>
  <c r="BB145"/>
  <c r="AR210"/>
  <c r="BI176"/>
  <c r="BK123"/>
  <c r="AN101"/>
  <c r="BT89"/>
  <c r="AO177"/>
  <c r="DL133"/>
  <c r="BG112"/>
  <c r="AV77"/>
  <c r="BT75"/>
  <c r="AL77"/>
  <c r="BF151"/>
  <c r="BG65"/>
  <c r="BH64"/>
  <c r="AN164"/>
  <c r="DL163"/>
  <c r="AY52"/>
  <c r="AV110"/>
  <c r="AN96"/>
  <c r="BT29"/>
  <c r="BA108"/>
  <c r="DL128"/>
  <c r="AL76"/>
  <c r="BG76"/>
  <c r="BK142"/>
  <c r="BP143"/>
  <c r="BA154"/>
  <c r="AV120"/>
  <c r="BG162"/>
  <c r="AO74"/>
  <c r="BH129"/>
  <c r="BL85"/>
  <c r="AN162"/>
  <c r="AY53"/>
  <c r="DL139"/>
  <c r="BN52"/>
  <c r="AY109"/>
  <c r="BU74"/>
  <c r="AW108"/>
  <c r="DL53"/>
  <c r="BD65"/>
  <c r="BU40"/>
  <c r="AP153"/>
  <c r="BF174"/>
  <c r="BI151"/>
  <c r="BL53"/>
  <c r="AW166"/>
  <c r="AQ122"/>
  <c r="AZ87"/>
  <c r="AT186"/>
  <c r="BT143"/>
  <c r="AX85"/>
  <c r="BB163"/>
  <c r="BO129"/>
  <c r="BB162"/>
  <c r="BC75"/>
  <c r="AN152"/>
  <c r="BA198"/>
  <c r="BN100"/>
  <c r="BM74"/>
  <c r="AT100"/>
  <c r="AX142"/>
  <c r="BF175"/>
  <c r="BM108"/>
  <c r="BE53"/>
  <c r="AU154"/>
  <c r="AQ164"/>
  <c r="AN134"/>
  <c r="AO123"/>
  <c r="BG123"/>
  <c r="BU198"/>
  <c r="BJ210"/>
  <c r="BM188"/>
  <c r="BU155"/>
  <c r="BH145"/>
  <c r="AN177"/>
  <c r="BN145"/>
  <c r="AN108"/>
  <c r="BK87"/>
  <c r="DL29"/>
  <c r="AL110"/>
  <c r="AO109"/>
  <c r="BJ141"/>
  <c r="AM175"/>
  <c r="BT87"/>
  <c r="DL76"/>
  <c r="AX98"/>
  <c r="BT64"/>
  <c r="AL120"/>
  <c r="BG165"/>
  <c r="AT63"/>
  <c r="BE132"/>
  <c r="AP96"/>
  <c r="AZ166"/>
  <c r="AN119"/>
  <c r="AO110"/>
  <c r="BU86"/>
  <c r="AP77"/>
  <c r="AW144"/>
  <c r="AX129"/>
  <c r="AM176"/>
  <c r="BB142"/>
  <c r="BT165"/>
  <c r="BB85"/>
  <c r="BC140"/>
  <c r="AZ165"/>
  <c r="AO97"/>
  <c r="DL164"/>
  <c r="BH121"/>
  <c r="BO100"/>
  <c r="AQ63"/>
  <c r="BK187"/>
  <c r="AV130"/>
  <c r="AS110"/>
  <c r="AV74"/>
  <c r="BB120"/>
  <c r="AT64"/>
  <c r="BD123"/>
  <c r="AT122"/>
  <c r="BP156"/>
  <c r="AX167"/>
  <c r="AU177"/>
  <c r="AV177"/>
  <c r="AM177"/>
  <c r="BU144"/>
  <c r="BK167"/>
  <c r="BA112"/>
  <c r="AY123"/>
  <c r="AQ156"/>
  <c r="AU101"/>
  <c r="BP167"/>
  <c r="BI156"/>
  <c r="AQ112"/>
  <c r="BI145"/>
  <c r="BE210"/>
  <c r="BT187"/>
  <c r="BJ53"/>
  <c r="AO98"/>
  <c r="BT109"/>
  <c r="AV163"/>
  <c r="BU128"/>
  <c r="BT96"/>
  <c r="BJ175"/>
  <c r="BC120"/>
  <c r="AU107"/>
  <c r="AO108"/>
  <c r="AR64"/>
  <c r="BF163"/>
  <c r="BT86"/>
  <c r="BO142"/>
  <c r="AY96"/>
  <c r="AX75"/>
  <c r="BI110"/>
  <c r="BO144"/>
  <c r="AR121"/>
  <c r="AN97"/>
  <c r="DL150"/>
  <c r="BU75"/>
  <c r="AP132"/>
  <c r="BD130"/>
  <c r="AP130"/>
  <c r="BU85"/>
  <c r="AT86"/>
  <c r="BB75"/>
  <c r="BP99"/>
  <c r="AQ130"/>
  <c r="AW111"/>
  <c r="BP141"/>
  <c r="AR53"/>
  <c r="AQ153"/>
  <c r="BU106"/>
  <c r="AU120"/>
  <c r="BO140"/>
  <c r="BH151"/>
  <c r="BN74"/>
  <c r="BM98"/>
  <c r="AP174"/>
  <c r="AZ119"/>
  <c r="BA186"/>
  <c r="BE174"/>
  <c r="AP53"/>
  <c r="BM76"/>
  <c r="BE165"/>
  <c r="BF41"/>
  <c r="BA110"/>
  <c r="AV89"/>
  <c r="BI143"/>
  <c r="AY89"/>
  <c r="AS164"/>
  <c r="AW154"/>
  <c r="AP140"/>
  <c r="BA164"/>
  <c r="AM97"/>
  <c r="BM64"/>
  <c r="BF53"/>
  <c r="AR118"/>
  <c r="AU132"/>
  <c r="AM87"/>
  <c r="BP111"/>
  <c r="AN98"/>
  <c r="BA175"/>
  <c r="AL166"/>
  <c r="BJ77"/>
  <c r="AO187"/>
  <c r="BD143"/>
  <c r="BP89"/>
  <c r="BJ154"/>
  <c r="BK166"/>
  <c r="DL175"/>
  <c r="AU187"/>
  <c r="BL164"/>
  <c r="AM165"/>
  <c r="AL141"/>
  <c r="BM119"/>
  <c r="BD75"/>
  <c r="BE142"/>
  <c r="BB186"/>
  <c r="BU110"/>
  <c r="AP143"/>
  <c r="AM89"/>
  <c r="BF121"/>
  <c r="BB111"/>
  <c r="AL99"/>
  <c r="AO198"/>
  <c r="BK100"/>
  <c r="AW187"/>
  <c r="BI98"/>
  <c r="BD186"/>
  <c r="BE151"/>
  <c r="BB74"/>
  <c r="BH52"/>
  <c r="AL175"/>
  <c r="AY155"/>
  <c r="BH176"/>
  <c r="BN132"/>
  <c r="BN87"/>
  <c r="BM53"/>
  <c r="DL73"/>
  <c r="AO129"/>
  <c r="BC164"/>
  <c r="BC63"/>
  <c r="AN64"/>
  <c r="BO131"/>
  <c r="AS52"/>
  <c r="DL109"/>
  <c r="AT87"/>
  <c r="BB41"/>
  <c r="AQ97"/>
  <c r="BF162"/>
  <c r="AY186"/>
  <c r="DL51"/>
  <c r="BD131"/>
  <c r="BK143"/>
  <c r="BA97"/>
  <c r="AO107"/>
  <c r="AX155"/>
  <c r="BL175"/>
  <c r="BN143"/>
  <c r="BJ176"/>
  <c r="AT108"/>
  <c r="BE162"/>
  <c r="AY100"/>
  <c r="AU122"/>
  <c r="BE88"/>
  <c r="BL121"/>
  <c r="AW97"/>
  <c r="BU63"/>
  <c r="AW129"/>
  <c r="BN154"/>
  <c r="AW141"/>
  <c r="BM198"/>
  <c r="BH110"/>
  <c r="AZ144"/>
  <c r="BF198"/>
  <c r="BA174"/>
  <c r="AN153"/>
  <c r="BA141"/>
  <c r="BO89"/>
  <c r="AS89"/>
  <c r="AN89"/>
  <c r="AW143"/>
  <c r="AS76"/>
  <c r="BG153"/>
  <c r="BT142"/>
  <c r="BO96"/>
  <c r="BB110"/>
  <c r="BG134"/>
  <c r="DL155"/>
  <c r="BD145"/>
  <c r="BC188"/>
  <c r="BC101"/>
  <c r="BF210"/>
  <c r="AS199"/>
  <c r="BH210"/>
  <c r="BL145"/>
  <c r="BO156"/>
  <c r="AO210"/>
  <c r="BA188"/>
  <c r="BP210"/>
  <c r="BL177"/>
  <c r="BJ134"/>
  <c r="AM156"/>
  <c r="BN188"/>
  <c r="BK145"/>
  <c r="BM134"/>
  <c r="AS167"/>
  <c r="BN167"/>
  <c r="AS188"/>
  <c r="BK75"/>
  <c r="AR63"/>
  <c r="BF86"/>
  <c r="AM140"/>
  <c r="BG142"/>
  <c r="BT41"/>
  <c r="BC119"/>
  <c r="BA131"/>
  <c r="BA85"/>
  <c r="BU129"/>
  <c r="AQ162"/>
  <c r="AY107"/>
  <c r="BF76"/>
  <c r="AS96"/>
  <c r="AQ109"/>
  <c r="AS175"/>
  <c r="DL64"/>
  <c r="AL64"/>
  <c r="BJ140"/>
  <c r="AW153"/>
  <c r="BG74"/>
  <c r="BE74"/>
  <c r="BN174"/>
  <c r="BK109"/>
  <c r="AT41"/>
  <c r="BH141"/>
  <c r="AV151"/>
  <c r="AL98"/>
  <c r="BC142"/>
  <c r="AO151"/>
  <c r="BI64"/>
  <c r="AO87"/>
  <c r="AY152"/>
  <c r="BN119"/>
  <c r="AM99"/>
  <c r="DL151"/>
  <c r="AL89"/>
  <c r="BO74"/>
  <c r="AW88"/>
  <c r="DL121"/>
  <c r="AU129"/>
  <c r="AX186"/>
  <c r="BE119"/>
  <c r="BI96"/>
  <c r="AW163"/>
  <c r="AR143"/>
  <c r="AL132"/>
  <c r="AZ132"/>
  <c r="BJ64"/>
  <c r="BA162"/>
  <c r="BD163"/>
  <c r="AW122"/>
  <c r="AR89"/>
  <c r="BD165"/>
  <c r="BI111"/>
  <c r="BU143"/>
  <c r="BM118"/>
  <c r="BO107"/>
  <c r="BG198"/>
  <c r="BL52"/>
  <c r="AQ151"/>
  <c r="BP96"/>
  <c r="DL63"/>
  <c r="BU118"/>
  <c r="BG129"/>
  <c r="BU117"/>
  <c r="BF154"/>
  <c r="BD110"/>
  <c r="BA132"/>
  <c r="BB63"/>
  <c r="BU52"/>
  <c r="AV76"/>
  <c r="BM107"/>
  <c r="AM120"/>
  <c r="BD53"/>
  <c r="AW162"/>
  <c r="BT98"/>
  <c r="BI65"/>
  <c r="AP98"/>
  <c r="BB144"/>
  <c r="BC85"/>
  <c r="AQ143"/>
  <c r="AU166"/>
  <c r="AU176"/>
  <c r="AQ163"/>
  <c r="AX166"/>
  <c r="BL155"/>
  <c r="AL153"/>
  <c r="BM123"/>
  <c r="BC134"/>
  <c r="AQ199"/>
  <c r="BM177"/>
  <c r="BM210"/>
  <c r="BO210"/>
  <c r="BT100"/>
  <c r="AO145"/>
  <c r="DL100"/>
  <c r="AU188"/>
  <c r="BD166"/>
  <c r="BN101"/>
  <c r="BU187"/>
  <c r="AR112"/>
  <c r="BB198"/>
  <c r="BU111"/>
  <c r="BE123"/>
  <c r="AV112"/>
  <c r="AY167"/>
  <c r="BK210"/>
  <c r="AP112"/>
  <c r="BA134"/>
  <c r="AW112"/>
  <c r="AR199"/>
  <c r="BT155"/>
  <c r="BB199"/>
  <c r="BE145"/>
  <c r="BD167"/>
  <c r="AV167"/>
  <c r="BP176"/>
  <c r="BE112"/>
  <c r="BA177"/>
  <c r="AX112"/>
  <c r="AL112"/>
  <c r="AT199"/>
  <c r="AX123"/>
  <c r="BP166"/>
  <c r="AX145"/>
  <c r="BP188"/>
  <c r="BJ199"/>
  <c r="BK134"/>
  <c r="AM65"/>
  <c r="BH108"/>
  <c r="BU41"/>
  <c r="DL99"/>
  <c r="BC112"/>
  <c r="BM145"/>
  <c r="AQ210"/>
  <c r="BB177"/>
  <c r="BA210"/>
  <c r="AP145"/>
  <c r="BH188"/>
  <c r="AN145"/>
  <c r="DL198"/>
  <c r="AW134"/>
  <c r="BU122"/>
  <c r="BA101"/>
  <c r="AQ134"/>
  <c r="AU134"/>
  <c r="AR123"/>
  <c r="AN156"/>
  <c r="AS198"/>
  <c r="BD210"/>
  <c r="BM199"/>
  <c r="AP199"/>
  <c r="BT176"/>
  <c r="BU89"/>
  <c r="AM188"/>
  <c r="BL119"/>
  <c r="BD77"/>
  <c r="AN109"/>
  <c r="BK88"/>
  <c r="BN96"/>
  <c r="AR85"/>
  <c r="AR65"/>
  <c r="BN65"/>
  <c r="AT187"/>
  <c r="BH65"/>
  <c r="AR107"/>
  <c r="BP74"/>
  <c r="BG151"/>
  <c r="BT77"/>
  <c r="AV100"/>
  <c r="AX121"/>
  <c r="AN65"/>
  <c r="BO97"/>
  <c r="AL122"/>
  <c r="AN107"/>
  <c r="BH144"/>
  <c r="AU96"/>
  <c r="BN187"/>
  <c r="BA53"/>
  <c r="AS77"/>
  <c r="BJ132"/>
  <c r="BE186"/>
  <c r="AY142"/>
  <c r="BB140"/>
  <c r="AQ131"/>
  <c r="AQ176"/>
  <c r="AX100"/>
  <c r="BM154"/>
  <c r="BG141"/>
  <c r="BM165"/>
  <c r="AN110"/>
  <c r="BA77"/>
  <c r="BI165"/>
  <c r="BT85"/>
  <c r="AQ88"/>
  <c r="AX163"/>
  <c r="AW142"/>
  <c r="BM162"/>
  <c r="BB165"/>
  <c r="AY77"/>
  <c r="BT164"/>
  <c r="BT120"/>
  <c r="AV86"/>
  <c r="BJ118"/>
  <c r="BD88"/>
  <c r="BP120"/>
  <c r="BG96"/>
  <c r="AT96"/>
  <c r="AM166"/>
  <c r="AX88"/>
  <c r="AU118"/>
  <c r="AY174"/>
  <c r="BL142"/>
  <c r="BL198"/>
  <c r="BN140"/>
  <c r="BE152"/>
  <c r="AU140"/>
  <c r="BH100"/>
  <c r="DL142"/>
  <c r="BO111"/>
  <c r="AQ41"/>
  <c r="BP109"/>
  <c r="AV65"/>
  <c r="DL130"/>
  <c r="AS74"/>
  <c r="BK198"/>
  <c r="BB98"/>
  <c r="BG122"/>
  <c r="AS130"/>
  <c r="AV118"/>
  <c r="BO198"/>
  <c r="BH77"/>
  <c r="BN155"/>
  <c r="AZ97"/>
  <c r="AW100"/>
  <c r="BD164"/>
  <c r="AX210"/>
  <c r="BM112"/>
  <c r="AL145"/>
  <c r="AR145"/>
  <c r="AY145"/>
  <c r="BF112"/>
  <c r="BJ101"/>
  <c r="AU112"/>
  <c r="DL122"/>
  <c r="BK156"/>
  <c r="BC177"/>
  <c r="BF134"/>
  <c r="AY131"/>
  <c r="AO86"/>
  <c r="AU119"/>
  <c r="AL100"/>
  <c r="AO176"/>
  <c r="BD176"/>
  <c r="AW85"/>
  <c r="AV122"/>
  <c r="AL53"/>
  <c r="BH109"/>
  <c r="BL152"/>
  <c r="BE153"/>
  <c r="BO141"/>
  <c r="AL176"/>
  <c r="AV99"/>
  <c r="BK111"/>
  <c r="DL154"/>
  <c r="BI53"/>
  <c r="AT144"/>
  <c r="BN75"/>
  <c r="AP133"/>
  <c r="BO155"/>
  <c r="BH107"/>
  <c r="AL129"/>
  <c r="BI175"/>
  <c r="AR129"/>
  <c r="BE63"/>
  <c r="BN165"/>
  <c r="AQ141"/>
  <c r="AW133"/>
  <c r="BF141"/>
  <c r="AX144"/>
  <c r="BC121"/>
  <c r="BN186"/>
  <c r="AO164"/>
  <c r="BJ108"/>
  <c r="BM131"/>
  <c r="BE98"/>
  <c r="AR144"/>
  <c r="BT153"/>
  <c r="BD153"/>
  <c r="BK108"/>
  <c r="AP155"/>
  <c r="BA166"/>
  <c r="AS133"/>
  <c r="AV119"/>
  <c r="AL86"/>
  <c r="BE122"/>
  <c r="BC167"/>
  <c r="BC156"/>
  <c r="AQ101"/>
  <c r="AL177"/>
  <c r="AT210"/>
  <c r="BJ167"/>
  <c r="BI101"/>
  <c r="AR156"/>
  <c r="BF167"/>
  <c r="BL156"/>
  <c r="BO177"/>
  <c r="AR167"/>
  <c r="BN210"/>
  <c r="DL89"/>
  <c r="DL111"/>
  <c r="AW101"/>
  <c r="BF122"/>
  <c r="AR177"/>
  <c r="AL156"/>
  <c r="BB210"/>
  <c r="BK112"/>
  <c r="BG145"/>
  <c r="AY65"/>
  <c r="AX152"/>
  <c r="AV175"/>
  <c r="BL131"/>
  <c r="AR97"/>
  <c r="BL98"/>
  <c r="BK77"/>
  <c r="BT128"/>
  <c r="AV96"/>
  <c r="AY108"/>
  <c r="AT154"/>
  <c r="BU151"/>
  <c r="BI120"/>
  <c r="BG140"/>
  <c r="AV165"/>
  <c r="BL107"/>
  <c r="BJ163"/>
  <c r="AR142"/>
  <c r="AM152"/>
  <c r="AO120"/>
  <c r="AW41"/>
  <c r="BD155"/>
  <c r="BB76"/>
  <c r="AX162"/>
  <c r="BA129"/>
  <c r="BA140"/>
  <c r="AV111"/>
  <c r="BA107"/>
  <c r="BC163"/>
  <c r="AX118"/>
  <c r="AN74"/>
  <c r="BH153"/>
  <c r="AQ76"/>
  <c r="AU163"/>
  <c r="BH119"/>
  <c r="BE6" i="8"/>
  <c r="BC65" i="9"/>
  <c r="AV98"/>
  <c r="BI121"/>
  <c r="AN88"/>
  <c r="AU143"/>
  <c r="BL88"/>
  <c r="AU75"/>
  <c r="AY187"/>
  <c r="BU108"/>
  <c r="BF64"/>
  <c r="AZ140"/>
  <c r="AV164"/>
  <c r="AZ118"/>
  <c r="BJ65"/>
  <c r="BB107"/>
  <c r="BH143"/>
  <c r="AL165"/>
  <c r="AS141"/>
  <c r="AS131"/>
  <c r="BU73"/>
  <c r="AY164"/>
  <c r="BU107"/>
  <c r="AW53"/>
  <c r="AT163"/>
  <c r="BU96"/>
  <c r="AN121"/>
  <c r="AX151"/>
  <c r="AV129"/>
  <c r="AT152"/>
  <c r="BP130"/>
  <c r="BL186"/>
  <c r="AS142"/>
  <c r="AY111"/>
  <c r="AW86"/>
  <c r="BP52"/>
  <c r="AO85"/>
  <c r="BJ165"/>
  <c r="BP121"/>
  <c r="DL62"/>
  <c r="BP85"/>
  <c r="BA76"/>
  <c r="BK155"/>
  <c r="AQ111"/>
  <c r="BB152"/>
  <c r="BK89"/>
  <c r="BJ98"/>
  <c r="BC86"/>
  <c r="AM75"/>
  <c r="BT63"/>
  <c r="BM143"/>
  <c r="AM143"/>
  <c r="AT143"/>
  <c r="AQ64"/>
  <c r="BD64"/>
  <c r="BC64"/>
  <c r="BC210"/>
  <c r="BG210"/>
  <c r="BT122"/>
  <c r="AW210"/>
  <c r="BP101"/>
  <c r="AT101"/>
  <c r="AN210"/>
  <c r="BH101"/>
  <c r="AU210"/>
  <c r="AS101"/>
  <c r="AM101"/>
  <c r="AS156"/>
  <c r="AP154"/>
  <c r="BD162"/>
  <c r="BD109"/>
  <c r="BU130"/>
  <c r="BB132"/>
  <c r="AT175"/>
  <c r="BU153"/>
  <c r="DL41"/>
  <c r="BE133"/>
  <c r="AM119"/>
  <c r="BD74"/>
  <c r="AN99"/>
  <c r="AV140"/>
  <c r="BF153"/>
  <c r="BJ152"/>
  <c r="AZ86"/>
  <c r="AO52"/>
  <c r="AL198"/>
  <c r="BK53"/>
  <c r="AV186"/>
  <c r="BU164"/>
  <c r="AS174"/>
  <c r="AP162"/>
  <c r="AR109"/>
  <c r="AO111"/>
  <c r="BH166"/>
  <c r="BJ110"/>
  <c r="AX164"/>
  <c r="BF6" i="8"/>
  <c r="AO166" i="9"/>
  <c r="BA176"/>
  <c r="AY140"/>
  <c r="BI41"/>
  <c r="BE130"/>
  <c r="BK130"/>
  <c r="AW96"/>
  <c r="AN176"/>
  <c r="BI108"/>
  <c r="BG111"/>
  <c r="AL63"/>
  <c r="AL97"/>
  <c r="BG186"/>
  <c r="AX97"/>
  <c r="BE109"/>
  <c r="AO77"/>
  <c r="AY41"/>
  <c r="AW52"/>
  <c r="AY198"/>
  <c r="AS112"/>
  <c r="BJ177"/>
  <c r="AR101"/>
  <c r="DL176"/>
  <c r="AZ167"/>
  <c r="AQ188"/>
  <c r="AT133"/>
  <c r="AT177"/>
  <c r="BC166"/>
  <c r="BO101"/>
  <c r="AP123"/>
  <c r="AL199"/>
  <c r="AS145"/>
  <c r="AP210"/>
  <c r="BG199"/>
  <c r="AQ177"/>
  <c r="AU156"/>
  <c r="BF101"/>
  <c r="BT111"/>
  <c r="AY101"/>
  <c r="AT145"/>
  <c r="AL123"/>
  <c r="CM197" l="1"/>
  <c r="CW121"/>
  <c r="CO97"/>
  <c r="CM150"/>
  <c r="CQ197"/>
  <c r="CU63"/>
  <c r="CD151"/>
  <c r="DJ151" s="1"/>
  <c r="BS153"/>
  <c r="BW153"/>
  <c r="BX153" s="1"/>
  <c r="CT109"/>
  <c r="DH109" s="1"/>
  <c r="DI109" s="1"/>
  <c r="CZ197"/>
  <c r="CQ142"/>
  <c r="CL118"/>
  <c r="CK119"/>
  <c r="DC73"/>
  <c r="CL63"/>
  <c r="CV162"/>
  <c r="DD154"/>
  <c r="CM143"/>
  <c r="CU121"/>
  <c r="CD162"/>
  <c r="BS164"/>
  <c r="BW164"/>
  <c r="BX164" s="1"/>
  <c r="CR94"/>
  <c r="BQ96"/>
  <c r="CI163"/>
  <c r="BS86"/>
  <c r="BW86"/>
  <c r="BX86" s="1"/>
  <c r="CD84"/>
  <c r="DG95"/>
  <c r="CO50"/>
  <c r="AW380"/>
  <c r="CL64"/>
  <c r="CU154"/>
  <c r="DG131"/>
  <c r="CP165"/>
  <c r="CZ185"/>
  <c r="CH84"/>
  <c r="CZ110"/>
  <c r="CL197"/>
  <c r="DG129"/>
  <c r="CT119"/>
  <c r="CV62"/>
  <c r="CI162"/>
  <c r="CO119"/>
  <c r="DB142"/>
  <c r="CW64"/>
  <c r="CN118"/>
  <c r="CH118"/>
  <c r="AY379"/>
  <c r="CQ40"/>
  <c r="CQ318" s="1"/>
  <c r="CO98"/>
  <c r="CM175"/>
  <c r="CG95"/>
  <c r="CW153"/>
  <c r="CG131"/>
  <c r="CJ130"/>
  <c r="CM153"/>
  <c r="CZ107"/>
  <c r="CY152"/>
  <c r="CW99"/>
  <c r="CI131"/>
  <c r="CZ174"/>
  <c r="CT107"/>
  <c r="CU161"/>
  <c r="CN73"/>
  <c r="CM165"/>
  <c r="CW165"/>
  <c r="CV116"/>
  <c r="CP76"/>
  <c r="CP107"/>
  <c r="CI63"/>
  <c r="CK75"/>
  <c r="CK132"/>
  <c r="CM154"/>
  <c r="DC98"/>
  <c r="DA74"/>
  <c r="CX139"/>
  <c r="CK120"/>
  <c r="CG76"/>
  <c r="CR95"/>
  <c r="BQ97"/>
  <c r="CI142"/>
  <c r="BR144"/>
  <c r="CS143"/>
  <c r="CU99"/>
  <c r="CK62"/>
  <c r="AS381"/>
  <c r="CL142"/>
  <c r="DG153"/>
  <c r="CO141"/>
  <c r="CY119"/>
  <c r="CF109"/>
  <c r="CK110"/>
  <c r="CY173"/>
  <c r="CL108"/>
  <c r="CI119"/>
  <c r="CK109"/>
  <c r="CH73"/>
  <c r="CU84"/>
  <c r="AW381"/>
  <c r="CO61"/>
  <c r="CZ141"/>
  <c r="DB119"/>
  <c r="CJ140"/>
  <c r="CW52"/>
  <c r="CE64"/>
  <c r="CF87"/>
  <c r="CS165"/>
  <c r="CP130"/>
  <c r="CU97"/>
  <c r="CN120"/>
  <c r="CL74"/>
  <c r="CK142"/>
  <c r="CW108"/>
  <c r="DF154"/>
  <c r="CT143"/>
  <c r="DF120"/>
  <c r="DF152"/>
  <c r="CY131"/>
  <c r="CD39"/>
  <c r="CD318" s="1"/>
  <c r="BW41"/>
  <c r="BX41" s="1"/>
  <c r="BS41"/>
  <c r="BS379" s="1"/>
  <c r="AL379"/>
  <c r="CE142"/>
  <c r="CT85"/>
  <c r="CK88"/>
  <c r="CH154"/>
  <c r="DD110"/>
  <c r="CQ121"/>
  <c r="BQ111"/>
  <c r="CR109"/>
  <c r="CT153"/>
  <c r="CH96"/>
  <c r="CN129"/>
  <c r="CZ76"/>
  <c r="CH97"/>
  <c r="CX164"/>
  <c r="CW106"/>
  <c r="CX51"/>
  <c r="DE107"/>
  <c r="CY74"/>
  <c r="DG88"/>
  <c r="CZ121"/>
  <c r="BR89"/>
  <c r="CS88"/>
  <c r="CX88"/>
  <c r="CJ121"/>
  <c r="CG63"/>
  <c r="CP96"/>
  <c r="DA64"/>
  <c r="CU130"/>
  <c r="CI185"/>
  <c r="CI64"/>
  <c r="CY85"/>
  <c r="DE142"/>
  <c r="CP63"/>
  <c r="BR141"/>
  <c r="CS140"/>
  <c r="DC107"/>
  <c r="CO130"/>
  <c r="CF51"/>
  <c r="CF319" s="1"/>
  <c r="DD143"/>
  <c r="DC186"/>
  <c r="DG197"/>
  <c r="CY107"/>
  <c r="CZ85"/>
  <c r="DD153"/>
  <c r="CX174"/>
  <c r="CW163"/>
  <c r="CF151"/>
  <c r="CL84"/>
  <c r="DC40"/>
  <c r="DB110"/>
  <c r="CW88"/>
  <c r="CV131"/>
  <c r="CY185"/>
  <c r="CU87"/>
  <c r="CO160"/>
  <c r="DG173"/>
  <c r="CW117"/>
  <c r="CJ161"/>
  <c r="DG51"/>
  <c r="CO172"/>
  <c r="CS173"/>
  <c r="BR174"/>
  <c r="CV151"/>
  <c r="CX119"/>
  <c r="BX73"/>
  <c r="BT382"/>
  <c r="DF75"/>
  <c r="CD95"/>
  <c r="BS97"/>
  <c r="BW97"/>
  <c r="BX97" s="1"/>
  <c r="CN117"/>
  <c r="CV51"/>
  <c r="CT52"/>
  <c r="BR64"/>
  <c r="CS63"/>
  <c r="DC150"/>
  <c r="BR74"/>
  <c r="CS73"/>
  <c r="CP141"/>
  <c r="CI154"/>
  <c r="CX197"/>
  <c r="DD186"/>
  <c r="CO128"/>
  <c r="CY51"/>
  <c r="CI153"/>
  <c r="BR86"/>
  <c r="CS85"/>
  <c r="DC174"/>
  <c r="CI62"/>
  <c r="AQ381"/>
  <c r="DC128"/>
  <c r="CE119"/>
  <c r="CZ153"/>
  <c r="CY86"/>
  <c r="DC173"/>
  <c r="CP95"/>
  <c r="CE74"/>
  <c r="CR142"/>
  <c r="BQ144"/>
  <c r="CH117"/>
  <c r="CQ174"/>
  <c r="CO62"/>
  <c r="BW63"/>
  <c r="BX63" s="1"/>
  <c r="AL381"/>
  <c r="BS63"/>
  <c r="CD61"/>
  <c r="CK129"/>
  <c r="DE106"/>
  <c r="BS143"/>
  <c r="BW143"/>
  <c r="BX143" s="1"/>
  <c r="CD141"/>
  <c r="DE128"/>
  <c r="CV50"/>
  <c r="BQ100"/>
  <c r="CR98"/>
  <c r="CL99"/>
  <c r="CH186"/>
  <c r="CZ109"/>
  <c r="BR75"/>
  <c r="CS74"/>
  <c r="BQ163"/>
  <c r="CR161"/>
  <c r="CR152"/>
  <c r="DH152" s="1"/>
  <c r="DI152" s="1"/>
  <c r="BQ154"/>
  <c r="CV152"/>
  <c r="BQ130"/>
  <c r="CR128"/>
  <c r="DH128" s="1"/>
  <c r="CH110"/>
  <c r="DG99"/>
  <c r="CM87"/>
  <c r="CN75"/>
  <c r="DB129"/>
  <c r="CH185"/>
  <c r="DD119"/>
  <c r="CU85"/>
  <c r="DE197"/>
  <c r="CJ143"/>
  <c r="CZ162"/>
  <c r="CH140"/>
  <c r="DF109"/>
  <c r="DB40"/>
  <c r="DC97"/>
  <c r="CY110"/>
  <c r="CY121"/>
  <c r="CT87"/>
  <c r="CJ87"/>
  <c r="CF84"/>
  <c r="CN173"/>
  <c r="DB97"/>
  <c r="CM85"/>
  <c r="CO139"/>
  <c r="CK164"/>
  <c r="CK161"/>
  <c r="CU153"/>
  <c r="DF163"/>
  <c r="DB121"/>
  <c r="DA131"/>
  <c r="CZ120"/>
  <c r="CT62"/>
  <c r="BB381"/>
  <c r="BR119"/>
  <c r="CS118"/>
  <c r="CI197"/>
  <c r="DE73"/>
  <c r="CT174"/>
  <c r="DF153"/>
  <c r="CW97"/>
  <c r="DA185"/>
  <c r="CD106"/>
  <c r="BS108"/>
  <c r="BW108"/>
  <c r="BX108" s="1"/>
  <c r="CP110"/>
  <c r="DA107"/>
  <c r="CT97"/>
  <c r="CS131"/>
  <c r="BR132"/>
  <c r="CN161"/>
  <c r="CZ88"/>
  <c r="CU197"/>
  <c r="DC88"/>
  <c r="CI107"/>
  <c r="CO127"/>
  <c r="BR87"/>
  <c r="CS86"/>
  <c r="BR151"/>
  <c r="CS150"/>
  <c r="CP108"/>
  <c r="CF83"/>
  <c r="CF131"/>
  <c r="CF174"/>
  <c r="DC197"/>
  <c r="CV108"/>
  <c r="DD108"/>
  <c r="CH98"/>
  <c r="CL139"/>
  <c r="CL88"/>
  <c r="DF99"/>
  <c r="DD131"/>
  <c r="DE130"/>
  <c r="CY84"/>
  <c r="CM40"/>
  <c r="CM318" s="1"/>
  <c r="AU379"/>
  <c r="CF152"/>
  <c r="CX64"/>
  <c r="CN142"/>
  <c r="CM96"/>
  <c r="CX153"/>
  <c r="DG75"/>
  <c r="DF87"/>
  <c r="DE85"/>
  <c r="CT151"/>
  <c r="DD85"/>
  <c r="CO95"/>
  <c r="DB107"/>
  <c r="CX86"/>
  <c r="DF121"/>
  <c r="CM120"/>
  <c r="CW75"/>
  <c r="CZ96"/>
  <c r="CO94"/>
  <c r="CK73"/>
  <c r="CW175"/>
  <c r="DB186"/>
  <c r="BR155"/>
  <c r="CS154"/>
  <c r="DA186"/>
  <c r="BR198"/>
  <c r="CS197"/>
  <c r="CJ132"/>
  <c r="DD120"/>
  <c r="CU76"/>
  <c r="CQ118"/>
  <c r="CQ161"/>
  <c r="CI106"/>
  <c r="CN87"/>
  <c r="CG141"/>
  <c r="CG96"/>
  <c r="CF141"/>
  <c r="CY128"/>
  <c r="DC140"/>
  <c r="CJ99"/>
  <c r="CP175"/>
  <c r="CX154"/>
  <c r="CI110"/>
  <c r="CE143"/>
  <c r="CW87"/>
  <c r="CG163"/>
  <c r="DA86"/>
  <c r="DE109"/>
  <c r="DF140"/>
  <c r="CE84"/>
  <c r="CV119"/>
  <c r="DC129"/>
  <c r="CJ118"/>
  <c r="CW140"/>
  <c r="BX117"/>
  <c r="CF150"/>
  <c r="CE154"/>
  <c r="CM121"/>
  <c r="DC175"/>
  <c r="DB88"/>
  <c r="CI132"/>
  <c r="DE98"/>
  <c r="BX84"/>
  <c r="CP173"/>
  <c r="BQ165"/>
  <c r="CR163"/>
  <c r="BQ108"/>
  <c r="CR106"/>
  <c r="CF139"/>
  <c r="CU117"/>
  <c r="BQ64"/>
  <c r="CR62"/>
  <c r="DC154"/>
  <c r="CV109"/>
  <c r="CQ99"/>
  <c r="DF185"/>
  <c r="CW119"/>
  <c r="CI164"/>
  <c r="CL161"/>
  <c r="CN52"/>
  <c r="CW129"/>
  <c r="CN64"/>
  <c r="DE162"/>
  <c r="CF128"/>
  <c r="DA117"/>
  <c r="CU74"/>
  <c r="DE95"/>
  <c r="CW161"/>
  <c r="CT130"/>
  <c r="CU52"/>
  <c r="CN140"/>
  <c r="CX62"/>
  <c r="CY151"/>
  <c r="DF40"/>
  <c r="CU139"/>
  <c r="CE185"/>
  <c r="CI150"/>
  <c r="DG165"/>
  <c r="CF185"/>
  <c r="CP142"/>
  <c r="DD139"/>
  <c r="BR76"/>
  <c r="CS75"/>
  <c r="CD119"/>
  <c r="BW121"/>
  <c r="BX121" s="1"/>
  <c r="BS121"/>
  <c r="CL107"/>
  <c r="CU120"/>
  <c r="CM52"/>
  <c r="CM319" s="1"/>
  <c r="CK74"/>
  <c r="CD160"/>
  <c r="BS162"/>
  <c r="BW162"/>
  <c r="BX162" s="1"/>
  <c r="CP98"/>
  <c r="DB95"/>
  <c r="DA40"/>
  <c r="DD51"/>
  <c r="DD88"/>
  <c r="CX87"/>
  <c r="DG74"/>
  <c r="CT161"/>
  <c r="DE163"/>
  <c r="DB175"/>
  <c r="CV74"/>
  <c r="BR100"/>
  <c r="CS99"/>
  <c r="CK143"/>
  <c r="CE76"/>
  <c r="CI52"/>
  <c r="DJ52" s="1"/>
  <c r="CT84"/>
  <c r="CY197"/>
  <c r="CQ165"/>
  <c r="DA99"/>
  <c r="CV173"/>
  <c r="CY109"/>
  <c r="CM76"/>
  <c r="DF142"/>
  <c r="CP143"/>
  <c r="DB163"/>
  <c r="CI97"/>
  <c r="CN86"/>
  <c r="CK117"/>
  <c r="CT76"/>
  <c r="CQ139"/>
  <c r="AQ379"/>
  <c r="CI40"/>
  <c r="CI318" s="1"/>
  <c r="DG106"/>
  <c r="CP52"/>
  <c r="DD164"/>
  <c r="CQ96"/>
  <c r="CI76"/>
  <c r="DG128"/>
  <c r="DD174"/>
  <c r="CX140"/>
  <c r="DF128"/>
  <c r="CJ40"/>
  <c r="CJ318" s="1"/>
  <c r="AR379"/>
  <c r="CL106"/>
  <c r="CE107"/>
  <c r="CG52"/>
  <c r="CL110"/>
  <c r="DE117"/>
  <c r="CR127"/>
  <c r="BQ129"/>
  <c r="DF52"/>
  <c r="DF63"/>
  <c r="CM140"/>
  <c r="CX165"/>
  <c r="CP154"/>
  <c r="CG143"/>
  <c r="DA130"/>
  <c r="CJ150"/>
  <c r="BS52"/>
  <c r="AL380"/>
  <c r="BW52"/>
  <c r="BX52" s="1"/>
  <c r="CD50"/>
  <c r="DE152"/>
  <c r="CS175"/>
  <c r="DG110"/>
  <c r="CY76"/>
  <c r="BR65"/>
  <c r="CS64"/>
  <c r="CL87"/>
  <c r="CE85"/>
  <c r="CT162"/>
  <c r="CW96"/>
  <c r="CG106"/>
  <c r="CO131"/>
  <c r="DE154"/>
  <c r="CP88"/>
  <c r="DF151"/>
  <c r="CD172"/>
  <c r="BS174"/>
  <c r="BW174"/>
  <c r="BX174" s="1"/>
  <c r="DE173"/>
  <c r="CT141"/>
  <c r="DB74"/>
  <c r="DA110"/>
  <c r="CY130"/>
  <c r="CM174"/>
  <c r="CU173"/>
  <c r="DE40"/>
  <c r="CQ164"/>
  <c r="CS96"/>
  <c r="BR97"/>
  <c r="DG120"/>
  <c r="CP140"/>
  <c r="DC109"/>
  <c r="CT95"/>
  <c r="DH95" s="1"/>
  <c r="DI95" s="1"/>
  <c r="CG165"/>
  <c r="CV163"/>
  <c r="CY62"/>
  <c r="CN84"/>
  <c r="CM108"/>
  <c r="CP84"/>
  <c r="DC142"/>
  <c r="CI140"/>
  <c r="BQ152"/>
  <c r="CR150"/>
  <c r="BW85"/>
  <c r="BX85" s="1"/>
  <c r="CD83"/>
  <c r="BS85"/>
  <c r="BQ162"/>
  <c r="CR160"/>
  <c r="CV142"/>
  <c r="CE175"/>
  <c r="CX143"/>
  <c r="CJ88"/>
  <c r="DC143"/>
  <c r="CE141"/>
  <c r="DB164"/>
  <c r="CM107"/>
  <c r="CV129"/>
  <c r="CO63"/>
  <c r="DD140"/>
  <c r="CF75"/>
  <c r="DD73"/>
  <c r="CH99"/>
  <c r="CZ99"/>
  <c r="CO120"/>
  <c r="BS187"/>
  <c r="BW187"/>
  <c r="BX187" s="1"/>
  <c r="CD185"/>
  <c r="CK154"/>
  <c r="DD76"/>
  <c r="CT142"/>
  <c r="CG84"/>
  <c r="CP85"/>
  <c r="DL319"/>
  <c r="DF164"/>
  <c r="DC96"/>
  <c r="CV138"/>
  <c r="CJ109"/>
  <c r="CG152"/>
  <c r="CT163"/>
  <c r="CP163"/>
  <c r="BR88"/>
  <c r="CS87"/>
  <c r="CV161"/>
  <c r="DG132"/>
  <c r="DE88"/>
  <c r="CG88"/>
  <c r="CG121"/>
  <c r="CQ185"/>
  <c r="CU109"/>
  <c r="DE185"/>
  <c r="CG62"/>
  <c r="AO381"/>
  <c r="CK40"/>
  <c r="CK318" s="1"/>
  <c r="AS379"/>
  <c r="DB185"/>
  <c r="CE52"/>
  <c r="CP128"/>
  <c r="CM139"/>
  <c r="BR162"/>
  <c r="CS161"/>
  <c r="DG121"/>
  <c r="CQ143"/>
  <c r="DA87"/>
  <c r="CQ140"/>
  <c r="BP380"/>
  <c r="DA76"/>
  <c r="CX161"/>
  <c r="CW62"/>
  <c r="CI128"/>
  <c r="DJ128" s="1"/>
  <c r="CV61"/>
  <c r="CG98"/>
  <c r="CY153"/>
  <c r="BW96"/>
  <c r="BX96" s="1"/>
  <c r="BS96"/>
  <c r="CD94"/>
  <c r="DB109"/>
  <c r="CW151"/>
  <c r="DB63"/>
  <c r="CT63"/>
  <c r="CU75"/>
  <c r="DD75"/>
  <c r="CL185"/>
  <c r="CY40"/>
  <c r="CI96"/>
  <c r="CJ128"/>
  <c r="CI174"/>
  <c r="CT128"/>
  <c r="DG107"/>
  <c r="CI88"/>
  <c r="DA88"/>
  <c r="CO142"/>
  <c r="CU140"/>
  <c r="BQ132"/>
  <c r="CR130"/>
  <c r="DH130" s="1"/>
  <c r="DI130" s="1"/>
  <c r="CN51"/>
  <c r="CN319" s="1"/>
  <c r="AV380"/>
  <c r="DD64"/>
  <c r="CU108"/>
  <c r="CH174"/>
  <c r="CO84"/>
  <c r="DC161"/>
  <c r="BB379"/>
  <c r="CT40"/>
  <c r="CT318" s="1"/>
  <c r="CY87"/>
  <c r="CR129"/>
  <c r="BQ131"/>
  <c r="DG118"/>
  <c r="CU96"/>
  <c r="CK99"/>
  <c r="CN165"/>
  <c r="CZ165"/>
  <c r="DF139"/>
  <c r="CD130"/>
  <c r="BS132"/>
  <c r="BW132"/>
  <c r="BX132" s="1"/>
  <c r="CX95"/>
  <c r="CG117"/>
  <c r="CO108"/>
  <c r="BQ87"/>
  <c r="CR85"/>
  <c r="DA75"/>
  <c r="CL86"/>
  <c r="DA174"/>
  <c r="CV85"/>
  <c r="DF119"/>
  <c r="CX99"/>
  <c r="CP132"/>
  <c r="CH76"/>
  <c r="CM129"/>
  <c r="CJ142"/>
  <c r="DD162"/>
  <c r="CP40"/>
  <c r="CP318" s="1"/>
  <c r="AX379"/>
  <c r="DF132"/>
  <c r="CH121"/>
  <c r="CQ110"/>
  <c r="DG150"/>
  <c r="CQ86"/>
  <c r="CO107"/>
  <c r="CI141"/>
  <c r="CX141"/>
  <c r="CU186"/>
  <c r="CG110"/>
  <c r="DD197"/>
  <c r="CO161"/>
  <c r="CV140"/>
  <c r="DH140" s="1"/>
  <c r="DI140" s="1"/>
  <c r="CX129"/>
  <c r="CI84"/>
  <c r="CI121"/>
  <c r="CS120"/>
  <c r="BR121"/>
  <c r="CK51"/>
  <c r="AS380"/>
  <c r="CD127"/>
  <c r="BS129"/>
  <c r="BW129"/>
  <c r="BX129" s="1"/>
  <c r="DG117"/>
  <c r="CK151"/>
  <c r="CX109"/>
  <c r="CL98"/>
  <c r="CJ108"/>
  <c r="DJ108" s="1"/>
  <c r="DA95"/>
  <c r="CV105"/>
  <c r="CE99"/>
  <c r="CT154"/>
  <c r="CO138"/>
  <c r="CK141"/>
  <c r="CE150"/>
  <c r="DG130"/>
  <c r="CW130"/>
  <c r="DG163"/>
  <c r="DB154"/>
  <c r="DD98"/>
  <c r="BS88"/>
  <c r="BW88"/>
  <c r="BX88" s="1"/>
  <c r="CD86"/>
  <c r="BQ41"/>
  <c r="BQ379" s="1"/>
  <c r="CR39"/>
  <c r="CR318" s="1"/>
  <c r="AZ379"/>
  <c r="DD141"/>
  <c r="CW118"/>
  <c r="DB99"/>
  <c r="CE73"/>
  <c r="DD185"/>
  <c r="DD74"/>
  <c r="CF62"/>
  <c r="CZ106"/>
  <c r="DF175"/>
  <c r="DA197"/>
  <c r="DA143"/>
  <c r="CJ73"/>
  <c r="CQ98"/>
  <c r="CH161"/>
  <c r="CQ173"/>
  <c r="CP185"/>
  <c r="CQ85"/>
  <c r="DG185"/>
  <c r="CU88"/>
  <c r="CJ110"/>
  <c r="CO164"/>
  <c r="CX142"/>
  <c r="CU62"/>
  <c r="CU320" s="1"/>
  <c r="BC381"/>
  <c r="CZ84"/>
  <c r="CW109"/>
  <c r="CP121"/>
  <c r="CZ139"/>
  <c r="CT150"/>
  <c r="CG109"/>
  <c r="CR141"/>
  <c r="BQ143"/>
  <c r="CM128"/>
  <c r="CG75"/>
  <c r="CJ173"/>
  <c r="CK152"/>
  <c r="DD152"/>
  <c r="CR139"/>
  <c r="DH139" s="1"/>
  <c r="DI139" s="1"/>
  <c r="BQ141"/>
  <c r="CU163"/>
  <c r="DG154"/>
  <c r="CH197"/>
  <c r="DG85"/>
  <c r="CW139"/>
  <c r="CY63"/>
  <c r="CK173"/>
  <c r="CM117"/>
  <c r="CJ162"/>
  <c r="CG173"/>
  <c r="DD52"/>
  <c r="CQ84"/>
  <c r="CG128"/>
  <c r="CX186"/>
  <c r="DD165"/>
  <c r="CK165"/>
  <c r="CH143"/>
  <c r="CV120"/>
  <c r="CF117"/>
  <c r="BP381"/>
  <c r="CO86"/>
  <c r="CN151"/>
  <c r="CG118"/>
  <c r="DJ118" s="1"/>
  <c r="CG174"/>
  <c r="CP86"/>
  <c r="CL151"/>
  <c r="CJ131"/>
  <c r="CH132"/>
  <c r="DF88"/>
  <c r="DB197"/>
  <c r="BS144"/>
  <c r="BW144"/>
  <c r="CD142"/>
  <c r="CU110"/>
  <c r="CT132"/>
  <c r="CP87"/>
  <c r="DG73"/>
  <c r="BQ65"/>
  <c r="CR63"/>
  <c r="DH63" s="1"/>
  <c r="CW174"/>
  <c r="CU142"/>
  <c r="DC85"/>
  <c r="DA150"/>
  <c r="BR143"/>
  <c r="CS142"/>
  <c r="DE52"/>
  <c r="CK118"/>
  <c r="DA96"/>
  <c r="CI98"/>
  <c r="CN175"/>
  <c r="CU174"/>
  <c r="CR164"/>
  <c r="CE165"/>
  <c r="BS89"/>
  <c r="BW89"/>
  <c r="CD87"/>
  <c r="CO196"/>
  <c r="CQ129"/>
  <c r="CY108"/>
  <c r="CN128"/>
  <c r="CL173"/>
  <c r="DF86"/>
  <c r="DF74"/>
  <c r="DD62"/>
  <c r="CZ73"/>
  <c r="CV87"/>
  <c r="CI165"/>
  <c r="CR185"/>
  <c r="DH185" s="1"/>
  <c r="DI185" s="1"/>
  <c r="BQ187"/>
  <c r="CN185"/>
  <c r="CU152"/>
  <c r="CF173"/>
  <c r="CI109"/>
  <c r="CX173"/>
  <c r="CJ139"/>
  <c r="DF131"/>
  <c r="CQ119"/>
  <c r="CJ164"/>
  <c r="DG162"/>
  <c r="DE74"/>
  <c r="CK162"/>
  <c r="CY142"/>
  <c r="CH95"/>
  <c r="CL95"/>
  <c r="CE98"/>
  <c r="AP381"/>
  <c r="CH62"/>
  <c r="CE62"/>
  <c r="CE320" s="1"/>
  <c r="AM381"/>
  <c r="DB161"/>
  <c r="CE120"/>
  <c r="CP150"/>
  <c r="CG161"/>
  <c r="CZ175"/>
  <c r="CL143"/>
  <c r="CY175"/>
  <c r="DE140"/>
  <c r="CN153"/>
  <c r="CO85"/>
  <c r="CJ129"/>
  <c r="DC52"/>
  <c r="CH109"/>
  <c r="DF118"/>
  <c r="DC118"/>
  <c r="AO379"/>
  <c r="CG40"/>
  <c r="CG318" s="1"/>
  <c r="CG142"/>
  <c r="DJ142" s="1"/>
  <c r="CD85"/>
  <c r="BS87"/>
  <c r="BW87"/>
  <c r="BX87" s="1"/>
  <c r="CH152"/>
  <c r="AN380"/>
  <c r="CF50"/>
  <c r="CQ154"/>
  <c r="DE143"/>
  <c r="CT175"/>
  <c r="CU164"/>
  <c r="CL120"/>
  <c r="DE62"/>
  <c r="CW131"/>
  <c r="CY95"/>
  <c r="CQ151"/>
  <c r="DB141"/>
  <c r="DG98"/>
  <c r="DC152"/>
  <c r="CL163"/>
  <c r="CN119"/>
  <c r="CF119"/>
  <c r="CF96"/>
  <c r="CX108"/>
  <c r="CT86"/>
  <c r="DH86" s="1"/>
  <c r="DI86" s="1"/>
  <c r="CD173"/>
  <c r="DJ173" s="1"/>
  <c r="BS175"/>
  <c r="BW175"/>
  <c r="BX175" s="1"/>
  <c r="BS154"/>
  <c r="CD152"/>
  <c r="BW154"/>
  <c r="BX154" s="1"/>
  <c r="DA52"/>
  <c r="CG164"/>
  <c r="DB150"/>
  <c r="CY140"/>
  <c r="BC379"/>
  <c r="CU40"/>
  <c r="CU318" s="1"/>
  <c r="CF163"/>
  <c r="DE141"/>
  <c r="DE121"/>
  <c r="CQ186"/>
  <c r="DE186"/>
  <c r="CD196"/>
  <c r="CW142"/>
  <c r="CM185"/>
  <c r="CY97"/>
  <c r="CG86"/>
  <c r="CN74"/>
  <c r="CM164"/>
  <c r="CL128"/>
  <c r="DD95"/>
  <c r="CZ131"/>
  <c r="CK108"/>
  <c r="CI86"/>
  <c r="BR154"/>
  <c r="CS153"/>
  <c r="CE86"/>
  <c r="CZ75"/>
  <c r="CJ85"/>
  <c r="CZ51"/>
  <c r="CO149"/>
  <c r="DA162"/>
  <c r="CK64"/>
  <c r="CK97"/>
  <c r="DE153"/>
  <c r="CX118"/>
  <c r="DB118"/>
  <c r="DE64"/>
  <c r="CZ129"/>
  <c r="CH108"/>
  <c r="CM74"/>
  <c r="CL141"/>
  <c r="CM131"/>
  <c r="CL62"/>
  <c r="CL320" s="1"/>
  <c r="AT381"/>
  <c r="BX139"/>
  <c r="BQ85"/>
  <c r="CR83"/>
  <c r="DH83" s="1"/>
  <c r="DI83" s="1"/>
  <c r="DA63"/>
  <c r="CG87"/>
  <c r="CQ75"/>
  <c r="DC106"/>
  <c r="CG129"/>
  <c r="CI117"/>
  <c r="CN96"/>
  <c r="CJ117"/>
  <c r="CJ97"/>
  <c r="CL150"/>
  <c r="CT73"/>
  <c r="BQ122"/>
  <c r="CR120"/>
  <c r="DE175"/>
  <c r="CP99"/>
  <c r="DC164"/>
  <c r="CM64"/>
  <c r="CJ74"/>
  <c r="CP164"/>
  <c r="CK139"/>
  <c r="DD87"/>
  <c r="CU98"/>
  <c r="CX52"/>
  <c r="AO380"/>
  <c r="CG51"/>
  <c r="CG319" s="1"/>
  <c r="CE129"/>
  <c r="CH164"/>
  <c r="CG150"/>
  <c r="CE97"/>
  <c r="CO72"/>
  <c r="DB87"/>
  <c r="CK98"/>
  <c r="DE96"/>
  <c r="DC141"/>
  <c r="CL162"/>
  <c r="DE63"/>
  <c r="DB152"/>
  <c r="CX128"/>
  <c r="CW150"/>
  <c r="CV185"/>
  <c r="DC110"/>
  <c r="CY132"/>
  <c r="CL154"/>
  <c r="CI175"/>
  <c r="CP109"/>
  <c r="CF118"/>
  <c r="CM142"/>
  <c r="CR184"/>
  <c r="BQ186"/>
  <c r="CE96"/>
  <c r="BQ86"/>
  <c r="CR84"/>
  <c r="DE150"/>
  <c r="CV86"/>
  <c r="CW120"/>
  <c r="CU141"/>
  <c r="DE119"/>
  <c r="CI130"/>
  <c r="DC64"/>
  <c r="CL75"/>
  <c r="CO173"/>
  <c r="CJ76"/>
  <c r="CY75"/>
  <c r="CV63"/>
  <c r="CS163"/>
  <c r="BR164"/>
  <c r="CU73"/>
  <c r="CV184"/>
  <c r="DE108"/>
  <c r="CE163"/>
  <c r="CR118"/>
  <c r="BQ120"/>
  <c r="DG64"/>
  <c r="BS107"/>
  <c r="CD105"/>
  <c r="BW107"/>
  <c r="BX107" s="1"/>
  <c r="CX110"/>
  <c r="CZ186"/>
  <c r="CF153"/>
  <c r="CD109"/>
  <c r="BS111"/>
  <c r="BW111"/>
  <c r="CF86"/>
  <c r="DF85"/>
  <c r="CH139"/>
  <c r="CY164"/>
  <c r="CH40"/>
  <c r="CH318" s="1"/>
  <c r="AP379"/>
  <c r="CU86"/>
  <c r="BR165"/>
  <c r="CS164"/>
  <c r="CD96"/>
  <c r="BS98"/>
  <c r="BW98"/>
  <c r="BX98" s="1"/>
  <c r="CQ73"/>
  <c r="CP106"/>
  <c r="CT139"/>
  <c r="CV83"/>
  <c r="CP62"/>
  <c r="AX381"/>
  <c r="CV95"/>
  <c r="CE108"/>
  <c r="CH130"/>
  <c r="DA120"/>
  <c r="CO51"/>
  <c r="CO152"/>
  <c r="CY162"/>
  <c r="DA97"/>
  <c r="CP131"/>
  <c r="CN98"/>
  <c r="CX151"/>
  <c r="CM151"/>
  <c r="CW74"/>
  <c r="DF107"/>
  <c r="DD96"/>
  <c r="CK52"/>
  <c r="CK319" s="1"/>
  <c r="CF184"/>
  <c r="BW76"/>
  <c r="BX76" s="1"/>
  <c r="CD74"/>
  <c r="BS76"/>
  <c r="DD86"/>
  <c r="CK163"/>
  <c r="DB151"/>
  <c r="CY98"/>
  <c r="DB117"/>
  <c r="DC119"/>
  <c r="CN150"/>
  <c r="CZ163"/>
  <c r="CH51"/>
  <c r="AP380"/>
  <c r="CQ141"/>
  <c r="CE95"/>
  <c r="CU131"/>
  <c r="DA84"/>
  <c r="BW163"/>
  <c r="BX163" s="1"/>
  <c r="BS163"/>
  <c r="CD161"/>
  <c r="DF106"/>
  <c r="CN97"/>
  <c r="DM53"/>
  <c r="CQ88"/>
  <c r="CJ186"/>
  <c r="CN143"/>
  <c r="CO185"/>
  <c r="DC132"/>
  <c r="CO153"/>
  <c r="CF116"/>
  <c r="BW130"/>
  <c r="BX130" s="1"/>
  <c r="BS130"/>
  <c r="CD128"/>
  <c r="CV130"/>
  <c r="CM163"/>
  <c r="CZ95"/>
  <c r="CI118"/>
  <c r="CT64"/>
  <c r="DH64" s="1"/>
  <c r="CX107"/>
  <c r="CH85"/>
  <c r="DA142"/>
  <c r="BS120"/>
  <c r="BW120"/>
  <c r="BX120" s="1"/>
  <c r="CD118"/>
  <c r="AX380"/>
  <c r="CP51"/>
  <c r="CP319" s="1"/>
  <c r="CN85"/>
  <c r="BX106"/>
  <c r="CZ140"/>
  <c r="CP119"/>
  <c r="CU107"/>
  <c r="CW185"/>
  <c r="CT108"/>
  <c r="DG52"/>
  <c r="CM161"/>
  <c r="DC95"/>
  <c r="CU64"/>
  <c r="CN88"/>
  <c r="DA121"/>
  <c r="DC99"/>
  <c r="DA154"/>
  <c r="CD174"/>
  <c r="BR130"/>
  <c r="CS129"/>
  <c r="CD184"/>
  <c r="BW186"/>
  <c r="BX186" s="1"/>
  <c r="BS186"/>
  <c r="AV379"/>
  <c r="CN40"/>
  <c r="CN318" s="1"/>
  <c r="CJ86"/>
  <c r="DA73"/>
  <c r="CL117"/>
  <c r="DC117"/>
  <c r="BR108"/>
  <c r="CS107"/>
  <c r="BQ53"/>
  <c r="CR51"/>
  <c r="BR110"/>
  <c r="CS109"/>
  <c r="CX152"/>
  <c r="CJ75"/>
  <c r="CO162"/>
  <c r="CL40"/>
  <c r="CL318" s="1"/>
  <c r="AT379"/>
  <c r="DB75"/>
  <c r="AQ380"/>
  <c r="CI51"/>
  <c r="DB131"/>
  <c r="DA140"/>
  <c r="BX95"/>
  <c r="AM380"/>
  <c r="CE51"/>
  <c r="DB106"/>
  <c r="CH106"/>
  <c r="BX29"/>
  <c r="BT378"/>
  <c r="CO106"/>
  <c r="CX40"/>
  <c r="CX130"/>
  <c r="CE121"/>
  <c r="CG197"/>
  <c r="CK175"/>
  <c r="CJ175"/>
  <c r="BR111"/>
  <c r="CS110"/>
  <c r="DC121"/>
  <c r="CY88"/>
  <c r="DF143"/>
  <c r="CL175"/>
  <c r="CG132"/>
  <c r="CE110"/>
  <c r="BQ133"/>
  <c r="CR131"/>
  <c r="DF161"/>
  <c r="CW164"/>
  <c r="CE63"/>
  <c r="CY118"/>
  <c r="DC108"/>
  <c r="CK76"/>
  <c r="CM130"/>
  <c r="CJ174"/>
  <c r="DA152"/>
  <c r="CP152"/>
  <c r="BR41"/>
  <c r="BR379" s="1"/>
  <c r="CS40"/>
  <c r="CS318" s="1"/>
  <c r="BA379"/>
  <c r="CZ118"/>
  <c r="CQ163"/>
  <c r="DE75"/>
  <c r="CM98"/>
  <c r="BW99"/>
  <c r="BX99" s="1"/>
  <c r="BS99"/>
  <c r="CD97"/>
  <c r="DD109"/>
  <c r="DG140"/>
  <c r="CF138"/>
  <c r="CS117"/>
  <c r="BR118"/>
  <c r="CS52"/>
  <c r="BR53"/>
  <c r="DG84"/>
  <c r="CT117"/>
  <c r="DG119"/>
  <c r="CN107"/>
  <c r="CI95"/>
  <c r="CF94"/>
  <c r="CZ97"/>
  <c r="CH52"/>
  <c r="CN139"/>
  <c r="DC153"/>
  <c r="DG76"/>
  <c r="CE109"/>
  <c r="DF173"/>
  <c r="CO129"/>
  <c r="CY163"/>
  <c r="BX150"/>
  <c r="CU150"/>
  <c r="DD173"/>
  <c r="CK63"/>
  <c r="DD128"/>
  <c r="BT379"/>
  <c r="BX40"/>
  <c r="CM162"/>
  <c r="CW173"/>
  <c r="CX163"/>
  <c r="CN132"/>
  <c r="CT110"/>
  <c r="CP197"/>
  <c r="DB143"/>
  <c r="CQ132"/>
  <c r="CL165"/>
  <c r="DF186"/>
  <c r="DD99"/>
  <c r="BQ155"/>
  <c r="CR153"/>
  <c r="CW197"/>
  <c r="CU132"/>
  <c r="CY143"/>
  <c r="CN109"/>
  <c r="DC139"/>
  <c r="BR186"/>
  <c r="CS185"/>
  <c r="CP97"/>
  <c r="CS62"/>
  <c r="BR63"/>
  <c r="BA381"/>
  <c r="CK128"/>
  <c r="CW73"/>
  <c r="CK106"/>
  <c r="CX106"/>
  <c r="CX131"/>
  <c r="DG142"/>
  <c r="CK107"/>
  <c r="CL73"/>
  <c r="CZ62"/>
  <c r="CI75"/>
  <c r="BQ119"/>
  <c r="CR117"/>
  <c r="DH117" s="1"/>
  <c r="DI117" s="1"/>
  <c r="CG151"/>
  <c r="CG185"/>
  <c r="CX120"/>
  <c r="CE75"/>
  <c r="CW152"/>
  <c r="BS109"/>
  <c r="BW109"/>
  <c r="BX109" s="1"/>
  <c r="CD107"/>
  <c r="CM95"/>
  <c r="DA151"/>
  <c r="DB96"/>
  <c r="BR109"/>
  <c r="CS108"/>
  <c r="DC163"/>
  <c r="CU129"/>
  <c r="CQ51"/>
  <c r="AY380"/>
  <c r="CH173"/>
  <c r="CF97"/>
  <c r="CQ109"/>
  <c r="CO75"/>
  <c r="CM84"/>
  <c r="CY73"/>
  <c r="CR96"/>
  <c r="BQ98"/>
  <c r="CM173"/>
  <c r="CH86"/>
  <c r="CR61"/>
  <c r="CR320" s="1"/>
  <c r="BQ63"/>
  <c r="AZ381"/>
  <c r="CI173"/>
  <c r="DC130"/>
  <c r="CZ130"/>
  <c r="CQ62"/>
  <c r="AY381"/>
  <c r="CZ152"/>
  <c r="CQ108"/>
  <c r="DE97"/>
  <c r="CM63"/>
  <c r="CY186"/>
  <c r="CE88"/>
  <c r="DJ88" s="1"/>
  <c r="DF110"/>
  <c r="CG99"/>
  <c r="CW76"/>
  <c r="CW143"/>
  <c r="CZ143"/>
  <c r="CN186"/>
  <c r="BR133"/>
  <c r="CS132"/>
  <c r="CE132"/>
  <c r="DE174"/>
  <c r="CS119"/>
  <c r="BR120"/>
  <c r="DF73"/>
  <c r="CV72"/>
  <c r="DF98"/>
  <c r="CQ76"/>
  <c r="BR153"/>
  <c r="CS152"/>
  <c r="CO151"/>
  <c r="CT173"/>
  <c r="DC84"/>
  <c r="CO118"/>
  <c r="DG87"/>
  <c r="CG130"/>
  <c r="CW107"/>
  <c r="CI151"/>
  <c r="CV139"/>
  <c r="CF72"/>
  <c r="CK130"/>
  <c r="CZ150"/>
  <c r="CZ87"/>
  <c r="CQ87"/>
  <c r="CH142"/>
  <c r="DA163"/>
  <c r="DD151"/>
  <c r="CW95"/>
  <c r="CK85"/>
  <c r="CF105"/>
  <c r="CO73"/>
  <c r="CX84"/>
  <c r="CY129"/>
  <c r="BX62"/>
  <c r="BT381"/>
  <c r="DC51"/>
  <c r="CP117"/>
  <c r="CP118"/>
  <c r="DG139"/>
  <c r="DB98"/>
  <c r="CX185"/>
  <c r="CY117"/>
  <c r="DB139"/>
  <c r="DB86"/>
  <c r="AZ380"/>
  <c r="BQ52"/>
  <c r="CR50"/>
  <c r="DH50" s="1"/>
  <c r="DI50" s="1"/>
  <c r="DA141"/>
  <c r="CR149"/>
  <c r="BQ151"/>
  <c r="BW74"/>
  <c r="BX74" s="1"/>
  <c r="CD72"/>
  <c r="BS74"/>
  <c r="DB130"/>
  <c r="CQ150"/>
  <c r="CF162"/>
  <c r="DF51"/>
  <c r="CM119"/>
  <c r="CW51"/>
  <c r="CF98"/>
  <c r="DE99"/>
  <c r="CF142"/>
  <c r="CP186"/>
  <c r="CW110"/>
  <c r="CD120"/>
  <c r="DF165"/>
  <c r="CJ197"/>
  <c r="CN197"/>
  <c r="BQ110"/>
  <c r="CR108"/>
  <c r="CU162"/>
  <c r="CH162"/>
  <c r="CE118"/>
  <c r="CX98"/>
  <c r="CT164"/>
  <c r="DD107"/>
  <c r="BW64"/>
  <c r="BX64" s="1"/>
  <c r="CD62"/>
  <c r="BS64"/>
  <c r="CH64"/>
  <c r="CQ131"/>
  <c r="CF85"/>
  <c r="CE87"/>
  <c r="CD149"/>
  <c r="DJ149" s="1"/>
  <c r="BS151"/>
  <c r="BW151"/>
  <c r="BX151" s="1"/>
  <c r="DA85"/>
  <c r="CU106"/>
  <c r="CZ63"/>
  <c r="CK140"/>
  <c r="CI152"/>
  <c r="CR119"/>
  <c r="BQ121"/>
  <c r="CW98"/>
  <c r="CT185"/>
  <c r="CL97"/>
  <c r="CZ108"/>
  <c r="BQ74"/>
  <c r="CR72"/>
  <c r="DH72" s="1"/>
  <c r="DI72" s="1"/>
  <c r="DB84"/>
  <c r="DG96"/>
  <c r="DF108"/>
  <c r="DC62"/>
  <c r="DH62" s="1"/>
  <c r="BR142"/>
  <c r="CS141"/>
  <c r="CT118"/>
  <c r="CS106"/>
  <c r="BR107"/>
  <c r="CL152"/>
  <c r="CJ52"/>
  <c r="BQ77"/>
  <c r="CR75"/>
  <c r="DD142"/>
  <c r="CR74"/>
  <c r="BQ76"/>
  <c r="BR96"/>
  <c r="CS95"/>
  <c r="CJ151"/>
  <c r="DD129"/>
  <c r="CL130"/>
  <c r="CW128"/>
  <c r="CH63"/>
  <c r="CH74"/>
  <c r="CM97"/>
  <c r="CY64"/>
  <c r="BS165"/>
  <c r="BW165"/>
  <c r="BX165" s="1"/>
  <c r="CD163"/>
  <c r="DA118"/>
  <c r="CG74"/>
  <c r="CW141"/>
  <c r="CN130"/>
  <c r="CK150"/>
  <c r="CK185"/>
  <c r="CF63"/>
  <c r="BQ109"/>
  <c r="CR107"/>
  <c r="BQ164"/>
  <c r="CR162"/>
  <c r="CF130"/>
  <c r="CM152"/>
  <c r="CW186"/>
  <c r="CN110"/>
  <c r="CK131"/>
  <c r="CO109"/>
  <c r="CW132"/>
  <c r="DE161"/>
  <c r="CK174"/>
  <c r="CV118"/>
  <c r="BR152"/>
  <c r="CS151"/>
  <c r="CJ153"/>
  <c r="CH75"/>
  <c r="CE162"/>
  <c r="CP153"/>
  <c r="CW84"/>
  <c r="DF62"/>
  <c r="CX150"/>
  <c r="CI129"/>
  <c r="CL164"/>
  <c r="CV73"/>
  <c r="CI120"/>
  <c r="BW53"/>
  <c r="BX53" s="1"/>
  <c r="BS53"/>
  <c r="CD51"/>
  <c r="DE139"/>
  <c r="DF96"/>
  <c r="CP120"/>
  <c r="CZ164"/>
  <c r="BS118"/>
  <c r="CD116"/>
  <c r="DJ116" s="1"/>
  <c r="DK116" s="1"/>
  <c r="DM116" s="1"/>
  <c r="BW118"/>
  <c r="BX118" s="1"/>
  <c r="CT51"/>
  <c r="CT319" s="1"/>
  <c r="BB380"/>
  <c r="CD117"/>
  <c r="BS119"/>
  <c r="BW119"/>
  <c r="BX119" s="1"/>
  <c r="DA51"/>
  <c r="BR140"/>
  <c r="CS139"/>
  <c r="BQ107"/>
  <c r="CR105"/>
  <c r="CE174"/>
  <c r="CM73"/>
  <c r="CV127"/>
  <c r="DH127" s="1"/>
  <c r="DI127" s="1"/>
  <c r="BW65"/>
  <c r="BX65" s="1"/>
  <c r="BS65"/>
  <c r="CD63"/>
  <c r="CI108"/>
  <c r="CV97"/>
  <c r="CN106"/>
  <c r="DD63"/>
  <c r="CZ40"/>
  <c r="DC151"/>
  <c r="CE117"/>
  <c r="CG139"/>
  <c r="BS77"/>
  <c r="BW77"/>
  <c r="BX77" s="1"/>
  <c r="CD75"/>
  <c r="DJ75" s="1"/>
  <c r="CZ142"/>
  <c r="CT74"/>
  <c r="CF161"/>
  <c r="CZ86"/>
  <c r="DE118"/>
  <c r="DG186"/>
  <c r="CN121"/>
  <c r="DB165"/>
  <c r="CN99"/>
  <c r="CV98"/>
  <c r="CE152"/>
  <c r="CF74"/>
  <c r="DE76"/>
  <c r="CZ117"/>
  <c r="CS128"/>
  <c r="BR129"/>
  <c r="DD150"/>
  <c r="CL85"/>
  <c r="DM41"/>
  <c r="CZ119"/>
  <c r="CO140"/>
  <c r="DF174"/>
  <c r="CK95"/>
  <c r="CL140"/>
  <c r="DG152"/>
  <c r="CW85"/>
  <c r="CP64"/>
  <c r="BS152"/>
  <c r="CD150"/>
  <c r="BW152"/>
  <c r="BX152" s="1"/>
  <c r="CN152"/>
  <c r="CJ98"/>
  <c r="BW142"/>
  <c r="BX142" s="1"/>
  <c r="CD140"/>
  <c r="BS142"/>
  <c r="CP161"/>
  <c r="CQ52"/>
  <c r="CV106"/>
  <c r="BC380"/>
  <c r="CU51"/>
  <c r="CU319" s="1"/>
  <c r="CD139"/>
  <c r="BW141"/>
  <c r="BX141" s="1"/>
  <c r="BS141"/>
  <c r="CT165"/>
  <c r="CE197"/>
  <c r="CF196"/>
  <c r="DE165"/>
  <c r="CZ132"/>
  <c r="DD40"/>
  <c r="CX97"/>
  <c r="DF97"/>
  <c r="CH129"/>
  <c r="DB140"/>
  <c r="CE40"/>
  <c r="CE318" s="1"/>
  <c r="AM379"/>
  <c r="CP162"/>
  <c r="DC120"/>
  <c r="CX75"/>
  <c r="CY52"/>
  <c r="CG140"/>
  <c r="CO105"/>
  <c r="DE84"/>
  <c r="CM51"/>
  <c r="AU380"/>
  <c r="DC131"/>
  <c r="DG161"/>
  <c r="CT75"/>
  <c r="CT106"/>
  <c r="DH106" s="1"/>
  <c r="CV128"/>
  <c r="DA106"/>
  <c r="CN108"/>
  <c r="CE164"/>
  <c r="CF149"/>
  <c r="CO83"/>
  <c r="CK84"/>
  <c r="CE153"/>
  <c r="DJ153" s="1"/>
  <c r="CY150"/>
  <c r="CI143"/>
  <c r="CX175"/>
  <c r="DB132"/>
  <c r="CT88"/>
  <c r="CH120"/>
  <c r="CV153"/>
  <c r="DE87"/>
  <c r="CH131"/>
  <c r="DL318"/>
  <c r="CQ152"/>
  <c r="DA129"/>
  <c r="CQ106"/>
  <c r="CT96"/>
  <c r="CR173"/>
  <c r="BQ175"/>
  <c r="CE128"/>
  <c r="BX51"/>
  <c r="BT380"/>
  <c r="AN379"/>
  <c r="CF39"/>
  <c r="CF318" s="1"/>
  <c r="DF76"/>
  <c r="CW63"/>
  <c r="DA128"/>
  <c r="CN76"/>
  <c r="CF160"/>
  <c r="DC162"/>
  <c r="CQ128"/>
  <c r="DD163"/>
  <c r="DE151"/>
  <c r="CN131"/>
  <c r="CW86"/>
  <c r="CG162"/>
  <c r="DB128"/>
  <c r="BS140"/>
  <c r="CD138"/>
  <c r="DJ138" s="1"/>
  <c r="BW140"/>
  <c r="BX140" s="1"/>
  <c r="DG62"/>
  <c r="CH87"/>
  <c r="AW379"/>
  <c r="CO39"/>
  <c r="CO318" s="1"/>
  <c r="CP139"/>
  <c r="CG108"/>
  <c r="CL52"/>
  <c r="CL319" s="1"/>
  <c r="CI87"/>
  <c r="CV94"/>
  <c r="CI161"/>
  <c r="CF73"/>
  <c r="CT152"/>
  <c r="DB51"/>
  <c r="DC75"/>
  <c r="DB62"/>
  <c r="CJ185"/>
  <c r="CZ52"/>
  <c r="CQ63"/>
  <c r="CG119"/>
  <c r="DB64"/>
  <c r="CF95"/>
  <c r="DF197"/>
  <c r="CY165"/>
  <c r="CM186"/>
  <c r="CF164"/>
  <c r="CV174"/>
  <c r="CE131"/>
  <c r="DJ131" s="1"/>
  <c r="DE131"/>
  <c r="CJ106"/>
  <c r="CP129"/>
  <c r="CK87"/>
  <c r="CL129"/>
  <c r="CE151"/>
  <c r="CY96"/>
  <c r="CJ120"/>
  <c r="CL174"/>
  <c r="CE140"/>
  <c r="CV39"/>
  <c r="CO117"/>
  <c r="CK86"/>
  <c r="DD117"/>
  <c r="CG153"/>
  <c r="CO163"/>
  <c r="CG64"/>
  <c r="CG320" s="1"/>
  <c r="CJ163"/>
  <c r="CQ97"/>
  <c r="CS97"/>
  <c r="BR98"/>
  <c r="CJ141"/>
  <c r="DD84"/>
  <c r="DG143"/>
  <c r="CY99"/>
  <c r="CI186"/>
  <c r="CR196"/>
  <c r="CN154"/>
  <c r="DG164"/>
  <c r="CK153"/>
  <c r="CZ64"/>
  <c r="CV117"/>
  <c r="CN63"/>
  <c r="CL109"/>
  <c r="DM65"/>
  <c r="AT380"/>
  <c r="CL51"/>
  <c r="DB162"/>
  <c r="CU151"/>
  <c r="DA109"/>
  <c r="BS110"/>
  <c r="BW110"/>
  <c r="BX110" s="1"/>
  <c r="CD108"/>
  <c r="CH163"/>
  <c r="DJ163" s="1"/>
  <c r="CH119"/>
  <c r="BR85"/>
  <c r="CS84"/>
  <c r="BP379"/>
  <c r="CM109"/>
  <c r="CV96"/>
  <c r="CO116"/>
  <c r="AV381"/>
  <c r="CN62"/>
  <c r="CN320" s="1"/>
  <c r="DD106"/>
  <c r="BQ118"/>
  <c r="CR116"/>
  <c r="DH116" s="1"/>
  <c r="DI116" s="1"/>
  <c r="CP74"/>
  <c r="DG108"/>
  <c r="CL96"/>
  <c r="DC165"/>
  <c r="DA132"/>
  <c r="CG175"/>
  <c r="CD153"/>
  <c r="BS155"/>
  <c r="BW155"/>
  <c r="BX155" s="1"/>
  <c r="CS121"/>
  <c r="CL186"/>
  <c r="CH88"/>
  <c r="CD131"/>
  <c r="CQ175"/>
  <c r="DM77"/>
  <c r="CN164"/>
  <c r="DA153"/>
  <c r="CQ95"/>
  <c r="CT131"/>
  <c r="CH151"/>
  <c r="BQ99"/>
  <c r="CR97"/>
  <c r="CS130"/>
  <c r="BR131"/>
  <c r="DF117"/>
  <c r="CT98"/>
  <c r="CL119"/>
  <c r="BR99"/>
  <c r="CS98"/>
  <c r="DA108"/>
  <c r="CQ74"/>
  <c r="CY139"/>
  <c r="CN163"/>
  <c r="DG141"/>
  <c r="CH128"/>
  <c r="CQ153"/>
  <c r="DB153"/>
  <c r="DB120"/>
  <c r="CE173"/>
  <c r="DF150"/>
  <c r="CZ74"/>
  <c r="DF64"/>
  <c r="DA161"/>
  <c r="DF141"/>
  <c r="CH141"/>
  <c r="CH150"/>
  <c r="DA119"/>
  <c r="CK96"/>
  <c r="DL317"/>
  <c r="DM29"/>
  <c r="CR86"/>
  <c r="BQ88"/>
  <c r="DA164"/>
  <c r="CP174"/>
  <c r="CU118"/>
  <c r="DG86"/>
  <c r="CI73"/>
  <c r="CJ64"/>
  <c r="CX117"/>
  <c r="DB108"/>
  <c r="CQ162"/>
  <c r="CJ152"/>
  <c r="AU381"/>
  <c r="CM62"/>
  <c r="CM320" s="1"/>
  <c r="CZ128"/>
  <c r="CX162"/>
  <c r="CT140"/>
  <c r="CS162"/>
  <c r="BR163"/>
  <c r="BR187"/>
  <c r="CS186"/>
  <c r="CD98"/>
  <c r="DJ98" s="1"/>
  <c r="BS100"/>
  <c r="BW100"/>
  <c r="CF120"/>
  <c r="CO87"/>
  <c r="DD121"/>
  <c r="CM99"/>
  <c r="CJ165"/>
  <c r="CT186"/>
  <c r="CR174"/>
  <c r="BQ176"/>
  <c r="CL153"/>
  <c r="DA173"/>
  <c r="CJ63"/>
  <c r="CO74"/>
  <c r="CS76"/>
  <c r="BR77"/>
  <c r="BR382" s="1"/>
  <c r="CE130"/>
  <c r="CF129"/>
  <c r="CJ84"/>
  <c r="DB73"/>
  <c r="CZ98"/>
  <c r="CO96"/>
  <c r="CU95"/>
  <c r="DE129"/>
  <c r="CQ107"/>
  <c r="CR138"/>
  <c r="DH138" s="1"/>
  <c r="DI138" s="1"/>
  <c r="BQ140"/>
  <c r="CG107"/>
  <c r="DF129"/>
  <c r="CV141"/>
  <c r="CL131"/>
  <c r="CM118"/>
  <c r="DG40"/>
  <c r="CR140"/>
  <c r="BQ142"/>
  <c r="CV84"/>
  <c r="CJ95"/>
  <c r="CJ107"/>
  <c r="DE86"/>
  <c r="DE51"/>
  <c r="CZ173"/>
  <c r="CN95"/>
  <c r="DG97"/>
  <c r="CM106"/>
  <c r="CV107"/>
  <c r="DH107" s="1"/>
  <c r="DI107" s="1"/>
  <c r="CT120"/>
  <c r="CY174"/>
  <c r="CL76"/>
  <c r="CY141"/>
  <c r="CZ161"/>
  <c r="CX96"/>
  <c r="DF95"/>
  <c r="CM86"/>
  <c r="DF84"/>
  <c r="DF162"/>
  <c r="CW40"/>
  <c r="CM75"/>
  <c r="BX128"/>
  <c r="CG73"/>
  <c r="CU119"/>
  <c r="CR151"/>
  <c r="BQ153"/>
  <c r="CH165"/>
  <c r="CG186"/>
  <c r="CJ154"/>
  <c r="CI99"/>
  <c r="CG154"/>
  <c r="DE110"/>
  <c r="CR87"/>
  <c r="BQ89"/>
  <c r="CU143"/>
  <c r="CM110"/>
  <c r="CW154"/>
  <c r="CU175"/>
  <c r="CY154"/>
  <c r="DC76"/>
  <c r="CX73"/>
  <c r="DB174"/>
  <c r="DC86"/>
  <c r="CW162"/>
  <c r="CF108"/>
  <c r="BW131"/>
  <c r="BX131" s="1"/>
  <c r="CD129"/>
  <c r="BS131"/>
  <c r="CE139"/>
  <c r="DD161"/>
  <c r="CM141"/>
  <c r="DC87"/>
  <c r="DH87" s="1"/>
  <c r="DI87" s="1"/>
  <c r="CY120"/>
  <c r="CX76"/>
  <c r="DB173"/>
  <c r="CF127"/>
  <c r="DJ127" s="1"/>
  <c r="DK127" s="1"/>
  <c r="DM127" s="1"/>
  <c r="DD97"/>
  <c r="CX63"/>
  <c r="CE106"/>
  <c r="CQ120"/>
  <c r="DB76"/>
  <c r="CV172"/>
  <c r="CG85"/>
  <c r="CI85"/>
  <c r="DJ85" s="1"/>
  <c r="DA62"/>
  <c r="CQ117"/>
  <c r="DC63"/>
  <c r="AN381"/>
  <c r="CF61"/>
  <c r="CF320" s="1"/>
  <c r="CI139"/>
  <c r="CJ96"/>
  <c r="CV160"/>
  <c r="DE120"/>
  <c r="CO184"/>
  <c r="CZ151"/>
  <c r="CX85"/>
  <c r="CP73"/>
  <c r="CJ119"/>
  <c r="CF107"/>
  <c r="CI74"/>
  <c r="CX74"/>
  <c r="DG109"/>
  <c r="DD130"/>
  <c r="CY161"/>
  <c r="CN162"/>
  <c r="CV149"/>
  <c r="CE186"/>
  <c r="CD164"/>
  <c r="DJ164" s="1"/>
  <c r="BS166"/>
  <c r="CT121"/>
  <c r="DD175"/>
  <c r="CX132"/>
  <c r="CK186"/>
  <c r="CT99"/>
  <c r="CM132"/>
  <c r="CO174"/>
  <c r="CZ154"/>
  <c r="DD132"/>
  <c r="CM88"/>
  <c r="CN174"/>
  <c r="DA139"/>
  <c r="CF106"/>
  <c r="CN141"/>
  <c r="DE164"/>
  <c r="CJ62"/>
  <c r="AR381"/>
  <c r="DG63"/>
  <c r="DG151"/>
  <c r="CV75"/>
  <c r="DG174"/>
  <c r="CU185"/>
  <c r="CH107"/>
  <c r="CV150"/>
  <c r="DH150" s="1"/>
  <c r="DI150" s="1"/>
  <c r="BR52"/>
  <c r="BR380" s="1"/>
  <c r="BA380"/>
  <c r="CS51"/>
  <c r="CS319" s="1"/>
  <c r="CP151"/>
  <c r="CG97"/>
  <c r="DC185"/>
  <c r="CS174"/>
  <c r="BR175"/>
  <c r="CY106"/>
  <c r="CQ130"/>
  <c r="CU128"/>
  <c r="DF130"/>
  <c r="CF140"/>
  <c r="CF172"/>
  <c r="BQ174"/>
  <c r="CR172"/>
  <c r="CQ64"/>
  <c r="CP75"/>
  <c r="DB52"/>
  <c r="CH153"/>
  <c r="CG120"/>
  <c r="DA98"/>
  <c r="AR380"/>
  <c r="CJ51"/>
  <c r="CJ319" s="1"/>
  <c r="DC74"/>
  <c r="CE161"/>
  <c r="CO150"/>
  <c r="DJ150" s="1"/>
  <c r="DD118"/>
  <c r="CR73"/>
  <c r="BQ75"/>
  <c r="DB85"/>
  <c r="BS75"/>
  <c r="BS382" s="1"/>
  <c r="CD73"/>
  <c r="BW75"/>
  <c r="BX75" s="1"/>
  <c r="CT129"/>
  <c r="DH129" s="1"/>
  <c r="DI129" s="1"/>
  <c r="DH39"/>
  <c r="DI39" s="1"/>
  <c r="DH94"/>
  <c r="DI94" s="1"/>
  <c r="CE319"/>
  <c r="CQ319"/>
  <c r="DH151"/>
  <c r="BQ380"/>
  <c r="DJ86"/>
  <c r="DH84"/>
  <c r="DI84" s="1"/>
  <c r="CH320"/>
  <c r="DJ50"/>
  <c r="DJ72"/>
  <c r="DH75"/>
  <c r="CO319"/>
  <c r="CI320"/>
  <c r="DH173"/>
  <c r="DI173" s="1"/>
  <c r="CK320"/>
  <c r="DH51"/>
  <c r="DJ61"/>
  <c r="DH105"/>
  <c r="DI105" s="1"/>
  <c r="CD319"/>
  <c r="DJ39"/>
  <c r="BR176"/>
  <c r="DA175"/>
  <c r="BQ166"/>
  <c r="CV164"/>
  <c r="DA165"/>
  <c r="BQ198"/>
  <c r="CT197"/>
  <c r="CK121"/>
  <c r="BW122"/>
  <c r="BX122" s="1"/>
  <c r="BS122"/>
  <c r="BW176"/>
  <c r="BX176" s="1"/>
  <c r="BS176"/>
  <c r="CH175"/>
  <c r="BS133"/>
  <c r="CL132"/>
  <c r="BW133"/>
  <c r="BX133" s="1"/>
  <c r="BR122"/>
  <c r="CX121"/>
  <c r="BR166"/>
  <c r="BW166"/>
  <c r="BX166" s="1"/>
  <c r="CU165"/>
  <c r="DG175"/>
  <c r="BS198"/>
  <c r="CK197"/>
  <c r="BW198"/>
  <c r="BX198" s="1"/>
  <c r="CV196"/>
  <c r="CL121"/>
  <c r="DE132"/>
  <c r="DH153"/>
  <c r="DI153" s="1"/>
  <c r="DH131"/>
  <c r="DI131" s="1"/>
  <c r="BT383"/>
  <c r="BX89"/>
  <c r="BX144"/>
  <c r="BX111"/>
  <c r="BX100"/>
  <c r="BR177"/>
  <c r="BR199"/>
  <c r="BS210"/>
  <c r="BR210"/>
  <c r="BQ210"/>
  <c r="BS101"/>
  <c r="BQ101"/>
  <c r="BR101"/>
  <c r="BR384" s="1"/>
  <c r="BS145"/>
  <c r="BQ145"/>
  <c r="BR145"/>
  <c r="BS167"/>
  <c r="BQ167"/>
  <c r="BR167"/>
  <c r="BR134"/>
  <c r="DH174"/>
  <c r="DI174" s="1"/>
  <c r="DM89"/>
  <c r="CD175"/>
  <c r="DF176"/>
  <c r="DD176"/>
  <c r="DB176"/>
  <c r="CZ176"/>
  <c r="CX176"/>
  <c r="CV175"/>
  <c r="CT176"/>
  <c r="CP176"/>
  <c r="CN176"/>
  <c r="CL176"/>
  <c r="CJ176"/>
  <c r="CH176"/>
  <c r="CF175"/>
  <c r="DG176"/>
  <c r="DE176"/>
  <c r="DC176"/>
  <c r="DA176"/>
  <c r="CY176"/>
  <c r="CW176"/>
  <c r="CU176"/>
  <c r="CS176"/>
  <c r="CO175"/>
  <c r="CM176"/>
  <c r="CK176"/>
  <c r="CI176"/>
  <c r="CG176"/>
  <c r="CE176"/>
  <c r="CD121"/>
  <c r="DF122"/>
  <c r="DD122"/>
  <c r="CX122"/>
  <c r="CV121"/>
  <c r="CR121"/>
  <c r="CP122"/>
  <c r="CN122"/>
  <c r="CJ122"/>
  <c r="CH122"/>
  <c r="DE122"/>
  <c r="DC122"/>
  <c r="CY122"/>
  <c r="CW122"/>
  <c r="CS122"/>
  <c r="CQ122"/>
  <c r="CO121"/>
  <c r="CM122"/>
  <c r="CI122"/>
  <c r="CG122"/>
  <c r="CD197"/>
  <c r="DB198"/>
  <c r="CZ198"/>
  <c r="CX198"/>
  <c r="CT198"/>
  <c r="CR197"/>
  <c r="CP198"/>
  <c r="CL198"/>
  <c r="CJ198"/>
  <c r="CH198"/>
  <c r="CF197"/>
  <c r="DG198"/>
  <c r="DE198"/>
  <c r="DA198"/>
  <c r="CY198"/>
  <c r="CW198"/>
  <c r="CU198"/>
  <c r="CS198"/>
  <c r="CO197"/>
  <c r="CK198"/>
  <c r="CI198"/>
  <c r="CD186"/>
  <c r="DF187"/>
  <c r="DB187"/>
  <c r="CZ187"/>
  <c r="CT187"/>
  <c r="CR186"/>
  <c r="CN187"/>
  <c r="CL187"/>
  <c r="CJ187"/>
  <c r="CF186"/>
  <c r="DG187"/>
  <c r="DE187"/>
  <c r="DA187"/>
  <c r="CY187"/>
  <c r="CU187"/>
  <c r="CS187"/>
  <c r="CO186"/>
  <c r="CM187"/>
  <c r="CK187"/>
  <c r="CI187"/>
  <c r="CG187"/>
  <c r="CE187"/>
  <c r="CD208"/>
  <c r="BW210"/>
  <c r="DG209"/>
  <c r="DE209"/>
  <c r="DC209"/>
  <c r="DA209"/>
  <c r="CY209"/>
  <c r="CW209"/>
  <c r="CU209"/>
  <c r="CS209"/>
  <c r="CQ209"/>
  <c r="CO208"/>
  <c r="CM209"/>
  <c r="CK209"/>
  <c r="CI209"/>
  <c r="CG209"/>
  <c r="CE209"/>
  <c r="DF209"/>
  <c r="DD209"/>
  <c r="DB209"/>
  <c r="CZ209"/>
  <c r="CX209"/>
  <c r="CV208"/>
  <c r="CT209"/>
  <c r="CR208"/>
  <c r="CP209"/>
  <c r="CN209"/>
  <c r="CL209"/>
  <c r="CJ209"/>
  <c r="CH209"/>
  <c r="CF208"/>
  <c r="CD99"/>
  <c r="BW101"/>
  <c r="DF100"/>
  <c r="DD100"/>
  <c r="DB100"/>
  <c r="CZ100"/>
  <c r="CX100"/>
  <c r="CV99"/>
  <c r="CT100"/>
  <c r="CR99"/>
  <c r="CP100"/>
  <c r="CN100"/>
  <c r="CL100"/>
  <c r="CJ100"/>
  <c r="CH100"/>
  <c r="CF99"/>
  <c r="DG100"/>
  <c r="DE100"/>
  <c r="DC100"/>
  <c r="DA100"/>
  <c r="CY100"/>
  <c r="CW100"/>
  <c r="CU100"/>
  <c r="CS100"/>
  <c r="CQ100"/>
  <c r="CO99"/>
  <c r="CM100"/>
  <c r="CK100"/>
  <c r="CI100"/>
  <c r="CG100"/>
  <c r="CE100"/>
  <c r="CD143"/>
  <c r="BW145"/>
  <c r="DF144"/>
  <c r="DD144"/>
  <c r="DB144"/>
  <c r="CZ144"/>
  <c r="CX144"/>
  <c r="CV143"/>
  <c r="CT144"/>
  <c r="CR143"/>
  <c r="CP144"/>
  <c r="CN144"/>
  <c r="CL144"/>
  <c r="CJ144"/>
  <c r="CH144"/>
  <c r="CF143"/>
  <c r="DG144"/>
  <c r="DE144"/>
  <c r="DC144"/>
  <c r="DA144"/>
  <c r="CY144"/>
  <c r="CW144"/>
  <c r="CU144"/>
  <c r="CS144"/>
  <c r="CQ144"/>
  <c r="CO143"/>
  <c r="CM144"/>
  <c r="CK144"/>
  <c r="CI144"/>
  <c r="CG144"/>
  <c r="CE144"/>
  <c r="CD165"/>
  <c r="BW167"/>
  <c r="DF166"/>
  <c r="DD166"/>
  <c r="DB166"/>
  <c r="CZ166"/>
  <c r="CX166"/>
  <c r="CV165"/>
  <c r="CT166"/>
  <c r="CR165"/>
  <c r="CP166"/>
  <c r="CN166"/>
  <c r="CL166"/>
  <c r="CJ166"/>
  <c r="CH166"/>
  <c r="CF165"/>
  <c r="DG166"/>
  <c r="DE166"/>
  <c r="DC166"/>
  <c r="DA166"/>
  <c r="CY166"/>
  <c r="CW166"/>
  <c r="CU166"/>
  <c r="CS166"/>
  <c r="CQ166"/>
  <c r="CO165"/>
  <c r="CM166"/>
  <c r="CK166"/>
  <c r="CI166"/>
  <c r="CG166"/>
  <c r="CE166"/>
  <c r="CD154"/>
  <c r="DD155"/>
  <c r="DB155"/>
  <c r="CV154"/>
  <c r="CT155"/>
  <c r="CP155"/>
  <c r="CN155"/>
  <c r="CL155"/>
  <c r="CJ155"/>
  <c r="CH155"/>
  <c r="CF154"/>
  <c r="DG155"/>
  <c r="DC155"/>
  <c r="DA155"/>
  <c r="CY155"/>
  <c r="CW155"/>
  <c r="CU155"/>
  <c r="CS155"/>
  <c r="CO154"/>
  <c r="CM155"/>
  <c r="CK155"/>
  <c r="CI155"/>
  <c r="CG155"/>
  <c r="CE155"/>
  <c r="CD132"/>
  <c r="DF133"/>
  <c r="DD133"/>
  <c r="DB133"/>
  <c r="CZ133"/>
  <c r="CX133"/>
  <c r="CV132"/>
  <c r="CT133"/>
  <c r="CP133"/>
  <c r="CN133"/>
  <c r="CH133"/>
  <c r="CF132"/>
  <c r="DE133"/>
  <c r="DC133"/>
  <c r="DA133"/>
  <c r="CY133"/>
  <c r="CW133"/>
  <c r="CU133"/>
  <c r="CS133"/>
  <c r="CO132"/>
  <c r="CM133"/>
  <c r="CI133"/>
  <c r="CG133"/>
  <c r="CE133"/>
  <c r="CD110"/>
  <c r="DF111"/>
  <c r="DD111"/>
  <c r="CZ111"/>
  <c r="CX111"/>
  <c r="CR110"/>
  <c r="CP111"/>
  <c r="CN111"/>
  <c r="CL111"/>
  <c r="CJ111"/>
  <c r="CH111"/>
  <c r="DG111"/>
  <c r="DE111"/>
  <c r="DC111"/>
  <c r="DA111"/>
  <c r="CY111"/>
  <c r="CW111"/>
  <c r="CU111"/>
  <c r="CS111"/>
  <c r="CQ111"/>
  <c r="CO110"/>
  <c r="CM111"/>
  <c r="CK111"/>
  <c r="CI111"/>
  <c r="CG111"/>
  <c r="CE111"/>
  <c r="DH88"/>
  <c r="DI88" s="1"/>
  <c r="AJ222"/>
  <c r="AJ211"/>
  <c r="CB210"/>
  <c r="AJ157"/>
  <c r="CB156"/>
  <c r="AJ178"/>
  <c r="CB177"/>
  <c r="AJ124"/>
  <c r="CB123"/>
  <c r="AJ135"/>
  <c r="CB134"/>
  <c r="AJ200"/>
  <c r="CB199"/>
  <c r="CX2"/>
  <c r="CB101"/>
  <c r="AJ146"/>
  <c r="CB145"/>
  <c r="AJ168"/>
  <c r="CB167"/>
  <c r="AJ189"/>
  <c r="CB188"/>
  <c r="AJ113"/>
  <c r="CB112"/>
  <c r="P166" i="8"/>
  <c r="A246"/>
  <c r="BM124" i="9"/>
  <c r="BI146"/>
  <c r="AX189"/>
  <c r="AY211"/>
  <c r="AZ211"/>
  <c r="BE222"/>
  <c r="BB135"/>
  <c r="AQ200"/>
  <c r="BM156"/>
  <c r="AZ177"/>
  <c r="AN189"/>
  <c r="AT189"/>
  <c r="DL112"/>
  <c r="AV124"/>
  <c r="BH146"/>
  <c r="BN211"/>
  <c r="AN112"/>
  <c r="AT146"/>
  <c r="AR146"/>
  <c r="BG189"/>
  <c r="BC211"/>
  <c r="BT188"/>
  <c r="BL135"/>
  <c r="BO123"/>
  <c r="BO157"/>
  <c r="BG200"/>
  <c r="AV146"/>
  <c r="BI189"/>
  <c r="BK188"/>
  <c r="AP146"/>
  <c r="BM168"/>
  <c r="BK211"/>
  <c r="BC113"/>
  <c r="BI135"/>
  <c r="BC123"/>
  <c r="AT168"/>
  <c r="BU112"/>
  <c r="BT145"/>
  <c r="AZ200"/>
  <c r="BD113"/>
  <c r="AP168"/>
  <c r="AU124"/>
  <c r="AV135"/>
  <c r="BN146"/>
  <c r="AR168"/>
  <c r="BJ112"/>
  <c r="AW200"/>
  <c r="AQ222"/>
  <c r="AL146"/>
  <c r="AT134"/>
  <c r="BN135"/>
  <c r="BL124"/>
  <c r="BA157"/>
  <c r="AQ135"/>
  <c r="AY177"/>
  <c r="AT123"/>
  <c r="BM200"/>
  <c r="BF200"/>
  <c r="AS178"/>
  <c r="BO168"/>
  <c r="BK200"/>
  <c r="BB200"/>
  <c r="BG135"/>
  <c r="BH135"/>
  <c r="AX157"/>
  <c r="BJ222"/>
  <c r="BN124"/>
  <c r="BH157"/>
  <c r="BF135"/>
  <c r="BP168"/>
  <c r="BH113"/>
  <c r="BA168"/>
  <c r="AL211"/>
  <c r="AQ124"/>
  <c r="BJ189"/>
  <c r="AT135"/>
  <c r="AW146"/>
  <c r="DL210"/>
  <c r="AU157"/>
  <c r="AN222"/>
  <c r="BN189"/>
  <c r="BC222"/>
  <c r="AX113"/>
  <c r="BT156"/>
  <c r="BA222"/>
  <c r="BN178"/>
  <c r="BT199"/>
  <c r="AO178"/>
  <c r="AL222"/>
  <c r="BK146"/>
  <c r="AP157"/>
  <c r="BA189"/>
  <c r="AM123"/>
  <c r="BD112"/>
  <c r="BB157"/>
  <c r="AW124"/>
  <c r="BU134"/>
  <c r="AM222"/>
  <c r="BO124"/>
  <c r="BT134"/>
  <c r="AU200"/>
  <c r="AY188"/>
  <c r="AM124"/>
  <c r="AL113"/>
  <c r="BA146"/>
  <c r="AT211"/>
  <c r="BP211"/>
  <c r="BD157"/>
  <c r="BA113"/>
  <c r="AL200"/>
  <c r="AY113"/>
  <c r="BH156"/>
  <c r="BP178"/>
  <c r="BF188"/>
  <c r="AS168"/>
  <c r="BU123"/>
  <c r="BH168"/>
  <c r="BP189"/>
  <c r="BJ211"/>
  <c r="AX188"/>
  <c r="BP124"/>
  <c r="AN168"/>
  <c r="BB123"/>
  <c r="AZ135"/>
  <c r="AN157"/>
  <c r="BE113"/>
  <c r="AW178"/>
  <c r="AX124"/>
  <c r="BC189"/>
  <c r="AL157"/>
  <c r="AQ168"/>
  <c r="BL178"/>
  <c r="AS211"/>
  <c r="AS189"/>
  <c r="BB168"/>
  <c r="AV178"/>
  <c r="BF189"/>
  <c r="AV113"/>
  <c r="AU146"/>
  <c r="BL157"/>
  <c r="BJ157"/>
  <c r="AN146"/>
  <c r="BN157"/>
  <c r="BL188"/>
  <c r="BJ168"/>
  <c r="DL156"/>
  <c r="AP124"/>
  <c r="AU178"/>
  <c r="AW157"/>
  <c r="BK135"/>
  <c r="AQ178"/>
  <c r="AS124"/>
  <c r="AV200"/>
  <c r="AM168"/>
  <c r="AP113"/>
  <c r="BE188"/>
  <c r="AU222"/>
  <c r="AM113"/>
  <c r="AV211"/>
  <c r="AX146"/>
  <c r="AW211"/>
  <c r="BM113"/>
  <c r="AW135"/>
  <c r="BN200"/>
  <c r="BC168"/>
  <c r="AO113"/>
  <c r="BA200"/>
  <c r="BE189"/>
  <c r="AW168"/>
  <c r="AZ113"/>
  <c r="BF222"/>
  <c r="BH211"/>
  <c r="AM135"/>
  <c r="AZ146"/>
  <c r="BA135"/>
  <c r="BE135"/>
  <c r="AY134"/>
  <c r="BC146"/>
  <c r="BG113"/>
  <c r="BE168"/>
  <c r="BD135"/>
  <c r="BK168"/>
  <c r="BO189"/>
  <c r="AM211"/>
  <c r="BT167"/>
  <c r="AP222"/>
  <c r="AS157"/>
  <c r="AZ156"/>
  <c r="AY135"/>
  <c r="BN156"/>
  <c r="BU145"/>
  <c r="AZ157"/>
  <c r="AM157"/>
  <c r="AX211"/>
  <c r="BT177"/>
  <c r="BM135"/>
  <c r="AQ157"/>
  <c r="AX168"/>
  <c r="BP200"/>
  <c r="BF157"/>
  <c r="BG168"/>
  <c r="BA211"/>
  <c r="BB189"/>
  <c r="BE124"/>
  <c r="AN123"/>
  <c r="BF146"/>
  <c r="BB113"/>
  <c r="AZ124"/>
  <c r="BU199"/>
  <c r="BG211"/>
  <c r="BB112"/>
  <c r="BJ113"/>
  <c r="BK199"/>
  <c r="AQ189"/>
  <c r="AX178"/>
  <c r="AT113"/>
  <c r="BL146"/>
  <c r="BT101"/>
  <c r="BL113"/>
  <c r="AP189"/>
  <c r="BK157"/>
  <c r="AW113"/>
  <c r="AT200"/>
  <c r="DL188"/>
  <c r="BD188"/>
  <c r="BK124"/>
  <c r="AU113"/>
  <c r="BE146"/>
  <c r="AL168"/>
  <c r="BB211"/>
  <c r="BP135"/>
  <c r="BK189"/>
  <c r="BN168"/>
  <c r="AU135"/>
  <c r="AY157"/>
  <c r="BD200"/>
  <c r="BI123"/>
  <c r="DL167"/>
  <c r="BJ146"/>
  <c r="DL101"/>
  <c r="AV157"/>
  <c r="BJ124"/>
  <c r="AO200"/>
  <c r="AS123"/>
  <c r="BK178"/>
  <c r="BF178"/>
  <c r="AZ134"/>
  <c r="BL199"/>
  <c r="BD199"/>
  <c r="BL211"/>
  <c r="BD168"/>
  <c r="AY199"/>
  <c r="BI157"/>
  <c r="BL189"/>
  <c r="BB146"/>
  <c r="AM178"/>
  <c r="AY156"/>
  <c r="AR200"/>
  <c r="BN113"/>
  <c r="AO168"/>
  <c r="BF211"/>
  <c r="BU167"/>
  <c r="BU177"/>
  <c r="AL178"/>
  <c r="BI168"/>
  <c r="AY200"/>
  <c r="BG146"/>
  <c r="AO146"/>
  <c r="AP200"/>
  <c r="BD189"/>
  <c r="AS200"/>
  <c r="BT210"/>
  <c r="AM199"/>
  <c r="AT222"/>
  <c r="AT124"/>
  <c r="BO146"/>
  <c r="BO178"/>
  <c r="AS134"/>
  <c r="BG222"/>
  <c r="AM189"/>
  <c r="AR157"/>
  <c r="BL200"/>
  <c r="BJ123"/>
  <c r="BH124"/>
  <c r="AL124"/>
  <c r="BM146"/>
  <c r="BP113"/>
  <c r="AO199"/>
  <c r="BI222"/>
  <c r="AX200"/>
  <c r="AU189"/>
  <c r="AN113"/>
  <c r="BD211"/>
  <c r="AY178"/>
  <c r="AV168"/>
  <c r="BO113"/>
  <c r="AR124"/>
  <c r="BD124"/>
  <c r="BI211"/>
  <c r="BJ135"/>
  <c r="AM146"/>
  <c r="AY146"/>
  <c r="BP157"/>
  <c r="AT178"/>
  <c r="BP123"/>
  <c r="AO124"/>
  <c r="BK113"/>
  <c r="BO200"/>
  <c r="BP134"/>
  <c r="BG124"/>
  <c r="BO222"/>
  <c r="AL189"/>
  <c r="BC135"/>
  <c r="BJ200"/>
  <c r="AT157"/>
  <c r="BC178"/>
  <c r="BI200"/>
  <c r="DL199"/>
  <c r="BF113"/>
  <c r="AN124"/>
  <c r="BI113"/>
  <c r="AZ168"/>
  <c r="BD146"/>
  <c r="BB124"/>
  <c r="AY168"/>
  <c r="BF124"/>
  <c r="BO211"/>
  <c r="AZ178"/>
  <c r="AR113"/>
  <c r="AN178"/>
  <c r="AY222"/>
  <c r="AN200"/>
  <c r="BH178"/>
  <c r="BP146"/>
  <c r="BT112"/>
  <c r="AP178"/>
  <c r="BI124"/>
  <c r="AR178"/>
  <c r="BL168"/>
  <c r="AR134"/>
  <c r="AY124"/>
  <c r="BG178"/>
  <c r="AR135"/>
  <c r="BU156"/>
  <c r="BO134"/>
  <c r="BH189"/>
  <c r="AX135"/>
  <c r="AP211"/>
  <c r="AU168"/>
  <c r="AV189"/>
  <c r="AS135"/>
  <c r="DL123"/>
  <c r="BK222"/>
  <c r="BH123"/>
  <c r="BM178"/>
  <c r="BC157"/>
  <c r="AW189"/>
  <c r="BM211"/>
  <c r="BA178"/>
  <c r="BE178"/>
  <c r="BF156"/>
  <c r="AX222"/>
  <c r="BM222"/>
  <c r="BF168"/>
  <c r="BE200"/>
  <c r="AR189"/>
  <c r="BM189"/>
  <c r="BT123"/>
  <c r="BN222"/>
  <c r="AY189"/>
  <c r="AN211"/>
  <c r="BU188"/>
  <c r="AU211"/>
  <c r="BU210"/>
  <c r="AM200"/>
  <c r="BC200"/>
  <c r="AQ146"/>
  <c r="BI178"/>
  <c r="AS146"/>
  <c r="DL134"/>
  <c r="AR211"/>
  <c r="BC124"/>
  <c r="AO135"/>
  <c r="AO157"/>
  <c r="BU101"/>
  <c r="AQ211"/>
  <c r="BM157"/>
  <c r="AL135"/>
  <c r="BD178"/>
  <c r="AN135"/>
  <c r="BE211"/>
  <c r="BG157"/>
  <c r="BN199"/>
  <c r="AO189"/>
  <c r="AP135"/>
  <c r="BB178"/>
  <c r="AO211"/>
  <c r="BJ178"/>
  <c r="AS113"/>
  <c r="BE157"/>
  <c r="DL145"/>
  <c r="BH200"/>
  <c r="AP188"/>
  <c r="DL177"/>
  <c r="AU199"/>
  <c r="AZ189"/>
  <c r="BA124"/>
  <c r="AQ113"/>
  <c r="AV199"/>
  <c r="BO135"/>
  <c r="CR319" l="1"/>
  <c r="DH61"/>
  <c r="DI61" s="1"/>
  <c r="BS384"/>
  <c r="DJ73"/>
  <c r="DH73"/>
  <c r="DI73" s="1"/>
  <c r="DJ64"/>
  <c r="DJ320" s="1"/>
  <c r="DJ106"/>
  <c r="DJ119"/>
  <c r="DJ139"/>
  <c r="DK139" s="1"/>
  <c r="DM139" s="1"/>
  <c r="DH141"/>
  <c r="DI141" s="1"/>
  <c r="DJ96"/>
  <c r="DJ129"/>
  <c r="DH98"/>
  <c r="DI98" s="1"/>
  <c r="DH97"/>
  <c r="DI97" s="1"/>
  <c r="BR383"/>
  <c r="CS320"/>
  <c r="BS383"/>
  <c r="CJ320"/>
  <c r="DI51"/>
  <c r="DH162"/>
  <c r="DK162" s="1"/>
  <c r="DM162" s="1"/>
  <c r="DI128"/>
  <c r="DK128" s="1"/>
  <c r="DM128" s="1"/>
  <c r="DI63"/>
  <c r="DI106"/>
  <c r="DJ140"/>
  <c r="DK140" s="1"/>
  <c r="DM140" s="1"/>
  <c r="DH74"/>
  <c r="DI74" s="1"/>
  <c r="DJ117"/>
  <c r="DJ51"/>
  <c r="DI162"/>
  <c r="BQ382"/>
  <c r="DI62"/>
  <c r="DJ87"/>
  <c r="BS381"/>
  <c r="DJ120"/>
  <c r="DH149"/>
  <c r="DI149" s="1"/>
  <c r="CQ320"/>
  <c r="DH96"/>
  <c r="DI96" s="1"/>
  <c r="DJ107"/>
  <c r="DK107" s="1"/>
  <c r="DM107" s="1"/>
  <c r="DJ109"/>
  <c r="DJ63"/>
  <c r="DJ174"/>
  <c r="DK174" s="1"/>
  <c r="DM174" s="1"/>
  <c r="DI64"/>
  <c r="DK64" s="1"/>
  <c r="DM64" s="1"/>
  <c r="DJ161"/>
  <c r="CH319"/>
  <c r="DJ74"/>
  <c r="DK74" s="1"/>
  <c r="DM74" s="1"/>
  <c r="CP320"/>
  <c r="DJ105"/>
  <c r="DH118"/>
  <c r="DI118" s="1"/>
  <c r="DJ97"/>
  <c r="DK97" s="1"/>
  <c r="DM97" s="1"/>
  <c r="DH120"/>
  <c r="DI120" s="1"/>
  <c r="BQ383"/>
  <c r="DJ152"/>
  <c r="DJ130"/>
  <c r="DK130" s="1"/>
  <c r="DM130" s="1"/>
  <c r="CT320"/>
  <c r="DJ94"/>
  <c r="DJ62"/>
  <c r="DH163"/>
  <c r="DI163" s="1"/>
  <c r="DJ84"/>
  <c r="DK84" s="1"/>
  <c r="DM84" s="1"/>
  <c r="DJ185"/>
  <c r="DJ83"/>
  <c r="BS380"/>
  <c r="DH76"/>
  <c r="DI76" s="1"/>
  <c r="CI319"/>
  <c r="BQ381"/>
  <c r="DJ141"/>
  <c r="DH108"/>
  <c r="DI108" s="1"/>
  <c r="DH161"/>
  <c r="DI161" s="1"/>
  <c r="CD320"/>
  <c r="DH142"/>
  <c r="DI142" s="1"/>
  <c r="BR381"/>
  <c r="DJ95"/>
  <c r="DH85"/>
  <c r="DI85" s="1"/>
  <c r="DJ76"/>
  <c r="DJ162"/>
  <c r="DH119"/>
  <c r="DI119" s="1"/>
  <c r="DK161"/>
  <c r="CO320"/>
  <c r="BQ384"/>
  <c r="DH164"/>
  <c r="DI164" s="1"/>
  <c r="DJ40"/>
  <c r="DH40"/>
  <c r="DI40" s="1"/>
  <c r="DI75"/>
  <c r="DK75" s="1"/>
  <c r="DM75" s="1"/>
  <c r="DI151"/>
  <c r="DH52"/>
  <c r="DI52" s="1"/>
  <c r="DK83"/>
  <c r="DM83" s="1"/>
  <c r="DK138"/>
  <c r="DM138" s="1"/>
  <c r="DK39"/>
  <c r="DM39" s="1"/>
  <c r="DK95"/>
  <c r="DM95" s="1"/>
  <c r="DK94"/>
  <c r="DM94" s="1"/>
  <c r="DK150"/>
  <c r="DM150" s="1"/>
  <c r="DK85"/>
  <c r="DM85" s="1"/>
  <c r="DK62"/>
  <c r="DM62" s="1"/>
  <c r="DK106"/>
  <c r="DM106" s="1"/>
  <c r="DK52"/>
  <c r="DM52" s="1"/>
  <c r="DK118"/>
  <c r="DM118" s="1"/>
  <c r="DK141"/>
  <c r="DM141" s="1"/>
  <c r="DK119"/>
  <c r="DM119" s="1"/>
  <c r="DK50"/>
  <c r="DM50" s="1"/>
  <c r="DJ318"/>
  <c r="DK86"/>
  <c r="DM86" s="1"/>
  <c r="DK117"/>
  <c r="DM117" s="1"/>
  <c r="DJ319"/>
  <c r="DK73"/>
  <c r="DM73" s="1"/>
  <c r="DK152"/>
  <c r="DM152" s="1"/>
  <c r="DK149"/>
  <c r="DK63"/>
  <c r="DM63" s="1"/>
  <c r="DK151"/>
  <c r="DM151" s="1"/>
  <c r="DK61"/>
  <c r="DM61" s="1"/>
  <c r="DK173"/>
  <c r="DK51"/>
  <c r="DM51" s="1"/>
  <c r="DK40"/>
  <c r="DM40" s="1"/>
  <c r="DK129"/>
  <c r="DM129" s="1"/>
  <c r="DK72"/>
  <c r="DM72" s="1"/>
  <c r="DK105"/>
  <c r="DM105" s="1"/>
  <c r="DK88"/>
  <c r="DM88" s="1"/>
  <c r="DK131"/>
  <c r="DM131" s="1"/>
  <c r="DK185"/>
  <c r="DK87"/>
  <c r="DM87" s="1"/>
  <c r="DK109"/>
  <c r="DM109" s="1"/>
  <c r="DK164"/>
  <c r="DM164" s="1"/>
  <c r="DH99"/>
  <c r="DI99" s="1"/>
  <c r="DK153"/>
  <c r="DM153" s="1"/>
  <c r="DH121"/>
  <c r="DI121" s="1"/>
  <c r="DF155"/>
  <c r="BQ112"/>
  <c r="CT111"/>
  <c r="CP187"/>
  <c r="CQ187"/>
  <c r="BW112"/>
  <c r="BX112" s="1"/>
  <c r="BS112"/>
  <c r="CF110"/>
  <c r="DJ110" s="1"/>
  <c r="CQ133"/>
  <c r="DE155"/>
  <c r="CM198"/>
  <c r="DA122"/>
  <c r="CQ198"/>
  <c r="CL122"/>
  <c r="DC187"/>
  <c r="CF121"/>
  <c r="DJ121" s="1"/>
  <c r="BS177"/>
  <c r="CQ176"/>
  <c r="BW177"/>
  <c r="BX177" s="1"/>
  <c r="BW199"/>
  <c r="BX199" s="1"/>
  <c r="CE198"/>
  <c r="BS199"/>
  <c r="CV197"/>
  <c r="DH197" s="1"/>
  <c r="DI197" s="1"/>
  <c r="BQ199"/>
  <c r="DG122"/>
  <c r="BQ177"/>
  <c r="CR175"/>
  <c r="DH175" s="1"/>
  <c r="DI175" s="1"/>
  <c r="CV110"/>
  <c r="DH110" s="1"/>
  <c r="DI110" s="1"/>
  <c r="DG133"/>
  <c r="CG198"/>
  <c r="BQ134"/>
  <c r="CR132"/>
  <c r="DH132" s="1"/>
  <c r="DI132" s="1"/>
  <c r="CV186"/>
  <c r="DH186" s="1"/>
  <c r="DI186" s="1"/>
  <c r="BQ188"/>
  <c r="CL133"/>
  <c r="CZ155"/>
  <c r="DD198"/>
  <c r="CH187"/>
  <c r="BS188"/>
  <c r="BW188"/>
  <c r="BX188" s="1"/>
  <c r="BR112"/>
  <c r="DB111"/>
  <c r="BW134"/>
  <c r="BX134" s="1"/>
  <c r="CJ133"/>
  <c r="BS134"/>
  <c r="BR156"/>
  <c r="CX155"/>
  <c r="BW123"/>
  <c r="BX123" s="1"/>
  <c r="CE122"/>
  <c r="BS123"/>
  <c r="BQ123"/>
  <c r="CT122"/>
  <c r="DC198"/>
  <c r="DF198"/>
  <c r="CN198"/>
  <c r="DB122"/>
  <c r="BR188"/>
  <c r="CW187"/>
  <c r="BS156"/>
  <c r="CQ155"/>
  <c r="BW156"/>
  <c r="BX156" s="1"/>
  <c r="DD187"/>
  <c r="CK122"/>
  <c r="CZ122"/>
  <c r="CX187"/>
  <c r="CK133"/>
  <c r="BQ156"/>
  <c r="CR154"/>
  <c r="DH154" s="1"/>
  <c r="DI154" s="1"/>
  <c r="BR123"/>
  <c r="CU122"/>
  <c r="DH143"/>
  <c r="DI143" s="1"/>
  <c r="DH165"/>
  <c r="DI165" s="1"/>
  <c r="BT384"/>
  <c r="BX145"/>
  <c r="BX210"/>
  <c r="BX167"/>
  <c r="BX101"/>
  <c r="BS113"/>
  <c r="BQ113"/>
  <c r="BR113"/>
  <c r="BS189"/>
  <c r="BQ189"/>
  <c r="BR189"/>
  <c r="BS168"/>
  <c r="BQ168"/>
  <c r="BR168"/>
  <c r="BS146"/>
  <c r="BQ146"/>
  <c r="BR146"/>
  <c r="BS200"/>
  <c r="BQ200"/>
  <c r="BR200"/>
  <c r="BS135"/>
  <c r="BQ135"/>
  <c r="BR135"/>
  <c r="BS124"/>
  <c r="BQ124"/>
  <c r="BR124"/>
  <c r="BS178"/>
  <c r="BQ178"/>
  <c r="BR178"/>
  <c r="BS157"/>
  <c r="BQ157"/>
  <c r="BR157"/>
  <c r="BS211"/>
  <c r="BR211"/>
  <c r="BQ211"/>
  <c r="DJ154"/>
  <c r="DJ143"/>
  <c r="DK143" s="1"/>
  <c r="DM143" s="1"/>
  <c r="DJ197"/>
  <c r="DJ175"/>
  <c r="DM101"/>
  <c r="CD111"/>
  <c r="BW113"/>
  <c r="DF112"/>
  <c r="DD112"/>
  <c r="DB112"/>
  <c r="CZ112"/>
  <c r="CX112"/>
  <c r="CV111"/>
  <c r="CT112"/>
  <c r="CR111"/>
  <c r="CP112"/>
  <c r="CN112"/>
  <c r="CL112"/>
  <c r="CJ112"/>
  <c r="CH112"/>
  <c r="CF111"/>
  <c r="DG112"/>
  <c r="DE112"/>
  <c r="DC112"/>
  <c r="DA112"/>
  <c r="CY112"/>
  <c r="CW112"/>
  <c r="CU112"/>
  <c r="CS112"/>
  <c r="CQ112"/>
  <c r="CO111"/>
  <c r="CM112"/>
  <c r="CK112"/>
  <c r="CI112"/>
  <c r="CG112"/>
  <c r="CE112"/>
  <c r="CD187"/>
  <c r="BW189"/>
  <c r="DF188"/>
  <c r="DD188"/>
  <c r="DB188"/>
  <c r="CZ188"/>
  <c r="CX188"/>
  <c r="CV187"/>
  <c r="CT188"/>
  <c r="CR187"/>
  <c r="CP188"/>
  <c r="CN188"/>
  <c r="CL188"/>
  <c r="CJ188"/>
  <c r="CH188"/>
  <c r="CF187"/>
  <c r="DG188"/>
  <c r="DE188"/>
  <c r="DC188"/>
  <c r="DA188"/>
  <c r="CY188"/>
  <c r="CW188"/>
  <c r="CU188"/>
  <c r="CS188"/>
  <c r="CQ188"/>
  <c r="CO187"/>
  <c r="CM188"/>
  <c r="CK188"/>
  <c r="CI188"/>
  <c r="CG188"/>
  <c r="CE188"/>
  <c r="CD166"/>
  <c r="BW168"/>
  <c r="DF167"/>
  <c r="DD167"/>
  <c r="DB167"/>
  <c r="CZ167"/>
  <c r="CX167"/>
  <c r="CV166"/>
  <c r="CT167"/>
  <c r="CR166"/>
  <c r="CP167"/>
  <c r="CN167"/>
  <c r="CL167"/>
  <c r="CJ167"/>
  <c r="CH167"/>
  <c r="CF166"/>
  <c r="DG167"/>
  <c r="DE167"/>
  <c r="DC167"/>
  <c r="DA167"/>
  <c r="CY167"/>
  <c r="CW167"/>
  <c r="CU167"/>
  <c r="CS167"/>
  <c r="CQ167"/>
  <c r="CO166"/>
  <c r="CM167"/>
  <c r="CK167"/>
  <c r="CI167"/>
  <c r="CG167"/>
  <c r="CE167"/>
  <c r="CD144"/>
  <c r="BW146"/>
  <c r="DF145"/>
  <c r="DD145"/>
  <c r="DB145"/>
  <c r="CZ145"/>
  <c r="CX145"/>
  <c r="CV144"/>
  <c r="CT145"/>
  <c r="CR144"/>
  <c r="CP145"/>
  <c r="CN145"/>
  <c r="CL145"/>
  <c r="CJ145"/>
  <c r="CH145"/>
  <c r="CF144"/>
  <c r="DG145"/>
  <c r="DE145"/>
  <c r="DC145"/>
  <c r="DA145"/>
  <c r="CY145"/>
  <c r="CW145"/>
  <c r="CU145"/>
  <c r="CS145"/>
  <c r="CQ145"/>
  <c r="CO144"/>
  <c r="CM145"/>
  <c r="CK145"/>
  <c r="CI145"/>
  <c r="CG145"/>
  <c r="CE145"/>
  <c r="CD198"/>
  <c r="BW200"/>
  <c r="DF199"/>
  <c r="DD199"/>
  <c r="DB199"/>
  <c r="CZ199"/>
  <c r="CX199"/>
  <c r="CV198"/>
  <c r="CT199"/>
  <c r="CR198"/>
  <c r="CP199"/>
  <c r="CN199"/>
  <c r="CL199"/>
  <c r="CJ199"/>
  <c r="CH199"/>
  <c r="CF198"/>
  <c r="DG199"/>
  <c r="DE199"/>
  <c r="DC199"/>
  <c r="DA199"/>
  <c r="CY199"/>
  <c r="CW199"/>
  <c r="CU199"/>
  <c r="CS199"/>
  <c r="CQ199"/>
  <c r="CO198"/>
  <c r="CM199"/>
  <c r="CK199"/>
  <c r="CI199"/>
  <c r="CG199"/>
  <c r="CE199"/>
  <c r="CD133"/>
  <c r="BW135"/>
  <c r="DF134"/>
  <c r="DD134"/>
  <c r="DB134"/>
  <c r="CZ134"/>
  <c r="CX134"/>
  <c r="CV133"/>
  <c r="CT134"/>
  <c r="CR133"/>
  <c r="CP134"/>
  <c r="CN134"/>
  <c r="CL134"/>
  <c r="CJ134"/>
  <c r="CH134"/>
  <c r="CF133"/>
  <c r="DG134"/>
  <c r="DE134"/>
  <c r="DC134"/>
  <c r="DA134"/>
  <c r="CY134"/>
  <c r="CW134"/>
  <c r="CU134"/>
  <c r="CS134"/>
  <c r="CQ134"/>
  <c r="CO133"/>
  <c r="CM134"/>
  <c r="CK134"/>
  <c r="CI134"/>
  <c r="CG134"/>
  <c r="CE134"/>
  <c r="CD122"/>
  <c r="BW124"/>
  <c r="DF123"/>
  <c r="DD123"/>
  <c r="DB123"/>
  <c r="CZ123"/>
  <c r="CX123"/>
  <c r="CV122"/>
  <c r="CT123"/>
  <c r="CR122"/>
  <c r="CP123"/>
  <c r="CN123"/>
  <c r="CL123"/>
  <c r="CJ123"/>
  <c r="CH123"/>
  <c r="CF122"/>
  <c r="DG123"/>
  <c r="DE123"/>
  <c r="DC123"/>
  <c r="DA123"/>
  <c r="CY123"/>
  <c r="CW123"/>
  <c r="CU123"/>
  <c r="CS123"/>
  <c r="CQ123"/>
  <c r="CO122"/>
  <c r="CM123"/>
  <c r="CK123"/>
  <c r="CI123"/>
  <c r="CG123"/>
  <c r="CE123"/>
  <c r="CD176"/>
  <c r="BW178"/>
  <c r="DF177"/>
  <c r="DD177"/>
  <c r="DB177"/>
  <c r="CZ177"/>
  <c r="CX177"/>
  <c r="CV176"/>
  <c r="CT177"/>
  <c r="CR176"/>
  <c r="CP177"/>
  <c r="CN177"/>
  <c r="CL177"/>
  <c r="CJ177"/>
  <c r="CH177"/>
  <c r="CF176"/>
  <c r="DG177"/>
  <c r="DE177"/>
  <c r="DC177"/>
  <c r="DA177"/>
  <c r="CY177"/>
  <c r="CW177"/>
  <c r="CU177"/>
  <c r="CS177"/>
  <c r="CQ177"/>
  <c r="CO176"/>
  <c r="CM177"/>
  <c r="CK177"/>
  <c r="CI177"/>
  <c r="CG177"/>
  <c r="CE177"/>
  <c r="CD155"/>
  <c r="BW157"/>
  <c r="DF156"/>
  <c r="DD156"/>
  <c r="DB156"/>
  <c r="CZ156"/>
  <c r="CX156"/>
  <c r="CV155"/>
  <c r="CT156"/>
  <c r="CR155"/>
  <c r="CP156"/>
  <c r="CN156"/>
  <c r="CL156"/>
  <c r="CJ156"/>
  <c r="CH156"/>
  <c r="CF155"/>
  <c r="DG156"/>
  <c r="DE156"/>
  <c r="DC156"/>
  <c r="DA156"/>
  <c r="CY156"/>
  <c r="CW156"/>
  <c r="CU156"/>
  <c r="CS156"/>
  <c r="CQ156"/>
  <c r="CO155"/>
  <c r="CM156"/>
  <c r="CK156"/>
  <c r="CI156"/>
  <c r="CG156"/>
  <c r="CE156"/>
  <c r="CD209"/>
  <c r="BW211"/>
  <c r="DG210"/>
  <c r="DE210"/>
  <c r="DC210"/>
  <c r="DA210"/>
  <c r="CY210"/>
  <c r="CW210"/>
  <c r="CU210"/>
  <c r="CS210"/>
  <c r="CQ210"/>
  <c r="CO209"/>
  <c r="CM210"/>
  <c r="CK210"/>
  <c r="CI210"/>
  <c r="CG210"/>
  <c r="CE210"/>
  <c r="DF210"/>
  <c r="DD210"/>
  <c r="DB210"/>
  <c r="CZ210"/>
  <c r="CX210"/>
  <c r="CV209"/>
  <c r="CT210"/>
  <c r="CR209"/>
  <c r="CP210"/>
  <c r="CN210"/>
  <c r="CL210"/>
  <c r="CJ210"/>
  <c r="CH210"/>
  <c r="CF209"/>
  <c r="CD220"/>
  <c r="DG221"/>
  <c r="DE221"/>
  <c r="DC221"/>
  <c r="DA221"/>
  <c r="CY221"/>
  <c r="CW221"/>
  <c r="CU221"/>
  <c r="CS221"/>
  <c r="CQ221"/>
  <c r="CM221"/>
  <c r="CI221"/>
  <c r="CE221"/>
  <c r="DF221"/>
  <c r="DB221"/>
  <c r="CX221"/>
  <c r="CP221"/>
  <c r="CL221"/>
  <c r="CH221"/>
  <c r="CF220"/>
  <c r="DJ132"/>
  <c r="DJ165"/>
  <c r="DJ100"/>
  <c r="DH100"/>
  <c r="DI100" s="1"/>
  <c r="DJ99"/>
  <c r="DJ186"/>
  <c r="CB113"/>
  <c r="AJ190"/>
  <c r="CB189"/>
  <c r="CY2"/>
  <c r="AJ201"/>
  <c r="CB200"/>
  <c r="AJ136"/>
  <c r="CB135"/>
  <c r="AJ125"/>
  <c r="CB124"/>
  <c r="AJ179"/>
  <c r="CB178"/>
  <c r="AJ158"/>
  <c r="CB157"/>
  <c r="AJ212"/>
  <c r="CB211"/>
  <c r="AJ169"/>
  <c r="CB168"/>
  <c r="AJ147"/>
  <c r="CB146"/>
  <c r="AJ234"/>
  <c r="AJ223"/>
  <c r="CB222"/>
  <c r="A206" i="8"/>
  <c r="A286" s="1"/>
  <c r="A326" s="1"/>
  <c r="A366" s="1"/>
  <c r="A406" s="1"/>
  <c r="A446" s="1"/>
  <c r="A486" s="1"/>
  <c r="P246"/>
  <c r="A1487" i="7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447"/>
  <c r="A1407"/>
  <c r="A1367"/>
  <c r="A1327"/>
  <c r="A1287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247"/>
  <c r="A647"/>
  <c r="A487"/>
  <c r="A247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127"/>
  <c r="A128" s="1"/>
  <c r="A129" s="1"/>
  <c r="A87"/>
  <c r="A88" s="1"/>
  <c r="A47"/>
  <c r="A48" s="1"/>
  <c r="A49" s="1"/>
  <c r="A7"/>
  <c r="A8" s="1"/>
  <c r="DN374"/>
  <c r="DJ373"/>
  <c r="DK373"/>
  <c r="DL373"/>
  <c r="DM373"/>
  <c r="DM374"/>
  <c r="BQ374"/>
  <c r="BR374"/>
  <c r="BS374"/>
  <c r="BT374"/>
  <c r="BU374"/>
  <c r="AL375"/>
  <c r="AL374"/>
  <c r="DL374"/>
  <c r="DK374"/>
  <c r="DJ374"/>
  <c r="DI375"/>
  <c r="DI374"/>
  <c r="DF375"/>
  <c r="DG375"/>
  <c r="DH375"/>
  <c r="DF374"/>
  <c r="DG374"/>
  <c r="DH374"/>
  <c r="CF375"/>
  <c r="CG375"/>
  <c r="CH375"/>
  <c r="CI375"/>
  <c r="CJ375"/>
  <c r="CK375"/>
  <c r="CL375"/>
  <c r="CM375"/>
  <c r="CN375"/>
  <c r="CO375"/>
  <c r="CP375"/>
  <c r="CR375"/>
  <c r="CS375"/>
  <c r="CT375"/>
  <c r="CU375"/>
  <c r="CV375"/>
  <c r="CW375"/>
  <c r="CX375"/>
  <c r="CY375"/>
  <c r="CZ375"/>
  <c r="DA375"/>
  <c r="DB375"/>
  <c r="DC375"/>
  <c r="DD375"/>
  <c r="DE375"/>
  <c r="CF374"/>
  <c r="CG374"/>
  <c r="CH374"/>
  <c r="CI374"/>
  <c r="CJ374"/>
  <c r="CK374"/>
  <c r="CL374"/>
  <c r="CM374"/>
  <c r="CN374"/>
  <c r="CO374"/>
  <c r="CP374"/>
  <c r="CR374"/>
  <c r="CS374"/>
  <c r="CT374"/>
  <c r="CU374"/>
  <c r="CV374"/>
  <c r="CW374"/>
  <c r="CX374"/>
  <c r="CY374"/>
  <c r="CZ374"/>
  <c r="DA374"/>
  <c r="DB374"/>
  <c r="DC374"/>
  <c r="DD374"/>
  <c r="DE374"/>
  <c r="CE374"/>
  <c r="CE375"/>
  <c r="CE2"/>
  <c r="DL211" i="9"/>
  <c r="AN125"/>
  <c r="AL212"/>
  <c r="BL234"/>
  <c r="AT201"/>
  <c r="BB190"/>
  <c r="BT189"/>
  <c r="BM234"/>
  <c r="AX212"/>
  <c r="AM136"/>
  <c r="BL158"/>
  <c r="BP190"/>
  <c r="BN136"/>
  <c r="BH212"/>
  <c r="BJ234"/>
  <c r="AV179"/>
  <c r="AM212"/>
  <c r="AO169"/>
  <c r="BI234"/>
  <c r="BU222"/>
  <c r="BP169"/>
  <c r="BN169"/>
  <c r="AN147"/>
  <c r="AU212"/>
  <c r="BI201"/>
  <c r="BM223"/>
  <c r="AV158"/>
  <c r="BH222"/>
  <c r="BL147"/>
  <c r="BU189"/>
  <c r="AZ212"/>
  <c r="BM136"/>
  <c r="AN223"/>
  <c r="BP158"/>
  <c r="BU146"/>
  <c r="BL169"/>
  <c r="AM158"/>
  <c r="BT146"/>
  <c r="AW158"/>
  <c r="AO190"/>
  <c r="BI136"/>
  <c r="BC179"/>
  <c r="AO222"/>
  <c r="AO201"/>
  <c r="BG179"/>
  <c r="AR169"/>
  <c r="BD234"/>
  <c r="BI212"/>
  <c r="BN223"/>
  <c r="AR222"/>
  <c r="AQ179"/>
  <c r="BT222"/>
  <c r="DL189"/>
  <c r="AS201"/>
  <c r="AZ234"/>
  <c r="AT223"/>
  <c r="AU201"/>
  <c r="BK201"/>
  <c r="BH125"/>
  <c r="BP234"/>
  <c r="BL190"/>
  <c r="BM158"/>
  <c r="BI223"/>
  <c r="BN147"/>
  <c r="BE234"/>
  <c r="AR201"/>
  <c r="BI169"/>
  <c r="AY234"/>
  <c r="BJ125"/>
  <c r="BM179"/>
  <c r="AO136"/>
  <c r="BJ223"/>
  <c r="BC223"/>
  <c r="AQ147"/>
  <c r="BM125"/>
  <c r="BG125"/>
  <c r="BJ179"/>
  <c r="AX147"/>
  <c r="AX158"/>
  <c r="BA136"/>
  <c r="BJ147"/>
  <c r="BK158"/>
  <c r="BF158"/>
  <c r="BT124"/>
  <c r="AP169"/>
  <c r="BO179"/>
  <c r="AO223"/>
  <c r="BJ136"/>
  <c r="BE136"/>
  <c r="BH201"/>
  <c r="AW190"/>
  <c r="AS222"/>
  <c r="BK223"/>
  <c r="AY136"/>
  <c r="AO212"/>
  <c r="AU147"/>
  <c r="AP234"/>
  <c r="BA179"/>
  <c r="BO169"/>
  <c r="AT169"/>
  <c r="BK147"/>
  <c r="AY158"/>
  <c r="AS147"/>
  <c r="AT212"/>
  <c r="BG147"/>
  <c r="BD222"/>
  <c r="BC234"/>
  <c r="AR223"/>
  <c r="BH147"/>
  <c r="BO136"/>
  <c r="BL222"/>
  <c r="BJ158"/>
  <c r="AP179"/>
  <c r="AW179"/>
  <c r="AR212"/>
  <c r="BU200"/>
  <c r="BH136"/>
  <c r="DL124"/>
  <c r="BL201"/>
  <c r="BP201"/>
  <c r="AL234"/>
  <c r="BI147"/>
  <c r="BF147"/>
  <c r="BU168"/>
  <c r="BP222"/>
  <c r="BT113"/>
  <c r="BP136"/>
  <c r="BD201"/>
  <c r="AY201"/>
  <c r="BN190"/>
  <c r="BM190"/>
  <c r="AV212"/>
  <c r="BG201"/>
  <c r="BN212"/>
  <c r="BD158"/>
  <c r="BA147"/>
  <c r="AM147"/>
  <c r="AL136"/>
  <c r="AT234"/>
  <c r="AO158"/>
  <c r="AW136"/>
  <c r="AZ158"/>
  <c r="BB234"/>
  <c r="BB201"/>
  <c r="BD223"/>
  <c r="BF234"/>
  <c r="BO223"/>
  <c r="BH158"/>
  <c r="AQ223"/>
  <c r="AX125"/>
  <c r="AP201"/>
  <c r="AV169"/>
  <c r="AQ136"/>
  <c r="DL135"/>
  <c r="AL179"/>
  <c r="AM223"/>
  <c r="AU190"/>
  <c r="BK169"/>
  <c r="AS179"/>
  <c r="AR158"/>
  <c r="AS158"/>
  <c r="BE201"/>
  <c r="BO158"/>
  <c r="AN169"/>
  <c r="BN234"/>
  <c r="AU136"/>
  <c r="BM212"/>
  <c r="BD179"/>
  <c r="BH223"/>
  <c r="DL178"/>
  <c r="BE169"/>
  <c r="AY190"/>
  <c r="BB222"/>
  <c r="AX190"/>
  <c r="BN179"/>
  <c r="BM169"/>
  <c r="BP125"/>
  <c r="AS190"/>
  <c r="BJ190"/>
  <c r="BA190"/>
  <c r="BC158"/>
  <c r="BC190"/>
  <c r="AV222"/>
  <c r="BP147"/>
  <c r="AQ125"/>
  <c r="AU158"/>
  <c r="DL146"/>
  <c r="BH234"/>
  <c r="AN179"/>
  <c r="AN136"/>
  <c r="AR125"/>
  <c r="AX169"/>
  <c r="BJ169"/>
  <c r="AN212"/>
  <c r="BE212"/>
  <c r="AY223"/>
  <c r="AT136"/>
  <c r="AP158"/>
  <c r="AR190"/>
  <c r="BB212"/>
  <c r="BG234"/>
  <c r="BE125"/>
  <c r="AV125"/>
  <c r="AN158"/>
  <c r="AW125"/>
  <c r="AT179"/>
  <c r="AW222"/>
  <c r="DL222"/>
  <c r="AS234"/>
  <c r="AL125"/>
  <c r="BO125"/>
  <c r="AL158"/>
  <c r="AN190"/>
  <c r="BG190"/>
  <c r="BE158"/>
  <c r="AU223"/>
  <c r="AP125"/>
  <c r="BD169"/>
  <c r="BO201"/>
  <c r="BB169"/>
  <c r="BF201"/>
  <c r="AO234"/>
  <c r="AZ222"/>
  <c r="AL147"/>
  <c r="BC201"/>
  <c r="AP212"/>
  <c r="BC136"/>
  <c r="AQ212"/>
  <c r="BK234"/>
  <c r="BD125"/>
  <c r="AW223"/>
  <c r="BG158"/>
  <c r="BK136"/>
  <c r="DL200"/>
  <c r="BD136"/>
  <c r="BN125"/>
  <c r="BO234"/>
  <c r="DL168"/>
  <c r="BF223"/>
  <c r="BM201"/>
  <c r="AM169"/>
  <c r="BF190"/>
  <c r="BT200"/>
  <c r="BD147"/>
  <c r="AX179"/>
  <c r="BC147"/>
  <c r="AY147"/>
  <c r="AZ136"/>
  <c r="AV223"/>
  <c r="AR136"/>
  <c r="BE147"/>
  <c r="AO125"/>
  <c r="BN201"/>
  <c r="BC125"/>
  <c r="BA169"/>
  <c r="AP136"/>
  <c r="BO190"/>
  <c r="BF136"/>
  <c r="BE190"/>
  <c r="AS169"/>
  <c r="AQ190"/>
  <c r="AZ223"/>
  <c r="BG212"/>
  <c r="BH169"/>
  <c r="BU135"/>
  <c r="AM201"/>
  <c r="AY212"/>
  <c r="AN201"/>
  <c r="DL113"/>
  <c r="AZ179"/>
  <c r="BI179"/>
  <c r="BB179"/>
  <c r="BI190"/>
  <c r="AU125"/>
  <c r="BT168"/>
  <c r="BA234"/>
  <c r="AS125"/>
  <c r="AM234"/>
  <c r="BD212"/>
  <c r="BB136"/>
  <c r="AQ158"/>
  <c r="AT190"/>
  <c r="BD190"/>
  <c r="BL212"/>
  <c r="BL136"/>
  <c r="AW147"/>
  <c r="AL169"/>
  <c r="AM190"/>
  <c r="BP223"/>
  <c r="BG223"/>
  <c r="AY169"/>
  <c r="BK212"/>
  <c r="BT135"/>
  <c r="AZ169"/>
  <c r="AR179"/>
  <c r="BL125"/>
  <c r="AR147"/>
  <c r="BI158"/>
  <c r="AZ147"/>
  <c r="AS136"/>
  <c r="AL201"/>
  <c r="AX201"/>
  <c r="BG169"/>
  <c r="BL179"/>
  <c r="AW212"/>
  <c r="BF125"/>
  <c r="AW169"/>
  <c r="AV234"/>
  <c r="AW234"/>
  <c r="AO147"/>
  <c r="BU178"/>
  <c r="BU124"/>
  <c r="AQ169"/>
  <c r="AP223"/>
  <c r="BA158"/>
  <c r="AS212"/>
  <c r="AV201"/>
  <c r="AX234"/>
  <c r="AY125"/>
  <c r="BT178"/>
  <c r="AM179"/>
  <c r="AL190"/>
  <c r="BO212"/>
  <c r="AV136"/>
  <c r="AS223"/>
  <c r="BM147"/>
  <c r="BU113"/>
  <c r="BK125"/>
  <c r="BL223"/>
  <c r="AV147"/>
  <c r="AT158"/>
  <c r="BN158"/>
  <c r="AP190"/>
  <c r="AZ125"/>
  <c r="AQ234"/>
  <c r="BJ201"/>
  <c r="BJ212"/>
  <c r="AU179"/>
  <c r="AU169"/>
  <c r="AM125"/>
  <c r="AV190"/>
  <c r="BU211"/>
  <c r="BB158"/>
  <c r="AY179"/>
  <c r="BH179"/>
  <c r="BT211"/>
  <c r="BB223"/>
  <c r="BC212"/>
  <c r="AO179"/>
  <c r="DL157"/>
  <c r="BF212"/>
  <c r="BF169"/>
  <c r="BE223"/>
  <c r="BP179"/>
  <c r="BA201"/>
  <c r="AX223"/>
  <c r="AN234"/>
  <c r="BU157"/>
  <c r="BA125"/>
  <c r="BC169"/>
  <c r="AQ201"/>
  <c r="AW201"/>
  <c r="BI125"/>
  <c r="BO147"/>
  <c r="AL223"/>
  <c r="AX136"/>
  <c r="AT125"/>
  <c r="AZ201"/>
  <c r="BB147"/>
  <c r="AZ190"/>
  <c r="BF179"/>
  <c r="BK190"/>
  <c r="AU234"/>
  <c r="AR234"/>
  <c r="BB125"/>
  <c r="BA212"/>
  <c r="BH190"/>
  <c r="BA223"/>
  <c r="AT147"/>
  <c r="BE179"/>
  <c r="BT157"/>
  <c r="DK76" l="1"/>
  <c r="DM76" s="1"/>
  <c r="DK108"/>
  <c r="DM108" s="1"/>
  <c r="DK98"/>
  <c r="DM98" s="1"/>
  <c r="DK142"/>
  <c r="DM142" s="1"/>
  <c r="DK120"/>
  <c r="DM120" s="1"/>
  <c r="DK163"/>
  <c r="DM163" s="1"/>
  <c r="DK96"/>
  <c r="DM96" s="1"/>
  <c r="DK121"/>
  <c r="DM121" s="1"/>
  <c r="DH133"/>
  <c r="DI133" s="1"/>
  <c r="DH187"/>
  <c r="DI187" s="1"/>
  <c r="DH122"/>
  <c r="DI122" s="1"/>
  <c r="DH166"/>
  <c r="DI166" s="1"/>
  <c r="DK99"/>
  <c r="DM99" s="1"/>
  <c r="DK132"/>
  <c r="DM132" s="1"/>
  <c r="DH198"/>
  <c r="DI198" s="1"/>
  <c r="BQ385"/>
  <c r="BR385"/>
  <c r="DH155"/>
  <c r="DI155" s="1"/>
  <c r="BS385"/>
  <c r="CT221"/>
  <c r="DK186"/>
  <c r="DM186" s="1"/>
  <c r="DH111"/>
  <c r="DI111" s="1"/>
  <c r="DK175"/>
  <c r="DM175" s="1"/>
  <c r="DK110"/>
  <c r="DM110" s="1"/>
  <c r="DH176"/>
  <c r="DI176" s="1"/>
  <c r="DH144"/>
  <c r="DI144" s="1"/>
  <c r="DK165"/>
  <c r="DM165" s="1"/>
  <c r="DH209"/>
  <c r="DI209" s="1"/>
  <c r="DK154"/>
  <c r="DM154" s="1"/>
  <c r="CJ221"/>
  <c r="BQ222"/>
  <c r="CR220"/>
  <c r="BR222"/>
  <c r="CZ221"/>
  <c r="CK221"/>
  <c r="CN221"/>
  <c r="CV220"/>
  <c r="DD221"/>
  <c r="BS222"/>
  <c r="BW222"/>
  <c r="BX222" s="1"/>
  <c r="CG221"/>
  <c r="CO220"/>
  <c r="BT385"/>
  <c r="BX211"/>
  <c r="BX178"/>
  <c r="BX135"/>
  <c r="BX146"/>
  <c r="BX189"/>
  <c r="BX157"/>
  <c r="BX124"/>
  <c r="BX200"/>
  <c r="BX168"/>
  <c r="BX113"/>
  <c r="DK197"/>
  <c r="BS223"/>
  <c r="BR223"/>
  <c r="BQ223"/>
  <c r="BS234"/>
  <c r="BR234"/>
  <c r="BQ234"/>
  <c r="BQ147"/>
  <c r="BR147"/>
  <c r="BS169"/>
  <c r="BQ169"/>
  <c r="BR169"/>
  <c r="BS212"/>
  <c r="BR212"/>
  <c r="BQ212"/>
  <c r="BS158"/>
  <c r="BQ158"/>
  <c r="BR158"/>
  <c r="BS179"/>
  <c r="BR179"/>
  <c r="BS125"/>
  <c r="BS386" s="1"/>
  <c r="BQ125"/>
  <c r="BQ386" s="1"/>
  <c r="BR125"/>
  <c r="BR386" s="1"/>
  <c r="BS136"/>
  <c r="BQ136"/>
  <c r="BS201"/>
  <c r="BQ201"/>
  <c r="BR201"/>
  <c r="BS190"/>
  <c r="BQ190"/>
  <c r="BR190"/>
  <c r="DJ155"/>
  <c r="DJ122"/>
  <c r="DJ198"/>
  <c r="DJ166"/>
  <c r="DK166" s="1"/>
  <c r="DM166" s="1"/>
  <c r="DJ112"/>
  <c r="DJ111"/>
  <c r="DK100"/>
  <c r="DM100" s="1"/>
  <c r="DM113"/>
  <c r="CD221"/>
  <c r="BW223"/>
  <c r="DG222"/>
  <c r="DE222"/>
  <c r="DC222"/>
  <c r="DA222"/>
  <c r="CY222"/>
  <c r="CW222"/>
  <c r="CU222"/>
  <c r="CS222"/>
  <c r="CQ222"/>
  <c r="CO221"/>
  <c r="CM222"/>
  <c r="CK222"/>
  <c r="CI222"/>
  <c r="CG222"/>
  <c r="CE222"/>
  <c r="DF222"/>
  <c r="DD222"/>
  <c r="DB222"/>
  <c r="CZ222"/>
  <c r="CX222"/>
  <c r="CV221"/>
  <c r="CT222"/>
  <c r="CR221"/>
  <c r="CP222"/>
  <c r="CN222"/>
  <c r="CL222"/>
  <c r="CJ222"/>
  <c r="CH222"/>
  <c r="CF221"/>
  <c r="CD232"/>
  <c r="BW234"/>
  <c r="DG233"/>
  <c r="DE233"/>
  <c r="DC233"/>
  <c r="DA233"/>
  <c r="CY233"/>
  <c r="CW233"/>
  <c r="CU233"/>
  <c r="CS233"/>
  <c r="CQ233"/>
  <c r="CO232"/>
  <c r="CM233"/>
  <c r="CK233"/>
  <c r="CI233"/>
  <c r="CG233"/>
  <c r="CE233"/>
  <c r="DF233"/>
  <c r="DD233"/>
  <c r="DB233"/>
  <c r="CZ233"/>
  <c r="CX233"/>
  <c r="CV232"/>
  <c r="CT233"/>
  <c r="CR232"/>
  <c r="CP233"/>
  <c r="CN233"/>
  <c r="CL233"/>
  <c r="CJ233"/>
  <c r="CH233"/>
  <c r="CF232"/>
  <c r="CD145"/>
  <c r="DF146"/>
  <c r="DD146"/>
  <c r="DB146"/>
  <c r="CZ146"/>
  <c r="CX146"/>
  <c r="CV145"/>
  <c r="CT146"/>
  <c r="CR145"/>
  <c r="CP146"/>
  <c r="CN146"/>
  <c r="CL146"/>
  <c r="CJ146"/>
  <c r="CF145"/>
  <c r="DG146"/>
  <c r="DE146"/>
  <c r="DC146"/>
  <c r="DA146"/>
  <c r="CY146"/>
  <c r="CW146"/>
  <c r="CU146"/>
  <c r="CS146"/>
  <c r="CQ146"/>
  <c r="CO145"/>
  <c r="CM146"/>
  <c r="CK146"/>
  <c r="CI146"/>
  <c r="CG146"/>
  <c r="CE146"/>
  <c r="CD167"/>
  <c r="BW169"/>
  <c r="DF168"/>
  <c r="DD168"/>
  <c r="DB168"/>
  <c r="CZ168"/>
  <c r="CX168"/>
  <c r="CV167"/>
  <c r="CT168"/>
  <c r="CR167"/>
  <c r="CP168"/>
  <c r="CN168"/>
  <c r="CL168"/>
  <c r="CJ168"/>
  <c r="CH168"/>
  <c r="CF167"/>
  <c r="DG168"/>
  <c r="DE168"/>
  <c r="DC168"/>
  <c r="DA168"/>
  <c r="CY168"/>
  <c r="CW168"/>
  <c r="CU168"/>
  <c r="CS168"/>
  <c r="CQ168"/>
  <c r="CO167"/>
  <c r="CM168"/>
  <c r="CK168"/>
  <c r="CI168"/>
  <c r="CG168"/>
  <c r="CE168"/>
  <c r="CD210"/>
  <c r="DG211"/>
  <c r="DE211"/>
  <c r="DC211"/>
  <c r="DA211"/>
  <c r="CY211"/>
  <c r="CW211"/>
  <c r="CU211"/>
  <c r="CS211"/>
  <c r="CQ211"/>
  <c r="CO210"/>
  <c r="CM211"/>
  <c r="CK211"/>
  <c r="CI211"/>
  <c r="CG211"/>
  <c r="CE211"/>
  <c r="DF211"/>
  <c r="DD211"/>
  <c r="DB211"/>
  <c r="CZ211"/>
  <c r="CX211"/>
  <c r="CV210"/>
  <c r="CT211"/>
  <c r="CR210"/>
  <c r="CP211"/>
  <c r="CN211"/>
  <c r="CL211"/>
  <c r="CJ211"/>
  <c r="CH211"/>
  <c r="CF210"/>
  <c r="CD156"/>
  <c r="BW158"/>
  <c r="DF157"/>
  <c r="DD157"/>
  <c r="DB157"/>
  <c r="CZ157"/>
  <c r="CX157"/>
  <c r="CV156"/>
  <c r="CT157"/>
  <c r="CR156"/>
  <c r="CP157"/>
  <c r="CN157"/>
  <c r="CL157"/>
  <c r="CJ157"/>
  <c r="CH157"/>
  <c r="CF156"/>
  <c r="DG157"/>
  <c r="DE157"/>
  <c r="DC157"/>
  <c r="DA157"/>
  <c r="CY157"/>
  <c r="CW157"/>
  <c r="CU157"/>
  <c r="CS157"/>
  <c r="CQ157"/>
  <c r="CO156"/>
  <c r="CM157"/>
  <c r="CK157"/>
  <c r="CI157"/>
  <c r="CG157"/>
  <c r="CE157"/>
  <c r="CD177"/>
  <c r="DF178"/>
  <c r="DD178"/>
  <c r="DB178"/>
  <c r="CZ178"/>
  <c r="CX178"/>
  <c r="CV177"/>
  <c r="CT178"/>
  <c r="CR177"/>
  <c r="CP178"/>
  <c r="CN178"/>
  <c r="CL178"/>
  <c r="CJ178"/>
  <c r="CH178"/>
  <c r="CF177"/>
  <c r="DG178"/>
  <c r="DE178"/>
  <c r="DA178"/>
  <c r="CY178"/>
  <c r="CW178"/>
  <c r="CU178"/>
  <c r="CS178"/>
  <c r="CQ178"/>
  <c r="CO177"/>
  <c r="CM178"/>
  <c r="CK178"/>
  <c r="CI178"/>
  <c r="CG178"/>
  <c r="CE178"/>
  <c r="CD123"/>
  <c r="BW125"/>
  <c r="DF124"/>
  <c r="DD124"/>
  <c r="DB124"/>
  <c r="CZ124"/>
  <c r="CX124"/>
  <c r="CV123"/>
  <c r="CT124"/>
  <c r="CR123"/>
  <c r="CP124"/>
  <c r="CN124"/>
  <c r="CL124"/>
  <c r="CJ124"/>
  <c r="CH124"/>
  <c r="CF123"/>
  <c r="DG124"/>
  <c r="DE124"/>
  <c r="DC124"/>
  <c r="DA124"/>
  <c r="CY124"/>
  <c r="CW124"/>
  <c r="CU124"/>
  <c r="CS124"/>
  <c r="CQ124"/>
  <c r="CO123"/>
  <c r="CM124"/>
  <c r="CK124"/>
  <c r="CI124"/>
  <c r="CG124"/>
  <c r="CE124"/>
  <c r="CD134"/>
  <c r="DF135"/>
  <c r="DD135"/>
  <c r="DB135"/>
  <c r="CZ135"/>
  <c r="CX135"/>
  <c r="CV134"/>
  <c r="CT135"/>
  <c r="CR134"/>
  <c r="CP135"/>
  <c r="CN135"/>
  <c r="CL135"/>
  <c r="CJ135"/>
  <c r="CH135"/>
  <c r="CF134"/>
  <c r="DG135"/>
  <c r="DE135"/>
  <c r="DC135"/>
  <c r="DA135"/>
  <c r="CW135"/>
  <c r="CU135"/>
  <c r="CS135"/>
  <c r="CQ135"/>
  <c r="CO134"/>
  <c r="CM135"/>
  <c r="CK135"/>
  <c r="CI135"/>
  <c r="CG135"/>
  <c r="CE135"/>
  <c r="CD199"/>
  <c r="BW201"/>
  <c r="DF200"/>
  <c r="DD200"/>
  <c r="DB200"/>
  <c r="CZ200"/>
  <c r="CX200"/>
  <c r="CV199"/>
  <c r="CT200"/>
  <c r="CR199"/>
  <c r="CP200"/>
  <c r="CN200"/>
  <c r="CL200"/>
  <c r="CJ200"/>
  <c r="CH200"/>
  <c r="CF199"/>
  <c r="DG200"/>
  <c r="DE200"/>
  <c r="DC200"/>
  <c r="DA200"/>
  <c r="CY200"/>
  <c r="CW200"/>
  <c r="CU200"/>
  <c r="CS200"/>
  <c r="CQ200"/>
  <c r="CO199"/>
  <c r="CM200"/>
  <c r="CK200"/>
  <c r="CI200"/>
  <c r="CG200"/>
  <c r="CE200"/>
  <c r="CD188"/>
  <c r="BW190"/>
  <c r="DF189"/>
  <c r="DD189"/>
  <c r="DB189"/>
  <c r="CZ189"/>
  <c r="CX189"/>
  <c r="CV188"/>
  <c r="CT189"/>
  <c r="CR188"/>
  <c r="CP189"/>
  <c r="CN189"/>
  <c r="CL189"/>
  <c r="CJ189"/>
  <c r="CH189"/>
  <c r="CF188"/>
  <c r="DG189"/>
  <c r="DE189"/>
  <c r="DC189"/>
  <c r="DA189"/>
  <c r="CY189"/>
  <c r="CW189"/>
  <c r="CU189"/>
  <c r="CS189"/>
  <c r="CQ189"/>
  <c r="CO188"/>
  <c r="CM189"/>
  <c r="CK189"/>
  <c r="CI189"/>
  <c r="CG189"/>
  <c r="CE189"/>
  <c r="DJ209"/>
  <c r="DJ176"/>
  <c r="DJ133"/>
  <c r="DJ144"/>
  <c r="DK144" s="1"/>
  <c r="DM144" s="1"/>
  <c r="DJ187"/>
  <c r="DH112"/>
  <c r="DI112" s="1"/>
  <c r="A1248" i="7"/>
  <c r="P1247"/>
  <c r="A1328"/>
  <c r="P1327"/>
  <c r="A1408"/>
  <c r="P1407"/>
  <c r="A1368"/>
  <c r="P1367"/>
  <c r="A1448"/>
  <c r="P1447"/>
  <c r="A488"/>
  <c r="P487"/>
  <c r="A648"/>
  <c r="P647"/>
  <c r="AJ224" i="9"/>
  <c r="CB223"/>
  <c r="AJ213"/>
  <c r="CB212"/>
  <c r="AJ159"/>
  <c r="CB158"/>
  <c r="AJ180"/>
  <c r="CB179"/>
  <c r="CB125"/>
  <c r="AJ137"/>
  <c r="CB136"/>
  <c r="AJ202"/>
  <c r="CB201"/>
  <c r="CZ2"/>
  <c r="AJ191"/>
  <c r="CB190"/>
  <c r="AJ246"/>
  <c r="AJ235"/>
  <c r="CB234"/>
  <c r="AJ148"/>
  <c r="CB147"/>
  <c r="AJ170"/>
  <c r="CB169"/>
  <c r="P206" i="8"/>
  <c r="A526"/>
  <c r="P526" s="1"/>
  <c r="A606"/>
  <c r="A646" s="1"/>
  <c r="P8" i="7"/>
  <c r="A9"/>
  <c r="P7"/>
  <c r="A130"/>
  <c r="A89"/>
  <c r="A50"/>
  <c r="AM2"/>
  <c r="CF2" s="1"/>
  <c r="AO202" i="9"/>
  <c r="BJ191"/>
  <c r="BU125"/>
  <c r="BP212"/>
  <c r="AS137"/>
  <c r="BH202"/>
  <c r="BI224"/>
  <c r="BO137"/>
  <c r="BU136"/>
  <c r="BU212"/>
  <c r="BH213"/>
  <c r="BP235"/>
  <c r="AL170"/>
  <c r="BI202"/>
  <c r="BU234"/>
  <c r="BH148"/>
  <c r="AZ137"/>
  <c r="BN213"/>
  <c r="AN137"/>
  <c r="BL191"/>
  <c r="AL235"/>
  <c r="BN235"/>
  <c r="AP147"/>
  <c r="AM148"/>
  <c r="DL125"/>
  <c r="AV246"/>
  <c r="BL137"/>
  <c r="BJ202"/>
  <c r="AT213"/>
  <c r="BF246"/>
  <c r="AP137"/>
  <c r="BI235"/>
  <c r="BJ170"/>
  <c r="BK159"/>
  <c r="AR202"/>
  <c r="BP224"/>
  <c r="BI180"/>
  <c r="AQ235"/>
  <c r="AN224"/>
  <c r="BO191"/>
  <c r="AV180"/>
  <c r="BF159"/>
  <c r="AP159"/>
  <c r="AW246"/>
  <c r="AN246"/>
  <c r="BI159"/>
  <c r="AZ159"/>
  <c r="BE148"/>
  <c r="AS213"/>
  <c r="BM191"/>
  <c r="BJ224"/>
  <c r="BL213"/>
  <c r="AZ213"/>
  <c r="BE137"/>
  <c r="AS191"/>
  <c r="BA202"/>
  <c r="BF191"/>
  <c r="AT191"/>
  <c r="AL213"/>
  <c r="BT201"/>
  <c r="BM213"/>
  <c r="AZ148"/>
  <c r="BO235"/>
  <c r="AW148"/>
  <c r="BB159"/>
  <c r="BM170"/>
  <c r="BU169"/>
  <c r="BT136"/>
  <c r="BB224"/>
  <c r="AU246"/>
  <c r="AT202"/>
  <c r="AQ180"/>
  <c r="AS202"/>
  <c r="BO148"/>
  <c r="BC224"/>
  <c r="AL148"/>
  <c r="AQ246"/>
  <c r="BD235"/>
  <c r="AX148"/>
  <c r="AO224"/>
  <c r="BG137"/>
  <c r="AT224"/>
  <c r="BO159"/>
  <c r="AP246"/>
  <c r="BU158"/>
  <c r="BA246"/>
  <c r="BE180"/>
  <c r="BL224"/>
  <c r="BJ235"/>
  <c r="BA235"/>
  <c r="AU202"/>
  <c r="AS224"/>
  <c r="BC180"/>
  <c r="AY202"/>
  <c r="BJ148"/>
  <c r="AO170"/>
  <c r="BE202"/>
  <c r="BD180"/>
  <c r="BF235"/>
  <c r="AR148"/>
  <c r="BO202"/>
  <c r="BB202"/>
  <c r="AR191"/>
  <c r="BP159"/>
  <c r="BP148"/>
  <c r="BM180"/>
  <c r="AT159"/>
  <c r="AO246"/>
  <c r="BL148"/>
  <c r="DL190"/>
  <c r="BF180"/>
  <c r="BM148"/>
  <c r="AV137"/>
  <c r="BF170"/>
  <c r="AX235"/>
  <c r="AT235"/>
  <c r="AS235"/>
  <c r="AP191"/>
  <c r="AV202"/>
  <c r="BL170"/>
  <c r="BT147"/>
  <c r="BB191"/>
  <c r="BO224"/>
  <c r="AN159"/>
  <c r="BA159"/>
  <c r="AW235"/>
  <c r="BE246"/>
  <c r="BC170"/>
  <c r="AV235"/>
  <c r="AO137"/>
  <c r="AV213"/>
  <c r="BN191"/>
  <c r="AO235"/>
  <c r="AY180"/>
  <c r="BA137"/>
  <c r="AW191"/>
  <c r="AM224"/>
  <c r="BP246"/>
  <c r="AP170"/>
  <c r="BH224"/>
  <c r="BG213"/>
  <c r="BF224"/>
  <c r="DL158"/>
  <c r="AY159"/>
  <c r="BF202"/>
  <c r="BG180"/>
  <c r="BM224"/>
  <c r="AP235"/>
  <c r="DL212"/>
  <c r="AN170"/>
  <c r="AR224"/>
  <c r="BC246"/>
  <c r="BJ246"/>
  <c r="BB246"/>
  <c r="AZ191"/>
  <c r="BF148"/>
  <c r="BJ213"/>
  <c r="BE159"/>
  <c r="DL179"/>
  <c r="BN170"/>
  <c r="AM246"/>
  <c r="AR170"/>
  <c r="AX202"/>
  <c r="BL235"/>
  <c r="AQ159"/>
  <c r="BK213"/>
  <c r="AM213"/>
  <c r="BT212"/>
  <c r="AZ202"/>
  <c r="BD137"/>
  <c r="BM137"/>
  <c r="BG202"/>
  <c r="BG136"/>
  <c r="AQ148"/>
  <c r="AP148"/>
  <c r="BE191"/>
  <c r="AT180"/>
  <c r="AR180"/>
  <c r="AW170"/>
  <c r="AW224"/>
  <c r="AX170"/>
  <c r="BC148"/>
  <c r="AN191"/>
  <c r="AT148"/>
  <c r="BN137"/>
  <c r="AS159"/>
  <c r="BB137"/>
  <c r="BT125"/>
  <c r="AX246"/>
  <c r="AV148"/>
  <c r="BF137"/>
  <c r="BL202"/>
  <c r="DL136"/>
  <c r="BF213"/>
  <c r="AX191"/>
  <c r="AU191"/>
  <c r="BD170"/>
  <c r="BG148"/>
  <c r="BN246"/>
  <c r="AW180"/>
  <c r="AM180"/>
  <c r="AL180"/>
  <c r="BG191"/>
  <c r="AX159"/>
  <c r="BN148"/>
  <c r="BJ180"/>
  <c r="AW202"/>
  <c r="BG170"/>
  <c r="BK170"/>
  <c r="AO191"/>
  <c r="BU190"/>
  <c r="AL246"/>
  <c r="BC159"/>
  <c r="BH246"/>
  <c r="BH235"/>
  <c r="BE235"/>
  <c r="BB170"/>
  <c r="BJ137"/>
  <c r="AZ246"/>
  <c r="AO148"/>
  <c r="AU170"/>
  <c r="BP191"/>
  <c r="AW137"/>
  <c r="AP224"/>
  <c r="BA191"/>
  <c r="BC235"/>
  <c r="BT234"/>
  <c r="BN159"/>
  <c r="BM202"/>
  <c r="BI148"/>
  <c r="BU179"/>
  <c r="BL246"/>
  <c r="DL147"/>
  <c r="AX213"/>
  <c r="BU147"/>
  <c r="AR235"/>
  <c r="DL201"/>
  <c r="BT223"/>
  <c r="BD148"/>
  <c r="BI170"/>
  <c r="BI191"/>
  <c r="AP213"/>
  <c r="AQ213"/>
  <c r="AQ202"/>
  <c r="BI137"/>
  <c r="BK202"/>
  <c r="BC137"/>
  <c r="AR213"/>
  <c r="AM137"/>
  <c r="AQ191"/>
  <c r="BE224"/>
  <c r="AU148"/>
  <c r="BB148"/>
  <c r="BH137"/>
  <c r="AY246"/>
  <c r="AQ170"/>
  <c r="AY224"/>
  <c r="BD246"/>
  <c r="BG235"/>
  <c r="BG159"/>
  <c r="AX180"/>
  <c r="BD159"/>
  <c r="BM235"/>
  <c r="BG246"/>
  <c r="BP170"/>
  <c r="BD202"/>
  <c r="BN202"/>
  <c r="BD191"/>
  <c r="BA170"/>
  <c r="AM202"/>
  <c r="AT246"/>
  <c r="AW159"/>
  <c r="AU137"/>
  <c r="BK148"/>
  <c r="BG224"/>
  <c r="BU223"/>
  <c r="AY170"/>
  <c r="AL191"/>
  <c r="AS148"/>
  <c r="AO213"/>
  <c r="AL159"/>
  <c r="AN148"/>
  <c r="AM170"/>
  <c r="BA148"/>
  <c r="BD224"/>
  <c r="BP202"/>
  <c r="BK191"/>
  <c r="BN224"/>
  <c r="AZ235"/>
  <c r="BI213"/>
  <c r="BT169"/>
  <c r="AU213"/>
  <c r="BO213"/>
  <c r="BU201"/>
  <c r="BH170"/>
  <c r="BL180"/>
  <c r="AY148"/>
  <c r="AZ170"/>
  <c r="BT158"/>
  <c r="DL223"/>
  <c r="AY137"/>
  <c r="AY235"/>
  <c r="AL137"/>
  <c r="AU224"/>
  <c r="AR159"/>
  <c r="BE170"/>
  <c r="AN235"/>
  <c r="AX137"/>
  <c r="BI246"/>
  <c r="AM235"/>
  <c r="BK235"/>
  <c r="BB180"/>
  <c r="DL234"/>
  <c r="AL202"/>
  <c r="AR246"/>
  <c r="AN202"/>
  <c r="BK180"/>
  <c r="AR137"/>
  <c r="AO159"/>
  <c r="BN180"/>
  <c r="BB213"/>
  <c r="BC213"/>
  <c r="AV170"/>
  <c r="AT137"/>
  <c r="BK179"/>
  <c r="AT170"/>
  <c r="BE213"/>
  <c r="AZ180"/>
  <c r="AW213"/>
  <c r="AU235"/>
  <c r="AV159"/>
  <c r="AL224"/>
  <c r="AQ137"/>
  <c r="AM191"/>
  <c r="BC202"/>
  <c r="BP180"/>
  <c r="AS246"/>
  <c r="BA224"/>
  <c r="AS170"/>
  <c r="BA180"/>
  <c r="BK137"/>
  <c r="BH180"/>
  <c r="BB235"/>
  <c r="AM159"/>
  <c r="AP202"/>
  <c r="AN213"/>
  <c r="BP213"/>
  <c r="BP137"/>
  <c r="BK224"/>
  <c r="BT179"/>
  <c r="DL169"/>
  <c r="BH159"/>
  <c r="BT190"/>
  <c r="BO170"/>
  <c r="DK133" l="1"/>
  <c r="DM133" s="1"/>
  <c r="DK187"/>
  <c r="DM187" s="1"/>
  <c r="DK176"/>
  <c r="DM176" s="1"/>
  <c r="DK122"/>
  <c r="DM122" s="1"/>
  <c r="DH145"/>
  <c r="DI145" s="1"/>
  <c r="DK198"/>
  <c r="DM198" s="1"/>
  <c r="DK155"/>
  <c r="DM155" s="1"/>
  <c r="DH167"/>
  <c r="DI167" s="1"/>
  <c r="CY135"/>
  <c r="BR136"/>
  <c r="BW136"/>
  <c r="BX136" s="1"/>
  <c r="DC178"/>
  <c r="BQ179"/>
  <c r="BW179"/>
  <c r="BW212"/>
  <c r="BX212" s="1"/>
  <c r="CH146"/>
  <c r="BS147"/>
  <c r="BW147"/>
  <c r="BX147" s="1"/>
  <c r="DK111"/>
  <c r="DM111" s="1"/>
  <c r="DH210"/>
  <c r="DI210" s="1"/>
  <c r="DH221"/>
  <c r="DI221" s="1"/>
  <c r="DH156"/>
  <c r="DI156" s="1"/>
  <c r="DK209"/>
  <c r="DH134"/>
  <c r="DI134" s="1"/>
  <c r="DH177"/>
  <c r="DI177" s="1"/>
  <c r="DH123"/>
  <c r="DI123" s="1"/>
  <c r="BT386"/>
  <c r="BX201"/>
  <c r="BX125"/>
  <c r="BX158"/>
  <c r="BX169"/>
  <c r="BX234"/>
  <c r="BX190"/>
  <c r="BX179"/>
  <c r="BX223"/>
  <c r="DK112"/>
  <c r="DM112" s="1"/>
  <c r="DH199"/>
  <c r="DI199" s="1"/>
  <c r="BS246"/>
  <c r="BR246"/>
  <c r="BQ191"/>
  <c r="BQ159"/>
  <c r="BR224"/>
  <c r="BS170"/>
  <c r="BQ170"/>
  <c r="BR170"/>
  <c r="BS148"/>
  <c r="BQ148"/>
  <c r="BR148"/>
  <c r="BS235"/>
  <c r="BR235"/>
  <c r="BQ235"/>
  <c r="BS202"/>
  <c r="BQ202"/>
  <c r="BR202"/>
  <c r="BS137"/>
  <c r="BS387" s="1"/>
  <c r="BQ137"/>
  <c r="BQ387" s="1"/>
  <c r="BR137"/>
  <c r="BQ180"/>
  <c r="BR180"/>
  <c r="DH188"/>
  <c r="DI188" s="1"/>
  <c r="DJ188"/>
  <c r="DJ134"/>
  <c r="DJ177"/>
  <c r="DJ145"/>
  <c r="DM125"/>
  <c r="CD244"/>
  <c r="DA245"/>
  <c r="CY245"/>
  <c r="CW245"/>
  <c r="CU245"/>
  <c r="CS245"/>
  <c r="CQ245"/>
  <c r="CO244"/>
  <c r="CM245"/>
  <c r="CK245"/>
  <c r="CI245"/>
  <c r="CG245"/>
  <c r="CE245"/>
  <c r="DF245"/>
  <c r="DD245"/>
  <c r="DB245"/>
  <c r="CZ245"/>
  <c r="CX245"/>
  <c r="CV244"/>
  <c r="CT245"/>
  <c r="CR244"/>
  <c r="CP245"/>
  <c r="CN245"/>
  <c r="CL245"/>
  <c r="CJ245"/>
  <c r="CH245"/>
  <c r="CF244"/>
  <c r="CD189"/>
  <c r="DF190"/>
  <c r="DD190"/>
  <c r="DB190"/>
  <c r="CX190"/>
  <c r="CV189"/>
  <c r="CT190"/>
  <c r="CR189"/>
  <c r="CP190"/>
  <c r="CL190"/>
  <c r="CJ190"/>
  <c r="CH190"/>
  <c r="CF189"/>
  <c r="DG190"/>
  <c r="DE190"/>
  <c r="DC190"/>
  <c r="DA190"/>
  <c r="CY190"/>
  <c r="CW190"/>
  <c r="CS190"/>
  <c r="CO189"/>
  <c r="CM190"/>
  <c r="CK190"/>
  <c r="CI190"/>
  <c r="CG190"/>
  <c r="CE190"/>
  <c r="CD157"/>
  <c r="DF158"/>
  <c r="CZ158"/>
  <c r="CX158"/>
  <c r="CV157"/>
  <c r="CT158"/>
  <c r="CR157"/>
  <c r="CP158"/>
  <c r="CN158"/>
  <c r="CL158"/>
  <c r="CJ158"/>
  <c r="CH158"/>
  <c r="CF157"/>
  <c r="DG158"/>
  <c r="DC158"/>
  <c r="DA158"/>
  <c r="CY158"/>
  <c r="CW158"/>
  <c r="CU158"/>
  <c r="CS158"/>
  <c r="CQ158"/>
  <c r="CO157"/>
  <c r="CK158"/>
  <c r="CI158"/>
  <c r="CG158"/>
  <c r="CE158"/>
  <c r="CD222"/>
  <c r="DG223"/>
  <c r="DE223"/>
  <c r="DC223"/>
  <c r="DA223"/>
  <c r="CY223"/>
  <c r="CW223"/>
  <c r="CU223"/>
  <c r="CS223"/>
  <c r="CQ223"/>
  <c r="CO222"/>
  <c r="CM223"/>
  <c r="CK223"/>
  <c r="CG223"/>
  <c r="CE223"/>
  <c r="DF223"/>
  <c r="DD223"/>
  <c r="DB223"/>
  <c r="CZ223"/>
  <c r="CX223"/>
  <c r="CV222"/>
  <c r="CT223"/>
  <c r="CL223"/>
  <c r="CJ223"/>
  <c r="CH223"/>
  <c r="CF222"/>
  <c r="CD168"/>
  <c r="BW170"/>
  <c r="DF169"/>
  <c r="DD169"/>
  <c r="DB169"/>
  <c r="CZ169"/>
  <c r="CX169"/>
  <c r="CV168"/>
  <c r="CT169"/>
  <c r="CR168"/>
  <c r="CP169"/>
  <c r="CN169"/>
  <c r="CL169"/>
  <c r="CJ169"/>
  <c r="CH169"/>
  <c r="CF168"/>
  <c r="DG169"/>
  <c r="DE169"/>
  <c r="DC169"/>
  <c r="DA169"/>
  <c r="CY169"/>
  <c r="CW169"/>
  <c r="CU169"/>
  <c r="CS169"/>
  <c r="CQ169"/>
  <c r="CO168"/>
  <c r="CM169"/>
  <c r="CK169"/>
  <c r="CI169"/>
  <c r="CG169"/>
  <c r="CE169"/>
  <c r="CD146"/>
  <c r="BW148"/>
  <c r="DF147"/>
  <c r="DD147"/>
  <c r="DB147"/>
  <c r="CZ147"/>
  <c r="CX147"/>
  <c r="CV146"/>
  <c r="CT147"/>
  <c r="CR146"/>
  <c r="CP147"/>
  <c r="CN147"/>
  <c r="CL147"/>
  <c r="CJ147"/>
  <c r="CH147"/>
  <c r="CF146"/>
  <c r="DG147"/>
  <c r="DE147"/>
  <c r="DC147"/>
  <c r="DA147"/>
  <c r="CY147"/>
  <c r="CW147"/>
  <c r="CU147"/>
  <c r="CS147"/>
  <c r="CQ147"/>
  <c r="CO146"/>
  <c r="CM147"/>
  <c r="CK147"/>
  <c r="CI147"/>
  <c r="CG147"/>
  <c r="CE147"/>
  <c r="CD233"/>
  <c r="BW235"/>
  <c r="DG234"/>
  <c r="DE234"/>
  <c r="DC234"/>
  <c r="DA234"/>
  <c r="CY234"/>
  <c r="CW234"/>
  <c r="CU234"/>
  <c r="CS234"/>
  <c r="CQ234"/>
  <c r="CO233"/>
  <c r="CM234"/>
  <c r="CK234"/>
  <c r="CI234"/>
  <c r="CG234"/>
  <c r="CE234"/>
  <c r="DF234"/>
  <c r="DD234"/>
  <c r="DB234"/>
  <c r="CZ234"/>
  <c r="CX234"/>
  <c r="CV233"/>
  <c r="CT234"/>
  <c r="CR233"/>
  <c r="CP234"/>
  <c r="CN234"/>
  <c r="CL234"/>
  <c r="CJ234"/>
  <c r="CH234"/>
  <c r="CF233"/>
  <c r="CD200"/>
  <c r="BW202"/>
  <c r="DF201"/>
  <c r="DD201"/>
  <c r="DB201"/>
  <c r="CZ201"/>
  <c r="CX201"/>
  <c r="CV200"/>
  <c r="CT201"/>
  <c r="CR200"/>
  <c r="CP201"/>
  <c r="CN201"/>
  <c r="CL201"/>
  <c r="CJ201"/>
  <c r="CH201"/>
  <c r="CF200"/>
  <c r="DG201"/>
  <c r="DE201"/>
  <c r="DC201"/>
  <c r="DA201"/>
  <c r="CY201"/>
  <c r="CW201"/>
  <c r="CU201"/>
  <c r="CS201"/>
  <c r="CQ201"/>
  <c r="CO200"/>
  <c r="CM201"/>
  <c r="CK201"/>
  <c r="CI201"/>
  <c r="CG201"/>
  <c r="CE201"/>
  <c r="CD135"/>
  <c r="BW137"/>
  <c r="DF136"/>
  <c r="DD136"/>
  <c r="DB136"/>
  <c r="CZ136"/>
  <c r="CX136"/>
  <c r="CV135"/>
  <c r="CT136"/>
  <c r="CR135"/>
  <c r="CP136"/>
  <c r="CN136"/>
  <c r="CL136"/>
  <c r="CJ136"/>
  <c r="CH136"/>
  <c r="CF135"/>
  <c r="DG136"/>
  <c r="DE136"/>
  <c r="DC136"/>
  <c r="DA136"/>
  <c r="CY136"/>
  <c r="CW136"/>
  <c r="CU136"/>
  <c r="CS136"/>
  <c r="CQ136"/>
  <c r="CO135"/>
  <c r="CM136"/>
  <c r="CK136"/>
  <c r="CI136"/>
  <c r="CG136"/>
  <c r="CE136"/>
  <c r="CD178"/>
  <c r="DF179"/>
  <c r="DD179"/>
  <c r="DB179"/>
  <c r="CZ179"/>
  <c r="CX179"/>
  <c r="CV178"/>
  <c r="CT179"/>
  <c r="CR178"/>
  <c r="CP179"/>
  <c r="CN179"/>
  <c r="CL179"/>
  <c r="CJ179"/>
  <c r="DE179"/>
  <c r="DC179"/>
  <c r="DA179"/>
  <c r="CY179"/>
  <c r="CW179"/>
  <c r="CU179"/>
  <c r="CS179"/>
  <c r="CQ179"/>
  <c r="CO178"/>
  <c r="CI179"/>
  <c r="CE179"/>
  <c r="CD211"/>
  <c r="DG212"/>
  <c r="DE212"/>
  <c r="DC212"/>
  <c r="DA212"/>
  <c r="CY212"/>
  <c r="CW212"/>
  <c r="CU212"/>
  <c r="CO211"/>
  <c r="CM212"/>
  <c r="CK212"/>
  <c r="CI212"/>
  <c r="CG212"/>
  <c r="CE212"/>
  <c r="DF212"/>
  <c r="DD212"/>
  <c r="DB212"/>
  <c r="CZ212"/>
  <c r="CX212"/>
  <c r="CT212"/>
  <c r="CR211"/>
  <c r="CP212"/>
  <c r="CN212"/>
  <c r="CL212"/>
  <c r="CJ212"/>
  <c r="CH212"/>
  <c r="CF211"/>
  <c r="DJ199"/>
  <c r="DJ124"/>
  <c r="DH124"/>
  <c r="DI124" s="1"/>
  <c r="DJ123"/>
  <c r="DJ156"/>
  <c r="DJ167"/>
  <c r="DJ210"/>
  <c r="DJ221"/>
  <c r="A686" i="8"/>
  <c r="P406"/>
  <c r="P606"/>
  <c r="A1449" i="7"/>
  <c r="P1448"/>
  <c r="A1369"/>
  <c r="P1368"/>
  <c r="A1409"/>
  <c r="P1408"/>
  <c r="A1329"/>
  <c r="P1328"/>
  <c r="A1249"/>
  <c r="P1248"/>
  <c r="A649"/>
  <c r="P648"/>
  <c r="A489"/>
  <c r="P488"/>
  <c r="AN2"/>
  <c r="CG2" s="1"/>
  <c r="AJ258" i="9"/>
  <c r="AJ247"/>
  <c r="CB246"/>
  <c r="AJ171"/>
  <c r="CB170"/>
  <c r="AJ149"/>
  <c r="CB148"/>
  <c r="AJ236"/>
  <c r="CB235"/>
  <c r="DA2"/>
  <c r="AJ181"/>
  <c r="CB180"/>
  <c r="AJ160"/>
  <c r="CB159"/>
  <c r="AJ214"/>
  <c r="CB213"/>
  <c r="AJ225"/>
  <c r="CB224"/>
  <c r="AJ192"/>
  <c r="CB191"/>
  <c r="AJ203"/>
  <c r="CB202"/>
  <c r="CB137"/>
  <c r="P486" i="8"/>
  <c r="A10" i="7"/>
  <c r="P9"/>
  <c r="A131"/>
  <c r="A90"/>
  <c r="A51"/>
  <c r="AV171" i="9"/>
  <c r="AW149"/>
  <c r="AY160"/>
  <c r="AW181"/>
  <c r="BB225"/>
  <c r="BK236"/>
  <c r="AV225"/>
  <c r="BN192"/>
  <c r="BN171"/>
  <c r="AL149"/>
  <c r="AT247"/>
  <c r="AN225"/>
  <c r="BI171"/>
  <c r="AX192"/>
  <c r="BO160"/>
  <c r="DL180"/>
  <c r="BT213"/>
  <c r="AV149"/>
  <c r="BU137"/>
  <c r="BP160"/>
  <c r="AL236"/>
  <c r="AM160"/>
  <c r="BE225"/>
  <c r="AU180"/>
  <c r="BU180"/>
  <c r="AR160"/>
  <c r="BF149"/>
  <c r="BD236"/>
  <c r="BM192"/>
  <c r="BF171"/>
  <c r="AT203"/>
  <c r="BC171"/>
  <c r="AZ181"/>
  <c r="BH171"/>
  <c r="AP180"/>
  <c r="AV160"/>
  <c r="BJ214"/>
  <c r="BI236"/>
  <c r="BP171"/>
  <c r="BL171"/>
  <c r="AT236"/>
  <c r="AP214"/>
  <c r="BH214"/>
  <c r="BC236"/>
  <c r="BM236"/>
  <c r="AV224"/>
  <c r="BG225"/>
  <c r="BA214"/>
  <c r="AS180"/>
  <c r="AU258"/>
  <c r="AR236"/>
  <c r="BJ236"/>
  <c r="AV191"/>
  <c r="AR181"/>
  <c r="BO236"/>
  <c r="AT171"/>
  <c r="BI214"/>
  <c r="BA192"/>
  <c r="AS258"/>
  <c r="BU191"/>
  <c r="BD160"/>
  <c r="AY214"/>
  <c r="AU192"/>
  <c r="BG160"/>
  <c r="AW171"/>
  <c r="BJ247"/>
  <c r="AY225"/>
  <c r="AM203"/>
  <c r="AS181"/>
  <c r="AU214"/>
  <c r="BE214"/>
  <c r="BO203"/>
  <c r="BP203"/>
  <c r="BJ149"/>
  <c r="BE149"/>
  <c r="BC203"/>
  <c r="AP171"/>
  <c r="BP225"/>
  <c r="AP181"/>
  <c r="AL160"/>
  <c r="AQ160"/>
  <c r="AP192"/>
  <c r="AO258"/>
  <c r="AR171"/>
  <c r="BE203"/>
  <c r="AY149"/>
  <c r="BB192"/>
  <c r="AO181"/>
  <c r="BF181"/>
  <c r="BA149"/>
  <c r="AX203"/>
  <c r="BB258"/>
  <c r="AR258"/>
  <c r="DL202"/>
  <c r="BO225"/>
  <c r="BK160"/>
  <c r="AV214"/>
  <c r="AS203"/>
  <c r="AR214"/>
  <c r="AV181"/>
  <c r="BB160"/>
  <c r="BP247"/>
  <c r="BL258"/>
  <c r="BL159"/>
  <c r="DL213"/>
  <c r="BO149"/>
  <c r="AN181"/>
  <c r="AO225"/>
  <c r="DL246"/>
  <c r="BE192"/>
  <c r="BG149"/>
  <c r="AW214"/>
  <c r="BU224"/>
  <c r="BJ159"/>
  <c r="AW192"/>
  <c r="BL160"/>
  <c r="AV258"/>
  <c r="AL203"/>
  <c r="AX149"/>
  <c r="AN236"/>
  <c r="BI149"/>
  <c r="BI225"/>
  <c r="BC192"/>
  <c r="AY181"/>
  <c r="BN203"/>
  <c r="AS214"/>
  <c r="AY191"/>
  <c r="BO246"/>
  <c r="BH225"/>
  <c r="AX224"/>
  <c r="BM159"/>
  <c r="AN214"/>
  <c r="BN149"/>
  <c r="BU159"/>
  <c r="AQ203"/>
  <c r="AX258"/>
  <c r="BC258"/>
  <c r="AL181"/>
  <c r="AX160"/>
  <c r="AZ225"/>
  <c r="AQ181"/>
  <c r="BM203"/>
  <c r="BU213"/>
  <c r="BI181"/>
  <c r="BM214"/>
  <c r="BA203"/>
  <c r="AU203"/>
  <c r="BH191"/>
  <c r="AO247"/>
  <c r="AY213"/>
  <c r="BA171"/>
  <c r="BT159"/>
  <c r="DL148"/>
  <c r="AX236"/>
  <c r="AN258"/>
  <c r="BJ181"/>
  <c r="BT170"/>
  <c r="BL181"/>
  <c r="AO171"/>
  <c r="BD225"/>
  <c r="AU247"/>
  <c r="BO247"/>
  <c r="AN203"/>
  <c r="BA160"/>
  <c r="AP160"/>
  <c r="AZ192"/>
  <c r="BJ160"/>
  <c r="AL247"/>
  <c r="BG181"/>
  <c r="AZ224"/>
  <c r="BU170"/>
  <c r="AU149"/>
  <c r="AY171"/>
  <c r="AY236"/>
  <c r="BN160"/>
  <c r="BG171"/>
  <c r="BT235"/>
  <c r="BC247"/>
  <c r="BK214"/>
  <c r="AO160"/>
  <c r="AQ214"/>
  <c r="AT214"/>
  <c r="BB214"/>
  <c r="AO203"/>
  <c r="BP214"/>
  <c r="AT258"/>
  <c r="AZ236"/>
  <c r="BA181"/>
  <c r="BA213"/>
  <c r="AQ224"/>
  <c r="AP258"/>
  <c r="BG247"/>
  <c r="AU181"/>
  <c r="BG258"/>
  <c r="BL247"/>
  <c r="BC225"/>
  <c r="BN236"/>
  <c r="BI258"/>
  <c r="BL225"/>
  <c r="AZ149"/>
  <c r="BF225"/>
  <c r="AV203"/>
  <c r="BI192"/>
  <c r="BT137"/>
  <c r="BK192"/>
  <c r="BL192"/>
  <c r="BH258"/>
  <c r="BE258"/>
  <c r="AU225"/>
  <c r="AV247"/>
  <c r="AM236"/>
  <c r="BO214"/>
  <c r="BC191"/>
  <c r="BF236"/>
  <c r="BT191"/>
  <c r="AM258"/>
  <c r="BH160"/>
  <c r="BD203"/>
  <c r="AY203"/>
  <c r="BE247"/>
  <c r="AQ225"/>
  <c r="BT180"/>
  <c r="BM246"/>
  <c r="AN180"/>
  <c r="BA247"/>
  <c r="AP203"/>
  <c r="BL236"/>
  <c r="BJ203"/>
  <c r="BK181"/>
  <c r="AZ160"/>
  <c r="AY247"/>
  <c r="BH149"/>
  <c r="BN258"/>
  <c r="AZ214"/>
  <c r="BB247"/>
  <c r="AO180"/>
  <c r="BM171"/>
  <c r="BU246"/>
  <c r="AL214"/>
  <c r="BK247"/>
  <c r="BB236"/>
  <c r="BA236"/>
  <c r="BH203"/>
  <c r="AO214"/>
  <c r="AZ171"/>
  <c r="AX171"/>
  <c r="AS247"/>
  <c r="AM181"/>
  <c r="BC181"/>
  <c r="BG192"/>
  <c r="AL225"/>
  <c r="BA225"/>
  <c r="BN214"/>
  <c r="BI160"/>
  <c r="AX181"/>
  <c r="BP236"/>
  <c r="AT160"/>
  <c r="BL214"/>
  <c r="AP236"/>
  <c r="AX225"/>
  <c r="BB203"/>
  <c r="AN192"/>
  <c r="AN247"/>
  <c r="BU235"/>
  <c r="AS160"/>
  <c r="BU202"/>
  <c r="BE160"/>
  <c r="DL235"/>
  <c r="BL203"/>
  <c r="BP258"/>
  <c r="BH236"/>
  <c r="AX247"/>
  <c r="BJ225"/>
  <c r="AL171"/>
  <c r="BH181"/>
  <c r="AU171"/>
  <c r="AO192"/>
  <c r="BU148"/>
  <c r="BT246"/>
  <c r="AN160"/>
  <c r="AT225"/>
  <c r="BC214"/>
  <c r="AM171"/>
  <c r="BM258"/>
  <c r="DL191"/>
  <c r="BJ192"/>
  <c r="BM181"/>
  <c r="BT202"/>
  <c r="AR192"/>
  <c r="BF160"/>
  <c r="AO149"/>
  <c r="BP149"/>
  <c r="AW203"/>
  <c r="BI203"/>
  <c r="BA258"/>
  <c r="AZ258"/>
  <c r="DL224"/>
  <c r="AV192"/>
  <c r="BT224"/>
  <c r="BB181"/>
  <c r="BP192"/>
  <c r="AX214"/>
  <c r="AT181"/>
  <c r="DL159"/>
  <c r="BM160"/>
  <c r="AM214"/>
  <c r="BH247"/>
  <c r="BO192"/>
  <c r="BH192"/>
  <c r="AQ171"/>
  <c r="AM225"/>
  <c r="BN181"/>
  <c r="BF258"/>
  <c r="AT192"/>
  <c r="AW258"/>
  <c r="AZ247"/>
  <c r="BE171"/>
  <c r="BJ171"/>
  <c r="BD192"/>
  <c r="BD213"/>
  <c r="AT149"/>
  <c r="BG203"/>
  <c r="BD181"/>
  <c r="AL192"/>
  <c r="BM225"/>
  <c r="BD149"/>
  <c r="BF192"/>
  <c r="BF214"/>
  <c r="AU236"/>
  <c r="BK171"/>
  <c r="BL149"/>
  <c r="AU159"/>
  <c r="AQ192"/>
  <c r="BM149"/>
  <c r="AS192"/>
  <c r="AV236"/>
  <c r="DL137"/>
  <c r="BE181"/>
  <c r="BF203"/>
  <c r="BO180"/>
  <c r="BK258"/>
  <c r="BD258"/>
  <c r="AM192"/>
  <c r="BO258"/>
  <c r="AR203"/>
  <c r="BK203"/>
  <c r="BG214"/>
  <c r="AU160"/>
  <c r="AQ236"/>
  <c r="BD247"/>
  <c r="AZ203"/>
  <c r="AL258"/>
  <c r="BK149"/>
  <c r="BD214"/>
  <c r="BK225"/>
  <c r="BD171"/>
  <c r="AY258"/>
  <c r="AQ258"/>
  <c r="AR247"/>
  <c r="AW236"/>
  <c r="BN247"/>
  <c r="AY192"/>
  <c r="AM149"/>
  <c r="AR225"/>
  <c r="BK246"/>
  <c r="BO171"/>
  <c r="BN225"/>
  <c r="AN149"/>
  <c r="AS171"/>
  <c r="AP225"/>
  <c r="BE236"/>
  <c r="BM247"/>
  <c r="AW225"/>
  <c r="BT148"/>
  <c r="BC160"/>
  <c r="AO236"/>
  <c r="AP149"/>
  <c r="AS225"/>
  <c r="BP181"/>
  <c r="BO181"/>
  <c r="DL170"/>
  <c r="AQ247"/>
  <c r="BC149"/>
  <c r="AW160"/>
  <c r="BJ258"/>
  <c r="DK156" l="1"/>
  <c r="DM156" s="1"/>
  <c r="BR387"/>
  <c r="DK145"/>
  <c r="DM145" s="1"/>
  <c r="DK210"/>
  <c r="DM210" s="1"/>
  <c r="DK123"/>
  <c r="DM123" s="1"/>
  <c r="DK167"/>
  <c r="DM167" s="1"/>
  <c r="DH146"/>
  <c r="DI146" s="1"/>
  <c r="DK134"/>
  <c r="DM134" s="1"/>
  <c r="DK221"/>
  <c r="DK177"/>
  <c r="DM177" s="1"/>
  <c r="DH200"/>
  <c r="DI200" s="1"/>
  <c r="DH157"/>
  <c r="DI157" s="1"/>
  <c r="CK179"/>
  <c r="BS224"/>
  <c r="BW224"/>
  <c r="BX224" s="1"/>
  <c r="CI223"/>
  <c r="BR159"/>
  <c r="DB158"/>
  <c r="CZ190"/>
  <c r="BS159"/>
  <c r="BW159"/>
  <c r="BX159" s="1"/>
  <c r="CM158"/>
  <c r="CN190"/>
  <c r="BS191"/>
  <c r="BW191"/>
  <c r="BX191" s="1"/>
  <c r="CU190"/>
  <c r="BR191"/>
  <c r="BQ213"/>
  <c r="CV211"/>
  <c r="DH211" s="1"/>
  <c r="DI211" s="1"/>
  <c r="CS212"/>
  <c r="BR213"/>
  <c r="BW246"/>
  <c r="BX246" s="1"/>
  <c r="BQ246"/>
  <c r="DC245"/>
  <c r="CG179"/>
  <c r="CF178"/>
  <c r="DJ178" s="1"/>
  <c r="BS180"/>
  <c r="BW180"/>
  <c r="DE245"/>
  <c r="CH179"/>
  <c r="DE158"/>
  <c r="DD158"/>
  <c r="CP223"/>
  <c r="CQ190"/>
  <c r="DG245"/>
  <c r="CN223"/>
  <c r="BS213"/>
  <c r="BW213"/>
  <c r="BX213" s="1"/>
  <c r="CQ212"/>
  <c r="CM179"/>
  <c r="CR222"/>
  <c r="DH222" s="1"/>
  <c r="DI222" s="1"/>
  <c r="BQ224"/>
  <c r="DG179"/>
  <c r="DH189"/>
  <c r="DI189" s="1"/>
  <c r="DH168"/>
  <c r="DI168" s="1"/>
  <c r="DH233"/>
  <c r="DI233" s="1"/>
  <c r="DH135"/>
  <c r="DI135" s="1"/>
  <c r="BT387"/>
  <c r="BX137"/>
  <c r="BX235"/>
  <c r="BX170"/>
  <c r="BX180"/>
  <c r="BX202"/>
  <c r="BX148"/>
  <c r="DK199"/>
  <c r="DM199" s="1"/>
  <c r="DK188"/>
  <c r="DM188" s="1"/>
  <c r="DH178"/>
  <c r="DI178" s="1"/>
  <c r="BS203"/>
  <c r="BQ203"/>
  <c r="BR203"/>
  <c r="BS192"/>
  <c r="BQ192"/>
  <c r="BR192"/>
  <c r="BS214"/>
  <c r="BR214"/>
  <c r="BQ214"/>
  <c r="BS181"/>
  <c r="BQ181"/>
  <c r="BR181"/>
  <c r="BQ236"/>
  <c r="BR149"/>
  <c r="BR388" s="1"/>
  <c r="BR171"/>
  <c r="BQ247"/>
  <c r="BS225"/>
  <c r="BR225"/>
  <c r="BQ225"/>
  <c r="BS160"/>
  <c r="BQ160"/>
  <c r="BR160"/>
  <c r="BS258"/>
  <c r="BR258"/>
  <c r="BQ258"/>
  <c r="DJ136"/>
  <c r="DJ135"/>
  <c r="DJ168"/>
  <c r="DJ157"/>
  <c r="DK124"/>
  <c r="DM124" s="1"/>
  <c r="CD201"/>
  <c r="BW203"/>
  <c r="DF202"/>
  <c r="DD202"/>
  <c r="DB202"/>
  <c r="CZ202"/>
  <c r="CX202"/>
  <c r="CV201"/>
  <c r="CT202"/>
  <c r="CR201"/>
  <c r="CP202"/>
  <c r="CN202"/>
  <c r="CL202"/>
  <c r="CJ202"/>
  <c r="CH202"/>
  <c r="CF201"/>
  <c r="DG202"/>
  <c r="DE202"/>
  <c r="DC202"/>
  <c r="DA202"/>
  <c r="CY202"/>
  <c r="CW202"/>
  <c r="CU202"/>
  <c r="CS202"/>
  <c r="CQ202"/>
  <c r="CO201"/>
  <c r="CM202"/>
  <c r="CK202"/>
  <c r="CI202"/>
  <c r="CG202"/>
  <c r="CE202"/>
  <c r="CD190"/>
  <c r="BW192"/>
  <c r="DF191"/>
  <c r="DD191"/>
  <c r="DB191"/>
  <c r="CZ191"/>
  <c r="CX191"/>
  <c r="CV190"/>
  <c r="CT191"/>
  <c r="CR190"/>
  <c r="CP191"/>
  <c r="CN191"/>
  <c r="CL191"/>
  <c r="CJ191"/>
  <c r="CH191"/>
  <c r="CF190"/>
  <c r="DG191"/>
  <c r="DE191"/>
  <c r="DC191"/>
  <c r="DA191"/>
  <c r="CY191"/>
  <c r="CW191"/>
  <c r="CU191"/>
  <c r="CS191"/>
  <c r="CQ191"/>
  <c r="CO190"/>
  <c r="CM191"/>
  <c r="CK191"/>
  <c r="CI191"/>
  <c r="CG191"/>
  <c r="CE191"/>
  <c r="CD212"/>
  <c r="BW214"/>
  <c r="DG213"/>
  <c r="DE213"/>
  <c r="DC213"/>
  <c r="DA213"/>
  <c r="CY213"/>
  <c r="CW213"/>
  <c r="CU213"/>
  <c r="CS213"/>
  <c r="CQ213"/>
  <c r="CO212"/>
  <c r="CM213"/>
  <c r="CK213"/>
  <c r="CI213"/>
  <c r="CG213"/>
  <c r="CE213"/>
  <c r="DF213"/>
  <c r="DD213"/>
  <c r="DB213"/>
  <c r="CZ213"/>
  <c r="CX213"/>
  <c r="CV212"/>
  <c r="CT213"/>
  <c r="CR212"/>
  <c r="CP213"/>
  <c r="CN213"/>
  <c r="CL213"/>
  <c r="CJ213"/>
  <c r="CH213"/>
  <c r="CF212"/>
  <c r="CD179"/>
  <c r="BW181"/>
  <c r="DF180"/>
  <c r="DD180"/>
  <c r="DB180"/>
  <c r="CZ180"/>
  <c r="CX180"/>
  <c r="CV179"/>
  <c r="CT180"/>
  <c r="CR179"/>
  <c r="CP180"/>
  <c r="CN180"/>
  <c r="CL180"/>
  <c r="CJ180"/>
  <c r="CH180"/>
  <c r="CF179"/>
  <c r="DG180"/>
  <c r="DE180"/>
  <c r="DC180"/>
  <c r="DA180"/>
  <c r="CY180"/>
  <c r="CW180"/>
  <c r="CU180"/>
  <c r="CS180"/>
  <c r="CQ180"/>
  <c r="CO179"/>
  <c r="CM180"/>
  <c r="CK180"/>
  <c r="CI180"/>
  <c r="CG180"/>
  <c r="CE180"/>
  <c r="CD234"/>
  <c r="DG235"/>
  <c r="DE235"/>
  <c r="DC235"/>
  <c r="DA235"/>
  <c r="CW235"/>
  <c r="CU235"/>
  <c r="CS235"/>
  <c r="CQ235"/>
  <c r="CO234"/>
  <c r="CM235"/>
  <c r="CI235"/>
  <c r="CG235"/>
  <c r="CE235"/>
  <c r="DF235"/>
  <c r="DD235"/>
  <c r="DB235"/>
  <c r="CZ235"/>
  <c r="CX235"/>
  <c r="CV234"/>
  <c r="CT235"/>
  <c r="CR234"/>
  <c r="CP235"/>
  <c r="CN235"/>
  <c r="CL235"/>
  <c r="CJ235"/>
  <c r="CH235"/>
  <c r="CF234"/>
  <c r="CD147"/>
  <c r="DF148"/>
  <c r="DD148"/>
  <c r="DB148"/>
  <c r="CZ148"/>
  <c r="CX148"/>
  <c r="CV147"/>
  <c r="CR147"/>
  <c r="CP148"/>
  <c r="CN148"/>
  <c r="CL148"/>
  <c r="CH148"/>
  <c r="CF147"/>
  <c r="DG148"/>
  <c r="DE148"/>
  <c r="DC148"/>
  <c r="DA148"/>
  <c r="CY148"/>
  <c r="CW148"/>
  <c r="CU148"/>
  <c r="CS148"/>
  <c r="CQ148"/>
  <c r="CO147"/>
  <c r="CM148"/>
  <c r="CG148"/>
  <c r="CE148"/>
  <c r="CD169"/>
  <c r="DF170"/>
  <c r="DD170"/>
  <c r="DB170"/>
  <c r="CZ170"/>
  <c r="CX170"/>
  <c r="CV169"/>
  <c r="CR169"/>
  <c r="CP170"/>
  <c r="CN170"/>
  <c r="CL170"/>
  <c r="CJ170"/>
  <c r="CH170"/>
  <c r="DG170"/>
  <c r="DE170"/>
  <c r="DC170"/>
  <c r="DA170"/>
  <c r="CY170"/>
  <c r="CW170"/>
  <c r="CU170"/>
  <c r="CS170"/>
  <c r="CQ170"/>
  <c r="CO169"/>
  <c r="CM170"/>
  <c r="CK170"/>
  <c r="CI170"/>
  <c r="CG170"/>
  <c r="CE170"/>
  <c r="CD245"/>
  <c r="DG246"/>
  <c r="DE246"/>
  <c r="DC246"/>
  <c r="CY246"/>
  <c r="CW246"/>
  <c r="CU246"/>
  <c r="CS246"/>
  <c r="CQ246"/>
  <c r="CM246"/>
  <c r="CK246"/>
  <c r="CI246"/>
  <c r="CG246"/>
  <c r="DF246"/>
  <c r="DD246"/>
  <c r="DB246"/>
  <c r="CZ246"/>
  <c r="CV245"/>
  <c r="CT246"/>
  <c r="CR245"/>
  <c r="CP246"/>
  <c r="CN246"/>
  <c r="CL246"/>
  <c r="CJ246"/>
  <c r="CF245"/>
  <c r="DM137"/>
  <c r="CD223"/>
  <c r="BW225"/>
  <c r="DG224"/>
  <c r="DE224"/>
  <c r="DC224"/>
  <c r="DA224"/>
  <c r="CY224"/>
  <c r="CW224"/>
  <c r="CU224"/>
  <c r="CS224"/>
  <c r="CQ224"/>
  <c r="CO223"/>
  <c r="CM224"/>
  <c r="CK224"/>
  <c r="CI224"/>
  <c r="CG224"/>
  <c r="CE224"/>
  <c r="DF224"/>
  <c r="DD224"/>
  <c r="DB224"/>
  <c r="CZ224"/>
  <c r="CX224"/>
  <c r="CV223"/>
  <c r="CT224"/>
  <c r="CR223"/>
  <c r="CP224"/>
  <c r="CN224"/>
  <c r="CL224"/>
  <c r="CJ224"/>
  <c r="CH224"/>
  <c r="CF223"/>
  <c r="CD158"/>
  <c r="BW160"/>
  <c r="DF159"/>
  <c r="DD159"/>
  <c r="DB159"/>
  <c r="CZ159"/>
  <c r="CX159"/>
  <c r="CV158"/>
  <c r="CT159"/>
  <c r="CR158"/>
  <c r="CP159"/>
  <c r="CN159"/>
  <c r="CL159"/>
  <c r="CJ159"/>
  <c r="CH159"/>
  <c r="CF158"/>
  <c r="DG159"/>
  <c r="DE159"/>
  <c r="DC159"/>
  <c r="DA159"/>
  <c r="CY159"/>
  <c r="CW159"/>
  <c r="CU159"/>
  <c r="CS159"/>
  <c r="CQ159"/>
  <c r="CO158"/>
  <c r="CM159"/>
  <c r="CK159"/>
  <c r="CI159"/>
  <c r="CG159"/>
  <c r="CE159"/>
  <c r="CD256"/>
  <c r="BW258"/>
  <c r="DG257"/>
  <c r="DE257"/>
  <c r="DC257"/>
  <c r="DA257"/>
  <c r="CY257"/>
  <c r="CW257"/>
  <c r="CU257"/>
  <c r="CS257"/>
  <c r="CQ257"/>
  <c r="CO256"/>
  <c r="CM257"/>
  <c r="CK257"/>
  <c r="CI257"/>
  <c r="CG257"/>
  <c r="CE257"/>
  <c r="DF257"/>
  <c r="DD257"/>
  <c r="DB257"/>
  <c r="CZ257"/>
  <c r="CX257"/>
  <c r="CV256"/>
  <c r="CT257"/>
  <c r="CR256"/>
  <c r="CP257"/>
  <c r="CN257"/>
  <c r="CL257"/>
  <c r="CJ257"/>
  <c r="CH257"/>
  <c r="CF256"/>
  <c r="DJ211"/>
  <c r="DJ200"/>
  <c r="DJ146"/>
  <c r="DJ222"/>
  <c r="DJ189"/>
  <c r="DH136"/>
  <c r="DI136" s="1"/>
  <c r="DJ233"/>
  <c r="A726" i="8"/>
  <c r="A766" s="1"/>
  <c r="A806" s="1"/>
  <c r="A846" s="1"/>
  <c r="A886" s="1"/>
  <c r="A926" s="1"/>
  <c r="A966" s="1"/>
  <c r="A1006" s="1"/>
  <c r="A1046" s="1"/>
  <c r="A1086" s="1"/>
  <c r="A1126" s="1"/>
  <c r="A1166" s="1"/>
  <c r="A1206" s="1"/>
  <c r="A1246" s="1"/>
  <c r="A1286" s="1"/>
  <c r="A1326" s="1"/>
  <c r="A1366" s="1"/>
  <c r="A1406" s="1"/>
  <c r="A1446" s="1"/>
  <c r="AO2" i="7"/>
  <c r="CH2" s="1"/>
  <c r="A1250"/>
  <c r="P1249"/>
  <c r="A1330"/>
  <c r="P1329"/>
  <c r="A1410"/>
  <c r="P1409"/>
  <c r="A1370"/>
  <c r="P1369"/>
  <c r="A1450"/>
  <c r="P1449"/>
  <c r="A490"/>
  <c r="P489"/>
  <c r="A650"/>
  <c r="P649"/>
  <c r="DB2" i="9"/>
  <c r="AJ270"/>
  <c r="AJ259"/>
  <c r="CB258"/>
  <c r="AJ204"/>
  <c r="CB203"/>
  <c r="AJ193"/>
  <c r="CB192"/>
  <c r="AJ226"/>
  <c r="CB225"/>
  <c r="AJ215"/>
  <c r="CB214"/>
  <c r="AJ161"/>
  <c r="CB160"/>
  <c r="AJ182"/>
  <c r="CB181"/>
  <c r="AJ237"/>
  <c r="CB236"/>
  <c r="CB149"/>
  <c r="AJ172"/>
  <c r="CB171"/>
  <c r="AJ248"/>
  <c r="CB247"/>
  <c r="P326" i="8"/>
  <c r="P10" i="7"/>
  <c r="A11"/>
  <c r="A132"/>
  <c r="A91"/>
  <c r="A52"/>
  <c r="BC237" i="9"/>
  <c r="BB182"/>
  <c r="AO270"/>
  <c r="AP237"/>
  <c r="BL270"/>
  <c r="BO172"/>
  <c r="BU192"/>
  <c r="BM259"/>
  <c r="BB171"/>
  <c r="BE161"/>
  <c r="BB226"/>
  <c r="BF226"/>
  <c r="BH215"/>
  <c r="BJ182"/>
  <c r="AV215"/>
  <c r="AM204"/>
  <c r="BT214"/>
  <c r="AO182"/>
  <c r="DL181"/>
  <c r="BE270"/>
  <c r="BL161"/>
  <c r="BN182"/>
  <c r="BE215"/>
  <c r="AQ161"/>
  <c r="AX193"/>
  <c r="AW172"/>
  <c r="BM193"/>
  <c r="AV204"/>
  <c r="AN270"/>
  <c r="AQ149"/>
  <c r="BC259"/>
  <c r="BT258"/>
  <c r="BK270"/>
  <c r="AN215"/>
  <c r="AN204"/>
  <c r="AT226"/>
  <c r="BJ172"/>
  <c r="AT182"/>
  <c r="AW204"/>
  <c r="BM182"/>
  <c r="AT215"/>
  <c r="BD215"/>
  <c r="AR161"/>
  <c r="BN172"/>
  <c r="BT192"/>
  <c r="BU149"/>
  <c r="BF270"/>
  <c r="BP204"/>
  <c r="BI193"/>
  <c r="AP161"/>
  <c r="DL258"/>
  <c r="AW226"/>
  <c r="AR270"/>
  <c r="BO226"/>
  <c r="BD172"/>
  <c r="AY248"/>
  <c r="AY193"/>
  <c r="BF259"/>
  <c r="BF193"/>
  <c r="BN248"/>
  <c r="AQ172"/>
  <c r="BC226"/>
  <c r="BA172"/>
  <c r="AM172"/>
  <c r="AM182"/>
  <c r="AX259"/>
  <c r="BG270"/>
  <c r="AY215"/>
  <c r="AV270"/>
  <c r="BC172"/>
  <c r="BC270"/>
  <c r="AU182"/>
  <c r="BA161"/>
  <c r="BF248"/>
  <c r="AY182"/>
  <c r="AO193"/>
  <c r="BE193"/>
  <c r="BD226"/>
  <c r="BL237"/>
  <c r="AS259"/>
  <c r="DL192"/>
  <c r="AX204"/>
  <c r="BE248"/>
  <c r="BA204"/>
  <c r="AY161"/>
  <c r="DL236"/>
  <c r="BI247"/>
  <c r="BA226"/>
  <c r="BH248"/>
  <c r="BM161"/>
  <c r="DL171"/>
  <c r="AP259"/>
  <c r="BI226"/>
  <c r="AM193"/>
  <c r="BP270"/>
  <c r="BH193"/>
  <c r="BD270"/>
  <c r="BH182"/>
  <c r="BM237"/>
  <c r="AS193"/>
  <c r="AZ161"/>
  <c r="BF172"/>
  <c r="AV248"/>
  <c r="BJ215"/>
  <c r="AV259"/>
  <c r="AM237"/>
  <c r="AO259"/>
  <c r="DL160"/>
  <c r="AP248"/>
  <c r="AQ193"/>
  <c r="AV193"/>
  <c r="AU270"/>
  <c r="AP247"/>
  <c r="BG215"/>
  <c r="AX172"/>
  <c r="BI172"/>
  <c r="BO248"/>
  <c r="BB149"/>
  <c r="BU214"/>
  <c r="AU259"/>
  <c r="BJ270"/>
  <c r="BO237"/>
  <c r="AZ172"/>
  <c r="BI270"/>
  <c r="BC161"/>
  <c r="AY226"/>
  <c r="AX237"/>
  <c r="BI182"/>
  <c r="BA215"/>
  <c r="AW215"/>
  <c r="BU258"/>
  <c r="BF204"/>
  <c r="BF247"/>
  <c r="DL149"/>
  <c r="AN259"/>
  <c r="BI161"/>
  <c r="BH204"/>
  <c r="AN193"/>
  <c r="AP204"/>
  <c r="BT149"/>
  <c r="AU193"/>
  <c r="AX270"/>
  <c r="BG259"/>
  <c r="BB259"/>
  <c r="AQ270"/>
  <c r="AZ204"/>
  <c r="BJ226"/>
  <c r="AZ215"/>
  <c r="BE182"/>
  <c r="AQ237"/>
  <c r="BK172"/>
  <c r="BH270"/>
  <c r="AZ182"/>
  <c r="BL226"/>
  <c r="BI204"/>
  <c r="BO204"/>
  <c r="BK204"/>
  <c r="BN215"/>
  <c r="BB270"/>
  <c r="BG236"/>
  <c r="AM247"/>
  <c r="AS204"/>
  <c r="AL226"/>
  <c r="BA182"/>
  <c r="AL248"/>
  <c r="BK248"/>
  <c r="AM215"/>
  <c r="AU237"/>
  <c r="AP270"/>
  <c r="BU181"/>
  <c r="AY172"/>
  <c r="BT225"/>
  <c r="BU247"/>
  <c r="AS172"/>
  <c r="BI259"/>
  <c r="BP237"/>
  <c r="BO182"/>
  <c r="BH237"/>
  <c r="BA270"/>
  <c r="AZ226"/>
  <c r="AW193"/>
  <c r="AQ248"/>
  <c r="BP248"/>
  <c r="AZ270"/>
  <c r="BL204"/>
  <c r="BL172"/>
  <c r="AT204"/>
  <c r="BT171"/>
  <c r="AV237"/>
  <c r="BT247"/>
  <c r="BP172"/>
  <c r="AZ248"/>
  <c r="AR237"/>
  <c r="AL182"/>
  <c r="DL214"/>
  <c r="AS236"/>
  <c r="AW161"/>
  <c r="BP193"/>
  <c r="AS149"/>
  <c r="BM248"/>
  <c r="BU160"/>
  <c r="AN226"/>
  <c r="BJ237"/>
  <c r="BU203"/>
  <c r="AR149"/>
  <c r="AX161"/>
  <c r="BE204"/>
  <c r="BD161"/>
  <c r="AW248"/>
  <c r="BJ161"/>
  <c r="BJ248"/>
  <c r="BP226"/>
  <c r="BL215"/>
  <c r="BT236"/>
  <c r="BA259"/>
  <c r="AP182"/>
  <c r="BN270"/>
  <c r="BT181"/>
  <c r="AN248"/>
  <c r="AQ204"/>
  <c r="AR226"/>
  <c r="AS182"/>
  <c r="BM270"/>
  <c r="AO248"/>
  <c r="AS248"/>
  <c r="BA193"/>
  <c r="BO193"/>
  <c r="AL161"/>
  <c r="BT203"/>
  <c r="BM215"/>
  <c r="AO215"/>
  <c r="BU225"/>
  <c r="AU204"/>
  <c r="AY204"/>
  <c r="BG172"/>
  <c r="AW237"/>
  <c r="BG193"/>
  <c r="AT248"/>
  <c r="BT160"/>
  <c r="AN182"/>
  <c r="AU248"/>
  <c r="AS215"/>
  <c r="BH172"/>
  <c r="BP259"/>
  <c r="BB215"/>
  <c r="BI237"/>
  <c r="BF182"/>
  <c r="AO237"/>
  <c r="AQ259"/>
  <c r="AW247"/>
  <c r="AS270"/>
  <c r="AT270"/>
  <c r="AR215"/>
  <c r="AT161"/>
  <c r="BI248"/>
  <c r="BU236"/>
  <c r="BP161"/>
  <c r="AU215"/>
  <c r="AP193"/>
  <c r="BD237"/>
  <c r="BD259"/>
  <c r="BG248"/>
  <c r="AP172"/>
  <c r="AR259"/>
  <c r="AY270"/>
  <c r="BE226"/>
  <c r="BL182"/>
  <c r="BC182"/>
  <c r="AM270"/>
  <c r="AN172"/>
  <c r="AS237"/>
  <c r="BN193"/>
  <c r="AM226"/>
  <c r="DL225"/>
  <c r="AO161"/>
  <c r="AR204"/>
  <c r="AR248"/>
  <c r="BB237"/>
  <c r="BC248"/>
  <c r="AL215"/>
  <c r="BA237"/>
  <c r="AU161"/>
  <c r="BG226"/>
  <c r="BJ193"/>
  <c r="BD248"/>
  <c r="BN226"/>
  <c r="AV172"/>
  <c r="AQ182"/>
  <c r="BA248"/>
  <c r="BE172"/>
  <c r="AU172"/>
  <c r="AR182"/>
  <c r="BN259"/>
  <c r="BO270"/>
  <c r="AL204"/>
  <c r="AX248"/>
  <c r="BB248"/>
  <c r="AZ237"/>
  <c r="BB193"/>
  <c r="BF215"/>
  <c r="BK226"/>
  <c r="BK237"/>
  <c r="BN237"/>
  <c r="BB161"/>
  <c r="BB172"/>
  <c r="BD193"/>
  <c r="AR172"/>
  <c r="BM172"/>
  <c r="AQ226"/>
  <c r="AW259"/>
  <c r="AN237"/>
  <c r="AN171"/>
  <c r="AT172"/>
  <c r="DL203"/>
  <c r="AW270"/>
  <c r="AO172"/>
  <c r="AL270"/>
  <c r="BH259"/>
  <c r="BU171"/>
  <c r="AL172"/>
  <c r="BL248"/>
  <c r="BK182"/>
  <c r="BJ259"/>
  <c r="AM248"/>
  <c r="BO259"/>
  <c r="AP215"/>
  <c r="DL247"/>
  <c r="DK189" l="1"/>
  <c r="DM189" s="1"/>
  <c r="DK200"/>
  <c r="DM200" s="1"/>
  <c r="DK146"/>
  <c r="DM146" s="1"/>
  <c r="DK157"/>
  <c r="DM157" s="1"/>
  <c r="DH223"/>
  <c r="DI223" s="1"/>
  <c r="DH190"/>
  <c r="DI190" s="1"/>
  <c r="DK135"/>
  <c r="DM135" s="1"/>
  <c r="DK233"/>
  <c r="DH179"/>
  <c r="DI179" s="1"/>
  <c r="DH201"/>
  <c r="DI201" s="1"/>
  <c r="DK168"/>
  <c r="DM168" s="1"/>
  <c r="DK222"/>
  <c r="DM222" s="1"/>
  <c r="BS247"/>
  <c r="CE246"/>
  <c r="BW247"/>
  <c r="BX247" s="1"/>
  <c r="BR247"/>
  <c r="CX246"/>
  <c r="CI148"/>
  <c r="BW149"/>
  <c r="BX149" s="1"/>
  <c r="BS149"/>
  <c r="BS388" s="1"/>
  <c r="CT148"/>
  <c r="DH148" s="1"/>
  <c r="DI148" s="1"/>
  <c r="BQ149"/>
  <c r="BQ388" s="1"/>
  <c r="DA246"/>
  <c r="CO245"/>
  <c r="DJ245" s="1"/>
  <c r="CJ148"/>
  <c r="BW236"/>
  <c r="BX236" s="1"/>
  <c r="CK235"/>
  <c r="BS236"/>
  <c r="CH246"/>
  <c r="BW171"/>
  <c r="BX171" s="1"/>
  <c r="BS171"/>
  <c r="CF169"/>
  <c r="DJ169" s="1"/>
  <c r="CK148"/>
  <c r="BR236"/>
  <c r="CY235"/>
  <c r="BQ171"/>
  <c r="CT170"/>
  <c r="DH212"/>
  <c r="DI212" s="1"/>
  <c r="DH147"/>
  <c r="DI147" s="1"/>
  <c r="DH234"/>
  <c r="DI234" s="1"/>
  <c r="DH169"/>
  <c r="DI169" s="1"/>
  <c r="DK211"/>
  <c r="DM211" s="1"/>
  <c r="DH158"/>
  <c r="DI158" s="1"/>
  <c r="BT388"/>
  <c r="BX258"/>
  <c r="BX225"/>
  <c r="BX214"/>
  <c r="BX203"/>
  <c r="BX160"/>
  <c r="BX181"/>
  <c r="BX192"/>
  <c r="DK136"/>
  <c r="DM136" s="1"/>
  <c r="DK178"/>
  <c r="DM178" s="1"/>
  <c r="DH245"/>
  <c r="DI245" s="1"/>
  <c r="BQ237"/>
  <c r="BQ226"/>
  <c r="BS248"/>
  <c r="BR248"/>
  <c r="BQ248"/>
  <c r="BS172"/>
  <c r="BQ172"/>
  <c r="BR172"/>
  <c r="BS270"/>
  <c r="BR270"/>
  <c r="BQ270"/>
  <c r="P1446" i="8"/>
  <c r="A1486"/>
  <c r="DJ147" i="9"/>
  <c r="DJ179"/>
  <c r="DK179" s="1"/>
  <c r="DM179" s="1"/>
  <c r="DJ190"/>
  <c r="DF236"/>
  <c r="DD236"/>
  <c r="DB236"/>
  <c r="CZ236"/>
  <c r="CV235"/>
  <c r="CT236"/>
  <c r="CR235"/>
  <c r="CP236"/>
  <c r="CN236"/>
  <c r="CJ236"/>
  <c r="CH236"/>
  <c r="CF235"/>
  <c r="DE236"/>
  <c r="DA236"/>
  <c r="CS236"/>
  <c r="CO235"/>
  <c r="CK236"/>
  <c r="CG236"/>
  <c r="DG236"/>
  <c r="DC236"/>
  <c r="CU236"/>
  <c r="CM236"/>
  <c r="CI236"/>
  <c r="CE236"/>
  <c r="CD159"/>
  <c r="DD160"/>
  <c r="DB160"/>
  <c r="CV159"/>
  <c r="CT160"/>
  <c r="CR159"/>
  <c r="CP160"/>
  <c r="CL160"/>
  <c r="CJ160"/>
  <c r="CH160"/>
  <c r="DE160"/>
  <c r="DA160"/>
  <c r="CW160"/>
  <c r="CU160"/>
  <c r="CS160"/>
  <c r="CQ160"/>
  <c r="CO159"/>
  <c r="CM160"/>
  <c r="CI160"/>
  <c r="CG160"/>
  <c r="CD224"/>
  <c r="DG225"/>
  <c r="DC225"/>
  <c r="DA225"/>
  <c r="CY225"/>
  <c r="CW225"/>
  <c r="CU225"/>
  <c r="CS225"/>
  <c r="CQ225"/>
  <c r="CO224"/>
  <c r="CI225"/>
  <c r="CE225"/>
  <c r="DF225"/>
  <c r="DD225"/>
  <c r="DB225"/>
  <c r="CX225"/>
  <c r="CV224"/>
  <c r="CT225"/>
  <c r="CR224"/>
  <c r="CL225"/>
  <c r="CJ225"/>
  <c r="CF224"/>
  <c r="CD202"/>
  <c r="DD203"/>
  <c r="CZ203"/>
  <c r="CX203"/>
  <c r="CR202"/>
  <c r="CP203"/>
  <c r="CN203"/>
  <c r="CL203"/>
  <c r="CJ203"/>
  <c r="CH203"/>
  <c r="CF202"/>
  <c r="DG203"/>
  <c r="DC203"/>
  <c r="DA203"/>
  <c r="CW203"/>
  <c r="CS203"/>
  <c r="CQ203"/>
  <c r="CO202"/>
  <c r="CM203"/>
  <c r="CK203"/>
  <c r="CI203"/>
  <c r="CE203"/>
  <c r="CD246"/>
  <c r="BW248"/>
  <c r="DG247"/>
  <c r="DE247"/>
  <c r="DC247"/>
  <c r="DA247"/>
  <c r="CY247"/>
  <c r="CW247"/>
  <c r="CU247"/>
  <c r="CS247"/>
  <c r="CQ247"/>
  <c r="CO246"/>
  <c r="CM247"/>
  <c r="CK247"/>
  <c r="CI247"/>
  <c r="CG247"/>
  <c r="CE247"/>
  <c r="DF247"/>
  <c r="DD247"/>
  <c r="DB247"/>
  <c r="CZ247"/>
  <c r="CX247"/>
  <c r="CV246"/>
  <c r="CT247"/>
  <c r="CR246"/>
  <c r="CP247"/>
  <c r="CN247"/>
  <c r="CL247"/>
  <c r="CJ247"/>
  <c r="CH247"/>
  <c r="CF246"/>
  <c r="CD170"/>
  <c r="BW172"/>
  <c r="DF171"/>
  <c r="DD171"/>
  <c r="DB171"/>
  <c r="CZ171"/>
  <c r="CX171"/>
  <c r="CV170"/>
  <c r="CT171"/>
  <c r="CR170"/>
  <c r="CP171"/>
  <c r="CN171"/>
  <c r="CL171"/>
  <c r="CJ171"/>
  <c r="CH171"/>
  <c r="CF170"/>
  <c r="DG171"/>
  <c r="DE171"/>
  <c r="DC171"/>
  <c r="DA171"/>
  <c r="CY171"/>
  <c r="CW171"/>
  <c r="CU171"/>
  <c r="CS171"/>
  <c r="CQ171"/>
  <c r="CO170"/>
  <c r="CM171"/>
  <c r="CK171"/>
  <c r="CI171"/>
  <c r="CG171"/>
  <c r="CE171"/>
  <c r="CD268"/>
  <c r="BW270"/>
  <c r="DG269"/>
  <c r="DE269"/>
  <c r="DC269"/>
  <c r="DA269"/>
  <c r="CY269"/>
  <c r="CW269"/>
  <c r="CU269"/>
  <c r="CS269"/>
  <c r="CQ269"/>
  <c r="CO268"/>
  <c r="CM269"/>
  <c r="CK269"/>
  <c r="CI269"/>
  <c r="CG269"/>
  <c r="CE269"/>
  <c r="DF269"/>
  <c r="DD269"/>
  <c r="DB269"/>
  <c r="CZ269"/>
  <c r="CX269"/>
  <c r="CV268"/>
  <c r="CT269"/>
  <c r="CR268"/>
  <c r="CP269"/>
  <c r="CN269"/>
  <c r="CL269"/>
  <c r="CJ269"/>
  <c r="CH269"/>
  <c r="CF268"/>
  <c r="DM149"/>
  <c r="CD180"/>
  <c r="DF181"/>
  <c r="DD181"/>
  <c r="DB181"/>
  <c r="CZ181"/>
  <c r="CX181"/>
  <c r="CT181"/>
  <c r="CR180"/>
  <c r="CL181"/>
  <c r="CJ181"/>
  <c r="CH181"/>
  <c r="CF180"/>
  <c r="DG181"/>
  <c r="DE181"/>
  <c r="DC181"/>
  <c r="DA181"/>
  <c r="CW181"/>
  <c r="CU181"/>
  <c r="CS181"/>
  <c r="CQ181"/>
  <c r="CM181"/>
  <c r="CK181"/>
  <c r="CI181"/>
  <c r="CG181"/>
  <c r="CE181"/>
  <c r="CD213"/>
  <c r="DE214"/>
  <c r="CY214"/>
  <c r="CW214"/>
  <c r="CS214"/>
  <c r="CQ214"/>
  <c r="CO213"/>
  <c r="CM214"/>
  <c r="CK214"/>
  <c r="CG214"/>
  <c r="CE214"/>
  <c r="DF214"/>
  <c r="DD214"/>
  <c r="DB214"/>
  <c r="CZ214"/>
  <c r="CX214"/>
  <c r="CV213"/>
  <c r="CT214"/>
  <c r="CR213"/>
  <c r="CN214"/>
  <c r="CL214"/>
  <c r="CJ214"/>
  <c r="CH214"/>
  <c r="CF213"/>
  <c r="DF192"/>
  <c r="DB192"/>
  <c r="CZ192"/>
  <c r="CX192"/>
  <c r="CV191"/>
  <c r="CT192"/>
  <c r="CP192"/>
  <c r="CN192"/>
  <c r="CH192"/>
  <c r="CF191"/>
  <c r="DG192"/>
  <c r="DE192"/>
  <c r="DA192"/>
  <c r="CY192"/>
  <c r="CW192"/>
  <c r="CS192"/>
  <c r="CQ192"/>
  <c r="CO191"/>
  <c r="CM192"/>
  <c r="CK192"/>
  <c r="CI192"/>
  <c r="CG192"/>
  <c r="CE192"/>
  <c r="DG258"/>
  <c r="DE258"/>
  <c r="DA258"/>
  <c r="CY258"/>
  <c r="CU258"/>
  <c r="CS258"/>
  <c r="CO257"/>
  <c r="CM258"/>
  <c r="CK258"/>
  <c r="CI258"/>
  <c r="CG258"/>
  <c r="DF258"/>
  <c r="DB258"/>
  <c r="CZ258"/>
  <c r="CX258"/>
  <c r="CV257"/>
  <c r="CT258"/>
  <c r="CP258"/>
  <c r="CN258"/>
  <c r="CJ258"/>
  <c r="CH258"/>
  <c r="CF257"/>
  <c r="AJ282"/>
  <c r="DJ158"/>
  <c r="DJ234"/>
  <c r="DJ212"/>
  <c r="DJ201"/>
  <c r="DJ223"/>
  <c r="A1451" i="7"/>
  <c r="P1450"/>
  <c r="A1371"/>
  <c r="P1370"/>
  <c r="A1411"/>
  <c r="P1410"/>
  <c r="A1331"/>
  <c r="P1330"/>
  <c r="A1251"/>
  <c r="P1250"/>
  <c r="A651"/>
  <c r="P650"/>
  <c r="A491"/>
  <c r="P490"/>
  <c r="AJ249" i="9"/>
  <c r="CB248"/>
  <c r="AJ173"/>
  <c r="CB172"/>
  <c r="AJ271"/>
  <c r="AJ260"/>
  <c r="CB259"/>
  <c r="AJ238"/>
  <c r="CB237"/>
  <c r="AJ183"/>
  <c r="CB182"/>
  <c r="CB161"/>
  <c r="AJ216"/>
  <c r="CB215"/>
  <c r="AJ227"/>
  <c r="CB226"/>
  <c r="AJ194"/>
  <c r="CB193"/>
  <c r="AJ205"/>
  <c r="CB204"/>
  <c r="CB270"/>
  <c r="DC2"/>
  <c r="P286" i="8"/>
  <c r="P11" i="7"/>
  <c r="A12"/>
  <c r="AP2"/>
  <c r="CI2" s="1"/>
  <c r="A133"/>
  <c r="A92"/>
  <c r="A53"/>
  <c r="BL194" i="9"/>
  <c r="AY194"/>
  <c r="AZ183"/>
  <c r="BN173"/>
  <c r="BG216"/>
  <c r="BK173"/>
  <c r="AN6" i="7"/>
  <c r="AT249" i="9"/>
  <c r="BB249"/>
  <c r="BD260"/>
  <c r="AU249"/>
  <c r="BB238"/>
  <c r="AN194"/>
  <c r="AO282"/>
  <c r="AR193"/>
  <c r="AO238"/>
  <c r="AW183"/>
  <c r="AL173"/>
  <c r="AP194"/>
  <c r="AQ260"/>
  <c r="AY237"/>
  <c r="BG227"/>
  <c r="BE173"/>
  <c r="BM227"/>
  <c r="AT260"/>
  <c r="AL260"/>
  <c r="BI260"/>
  <c r="BM238"/>
  <c r="BN249"/>
  <c r="AU238"/>
  <c r="AV182"/>
  <c r="AT282"/>
  <c r="BB282"/>
  <c r="BE227"/>
  <c r="BJ216"/>
  <c r="AL259"/>
  <c r="BI215"/>
  <c r="AZ193"/>
  <c r="AP260"/>
  <c r="BB194"/>
  <c r="BT226"/>
  <c r="BJ205"/>
  <c r="BJ282"/>
  <c r="AZ173"/>
  <c r="BF205"/>
  <c r="AX226"/>
  <c r="AZ205"/>
  <c r="BK227"/>
  <c r="AZ259"/>
  <c r="BM260"/>
  <c r="BM216"/>
  <c r="AV226"/>
  <c r="AM282"/>
  <c r="AN161"/>
  <c r="AR271"/>
  <c r="BE238"/>
  <c r="AV227"/>
  <c r="BC249"/>
  <c r="BF238"/>
  <c r="BI238"/>
  <c r="BC194"/>
  <c r="BI271"/>
  <c r="BM282"/>
  <c r="BA205"/>
  <c r="AR183"/>
  <c r="BF161"/>
  <c r="BI282"/>
  <c r="AR227"/>
  <c r="AW238"/>
  <c r="AU216"/>
  <c r="AP173"/>
  <c r="AW205"/>
  <c r="AT193"/>
  <c r="BT259"/>
  <c r="BG249"/>
  <c r="BG183"/>
  <c r="AU226"/>
  <c r="BJ249"/>
  <c r="DL270"/>
  <c r="BC204"/>
  <c r="BB173"/>
  <c r="AS161"/>
  <c r="BH173"/>
  <c r="BM173"/>
  <c r="AT194"/>
  <c r="BL183"/>
  <c r="AP205"/>
  <c r="BT237"/>
  <c r="BC183"/>
  <c r="AT238"/>
  <c r="BJ238"/>
  <c r="BM271"/>
  <c r="BF237"/>
  <c r="BL249"/>
  <c r="AU183"/>
  <c r="BI249"/>
  <c r="BJ260"/>
  <c r="BT204"/>
  <c r="AR173"/>
  <c r="BI216"/>
  <c r="AN173"/>
  <c r="AN216"/>
  <c r="AX227"/>
  <c r="BD204"/>
  <c r="BT270"/>
  <c r="BL216"/>
  <c r="AQ216"/>
  <c r="BB183"/>
  <c r="AY227"/>
  <c r="AT271"/>
  <c r="DL172"/>
  <c r="BT182"/>
  <c r="AL216"/>
  <c r="DL248"/>
  <c r="BC238"/>
  <c r="BO271"/>
  <c r="BA282"/>
  <c r="BO215"/>
  <c r="BA183"/>
  <c r="AX183"/>
  <c r="AP226"/>
  <c r="BO194"/>
  <c r="AN271"/>
  <c r="BB204"/>
  <c r="AQ205"/>
  <c r="BE271"/>
  <c r="AO260"/>
  <c r="AW249"/>
  <c r="AL249"/>
  <c r="AL193"/>
  <c r="AU260"/>
  <c r="AS249"/>
  <c r="BD182"/>
  <c r="BU237"/>
  <c r="AY259"/>
  <c r="AV194"/>
  <c r="AM249"/>
  <c r="BJ194"/>
  <c r="AR260"/>
  <c r="BM204"/>
  <c r="BT161"/>
  <c r="AQ183"/>
  <c r="BH282"/>
  <c r="AL205"/>
  <c r="BD183"/>
  <c r="BF216"/>
  <c r="AV173"/>
  <c r="BL259"/>
  <c r="BO216"/>
  <c r="DL204"/>
  <c r="DL193"/>
  <c r="AT173"/>
  <c r="AW282"/>
  <c r="BO173"/>
  <c r="AY271"/>
  <c r="BO249"/>
  <c r="BO161"/>
  <c r="BK6" i="8"/>
  <c r="AU205" i="9"/>
  <c r="BL205"/>
  <c r="BN161"/>
  <c r="BH249"/>
  <c r="BF173"/>
  <c r="BA249"/>
  <c r="AN205"/>
  <c r="AY205"/>
  <c r="AM216"/>
  <c r="BP271"/>
  <c r="AW227"/>
  <c r="AZ271"/>
  <c r="AX194"/>
  <c r="BG271"/>
  <c r="BU226"/>
  <c r="AZ260"/>
  <c r="AW173"/>
  <c r="BK194"/>
  <c r="BB227"/>
  <c r="AN249"/>
  <c r="AX205"/>
  <c r="AO6" i="7"/>
  <c r="AM161" i="9"/>
  <c r="BF260"/>
  <c r="AY249"/>
  <c r="AR249"/>
  <c r="BP215"/>
  <c r="BM249"/>
  <c r="BE237"/>
  <c r="BB260"/>
  <c r="BN183"/>
  <c r="BL173"/>
  <c r="BM6" i="8"/>
  <c r="BE282" i="9"/>
  <c r="BD194"/>
  <c r="BK260"/>
  <c r="BM226"/>
  <c r="BF227"/>
  <c r="AS216"/>
  <c r="BI194"/>
  <c r="BC205"/>
  <c r="BB205"/>
  <c r="BU182"/>
  <c r="AT259"/>
  <c r="BB216"/>
  <c r="AM259"/>
  <c r="AN183"/>
  <c r="AY260"/>
  <c r="BT248"/>
  <c r="BD205"/>
  <c r="BL260"/>
  <c r="AM194"/>
  <c r="AU194"/>
  <c r="BP183"/>
  <c r="BP173"/>
  <c r="AX282"/>
  <c r="AO183"/>
  <c r="BC282"/>
  <c r="AV260"/>
  <c r="BA194"/>
  <c r="DL237"/>
  <c r="BN194"/>
  <c r="BU204"/>
  <c r="AP227"/>
  <c r="AO249"/>
  <c r="BL6" i="8"/>
  <c r="BE194" i="9"/>
  <c r="AM183"/>
  <c r="BA227"/>
  <c r="BD249"/>
  <c r="BF282"/>
  <c r="BH216"/>
  <c r="AR205"/>
  <c r="BP194"/>
  <c r="AO205"/>
  <c r="BM205"/>
  <c r="BJ173"/>
  <c r="BD227"/>
  <c r="AW194"/>
  <c r="AW182"/>
  <c r="BL282"/>
  <c r="BC215"/>
  <c r="AN282"/>
  <c r="AY216"/>
  <c r="BP216"/>
  <c r="BC260"/>
  <c r="BK259"/>
  <c r="AW216"/>
  <c r="BG194"/>
  <c r="BM183"/>
  <c r="AR194"/>
  <c r="AV161"/>
  <c r="AX260"/>
  <c r="BI227"/>
  <c r="BC227"/>
  <c r="AN227"/>
  <c r="BA260"/>
  <c r="BN204"/>
  <c r="AW271"/>
  <c r="BG205"/>
  <c r="BT215"/>
  <c r="BE183"/>
  <c r="BP227"/>
  <c r="BD173"/>
  <c r="BL193"/>
  <c r="BN205"/>
  <c r="AS194"/>
  <c r="BO238"/>
  <c r="BG161"/>
  <c r="AP183"/>
  <c r="AO226"/>
  <c r="BC173"/>
  <c r="BD216"/>
  <c r="AM227"/>
  <c r="AU227"/>
  <c r="BP249"/>
  <c r="BO260"/>
  <c r="BH260"/>
  <c r="AM238"/>
  <c r="AQ227"/>
  <c r="AT183"/>
  <c r="BU172"/>
  <c r="AP216"/>
  <c r="BK215"/>
  <c r="BI183"/>
  <c r="AS271"/>
  <c r="BJ183"/>
  <c r="BH161"/>
  <c r="AV249"/>
  <c r="AP6" i="7"/>
  <c r="BA216" i="9"/>
  <c r="AS260"/>
  <c r="AZ249"/>
  <c r="AS226"/>
  <c r="BD238"/>
  <c r="AX216"/>
  <c r="AR216"/>
  <c r="AX271"/>
  <c r="AR282"/>
  <c r="BJ227"/>
  <c r="AZ194"/>
  <c r="BK205"/>
  <c r="AV238"/>
  <c r="BN238"/>
  <c r="AX249"/>
  <c r="AM260"/>
  <c r="AO194"/>
  <c r="AV216"/>
  <c r="AS183"/>
  <c r="BK271"/>
  <c r="BU193"/>
  <c r="BE205"/>
  <c r="BF249"/>
  <c r="BI205"/>
  <c r="BN282"/>
  <c r="AZ227"/>
  <c r="DL215"/>
  <c r="BC271"/>
  <c r="AQ215"/>
  <c r="BL227"/>
  <c r="BL271"/>
  <c r="AZ216"/>
  <c r="BJ204"/>
  <c r="AL183"/>
  <c r="BN227"/>
  <c r="BK193"/>
  <c r="AQ173"/>
  <c r="AP238"/>
  <c r="BH226"/>
  <c r="BP238"/>
  <c r="AL194"/>
  <c r="AT237"/>
  <c r="AQ249"/>
  <c r="AN260"/>
  <c r="BG182"/>
  <c r="BH271"/>
  <c r="BC216"/>
  <c r="BT193"/>
  <c r="BM194"/>
  <c r="DL259"/>
  <c r="AM6" i="7"/>
  <c r="AW260" i="9"/>
  <c r="AV271"/>
  <c r="BK249"/>
  <c r="BH205"/>
  <c r="AY238"/>
  <c r="AX215"/>
  <c r="AV205"/>
  <c r="AY173"/>
  <c r="AQ194"/>
  <c r="BK238"/>
  <c r="BP260"/>
  <c r="BI6" i="8"/>
  <c r="AT216" i="9"/>
  <c r="DL182"/>
  <c r="BO205"/>
  <c r="BG173"/>
  <c r="AO173"/>
  <c r="BE259"/>
  <c r="BB271"/>
  <c r="AO227"/>
  <c r="AU173"/>
  <c r="BJ271"/>
  <c r="BA173"/>
  <c r="BG237"/>
  <c r="BU270"/>
  <c r="BA238"/>
  <c r="AM173"/>
  <c r="AL237"/>
  <c r="BA271"/>
  <c r="AT205"/>
  <c r="AO204"/>
  <c r="AL271"/>
  <c r="AZ238"/>
  <c r="BO282"/>
  <c r="AM271"/>
  <c r="AO216"/>
  <c r="BD271"/>
  <c r="AN238"/>
  <c r="DL161"/>
  <c r="AM205"/>
  <c r="AT227"/>
  <c r="AO271"/>
  <c r="BH6" i="8"/>
  <c r="BI173" i="9"/>
  <c r="BH238"/>
  <c r="AL238"/>
  <c r="BO183"/>
  <c r="AS227"/>
  <c r="BD282"/>
  <c r="DL226"/>
  <c r="BK216"/>
  <c r="AQ282"/>
  <c r="AU271"/>
  <c r="AS173"/>
  <c r="BF194"/>
  <c r="BU215"/>
  <c r="BC193"/>
  <c r="BU259"/>
  <c r="BG282"/>
  <c r="AP271"/>
  <c r="BU248"/>
  <c r="BE216"/>
  <c r="BK161"/>
  <c r="BH183"/>
  <c r="AX173"/>
  <c r="BH194"/>
  <c r="AP282"/>
  <c r="BP205"/>
  <c r="AS205"/>
  <c r="BG238"/>
  <c r="AS282"/>
  <c r="AX182"/>
  <c r="BN271"/>
  <c r="AU282"/>
  <c r="AR238"/>
  <c r="AL227"/>
  <c r="BF271"/>
  <c r="AY183"/>
  <c r="BG204"/>
  <c r="AS238"/>
  <c r="BH227"/>
  <c r="BP182"/>
  <c r="BU161"/>
  <c r="BE249"/>
  <c r="AP249"/>
  <c r="BN216"/>
  <c r="BP282"/>
  <c r="AV282"/>
  <c r="BO227"/>
  <c r="BT172"/>
  <c r="AQ271"/>
  <c r="DK158" l="1"/>
  <c r="DM158" s="1"/>
  <c r="DK223"/>
  <c r="DM223" s="1"/>
  <c r="DH235"/>
  <c r="DI235" s="1"/>
  <c r="DJ148"/>
  <c r="DK148" s="1"/>
  <c r="DM148" s="1"/>
  <c r="DK234"/>
  <c r="DM234" s="1"/>
  <c r="DK201"/>
  <c r="DM201" s="1"/>
  <c r="DH159"/>
  <c r="DI159" s="1"/>
  <c r="DK212"/>
  <c r="DM212" s="1"/>
  <c r="DK169"/>
  <c r="DM169" s="1"/>
  <c r="CY160"/>
  <c r="BS193"/>
  <c r="CD191"/>
  <c r="DJ191" s="1"/>
  <c r="BW193"/>
  <c r="BX193" s="1"/>
  <c r="CM225"/>
  <c r="CQ236"/>
  <c r="DF160"/>
  <c r="DG214"/>
  <c r="CK225"/>
  <c r="BQ193"/>
  <c r="CR191"/>
  <c r="DH191" s="1"/>
  <c r="DI191" s="1"/>
  <c r="CU203"/>
  <c r="BR204"/>
  <c r="DA214"/>
  <c r="CP214"/>
  <c r="CV202"/>
  <c r="DH202" s="1"/>
  <c r="DI202" s="1"/>
  <c r="DE203"/>
  <c r="DE225"/>
  <c r="CK160"/>
  <c r="CE258"/>
  <c r="CL258"/>
  <c r="CL192"/>
  <c r="BR193"/>
  <c r="CU192"/>
  <c r="BR215"/>
  <c r="CU214"/>
  <c r="BS204"/>
  <c r="BW204"/>
  <c r="BX204" s="1"/>
  <c r="CG203"/>
  <c r="CY236"/>
  <c r="BR161"/>
  <c r="BR389" s="1"/>
  <c r="CX160"/>
  <c r="CN225"/>
  <c r="CW236"/>
  <c r="BR237"/>
  <c r="BS182"/>
  <c r="BW182"/>
  <c r="BX182" s="1"/>
  <c r="CN181"/>
  <c r="BS259"/>
  <c r="CD257"/>
  <c r="DJ257" s="1"/>
  <c r="BW259"/>
  <c r="BX259" s="1"/>
  <c r="BQ161"/>
  <c r="BQ389" s="1"/>
  <c r="DC160"/>
  <c r="DH160" s="1"/>
  <c r="BQ182"/>
  <c r="CV180"/>
  <c r="DH180" s="1"/>
  <c r="DI180" s="1"/>
  <c r="CW258"/>
  <c r="BR259"/>
  <c r="CZ225"/>
  <c r="BR226"/>
  <c r="CZ160"/>
  <c r="CF159"/>
  <c r="DJ159" s="1"/>
  <c r="CD235"/>
  <c r="DJ235" s="1"/>
  <c r="BS237"/>
  <c r="BW237"/>
  <c r="BX237" s="1"/>
  <c r="CY203"/>
  <c r="DC192"/>
  <c r="BQ215"/>
  <c r="DC214"/>
  <c r="BW215"/>
  <c r="BX215" s="1"/>
  <c r="CI214"/>
  <c r="BS215"/>
  <c r="CR257"/>
  <c r="DH257" s="1"/>
  <c r="DI257" s="1"/>
  <c r="BQ259"/>
  <c r="CH225"/>
  <c r="BQ204"/>
  <c r="CT203"/>
  <c r="CP225"/>
  <c r="CL236"/>
  <c r="DB203"/>
  <c r="BS161"/>
  <c r="BS389" s="1"/>
  <c r="BW161"/>
  <c r="BX161" s="1"/>
  <c r="CE160"/>
  <c r="DD258"/>
  <c r="DD192"/>
  <c r="CJ192"/>
  <c r="DF203"/>
  <c r="BS226"/>
  <c r="BW226"/>
  <c r="BX226" s="1"/>
  <c r="CG225"/>
  <c r="CN160"/>
  <c r="CO180"/>
  <c r="DJ180" s="1"/>
  <c r="CX236"/>
  <c r="DG160"/>
  <c r="CP181"/>
  <c r="CY181"/>
  <c r="BR182"/>
  <c r="CQ258"/>
  <c r="DC258"/>
  <c r="DK147"/>
  <c r="DM147" s="1"/>
  <c r="DK190"/>
  <c r="DM190" s="1"/>
  <c r="DH224"/>
  <c r="DI224" s="1"/>
  <c r="DH246"/>
  <c r="DI246" s="1"/>
  <c r="DH170"/>
  <c r="DI170" s="1"/>
  <c r="DK245"/>
  <c r="DH213"/>
  <c r="DI213" s="1"/>
  <c r="BT389"/>
  <c r="BX172"/>
  <c r="BX270"/>
  <c r="BX248"/>
  <c r="BS260"/>
  <c r="BQ260"/>
  <c r="BS205"/>
  <c r="BQ205"/>
  <c r="BR205"/>
  <c r="BS194"/>
  <c r="BQ194"/>
  <c r="BR194"/>
  <c r="BS227"/>
  <c r="BR227"/>
  <c r="BQ227"/>
  <c r="BS216"/>
  <c r="BR216"/>
  <c r="BQ216"/>
  <c r="BS271"/>
  <c r="BR271"/>
  <c r="BQ271"/>
  <c r="BS173"/>
  <c r="BS390" s="1"/>
  <c r="BQ173"/>
  <c r="BQ390" s="1"/>
  <c r="BR173"/>
  <c r="BR390" s="1"/>
  <c r="BS249"/>
  <c r="BR249"/>
  <c r="BQ249"/>
  <c r="BR282"/>
  <c r="BR238"/>
  <c r="BQ238"/>
  <c r="DJ170"/>
  <c r="DJ202"/>
  <c r="DM161"/>
  <c r="CD181"/>
  <c r="DF182"/>
  <c r="DD182"/>
  <c r="DB182"/>
  <c r="CZ182"/>
  <c r="CV181"/>
  <c r="CT182"/>
  <c r="CR181"/>
  <c r="CP182"/>
  <c r="CL182"/>
  <c r="CJ182"/>
  <c r="CH182"/>
  <c r="CF181"/>
  <c r="DG182"/>
  <c r="DE182"/>
  <c r="DA182"/>
  <c r="CY182"/>
  <c r="CW182"/>
  <c r="CU182"/>
  <c r="CS182"/>
  <c r="CQ182"/>
  <c r="CO181"/>
  <c r="CM182"/>
  <c r="CK182"/>
  <c r="CI182"/>
  <c r="CG182"/>
  <c r="CE182"/>
  <c r="CD258"/>
  <c r="DG259"/>
  <c r="DE259"/>
  <c r="DC259"/>
  <c r="DA259"/>
  <c r="CU259"/>
  <c r="CS259"/>
  <c r="CQ259"/>
  <c r="CO258"/>
  <c r="CM259"/>
  <c r="CK259"/>
  <c r="CI259"/>
  <c r="CG259"/>
  <c r="CE259"/>
  <c r="DD259"/>
  <c r="DB259"/>
  <c r="CZ259"/>
  <c r="CX259"/>
  <c r="CV258"/>
  <c r="CT259"/>
  <c r="CR258"/>
  <c r="CP259"/>
  <c r="CN259"/>
  <c r="CL259"/>
  <c r="CJ259"/>
  <c r="CH259"/>
  <c r="CF258"/>
  <c r="CD203"/>
  <c r="BW205"/>
  <c r="DF204"/>
  <c r="DD204"/>
  <c r="DB204"/>
  <c r="CZ204"/>
  <c r="CX204"/>
  <c r="CV203"/>
  <c r="CT204"/>
  <c r="CR203"/>
  <c r="CP204"/>
  <c r="CN204"/>
  <c r="CL204"/>
  <c r="CJ204"/>
  <c r="CH204"/>
  <c r="CF203"/>
  <c r="DG204"/>
  <c r="DE204"/>
  <c r="DC204"/>
  <c r="DA204"/>
  <c r="CY204"/>
  <c r="CW204"/>
  <c r="CU204"/>
  <c r="CS204"/>
  <c r="CQ204"/>
  <c r="CO203"/>
  <c r="CM204"/>
  <c r="CK204"/>
  <c r="CI204"/>
  <c r="CG204"/>
  <c r="CE204"/>
  <c r="CD192"/>
  <c r="BW194"/>
  <c r="DF193"/>
  <c r="DD193"/>
  <c r="DB193"/>
  <c r="CZ193"/>
  <c r="CX193"/>
  <c r="CV192"/>
  <c r="CT193"/>
  <c r="CR192"/>
  <c r="CP193"/>
  <c r="CN193"/>
  <c r="CL193"/>
  <c r="CJ193"/>
  <c r="CH193"/>
  <c r="CF192"/>
  <c r="DG193"/>
  <c r="DE193"/>
  <c r="DC193"/>
  <c r="DA193"/>
  <c r="CY193"/>
  <c r="CW193"/>
  <c r="CU193"/>
  <c r="CS193"/>
  <c r="CQ193"/>
  <c r="CO192"/>
  <c r="CM193"/>
  <c r="CK193"/>
  <c r="CI193"/>
  <c r="CG193"/>
  <c r="CE193"/>
  <c r="CD225"/>
  <c r="BW227"/>
  <c r="DG226"/>
  <c r="DE226"/>
  <c r="DC226"/>
  <c r="DA226"/>
  <c r="CY226"/>
  <c r="CW226"/>
  <c r="CU226"/>
  <c r="CS226"/>
  <c r="CQ226"/>
  <c r="CO225"/>
  <c r="CM226"/>
  <c r="CK226"/>
  <c r="CI226"/>
  <c r="CG226"/>
  <c r="CE226"/>
  <c r="DF226"/>
  <c r="DD226"/>
  <c r="DB226"/>
  <c r="CZ226"/>
  <c r="CX226"/>
  <c r="CV225"/>
  <c r="CT226"/>
  <c r="CR225"/>
  <c r="CP226"/>
  <c r="CN226"/>
  <c r="CL226"/>
  <c r="CJ226"/>
  <c r="CH226"/>
  <c r="CF225"/>
  <c r="CD214"/>
  <c r="BW216"/>
  <c r="DG215"/>
  <c r="DE215"/>
  <c r="DC215"/>
  <c r="DA215"/>
  <c r="CY215"/>
  <c r="CW215"/>
  <c r="CU215"/>
  <c r="CS215"/>
  <c r="CQ215"/>
  <c r="CO214"/>
  <c r="CM215"/>
  <c r="CK215"/>
  <c r="CI215"/>
  <c r="CG215"/>
  <c r="CE215"/>
  <c r="DF215"/>
  <c r="DD215"/>
  <c r="DB215"/>
  <c r="CZ215"/>
  <c r="CX215"/>
  <c r="CV214"/>
  <c r="CT215"/>
  <c r="CR214"/>
  <c r="CP215"/>
  <c r="CN215"/>
  <c r="CL215"/>
  <c r="CJ215"/>
  <c r="CH215"/>
  <c r="CF214"/>
  <c r="CD269"/>
  <c r="BW271"/>
  <c r="DG270"/>
  <c r="DE270"/>
  <c r="DC270"/>
  <c r="DA270"/>
  <c r="CY270"/>
  <c r="CW270"/>
  <c r="CU270"/>
  <c r="CS270"/>
  <c r="CQ270"/>
  <c r="CO269"/>
  <c r="CM270"/>
  <c r="CK270"/>
  <c r="CI270"/>
  <c r="CG270"/>
  <c r="CE270"/>
  <c r="DF270"/>
  <c r="DD270"/>
  <c r="DB270"/>
  <c r="CZ270"/>
  <c r="CX270"/>
  <c r="CV269"/>
  <c r="CT270"/>
  <c r="CR269"/>
  <c r="CP270"/>
  <c r="CN270"/>
  <c r="CL270"/>
  <c r="CJ270"/>
  <c r="CH270"/>
  <c r="CF269"/>
  <c r="CD171"/>
  <c r="BW173"/>
  <c r="DF172"/>
  <c r="DD172"/>
  <c r="DB172"/>
  <c r="CZ172"/>
  <c r="CX172"/>
  <c r="CV171"/>
  <c r="CT172"/>
  <c r="CR171"/>
  <c r="CP172"/>
  <c r="CN172"/>
  <c r="CL172"/>
  <c r="CJ172"/>
  <c r="CH172"/>
  <c r="CF171"/>
  <c r="DG172"/>
  <c r="DE172"/>
  <c r="DC172"/>
  <c r="DA172"/>
  <c r="CY172"/>
  <c r="CW172"/>
  <c r="CU172"/>
  <c r="CS172"/>
  <c r="CQ172"/>
  <c r="CO171"/>
  <c r="CM172"/>
  <c r="CK172"/>
  <c r="CI172"/>
  <c r="CG172"/>
  <c r="CE172"/>
  <c r="CD247"/>
  <c r="BW249"/>
  <c r="DG248"/>
  <c r="DE248"/>
  <c r="DC248"/>
  <c r="DA248"/>
  <c r="CY248"/>
  <c r="CW248"/>
  <c r="CU248"/>
  <c r="CS248"/>
  <c r="CQ248"/>
  <c r="CO247"/>
  <c r="CM248"/>
  <c r="CK248"/>
  <c r="CI248"/>
  <c r="CG248"/>
  <c r="CE248"/>
  <c r="DF248"/>
  <c r="DD248"/>
  <c r="DB248"/>
  <c r="CZ248"/>
  <c r="CX248"/>
  <c r="CV247"/>
  <c r="CT248"/>
  <c r="CR247"/>
  <c r="CP248"/>
  <c r="CN248"/>
  <c r="CL248"/>
  <c r="CJ248"/>
  <c r="CH248"/>
  <c r="CF247"/>
  <c r="CE281"/>
  <c r="CF280"/>
  <c r="CG281"/>
  <c r="CH281"/>
  <c r="CI281"/>
  <c r="CJ281"/>
  <c r="CK281"/>
  <c r="CL281"/>
  <c r="CM281"/>
  <c r="CN281"/>
  <c r="CO280"/>
  <c r="CP281"/>
  <c r="CS281"/>
  <c r="CT281"/>
  <c r="CU281"/>
  <c r="CV280"/>
  <c r="CW281"/>
  <c r="CX281"/>
  <c r="CY281"/>
  <c r="CZ281"/>
  <c r="DA281"/>
  <c r="DB281"/>
  <c r="DD281"/>
  <c r="DE281"/>
  <c r="DF281"/>
  <c r="DG281"/>
  <c r="CD236"/>
  <c r="DG237"/>
  <c r="DE237"/>
  <c r="DC237"/>
  <c r="DA237"/>
  <c r="CY237"/>
  <c r="CW237"/>
  <c r="CU237"/>
  <c r="CS237"/>
  <c r="CQ237"/>
  <c r="CO236"/>
  <c r="CM237"/>
  <c r="CK237"/>
  <c r="CG237"/>
  <c r="CE237"/>
  <c r="DF237"/>
  <c r="DB237"/>
  <c r="CZ237"/>
  <c r="CX237"/>
  <c r="CV236"/>
  <c r="CT237"/>
  <c r="CR236"/>
  <c r="CN237"/>
  <c r="CL237"/>
  <c r="CJ237"/>
  <c r="CH237"/>
  <c r="CF236"/>
  <c r="AJ283"/>
  <c r="AJ294"/>
  <c r="CB282"/>
  <c r="DJ246"/>
  <c r="DJ224"/>
  <c r="DJ213"/>
  <c r="BE381"/>
  <c r="BE382"/>
  <c r="AY383"/>
  <c r="BE380"/>
  <c r="CW6"/>
  <c r="BE379"/>
  <c r="BE383"/>
  <c r="BP383"/>
  <c r="AQ382"/>
  <c r="CI321"/>
  <c r="BB382"/>
  <c r="BE377"/>
  <c r="BD381"/>
  <c r="CL322"/>
  <c r="AT383"/>
  <c r="AU383"/>
  <c r="CM322"/>
  <c r="AP383"/>
  <c r="CH322"/>
  <c r="CF321"/>
  <c r="AN382"/>
  <c r="CU322"/>
  <c r="BC383"/>
  <c r="BD379"/>
  <c r="CH321"/>
  <c r="AP382"/>
  <c r="BD383"/>
  <c r="BP382"/>
  <c r="BD382"/>
  <c r="AR383"/>
  <c r="CJ322"/>
  <c r="CU321"/>
  <c r="BC382"/>
  <c r="AW383"/>
  <c r="AM382"/>
  <c r="CE321"/>
  <c r="DL321"/>
  <c r="AX382"/>
  <c r="CP321"/>
  <c r="AL382"/>
  <c r="CF322"/>
  <c r="AN383"/>
  <c r="AV382"/>
  <c r="CN321"/>
  <c r="AL383"/>
  <c r="CL321"/>
  <c r="AT382"/>
  <c r="AO383"/>
  <c r="CJ321"/>
  <c r="AR382"/>
  <c r="CT322"/>
  <c r="BB383"/>
  <c r="AZ383"/>
  <c r="AW382"/>
  <c r="CO321"/>
  <c r="CQ322"/>
  <c r="AX383"/>
  <c r="CP322"/>
  <c r="BD380"/>
  <c r="CS321"/>
  <c r="BA382"/>
  <c r="AO382"/>
  <c r="AM383"/>
  <c r="AS382"/>
  <c r="CK321"/>
  <c r="AU382"/>
  <c r="CM321"/>
  <c r="BD378"/>
  <c r="AV383"/>
  <c r="BE378"/>
  <c r="AQ383"/>
  <c r="DL320"/>
  <c r="AZ382"/>
  <c r="BD377"/>
  <c r="BA383"/>
  <c r="AS383"/>
  <c r="AY382"/>
  <c r="CQ321"/>
  <c r="CW321"/>
  <c r="A1252" i="7"/>
  <c r="P1251"/>
  <c r="A1332"/>
  <c r="P1331"/>
  <c r="A1412"/>
  <c r="P1411"/>
  <c r="A1372"/>
  <c r="P1371"/>
  <c r="A1452"/>
  <c r="P1451"/>
  <c r="A492"/>
  <c r="P491"/>
  <c r="A652"/>
  <c r="P651"/>
  <c r="DD2" i="9"/>
  <c r="AJ206"/>
  <c r="CB205"/>
  <c r="AJ195"/>
  <c r="CB194"/>
  <c r="AJ228"/>
  <c r="CB227"/>
  <c r="AJ217"/>
  <c r="CB216"/>
  <c r="AJ272"/>
  <c r="AJ261"/>
  <c r="CB260"/>
  <c r="AJ184"/>
  <c r="CB183"/>
  <c r="AJ239"/>
  <c r="CB238"/>
  <c r="CB271"/>
  <c r="CB173"/>
  <c r="AJ250"/>
  <c r="CB249"/>
  <c r="P446" i="8"/>
  <c r="P12" i="7"/>
  <c r="A13"/>
  <c r="AQ2"/>
  <c r="CJ2" s="1"/>
  <c r="A134"/>
  <c r="A93"/>
  <c r="A54"/>
  <c r="AR283" i="9"/>
  <c r="BI239"/>
  <c r="BG294"/>
  <c r="AY239"/>
  <c r="AT184"/>
  <c r="BM272"/>
  <c r="BU173"/>
  <c r="BF261"/>
  <c r="AU195"/>
  <c r="BU249"/>
  <c r="AR261"/>
  <c r="DL173"/>
  <c r="DL216"/>
  <c r="AZ272"/>
  <c r="BG184"/>
  <c r="BN239"/>
  <c r="BA283"/>
  <c r="BO261"/>
  <c r="BN184"/>
  <c r="BH272"/>
  <c r="BU238"/>
  <c r="BN6" i="8"/>
  <c r="AV294" i="9"/>
  <c r="BE217"/>
  <c r="AZ239"/>
  <c r="BO184"/>
  <c r="AL184"/>
  <c r="BB294"/>
  <c r="BT173"/>
  <c r="AZ283"/>
  <c r="AM272"/>
  <c r="BH206"/>
  <c r="AR294"/>
  <c r="BL294"/>
  <c r="BD195"/>
  <c r="BI261"/>
  <c r="BL206"/>
  <c r="AS283"/>
  <c r="AX261"/>
  <c r="BC184"/>
  <c r="AY282"/>
  <c r="AU272"/>
  <c r="AS294"/>
  <c r="BH283"/>
  <c r="AS206"/>
  <c r="BP272"/>
  <c r="AV184"/>
  <c r="BK283"/>
  <c r="BB195"/>
  <c r="BO206"/>
  <c r="BG228"/>
  <c r="AN206"/>
  <c r="AP206"/>
  <c r="BM217"/>
  <c r="BC283"/>
  <c r="BE184"/>
  <c r="AN250"/>
  <c r="BO294"/>
  <c r="BL250"/>
  <c r="BT238"/>
  <c r="BF272"/>
  <c r="BI206"/>
  <c r="AQ250"/>
  <c r="AM206"/>
  <c r="AR217"/>
  <c r="AL282"/>
  <c r="BC195"/>
  <c r="AT228"/>
  <c r="AT250"/>
  <c r="BO239"/>
  <c r="AO294"/>
  <c r="BE261"/>
  <c r="BF195"/>
  <c r="BN228"/>
  <c r="BU216"/>
  <c r="BH261"/>
  <c r="AX217"/>
  <c r="BM294"/>
  <c r="BM206"/>
  <c r="BP195"/>
  <c r="AM195"/>
  <c r="BL272"/>
  <c r="BT227"/>
  <c r="AR184"/>
  <c r="AO261"/>
  <c r="BG283"/>
  <c r="AZ261"/>
  <c r="AL217"/>
  <c r="AP239"/>
  <c r="BU194"/>
  <c r="BP294"/>
  <c r="BU183"/>
  <c r="BI228"/>
  <c r="BO283"/>
  <c r="BG239"/>
  <c r="AN283"/>
  <c r="BJ206"/>
  <c r="AN217"/>
  <c r="AM283"/>
  <c r="AX239"/>
  <c r="AO184"/>
  <c r="AZ282"/>
  <c r="AT294"/>
  <c r="AY294"/>
  <c r="BJ283"/>
  <c r="DL238"/>
  <c r="BE260"/>
  <c r="AO206"/>
  <c r="BI250"/>
  <c r="BC217"/>
  <c r="BN272"/>
  <c r="AV283"/>
  <c r="BK183"/>
  <c r="BT194"/>
  <c r="AU239"/>
  <c r="AP272"/>
  <c r="BG206"/>
  <c r="AQ238"/>
  <c r="BH217"/>
  <c r="BA294"/>
  <c r="AS272"/>
  <c r="AM228"/>
  <c r="AX206"/>
  <c r="AU217"/>
  <c r="BK206"/>
  <c r="BP283"/>
  <c r="BT260"/>
  <c r="AQ6" i="7"/>
  <c r="DL205" i="9"/>
  <c r="AV272"/>
  <c r="BK228"/>
  <c r="BD272"/>
  <c r="BM261"/>
  <c r="BJ184"/>
  <c r="AO228"/>
  <c r="BD250"/>
  <c r="BK184"/>
  <c r="BL184"/>
  <c r="BJ261"/>
  <c r="BB228"/>
  <c r="AQ206"/>
  <c r="AO195"/>
  <c r="AL283"/>
  <c r="BU282"/>
  <c r="BH239"/>
  <c r="BK239"/>
  <c r="AP228"/>
  <c r="AL206"/>
  <c r="AN294"/>
  <c r="AT206"/>
  <c r="AL261"/>
  <c r="BF294"/>
  <c r="AR250"/>
  <c r="AS228"/>
  <c r="AN184"/>
  <c r="AN228"/>
  <c r="BT183"/>
  <c r="BA228"/>
  <c r="BU260"/>
  <c r="AV250"/>
  <c r="BD261"/>
  <c r="AY261"/>
  <c r="AT283"/>
  <c r="BB272"/>
  <c r="BC228"/>
  <c r="BF283"/>
  <c r="DL249"/>
  <c r="AQ217"/>
  <c r="BJ250"/>
  <c r="BA195"/>
  <c r="BJ195"/>
  <c r="BI184"/>
  <c r="BD239"/>
  <c r="AL294"/>
  <c r="BN283"/>
  <c r="BH250"/>
  <c r="BH228"/>
  <c r="AW239"/>
  <c r="BK261"/>
  <c r="BM195"/>
  <c r="AZ228"/>
  <c r="AW228"/>
  <c r="BB283"/>
  <c r="BG261"/>
  <c r="AQ239"/>
  <c r="BO228"/>
  <c r="BL228"/>
  <c r="AV217"/>
  <c r="BC239"/>
  <c r="AW250"/>
  <c r="AN272"/>
  <c r="AU184"/>
  <c r="BA217"/>
  <c r="AX238"/>
  <c r="AW206"/>
  <c r="BM250"/>
  <c r="AL228"/>
  <c r="AM239"/>
  <c r="AV261"/>
  <c r="AM261"/>
  <c r="BC294"/>
  <c r="BA206"/>
  <c r="BO217"/>
  <c r="AR272"/>
  <c r="AY217"/>
  <c r="AX250"/>
  <c r="BH294"/>
  <c r="AO239"/>
  <c r="AX283"/>
  <c r="BT205"/>
  <c r="BA250"/>
  <c r="BT271"/>
  <c r="AM294"/>
  <c r="AW283"/>
  <c r="AV228"/>
  <c r="AQ228"/>
  <c r="BF206"/>
  <c r="BC206"/>
  <c r="AO272"/>
  <c r="AZ294"/>
  <c r="BF217"/>
  <c r="BN217"/>
  <c r="AZ184"/>
  <c r="BP228"/>
  <c r="AU283"/>
  <c r="AY195"/>
  <c r="BI272"/>
  <c r="BP250"/>
  <c r="BO272"/>
  <c r="AV183"/>
  <c r="AY184"/>
  <c r="AS195"/>
  <c r="BK272"/>
  <c r="BJ294"/>
  <c r="AY283"/>
  <c r="BJ272"/>
  <c r="AZ217"/>
  <c r="BD228"/>
  <c r="AP184"/>
  <c r="BK294"/>
  <c r="BB261"/>
  <c r="DL227"/>
  <c r="AZ250"/>
  <c r="AP261"/>
  <c r="BB239"/>
  <c r="BE239"/>
  <c r="BO195"/>
  <c r="AL195"/>
  <c r="AY250"/>
  <c r="AS239"/>
  <c r="BA239"/>
  <c r="BN294"/>
  <c r="BG260"/>
  <c r="BN260"/>
  <c r="AO250"/>
  <c r="BB206"/>
  <c r="BT216"/>
  <c r="BM228"/>
  <c r="BC272"/>
  <c r="AW272"/>
  <c r="AP294"/>
  <c r="BT282"/>
  <c r="BD206"/>
  <c r="BA184"/>
  <c r="AU294"/>
  <c r="BN261"/>
  <c r="AL272"/>
  <c r="BK282"/>
  <c r="AX228"/>
  <c r="BF184"/>
  <c r="AU261"/>
  <c r="AP217"/>
  <c r="BE272"/>
  <c r="AW294"/>
  <c r="BH184"/>
  <c r="AY228"/>
  <c r="BD283"/>
  <c r="AP250"/>
  <c r="AT195"/>
  <c r="BN195"/>
  <c r="BJ239"/>
  <c r="BD294"/>
  <c r="AX184"/>
  <c r="AT217"/>
  <c r="AS184"/>
  <c r="AM184"/>
  <c r="BI283"/>
  <c r="AN261"/>
  <c r="BE206"/>
  <c r="AO283"/>
  <c r="BL239"/>
  <c r="BB217"/>
  <c r="AQ184"/>
  <c r="BP261"/>
  <c r="DL183"/>
  <c r="AL250"/>
  <c r="BL283"/>
  <c r="AY206"/>
  <c r="BN250"/>
  <c r="BG250"/>
  <c r="AX195"/>
  <c r="BI195"/>
  <c r="AT272"/>
  <c r="BK217"/>
  <c r="BG217"/>
  <c r="AR228"/>
  <c r="AW261"/>
  <c r="BE195"/>
  <c r="BE294"/>
  <c r="BA272"/>
  <c r="AW195"/>
  <c r="AW217"/>
  <c r="BI294"/>
  <c r="AU228"/>
  <c r="BP239"/>
  <c r="AN195"/>
  <c r="BD217"/>
  <c r="AO217"/>
  <c r="BE228"/>
  <c r="AQ294"/>
  <c r="BL238"/>
  <c r="BP206"/>
  <c r="AW184"/>
  <c r="AQ261"/>
  <c r="AS250"/>
  <c r="BK250"/>
  <c r="AY272"/>
  <c r="AR195"/>
  <c r="AV239"/>
  <c r="BF250"/>
  <c r="BN206"/>
  <c r="AP283"/>
  <c r="AX294"/>
  <c r="BP184"/>
  <c r="BL195"/>
  <c r="BI217"/>
  <c r="BU227"/>
  <c r="AX272"/>
  <c r="AQ195"/>
  <c r="AV206"/>
  <c r="AR206"/>
  <c r="BJ217"/>
  <c r="AZ195"/>
  <c r="DL194"/>
  <c r="DL271"/>
  <c r="AQ272"/>
  <c r="DL260"/>
  <c r="BC250"/>
  <c r="AR239"/>
  <c r="BD184"/>
  <c r="BF228"/>
  <c r="BU205"/>
  <c r="BU271"/>
  <c r="BE283"/>
  <c r="AS261"/>
  <c r="BT249"/>
  <c r="BG195"/>
  <c r="AP195"/>
  <c r="AQ283"/>
  <c r="AU206"/>
  <c r="AT239"/>
  <c r="AM217"/>
  <c r="BK195"/>
  <c r="AU250"/>
  <c r="BH195"/>
  <c r="BL217"/>
  <c r="AS217"/>
  <c r="BC261"/>
  <c r="BM283"/>
  <c r="BP217"/>
  <c r="BG272"/>
  <c r="BJ228"/>
  <c r="BO250"/>
  <c r="AV195"/>
  <c r="BB250"/>
  <c r="AL239"/>
  <c r="AZ206"/>
  <c r="BF183"/>
  <c r="DK235" l="1"/>
  <c r="DM235" s="1"/>
  <c r="DK224"/>
  <c r="DM224" s="1"/>
  <c r="DH236"/>
  <c r="DI236" s="1"/>
  <c r="DH171"/>
  <c r="DI171" s="1"/>
  <c r="DK180"/>
  <c r="DM180" s="1"/>
  <c r="DJ160"/>
  <c r="DK257"/>
  <c r="DK213"/>
  <c r="DM213" s="1"/>
  <c r="DK159"/>
  <c r="DM159" s="1"/>
  <c r="DH214"/>
  <c r="DI214" s="1"/>
  <c r="DH203"/>
  <c r="DI203" s="1"/>
  <c r="DH258"/>
  <c r="DI258" s="1"/>
  <c r="DI160"/>
  <c r="DH269"/>
  <c r="DI269" s="1"/>
  <c r="DH192"/>
  <c r="DI192" s="1"/>
  <c r="BW282"/>
  <c r="BX282" s="1"/>
  <c r="BS282"/>
  <c r="CD280"/>
  <c r="CQ281"/>
  <c r="BQ183"/>
  <c r="DC182"/>
  <c r="CY259"/>
  <c r="CP237"/>
  <c r="DC281"/>
  <c r="BQ282"/>
  <c r="CR280"/>
  <c r="BS183"/>
  <c r="BW183"/>
  <c r="BX183" s="1"/>
  <c r="CN182"/>
  <c r="DD237"/>
  <c r="DF259"/>
  <c r="BR260"/>
  <c r="CW259"/>
  <c r="BW260"/>
  <c r="BX260" s="1"/>
  <c r="CX182"/>
  <c r="BR183"/>
  <c r="BS238"/>
  <c r="BW238"/>
  <c r="BX238" s="1"/>
  <c r="CI237"/>
  <c r="DK191"/>
  <c r="DM191" s="1"/>
  <c r="DH247"/>
  <c r="DI247" s="1"/>
  <c r="DH225"/>
  <c r="DI225" s="1"/>
  <c r="DK202"/>
  <c r="DM202" s="1"/>
  <c r="DH181"/>
  <c r="DI181" s="1"/>
  <c r="DK246"/>
  <c r="DM246" s="1"/>
  <c r="DK170"/>
  <c r="DM170" s="1"/>
  <c r="BT390"/>
  <c r="BX249"/>
  <c r="BX271"/>
  <c r="BX227"/>
  <c r="BX205"/>
  <c r="BX173"/>
  <c r="BX216"/>
  <c r="BX194"/>
  <c r="BQ250"/>
  <c r="BQ239"/>
  <c r="BS184"/>
  <c r="BR184"/>
  <c r="BS272"/>
  <c r="BR272"/>
  <c r="BQ272"/>
  <c r="BS217"/>
  <c r="BR217"/>
  <c r="BQ217"/>
  <c r="BS228"/>
  <c r="BR228"/>
  <c r="BQ228"/>
  <c r="BS195"/>
  <c r="BQ195"/>
  <c r="BR195"/>
  <c r="BS206"/>
  <c r="BQ206"/>
  <c r="BR206"/>
  <c r="BS283"/>
  <c r="BQ283"/>
  <c r="BR283"/>
  <c r="BQ261"/>
  <c r="BS294"/>
  <c r="BQ294"/>
  <c r="BR294"/>
  <c r="DJ203"/>
  <c r="DJ181"/>
  <c r="DM173"/>
  <c r="CD248"/>
  <c r="DG249"/>
  <c r="DE249"/>
  <c r="DC249"/>
  <c r="DA249"/>
  <c r="CY249"/>
  <c r="CU249"/>
  <c r="CS249"/>
  <c r="CQ249"/>
  <c r="CO248"/>
  <c r="CM249"/>
  <c r="CK249"/>
  <c r="CI249"/>
  <c r="CG249"/>
  <c r="DF249"/>
  <c r="DD249"/>
  <c r="DB249"/>
  <c r="CZ249"/>
  <c r="CX249"/>
  <c r="CV248"/>
  <c r="CT249"/>
  <c r="CR248"/>
  <c r="CP249"/>
  <c r="CN249"/>
  <c r="CL249"/>
  <c r="CJ249"/>
  <c r="CH249"/>
  <c r="CF248"/>
  <c r="CD237"/>
  <c r="DG238"/>
  <c r="DC238"/>
  <c r="DA238"/>
  <c r="CY238"/>
  <c r="CW238"/>
  <c r="CU238"/>
  <c r="CS238"/>
  <c r="CQ238"/>
  <c r="CO237"/>
  <c r="CM238"/>
  <c r="CK238"/>
  <c r="CI238"/>
  <c r="CG238"/>
  <c r="CE238"/>
  <c r="DF238"/>
  <c r="DD238"/>
  <c r="DB238"/>
  <c r="CZ238"/>
  <c r="CV237"/>
  <c r="CT238"/>
  <c r="CR237"/>
  <c r="CP238"/>
  <c r="CN238"/>
  <c r="CL238"/>
  <c r="CJ238"/>
  <c r="CH238"/>
  <c r="CD182"/>
  <c r="DF183"/>
  <c r="DD183"/>
  <c r="DB183"/>
  <c r="CZ183"/>
  <c r="CX183"/>
  <c r="CV182"/>
  <c r="CR182"/>
  <c r="CP183"/>
  <c r="CN183"/>
  <c r="CL183"/>
  <c r="CJ183"/>
  <c r="CH183"/>
  <c r="CF182"/>
  <c r="DG183"/>
  <c r="DC183"/>
  <c r="DA183"/>
  <c r="CY183"/>
  <c r="CW183"/>
  <c r="CU183"/>
  <c r="CS183"/>
  <c r="CQ183"/>
  <c r="CO182"/>
  <c r="CM183"/>
  <c r="CK183"/>
  <c r="CI183"/>
  <c r="CG183"/>
  <c r="CE183"/>
  <c r="CD270"/>
  <c r="BW272"/>
  <c r="DG271"/>
  <c r="DE271"/>
  <c r="DC271"/>
  <c r="DA271"/>
  <c r="CY271"/>
  <c r="CW271"/>
  <c r="CU271"/>
  <c r="CS271"/>
  <c r="CQ271"/>
  <c r="CO270"/>
  <c r="CM271"/>
  <c r="CK271"/>
  <c r="CI271"/>
  <c r="CG271"/>
  <c r="CE271"/>
  <c r="DF271"/>
  <c r="DD271"/>
  <c r="DB271"/>
  <c r="CZ271"/>
  <c r="CX271"/>
  <c r="CV270"/>
  <c r="CT271"/>
  <c r="CR270"/>
  <c r="CP271"/>
  <c r="CN271"/>
  <c r="CL271"/>
  <c r="CJ271"/>
  <c r="CH271"/>
  <c r="CF270"/>
  <c r="CD215"/>
  <c r="BW217"/>
  <c r="DG216"/>
  <c r="DE216"/>
  <c r="DC216"/>
  <c r="DA216"/>
  <c r="CY216"/>
  <c r="CW216"/>
  <c r="CU216"/>
  <c r="CS216"/>
  <c r="CQ216"/>
  <c r="CO215"/>
  <c r="CM216"/>
  <c r="CK216"/>
  <c r="CI216"/>
  <c r="CG216"/>
  <c r="CE216"/>
  <c r="DF216"/>
  <c r="DD216"/>
  <c r="DB216"/>
  <c r="CZ216"/>
  <c r="CX216"/>
  <c r="CV215"/>
  <c r="CT216"/>
  <c r="CR215"/>
  <c r="CP216"/>
  <c r="CN216"/>
  <c r="CL216"/>
  <c r="CJ216"/>
  <c r="CH216"/>
  <c r="CF215"/>
  <c r="CD226"/>
  <c r="BW228"/>
  <c r="DG227"/>
  <c r="DE227"/>
  <c r="DC227"/>
  <c r="DA227"/>
  <c r="CY227"/>
  <c r="CW227"/>
  <c r="CU227"/>
  <c r="CS227"/>
  <c r="CQ227"/>
  <c r="CO226"/>
  <c r="CM227"/>
  <c r="CK227"/>
  <c r="CI227"/>
  <c r="CG227"/>
  <c r="CE227"/>
  <c r="DF227"/>
  <c r="DD227"/>
  <c r="DB227"/>
  <c r="CZ227"/>
  <c r="CX227"/>
  <c r="CV226"/>
  <c r="CT227"/>
  <c r="CR226"/>
  <c r="CP227"/>
  <c r="CN227"/>
  <c r="CL227"/>
  <c r="CJ227"/>
  <c r="CH227"/>
  <c r="CF226"/>
  <c r="CD193"/>
  <c r="BW195"/>
  <c r="DF194"/>
  <c r="DD194"/>
  <c r="DB194"/>
  <c r="CZ194"/>
  <c r="CX194"/>
  <c r="CV193"/>
  <c r="CT194"/>
  <c r="CR193"/>
  <c r="CP194"/>
  <c r="CN194"/>
  <c r="CL194"/>
  <c r="CJ194"/>
  <c r="CH194"/>
  <c r="CF193"/>
  <c r="DG194"/>
  <c r="DE194"/>
  <c r="DC194"/>
  <c r="DA194"/>
  <c r="CY194"/>
  <c r="CW194"/>
  <c r="CU194"/>
  <c r="CS194"/>
  <c r="CQ194"/>
  <c r="CO193"/>
  <c r="CM194"/>
  <c r="CK194"/>
  <c r="CI194"/>
  <c r="CG194"/>
  <c r="CE194"/>
  <c r="CD204"/>
  <c r="BW206"/>
  <c r="DF205"/>
  <c r="DD205"/>
  <c r="DB205"/>
  <c r="CZ205"/>
  <c r="CX205"/>
  <c r="CV204"/>
  <c r="CT205"/>
  <c r="CR204"/>
  <c r="CP205"/>
  <c r="CN205"/>
  <c r="CL205"/>
  <c r="CJ205"/>
  <c r="CH205"/>
  <c r="CF204"/>
  <c r="DG205"/>
  <c r="DE205"/>
  <c r="DC205"/>
  <c r="DA205"/>
  <c r="CY205"/>
  <c r="CW205"/>
  <c r="CU205"/>
  <c r="CS205"/>
  <c r="CQ205"/>
  <c r="CO204"/>
  <c r="CM205"/>
  <c r="CK205"/>
  <c r="CI205"/>
  <c r="CG205"/>
  <c r="CE205"/>
  <c r="BW283"/>
  <c r="CD281"/>
  <c r="CF281"/>
  <c r="CO281"/>
  <c r="CR281"/>
  <c r="CV281"/>
  <c r="CD259"/>
  <c r="DG260"/>
  <c r="DE260"/>
  <c r="DC260"/>
  <c r="DA260"/>
  <c r="CY260"/>
  <c r="CW260"/>
  <c r="CU260"/>
  <c r="CQ260"/>
  <c r="CO259"/>
  <c r="CM260"/>
  <c r="CK260"/>
  <c r="CI260"/>
  <c r="CG260"/>
  <c r="CE260"/>
  <c r="DF260"/>
  <c r="DB260"/>
  <c r="CZ260"/>
  <c r="CX260"/>
  <c r="CV259"/>
  <c r="CT260"/>
  <c r="CR259"/>
  <c r="CP260"/>
  <c r="CN260"/>
  <c r="CJ260"/>
  <c r="CH260"/>
  <c r="CF259"/>
  <c r="BW294"/>
  <c r="AJ284"/>
  <c r="AJ295"/>
  <c r="CB283"/>
  <c r="DJ172"/>
  <c r="DH172"/>
  <c r="DI172" s="1"/>
  <c r="DJ171"/>
  <c r="DJ214"/>
  <c r="DJ192"/>
  <c r="DK192" s="1"/>
  <c r="DM192" s="1"/>
  <c r="DJ258"/>
  <c r="CB294"/>
  <c r="AJ306"/>
  <c r="DJ236"/>
  <c r="DK236" s="1"/>
  <c r="DM236" s="1"/>
  <c r="DJ247"/>
  <c r="DJ269"/>
  <c r="DJ225"/>
  <c r="CR321"/>
  <c r="CG321"/>
  <c r="CT321"/>
  <c r="CV320"/>
  <c r="CW320"/>
  <c r="CI322"/>
  <c r="CW318"/>
  <c r="CS322"/>
  <c r="CV318"/>
  <c r="CV317"/>
  <c r="CV319"/>
  <c r="CV321"/>
  <c r="CW316"/>
  <c r="CE322"/>
  <c r="CR322"/>
  <c r="CV322"/>
  <c r="CW317"/>
  <c r="CN322"/>
  <c r="CD322"/>
  <c r="CO322"/>
  <c r="CD321"/>
  <c r="DJ321"/>
  <c r="CK322"/>
  <c r="CG322"/>
  <c r="CV316"/>
  <c r="CW322"/>
  <c r="CW319"/>
  <c r="AR2" i="7"/>
  <c r="CK2" s="1"/>
  <c r="A1453"/>
  <c r="P1452"/>
  <c r="A1373"/>
  <c r="P1372"/>
  <c r="A1413"/>
  <c r="P1412"/>
  <c r="A1333"/>
  <c r="P1332"/>
  <c r="A1253"/>
  <c r="P1252"/>
  <c r="A653"/>
  <c r="P652"/>
  <c r="A493"/>
  <c r="P492"/>
  <c r="AJ251" i="9"/>
  <c r="CB250"/>
  <c r="AJ240"/>
  <c r="CB239"/>
  <c r="AJ185"/>
  <c r="CB184"/>
  <c r="AJ273"/>
  <c r="AJ262"/>
  <c r="CB261"/>
  <c r="CB272"/>
  <c r="AJ218"/>
  <c r="CB217"/>
  <c r="AJ229"/>
  <c r="CB228"/>
  <c r="AJ196"/>
  <c r="CB195"/>
  <c r="AJ207"/>
  <c r="CB206"/>
  <c r="DE2"/>
  <c r="A566" i="8"/>
  <c r="P566" s="1"/>
  <c r="P13" i="7"/>
  <c r="A14"/>
  <c r="A135"/>
  <c r="A94"/>
  <c r="A55"/>
  <c r="BF218" i="9"/>
  <c r="BB229"/>
  <c r="BH295"/>
  <c r="BL207"/>
  <c r="AN262"/>
  <c r="AM284"/>
  <c r="BJ196"/>
  <c r="BM196"/>
  <c r="BH229"/>
  <c r="BM207"/>
  <c r="AS229"/>
  <c r="BC240"/>
  <c r="BN240"/>
  <c r="BC207"/>
  <c r="BF196"/>
  <c r="AU207"/>
  <c r="AM262"/>
  <c r="BJ306"/>
  <c r="AL196"/>
  <c r="AV207"/>
  <c r="BB262"/>
  <c r="AL262"/>
  <c r="BJ240"/>
  <c r="AU185"/>
  <c r="AZ218"/>
  <c r="AM207"/>
  <c r="AQ273"/>
  <c r="BF284"/>
  <c r="AY207"/>
  <c r="BU283"/>
  <c r="AN185"/>
  <c r="BT239"/>
  <c r="AR207"/>
  <c r="AX295"/>
  <c r="BD262"/>
  <c r="BO229"/>
  <c r="BK218"/>
  <c r="AL218"/>
  <c r="AY196"/>
  <c r="BF251"/>
  <c r="BG207"/>
  <c r="AZ295"/>
  <c r="BP240"/>
  <c r="AM185"/>
  <c r="BK251"/>
  <c r="BM284"/>
  <c r="BA196"/>
  <c r="AN239"/>
  <c r="BT228"/>
  <c r="AN218"/>
  <c r="AW185"/>
  <c r="BI251"/>
  <c r="BJ207"/>
  <c r="AZ207"/>
  <c r="BL273"/>
  <c r="AU262"/>
  <c r="AM250"/>
  <c r="AY251"/>
  <c r="AO295"/>
  <c r="BN284"/>
  <c r="BJ284"/>
  <c r="AU306"/>
  <c r="BD196"/>
  <c r="BI185"/>
  <c r="BJ185"/>
  <c r="BU250"/>
  <c r="BC262"/>
  <c r="DL250"/>
  <c r="BC218"/>
  <c r="AV262"/>
  <c r="BH306"/>
  <c r="BE284"/>
  <c r="BG295"/>
  <c r="AX185"/>
  <c r="AQ262"/>
  <c r="AM218"/>
  <c r="AT295"/>
  <c r="AW218"/>
  <c r="AQ295"/>
  <c r="AY229"/>
  <c r="BK262"/>
  <c r="AM240"/>
  <c r="AS196"/>
  <c r="AN251"/>
  <c r="AY295"/>
  <c r="BA262"/>
  <c r="AX284"/>
  <c r="AS295"/>
  <c r="BL284"/>
  <c r="AQ251"/>
  <c r="AM306"/>
  <c r="AP240"/>
  <c r="AL240"/>
  <c r="BO273"/>
  <c r="BT217"/>
  <c r="AP262"/>
  <c r="BF239"/>
  <c r="BB251"/>
  <c r="AO273"/>
  <c r="DL206"/>
  <c r="BC196"/>
  <c r="BU206"/>
  <c r="BA240"/>
  <c r="BA251"/>
  <c r="BK284"/>
  <c r="AX229"/>
  <c r="AR295"/>
  <c r="AM196"/>
  <c r="BG185"/>
  <c r="BT283"/>
  <c r="AR251"/>
  <c r="AX251"/>
  <c r="AX262"/>
  <c r="BT294"/>
  <c r="BE185"/>
  <c r="AO306"/>
  <c r="AS218"/>
  <c r="AP196"/>
  <c r="AX218"/>
  <c r="BL240"/>
  <c r="DL195"/>
  <c r="AU251"/>
  <c r="BG218"/>
  <c r="BB207"/>
  <c r="AZ251"/>
  <c r="BH284"/>
  <c r="AN273"/>
  <c r="AV218"/>
  <c r="AT218"/>
  <c r="AV240"/>
  <c r="AX273"/>
  <c r="AS273"/>
  <c r="BA185"/>
  <c r="BC185"/>
  <c r="BB295"/>
  <c r="AL207"/>
  <c r="AU229"/>
  <c r="BL306"/>
  <c r="AR240"/>
  <c r="BI262"/>
  <c r="BE196"/>
  <c r="BD207"/>
  <c r="BB306"/>
  <c r="AY284"/>
  <c r="BL295"/>
  <c r="BL229"/>
  <c r="AN284"/>
  <c r="BK273"/>
  <c r="AY240"/>
  <c r="BM251"/>
  <c r="BU228"/>
  <c r="BO207"/>
  <c r="BP229"/>
  <c r="BJ251"/>
  <c r="AX240"/>
  <c r="BO306"/>
  <c r="BT195"/>
  <c r="BP207"/>
  <c r="BO262"/>
  <c r="AP306"/>
  <c r="AZ229"/>
  <c r="BH240"/>
  <c r="BF306"/>
  <c r="BU272"/>
  <c r="BN262"/>
  <c r="AV196"/>
  <c r="BP295"/>
  <c r="AX196"/>
  <c r="BU195"/>
  <c r="BM185"/>
  <c r="BA295"/>
  <c r="AL295"/>
  <c r="BB240"/>
  <c r="AQ284"/>
  <c r="BI207"/>
  <c r="BH273"/>
  <c r="BN218"/>
  <c r="DL261"/>
  <c r="BA218"/>
  <c r="BC295"/>
  <c r="AZ185"/>
  <c r="BM218"/>
  <c r="AP273"/>
  <c r="AS306"/>
  <c r="BO240"/>
  <c r="DL272"/>
  <c r="AW306"/>
  <c r="BI240"/>
  <c r="AT262"/>
  <c r="AO218"/>
  <c r="BM184"/>
  <c r="AX306"/>
  <c r="BK240"/>
  <c r="BD273"/>
  <c r="BU294"/>
  <c r="BH251"/>
  <c r="BA207"/>
  <c r="AW196"/>
  <c r="BF229"/>
  <c r="BN207"/>
  <c r="AY218"/>
  <c r="BM273"/>
  <c r="BM295"/>
  <c r="BH196"/>
  <c r="BT206"/>
  <c r="AM295"/>
  <c r="AT229"/>
  <c r="BL261"/>
  <c r="BB185"/>
  <c r="BC284"/>
  <c r="BK196"/>
  <c r="BN229"/>
  <c r="BJ295"/>
  <c r="AV185"/>
  <c r="BI284"/>
  <c r="AL284"/>
  <c r="BM239"/>
  <c r="AS284"/>
  <c r="AR284"/>
  <c r="AN229"/>
  <c r="BB218"/>
  <c r="AQ240"/>
  <c r="AO251"/>
  <c r="BC273"/>
  <c r="AU240"/>
  <c r="BI295"/>
  <c r="BG273"/>
  <c r="AQ306"/>
  <c r="BL262"/>
  <c r="AR218"/>
  <c r="AZ262"/>
  <c r="AW284"/>
  <c r="BE295"/>
  <c r="BM240"/>
  <c r="BN273"/>
  <c r="AR306"/>
  <c r="AM273"/>
  <c r="AN306"/>
  <c r="AV295"/>
  <c r="AR229"/>
  <c r="AP284"/>
  <c r="BK295"/>
  <c r="AO240"/>
  <c r="BG306"/>
  <c r="BO284"/>
  <c r="BE207"/>
  <c r="AL273"/>
  <c r="DL217"/>
  <c r="AN196"/>
  <c r="BA306"/>
  <c r="AS251"/>
  <c r="BO218"/>
  <c r="DL184"/>
  <c r="BF262"/>
  <c r="BD240"/>
  <c r="BG240"/>
  <c r="AT306"/>
  <c r="AS240"/>
  <c r="AQ196"/>
  <c r="AT196"/>
  <c r="AT207"/>
  <c r="BD218"/>
  <c r="AZ196"/>
  <c r="BJ218"/>
  <c r="BF185"/>
  <c r="AW273"/>
  <c r="AO229"/>
  <c r="BO185"/>
  <c r="AT261"/>
  <c r="BE251"/>
  <c r="DL239"/>
  <c r="AW240"/>
  <c r="AT284"/>
  <c r="AZ284"/>
  <c r="BK229"/>
  <c r="AW251"/>
  <c r="DL228"/>
  <c r="BH218"/>
  <c r="AY262"/>
  <c r="AO262"/>
  <c r="BK306"/>
  <c r="AU284"/>
  <c r="BP284"/>
  <c r="BA261"/>
  <c r="BP273"/>
  <c r="BG262"/>
  <c r="AT240"/>
  <c r="BH185"/>
  <c r="AL229"/>
  <c r="AR6" i="7"/>
  <c r="BC251" i="9"/>
  <c r="BH207"/>
  <c r="AN295"/>
  <c r="BI196"/>
  <c r="BE250"/>
  <c r="BD306"/>
  <c r="AN240"/>
  <c r="AT185"/>
  <c r="AY185"/>
  <c r="BU239"/>
  <c r="AV306"/>
  <c r="BI306"/>
  <c r="AM229"/>
  <c r="BD185"/>
  <c r="BP262"/>
  <c r="BD251"/>
  <c r="AO284"/>
  <c r="BP251"/>
  <c r="BF295"/>
  <c r="BG196"/>
  <c r="AZ306"/>
  <c r="BU184"/>
  <c r="AL306"/>
  <c r="BL218"/>
  <c r="BK207"/>
  <c r="BM306"/>
  <c r="AW262"/>
  <c r="AR273"/>
  <c r="AV229"/>
  <c r="BN251"/>
  <c r="BI273"/>
  <c r="BM262"/>
  <c r="BA284"/>
  <c r="BT250"/>
  <c r="AQ229"/>
  <c r="BB284"/>
  <c r="BM229"/>
  <c r="BN196"/>
  <c r="AU218"/>
  <c r="AL185"/>
  <c r="BO295"/>
  <c r="AP295"/>
  <c r="BK185"/>
  <c r="BE218"/>
  <c r="AU295"/>
  <c r="BH262"/>
  <c r="BE229"/>
  <c r="BB273"/>
  <c r="AW229"/>
  <c r="AV273"/>
  <c r="AP218"/>
  <c r="BE306"/>
  <c r="AP185"/>
  <c r="BE262"/>
  <c r="BO196"/>
  <c r="AP207"/>
  <c r="AO185"/>
  <c r="BA273"/>
  <c r="AX207"/>
  <c r="AQ207"/>
  <c r="BF207"/>
  <c r="BN306"/>
  <c r="AR262"/>
  <c r="BU217"/>
  <c r="BC306"/>
  <c r="BT184"/>
  <c r="AP229"/>
  <c r="BG251"/>
  <c r="BL196"/>
  <c r="AS185"/>
  <c r="BN295"/>
  <c r="AW295"/>
  <c r="AR196"/>
  <c r="AN207"/>
  <c r="BC229"/>
  <c r="BG284"/>
  <c r="AV251"/>
  <c r="BB196"/>
  <c r="BJ273"/>
  <c r="BG229"/>
  <c r="BJ262"/>
  <c r="AT273"/>
  <c r="BA229"/>
  <c r="BO251"/>
  <c r="AL251"/>
  <c r="BD284"/>
  <c r="AS207"/>
  <c r="AS262"/>
  <c r="BP185"/>
  <c r="AV284"/>
  <c r="AP251"/>
  <c r="BI218"/>
  <c r="BT261"/>
  <c r="BU261"/>
  <c r="BD295"/>
  <c r="AW207"/>
  <c r="AY306"/>
  <c r="AQ218"/>
  <c r="BF273"/>
  <c r="AT251"/>
  <c r="BT272"/>
  <c r="BB184"/>
  <c r="DK171" l="1"/>
  <c r="DM171" s="1"/>
  <c r="DH215"/>
  <c r="DI215" s="1"/>
  <c r="DK203"/>
  <c r="DM203" s="1"/>
  <c r="DK269"/>
  <c r="DH193"/>
  <c r="DI193" s="1"/>
  <c r="DH226"/>
  <c r="DI226" s="1"/>
  <c r="DH237"/>
  <c r="DI237" s="1"/>
  <c r="DH248"/>
  <c r="DI248" s="1"/>
  <c r="DK258"/>
  <c r="DM258" s="1"/>
  <c r="DK225"/>
  <c r="DM225" s="1"/>
  <c r="DK214"/>
  <c r="DM214" s="1"/>
  <c r="DK181"/>
  <c r="DM181" s="1"/>
  <c r="DK160"/>
  <c r="DM160" s="1"/>
  <c r="DK247"/>
  <c r="DM247" s="1"/>
  <c r="DH182"/>
  <c r="DI182" s="1"/>
  <c r="BS250"/>
  <c r="CE249"/>
  <c r="BW250"/>
  <c r="BX250" s="1"/>
  <c r="BS239"/>
  <c r="BW239"/>
  <c r="BX239" s="1"/>
  <c r="CF237"/>
  <c r="DJ237" s="1"/>
  <c r="CW249"/>
  <c r="BR250"/>
  <c r="BS261"/>
  <c r="BW261"/>
  <c r="BX261" s="1"/>
  <c r="CL260"/>
  <c r="CS260"/>
  <c r="BR261"/>
  <c r="DE183"/>
  <c r="BR239"/>
  <c r="CX238"/>
  <c r="DE238"/>
  <c r="CT183"/>
  <c r="BQ184"/>
  <c r="BW184"/>
  <c r="BX184" s="1"/>
  <c r="DD260"/>
  <c r="DH270"/>
  <c r="DI270" s="1"/>
  <c r="DH204"/>
  <c r="DI204" s="1"/>
  <c r="DH259"/>
  <c r="DI259" s="1"/>
  <c r="BX294"/>
  <c r="BX195"/>
  <c r="BX217"/>
  <c r="BX283"/>
  <c r="BX206"/>
  <c r="BX228"/>
  <c r="BX272"/>
  <c r="BR207"/>
  <c r="BQ207"/>
  <c r="BQ196"/>
  <c r="BR196"/>
  <c r="BS218"/>
  <c r="BR218"/>
  <c r="BQ218"/>
  <c r="BQ185"/>
  <c r="BQ391" s="1"/>
  <c r="BR185"/>
  <c r="BR391" s="1"/>
  <c r="BR251"/>
  <c r="BQ251"/>
  <c r="BS306"/>
  <c r="BQ306"/>
  <c r="BR306"/>
  <c r="BS262"/>
  <c r="BR262"/>
  <c r="BQ262"/>
  <c r="BS295"/>
  <c r="BQ295"/>
  <c r="BR295"/>
  <c r="BS229"/>
  <c r="BS240"/>
  <c r="BS284"/>
  <c r="BQ284"/>
  <c r="BR284"/>
  <c r="DK172"/>
  <c r="DM172" s="1"/>
  <c r="DH281"/>
  <c r="DI281" s="1"/>
  <c r="DJ193"/>
  <c r="DJ182"/>
  <c r="DK182" s="1"/>
  <c r="DM182" s="1"/>
  <c r="CD205"/>
  <c r="DG206"/>
  <c r="DE206"/>
  <c r="DC206"/>
  <c r="DA206"/>
  <c r="CY206"/>
  <c r="CW206"/>
  <c r="CU206"/>
  <c r="CS206"/>
  <c r="CQ206"/>
  <c r="CO205"/>
  <c r="DF206"/>
  <c r="DD206"/>
  <c r="DB206"/>
  <c r="CZ206"/>
  <c r="CX206"/>
  <c r="CV205"/>
  <c r="CT206"/>
  <c r="CR205"/>
  <c r="CP206"/>
  <c r="CN206"/>
  <c r="CL206"/>
  <c r="CJ206"/>
  <c r="CH206"/>
  <c r="CF205"/>
  <c r="CM206"/>
  <c r="CK206"/>
  <c r="CI206"/>
  <c r="CE206"/>
  <c r="CD194"/>
  <c r="DF195"/>
  <c r="DD195"/>
  <c r="DB195"/>
  <c r="CZ195"/>
  <c r="CX195"/>
  <c r="CV194"/>
  <c r="CT195"/>
  <c r="CR194"/>
  <c r="CP195"/>
  <c r="CN195"/>
  <c r="CL195"/>
  <c r="CJ195"/>
  <c r="CH195"/>
  <c r="CF194"/>
  <c r="DG195"/>
  <c r="DE195"/>
  <c r="DC195"/>
  <c r="DA195"/>
  <c r="CY195"/>
  <c r="CW195"/>
  <c r="CU195"/>
  <c r="CS195"/>
  <c r="CQ195"/>
  <c r="CO194"/>
  <c r="CK195"/>
  <c r="CI195"/>
  <c r="CE195"/>
  <c r="CD216"/>
  <c r="DG217"/>
  <c r="DE217"/>
  <c r="DC217"/>
  <c r="DA217"/>
  <c r="CY217"/>
  <c r="CW217"/>
  <c r="CU217"/>
  <c r="CS217"/>
  <c r="CQ217"/>
  <c r="CO216"/>
  <c r="CM217"/>
  <c r="CK217"/>
  <c r="CI217"/>
  <c r="CG217"/>
  <c r="CE217"/>
  <c r="DF217"/>
  <c r="DD217"/>
  <c r="DB217"/>
  <c r="CZ217"/>
  <c r="CX217"/>
  <c r="CV216"/>
  <c r="CT217"/>
  <c r="CR216"/>
  <c r="CP217"/>
  <c r="CN217"/>
  <c r="CL217"/>
  <c r="CJ217"/>
  <c r="CH217"/>
  <c r="CF216"/>
  <c r="CD183"/>
  <c r="DB184"/>
  <c r="CZ184"/>
  <c r="CX184"/>
  <c r="CV183"/>
  <c r="CT184"/>
  <c r="CR183"/>
  <c r="CP184"/>
  <c r="CN184"/>
  <c r="CL184"/>
  <c r="CH184"/>
  <c r="CF183"/>
  <c r="DG184"/>
  <c r="DE184"/>
  <c r="DC184"/>
  <c r="DA184"/>
  <c r="CY184"/>
  <c r="CW184"/>
  <c r="CU184"/>
  <c r="CS184"/>
  <c r="CQ184"/>
  <c r="CO183"/>
  <c r="CM184"/>
  <c r="CK184"/>
  <c r="CG184"/>
  <c r="CE184"/>
  <c r="CD249"/>
  <c r="DG250"/>
  <c r="DE250"/>
  <c r="DC250"/>
  <c r="DA250"/>
  <c r="CY250"/>
  <c r="CW250"/>
  <c r="CU250"/>
  <c r="CS250"/>
  <c r="CQ250"/>
  <c r="CO249"/>
  <c r="CM250"/>
  <c r="CK250"/>
  <c r="CI250"/>
  <c r="CG250"/>
  <c r="DF250"/>
  <c r="DB250"/>
  <c r="CZ250"/>
  <c r="CX250"/>
  <c r="CV249"/>
  <c r="CT250"/>
  <c r="CR249"/>
  <c r="CP250"/>
  <c r="CN250"/>
  <c r="CL250"/>
  <c r="CJ250"/>
  <c r="CH250"/>
  <c r="CF249"/>
  <c r="CD260"/>
  <c r="BW262"/>
  <c r="DG261"/>
  <c r="DE261"/>
  <c r="DC261"/>
  <c r="DA261"/>
  <c r="CY261"/>
  <c r="CW261"/>
  <c r="CU261"/>
  <c r="CS261"/>
  <c r="CQ261"/>
  <c r="CO260"/>
  <c r="CM261"/>
  <c r="CK261"/>
  <c r="CI261"/>
  <c r="CG261"/>
  <c r="CE261"/>
  <c r="DF261"/>
  <c r="DD261"/>
  <c r="DB261"/>
  <c r="CZ261"/>
  <c r="CX261"/>
  <c r="CV260"/>
  <c r="CT261"/>
  <c r="CR260"/>
  <c r="CP261"/>
  <c r="CN261"/>
  <c r="CL261"/>
  <c r="CJ261"/>
  <c r="CH261"/>
  <c r="CF260"/>
  <c r="BW295"/>
  <c r="CD227"/>
  <c r="DG228"/>
  <c r="DE228"/>
  <c r="DC228"/>
  <c r="CY228"/>
  <c r="CW228"/>
  <c r="CU228"/>
  <c r="CS228"/>
  <c r="CQ228"/>
  <c r="CO227"/>
  <c r="CM228"/>
  <c r="CK228"/>
  <c r="CI228"/>
  <c r="CG228"/>
  <c r="CE228"/>
  <c r="DF228"/>
  <c r="DD228"/>
  <c r="CZ228"/>
  <c r="CX228"/>
  <c r="CT228"/>
  <c r="CR227"/>
  <c r="CP228"/>
  <c r="CN228"/>
  <c r="CL228"/>
  <c r="CJ228"/>
  <c r="CH228"/>
  <c r="CF227"/>
  <c r="CD271"/>
  <c r="DG272"/>
  <c r="DE272"/>
  <c r="DC272"/>
  <c r="DA272"/>
  <c r="CY272"/>
  <c r="CU272"/>
  <c r="CS272"/>
  <c r="CO271"/>
  <c r="CK272"/>
  <c r="CI272"/>
  <c r="CG272"/>
  <c r="CE272"/>
  <c r="DF272"/>
  <c r="DD272"/>
  <c r="DB272"/>
  <c r="CZ272"/>
  <c r="CX272"/>
  <c r="CV271"/>
  <c r="CT272"/>
  <c r="CP272"/>
  <c r="CN272"/>
  <c r="CL272"/>
  <c r="CJ272"/>
  <c r="CH272"/>
  <c r="CF271"/>
  <c r="CD238"/>
  <c r="DG239"/>
  <c r="DE239"/>
  <c r="DC239"/>
  <c r="DA239"/>
  <c r="CY239"/>
  <c r="CU239"/>
  <c r="CS239"/>
  <c r="CQ239"/>
  <c r="CO238"/>
  <c r="CM239"/>
  <c r="CK239"/>
  <c r="CI239"/>
  <c r="CG239"/>
  <c r="CE239"/>
  <c r="DF239"/>
  <c r="DD239"/>
  <c r="DB239"/>
  <c r="CZ239"/>
  <c r="CV238"/>
  <c r="CT239"/>
  <c r="CP239"/>
  <c r="CN239"/>
  <c r="CL239"/>
  <c r="CJ239"/>
  <c r="CH239"/>
  <c r="CF238"/>
  <c r="BW284"/>
  <c r="CB306"/>
  <c r="AJ318"/>
  <c r="AJ307"/>
  <c r="CB295"/>
  <c r="DJ281"/>
  <c r="DJ204"/>
  <c r="DJ226"/>
  <c r="DJ270"/>
  <c r="AJ285"/>
  <c r="AJ296"/>
  <c r="CB284"/>
  <c r="DJ259"/>
  <c r="DJ215"/>
  <c r="DK215" s="1"/>
  <c r="DM215" s="1"/>
  <c r="DJ248"/>
  <c r="DJ322"/>
  <c r="A1254" i="7"/>
  <c r="P1253"/>
  <c r="A1334"/>
  <c r="P1333"/>
  <c r="A1414"/>
  <c r="P1413"/>
  <c r="A1374"/>
  <c r="P1373"/>
  <c r="A1454"/>
  <c r="P1453"/>
  <c r="A494"/>
  <c r="P493"/>
  <c r="A654"/>
  <c r="P653"/>
  <c r="CB273" i="9"/>
  <c r="CB185"/>
  <c r="AJ241"/>
  <c r="CB240"/>
  <c r="AJ252"/>
  <c r="CB251"/>
  <c r="DF2"/>
  <c r="AJ208"/>
  <c r="CB207"/>
  <c r="AJ197"/>
  <c r="CB196"/>
  <c r="AJ230"/>
  <c r="CB229"/>
  <c r="AJ219"/>
  <c r="CB218"/>
  <c r="AJ274"/>
  <c r="AJ263"/>
  <c r="CB262"/>
  <c r="P366" i="8"/>
  <c r="P14" i="7"/>
  <c r="A15"/>
  <c r="AS2"/>
  <c r="CL2" s="1"/>
  <c r="A136"/>
  <c r="A95"/>
  <c r="A56"/>
  <c r="BM208" i="9"/>
  <c r="AS318"/>
  <c r="BE219"/>
  <c r="BM197"/>
  <c r="DL207"/>
  <c r="AV208"/>
  <c r="BH219"/>
  <c r="AN252"/>
  <c r="BG307"/>
  <c r="BD241"/>
  <c r="BJ230"/>
  <c r="AX307"/>
  <c r="BC252"/>
  <c r="AL197"/>
  <c r="AU296"/>
  <c r="BI252"/>
  <c r="BF219"/>
  <c r="BB252"/>
  <c r="BT218"/>
  <c r="BN219"/>
  <c r="BM307"/>
  <c r="AP241"/>
  <c r="BA252"/>
  <c r="BO296"/>
  <c r="AM252"/>
  <c r="BJ263"/>
  <c r="BU207"/>
  <c r="AN241"/>
  <c r="AO252"/>
  <c r="AR230"/>
  <c r="BU262"/>
  <c r="BU306"/>
  <c r="BK252"/>
  <c r="BA263"/>
  <c r="AY197"/>
  <c r="BE252"/>
  <c r="AQ230"/>
  <c r="BK230"/>
  <c r="BI296"/>
  <c r="AN318"/>
  <c r="AV318"/>
  <c r="AV285"/>
  <c r="BE318"/>
  <c r="AU307"/>
  <c r="AT241"/>
  <c r="AM230"/>
  <c r="BG252"/>
  <c r="BM263"/>
  <c r="AM307"/>
  <c r="AZ197"/>
  <c r="AP208"/>
  <c r="BL241"/>
  <c r="BF285"/>
  <c r="AQ197"/>
  <c r="AP197"/>
  <c r="BT262"/>
  <c r="BT251"/>
  <c r="AZ307"/>
  <c r="BC274"/>
  <c r="BJ285"/>
  <c r="AX241"/>
  <c r="BO274"/>
  <c r="BC307"/>
  <c r="BJ197"/>
  <c r="BB285"/>
  <c r="BL285"/>
  <c r="BJ307"/>
  <c r="AQ185"/>
  <c r="BP208"/>
  <c r="AO230"/>
  <c r="AY219"/>
  <c r="AT230"/>
  <c r="DL240"/>
  <c r="BA307"/>
  <c r="BN230"/>
  <c r="BP219"/>
  <c r="AY307"/>
  <c r="AR318"/>
  <c r="BF252"/>
  <c r="AM285"/>
  <c r="AQ241"/>
  <c r="BU273"/>
  <c r="AR252"/>
  <c r="BG241"/>
  <c r="BM219"/>
  <c r="BM285"/>
  <c r="AL208"/>
  <c r="AY263"/>
  <c r="AV230"/>
  <c r="AT219"/>
  <c r="BK241"/>
  <c r="AL219"/>
  <c r="AX318"/>
  <c r="AX219"/>
  <c r="BF197"/>
  <c r="AR307"/>
  <c r="AZ252"/>
  <c r="AW285"/>
  <c r="AQ219"/>
  <c r="AL307"/>
  <c r="AW252"/>
  <c r="AS208"/>
  <c r="BE307"/>
  <c r="AW197"/>
  <c r="AU208"/>
  <c r="DL273"/>
  <c r="AL252"/>
  <c r="AY241"/>
  <c r="AS285"/>
  <c r="AU197"/>
  <c r="BO252"/>
  <c r="AL318"/>
  <c r="AO219"/>
  <c r="BG285"/>
  <c r="AM197"/>
  <c r="BI219"/>
  <c r="BK197"/>
  <c r="AO208"/>
  <c r="BN296"/>
  <c r="BD274"/>
  <c r="AO296"/>
  <c r="BH252"/>
  <c r="AO274"/>
  <c r="AX230"/>
  <c r="AY273"/>
  <c r="AR285"/>
  <c r="AS6" i="7"/>
  <c r="BH285" i="9"/>
  <c r="BM296"/>
  <c r="AW274"/>
  <c r="DL218"/>
  <c r="BP307"/>
  <c r="BL219"/>
  <c r="BO318"/>
  <c r="AP285"/>
  <c r="AZ285"/>
  <c r="BK285"/>
  <c r="BH307"/>
  <c r="BI241"/>
  <c r="BB197"/>
  <c r="AT285"/>
  <c r="BT207"/>
  <c r="AZ241"/>
  <c r="BP241"/>
  <c r="AN296"/>
  <c r="BL263"/>
  <c r="BT273"/>
  <c r="BT306"/>
  <c r="AT263"/>
  <c r="DL262"/>
  <c r="AL230"/>
  <c r="BH263"/>
  <c r="BP274"/>
  <c r="BI263"/>
  <c r="AM241"/>
  <c r="BL251"/>
  <c r="BK219"/>
  <c r="BC241"/>
  <c r="AW318"/>
  <c r="AS241"/>
  <c r="BM318"/>
  <c r="AL285"/>
  <c r="AU230"/>
  <c r="BC197"/>
  <c r="BB318"/>
  <c r="BC285"/>
  <c r="BT196"/>
  <c r="AZ208"/>
  <c r="AQ307"/>
  <c r="BJ252"/>
  <c r="BN185"/>
  <c r="AV197"/>
  <c r="BE240"/>
  <c r="BI230"/>
  <c r="AP318"/>
  <c r="AO207"/>
  <c r="BL208"/>
  <c r="DL229"/>
  <c r="AZ230"/>
  <c r="BM230"/>
  <c r="AU274"/>
  <c r="BH230"/>
  <c r="AU196"/>
  <c r="AX252"/>
  <c r="BE197"/>
  <c r="AQ318"/>
  <c r="AO197"/>
  <c r="AW263"/>
  <c r="BP285"/>
  <c r="BU284"/>
  <c r="AU285"/>
  <c r="BA296"/>
  <c r="AX285"/>
  <c r="AV241"/>
  <c r="AW219"/>
  <c r="AT274"/>
  <c r="AR219"/>
  <c r="BL274"/>
  <c r="AR208"/>
  <c r="AV252"/>
  <c r="BD230"/>
  <c r="AP219"/>
  <c r="AN285"/>
  <c r="BI197"/>
  <c r="BN208"/>
  <c r="AR197"/>
  <c r="BP197"/>
  <c r="AS307"/>
  <c r="AQ208"/>
  <c r="BD252"/>
  <c r="BF208"/>
  <c r="BF296"/>
  <c r="BD229"/>
  <c r="BP252"/>
  <c r="AQ263"/>
  <c r="BF318"/>
  <c r="BD263"/>
  <c r="BJ229"/>
  <c r="AZ219"/>
  <c r="AM274"/>
  <c r="AY285"/>
  <c r="BT229"/>
  <c r="BN241"/>
  <c r="BN274"/>
  <c r="AZ296"/>
  <c r="BD285"/>
  <c r="BN263"/>
  <c r="BJ296"/>
  <c r="BG208"/>
  <c r="AN219"/>
  <c r="BJ219"/>
  <c r="BD318"/>
  <c r="BP196"/>
  <c r="BK274"/>
  <c r="AQ285"/>
  <c r="BG296"/>
  <c r="BJ241"/>
  <c r="AY252"/>
  <c r="AU318"/>
  <c r="BF241"/>
  <c r="BO263"/>
  <c r="BI285"/>
  <c r="AR296"/>
  <c r="BP318"/>
  <c r="BB208"/>
  <c r="BN197"/>
  <c r="BF240"/>
  <c r="BA274"/>
  <c r="BB307"/>
  <c r="BH241"/>
  <c r="AV219"/>
  <c r="AV274"/>
  <c r="AP274"/>
  <c r="AO263"/>
  <c r="BI318"/>
  <c r="BA197"/>
  <c r="BU229"/>
  <c r="BO219"/>
  <c r="AM251"/>
  <c r="AN230"/>
  <c r="BE285"/>
  <c r="AL241"/>
  <c r="BG197"/>
  <c r="BK208"/>
  <c r="AX197"/>
  <c r="AU219"/>
  <c r="AM208"/>
  <c r="AO307"/>
  <c r="BG263"/>
  <c r="BC219"/>
  <c r="BF307"/>
  <c r="BO208"/>
  <c r="BJ318"/>
  <c r="AY230"/>
  <c r="AZ273"/>
  <c r="BO197"/>
  <c r="AO196"/>
  <c r="BE208"/>
  <c r="BO285"/>
  <c r="AM219"/>
  <c r="AR263"/>
  <c r="BU185"/>
  <c r="BU295"/>
  <c r="BJ208"/>
  <c r="AT252"/>
  <c r="BH208"/>
  <c r="AM318"/>
  <c r="AP252"/>
  <c r="BI307"/>
  <c r="AY296"/>
  <c r="BP296"/>
  <c r="BG230"/>
  <c r="AN307"/>
  <c r="BN252"/>
  <c r="BA285"/>
  <c r="BO230"/>
  <c r="BF274"/>
  <c r="BD197"/>
  <c r="BB296"/>
  <c r="AS197"/>
  <c r="AO241"/>
  <c r="BG219"/>
  <c r="BT295"/>
  <c r="AY318"/>
  <c r="BD307"/>
  <c r="AU241"/>
  <c r="AT318"/>
  <c r="AM263"/>
  <c r="BL296"/>
  <c r="BA230"/>
  <c r="DL251"/>
  <c r="BB274"/>
  <c r="AR241"/>
  <c r="BB263"/>
  <c r="AU273"/>
  <c r="AP230"/>
  <c r="BI274"/>
  <c r="AQ252"/>
  <c r="AY274"/>
  <c r="AX263"/>
  <c r="BK318"/>
  <c r="AQ296"/>
  <c r="BH318"/>
  <c r="BG318"/>
  <c r="AZ274"/>
  <c r="BE263"/>
  <c r="AQ274"/>
  <c r="BC263"/>
  <c r="BD208"/>
  <c r="BK263"/>
  <c r="AR274"/>
  <c r="BD219"/>
  <c r="AN208"/>
  <c r="BA208"/>
  <c r="AY208"/>
  <c r="AO318"/>
  <c r="AZ240"/>
  <c r="BT185"/>
  <c r="AT296"/>
  <c r="AV263"/>
  <c r="AW230"/>
  <c r="BE273"/>
  <c r="BH274"/>
  <c r="BU251"/>
  <c r="AZ263"/>
  <c r="AT307"/>
  <c r="BU218"/>
  <c r="BE296"/>
  <c r="AT197"/>
  <c r="AZ318"/>
  <c r="BL230"/>
  <c r="BC208"/>
  <c r="BD296"/>
  <c r="AN274"/>
  <c r="BH197"/>
  <c r="BP218"/>
  <c r="BB230"/>
  <c r="BP230"/>
  <c r="BE230"/>
  <c r="BN285"/>
  <c r="BA241"/>
  <c r="BL197"/>
  <c r="BN318"/>
  <c r="AW241"/>
  <c r="BL185"/>
  <c r="BC230"/>
  <c r="BA318"/>
  <c r="BL318"/>
  <c r="AL296"/>
  <c r="BM274"/>
  <c r="AW307"/>
  <c r="AS219"/>
  <c r="AS252"/>
  <c r="AV296"/>
  <c r="BO241"/>
  <c r="BP263"/>
  <c r="AO285"/>
  <c r="BM252"/>
  <c r="BE274"/>
  <c r="AX208"/>
  <c r="AR185"/>
  <c r="AP296"/>
  <c r="BA219"/>
  <c r="BJ274"/>
  <c r="BU240"/>
  <c r="DL196"/>
  <c r="BL307"/>
  <c r="AN197"/>
  <c r="AU252"/>
  <c r="BP306"/>
  <c r="BC296"/>
  <c r="AS274"/>
  <c r="BN307"/>
  <c r="AX274"/>
  <c r="BB219"/>
  <c r="BF230"/>
  <c r="AW208"/>
  <c r="BI208"/>
  <c r="AL274"/>
  <c r="BT284"/>
  <c r="BC318"/>
  <c r="BL252"/>
  <c r="AS296"/>
  <c r="BI229"/>
  <c r="BK296"/>
  <c r="BT240"/>
  <c r="AP263"/>
  <c r="AX296"/>
  <c r="AW296"/>
  <c r="BU196"/>
  <c r="AS263"/>
  <c r="BO307"/>
  <c r="AV307"/>
  <c r="AS230"/>
  <c r="AT208"/>
  <c r="DL185"/>
  <c r="BG274"/>
  <c r="BE241"/>
  <c r="AU263"/>
  <c r="DK204" l="1"/>
  <c r="DM204" s="1"/>
  <c r="DK248"/>
  <c r="DM248" s="1"/>
  <c r="DK226"/>
  <c r="DM226" s="1"/>
  <c r="DK237"/>
  <c r="DM237" s="1"/>
  <c r="DH205"/>
  <c r="DI205" s="1"/>
  <c r="DK193"/>
  <c r="DM193" s="1"/>
  <c r="DK270"/>
  <c r="DM270" s="1"/>
  <c r="DH183"/>
  <c r="DI183" s="1"/>
  <c r="DH216"/>
  <c r="DI216" s="1"/>
  <c r="BW306"/>
  <c r="BX306" s="1"/>
  <c r="CX239"/>
  <c r="DF184"/>
  <c r="BR229"/>
  <c r="DA228"/>
  <c r="DD250"/>
  <c r="CM195"/>
  <c r="CR238"/>
  <c r="DH238" s="1"/>
  <c r="DI238" s="1"/>
  <c r="BQ240"/>
  <c r="BW240"/>
  <c r="BX240" s="1"/>
  <c r="DB228"/>
  <c r="CW272"/>
  <c r="BR273"/>
  <c r="CR271"/>
  <c r="DH271" s="1"/>
  <c r="DI271" s="1"/>
  <c r="BQ273"/>
  <c r="BR240"/>
  <c r="CW239"/>
  <c r="BW218"/>
  <c r="BX218" s="1"/>
  <c r="CJ184"/>
  <c r="BS251"/>
  <c r="CE250"/>
  <c r="BW251"/>
  <c r="BX251" s="1"/>
  <c r="BS207"/>
  <c r="BW207"/>
  <c r="BX207" s="1"/>
  <c r="CG206"/>
  <c r="BS273"/>
  <c r="CM272"/>
  <c r="BW273"/>
  <c r="BX273" s="1"/>
  <c r="BS196"/>
  <c r="BW196"/>
  <c r="BX196" s="1"/>
  <c r="CG195"/>
  <c r="DD184"/>
  <c r="BS185"/>
  <c r="BS391" s="1"/>
  <c r="CI184"/>
  <c r="BW185"/>
  <c r="BX185" s="1"/>
  <c r="CV227"/>
  <c r="DH227" s="1"/>
  <c r="DI227" s="1"/>
  <c r="BQ229"/>
  <c r="BW229"/>
  <c r="BX229" s="1"/>
  <c r="CQ272"/>
  <c r="DH194"/>
  <c r="DI194" s="1"/>
  <c r="DK259"/>
  <c r="DM259" s="1"/>
  <c r="DH249"/>
  <c r="DI249" s="1"/>
  <c r="BT391"/>
  <c r="BX284"/>
  <c r="BX295"/>
  <c r="BX262"/>
  <c r="DH260"/>
  <c r="DI260" s="1"/>
  <c r="BS219"/>
  <c r="BR219"/>
  <c r="BQ219"/>
  <c r="BS197"/>
  <c r="BQ197"/>
  <c r="BQ392" s="1"/>
  <c r="BR197"/>
  <c r="BR392" s="1"/>
  <c r="BS208"/>
  <c r="BR208"/>
  <c r="BQ208"/>
  <c r="BQ296"/>
  <c r="BS318"/>
  <c r="BQ318"/>
  <c r="BR318"/>
  <c r="BS274"/>
  <c r="BR274"/>
  <c r="BQ274"/>
  <c r="BS230"/>
  <c r="BR230"/>
  <c r="BQ230"/>
  <c r="BQ263"/>
  <c r="BS252"/>
  <c r="BR252"/>
  <c r="BQ252"/>
  <c r="BS241"/>
  <c r="BR241"/>
  <c r="BS285"/>
  <c r="BQ285"/>
  <c r="BR285"/>
  <c r="BR307"/>
  <c r="DK281"/>
  <c r="DM185"/>
  <c r="CD217"/>
  <c r="BW219"/>
  <c r="DG218"/>
  <c r="DE218"/>
  <c r="DC218"/>
  <c r="DA218"/>
  <c r="CY218"/>
  <c r="CW218"/>
  <c r="CU218"/>
  <c r="CS218"/>
  <c r="CQ218"/>
  <c r="CO217"/>
  <c r="CM218"/>
  <c r="CK218"/>
  <c r="CI218"/>
  <c r="CG218"/>
  <c r="CE218"/>
  <c r="DF218"/>
  <c r="DD218"/>
  <c r="DB218"/>
  <c r="CZ218"/>
  <c r="CX218"/>
  <c r="CV217"/>
  <c r="CT218"/>
  <c r="CR217"/>
  <c r="CP218"/>
  <c r="CN218"/>
  <c r="CL218"/>
  <c r="CJ218"/>
  <c r="CH218"/>
  <c r="CF217"/>
  <c r="CD195"/>
  <c r="BW197"/>
  <c r="DF196"/>
  <c r="DD196"/>
  <c r="DB196"/>
  <c r="CZ196"/>
  <c r="CX196"/>
  <c r="CV195"/>
  <c r="CT196"/>
  <c r="CR195"/>
  <c r="CP196"/>
  <c r="CN196"/>
  <c r="CL196"/>
  <c r="CJ196"/>
  <c r="CH196"/>
  <c r="CF195"/>
  <c r="DG196"/>
  <c r="DE196"/>
  <c r="DC196"/>
  <c r="DA196"/>
  <c r="CY196"/>
  <c r="CW196"/>
  <c r="CU196"/>
  <c r="CS196"/>
  <c r="CQ196"/>
  <c r="CO195"/>
  <c r="CM196"/>
  <c r="CK196"/>
  <c r="CI196"/>
  <c r="CG196"/>
  <c r="CE196"/>
  <c r="CD206"/>
  <c r="BW208"/>
  <c r="DG207"/>
  <c r="DE207"/>
  <c r="DC207"/>
  <c r="DA207"/>
  <c r="CY207"/>
  <c r="CW207"/>
  <c r="CU207"/>
  <c r="CS207"/>
  <c r="CQ207"/>
  <c r="CO206"/>
  <c r="CM207"/>
  <c r="CK207"/>
  <c r="CI207"/>
  <c r="CG207"/>
  <c r="CE207"/>
  <c r="DF207"/>
  <c r="DD207"/>
  <c r="DB207"/>
  <c r="CZ207"/>
  <c r="CX207"/>
  <c r="CV206"/>
  <c r="CT207"/>
  <c r="CR206"/>
  <c r="CP207"/>
  <c r="CN207"/>
  <c r="CL207"/>
  <c r="CJ207"/>
  <c r="CH207"/>
  <c r="CF206"/>
  <c r="BW318"/>
  <c r="CD272"/>
  <c r="BW274"/>
  <c r="DG273"/>
  <c r="DE273"/>
  <c r="DC273"/>
  <c r="DA273"/>
  <c r="CY273"/>
  <c r="CW273"/>
  <c r="CU273"/>
  <c r="CS273"/>
  <c r="CQ273"/>
  <c r="CO272"/>
  <c r="CM273"/>
  <c r="CK273"/>
  <c r="CI273"/>
  <c r="CG273"/>
  <c r="CE273"/>
  <c r="DF273"/>
  <c r="DD273"/>
  <c r="DB273"/>
  <c r="CZ273"/>
  <c r="CX273"/>
  <c r="CV272"/>
  <c r="CT273"/>
  <c r="CR272"/>
  <c r="CP273"/>
  <c r="CN273"/>
  <c r="CL273"/>
  <c r="CJ273"/>
  <c r="CH273"/>
  <c r="CF272"/>
  <c r="CD228"/>
  <c r="BW230"/>
  <c r="DG229"/>
  <c r="DE229"/>
  <c r="DC229"/>
  <c r="DA229"/>
  <c r="CY229"/>
  <c r="CW229"/>
  <c r="CU229"/>
  <c r="CS229"/>
  <c r="CQ229"/>
  <c r="CO228"/>
  <c r="CM229"/>
  <c r="CK229"/>
  <c r="CI229"/>
  <c r="CG229"/>
  <c r="CE229"/>
  <c r="DF229"/>
  <c r="DD229"/>
  <c r="DB229"/>
  <c r="CZ229"/>
  <c r="CX229"/>
  <c r="CV228"/>
  <c r="CT229"/>
  <c r="CR228"/>
  <c r="CP229"/>
  <c r="CN229"/>
  <c r="CL229"/>
  <c r="CJ229"/>
  <c r="CH229"/>
  <c r="CF228"/>
  <c r="DG262"/>
  <c r="DE262"/>
  <c r="DC262"/>
  <c r="DA262"/>
  <c r="CY262"/>
  <c r="CW262"/>
  <c r="CU262"/>
  <c r="CS262"/>
  <c r="CQ262"/>
  <c r="CO261"/>
  <c r="CM262"/>
  <c r="CK262"/>
  <c r="CI262"/>
  <c r="CG262"/>
  <c r="CE262"/>
  <c r="DF262"/>
  <c r="DD262"/>
  <c r="DB262"/>
  <c r="CZ262"/>
  <c r="CV261"/>
  <c r="CT262"/>
  <c r="CR261"/>
  <c r="CP262"/>
  <c r="CN262"/>
  <c r="CL262"/>
  <c r="CJ262"/>
  <c r="CH262"/>
  <c r="CD250"/>
  <c r="BW252"/>
  <c r="DG251"/>
  <c r="DE251"/>
  <c r="DC251"/>
  <c r="DA251"/>
  <c r="CY251"/>
  <c r="CW251"/>
  <c r="CU251"/>
  <c r="CS251"/>
  <c r="CQ251"/>
  <c r="CO250"/>
  <c r="CM251"/>
  <c r="CK251"/>
  <c r="CI251"/>
  <c r="CG251"/>
  <c r="CE251"/>
  <c r="DF251"/>
  <c r="DD251"/>
  <c r="DB251"/>
  <c r="CZ251"/>
  <c r="CX251"/>
  <c r="CV250"/>
  <c r="CT251"/>
  <c r="CR250"/>
  <c r="CP251"/>
  <c r="CN251"/>
  <c r="CL251"/>
  <c r="CJ251"/>
  <c r="CH251"/>
  <c r="CF250"/>
  <c r="CD239"/>
  <c r="DG240"/>
  <c r="DC240"/>
  <c r="DA240"/>
  <c r="CY240"/>
  <c r="CW240"/>
  <c r="CU240"/>
  <c r="CS240"/>
  <c r="CQ240"/>
  <c r="CO239"/>
  <c r="CM240"/>
  <c r="CK240"/>
  <c r="CI240"/>
  <c r="CG240"/>
  <c r="CE240"/>
  <c r="DF240"/>
  <c r="DD240"/>
  <c r="DB240"/>
  <c r="CZ240"/>
  <c r="CX240"/>
  <c r="CV239"/>
  <c r="CR239"/>
  <c r="CP240"/>
  <c r="CN240"/>
  <c r="CL240"/>
  <c r="CJ240"/>
  <c r="CH240"/>
  <c r="CF239"/>
  <c r="BW285"/>
  <c r="CB296"/>
  <c r="AJ308"/>
  <c r="AJ330"/>
  <c r="DJ238"/>
  <c r="DJ227"/>
  <c r="DJ260"/>
  <c r="DJ249"/>
  <c r="DJ216"/>
  <c r="DJ205"/>
  <c r="AJ286"/>
  <c r="AJ297"/>
  <c r="CB285"/>
  <c r="AJ319"/>
  <c r="CB307"/>
  <c r="DJ271"/>
  <c r="DH184"/>
  <c r="DI184" s="1"/>
  <c r="DJ183"/>
  <c r="DJ194"/>
  <c r="A1455" i="7"/>
  <c r="P1454"/>
  <c r="A1375"/>
  <c r="P1374"/>
  <c r="A1415"/>
  <c r="P1414"/>
  <c r="A1335"/>
  <c r="P1334"/>
  <c r="A1255"/>
  <c r="P1254"/>
  <c r="A655"/>
  <c r="P654"/>
  <c r="A495"/>
  <c r="P494"/>
  <c r="AJ275" i="9"/>
  <c r="AJ264"/>
  <c r="CB263"/>
  <c r="CB274"/>
  <c r="AJ220"/>
  <c r="CB219"/>
  <c r="AJ231"/>
  <c r="CB230"/>
  <c r="CB197"/>
  <c r="AJ209"/>
  <c r="CB208"/>
  <c r="DG2"/>
  <c r="AJ253"/>
  <c r="CB252"/>
  <c r="AJ242"/>
  <c r="CB241"/>
  <c r="P15" i="7"/>
  <c r="A16"/>
  <c r="AT2"/>
  <c r="CM2" s="1"/>
  <c r="A137"/>
  <c r="A96"/>
  <c r="A57"/>
  <c r="BM253" i="9"/>
  <c r="BK308"/>
  <c r="AR319"/>
  <c r="BP297"/>
  <c r="BO231"/>
  <c r="AZ264"/>
  <c r="BH231"/>
  <c r="AS286"/>
  <c r="AV231"/>
  <c r="AZ242"/>
  <c r="AO297"/>
  <c r="BE286"/>
  <c r="AN263"/>
  <c r="AU253"/>
  <c r="BK220"/>
  <c r="BH275"/>
  <c r="BC308"/>
  <c r="BD242"/>
  <c r="BH330"/>
  <c r="AW220"/>
  <c r="BB286"/>
  <c r="AW275"/>
  <c r="BI319"/>
  <c r="AU308"/>
  <c r="AM319"/>
  <c r="AV275"/>
  <c r="AW330"/>
  <c r="AN297"/>
  <c r="BC330"/>
  <c r="AN253"/>
  <c r="BB319"/>
  <c r="BF308"/>
  <c r="BK286"/>
  <c r="AS275"/>
  <c r="AP297"/>
  <c r="BO286"/>
  <c r="AN209"/>
  <c r="AR231"/>
  <c r="AZ209"/>
  <c r="AY286"/>
  <c r="AW209"/>
  <c r="AS308"/>
  <c r="AO330"/>
  <c r="AM264"/>
  <c r="BB330"/>
  <c r="BE264"/>
  <c r="AL231"/>
  <c r="AO220"/>
  <c r="BD209"/>
  <c r="BJ319"/>
  <c r="BP330"/>
  <c r="AO308"/>
  <c r="BN297"/>
  <c r="AN242"/>
  <c r="BK275"/>
  <c r="BG275"/>
  <c r="AL220"/>
  <c r="AM209"/>
  <c r="BN231"/>
  <c r="BB297"/>
  <c r="AS231"/>
  <c r="BI231"/>
  <c r="BB231"/>
  <c r="AZ286"/>
  <c r="BA275"/>
  <c r="AV209"/>
  <c r="BG297"/>
  <c r="AW231"/>
  <c r="BA253"/>
  <c r="AO231"/>
  <c r="AU242"/>
  <c r="AV220"/>
  <c r="AS242"/>
  <c r="BE242"/>
  <c r="BD308"/>
  <c r="AT308"/>
  <c r="AY275"/>
  <c r="BM231"/>
  <c r="AR275"/>
  <c r="AT319"/>
  <c r="AW308"/>
  <c r="BC253"/>
  <c r="BA231"/>
  <c r="BK307"/>
  <c r="AQ209"/>
  <c r="AV242"/>
  <c r="AX297"/>
  <c r="AP209"/>
  <c r="BO220"/>
  <c r="AR242"/>
  <c r="BK297"/>
  <c r="BT318"/>
  <c r="BM308"/>
  <c r="BD220"/>
  <c r="BU230"/>
  <c r="AM308"/>
  <c r="AX319"/>
  <c r="BG286"/>
  <c r="AV253"/>
  <c r="AX275"/>
  <c r="AM296"/>
  <c r="DL263"/>
  <c r="AN330"/>
  <c r="BA242"/>
  <c r="BM242"/>
  <c r="BC297"/>
  <c r="AT286"/>
  <c r="BE297"/>
  <c r="AO264"/>
  <c r="BM241"/>
  <c r="BP220"/>
  <c r="AL253"/>
  <c r="BP209"/>
  <c r="AZ275"/>
  <c r="BJ286"/>
  <c r="AY209"/>
  <c r="AO286"/>
  <c r="BT296"/>
  <c r="AQ220"/>
  <c r="AO275"/>
  <c r="BH297"/>
  <c r="AN286"/>
  <c r="BI275"/>
  <c r="AY264"/>
  <c r="AU220"/>
  <c r="BJ220"/>
  <c r="BA286"/>
  <c r="BD275"/>
  <c r="BU241"/>
  <c r="BE330"/>
  <c r="AT297"/>
  <c r="BB242"/>
  <c r="AP330"/>
  <c r="AQ319"/>
  <c r="BU208"/>
  <c r="BG319"/>
  <c r="BK264"/>
  <c r="BD253"/>
  <c r="AX264"/>
  <c r="BU307"/>
  <c r="BG253"/>
  <c r="AX330"/>
  <c r="BJ242"/>
  <c r="BL319"/>
  <c r="AN275"/>
  <c r="BH286"/>
  <c r="BL231"/>
  <c r="AX253"/>
  <c r="BE209"/>
  <c r="AY297"/>
  <c r="AL242"/>
  <c r="AS297"/>
  <c r="AN319"/>
  <c r="BO319"/>
  <c r="BM330"/>
  <c r="AN231"/>
  <c r="BJ330"/>
  <c r="BT197"/>
  <c r="AV319"/>
  <c r="BM286"/>
  <c r="BJ231"/>
  <c r="AR220"/>
  <c r="AR253"/>
  <c r="DL208"/>
  <c r="BM319"/>
  <c r="BJ209"/>
  <c r="BF231"/>
  <c r="AQ264"/>
  <c r="BN220"/>
  <c r="BD330"/>
  <c r="BB308"/>
  <c r="AU319"/>
  <c r="BT274"/>
  <c r="BD286"/>
  <c r="AL330"/>
  <c r="BC209"/>
  <c r="AX209"/>
  <c r="BL308"/>
  <c r="BN209"/>
  <c r="AT330"/>
  <c r="BH296"/>
  <c r="AV308"/>
  <c r="AM242"/>
  <c r="DL219"/>
  <c r="BF297"/>
  <c r="AP220"/>
  <c r="BI253"/>
  <c r="AP242"/>
  <c r="AY231"/>
  <c r="BK209"/>
  <c r="AR308"/>
  <c r="AM286"/>
  <c r="BN319"/>
  <c r="BP308"/>
  <c r="AY242"/>
  <c r="AT264"/>
  <c r="AN264"/>
  <c r="AU275"/>
  <c r="AL264"/>
  <c r="BF319"/>
  <c r="BK253"/>
  <c r="AL286"/>
  <c r="BH209"/>
  <c r="AZ220"/>
  <c r="AQ242"/>
  <c r="BO242"/>
  <c r="AP253"/>
  <c r="AU231"/>
  <c r="AT242"/>
  <c r="BT252"/>
  <c r="AN220"/>
  <c r="BA264"/>
  <c r="BB264"/>
  <c r="AL308"/>
  <c r="BJ264"/>
  <c r="BM264"/>
  <c r="AT220"/>
  <c r="BU296"/>
  <c r="BT263"/>
  <c r="BC264"/>
  <c r="AS209"/>
  <c r="BP319"/>
  <c r="AQ286"/>
  <c r="AM275"/>
  <c r="BO264"/>
  <c r="AQ231"/>
  <c r="BN286"/>
  <c r="AT253"/>
  <c r="BN275"/>
  <c r="BP275"/>
  <c r="BB209"/>
  <c r="AX220"/>
  <c r="BO209"/>
  <c r="BK319"/>
  <c r="BH319"/>
  <c r="BG242"/>
  <c r="DL274"/>
  <c r="AM297"/>
  <c r="BA209"/>
  <c r="AR286"/>
  <c r="BF263"/>
  <c r="BE319"/>
  <c r="AP231"/>
  <c r="AY308"/>
  <c r="AL209"/>
  <c r="AT209"/>
  <c r="BI220"/>
  <c r="AN308"/>
  <c r="BA330"/>
  <c r="AO253"/>
  <c r="BL264"/>
  <c r="AQ253"/>
  <c r="BL209"/>
  <c r="BT307"/>
  <c r="BB275"/>
  <c r="BI330"/>
  <c r="BB241"/>
  <c r="BB253"/>
  <c r="AL319"/>
  <c r="AQ330"/>
  <c r="BN253"/>
  <c r="AW297"/>
  <c r="BT241"/>
  <c r="BA308"/>
  <c r="AY253"/>
  <c r="BF253"/>
  <c r="AM330"/>
  <c r="AP308"/>
  <c r="BU318"/>
  <c r="BD297"/>
  <c r="AO242"/>
  <c r="BI308"/>
  <c r="BF220"/>
  <c r="AV264"/>
  <c r="BL253"/>
  <c r="AU209"/>
  <c r="AV330"/>
  <c r="BG220"/>
  <c r="BU219"/>
  <c r="AR264"/>
  <c r="BO297"/>
  <c r="BE220"/>
  <c r="AR209"/>
  <c r="BC231"/>
  <c r="BE253"/>
  <c r="BH264"/>
  <c r="AZ319"/>
  <c r="BF242"/>
  <c r="AS220"/>
  <c r="BP253"/>
  <c r="BP242"/>
  <c r="BL297"/>
  <c r="AL263"/>
  <c r="BC286"/>
  <c r="DL241"/>
  <c r="AZ231"/>
  <c r="BN242"/>
  <c r="AW319"/>
  <c r="BO253"/>
  <c r="AP307"/>
  <c r="BT285"/>
  <c r="AY330"/>
  <c r="BU263"/>
  <c r="AU297"/>
  <c r="BH253"/>
  <c r="BM275"/>
  <c r="AM220"/>
  <c r="AY319"/>
  <c r="BC275"/>
  <c r="DL252"/>
  <c r="BG209"/>
  <c r="AS264"/>
  <c r="AX286"/>
  <c r="BJ297"/>
  <c r="BA220"/>
  <c r="AP319"/>
  <c r="BT208"/>
  <c r="AW242"/>
  <c r="BP264"/>
  <c r="BF209"/>
  <c r="AS330"/>
  <c r="AO209"/>
  <c r="BG264"/>
  <c r="AX242"/>
  <c r="BT219"/>
  <c r="AR297"/>
  <c r="BO308"/>
  <c r="BN264"/>
  <c r="BF286"/>
  <c r="BB220"/>
  <c r="BE275"/>
  <c r="BH308"/>
  <c r="BN330"/>
  <c r="BF330"/>
  <c r="AU286"/>
  <c r="AP264"/>
  <c r="AX308"/>
  <c r="BI286"/>
  <c r="BN308"/>
  <c r="AT231"/>
  <c r="AS253"/>
  <c r="AO319"/>
  <c r="BE308"/>
  <c r="BH242"/>
  <c r="AL297"/>
  <c r="AR330"/>
  <c r="BI297"/>
  <c r="AS319"/>
  <c r="AZ253"/>
  <c r="BK330"/>
  <c r="AQ308"/>
  <c r="AW264"/>
  <c r="BP286"/>
  <c r="AP286"/>
  <c r="BA319"/>
  <c r="AY220"/>
  <c r="BC220"/>
  <c r="AZ308"/>
  <c r="BD264"/>
  <c r="AQ297"/>
  <c r="AU330"/>
  <c r="BD319"/>
  <c r="BG330"/>
  <c r="AX231"/>
  <c r="BU197"/>
  <c r="AU264"/>
  <c r="BD231"/>
  <c r="AT275"/>
  <c r="BL275"/>
  <c r="AM231"/>
  <c r="BU274"/>
  <c r="BF264"/>
  <c r="BH220"/>
  <c r="BI209"/>
  <c r="AM253"/>
  <c r="BG231"/>
  <c r="AP275"/>
  <c r="AZ297"/>
  <c r="BC242"/>
  <c r="BO275"/>
  <c r="BU252"/>
  <c r="BI264"/>
  <c r="BL220"/>
  <c r="BL286"/>
  <c r="DL197"/>
  <c r="AL275"/>
  <c r="BJ308"/>
  <c r="BF275"/>
  <c r="AW253"/>
  <c r="BM297"/>
  <c r="BT230"/>
  <c r="BP231"/>
  <c r="BJ253"/>
  <c r="BI242"/>
  <c r="BM220"/>
  <c r="BL242"/>
  <c r="DL230"/>
  <c r="AV297"/>
  <c r="BL330"/>
  <c r="AV286"/>
  <c r="BM209"/>
  <c r="AZ330"/>
  <c r="BK242"/>
  <c r="BG308"/>
  <c r="BE231"/>
  <c r="BU285"/>
  <c r="AQ275"/>
  <c r="BK231"/>
  <c r="BC319"/>
  <c r="AW286"/>
  <c r="BA297"/>
  <c r="BJ275"/>
  <c r="BO330"/>
  <c r="DK216" l="1"/>
  <c r="DM216" s="1"/>
  <c r="DK194"/>
  <c r="DM194" s="1"/>
  <c r="DK205"/>
  <c r="DM205" s="1"/>
  <c r="DH272"/>
  <c r="DI272" s="1"/>
  <c r="DH195"/>
  <c r="DI195" s="1"/>
  <c r="DH217"/>
  <c r="DI217" s="1"/>
  <c r="DK183"/>
  <c r="DM183" s="1"/>
  <c r="DH239"/>
  <c r="DI239" s="1"/>
  <c r="BS392"/>
  <c r="DJ184"/>
  <c r="DK184" s="1"/>
  <c r="DM184" s="1"/>
  <c r="DK249"/>
  <c r="DM249" s="1"/>
  <c r="BW307"/>
  <c r="BX307" s="1"/>
  <c r="BS307"/>
  <c r="BR263"/>
  <c r="CX262"/>
  <c r="CT240"/>
  <c r="BW241"/>
  <c r="BX241" s="1"/>
  <c r="BQ241"/>
  <c r="BW263"/>
  <c r="BX263" s="1"/>
  <c r="BS263"/>
  <c r="CD261"/>
  <c r="BR296"/>
  <c r="BS296"/>
  <c r="BW296"/>
  <c r="BX296" s="1"/>
  <c r="CF261"/>
  <c r="BQ307"/>
  <c r="DE240"/>
  <c r="DH261"/>
  <c r="DI261" s="1"/>
  <c r="DH206"/>
  <c r="DI206" s="1"/>
  <c r="DH228"/>
  <c r="DI228" s="1"/>
  <c r="BT392"/>
  <c r="BX285"/>
  <c r="BX274"/>
  <c r="BX318"/>
  <c r="BX197"/>
  <c r="BX219"/>
  <c r="BX252"/>
  <c r="BX230"/>
  <c r="BX208"/>
  <c r="DK271"/>
  <c r="DM271" s="1"/>
  <c r="DK227"/>
  <c r="DM227" s="1"/>
  <c r="DK260"/>
  <c r="DM260" s="1"/>
  <c r="BS209"/>
  <c r="BS393" s="1"/>
  <c r="BR209"/>
  <c r="BR393" s="1"/>
  <c r="BQ209"/>
  <c r="BQ393" s="1"/>
  <c r="BS264"/>
  <c r="BR264"/>
  <c r="BQ264"/>
  <c r="BS319"/>
  <c r="BQ319"/>
  <c r="BR319"/>
  <c r="BS297"/>
  <c r="BQ297"/>
  <c r="BR297"/>
  <c r="BS242"/>
  <c r="BR242"/>
  <c r="BQ242"/>
  <c r="BS253"/>
  <c r="BR253"/>
  <c r="BQ253"/>
  <c r="BS231"/>
  <c r="BR231"/>
  <c r="BQ231"/>
  <c r="BS220"/>
  <c r="BR220"/>
  <c r="BQ220"/>
  <c r="BS275"/>
  <c r="BR275"/>
  <c r="BQ275"/>
  <c r="BS286"/>
  <c r="BQ286"/>
  <c r="BR286"/>
  <c r="BS308"/>
  <c r="BQ308"/>
  <c r="BR308"/>
  <c r="BS330"/>
  <c r="BQ330"/>
  <c r="BR330"/>
  <c r="DH250"/>
  <c r="DI250" s="1"/>
  <c r="DK238"/>
  <c r="DM238" s="1"/>
  <c r="DM197"/>
  <c r="CD207"/>
  <c r="BW209"/>
  <c r="DG208"/>
  <c r="DE208"/>
  <c r="DC208"/>
  <c r="DA208"/>
  <c r="CY208"/>
  <c r="CW208"/>
  <c r="CU208"/>
  <c r="CS208"/>
  <c r="CQ208"/>
  <c r="CO207"/>
  <c r="CM208"/>
  <c r="CK208"/>
  <c r="CI208"/>
  <c r="CG208"/>
  <c r="CE208"/>
  <c r="DF208"/>
  <c r="DD208"/>
  <c r="DB208"/>
  <c r="CZ208"/>
  <c r="CX208"/>
  <c r="CV207"/>
  <c r="CT208"/>
  <c r="CR207"/>
  <c r="CP208"/>
  <c r="CN208"/>
  <c r="CL208"/>
  <c r="CJ208"/>
  <c r="CH208"/>
  <c r="CF207"/>
  <c r="CD262"/>
  <c r="BW264"/>
  <c r="DG263"/>
  <c r="DE263"/>
  <c r="DC263"/>
  <c r="DA263"/>
  <c r="CY263"/>
  <c r="CW263"/>
  <c r="CU263"/>
  <c r="CS263"/>
  <c r="CQ263"/>
  <c r="CO262"/>
  <c r="CM263"/>
  <c r="CK263"/>
  <c r="CI263"/>
  <c r="CG263"/>
  <c r="CE263"/>
  <c r="DF263"/>
  <c r="DD263"/>
  <c r="DB263"/>
  <c r="CZ263"/>
  <c r="CX263"/>
  <c r="CV262"/>
  <c r="CT263"/>
  <c r="CR262"/>
  <c r="CP263"/>
  <c r="CN263"/>
  <c r="CL263"/>
  <c r="CJ263"/>
  <c r="CH263"/>
  <c r="CF262"/>
  <c r="BW319"/>
  <c r="BW297"/>
  <c r="CD240"/>
  <c r="BW242"/>
  <c r="DG241"/>
  <c r="DE241"/>
  <c r="DC241"/>
  <c r="DA241"/>
  <c r="CY241"/>
  <c r="CW241"/>
  <c r="CU241"/>
  <c r="CS241"/>
  <c r="CQ241"/>
  <c r="CO240"/>
  <c r="CM241"/>
  <c r="CK241"/>
  <c r="CI241"/>
  <c r="CG241"/>
  <c r="CE241"/>
  <c r="DF241"/>
  <c r="DD241"/>
  <c r="DB241"/>
  <c r="CZ241"/>
  <c r="CX241"/>
  <c r="CV240"/>
  <c r="CT241"/>
  <c r="CR240"/>
  <c r="CP241"/>
  <c r="CN241"/>
  <c r="CL241"/>
  <c r="CJ241"/>
  <c r="CH241"/>
  <c r="CF240"/>
  <c r="CD251"/>
  <c r="BW253"/>
  <c r="DG252"/>
  <c r="DE252"/>
  <c r="DC252"/>
  <c r="DA252"/>
  <c r="CY252"/>
  <c r="CW252"/>
  <c r="CU252"/>
  <c r="CS252"/>
  <c r="CQ252"/>
  <c r="CO251"/>
  <c r="CM252"/>
  <c r="CK252"/>
  <c r="CI252"/>
  <c r="CG252"/>
  <c r="CE252"/>
  <c r="DF252"/>
  <c r="DD252"/>
  <c r="DB252"/>
  <c r="CZ252"/>
  <c r="CX252"/>
  <c r="CV251"/>
  <c r="CT252"/>
  <c r="CR251"/>
  <c r="CP252"/>
  <c r="CN252"/>
  <c r="CL252"/>
  <c r="CJ252"/>
  <c r="CH252"/>
  <c r="CF251"/>
  <c r="CD229"/>
  <c r="BW231"/>
  <c r="DG230"/>
  <c r="DE230"/>
  <c r="DC230"/>
  <c r="DA230"/>
  <c r="CY230"/>
  <c r="CW230"/>
  <c r="CU230"/>
  <c r="CS230"/>
  <c r="CQ230"/>
  <c r="CO229"/>
  <c r="CM230"/>
  <c r="CK230"/>
  <c r="CI230"/>
  <c r="CG230"/>
  <c r="CE230"/>
  <c r="DF230"/>
  <c r="DD230"/>
  <c r="DB230"/>
  <c r="CZ230"/>
  <c r="CX230"/>
  <c r="CV229"/>
  <c r="CT230"/>
  <c r="CR229"/>
  <c r="CP230"/>
  <c r="CN230"/>
  <c r="CL230"/>
  <c r="CJ230"/>
  <c r="CH230"/>
  <c r="CF229"/>
  <c r="CD218"/>
  <c r="BW220"/>
  <c r="DG219"/>
  <c r="DE219"/>
  <c r="DC219"/>
  <c r="DA219"/>
  <c r="CY219"/>
  <c r="CW219"/>
  <c r="CU219"/>
  <c r="CS219"/>
  <c r="CQ219"/>
  <c r="CO218"/>
  <c r="CM219"/>
  <c r="CK219"/>
  <c r="CI219"/>
  <c r="CG219"/>
  <c r="CE219"/>
  <c r="DF219"/>
  <c r="DD219"/>
  <c r="DB219"/>
  <c r="CZ219"/>
  <c r="CX219"/>
  <c r="CV218"/>
  <c r="CT219"/>
  <c r="CR218"/>
  <c r="CP219"/>
  <c r="CN219"/>
  <c r="CL219"/>
  <c r="CJ219"/>
  <c r="CH219"/>
  <c r="CF218"/>
  <c r="CD273"/>
  <c r="BW275"/>
  <c r="DG274"/>
  <c r="DE274"/>
  <c r="DC274"/>
  <c r="DA274"/>
  <c r="CY274"/>
  <c r="CW274"/>
  <c r="CU274"/>
  <c r="CS274"/>
  <c r="CQ274"/>
  <c r="CO273"/>
  <c r="CM274"/>
  <c r="CK274"/>
  <c r="CI274"/>
  <c r="CG274"/>
  <c r="CE274"/>
  <c r="DF274"/>
  <c r="DD274"/>
  <c r="DB274"/>
  <c r="CZ274"/>
  <c r="CX274"/>
  <c r="CV273"/>
  <c r="CT274"/>
  <c r="CR273"/>
  <c r="CP274"/>
  <c r="CN274"/>
  <c r="CL274"/>
  <c r="CJ274"/>
  <c r="CH274"/>
  <c r="CF273"/>
  <c r="BW286"/>
  <c r="BW308"/>
  <c r="BW330"/>
  <c r="AJ331"/>
  <c r="AJ309"/>
  <c r="CB297"/>
  <c r="AJ287"/>
  <c r="AJ298"/>
  <c r="CB286"/>
  <c r="CB308"/>
  <c r="AJ320"/>
  <c r="DJ239"/>
  <c r="DJ272"/>
  <c r="DJ196"/>
  <c r="DH196"/>
  <c r="DI196" s="1"/>
  <c r="DJ195"/>
  <c r="AJ342"/>
  <c r="DJ250"/>
  <c r="DJ228"/>
  <c r="DJ206"/>
  <c r="DJ217"/>
  <c r="A1256" i="7"/>
  <c r="P1255"/>
  <c r="A1336"/>
  <c r="P1335"/>
  <c r="A1416"/>
  <c r="P1415"/>
  <c r="A1376"/>
  <c r="P1375"/>
  <c r="A1456"/>
  <c r="P1455"/>
  <c r="A496"/>
  <c r="P495"/>
  <c r="A656"/>
  <c r="P655"/>
  <c r="AJ243" i="9"/>
  <c r="CB242"/>
  <c r="CB209"/>
  <c r="AJ276"/>
  <c r="AJ265"/>
  <c r="CB264"/>
  <c r="AJ254"/>
  <c r="CB253"/>
  <c r="AJ232"/>
  <c r="CB231"/>
  <c r="AJ221"/>
  <c r="CB220"/>
  <c r="CB275"/>
  <c r="P16" i="7"/>
  <c r="A17"/>
  <c r="AU2"/>
  <c r="CN2" s="1"/>
  <c r="A138"/>
  <c r="A97"/>
  <c r="A58"/>
  <c r="BC342" i="9"/>
  <c r="AO309"/>
  <c r="BC287"/>
  <c r="BO265"/>
  <c r="AS331"/>
  <c r="AX221"/>
  <c r="AO276"/>
  <c r="AP320"/>
  <c r="AQ298"/>
  <c r="AR243"/>
  <c r="BO232"/>
  <c r="AQ287"/>
  <c r="AL298"/>
  <c r="AY265"/>
  <c r="AR232"/>
  <c r="AS221"/>
  <c r="BC221"/>
  <c r="BM232"/>
  <c r="AL232"/>
  <c r="BI265"/>
  <c r="BP254"/>
  <c r="BB309"/>
  <c r="AR221"/>
  <c r="AW298"/>
  <c r="BH243"/>
  <c r="BH254"/>
  <c r="AY243"/>
  <c r="AU320"/>
  <c r="BN320"/>
  <c r="BM298"/>
  <c r="BK254"/>
  <c r="BE254"/>
  <c r="BI309"/>
  <c r="AS254"/>
  <c r="BI342"/>
  <c r="BJ221"/>
  <c r="BE221"/>
  <c r="BD254"/>
  <c r="AW254"/>
  <c r="BM320"/>
  <c r="AQ276"/>
  <c r="BA298"/>
  <c r="BJ331"/>
  <c r="AY342"/>
  <c r="BF243"/>
  <c r="AN265"/>
  <c r="BU253"/>
  <c r="BH276"/>
  <c r="BC320"/>
  <c r="AQ331"/>
  <c r="AS309"/>
  <c r="BM265"/>
  <c r="AM265"/>
  <c r="AM243"/>
  <c r="AP232"/>
  <c r="BF221"/>
  <c r="AS320"/>
  <c r="BT220"/>
  <c r="AT276"/>
  <c r="BT286"/>
  <c r="BM221"/>
  <c r="AU298"/>
  <c r="AX265"/>
  <c r="BD298"/>
  <c r="BN254"/>
  <c r="AM309"/>
  <c r="DL264"/>
  <c r="AR309"/>
  <c r="AX243"/>
  <c r="BH309"/>
  <c r="AM331"/>
  <c r="AT232"/>
  <c r="BU220"/>
  <c r="AO254"/>
  <c r="AV221"/>
  <c r="BL254"/>
  <c r="AL276"/>
  <c r="BD320"/>
  <c r="AX320"/>
  <c r="AU265"/>
  <c r="BI298"/>
  <c r="AO342"/>
  <c r="BO331"/>
  <c r="BG232"/>
  <c r="BC243"/>
  <c r="BD276"/>
  <c r="AP265"/>
  <c r="AM221"/>
  <c r="AO232"/>
  <c r="BJ342"/>
  <c r="BF309"/>
  <c r="AQ232"/>
  <c r="BM287"/>
  <c r="BN265"/>
  <c r="AW331"/>
  <c r="BT264"/>
  <c r="BG243"/>
  <c r="DL275"/>
  <c r="AM320"/>
  <c r="BB287"/>
  <c r="DL242"/>
  <c r="AZ298"/>
  <c r="AT320"/>
  <c r="BL265"/>
  <c r="BG342"/>
  <c r="BP243"/>
  <c r="AT298"/>
  <c r="AZ243"/>
  <c r="BP342"/>
  <c r="BN298"/>
  <c r="AX254"/>
  <c r="BN287"/>
  <c r="AY232"/>
  <c r="BH331"/>
  <c r="BD342"/>
  <c r="BM254"/>
  <c r="AV276"/>
  <c r="BU297"/>
  <c r="BJ309"/>
  <c r="BL320"/>
  <c r="AU342"/>
  <c r="AL342"/>
  <c r="BH265"/>
  <c r="BA243"/>
  <c r="BL287"/>
  <c r="BT275"/>
  <c r="BP309"/>
  <c r="BB298"/>
  <c r="BU242"/>
  <c r="AN243"/>
  <c r="BO254"/>
  <c r="AV243"/>
  <c r="AR254"/>
  <c r="AY221"/>
  <c r="BA331"/>
  <c r="AT287"/>
  <c r="BE342"/>
  <c r="AS232"/>
  <c r="AT243"/>
  <c r="BK276"/>
  <c r="AR298"/>
  <c r="AS243"/>
  <c r="BD331"/>
  <c r="BK265"/>
  <c r="BN331"/>
  <c r="BU264"/>
  <c r="BM276"/>
  <c r="AO320"/>
  <c r="AU276"/>
  <c r="BO298"/>
  <c r="BG287"/>
  <c r="AS287"/>
  <c r="DL231"/>
  <c r="AQ254"/>
  <c r="BI221"/>
  <c r="AP287"/>
  <c r="BT209"/>
  <c r="BK298"/>
  <c r="AY320"/>
  <c r="AP243"/>
  <c r="BO221"/>
  <c r="AY254"/>
  <c r="BB265"/>
  <c r="AW309"/>
  <c r="AN287"/>
  <c r="AR342"/>
  <c r="BB232"/>
  <c r="BT330"/>
  <c r="BP276"/>
  <c r="BD221"/>
  <c r="BN221"/>
  <c r="AR276"/>
  <c r="BC331"/>
  <c r="AM287"/>
  <c r="BK221"/>
  <c r="BL331"/>
  <c r="AT254"/>
  <c r="BL232"/>
  <c r="AQ243"/>
  <c r="AN254"/>
  <c r="BA232"/>
  <c r="AV309"/>
  <c r="BT242"/>
  <c r="AT342"/>
  <c r="BI254"/>
  <c r="AN298"/>
  <c r="BK232"/>
  <c r="AL221"/>
  <c r="AV287"/>
  <c r="BT319"/>
  <c r="BU286"/>
  <c r="BA309"/>
  <c r="AN331"/>
  <c r="AU287"/>
  <c r="BF232"/>
  <c r="AV254"/>
  <c r="AU221"/>
  <c r="BI331"/>
  <c r="BO276"/>
  <c r="BP221"/>
  <c r="AP309"/>
  <c r="DL253"/>
  <c r="BA287"/>
  <c r="AQ342"/>
  <c r="AS342"/>
  <c r="AZ320"/>
  <c r="BT231"/>
  <c r="AV320"/>
  <c r="BH320"/>
  <c r="BB331"/>
  <c r="BB276"/>
  <c r="BJ287"/>
  <c r="AZ276"/>
  <c r="AU331"/>
  <c r="AV265"/>
  <c r="AR320"/>
  <c r="BF254"/>
  <c r="AW243"/>
  <c r="AL320"/>
  <c r="AP331"/>
  <c r="AU254"/>
  <c r="BN243"/>
  <c r="AO221"/>
  <c r="BL342"/>
  <c r="AT221"/>
  <c r="AM298"/>
  <c r="BI287"/>
  <c r="AP298"/>
  <c r="BD309"/>
  <c r="BJ265"/>
  <c r="AP221"/>
  <c r="BK243"/>
  <c r="AX298"/>
  <c r="BN342"/>
  <c r="BF298"/>
  <c r="AL331"/>
  <c r="AU243"/>
  <c r="BU308"/>
  <c r="BE331"/>
  <c r="BE298"/>
  <c r="BD287"/>
  <c r="BM342"/>
  <c r="BJ276"/>
  <c r="BP232"/>
  <c r="AN221"/>
  <c r="BM331"/>
  <c r="AO287"/>
  <c r="AW320"/>
  <c r="AZ287"/>
  <c r="AL265"/>
  <c r="AO243"/>
  <c r="AO265"/>
  <c r="BA254"/>
  <c r="BG309"/>
  <c r="AR265"/>
  <c r="BP298"/>
  <c r="AO331"/>
  <c r="AV232"/>
  <c r="BI232"/>
  <c r="BB320"/>
  <c r="BJ243"/>
  <c r="BA221"/>
  <c r="BM243"/>
  <c r="AZ342"/>
  <c r="AL287"/>
  <c r="AU309"/>
  <c r="BF342"/>
  <c r="AQ309"/>
  <c r="AZ232"/>
  <c r="BA276"/>
  <c r="AZ309"/>
  <c r="BB254"/>
  <c r="BH232"/>
  <c r="AZ221"/>
  <c r="AR331"/>
  <c r="BL298"/>
  <c r="AT309"/>
  <c r="BU275"/>
  <c r="BK309"/>
  <c r="BE309"/>
  <c r="BP265"/>
  <c r="AO298"/>
  <c r="AN320"/>
  <c r="BN276"/>
  <c r="AQ265"/>
  <c r="BI243"/>
  <c r="BF287"/>
  <c r="AY298"/>
  <c r="BU319"/>
  <c r="AT331"/>
  <c r="AX232"/>
  <c r="AW265"/>
  <c r="BF276"/>
  <c r="AS265"/>
  <c r="AV298"/>
  <c r="AW276"/>
  <c r="AY276"/>
  <c r="BF265"/>
  <c r="AU232"/>
  <c r="BE232"/>
  <c r="AV331"/>
  <c r="AP254"/>
  <c r="BN309"/>
  <c r="AM342"/>
  <c r="BK331"/>
  <c r="BJ320"/>
  <c r="AM276"/>
  <c r="AV342"/>
  <c r="BH342"/>
  <c r="BP320"/>
  <c r="BC254"/>
  <c r="BL276"/>
  <c r="BC298"/>
  <c r="BT308"/>
  <c r="BT297"/>
  <c r="BE287"/>
  <c r="BO309"/>
  <c r="BK287"/>
  <c r="DL209"/>
  <c r="BF320"/>
  <c r="AY331"/>
  <c r="BA320"/>
  <c r="BA342"/>
  <c r="BG331"/>
  <c r="AL254"/>
  <c r="BU209"/>
  <c r="BE265"/>
  <c r="AP276"/>
  <c r="AW221"/>
  <c r="BN232"/>
  <c r="AX309"/>
  <c r="AW287"/>
  <c r="AN342"/>
  <c r="AY287"/>
  <c r="BJ298"/>
  <c r="BO243"/>
  <c r="AN232"/>
  <c r="AM232"/>
  <c r="BH298"/>
  <c r="BD232"/>
  <c r="AM254"/>
  <c r="BO287"/>
  <c r="AX342"/>
  <c r="AN276"/>
  <c r="BU330"/>
  <c r="AZ265"/>
  <c r="AQ221"/>
  <c r="BE276"/>
  <c r="AY309"/>
  <c r="BB221"/>
  <c r="BB342"/>
  <c r="BG298"/>
  <c r="AZ331"/>
  <c r="AL243"/>
  <c r="AS298"/>
  <c r="BG221"/>
  <c r="BG265"/>
  <c r="BU231"/>
  <c r="AP342"/>
  <c r="AT265"/>
  <c r="AN309"/>
  <c r="BG254"/>
  <c r="AW342"/>
  <c r="BC265"/>
  <c r="AZ254"/>
  <c r="BP287"/>
  <c r="BD243"/>
  <c r="BB243"/>
  <c r="BM309"/>
  <c r="BI320"/>
  <c r="BG320"/>
  <c r="BE320"/>
  <c r="BE243"/>
  <c r="BK320"/>
  <c r="BJ232"/>
  <c r="BD265"/>
  <c r="BJ254"/>
  <c r="BK342"/>
  <c r="AS276"/>
  <c r="BC232"/>
  <c r="BC309"/>
  <c r="BH221"/>
  <c r="DL220"/>
  <c r="BI276"/>
  <c r="BL221"/>
  <c r="BH287"/>
  <c r="AX287"/>
  <c r="BL243"/>
  <c r="BT253"/>
  <c r="AX276"/>
  <c r="AQ320"/>
  <c r="BG276"/>
  <c r="BA265"/>
  <c r="BF331"/>
  <c r="BL309"/>
  <c r="AW232"/>
  <c r="AX331"/>
  <c r="AL309"/>
  <c r="BO342"/>
  <c r="BO320"/>
  <c r="BP331"/>
  <c r="AR287"/>
  <c r="BC276"/>
  <c r="DK239" l="1"/>
  <c r="DM239" s="1"/>
  <c r="DK272"/>
  <c r="DM272" s="1"/>
  <c r="DJ261"/>
  <c r="DK261" s="1"/>
  <c r="DM261" s="1"/>
  <c r="DH240"/>
  <c r="DI240" s="1"/>
  <c r="DH207"/>
  <c r="DI207" s="1"/>
  <c r="DK206"/>
  <c r="DM206" s="1"/>
  <c r="DK195"/>
  <c r="DM195" s="1"/>
  <c r="DK217"/>
  <c r="DM217" s="1"/>
  <c r="DH262"/>
  <c r="DI262" s="1"/>
  <c r="DK228"/>
  <c r="DM228" s="1"/>
  <c r="DH251"/>
  <c r="DI251" s="1"/>
  <c r="DH218"/>
  <c r="DI218" s="1"/>
  <c r="DK250"/>
  <c r="DM250" s="1"/>
  <c r="BT393"/>
  <c r="BX308"/>
  <c r="BX220"/>
  <c r="BX253"/>
  <c r="BX319"/>
  <c r="BX264"/>
  <c r="BX209"/>
  <c r="BX330"/>
  <c r="BX286"/>
  <c r="BX275"/>
  <c r="BX231"/>
  <c r="BX242"/>
  <c r="BX297"/>
  <c r="BS221"/>
  <c r="BS394" s="1"/>
  <c r="BR221"/>
  <c r="BR394" s="1"/>
  <c r="BQ221"/>
  <c r="BQ394" s="1"/>
  <c r="BS254"/>
  <c r="BR254"/>
  <c r="BQ254"/>
  <c r="BS265"/>
  <c r="BR265"/>
  <c r="BQ265"/>
  <c r="BS243"/>
  <c r="BR243"/>
  <c r="BQ243"/>
  <c r="BS276"/>
  <c r="BR276"/>
  <c r="BQ276"/>
  <c r="BS320"/>
  <c r="BQ320"/>
  <c r="BR320"/>
  <c r="BS287"/>
  <c r="BQ287"/>
  <c r="BR287"/>
  <c r="BS309"/>
  <c r="BQ309"/>
  <c r="BR309"/>
  <c r="BS232"/>
  <c r="BR232"/>
  <c r="BQ232"/>
  <c r="BS342"/>
  <c r="BQ342"/>
  <c r="BR342"/>
  <c r="BS298"/>
  <c r="BQ298"/>
  <c r="BR298"/>
  <c r="BS331"/>
  <c r="BQ331"/>
  <c r="BR331"/>
  <c r="DH273"/>
  <c r="DI273" s="1"/>
  <c r="DK196"/>
  <c r="DM196" s="1"/>
  <c r="CD219"/>
  <c r="BW221"/>
  <c r="DG220"/>
  <c r="DE220"/>
  <c r="DC220"/>
  <c r="DA220"/>
  <c r="CY220"/>
  <c r="CW220"/>
  <c r="CU220"/>
  <c r="CS220"/>
  <c r="CQ220"/>
  <c r="CO219"/>
  <c r="CM220"/>
  <c r="CK220"/>
  <c r="CI220"/>
  <c r="CG220"/>
  <c r="CE220"/>
  <c r="DF220"/>
  <c r="DD220"/>
  <c r="DB220"/>
  <c r="CZ220"/>
  <c r="CX220"/>
  <c r="CV219"/>
  <c r="CT220"/>
  <c r="CR219"/>
  <c r="CP220"/>
  <c r="CN220"/>
  <c r="CL220"/>
  <c r="CJ220"/>
  <c r="CH220"/>
  <c r="CF219"/>
  <c r="CD252"/>
  <c r="BW254"/>
  <c r="DG253"/>
  <c r="DE253"/>
  <c r="DC253"/>
  <c r="DA253"/>
  <c r="CY253"/>
  <c r="CW253"/>
  <c r="CU253"/>
  <c r="CS253"/>
  <c r="CQ253"/>
  <c r="CO252"/>
  <c r="CM253"/>
  <c r="CK253"/>
  <c r="CI253"/>
  <c r="CG253"/>
  <c r="CE253"/>
  <c r="DF253"/>
  <c r="DD253"/>
  <c r="DB253"/>
  <c r="CZ253"/>
  <c r="CX253"/>
  <c r="CV252"/>
  <c r="CT253"/>
  <c r="CR252"/>
  <c r="CP253"/>
  <c r="CN253"/>
  <c r="CL253"/>
  <c r="CJ253"/>
  <c r="CH253"/>
  <c r="CF252"/>
  <c r="CD263"/>
  <c r="BW265"/>
  <c r="DG264"/>
  <c r="DE264"/>
  <c r="DC264"/>
  <c r="DA264"/>
  <c r="CY264"/>
  <c r="CW264"/>
  <c r="CU264"/>
  <c r="CS264"/>
  <c r="CQ264"/>
  <c r="CO263"/>
  <c r="CM264"/>
  <c r="CK264"/>
  <c r="CI264"/>
  <c r="CG264"/>
  <c r="CE264"/>
  <c r="DF264"/>
  <c r="DD264"/>
  <c r="DB264"/>
  <c r="CZ264"/>
  <c r="CX264"/>
  <c r="CV263"/>
  <c r="CT264"/>
  <c r="CR263"/>
  <c r="CP264"/>
  <c r="CN264"/>
  <c r="CL264"/>
  <c r="CJ264"/>
  <c r="CH264"/>
  <c r="CF263"/>
  <c r="CD241"/>
  <c r="BW243"/>
  <c r="DG242"/>
  <c r="DE242"/>
  <c r="DC242"/>
  <c r="DA242"/>
  <c r="CY242"/>
  <c r="CW242"/>
  <c r="CU242"/>
  <c r="CS242"/>
  <c r="CQ242"/>
  <c r="CO241"/>
  <c r="CM242"/>
  <c r="CK242"/>
  <c r="CI242"/>
  <c r="CG242"/>
  <c r="CE242"/>
  <c r="DF242"/>
  <c r="DD242"/>
  <c r="DB242"/>
  <c r="CZ242"/>
  <c r="CX242"/>
  <c r="CV241"/>
  <c r="CT242"/>
  <c r="CR241"/>
  <c r="CP242"/>
  <c r="CN242"/>
  <c r="CL242"/>
  <c r="CJ242"/>
  <c r="CH242"/>
  <c r="CF241"/>
  <c r="CD274"/>
  <c r="BW276"/>
  <c r="DG275"/>
  <c r="DE275"/>
  <c r="DC275"/>
  <c r="DA275"/>
  <c r="CY275"/>
  <c r="CW275"/>
  <c r="CU275"/>
  <c r="CS275"/>
  <c r="CQ275"/>
  <c r="CO274"/>
  <c r="CM275"/>
  <c r="CK275"/>
  <c r="CI275"/>
  <c r="CG275"/>
  <c r="CE275"/>
  <c r="DF275"/>
  <c r="DD275"/>
  <c r="DB275"/>
  <c r="CZ275"/>
  <c r="CX275"/>
  <c r="CV274"/>
  <c r="CT275"/>
  <c r="CR274"/>
  <c r="CP275"/>
  <c r="CN275"/>
  <c r="CL275"/>
  <c r="CJ275"/>
  <c r="CH275"/>
  <c r="CF274"/>
  <c r="BW320"/>
  <c r="BW287"/>
  <c r="BW309"/>
  <c r="DM209"/>
  <c r="CD230"/>
  <c r="BW232"/>
  <c r="DG231"/>
  <c r="DE231"/>
  <c r="DC231"/>
  <c r="DA231"/>
  <c r="CY231"/>
  <c r="CW231"/>
  <c r="CU231"/>
  <c r="CS231"/>
  <c r="CQ231"/>
  <c r="CO230"/>
  <c r="CM231"/>
  <c r="CK231"/>
  <c r="CI231"/>
  <c r="CG231"/>
  <c r="CE231"/>
  <c r="DF231"/>
  <c r="DD231"/>
  <c r="DB231"/>
  <c r="CZ231"/>
  <c r="CX231"/>
  <c r="CV230"/>
  <c r="CT231"/>
  <c r="CR230"/>
  <c r="CP231"/>
  <c r="CN231"/>
  <c r="CL231"/>
  <c r="CJ231"/>
  <c r="CH231"/>
  <c r="CF230"/>
  <c r="BW342"/>
  <c r="BW298"/>
  <c r="BW331"/>
  <c r="AJ288"/>
  <c r="AJ332"/>
  <c r="AJ299"/>
  <c r="CB287"/>
  <c r="AJ321"/>
  <c r="CB309"/>
  <c r="DJ218"/>
  <c r="DK218" s="1"/>
  <c r="DM218" s="1"/>
  <c r="DJ251"/>
  <c r="DJ262"/>
  <c r="DH208"/>
  <c r="DI208" s="1"/>
  <c r="AJ354"/>
  <c r="CB298"/>
  <c r="AJ310"/>
  <c r="AJ343"/>
  <c r="DJ273"/>
  <c r="DH229"/>
  <c r="DI229" s="1"/>
  <c r="DJ229"/>
  <c r="DJ240"/>
  <c r="DJ208"/>
  <c r="DJ207"/>
  <c r="DK207" s="1"/>
  <c r="DM207" s="1"/>
  <c r="A1457" i="7"/>
  <c r="P1456"/>
  <c r="A1377"/>
  <c r="P1376"/>
  <c r="A1417"/>
  <c r="P1416"/>
  <c r="A1337"/>
  <c r="P1336"/>
  <c r="A1257"/>
  <c r="P1256"/>
  <c r="A657"/>
  <c r="P656"/>
  <c r="A497"/>
  <c r="P496"/>
  <c r="AJ277" i="9"/>
  <c r="AJ266"/>
  <c r="CB265"/>
  <c r="AJ244"/>
  <c r="CB243"/>
  <c r="CB221"/>
  <c r="AJ233"/>
  <c r="CB232"/>
  <c r="AJ255"/>
  <c r="CB254"/>
  <c r="CB276"/>
  <c r="P1486" i="8"/>
  <c r="P17" i="7"/>
  <c r="A18"/>
  <c r="AV2"/>
  <c r="CO2" s="1"/>
  <c r="A139"/>
  <c r="A98"/>
  <c r="A59"/>
  <c r="BA321" i="9"/>
  <c r="AV299"/>
  <c r="AW277"/>
  <c r="AW288"/>
  <c r="AV255"/>
  <c r="AR266"/>
  <c r="AW310"/>
  <c r="BF255"/>
  <c r="BA299"/>
  <c r="DL221"/>
  <c r="BO310"/>
  <c r="AZ233"/>
  <c r="BA310"/>
  <c r="AN255"/>
  <c r="AP233"/>
  <c r="AM288"/>
  <c r="BM244"/>
  <c r="AS299"/>
  <c r="BJ343"/>
  <c r="AM299"/>
  <c r="AU277"/>
  <c r="AV244"/>
  <c r="AL321"/>
  <c r="AY277"/>
  <c r="BF299"/>
  <c r="AX244"/>
  <c r="BL266"/>
  <c r="BP233"/>
  <c r="AS266"/>
  <c r="BT298"/>
  <c r="BH299"/>
  <c r="AM233"/>
  <c r="BO299"/>
  <c r="BA266"/>
  <c r="BE233"/>
  <c r="AY255"/>
  <c r="BP354"/>
  <c r="BU320"/>
  <c r="AU266"/>
  <c r="AR354"/>
  <c r="BO343"/>
  <c r="BB255"/>
  <c r="BE288"/>
  <c r="AR299"/>
  <c r="AX332"/>
  <c r="BK321"/>
  <c r="AL354"/>
  <c r="BP310"/>
  <c r="AO277"/>
  <c r="BE354"/>
  <c r="AR321"/>
  <c r="AW266"/>
  <c r="BU221"/>
  <c r="AQ288"/>
  <c r="BA288"/>
  <c r="BI332"/>
  <c r="BG277"/>
  <c r="BE321"/>
  <c r="AR288"/>
  <c r="BB321"/>
  <c r="BG244"/>
  <c r="BT309"/>
  <c r="AS288"/>
  <c r="BL288"/>
  <c r="BK354"/>
  <c r="AT244"/>
  <c r="BP299"/>
  <c r="BD299"/>
  <c r="BF233"/>
  <c r="AL299"/>
  <c r="AR343"/>
  <c r="BP255"/>
  <c r="AO233"/>
  <c r="BU243"/>
  <c r="BH233"/>
  <c r="BH244"/>
  <c r="AT354"/>
  <c r="AT266"/>
  <c r="BM343"/>
  <c r="AV343"/>
  <c r="BE277"/>
  <c r="AV277"/>
  <c r="AR277"/>
  <c r="BT243"/>
  <c r="AW343"/>
  <c r="AO310"/>
  <c r="BK343"/>
  <c r="BG288"/>
  <c r="AN288"/>
  <c r="BK277"/>
  <c r="BM310"/>
  <c r="AZ354"/>
  <c r="BI244"/>
  <c r="BJ244"/>
  <c r="AQ310"/>
  <c r="BC321"/>
  <c r="BJ277"/>
  <c r="BG266"/>
  <c r="BC354"/>
  <c r="BO321"/>
  <c r="AU310"/>
  <c r="AW321"/>
  <c r="BC244"/>
  <c r="AN332"/>
  <c r="AW233"/>
  <c r="BD244"/>
  <c r="AS321"/>
  <c r="AU321"/>
  <c r="BM255"/>
  <c r="BJ233"/>
  <c r="BK332"/>
  <c r="BG321"/>
  <c r="BH321"/>
  <c r="BJ255"/>
  <c r="BB343"/>
  <c r="AL343"/>
  <c r="BF277"/>
  <c r="DL254"/>
  <c r="BC288"/>
  <c r="AZ288"/>
  <c r="BT276"/>
  <c r="AR233"/>
  <c r="BI277"/>
  <c r="AM354"/>
  <c r="AS343"/>
  <c r="BD266"/>
  <c r="BH288"/>
  <c r="AU343"/>
  <c r="BH277"/>
  <c r="BO277"/>
  <c r="BH266"/>
  <c r="AX255"/>
  <c r="AX299"/>
  <c r="BP343"/>
  <c r="AV321"/>
  <c r="AT255"/>
  <c r="AQ354"/>
  <c r="BL343"/>
  <c r="BB233"/>
  <c r="BU331"/>
  <c r="BT221"/>
  <c r="AP266"/>
  <c r="BI343"/>
  <c r="AQ343"/>
  <c r="AY233"/>
  <c r="BN266"/>
  <c r="AM310"/>
  <c r="AZ343"/>
  <c r="AS332"/>
  <c r="AO288"/>
  <c r="BJ266"/>
  <c r="BU287"/>
  <c r="BN310"/>
  <c r="AM343"/>
  <c r="BC266"/>
  <c r="AX321"/>
  <c r="AQ277"/>
  <c r="AV233"/>
  <c r="BT331"/>
  <c r="AQ244"/>
  <c r="BL354"/>
  <c r="BL255"/>
  <c r="AS255"/>
  <c r="BM354"/>
  <c r="AM277"/>
  <c r="BJ299"/>
  <c r="AX266"/>
  <c r="BB244"/>
  <c r="AV310"/>
  <c r="DL232"/>
  <c r="BU342"/>
  <c r="BP288"/>
  <c r="AM255"/>
  <c r="AS277"/>
  <c r="AP321"/>
  <c r="BM321"/>
  <c r="BP321"/>
  <c r="BG255"/>
  <c r="BL244"/>
  <c r="AZ321"/>
  <c r="AL266"/>
  <c r="BK299"/>
  <c r="BI288"/>
  <c r="BM233"/>
  <c r="AU255"/>
  <c r="AL233"/>
  <c r="BJ354"/>
  <c r="BF244"/>
  <c r="AP255"/>
  <c r="BO255"/>
  <c r="AT233"/>
  <c r="AT288"/>
  <c r="BT287"/>
  <c r="BO332"/>
  <c r="BF332"/>
  <c r="BC332"/>
  <c r="BN233"/>
  <c r="AU332"/>
  <c r="AL277"/>
  <c r="AN233"/>
  <c r="AT299"/>
  <c r="BN354"/>
  <c r="BK310"/>
  <c r="BG354"/>
  <c r="BE310"/>
  <c r="AT343"/>
  <c r="DL265"/>
  <c r="AX343"/>
  <c r="BG299"/>
  <c r="AL255"/>
  <c r="BL310"/>
  <c r="AP343"/>
  <c r="AY343"/>
  <c r="AZ277"/>
  <c r="AZ255"/>
  <c r="BH255"/>
  <c r="BO288"/>
  <c r="AL288"/>
  <c r="BH332"/>
  <c r="AZ244"/>
  <c r="AP332"/>
  <c r="BC277"/>
  <c r="BT342"/>
  <c r="BN255"/>
  <c r="BM277"/>
  <c r="BC310"/>
  <c r="BC343"/>
  <c r="BT265"/>
  <c r="BH354"/>
  <c r="BD255"/>
  <c r="AV332"/>
  <c r="AV288"/>
  <c r="BD354"/>
  <c r="BB299"/>
  <c r="BC299"/>
  <c r="BE343"/>
  <c r="BF266"/>
  <c r="BL277"/>
  <c r="AM332"/>
  <c r="BH343"/>
  <c r="AY299"/>
  <c r="AN266"/>
  <c r="AX310"/>
  <c r="BO233"/>
  <c r="AX233"/>
  <c r="AU233"/>
  <c r="BK288"/>
  <c r="BN343"/>
  <c r="AN310"/>
  <c r="AX288"/>
  <c r="AT310"/>
  <c r="AL332"/>
  <c r="AR332"/>
  <c r="AO343"/>
  <c r="BP332"/>
  <c r="AO354"/>
  <c r="BM266"/>
  <c r="BF321"/>
  <c r="AR255"/>
  <c r="AP354"/>
  <c r="BG332"/>
  <c r="BB277"/>
  <c r="BN244"/>
  <c r="BH310"/>
  <c r="AO299"/>
  <c r="BP277"/>
  <c r="AP288"/>
  <c r="BI310"/>
  <c r="BU232"/>
  <c r="AP244"/>
  <c r="AU244"/>
  <c r="BG310"/>
  <c r="BB288"/>
  <c r="AS310"/>
  <c r="AL310"/>
  <c r="AU354"/>
  <c r="AV354"/>
  <c r="AW255"/>
  <c r="AY288"/>
  <c r="BB310"/>
  <c r="BK233"/>
  <c r="AQ266"/>
  <c r="BU309"/>
  <c r="BJ332"/>
  <c r="AM321"/>
  <c r="AY321"/>
  <c r="AW354"/>
  <c r="BA343"/>
  <c r="BE299"/>
  <c r="AN299"/>
  <c r="BB332"/>
  <c r="AQ321"/>
  <c r="BU298"/>
  <c r="BF354"/>
  <c r="AR244"/>
  <c r="DL276"/>
  <c r="BK255"/>
  <c r="BN321"/>
  <c r="BL332"/>
  <c r="AL244"/>
  <c r="BT320"/>
  <c r="AO321"/>
  <c r="DL243"/>
  <c r="AM266"/>
  <c r="BA277"/>
  <c r="AP277"/>
  <c r="BE332"/>
  <c r="BG343"/>
  <c r="AT321"/>
  <c r="BI255"/>
  <c r="AZ299"/>
  <c r="BN332"/>
  <c r="BT232"/>
  <c r="BI233"/>
  <c r="BC255"/>
  <c r="BB354"/>
  <c r="AQ299"/>
  <c r="BD343"/>
  <c r="BI266"/>
  <c r="AO332"/>
  <c r="BE255"/>
  <c r="AY310"/>
  <c r="BA244"/>
  <c r="BM288"/>
  <c r="AV266"/>
  <c r="BE266"/>
  <c r="BN299"/>
  <c r="BD321"/>
  <c r="BJ310"/>
  <c r="BE244"/>
  <c r="AU288"/>
  <c r="AN321"/>
  <c r="BK244"/>
  <c r="BG233"/>
  <c r="BC233"/>
  <c r="BD277"/>
  <c r="AO244"/>
  <c r="AN277"/>
  <c r="BA233"/>
  <c r="AM244"/>
  <c r="BA332"/>
  <c r="BD332"/>
  <c r="AU299"/>
  <c r="BJ321"/>
  <c r="BI321"/>
  <c r="AP299"/>
  <c r="AX354"/>
  <c r="BL233"/>
  <c r="BL299"/>
  <c r="AX277"/>
  <c r="BL321"/>
  <c r="AO255"/>
  <c r="AN244"/>
  <c r="BT254"/>
  <c r="AQ255"/>
  <c r="AT277"/>
  <c r="BP266"/>
  <c r="BF288"/>
  <c r="BK266"/>
  <c r="AQ332"/>
  <c r="AW299"/>
  <c r="BM332"/>
  <c r="AN343"/>
  <c r="BD310"/>
  <c r="AR310"/>
  <c r="BU254"/>
  <c r="BO354"/>
  <c r="BJ288"/>
  <c r="AO266"/>
  <c r="BD288"/>
  <c r="AY266"/>
  <c r="AT332"/>
  <c r="AN354"/>
  <c r="BI354"/>
  <c r="AZ332"/>
  <c r="BI299"/>
  <c r="BA354"/>
  <c r="BA255"/>
  <c r="AY354"/>
  <c r="BU265"/>
  <c r="BB266"/>
  <c r="BP244"/>
  <c r="AS354"/>
  <c r="BN277"/>
  <c r="AS244"/>
  <c r="BD233"/>
  <c r="AW244"/>
  <c r="AS233"/>
  <c r="AW332"/>
  <c r="BO244"/>
  <c r="AP310"/>
  <c r="AZ310"/>
  <c r="AY332"/>
  <c r="BU276"/>
  <c r="BF310"/>
  <c r="AQ233"/>
  <c r="BM299"/>
  <c r="BO266"/>
  <c r="BN288"/>
  <c r="AY244"/>
  <c r="DK240" l="1"/>
  <c r="DM240" s="1"/>
  <c r="DK251"/>
  <c r="DM251" s="1"/>
  <c r="DK262"/>
  <c r="DM262" s="1"/>
  <c r="DH241"/>
  <c r="DI241" s="1"/>
  <c r="DH274"/>
  <c r="DI274" s="1"/>
  <c r="DH219"/>
  <c r="DI219" s="1"/>
  <c r="DH230"/>
  <c r="DI230" s="1"/>
  <c r="DH252"/>
  <c r="DI252" s="1"/>
  <c r="DH263"/>
  <c r="DI263" s="1"/>
  <c r="BT394"/>
  <c r="BX298"/>
  <c r="BX309"/>
  <c r="BX320"/>
  <c r="BX276"/>
  <c r="BX265"/>
  <c r="BX331"/>
  <c r="BX342"/>
  <c r="BX232"/>
  <c r="BX287"/>
  <c r="BX243"/>
  <c r="BX254"/>
  <c r="BX221"/>
  <c r="DK273"/>
  <c r="DM273" s="1"/>
  <c r="BS277"/>
  <c r="BR277"/>
  <c r="BQ277"/>
  <c r="BS343"/>
  <c r="BQ343"/>
  <c r="BS321"/>
  <c r="BQ321"/>
  <c r="BR321"/>
  <c r="BS288"/>
  <c r="BQ288"/>
  <c r="BR288"/>
  <c r="BS244"/>
  <c r="BR244"/>
  <c r="BQ244"/>
  <c r="BS266"/>
  <c r="BR266"/>
  <c r="BS310"/>
  <c r="BQ310"/>
  <c r="BR310"/>
  <c r="BS354"/>
  <c r="BQ354"/>
  <c r="BR354"/>
  <c r="BS332"/>
  <c r="BQ332"/>
  <c r="BR332"/>
  <c r="BS255"/>
  <c r="BR255"/>
  <c r="BQ255"/>
  <c r="BS233"/>
  <c r="BS395" s="1"/>
  <c r="BR233"/>
  <c r="BR395" s="1"/>
  <c r="BQ233"/>
  <c r="BQ395" s="1"/>
  <c r="BS299"/>
  <c r="BQ299"/>
  <c r="BR299"/>
  <c r="DH220"/>
  <c r="DI220" s="1"/>
  <c r="DM221"/>
  <c r="CD275"/>
  <c r="BW277"/>
  <c r="DG276"/>
  <c r="DE276"/>
  <c r="DC276"/>
  <c r="DA276"/>
  <c r="CY276"/>
  <c r="CW276"/>
  <c r="CU276"/>
  <c r="CS276"/>
  <c r="CQ276"/>
  <c r="CO275"/>
  <c r="CM276"/>
  <c r="CK276"/>
  <c r="CI276"/>
  <c r="CG276"/>
  <c r="CE276"/>
  <c r="DF276"/>
  <c r="DD276"/>
  <c r="DB276"/>
  <c r="CZ276"/>
  <c r="CX276"/>
  <c r="CV275"/>
  <c r="CT276"/>
  <c r="CR275"/>
  <c r="CP276"/>
  <c r="CN276"/>
  <c r="CL276"/>
  <c r="CJ276"/>
  <c r="CH276"/>
  <c r="CF275"/>
  <c r="BW321"/>
  <c r="BW288"/>
  <c r="CD242"/>
  <c r="BW244"/>
  <c r="DG243"/>
  <c r="DE243"/>
  <c r="DC243"/>
  <c r="DA243"/>
  <c r="CY243"/>
  <c r="CW243"/>
  <c r="CU243"/>
  <c r="CS243"/>
  <c r="CQ243"/>
  <c r="CO242"/>
  <c r="CM243"/>
  <c r="CK243"/>
  <c r="CI243"/>
  <c r="CG243"/>
  <c r="CE243"/>
  <c r="DF243"/>
  <c r="DD243"/>
  <c r="DB243"/>
  <c r="CZ243"/>
  <c r="CX243"/>
  <c r="CV242"/>
  <c r="CT243"/>
  <c r="CR242"/>
  <c r="CP243"/>
  <c r="CN243"/>
  <c r="CL243"/>
  <c r="CJ243"/>
  <c r="CH243"/>
  <c r="CF242"/>
  <c r="CD264"/>
  <c r="DG265"/>
  <c r="DE265"/>
  <c r="DC265"/>
  <c r="DA265"/>
  <c r="CY265"/>
  <c r="CW265"/>
  <c r="CU265"/>
  <c r="CS265"/>
  <c r="CQ265"/>
  <c r="CO264"/>
  <c r="CM265"/>
  <c r="CK265"/>
  <c r="CI265"/>
  <c r="CG265"/>
  <c r="CE265"/>
  <c r="DF265"/>
  <c r="DD265"/>
  <c r="DB265"/>
  <c r="CZ265"/>
  <c r="CX265"/>
  <c r="CV264"/>
  <c r="CT265"/>
  <c r="CP265"/>
  <c r="CN265"/>
  <c r="CL265"/>
  <c r="CJ265"/>
  <c r="CH265"/>
  <c r="CF264"/>
  <c r="BW310"/>
  <c r="BW354"/>
  <c r="BW332"/>
  <c r="CD253"/>
  <c r="BW255"/>
  <c r="DG254"/>
  <c r="DE254"/>
  <c r="DC254"/>
  <c r="DA254"/>
  <c r="CY254"/>
  <c r="CW254"/>
  <c r="CU254"/>
  <c r="CS254"/>
  <c r="CQ254"/>
  <c r="CO253"/>
  <c r="CM254"/>
  <c r="CK254"/>
  <c r="CI254"/>
  <c r="CG254"/>
  <c r="CE254"/>
  <c r="DF254"/>
  <c r="DD254"/>
  <c r="DB254"/>
  <c r="CZ254"/>
  <c r="CX254"/>
  <c r="CV253"/>
  <c r="CT254"/>
  <c r="CR253"/>
  <c r="CP254"/>
  <c r="CN254"/>
  <c r="CL254"/>
  <c r="CJ254"/>
  <c r="CH254"/>
  <c r="CF253"/>
  <c r="CD231"/>
  <c r="BW233"/>
  <c r="DG232"/>
  <c r="DE232"/>
  <c r="DC232"/>
  <c r="DA232"/>
  <c r="CY232"/>
  <c r="CW232"/>
  <c r="CU232"/>
  <c r="CS232"/>
  <c r="CQ232"/>
  <c r="CO231"/>
  <c r="CM232"/>
  <c r="CK232"/>
  <c r="CI232"/>
  <c r="CG232"/>
  <c r="CE232"/>
  <c r="DF232"/>
  <c r="DD232"/>
  <c r="DB232"/>
  <c r="CZ232"/>
  <c r="CX232"/>
  <c r="CV231"/>
  <c r="CT232"/>
  <c r="CR231"/>
  <c r="CP232"/>
  <c r="CN232"/>
  <c r="CL232"/>
  <c r="CJ232"/>
  <c r="CH232"/>
  <c r="CF231"/>
  <c r="BW299"/>
  <c r="AJ289"/>
  <c r="AJ355"/>
  <c r="AJ333"/>
  <c r="AJ300"/>
  <c r="CB288"/>
  <c r="AJ322"/>
  <c r="AJ366"/>
  <c r="AJ344"/>
  <c r="DJ230"/>
  <c r="DK229"/>
  <c r="DM229" s="1"/>
  <c r="DJ274"/>
  <c r="DJ263"/>
  <c r="DJ220"/>
  <c r="DJ219"/>
  <c r="AJ311"/>
  <c r="CB299"/>
  <c r="DK208"/>
  <c r="DM208" s="1"/>
  <c r="DJ241"/>
  <c r="DK241" s="1"/>
  <c r="DM241" s="1"/>
  <c r="DJ252"/>
  <c r="A1258" i="7"/>
  <c r="P1257"/>
  <c r="A1338"/>
  <c r="P1337"/>
  <c r="A1418"/>
  <c r="P1417"/>
  <c r="A1378"/>
  <c r="P1377"/>
  <c r="A1458"/>
  <c r="P1457"/>
  <c r="A498"/>
  <c r="P497"/>
  <c r="A658"/>
  <c r="P657"/>
  <c r="AJ245" i="9"/>
  <c r="CB244"/>
  <c r="AJ278"/>
  <c r="AJ267"/>
  <c r="CB266"/>
  <c r="AJ256"/>
  <c r="CB255"/>
  <c r="CB233"/>
  <c r="CB277"/>
  <c r="P18" i="7"/>
  <c r="A19"/>
  <c r="AW2"/>
  <c r="A140"/>
  <c r="A99"/>
  <c r="A60"/>
  <c r="BD366" i="9"/>
  <c r="BE366"/>
  <c r="AT256"/>
  <c r="BH267"/>
  <c r="AS333"/>
  <c r="BH245"/>
  <c r="BU332"/>
  <c r="BD267"/>
  <c r="BT310"/>
  <c r="BA311"/>
  <c r="BB267"/>
  <c r="BN245"/>
  <c r="AY355"/>
  <c r="BO300"/>
  <c r="BM245"/>
  <c r="AM289"/>
  <c r="AX256"/>
  <c r="AP344"/>
  <c r="BK267"/>
  <c r="AQ267"/>
  <c r="BE344"/>
  <c r="BA245"/>
  <c r="AM333"/>
  <c r="BJ267"/>
  <c r="AP311"/>
  <c r="BU244"/>
  <c r="AV289"/>
  <c r="BG366"/>
  <c r="BD355"/>
  <c r="AQ245"/>
  <c r="BI355"/>
  <c r="BJ256"/>
  <c r="AY289"/>
  <c r="AT355"/>
  <c r="BT354"/>
  <c r="BU354"/>
  <c r="BO355"/>
  <c r="BP256"/>
  <c r="BO245"/>
  <c r="AQ344"/>
  <c r="AU311"/>
  <c r="BT321"/>
  <c r="BU233"/>
  <c r="BB289"/>
  <c r="AM245"/>
  <c r="BH322"/>
  <c r="AL344"/>
  <c r="AL333"/>
  <c r="BB333"/>
  <c r="BE289"/>
  <c r="BI322"/>
  <c r="BG355"/>
  <c r="BB256"/>
  <c r="AN322"/>
  <c r="BL333"/>
  <c r="DL277"/>
  <c r="BB355"/>
  <c r="BM355"/>
  <c r="BE322"/>
  <c r="AQ311"/>
  <c r="BC289"/>
  <c r="AU245"/>
  <c r="BI344"/>
  <c r="DL233"/>
  <c r="AT289"/>
  <c r="AO311"/>
  <c r="AT366"/>
  <c r="BG322"/>
  <c r="BC267"/>
  <c r="AV278"/>
  <c r="BT244"/>
  <c r="AP289"/>
  <c r="AY267"/>
  <c r="AP256"/>
  <c r="BF366"/>
  <c r="AU267"/>
  <c r="AQ355"/>
  <c r="AV355"/>
  <c r="BA267"/>
  <c r="AU322"/>
  <c r="AW322"/>
  <c r="AQ289"/>
  <c r="BP245"/>
  <c r="BM366"/>
  <c r="BB245"/>
  <c r="AZ322"/>
  <c r="BO344"/>
  <c r="BF322"/>
  <c r="BF355"/>
  <c r="BG256"/>
  <c r="AX333"/>
  <c r="BN355"/>
  <c r="BM300"/>
  <c r="BN267"/>
  <c r="BP267"/>
  <c r="AS245"/>
  <c r="BF289"/>
  <c r="AL267"/>
  <c r="AQ322"/>
  <c r="BF311"/>
  <c r="AR289"/>
  <c r="BT233"/>
  <c r="BM333"/>
  <c r="BC311"/>
  <c r="AZ267"/>
  <c r="AU355"/>
  <c r="AV300"/>
  <c r="BN311"/>
  <c r="AT311"/>
  <c r="BT332"/>
  <c r="BH333"/>
  <c r="AN245"/>
  <c r="AV366"/>
  <c r="BO322"/>
  <c r="AQ333"/>
  <c r="AW355"/>
  <c r="AW267"/>
  <c r="BO366"/>
  <c r="BI256"/>
  <c r="BT266"/>
  <c r="BD322"/>
  <c r="AY333"/>
  <c r="BJ355"/>
  <c r="BP322"/>
  <c r="BD245"/>
  <c r="BB311"/>
  <c r="AL289"/>
  <c r="BL311"/>
  <c r="AL311"/>
  <c r="BK245"/>
  <c r="AL355"/>
  <c r="BH366"/>
  <c r="AT300"/>
  <c r="BN333"/>
  <c r="AQ256"/>
  <c r="AM322"/>
  <c r="BU288"/>
  <c r="AN333"/>
  <c r="BF245"/>
  <c r="AT267"/>
  <c r="AS256"/>
  <c r="AW311"/>
  <c r="BA289"/>
  <c r="AX245"/>
  <c r="BF267"/>
  <c r="BE256"/>
  <c r="AM355"/>
  <c r="BK311"/>
  <c r="AZ311"/>
  <c r="BC333"/>
  <c r="AL256"/>
  <c r="BH355"/>
  <c r="AR267"/>
  <c r="AU289"/>
  <c r="AX289"/>
  <c r="BH256"/>
  <c r="AR333"/>
  <c r="AT245"/>
  <c r="AP333"/>
  <c r="BJ333"/>
  <c r="DL255"/>
  <c r="AZ266"/>
  <c r="BE245"/>
  <c r="BI289"/>
  <c r="AU256"/>
  <c r="AV311"/>
  <c r="AO245"/>
  <c r="BJ289"/>
  <c r="AX278"/>
  <c r="BN322"/>
  <c r="AR322"/>
  <c r="AZ289"/>
  <c r="BF343"/>
  <c r="BG245"/>
  <c r="AX366"/>
  <c r="BC366"/>
  <c r="BM322"/>
  <c r="AM267"/>
  <c r="AN267"/>
  <c r="BI245"/>
  <c r="BL256"/>
  <c r="BP366"/>
  <c r="BA278"/>
  <c r="BJ344"/>
  <c r="AO300"/>
  <c r="BO289"/>
  <c r="AZ355"/>
  <c r="BJ245"/>
  <c r="BA256"/>
  <c r="AM311"/>
  <c r="AW289"/>
  <c r="BP289"/>
  <c r="BL245"/>
  <c r="AT278"/>
  <c r="BU277"/>
  <c r="BJ311"/>
  <c r="BK355"/>
  <c r="BM278"/>
  <c r="BC300"/>
  <c r="BG289"/>
  <c r="AQ300"/>
  <c r="BT255"/>
  <c r="BI278"/>
  <c r="BN300"/>
  <c r="AR355"/>
  <c r="AZ245"/>
  <c r="BU255"/>
  <c r="BT299"/>
  <c r="BD311"/>
  <c r="BG267"/>
  <c r="BC355"/>
  <c r="BU321"/>
  <c r="BG311"/>
  <c r="BO256"/>
  <c r="BI311"/>
  <c r="BH311"/>
  <c r="AS300"/>
  <c r="BH300"/>
  <c r="AV344"/>
  <c r="BT343"/>
  <c r="BU266"/>
  <c r="AL322"/>
  <c r="BK256"/>
  <c r="AT322"/>
  <c r="BK366"/>
  <c r="AY256"/>
  <c r="BP355"/>
  <c r="BL289"/>
  <c r="AX322"/>
  <c r="AW333"/>
  <c r="AO322"/>
  <c r="AR256"/>
  <c r="AV256"/>
  <c r="BO333"/>
  <c r="AN366"/>
  <c r="AM366"/>
  <c r="BF333"/>
  <c r="AV267"/>
  <c r="BM256"/>
  <c r="AO333"/>
  <c r="AU333"/>
  <c r="AP267"/>
  <c r="BI366"/>
  <c r="BN256"/>
  <c r="AS355"/>
  <c r="BA322"/>
  <c r="AO267"/>
  <c r="AW366"/>
  <c r="AN289"/>
  <c r="AM344"/>
  <c r="AY311"/>
  <c r="AN355"/>
  <c r="BP333"/>
  <c r="AP355"/>
  <c r="BC256"/>
  <c r="BC322"/>
  <c r="AV333"/>
  <c r="AV245"/>
  <c r="DL266"/>
  <c r="BU310"/>
  <c r="BO311"/>
  <c r="BG333"/>
  <c r="BC278"/>
  <c r="BM311"/>
  <c r="BT277"/>
  <c r="AU366"/>
  <c r="BO267"/>
  <c r="AY245"/>
  <c r="BA355"/>
  <c r="BD289"/>
  <c r="BE311"/>
  <c r="AW245"/>
  <c r="AL245"/>
  <c r="AZ333"/>
  <c r="AO256"/>
  <c r="BT288"/>
  <c r="BB322"/>
  <c r="BA366"/>
  <c r="BJ366"/>
  <c r="AP322"/>
  <c r="AS366"/>
  <c r="AR245"/>
  <c r="BM267"/>
  <c r="BH344"/>
  <c r="BD333"/>
  <c r="BK322"/>
  <c r="AZ256"/>
  <c r="AN256"/>
  <c r="DL244"/>
  <c r="AY366"/>
  <c r="BU299"/>
  <c r="AT333"/>
  <c r="AR311"/>
  <c r="AM256"/>
  <c r="BK333"/>
  <c r="BE267"/>
  <c r="BN366"/>
  <c r="AX267"/>
  <c r="AS289"/>
  <c r="BI267"/>
  <c r="AN311"/>
  <c r="AY322"/>
  <c r="BM289"/>
  <c r="AL366"/>
  <c r="BP311"/>
  <c r="BL355"/>
  <c r="BE355"/>
  <c r="AQ278"/>
  <c r="BL366"/>
  <c r="BI333"/>
  <c r="AS311"/>
  <c r="BD256"/>
  <c r="BE333"/>
  <c r="AX311"/>
  <c r="AZ366"/>
  <c r="AV322"/>
  <c r="AS322"/>
  <c r="BK278"/>
  <c r="BH289"/>
  <c r="BN289"/>
  <c r="BB366"/>
  <c r="BU343"/>
  <c r="AO366"/>
  <c r="BC245"/>
  <c r="AX355"/>
  <c r="AW256"/>
  <c r="AS267"/>
  <c r="AO355"/>
  <c r="AP366"/>
  <c r="BL322"/>
  <c r="BF256"/>
  <c r="AO289"/>
  <c r="AR366"/>
  <c r="BL267"/>
  <c r="BJ322"/>
  <c r="AQ366"/>
  <c r="BA333"/>
  <c r="BK289"/>
  <c r="DK274" l="1"/>
  <c r="DM274" s="1"/>
  <c r="DK263"/>
  <c r="DM263" s="1"/>
  <c r="DK219"/>
  <c r="DM219" s="1"/>
  <c r="DK252"/>
  <c r="DM252" s="1"/>
  <c r="DH275"/>
  <c r="DI275" s="1"/>
  <c r="BQ266"/>
  <c r="BW266"/>
  <c r="BX266" s="1"/>
  <c r="CR264"/>
  <c r="DH264" s="1"/>
  <c r="DI264" s="1"/>
  <c r="BR343"/>
  <c r="BW343"/>
  <c r="BX343" s="1"/>
  <c r="DK230"/>
  <c r="DM230" s="1"/>
  <c r="DH231"/>
  <c r="DI231" s="1"/>
  <c r="DH242"/>
  <c r="DI242" s="1"/>
  <c r="DH253"/>
  <c r="DI253" s="1"/>
  <c r="BT395"/>
  <c r="BX299"/>
  <c r="BX233"/>
  <c r="BX255"/>
  <c r="BX332"/>
  <c r="BX310"/>
  <c r="BX321"/>
  <c r="BX354"/>
  <c r="BX244"/>
  <c r="BX288"/>
  <c r="BX277"/>
  <c r="DK220"/>
  <c r="DM220" s="1"/>
  <c r="AX2" i="7"/>
  <c r="CQ2" s="1"/>
  <c r="CP2"/>
  <c r="BR245" i="9"/>
  <c r="BR396" s="1"/>
  <c r="BQ245"/>
  <c r="BQ396" s="1"/>
  <c r="BS289"/>
  <c r="BQ289"/>
  <c r="BR289"/>
  <c r="BS256"/>
  <c r="BR256"/>
  <c r="BQ256"/>
  <c r="BS267"/>
  <c r="BR267"/>
  <c r="BQ267"/>
  <c r="BS322"/>
  <c r="BQ322"/>
  <c r="BR322"/>
  <c r="BS355"/>
  <c r="BQ355"/>
  <c r="BR355"/>
  <c r="BS311"/>
  <c r="BQ311"/>
  <c r="BR311"/>
  <c r="BS366"/>
  <c r="BQ366"/>
  <c r="BR366"/>
  <c r="BS333"/>
  <c r="BQ333"/>
  <c r="BR333"/>
  <c r="DM233"/>
  <c r="CD243"/>
  <c r="DG244"/>
  <c r="DE244"/>
  <c r="DC244"/>
  <c r="DA244"/>
  <c r="CY244"/>
  <c r="CW244"/>
  <c r="CU244"/>
  <c r="CS244"/>
  <c r="CQ244"/>
  <c r="CO243"/>
  <c r="CM244"/>
  <c r="CK244"/>
  <c r="CI244"/>
  <c r="CG244"/>
  <c r="CE244"/>
  <c r="DF244"/>
  <c r="DD244"/>
  <c r="DB244"/>
  <c r="CZ244"/>
  <c r="CX244"/>
  <c r="CV243"/>
  <c r="CT244"/>
  <c r="CR243"/>
  <c r="CP244"/>
  <c r="CN244"/>
  <c r="CL244"/>
  <c r="CJ244"/>
  <c r="CF243"/>
  <c r="BW289"/>
  <c r="CD254"/>
  <c r="BW256"/>
  <c r="DG255"/>
  <c r="DE255"/>
  <c r="DC255"/>
  <c r="DA255"/>
  <c r="CY255"/>
  <c r="CW255"/>
  <c r="CU255"/>
  <c r="CS255"/>
  <c r="CQ255"/>
  <c r="CO254"/>
  <c r="CM255"/>
  <c r="CK255"/>
  <c r="CI255"/>
  <c r="CG255"/>
  <c r="CE255"/>
  <c r="DF255"/>
  <c r="DD255"/>
  <c r="DB255"/>
  <c r="CZ255"/>
  <c r="CX255"/>
  <c r="CV254"/>
  <c r="CT255"/>
  <c r="CR254"/>
  <c r="CP255"/>
  <c r="CN255"/>
  <c r="CL255"/>
  <c r="CJ255"/>
  <c r="CH255"/>
  <c r="CF254"/>
  <c r="CD265"/>
  <c r="BW267"/>
  <c r="DG266"/>
  <c r="DE266"/>
  <c r="DC266"/>
  <c r="DA266"/>
  <c r="CY266"/>
  <c r="CW266"/>
  <c r="CU266"/>
  <c r="CS266"/>
  <c r="CQ266"/>
  <c r="CO265"/>
  <c r="CM266"/>
  <c r="CK266"/>
  <c r="CI266"/>
  <c r="CG266"/>
  <c r="CE266"/>
  <c r="DF266"/>
  <c r="DD266"/>
  <c r="DB266"/>
  <c r="CZ266"/>
  <c r="CX266"/>
  <c r="CV265"/>
  <c r="CT266"/>
  <c r="CR265"/>
  <c r="CP266"/>
  <c r="CN266"/>
  <c r="CL266"/>
  <c r="CJ266"/>
  <c r="CH266"/>
  <c r="CF265"/>
  <c r="BW322"/>
  <c r="BW355"/>
  <c r="DE277"/>
  <c r="DC277"/>
  <c r="DA277"/>
  <c r="CU277"/>
  <c r="CS277"/>
  <c r="CI277"/>
  <c r="CP277"/>
  <c r="CN277"/>
  <c r="CL277"/>
  <c r="BW311"/>
  <c r="BW366"/>
  <c r="BW333"/>
  <c r="AJ301"/>
  <c r="CB289"/>
  <c r="AJ356"/>
  <c r="AJ334"/>
  <c r="CB300"/>
  <c r="AJ312"/>
  <c r="AJ367"/>
  <c r="DJ231"/>
  <c r="DH232"/>
  <c r="DI232" s="1"/>
  <c r="DJ253"/>
  <c r="DJ264"/>
  <c r="AJ290"/>
  <c r="AJ323"/>
  <c r="AJ345"/>
  <c r="DJ232"/>
  <c r="DJ242"/>
  <c r="DJ275"/>
  <c r="AY2" i="7"/>
  <c r="A1459"/>
  <c r="P1458"/>
  <c r="A1379"/>
  <c r="P1378"/>
  <c r="A1419"/>
  <c r="P1418"/>
  <c r="A1339"/>
  <c r="P1338"/>
  <c r="A1259"/>
  <c r="P1258"/>
  <c r="A659"/>
  <c r="P658"/>
  <c r="A499"/>
  <c r="P498"/>
  <c r="AJ257" i="9"/>
  <c r="CB256"/>
  <c r="CB278"/>
  <c r="CB245"/>
  <c r="AJ279"/>
  <c r="AJ268"/>
  <c r="CB267"/>
  <c r="P766" i="8"/>
  <c r="P19" i="7"/>
  <c r="A20"/>
  <c r="A141"/>
  <c r="A100"/>
  <c r="A61"/>
  <c r="AO345" i="9"/>
  <c r="AR356"/>
  <c r="AO301"/>
  <c r="AW344"/>
  <c r="AN268"/>
  <c r="AO356"/>
  <c r="BE279"/>
  <c r="AM300"/>
  <c r="BU311"/>
  <c r="AV334"/>
  <c r="BJ257"/>
  <c r="AX334"/>
  <c r="BM279"/>
  <c r="BH345"/>
  <c r="AW290"/>
  <c r="BL334"/>
  <c r="BP278"/>
  <c r="AP268"/>
  <c r="BI301"/>
  <c r="BD356"/>
  <c r="BA367"/>
  <c r="BM334"/>
  <c r="BN334"/>
  <c r="BK257"/>
  <c r="AZ312"/>
  <c r="AN279"/>
  <c r="BH279"/>
  <c r="AL334"/>
  <c r="AO257"/>
  <c r="BP334"/>
  <c r="AR301"/>
  <c r="BT278"/>
  <c r="BA312"/>
  <c r="BD300"/>
  <c r="BU278"/>
  <c r="BE301"/>
  <c r="BG300"/>
  <c r="AS278"/>
  <c r="BG344"/>
  <c r="BP279"/>
  <c r="AX344"/>
  <c r="BA279"/>
  <c r="AO312"/>
  <c r="AO278"/>
  <c r="AL312"/>
  <c r="BC290"/>
  <c r="AT312"/>
  <c r="AR334"/>
  <c r="AM257"/>
  <c r="AS323"/>
  <c r="BI257"/>
  <c r="AR290"/>
  <c r="AP334"/>
  <c r="BN290"/>
  <c r="AR344"/>
  <c r="AS279"/>
  <c r="AT257"/>
  <c r="AL323"/>
  <c r="BG356"/>
  <c r="AU334"/>
  <c r="AZ356"/>
  <c r="BA300"/>
  <c r="BH278"/>
  <c r="BT344"/>
  <c r="AY257"/>
  <c r="BH312"/>
  <c r="BD301"/>
  <c r="BK301"/>
  <c r="BE367"/>
  <c r="BN279"/>
  <c r="DL267"/>
  <c r="BD334"/>
  <c r="BE334"/>
  <c r="AT367"/>
  <c r="AY279"/>
  <c r="BI323"/>
  <c r="AP279"/>
  <c r="BE278"/>
  <c r="BK367"/>
  <c r="BL279"/>
  <c r="BC344"/>
  <c r="AM334"/>
  <c r="AL268"/>
  <c r="AY290"/>
  <c r="BT333"/>
  <c r="BU355"/>
  <c r="BG268"/>
  <c r="BD323"/>
  <c r="BM290"/>
  <c r="AZ257"/>
  <c r="AU278"/>
  <c r="BJ323"/>
  <c r="BK356"/>
  <c r="AU257"/>
  <c r="AX290"/>
  <c r="AQ279"/>
  <c r="AM278"/>
  <c r="AV257"/>
  <c r="AU323"/>
  <c r="BJ356"/>
  <c r="AW257"/>
  <c r="BB345"/>
  <c r="BA345"/>
  <c r="AX279"/>
  <c r="AP257"/>
  <c r="AT345"/>
  <c r="BA323"/>
  <c r="BU289"/>
  <c r="BI334"/>
  <c r="BN344"/>
  <c r="AU356"/>
  <c r="BI300"/>
  <c r="BA356"/>
  <c r="AL278"/>
  <c r="AT323"/>
  <c r="AW367"/>
  <c r="AV301"/>
  <c r="BI367"/>
  <c r="BO257"/>
  <c r="BC279"/>
  <c r="AZ300"/>
  <c r="AS301"/>
  <c r="BK345"/>
  <c r="BU333"/>
  <c r="BG323"/>
  <c r="BM323"/>
  <c r="BO323"/>
  <c r="AW312"/>
  <c r="BB279"/>
  <c r="BB290"/>
  <c r="BD344"/>
  <c r="BO301"/>
  <c r="AZ345"/>
  <c r="AU268"/>
  <c r="BU366"/>
  <c r="BT311"/>
  <c r="AY367"/>
  <c r="BD268"/>
  <c r="BO312"/>
  <c r="BF300"/>
  <c r="BL301"/>
  <c r="AS312"/>
  <c r="AT268"/>
  <c r="BA344"/>
  <c r="AZ334"/>
  <c r="BA301"/>
  <c r="AW279"/>
  <c r="AO344"/>
  <c r="BK312"/>
  <c r="BL300"/>
  <c r="BN312"/>
  <c r="AM290"/>
  <c r="AS367"/>
  <c r="BJ278"/>
  <c r="BO268"/>
  <c r="AO334"/>
  <c r="BJ279"/>
  <c r="BI356"/>
  <c r="BE300"/>
  <c r="BC356"/>
  <c r="AM367"/>
  <c r="BP301"/>
  <c r="BT245"/>
  <c r="AT290"/>
  <c r="AQ290"/>
  <c r="BF344"/>
  <c r="BC367"/>
  <c r="BJ367"/>
  <c r="AU300"/>
  <c r="AP312"/>
  <c r="BT289"/>
  <c r="AU279"/>
  <c r="AO290"/>
  <c r="BG345"/>
  <c r="AM279"/>
  <c r="AQ257"/>
  <c r="AT301"/>
  <c r="BF290"/>
  <c r="AL300"/>
  <c r="BU300"/>
  <c r="BA290"/>
  <c r="BT322"/>
  <c r="BG290"/>
  <c r="BO290"/>
  <c r="AL367"/>
  <c r="AW323"/>
  <c r="AP323"/>
  <c r="BH334"/>
  <c r="BB367"/>
  <c r="BN356"/>
  <c r="BU267"/>
  <c r="DL256"/>
  <c r="BK290"/>
  <c r="BH301"/>
  <c r="BP344"/>
  <c r="AZ367"/>
  <c r="AP245"/>
  <c r="BP367"/>
  <c r="AP345"/>
  <c r="AU367"/>
  <c r="BI345"/>
  <c r="AT344"/>
  <c r="BP300"/>
  <c r="BH257"/>
  <c r="AN312"/>
  <c r="AQ356"/>
  <c r="AP301"/>
  <c r="AZ301"/>
  <c r="AR323"/>
  <c r="BO278"/>
  <c r="AW278"/>
  <c r="AQ323"/>
  <c r="BA268"/>
  <c r="BC301"/>
  <c r="BU256"/>
  <c r="BK344"/>
  <c r="BB257"/>
  <c r="BF323"/>
  <c r="BB300"/>
  <c r="DL245"/>
  <c r="BE345"/>
  <c r="BF301"/>
  <c r="AN257"/>
  <c r="BK300"/>
  <c r="AS356"/>
  <c r="AS345"/>
  <c r="BA257"/>
  <c r="BT355"/>
  <c r="BB334"/>
  <c r="BN257"/>
  <c r="BG367"/>
  <c r="AW345"/>
  <c r="BM257"/>
  <c r="AZ279"/>
  <c r="AP300"/>
  <c r="BJ290"/>
  <c r="BI312"/>
  <c r="AO323"/>
  <c r="DL278"/>
  <c r="BU322"/>
  <c r="BC323"/>
  <c r="AR300"/>
  <c r="BI268"/>
  <c r="BL345"/>
  <c r="BI290"/>
  <c r="BM268"/>
  <c r="AR268"/>
  <c r="BB344"/>
  <c r="AZ278"/>
  <c r="AW334"/>
  <c r="AN356"/>
  <c r="AP356"/>
  <c r="BN268"/>
  <c r="AY323"/>
  <c r="BF268"/>
  <c r="AS344"/>
  <c r="AU290"/>
  <c r="BJ345"/>
  <c r="AY334"/>
  <c r="BC345"/>
  <c r="BB268"/>
  <c r="BD257"/>
  <c r="BN301"/>
  <c r="BN345"/>
  <c r="BP290"/>
  <c r="BK279"/>
  <c r="AN323"/>
  <c r="BG312"/>
  <c r="AQ301"/>
  <c r="AR279"/>
  <c r="AW356"/>
  <c r="BG334"/>
  <c r="BL257"/>
  <c r="AS290"/>
  <c r="AV356"/>
  <c r="BD279"/>
  <c r="BD312"/>
  <c r="BJ301"/>
  <c r="AX300"/>
  <c r="BF257"/>
  <c r="AM345"/>
  <c r="BU344"/>
  <c r="AQ312"/>
  <c r="AL290"/>
  <c r="BL344"/>
  <c r="BE257"/>
  <c r="AV279"/>
  <c r="BH290"/>
  <c r="AM356"/>
  <c r="AO279"/>
  <c r="AN290"/>
  <c r="AR278"/>
  <c r="BO345"/>
  <c r="AQ367"/>
  <c r="BF345"/>
  <c r="BD278"/>
  <c r="BP268"/>
  <c r="BH323"/>
  <c r="BN323"/>
  <c r="BB323"/>
  <c r="BM312"/>
  <c r="BE312"/>
  <c r="AN334"/>
  <c r="BT366"/>
  <c r="AV268"/>
  <c r="BM345"/>
  <c r="AZ323"/>
  <c r="BB356"/>
  <c r="BT267"/>
  <c r="BE290"/>
  <c r="AN301"/>
  <c r="AS257"/>
  <c r="AY344"/>
  <c r="AM312"/>
  <c r="AS268"/>
  <c r="AV345"/>
  <c r="BO334"/>
  <c r="BC312"/>
  <c r="AQ345"/>
  <c r="AV290"/>
  <c r="AX301"/>
  <c r="BF278"/>
  <c r="BI279"/>
  <c r="BJ300"/>
  <c r="BE323"/>
  <c r="BA334"/>
  <c r="AN345"/>
  <c r="AO268"/>
  <c r="AV312"/>
  <c r="AL345"/>
  <c r="AX268"/>
  <c r="BL290"/>
  <c r="BF367"/>
  <c r="AP367"/>
  <c r="AL279"/>
  <c r="BP257"/>
  <c r="BD345"/>
  <c r="AX356"/>
  <c r="BH268"/>
  <c r="AU344"/>
  <c r="BM356"/>
  <c r="BJ312"/>
  <c r="BC268"/>
  <c r="BG279"/>
  <c r="BF334"/>
  <c r="AY268"/>
  <c r="AR345"/>
  <c r="AU312"/>
  <c r="AX257"/>
  <c r="BD290"/>
  <c r="BH356"/>
  <c r="BO356"/>
  <c r="AL356"/>
  <c r="BE268"/>
  <c r="AV323"/>
  <c r="AR367"/>
  <c r="AW301"/>
  <c r="BL312"/>
  <c r="AY300"/>
  <c r="BK323"/>
  <c r="BF312"/>
  <c r="AM268"/>
  <c r="AP278"/>
  <c r="AT279"/>
  <c r="BL268"/>
  <c r="AU345"/>
  <c r="BG257"/>
  <c r="AL257"/>
  <c r="AP290"/>
  <c r="BB301"/>
  <c r="BT256"/>
  <c r="AS334"/>
  <c r="BM344"/>
  <c r="AX323"/>
  <c r="BB278"/>
  <c r="BP356"/>
  <c r="BD367"/>
  <c r="AO367"/>
  <c r="BG301"/>
  <c r="BF356"/>
  <c r="BU245"/>
  <c r="AY356"/>
  <c r="AT334"/>
  <c r="AR312"/>
  <c r="BT300"/>
  <c r="BN367"/>
  <c r="BJ268"/>
  <c r="AZ290"/>
  <c r="BJ334"/>
  <c r="BE356"/>
  <c r="AW300"/>
  <c r="BG278"/>
  <c r="AM301"/>
  <c r="AX312"/>
  <c r="AV367"/>
  <c r="AN367"/>
  <c r="BC334"/>
  <c r="AZ268"/>
  <c r="AX345"/>
  <c r="AR257"/>
  <c r="AU301"/>
  <c r="BK334"/>
  <c r="BM367"/>
  <c r="BO279"/>
  <c r="AQ334"/>
  <c r="AM323"/>
  <c r="AN344"/>
  <c r="AX367"/>
  <c r="AQ268"/>
  <c r="BH367"/>
  <c r="BB312"/>
  <c r="BL367"/>
  <c r="AZ344"/>
  <c r="AN278"/>
  <c r="BN278"/>
  <c r="AY301"/>
  <c r="AY312"/>
  <c r="AY345"/>
  <c r="BL356"/>
  <c r="AT356"/>
  <c r="AW268"/>
  <c r="BF279"/>
  <c r="AL301"/>
  <c r="BL323"/>
  <c r="BP312"/>
  <c r="BL278"/>
  <c r="AN300"/>
  <c r="BO367"/>
  <c r="BP323"/>
  <c r="AY278"/>
  <c r="BK268"/>
  <c r="BM301"/>
  <c r="BC257"/>
  <c r="BP345"/>
  <c r="DK275" l="1"/>
  <c r="DM275" s="1"/>
  <c r="DK242"/>
  <c r="DM242" s="1"/>
  <c r="DK231"/>
  <c r="DM231" s="1"/>
  <c r="CT277"/>
  <c r="DD277"/>
  <c r="CM277"/>
  <c r="CQ277"/>
  <c r="CZ277"/>
  <c r="CE277"/>
  <c r="CK277"/>
  <c r="BS300"/>
  <c r="BW300"/>
  <c r="BX300" s="1"/>
  <c r="BQ278"/>
  <c r="CR276"/>
  <c r="DB277"/>
  <c r="BR344"/>
  <c r="CO276"/>
  <c r="DF277"/>
  <c r="CH277"/>
  <c r="CF276"/>
  <c r="CJ277"/>
  <c r="BR278"/>
  <c r="CW277"/>
  <c r="BQ344"/>
  <c r="CG277"/>
  <c r="CY277"/>
  <c r="BQ300"/>
  <c r="CV276"/>
  <c r="CX277"/>
  <c r="DG277"/>
  <c r="BW245"/>
  <c r="BX245" s="1"/>
  <c r="CH244"/>
  <c r="DJ244" s="1"/>
  <c r="BS245"/>
  <c r="BS396" s="1"/>
  <c r="BR300"/>
  <c r="BS344"/>
  <c r="BW344"/>
  <c r="BX344" s="1"/>
  <c r="BW278"/>
  <c r="BX278" s="1"/>
  <c r="BS278"/>
  <c r="CD276"/>
  <c r="DK253"/>
  <c r="DM253" s="1"/>
  <c r="DH265"/>
  <c r="DI265" s="1"/>
  <c r="BT396"/>
  <c r="BX333"/>
  <c r="BX311"/>
  <c r="BX355"/>
  <c r="BX322"/>
  <c r="BX256"/>
  <c r="BX289"/>
  <c r="BX366"/>
  <c r="BX267"/>
  <c r="DH243"/>
  <c r="DI243" s="1"/>
  <c r="DK264"/>
  <c r="DM264" s="1"/>
  <c r="AZ2" i="7"/>
  <c r="CS2" s="1"/>
  <c r="CR2"/>
  <c r="BS268" i="9"/>
  <c r="BR268"/>
  <c r="BQ268"/>
  <c r="BS367"/>
  <c r="BQ367"/>
  <c r="BR367"/>
  <c r="BS301"/>
  <c r="BQ301"/>
  <c r="BR301"/>
  <c r="BS279"/>
  <c r="BR279"/>
  <c r="BQ279"/>
  <c r="BS257"/>
  <c r="BS397" s="1"/>
  <c r="BR257"/>
  <c r="BR397" s="1"/>
  <c r="BQ257"/>
  <c r="BQ397" s="1"/>
  <c r="BS323"/>
  <c r="BQ323"/>
  <c r="BR323"/>
  <c r="BS312"/>
  <c r="BQ312"/>
  <c r="BR312"/>
  <c r="BS334"/>
  <c r="BQ334"/>
  <c r="BR334"/>
  <c r="BS345"/>
  <c r="BQ345"/>
  <c r="BR345"/>
  <c r="BS290"/>
  <c r="BQ290"/>
  <c r="BR290"/>
  <c r="BS356"/>
  <c r="BQ356"/>
  <c r="BR356"/>
  <c r="DH254"/>
  <c r="DI254" s="1"/>
  <c r="CD266"/>
  <c r="BW268"/>
  <c r="DG267"/>
  <c r="DE267"/>
  <c r="DC267"/>
  <c r="DA267"/>
  <c r="CY267"/>
  <c r="CW267"/>
  <c r="CU267"/>
  <c r="CS267"/>
  <c r="CQ267"/>
  <c r="CO266"/>
  <c r="CM267"/>
  <c r="CK267"/>
  <c r="CI267"/>
  <c r="CG267"/>
  <c r="CE267"/>
  <c r="DF267"/>
  <c r="DD267"/>
  <c r="DB267"/>
  <c r="CZ267"/>
  <c r="CX267"/>
  <c r="CV266"/>
  <c r="CT267"/>
  <c r="CR266"/>
  <c r="CP267"/>
  <c r="CN267"/>
  <c r="CL267"/>
  <c r="CJ267"/>
  <c r="CH267"/>
  <c r="CF266"/>
  <c r="BW367"/>
  <c r="BW301"/>
  <c r="CD277"/>
  <c r="BW279"/>
  <c r="DG278"/>
  <c r="DE278"/>
  <c r="DC278"/>
  <c r="DA278"/>
  <c r="CY278"/>
  <c r="CW278"/>
  <c r="CU278"/>
  <c r="CS278"/>
  <c r="CQ278"/>
  <c r="CO277"/>
  <c r="CM278"/>
  <c r="CK278"/>
  <c r="CI278"/>
  <c r="CG278"/>
  <c r="CE278"/>
  <c r="DF278"/>
  <c r="DD278"/>
  <c r="DB278"/>
  <c r="CZ278"/>
  <c r="CX278"/>
  <c r="CV277"/>
  <c r="CT278"/>
  <c r="CR277"/>
  <c r="CP278"/>
  <c r="CN278"/>
  <c r="CL278"/>
  <c r="CJ278"/>
  <c r="CH278"/>
  <c r="CF277"/>
  <c r="CD255"/>
  <c r="BW257"/>
  <c r="DG256"/>
  <c r="DE256"/>
  <c r="DC256"/>
  <c r="DA256"/>
  <c r="CY256"/>
  <c r="CW256"/>
  <c r="CU256"/>
  <c r="CS256"/>
  <c r="CQ256"/>
  <c r="CO255"/>
  <c r="CM256"/>
  <c r="CK256"/>
  <c r="CI256"/>
  <c r="CG256"/>
  <c r="CE256"/>
  <c r="DF256"/>
  <c r="DD256"/>
  <c r="DB256"/>
  <c r="CZ256"/>
  <c r="CX256"/>
  <c r="CV255"/>
  <c r="CT256"/>
  <c r="CR255"/>
  <c r="CP256"/>
  <c r="CN256"/>
  <c r="CL256"/>
  <c r="CJ256"/>
  <c r="CH256"/>
  <c r="CF255"/>
  <c r="BW323"/>
  <c r="BW312"/>
  <c r="BW334"/>
  <c r="DM245"/>
  <c r="BW345"/>
  <c r="BW290"/>
  <c r="BW356"/>
  <c r="AJ313"/>
  <c r="CB301"/>
  <c r="AJ291"/>
  <c r="AJ335"/>
  <c r="AJ324"/>
  <c r="AJ346"/>
  <c r="DK232"/>
  <c r="DM232" s="1"/>
  <c r="DJ265"/>
  <c r="DH244"/>
  <c r="DI244" s="1"/>
  <c r="AJ357"/>
  <c r="AJ302"/>
  <c r="CB290"/>
  <c r="DJ254"/>
  <c r="DJ243"/>
  <c r="A1260" i="7"/>
  <c r="P1259"/>
  <c r="A1340"/>
  <c r="P1339"/>
  <c r="A1420"/>
  <c r="P1419"/>
  <c r="A1380"/>
  <c r="P1379"/>
  <c r="A1460"/>
  <c r="P1459"/>
  <c r="A500"/>
  <c r="P499"/>
  <c r="A660"/>
  <c r="P659"/>
  <c r="CB279" i="9"/>
  <c r="AJ280"/>
  <c r="AJ269"/>
  <c r="CB268"/>
  <c r="CB257"/>
  <c r="P846" i="8"/>
  <c r="P20" i="7"/>
  <c r="A21"/>
  <c r="A142"/>
  <c r="A101"/>
  <c r="A62"/>
  <c r="BK280" i="9"/>
  <c r="AN346"/>
  <c r="BM324"/>
  <c r="BB313"/>
  <c r="BO269"/>
  <c r="AZ313"/>
  <c r="BG291"/>
  <c r="BP346"/>
  <c r="BC357"/>
  <c r="BJ313"/>
  <c r="AS302"/>
  <c r="BD324"/>
  <c r="BD302"/>
  <c r="AR346"/>
  <c r="AX280"/>
  <c r="AZ280"/>
  <c r="BC346"/>
  <c r="BT312"/>
  <c r="BC269"/>
  <c r="AS269"/>
  <c r="AM280"/>
  <c r="BD280"/>
  <c r="BE313"/>
  <c r="AO291"/>
  <c r="BG346"/>
  <c r="AL324"/>
  <c r="AT302"/>
  <c r="BJ291"/>
  <c r="BH313"/>
  <c r="BN346"/>
  <c r="BN280"/>
  <c r="BM269"/>
  <c r="AS357"/>
  <c r="AZ357"/>
  <c r="AQ335"/>
  <c r="AW269"/>
  <c r="AV313"/>
  <c r="AL302"/>
  <c r="AQ324"/>
  <c r="AW335"/>
  <c r="BF280"/>
  <c r="AX335"/>
  <c r="AW280"/>
  <c r="BT257"/>
  <c r="BB324"/>
  <c r="AU302"/>
  <c r="BB335"/>
  <c r="AO280"/>
  <c r="BA335"/>
  <c r="BF269"/>
  <c r="BM280"/>
  <c r="AS335"/>
  <c r="AP357"/>
  <c r="AQ346"/>
  <c r="AP313"/>
  <c r="BO335"/>
  <c r="BH280"/>
  <c r="BI335"/>
  <c r="BC335"/>
  <c r="BF346"/>
  <c r="AM346"/>
  <c r="AZ346"/>
  <c r="BO324"/>
  <c r="BH291"/>
  <c r="AV324"/>
  <c r="BD346"/>
  <c r="BT323"/>
  <c r="BI346"/>
  <c r="BN335"/>
  <c r="BU356"/>
  <c r="BE335"/>
  <c r="AQ357"/>
  <c r="BF324"/>
  <c r="BH346"/>
  <c r="BE291"/>
  <c r="BL324"/>
  <c r="BJ324"/>
  <c r="BA357"/>
  <c r="AR357"/>
  <c r="AX324"/>
  <c r="AX313"/>
  <c r="AT313"/>
  <c r="BI324"/>
  <c r="BA324"/>
  <c r="BM357"/>
  <c r="AS346"/>
  <c r="AR280"/>
  <c r="AO335"/>
  <c r="BN269"/>
  <c r="AY357"/>
  <c r="AV280"/>
  <c r="AZ324"/>
  <c r="AP291"/>
  <c r="AW313"/>
  <c r="BF291"/>
  <c r="BL335"/>
  <c r="BN313"/>
  <c r="BP302"/>
  <c r="AX269"/>
  <c r="BG324"/>
  <c r="BN291"/>
  <c r="BU268"/>
  <c r="AM269"/>
  <c r="AW324"/>
  <c r="AV335"/>
  <c r="BB357"/>
  <c r="BL280"/>
  <c r="BI313"/>
  <c r="AY346"/>
  <c r="AR324"/>
  <c r="AN280"/>
  <c r="AN313"/>
  <c r="BH357"/>
  <c r="BU279"/>
  <c r="BG280"/>
  <c r="AR291"/>
  <c r="AY302"/>
  <c r="AV291"/>
  <c r="BC291"/>
  <c r="BI269"/>
  <c r="DL268"/>
  <c r="BJ357"/>
  <c r="BP324"/>
  <c r="AV302"/>
  <c r="BD357"/>
  <c r="AQ291"/>
  <c r="BM335"/>
  <c r="AY291"/>
  <c r="AO302"/>
  <c r="BT334"/>
  <c r="BF313"/>
  <c r="BA291"/>
  <c r="AU313"/>
  <c r="AM313"/>
  <c r="AO357"/>
  <c r="AM302"/>
  <c r="BP291"/>
  <c r="AR302"/>
  <c r="AN324"/>
  <c r="AW302"/>
  <c r="AQ302"/>
  <c r="AX357"/>
  <c r="BL291"/>
  <c r="AU291"/>
  <c r="AT324"/>
  <c r="BJ302"/>
  <c r="BC313"/>
  <c r="AQ269"/>
  <c r="BJ346"/>
  <c r="BP269"/>
  <c r="BB346"/>
  <c r="BT301"/>
  <c r="BI291"/>
  <c r="BB269"/>
  <c r="BK324"/>
  <c r="BT367"/>
  <c r="BC324"/>
  <c r="AZ291"/>
  <c r="BT268"/>
  <c r="AM335"/>
  <c r="BB280"/>
  <c r="AW346"/>
  <c r="BH302"/>
  <c r="AY335"/>
  <c r="AV346"/>
  <c r="DL257"/>
  <c r="BB291"/>
  <c r="BG302"/>
  <c r="BK346"/>
  <c r="AT357"/>
  <c r="BP313"/>
  <c r="BG335"/>
  <c r="AT346"/>
  <c r="AS324"/>
  <c r="AP346"/>
  <c r="AS280"/>
  <c r="AO346"/>
  <c r="BM291"/>
  <c r="BK291"/>
  <c r="BK335"/>
  <c r="AX302"/>
  <c r="BD269"/>
  <c r="BL313"/>
  <c r="BO302"/>
  <c r="BT345"/>
  <c r="AQ280"/>
  <c r="AO269"/>
  <c r="BI357"/>
  <c r="BT290"/>
  <c r="BO313"/>
  <c r="BG269"/>
  <c r="AZ269"/>
  <c r="BU312"/>
  <c r="AW357"/>
  <c r="BE269"/>
  <c r="BK313"/>
  <c r="BT356"/>
  <c r="AU280"/>
  <c r="AZ302"/>
  <c r="DL279"/>
  <c r="AN357"/>
  <c r="AS313"/>
  <c r="BJ280"/>
  <c r="BO291"/>
  <c r="BE324"/>
  <c r="BI302"/>
  <c r="BK357"/>
  <c r="BH324"/>
  <c r="BU345"/>
  <c r="BT279"/>
  <c r="AZ335"/>
  <c r="AP269"/>
  <c r="AX291"/>
  <c r="AT280"/>
  <c r="BD313"/>
  <c r="BA269"/>
  <c r="AU335"/>
  <c r="BL302"/>
  <c r="BL269"/>
  <c r="BF357"/>
  <c r="AT269"/>
  <c r="AY280"/>
  <c r="BN357"/>
  <c r="AN269"/>
  <c r="AV269"/>
  <c r="BC280"/>
  <c r="BO357"/>
  <c r="BL357"/>
  <c r="AL335"/>
  <c r="AU346"/>
  <c r="BM313"/>
  <c r="BM302"/>
  <c r="BJ335"/>
  <c r="AN335"/>
  <c r="AX346"/>
  <c r="BP357"/>
  <c r="BA346"/>
  <c r="BP280"/>
  <c r="AM291"/>
  <c r="BF335"/>
  <c r="AL346"/>
  <c r="AM357"/>
  <c r="AP335"/>
  <c r="AT335"/>
  <c r="AY324"/>
  <c r="BE302"/>
  <c r="BU301"/>
  <c r="AV357"/>
  <c r="BC302"/>
  <c r="BH335"/>
  <c r="AL313"/>
  <c r="AL280"/>
  <c r="AY269"/>
  <c r="AU269"/>
  <c r="BO280"/>
  <c r="BU323"/>
  <c r="BD335"/>
  <c r="BU367"/>
  <c r="BM346"/>
  <c r="BK302"/>
  <c r="BA280"/>
  <c r="BE280"/>
  <c r="AP324"/>
  <c r="BA313"/>
  <c r="BE346"/>
  <c r="BI280"/>
  <c r="AO313"/>
  <c r="BU334"/>
  <c r="AM324"/>
  <c r="BJ269"/>
  <c r="BG357"/>
  <c r="BL346"/>
  <c r="AP302"/>
  <c r="AU324"/>
  <c r="AQ313"/>
  <c r="BN324"/>
  <c r="AN291"/>
  <c r="BH269"/>
  <c r="AN302"/>
  <c r="BD291"/>
  <c r="AL357"/>
  <c r="BB302"/>
  <c r="BU257"/>
  <c r="AR313"/>
  <c r="AP280"/>
  <c r="BU290"/>
  <c r="AO324"/>
  <c r="AR269"/>
  <c r="AL269"/>
  <c r="BG313"/>
  <c r="BN302"/>
  <c r="BA302"/>
  <c r="BO346"/>
  <c r="BF302"/>
  <c r="AS291"/>
  <c r="BK269"/>
  <c r="AR335"/>
  <c r="AT291"/>
  <c r="BP335"/>
  <c r="AY313"/>
  <c r="DH276" l="1"/>
  <c r="DI276" s="1"/>
  <c r="DJ276"/>
  <c r="DH255"/>
  <c r="DI255" s="1"/>
  <c r="DK265"/>
  <c r="DM265" s="1"/>
  <c r="DK243"/>
  <c r="DM243" s="1"/>
  <c r="DH277"/>
  <c r="DI277" s="1"/>
  <c r="BT397"/>
  <c r="BX290"/>
  <c r="BX312"/>
  <c r="BX367"/>
  <c r="BX268"/>
  <c r="BX356"/>
  <c r="BX345"/>
  <c r="BX334"/>
  <c r="BX323"/>
  <c r="BX257"/>
  <c r="BX279"/>
  <c r="BX301"/>
  <c r="DH266"/>
  <c r="DI266" s="1"/>
  <c r="DK254"/>
  <c r="DM254" s="1"/>
  <c r="BS346"/>
  <c r="BQ346"/>
  <c r="BR346"/>
  <c r="BS335"/>
  <c r="BQ335"/>
  <c r="BR335"/>
  <c r="BS269"/>
  <c r="BR269"/>
  <c r="BQ269"/>
  <c r="BQ357"/>
  <c r="BS324"/>
  <c r="BQ324"/>
  <c r="BR324"/>
  <c r="BQ291"/>
  <c r="BR291"/>
  <c r="BS313"/>
  <c r="BQ313"/>
  <c r="BR313"/>
  <c r="BS280"/>
  <c r="BR280"/>
  <c r="BQ280"/>
  <c r="BS302"/>
  <c r="BQ302"/>
  <c r="BR302"/>
  <c r="DH256"/>
  <c r="DI256" s="1"/>
  <c r="DK244"/>
  <c r="DM244" s="1"/>
  <c r="DM257"/>
  <c r="BW346"/>
  <c r="BW335"/>
  <c r="CD267"/>
  <c r="BW269"/>
  <c r="DG268"/>
  <c r="DE268"/>
  <c r="DC268"/>
  <c r="DA268"/>
  <c r="CY268"/>
  <c r="CW268"/>
  <c r="CU268"/>
  <c r="CS268"/>
  <c r="CQ268"/>
  <c r="CO267"/>
  <c r="CM268"/>
  <c r="CK268"/>
  <c r="CI268"/>
  <c r="CG268"/>
  <c r="CE268"/>
  <c r="DF268"/>
  <c r="DD268"/>
  <c r="DB268"/>
  <c r="CZ268"/>
  <c r="CX268"/>
  <c r="CV267"/>
  <c r="CT268"/>
  <c r="CR267"/>
  <c r="CP268"/>
  <c r="CN268"/>
  <c r="CL268"/>
  <c r="CJ268"/>
  <c r="CH268"/>
  <c r="CF267"/>
  <c r="BW324"/>
  <c r="BW313"/>
  <c r="CD278"/>
  <c r="BW280"/>
  <c r="DG279"/>
  <c r="DE279"/>
  <c r="DC279"/>
  <c r="DA279"/>
  <c r="CY279"/>
  <c r="CW279"/>
  <c r="CU279"/>
  <c r="CS279"/>
  <c r="CQ279"/>
  <c r="CO278"/>
  <c r="CM279"/>
  <c r="CK279"/>
  <c r="CI279"/>
  <c r="CG279"/>
  <c r="CE279"/>
  <c r="DF279"/>
  <c r="DD279"/>
  <c r="DB279"/>
  <c r="CZ279"/>
  <c r="CX279"/>
  <c r="CV278"/>
  <c r="CT279"/>
  <c r="CR278"/>
  <c r="CP279"/>
  <c r="CN279"/>
  <c r="CL279"/>
  <c r="CJ279"/>
  <c r="CH279"/>
  <c r="CF278"/>
  <c r="BW302"/>
  <c r="AJ358"/>
  <c r="AJ347"/>
  <c r="AJ336"/>
  <c r="AJ303"/>
  <c r="CB291"/>
  <c r="AJ325"/>
  <c r="DJ256"/>
  <c r="DJ255"/>
  <c r="DJ266"/>
  <c r="AJ292"/>
  <c r="CB302"/>
  <c r="AJ314"/>
  <c r="DJ277"/>
  <c r="A1461" i="7"/>
  <c r="P1460"/>
  <c r="A1381"/>
  <c r="P1380"/>
  <c r="A1421"/>
  <c r="P1420"/>
  <c r="A1341"/>
  <c r="P1340"/>
  <c r="A1261"/>
  <c r="P1260"/>
  <c r="A661"/>
  <c r="P660"/>
  <c r="A501"/>
  <c r="P500"/>
  <c r="CB280" i="9"/>
  <c r="AJ281"/>
  <c r="CB269"/>
  <c r="P21" i="7"/>
  <c r="A22"/>
  <c r="BA2"/>
  <c r="CT2" s="1"/>
  <c r="A143"/>
  <c r="A102"/>
  <c r="A63"/>
  <c r="AL292" i="9"/>
  <c r="BD303"/>
  <c r="BH358"/>
  <c r="AN347"/>
  <c r="BI358"/>
  <c r="BM292"/>
  <c r="AM358"/>
  <c r="AO358"/>
  <c r="AS358"/>
  <c r="BH281"/>
  <c r="AX292"/>
  <c r="AX314"/>
  <c r="AX281"/>
  <c r="AW358"/>
  <c r="BC325"/>
  <c r="BD292"/>
  <c r="BN281"/>
  <c r="AW291"/>
  <c r="BN336"/>
  <c r="AY303"/>
  <c r="AN358"/>
  <c r="AT292"/>
  <c r="BU269"/>
  <c r="AP358"/>
  <c r="BT269"/>
  <c r="BA292"/>
  <c r="AN281"/>
  <c r="AU303"/>
  <c r="BF314"/>
  <c r="AZ314"/>
  <c r="AT281"/>
  <c r="AP347"/>
  <c r="AQ303"/>
  <c r="AN325"/>
  <c r="BA303"/>
  <c r="BF303"/>
  <c r="BO325"/>
  <c r="BM336"/>
  <c r="AM347"/>
  <c r="BA336"/>
  <c r="BE281"/>
  <c r="AZ336"/>
  <c r="BE292"/>
  <c r="AY347"/>
  <c r="AM314"/>
  <c r="BD314"/>
  <c r="AV314"/>
  <c r="BB314"/>
  <c r="BL314"/>
  <c r="BN325"/>
  <c r="AS292"/>
  <c r="BI347"/>
  <c r="BG358"/>
  <c r="AW303"/>
  <c r="BO347"/>
  <c r="AW281"/>
  <c r="AS347"/>
  <c r="BE358"/>
  <c r="BO292"/>
  <c r="AU314"/>
  <c r="AR303"/>
  <c r="AR314"/>
  <c r="AU281"/>
  <c r="AL314"/>
  <c r="BG303"/>
  <c r="AW292"/>
  <c r="BL347"/>
  <c r="BB336"/>
  <c r="BK281"/>
  <c r="BK358"/>
  <c r="BH303"/>
  <c r="AS303"/>
  <c r="BL292"/>
  <c r="BM347"/>
  <c r="BB325"/>
  <c r="AX358"/>
  <c r="AL291"/>
  <c r="AW347"/>
  <c r="AL336"/>
  <c r="BC314"/>
  <c r="AT325"/>
  <c r="BO314"/>
  <c r="AM292"/>
  <c r="BI325"/>
  <c r="BJ325"/>
  <c r="AZ358"/>
  <c r="BC281"/>
  <c r="DL280"/>
  <c r="BT291"/>
  <c r="AY358"/>
  <c r="AR336"/>
  <c r="BD358"/>
  <c r="BM314"/>
  <c r="BP303"/>
  <c r="BC292"/>
  <c r="BH336"/>
  <c r="AL281"/>
  <c r="AL347"/>
  <c r="BE347"/>
  <c r="BJ281"/>
  <c r="AQ325"/>
  <c r="AR292"/>
  <c r="BC303"/>
  <c r="AN336"/>
  <c r="AP325"/>
  <c r="BK303"/>
  <c r="BK314"/>
  <c r="AS336"/>
  <c r="BP325"/>
  <c r="BU291"/>
  <c r="AW314"/>
  <c r="AL303"/>
  <c r="AQ336"/>
  <c r="BN303"/>
  <c r="BT346"/>
  <c r="BU280"/>
  <c r="BN314"/>
  <c r="AY314"/>
  <c r="BJ347"/>
  <c r="BT280"/>
  <c r="BM325"/>
  <c r="AT358"/>
  <c r="BP281"/>
  <c r="AZ292"/>
  <c r="AY336"/>
  <c r="BJ303"/>
  <c r="BP314"/>
  <c r="BA325"/>
  <c r="AX303"/>
  <c r="BG336"/>
  <c r="AM325"/>
  <c r="AX336"/>
  <c r="BJ336"/>
  <c r="AV358"/>
  <c r="BI336"/>
  <c r="BF325"/>
  <c r="BL325"/>
  <c r="AZ303"/>
  <c r="AQ358"/>
  <c r="BG281"/>
  <c r="BH314"/>
  <c r="BT357"/>
  <c r="BF358"/>
  <c r="AP303"/>
  <c r="AV336"/>
  <c r="AV347"/>
  <c r="BC336"/>
  <c r="AL358"/>
  <c r="AT314"/>
  <c r="BA314"/>
  <c r="BK336"/>
  <c r="AW325"/>
  <c r="AP314"/>
  <c r="AM336"/>
  <c r="BJ314"/>
  <c r="BF347"/>
  <c r="AR325"/>
  <c r="BJ358"/>
  <c r="BT335"/>
  <c r="AS281"/>
  <c r="BE325"/>
  <c r="BL336"/>
  <c r="BB358"/>
  <c r="BG347"/>
  <c r="AR347"/>
  <c r="BE303"/>
  <c r="AS314"/>
  <c r="AO303"/>
  <c r="BM303"/>
  <c r="AO292"/>
  <c r="BK292"/>
  <c r="AN303"/>
  <c r="BI281"/>
  <c r="BU357"/>
  <c r="BT313"/>
  <c r="BK325"/>
  <c r="AY325"/>
  <c r="BO281"/>
  <c r="BF292"/>
  <c r="BL303"/>
  <c r="BN358"/>
  <c r="BU302"/>
  <c r="BH347"/>
  <c r="BT302"/>
  <c r="BH325"/>
  <c r="AU325"/>
  <c r="BG292"/>
  <c r="AU358"/>
  <c r="BU313"/>
  <c r="AZ347"/>
  <c r="AZ325"/>
  <c r="AV303"/>
  <c r="BD347"/>
  <c r="BU346"/>
  <c r="AL325"/>
  <c r="AW336"/>
  <c r="BP292"/>
  <c r="BJ292"/>
  <c r="AU357"/>
  <c r="AV292"/>
  <c r="BB347"/>
  <c r="AO336"/>
  <c r="BE357"/>
  <c r="AO347"/>
  <c r="AO314"/>
  <c r="AM303"/>
  <c r="BD281"/>
  <c r="BO336"/>
  <c r="AZ281"/>
  <c r="AP336"/>
  <c r="BF281"/>
  <c r="BI314"/>
  <c r="AN292"/>
  <c r="BT324"/>
  <c r="BM358"/>
  <c r="AU347"/>
  <c r="BM281"/>
  <c r="BK347"/>
  <c r="BA347"/>
  <c r="AY292"/>
  <c r="BG325"/>
  <c r="DL269"/>
  <c r="BE336"/>
  <c r="BI303"/>
  <c r="BC358"/>
  <c r="BD325"/>
  <c r="BP347"/>
  <c r="BG314"/>
  <c r="BA358"/>
  <c r="AO325"/>
  <c r="BE314"/>
  <c r="BN292"/>
  <c r="AM281"/>
  <c r="BL281"/>
  <c r="AN314"/>
  <c r="AT303"/>
  <c r="AY281"/>
  <c r="BB281"/>
  <c r="AT347"/>
  <c r="AQ347"/>
  <c r="AX347"/>
  <c r="AT336"/>
  <c r="BP358"/>
  <c r="BO303"/>
  <c r="BU324"/>
  <c r="AP292"/>
  <c r="AU292"/>
  <c r="BI292"/>
  <c r="BB292"/>
  <c r="AV325"/>
  <c r="AR281"/>
  <c r="BO358"/>
  <c r="AX325"/>
  <c r="AQ292"/>
  <c r="AQ314"/>
  <c r="BN347"/>
  <c r="BB303"/>
  <c r="AS325"/>
  <c r="BH292"/>
  <c r="AO281"/>
  <c r="AR358"/>
  <c r="BF336"/>
  <c r="BA281"/>
  <c r="BU335"/>
  <c r="AU336"/>
  <c r="BL358"/>
  <c r="BC347"/>
  <c r="AQ281"/>
  <c r="AP281"/>
  <c r="AV281"/>
  <c r="BD336"/>
  <c r="BP336"/>
  <c r="DK255" l="1"/>
  <c r="DM255" s="1"/>
  <c r="DK276"/>
  <c r="DM276" s="1"/>
  <c r="DK277"/>
  <c r="DM277" s="1"/>
  <c r="BS291"/>
  <c r="BW291"/>
  <c r="BX291" s="1"/>
  <c r="BW357"/>
  <c r="BX357" s="1"/>
  <c r="BS357"/>
  <c r="BR357"/>
  <c r="DH278"/>
  <c r="DI278" s="1"/>
  <c r="DH267"/>
  <c r="DI267" s="1"/>
  <c r="BX302"/>
  <c r="BX280"/>
  <c r="BX313"/>
  <c r="BX324"/>
  <c r="BX346"/>
  <c r="BX269"/>
  <c r="BX335"/>
  <c r="DK266"/>
  <c r="DM266" s="1"/>
  <c r="BS314"/>
  <c r="BQ314"/>
  <c r="BR314"/>
  <c r="BS292"/>
  <c r="BQ292"/>
  <c r="BR292"/>
  <c r="BS325"/>
  <c r="BQ325"/>
  <c r="BR325"/>
  <c r="BS303"/>
  <c r="BQ303"/>
  <c r="BR303"/>
  <c r="BS347"/>
  <c r="BQ347"/>
  <c r="BR347"/>
  <c r="BS281"/>
  <c r="BR281"/>
  <c r="BQ281"/>
  <c r="BS336"/>
  <c r="BQ336"/>
  <c r="BR336"/>
  <c r="BS358"/>
  <c r="BQ358"/>
  <c r="BR358"/>
  <c r="DK256"/>
  <c r="DM256" s="1"/>
  <c r="BW314"/>
  <c r="BW292"/>
  <c r="BW325"/>
  <c r="BW303"/>
  <c r="BW347"/>
  <c r="CD279"/>
  <c r="BW281"/>
  <c r="DG280"/>
  <c r="DE280"/>
  <c r="DC280"/>
  <c r="DA280"/>
  <c r="CY280"/>
  <c r="CW280"/>
  <c r="CU280"/>
  <c r="CS280"/>
  <c r="CQ280"/>
  <c r="CO279"/>
  <c r="CM280"/>
  <c r="CK280"/>
  <c r="CI280"/>
  <c r="CG280"/>
  <c r="CE280"/>
  <c r="DF280"/>
  <c r="DD280"/>
  <c r="DB280"/>
  <c r="CZ280"/>
  <c r="CX280"/>
  <c r="CV279"/>
  <c r="CT280"/>
  <c r="CR279"/>
  <c r="CP280"/>
  <c r="CN280"/>
  <c r="CL280"/>
  <c r="CJ280"/>
  <c r="CH280"/>
  <c r="CF279"/>
  <c r="BW336"/>
  <c r="BW358"/>
  <c r="DM269"/>
  <c r="AJ326"/>
  <c r="AJ304"/>
  <c r="CB292"/>
  <c r="AJ337"/>
  <c r="AJ315"/>
  <c r="CB303"/>
  <c r="AJ359"/>
  <c r="AJ293"/>
  <c r="AJ348"/>
  <c r="DJ268"/>
  <c r="DJ267"/>
  <c r="DJ278"/>
  <c r="DH268"/>
  <c r="DI268" s="1"/>
  <c r="A1262" i="7"/>
  <c r="P1261"/>
  <c r="A1342"/>
  <c r="P1341"/>
  <c r="A1422"/>
  <c r="P1421"/>
  <c r="A1382"/>
  <c r="P1381"/>
  <c r="A1462"/>
  <c r="P1461"/>
  <c r="A502"/>
  <c r="P501"/>
  <c r="A662"/>
  <c r="P661"/>
  <c r="CB281" i="9"/>
  <c r="P1006" i="8"/>
  <c r="P926"/>
  <c r="P22" i="7"/>
  <c r="A23"/>
  <c r="BB2"/>
  <c r="CU2" s="1"/>
  <c r="A144"/>
  <c r="A103"/>
  <c r="A64"/>
  <c r="BO348" i="9"/>
  <c r="BA304"/>
  <c r="AN304"/>
  <c r="BP326"/>
  <c r="AO348"/>
  <c r="BM304"/>
  <c r="BM293"/>
  <c r="AL315"/>
  <c r="BD304"/>
  <c r="AQ326"/>
  <c r="BN348"/>
  <c r="BH315"/>
  <c r="AL348"/>
  <c r="AR337"/>
  <c r="BE359"/>
  <c r="AT326"/>
  <c r="BH359"/>
  <c r="BF337"/>
  <c r="AO304"/>
  <c r="AW304"/>
  <c r="BC315"/>
  <c r="AO359"/>
  <c r="AM348"/>
  <c r="BN326"/>
  <c r="AY293"/>
  <c r="AW359"/>
  <c r="BM337"/>
  <c r="BK315"/>
  <c r="AS348"/>
  <c r="AP348"/>
  <c r="AY315"/>
  <c r="BG359"/>
  <c r="AX326"/>
  <c r="BP348"/>
  <c r="BD293"/>
  <c r="BO304"/>
  <c r="AN359"/>
  <c r="BF293"/>
  <c r="BH348"/>
  <c r="AV315"/>
  <c r="AV359"/>
  <c r="BT347"/>
  <c r="BH326"/>
  <c r="AP337"/>
  <c r="BC304"/>
  <c r="BC348"/>
  <c r="BU325"/>
  <c r="AM359"/>
  <c r="BD337"/>
  <c r="BA326"/>
  <c r="AO293"/>
  <c r="AR304"/>
  <c r="BE348"/>
  <c r="AN348"/>
  <c r="BA337"/>
  <c r="BN293"/>
  <c r="BO293"/>
  <c r="BG348"/>
  <c r="BM359"/>
  <c r="AT304"/>
  <c r="AQ315"/>
  <c r="BK348"/>
  <c r="AW293"/>
  <c r="AR359"/>
  <c r="AW326"/>
  <c r="AX304"/>
  <c r="AL326"/>
  <c r="BI337"/>
  <c r="AT6" i="7"/>
  <c r="BL359" i="9"/>
  <c r="AZ6" i="7"/>
  <c r="BP315" i="9"/>
  <c r="BJ326"/>
  <c r="AZ293"/>
  <c r="BT281"/>
  <c r="BK326"/>
  <c r="AW6" i="7"/>
  <c r="AU326" i="9"/>
  <c r="AT293"/>
  <c r="BB359"/>
  <c r="AN337"/>
  <c r="BB337"/>
  <c r="AX293"/>
  <c r="BO326"/>
  <c r="AY337"/>
  <c r="BH304"/>
  <c r="BJ315"/>
  <c r="AT337"/>
  <c r="BA293"/>
  <c r="BB315"/>
  <c r="AX315"/>
  <c r="AR293"/>
  <c r="AX337"/>
  <c r="BI348"/>
  <c r="BF348"/>
  <c r="BK293"/>
  <c r="BJ337"/>
  <c r="BO337"/>
  <c r="AP315"/>
  <c r="AQ304"/>
  <c r="BG293"/>
  <c r="AY304"/>
  <c r="AU6" i="7"/>
  <c r="BD315" i="9"/>
  <c r="BA6" i="7"/>
  <c r="BT358" i="9"/>
  <c r="AT315"/>
  <c r="BB304"/>
  <c r="BT314"/>
  <c r="BM326"/>
  <c r="BJ359"/>
  <c r="AR326"/>
  <c r="BG304"/>
  <c r="BD348"/>
  <c r="AS326"/>
  <c r="AU304"/>
  <c r="BT325"/>
  <c r="AN293"/>
  <c r="AS293"/>
  <c r="AM304"/>
  <c r="BF326"/>
  <c r="BD326"/>
  <c r="BU281"/>
  <c r="BK359"/>
  <c r="BJ348"/>
  <c r="BN359"/>
  <c r="AL337"/>
  <c r="BM348"/>
  <c r="AS359"/>
  <c r="AS337"/>
  <c r="AX6" i="7"/>
  <c r="BP304" i="9"/>
  <c r="AP326"/>
  <c r="AL304"/>
  <c r="AO315"/>
  <c r="AL293"/>
  <c r="AO337"/>
  <c r="AZ326"/>
  <c r="AV348"/>
  <c r="BT303"/>
  <c r="AM293"/>
  <c r="BL326"/>
  <c r="AU348"/>
  <c r="AY348"/>
  <c r="BD359"/>
  <c r="BL304"/>
  <c r="AW315"/>
  <c r="AP359"/>
  <c r="BT336"/>
  <c r="AQ359"/>
  <c r="BF304"/>
  <c r="AV326"/>
  <c r="BB348"/>
  <c r="AT359"/>
  <c r="AX359"/>
  <c r="AU337"/>
  <c r="BL293"/>
  <c r="AM315"/>
  <c r="AS304"/>
  <c r="AR315"/>
  <c r="BC326"/>
  <c r="AZ359"/>
  <c r="BA315"/>
  <c r="AY359"/>
  <c r="BG315"/>
  <c r="AP304"/>
  <c r="AU315"/>
  <c r="BA348"/>
  <c r="AU359"/>
  <c r="BC293"/>
  <c r="BI326"/>
  <c r="AY6" i="7"/>
  <c r="AM326" i="9"/>
  <c r="BU347"/>
  <c r="BL348"/>
  <c r="AZ348"/>
  <c r="BI293"/>
  <c r="BI315"/>
  <c r="AT348"/>
  <c r="AR348"/>
  <c r="BU292"/>
  <c r="BM315"/>
  <c r="BH293"/>
  <c r="BE337"/>
  <c r="BA359"/>
  <c r="BF315"/>
  <c r="BL315"/>
  <c r="BN304"/>
  <c r="BN315"/>
  <c r="BI359"/>
  <c r="BU314"/>
  <c r="BJ293"/>
  <c r="BL337"/>
  <c r="BU336"/>
  <c r="BU358"/>
  <c r="AZ337"/>
  <c r="BE326"/>
  <c r="AP293"/>
  <c r="AW337"/>
  <c r="BF359"/>
  <c r="BB293"/>
  <c r="BC359"/>
  <c r="AN326"/>
  <c r="BG326"/>
  <c r="BG337"/>
  <c r="BT292"/>
  <c r="BO359"/>
  <c r="BE304"/>
  <c r="DL281"/>
  <c r="AY326"/>
  <c r="AN315"/>
  <c r="AM337"/>
  <c r="BJ304"/>
  <c r="BE315"/>
  <c r="AL359"/>
  <c r="BO315"/>
  <c r="AX348"/>
  <c r="AV6" i="7"/>
  <c r="AZ304" i="9"/>
  <c r="AW348"/>
  <c r="BP293"/>
  <c r="BI304"/>
  <c r="BB326"/>
  <c r="AS315"/>
  <c r="BC337"/>
  <c r="BU303"/>
  <c r="BK337"/>
  <c r="AQ348"/>
  <c r="AV337"/>
  <c r="BH337"/>
  <c r="BP359"/>
  <c r="AO326"/>
  <c r="BE293"/>
  <c r="AZ315"/>
  <c r="BP337"/>
  <c r="AU293"/>
  <c r="AQ293"/>
  <c r="DK278" l="1"/>
  <c r="DM278" s="1"/>
  <c r="DK267"/>
  <c r="DM267" s="1"/>
  <c r="BX358"/>
  <c r="BX303"/>
  <c r="BX292"/>
  <c r="BX336"/>
  <c r="BX281"/>
  <c r="BX347"/>
  <c r="BX325"/>
  <c r="BX314"/>
  <c r="BS348"/>
  <c r="BQ348"/>
  <c r="BR348"/>
  <c r="BS359"/>
  <c r="BQ359"/>
  <c r="BR359"/>
  <c r="BS315"/>
  <c r="BQ315"/>
  <c r="BR315"/>
  <c r="BQ293"/>
  <c r="BR293"/>
  <c r="BQ337"/>
  <c r="BR337"/>
  <c r="BR304"/>
  <c r="BS326"/>
  <c r="BQ326"/>
  <c r="BR326"/>
  <c r="DH279"/>
  <c r="DI279" s="1"/>
  <c r="DK268"/>
  <c r="DM268" s="1"/>
  <c r="DM281"/>
  <c r="BW348"/>
  <c r="BW359"/>
  <c r="BW315"/>
  <c r="BW326"/>
  <c r="AJ360"/>
  <c r="AJ327"/>
  <c r="AJ305"/>
  <c r="CB293"/>
  <c r="AJ349"/>
  <c r="CB304"/>
  <c r="AJ316"/>
  <c r="DJ280"/>
  <c r="DJ279"/>
  <c r="DH280"/>
  <c r="DI280" s="1"/>
  <c r="AJ338"/>
  <c r="BH382"/>
  <c r="CZ6"/>
  <c r="CZ316" s="1"/>
  <c r="BG384"/>
  <c r="BG377"/>
  <c r="BH385"/>
  <c r="BH377"/>
  <c r="BG383"/>
  <c r="BG380"/>
  <c r="BH383"/>
  <c r="BH386"/>
  <c r="BG381"/>
  <c r="BG385"/>
  <c r="CY6"/>
  <c r="CY316" s="1"/>
  <c r="BG382"/>
  <c r="BG379"/>
  <c r="AY385"/>
  <c r="DL323"/>
  <c r="AR385"/>
  <c r="AX386"/>
  <c r="DL322"/>
  <c r="BF378"/>
  <c r="AW386"/>
  <c r="CF323"/>
  <c r="AN384"/>
  <c r="AV385"/>
  <c r="AQ385"/>
  <c r="CI324"/>
  <c r="AV386"/>
  <c r="CN325"/>
  <c r="BE386"/>
  <c r="AP384"/>
  <c r="CH323"/>
  <c r="BF377"/>
  <c r="AO385"/>
  <c r="BA386"/>
  <c r="CS325"/>
  <c r="AU386"/>
  <c r="BH378"/>
  <c r="BH381"/>
  <c r="BH384"/>
  <c r="CO324"/>
  <c r="AW385"/>
  <c r="BF386"/>
  <c r="BF381"/>
  <c r="AU384"/>
  <c r="CM323"/>
  <c r="AX384"/>
  <c r="CP323"/>
  <c r="BF379"/>
  <c r="AT384"/>
  <c r="CL323"/>
  <c r="AS384"/>
  <c r="CK323"/>
  <c r="AL384"/>
  <c r="BC385"/>
  <c r="CU324"/>
  <c r="AM385"/>
  <c r="BD384"/>
  <c r="CV323"/>
  <c r="BC384"/>
  <c r="CU323"/>
  <c r="BF383"/>
  <c r="CX6"/>
  <c r="AP386"/>
  <c r="AQ386"/>
  <c r="AZ385"/>
  <c r="AY384"/>
  <c r="CQ323"/>
  <c r="BB384"/>
  <c r="AX385"/>
  <c r="BD386"/>
  <c r="BH380"/>
  <c r="BH379"/>
  <c r="BG378"/>
  <c r="AS386"/>
  <c r="CK325"/>
  <c r="CW323"/>
  <c r="BE384"/>
  <c r="BB385"/>
  <c r="AR386"/>
  <c r="CK324"/>
  <c r="AS385"/>
  <c r="BF384"/>
  <c r="AZ386"/>
  <c r="AM384"/>
  <c r="CS324"/>
  <c r="BA385"/>
  <c r="AU385"/>
  <c r="CM324"/>
  <c r="BE385"/>
  <c r="AM386"/>
  <c r="BF385"/>
  <c r="AO384"/>
  <c r="CG323"/>
  <c r="AZ384"/>
  <c r="BP386"/>
  <c r="BA384"/>
  <c r="CS323"/>
  <c r="AY386"/>
  <c r="DL324"/>
  <c r="AN386"/>
  <c r="AQ384"/>
  <c r="CI323"/>
  <c r="CL324"/>
  <c r="AT385"/>
  <c r="BP384"/>
  <c r="CZ319"/>
  <c r="CZ325"/>
  <c r="BG386"/>
  <c r="BP385"/>
  <c r="CG325"/>
  <c r="AO386"/>
  <c r="BD385"/>
  <c r="CV324"/>
  <c r="CF324"/>
  <c r="AN385"/>
  <c r="AW384"/>
  <c r="CO323"/>
  <c r="BC386"/>
  <c r="CU325"/>
  <c r="AL385"/>
  <c r="BF380"/>
  <c r="CJ323"/>
  <c r="AR384"/>
  <c r="AT386"/>
  <c r="CL325"/>
  <c r="AP385"/>
  <c r="CN323"/>
  <c r="AV384"/>
  <c r="CX317"/>
  <c r="BB386"/>
  <c r="CX319"/>
  <c r="BF382"/>
  <c r="AL386"/>
  <c r="CX325"/>
  <c r="CV325"/>
  <c r="CX318"/>
  <c r="CQ325"/>
  <c r="CZ317"/>
  <c r="CZ323"/>
  <c r="CY325"/>
  <c r="CZ318"/>
  <c r="CY323"/>
  <c r="CW325"/>
  <c r="CJ325"/>
  <c r="CZ322"/>
  <c r="CM325"/>
  <c r="CR325"/>
  <c r="CF325"/>
  <c r="CZ320"/>
  <c r="CZ321"/>
  <c r="CY322"/>
  <c r="CY321"/>
  <c r="CT325"/>
  <c r="CP324"/>
  <c r="CE324"/>
  <c r="CW324"/>
  <c r="CE325"/>
  <c r="CP325"/>
  <c r="CT324"/>
  <c r="CJ324"/>
  <c r="CZ324"/>
  <c r="A1463" i="7"/>
  <c r="P1462"/>
  <c r="A1383"/>
  <c r="P1382"/>
  <c r="A1423"/>
  <c r="P1422"/>
  <c r="A1343"/>
  <c r="P1342"/>
  <c r="A1263"/>
  <c r="P1262"/>
  <c r="A663"/>
  <c r="P662"/>
  <c r="A503"/>
  <c r="P502"/>
  <c r="P966" i="8"/>
  <c r="P23" i="7"/>
  <c r="A24"/>
  <c r="BC2"/>
  <c r="A145"/>
  <c r="A104"/>
  <c r="A65"/>
  <c r="AL327" i="9"/>
  <c r="BE338"/>
  <c r="AU349"/>
  <c r="BB360"/>
  <c r="AN305"/>
  <c r="AL360"/>
  <c r="BP349"/>
  <c r="BN337"/>
  <c r="AS327"/>
  <c r="AM360"/>
  <c r="BL349"/>
  <c r="BT359"/>
  <c r="BK304"/>
  <c r="BL360"/>
  <c r="BP338"/>
  <c r="AS360"/>
  <c r="BA338"/>
  <c r="BO349"/>
  <c r="BJ327"/>
  <c r="AQ305"/>
  <c r="AM349"/>
  <c r="AM305"/>
  <c r="AS305"/>
  <c r="BT348"/>
  <c r="AV304"/>
  <c r="BF327"/>
  <c r="AR338"/>
  <c r="BM360"/>
  <c r="BH305"/>
  <c r="AV327"/>
  <c r="BM338"/>
  <c r="AT338"/>
  <c r="AR349"/>
  <c r="BD349"/>
  <c r="BD338"/>
  <c r="AN327"/>
  <c r="AL338"/>
  <c r="AP349"/>
  <c r="AP316"/>
  <c r="AT327"/>
  <c r="AW305"/>
  <c r="BC305"/>
  <c r="BP360"/>
  <c r="BG327"/>
  <c r="AY316"/>
  <c r="BN327"/>
  <c r="AX338"/>
  <c r="BN360"/>
  <c r="BU337"/>
  <c r="BH349"/>
  <c r="BI360"/>
  <c r="BD327"/>
  <c r="BI327"/>
  <c r="AO316"/>
  <c r="AV338"/>
  <c r="AL305"/>
  <c r="BC327"/>
  <c r="BL327"/>
  <c r="BP305"/>
  <c r="BK305"/>
  <c r="AL316"/>
  <c r="BU315"/>
  <c r="BJ360"/>
  <c r="BC316"/>
  <c r="BJ305"/>
  <c r="BB316"/>
  <c r="AV293"/>
  <c r="AY305"/>
  <c r="AU338"/>
  <c r="AR327"/>
  <c r="AY349"/>
  <c r="BN338"/>
  <c r="BG316"/>
  <c r="AZ360"/>
  <c r="BA316"/>
  <c r="BJ316"/>
  <c r="AV316"/>
  <c r="BF360"/>
  <c r="AR360"/>
  <c r="AT360"/>
  <c r="AW327"/>
  <c r="BC338"/>
  <c r="BD360"/>
  <c r="BO327"/>
  <c r="AX349"/>
  <c r="AX360"/>
  <c r="BT304"/>
  <c r="BF349"/>
  <c r="AM338"/>
  <c r="AS316"/>
  <c r="BF338"/>
  <c r="BP327"/>
  <c r="BB327"/>
  <c r="AR305"/>
  <c r="BO305"/>
  <c r="BP316"/>
  <c r="BK316"/>
  <c r="BI316"/>
  <c r="AN360"/>
  <c r="BE316"/>
  <c r="AW316"/>
  <c r="AZ305"/>
  <c r="AU360"/>
  <c r="AT305"/>
  <c r="BB338"/>
  <c r="BC349"/>
  <c r="AQ338"/>
  <c r="BI305"/>
  <c r="BE360"/>
  <c r="AV349"/>
  <c r="AP327"/>
  <c r="AP305"/>
  <c r="BL305"/>
  <c r="AO338"/>
  <c r="BE349"/>
  <c r="AW338"/>
  <c r="BD305"/>
  <c r="BO316"/>
  <c r="AY338"/>
  <c r="AO305"/>
  <c r="AR316"/>
  <c r="AY327"/>
  <c r="BT315"/>
  <c r="BG305"/>
  <c r="BE327"/>
  <c r="BG360"/>
  <c r="BH316"/>
  <c r="AO360"/>
  <c r="AZ327"/>
  <c r="AU316"/>
  <c r="AP360"/>
  <c r="BL338"/>
  <c r="BO338"/>
  <c r="AT349"/>
  <c r="BK349"/>
  <c r="AU327"/>
  <c r="BN349"/>
  <c r="AZ338"/>
  <c r="BT326"/>
  <c r="BI338"/>
  <c r="AQ327"/>
  <c r="BD316"/>
  <c r="AW349"/>
  <c r="AS349"/>
  <c r="BO360"/>
  <c r="BA360"/>
  <c r="BJ338"/>
  <c r="BG349"/>
  <c r="BU293"/>
  <c r="BM305"/>
  <c r="BH338"/>
  <c r="AV360"/>
  <c r="BU359"/>
  <c r="BF316"/>
  <c r="BM349"/>
  <c r="BL316"/>
  <c r="AX305"/>
  <c r="BM316"/>
  <c r="AO349"/>
  <c r="AX327"/>
  <c r="BK338"/>
  <c r="BU348"/>
  <c r="BK327"/>
  <c r="AN316"/>
  <c r="AQ360"/>
  <c r="AN349"/>
  <c r="AQ316"/>
  <c r="AN338"/>
  <c r="BB349"/>
  <c r="BC360"/>
  <c r="AQ337"/>
  <c r="AQ349"/>
  <c r="BU304"/>
  <c r="AZ349"/>
  <c r="BA305"/>
  <c r="AO327"/>
  <c r="BI349"/>
  <c r="AP338"/>
  <c r="BK360"/>
  <c r="AS338"/>
  <c r="AT316"/>
  <c r="AW360"/>
  <c r="BU326"/>
  <c r="AM316"/>
  <c r="BH327"/>
  <c r="BF305"/>
  <c r="BJ349"/>
  <c r="BN316"/>
  <c r="AL349"/>
  <c r="BT337"/>
  <c r="BA349"/>
  <c r="AV305"/>
  <c r="BH360"/>
  <c r="BA327"/>
  <c r="AM327"/>
  <c r="BE305"/>
  <c r="AZ316"/>
  <c r="AX316"/>
  <c r="BM327"/>
  <c r="AU305"/>
  <c r="BB305"/>
  <c r="BT293"/>
  <c r="BG338"/>
  <c r="AY360"/>
  <c r="BN305"/>
  <c r="DK279" l="1"/>
  <c r="DM279" s="1"/>
  <c r="DK280"/>
  <c r="DM280" s="1"/>
  <c r="BS304"/>
  <c r="BW304"/>
  <c r="BX304" s="1"/>
  <c r="BW293"/>
  <c r="BX293" s="1"/>
  <c r="BS293"/>
  <c r="BS337"/>
  <c r="BW337"/>
  <c r="BX337" s="1"/>
  <c r="BQ304"/>
  <c r="BX326"/>
  <c r="BX315"/>
  <c r="BX348"/>
  <c r="BX359"/>
  <c r="BD2" i="7"/>
  <c r="CW2" s="1"/>
  <c r="CV2"/>
  <c r="BS316" i="9"/>
  <c r="BQ316"/>
  <c r="BR316"/>
  <c r="BS349"/>
  <c r="BQ349"/>
  <c r="BR349"/>
  <c r="BS305"/>
  <c r="BQ305"/>
  <c r="BR305"/>
  <c r="BS360"/>
  <c r="BQ360"/>
  <c r="BR360"/>
  <c r="BS338"/>
  <c r="BQ338"/>
  <c r="BR338"/>
  <c r="BS327"/>
  <c r="BQ327"/>
  <c r="BR327"/>
  <c r="BW316"/>
  <c r="BW349"/>
  <c r="BW305"/>
  <c r="BW360"/>
  <c r="BW338"/>
  <c r="BW327"/>
  <c r="AJ328"/>
  <c r="AJ361"/>
  <c r="AJ317"/>
  <c r="CB305"/>
  <c r="AJ350"/>
  <c r="AJ339"/>
  <c r="CD324"/>
  <c r="CR323"/>
  <c r="CE323"/>
  <c r="CT323"/>
  <c r="CR324"/>
  <c r="CD323"/>
  <c r="CX323"/>
  <c r="CX320"/>
  <c r="CX324"/>
  <c r="CY318"/>
  <c r="CX316"/>
  <c r="CY324"/>
  <c r="DJ323"/>
  <c r="CH324"/>
  <c r="CG324"/>
  <c r="CN324"/>
  <c r="CI325"/>
  <c r="CO325"/>
  <c r="CY319"/>
  <c r="CY320"/>
  <c r="CD325"/>
  <c r="CX321"/>
  <c r="CX322"/>
  <c r="CH325"/>
  <c r="CQ324"/>
  <c r="CY317"/>
  <c r="A1264" i="7"/>
  <c r="P1263"/>
  <c r="A1344"/>
  <c r="P1343"/>
  <c r="A1424"/>
  <c r="P1423"/>
  <c r="A1384"/>
  <c r="P1383"/>
  <c r="A1464"/>
  <c r="P1463"/>
  <c r="A504"/>
  <c r="P503"/>
  <c r="A664"/>
  <c r="P663"/>
  <c r="P1126" i="8"/>
  <c r="P24" i="7"/>
  <c r="A25"/>
  <c r="A146"/>
  <c r="A105"/>
  <c r="A66"/>
  <c r="BP339" i="9"/>
  <c r="BM361"/>
  <c r="BA328"/>
  <c r="AW317"/>
  <c r="BC328"/>
  <c r="BI350"/>
  <c r="BU360"/>
  <c r="AM328"/>
  <c r="BT305"/>
  <c r="BA317"/>
  <c r="BD339"/>
  <c r="BO339"/>
  <c r="BH339"/>
  <c r="BB328"/>
  <c r="AR328"/>
  <c r="BJ317"/>
  <c r="AQ328"/>
  <c r="AL361"/>
  <c r="BD350"/>
  <c r="BU349"/>
  <c r="BA350"/>
  <c r="AL328"/>
  <c r="AL317"/>
  <c r="AV339"/>
  <c r="AV350"/>
  <c r="BN350"/>
  <c r="BC317"/>
  <c r="BC361"/>
  <c r="AX339"/>
  <c r="BA361"/>
  <c r="AV361"/>
  <c r="AL350"/>
  <c r="AM339"/>
  <c r="BF328"/>
  <c r="BD317"/>
  <c r="BU338"/>
  <c r="AO361"/>
  <c r="BT360"/>
  <c r="BD361"/>
  <c r="BT327"/>
  <c r="BI361"/>
  <c r="AP328"/>
  <c r="AU350"/>
  <c r="AN328"/>
  <c r="AO317"/>
  <c r="BP328"/>
  <c r="AM361"/>
  <c r="BG317"/>
  <c r="AZ339"/>
  <c r="AQ339"/>
  <c r="AN339"/>
  <c r="AN361"/>
  <c r="AR317"/>
  <c r="AY317"/>
  <c r="AM350"/>
  <c r="AS339"/>
  <c r="AY339"/>
  <c r="BK350"/>
  <c r="BF350"/>
  <c r="BN361"/>
  <c r="AR339"/>
  <c r="BK328"/>
  <c r="AZ350"/>
  <c r="BU327"/>
  <c r="BN339"/>
  <c r="BF317"/>
  <c r="BE317"/>
  <c r="BC350"/>
  <c r="AN350"/>
  <c r="AS317"/>
  <c r="BA339"/>
  <c r="BB361"/>
  <c r="BF339"/>
  <c r="AQ317"/>
  <c r="AV328"/>
  <c r="BU316"/>
  <c r="BU305"/>
  <c r="AX361"/>
  <c r="AO339"/>
  <c r="BH328"/>
  <c r="BT349"/>
  <c r="AY328"/>
  <c r="BL361"/>
  <c r="BH361"/>
  <c r="BO350"/>
  <c r="BI328"/>
  <c r="AO328"/>
  <c r="BI317"/>
  <c r="BP317"/>
  <c r="AR361"/>
  <c r="AY361"/>
  <c r="BN317"/>
  <c r="BL328"/>
  <c r="BG328"/>
  <c r="BK361"/>
  <c r="AW361"/>
  <c r="BT338"/>
  <c r="AP361"/>
  <c r="BK317"/>
  <c r="BL317"/>
  <c r="AP350"/>
  <c r="BL350"/>
  <c r="BM350"/>
  <c r="AY350"/>
  <c r="BO317"/>
  <c r="AS361"/>
  <c r="BG350"/>
  <c r="AX350"/>
  <c r="BK339"/>
  <c r="AN317"/>
  <c r="AS350"/>
  <c r="BJ361"/>
  <c r="BO361"/>
  <c r="BM339"/>
  <c r="AP317"/>
  <c r="BT316"/>
  <c r="BP350"/>
  <c r="AT339"/>
  <c r="AT361"/>
  <c r="BN328"/>
  <c r="BL339"/>
  <c r="BG361"/>
  <c r="BG339"/>
  <c r="AR350"/>
  <c r="AU361"/>
  <c r="AZ361"/>
  <c r="BE361"/>
  <c r="AU339"/>
  <c r="AQ350"/>
  <c r="BP361"/>
  <c r="AX317"/>
  <c r="AS328"/>
  <c r="BF361"/>
  <c r="BB339"/>
  <c r="BM328"/>
  <c r="BI339"/>
  <c r="BD328"/>
  <c r="BH317"/>
  <c r="AT350"/>
  <c r="AU328"/>
  <c r="BB317"/>
  <c r="AW339"/>
  <c r="BH350"/>
  <c r="BM317"/>
  <c r="BE350"/>
  <c r="AW328"/>
  <c r="AT328"/>
  <c r="AM317"/>
  <c r="AW350"/>
  <c r="BJ328"/>
  <c r="AV317"/>
  <c r="BE339"/>
  <c r="BJ339"/>
  <c r="AL339"/>
  <c r="BO328"/>
  <c r="BB350"/>
  <c r="BJ350"/>
  <c r="AX328"/>
  <c r="AQ361"/>
  <c r="AP339"/>
  <c r="BC339"/>
  <c r="BX327" l="1"/>
  <c r="BX360"/>
  <c r="BX349"/>
  <c r="BX338"/>
  <c r="BX305"/>
  <c r="BX316"/>
  <c r="BS339"/>
  <c r="BQ339"/>
  <c r="BR339"/>
  <c r="BQ350"/>
  <c r="BR350"/>
  <c r="BR317"/>
  <c r="BS328"/>
  <c r="BS361"/>
  <c r="BQ361"/>
  <c r="BR361"/>
  <c r="BW339"/>
  <c r="BW361"/>
  <c r="AJ351"/>
  <c r="AJ362"/>
  <c r="AJ329"/>
  <c r="AJ340"/>
  <c r="DJ324"/>
  <c r="DJ325"/>
  <c r="A1465" i="7"/>
  <c r="P1464"/>
  <c r="A1385"/>
  <c r="P1384"/>
  <c r="A1425"/>
  <c r="P1424"/>
  <c r="A1345"/>
  <c r="P1344"/>
  <c r="A1265"/>
  <c r="P1264"/>
  <c r="A665"/>
  <c r="P664"/>
  <c r="A505"/>
  <c r="P504"/>
  <c r="P25"/>
  <c r="A26"/>
  <c r="BE2"/>
  <c r="CX2" s="1"/>
  <c r="A147"/>
  <c r="A106"/>
  <c r="A67"/>
  <c r="BC329" i="9"/>
  <c r="BG340"/>
  <c r="AU317"/>
  <c r="BI340"/>
  <c r="BF329"/>
  <c r="AZ317"/>
  <c r="BE329"/>
  <c r="BK362"/>
  <c r="AT329"/>
  <c r="BF351"/>
  <c r="AZ362"/>
  <c r="BN362"/>
  <c r="BK351"/>
  <c r="AZ340"/>
  <c r="BE362"/>
  <c r="BB329"/>
  <c r="AM362"/>
  <c r="BB351"/>
  <c r="BM329"/>
  <c r="AQ329"/>
  <c r="BB362"/>
  <c r="AY351"/>
  <c r="BD351"/>
  <c r="BK340"/>
  <c r="BJ340"/>
  <c r="BD362"/>
  <c r="BE351"/>
  <c r="AR351"/>
  <c r="BU328"/>
  <c r="AS340"/>
  <c r="AU362"/>
  <c r="AS351"/>
  <c r="BL340"/>
  <c r="BD340"/>
  <c r="AW351"/>
  <c r="BU350"/>
  <c r="BE340"/>
  <c r="AM329"/>
  <c r="AP340"/>
  <c r="BJ351"/>
  <c r="AL340"/>
  <c r="BL362"/>
  <c r="AQ362"/>
  <c r="BN340"/>
  <c r="AT317"/>
  <c r="BH362"/>
  <c r="BM351"/>
  <c r="BC340"/>
  <c r="AN362"/>
  <c r="AW329"/>
  <c r="AQ351"/>
  <c r="BT317"/>
  <c r="BT339"/>
  <c r="AU340"/>
  <c r="BT350"/>
  <c r="BG329"/>
  <c r="AL329"/>
  <c r="AL351"/>
  <c r="AR362"/>
  <c r="AQ340"/>
  <c r="BU317"/>
  <c r="BE328"/>
  <c r="AZ328"/>
  <c r="BH340"/>
  <c r="AN340"/>
  <c r="BH351"/>
  <c r="AP329"/>
  <c r="BF340"/>
  <c r="AV329"/>
  <c r="BP329"/>
  <c r="BG351"/>
  <c r="BO340"/>
  <c r="AW340"/>
  <c r="BG362"/>
  <c r="AV362"/>
  <c r="AZ329"/>
  <c r="AS362"/>
  <c r="AZ351"/>
  <c r="AX351"/>
  <c r="BP340"/>
  <c r="BM340"/>
  <c r="AY362"/>
  <c r="AO362"/>
  <c r="BB340"/>
  <c r="BT361"/>
  <c r="AT351"/>
  <c r="BF362"/>
  <c r="BD329"/>
  <c r="AY329"/>
  <c r="BO329"/>
  <c r="AW362"/>
  <c r="AT340"/>
  <c r="BA362"/>
  <c r="BL351"/>
  <c r="AO340"/>
  <c r="AP351"/>
  <c r="BI329"/>
  <c r="AR340"/>
  <c r="AM351"/>
  <c r="BA340"/>
  <c r="AP362"/>
  <c r="BK329"/>
  <c r="BO351"/>
  <c r="AV351"/>
  <c r="BJ362"/>
  <c r="BM362"/>
  <c r="BC362"/>
  <c r="AT362"/>
  <c r="BU339"/>
  <c r="BP362"/>
  <c r="BN351"/>
  <c r="BI351"/>
  <c r="AO350"/>
  <c r="AU351"/>
  <c r="BO362"/>
  <c r="AV340"/>
  <c r="BN329"/>
  <c r="AM340"/>
  <c r="BI362"/>
  <c r="BA351"/>
  <c r="AR329"/>
  <c r="AL362"/>
  <c r="BT328"/>
  <c r="AY340"/>
  <c r="AX340"/>
  <c r="AX362"/>
  <c r="BU361"/>
  <c r="BR328" l="1"/>
  <c r="BW350"/>
  <c r="BX350" s="1"/>
  <c r="BS350"/>
  <c r="BW317"/>
  <c r="BX317" s="1"/>
  <c r="BS317"/>
  <c r="BQ328"/>
  <c r="BW328"/>
  <c r="BX328" s="1"/>
  <c r="BQ317"/>
  <c r="BX361"/>
  <c r="BX339"/>
  <c r="BQ329"/>
  <c r="BQ351"/>
  <c r="BS340"/>
  <c r="BQ340"/>
  <c r="BR340"/>
  <c r="BS362"/>
  <c r="BQ362"/>
  <c r="BR362"/>
  <c r="BW340"/>
  <c r="BW362"/>
  <c r="AJ341"/>
  <c r="AJ363"/>
  <c r="AJ352"/>
  <c r="A1266" i="7"/>
  <c r="P1265"/>
  <c r="A1346"/>
  <c r="P1345"/>
  <c r="A1426"/>
  <c r="P1425"/>
  <c r="A1386"/>
  <c r="P1385"/>
  <c r="A1466"/>
  <c r="P1465"/>
  <c r="A506"/>
  <c r="P505"/>
  <c r="A666"/>
  <c r="P665"/>
  <c r="P1086" i="8"/>
  <c r="P26" i="7"/>
  <c r="A27"/>
  <c r="BF2"/>
  <c r="A148"/>
  <c r="A107"/>
  <c r="A68"/>
  <c r="AX329" i="9"/>
  <c r="BI363"/>
  <c r="AN351"/>
  <c r="AU329"/>
  <c r="AN363"/>
  <c r="BM352"/>
  <c r="BJ352"/>
  <c r="AW341"/>
  <c r="AO351"/>
  <c r="BH363"/>
  <c r="AU352"/>
  <c r="AP363"/>
  <c r="BI352"/>
  <c r="BB352"/>
  <c r="AX341"/>
  <c r="BJ363"/>
  <c r="AZ363"/>
  <c r="BK363"/>
  <c r="AM363"/>
  <c r="BJ329"/>
  <c r="AO329"/>
  <c r="AW352"/>
  <c r="BH341"/>
  <c r="AP341"/>
  <c r="AS352"/>
  <c r="BE341"/>
  <c r="AR363"/>
  <c r="BT329"/>
  <c r="BC363"/>
  <c r="BP351"/>
  <c r="BP363"/>
  <c r="BO352"/>
  <c r="BT340"/>
  <c r="BL329"/>
  <c r="BT362"/>
  <c r="AS341"/>
  <c r="AX363"/>
  <c r="AT352"/>
  <c r="BU362"/>
  <c r="AY341"/>
  <c r="AQ363"/>
  <c r="BM363"/>
  <c r="AY352"/>
  <c r="AQ341"/>
  <c r="BF352"/>
  <c r="AW363"/>
  <c r="BH329"/>
  <c r="AO341"/>
  <c r="AN352"/>
  <c r="BF363"/>
  <c r="BK341"/>
  <c r="AQ352"/>
  <c r="AS363"/>
  <c r="BG363"/>
  <c r="AR352"/>
  <c r="BL341"/>
  <c r="BA329"/>
  <c r="AN341"/>
  <c r="BT351"/>
  <c r="BL363"/>
  <c r="BF341"/>
  <c r="BP352"/>
  <c r="BN363"/>
  <c r="BA363"/>
  <c r="BB363"/>
  <c r="BE363"/>
  <c r="AU363"/>
  <c r="AL363"/>
  <c r="AV363"/>
  <c r="BU340"/>
  <c r="AO352"/>
  <c r="AS329"/>
  <c r="BU329"/>
  <c r="AZ352"/>
  <c r="BK352"/>
  <c r="AV352"/>
  <c r="AY363"/>
  <c r="BO363"/>
  <c r="BC351"/>
  <c r="BB341"/>
  <c r="AN329"/>
  <c r="AT363"/>
  <c r="BU351"/>
  <c r="BI341"/>
  <c r="BD363"/>
  <c r="BA341"/>
  <c r="AO363"/>
  <c r="BE352"/>
  <c r="BR329" l="1"/>
  <c r="BS329"/>
  <c r="BW329"/>
  <c r="BX329" s="1"/>
  <c r="BS351"/>
  <c r="BW351"/>
  <c r="BX351" s="1"/>
  <c r="BR351"/>
  <c r="BX362"/>
  <c r="BX340"/>
  <c r="CY2" i="7"/>
  <c r="BG2"/>
  <c r="BS363" i="9"/>
  <c r="BQ363"/>
  <c r="BR363"/>
  <c r="BW363"/>
  <c r="AJ364"/>
  <c r="AJ353"/>
  <c r="A1467" i="7"/>
  <c r="P1466"/>
  <c r="A1387"/>
  <c r="P1386"/>
  <c r="A1427"/>
  <c r="P1426"/>
  <c r="A1347"/>
  <c r="P1346"/>
  <c r="A1267"/>
  <c r="P1266"/>
  <c r="A667"/>
  <c r="P666"/>
  <c r="A507"/>
  <c r="P506"/>
  <c r="P726" i="8"/>
  <c r="P27" i="7"/>
  <c r="A28"/>
  <c r="A149"/>
  <c r="A108"/>
  <c r="A69"/>
  <c r="BU352" i="9"/>
  <c r="BN352"/>
  <c r="AX353"/>
  <c r="AW353"/>
  <c r="BI364"/>
  <c r="BD353"/>
  <c r="BE353"/>
  <c r="AM352"/>
  <c r="AQ364"/>
  <c r="AN353"/>
  <c r="BF353"/>
  <c r="AT341"/>
  <c r="AV364"/>
  <c r="AO364"/>
  <c r="BC341"/>
  <c r="AP364"/>
  <c r="BH353"/>
  <c r="BC352"/>
  <c r="BI353"/>
  <c r="BG353"/>
  <c r="BA352"/>
  <c r="BH364"/>
  <c r="BB353"/>
  <c r="BC364"/>
  <c r="BH352"/>
  <c r="BP353"/>
  <c r="AR353"/>
  <c r="AM364"/>
  <c r="AU364"/>
  <c r="BN341"/>
  <c r="AN364"/>
  <c r="BK353"/>
  <c r="BT341"/>
  <c r="AL341"/>
  <c r="BM353"/>
  <c r="AL353"/>
  <c r="BT363"/>
  <c r="BT352"/>
  <c r="BO353"/>
  <c r="BD352"/>
  <c r="BN364"/>
  <c r="AX364"/>
  <c r="BJ341"/>
  <c r="AZ364"/>
  <c r="BL353"/>
  <c r="BA353"/>
  <c r="AP352"/>
  <c r="BU341"/>
  <c r="AQ353"/>
  <c r="AS353"/>
  <c r="BO341"/>
  <c r="AZ353"/>
  <c r="AW364"/>
  <c r="BJ353"/>
  <c r="AR341"/>
  <c r="AZ341"/>
  <c r="BM341"/>
  <c r="AT353"/>
  <c r="BD341"/>
  <c r="BK364"/>
  <c r="AM353"/>
  <c r="AO353"/>
  <c r="AM341"/>
  <c r="AL352"/>
  <c r="BE364"/>
  <c r="AR364"/>
  <c r="AP353"/>
  <c r="AV353"/>
  <c r="BN353"/>
  <c r="BU363"/>
  <c r="AY353"/>
  <c r="BG352"/>
  <c r="AU341"/>
  <c r="BG341"/>
  <c r="AV341"/>
  <c r="BL352"/>
  <c r="AU353"/>
  <c r="AX352"/>
  <c r="BC353"/>
  <c r="BP341"/>
  <c r="BQ352" l="1"/>
  <c r="BS341"/>
  <c r="BW341"/>
  <c r="BX341" s="1"/>
  <c r="BW352"/>
  <c r="BX352" s="1"/>
  <c r="BS352"/>
  <c r="BR352"/>
  <c r="BQ341"/>
  <c r="BR341"/>
  <c r="BX363"/>
  <c r="CZ2" i="7"/>
  <c r="BH2"/>
  <c r="BS353" i="9"/>
  <c r="BQ353"/>
  <c r="BR353"/>
  <c r="BW353"/>
  <c r="AJ365"/>
  <c r="A1268" i="7"/>
  <c r="P1267"/>
  <c r="A1348"/>
  <c r="P1347"/>
  <c r="A1428"/>
  <c r="P1427"/>
  <c r="A1388"/>
  <c r="P1387"/>
  <c r="A1468"/>
  <c r="P1467"/>
  <c r="A508"/>
  <c r="P507"/>
  <c r="A668"/>
  <c r="P667"/>
  <c r="P886" i="8"/>
  <c r="P28" i="7"/>
  <c r="A29"/>
  <c r="A150"/>
  <c r="A109"/>
  <c r="A70"/>
  <c r="BH365" i="9"/>
  <c r="AP365"/>
  <c r="BU364"/>
  <c r="AL365"/>
  <c r="AS365"/>
  <c r="BB365"/>
  <c r="AO365"/>
  <c r="AZ365"/>
  <c r="BG364"/>
  <c r="BU353"/>
  <c r="AY364"/>
  <c r="BA364"/>
  <c r="BK365"/>
  <c r="AU365"/>
  <c r="BP365"/>
  <c r="BC365"/>
  <c r="AY365"/>
  <c r="AX365"/>
  <c r="BJ364"/>
  <c r="AS364"/>
  <c r="AR365"/>
  <c r="BN365"/>
  <c r="BM364"/>
  <c r="BT353"/>
  <c r="BP364"/>
  <c r="AW365"/>
  <c r="BO364"/>
  <c r="BA365"/>
  <c r="BF365"/>
  <c r="BI365"/>
  <c r="AT364"/>
  <c r="AV365"/>
  <c r="BB364"/>
  <c r="BF364"/>
  <c r="BT364"/>
  <c r="AN365"/>
  <c r="BO365"/>
  <c r="BL365"/>
  <c r="BD364"/>
  <c r="AL364"/>
  <c r="AT365"/>
  <c r="BM365"/>
  <c r="BG365"/>
  <c r="BL364"/>
  <c r="AQ365"/>
  <c r="BE365"/>
  <c r="AM365"/>
  <c r="BD365"/>
  <c r="BJ365"/>
  <c r="BQ364" l="1"/>
  <c r="BW364"/>
  <c r="BX364" s="1"/>
  <c r="BS364"/>
  <c r="BR364"/>
  <c r="BX353"/>
  <c r="BI2" i="7"/>
  <c r="DA2"/>
  <c r="BS365" i="9"/>
  <c r="BQ365"/>
  <c r="BR365"/>
  <c r="BW365"/>
  <c r="A1469" i="7"/>
  <c r="P1468"/>
  <c r="A1389"/>
  <c r="P1388"/>
  <c r="A1429"/>
  <c r="P1428"/>
  <c r="A1349"/>
  <c r="P1348"/>
  <c r="A1269"/>
  <c r="P1268"/>
  <c r="A669"/>
  <c r="P668"/>
  <c r="A509"/>
  <c r="P508"/>
  <c r="P806" i="8"/>
  <c r="P29" i="7"/>
  <c r="A30"/>
  <c r="A151"/>
  <c r="A110"/>
  <c r="A71"/>
  <c r="BD6"/>
  <c r="BF6"/>
  <c r="BB6"/>
  <c r="BC6"/>
  <c r="BE6"/>
  <c r="BU365" i="9"/>
  <c r="BT365"/>
  <c r="BH6" i="7"/>
  <c r="BG6"/>
  <c r="BI6"/>
  <c r="BX365" i="9" l="1"/>
  <c r="DB2" i="7"/>
  <c r="BJ2"/>
  <c r="DC2" s="1"/>
  <c r="BL390" i="9"/>
  <c r="BO395"/>
  <c r="DN281"/>
  <c r="BL389"/>
  <c r="BG392"/>
  <c r="AQ389"/>
  <c r="BF388"/>
  <c r="BO378"/>
  <c r="BK392"/>
  <c r="BO383"/>
  <c r="BC391"/>
  <c r="BI396"/>
  <c r="BO377"/>
  <c r="BN391"/>
  <c r="BD388"/>
  <c r="BH396"/>
  <c r="BJ380"/>
  <c r="CJ326"/>
  <c r="AR387"/>
  <c r="BL396"/>
  <c r="BN393"/>
  <c r="BI385"/>
  <c r="BD389"/>
  <c r="BN386"/>
  <c r="BM388"/>
  <c r="BP389"/>
  <c r="BK379"/>
  <c r="BL386"/>
  <c r="DL335"/>
  <c r="BA392"/>
  <c r="AM397"/>
  <c r="BK393"/>
  <c r="BM380"/>
  <c r="BJ388"/>
  <c r="BN388"/>
  <c r="CI326"/>
  <c r="AQ387"/>
  <c r="AX387"/>
  <c r="CP326"/>
  <c r="AX392"/>
  <c r="BO397"/>
  <c r="BO388"/>
  <c r="BM383"/>
  <c r="BM382"/>
  <c r="BI390"/>
  <c r="BN385"/>
  <c r="BC395"/>
  <c r="BL392"/>
  <c r="AS389"/>
  <c r="AX388"/>
  <c r="AW389"/>
  <c r="BL387"/>
  <c r="BO381"/>
  <c r="BC390"/>
  <c r="BM392"/>
  <c r="AT390"/>
  <c r="BK394"/>
  <c r="AZ394"/>
  <c r="BA394"/>
  <c r="BJ377"/>
  <c r="BN395"/>
  <c r="BN390"/>
  <c r="BO390"/>
  <c r="AY392"/>
  <c r="BO394"/>
  <c r="BJ389"/>
  <c r="AQ393"/>
  <c r="AQ396"/>
  <c r="BK391"/>
  <c r="BO379"/>
  <c r="BM391"/>
  <c r="BL379"/>
  <c r="DG6"/>
  <c r="DG316" s="1"/>
  <c r="BJ390"/>
  <c r="BP391"/>
  <c r="BP387"/>
  <c r="AM391"/>
  <c r="BM387"/>
  <c r="AN397"/>
  <c r="AL390"/>
  <c r="BN384"/>
  <c r="BI392"/>
  <c r="BF395"/>
  <c r="AO395"/>
  <c r="BN392"/>
  <c r="AX389"/>
  <c r="BN389"/>
  <c r="BJ383"/>
  <c r="AX397"/>
  <c r="BF389"/>
  <c r="BI391"/>
  <c r="BF397"/>
  <c r="AN394"/>
  <c r="AV393"/>
  <c r="AN391"/>
  <c r="AP389"/>
  <c r="BN383"/>
  <c r="BL381"/>
  <c r="BB396"/>
  <c r="BM379"/>
  <c r="AV395"/>
  <c r="AR397"/>
  <c r="BK382"/>
  <c r="BM384"/>
  <c r="BG389"/>
  <c r="BI380"/>
  <c r="BG387"/>
  <c r="CY326"/>
  <c r="AW393"/>
  <c r="BL378"/>
  <c r="DD6"/>
  <c r="DD316" s="1"/>
  <c r="BK387"/>
  <c r="AV391"/>
  <c r="AQ392"/>
  <c r="AT396"/>
  <c r="AZ393"/>
  <c r="AS393"/>
  <c r="AU389"/>
  <c r="BL377"/>
  <c r="AV394"/>
  <c r="BB391"/>
  <c r="BL397"/>
  <c r="BM394"/>
  <c r="AS388"/>
  <c r="DH17"/>
  <c r="DI17" s="1"/>
  <c r="BK378"/>
  <c r="BD397"/>
  <c r="BL388"/>
  <c r="BI389"/>
  <c r="BB395"/>
  <c r="BN377"/>
  <c r="BK377"/>
  <c r="DF6"/>
  <c r="CL338"/>
  <c r="AM395"/>
  <c r="BK395"/>
  <c r="BN378"/>
  <c r="BO384"/>
  <c r="AY389"/>
  <c r="CQ328"/>
  <c r="BO380"/>
  <c r="BM390"/>
  <c r="BG390"/>
  <c r="BE393"/>
  <c r="BL380"/>
  <c r="BO386"/>
  <c r="AU387"/>
  <c r="CM326"/>
  <c r="AQ397"/>
  <c r="BN379"/>
  <c r="BI377"/>
  <c r="BI382"/>
  <c r="DL337"/>
  <c r="BF394"/>
  <c r="AL396"/>
  <c r="BM386"/>
  <c r="AP392"/>
  <c r="AT387"/>
  <c r="CL326"/>
  <c r="BL394"/>
  <c r="BO385"/>
  <c r="BJ379"/>
  <c r="AU396"/>
  <c r="BK389"/>
  <c r="AV392"/>
  <c r="AU388"/>
  <c r="AY387"/>
  <c r="CQ326"/>
  <c r="BO382"/>
  <c r="BH393"/>
  <c r="AO390"/>
  <c r="BK397"/>
  <c r="BH397"/>
  <c r="AW394"/>
  <c r="BL395"/>
  <c r="BM396"/>
  <c r="BO389"/>
  <c r="CK328"/>
  <c r="BM395"/>
  <c r="BO396"/>
  <c r="BD390"/>
  <c r="AR395"/>
  <c r="AM388"/>
  <c r="BJ387"/>
  <c r="AO393"/>
  <c r="BM393"/>
  <c r="BE388"/>
  <c r="BE397"/>
  <c r="BO387"/>
  <c r="BJ378"/>
  <c r="BK385"/>
  <c r="BO393"/>
  <c r="BM397"/>
  <c r="BL382"/>
  <c r="AX395"/>
  <c r="BK388"/>
  <c r="AO396"/>
  <c r="AX390"/>
  <c r="BL391"/>
  <c r="BM377"/>
  <c r="AU395"/>
  <c r="AP396"/>
  <c r="BA387"/>
  <c r="CS326"/>
  <c r="AP387"/>
  <c r="CH326"/>
  <c r="AZ387"/>
  <c r="BN380"/>
  <c r="BO392"/>
  <c r="AQ395"/>
  <c r="AW391"/>
  <c r="BL383"/>
  <c r="BH388"/>
  <c r="AS394"/>
  <c r="CV327"/>
  <c r="DL336"/>
  <c r="BD393"/>
  <c r="DH16"/>
  <c r="DI16" s="1"/>
  <c r="AM389"/>
  <c r="AU392"/>
  <c r="BM381"/>
  <c r="AV397"/>
  <c r="BN382"/>
  <c r="BP395"/>
  <c r="AO391"/>
  <c r="BL393"/>
  <c r="AU397"/>
  <c r="AR388"/>
  <c r="BM389"/>
  <c r="BN397"/>
  <c r="BK386"/>
  <c r="BJ382"/>
  <c r="AV389"/>
  <c r="BN394"/>
  <c r="BN396"/>
  <c r="AN396"/>
  <c r="BK380"/>
  <c r="AT395"/>
  <c r="AT392"/>
  <c r="BA391"/>
  <c r="AN388"/>
  <c r="BF396"/>
  <c r="CX335"/>
  <c r="BF390"/>
  <c r="BJ386"/>
  <c r="BC396"/>
  <c r="BO391"/>
  <c r="BF392"/>
  <c r="BC393"/>
  <c r="AO394"/>
  <c r="BG393"/>
  <c r="AO389"/>
  <c r="CG328"/>
  <c r="CT328"/>
  <c r="BB389"/>
  <c r="AW390"/>
  <c r="CW329"/>
  <c r="BE390"/>
  <c r="AN389"/>
  <c r="BG396"/>
  <c r="BK383"/>
  <c r="AN392"/>
  <c r="BE387"/>
  <c r="CW326"/>
  <c r="BG395"/>
  <c r="BJ396"/>
  <c r="AV396"/>
  <c r="BP390"/>
  <c r="BJ394"/>
  <c r="BJ392"/>
  <c r="AY395"/>
  <c r="AZ391"/>
  <c r="AO387"/>
  <c r="BI386"/>
  <c r="BF393"/>
  <c r="BH391"/>
  <c r="AL388"/>
  <c r="BI387"/>
  <c r="CZ333"/>
  <c r="BH394"/>
  <c r="CS327"/>
  <c r="BA388"/>
  <c r="AW397"/>
  <c r="AS395"/>
  <c r="AT391"/>
  <c r="AR392"/>
  <c r="CO338"/>
  <c r="BI383"/>
  <c r="CQ332"/>
  <c r="AY393"/>
  <c r="AL394"/>
  <c r="BP396"/>
  <c r="AT394"/>
  <c r="BF391"/>
  <c r="BC394"/>
  <c r="AY391"/>
  <c r="BJ385"/>
  <c r="AY390"/>
  <c r="DL329"/>
  <c r="AZ390"/>
  <c r="DL331"/>
  <c r="AS392"/>
  <c r="BG391"/>
  <c r="BC388"/>
  <c r="AW392"/>
  <c r="DL330"/>
  <c r="BB390"/>
  <c r="AT393"/>
  <c r="CQ327"/>
  <c r="AY388"/>
  <c r="BL385"/>
  <c r="CK330"/>
  <c r="AS391"/>
  <c r="AP391"/>
  <c r="BP392"/>
  <c r="BD391"/>
  <c r="BB392"/>
  <c r="AV388"/>
  <c r="AO388"/>
  <c r="BD396"/>
  <c r="AZ389"/>
  <c r="AX393"/>
  <c r="BI381"/>
  <c r="BE389"/>
  <c r="DE329"/>
  <c r="BA395"/>
  <c r="DL325"/>
  <c r="CH334"/>
  <c r="AP395"/>
  <c r="CI328"/>
  <c r="CP335"/>
  <c r="AX396"/>
  <c r="AQ388"/>
  <c r="BI393"/>
  <c r="BA397"/>
  <c r="BK384"/>
  <c r="DL327"/>
  <c r="CJ332"/>
  <c r="AR393"/>
  <c r="AM394"/>
  <c r="AO392"/>
  <c r="BB387"/>
  <c r="BL384"/>
  <c r="AW396"/>
  <c r="CZ327"/>
  <c r="BI379"/>
  <c r="BB394"/>
  <c r="BI394"/>
  <c r="BD395"/>
  <c r="CU328"/>
  <c r="BC389"/>
  <c r="BA393"/>
  <c r="BE395"/>
  <c r="AV390"/>
  <c r="AP397"/>
  <c r="AR390"/>
  <c r="BD392"/>
  <c r="BM378"/>
  <c r="DE6"/>
  <c r="DE316" s="1"/>
  <c r="BN381"/>
  <c r="BN387"/>
  <c r="BI384"/>
  <c r="BP388"/>
  <c r="AM387"/>
  <c r="AT389"/>
  <c r="AS390"/>
  <c r="AR394"/>
  <c r="BB393"/>
  <c r="BG388"/>
  <c r="DL326"/>
  <c r="AL387"/>
  <c r="AM396"/>
  <c r="AN390"/>
  <c r="CL331"/>
  <c r="AX394"/>
  <c r="AW388"/>
  <c r="BI395"/>
  <c r="CJ338"/>
  <c r="BC387"/>
  <c r="CU326"/>
  <c r="CW333"/>
  <c r="BE394"/>
  <c r="CV332"/>
  <c r="BG394"/>
  <c r="BK396"/>
  <c r="AZ388"/>
  <c r="BP393"/>
  <c r="AZ397"/>
  <c r="BE396"/>
  <c r="CW335"/>
  <c r="BJ395"/>
  <c r="BE391"/>
  <c r="BC392"/>
  <c r="DL338"/>
  <c r="AZ392"/>
  <c r="AL391"/>
  <c r="AQ394"/>
  <c r="CZ328"/>
  <c r="BH389"/>
  <c r="BM385"/>
  <c r="AU393"/>
  <c r="AR396"/>
  <c r="CP330"/>
  <c r="AX391"/>
  <c r="CX326"/>
  <c r="BF387"/>
  <c r="BP394"/>
  <c r="BH395"/>
  <c r="BG397"/>
  <c r="AN395"/>
  <c r="DB337"/>
  <c r="BA389"/>
  <c r="DL334"/>
  <c r="BC397"/>
  <c r="CS329"/>
  <c r="BA390"/>
  <c r="BJ391"/>
  <c r="AL393"/>
  <c r="DL333"/>
  <c r="CL337"/>
  <c r="AO397"/>
  <c r="AY394"/>
  <c r="CO326"/>
  <c r="AW387"/>
  <c r="BK381"/>
  <c r="CO333"/>
  <c r="DC6"/>
  <c r="DC316" s="1"/>
  <c r="CW336"/>
  <c r="AN387"/>
  <c r="CF326"/>
  <c r="CH327"/>
  <c r="AP388"/>
  <c r="BE392"/>
  <c r="CK332"/>
  <c r="DD333"/>
  <c r="AU390"/>
  <c r="CT334"/>
  <c r="AM393"/>
  <c r="CV326"/>
  <c r="BD387"/>
  <c r="AN393"/>
  <c r="AS397"/>
  <c r="BJ381"/>
  <c r="BB388"/>
  <c r="CG337"/>
  <c r="DD323"/>
  <c r="CF331"/>
  <c r="BI388"/>
  <c r="BP397"/>
  <c r="CQ330"/>
  <c r="BH390"/>
  <c r="CZ329"/>
  <c r="AP390"/>
  <c r="BI397"/>
  <c r="CT337"/>
  <c r="CF336"/>
  <c r="BJ397"/>
  <c r="BJ384"/>
  <c r="BJ393"/>
  <c r="AY396"/>
  <c r="BI378"/>
  <c r="AT388"/>
  <c r="AL395"/>
  <c r="BH387"/>
  <c r="CZ326"/>
  <c r="AU391"/>
  <c r="AZ396"/>
  <c r="CE336"/>
  <c r="CX332"/>
  <c r="BA396"/>
  <c r="CS335"/>
  <c r="CQ336"/>
  <c r="AP394"/>
  <c r="CH333"/>
  <c r="CQ333"/>
  <c r="CN326"/>
  <c r="AV387"/>
  <c r="CJ330"/>
  <c r="AR391"/>
  <c r="DB318"/>
  <c r="CW337"/>
  <c r="AL392"/>
  <c r="AM390"/>
  <c r="DA334"/>
  <c r="AW395"/>
  <c r="CK327"/>
  <c r="BK390"/>
  <c r="DA337"/>
  <c r="CE331"/>
  <c r="AM392"/>
  <c r="CT331"/>
  <c r="AS396"/>
  <c r="CI330"/>
  <c r="AQ391"/>
  <c r="CS336"/>
  <c r="BD394"/>
  <c r="CG329"/>
  <c r="DL328"/>
  <c r="AL397"/>
  <c r="DB330"/>
  <c r="CX327"/>
  <c r="AR389"/>
  <c r="AP393"/>
  <c r="AL389"/>
  <c r="BH392"/>
  <c r="BB397"/>
  <c r="AU394"/>
  <c r="CM333"/>
  <c r="CK326"/>
  <c r="AS387"/>
  <c r="DA318"/>
  <c r="DB333"/>
  <c r="DB328"/>
  <c r="AT397"/>
  <c r="DL332"/>
  <c r="CI329"/>
  <c r="AQ390"/>
  <c r="AZ395"/>
  <c r="AY397"/>
  <c r="CP333"/>
  <c r="DG321"/>
  <c r="DB325"/>
  <c r="CP332"/>
  <c r="DD336"/>
  <c r="DD327"/>
  <c r="CH330"/>
  <c r="CP336"/>
  <c r="CQ329"/>
  <c r="DE320"/>
  <c r="CK331"/>
  <c r="CK334"/>
  <c r="CX334"/>
  <c r="CW330"/>
  <c r="CY333"/>
  <c r="CE335"/>
  <c r="DG333"/>
  <c r="DG331"/>
  <c r="DG319"/>
  <c r="DD338"/>
  <c r="CJ334"/>
  <c r="DF338"/>
  <c r="DE325"/>
  <c r="CN328"/>
  <c r="DE330"/>
  <c r="CH337"/>
  <c r="CU329"/>
  <c r="CL332"/>
  <c r="CM329"/>
  <c r="CF335"/>
  <c r="DA331"/>
  <c r="CZ330"/>
  <c r="CG336"/>
  <c r="CD330"/>
  <c r="CQ334"/>
  <c r="CR335"/>
  <c r="DG326"/>
  <c r="DC331"/>
  <c r="CP331"/>
  <c r="CL336"/>
  <c r="CT332"/>
  <c r="CW334"/>
  <c r="CR336"/>
  <c r="CX329"/>
  <c r="DF321"/>
  <c r="DB320"/>
  <c r="CI333"/>
  <c r="DF337"/>
  <c r="CH338"/>
  <c r="CG330"/>
  <c r="CF332"/>
  <c r="CK338"/>
  <c r="CH335"/>
  <c r="DE326"/>
  <c r="CI334"/>
  <c r="DB326"/>
  <c r="CF338"/>
  <c r="CW338"/>
  <c r="CP338"/>
  <c r="CI335"/>
  <c r="CP329"/>
  <c r="CS338"/>
  <c r="DH13"/>
  <c r="DE317"/>
  <c r="CT336"/>
  <c r="CG332"/>
  <c r="DG327"/>
  <c r="CE337"/>
  <c r="DG337"/>
  <c r="DG336"/>
  <c r="CR332"/>
  <c r="DF317"/>
  <c r="CI337"/>
  <c r="CL329"/>
  <c r="DB323"/>
  <c r="DG325"/>
  <c r="CM335"/>
  <c r="DF323"/>
  <c r="CO332"/>
  <c r="DE327"/>
  <c r="CT338"/>
  <c r="DD321"/>
  <c r="DE331"/>
  <c r="CL334"/>
  <c r="CI331"/>
  <c r="DC335"/>
  <c r="DH8"/>
  <c r="CY335"/>
  <c r="CJ336"/>
  <c r="CZ332"/>
  <c r="CU338"/>
  <c r="DE318"/>
  <c r="CF330"/>
  <c r="DG322"/>
  <c r="DG334"/>
  <c r="CM330"/>
  <c r="DG335"/>
  <c r="DG323"/>
  <c r="DE328"/>
  <c r="CD329"/>
  <c r="CX333"/>
  <c r="DG329"/>
  <c r="CY338"/>
  <c r="CQ337"/>
  <c r="CZ335"/>
  <c r="DA317"/>
  <c r="DE337"/>
  <c r="DA328"/>
  <c r="CG326"/>
  <c r="CE334"/>
  <c r="DB322"/>
  <c r="CL330"/>
  <c r="CM332"/>
  <c r="DA332"/>
  <c r="CN335"/>
  <c r="CX331"/>
  <c r="DC321"/>
  <c r="DE336"/>
  <c r="DD335"/>
  <c r="DD317"/>
  <c r="CZ337"/>
  <c r="CM334"/>
  <c r="CT330"/>
  <c r="DC330"/>
  <c r="CJ337"/>
  <c r="DG318"/>
  <c r="CO334"/>
  <c r="CO331"/>
  <c r="DC337"/>
  <c r="CX328"/>
  <c r="CO337"/>
  <c r="CH331"/>
  <c r="CR331"/>
  <c r="DF331"/>
  <c r="CN337"/>
  <c r="DA327"/>
  <c r="DD330"/>
  <c r="CM338"/>
  <c r="CU330"/>
  <c r="DF322"/>
  <c r="CY336"/>
  <c r="DE321"/>
  <c r="DG328"/>
  <c r="CE332"/>
  <c r="CY337"/>
  <c r="DB335"/>
  <c r="CS337"/>
  <c r="CN331"/>
  <c r="DB319"/>
  <c r="DA316"/>
  <c r="DC317"/>
  <c r="CV335"/>
  <c r="CR338"/>
  <c r="CK337"/>
  <c r="DC324"/>
  <c r="CN336"/>
  <c r="DB321"/>
  <c r="CX330"/>
  <c r="DB334"/>
  <c r="DD324"/>
  <c r="CF329"/>
  <c r="CU332"/>
  <c r="CU336"/>
  <c r="DA335"/>
  <c r="DF328"/>
  <c r="CK336"/>
  <c r="DE323"/>
  <c r="CH336"/>
  <c r="CU335"/>
  <c r="DC319"/>
  <c r="CJ329"/>
  <c r="DC325"/>
  <c r="DC332"/>
  <c r="DA336"/>
  <c r="DA338"/>
  <c r="DA321"/>
  <c r="CV334"/>
  <c r="CT333"/>
  <c r="CJ328"/>
  <c r="CO335"/>
  <c r="CO336"/>
  <c r="CG331"/>
  <c r="DH7"/>
  <c r="DG330"/>
  <c r="CG327"/>
  <c r="CZ336"/>
  <c r="DH11"/>
  <c r="CY329"/>
  <c r="CN333"/>
  <c r="CT327"/>
  <c r="CS328"/>
  <c r="CF328"/>
  <c r="DF334"/>
  <c r="CP327"/>
  <c r="DH9"/>
  <c r="CI336"/>
  <c r="CL327"/>
  <c r="CO327"/>
  <c r="CH329"/>
  <c r="CI327"/>
  <c r="CT335"/>
  <c r="CY330"/>
  <c r="DD319"/>
  <c r="CS330"/>
  <c r="CM337"/>
  <c r="CN330"/>
  <c r="CH328"/>
  <c r="CS331"/>
  <c r="DF325"/>
  <c r="CJ335"/>
  <c r="CL328"/>
  <c r="CJ327"/>
  <c r="CQ338"/>
  <c r="CP337"/>
  <c r="CM327"/>
  <c r="DB338"/>
  <c r="CI332"/>
  <c r="DB332"/>
  <c r="DF329"/>
  <c r="CO328"/>
  <c r="A1270" i="7"/>
  <c r="P1269"/>
  <c r="A1350"/>
  <c r="P1349"/>
  <c r="A1430"/>
  <c r="P1429"/>
  <c r="A1390"/>
  <c r="P1389"/>
  <c r="A1470"/>
  <c r="P1469"/>
  <c r="A510"/>
  <c r="P509"/>
  <c r="A670"/>
  <c r="P669"/>
  <c r="P30"/>
  <c r="A31"/>
  <c r="A152"/>
  <c r="A111"/>
  <c r="A72"/>
  <c r="BJ6"/>
  <c r="DI9" i="9" l="1"/>
  <c r="DK9" s="1"/>
  <c r="DI11"/>
  <c r="DK11" s="1"/>
  <c r="DI7"/>
  <c r="DK7" s="1"/>
  <c r="DI8"/>
  <c r="DK8" s="1"/>
  <c r="DI13"/>
  <c r="DK13" s="1"/>
  <c r="DC329"/>
  <c r="CD336"/>
  <c r="DN53"/>
  <c r="DN141"/>
  <c r="DN45"/>
  <c r="DN152"/>
  <c r="DN98"/>
  <c r="CR327"/>
  <c r="DN128"/>
  <c r="CE326"/>
  <c r="CE327"/>
  <c r="CT326"/>
  <c r="DN51"/>
  <c r="DN89"/>
  <c r="DN109"/>
  <c r="DN118"/>
  <c r="DN166"/>
  <c r="DN55"/>
  <c r="DN134"/>
  <c r="DN31"/>
  <c r="DN77"/>
  <c r="DN186"/>
  <c r="DN123"/>
  <c r="DN36"/>
  <c r="DN113"/>
  <c r="DN127"/>
  <c r="DN37"/>
  <c r="DN130"/>
  <c r="DN56"/>
  <c r="DN54"/>
  <c r="DN176"/>
  <c r="DN144"/>
  <c r="DN94"/>
  <c r="DN155"/>
  <c r="DN50"/>
  <c r="DN67"/>
  <c r="DN97"/>
  <c r="DN81"/>
  <c r="DN143"/>
  <c r="DN125"/>
  <c r="DN164"/>
  <c r="DN115"/>
  <c r="DN72"/>
  <c r="DN133"/>
  <c r="DN151"/>
  <c r="DN103"/>
  <c r="DN153"/>
  <c r="DN32"/>
  <c r="DN88"/>
  <c r="DN99"/>
  <c r="DN96"/>
  <c r="DN173"/>
  <c r="DN61"/>
  <c r="DN85"/>
  <c r="DN110"/>
  <c r="DN69"/>
  <c r="DN177"/>
  <c r="DN131"/>
  <c r="DN80"/>
  <c r="DN112"/>
  <c r="DN117"/>
  <c r="DN150"/>
  <c r="DN161"/>
  <c r="DN91"/>
  <c r="DN33"/>
  <c r="DN165"/>
  <c r="DN29"/>
  <c r="DN82"/>
  <c r="DN132"/>
  <c r="DN59"/>
  <c r="DN210"/>
  <c r="DN39"/>
  <c r="DN185"/>
  <c r="DN73"/>
  <c r="DN154"/>
  <c r="CD328"/>
  <c r="DN40"/>
  <c r="DH324"/>
  <c r="DN49"/>
  <c r="CD334"/>
  <c r="DN74"/>
  <c r="DC326"/>
  <c r="DN189"/>
  <c r="DN220"/>
  <c r="CD326"/>
  <c r="DJ326"/>
  <c r="DN188"/>
  <c r="DN111"/>
  <c r="DN106"/>
  <c r="DN93"/>
  <c r="DN58"/>
  <c r="DN78"/>
  <c r="DN116"/>
  <c r="DN168"/>
  <c r="DN79"/>
  <c r="DN42"/>
  <c r="DN35"/>
  <c r="DN156"/>
  <c r="DN228"/>
  <c r="DN66"/>
  <c r="DN41"/>
  <c r="DN100"/>
  <c r="DN52"/>
  <c r="DN87"/>
  <c r="DN167"/>
  <c r="CR326"/>
  <c r="DN137"/>
  <c r="DN129"/>
  <c r="DN101"/>
  <c r="DN63"/>
  <c r="DN149"/>
  <c r="DN104"/>
  <c r="DN34"/>
  <c r="DN43"/>
  <c r="DN194"/>
  <c r="DN139"/>
  <c r="DN120"/>
  <c r="DN255"/>
  <c r="DN221"/>
  <c r="DN140"/>
  <c r="DN124"/>
  <c r="DN62"/>
  <c r="DK17"/>
  <c r="DN75"/>
  <c r="DN208"/>
  <c r="DN142"/>
  <c r="DN44"/>
  <c r="DN175"/>
  <c r="DN65"/>
  <c r="DN119"/>
  <c r="DN122"/>
  <c r="DN84"/>
  <c r="DN68"/>
  <c r="DN48"/>
  <c r="DN105"/>
  <c r="DN145"/>
  <c r="DN38"/>
  <c r="DN70"/>
  <c r="DN60"/>
  <c r="DN95"/>
  <c r="DN121"/>
  <c r="DN209"/>
  <c r="DN64"/>
  <c r="DN92"/>
  <c r="DN264"/>
  <c r="DN174"/>
  <c r="DN47"/>
  <c r="DN90"/>
  <c r="DN197"/>
  <c r="DN187"/>
  <c r="DN138"/>
  <c r="DN217"/>
  <c r="CP334"/>
  <c r="DD331"/>
  <c r="CE329"/>
  <c r="CF334"/>
  <c r="DK16"/>
  <c r="DF326"/>
  <c r="DA330"/>
  <c r="DA326"/>
  <c r="CL335"/>
  <c r="CH332"/>
  <c r="CR337"/>
  <c r="CV331"/>
  <c r="CY331"/>
  <c r="CW328"/>
  <c r="CX336"/>
  <c r="CZ334"/>
  <c r="DA325"/>
  <c r="CQ335"/>
  <c r="DB327"/>
  <c r="DD320"/>
  <c r="CF333"/>
  <c r="DB316"/>
  <c r="DA323"/>
  <c r="DB324"/>
  <c r="DC327"/>
  <c r="DD329"/>
  <c r="DB331"/>
  <c r="CJ333"/>
  <c r="DA322"/>
  <c r="DC333"/>
  <c r="DA319"/>
  <c r="DC322"/>
  <c r="CR334"/>
  <c r="DB329"/>
  <c r="CZ331"/>
  <c r="CK335"/>
  <c r="CW331"/>
  <c r="DA320"/>
  <c r="DH14"/>
  <c r="DC328"/>
  <c r="CR330"/>
  <c r="CN338"/>
  <c r="DD328"/>
  <c r="CL333"/>
  <c r="DF320"/>
  <c r="CT329"/>
  <c r="CU327"/>
  <c r="CR329"/>
  <c r="DD318"/>
  <c r="CD331"/>
  <c r="DB317"/>
  <c r="DH12"/>
  <c r="CN329"/>
  <c r="DC320"/>
  <c r="CR328"/>
  <c r="CN327"/>
  <c r="CU333"/>
  <c r="DA333"/>
  <c r="CY334"/>
  <c r="CO329"/>
  <c r="CG333"/>
  <c r="CE328"/>
  <c r="CO330"/>
  <c r="CD338"/>
  <c r="CW327"/>
  <c r="DF327"/>
  <c r="CZ338"/>
  <c r="DF332"/>
  <c r="DG324"/>
  <c r="CW332"/>
  <c r="DD332"/>
  <c r="CM328"/>
  <c r="CN334"/>
  <c r="CN332"/>
  <c r="CP328"/>
  <c r="CG334"/>
  <c r="DC318"/>
  <c r="DA324"/>
  <c r="DE333"/>
  <c r="CV338"/>
  <c r="DF335"/>
  <c r="CS333"/>
  <c r="CE338"/>
  <c r="DF336"/>
  <c r="CX338"/>
  <c r="DF319"/>
  <c r="DE324"/>
  <c r="DG320"/>
  <c r="DH6"/>
  <c r="DI6" s="1"/>
  <c r="CV337"/>
  <c r="DC338"/>
  <c r="CD332"/>
  <c r="CD327"/>
  <c r="DC334"/>
  <c r="CX337"/>
  <c r="DE335"/>
  <c r="CD335"/>
  <c r="CY327"/>
  <c r="CV333"/>
  <c r="CS332"/>
  <c r="DD322"/>
  <c r="CE333"/>
  <c r="CU331"/>
  <c r="CS334"/>
  <c r="CV330"/>
  <c r="DD325"/>
  <c r="CQ331"/>
  <c r="CD333"/>
  <c r="CM336"/>
  <c r="CJ331"/>
  <c r="CK329"/>
  <c r="DA329"/>
  <c r="CY332"/>
  <c r="DH15"/>
  <c r="CF327"/>
  <c r="DE332"/>
  <c r="DD326"/>
  <c r="DF324"/>
  <c r="DH10"/>
  <c r="CM331"/>
  <c r="DE319"/>
  <c r="CK333"/>
  <c r="CU337"/>
  <c r="DD334"/>
  <c r="CG335"/>
  <c r="CV336"/>
  <c r="CD337"/>
  <c r="DF318"/>
  <c r="CV329"/>
  <c r="DB336"/>
  <c r="CF337"/>
  <c r="DF316"/>
  <c r="CG338"/>
  <c r="DE322"/>
  <c r="CY328"/>
  <c r="DF330"/>
  <c r="DE334"/>
  <c r="DC336"/>
  <c r="CI338"/>
  <c r="CE330"/>
  <c r="DJ338"/>
  <c r="CR333"/>
  <c r="DG338"/>
  <c r="CU334"/>
  <c r="DE338"/>
  <c r="DF333"/>
  <c r="DJ334"/>
  <c r="DC323"/>
  <c r="DG332"/>
  <c r="DG317"/>
  <c r="CV328"/>
  <c r="DD337"/>
  <c r="DJ336"/>
  <c r="DI323"/>
  <c r="DH320"/>
  <c r="DH325"/>
  <c r="DH319"/>
  <c r="DH323"/>
  <c r="DH327"/>
  <c r="DH321"/>
  <c r="DI318"/>
  <c r="DH337"/>
  <c r="P1166" i="8"/>
  <c r="A1471" i="7"/>
  <c r="P1470"/>
  <c r="A1391"/>
  <c r="P1390"/>
  <c r="A1431"/>
  <c r="P1430"/>
  <c r="A1351"/>
  <c r="P1350"/>
  <c r="A1271"/>
  <c r="P1270"/>
  <c r="A671"/>
  <c r="P670"/>
  <c r="A511"/>
  <c r="P510"/>
  <c r="P1366" i="8"/>
  <c r="P31" i="7"/>
  <c r="A32"/>
  <c r="BK2"/>
  <c r="A153"/>
  <c r="A112"/>
  <c r="A73"/>
  <c r="BK6"/>
  <c r="DE2" l="1"/>
  <c r="DD2"/>
  <c r="DM13" i="9"/>
  <c r="DN13" s="1"/>
  <c r="DM7"/>
  <c r="DN7" s="1"/>
  <c r="DM9"/>
  <c r="DN9" s="1"/>
  <c r="DM16"/>
  <c r="DN16" s="1"/>
  <c r="DM17"/>
  <c r="DN17" s="1"/>
  <c r="DM8"/>
  <c r="DN8" s="1"/>
  <c r="DM11"/>
  <c r="DN11" s="1"/>
  <c r="DI10"/>
  <c r="DK10" s="1"/>
  <c r="DI14"/>
  <c r="DK14" s="1"/>
  <c r="DI15"/>
  <c r="DK15" s="1"/>
  <c r="DI12"/>
  <c r="DK12" s="1"/>
  <c r="DN27"/>
  <c r="DN24"/>
  <c r="DN26"/>
  <c r="DN25"/>
  <c r="DN20"/>
  <c r="DN23"/>
  <c r="DN22"/>
  <c r="DN19"/>
  <c r="DN28"/>
  <c r="DH326"/>
  <c r="DJ328"/>
  <c r="DH333"/>
  <c r="DH331"/>
  <c r="DH329"/>
  <c r="DJ329"/>
  <c r="DJ331"/>
  <c r="DI325"/>
  <c r="DI320"/>
  <c r="DN243"/>
  <c r="DN233"/>
  <c r="DN179"/>
  <c r="DN159"/>
  <c r="DK18"/>
  <c r="DM18" s="1"/>
  <c r="DN222"/>
  <c r="DN267"/>
  <c r="DN256"/>
  <c r="DN244"/>
  <c r="DN225"/>
  <c r="DN269"/>
  <c r="DN170"/>
  <c r="DN261"/>
  <c r="DN114"/>
  <c r="DK325"/>
  <c r="DN273"/>
  <c r="DN259"/>
  <c r="DN239"/>
  <c r="DN279"/>
  <c r="DN182"/>
  <c r="DN216"/>
  <c r="DN191"/>
  <c r="DN246"/>
  <c r="DN219"/>
  <c r="DN237"/>
  <c r="DN266"/>
  <c r="DN195"/>
  <c r="DN184"/>
  <c r="DN238"/>
  <c r="DN242"/>
  <c r="DN215"/>
  <c r="DN218"/>
  <c r="DN190"/>
  <c r="DN223"/>
  <c r="DN86"/>
  <c r="DN107"/>
  <c r="DN254"/>
  <c r="DN251"/>
  <c r="DN240"/>
  <c r="DN206"/>
  <c r="DN263"/>
  <c r="DN232"/>
  <c r="DN236"/>
  <c r="DN231"/>
  <c r="DN229"/>
  <c r="DN247"/>
  <c r="DN234"/>
  <c r="DN265"/>
  <c r="DN202"/>
  <c r="DN201"/>
  <c r="DN260"/>
  <c r="DN277"/>
  <c r="DN275"/>
  <c r="DN272"/>
  <c r="DN241"/>
  <c r="DN271"/>
  <c r="DN278"/>
  <c r="DN172"/>
  <c r="DN205"/>
  <c r="DN207"/>
  <c r="DN203"/>
  <c r="DN171"/>
  <c r="DN200"/>
  <c r="DN212"/>
  <c r="DN249"/>
  <c r="DN147"/>
  <c r="DN193"/>
  <c r="DN148"/>
  <c r="DN158"/>
  <c r="DN180"/>
  <c r="DN181"/>
  <c r="DN250"/>
  <c r="DN274"/>
  <c r="DN252"/>
  <c r="DN196"/>
  <c r="DN183"/>
  <c r="DN214"/>
  <c r="DN230"/>
  <c r="DN253"/>
  <c r="DN280"/>
  <c r="DN160"/>
  <c r="DN262"/>
  <c r="DN224"/>
  <c r="DN204"/>
  <c r="DN226"/>
  <c r="DN257"/>
  <c r="DN245"/>
  <c r="DN136"/>
  <c r="DI329"/>
  <c r="DN198"/>
  <c r="DN213"/>
  <c r="DH318"/>
  <c r="DH338"/>
  <c r="DM325"/>
  <c r="DN325" s="1"/>
  <c r="DH328"/>
  <c r="DJ333"/>
  <c r="DI321"/>
  <c r="DI324"/>
  <c r="DJ335"/>
  <c r="DJ330"/>
  <c r="DH316"/>
  <c r="DH317"/>
  <c r="DK318"/>
  <c r="DK323"/>
  <c r="DM323"/>
  <c r="DN323" s="1"/>
  <c r="DH335"/>
  <c r="DH334"/>
  <c r="DJ332"/>
  <c r="DH330"/>
  <c r="DN268"/>
  <c r="DN276"/>
  <c r="DJ327"/>
  <c r="DH322"/>
  <c r="DH332"/>
  <c r="DI319"/>
  <c r="DH336"/>
  <c r="DK320"/>
  <c r="DI328"/>
  <c r="DJ337"/>
  <c r="DN76"/>
  <c r="DN163"/>
  <c r="DN162"/>
  <c r="P1286" i="8"/>
  <c r="P1206"/>
  <c r="A1272" i="7"/>
  <c r="P1271"/>
  <c r="A1352"/>
  <c r="P1351"/>
  <c r="A1432"/>
  <c r="P1431"/>
  <c r="A1392"/>
  <c r="P1391"/>
  <c r="A1472"/>
  <c r="P1471"/>
  <c r="A512"/>
  <c r="P511"/>
  <c r="A672"/>
  <c r="P671"/>
  <c r="P1406" i="8"/>
  <c r="P32" i="7"/>
  <c r="A33"/>
  <c r="A154"/>
  <c r="A113"/>
  <c r="A74"/>
  <c r="BL6"/>
  <c r="DM15" i="9" l="1"/>
  <c r="DN15" s="1"/>
  <c r="DM10"/>
  <c r="DN10" s="1"/>
  <c r="DM12"/>
  <c r="DN12" s="1"/>
  <c r="DM14"/>
  <c r="DN14" s="1"/>
  <c r="DN18"/>
  <c r="DI333"/>
  <c r="DI327"/>
  <c r="DN102"/>
  <c r="DK324"/>
  <c r="DN126"/>
  <c r="DK326"/>
  <c r="DK333"/>
  <c r="DI335"/>
  <c r="DI334"/>
  <c r="DI338"/>
  <c r="DI331"/>
  <c r="DI330"/>
  <c r="DI326"/>
  <c r="DI337"/>
  <c r="DK331"/>
  <c r="DK321"/>
  <c r="DN108"/>
  <c r="DN135"/>
  <c r="DK337"/>
  <c r="DN57"/>
  <c r="DM320"/>
  <c r="DN320" s="1"/>
  <c r="DK335"/>
  <c r="DI336"/>
  <c r="DK319"/>
  <c r="DI332"/>
  <c r="DI322"/>
  <c r="DK329"/>
  <c r="DN30"/>
  <c r="DM318"/>
  <c r="DN318" s="1"/>
  <c r="DI317"/>
  <c r="DK6"/>
  <c r="DM6" s="1"/>
  <c r="DI316"/>
  <c r="DK330"/>
  <c r="DN192"/>
  <c r="DM331"/>
  <c r="DN331" s="1"/>
  <c r="DN258"/>
  <c r="DM337"/>
  <c r="DN337" s="1"/>
  <c r="DN270"/>
  <c r="DM338"/>
  <c r="DN338" s="1"/>
  <c r="DK328"/>
  <c r="DN227"/>
  <c r="DM334"/>
  <c r="DN334" s="1"/>
  <c r="DK334"/>
  <c r="DK338"/>
  <c r="P1246" i="8"/>
  <c r="A1473" i="7"/>
  <c r="P1472"/>
  <c r="A1393"/>
  <c r="P1392"/>
  <c r="A1433"/>
  <c r="P1432"/>
  <c r="A1353"/>
  <c r="P1352"/>
  <c r="A1273"/>
  <c r="P1272"/>
  <c r="A673"/>
  <c r="P672"/>
  <c r="A513"/>
  <c r="P512"/>
  <c r="P1046" i="8"/>
  <c r="P33" i="7"/>
  <c r="A34"/>
  <c r="BM2"/>
  <c r="A155"/>
  <c r="A114"/>
  <c r="A75"/>
  <c r="BM6"/>
  <c r="DM326" i="9" l="1"/>
  <c r="DN326" s="1"/>
  <c r="DM324"/>
  <c r="DN324" s="1"/>
  <c r="DK327"/>
  <c r="DN211"/>
  <c r="DM333"/>
  <c r="DN333" s="1"/>
  <c r="DN71"/>
  <c r="DM321"/>
  <c r="DN321" s="1"/>
  <c r="DN157"/>
  <c r="DM328"/>
  <c r="DN328" s="1"/>
  <c r="DN178"/>
  <c r="DM330"/>
  <c r="DN330" s="1"/>
  <c r="DK316"/>
  <c r="DK317"/>
  <c r="DN169"/>
  <c r="DM329"/>
  <c r="DN329" s="1"/>
  <c r="DK322"/>
  <c r="DK332"/>
  <c r="DN46"/>
  <c r="DM319"/>
  <c r="DN319" s="1"/>
  <c r="DK336"/>
  <c r="DN235"/>
  <c r="DM335"/>
  <c r="DN335" s="1"/>
  <c r="P1326" i="8"/>
  <c r="DF2" i="7"/>
  <c r="A1274"/>
  <c r="P1273"/>
  <c r="A1354"/>
  <c r="P1353"/>
  <c r="A1434"/>
  <c r="P1433"/>
  <c r="A1394"/>
  <c r="P1393"/>
  <c r="A1474"/>
  <c r="P1473"/>
  <c r="A514"/>
  <c r="P513"/>
  <c r="A674"/>
  <c r="P673"/>
  <c r="P34"/>
  <c r="A35"/>
  <c r="BN2"/>
  <c r="A156"/>
  <c r="A115"/>
  <c r="A76"/>
  <c r="BN6"/>
  <c r="DN146" i="9" l="1"/>
  <c r="DM327"/>
  <c r="DN327" s="1"/>
  <c r="DN248"/>
  <c r="DM336"/>
  <c r="DN336" s="1"/>
  <c r="DN199"/>
  <c r="DM332"/>
  <c r="DN332" s="1"/>
  <c r="DN83"/>
  <c r="DM322"/>
  <c r="DN322" s="1"/>
  <c r="DN21"/>
  <c r="DM317"/>
  <c r="DN317" s="1"/>
  <c r="DN6"/>
  <c r="DM316"/>
  <c r="DN316" s="1"/>
  <c r="DG2" i="7"/>
  <c r="A1475"/>
  <c r="P1474"/>
  <c r="A1395"/>
  <c r="P1394"/>
  <c r="A1435"/>
  <c r="P1434"/>
  <c r="A1355"/>
  <c r="P1354"/>
  <c r="A1275"/>
  <c r="P1274"/>
  <c r="A675"/>
  <c r="P674"/>
  <c r="A515"/>
  <c r="P514"/>
  <c r="P35"/>
  <c r="A36"/>
  <c r="BO2"/>
  <c r="A157"/>
  <c r="A116"/>
  <c r="A77"/>
  <c r="BO6"/>
  <c r="DH2" l="1"/>
  <c r="A1276"/>
  <c r="P1275"/>
  <c r="A1356"/>
  <c r="P1355"/>
  <c r="A1436"/>
  <c r="P1435"/>
  <c r="A1396"/>
  <c r="P1395"/>
  <c r="A1476"/>
  <c r="P1475"/>
  <c r="A516"/>
  <c r="P515"/>
  <c r="A676"/>
  <c r="P675"/>
  <c r="P36"/>
  <c r="A37"/>
  <c r="BP2"/>
  <c r="A158"/>
  <c r="A117"/>
  <c r="A78"/>
  <c r="BP6"/>
  <c r="BW6" l="1"/>
  <c r="DI2"/>
  <c r="A1477"/>
  <c r="P1476"/>
  <c r="A1397"/>
  <c r="P1396"/>
  <c r="A1437"/>
  <c r="P1436"/>
  <c r="A1357"/>
  <c r="P1356"/>
  <c r="A1277"/>
  <c r="P1276"/>
  <c r="A677"/>
  <c r="P676"/>
  <c r="A517"/>
  <c r="P516"/>
  <c r="P37"/>
  <c r="A38"/>
  <c r="A159"/>
  <c r="A118"/>
  <c r="A79"/>
  <c r="A1278" l="1"/>
  <c r="P1277"/>
  <c r="A1358"/>
  <c r="P1357"/>
  <c r="A1438"/>
  <c r="P1437"/>
  <c r="A1398"/>
  <c r="P1397"/>
  <c r="A1478"/>
  <c r="P1477"/>
  <c r="A518"/>
  <c r="P517"/>
  <c r="A678"/>
  <c r="P677"/>
  <c r="P38"/>
  <c r="A39"/>
  <c r="A160"/>
  <c r="A119"/>
  <c r="A80"/>
  <c r="A1479" l="1"/>
  <c r="P1478"/>
  <c r="A1399"/>
  <c r="P1398"/>
  <c r="A1439"/>
  <c r="P1438"/>
  <c r="A1359"/>
  <c r="P1358"/>
  <c r="A1279"/>
  <c r="P1278"/>
  <c r="A679"/>
  <c r="P678"/>
  <c r="A519"/>
  <c r="P518"/>
  <c r="P39"/>
  <c r="A40"/>
  <c r="A161"/>
  <c r="A120"/>
  <c r="A81"/>
  <c r="A1280" l="1"/>
  <c r="P1279"/>
  <c r="A1360"/>
  <c r="P1359"/>
  <c r="A1440"/>
  <c r="P1439"/>
  <c r="A1400"/>
  <c r="P1399"/>
  <c r="A1480"/>
  <c r="P1479"/>
  <c r="A520"/>
  <c r="P519"/>
  <c r="A680"/>
  <c r="P679"/>
  <c r="P40"/>
  <c r="A41"/>
  <c r="P41" s="1"/>
  <c r="A121"/>
  <c r="A1481" l="1"/>
  <c r="P1481" s="1"/>
  <c r="P1480"/>
  <c r="A1401"/>
  <c r="P1401" s="1"/>
  <c r="P1400"/>
  <c r="A1441"/>
  <c r="P1441" s="1"/>
  <c r="P1440"/>
  <c r="A1361"/>
  <c r="P1361" s="1"/>
  <c r="P1360"/>
  <c r="A1281"/>
  <c r="P1281" s="1"/>
  <c r="P1280"/>
  <c r="A681"/>
  <c r="P681" s="1"/>
  <c r="P680"/>
  <c r="A521"/>
  <c r="P521" s="1"/>
  <c r="P520"/>
  <c r="B1406"/>
  <c r="C1406"/>
  <c r="D1406"/>
  <c r="E1406"/>
  <c r="F1406"/>
  <c r="G1406"/>
  <c r="H1406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N1368"/>
  <c r="AC1368"/>
  <c r="N1369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P1404" i="8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N1385" i="7" l="1"/>
  <c r="N1386"/>
  <c r="N1384"/>
  <c r="N1422" i="8"/>
  <c r="N1416"/>
  <c r="N1412"/>
  <c r="N1410"/>
  <c r="N1382" i="7"/>
  <c r="N1380"/>
  <c r="N1378"/>
  <c r="N1376"/>
  <c r="N1374"/>
  <c r="N1372"/>
  <c r="N1367"/>
  <c r="N1425" i="8"/>
  <c r="N1383" i="7"/>
  <c r="N1381"/>
  <c r="N1379"/>
  <c r="N1377"/>
  <c r="N1375"/>
  <c r="N1373"/>
  <c r="N1371"/>
  <c r="N1425"/>
  <c r="N1423"/>
  <c r="N1421"/>
  <c r="N1419"/>
  <c r="N1417"/>
  <c r="N1415"/>
  <c r="N1413"/>
  <c r="N1411"/>
  <c r="N1409"/>
  <c r="N1426"/>
  <c r="N1424"/>
  <c r="N1422"/>
  <c r="N1420"/>
  <c r="N1418"/>
  <c r="N1416"/>
  <c r="N1414"/>
  <c r="N1412"/>
  <c r="N1410"/>
  <c r="N1408"/>
  <c r="N1407"/>
  <c r="N1407" i="8"/>
  <c r="N1423"/>
  <c r="N1418"/>
  <c r="N1414"/>
  <c r="N1370" i="7"/>
  <c r="AC1407" i="8"/>
  <c r="AC1406"/>
  <c r="P1164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329" i="7"/>
  <c r="AC1332"/>
  <c r="AC1333"/>
  <c r="AC1334"/>
  <c r="AC1335"/>
  <c r="AC1336"/>
  <c r="AC1337"/>
  <c r="AC1339"/>
  <c r="AC1341"/>
  <c r="AC1342"/>
  <c r="AC1343"/>
  <c r="AC1345"/>
  <c r="AC1346"/>
  <c r="P1364" i="8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P724"/>
  <c r="R27"/>
  <c r="P804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P1084"/>
  <c r="AC1088"/>
  <c r="AC1089"/>
  <c r="AC1090"/>
  <c r="AC1091"/>
  <c r="AC1092"/>
  <c r="AC1093"/>
  <c r="AC1094"/>
  <c r="AC1095"/>
  <c r="AC1096"/>
  <c r="AC1097"/>
  <c r="AC1098"/>
  <c r="AC1099"/>
  <c r="N1409" l="1"/>
  <c r="N1411"/>
  <c r="N1413"/>
  <c r="N1415"/>
  <c r="N1417"/>
  <c r="N1424"/>
  <c r="N1408"/>
  <c r="N1420"/>
  <c r="N1419"/>
  <c r="N1426"/>
  <c r="N1421"/>
  <c r="N1406"/>
  <c r="AC726"/>
  <c r="AC1406" i="7"/>
  <c r="AC1407"/>
  <c r="M1406"/>
  <c r="L726" i="8"/>
  <c r="L126" s="1"/>
  <c r="AC1326" i="7"/>
  <c r="AC1167" i="8"/>
  <c r="AC1340" i="7"/>
  <c r="AC1331"/>
  <c r="AC1330"/>
  <c r="AC1338"/>
  <c r="N1368" i="8"/>
  <c r="AC1367"/>
  <c r="AC901"/>
  <c r="AC1328" i="7"/>
  <c r="N1186" i="8"/>
  <c r="AC906"/>
  <c r="AC905"/>
  <c r="AC897"/>
  <c r="AC886"/>
  <c r="N1184"/>
  <c r="N1182"/>
  <c r="N1180"/>
  <c r="N1168"/>
  <c r="N1185"/>
  <c r="N1183"/>
  <c r="N1181"/>
  <c r="N1179"/>
  <c r="AC1166"/>
  <c r="AC903"/>
  <c r="AC899"/>
  <c r="AC895"/>
  <c r="AC889"/>
  <c r="AC1327" i="7"/>
  <c r="N1178" i="8"/>
  <c r="N1176"/>
  <c r="N1174"/>
  <c r="N1172"/>
  <c r="N1170"/>
  <c r="AC893"/>
  <c r="N1177"/>
  <c r="N1175"/>
  <c r="N1173"/>
  <c r="N1171"/>
  <c r="N1169"/>
  <c r="N1167"/>
  <c r="N1166"/>
  <c r="AC891"/>
  <c r="AC1168"/>
  <c r="N1346" i="7"/>
  <c r="N1343"/>
  <c r="N1341"/>
  <c r="N1339"/>
  <c r="N1337"/>
  <c r="N1335"/>
  <c r="N1333"/>
  <c r="N1331"/>
  <c r="N1329"/>
  <c r="N1327"/>
  <c r="N1326"/>
  <c r="N1345"/>
  <c r="N1344"/>
  <c r="N1342"/>
  <c r="N1340"/>
  <c r="N1338"/>
  <c r="N1336"/>
  <c r="N1334"/>
  <c r="N1332"/>
  <c r="N1330"/>
  <c r="N1328"/>
  <c r="AC1344"/>
  <c r="N807" i="8"/>
  <c r="AC904"/>
  <c r="AC900"/>
  <c r="AC1264" i="7"/>
  <c r="AC902" i="8"/>
  <c r="AC898"/>
  <c r="AC896"/>
  <c r="AC894"/>
  <c r="AC892"/>
  <c r="AC890"/>
  <c r="AC888"/>
  <c r="AC887"/>
  <c r="N1246" i="7"/>
  <c r="AC1256"/>
  <c r="AC1259"/>
  <c r="AC1253"/>
  <c r="AC1251"/>
  <c r="AC1249"/>
  <c r="AC1246"/>
  <c r="N1380" i="8"/>
  <c r="N1266" i="7"/>
  <c r="N1256"/>
  <c r="N1265"/>
  <c r="N1261"/>
  <c r="N1259"/>
  <c r="N1253"/>
  <c r="N1251"/>
  <c r="N1249"/>
  <c r="N1247"/>
  <c r="N1376" i="8"/>
  <c r="AC736"/>
  <c r="N1384"/>
  <c r="N1372"/>
  <c r="AC742"/>
  <c r="AC732"/>
  <c r="N1386"/>
  <c r="N1378"/>
  <c r="N1370"/>
  <c r="AC1366"/>
  <c r="N1382"/>
  <c r="N1374"/>
  <c r="AC738"/>
  <c r="AC734"/>
  <c r="AC730"/>
  <c r="N1383"/>
  <c r="N1379"/>
  <c r="N1375"/>
  <c r="N1371"/>
  <c r="N1385"/>
  <c r="N1381"/>
  <c r="N1377"/>
  <c r="N1373"/>
  <c r="N1369"/>
  <c r="AC746"/>
  <c r="N1366"/>
  <c r="N1367"/>
  <c r="AC1301" i="7"/>
  <c r="N1300"/>
  <c r="AC1296"/>
  <c r="AC1305"/>
  <c r="AC744" i="8"/>
  <c r="AC743"/>
  <c r="AC740"/>
  <c r="AC739"/>
  <c r="AC735"/>
  <c r="AC731"/>
  <c r="AC728"/>
  <c r="AC727"/>
  <c r="AC1290" i="7"/>
  <c r="AC745" i="8"/>
  <c r="AC741"/>
  <c r="AC737"/>
  <c r="AC733"/>
  <c r="AC729"/>
  <c r="N743"/>
  <c r="N739"/>
  <c r="N735"/>
  <c r="N731"/>
  <c r="N727"/>
  <c r="N745"/>
  <c r="N741"/>
  <c r="N737"/>
  <c r="N733"/>
  <c r="N729"/>
  <c r="AC1087"/>
  <c r="AC1303" i="7"/>
  <c r="AC1299"/>
  <c r="AC1294"/>
  <c r="AC1286"/>
  <c r="N806" i="8"/>
  <c r="N746"/>
  <c r="N744"/>
  <c r="N742"/>
  <c r="N740"/>
  <c r="N738"/>
  <c r="N736"/>
  <c r="N734"/>
  <c r="N732"/>
  <c r="N730"/>
  <c r="N728"/>
  <c r="M726"/>
  <c r="M126" s="1"/>
  <c r="M86" s="1"/>
  <c r="AC1086"/>
  <c r="AC1292" i="7"/>
  <c r="AC1288"/>
  <c r="AC1306"/>
  <c r="AC1304"/>
  <c r="AC1302"/>
  <c r="N1301"/>
  <c r="AC1300"/>
  <c r="AC1297"/>
  <c r="AC1295"/>
  <c r="AC1293"/>
  <c r="AC1291"/>
  <c r="AC1289"/>
  <c r="AC1287"/>
  <c r="N1306"/>
  <c r="N1304"/>
  <c r="N1302"/>
  <c r="N1305"/>
  <c r="N1303"/>
  <c r="N1299"/>
  <c r="N1298"/>
  <c r="N1296"/>
  <c r="N1294"/>
  <c r="N1292"/>
  <c r="N1290"/>
  <c r="N1288"/>
  <c r="N1297"/>
  <c r="N1295"/>
  <c r="N1293"/>
  <c r="N1291"/>
  <c r="N1289"/>
  <c r="N1287"/>
  <c r="N1286"/>
  <c r="AC1298"/>
  <c r="N1105" i="8"/>
  <c r="N1103"/>
  <c r="N1101"/>
  <c r="N1099"/>
  <c r="N1097"/>
  <c r="N1095"/>
  <c r="N1093"/>
  <c r="N1091"/>
  <c r="N1087"/>
  <c r="N726" l="1"/>
  <c r="N1263" i="7"/>
  <c r="N1106" i="8"/>
  <c r="N1258" i="7"/>
  <c r="N1255"/>
  <c r="N1100" i="8"/>
  <c r="N1104"/>
  <c r="N1092"/>
  <c r="N1102"/>
  <c r="N1096"/>
  <c r="N1406" i="7"/>
  <c r="N1086" i="8"/>
  <c r="AC1366" i="7"/>
  <c r="AC1367"/>
  <c r="AC1247"/>
  <c r="N1254"/>
  <c r="N1257"/>
  <c r="N1248"/>
  <c r="N1250"/>
  <c r="N1252"/>
  <c r="AC1257"/>
  <c r="AC1260"/>
  <c r="AC1255"/>
  <c r="AC1250"/>
  <c r="AC1248"/>
  <c r="AC1252"/>
  <c r="AC1266"/>
  <c r="AC1265"/>
  <c r="AC1262"/>
  <c r="AC1261"/>
  <c r="AC1263"/>
  <c r="AC1254"/>
  <c r="AC1258"/>
  <c r="N1088" i="8"/>
  <c r="N1090"/>
  <c r="N1094"/>
  <c r="N1098"/>
  <c r="N808"/>
  <c r="N1089"/>
  <c r="N1260" i="7" l="1"/>
  <c r="N1264"/>
  <c r="N1262"/>
  <c r="N1366"/>
  <c r="AC386" i="8" l="1"/>
  <c r="AC385"/>
  <c r="AC384"/>
  <c r="AC383"/>
  <c r="AC382"/>
  <c r="AC381"/>
  <c r="AC380"/>
  <c r="AC379"/>
  <c r="AC378"/>
  <c r="AC377"/>
  <c r="AC376"/>
  <c r="AC375"/>
  <c r="AC374"/>
  <c r="AC373"/>
  <c r="AC372"/>
  <c r="AC371"/>
  <c r="AC370"/>
  <c r="AC369"/>
  <c r="AC368"/>
  <c r="AC367"/>
  <c r="P364"/>
  <c r="AC667" i="7"/>
  <c r="N666"/>
  <c r="N664"/>
  <c r="N662"/>
  <c r="N660"/>
  <c r="N658"/>
  <c r="N656"/>
  <c r="N654"/>
  <c r="N652"/>
  <c r="N650"/>
  <c r="N648"/>
  <c r="P644"/>
  <c r="N584" i="8"/>
  <c r="N582"/>
  <c r="N580"/>
  <c r="N578"/>
  <c r="N576"/>
  <c r="N574"/>
  <c r="N572"/>
  <c r="N570"/>
  <c r="N568"/>
  <c r="AC567"/>
  <c r="P564"/>
  <c r="N368" l="1"/>
  <c r="N370"/>
  <c r="N372"/>
  <c r="N374"/>
  <c r="N376"/>
  <c r="N378"/>
  <c r="N380"/>
  <c r="N382"/>
  <c r="N384"/>
  <c r="N386"/>
  <c r="N647" i="7"/>
  <c r="N649"/>
  <c r="N651"/>
  <c r="N657"/>
  <c r="N661"/>
  <c r="N663"/>
  <c r="N367" i="8"/>
  <c r="N369"/>
  <c r="N371"/>
  <c r="N373"/>
  <c r="N586"/>
  <c r="N567"/>
  <c r="N569"/>
  <c r="N571"/>
  <c r="N573"/>
  <c r="N575"/>
  <c r="N577"/>
  <c r="N579"/>
  <c r="N581"/>
  <c r="N583"/>
  <c r="N585"/>
  <c r="N375"/>
  <c r="N377"/>
  <c r="N379"/>
  <c r="N381"/>
  <c r="N383"/>
  <c r="N385"/>
  <c r="N653" i="7"/>
  <c r="N655"/>
  <c r="N659"/>
  <c r="N665"/>
  <c r="I766" i="8" l="1"/>
  <c r="Y1486"/>
  <c r="G246" i="7"/>
  <c r="G46" s="1"/>
  <c r="D926" i="8" l="1"/>
  <c r="E926"/>
  <c r="F926"/>
  <c r="G926"/>
  <c r="H926"/>
  <c r="H766"/>
  <c r="H86" s="1"/>
  <c r="X1486"/>
  <c r="S1486"/>
  <c r="T1486"/>
  <c r="U1486"/>
  <c r="V1486"/>
  <c r="W1486"/>
  <c r="D286"/>
  <c r="G286"/>
  <c r="F286"/>
  <c r="E286"/>
  <c r="C286"/>
  <c r="B286"/>
  <c r="F206" l="1"/>
  <c r="G206"/>
  <c r="H206"/>
  <c r="X166"/>
  <c r="T166"/>
  <c r="U166"/>
  <c r="V166"/>
  <c r="W166"/>
  <c r="S166"/>
  <c r="B206" l="1"/>
  <c r="C206"/>
  <c r="B926"/>
  <c r="C926"/>
  <c r="X2" l="1"/>
  <c r="L926"/>
  <c r="L86" s="1"/>
  <c r="K926"/>
  <c r="K86" s="1"/>
  <c r="J926"/>
  <c r="J86" s="1"/>
  <c r="I926"/>
  <c r="I86" s="1"/>
  <c r="AB326" l="1"/>
  <c r="AA326"/>
  <c r="Z326"/>
  <c r="Y326"/>
  <c r="X326"/>
  <c r="W326"/>
  <c r="V326"/>
  <c r="U326"/>
  <c r="T326"/>
  <c r="S326"/>
  <c r="R326"/>
  <c r="Q327"/>
  <c r="AC347"/>
  <c r="AP6"/>
  <c r="AC326" l="1"/>
  <c r="Q287" l="1"/>
  <c r="Q47" s="1"/>
  <c r="AA286"/>
  <c r="AB286"/>
  <c r="AO6"/>
  <c r="AC307" l="1"/>
  <c r="AC306"/>
  <c r="AC305"/>
  <c r="BR6" i="7"/>
  <c r="N176" i="8" l="1"/>
  <c r="N177"/>
  <c r="N178"/>
  <c r="N179"/>
  <c r="N180"/>
  <c r="N181"/>
  <c r="N182"/>
  <c r="N183"/>
  <c r="N184"/>
  <c r="N185"/>
  <c r="N186"/>
  <c r="R446" l="1"/>
  <c r="R46" s="1"/>
  <c r="S446"/>
  <c r="S46" s="1"/>
  <c r="T446"/>
  <c r="T46" s="1"/>
  <c r="U446"/>
  <c r="U46" s="1"/>
  <c r="V446"/>
  <c r="V46" s="1"/>
  <c r="W446"/>
  <c r="W46" s="1"/>
  <c r="X446"/>
  <c r="X46" s="1"/>
  <c r="Y446"/>
  <c r="Y46" s="1"/>
  <c r="Z446"/>
  <c r="Z46" s="1"/>
  <c r="AA446"/>
  <c r="AB446"/>
  <c r="N213"/>
  <c r="P1"/>
  <c r="CB6"/>
  <c r="CC6"/>
  <c r="AJ7"/>
  <c r="CC7"/>
  <c r="CC8"/>
  <c r="CC9"/>
  <c r="CC10"/>
  <c r="CC11"/>
  <c r="CC12"/>
  <c r="CC13"/>
  <c r="CC14"/>
  <c r="CC15"/>
  <c r="CC16"/>
  <c r="CC17"/>
  <c r="AI18"/>
  <c r="AJ18"/>
  <c r="AK18"/>
  <c r="AK30" s="1"/>
  <c r="CC30" s="1"/>
  <c r="BU18"/>
  <c r="CA18"/>
  <c r="CA30" s="1"/>
  <c r="CB18"/>
  <c r="CC18"/>
  <c r="AI19"/>
  <c r="AK19"/>
  <c r="CC19" s="1"/>
  <c r="BU19"/>
  <c r="BU31" s="1"/>
  <c r="BU43" s="1"/>
  <c r="BU55" s="1"/>
  <c r="CA19"/>
  <c r="AI20"/>
  <c r="AK20"/>
  <c r="CC20" s="1"/>
  <c r="BU20"/>
  <c r="BU32" s="1"/>
  <c r="CA20"/>
  <c r="AI21"/>
  <c r="AK21"/>
  <c r="BU21"/>
  <c r="CA21"/>
  <c r="CA33" s="1"/>
  <c r="CA45" s="1"/>
  <c r="CA57" s="1"/>
  <c r="CA69" s="1"/>
  <c r="AI22"/>
  <c r="AK22"/>
  <c r="BU22"/>
  <c r="CA22"/>
  <c r="CA34" s="1"/>
  <c r="CA46" s="1"/>
  <c r="AI23"/>
  <c r="AK23"/>
  <c r="CC23" s="1"/>
  <c r="BU23"/>
  <c r="CA23"/>
  <c r="AI24"/>
  <c r="AK24"/>
  <c r="CC24" s="1"/>
  <c r="BU24"/>
  <c r="BU36" s="1"/>
  <c r="BU48" s="1"/>
  <c r="BU60" s="1"/>
  <c r="CA24"/>
  <c r="AI25"/>
  <c r="AK25"/>
  <c r="CC25" s="1"/>
  <c r="BU25"/>
  <c r="BU37" s="1"/>
  <c r="CA25"/>
  <c r="AI26"/>
  <c r="AK26"/>
  <c r="CC26" s="1"/>
  <c r="BU26"/>
  <c r="BU38" s="1"/>
  <c r="CA26"/>
  <c r="AI27"/>
  <c r="AK27"/>
  <c r="BU27"/>
  <c r="CA27"/>
  <c r="CA39" s="1"/>
  <c r="AI28"/>
  <c r="AK28"/>
  <c r="BU28"/>
  <c r="CA28"/>
  <c r="CA40" s="1"/>
  <c r="AI29"/>
  <c r="AK29"/>
  <c r="CC29" s="1"/>
  <c r="BU29"/>
  <c r="CA29"/>
  <c r="AJ30"/>
  <c r="BU30"/>
  <c r="BU42" s="1"/>
  <c r="BU54" s="1"/>
  <c r="BU66" s="1"/>
  <c r="CB30"/>
  <c r="AI31"/>
  <c r="AK31"/>
  <c r="CA31"/>
  <c r="CC31"/>
  <c r="AI32"/>
  <c r="AK32"/>
  <c r="AK44" s="1"/>
  <c r="CC44" s="1"/>
  <c r="CA32"/>
  <c r="CA44" s="1"/>
  <c r="CC32"/>
  <c r="AI33"/>
  <c r="BU33"/>
  <c r="BU34"/>
  <c r="AI35"/>
  <c r="AK35"/>
  <c r="BU35"/>
  <c r="CA35"/>
  <c r="CA47" s="1"/>
  <c r="AK36"/>
  <c r="CC36" s="1"/>
  <c r="CA36"/>
  <c r="AK37"/>
  <c r="CA37"/>
  <c r="CA49" s="1"/>
  <c r="AK38"/>
  <c r="CA38"/>
  <c r="CA50" s="1"/>
  <c r="AI39"/>
  <c r="BU39"/>
  <c r="BU51" s="1"/>
  <c r="BU63" s="1"/>
  <c r="BU40"/>
  <c r="BU52" s="1"/>
  <c r="AI41"/>
  <c r="AK41"/>
  <c r="BU41"/>
  <c r="CA41"/>
  <c r="CA53" s="1"/>
  <c r="AK42"/>
  <c r="CC42" s="1"/>
  <c r="CA42"/>
  <c r="CA54" s="1"/>
  <c r="CA66" s="1"/>
  <c r="CA78" s="1"/>
  <c r="CA90" s="1"/>
  <c r="CA102" s="1"/>
  <c r="CA114" s="1"/>
  <c r="CA126" s="1"/>
  <c r="CA138" s="1"/>
  <c r="CA150" s="1"/>
  <c r="CA162" s="1"/>
  <c r="CA174" s="1"/>
  <c r="CA186" s="1"/>
  <c r="CA198" s="1"/>
  <c r="CA210" s="1"/>
  <c r="CA222" s="1"/>
  <c r="CA234" s="1"/>
  <c r="CA246" s="1"/>
  <c r="P164"/>
  <c r="AK43"/>
  <c r="CC43" s="1"/>
  <c r="CA43"/>
  <c r="CA55" s="1"/>
  <c r="CA67" s="1"/>
  <c r="CA79" s="1"/>
  <c r="CA91" s="1"/>
  <c r="CA103" s="1"/>
  <c r="CA115" s="1"/>
  <c r="CA127" s="1"/>
  <c r="CA139" s="1"/>
  <c r="CA151" s="1"/>
  <c r="CA163" s="1"/>
  <c r="CA175" s="1"/>
  <c r="CA187" s="1"/>
  <c r="CA199" s="1"/>
  <c r="CA211" s="1"/>
  <c r="CA223" s="1"/>
  <c r="CA235" s="1"/>
  <c r="CA247" s="1"/>
  <c r="BU44"/>
  <c r="BU56" s="1"/>
  <c r="BU68" s="1"/>
  <c r="BU45"/>
  <c r="BU46"/>
  <c r="BU58" s="1"/>
  <c r="BU70" s="1"/>
  <c r="BU47"/>
  <c r="BU59" s="1"/>
  <c r="AK48"/>
  <c r="CC48" s="1"/>
  <c r="CA48"/>
  <c r="BU49"/>
  <c r="BU61" s="1"/>
  <c r="BU50"/>
  <c r="BU62" s="1"/>
  <c r="CA51"/>
  <c r="CA52"/>
  <c r="CA64" s="1"/>
  <c r="AI53"/>
  <c r="BU53"/>
  <c r="BU65" s="1"/>
  <c r="AK54"/>
  <c r="CC54" s="1"/>
  <c r="AK55"/>
  <c r="AK67" s="1"/>
  <c r="CC67" s="1"/>
  <c r="AK56"/>
  <c r="CC56" s="1"/>
  <c r="CA56"/>
  <c r="CA68" s="1"/>
  <c r="CA80" s="1"/>
  <c r="CA92" s="1"/>
  <c r="CA104" s="1"/>
  <c r="CA116" s="1"/>
  <c r="CA128" s="1"/>
  <c r="CA140" s="1"/>
  <c r="CA152" s="1"/>
  <c r="CA164" s="1"/>
  <c r="CA176" s="1"/>
  <c r="CA188" s="1"/>
  <c r="CA200" s="1"/>
  <c r="CA212" s="1"/>
  <c r="CA224" s="1"/>
  <c r="CA236" s="1"/>
  <c r="CA248" s="1"/>
  <c r="BU57"/>
  <c r="CA58"/>
  <c r="CA70" s="1"/>
  <c r="CA82" s="1"/>
  <c r="CA94" s="1"/>
  <c r="CA106" s="1"/>
  <c r="CA118" s="1"/>
  <c r="CA130" s="1"/>
  <c r="CA142" s="1"/>
  <c r="CA154" s="1"/>
  <c r="CA166" s="1"/>
  <c r="CA178" s="1"/>
  <c r="CA190" s="1"/>
  <c r="CA202" s="1"/>
  <c r="CA214" s="1"/>
  <c r="CA226" s="1"/>
  <c r="CA238" s="1"/>
  <c r="CA250" s="1"/>
  <c r="CA59"/>
  <c r="CA71" s="1"/>
  <c r="CA83" s="1"/>
  <c r="CA95" s="1"/>
  <c r="CA107" s="1"/>
  <c r="CA119" s="1"/>
  <c r="CA131" s="1"/>
  <c r="CA143" s="1"/>
  <c r="CA155" s="1"/>
  <c r="CA167" s="1"/>
  <c r="CA179" s="1"/>
  <c r="CA191" s="1"/>
  <c r="CA203" s="1"/>
  <c r="CA215" s="1"/>
  <c r="CA227" s="1"/>
  <c r="CA239" s="1"/>
  <c r="CA251" s="1"/>
  <c r="N166"/>
  <c r="AA166"/>
  <c r="AA46" s="1"/>
  <c r="AB166"/>
  <c r="AB46" s="1"/>
  <c r="CA60"/>
  <c r="CA72" s="1"/>
  <c r="CA84" s="1"/>
  <c r="CA96" s="1"/>
  <c r="CA108" s="1"/>
  <c r="CA120" s="1"/>
  <c r="CA132" s="1"/>
  <c r="CA144" s="1"/>
  <c r="CA156" s="1"/>
  <c r="CA168" s="1"/>
  <c r="CA180" s="1"/>
  <c r="CA192" s="1"/>
  <c r="CA204" s="1"/>
  <c r="CA216" s="1"/>
  <c r="CA228" s="1"/>
  <c r="CA240" s="1"/>
  <c r="CA252" s="1"/>
  <c r="N167"/>
  <c r="CA61"/>
  <c r="CA73" s="1"/>
  <c r="CA85" s="1"/>
  <c r="CA97" s="1"/>
  <c r="CA109" s="1"/>
  <c r="CA121" s="1"/>
  <c r="CA133" s="1"/>
  <c r="CA145" s="1"/>
  <c r="CA157" s="1"/>
  <c r="CA169" s="1"/>
  <c r="CA181" s="1"/>
  <c r="CA193" s="1"/>
  <c r="CA205" s="1"/>
  <c r="CA217" s="1"/>
  <c r="CA229" s="1"/>
  <c r="CA241" s="1"/>
  <c r="CA253" s="1"/>
  <c r="N168"/>
  <c r="CA62"/>
  <c r="CA74" s="1"/>
  <c r="CA86" s="1"/>
  <c r="CA98" s="1"/>
  <c r="CA110" s="1"/>
  <c r="CA122" s="1"/>
  <c r="CA134" s="1"/>
  <c r="CA146" s="1"/>
  <c r="CA158" s="1"/>
  <c r="CA170" s="1"/>
  <c r="CA182" s="1"/>
  <c r="CA194" s="1"/>
  <c r="CA206" s="1"/>
  <c r="CA218" s="1"/>
  <c r="CA230" s="1"/>
  <c r="CA242" s="1"/>
  <c r="CA254" s="1"/>
  <c r="N169"/>
  <c r="CA63"/>
  <c r="CA75" s="1"/>
  <c r="CA87" s="1"/>
  <c r="CA99" s="1"/>
  <c r="CA111" s="1"/>
  <c r="CA123" s="1"/>
  <c r="CA135" s="1"/>
  <c r="CA147" s="1"/>
  <c r="CA159" s="1"/>
  <c r="CA171" s="1"/>
  <c r="CA183" s="1"/>
  <c r="CA195" s="1"/>
  <c r="CA207" s="1"/>
  <c r="CA219" s="1"/>
  <c r="CA231" s="1"/>
  <c r="CA243" s="1"/>
  <c r="CA255" s="1"/>
  <c r="N170"/>
  <c r="BU64"/>
  <c r="BU76" s="1"/>
  <c r="BU88" s="1"/>
  <c r="BU100" s="1"/>
  <c r="BU112" s="1"/>
  <c r="BU124" s="1"/>
  <c r="BU136" s="1"/>
  <c r="BU148" s="1"/>
  <c r="BU160" s="1"/>
  <c r="BU172" s="1"/>
  <c r="BU184" s="1"/>
  <c r="BU196" s="1"/>
  <c r="BU208" s="1"/>
  <c r="BU220" s="1"/>
  <c r="BU232" s="1"/>
  <c r="BU244" s="1"/>
  <c r="BU256" s="1"/>
  <c r="BU268" s="1"/>
  <c r="BU280" s="1"/>
  <c r="BU292" s="1"/>
  <c r="BU304" s="1"/>
  <c r="BU316" s="1"/>
  <c r="BU328" s="1"/>
  <c r="BU340" s="1"/>
  <c r="BU352" s="1"/>
  <c r="N171"/>
  <c r="CA65"/>
  <c r="CA77" s="1"/>
  <c r="CA89" s="1"/>
  <c r="CA101" s="1"/>
  <c r="CA113" s="1"/>
  <c r="CA125" s="1"/>
  <c r="CA137" s="1"/>
  <c r="CA149" s="1"/>
  <c r="CA161" s="1"/>
  <c r="CA173" s="1"/>
  <c r="CA185" s="1"/>
  <c r="CA197" s="1"/>
  <c r="CA209" s="1"/>
  <c r="CA221" s="1"/>
  <c r="CA233" s="1"/>
  <c r="CA245" s="1"/>
  <c r="CA257" s="1"/>
  <c r="N172"/>
  <c r="N173"/>
  <c r="BU67"/>
  <c r="N174"/>
  <c r="AK68"/>
  <c r="CC68" s="1"/>
  <c r="N175"/>
  <c r="BU69"/>
  <c r="BU81" s="1"/>
  <c r="BU93" s="1"/>
  <c r="BU105" s="1"/>
  <c r="BU117" s="1"/>
  <c r="BU129" s="1"/>
  <c r="BU141" s="1"/>
  <c r="BU153" s="1"/>
  <c r="BU165" s="1"/>
  <c r="BU177" s="1"/>
  <c r="BU189" s="1"/>
  <c r="BU201" s="1"/>
  <c r="BU213" s="1"/>
  <c r="BU225" s="1"/>
  <c r="BU237" s="1"/>
  <c r="BU249" s="1"/>
  <c r="BU261" s="1"/>
  <c r="BU273" s="1"/>
  <c r="BU285" s="1"/>
  <c r="BU297" s="1"/>
  <c r="BU309" s="1"/>
  <c r="BU321" s="1"/>
  <c r="BU333" s="1"/>
  <c r="BU345" s="1"/>
  <c r="BU71"/>
  <c r="BU83" s="1"/>
  <c r="BU95" s="1"/>
  <c r="BU107" s="1"/>
  <c r="BU119" s="1"/>
  <c r="BU131" s="1"/>
  <c r="BU143" s="1"/>
  <c r="BU155" s="1"/>
  <c r="BU167" s="1"/>
  <c r="BU179" s="1"/>
  <c r="BU191" s="1"/>
  <c r="BU203" s="1"/>
  <c r="BU215" s="1"/>
  <c r="BU227" s="1"/>
  <c r="BU239" s="1"/>
  <c r="BU251" s="1"/>
  <c r="BU263" s="1"/>
  <c r="BU275" s="1"/>
  <c r="BU287" s="1"/>
  <c r="BU299" s="1"/>
  <c r="BU311" s="1"/>
  <c r="BU323" s="1"/>
  <c r="BU335" s="1"/>
  <c r="BU347" s="1"/>
  <c r="BU72"/>
  <c r="BU84" s="1"/>
  <c r="BU96" s="1"/>
  <c r="BU108" s="1"/>
  <c r="BU120" s="1"/>
  <c r="BU132" s="1"/>
  <c r="BU144" s="1"/>
  <c r="BU156" s="1"/>
  <c r="BU168" s="1"/>
  <c r="BU180" s="1"/>
  <c r="BU192" s="1"/>
  <c r="BU204" s="1"/>
  <c r="BU216" s="1"/>
  <c r="BU228" s="1"/>
  <c r="BU240" s="1"/>
  <c r="BU252" s="1"/>
  <c r="BU264" s="1"/>
  <c r="BU276" s="1"/>
  <c r="BU288" s="1"/>
  <c r="BU300" s="1"/>
  <c r="BU312" s="1"/>
  <c r="BU324" s="1"/>
  <c r="BU336" s="1"/>
  <c r="BU348" s="1"/>
  <c r="BU73"/>
  <c r="BU74"/>
  <c r="BU86" s="1"/>
  <c r="BU98" s="1"/>
  <c r="BU110" s="1"/>
  <c r="BU122" s="1"/>
  <c r="BU134" s="1"/>
  <c r="BU146" s="1"/>
  <c r="BU158" s="1"/>
  <c r="BU170" s="1"/>
  <c r="BU182" s="1"/>
  <c r="BU194" s="1"/>
  <c r="BU206" s="1"/>
  <c r="BU218" s="1"/>
  <c r="BU230" s="1"/>
  <c r="BU242" s="1"/>
  <c r="BU254" s="1"/>
  <c r="BU266" s="1"/>
  <c r="BU278" s="1"/>
  <c r="BU290" s="1"/>
  <c r="BU302" s="1"/>
  <c r="BU314" s="1"/>
  <c r="BU326" s="1"/>
  <c r="BU338" s="1"/>
  <c r="BU350" s="1"/>
  <c r="BU75"/>
  <c r="BU87" s="1"/>
  <c r="BU99" s="1"/>
  <c r="BU111" s="1"/>
  <c r="BU123" s="1"/>
  <c r="BU135" s="1"/>
  <c r="BU147" s="1"/>
  <c r="BU159" s="1"/>
  <c r="BU171" s="1"/>
  <c r="BU183" s="1"/>
  <c r="BU195" s="1"/>
  <c r="BU207" s="1"/>
  <c r="BU219" s="1"/>
  <c r="BU231" s="1"/>
  <c r="BU243" s="1"/>
  <c r="BU255" s="1"/>
  <c r="BU267" s="1"/>
  <c r="BU279" s="1"/>
  <c r="BU291" s="1"/>
  <c r="BU303" s="1"/>
  <c r="BU315" s="1"/>
  <c r="BU327" s="1"/>
  <c r="BU339" s="1"/>
  <c r="BU351" s="1"/>
  <c r="CA76"/>
  <c r="CA88" s="1"/>
  <c r="CA100" s="1"/>
  <c r="CA112" s="1"/>
  <c r="CA124" s="1"/>
  <c r="CA136" s="1"/>
  <c r="CA148" s="1"/>
  <c r="CA160" s="1"/>
  <c r="CA172" s="1"/>
  <c r="CA184" s="1"/>
  <c r="CA196" s="1"/>
  <c r="CA208" s="1"/>
  <c r="CA220" s="1"/>
  <c r="CA232" s="1"/>
  <c r="CA244" s="1"/>
  <c r="CA256" s="1"/>
  <c r="BU77"/>
  <c r="BU89" s="1"/>
  <c r="BU101" s="1"/>
  <c r="BU113" s="1"/>
  <c r="BU125" s="1"/>
  <c r="BU137" s="1"/>
  <c r="BU149" s="1"/>
  <c r="BU161" s="1"/>
  <c r="BU173" s="1"/>
  <c r="BU185" s="1"/>
  <c r="BU197" s="1"/>
  <c r="BU209" s="1"/>
  <c r="BU221" s="1"/>
  <c r="BU233" s="1"/>
  <c r="BU245" s="1"/>
  <c r="BU257" s="1"/>
  <c r="BU269" s="1"/>
  <c r="BU281" s="1"/>
  <c r="BU293" s="1"/>
  <c r="BU305" s="1"/>
  <c r="BU317" s="1"/>
  <c r="BU329" s="1"/>
  <c r="BU341" s="1"/>
  <c r="BU353" s="1"/>
  <c r="BU78"/>
  <c r="BU90" s="1"/>
  <c r="BU102" s="1"/>
  <c r="BU114" s="1"/>
  <c r="BU126" s="1"/>
  <c r="BU138" s="1"/>
  <c r="BU150" s="1"/>
  <c r="BU162" s="1"/>
  <c r="BU174" s="1"/>
  <c r="BU186" s="1"/>
  <c r="BU198" s="1"/>
  <c r="BU210" s="1"/>
  <c r="BU222" s="1"/>
  <c r="BU234" s="1"/>
  <c r="BU246" s="1"/>
  <c r="BU258" s="1"/>
  <c r="BU270" s="1"/>
  <c r="BU282" s="1"/>
  <c r="BU294" s="1"/>
  <c r="BU306" s="1"/>
  <c r="BU318" s="1"/>
  <c r="BU330" s="1"/>
  <c r="BU342" s="1"/>
  <c r="AK79"/>
  <c r="CC79" s="1"/>
  <c r="BU79"/>
  <c r="BU91" s="1"/>
  <c r="BU103" s="1"/>
  <c r="BU115" s="1"/>
  <c r="BU127" s="1"/>
  <c r="BU139" s="1"/>
  <c r="BU151" s="1"/>
  <c r="BU163" s="1"/>
  <c r="BU175" s="1"/>
  <c r="BU187" s="1"/>
  <c r="BU199" s="1"/>
  <c r="BU211" s="1"/>
  <c r="BU223" s="1"/>
  <c r="BU235" s="1"/>
  <c r="BU247" s="1"/>
  <c r="BU259" s="1"/>
  <c r="BU271" s="1"/>
  <c r="BU283" s="1"/>
  <c r="BU295" s="1"/>
  <c r="BU307" s="1"/>
  <c r="BU319" s="1"/>
  <c r="BU331" s="1"/>
  <c r="BU343" s="1"/>
  <c r="BU80"/>
  <c r="BU92" s="1"/>
  <c r="BU104" s="1"/>
  <c r="BU116" s="1"/>
  <c r="BU128" s="1"/>
  <c r="BU140" s="1"/>
  <c r="BU152" s="1"/>
  <c r="BU164" s="1"/>
  <c r="BU176" s="1"/>
  <c r="BU188" s="1"/>
  <c r="BU200" s="1"/>
  <c r="BU212" s="1"/>
  <c r="BU224" s="1"/>
  <c r="BU236" s="1"/>
  <c r="BU248" s="1"/>
  <c r="BU260" s="1"/>
  <c r="BU272" s="1"/>
  <c r="BU284" s="1"/>
  <c r="BU296" s="1"/>
  <c r="BU308" s="1"/>
  <c r="BU320" s="1"/>
  <c r="BU332" s="1"/>
  <c r="BU344" s="1"/>
  <c r="CA81"/>
  <c r="CA93" s="1"/>
  <c r="CA105" s="1"/>
  <c r="CA117" s="1"/>
  <c r="CA129" s="1"/>
  <c r="CA141" s="1"/>
  <c r="CA153" s="1"/>
  <c r="CA165" s="1"/>
  <c r="CA177" s="1"/>
  <c r="CA189" s="1"/>
  <c r="CA201" s="1"/>
  <c r="CA213" s="1"/>
  <c r="CA225" s="1"/>
  <c r="CA237" s="1"/>
  <c r="CA249" s="1"/>
  <c r="BU82"/>
  <c r="BU94" s="1"/>
  <c r="BU106" s="1"/>
  <c r="BU118" s="1"/>
  <c r="BU130" s="1"/>
  <c r="BU142" s="1"/>
  <c r="BU154" s="1"/>
  <c r="BU166" s="1"/>
  <c r="BU178" s="1"/>
  <c r="BU190" s="1"/>
  <c r="BU202" s="1"/>
  <c r="BU214" s="1"/>
  <c r="BU226" s="1"/>
  <c r="BU238" s="1"/>
  <c r="BU250" s="1"/>
  <c r="BU262" s="1"/>
  <c r="BU274" s="1"/>
  <c r="BU286" s="1"/>
  <c r="BU298" s="1"/>
  <c r="BU310" s="1"/>
  <c r="BU322" s="1"/>
  <c r="BU334" s="1"/>
  <c r="BU346" s="1"/>
  <c r="P244"/>
  <c r="BU85"/>
  <c r="BU97" s="1"/>
  <c r="BU109" s="1"/>
  <c r="BU121" s="1"/>
  <c r="BU133" s="1"/>
  <c r="BU145" s="1"/>
  <c r="BU157" s="1"/>
  <c r="BU169" s="1"/>
  <c r="BU181" s="1"/>
  <c r="BU193" s="1"/>
  <c r="BU205" s="1"/>
  <c r="BU217" s="1"/>
  <c r="BU229" s="1"/>
  <c r="BU241" s="1"/>
  <c r="BU253" s="1"/>
  <c r="BU265" s="1"/>
  <c r="BU277" s="1"/>
  <c r="BU289" s="1"/>
  <c r="BU301" s="1"/>
  <c r="BU313" s="1"/>
  <c r="BU325" s="1"/>
  <c r="BU337" s="1"/>
  <c r="BU349" s="1"/>
  <c r="P204"/>
  <c r="N206"/>
  <c r="AC206"/>
  <c r="AC207"/>
  <c r="AC208"/>
  <c r="AC209"/>
  <c r="N210"/>
  <c r="N211"/>
  <c r="N212"/>
  <c r="N214"/>
  <c r="N215"/>
  <c r="N216"/>
  <c r="N217"/>
  <c r="N218"/>
  <c r="N219"/>
  <c r="N220"/>
  <c r="N221"/>
  <c r="N222"/>
  <c r="N223"/>
  <c r="N224"/>
  <c r="N225"/>
  <c r="N226"/>
  <c r="P604"/>
  <c r="N606"/>
  <c r="AC606"/>
  <c r="N607"/>
  <c r="AC607"/>
  <c r="N609"/>
  <c r="N610"/>
  <c r="N611"/>
  <c r="N613"/>
  <c r="N615"/>
  <c r="N616"/>
  <c r="N617"/>
  <c r="N618"/>
  <c r="N620"/>
  <c r="N621"/>
  <c r="N622"/>
  <c r="N623"/>
  <c r="N624"/>
  <c r="N625"/>
  <c r="B406"/>
  <c r="B46" s="1"/>
  <c r="C406"/>
  <c r="C46" s="1"/>
  <c r="D406"/>
  <c r="D46" s="1"/>
  <c r="E406"/>
  <c r="E46" s="1"/>
  <c r="F406"/>
  <c r="F46" s="1"/>
  <c r="G406"/>
  <c r="G46" s="1"/>
  <c r="H406"/>
  <c r="H46" s="1"/>
  <c r="I406"/>
  <c r="I46" s="1"/>
  <c r="J406"/>
  <c r="J46" s="1"/>
  <c r="K406"/>
  <c r="K46" s="1"/>
  <c r="L406"/>
  <c r="L46" s="1"/>
  <c r="M406"/>
  <c r="M46" s="1"/>
  <c r="AC406"/>
  <c r="AC407"/>
  <c r="AC408"/>
  <c r="AC409"/>
  <c r="P484"/>
  <c r="AC486"/>
  <c r="AC488"/>
  <c r="AC489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P324"/>
  <c r="N326"/>
  <c r="N327"/>
  <c r="AC327"/>
  <c r="N328"/>
  <c r="AC328"/>
  <c r="N329"/>
  <c r="AC329"/>
  <c r="N330"/>
  <c r="AC330"/>
  <c r="N331"/>
  <c r="AC331"/>
  <c r="N333"/>
  <c r="AC333"/>
  <c r="N334"/>
  <c r="AC334"/>
  <c r="N335"/>
  <c r="AC335"/>
  <c r="N336"/>
  <c r="AC336"/>
  <c r="N337"/>
  <c r="AC337"/>
  <c r="N338"/>
  <c r="AC338"/>
  <c r="N339"/>
  <c r="AC339"/>
  <c r="N340"/>
  <c r="AC340"/>
  <c r="N341"/>
  <c r="AC341"/>
  <c r="N342"/>
  <c r="AC342"/>
  <c r="N343"/>
  <c r="AC343"/>
  <c r="N344"/>
  <c r="AC344"/>
  <c r="N345"/>
  <c r="AC345"/>
  <c r="N346"/>
  <c r="AC346"/>
  <c r="N286"/>
  <c r="AC286"/>
  <c r="N287"/>
  <c r="AC287"/>
  <c r="N288"/>
  <c r="AC288"/>
  <c r="N289"/>
  <c r="AC289"/>
  <c r="N290"/>
  <c r="AC290"/>
  <c r="N291"/>
  <c r="AC291"/>
  <c r="N292"/>
  <c r="AC292"/>
  <c r="N293"/>
  <c r="AC293"/>
  <c r="N294"/>
  <c r="AC294"/>
  <c r="AC295"/>
  <c r="N296"/>
  <c r="AC296"/>
  <c r="AC297"/>
  <c r="N298"/>
  <c r="AC298"/>
  <c r="AC299"/>
  <c r="N300"/>
  <c r="AC300"/>
  <c r="AC301"/>
  <c r="N302"/>
  <c r="AC302"/>
  <c r="AC303"/>
  <c r="N304"/>
  <c r="AC304"/>
  <c r="N305"/>
  <c r="P444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P1484"/>
  <c r="N1486"/>
  <c r="Q1487"/>
  <c r="N1495"/>
  <c r="N1496"/>
  <c r="N1501"/>
  <c r="P764"/>
  <c r="B766"/>
  <c r="B86" s="1"/>
  <c r="C766"/>
  <c r="C86" s="1"/>
  <c r="D766"/>
  <c r="D86" s="1"/>
  <c r="E766"/>
  <c r="E86" s="1"/>
  <c r="F766"/>
  <c r="F86" s="1"/>
  <c r="G766"/>
  <c r="G86" s="1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B8"/>
  <c r="P844"/>
  <c r="N846"/>
  <c r="N847"/>
  <c r="Q847"/>
  <c r="R847"/>
  <c r="S847"/>
  <c r="T847"/>
  <c r="U847"/>
  <c r="V847"/>
  <c r="W847"/>
  <c r="X847"/>
  <c r="Y847"/>
  <c r="Z847"/>
  <c r="AA847"/>
  <c r="AB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P924"/>
  <c r="N926"/>
  <c r="N927"/>
  <c r="AC927"/>
  <c r="N928"/>
  <c r="N929"/>
  <c r="AC929"/>
  <c r="N930"/>
  <c r="N931"/>
  <c r="AC931"/>
  <c r="N932"/>
  <c r="N933"/>
  <c r="AC933"/>
  <c r="N934"/>
  <c r="N935"/>
  <c r="AC935"/>
  <c r="N936"/>
  <c r="AC936"/>
  <c r="N937"/>
  <c r="N938"/>
  <c r="AC938"/>
  <c r="N939"/>
  <c r="N940"/>
  <c r="AC940"/>
  <c r="N941"/>
  <c r="N942"/>
  <c r="AC942"/>
  <c r="N943"/>
  <c r="N944"/>
  <c r="AC944"/>
  <c r="N945"/>
  <c r="N946"/>
  <c r="AC946"/>
  <c r="P1004"/>
  <c r="N1006"/>
  <c r="N1007"/>
  <c r="S1007"/>
  <c r="T1007"/>
  <c r="U1007"/>
  <c r="V1007"/>
  <c r="W1007"/>
  <c r="X1007"/>
  <c r="Y1007"/>
  <c r="Z1007"/>
  <c r="AA1007"/>
  <c r="AB1007"/>
  <c r="N1008"/>
  <c r="N1009"/>
  <c r="Q89"/>
  <c r="S89"/>
  <c r="U89"/>
  <c r="W89"/>
  <c r="Y89"/>
  <c r="AA8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P964"/>
  <c r="N966"/>
  <c r="N967"/>
  <c r="S967"/>
  <c r="T967"/>
  <c r="U967"/>
  <c r="V967"/>
  <c r="W967"/>
  <c r="X967"/>
  <c r="Y967"/>
  <c r="Z967"/>
  <c r="AA967"/>
  <c r="AB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R1126"/>
  <c r="R86" s="1"/>
  <c r="S1126"/>
  <c r="S86" s="1"/>
  <c r="T1126"/>
  <c r="T86" s="1"/>
  <c r="U1126"/>
  <c r="U86" s="1"/>
  <c r="V1126"/>
  <c r="V86" s="1"/>
  <c r="W1126"/>
  <c r="W86" s="1"/>
  <c r="X1126"/>
  <c r="X86" s="1"/>
  <c r="Y1126"/>
  <c r="Y86" s="1"/>
  <c r="Z1126"/>
  <c r="Z86" s="1"/>
  <c r="AA1126"/>
  <c r="AA86" s="1"/>
  <c r="AB1126"/>
  <c r="AB86" s="1"/>
  <c r="Q1127"/>
  <c r="R1127"/>
  <c r="S1127"/>
  <c r="T1127"/>
  <c r="U1127"/>
  <c r="V1127"/>
  <c r="W1127"/>
  <c r="X1127"/>
  <c r="Y1127"/>
  <c r="Z1127"/>
  <c r="AA1127"/>
  <c r="AB1127"/>
  <c r="R88"/>
  <c r="S88"/>
  <c r="T88"/>
  <c r="U88"/>
  <c r="V88"/>
  <c r="W88"/>
  <c r="X88"/>
  <c r="Y88"/>
  <c r="Z88"/>
  <c r="AA88"/>
  <c r="AB88"/>
  <c r="R89"/>
  <c r="T89"/>
  <c r="V89"/>
  <c r="X89"/>
  <c r="Z89"/>
  <c r="AB89"/>
  <c r="Q90"/>
  <c r="R90"/>
  <c r="S90"/>
  <c r="T90"/>
  <c r="U90"/>
  <c r="V90"/>
  <c r="W90"/>
  <c r="X90"/>
  <c r="Y90"/>
  <c r="Z90"/>
  <c r="AA90"/>
  <c r="AB90"/>
  <c r="Q91"/>
  <c r="R91"/>
  <c r="S91"/>
  <c r="T91"/>
  <c r="U91"/>
  <c r="V91"/>
  <c r="W91"/>
  <c r="X91"/>
  <c r="Y91"/>
  <c r="Z91"/>
  <c r="AA91"/>
  <c r="AB91"/>
  <c r="Q92"/>
  <c r="R92"/>
  <c r="S92"/>
  <c r="T92"/>
  <c r="U92"/>
  <c r="V92"/>
  <c r="W92"/>
  <c r="X92"/>
  <c r="Y92"/>
  <c r="Z92"/>
  <c r="AA92"/>
  <c r="AB92"/>
  <c r="R93"/>
  <c r="S93"/>
  <c r="T93"/>
  <c r="U93"/>
  <c r="V93"/>
  <c r="W93"/>
  <c r="X93"/>
  <c r="Y93"/>
  <c r="Z93"/>
  <c r="AA93"/>
  <c r="AB93"/>
  <c r="Q94"/>
  <c r="R94"/>
  <c r="S94"/>
  <c r="T94"/>
  <c r="U94"/>
  <c r="V94"/>
  <c r="W94"/>
  <c r="X94"/>
  <c r="Y94"/>
  <c r="Z94"/>
  <c r="AA94"/>
  <c r="AB94"/>
  <c r="Q95"/>
  <c r="R95"/>
  <c r="S95"/>
  <c r="T95"/>
  <c r="U95"/>
  <c r="V95"/>
  <c r="W95"/>
  <c r="X95"/>
  <c r="Y95"/>
  <c r="Z95"/>
  <c r="AA95"/>
  <c r="AB95"/>
  <c r="Q96"/>
  <c r="R96"/>
  <c r="S96"/>
  <c r="T96"/>
  <c r="U96"/>
  <c r="V96"/>
  <c r="W96"/>
  <c r="X96"/>
  <c r="Y96"/>
  <c r="Z96"/>
  <c r="AA96"/>
  <c r="AB96"/>
  <c r="Q97"/>
  <c r="R97"/>
  <c r="S97"/>
  <c r="T97"/>
  <c r="U97"/>
  <c r="V97"/>
  <c r="W97"/>
  <c r="X97"/>
  <c r="Y97"/>
  <c r="Z97"/>
  <c r="AA97"/>
  <c r="AB97"/>
  <c r="Q98"/>
  <c r="R98"/>
  <c r="S98"/>
  <c r="T98"/>
  <c r="U98"/>
  <c r="V98"/>
  <c r="W98"/>
  <c r="X98"/>
  <c r="Y98"/>
  <c r="Z98"/>
  <c r="AA98"/>
  <c r="AB98"/>
  <c r="Q99"/>
  <c r="R99"/>
  <c r="S99"/>
  <c r="T99"/>
  <c r="U99"/>
  <c r="V99"/>
  <c r="W99"/>
  <c r="X99"/>
  <c r="Y99"/>
  <c r="Z99"/>
  <c r="AA99"/>
  <c r="AB99"/>
  <c r="Q100"/>
  <c r="R100"/>
  <c r="S100"/>
  <c r="T100"/>
  <c r="U100"/>
  <c r="V100"/>
  <c r="W100"/>
  <c r="X100"/>
  <c r="Y100"/>
  <c r="Z100"/>
  <c r="AA100"/>
  <c r="AB100"/>
  <c r="Q101"/>
  <c r="R101"/>
  <c r="S101"/>
  <c r="T101"/>
  <c r="U101"/>
  <c r="V101"/>
  <c r="W101"/>
  <c r="X101"/>
  <c r="Y101"/>
  <c r="Z101"/>
  <c r="AA101"/>
  <c r="AB101"/>
  <c r="Q102"/>
  <c r="R102"/>
  <c r="S102"/>
  <c r="T102"/>
  <c r="U102"/>
  <c r="V102"/>
  <c r="W102"/>
  <c r="X102"/>
  <c r="Y102"/>
  <c r="Z102"/>
  <c r="AA102"/>
  <c r="AB102"/>
  <c r="Q103"/>
  <c r="R103"/>
  <c r="S103"/>
  <c r="T103"/>
  <c r="U103"/>
  <c r="V103"/>
  <c r="W103"/>
  <c r="X103"/>
  <c r="Y103"/>
  <c r="Z103"/>
  <c r="AA103"/>
  <c r="AB103"/>
  <c r="Q104"/>
  <c r="R104"/>
  <c r="S104"/>
  <c r="T104"/>
  <c r="U104"/>
  <c r="V104"/>
  <c r="W104"/>
  <c r="X104"/>
  <c r="Y104"/>
  <c r="Z104"/>
  <c r="AA104"/>
  <c r="AB104"/>
  <c r="Q105"/>
  <c r="R105"/>
  <c r="S105"/>
  <c r="T105"/>
  <c r="U105"/>
  <c r="V105"/>
  <c r="W105"/>
  <c r="X105"/>
  <c r="Y105"/>
  <c r="Z105"/>
  <c r="AA105"/>
  <c r="AB105"/>
  <c r="Q106"/>
  <c r="R106"/>
  <c r="S106"/>
  <c r="T106"/>
  <c r="U106"/>
  <c r="V106"/>
  <c r="W106"/>
  <c r="X106"/>
  <c r="Y106"/>
  <c r="Z106"/>
  <c r="AA106"/>
  <c r="AB106"/>
  <c r="P1044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P84"/>
  <c r="A7"/>
  <c r="P1" i="7"/>
  <c r="AA1"/>
  <c r="B2"/>
  <c r="Q2"/>
  <c r="CD6"/>
  <c r="CD7"/>
  <c r="CD8"/>
  <c r="CD9"/>
  <c r="CD10"/>
  <c r="CD11"/>
  <c r="CD12"/>
  <c r="CD13"/>
  <c r="CD14"/>
  <c r="CD15"/>
  <c r="CD16"/>
  <c r="CD17"/>
  <c r="AI18"/>
  <c r="BV18"/>
  <c r="BV30" s="1"/>
  <c r="BV42" s="1"/>
  <c r="BV54" s="1"/>
  <c r="BV66" s="1"/>
  <c r="BV78" s="1"/>
  <c r="BV90" s="1"/>
  <c r="BV102" s="1"/>
  <c r="BV114" s="1"/>
  <c r="BV126" s="1"/>
  <c r="BV138" s="1"/>
  <c r="BV150" s="1"/>
  <c r="BV162" s="1"/>
  <c r="CB18"/>
  <c r="CD18"/>
  <c r="AI19"/>
  <c r="AI31" s="1"/>
  <c r="AI43" s="1"/>
  <c r="AI55" s="1"/>
  <c r="AI67" s="1"/>
  <c r="AI79" s="1"/>
  <c r="BV19"/>
  <c r="BV31" s="1"/>
  <c r="BV43" s="1"/>
  <c r="CB19"/>
  <c r="CD19"/>
  <c r="AI20"/>
  <c r="BV20"/>
  <c r="BV32" s="1"/>
  <c r="BV44" s="1"/>
  <c r="CB20"/>
  <c r="CD20"/>
  <c r="AI21"/>
  <c r="AI33" s="1"/>
  <c r="AI45" s="1"/>
  <c r="AI57" s="1"/>
  <c r="AI69" s="1"/>
  <c r="AI81" s="1"/>
  <c r="AI93" s="1"/>
  <c r="AI105" s="1"/>
  <c r="AI117" s="1"/>
  <c r="AI129" s="1"/>
  <c r="AI141" s="1"/>
  <c r="AI153" s="1"/>
  <c r="AI165" s="1"/>
  <c r="BV21"/>
  <c r="BV33" s="1"/>
  <c r="BV45" s="1"/>
  <c r="BV57" s="1"/>
  <c r="CB21"/>
  <c r="CD21"/>
  <c r="AI22"/>
  <c r="AI34" s="1"/>
  <c r="AI46" s="1"/>
  <c r="AI58" s="1"/>
  <c r="AI70" s="1"/>
  <c r="AI82" s="1"/>
  <c r="AI94" s="1"/>
  <c r="AI106" s="1"/>
  <c r="AI118" s="1"/>
  <c r="AI130" s="1"/>
  <c r="AI142" s="1"/>
  <c r="AI154" s="1"/>
  <c r="AI166" s="1"/>
  <c r="AI178" s="1"/>
  <c r="AI190" s="1"/>
  <c r="AI202" s="1"/>
  <c r="AI214" s="1"/>
  <c r="AI226" s="1"/>
  <c r="AI238" s="1"/>
  <c r="AI250" s="1"/>
  <c r="AI262" s="1"/>
  <c r="AI274" s="1"/>
  <c r="AI286" s="1"/>
  <c r="AI298" s="1"/>
  <c r="AI310" s="1"/>
  <c r="AI322" s="1"/>
  <c r="AI334" s="1"/>
  <c r="AI346" s="1"/>
  <c r="AI358" s="1"/>
  <c r="BV22"/>
  <c r="CB22"/>
  <c r="CD22"/>
  <c r="AI23"/>
  <c r="AI35" s="1"/>
  <c r="BV23"/>
  <c r="CB23"/>
  <c r="CD23"/>
  <c r="AI24"/>
  <c r="BV24"/>
  <c r="BV36" s="1"/>
  <c r="BV48" s="1"/>
  <c r="BV60" s="1"/>
  <c r="BV72" s="1"/>
  <c r="CB24"/>
  <c r="CB36" s="1"/>
  <c r="CB48" s="1"/>
  <c r="CB60" s="1"/>
  <c r="CB72" s="1"/>
  <c r="CB84" s="1"/>
  <c r="CB96" s="1"/>
  <c r="CB108" s="1"/>
  <c r="CB120" s="1"/>
  <c r="CB132" s="1"/>
  <c r="CB144" s="1"/>
  <c r="CB156" s="1"/>
  <c r="CB168" s="1"/>
  <c r="CB180" s="1"/>
  <c r="CB192" s="1"/>
  <c r="CB204" s="1"/>
  <c r="CB216" s="1"/>
  <c r="CB228" s="1"/>
  <c r="CB240" s="1"/>
  <c r="CB252" s="1"/>
  <c r="CB264" s="1"/>
  <c r="CB276" s="1"/>
  <c r="CB288" s="1"/>
  <c r="CB300" s="1"/>
  <c r="CB312" s="1"/>
  <c r="CB324" s="1"/>
  <c r="CB336" s="1"/>
  <c r="CB348" s="1"/>
  <c r="CB360" s="1"/>
  <c r="CD24"/>
  <c r="AI25"/>
  <c r="AI37" s="1"/>
  <c r="AI49" s="1"/>
  <c r="AI61" s="1"/>
  <c r="AI73" s="1"/>
  <c r="AI85" s="1"/>
  <c r="AI97" s="1"/>
  <c r="AI109" s="1"/>
  <c r="AI121" s="1"/>
  <c r="AI133" s="1"/>
  <c r="AI145" s="1"/>
  <c r="BV25"/>
  <c r="BV37" s="1"/>
  <c r="BV49" s="1"/>
  <c r="BV61" s="1"/>
  <c r="CB25"/>
  <c r="CD25"/>
  <c r="AI26"/>
  <c r="AI38" s="1"/>
  <c r="AI50" s="1"/>
  <c r="AI62" s="1"/>
  <c r="AI74" s="1"/>
  <c r="AI86" s="1"/>
  <c r="AI98" s="1"/>
  <c r="AI110" s="1"/>
  <c r="AI122" s="1"/>
  <c r="AI134" s="1"/>
  <c r="AI146" s="1"/>
  <c r="BV26"/>
  <c r="CB26"/>
  <c r="CB38" s="1"/>
  <c r="CB50" s="1"/>
  <c r="CB62" s="1"/>
  <c r="CB74" s="1"/>
  <c r="CB86" s="1"/>
  <c r="CB98" s="1"/>
  <c r="CB110" s="1"/>
  <c r="CB122" s="1"/>
  <c r="CB134" s="1"/>
  <c r="CB146" s="1"/>
  <c r="CB158" s="1"/>
  <c r="CB170" s="1"/>
  <c r="CB182" s="1"/>
  <c r="CB194" s="1"/>
  <c r="CB206" s="1"/>
  <c r="CB218" s="1"/>
  <c r="CB230" s="1"/>
  <c r="CB242" s="1"/>
  <c r="CB254" s="1"/>
  <c r="CB266" s="1"/>
  <c r="CB278" s="1"/>
  <c r="CB290" s="1"/>
  <c r="CB302" s="1"/>
  <c r="CB314" s="1"/>
  <c r="CB326" s="1"/>
  <c r="CB338" s="1"/>
  <c r="CB350" s="1"/>
  <c r="CB362" s="1"/>
  <c r="CD26"/>
  <c r="AI27"/>
  <c r="AI39" s="1"/>
  <c r="AI51" s="1"/>
  <c r="AI63" s="1"/>
  <c r="AI75" s="1"/>
  <c r="AI87" s="1"/>
  <c r="AI99" s="1"/>
  <c r="AI111" s="1"/>
  <c r="AI123" s="1"/>
  <c r="AI135" s="1"/>
  <c r="AI147" s="1"/>
  <c r="BV27"/>
  <c r="CB27"/>
  <c r="CB39" s="1"/>
  <c r="CB51" s="1"/>
  <c r="CB63" s="1"/>
  <c r="CB75" s="1"/>
  <c r="CB87" s="1"/>
  <c r="CB99" s="1"/>
  <c r="CB111" s="1"/>
  <c r="CB123" s="1"/>
  <c r="CB135" s="1"/>
  <c r="CB147" s="1"/>
  <c r="CB159" s="1"/>
  <c r="CB171" s="1"/>
  <c r="CB183" s="1"/>
  <c r="CB195" s="1"/>
  <c r="CB207" s="1"/>
  <c r="CB219" s="1"/>
  <c r="CB231" s="1"/>
  <c r="CB243" s="1"/>
  <c r="CB255" s="1"/>
  <c r="CB267" s="1"/>
  <c r="CB279" s="1"/>
  <c r="CB291" s="1"/>
  <c r="CB303" s="1"/>
  <c r="CB315" s="1"/>
  <c r="CB327" s="1"/>
  <c r="CB339" s="1"/>
  <c r="CB351" s="1"/>
  <c r="CB363" s="1"/>
  <c r="CD27"/>
  <c r="AI28"/>
  <c r="AI40" s="1"/>
  <c r="AI52" s="1"/>
  <c r="AI64" s="1"/>
  <c r="AI76" s="1"/>
  <c r="AI88" s="1"/>
  <c r="AI100" s="1"/>
  <c r="AI112" s="1"/>
  <c r="AI124" s="1"/>
  <c r="AI136" s="1"/>
  <c r="AI148" s="1"/>
  <c r="BV28"/>
  <c r="CB28"/>
  <c r="CB40" s="1"/>
  <c r="CB52" s="1"/>
  <c r="CD28"/>
  <c r="AI29"/>
  <c r="AI41" s="1"/>
  <c r="AI53" s="1"/>
  <c r="AI65" s="1"/>
  <c r="AI77" s="1"/>
  <c r="AI89" s="1"/>
  <c r="AI101" s="1"/>
  <c r="AI113" s="1"/>
  <c r="AI125" s="1"/>
  <c r="AI137" s="1"/>
  <c r="AI149" s="1"/>
  <c r="AI161" s="1"/>
  <c r="BV29"/>
  <c r="CB29"/>
  <c r="CB41" s="1"/>
  <c r="CB53" s="1"/>
  <c r="CB65" s="1"/>
  <c r="CB77" s="1"/>
  <c r="CB89" s="1"/>
  <c r="CB101" s="1"/>
  <c r="CB113" s="1"/>
  <c r="CB125" s="1"/>
  <c r="CB137" s="1"/>
  <c r="CB149" s="1"/>
  <c r="CB161" s="1"/>
  <c r="CB173" s="1"/>
  <c r="CB185" s="1"/>
  <c r="CB197" s="1"/>
  <c r="CB209" s="1"/>
  <c r="CB221" s="1"/>
  <c r="CB233" s="1"/>
  <c r="CB245" s="1"/>
  <c r="CB257" s="1"/>
  <c r="CB269" s="1"/>
  <c r="CB281" s="1"/>
  <c r="CB293" s="1"/>
  <c r="CB305" s="1"/>
  <c r="CB317" s="1"/>
  <c r="CB329" s="1"/>
  <c r="CB341" s="1"/>
  <c r="CB353" s="1"/>
  <c r="CB365" s="1"/>
  <c r="CD29"/>
  <c r="AI30"/>
  <c r="AI42" s="1"/>
  <c r="AI54" s="1"/>
  <c r="AI66" s="1"/>
  <c r="AI78" s="1"/>
  <c r="AI90" s="1"/>
  <c r="AI102" s="1"/>
  <c r="AI114" s="1"/>
  <c r="AI126" s="1"/>
  <c r="AI138" s="1"/>
  <c r="AI150" s="1"/>
  <c r="AI162" s="1"/>
  <c r="CB30"/>
  <c r="CD30"/>
  <c r="CB31"/>
  <c r="CB43" s="1"/>
  <c r="CB55" s="1"/>
  <c r="CB67" s="1"/>
  <c r="CB79" s="1"/>
  <c r="CB91" s="1"/>
  <c r="CB103" s="1"/>
  <c r="CB115" s="1"/>
  <c r="CB127" s="1"/>
  <c r="CB139" s="1"/>
  <c r="CB151" s="1"/>
  <c r="CB163" s="1"/>
  <c r="CB175" s="1"/>
  <c r="CB187" s="1"/>
  <c r="CB199" s="1"/>
  <c r="CB211" s="1"/>
  <c r="CB223" s="1"/>
  <c r="CB235" s="1"/>
  <c r="CB247" s="1"/>
  <c r="CB259" s="1"/>
  <c r="CB271" s="1"/>
  <c r="CB283" s="1"/>
  <c r="CB295" s="1"/>
  <c r="CB307" s="1"/>
  <c r="CB319" s="1"/>
  <c r="CB331" s="1"/>
  <c r="CB343" s="1"/>
  <c r="CB355" s="1"/>
  <c r="CD31"/>
  <c r="AI32"/>
  <c r="AI44" s="1"/>
  <c r="AI56" s="1"/>
  <c r="AI68" s="1"/>
  <c r="CB32"/>
  <c r="CB44" s="1"/>
  <c r="CB56" s="1"/>
  <c r="CB68" s="1"/>
  <c r="CB80" s="1"/>
  <c r="CB92" s="1"/>
  <c r="CB104" s="1"/>
  <c r="CB116" s="1"/>
  <c r="CB128" s="1"/>
  <c r="CB140" s="1"/>
  <c r="CB152" s="1"/>
  <c r="CB164" s="1"/>
  <c r="CB176" s="1"/>
  <c r="CB188" s="1"/>
  <c r="CB200" s="1"/>
  <c r="CB212" s="1"/>
  <c r="CB224" s="1"/>
  <c r="CB236" s="1"/>
  <c r="CB248" s="1"/>
  <c r="CB260" s="1"/>
  <c r="CB272" s="1"/>
  <c r="CB284" s="1"/>
  <c r="CB296" s="1"/>
  <c r="CB308" s="1"/>
  <c r="CB320" s="1"/>
  <c r="CB332" s="1"/>
  <c r="CB344" s="1"/>
  <c r="CB356" s="1"/>
  <c r="CD32"/>
  <c r="CB33"/>
  <c r="CB45" s="1"/>
  <c r="CB57" s="1"/>
  <c r="CB69" s="1"/>
  <c r="CB81" s="1"/>
  <c r="CB93" s="1"/>
  <c r="CB105" s="1"/>
  <c r="CB117" s="1"/>
  <c r="CB129" s="1"/>
  <c r="CB141" s="1"/>
  <c r="CB153" s="1"/>
  <c r="CB165" s="1"/>
  <c r="CB177" s="1"/>
  <c r="CB189" s="1"/>
  <c r="CB201" s="1"/>
  <c r="CB213" s="1"/>
  <c r="CB225" s="1"/>
  <c r="CB237" s="1"/>
  <c r="CB249" s="1"/>
  <c r="CB261" s="1"/>
  <c r="CB273" s="1"/>
  <c r="CB285" s="1"/>
  <c r="CB297" s="1"/>
  <c r="CB309" s="1"/>
  <c r="CB321" s="1"/>
  <c r="CB333" s="1"/>
  <c r="CB345" s="1"/>
  <c r="CB357" s="1"/>
  <c r="CD33"/>
  <c r="BV34"/>
  <c r="BV46" s="1"/>
  <c r="BV58" s="1"/>
  <c r="BV70" s="1"/>
  <c r="CB34"/>
  <c r="CD34"/>
  <c r="BV35"/>
  <c r="BV47" s="1"/>
  <c r="CB35"/>
  <c r="CB47" s="1"/>
  <c r="CB59" s="1"/>
  <c r="CB71" s="1"/>
  <c r="CB83" s="1"/>
  <c r="CB95" s="1"/>
  <c r="CB107" s="1"/>
  <c r="CB119" s="1"/>
  <c r="CB131" s="1"/>
  <c r="CB143" s="1"/>
  <c r="CB155" s="1"/>
  <c r="CB167" s="1"/>
  <c r="CB179" s="1"/>
  <c r="CB191" s="1"/>
  <c r="CB203" s="1"/>
  <c r="CB215" s="1"/>
  <c r="CB227" s="1"/>
  <c r="CB239" s="1"/>
  <c r="CB251" s="1"/>
  <c r="CB263" s="1"/>
  <c r="CB275" s="1"/>
  <c r="CB287" s="1"/>
  <c r="CB299" s="1"/>
  <c r="CB311" s="1"/>
  <c r="CB323" s="1"/>
  <c r="CB335" s="1"/>
  <c r="CB347" s="1"/>
  <c r="CB359" s="1"/>
  <c r="CD35"/>
  <c r="AI36"/>
  <c r="AI48" s="1"/>
  <c r="AI60" s="1"/>
  <c r="AI72" s="1"/>
  <c r="AI84" s="1"/>
  <c r="AI96" s="1"/>
  <c r="AI108" s="1"/>
  <c r="AI120" s="1"/>
  <c r="AI132" s="1"/>
  <c r="AI144" s="1"/>
  <c r="CD36"/>
  <c r="CB37"/>
  <c r="CB49" s="1"/>
  <c r="CB61" s="1"/>
  <c r="CB73" s="1"/>
  <c r="CB85" s="1"/>
  <c r="CB97" s="1"/>
  <c r="CB109" s="1"/>
  <c r="CB121" s="1"/>
  <c r="CB133" s="1"/>
  <c r="CB145" s="1"/>
  <c r="CB157" s="1"/>
  <c r="CB169" s="1"/>
  <c r="CB181" s="1"/>
  <c r="CB193" s="1"/>
  <c r="CB205" s="1"/>
  <c r="CB217" s="1"/>
  <c r="CB229" s="1"/>
  <c r="CB241" s="1"/>
  <c r="CB253" s="1"/>
  <c r="CB265" s="1"/>
  <c r="CB277" s="1"/>
  <c r="CB289" s="1"/>
  <c r="CB301" s="1"/>
  <c r="CB313" s="1"/>
  <c r="CB325" s="1"/>
  <c r="CB337" s="1"/>
  <c r="CB349" s="1"/>
  <c r="CB361" s="1"/>
  <c r="CD37"/>
  <c r="BV38"/>
  <c r="BV50" s="1"/>
  <c r="BV62" s="1"/>
  <c r="BV74" s="1"/>
  <c r="BV86" s="1"/>
  <c r="BV98" s="1"/>
  <c r="BV110" s="1"/>
  <c r="BV122" s="1"/>
  <c r="BV134" s="1"/>
  <c r="BV146" s="1"/>
  <c r="BV158" s="1"/>
  <c r="BV170" s="1"/>
  <c r="BV182" s="1"/>
  <c r="BV194" s="1"/>
  <c r="BV206" s="1"/>
  <c r="BV218" s="1"/>
  <c r="BV230" s="1"/>
  <c r="BV242" s="1"/>
  <c r="BV254" s="1"/>
  <c r="BV266" s="1"/>
  <c r="BV278" s="1"/>
  <c r="BV290" s="1"/>
  <c r="BV302" s="1"/>
  <c r="BV314" s="1"/>
  <c r="BV326" s="1"/>
  <c r="BV338" s="1"/>
  <c r="BV350" s="1"/>
  <c r="BV362" s="1"/>
  <c r="CD38"/>
  <c r="BV39"/>
  <c r="BV51" s="1"/>
  <c r="BV63" s="1"/>
  <c r="BV75" s="1"/>
  <c r="BV87" s="1"/>
  <c r="BV99" s="1"/>
  <c r="BV111" s="1"/>
  <c r="BV123" s="1"/>
  <c r="BV135" s="1"/>
  <c r="BV147" s="1"/>
  <c r="BV159" s="1"/>
  <c r="BV171" s="1"/>
  <c r="BV183" s="1"/>
  <c r="BV195" s="1"/>
  <c r="BV207" s="1"/>
  <c r="BV219" s="1"/>
  <c r="BV231" s="1"/>
  <c r="BV243" s="1"/>
  <c r="BV255" s="1"/>
  <c r="BV267" s="1"/>
  <c r="BV279" s="1"/>
  <c r="BV291" s="1"/>
  <c r="BV303" s="1"/>
  <c r="BV315" s="1"/>
  <c r="BV327" s="1"/>
  <c r="BV339" s="1"/>
  <c r="BV351" s="1"/>
  <c r="BV363" s="1"/>
  <c r="CD39"/>
  <c r="BV40"/>
  <c r="BV52" s="1"/>
  <c r="BV64" s="1"/>
  <c r="BV76" s="1"/>
  <c r="BV88" s="1"/>
  <c r="BV100" s="1"/>
  <c r="BV112" s="1"/>
  <c r="BV124" s="1"/>
  <c r="BV136" s="1"/>
  <c r="BV148" s="1"/>
  <c r="BV160" s="1"/>
  <c r="BV172" s="1"/>
  <c r="BV184" s="1"/>
  <c r="BV196" s="1"/>
  <c r="BV208" s="1"/>
  <c r="BV220" s="1"/>
  <c r="BV232" s="1"/>
  <c r="BV244" s="1"/>
  <c r="BV256" s="1"/>
  <c r="BV268" s="1"/>
  <c r="BV280" s="1"/>
  <c r="BV292" s="1"/>
  <c r="BV304" s="1"/>
  <c r="BV316" s="1"/>
  <c r="BV328" s="1"/>
  <c r="BV340" s="1"/>
  <c r="BV352" s="1"/>
  <c r="BV364" s="1"/>
  <c r="CD40"/>
  <c r="BV41"/>
  <c r="BV53" s="1"/>
  <c r="BV65" s="1"/>
  <c r="BV77" s="1"/>
  <c r="BV89" s="1"/>
  <c r="BV101" s="1"/>
  <c r="BV113" s="1"/>
  <c r="BV125" s="1"/>
  <c r="BV137" s="1"/>
  <c r="BV149" s="1"/>
  <c r="BV161" s="1"/>
  <c r="BV173" s="1"/>
  <c r="BV185" s="1"/>
  <c r="BV197" s="1"/>
  <c r="BV209" s="1"/>
  <c r="BV221" s="1"/>
  <c r="BV233" s="1"/>
  <c r="BV245" s="1"/>
  <c r="BV257" s="1"/>
  <c r="BV269" s="1"/>
  <c r="BV281" s="1"/>
  <c r="BV293" s="1"/>
  <c r="BV305" s="1"/>
  <c r="BV317" s="1"/>
  <c r="BV329" s="1"/>
  <c r="BV341" s="1"/>
  <c r="BV353" s="1"/>
  <c r="BV365" s="1"/>
  <c r="CD41"/>
  <c r="CB42"/>
  <c r="CB54" s="1"/>
  <c r="CB66" s="1"/>
  <c r="CB78" s="1"/>
  <c r="CB90" s="1"/>
  <c r="CB102" s="1"/>
  <c r="CB114" s="1"/>
  <c r="CB126" s="1"/>
  <c r="CB138" s="1"/>
  <c r="CB150" s="1"/>
  <c r="CB162" s="1"/>
  <c r="CB174" s="1"/>
  <c r="CB186" s="1"/>
  <c r="CB198" s="1"/>
  <c r="CB210" s="1"/>
  <c r="CB222" s="1"/>
  <c r="CB234" s="1"/>
  <c r="CB246" s="1"/>
  <c r="CB258" s="1"/>
  <c r="CB270" s="1"/>
  <c r="CB282" s="1"/>
  <c r="CB294" s="1"/>
  <c r="CB306" s="1"/>
  <c r="CB318" s="1"/>
  <c r="CB330" s="1"/>
  <c r="CB342" s="1"/>
  <c r="CB354" s="1"/>
  <c r="CD42"/>
  <c r="CD43"/>
  <c r="CD44"/>
  <c r="CD45"/>
  <c r="P246"/>
  <c r="CB46"/>
  <c r="CB58" s="1"/>
  <c r="CB70" s="1"/>
  <c r="CB82" s="1"/>
  <c r="CB94" s="1"/>
  <c r="CB106" s="1"/>
  <c r="CB118" s="1"/>
  <c r="CB130" s="1"/>
  <c r="CB142" s="1"/>
  <c r="CB154" s="1"/>
  <c r="CB166" s="1"/>
  <c r="CB178" s="1"/>
  <c r="CB190" s="1"/>
  <c r="CB202" s="1"/>
  <c r="CB214" s="1"/>
  <c r="CB226" s="1"/>
  <c r="CB238" s="1"/>
  <c r="CB250" s="1"/>
  <c r="CB262" s="1"/>
  <c r="CB274" s="1"/>
  <c r="CB286" s="1"/>
  <c r="CB298" s="1"/>
  <c r="CB310" s="1"/>
  <c r="CB322" s="1"/>
  <c r="CB334" s="1"/>
  <c r="CB346" s="1"/>
  <c r="CB358" s="1"/>
  <c r="CD46"/>
  <c r="AI47"/>
  <c r="AI59" s="1"/>
  <c r="AI71" s="1"/>
  <c r="AI83" s="1"/>
  <c r="AI95" s="1"/>
  <c r="AI107" s="1"/>
  <c r="AI119" s="1"/>
  <c r="AI131" s="1"/>
  <c r="AI143" s="1"/>
  <c r="CD47"/>
  <c r="CD48"/>
  <c r="P249"/>
  <c r="CD49"/>
  <c r="CD50"/>
  <c r="P251"/>
  <c r="CD51"/>
  <c r="CD52"/>
  <c r="CD53"/>
  <c r="CD54"/>
  <c r="BV55"/>
  <c r="BV67" s="1"/>
  <c r="BV79" s="1"/>
  <c r="BV91" s="1"/>
  <c r="BV103" s="1"/>
  <c r="BV115" s="1"/>
  <c r="BV127" s="1"/>
  <c r="BV139" s="1"/>
  <c r="BV151" s="1"/>
  <c r="BV163" s="1"/>
  <c r="CD55"/>
  <c r="BV56"/>
  <c r="BV68" s="1"/>
  <c r="BV80" s="1"/>
  <c r="BV92" s="1"/>
  <c r="BV104" s="1"/>
  <c r="BV116" s="1"/>
  <c r="BV128" s="1"/>
  <c r="BV140" s="1"/>
  <c r="BV152" s="1"/>
  <c r="BV164" s="1"/>
  <c r="BV176" s="1"/>
  <c r="BV188" s="1"/>
  <c r="BV200" s="1"/>
  <c r="BV212" s="1"/>
  <c r="BV224" s="1"/>
  <c r="BV236" s="1"/>
  <c r="BV248" s="1"/>
  <c r="BV260" s="1"/>
  <c r="BV272" s="1"/>
  <c r="BV284" s="1"/>
  <c r="BV296" s="1"/>
  <c r="BV308" s="1"/>
  <c r="BV320" s="1"/>
  <c r="BV332" s="1"/>
  <c r="BV344" s="1"/>
  <c r="BV356" s="1"/>
  <c r="CD56"/>
  <c r="CD57"/>
  <c r="CD58"/>
  <c r="BV59"/>
  <c r="BV71" s="1"/>
  <c r="BV83" s="1"/>
  <c r="BV95" s="1"/>
  <c r="BV107" s="1"/>
  <c r="BV119" s="1"/>
  <c r="BV131" s="1"/>
  <c r="BV143" s="1"/>
  <c r="BV155" s="1"/>
  <c r="BV167" s="1"/>
  <c r="BV179" s="1"/>
  <c r="BV191" s="1"/>
  <c r="BV203" s="1"/>
  <c r="BV215" s="1"/>
  <c r="BV227" s="1"/>
  <c r="BV239" s="1"/>
  <c r="BV251" s="1"/>
  <c r="BV263" s="1"/>
  <c r="BV275" s="1"/>
  <c r="BV287" s="1"/>
  <c r="BV299" s="1"/>
  <c r="BV311" s="1"/>
  <c r="BV323" s="1"/>
  <c r="BV335" s="1"/>
  <c r="BV347" s="1"/>
  <c r="BV359" s="1"/>
  <c r="CD59"/>
  <c r="CD60"/>
  <c r="CD61"/>
  <c r="CD62"/>
  <c r="CD63"/>
  <c r="CB64"/>
  <c r="CB76" s="1"/>
  <c r="CB88" s="1"/>
  <c r="CB100" s="1"/>
  <c r="CB112" s="1"/>
  <c r="CB124" s="1"/>
  <c r="CB136" s="1"/>
  <c r="CB148" s="1"/>
  <c r="CB160" s="1"/>
  <c r="CB172" s="1"/>
  <c r="CB184" s="1"/>
  <c r="CB196" s="1"/>
  <c r="CB208" s="1"/>
  <c r="CB220" s="1"/>
  <c r="CB232" s="1"/>
  <c r="CB244" s="1"/>
  <c r="CB256" s="1"/>
  <c r="CB268" s="1"/>
  <c r="CB280" s="1"/>
  <c r="CB292" s="1"/>
  <c r="CB304" s="1"/>
  <c r="CB316" s="1"/>
  <c r="CB328" s="1"/>
  <c r="CB340" s="1"/>
  <c r="CB352" s="1"/>
  <c r="CB364" s="1"/>
  <c r="CD64"/>
  <c r="CD65"/>
  <c r="CD66"/>
  <c r="CD67"/>
  <c r="CD68"/>
  <c r="BV69"/>
  <c r="CD69"/>
  <c r="CD70"/>
  <c r="CD71"/>
  <c r="CD72"/>
  <c r="BV73"/>
  <c r="BV85" s="1"/>
  <c r="BV97" s="1"/>
  <c r="BV109" s="1"/>
  <c r="BV121" s="1"/>
  <c r="BV133" s="1"/>
  <c r="BV145" s="1"/>
  <c r="BV157" s="1"/>
  <c r="BV169" s="1"/>
  <c r="BV181" s="1"/>
  <c r="BV193" s="1"/>
  <c r="BV205" s="1"/>
  <c r="BV217" s="1"/>
  <c r="BV229" s="1"/>
  <c r="BV241" s="1"/>
  <c r="BV253" s="1"/>
  <c r="BV265" s="1"/>
  <c r="BV277" s="1"/>
  <c r="BV289" s="1"/>
  <c r="BV301" s="1"/>
  <c r="BV313" s="1"/>
  <c r="BV325" s="1"/>
  <c r="BV337" s="1"/>
  <c r="BV349" s="1"/>
  <c r="BV361" s="1"/>
  <c r="CD73"/>
  <c r="CD74"/>
  <c r="CD75"/>
  <c r="CD76"/>
  <c r="CD77"/>
  <c r="CD78"/>
  <c r="CD79"/>
  <c r="AI80"/>
  <c r="CD80"/>
  <c r="BV81"/>
  <c r="BV93" s="1"/>
  <c r="BV105" s="1"/>
  <c r="BV117" s="1"/>
  <c r="BV129" s="1"/>
  <c r="BV141" s="1"/>
  <c r="BV153" s="1"/>
  <c r="BV165" s="1"/>
  <c r="BV177" s="1"/>
  <c r="BV189" s="1"/>
  <c r="BV201" s="1"/>
  <c r="BV213" s="1"/>
  <c r="BV225" s="1"/>
  <c r="BV237" s="1"/>
  <c r="BV249" s="1"/>
  <c r="BV261" s="1"/>
  <c r="BV273" s="1"/>
  <c r="BV285" s="1"/>
  <c r="BV297" s="1"/>
  <c r="BV309" s="1"/>
  <c r="BV321" s="1"/>
  <c r="BV333" s="1"/>
  <c r="BV345" s="1"/>
  <c r="BV357" s="1"/>
  <c r="CD81"/>
  <c r="BV82"/>
  <c r="BV94" s="1"/>
  <c r="BV106" s="1"/>
  <c r="BV118" s="1"/>
  <c r="BV130" s="1"/>
  <c r="BV142" s="1"/>
  <c r="BV154" s="1"/>
  <c r="BV166" s="1"/>
  <c r="BV178" s="1"/>
  <c r="BV190" s="1"/>
  <c r="BV202" s="1"/>
  <c r="BV214" s="1"/>
  <c r="BV226" s="1"/>
  <c r="BV238" s="1"/>
  <c r="BV250" s="1"/>
  <c r="BV262" s="1"/>
  <c r="BV274" s="1"/>
  <c r="BV286" s="1"/>
  <c r="BV298" s="1"/>
  <c r="BV310" s="1"/>
  <c r="BV322" s="1"/>
  <c r="BV334" s="1"/>
  <c r="BV346" s="1"/>
  <c r="BV358" s="1"/>
  <c r="CD82"/>
  <c r="P244"/>
  <c r="CD83"/>
  <c r="BV84"/>
  <c r="BV96" s="1"/>
  <c r="BV108" s="1"/>
  <c r="BV120" s="1"/>
  <c r="BV132" s="1"/>
  <c r="BV144" s="1"/>
  <c r="BV156" s="1"/>
  <c r="BV168" s="1"/>
  <c r="BV180" s="1"/>
  <c r="BV192" s="1"/>
  <c r="BV204" s="1"/>
  <c r="BV216" s="1"/>
  <c r="BV228" s="1"/>
  <c r="BV240" s="1"/>
  <c r="BV252" s="1"/>
  <c r="BV264" s="1"/>
  <c r="BV276" s="1"/>
  <c r="BV288" s="1"/>
  <c r="BV300" s="1"/>
  <c r="BV312" s="1"/>
  <c r="BV324" s="1"/>
  <c r="BV336" s="1"/>
  <c r="BV348" s="1"/>
  <c r="BV360" s="1"/>
  <c r="CD84"/>
  <c r="CD85"/>
  <c r="CD86"/>
  <c r="CD87"/>
  <c r="CD88"/>
  <c r="CD89"/>
  <c r="CD90"/>
  <c r="AI91"/>
  <c r="AI103" s="1"/>
  <c r="AI115" s="1"/>
  <c r="AI127" s="1"/>
  <c r="AI139" s="1"/>
  <c r="AI151" s="1"/>
  <c r="AI163" s="1"/>
  <c r="CD91"/>
  <c r="AI92"/>
  <c r="AI104" s="1"/>
  <c r="AI116" s="1"/>
  <c r="AI128" s="1"/>
  <c r="AI140" s="1"/>
  <c r="AI152" s="1"/>
  <c r="AI164" s="1"/>
  <c r="CD92"/>
  <c r="CD93"/>
  <c r="CD94"/>
  <c r="P255"/>
  <c r="CD95"/>
  <c r="P256"/>
  <c r="CD96"/>
  <c r="P257"/>
  <c r="CD97"/>
  <c r="CD98"/>
  <c r="CD99"/>
  <c r="P260"/>
  <c r="AC246"/>
  <c r="CD100"/>
  <c r="P261"/>
  <c r="CD101"/>
  <c r="CD102"/>
  <c r="AC249"/>
  <c r="CD103"/>
  <c r="AC250"/>
  <c r="CD104"/>
  <c r="AC251"/>
  <c r="CD105"/>
  <c r="P266"/>
  <c r="AC252"/>
  <c r="CD106"/>
  <c r="P267"/>
  <c r="AC253"/>
  <c r="CD107"/>
  <c r="P268"/>
  <c r="AC254"/>
  <c r="CD108"/>
  <c r="AC255"/>
  <c r="CD109"/>
  <c r="P270"/>
  <c r="AC256"/>
  <c r="CD110"/>
  <c r="AC257"/>
  <c r="CD111"/>
  <c r="AC258"/>
  <c r="CD112"/>
  <c r="AC259"/>
  <c r="CD113"/>
  <c r="P274"/>
  <c r="AC260"/>
  <c r="CD114"/>
  <c r="AC261"/>
  <c r="CD115"/>
  <c r="P276"/>
  <c r="AC262"/>
  <c r="CD116"/>
  <c r="AC263"/>
  <c r="CD117"/>
  <c r="AC264"/>
  <c r="CD118"/>
  <c r="AC265"/>
  <c r="CD119"/>
  <c r="P280"/>
  <c r="AC266"/>
  <c r="CD120"/>
  <c r="P281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D175"/>
  <c r="CD176"/>
  <c r="CD177"/>
  <c r="CD178"/>
  <c r="CD179"/>
  <c r="CD180"/>
  <c r="CD181"/>
  <c r="CD182"/>
  <c r="CD183"/>
  <c r="CD184"/>
  <c r="CD185"/>
  <c r="CD186"/>
  <c r="CD187"/>
  <c r="CD188"/>
  <c r="CD189"/>
  <c r="CD190"/>
  <c r="CD191"/>
  <c r="CD192"/>
  <c r="CD193"/>
  <c r="CD194"/>
  <c r="CD195"/>
  <c r="CD196"/>
  <c r="CD197"/>
  <c r="CD198"/>
  <c r="CD199"/>
  <c r="CD200"/>
  <c r="CD201"/>
  <c r="CD202"/>
  <c r="CD203"/>
  <c r="CD204"/>
  <c r="CD205"/>
  <c r="CD206"/>
  <c r="CD207"/>
  <c r="CD208"/>
  <c r="CD209"/>
  <c r="CD210"/>
  <c r="CD211"/>
  <c r="CD212"/>
  <c r="CD213"/>
  <c r="CD214"/>
  <c r="CD215"/>
  <c r="CD216"/>
  <c r="CD217"/>
  <c r="CD218"/>
  <c r="CD219"/>
  <c r="CD220"/>
  <c r="CD221"/>
  <c r="CD222"/>
  <c r="CD223"/>
  <c r="CD224"/>
  <c r="CD225"/>
  <c r="CD226"/>
  <c r="CD227"/>
  <c r="CD228"/>
  <c r="CD229"/>
  <c r="CD230"/>
  <c r="CD231"/>
  <c r="CD232"/>
  <c r="CD233"/>
  <c r="CD234"/>
  <c r="CD235"/>
  <c r="CD236"/>
  <c r="CD237"/>
  <c r="CD238"/>
  <c r="CD239"/>
  <c r="CD240"/>
  <c r="CD241"/>
  <c r="CD242"/>
  <c r="CD243"/>
  <c r="CD244"/>
  <c r="CD245"/>
  <c r="CD246"/>
  <c r="CD247"/>
  <c r="CD248"/>
  <c r="CD249"/>
  <c r="CD250"/>
  <c r="CD251"/>
  <c r="CD252"/>
  <c r="CD253"/>
  <c r="CD254"/>
  <c r="CD255"/>
  <c r="CD256"/>
  <c r="CD257"/>
  <c r="CD258"/>
  <c r="CD259"/>
  <c r="CD260"/>
  <c r="CD261"/>
  <c r="CD262"/>
  <c r="CD263"/>
  <c r="CD264"/>
  <c r="CD265"/>
  <c r="CD266"/>
  <c r="CD267"/>
  <c r="CD268"/>
  <c r="CD269"/>
  <c r="AK270"/>
  <c r="AK271"/>
  <c r="AK272"/>
  <c r="AK273"/>
  <c r="AK274"/>
  <c r="AK275"/>
  <c r="AK276"/>
  <c r="AK277"/>
  <c r="AK278"/>
  <c r="AK279"/>
  <c r="AK280"/>
  <c r="AK281"/>
  <c r="P484"/>
  <c r="N486"/>
  <c r="AC486"/>
  <c r="N487"/>
  <c r="AC487"/>
  <c r="N488"/>
  <c r="AC488"/>
  <c r="N489"/>
  <c r="AC489"/>
  <c r="AC490"/>
  <c r="AC491"/>
  <c r="AC492"/>
  <c r="AC493"/>
  <c r="AC494"/>
  <c r="AC495"/>
  <c r="AC496"/>
  <c r="AC497"/>
  <c r="AC498"/>
  <c r="AC499"/>
  <c r="AC500"/>
  <c r="AC501"/>
  <c r="AC502"/>
  <c r="AC503"/>
  <c r="AJ377"/>
  <c r="CC377"/>
  <c r="CC378" s="1"/>
  <c r="CC379" s="1"/>
  <c r="CC380" s="1"/>
  <c r="CC381" s="1"/>
  <c r="CC382" s="1"/>
  <c r="CC383" s="1"/>
  <c r="CC384" s="1"/>
  <c r="CC385" s="1"/>
  <c r="CC386" s="1"/>
  <c r="CC387" s="1"/>
  <c r="CC388" s="1"/>
  <c r="CC389" s="1"/>
  <c r="CC390" s="1"/>
  <c r="CC391" s="1"/>
  <c r="CC392" s="1"/>
  <c r="CC393" s="1"/>
  <c r="CC394" s="1"/>
  <c r="CC395" s="1"/>
  <c r="CC396" s="1"/>
  <c r="CC397" s="1"/>
  <c r="CC398" s="1"/>
  <c r="DQ377"/>
  <c r="DQ378" s="1"/>
  <c r="DQ379" s="1"/>
  <c r="DQ380" s="1"/>
  <c r="DQ381" s="1"/>
  <c r="DQ382" s="1"/>
  <c r="DQ383" s="1"/>
  <c r="DQ384" s="1"/>
  <c r="DQ385" s="1"/>
  <c r="DQ386" s="1"/>
  <c r="DQ387" s="1"/>
  <c r="DQ388" s="1"/>
  <c r="DQ389" s="1"/>
  <c r="DQ390" s="1"/>
  <c r="DQ391" s="1"/>
  <c r="DQ392" s="1"/>
  <c r="DQ393" s="1"/>
  <c r="DQ394" s="1"/>
  <c r="DQ395" s="1"/>
  <c r="DQ396" s="1"/>
  <c r="DQ397" s="1"/>
  <c r="DQ398" s="1"/>
  <c r="AC504"/>
  <c r="AJ378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AJ398" s="1"/>
  <c r="AC505"/>
  <c r="AC506"/>
  <c r="P44"/>
  <c r="P1444"/>
  <c r="AC967" i="8"/>
  <c r="AC213"/>
  <c r="BR18"/>
  <c r="BH7"/>
  <c r="AL18"/>
  <c r="BF18"/>
  <c r="BE18"/>
  <c r="BC6"/>
  <c r="AP7"/>
  <c r="AT18"/>
  <c r="BI7"/>
  <c r="AX7"/>
  <c r="BM7"/>
  <c r="AP18"/>
  <c r="AM7"/>
  <c r="BJ7"/>
  <c r="AL7"/>
  <c r="BD18"/>
  <c r="AN18"/>
  <c r="AU18"/>
  <c r="AR7"/>
  <c r="AZ18"/>
  <c r="AT7"/>
  <c r="BC7"/>
  <c r="BA18"/>
  <c r="BJ18"/>
  <c r="AR18"/>
  <c r="BP7"/>
  <c r="BN18"/>
  <c r="BG7"/>
  <c r="AX18"/>
  <c r="BB7"/>
  <c r="AW18"/>
  <c r="BE7"/>
  <c r="BO6"/>
  <c r="AV18"/>
  <c r="BB18"/>
  <c r="BG6"/>
  <c r="BM18"/>
  <c r="BN7"/>
  <c r="BK7"/>
  <c r="BK18"/>
  <c r="BF7"/>
  <c r="BC18"/>
  <c r="BO18"/>
  <c r="BP18"/>
  <c r="AY18"/>
  <c r="AV7"/>
  <c r="AW7"/>
  <c r="AN7"/>
  <c r="BJ6"/>
  <c r="BD7"/>
  <c r="BL18"/>
  <c r="BA7"/>
  <c r="AO7"/>
  <c r="AO18"/>
  <c r="AZ7"/>
  <c r="AM18"/>
  <c r="BI18"/>
  <c r="BO7"/>
  <c r="AQ18"/>
  <c r="BH18"/>
  <c r="AS7"/>
  <c r="AS18"/>
  <c r="BG18"/>
  <c r="BB6"/>
  <c r="AU7"/>
  <c r="AY7"/>
  <c r="BL7"/>
  <c r="AQ7"/>
  <c r="AA87" l="1"/>
  <c r="Y87"/>
  <c r="W87"/>
  <c r="U87"/>
  <c r="S87"/>
  <c r="Q87"/>
  <c r="AJ19"/>
  <c r="AB87"/>
  <c r="Z87"/>
  <c r="X87"/>
  <c r="V87"/>
  <c r="T87"/>
  <c r="R87"/>
  <c r="CD278" i="7"/>
  <c r="AK290"/>
  <c r="CD274"/>
  <c r="AK286"/>
  <c r="CD270"/>
  <c r="AK282"/>
  <c r="CD280"/>
  <c r="AK292"/>
  <c r="CD276"/>
  <c r="AK288"/>
  <c r="CD272"/>
  <c r="AK284"/>
  <c r="CD281"/>
  <c r="AK293"/>
  <c r="CD279"/>
  <c r="AK291"/>
  <c r="CD277"/>
  <c r="AK289"/>
  <c r="CD275"/>
  <c r="AK287"/>
  <c r="CD273"/>
  <c r="AK285"/>
  <c r="CD271"/>
  <c r="AK283"/>
  <c r="CK17" i="8"/>
  <c r="CD16"/>
  <c r="DD17"/>
  <c r="CG17"/>
  <c r="DE17"/>
  <c r="CX17"/>
  <c r="CQ17"/>
  <c r="DA17"/>
  <c r="CT17"/>
  <c r="CL17"/>
  <c r="CM17"/>
  <c r="CF16"/>
  <c r="CI17"/>
  <c r="DG16"/>
  <c r="CZ17"/>
  <c r="CO16"/>
  <c r="CJ17"/>
  <c r="DH17"/>
  <c r="CW17"/>
  <c r="CP17"/>
  <c r="CS17"/>
  <c r="CN17"/>
  <c r="CE17"/>
  <c r="CH17"/>
  <c r="DF17"/>
  <c r="CY17"/>
  <c r="CR16"/>
  <c r="DB17"/>
  <c r="CU17"/>
  <c r="DC17"/>
  <c r="CV16"/>
  <c r="DE6"/>
  <c r="DF6"/>
  <c r="DD6"/>
  <c r="DB6"/>
  <c r="DC6"/>
  <c r="DA6"/>
  <c r="CQ6"/>
  <c r="CI6"/>
  <c r="CK6"/>
  <c r="CN6"/>
  <c r="CM6"/>
  <c r="CL6"/>
  <c r="CJ6"/>
  <c r="CE6"/>
  <c r="DH6"/>
  <c r="Q93"/>
  <c r="CA269"/>
  <c r="CA267"/>
  <c r="CA266"/>
  <c r="CA265"/>
  <c r="CA264"/>
  <c r="CA263"/>
  <c r="CA260"/>
  <c r="CA261"/>
  <c r="CA268"/>
  <c r="CA262"/>
  <c r="CA259"/>
  <c r="CA258"/>
  <c r="AJ31"/>
  <c r="CB19"/>
  <c r="AJ42"/>
  <c r="AK91"/>
  <c r="CC91" s="1"/>
  <c r="A8"/>
  <c r="P7"/>
  <c r="A47"/>
  <c r="CC55"/>
  <c r="AI176" i="7"/>
  <c r="AI188" s="1"/>
  <c r="AI200" s="1"/>
  <c r="AI212" s="1"/>
  <c r="AI224" s="1"/>
  <c r="AI236" s="1"/>
  <c r="AI248" s="1"/>
  <c r="AI260" s="1"/>
  <c r="AI272" s="1"/>
  <c r="AI284" s="1"/>
  <c r="AI296" s="1"/>
  <c r="AI308" s="1"/>
  <c r="AI320" s="1"/>
  <c r="AI332" s="1"/>
  <c r="AI344" s="1"/>
  <c r="AI356" s="1"/>
  <c r="AI155"/>
  <c r="AI167" s="1"/>
  <c r="AI179" s="1"/>
  <c r="AI191" s="1"/>
  <c r="AI203" s="1"/>
  <c r="AI215" s="1"/>
  <c r="AI227" s="1"/>
  <c r="AI239" s="1"/>
  <c r="AI251" s="1"/>
  <c r="AI263" s="1"/>
  <c r="AI275" s="1"/>
  <c r="AI287" s="1"/>
  <c r="AI299" s="1"/>
  <c r="AI311" s="1"/>
  <c r="AI323" s="1"/>
  <c r="AI335" s="1"/>
  <c r="AI347" s="1"/>
  <c r="AI359" s="1"/>
  <c r="AI156"/>
  <c r="AI168" s="1"/>
  <c r="AI180" s="1"/>
  <c r="AI192" s="1"/>
  <c r="AI204" s="1"/>
  <c r="AI216" s="1"/>
  <c r="AI228" s="1"/>
  <c r="AI240" s="1"/>
  <c r="AI252" s="1"/>
  <c r="AI264" s="1"/>
  <c r="AI276" s="1"/>
  <c r="AI288" s="1"/>
  <c r="AI300" s="1"/>
  <c r="AI312" s="1"/>
  <c r="AI324" s="1"/>
  <c r="AI336" s="1"/>
  <c r="AI348" s="1"/>
  <c r="AI360" s="1"/>
  <c r="AI174"/>
  <c r="AI186" s="1"/>
  <c r="AI198" s="1"/>
  <c r="AI210" s="1"/>
  <c r="AI222" s="1"/>
  <c r="AI234" s="1"/>
  <c r="AI246" s="1"/>
  <c r="AI258" s="1"/>
  <c r="AI270" s="1"/>
  <c r="AI282" s="1"/>
  <c r="AI294" s="1"/>
  <c r="AI306" s="1"/>
  <c r="AI318" s="1"/>
  <c r="AI330" s="1"/>
  <c r="AI342" s="1"/>
  <c r="AI354" s="1"/>
  <c r="AI366" s="1"/>
  <c r="AI173"/>
  <c r="AI185" s="1"/>
  <c r="AI197" s="1"/>
  <c r="AI209" s="1"/>
  <c r="AI221" s="1"/>
  <c r="AI233" s="1"/>
  <c r="AI245" s="1"/>
  <c r="AI257" s="1"/>
  <c r="AI269" s="1"/>
  <c r="AI281" s="1"/>
  <c r="AI293" s="1"/>
  <c r="AI305" s="1"/>
  <c r="AI317" s="1"/>
  <c r="AI329" s="1"/>
  <c r="AI341" s="1"/>
  <c r="AI353" s="1"/>
  <c r="AI365" s="1"/>
  <c r="AI159"/>
  <c r="AI158"/>
  <c r="AI157"/>
  <c r="AI169" s="1"/>
  <c r="AI181" s="1"/>
  <c r="AI193" s="1"/>
  <c r="AI205" s="1"/>
  <c r="AI217" s="1"/>
  <c r="AI229" s="1"/>
  <c r="AI241" s="1"/>
  <c r="AI253" s="1"/>
  <c r="AI265" s="1"/>
  <c r="AI277" s="1"/>
  <c r="AI289" s="1"/>
  <c r="AI301" s="1"/>
  <c r="AI313" s="1"/>
  <c r="AI325" s="1"/>
  <c r="AI337" s="1"/>
  <c r="AI349" s="1"/>
  <c r="AI361" s="1"/>
  <c r="AI177"/>
  <c r="AI189" s="1"/>
  <c r="AI201" s="1"/>
  <c r="AI213" s="1"/>
  <c r="AI225" s="1"/>
  <c r="AI237" s="1"/>
  <c r="AI249" s="1"/>
  <c r="AI261" s="1"/>
  <c r="AI273" s="1"/>
  <c r="AI285" s="1"/>
  <c r="AI297" s="1"/>
  <c r="AI309" s="1"/>
  <c r="AI321" s="1"/>
  <c r="AI333" s="1"/>
  <c r="AI345" s="1"/>
  <c r="AI357" s="1"/>
  <c r="AI175"/>
  <c r="AI187" s="1"/>
  <c r="AI199" s="1"/>
  <c r="AI211" s="1"/>
  <c r="AI223" s="1"/>
  <c r="AI235" s="1"/>
  <c r="AI247" s="1"/>
  <c r="AI259" s="1"/>
  <c r="AI271" s="1"/>
  <c r="AI283" s="1"/>
  <c r="AI295" s="1"/>
  <c r="AI307" s="1"/>
  <c r="AI319" s="1"/>
  <c r="AI331" s="1"/>
  <c r="AI343" s="1"/>
  <c r="AI355" s="1"/>
  <c r="AI367" s="1"/>
  <c r="AI160"/>
  <c r="Q27" i="8"/>
  <c r="CC6" i="7"/>
  <c r="AK80" i="8"/>
  <c r="CC80" s="1"/>
  <c r="AI65"/>
  <c r="AI51"/>
  <c r="AI47"/>
  <c r="AI44"/>
  <c r="AI37"/>
  <c r="AI34"/>
  <c r="AI45"/>
  <c r="AI43"/>
  <c r="AI40"/>
  <c r="AI38"/>
  <c r="AI36"/>
  <c r="AJ8"/>
  <c r="CB8" s="1"/>
  <c r="AK66"/>
  <c r="AK60"/>
  <c r="P265" i="7"/>
  <c r="P252"/>
  <c r="P271"/>
  <c r="P263"/>
  <c r="N497"/>
  <c r="CA270" i="8"/>
  <c r="CA282" s="1"/>
  <c r="CA271"/>
  <c r="CA283" s="1"/>
  <c r="CA278"/>
  <c r="CA290" s="1"/>
  <c r="CA276"/>
  <c r="CA288" s="1"/>
  <c r="CA275"/>
  <c r="CA287" s="1"/>
  <c r="CA273"/>
  <c r="CA285" s="1"/>
  <c r="CA281"/>
  <c r="CA293" s="1"/>
  <c r="CA277"/>
  <c r="CA289" s="1"/>
  <c r="CA280"/>
  <c r="CA292" s="1"/>
  <c r="CA279"/>
  <c r="CA291" s="1"/>
  <c r="CA274"/>
  <c r="CA286" s="1"/>
  <c r="CA272"/>
  <c r="CA284" s="1"/>
  <c r="AC166"/>
  <c r="N496" i="7"/>
  <c r="N492"/>
  <c r="CB7" i="8"/>
  <c r="N500" i="7"/>
  <c r="AJ18"/>
  <c r="P247"/>
  <c r="N502"/>
  <c r="N499"/>
  <c r="AK103" i="8"/>
  <c r="N503" i="7"/>
  <c r="N501"/>
  <c r="N498"/>
  <c r="N491"/>
  <c r="N426" i="8"/>
  <c r="N505" i="7"/>
  <c r="N490"/>
  <c r="P253"/>
  <c r="P250"/>
  <c r="P275"/>
  <c r="P273"/>
  <c r="P269"/>
  <c r="P248"/>
  <c r="N495"/>
  <c r="P278"/>
  <c r="P264"/>
  <c r="P262"/>
  <c r="P254"/>
  <c r="N494"/>
  <c r="AC970" i="8"/>
  <c r="AC968"/>
  <c r="AC1486"/>
  <c r="N423"/>
  <c r="N419"/>
  <c r="N413"/>
  <c r="AC969"/>
  <c r="N425"/>
  <c r="N421"/>
  <c r="N417"/>
  <c r="N415"/>
  <c r="N411"/>
  <c r="BV174" i="7"/>
  <c r="BV186" s="1"/>
  <c r="BV198" s="1"/>
  <c r="BV210" s="1"/>
  <c r="BV222" s="1"/>
  <c r="BV234" s="1"/>
  <c r="BV246" s="1"/>
  <c r="BV258" s="1"/>
  <c r="BV270" s="1"/>
  <c r="BV282" s="1"/>
  <c r="BV294" s="1"/>
  <c r="BV306" s="1"/>
  <c r="BV318" s="1"/>
  <c r="BV330" s="1"/>
  <c r="BV342" s="1"/>
  <c r="BV354" s="1"/>
  <c r="BV366" s="1"/>
  <c r="BV175"/>
  <c r="BV187" s="1"/>
  <c r="BV199" s="1"/>
  <c r="BV211" s="1"/>
  <c r="BV223" s="1"/>
  <c r="BV235" s="1"/>
  <c r="BV247" s="1"/>
  <c r="BV259" s="1"/>
  <c r="BV271" s="1"/>
  <c r="BV283" s="1"/>
  <c r="BV295" s="1"/>
  <c r="BV307" s="1"/>
  <c r="BV319" s="1"/>
  <c r="BV331" s="1"/>
  <c r="BV343" s="1"/>
  <c r="BV355" s="1"/>
  <c r="BV367" s="1"/>
  <c r="N504"/>
  <c r="N506"/>
  <c r="N493"/>
  <c r="N1065" i="8"/>
  <c r="N1063"/>
  <c r="N1061"/>
  <c r="N1059"/>
  <c r="N1057"/>
  <c r="N1053"/>
  <c r="N1051"/>
  <c r="N1049"/>
  <c r="N1066"/>
  <c r="N1064"/>
  <c r="N1062"/>
  <c r="N1060"/>
  <c r="N1058"/>
  <c r="N1056"/>
  <c r="N1054"/>
  <c r="N1052"/>
  <c r="N1050"/>
  <c r="N768"/>
  <c r="N767"/>
  <c r="N766"/>
  <c r="CC38"/>
  <c r="AK50"/>
  <c r="CC35"/>
  <c r="AK47"/>
  <c r="CB42"/>
  <c r="AJ54"/>
  <c r="CC27"/>
  <c r="AK39"/>
  <c r="CC22"/>
  <c r="AK34"/>
  <c r="N424"/>
  <c r="N420"/>
  <c r="CC41"/>
  <c r="AK53"/>
  <c r="CC37"/>
  <c r="AK49"/>
  <c r="CC28"/>
  <c r="AK40"/>
  <c r="CC21"/>
  <c r="AK33"/>
  <c r="CB31"/>
  <c r="AJ43"/>
  <c r="AI30"/>
  <c r="N422"/>
  <c r="N418"/>
  <c r="N416"/>
  <c r="N414"/>
  <c r="AC985"/>
  <c r="AC984"/>
  <c r="AC983"/>
  <c r="AC982"/>
  <c r="AC1007"/>
  <c r="AC978"/>
  <c r="AC977"/>
  <c r="AC976"/>
  <c r="AC975"/>
  <c r="AC974"/>
  <c r="AC973"/>
  <c r="AC972"/>
  <c r="AC971"/>
  <c r="N1491"/>
  <c r="AC981"/>
  <c r="AC980"/>
  <c r="AC979"/>
  <c r="N1499"/>
  <c r="N1497"/>
  <c r="N1498"/>
  <c r="N1493"/>
  <c r="N1489"/>
  <c r="AC1505"/>
  <c r="N1500"/>
  <c r="AC945"/>
  <c r="AC943"/>
  <c r="AC941"/>
  <c r="AC939"/>
  <c r="AC937"/>
  <c r="AC934"/>
  <c r="AC932"/>
  <c r="AC930"/>
  <c r="AC928"/>
  <c r="AC926"/>
  <c r="N1505"/>
  <c r="AC1503"/>
  <c r="N1503"/>
  <c r="N1502"/>
  <c r="AC1495"/>
  <c r="AC1494"/>
  <c r="AC1493"/>
  <c r="N1492"/>
  <c r="AC1490"/>
  <c r="AC1506"/>
  <c r="N1506"/>
  <c r="AC1504"/>
  <c r="N1504"/>
  <c r="AC1502"/>
  <c r="AC1500"/>
  <c r="AC1498"/>
  <c r="N1494"/>
  <c r="AC1492"/>
  <c r="AC1491"/>
  <c r="N1490"/>
  <c r="AC1488"/>
  <c r="AC1489"/>
  <c r="N1488"/>
  <c r="AC1487"/>
  <c r="N1487"/>
  <c r="AC1006"/>
  <c r="AC1025"/>
  <c r="AC1023"/>
  <c r="AC1021"/>
  <c r="AC1019"/>
  <c r="AC1017"/>
  <c r="AC1015"/>
  <c r="AC1013"/>
  <c r="AC1011"/>
  <c r="AC1009"/>
  <c r="AC1026"/>
  <c r="AC1024"/>
  <c r="AC1022"/>
  <c r="AC1020"/>
  <c r="AC1018"/>
  <c r="AC1016"/>
  <c r="AC1014"/>
  <c r="AC1012"/>
  <c r="AC1010"/>
  <c r="AC1008"/>
  <c r="AC458"/>
  <c r="N488"/>
  <c r="N410"/>
  <c r="N408"/>
  <c r="N406"/>
  <c r="AC211"/>
  <c r="N306"/>
  <c r="N303"/>
  <c r="N301"/>
  <c r="N299"/>
  <c r="N297"/>
  <c r="N295"/>
  <c r="AC210"/>
  <c r="N487"/>
  <c r="N626"/>
  <c r="N619"/>
  <c r="N612"/>
  <c r="N608"/>
  <c r="N209"/>
  <c r="N207"/>
  <c r="N412"/>
  <c r="N409"/>
  <c r="N407"/>
  <c r="N614"/>
  <c r="AC218"/>
  <c r="AC216"/>
  <c r="AC215"/>
  <c r="N491"/>
  <c r="N51"/>
  <c r="AC176"/>
  <c r="AC172"/>
  <c r="N505"/>
  <c r="N503"/>
  <c r="AC220"/>
  <c r="N506"/>
  <c r="N504"/>
  <c r="N502"/>
  <c r="AC226"/>
  <c r="AC224"/>
  <c r="AC222"/>
  <c r="N501"/>
  <c r="AC212"/>
  <c r="AC184"/>
  <c r="AC180"/>
  <c r="AC466"/>
  <c r="AC465"/>
  <c r="AC464"/>
  <c r="AC463"/>
  <c r="AC462"/>
  <c r="AC446"/>
  <c r="AJ7" i="7"/>
  <c r="N1055" i="8"/>
  <c r="N1048"/>
  <c r="N1047"/>
  <c r="AC1497"/>
  <c r="AC1496"/>
  <c r="AC1501"/>
  <c r="AC1499"/>
  <c r="AC966"/>
  <c r="AC846"/>
  <c r="N489"/>
  <c r="AC490"/>
  <c r="AC175"/>
  <c r="AC177"/>
  <c r="AC174"/>
  <c r="AC173"/>
  <c r="AC169"/>
  <c r="AJ9"/>
  <c r="AC171"/>
  <c r="AC167"/>
  <c r="AC1449" i="7"/>
  <c r="AC1501"/>
  <c r="AC1499"/>
  <c r="AC1520"/>
  <c r="AC1508"/>
  <c r="AC866" i="8"/>
  <c r="AC864"/>
  <c r="AC862"/>
  <c r="AC860"/>
  <c r="AC858"/>
  <c r="AC856"/>
  <c r="AC854"/>
  <c r="AC852"/>
  <c r="AC850"/>
  <c r="AC848"/>
  <c r="AC865"/>
  <c r="AC863"/>
  <c r="AC861"/>
  <c r="AC859"/>
  <c r="AC857"/>
  <c r="AC855"/>
  <c r="AC853"/>
  <c r="AC851"/>
  <c r="AC849"/>
  <c r="AC847"/>
  <c r="AC447"/>
  <c r="AC457"/>
  <c r="AC456"/>
  <c r="AC455"/>
  <c r="AC454"/>
  <c r="AC453"/>
  <c r="AC452"/>
  <c r="AC451"/>
  <c r="AC450"/>
  <c r="AC449"/>
  <c r="AC448"/>
  <c r="AC185"/>
  <c r="AC183"/>
  <c r="AC181"/>
  <c r="AC179"/>
  <c r="BF43"/>
  <c r="AS43"/>
  <c r="BE30"/>
  <c r="AP30"/>
  <c r="AR8"/>
  <c r="BR8"/>
  <c r="AT31"/>
  <c r="BJ19"/>
  <c r="BK31"/>
  <c r="BC31"/>
  <c r="AX7" i="7"/>
  <c r="AQ8" i="8"/>
  <c r="BJ7" i="7"/>
  <c r="BQ43" i="8"/>
  <c r="AW8"/>
  <c r="BQ7" i="7"/>
  <c r="BJ43" i="8"/>
  <c r="BF31"/>
  <c r="AP31"/>
  <c r="BP43"/>
  <c r="BH31"/>
  <c r="AN7" i="7"/>
  <c r="AW18"/>
  <c r="AQ31" i="8"/>
  <c r="BE7" i="7"/>
  <c r="BO9" i="8"/>
  <c r="BE31"/>
  <c r="BL43"/>
  <c r="AZ18" i="7"/>
  <c r="AW43" i="8"/>
  <c r="BL8"/>
  <c r="BH8"/>
  <c r="BF19"/>
  <c r="AO8"/>
  <c r="BM7" i="7"/>
  <c r="AS30" i="8"/>
  <c r="AL7" i="7"/>
  <c r="BL9" i="8"/>
  <c r="BO18" i="7"/>
  <c r="AL9" i="8"/>
  <c r="AP7" i="7"/>
  <c r="AL31" i="8"/>
  <c r="BP18" i="7"/>
  <c r="AY7"/>
  <c r="AX19" i="8"/>
  <c r="AR43"/>
  <c r="AO9"/>
  <c r="AL30"/>
  <c r="BQ19"/>
  <c r="BD9"/>
  <c r="BH19"/>
  <c r="BM43"/>
  <c r="BG19"/>
  <c r="BQ30"/>
  <c r="AR30"/>
  <c r="AP19"/>
  <c r="BF8"/>
  <c r="BR6"/>
  <c r="BO43"/>
  <c r="BP7" i="7"/>
  <c r="AU31" i="8"/>
  <c r="BL18" i="7"/>
  <c r="AZ8" i="8"/>
  <c r="BO19"/>
  <c r="AQ43"/>
  <c r="BC43"/>
  <c r="BA43"/>
  <c r="BD7" i="7"/>
  <c r="BE19" i="8"/>
  <c r="AM8"/>
  <c r="BC8"/>
  <c r="AN9"/>
  <c r="BB18" i="7"/>
  <c r="AU19" i="8"/>
  <c r="AR19"/>
  <c r="BR31"/>
  <c r="AM19"/>
  <c r="BO7" i="7"/>
  <c r="AU43" i="8"/>
  <c r="AV43"/>
  <c r="AZ7" i="7"/>
  <c r="BF7"/>
  <c r="BI8" i="8"/>
  <c r="BJ31"/>
  <c r="AS18" i="7"/>
  <c r="AW7"/>
  <c r="AM43" i="8"/>
  <c r="AV18" i="7"/>
  <c r="BB19" i="8"/>
  <c r="BD43"/>
  <c r="BB8"/>
  <c r="BI30"/>
  <c r="AN43"/>
  <c r="AS19"/>
  <c r="AZ43"/>
  <c r="BK18" i="7"/>
  <c r="BQ7" i="8"/>
  <c r="BJ18" i="7"/>
  <c r="BM18"/>
  <c r="AZ9" i="8"/>
  <c r="AM18" i="7"/>
  <c r="BO8" i="8"/>
  <c r="BE43"/>
  <c r="BK43"/>
  <c r="BC9"/>
  <c r="BA18" i="7"/>
  <c r="BF9" i="8"/>
  <c r="BJ9"/>
  <c r="BK30"/>
  <c r="AM31"/>
  <c r="AM7" i="7"/>
  <c r="AZ31" i="8"/>
  <c r="BA31"/>
  <c r="AY9"/>
  <c r="BN31"/>
  <c r="AR7" i="7"/>
  <c r="BM31" i="8"/>
  <c r="BE9"/>
  <c r="BD8"/>
  <c r="BD19"/>
  <c r="AP8"/>
  <c r="BR19"/>
  <c r="BN9"/>
  <c r="AT18" i="7"/>
  <c r="AW19" i="8"/>
  <c r="BD31"/>
  <c r="AQ9"/>
  <c r="AW30"/>
  <c r="AP18" i="7"/>
  <c r="BA19" i="8"/>
  <c r="AS8"/>
  <c r="BR43"/>
  <c r="BG9"/>
  <c r="BK8"/>
  <c r="BG43"/>
  <c r="BA7" i="7"/>
  <c r="AM9" i="8"/>
  <c r="AS9"/>
  <c r="AL8"/>
  <c r="AQ18" i="7"/>
  <c r="BH43" i="8"/>
  <c r="AX30"/>
  <c r="AZ30"/>
  <c r="AY31"/>
  <c r="AU18" i="7"/>
  <c r="AV8" i="8"/>
  <c r="BH18" i="7"/>
  <c r="AX8" i="8"/>
  <c r="BM30"/>
  <c r="BB31"/>
  <c r="BR7"/>
  <c r="AW31"/>
  <c r="AQ7" i="7"/>
  <c r="BP19" i="8"/>
  <c r="AV9"/>
  <c r="AQ19"/>
  <c r="AN30"/>
  <c r="BN43"/>
  <c r="BR18" i="7"/>
  <c r="BB9" i="8"/>
  <c r="BJ8"/>
  <c r="AR31"/>
  <c r="AM30"/>
  <c r="AS31"/>
  <c r="AX9"/>
  <c r="BG8"/>
  <c r="BB30"/>
  <c r="AX31"/>
  <c r="BP30"/>
  <c r="BN8"/>
  <c r="AT43"/>
  <c r="BN30"/>
  <c r="BQ9"/>
  <c r="AT8"/>
  <c r="AV31"/>
  <c r="BL31"/>
  <c r="BI19"/>
  <c r="BK9"/>
  <c r="BN19"/>
  <c r="BQ18"/>
  <c r="AV30"/>
  <c r="AO43"/>
  <c r="BL30"/>
  <c r="BD30"/>
  <c r="BI31"/>
  <c r="AV7" i="7"/>
  <c r="BO31" i="8"/>
  <c r="AU9"/>
  <c r="AU30"/>
  <c r="BH30"/>
  <c r="BG18" i="7"/>
  <c r="BA30" i="8"/>
  <c r="AR18" i="7"/>
  <c r="AT7"/>
  <c r="BC30" i="8"/>
  <c r="BD18" i="7"/>
  <c r="BI18"/>
  <c r="BH9" i="8"/>
  <c r="BQ8"/>
  <c r="AT30"/>
  <c r="BF30"/>
  <c r="AY30"/>
  <c r="AY43"/>
  <c r="AQ30"/>
  <c r="BH7" i="7"/>
  <c r="BA9" i="8"/>
  <c r="AU7" i="7"/>
  <c r="AY19" i="8"/>
  <c r="AX43"/>
  <c r="BI7" i="7"/>
  <c r="AL19" i="8"/>
  <c r="AT19"/>
  <c r="AZ19"/>
  <c r="AP9"/>
  <c r="AL43"/>
  <c r="BP9"/>
  <c r="BG31"/>
  <c r="BL19"/>
  <c r="AY18" i="7"/>
  <c r="BK7"/>
  <c r="BG30" i="8"/>
  <c r="BM19"/>
  <c r="AU8"/>
  <c r="BA8"/>
  <c r="AO19"/>
  <c r="BQ31"/>
  <c r="AL18" i="7"/>
  <c r="BC18"/>
  <c r="BP8" i="8"/>
  <c r="BR9"/>
  <c r="AX18" i="7"/>
  <c r="AO30" i="8"/>
  <c r="AY8"/>
  <c r="AV19"/>
  <c r="BR30"/>
  <c r="BG7" i="7"/>
  <c r="BI9" i="8"/>
  <c r="BM8"/>
  <c r="AN31"/>
  <c r="AO31"/>
  <c r="BJ30"/>
  <c r="BM9"/>
  <c r="AT9"/>
  <c r="BN18" i="7"/>
  <c r="BN7"/>
  <c r="BB7"/>
  <c r="BO30" i="8"/>
  <c r="BL7" i="7"/>
  <c r="AN8" i="8"/>
  <c r="BQ6"/>
  <c r="AS7" i="7"/>
  <c r="BF18"/>
  <c r="AW9" i="8"/>
  <c r="AN19"/>
  <c r="BI43"/>
  <c r="AP43"/>
  <c r="BE8"/>
  <c r="BP31"/>
  <c r="BK19"/>
  <c r="BB43"/>
  <c r="BC7" i="7"/>
  <c r="BE18"/>
  <c r="BQ18"/>
  <c r="BC19" i="8"/>
  <c r="AR9"/>
  <c r="CA303" l="1"/>
  <c r="CA297"/>
  <c r="CA295"/>
  <c r="CA304"/>
  <c r="CA299"/>
  <c r="CA294"/>
  <c r="AK92"/>
  <c r="CA296"/>
  <c r="CA301"/>
  <c r="CA300"/>
  <c r="CA298"/>
  <c r="CA305"/>
  <c r="CA302"/>
  <c r="CT18"/>
  <c r="CM18"/>
  <c r="CP18"/>
  <c r="CK18"/>
  <c r="CE18"/>
  <c r="CI18"/>
  <c r="CH18"/>
  <c r="DE18"/>
  <c r="CZ18"/>
  <c r="CD17"/>
  <c r="DD18"/>
  <c r="DH18"/>
  <c r="CJ18"/>
  <c r="DA18"/>
  <c r="CS18"/>
  <c r="CW18"/>
  <c r="CR17"/>
  <c r="CV17"/>
  <c r="CG18"/>
  <c r="CF17"/>
  <c r="CO17"/>
  <c r="CQ18"/>
  <c r="CU18"/>
  <c r="DC18"/>
  <c r="DG17"/>
  <c r="CY18"/>
  <c r="CL18"/>
  <c r="CX18"/>
  <c r="CN18"/>
  <c r="DF18"/>
  <c r="DB18"/>
  <c r="CD283" i="7"/>
  <c r="AK295"/>
  <c r="CD285"/>
  <c r="AK297"/>
  <c r="CD287"/>
  <c r="AK299"/>
  <c r="AK301"/>
  <c r="CD289"/>
  <c r="AK303"/>
  <c r="CD291"/>
  <c r="AK305"/>
  <c r="CD293"/>
  <c r="CD284"/>
  <c r="AK296"/>
  <c r="CD288"/>
  <c r="AK300"/>
  <c r="CD292"/>
  <c r="AK304"/>
  <c r="CD282"/>
  <c r="AK294"/>
  <c r="AK298"/>
  <c r="CD286"/>
  <c r="CD290"/>
  <c r="AK302"/>
  <c r="DB7" i="8"/>
  <c r="CP29"/>
  <c r="CD29"/>
  <c r="CF41"/>
  <c r="CP42"/>
  <c r="CZ30"/>
  <c r="DA7"/>
  <c r="CQ29"/>
  <c r="CR7"/>
  <c r="CO41"/>
  <c r="CU30"/>
  <c r="DA29"/>
  <c r="CH30"/>
  <c r="CJ42"/>
  <c r="CM8"/>
  <c r="CM7"/>
  <c r="DA42"/>
  <c r="DG29"/>
  <c r="CO28"/>
  <c r="CK8"/>
  <c r="CJ29"/>
  <c r="CY8"/>
  <c r="CY7"/>
  <c r="CX7"/>
  <c r="DF8"/>
  <c r="CT29"/>
  <c r="CS30"/>
  <c r="CQ42"/>
  <c r="CL42"/>
  <c r="CV29"/>
  <c r="CG7"/>
  <c r="CO7"/>
  <c r="CF28"/>
  <c r="CN8"/>
  <c r="CN7"/>
  <c r="CX42"/>
  <c r="DH30"/>
  <c r="CH8"/>
  <c r="CI29"/>
  <c r="CZ8"/>
  <c r="CZ7"/>
  <c r="CW42"/>
  <c r="DC30"/>
  <c r="CS29"/>
  <c r="CP30"/>
  <c r="CR41"/>
  <c r="DD29"/>
  <c r="CU8"/>
  <c r="CU7"/>
  <c r="CL8"/>
  <c r="CE29"/>
  <c r="CO29"/>
  <c r="CM42"/>
  <c r="CH42"/>
  <c r="DG7"/>
  <c r="DF7"/>
  <c r="CE30"/>
  <c r="CL29"/>
  <c r="DA30"/>
  <c r="CY42"/>
  <c r="CT42"/>
  <c r="DD30"/>
  <c r="CW8"/>
  <c r="DC29"/>
  <c r="CV7"/>
  <c r="CI30"/>
  <c r="CH29"/>
  <c r="CL30"/>
  <c r="CN42"/>
  <c r="DH29"/>
  <c r="DH8"/>
  <c r="DH7"/>
  <c r="DE42"/>
  <c r="CF29"/>
  <c r="CK29"/>
  <c r="CX30"/>
  <c r="CZ42"/>
  <c r="CV28"/>
  <c r="DC8"/>
  <c r="DC7"/>
  <c r="CL7"/>
  <c r="CT8"/>
  <c r="DF29"/>
  <c r="CW30"/>
  <c r="CU42"/>
  <c r="CJ30"/>
  <c r="CG29"/>
  <c r="CK7"/>
  <c r="CS8"/>
  <c r="DG28"/>
  <c r="DG41"/>
  <c r="DB42"/>
  <c r="CE8"/>
  <c r="CE7"/>
  <c r="CW7"/>
  <c r="DE8"/>
  <c r="CU29"/>
  <c r="DD8"/>
  <c r="DD7"/>
  <c r="CK42"/>
  <c r="CQ30"/>
  <c r="DE29"/>
  <c r="CT30"/>
  <c r="CV41"/>
  <c r="CZ29"/>
  <c r="CI8"/>
  <c r="CI7"/>
  <c r="CH7"/>
  <c r="CP8"/>
  <c r="DF30"/>
  <c r="DH42"/>
  <c r="CG8"/>
  <c r="CN29"/>
  <c r="CF7"/>
  <c r="CT7"/>
  <c r="DB8"/>
  <c r="CX29"/>
  <c r="DE30"/>
  <c r="DC42"/>
  <c r="DF42"/>
  <c r="CR29"/>
  <c r="CS7"/>
  <c r="DA8"/>
  <c r="CY29"/>
  <c r="CJ8"/>
  <c r="CJ7"/>
  <c r="CG42"/>
  <c r="CM30"/>
  <c r="CD28"/>
  <c r="DE7"/>
  <c r="CD7"/>
  <c r="CM29"/>
  <c r="CG30"/>
  <c r="CE42"/>
  <c r="CS42"/>
  <c r="CY30"/>
  <c r="CW29"/>
  <c r="DB30"/>
  <c r="DD42"/>
  <c r="CR28"/>
  <c r="CQ8"/>
  <c r="CQ7"/>
  <c r="CP7"/>
  <c r="CX8"/>
  <c r="DB29"/>
  <c r="CK30"/>
  <c r="CI42"/>
  <c r="CD41"/>
  <c r="CN30"/>
  <c r="DG6"/>
  <c r="CV6"/>
  <c r="CO6"/>
  <c r="AC27"/>
  <c r="CP16" i="7"/>
  <c r="CW16"/>
  <c r="CU6"/>
  <c r="CV6"/>
  <c r="CX6"/>
  <c r="CY6"/>
  <c r="CZ6"/>
  <c r="DA6"/>
  <c r="DB6"/>
  <c r="DC6"/>
  <c r="DD6"/>
  <c r="DE6"/>
  <c r="DF6"/>
  <c r="CU17"/>
  <c r="CV17"/>
  <c r="CX17"/>
  <c r="CY17"/>
  <c r="CZ17"/>
  <c r="DA17"/>
  <c r="DB17"/>
  <c r="DC17"/>
  <c r="DD17"/>
  <c r="DE17"/>
  <c r="DF17"/>
  <c r="CT6"/>
  <c r="CS16"/>
  <c r="CQ6"/>
  <c r="CQ17"/>
  <c r="CJ6"/>
  <c r="CJ17"/>
  <c r="CF6"/>
  <c r="CF17"/>
  <c r="CT17"/>
  <c r="A87" i="8"/>
  <c r="A127" s="1"/>
  <c r="A167" s="1"/>
  <c r="P47"/>
  <c r="A9"/>
  <c r="A48"/>
  <c r="P8"/>
  <c r="AI172" i="7"/>
  <c r="AI184" s="1"/>
  <c r="AI196" s="1"/>
  <c r="AI208" s="1"/>
  <c r="AI220" s="1"/>
  <c r="AI232" s="1"/>
  <c r="AI244" s="1"/>
  <c r="AI256" s="1"/>
  <c r="AI268" s="1"/>
  <c r="AI280" s="1"/>
  <c r="AI292" s="1"/>
  <c r="AI304" s="1"/>
  <c r="AI316" s="1"/>
  <c r="AI328" s="1"/>
  <c r="AI340" s="1"/>
  <c r="AI352" s="1"/>
  <c r="AI364" s="1"/>
  <c r="AI170"/>
  <c r="AI182" s="1"/>
  <c r="AI194" s="1"/>
  <c r="AI206" s="1"/>
  <c r="AI218" s="1"/>
  <c r="AI230" s="1"/>
  <c r="AI242" s="1"/>
  <c r="AI254" s="1"/>
  <c r="AI266" s="1"/>
  <c r="AI278" s="1"/>
  <c r="AI290" s="1"/>
  <c r="AI302" s="1"/>
  <c r="AI314" s="1"/>
  <c r="AI326" s="1"/>
  <c r="AI338" s="1"/>
  <c r="AI350" s="1"/>
  <c r="AI362" s="1"/>
  <c r="AI171"/>
  <c r="AI183" s="1"/>
  <c r="AI195" s="1"/>
  <c r="AI207" s="1"/>
  <c r="AI219" s="1"/>
  <c r="AI231" s="1"/>
  <c r="AI243" s="1"/>
  <c r="AI255" s="1"/>
  <c r="AI267" s="1"/>
  <c r="AI279" s="1"/>
  <c r="AI291" s="1"/>
  <c r="AI303" s="1"/>
  <c r="AI315" s="1"/>
  <c r="AI327" s="1"/>
  <c r="AI339" s="1"/>
  <c r="AI351" s="1"/>
  <c r="AI363" s="1"/>
  <c r="N58" i="8"/>
  <c r="DH6" i="7"/>
  <c r="DI6"/>
  <c r="AI48" i="8"/>
  <c r="AI52"/>
  <c r="AI57"/>
  <c r="AI49"/>
  <c r="AI59"/>
  <c r="AI77"/>
  <c r="AJ20"/>
  <c r="AI50"/>
  <c r="AI55"/>
  <c r="AI46"/>
  <c r="AI56"/>
  <c r="AI63"/>
  <c r="CC66"/>
  <c r="AK78"/>
  <c r="CC60"/>
  <c r="AK72"/>
  <c r="P258" i="7"/>
  <c r="N66" i="8"/>
  <c r="N64"/>
  <c r="N60"/>
  <c r="N54"/>
  <c r="AC1446" i="7"/>
  <c r="N48" i="8"/>
  <c r="CC18" i="7"/>
  <c r="AJ19"/>
  <c r="AJ30"/>
  <c r="CC103" i="8"/>
  <c r="AK115"/>
  <c r="P272" i="7"/>
  <c r="P279"/>
  <c r="P259"/>
  <c r="P277"/>
  <c r="AI42" i="8"/>
  <c r="CB43"/>
  <c r="AJ55"/>
  <c r="AK45"/>
  <c r="CC33"/>
  <c r="CC40"/>
  <c r="AK52"/>
  <c r="CC49"/>
  <c r="AK61"/>
  <c r="CC53"/>
  <c r="AK65"/>
  <c r="AK46"/>
  <c r="CC34"/>
  <c r="CC39"/>
  <c r="AK51"/>
  <c r="CB54"/>
  <c r="AJ66"/>
  <c r="CC47"/>
  <c r="AK59"/>
  <c r="CC50"/>
  <c r="AK62"/>
  <c r="N56"/>
  <c r="N50"/>
  <c r="N59"/>
  <c r="N47"/>
  <c r="N61"/>
  <c r="N53"/>
  <c r="N63"/>
  <c r="N55"/>
  <c r="N57"/>
  <c r="AC461"/>
  <c r="AC460"/>
  <c r="AC459"/>
  <c r="N62"/>
  <c r="N49"/>
  <c r="N500"/>
  <c r="N498"/>
  <c r="N496"/>
  <c r="N494"/>
  <c r="N492"/>
  <c r="AC223"/>
  <c r="AC219"/>
  <c r="AC186"/>
  <c r="AC178"/>
  <c r="AC170"/>
  <c r="AC168"/>
  <c r="N65"/>
  <c r="N499"/>
  <c r="N497"/>
  <c r="N495"/>
  <c r="N493"/>
  <c r="AC225"/>
  <c r="AC221"/>
  <c r="AC217"/>
  <c r="AC214"/>
  <c r="AC182"/>
  <c r="AC61"/>
  <c r="AC62"/>
  <c r="AC65"/>
  <c r="AC66"/>
  <c r="CC7" i="7"/>
  <c r="AJ8"/>
  <c r="AC1503"/>
  <c r="AC1505"/>
  <c r="AC1507"/>
  <c r="AC1514"/>
  <c r="AC58" i="8"/>
  <c r="CB9"/>
  <c r="AJ10"/>
  <c r="AJ21"/>
  <c r="AC59"/>
  <c r="AC60"/>
  <c r="AC63"/>
  <c r="AC64"/>
  <c r="B246" i="7"/>
  <c r="B46" s="1"/>
  <c r="D246"/>
  <c r="D46" s="1"/>
  <c r="F246"/>
  <c r="F46" s="1"/>
  <c r="C246"/>
  <c r="C46" s="1"/>
  <c r="E246"/>
  <c r="E46" s="1"/>
  <c r="N1452"/>
  <c r="AC1453"/>
  <c r="AC1502"/>
  <c r="AC1504"/>
  <c r="AC1506"/>
  <c r="AC1513"/>
  <c r="AC1447"/>
  <c r="AC1448"/>
  <c r="AC1450"/>
  <c r="AC1451"/>
  <c r="AC1452"/>
  <c r="N1453"/>
  <c r="AC1454"/>
  <c r="AC1455"/>
  <c r="AC1456"/>
  <c r="AC1457"/>
  <c r="AC1458"/>
  <c r="N1458"/>
  <c r="AC1459"/>
  <c r="AC1460"/>
  <c r="N1460"/>
  <c r="AC1461"/>
  <c r="AC1462"/>
  <c r="N1462"/>
  <c r="AC1463"/>
  <c r="AC1509"/>
  <c r="AC1511"/>
  <c r="AC1515"/>
  <c r="AC1517"/>
  <c r="AC1519"/>
  <c r="AC1500"/>
  <c r="AC1510"/>
  <c r="AC1512"/>
  <c r="AC1516"/>
  <c r="AC1518"/>
  <c r="N1446"/>
  <c r="AC48" i="8"/>
  <c r="AC49"/>
  <c r="AC51"/>
  <c r="AC50"/>
  <c r="AC53"/>
  <c r="AC54"/>
  <c r="AC55"/>
  <c r="AC56"/>
  <c r="AC57"/>
  <c r="BR20"/>
  <c r="AT30" i="7"/>
  <c r="AO10" i="8"/>
  <c r="BK8" i="7"/>
  <c r="AS55" i="8"/>
  <c r="BQ10"/>
  <c r="AT8" i="7"/>
  <c r="AM19"/>
  <c r="AP20" i="8"/>
  <c r="BL55"/>
  <c r="BD55"/>
  <c r="AP8" i="7"/>
  <c r="BC21" i="8"/>
  <c r="BR42"/>
  <c r="BA10"/>
  <c r="AM55"/>
  <c r="BC20"/>
  <c r="BN55"/>
  <c r="BH19" i="7"/>
  <c r="AR42" i="8"/>
  <c r="BF55"/>
  <c r="BQ19" i="7"/>
  <c r="AY19"/>
  <c r="BI55" i="8"/>
  <c r="AW30" i="7"/>
  <c r="AX21" i="8"/>
  <c r="BQ21"/>
  <c r="BG21"/>
  <c r="AM20"/>
  <c r="AT55"/>
  <c r="AM30" i="7"/>
  <c r="AX55" i="8"/>
  <c r="BN10"/>
  <c r="BI20"/>
  <c r="BE20"/>
  <c r="BK10"/>
  <c r="AU10"/>
  <c r="BK19" i="7"/>
  <c r="BG55" i="8"/>
  <c r="AR55"/>
  <c r="AO55"/>
  <c r="AY21"/>
  <c r="BM10"/>
  <c r="BL21"/>
  <c r="BI21"/>
  <c r="AT10"/>
  <c r="AX19" i="7"/>
  <c r="AL55" i="8"/>
  <c r="AU21"/>
  <c r="BB19" i="7"/>
  <c r="AO20" i="8"/>
  <c r="AL8" i="7"/>
  <c r="BJ21" i="8"/>
  <c r="AN30" i="7"/>
  <c r="BG8"/>
  <c r="BD10" i="8"/>
  <c r="AU8" i="7"/>
  <c r="BK55" i="8"/>
  <c r="AO42"/>
  <c r="BI8" i="7"/>
  <c r="BK42" i="8"/>
  <c r="AV8" i="7"/>
  <c r="AQ21" i="8"/>
  <c r="BF10"/>
  <c r="AM42"/>
  <c r="BD42"/>
  <c r="BP8" i="7"/>
  <c r="BH42" i="8"/>
  <c r="AW55"/>
  <c r="BA20"/>
  <c r="BR30" i="7"/>
  <c r="BK21" i="8"/>
  <c r="BH21"/>
  <c r="AY55"/>
  <c r="AW42"/>
  <c r="AN10"/>
  <c r="BA8" i="7"/>
  <c r="BO55" i="8"/>
  <c r="BC19" i="7"/>
  <c r="AL10" i="8"/>
  <c r="BP21"/>
  <c r="AT21"/>
  <c r="BB42"/>
  <c r="AP19" i="7"/>
  <c r="AS20" i="8"/>
  <c r="BC8" i="7"/>
  <c r="BN21" i="8"/>
  <c r="AT19" i="7"/>
  <c r="BI42" i="8"/>
  <c r="AZ20"/>
  <c r="BR21"/>
  <c r="AZ10"/>
  <c r="BH8" i="7"/>
  <c r="AR21" i="8"/>
  <c r="BH55"/>
  <c r="BP10"/>
  <c r="BB30" i="7"/>
  <c r="BP20" i="8"/>
  <c r="BR55"/>
  <c r="AU55"/>
  <c r="AV21"/>
  <c r="AX30" i="7"/>
  <c r="AM10" i="8"/>
  <c r="AR10"/>
  <c r="BP30" i="7"/>
  <c r="AP55" i="8"/>
  <c r="AZ19" i="7"/>
  <c r="AL21" i="8"/>
  <c r="BA30" i="7"/>
  <c r="AO30"/>
  <c r="AV55" i="8"/>
  <c r="BF30" i="7"/>
  <c r="AZ30"/>
  <c r="BR10" i="8"/>
  <c r="BE10"/>
  <c r="BO19" i="7"/>
  <c r="BB8"/>
  <c r="AW10" i="8"/>
  <c r="BF8" i="7"/>
  <c r="BG19"/>
  <c r="BE21" i="8"/>
  <c r="AU20"/>
  <c r="AU30" i="7"/>
  <c r="BH20" i="8"/>
  <c r="AQ30" i="7"/>
  <c r="AS19"/>
  <c r="BE19"/>
  <c r="BI10" i="8"/>
  <c r="BE30" i="7"/>
  <c r="AZ42" i="8"/>
  <c r="BL20"/>
  <c r="BC42"/>
  <c r="BO30" i="7"/>
  <c r="AO21" i="8"/>
  <c r="AL20"/>
  <c r="BD20"/>
  <c r="BR8" i="7"/>
  <c r="BE42" i="8"/>
  <c r="AZ8" i="7"/>
  <c r="BJ19"/>
  <c r="BL10" i="8"/>
  <c r="BB10"/>
  <c r="BJ30" i="7"/>
  <c r="AP42" i="8"/>
  <c r="AW19" i="7"/>
  <c r="AP10" i="8"/>
  <c r="BG30" i="7"/>
  <c r="AQ8"/>
  <c r="BQ20" i="8"/>
  <c r="BJ42"/>
  <c r="BD21"/>
  <c r="AW8" i="7"/>
  <c r="BJ10" i="8"/>
  <c r="AR8" i="7"/>
  <c r="BN42" i="8"/>
  <c r="BJ55"/>
  <c r="BK30" i="7"/>
  <c r="BI19"/>
  <c r="AQ55" i="8"/>
  <c r="BP42"/>
  <c r="BA19" i="7"/>
  <c r="AU42" i="8"/>
  <c r="BN8" i="7"/>
  <c r="AY8"/>
  <c r="AQ42" i="8"/>
  <c r="AS42"/>
  <c r="BO21"/>
  <c r="BC10"/>
  <c r="BO8" i="7"/>
  <c r="AN42" i="8"/>
  <c r="BA21"/>
  <c r="BJ8" i="7"/>
  <c r="AN20" i="8"/>
  <c r="BL19" i="7"/>
  <c r="BP55" i="8"/>
  <c r="AM21"/>
  <c r="BM19" i="7"/>
  <c r="BO42" i="8"/>
  <c r="AZ55"/>
  <c r="AX10"/>
  <c r="BJ20"/>
  <c r="BD8" i="7"/>
  <c r="AR19"/>
  <c r="AV10" i="8"/>
  <c r="BF21"/>
  <c r="BM20"/>
  <c r="BA55"/>
  <c r="BM42"/>
  <c r="AY30" i="7"/>
  <c r="AL19"/>
  <c r="AT20" i="8"/>
  <c r="BS30" i="7"/>
  <c r="BD19"/>
  <c r="BD30"/>
  <c r="BM30"/>
  <c r="BN19"/>
  <c r="AV19"/>
  <c r="BE55" i="8"/>
  <c r="AS21"/>
  <c r="BL8" i="7"/>
  <c r="AX8"/>
  <c r="BO20" i="8"/>
  <c r="BL30" i="7"/>
  <c r="AV30"/>
  <c r="BA42" i="8"/>
  <c r="BH30" i="7"/>
  <c r="AL42" i="8"/>
  <c r="AQ19" i="7"/>
  <c r="BQ55" i="8"/>
  <c r="BQ30" i="7"/>
  <c r="BG20" i="8"/>
  <c r="AQ10"/>
  <c r="BC30" i="7"/>
  <c r="BR19"/>
  <c r="AY42" i="8"/>
  <c r="BM8" i="7"/>
  <c r="BH10" i="8"/>
  <c r="BL42"/>
  <c r="BO10"/>
  <c r="BE8" i="7"/>
  <c r="BB55" i="8"/>
  <c r="AY10"/>
  <c r="BF20"/>
  <c r="AV42"/>
  <c r="AM8" i="7"/>
  <c r="AW21" i="8"/>
  <c r="AU19" i="7"/>
  <c r="AV20" i="8"/>
  <c r="BF42"/>
  <c r="BP19" i="7"/>
  <c r="AQ20" i="8"/>
  <c r="BB20"/>
  <c r="AP21"/>
  <c r="BQ8" i="7"/>
  <c r="BN20" i="8"/>
  <c r="AN55"/>
  <c r="BC55"/>
  <c r="AW20"/>
  <c r="AN21"/>
  <c r="BG42"/>
  <c r="AR20"/>
  <c r="BM55"/>
  <c r="AT42"/>
  <c r="AR30" i="7"/>
  <c r="AX42" i="8"/>
  <c r="AL30" i="7"/>
  <c r="BQ42" i="8"/>
  <c r="BI30" i="7"/>
  <c r="AZ21" i="8"/>
  <c r="AS10"/>
  <c r="AP30" i="7"/>
  <c r="BN30"/>
  <c r="BK20" i="8"/>
  <c r="AO8" i="7"/>
  <c r="AY20" i="8"/>
  <c r="AX20"/>
  <c r="AS8" i="7"/>
  <c r="BM21" i="8"/>
  <c r="AS30" i="7"/>
  <c r="BB21" i="8"/>
  <c r="BG10"/>
  <c r="BF19" i="7"/>
  <c r="CA314" i="8" l="1"/>
  <c r="CA310"/>
  <c r="CA313"/>
  <c r="CA306"/>
  <c r="CA316"/>
  <c r="CA309"/>
  <c r="CA317"/>
  <c r="CA312"/>
  <c r="CA308"/>
  <c r="P87"/>
  <c r="CC92"/>
  <c r="AK104"/>
  <c r="CA311"/>
  <c r="CA307"/>
  <c r="CA315"/>
  <c r="CD298" i="7"/>
  <c r="AK310"/>
  <c r="CD305"/>
  <c r="AK317"/>
  <c r="CD303"/>
  <c r="AK315"/>
  <c r="CD301"/>
  <c r="AK313"/>
  <c r="CD302"/>
  <c r="AK314"/>
  <c r="CD294"/>
  <c r="AK306"/>
  <c r="CD304"/>
  <c r="AK316"/>
  <c r="CD300"/>
  <c r="AK312"/>
  <c r="CD296"/>
  <c r="AK308"/>
  <c r="CD299"/>
  <c r="AK311"/>
  <c r="CD297"/>
  <c r="AK309"/>
  <c r="CD295"/>
  <c r="AK307"/>
  <c r="CG20" i="8"/>
  <c r="CD8"/>
  <c r="CS20"/>
  <c r="CP9"/>
  <c r="CP20"/>
  <c r="DE9"/>
  <c r="DA20"/>
  <c r="CX9"/>
  <c r="CV40"/>
  <c r="CQ20"/>
  <c r="CJ41"/>
  <c r="CG19"/>
  <c r="DC20"/>
  <c r="DC41"/>
  <c r="CI20"/>
  <c r="DG40"/>
  <c r="CO18"/>
  <c r="CF19"/>
  <c r="CE41"/>
  <c r="CD19"/>
  <c r="CZ41"/>
  <c r="CM20"/>
  <c r="CN41"/>
  <c r="DB9"/>
  <c r="CR40"/>
  <c r="CU20"/>
  <c r="CU41"/>
  <c r="DA19"/>
  <c r="CR19"/>
  <c r="CI41"/>
  <c r="CD18"/>
  <c r="DD20"/>
  <c r="CE19"/>
  <c r="DF41"/>
  <c r="CS19"/>
  <c r="CJ20"/>
  <c r="CL19"/>
  <c r="CL20"/>
  <c r="CM19"/>
  <c r="CH41"/>
  <c r="CK19"/>
  <c r="DG19"/>
  <c r="CY41"/>
  <c r="CW19"/>
  <c r="CN20"/>
  <c r="CM41"/>
  <c r="CY20"/>
  <c r="CQ41"/>
  <c r="DE19"/>
  <c r="CV19"/>
  <c r="CX41"/>
  <c r="CX19"/>
  <c r="CY19"/>
  <c r="CL41"/>
  <c r="CF18"/>
  <c r="CP19"/>
  <c r="CT20"/>
  <c r="CQ19"/>
  <c r="CD40"/>
  <c r="CI54"/>
  <c r="CN19"/>
  <c r="CK41"/>
  <c r="DD9"/>
  <c r="CH19"/>
  <c r="DH20"/>
  <c r="CI19"/>
  <c r="DB41"/>
  <c r="CT19"/>
  <c r="DB20"/>
  <c r="CU19"/>
  <c r="CP41"/>
  <c r="CZ20"/>
  <c r="CT41"/>
  <c r="DB19"/>
  <c r="DC19"/>
  <c r="DA41"/>
  <c r="CU54"/>
  <c r="CZ19"/>
  <c r="CO40"/>
  <c r="DG53"/>
  <c r="CG54"/>
  <c r="CM54"/>
  <c r="CR18"/>
  <c r="CG41"/>
  <c r="CJ54"/>
  <c r="CO53"/>
  <c r="CE9"/>
  <c r="DF20"/>
  <c r="CE54"/>
  <c r="CJ19"/>
  <c r="DE41"/>
  <c r="CQ54"/>
  <c r="CV18"/>
  <c r="CS41"/>
  <c r="DF19"/>
  <c r="DG18"/>
  <c r="CW41"/>
  <c r="CY54"/>
  <c r="DD19"/>
  <c r="CV53"/>
  <c r="DA54"/>
  <c r="DH54"/>
  <c r="CD53"/>
  <c r="CN54"/>
  <c r="CS54"/>
  <c r="CI9"/>
  <c r="CL54"/>
  <c r="CV8"/>
  <c r="CF53"/>
  <c r="CK54"/>
  <c r="CR53"/>
  <c r="CW54"/>
  <c r="DC54"/>
  <c r="DH19"/>
  <c r="CZ54"/>
  <c r="DE54"/>
  <c r="CU9"/>
  <c r="CX54"/>
  <c r="DG8"/>
  <c r="CM9"/>
  <c r="CP54"/>
  <c r="CJ9"/>
  <c r="CK9"/>
  <c r="CX20"/>
  <c r="CH54"/>
  <c r="CQ9"/>
  <c r="CT54"/>
  <c r="DD54"/>
  <c r="CY9"/>
  <c r="DB54"/>
  <c r="CW20"/>
  <c r="CW9"/>
  <c r="DH9"/>
  <c r="CO19"/>
  <c r="CO8"/>
  <c r="CK20"/>
  <c r="CH9"/>
  <c r="DE20"/>
  <c r="CF8"/>
  <c r="CG9"/>
  <c r="CR8"/>
  <c r="CS9"/>
  <c r="CN9"/>
  <c r="DF54"/>
  <c r="CZ9"/>
  <c r="DA9"/>
  <c r="DC9"/>
  <c r="CT9"/>
  <c r="CH20"/>
  <c r="DF9"/>
  <c r="DD41"/>
  <c r="CL9"/>
  <c r="DH41"/>
  <c r="CE20"/>
  <c r="CF40"/>
  <c r="CP6" i="7"/>
  <c r="CP28"/>
  <c r="CP17"/>
  <c r="CW6"/>
  <c r="CW28"/>
  <c r="CW17"/>
  <c r="CU7"/>
  <c r="CV7"/>
  <c r="CX7"/>
  <c r="CY7"/>
  <c r="CZ7"/>
  <c r="DA7"/>
  <c r="DB7"/>
  <c r="DC7"/>
  <c r="DD7"/>
  <c r="DE7"/>
  <c r="DF7"/>
  <c r="CU29"/>
  <c r="CV29"/>
  <c r="CX29"/>
  <c r="CY29"/>
  <c r="CZ29"/>
  <c r="DA29"/>
  <c r="DB29"/>
  <c r="DC29"/>
  <c r="DD29"/>
  <c r="DE29"/>
  <c r="DF29"/>
  <c r="CU18"/>
  <c r="CV18"/>
  <c r="CX18"/>
  <c r="CY18"/>
  <c r="CZ18"/>
  <c r="DA18"/>
  <c r="DB18"/>
  <c r="DC18"/>
  <c r="DD18"/>
  <c r="DE18"/>
  <c r="DF18"/>
  <c r="CS6"/>
  <c r="CS28"/>
  <c r="CS17"/>
  <c r="CQ7"/>
  <c r="CQ29"/>
  <c r="CQ18"/>
  <c r="CJ7"/>
  <c r="CJ29"/>
  <c r="CJ18"/>
  <c r="CF7"/>
  <c r="CF29"/>
  <c r="CF18"/>
  <c r="CT7"/>
  <c r="CT29"/>
  <c r="CT18"/>
  <c r="A88" i="8"/>
  <c r="A128" s="1"/>
  <c r="A168" s="1"/>
  <c r="P48"/>
  <c r="A10"/>
  <c r="P9"/>
  <c r="A49"/>
  <c r="P88"/>
  <c r="P127"/>
  <c r="DI7" i="7"/>
  <c r="DH18"/>
  <c r="DH7"/>
  <c r="DI18"/>
  <c r="AI68" i="8"/>
  <c r="AI67"/>
  <c r="CB20"/>
  <c r="AJ32"/>
  <c r="AI71"/>
  <c r="AI69"/>
  <c r="AI60"/>
  <c r="AI75"/>
  <c r="AI58"/>
  <c r="AI62"/>
  <c r="AI89"/>
  <c r="AI61"/>
  <c r="AI64"/>
  <c r="CC72"/>
  <c r="AK84"/>
  <c r="CC78"/>
  <c r="AK90"/>
  <c r="AC46"/>
  <c r="CC30" i="7"/>
  <c r="AJ42"/>
  <c r="AJ31"/>
  <c r="CC19"/>
  <c r="AJ20"/>
  <c r="CC115" i="8"/>
  <c r="AK127"/>
  <c r="CC62"/>
  <c r="AK74"/>
  <c r="CC59"/>
  <c r="AK71"/>
  <c r="CB66"/>
  <c r="AJ78"/>
  <c r="CC51"/>
  <c r="AK63"/>
  <c r="AK57"/>
  <c r="CC45"/>
  <c r="CB55"/>
  <c r="AJ67"/>
  <c r="CC46"/>
  <c r="AK58"/>
  <c r="CC65"/>
  <c r="AK77"/>
  <c r="CC61"/>
  <c r="AK73"/>
  <c r="CC52"/>
  <c r="AK64"/>
  <c r="AI54"/>
  <c r="N1449" i="7"/>
  <c r="CB21" i="8"/>
  <c r="AJ33"/>
  <c r="CC8" i="7"/>
  <c r="AJ9"/>
  <c r="N1463"/>
  <c r="N1459"/>
  <c r="N1456"/>
  <c r="N1454"/>
  <c r="N1450"/>
  <c r="CB10" i="8"/>
  <c r="AJ11"/>
  <c r="AJ22"/>
  <c r="N1461" i="7"/>
  <c r="N1457"/>
  <c r="N1455"/>
  <c r="N1451"/>
  <c r="N1464"/>
  <c r="AC1464"/>
  <c r="BE67" i="8"/>
  <c r="BA20" i="7"/>
  <c r="AQ67" i="8"/>
  <c r="BF32"/>
  <c r="AW11"/>
  <c r="BE32"/>
  <c r="BG11"/>
  <c r="AW22"/>
  <c r="AZ32"/>
  <c r="AU11"/>
  <c r="AL67"/>
  <c r="AX22"/>
  <c r="BR11"/>
  <c r="AN54"/>
  <c r="BC9" i="7"/>
  <c r="BK31"/>
  <c r="BK11" i="8"/>
  <c r="AV33"/>
  <c r="BQ54"/>
  <c r="AU20" i="7"/>
  <c r="BH11" i="8"/>
  <c r="AN33"/>
  <c r="AU54"/>
  <c r="BB33"/>
  <c r="AT67"/>
  <c r="BH20" i="7"/>
  <c r="AM20"/>
  <c r="BC54" i="8"/>
  <c r="AR54"/>
  <c r="BQ33"/>
  <c r="BI54"/>
  <c r="BC20" i="7"/>
  <c r="AP31"/>
  <c r="BH54" i="8"/>
  <c r="BF54"/>
  <c r="BP11"/>
  <c r="AW33"/>
  <c r="BM54"/>
  <c r="BL22"/>
  <c r="BD54"/>
  <c r="AL33"/>
  <c r="BR9" i="7"/>
  <c r="BJ11" i="8"/>
  <c r="AO22"/>
  <c r="BO9" i="7"/>
  <c r="AZ42"/>
  <c r="AZ11" i="8"/>
  <c r="BJ32"/>
  <c r="BF33"/>
  <c r="BB31" i="7"/>
  <c r="BL42"/>
  <c r="AP42"/>
  <c r="BO42"/>
  <c r="BP54" i="8"/>
  <c r="BD11"/>
  <c r="BA33"/>
  <c r="AO67"/>
  <c r="AW20" i="7"/>
  <c r="AO54" i="8"/>
  <c r="AS20" i="7"/>
  <c r="BA42"/>
  <c r="BI32" i="8"/>
  <c r="AO42" i="7"/>
  <c r="AS42"/>
  <c r="AQ31"/>
  <c r="AZ31"/>
  <c r="AN31"/>
  <c r="AL31"/>
  <c r="BL11" i="8"/>
  <c r="BD31" i="7"/>
  <c r="BI42"/>
  <c r="AN67" i="8"/>
  <c r="AQ11"/>
  <c r="AZ22"/>
  <c r="AY42" i="7"/>
  <c r="AR67" i="8"/>
  <c r="AS31" i="7"/>
  <c r="AT32" i="8"/>
  <c r="BN67"/>
  <c r="BO22"/>
  <c r="BI11"/>
  <c r="BG22"/>
  <c r="AY20" i="7"/>
  <c r="BK67" i="8"/>
  <c r="BF31" i="7"/>
  <c r="AX54" i="8"/>
  <c r="BQ67"/>
  <c r="AP54"/>
  <c r="AY33"/>
  <c r="AT11"/>
  <c r="BO31" i="7"/>
  <c r="AP67" i="8"/>
  <c r="BA32"/>
  <c r="BM9" i="7"/>
  <c r="AY22" i="8"/>
  <c r="AP22"/>
  <c r="AR33"/>
  <c r="BL33"/>
  <c r="AQ32"/>
  <c r="AP20" i="7"/>
  <c r="AZ54" i="8"/>
  <c r="AS33"/>
  <c r="BQ9" i="7"/>
  <c r="BA22" i="8"/>
  <c r="AR32"/>
  <c r="AM22"/>
  <c r="BH42" i="7"/>
  <c r="BA54" i="8"/>
  <c r="AM9" i="7"/>
  <c r="AN20"/>
  <c r="AZ67" i="8"/>
  <c r="AW67"/>
  <c r="AM33"/>
  <c r="BJ33"/>
  <c r="BN9" i="7"/>
  <c r="AV20"/>
  <c r="AX32" i="8"/>
  <c r="AT22"/>
  <c r="BD33"/>
  <c r="BC33"/>
  <c r="BM33"/>
  <c r="AP9" i="7"/>
  <c r="BD20"/>
  <c r="BG67" i="8"/>
  <c r="BB32"/>
  <c r="BC31" i="7"/>
  <c r="BP9"/>
  <c r="AU67" i="8"/>
  <c r="AR9" i="7"/>
  <c r="AZ20"/>
  <c r="BI31"/>
  <c r="AV31"/>
  <c r="AT54" i="8"/>
  <c r="BF42" i="7"/>
  <c r="AY9"/>
  <c r="BL54" i="8"/>
  <c r="BS20" i="7"/>
  <c r="BR54" i="8"/>
  <c r="BD67"/>
  <c r="AX20" i="7"/>
  <c r="AT42"/>
  <c r="BS31"/>
  <c r="BQ22" i="8"/>
  <c r="BG54"/>
  <c r="BO67"/>
  <c r="AW32"/>
  <c r="BL31" i="7"/>
  <c r="BG33" i="8"/>
  <c r="BF11"/>
  <c r="AQ9" i="7"/>
  <c r="AQ42"/>
  <c r="BM67" i="8"/>
  <c r="AZ9" i="7"/>
  <c r="AV22" i="8"/>
  <c r="AV11"/>
  <c r="AT31" i="7"/>
  <c r="BC32" i="8"/>
  <c r="BQ31" i="7"/>
  <c r="AV42"/>
  <c r="BQ20"/>
  <c r="BN33" i="8"/>
  <c r="BG20" i="7"/>
  <c r="BE11" i="8"/>
  <c r="AW31" i="7"/>
  <c r="BO33" i="8"/>
  <c r="BB20" i="7"/>
  <c r="BE33" i="8"/>
  <c r="AT20" i="7"/>
  <c r="BJ20"/>
  <c r="BB42"/>
  <c r="BD32" i="8"/>
  <c r="BK32"/>
  <c r="BE22"/>
  <c r="BD42" i="7"/>
  <c r="BG42"/>
  <c r="BM22" i="8"/>
  <c r="BB54"/>
  <c r="AN42" i="7"/>
  <c r="AX9"/>
  <c r="BB11" i="8"/>
  <c r="BB67"/>
  <c r="BR42" i="7"/>
  <c r="BK42"/>
  <c r="BJ9"/>
  <c r="BR67" i="8"/>
  <c r="BN54"/>
  <c r="AM54"/>
  <c r="AR20" i="7"/>
  <c r="BN11" i="8"/>
  <c r="AW42" i="7"/>
  <c r="AQ22" i="8"/>
  <c r="BP33"/>
  <c r="BD22"/>
  <c r="BO20" i="7"/>
  <c r="AL32" i="8"/>
  <c r="BR22"/>
  <c r="BQ42" i="7"/>
  <c r="AM42"/>
  <c r="AO31"/>
  <c r="BG9"/>
  <c r="AW9"/>
  <c r="AY11" i="8"/>
  <c r="BD9" i="7"/>
  <c r="BR33" i="8"/>
  <c r="AR22"/>
  <c r="AL20" i="7"/>
  <c r="BA67" i="8"/>
  <c r="BG32"/>
  <c r="AM67"/>
  <c r="BI22"/>
  <c r="BK20" i="7"/>
  <c r="AL22" i="8"/>
  <c r="BS42" i="7"/>
  <c r="BN20"/>
  <c r="AV67" i="8"/>
  <c r="BH22"/>
  <c r="BI33"/>
  <c r="AS32"/>
  <c r="BN42" i="7"/>
  <c r="BN31"/>
  <c r="BO11" i="8"/>
  <c r="BG31" i="7"/>
  <c r="AO11" i="8"/>
  <c r="BA11"/>
  <c r="AN11"/>
  <c r="AL42" i="7"/>
  <c r="AT33" i="8"/>
  <c r="AO9" i="7"/>
  <c r="BI20"/>
  <c r="AX42"/>
  <c r="BK9"/>
  <c r="BF22" i="8"/>
  <c r="BE54"/>
  <c r="AL54"/>
  <c r="AU33"/>
  <c r="BC67"/>
  <c r="AL11"/>
  <c r="BM42" i="7"/>
  <c r="BO54" i="8"/>
  <c r="AU9" i="7"/>
  <c r="BM11" i="8"/>
  <c r="BM31" i="7"/>
  <c r="AV32" i="8"/>
  <c r="BH33"/>
  <c r="AY32"/>
  <c r="AY67"/>
  <c r="AM11"/>
  <c r="BC42" i="7"/>
  <c r="BK33" i="8"/>
  <c r="AU22"/>
  <c r="BP42" i="7"/>
  <c r="BA9"/>
  <c r="BL9"/>
  <c r="AL9"/>
  <c r="BE31"/>
  <c r="BE42"/>
  <c r="BB9"/>
  <c r="AV54" i="8"/>
  <c r="BQ11"/>
  <c r="AP33"/>
  <c r="AP32"/>
  <c r="AX31" i="7"/>
  <c r="BF20"/>
  <c r="BP20"/>
  <c r="BH9"/>
  <c r="BH31"/>
  <c r="AW54" i="8"/>
  <c r="AV9" i="7"/>
  <c r="AP11" i="8"/>
  <c r="BL32"/>
  <c r="BR20" i="7"/>
  <c r="BI67" i="8"/>
  <c r="BR32"/>
  <c r="BR31" i="7"/>
  <c r="BA31"/>
  <c r="AN22" i="8"/>
  <c r="AY54"/>
  <c r="AQ54"/>
  <c r="BQ32"/>
  <c r="BJ31" i="7"/>
  <c r="AQ33" i="8"/>
  <c r="BJ54"/>
  <c r="BB22"/>
  <c r="BN32"/>
  <c r="BE20" i="7"/>
  <c r="BM20"/>
  <c r="BK22" i="8"/>
  <c r="AO32"/>
  <c r="BP31" i="7"/>
  <c r="AY31"/>
  <c r="AS11" i="8"/>
  <c r="AQ20" i="7"/>
  <c r="AM32" i="8"/>
  <c r="BJ67"/>
  <c r="BC11"/>
  <c r="BF67"/>
  <c r="BO32"/>
  <c r="AU31" i="7"/>
  <c r="AN32" i="8"/>
  <c r="AS9" i="7"/>
  <c r="AS67" i="8"/>
  <c r="BP32"/>
  <c r="BJ42" i="7"/>
  <c r="BP67" i="8"/>
  <c r="BJ22"/>
  <c r="BC22"/>
  <c r="AX67"/>
  <c r="AR42" i="7"/>
  <c r="AO33" i="8"/>
  <c r="AU42" i="7"/>
  <c r="BK54" i="8"/>
  <c r="AM31" i="7"/>
  <c r="BN22" i="8"/>
  <c r="BI9" i="7"/>
  <c r="BP22" i="8"/>
  <c r="AR31" i="7"/>
  <c r="AX33" i="8"/>
  <c r="AT9" i="7"/>
  <c r="BH32" i="8"/>
  <c r="BE9" i="7"/>
  <c r="BL67" i="8"/>
  <c r="BH67"/>
  <c r="AS54"/>
  <c r="AR11"/>
  <c r="AZ33"/>
  <c r="AU32"/>
  <c r="BF9" i="7"/>
  <c r="AO20"/>
  <c r="BL20"/>
  <c r="BM32" i="8"/>
  <c r="AS22"/>
  <c r="AX11"/>
  <c r="CA319" l="1"/>
  <c r="CA324"/>
  <c r="CA321"/>
  <c r="CA318"/>
  <c r="CA322"/>
  <c r="CA327"/>
  <c r="CA323"/>
  <c r="CC104"/>
  <c r="AK116"/>
  <c r="CA320"/>
  <c r="CA329"/>
  <c r="CA328"/>
  <c r="CA325"/>
  <c r="CA326"/>
  <c r="CD307" i="7"/>
  <c r="AK319"/>
  <c r="CD309"/>
  <c r="AK321"/>
  <c r="CD311"/>
  <c r="AK323"/>
  <c r="CD308"/>
  <c r="AK320"/>
  <c r="CD312"/>
  <c r="AK324"/>
  <c r="CD316"/>
  <c r="AK328"/>
  <c r="CD306"/>
  <c r="AK318"/>
  <c r="CD314"/>
  <c r="AK326"/>
  <c r="CD313"/>
  <c r="AK325"/>
  <c r="CD315"/>
  <c r="AK327"/>
  <c r="CD317"/>
  <c r="AK329"/>
  <c r="CD310"/>
  <c r="AK322"/>
  <c r="CK31" i="8"/>
  <c r="CO9"/>
  <c r="CI10"/>
  <c r="CI31"/>
  <c r="CN53"/>
  <c r="CM10"/>
  <c r="CM31"/>
  <c r="CJ53"/>
  <c r="CP31"/>
  <c r="CP32"/>
  <c r="CK53"/>
  <c r="CT31"/>
  <c r="CT32"/>
  <c r="DA31"/>
  <c r="DE10"/>
  <c r="DH21"/>
  <c r="DH10"/>
  <c r="DH31"/>
  <c r="CX53"/>
  <c r="CG31"/>
  <c r="CG32"/>
  <c r="CD52"/>
  <c r="CV31"/>
  <c r="CD20"/>
  <c r="CL66"/>
  <c r="CL10"/>
  <c r="DF21"/>
  <c r="CP66"/>
  <c r="CP10"/>
  <c r="DC21"/>
  <c r="CS31"/>
  <c r="CS32"/>
  <c r="CH53"/>
  <c r="CW31"/>
  <c r="CW32"/>
  <c r="CW53"/>
  <c r="CY10"/>
  <c r="DD66"/>
  <c r="CZ32"/>
  <c r="DH66"/>
  <c r="DA21"/>
  <c r="DG9"/>
  <c r="DG30"/>
  <c r="CU53"/>
  <c r="CF9"/>
  <c r="CF30"/>
  <c r="CO65"/>
  <c r="CK32"/>
  <c r="CK21"/>
  <c r="CS66"/>
  <c r="CS10"/>
  <c r="CX21"/>
  <c r="CR9"/>
  <c r="CR30"/>
  <c r="CE53"/>
  <c r="CV9"/>
  <c r="CV30"/>
  <c r="CT53"/>
  <c r="DE66"/>
  <c r="CU21"/>
  <c r="DC66"/>
  <c r="CY32"/>
  <c r="CY21"/>
  <c r="DG65"/>
  <c r="DB21"/>
  <c r="CV52"/>
  <c r="CE10"/>
  <c r="CE31"/>
  <c r="DG52"/>
  <c r="CZ10"/>
  <c r="CF31"/>
  <c r="CN21"/>
  <c r="CN66"/>
  <c r="CJ32"/>
  <c r="CV20"/>
  <c r="CR65"/>
  <c r="CJ21"/>
  <c r="CQ10"/>
  <c r="CQ31"/>
  <c r="CF52"/>
  <c r="CU10"/>
  <c r="CU31"/>
  <c r="CQ53"/>
  <c r="CX32"/>
  <c r="DB31"/>
  <c r="DB32"/>
  <c r="DE21"/>
  <c r="CD65"/>
  <c r="CD9"/>
  <c r="CP21"/>
  <c r="CH66"/>
  <c r="CH10"/>
  <c r="DH53"/>
  <c r="CX31"/>
  <c r="CE32"/>
  <c r="CE21"/>
  <c r="CM66"/>
  <c r="CI32"/>
  <c r="CI21"/>
  <c r="CQ66"/>
  <c r="CL21"/>
  <c r="CT66"/>
  <c r="CT10"/>
  <c r="CR20"/>
  <c r="CX66"/>
  <c r="CX10"/>
  <c r="CR52"/>
  <c r="DA32"/>
  <c r="DE31"/>
  <c r="DE32"/>
  <c r="DE53"/>
  <c r="DD32"/>
  <c r="CG66"/>
  <c r="CG10"/>
  <c r="DH32"/>
  <c r="CK66"/>
  <c r="CK10"/>
  <c r="CT21"/>
  <c r="CH31"/>
  <c r="CH32"/>
  <c r="CS53"/>
  <c r="CL31"/>
  <c r="CL32"/>
  <c r="CO52"/>
  <c r="CO20"/>
  <c r="CW66"/>
  <c r="CW10"/>
  <c r="CS21"/>
  <c r="DA66"/>
  <c r="DA10"/>
  <c r="CZ21"/>
  <c r="CZ31"/>
  <c r="DF53"/>
  <c r="DD10"/>
  <c r="DD31"/>
  <c r="DB53"/>
  <c r="DC32"/>
  <c r="DG20"/>
  <c r="CF65"/>
  <c r="DG31"/>
  <c r="CF20"/>
  <c r="CJ66"/>
  <c r="CG21"/>
  <c r="CP53"/>
  <c r="CO30"/>
  <c r="CO31"/>
  <c r="CL53"/>
  <c r="CN32"/>
  <c r="DD21"/>
  <c r="CV65"/>
  <c r="CR31"/>
  <c r="CZ66"/>
  <c r="CW21"/>
  <c r="CY31"/>
  <c r="DC53"/>
  <c r="DC10"/>
  <c r="DC31"/>
  <c r="CY53"/>
  <c r="DF31"/>
  <c r="DF32"/>
  <c r="CE66"/>
  <c r="CI66"/>
  <c r="DB66"/>
  <c r="CH21"/>
  <c r="CJ10"/>
  <c r="CJ31"/>
  <c r="CM53"/>
  <c r="CN10"/>
  <c r="CN31"/>
  <c r="CI53"/>
  <c r="CM32"/>
  <c r="CM21"/>
  <c r="CU66"/>
  <c r="CQ32"/>
  <c r="CQ21"/>
  <c r="CY66"/>
  <c r="CU32"/>
  <c r="DB10"/>
  <c r="DD53"/>
  <c r="DF66"/>
  <c r="DF10"/>
  <c r="CZ53"/>
  <c r="DA53"/>
  <c r="CD30"/>
  <c r="CD31"/>
  <c r="CG53"/>
  <c r="DJ17" i="7"/>
  <c r="DK17" s="1"/>
  <c r="DJ6"/>
  <c r="DK6" s="1"/>
  <c r="CP7"/>
  <c r="CP18"/>
  <c r="CP29"/>
  <c r="CP40"/>
  <c r="CW7"/>
  <c r="CW18"/>
  <c r="CW29"/>
  <c r="CW40"/>
  <c r="CU8"/>
  <c r="CV8"/>
  <c r="CX8"/>
  <c r="CY8"/>
  <c r="CZ8"/>
  <c r="DA8"/>
  <c r="DB8"/>
  <c r="DC8"/>
  <c r="DD8"/>
  <c r="DE8"/>
  <c r="DF8"/>
  <c r="CU19"/>
  <c r="CV19"/>
  <c r="CX19"/>
  <c r="CY19"/>
  <c r="CZ19"/>
  <c r="DA19"/>
  <c r="DB19"/>
  <c r="DC19"/>
  <c r="DD19"/>
  <c r="DE19"/>
  <c r="DF19"/>
  <c r="CU30"/>
  <c r="CV30"/>
  <c r="CX30"/>
  <c r="CY30"/>
  <c r="CZ30"/>
  <c r="DA30"/>
  <c r="DB30"/>
  <c r="DC30"/>
  <c r="DD30"/>
  <c r="DE30"/>
  <c r="DF30"/>
  <c r="CU41"/>
  <c r="CV41"/>
  <c r="CX41"/>
  <c r="CY41"/>
  <c r="CZ41"/>
  <c r="DA41"/>
  <c r="DB41"/>
  <c r="DC41"/>
  <c r="DD41"/>
  <c r="DE41"/>
  <c r="DF41"/>
  <c r="CS7"/>
  <c r="CS18"/>
  <c r="CS29"/>
  <c r="CS40"/>
  <c r="CQ8"/>
  <c r="CQ19"/>
  <c r="CQ30"/>
  <c r="CQ41"/>
  <c r="CJ8"/>
  <c r="CJ19"/>
  <c r="CJ30"/>
  <c r="CJ41"/>
  <c r="CF8"/>
  <c r="CF19"/>
  <c r="CF30"/>
  <c r="CF41"/>
  <c r="CT8"/>
  <c r="CT19"/>
  <c r="CT30"/>
  <c r="CT41"/>
  <c r="A89" i="8"/>
  <c r="P49"/>
  <c r="P89"/>
  <c r="A129"/>
  <c r="A169" s="1"/>
  <c r="A11"/>
  <c r="A50"/>
  <c r="P10"/>
  <c r="P128"/>
  <c r="DI8" i="7"/>
  <c r="DH19"/>
  <c r="DH8"/>
  <c r="DI19"/>
  <c r="DI30"/>
  <c r="DH30"/>
  <c r="AI73" i="8"/>
  <c r="AI74"/>
  <c r="AI87"/>
  <c r="AI81"/>
  <c r="AJ44"/>
  <c r="CB32"/>
  <c r="AI79"/>
  <c r="AI76"/>
  <c r="AI101"/>
  <c r="AI70"/>
  <c r="AI72"/>
  <c r="AI83"/>
  <c r="AI80"/>
  <c r="AC46" i="7"/>
  <c r="CC90" i="8"/>
  <c r="AK102"/>
  <c r="CC84"/>
  <c r="AK96"/>
  <c r="N246" i="7"/>
  <c r="CC20"/>
  <c r="AJ21"/>
  <c r="CC31"/>
  <c r="AJ32"/>
  <c r="CC42"/>
  <c r="AJ54"/>
  <c r="AJ43"/>
  <c r="CC127" i="8"/>
  <c r="AK139"/>
  <c r="CC64"/>
  <c r="AK76"/>
  <c r="CC73"/>
  <c r="AK85"/>
  <c r="AK89"/>
  <c r="CC77"/>
  <c r="AK69"/>
  <c r="CC57"/>
  <c r="AI66"/>
  <c r="CC58"/>
  <c r="AK70"/>
  <c r="AJ79"/>
  <c r="CB67"/>
  <c r="CC63"/>
  <c r="AK75"/>
  <c r="CB78"/>
  <c r="AJ90"/>
  <c r="CC71"/>
  <c r="AK83"/>
  <c r="CC74"/>
  <c r="AK86"/>
  <c r="CW6"/>
  <c r="CB22"/>
  <c r="AJ34"/>
  <c r="CB33"/>
  <c r="AJ45"/>
  <c r="CB11"/>
  <c r="AJ12"/>
  <c r="AJ23"/>
  <c r="CC9" i="7"/>
  <c r="AJ10"/>
  <c r="N1465"/>
  <c r="AC1465"/>
  <c r="BN21"/>
  <c r="AO44" i="8"/>
  <c r="BI79"/>
  <c r="BE32" i="7"/>
  <c r="BE34" i="8"/>
  <c r="BI44"/>
  <c r="BJ12"/>
  <c r="AP66"/>
  <c r="BH32" i="7"/>
  <c r="BK21"/>
  <c r="AR34" i="8"/>
  <c r="AQ21" i="7"/>
  <c r="BP23" i="8"/>
  <c r="AX45"/>
  <c r="AR12"/>
  <c r="AX44"/>
  <c r="BO79"/>
  <c r="BQ43" i="7"/>
  <c r="AZ43"/>
  <c r="AQ54"/>
  <c r="BJ43"/>
  <c r="AN43"/>
  <c r="BF43"/>
  <c r="AL12" i="8"/>
  <c r="BA34"/>
  <c r="BJ44"/>
  <c r="BH34"/>
  <c r="BN10" i="7"/>
  <c r="AV34" i="8"/>
  <c r="BN66"/>
  <c r="BB12"/>
  <c r="AN45"/>
  <c r="BI23"/>
  <c r="BB45"/>
  <c r="BJ54" i="7"/>
  <c r="AQ23" i="8"/>
  <c r="AS43" i="7"/>
  <c r="BA32"/>
  <c r="BD66" i="8"/>
  <c r="AU21" i="7"/>
  <c r="AR23" i="8"/>
  <c r="AR21" i="7"/>
  <c r="BM10"/>
  <c r="AT32"/>
  <c r="BQ44" i="8"/>
  <c r="BI12"/>
  <c r="AY43" i="7"/>
  <c r="BP54"/>
  <c r="BI32"/>
  <c r="AW66" i="8"/>
  <c r="AN12"/>
  <c r="BC43" i="7"/>
  <c r="AW43"/>
  <c r="BO54"/>
  <c r="AM10"/>
  <c r="BO45" i="8"/>
  <c r="BD21" i="7"/>
  <c r="AS10"/>
  <c r="BB23" i="8"/>
  <c r="AQ32" i="7"/>
  <c r="AT44" i="8"/>
  <c r="BQ12"/>
  <c r="AX43" i="7"/>
  <c r="AL21"/>
  <c r="AY32"/>
  <c r="BE12" i="8"/>
  <c r="AV44"/>
  <c r="BG43" i="7"/>
  <c r="AP32"/>
  <c r="BR79" i="8"/>
  <c r="BH23"/>
  <c r="BJ21" i="7"/>
  <c r="AN21"/>
  <c r="BN23" i="8"/>
  <c r="BO66"/>
  <c r="BP34"/>
  <c r="BE10" i="7"/>
  <c r="BD54"/>
  <c r="BN34" i="8"/>
  <c r="BR44"/>
  <c r="BA79"/>
  <c r="BK66"/>
  <c r="AZ34"/>
  <c r="BR54" i="7"/>
  <c r="BA12" i="8"/>
  <c r="BN12"/>
  <c r="AO10" i="7"/>
  <c r="AO45" i="8"/>
  <c r="BH66"/>
  <c r="BE79"/>
  <c r="BB34"/>
  <c r="BP66"/>
  <c r="BJ32" i="7"/>
  <c r="BD12" i="8"/>
  <c r="BM23"/>
  <c r="BQ34"/>
  <c r="BJ10" i="7"/>
  <c r="BJ66" i="8"/>
  <c r="AZ21" i="7"/>
  <c r="BF12" i="8"/>
  <c r="AL44"/>
  <c r="AW21" i="7"/>
  <c r="BL10"/>
  <c r="BA54"/>
  <c r="AV21"/>
  <c r="AM23" i="8"/>
  <c r="AO23"/>
  <c r="AX54" i="7"/>
  <c r="AP10"/>
  <c r="BF66" i="8"/>
  <c r="AU43" i="7"/>
  <c r="AM66" i="8"/>
  <c r="BE54" i="7"/>
  <c r="BK32"/>
  <c r="AM32"/>
  <c r="AZ12" i="8"/>
  <c r="BR66"/>
  <c r="AQ45"/>
  <c r="BB44"/>
  <c r="BA21" i="7"/>
  <c r="BK23" i="8"/>
  <c r="AL34"/>
  <c r="AT54" i="7"/>
  <c r="BC54"/>
  <c r="AL66" i="8"/>
  <c r="AM45"/>
  <c r="BI10" i="7"/>
  <c r="BQ32"/>
  <c r="BH21"/>
  <c r="AR32"/>
  <c r="AX12" i="8"/>
  <c r="BJ45"/>
  <c r="AL32" i="7"/>
  <c r="BP79" i="8"/>
  <c r="BB21" i="7"/>
  <c r="BL21"/>
  <c r="BC23" i="8"/>
  <c r="AY45"/>
  <c r="BN54" i="7"/>
  <c r="BG66" i="8"/>
  <c r="BA43" i="7"/>
  <c r="AT43"/>
  <c r="BL44" i="8"/>
  <c r="AV43" i="7"/>
  <c r="AW44" i="8"/>
  <c r="BD45"/>
  <c r="BH44"/>
  <c r="BE23"/>
  <c r="BS21" i="7"/>
  <c r="BL54"/>
  <c r="AY34" i="8"/>
  <c r="BO21" i="7"/>
  <c r="AY10"/>
  <c r="BI21"/>
  <c r="BR21"/>
  <c r="BR34" i="8"/>
  <c r="BI54" i="7"/>
  <c r="AT12" i="8"/>
  <c r="AL54" i="7"/>
  <c r="BL79" i="8"/>
  <c r="BN43" i="7"/>
  <c r="BA23" i="8"/>
  <c r="BC10" i="7"/>
  <c r="BD34" i="8"/>
  <c r="BJ23"/>
  <c r="BK45"/>
  <c r="AT34"/>
  <c r="BM66"/>
  <c r="AZ32" i="7"/>
  <c r="BQ66" i="8"/>
  <c r="BP21" i="7"/>
  <c r="AM34" i="8"/>
  <c r="BQ45"/>
  <c r="AS45"/>
  <c r="BE43" i="7"/>
  <c r="AM44" i="8"/>
  <c r="AQ43" i="7"/>
  <c r="BO44" i="8"/>
  <c r="BI66"/>
  <c r="AS32" i="7"/>
  <c r="BL66" i="8"/>
  <c r="AZ44"/>
  <c r="BD10" i="7"/>
  <c r="BB43"/>
  <c r="BI45" i="8"/>
  <c r="BM54" i="7"/>
  <c r="AZ79" i="8"/>
  <c r="AR43" i="7"/>
  <c r="AQ12" i="8"/>
  <c r="BF21" i="7"/>
  <c r="AP34" i="8"/>
  <c r="AS79"/>
  <c r="BQ23"/>
  <c r="BO12"/>
  <c r="AP79"/>
  <c r="AX32" i="7"/>
  <c r="AU32"/>
  <c r="BI34" i="8"/>
  <c r="AT10" i="7"/>
  <c r="BL34" i="8"/>
  <c r="BF10" i="7"/>
  <c r="BG12" i="8"/>
  <c r="AL45"/>
  <c r="AW10" i="7"/>
  <c r="AL79" i="8"/>
  <c r="AV79"/>
  <c r="AO66"/>
  <c r="AO79"/>
  <c r="AP12"/>
  <c r="BL32" i="7"/>
  <c r="AU54"/>
  <c r="AR54"/>
  <c r="BA10"/>
  <c r="AZ45" i="8"/>
  <c r="BO32" i="7"/>
  <c r="BF34" i="8"/>
  <c r="AL10" i="7"/>
  <c r="BM32"/>
  <c r="BG79" i="8"/>
  <c r="BJ34"/>
  <c r="BC45"/>
  <c r="BF45"/>
  <c r="AQ44"/>
  <c r="BP45"/>
  <c r="AY21" i="7"/>
  <c r="AN32"/>
  <c r="BR12" i="8"/>
  <c r="AN79"/>
  <c r="AY79"/>
  <c r="BL45"/>
  <c r="BM34"/>
  <c r="BN79"/>
  <c r="BH10" i="7"/>
  <c r="AT21"/>
  <c r="AW45" i="8"/>
  <c r="AX79"/>
  <c r="BC34"/>
  <c r="AO32" i="7"/>
  <c r="BH12" i="8"/>
  <c r="AP45"/>
  <c r="BB54" i="7"/>
  <c r="BF54"/>
  <c r="AZ54"/>
  <c r="BS43"/>
  <c r="AX66" i="8"/>
  <c r="AY23"/>
  <c r="BG32" i="7"/>
  <c r="AQ79" i="8"/>
  <c r="AV32" i="7"/>
  <c r="AW79" i="8"/>
  <c r="BB79"/>
  <c r="AS21" i="7"/>
  <c r="AR45" i="8"/>
  <c r="AO21" i="7"/>
  <c r="AN23" i="8"/>
  <c r="BQ54" i="7"/>
  <c r="AU23" i="8"/>
  <c r="AU10" i="7"/>
  <c r="BC44" i="8"/>
  <c r="AP54" i="7"/>
  <c r="BJ79" i="8"/>
  <c r="BE44"/>
  <c r="AX34"/>
  <c r="BM44"/>
  <c r="AW54" i="7"/>
  <c r="BR32"/>
  <c r="BF32"/>
  <c r="AQ66" i="8"/>
  <c r="BQ10" i="7"/>
  <c r="BK12" i="8"/>
  <c r="BP44"/>
  <c r="AZ23"/>
  <c r="BM45"/>
  <c r="AS66"/>
  <c r="BM12"/>
  <c r="BG34"/>
  <c r="BD23"/>
  <c r="BR43" i="7"/>
  <c r="BC21"/>
  <c r="AP44" i="8"/>
  <c r="BR10" i="7"/>
  <c r="AM54"/>
  <c r="BD44" i="8"/>
  <c r="BK10" i="7"/>
  <c r="BC12" i="8"/>
  <c r="BD32" i="7"/>
  <c r="AR10"/>
  <c r="BE21"/>
  <c r="AU66" i="8"/>
  <c r="AY44"/>
  <c r="BG21" i="7"/>
  <c r="AV12" i="8"/>
  <c r="BM43" i="7"/>
  <c r="BK54"/>
  <c r="BB10"/>
  <c r="BG23" i="8"/>
  <c r="AN54" i="7"/>
  <c r="BE45" i="8"/>
  <c r="AL43" i="7"/>
  <c r="BK44" i="8"/>
  <c r="BC79"/>
  <c r="AS44"/>
  <c r="BS32" i="7"/>
  <c r="BB66" i="8"/>
  <c r="AX23"/>
  <c r="BC32" i="7"/>
  <c r="BA66" i="8"/>
  <c r="BK43" i="7"/>
  <c r="AN66" i="8"/>
  <c r="AW34"/>
  <c r="AP23"/>
  <c r="BL23"/>
  <c r="BO10" i="7"/>
  <c r="AV66" i="8"/>
  <c r="BQ21" i="7"/>
  <c r="BQ79" i="8"/>
  <c r="AW23"/>
  <c r="AU79"/>
  <c r="BB32" i="7"/>
  <c r="AT79" i="8"/>
  <c r="BA44"/>
  <c r="AT66"/>
  <c r="AR44"/>
  <c r="AQ34"/>
  <c r="BH45"/>
  <c r="BN45"/>
  <c r="BF44"/>
  <c r="BH54" i="7"/>
  <c r="BR23" i="8"/>
  <c r="BG44"/>
  <c r="AU44"/>
  <c r="BO34"/>
  <c r="AU45"/>
  <c r="BK79"/>
  <c r="BF79"/>
  <c r="BK34"/>
  <c r="BL12"/>
  <c r="AZ66"/>
  <c r="BP12"/>
  <c r="BG10" i="7"/>
  <c r="AS54"/>
  <c r="AY66" i="8"/>
  <c r="BI43" i="7"/>
  <c r="AO12" i="8"/>
  <c r="BR45"/>
  <c r="AL23"/>
  <c r="BM21" i="7"/>
  <c r="BN32"/>
  <c r="AN34" i="8"/>
  <c r="AY54" i="7"/>
  <c r="AM12" i="8"/>
  <c r="AO34"/>
  <c r="BG54" i="7"/>
  <c r="BP32"/>
  <c r="BE66" i="8"/>
  <c r="AZ10" i="7"/>
  <c r="AM43"/>
  <c r="BS54"/>
  <c r="AO43"/>
  <c r="BN44" i="8"/>
  <c r="AS12"/>
  <c r="AR79"/>
  <c r="AM21" i="7"/>
  <c r="AT45" i="8"/>
  <c r="AW32" i="7"/>
  <c r="BO43"/>
  <c r="AQ10"/>
  <c r="AR66" i="8"/>
  <c r="AW12"/>
  <c r="BM79"/>
  <c r="BD43" i="7"/>
  <c r="AP21"/>
  <c r="AX10"/>
  <c r="AP43"/>
  <c r="AN44" i="8"/>
  <c r="AM79"/>
  <c r="AO54" i="7"/>
  <c r="AT23" i="8"/>
  <c r="AV45"/>
  <c r="AV23"/>
  <c r="BO23"/>
  <c r="AV10" i="7"/>
  <c r="AS23" i="8"/>
  <c r="AS34"/>
  <c r="BH43" i="7"/>
  <c r="AY12" i="8"/>
  <c r="AU12"/>
  <c r="BH79"/>
  <c r="AU34"/>
  <c r="BG45"/>
  <c r="BC66"/>
  <c r="AX21" i="7"/>
  <c r="BA45" i="8"/>
  <c r="BP10" i="7"/>
  <c r="BL43"/>
  <c r="BF23" i="8"/>
  <c r="AV54" i="7"/>
  <c r="BP43"/>
  <c r="BD79" i="8"/>
  <c r="CC116" l="1"/>
  <c r="AK128"/>
  <c r="CA337"/>
  <c r="CA341"/>
  <c r="CA339"/>
  <c r="CA330"/>
  <c r="CA336"/>
  <c r="CA338"/>
  <c r="CA340"/>
  <c r="CA332"/>
  <c r="CA335"/>
  <c r="CA334"/>
  <c r="CA333"/>
  <c r="CA331"/>
  <c r="CD322" i="7"/>
  <c r="AK334"/>
  <c r="CD329"/>
  <c r="AK341"/>
  <c r="CD327"/>
  <c r="AK339"/>
  <c r="CD325"/>
  <c r="AK337"/>
  <c r="CD326"/>
  <c r="AK338"/>
  <c r="CD318"/>
  <c r="AK330"/>
  <c r="CD328"/>
  <c r="AK340"/>
  <c r="CD324"/>
  <c r="AK336"/>
  <c r="CD320"/>
  <c r="AK332"/>
  <c r="CD323"/>
  <c r="AK335"/>
  <c r="CD321"/>
  <c r="AK333"/>
  <c r="CD319"/>
  <c r="AK331"/>
  <c r="CW44" i="8"/>
  <c r="CQ22"/>
  <c r="CD42"/>
  <c r="CU11"/>
  <c r="DE33"/>
  <c r="CU33"/>
  <c r="CQ65"/>
  <c r="CK44"/>
  <c r="CM43"/>
  <c r="CS33"/>
  <c r="DB44"/>
  <c r="DH43"/>
  <c r="CO42"/>
  <c r="CN22"/>
  <c r="CT78"/>
  <c r="CV43"/>
  <c r="DF43"/>
  <c r="CT65"/>
  <c r="CJ43"/>
  <c r="CL33"/>
  <c r="CU22"/>
  <c r="DE78"/>
  <c r="DC44"/>
  <c r="CH43"/>
  <c r="CP22"/>
  <c r="CM11"/>
  <c r="CS22"/>
  <c r="CY78"/>
  <c r="DA65"/>
  <c r="DH11"/>
  <c r="CO10"/>
  <c r="CF64"/>
  <c r="CH22"/>
  <c r="CT44"/>
  <c r="CZ43"/>
  <c r="DB33"/>
  <c r="CG43"/>
  <c r="CF21"/>
  <c r="CL78"/>
  <c r="CN44"/>
  <c r="CX43"/>
  <c r="DB65"/>
  <c r="DC11"/>
  <c r="CD21"/>
  <c r="CJ78"/>
  <c r="CK65"/>
  <c r="CQ33"/>
  <c r="DE11"/>
  <c r="CU65"/>
  <c r="CE11"/>
  <c r="CK22"/>
  <c r="CQ78"/>
  <c r="CZ11"/>
  <c r="CG11"/>
  <c r="CN65"/>
  <c r="CN33"/>
  <c r="CX11"/>
  <c r="CF42"/>
  <c r="CH33"/>
  <c r="CF32"/>
  <c r="DG77"/>
  <c r="CS65"/>
  <c r="CI33"/>
  <c r="CW11"/>
  <c r="DC65"/>
  <c r="DD33"/>
  <c r="CG33"/>
  <c r="CP44"/>
  <c r="CV42"/>
  <c r="CX33"/>
  <c r="CP11"/>
  <c r="DA44"/>
  <c r="DC43"/>
  <c r="CI22"/>
  <c r="CS78"/>
  <c r="CQ44"/>
  <c r="DE43"/>
  <c r="DD22"/>
  <c r="CG22"/>
  <c r="CM78"/>
  <c r="CD64"/>
  <c r="CD43"/>
  <c r="CV32"/>
  <c r="DF11"/>
  <c r="CH44"/>
  <c r="CN43"/>
  <c r="CP33"/>
  <c r="CY22"/>
  <c r="DG43"/>
  <c r="CL43"/>
  <c r="DF22"/>
  <c r="CQ11"/>
  <c r="CW22"/>
  <c r="DC78"/>
  <c r="CW65"/>
  <c r="CK78"/>
  <c r="CI44"/>
  <c r="CW43"/>
  <c r="CV21"/>
  <c r="DB78"/>
  <c r="DD44"/>
  <c r="CE78"/>
  <c r="CL65"/>
  <c r="CN11"/>
  <c r="CZ78"/>
  <c r="CZ65"/>
  <c r="DG32"/>
  <c r="CL11"/>
  <c r="CE65"/>
  <c r="DA78"/>
  <c r="CY44"/>
  <c r="CI11"/>
  <c r="CO21"/>
  <c r="CU78"/>
  <c r="DE65"/>
  <c r="DD11"/>
  <c r="CK11"/>
  <c r="CJ65"/>
  <c r="CR32"/>
  <c r="DB11"/>
  <c r="CE33"/>
  <c r="CT22"/>
  <c r="CR77"/>
  <c r="DH65"/>
  <c r="CY33"/>
  <c r="CD10"/>
  <c r="CM65"/>
  <c r="CO43"/>
  <c r="CQ43"/>
  <c r="CW33"/>
  <c r="DF44"/>
  <c r="CG78"/>
  <c r="CE44"/>
  <c r="CS43"/>
  <c r="DG21"/>
  <c r="CF10"/>
  <c r="CV10"/>
  <c r="DH78"/>
  <c r="CR64"/>
  <c r="CJ33"/>
  <c r="CT11"/>
  <c r="DE44"/>
  <c r="DG42"/>
  <c r="CD32"/>
  <c r="CM22"/>
  <c r="CW78"/>
  <c r="CU44"/>
  <c r="DH22"/>
  <c r="CI43"/>
  <c r="CO32"/>
  <c r="CX44"/>
  <c r="DD43"/>
  <c r="DF33"/>
  <c r="CK43"/>
  <c r="CJ22"/>
  <c r="CP78"/>
  <c r="CR43"/>
  <c r="DB43"/>
  <c r="CX65"/>
  <c r="DG10"/>
  <c r="CL22"/>
  <c r="CN78"/>
  <c r="CG65"/>
  <c r="CY43"/>
  <c r="DA22"/>
  <c r="CE22"/>
  <c r="CO77"/>
  <c r="CM44"/>
  <c r="DA43"/>
  <c r="CZ22"/>
  <c r="DF78"/>
  <c r="DH44"/>
  <c r="CI78"/>
  <c r="CH65"/>
  <c r="CR10"/>
  <c r="DD78"/>
  <c r="CV64"/>
  <c r="CH78"/>
  <c r="CJ44"/>
  <c r="CT43"/>
  <c r="DF65"/>
  <c r="CY11"/>
  <c r="DE22"/>
  <c r="CF77"/>
  <c r="CO64"/>
  <c r="CM33"/>
  <c r="DA11"/>
  <c r="CY65"/>
  <c r="DH33"/>
  <c r="CE43"/>
  <c r="CK33"/>
  <c r="CX22"/>
  <c r="CR21"/>
  <c r="CX78"/>
  <c r="CZ44"/>
  <c r="CP65"/>
  <c r="CJ11"/>
  <c r="DB22"/>
  <c r="CV77"/>
  <c r="DD65"/>
  <c r="DC33"/>
  <c r="CH11"/>
  <c r="CI65"/>
  <c r="CS44"/>
  <c r="CU43"/>
  <c r="DA33"/>
  <c r="CG44"/>
  <c r="CS11"/>
  <c r="DG64"/>
  <c r="CZ33"/>
  <c r="CL44"/>
  <c r="CR42"/>
  <c r="CT33"/>
  <c r="DC22"/>
  <c r="CD77"/>
  <c r="CF43"/>
  <c r="CP43"/>
  <c r="DJ18" i="7"/>
  <c r="DK18" s="1"/>
  <c r="DJ29"/>
  <c r="DK29" s="1"/>
  <c r="DJ7"/>
  <c r="DK7" s="1"/>
  <c r="CP8"/>
  <c r="CP41"/>
  <c r="CP52"/>
  <c r="CP30"/>
  <c r="CP19"/>
  <c r="CW8"/>
  <c r="CW41"/>
  <c r="CW52"/>
  <c r="CW30"/>
  <c r="CW19"/>
  <c r="CU9"/>
  <c r="CV9"/>
  <c r="CX9"/>
  <c r="CY9"/>
  <c r="CZ9"/>
  <c r="DA9"/>
  <c r="DB9"/>
  <c r="DC9"/>
  <c r="DD9"/>
  <c r="DE9"/>
  <c r="DF9"/>
  <c r="CU42"/>
  <c r="CV42"/>
  <c r="CX42"/>
  <c r="CY42"/>
  <c r="CZ42"/>
  <c r="DA42"/>
  <c r="DB42"/>
  <c r="DC42"/>
  <c r="DD42"/>
  <c r="DE42"/>
  <c r="DF42"/>
  <c r="CU53"/>
  <c r="CV53"/>
  <c r="CX53"/>
  <c r="CY53"/>
  <c r="CZ53"/>
  <c r="DA53"/>
  <c r="DB53"/>
  <c r="DC53"/>
  <c r="DD53"/>
  <c r="DE53"/>
  <c r="DF53"/>
  <c r="CU31"/>
  <c r="CV31"/>
  <c r="CX31"/>
  <c r="CY31"/>
  <c r="CZ31"/>
  <c r="DA31"/>
  <c r="DB31"/>
  <c r="DC31"/>
  <c r="DD31"/>
  <c r="DE31"/>
  <c r="DF31"/>
  <c r="CU20"/>
  <c r="CV20"/>
  <c r="CX20"/>
  <c r="CY20"/>
  <c r="CZ20"/>
  <c r="DA20"/>
  <c r="DB20"/>
  <c r="DC20"/>
  <c r="DD20"/>
  <c r="DE20"/>
  <c r="DF20"/>
  <c r="CS8"/>
  <c r="CS41"/>
  <c r="CS52"/>
  <c r="CS30"/>
  <c r="CS19"/>
  <c r="CQ9"/>
  <c r="CQ42"/>
  <c r="CQ53"/>
  <c r="CQ31"/>
  <c r="CQ20"/>
  <c r="CJ9"/>
  <c r="CJ42"/>
  <c r="CJ53"/>
  <c r="CJ31"/>
  <c r="CJ20"/>
  <c r="CF9"/>
  <c r="CF42"/>
  <c r="CF53"/>
  <c r="CF31"/>
  <c r="CF20"/>
  <c r="CT9"/>
  <c r="CT42"/>
  <c r="CT53"/>
  <c r="CT31"/>
  <c r="CT20"/>
  <c r="A90" i="8"/>
  <c r="P50"/>
  <c r="P167"/>
  <c r="A247"/>
  <c r="A12"/>
  <c r="P11"/>
  <c r="A51"/>
  <c r="A130"/>
  <c r="A170" s="1"/>
  <c r="P90"/>
  <c r="P129"/>
  <c r="DH42" i="7"/>
  <c r="DH20"/>
  <c r="DI42"/>
  <c r="DI20"/>
  <c r="DI9"/>
  <c r="DH31"/>
  <c r="DH9"/>
  <c r="DI31"/>
  <c r="AI95" i="8"/>
  <c r="AI82"/>
  <c r="AI88"/>
  <c r="AI91"/>
  <c r="CB44"/>
  <c r="AJ56"/>
  <c r="AI99"/>
  <c r="AI85"/>
  <c r="AI92"/>
  <c r="AI84"/>
  <c r="AI113"/>
  <c r="AI93"/>
  <c r="AI86"/>
  <c r="CC96"/>
  <c r="AK108"/>
  <c r="AK114"/>
  <c r="CC102"/>
  <c r="CC43" i="7"/>
  <c r="AJ44"/>
  <c r="CC54"/>
  <c r="AJ66"/>
  <c r="AJ55"/>
  <c r="AJ33"/>
  <c r="CC32"/>
  <c r="CC21"/>
  <c r="AJ22"/>
  <c r="AK151" i="8"/>
  <c r="CC139"/>
  <c r="P55" i="7"/>
  <c r="CC86" i="8"/>
  <c r="AK98"/>
  <c r="CC83"/>
  <c r="AK95"/>
  <c r="AJ102"/>
  <c r="CB90"/>
  <c r="CC75"/>
  <c r="AK87"/>
  <c r="CB79"/>
  <c r="AJ91"/>
  <c r="CC89"/>
  <c r="AK101"/>
  <c r="CC70"/>
  <c r="AK82"/>
  <c r="AI78"/>
  <c r="AK81"/>
  <c r="CC69"/>
  <c r="CC85"/>
  <c r="AK97"/>
  <c r="CC76"/>
  <c r="AK88"/>
  <c r="CB12"/>
  <c r="AJ13"/>
  <c r="AJ24"/>
  <c r="CC10" i="7"/>
  <c r="AJ11"/>
  <c r="CB23" i="8"/>
  <c r="AJ35"/>
  <c r="CB45"/>
  <c r="AJ57"/>
  <c r="CB34"/>
  <c r="AJ46"/>
  <c r="N1466" i="7"/>
  <c r="AC1466"/>
  <c r="AP66"/>
  <c r="BH22"/>
  <c r="AY11"/>
  <c r="AX13" i="8"/>
  <c r="AQ56"/>
  <c r="AR11" i="7"/>
  <c r="BD11"/>
  <c r="BC22"/>
  <c r="AS22"/>
  <c r="AR66"/>
  <c r="BH56" i="8"/>
  <c r="BN22" i="7"/>
  <c r="BM91" i="8"/>
  <c r="AW56"/>
  <c r="BQ13"/>
  <c r="AZ46"/>
  <c r="BG24"/>
  <c r="BH24"/>
  <c r="AR44" i="7"/>
  <c r="AR35" i="8"/>
  <c r="AX91"/>
  <c r="AU22" i="7"/>
  <c r="AL22"/>
  <c r="BJ78" i="8"/>
  <c r="BE57"/>
  <c r="BB35"/>
  <c r="BL46"/>
  <c r="BN44" i="7"/>
  <c r="BR55"/>
  <c r="AZ22"/>
  <c r="AP22"/>
  <c r="BE46" i="8"/>
  <c r="AP91"/>
  <c r="AT44" i="7"/>
  <c r="BL57" i="8"/>
  <c r="BE22" i="7"/>
  <c r="BS33"/>
  <c r="AL91" i="8"/>
  <c r="BA91"/>
  <c r="BK78"/>
  <c r="BM11" i="7"/>
  <c r="BG22"/>
  <c r="AR13" i="8"/>
  <c r="BH78"/>
  <c r="BC57"/>
  <c r="BO22" i="7"/>
  <c r="AN13" i="8"/>
  <c r="BH46"/>
  <c r="AR78"/>
  <c r="BM35"/>
  <c r="AM57"/>
  <c r="BN24"/>
  <c r="BF22" i="7"/>
  <c r="AL35" i="8"/>
  <c r="AO56"/>
  <c r="AW44" i="7"/>
  <c r="AQ35" i="8"/>
  <c r="BN57"/>
  <c r="BA55" i="7"/>
  <c r="AT11"/>
  <c r="AZ11"/>
  <c r="AL11"/>
  <c r="BG11"/>
  <c r="AZ24" i="8"/>
  <c r="BG33" i="7"/>
  <c r="AQ66"/>
  <c r="BL22"/>
  <c r="BM78" i="8"/>
  <c r="BB11" i="7"/>
  <c r="BF55"/>
  <c r="BF57" i="8"/>
  <c r="BF11" i="7"/>
  <c r="BP55"/>
  <c r="BB44"/>
  <c r="AO24" i="8"/>
  <c r="BC33" i="7"/>
  <c r="BQ66"/>
  <c r="AX78" i="8"/>
  <c r="BN46"/>
  <c r="BO35"/>
  <c r="AP56"/>
  <c r="BE56"/>
  <c r="BG91"/>
  <c r="AM13"/>
  <c r="BB78"/>
  <c r="AQ13"/>
  <c r="AS35"/>
  <c r="BE78"/>
  <c r="BK44" i="7"/>
  <c r="BC55"/>
  <c r="AY55"/>
  <c r="BQ44"/>
  <c r="BR91" i="8"/>
  <c r="AX44" i="7"/>
  <c r="AY22"/>
  <c r="BI44"/>
  <c r="AX55"/>
  <c r="AS33"/>
  <c r="AR22"/>
  <c r="BF46" i="8"/>
  <c r="BE66" i="7"/>
  <c r="AL46" i="8"/>
  <c r="BO44" i="7"/>
  <c r="AS44"/>
  <c r="BG57" i="8"/>
  <c r="AS46"/>
  <c r="BD91"/>
  <c r="BN13"/>
  <c r="BH91"/>
  <c r="AN91"/>
  <c r="BM57"/>
  <c r="AQ11" i="7"/>
  <c r="AW22"/>
  <c r="BO55"/>
  <c r="BR22"/>
  <c r="BR11"/>
  <c r="BL24" i="8"/>
  <c r="BK22" i="7"/>
  <c r="AR91" i="8"/>
  <c r="AU56"/>
  <c r="AQ91"/>
  <c r="BM13"/>
  <c r="AP33" i="7"/>
  <c r="AN66"/>
  <c r="BI33"/>
  <c r="AX24" i="8"/>
  <c r="AP24"/>
  <c r="BQ46"/>
  <c r="BA11" i="7"/>
  <c r="BQ78" i="8"/>
  <c r="AZ35"/>
  <c r="BA35"/>
  <c r="BM22" i="7"/>
  <c r="BP33"/>
  <c r="BI66"/>
  <c r="AV35" i="8"/>
  <c r="BO78"/>
  <c r="AR57"/>
  <c r="AO78"/>
  <c r="AM35"/>
  <c r="BF33" i="7"/>
  <c r="BJ44"/>
  <c r="AR33"/>
  <c r="BD22"/>
  <c r="BQ91" i="8"/>
  <c r="AZ55" i="7"/>
  <c r="AW35" i="8"/>
  <c r="BJ56"/>
  <c r="BI55" i="7"/>
  <c r="BL13" i="8"/>
  <c r="AL78"/>
  <c r="AY33" i="7"/>
  <c r="BE91" i="8"/>
  <c r="AY24"/>
  <c r="BC24"/>
  <c r="BA13"/>
  <c r="AZ33" i="7"/>
  <c r="BO33"/>
  <c r="BM56" i="8"/>
  <c r="AS13"/>
  <c r="AV22" i="7"/>
  <c r="BC91" i="8"/>
  <c r="AM33" i="7"/>
  <c r="AU78" i="8"/>
  <c r="AP13"/>
  <c r="AU11" i="7"/>
  <c r="BO56" i="8"/>
  <c r="BE13"/>
  <c r="BO11" i="7"/>
  <c r="AQ44"/>
  <c r="AU33"/>
  <c r="AL56" i="8"/>
  <c r="BL78"/>
  <c r="AX46"/>
  <c r="BO66" i="7"/>
  <c r="BE33"/>
  <c r="AV44"/>
  <c r="AY66"/>
  <c r="BJ55"/>
  <c r="AS91" i="8"/>
  <c r="AT33" i="7"/>
  <c r="AS56" i="8"/>
  <c r="AW57"/>
  <c r="BR44" i="7"/>
  <c r="AP78" i="8"/>
  <c r="AR24"/>
  <c r="BQ24"/>
  <c r="AO46"/>
  <c r="AW55" i="7"/>
  <c r="AN35" i="8"/>
  <c r="BO57"/>
  <c r="BI46"/>
  <c r="AM66" i="7"/>
  <c r="BR78" i="8"/>
  <c r="AQ33" i="7"/>
  <c r="AT46" i="8"/>
  <c r="AM91"/>
  <c r="AW91"/>
  <c r="BK91"/>
  <c r="BJ22" i="7"/>
  <c r="BQ22"/>
  <c r="BP11"/>
  <c r="BK11"/>
  <c r="AN78" i="8"/>
  <c r="BN11" i="7"/>
  <c r="AW33"/>
  <c r="AZ57" i="8"/>
  <c r="BK13"/>
  <c r="BG44" i="7"/>
  <c r="AY78" i="8"/>
  <c r="AL24"/>
  <c r="AM56"/>
  <c r="BR66" i="7"/>
  <c r="BI22"/>
  <c r="BM66"/>
  <c r="BN56" i="8"/>
  <c r="BN91"/>
  <c r="BO24"/>
  <c r="AX22" i="7"/>
  <c r="AS11"/>
  <c r="AQ24" i="8"/>
  <c r="BH44" i="7"/>
  <c r="BK46" i="8"/>
  <c r="BA44" i="7"/>
  <c r="AN24" i="8"/>
  <c r="BQ56"/>
  <c r="BD24"/>
  <c r="BS22" i="7"/>
  <c r="AX33"/>
  <c r="AV57" i="8"/>
  <c r="AW46"/>
  <c r="AP55" i="7"/>
  <c r="AP11"/>
  <c r="AX56" i="8"/>
  <c r="BJ11" i="7"/>
  <c r="AM78" i="8"/>
  <c r="AY13"/>
  <c r="AM11" i="7"/>
  <c r="BB57" i="8"/>
  <c r="BP66" i="7"/>
  <c r="BR56" i="8"/>
  <c r="AR55" i="7"/>
  <c r="AM24" i="8"/>
  <c r="BJ24"/>
  <c r="BA78"/>
  <c r="AV55" i="7"/>
  <c r="AO44"/>
  <c r="BI13" i="8"/>
  <c r="AL66" i="7"/>
  <c r="AX35" i="8"/>
  <c r="AZ78"/>
  <c r="BJ66" i="7"/>
  <c r="AO35" i="8"/>
  <c r="BM44" i="7"/>
  <c r="AR56" i="8"/>
  <c r="BS66" i="7"/>
  <c r="BF78" i="8"/>
  <c r="BP78"/>
  <c r="BN78"/>
  <c r="BG46"/>
  <c r="AL13"/>
  <c r="BC11" i="7"/>
  <c r="BD56" i="8"/>
  <c r="BP24"/>
  <c r="AO57"/>
  <c r="BB33" i="7"/>
  <c r="AT22"/>
  <c r="BP22"/>
  <c r="AV11"/>
  <c r="AN44"/>
  <c r="AT78" i="8"/>
  <c r="BA33" i="7"/>
  <c r="BJ91" i="8"/>
  <c r="BI57"/>
  <c r="AT55" i="7"/>
  <c r="BP13" i="8"/>
  <c r="BQ55" i="7"/>
  <c r="BR46" i="8"/>
  <c r="BO13"/>
  <c r="BH55" i="7"/>
  <c r="AT91" i="8"/>
  <c r="AY44" i="7"/>
  <c r="BR13" i="8"/>
  <c r="AU66" i="7"/>
  <c r="AW66"/>
  <c r="AQ55"/>
  <c r="AN22"/>
  <c r="AO11"/>
  <c r="BG66"/>
  <c r="AX66"/>
  <c r="AL55"/>
  <c r="AM46" i="8"/>
  <c r="AM55" i="7"/>
  <c r="AV24" i="8"/>
  <c r="BK57"/>
  <c r="AV46"/>
  <c r="BG56"/>
  <c r="BK35"/>
  <c r="BB24"/>
  <c r="BA57"/>
  <c r="BC13"/>
  <c r="BH11" i="7"/>
  <c r="BF44"/>
  <c r="BD44"/>
  <c r="BC44"/>
  <c r="BK66"/>
  <c r="AS55"/>
  <c r="BP57" i="8"/>
  <c r="BE24"/>
  <c r="AR46"/>
  <c r="BR57"/>
  <c r="AV78"/>
  <c r="BQ57"/>
  <c r="AP35"/>
  <c r="BN33" i="7"/>
  <c r="BF56" i="8"/>
  <c r="BG13"/>
  <c r="AX57"/>
  <c r="BE44" i="7"/>
  <c r="AP44"/>
  <c r="AV66"/>
  <c r="AO91" i="8"/>
  <c r="AU57"/>
  <c r="BM24"/>
  <c r="BD78"/>
  <c r="AQ78"/>
  <c r="BL35"/>
  <c r="AY56"/>
  <c r="BB56"/>
  <c r="BJ35"/>
  <c r="AW24"/>
  <c r="BL91"/>
  <c r="BC35"/>
  <c r="AN46"/>
  <c r="AQ22" i="7"/>
  <c r="AU91" i="8"/>
  <c r="BA22" i="7"/>
  <c r="AN55"/>
  <c r="BE11"/>
  <c r="BA24" i="8"/>
  <c r="AZ56"/>
  <c r="AS57"/>
  <c r="AZ44" i="7"/>
  <c r="AN57" i="8"/>
  <c r="BC78"/>
  <c r="AO66" i="7"/>
  <c r="AU13" i="8"/>
  <c r="BP46"/>
  <c r="AO22" i="7"/>
  <c r="BM46" i="8"/>
  <c r="AW78"/>
  <c r="BR33" i="7"/>
  <c r="BG55"/>
  <c r="BI24" i="8"/>
  <c r="AP57"/>
  <c r="AT35"/>
  <c r="AU46"/>
  <c r="BI56"/>
  <c r="AW13"/>
  <c r="AZ66" i="7"/>
  <c r="AV33"/>
  <c r="BO91" i="8"/>
  <c r="BH66" i="7"/>
  <c r="BJ13" i="8"/>
  <c r="AY46"/>
  <c r="AY35"/>
  <c r="BK24"/>
  <c r="AM22" i="7"/>
  <c r="BL44"/>
  <c r="BE55"/>
  <c r="AV56" i="8"/>
  <c r="AS66" i="7"/>
  <c r="BH57" i="8"/>
  <c r="AL33" i="7"/>
  <c r="AZ13" i="8"/>
  <c r="BC46"/>
  <c r="AU55" i="7"/>
  <c r="BD33"/>
  <c r="AT24" i="8"/>
  <c r="BK55" i="7"/>
  <c r="BJ33"/>
  <c r="BD66"/>
  <c r="AM44"/>
  <c r="BP35" i="8"/>
  <c r="BJ46"/>
  <c r="BI91"/>
  <c r="BF24"/>
  <c r="AP46"/>
  <c r="AY91"/>
  <c r="AU24"/>
  <c r="AV91"/>
  <c r="AN33" i="7"/>
  <c r="BB13" i="8"/>
  <c r="BB66" i="7"/>
  <c r="BH13" i="8"/>
  <c r="BD13"/>
  <c r="BI11" i="7"/>
  <c r="AO13" i="8"/>
  <c r="BQ35"/>
  <c r="AT66" i="7"/>
  <c r="BQ11"/>
  <c r="AQ57" i="8"/>
  <c r="BA46"/>
  <c r="AU44" i="7"/>
  <c r="BL66"/>
  <c r="BR24" i="8"/>
  <c r="AT57"/>
  <c r="BB55" i="7"/>
  <c r="AV13" i="8"/>
  <c r="AZ91"/>
  <c r="BL56"/>
  <c r="BD57"/>
  <c r="BJ57"/>
  <c r="BA66" i="7"/>
  <c r="AU35" i="8"/>
  <c r="BM55" i="7"/>
  <c r="BC66"/>
  <c r="BC56" i="8"/>
  <c r="BF91"/>
  <c r="BP44" i="7"/>
  <c r="BN35" i="8"/>
  <c r="BB91"/>
  <c r="BK33" i="7"/>
  <c r="AS78" i="8"/>
  <c r="BB46"/>
  <c r="BN55" i="7"/>
  <c r="BA56" i="8"/>
  <c r="AX11" i="7"/>
  <c r="AT56" i="8"/>
  <c r="AS24"/>
  <c r="AN56"/>
  <c r="BG78"/>
  <c r="BR35"/>
  <c r="BE35"/>
  <c r="AL44" i="7"/>
  <c r="BI78" i="8"/>
  <c r="BO46"/>
  <c r="AY57"/>
  <c r="BL33" i="7"/>
  <c r="BP56" i="8"/>
  <c r="BN66" i="7"/>
  <c r="BD35" i="8"/>
  <c r="AT13"/>
  <c r="BI35"/>
  <c r="AO55" i="7"/>
  <c r="BK56" i="8"/>
  <c r="BF35"/>
  <c r="BS55" i="7"/>
  <c r="BH33"/>
  <c r="BL55"/>
  <c r="BD55"/>
  <c r="BG35" i="8"/>
  <c r="BH35"/>
  <c r="BL11" i="7"/>
  <c r="AO33"/>
  <c r="BD46" i="8"/>
  <c r="BB22" i="7"/>
  <c r="BS44"/>
  <c r="BF13" i="8"/>
  <c r="BP91"/>
  <c r="AW11" i="7"/>
  <c r="BF66"/>
  <c r="AQ46" i="8"/>
  <c r="BM33" i="7"/>
  <c r="AL57" i="8"/>
  <c r="BQ33" i="7"/>
  <c r="CA345" i="8" l="1"/>
  <c r="CA347"/>
  <c r="CA352"/>
  <c r="CA348"/>
  <c r="CA351"/>
  <c r="CA349"/>
  <c r="CC128"/>
  <c r="AK140"/>
  <c r="CA343"/>
  <c r="CA346"/>
  <c r="CA344"/>
  <c r="CA350"/>
  <c r="CA342"/>
  <c r="CA353"/>
  <c r="CD331" i="7"/>
  <c r="AK343"/>
  <c r="CD333"/>
  <c r="AK345"/>
  <c r="CD335"/>
  <c r="AK347"/>
  <c r="CD332"/>
  <c r="AK344"/>
  <c r="CD336"/>
  <c r="AK348"/>
  <c r="CD340"/>
  <c r="AK352"/>
  <c r="CD330"/>
  <c r="AK342"/>
  <c r="CD338"/>
  <c r="AK350"/>
  <c r="CD337"/>
  <c r="AK349"/>
  <c r="CD339"/>
  <c r="AK351"/>
  <c r="CD341"/>
  <c r="AK353"/>
  <c r="CD334"/>
  <c r="AK346"/>
  <c r="DD34" i="8"/>
  <c r="CN34"/>
  <c r="CX90"/>
  <c r="DF23"/>
  <c r="CM56"/>
  <c r="DH12"/>
  <c r="CK56"/>
  <c r="DA45"/>
  <c r="DC55"/>
  <c r="DC77"/>
  <c r="CR44"/>
  <c r="DB55"/>
  <c r="DH90"/>
  <c r="CK34"/>
  <c r="DB90"/>
  <c r="CQ56"/>
  <c r="CT55"/>
  <c r="CZ90"/>
  <c r="DH23"/>
  <c r="CT90"/>
  <c r="DB23"/>
  <c r="CI56"/>
  <c r="CU12"/>
  <c r="CD55"/>
  <c r="CT45"/>
  <c r="CZ55"/>
  <c r="CT77"/>
  <c r="CN45"/>
  <c r="CX55"/>
  <c r="DD90"/>
  <c r="CG34"/>
  <c r="CE12"/>
  <c r="CY45"/>
  <c r="CD54"/>
  <c r="CJ90"/>
  <c r="CR22"/>
  <c r="CD89"/>
  <c r="CL23"/>
  <c r="DB34"/>
  <c r="CT12"/>
  <c r="CW56"/>
  <c r="CD44"/>
  <c r="CJ55"/>
  <c r="DC45"/>
  <c r="CH55"/>
  <c r="CN90"/>
  <c r="CV22"/>
  <c r="CL56"/>
  <c r="DE45"/>
  <c r="DG54"/>
  <c r="CI77"/>
  <c r="CU45"/>
  <c r="CF89"/>
  <c r="CN23"/>
  <c r="CS77"/>
  <c r="DF90"/>
  <c r="CE34"/>
  <c r="CU56"/>
  <c r="CL12"/>
  <c r="CS56"/>
  <c r="CF54"/>
  <c r="CE77"/>
  <c r="CK12"/>
  <c r="CS34"/>
  <c r="CI34"/>
  <c r="CY56"/>
  <c r="CV11"/>
  <c r="CT56"/>
  <c r="CI23"/>
  <c r="CD76"/>
  <c r="DD45"/>
  <c r="CG23"/>
  <c r="CO11"/>
  <c r="CW34"/>
  <c r="CJ45"/>
  <c r="DB45"/>
  <c r="DH55"/>
  <c r="CL77"/>
  <c r="CV44"/>
  <c r="DF55"/>
  <c r="CG12"/>
  <c r="CO33"/>
  <c r="DC12"/>
  <c r="CF33"/>
  <c r="CV55"/>
  <c r="CR76"/>
  <c r="CP56"/>
  <c r="DF45"/>
  <c r="CE23"/>
  <c r="CH77"/>
  <c r="CI45"/>
  <c r="DE56"/>
  <c r="CL45"/>
  <c r="CR54"/>
  <c r="DB77"/>
  <c r="CF44"/>
  <c r="CP55"/>
  <c r="CV89"/>
  <c r="DD23"/>
  <c r="CM12"/>
  <c r="CU34"/>
  <c r="CF55"/>
  <c r="DH77"/>
  <c r="CP45"/>
  <c r="CV54"/>
  <c r="CX77"/>
  <c r="CM34"/>
  <c r="DC56"/>
  <c r="DB12"/>
  <c r="DA56"/>
  <c r="CH45"/>
  <c r="CN55"/>
  <c r="CM77"/>
  <c r="DH45"/>
  <c r="CK23"/>
  <c r="CS12"/>
  <c r="DA34"/>
  <c r="CI12"/>
  <c r="CQ34"/>
  <c r="DG55"/>
  <c r="DB56"/>
  <c r="CG55"/>
  <c r="CI90"/>
  <c r="CQ23"/>
  <c r="DE77"/>
  <c r="CG90"/>
  <c r="CO22"/>
  <c r="CW12"/>
  <c r="DE34"/>
  <c r="CN12"/>
  <c r="CV33"/>
  <c r="CG45"/>
  <c r="CI55"/>
  <c r="DG76"/>
  <c r="DF56"/>
  <c r="CK55"/>
  <c r="CM90"/>
  <c r="CU23"/>
  <c r="DA77"/>
  <c r="CO55"/>
  <c r="DD56"/>
  <c r="CJ77"/>
  <c r="CX56"/>
  <c r="CE90"/>
  <c r="CM23"/>
  <c r="CP77"/>
  <c r="CH23"/>
  <c r="DF12"/>
  <c r="CX34"/>
  <c r="CJ12"/>
  <c r="CR33"/>
  <c r="DH56"/>
  <c r="CE55"/>
  <c r="CF76"/>
  <c r="CF11"/>
  <c r="DC34"/>
  <c r="CN56"/>
  <c r="CZ77"/>
  <c r="CH56"/>
  <c r="CX45"/>
  <c r="DD55"/>
  <c r="DF77"/>
  <c r="CS90"/>
  <c r="DA23"/>
  <c r="CD11"/>
  <c r="CH34"/>
  <c r="CY12"/>
  <c r="DG33"/>
  <c r="CR55"/>
  <c r="CV76"/>
  <c r="CS23"/>
  <c r="DA12"/>
  <c r="CQ12"/>
  <c r="CY34"/>
  <c r="CJ56"/>
  <c r="CO54"/>
  <c r="CQ90"/>
  <c r="CY23"/>
  <c r="CW77"/>
  <c r="CO89"/>
  <c r="CW23"/>
  <c r="DE12"/>
  <c r="CD33"/>
  <c r="CZ45"/>
  <c r="CO44"/>
  <c r="CQ55"/>
  <c r="CY77"/>
  <c r="CE45"/>
  <c r="CS55"/>
  <c r="CU90"/>
  <c r="DC23"/>
  <c r="CP90"/>
  <c r="CX23"/>
  <c r="CE56"/>
  <c r="CZ12"/>
  <c r="DH34"/>
  <c r="CS45"/>
  <c r="CU55"/>
  <c r="CU77"/>
  <c r="CP23"/>
  <c r="DF34"/>
  <c r="CR11"/>
  <c r="CZ34"/>
  <c r="CK45"/>
  <c r="CM55"/>
  <c r="CN77"/>
  <c r="DG44"/>
  <c r="CL55"/>
  <c r="CR89"/>
  <c r="CZ23"/>
  <c r="CL90"/>
  <c r="CT23"/>
  <c r="CK90"/>
  <c r="DA90"/>
  <c r="CP12"/>
  <c r="CP34"/>
  <c r="DG11"/>
  <c r="CJ34"/>
  <c r="CZ56"/>
  <c r="DD77"/>
  <c r="CQ45"/>
  <c r="DE55"/>
  <c r="DG89"/>
  <c r="CJ23"/>
  <c r="CG77"/>
  <c r="DE90"/>
  <c r="CD22"/>
  <c r="CX12"/>
  <c r="CT34"/>
  <c r="CH90"/>
  <c r="CW55"/>
  <c r="CY90"/>
  <c r="DG22"/>
  <c r="CO76"/>
  <c r="CW90"/>
  <c r="DE23"/>
  <c r="CH12"/>
  <c r="CL34"/>
  <c r="DD12"/>
  <c r="CG56"/>
  <c r="CW45"/>
  <c r="CY55"/>
  <c r="CQ77"/>
  <c r="CM45"/>
  <c r="DA55"/>
  <c r="DC90"/>
  <c r="CF22"/>
  <c r="CK77"/>
  <c r="DJ19" i="7"/>
  <c r="DK19" s="1"/>
  <c r="DJ8"/>
  <c r="DK8" s="1"/>
  <c r="DJ30"/>
  <c r="DK30" s="1"/>
  <c r="DJ41"/>
  <c r="DK41" s="1"/>
  <c r="CP31"/>
  <c r="CP42"/>
  <c r="CP9"/>
  <c r="CP20"/>
  <c r="CP53"/>
  <c r="CP64"/>
  <c r="CW31"/>
  <c r="CW42"/>
  <c r="CW9"/>
  <c r="CW20"/>
  <c r="CW53"/>
  <c r="CW64"/>
  <c r="CU32"/>
  <c r="CV32"/>
  <c r="CX32"/>
  <c r="CY32"/>
  <c r="CZ32"/>
  <c r="DA32"/>
  <c r="DB32"/>
  <c r="DC32"/>
  <c r="DD32"/>
  <c r="DE32"/>
  <c r="DF32"/>
  <c r="CU43"/>
  <c r="CV43"/>
  <c r="CX43"/>
  <c r="CY43"/>
  <c r="CZ43"/>
  <c r="DA43"/>
  <c r="DB43"/>
  <c r="DC43"/>
  <c r="DD43"/>
  <c r="DE43"/>
  <c r="DF43"/>
  <c r="CU10"/>
  <c r="CV10"/>
  <c r="CX10"/>
  <c r="CY10"/>
  <c r="CZ10"/>
  <c r="DA10"/>
  <c r="DB10"/>
  <c r="DC10"/>
  <c r="DD10"/>
  <c r="DE10"/>
  <c r="DF10"/>
  <c r="CU21"/>
  <c r="CV21"/>
  <c r="CX21"/>
  <c r="CY21"/>
  <c r="CZ21"/>
  <c r="DA21"/>
  <c r="DB21"/>
  <c r="DC21"/>
  <c r="DD21"/>
  <c r="DE21"/>
  <c r="DF21"/>
  <c r="CU54"/>
  <c r="CV54"/>
  <c r="CX54"/>
  <c r="CY54"/>
  <c r="CZ54"/>
  <c r="DA54"/>
  <c r="DB54"/>
  <c r="DC54"/>
  <c r="DD54"/>
  <c r="DE54"/>
  <c r="DF54"/>
  <c r="CU65"/>
  <c r="CV65"/>
  <c r="CX65"/>
  <c r="CY65"/>
  <c r="CZ65"/>
  <c r="DA65"/>
  <c r="DB65"/>
  <c r="DC65"/>
  <c r="DD65"/>
  <c r="DE65"/>
  <c r="DF65"/>
  <c r="CS31"/>
  <c r="CS42"/>
  <c r="CS9"/>
  <c r="CS20"/>
  <c r="CS53"/>
  <c r="CS64"/>
  <c r="CQ32"/>
  <c r="CQ43"/>
  <c r="CQ10"/>
  <c r="CQ21"/>
  <c r="CQ54"/>
  <c r="CQ65"/>
  <c r="CJ32"/>
  <c r="CJ43"/>
  <c r="CJ10"/>
  <c r="CJ21"/>
  <c r="CJ54"/>
  <c r="CJ65"/>
  <c r="CF32"/>
  <c r="CF43"/>
  <c r="CF10"/>
  <c r="CF21"/>
  <c r="CF54"/>
  <c r="CF65"/>
  <c r="CT32"/>
  <c r="CT43"/>
  <c r="CT10"/>
  <c r="CT21"/>
  <c r="CT54"/>
  <c r="CT65"/>
  <c r="A91" i="8"/>
  <c r="P91" s="1"/>
  <c r="P51"/>
  <c r="A13"/>
  <c r="A52"/>
  <c r="P12"/>
  <c r="P130"/>
  <c r="A248"/>
  <c r="P168"/>
  <c r="P247"/>
  <c r="A207"/>
  <c r="A287" s="1"/>
  <c r="A327" s="1"/>
  <c r="A367" s="1"/>
  <c r="A407" s="1"/>
  <c r="A447" s="1"/>
  <c r="A487" s="1"/>
  <c r="DI32" i="7"/>
  <c r="DI10"/>
  <c r="DH54"/>
  <c r="DH43"/>
  <c r="DI43"/>
  <c r="DH32"/>
  <c r="DI54"/>
  <c r="DI21"/>
  <c r="DH21"/>
  <c r="DH10"/>
  <c r="AI98" i="8"/>
  <c r="AI96"/>
  <c r="AI97"/>
  <c r="AJ68"/>
  <c r="CB56"/>
  <c r="AI103"/>
  <c r="AI94"/>
  <c r="AI105"/>
  <c r="AI125"/>
  <c r="AI104"/>
  <c r="AI111"/>
  <c r="AI100"/>
  <c r="AI107"/>
  <c r="CC114"/>
  <c r="AK126"/>
  <c r="CC108"/>
  <c r="AK120"/>
  <c r="P57" i="7"/>
  <c r="CC22"/>
  <c r="AJ23"/>
  <c r="AJ56"/>
  <c r="CC55"/>
  <c r="CC33"/>
  <c r="AJ34"/>
  <c r="CC66"/>
  <c r="AJ78"/>
  <c r="AJ67"/>
  <c r="CC44"/>
  <c r="AJ45"/>
  <c r="CC151" i="8"/>
  <c r="AK163"/>
  <c r="P53" i="7"/>
  <c r="P81"/>
  <c r="AK93" i="8"/>
  <c r="CC81"/>
  <c r="AI90"/>
  <c r="CC82"/>
  <c r="AK94"/>
  <c r="CC101"/>
  <c r="AK113"/>
  <c r="CB91"/>
  <c r="AJ103"/>
  <c r="CC87"/>
  <c r="AK99"/>
  <c r="CC95"/>
  <c r="AK107"/>
  <c r="CC98"/>
  <c r="AK110"/>
  <c r="CC88"/>
  <c r="AK100"/>
  <c r="CC97"/>
  <c r="AK109"/>
  <c r="CB102"/>
  <c r="AJ114"/>
  <c r="CB57"/>
  <c r="AJ69"/>
  <c r="N249" i="7"/>
  <c r="CB13" i="8"/>
  <c r="AJ14"/>
  <c r="AJ25"/>
  <c r="CB46"/>
  <c r="AJ58"/>
  <c r="CB35"/>
  <c r="AJ47"/>
  <c r="CC11" i="7"/>
  <c r="AJ12"/>
  <c r="CB24" i="8"/>
  <c r="AJ36"/>
  <c r="N248" i="7"/>
  <c r="AM23"/>
  <c r="A131" i="8" l="1"/>
  <c r="A171" s="1"/>
  <c r="AK152"/>
  <c r="CC140"/>
  <c r="CD346" i="7"/>
  <c r="AK358"/>
  <c r="CD358" s="1"/>
  <c r="CD353"/>
  <c r="AK365"/>
  <c r="CD365" s="1"/>
  <c r="CD351"/>
  <c r="AK363"/>
  <c r="CD363" s="1"/>
  <c r="CD349"/>
  <c r="AK361"/>
  <c r="CD361" s="1"/>
  <c r="CD350"/>
  <c r="AK362"/>
  <c r="CD362" s="1"/>
  <c r="CD342"/>
  <c r="AK354"/>
  <c r="CD352"/>
  <c r="AK364"/>
  <c r="CD364" s="1"/>
  <c r="CD348"/>
  <c r="AK360"/>
  <c r="CD360" s="1"/>
  <c r="CD344"/>
  <c r="AK356"/>
  <c r="CD356" s="1"/>
  <c r="CD347"/>
  <c r="AK359"/>
  <c r="CD359" s="1"/>
  <c r="CD345"/>
  <c r="AK357"/>
  <c r="CD357" s="1"/>
  <c r="CD343"/>
  <c r="AK355"/>
  <c r="DJ42"/>
  <c r="DK42" s="1"/>
  <c r="DJ20"/>
  <c r="DK20" s="1"/>
  <c r="DJ53"/>
  <c r="DK53" s="1"/>
  <c r="DJ9"/>
  <c r="DK9" s="1"/>
  <c r="DJ31"/>
  <c r="DK31" s="1"/>
  <c r="A92" i="8"/>
  <c r="P92" s="1"/>
  <c r="P52"/>
  <c r="P207"/>
  <c r="A527"/>
  <c r="P527" s="1"/>
  <c r="A607"/>
  <c r="A249"/>
  <c r="P169"/>
  <c r="A14"/>
  <c r="P13"/>
  <c r="A53"/>
  <c r="P248"/>
  <c r="A208"/>
  <c r="A288" s="1"/>
  <c r="A328" s="1"/>
  <c r="A368" s="1"/>
  <c r="A408" s="1"/>
  <c r="A448" s="1"/>
  <c r="A488" s="1"/>
  <c r="A132"/>
  <c r="A172" s="1"/>
  <c r="P131"/>
  <c r="AC49" i="7"/>
  <c r="AI119" i="8"/>
  <c r="AI123"/>
  <c r="AI137"/>
  <c r="AI106"/>
  <c r="AI109"/>
  <c r="AI112"/>
  <c r="AI116"/>
  <c r="AI117"/>
  <c r="AI115"/>
  <c r="AJ80"/>
  <c r="CB68"/>
  <c r="AI108"/>
  <c r="AI110"/>
  <c r="CC120"/>
  <c r="AK132"/>
  <c r="AK138"/>
  <c r="CC126"/>
  <c r="CC45" i="7"/>
  <c r="AJ46"/>
  <c r="AJ68"/>
  <c r="CC67"/>
  <c r="CC56"/>
  <c r="AJ57"/>
  <c r="AJ90"/>
  <c r="CC78"/>
  <c r="AJ79"/>
  <c r="AJ35"/>
  <c r="CC34"/>
  <c r="CC23"/>
  <c r="AJ24"/>
  <c r="AK175" i="8"/>
  <c r="CC163"/>
  <c r="AJ126"/>
  <c r="CB114"/>
  <c r="CC109"/>
  <c r="AK121"/>
  <c r="CC100"/>
  <c r="AK112"/>
  <c r="CC110"/>
  <c r="AK122"/>
  <c r="CC107"/>
  <c r="AK119"/>
  <c r="CC99"/>
  <c r="AK111"/>
  <c r="AJ115"/>
  <c r="CB103"/>
  <c r="CC113"/>
  <c r="AK125"/>
  <c r="CC94"/>
  <c r="AK106"/>
  <c r="AI102"/>
  <c r="CC93"/>
  <c r="AK105"/>
  <c r="CB36"/>
  <c r="AJ48"/>
  <c r="CB47"/>
  <c r="AJ59"/>
  <c r="CB58"/>
  <c r="AJ70"/>
  <c r="CB25"/>
  <c r="AJ37"/>
  <c r="AJ81"/>
  <c r="CB69"/>
  <c r="CC12" i="7"/>
  <c r="AJ13"/>
  <c r="CB14" i="8"/>
  <c r="AJ15"/>
  <c r="AJ26"/>
  <c r="AK164" l="1"/>
  <c r="CC152"/>
  <c r="CD355" i="7"/>
  <c r="AK367"/>
  <c r="CD354"/>
  <c r="AK366"/>
  <c r="P607" i="8"/>
  <c r="A647"/>
  <c r="A687" s="1"/>
  <c r="A727" s="1"/>
  <c r="A767" s="1"/>
  <c r="A807" s="1"/>
  <c r="A847" s="1"/>
  <c r="A887" s="1"/>
  <c r="A927" s="1"/>
  <c r="A967" s="1"/>
  <c r="A1007" s="1"/>
  <c r="A1047" s="1"/>
  <c r="A1087" s="1"/>
  <c r="A1127" s="1"/>
  <c r="A1167" s="1"/>
  <c r="A1207" s="1"/>
  <c r="A93"/>
  <c r="P53"/>
  <c r="P170"/>
  <c r="A250"/>
  <c r="P208"/>
  <c r="A528"/>
  <c r="P528" s="1"/>
  <c r="A608"/>
  <c r="P132"/>
  <c r="P93"/>
  <c r="A133"/>
  <c r="A173" s="1"/>
  <c r="A15"/>
  <c r="A54"/>
  <c r="P14"/>
  <c r="A209"/>
  <c r="A289" s="1"/>
  <c r="A329" s="1"/>
  <c r="A369" s="1"/>
  <c r="A409" s="1"/>
  <c r="A449" s="1"/>
  <c r="A489" s="1"/>
  <c r="P249"/>
  <c r="AC50" i="7"/>
  <c r="AI122" i="8"/>
  <c r="AI127"/>
  <c r="AI128"/>
  <c r="AI118"/>
  <c r="AI135"/>
  <c r="AI120"/>
  <c r="AJ92"/>
  <c r="CB80"/>
  <c r="AI129"/>
  <c r="AI124"/>
  <c r="AI121"/>
  <c r="AI149"/>
  <c r="AI131"/>
  <c r="CC138"/>
  <c r="AK150"/>
  <c r="AK144"/>
  <c r="CC132"/>
  <c r="P50" i="7"/>
  <c r="CC24"/>
  <c r="AJ25"/>
  <c r="AJ80"/>
  <c r="CC79"/>
  <c r="CC90"/>
  <c r="AJ102"/>
  <c r="AJ91"/>
  <c r="AJ69"/>
  <c r="CC68"/>
  <c r="AJ36"/>
  <c r="CC35"/>
  <c r="AJ58"/>
  <c r="CC57"/>
  <c r="AJ47"/>
  <c r="CC46"/>
  <c r="AK187" i="8"/>
  <c r="CC175"/>
  <c r="P51" i="7"/>
  <c r="CC105" i="8"/>
  <c r="AK117"/>
  <c r="CC106"/>
  <c r="AK118"/>
  <c r="CC125"/>
  <c r="AK137"/>
  <c r="CB115"/>
  <c r="AJ127"/>
  <c r="AI114"/>
  <c r="CC111"/>
  <c r="AK123"/>
  <c r="AK131"/>
  <c r="CC119"/>
  <c r="CC122"/>
  <c r="AK134"/>
  <c r="CC112"/>
  <c r="AK124"/>
  <c r="CC121"/>
  <c r="AK133"/>
  <c r="CB126"/>
  <c r="AJ138"/>
  <c r="N251" i="7"/>
  <c r="CB26" i="8"/>
  <c r="AJ38"/>
  <c r="CC13" i="7"/>
  <c r="AJ14"/>
  <c r="CB37" i="8"/>
  <c r="AJ49"/>
  <c r="CB15"/>
  <c r="AJ16"/>
  <c r="AJ27"/>
  <c r="CB81"/>
  <c r="AJ93"/>
  <c r="CB70"/>
  <c r="AJ82"/>
  <c r="CB59"/>
  <c r="AJ71"/>
  <c r="AJ60"/>
  <c r="CB48"/>
  <c r="N250" i="7"/>
  <c r="CC164" i="8" l="1"/>
  <c r="AK176"/>
  <c r="A1247"/>
  <c r="P1207"/>
  <c r="P608"/>
  <c r="A648"/>
  <c r="A688" s="1"/>
  <c r="A728" s="1"/>
  <c r="A768" s="1"/>
  <c r="A808" s="1"/>
  <c r="A848" s="1"/>
  <c r="A888" s="1"/>
  <c r="A928" s="1"/>
  <c r="A968" s="1"/>
  <c r="A1008" s="1"/>
  <c r="A1048" s="1"/>
  <c r="A1088" s="1"/>
  <c r="A1128" s="1"/>
  <c r="A1168" s="1"/>
  <c r="A1208" s="1"/>
  <c r="A94"/>
  <c r="P54"/>
  <c r="A16"/>
  <c r="P15"/>
  <c r="A55"/>
  <c r="P209"/>
  <c r="A529"/>
  <c r="P529" s="1"/>
  <c r="A609"/>
  <c r="A134"/>
  <c r="A174" s="1"/>
  <c r="P94"/>
  <c r="P133"/>
  <c r="P171"/>
  <c r="A251"/>
  <c r="P407"/>
  <c r="A210"/>
  <c r="A290" s="1"/>
  <c r="A330" s="1"/>
  <c r="A370" s="1"/>
  <c r="A410" s="1"/>
  <c r="A450" s="1"/>
  <c r="A490" s="1"/>
  <c r="P250"/>
  <c r="AC51" i="7"/>
  <c r="AI143" i="8"/>
  <c r="AI133"/>
  <c r="AI141"/>
  <c r="AJ104"/>
  <c r="CB92"/>
  <c r="AI147"/>
  <c r="AI139"/>
  <c r="AI161"/>
  <c r="AI136"/>
  <c r="AI132"/>
  <c r="AI130"/>
  <c r="AI140"/>
  <c r="AI134"/>
  <c r="CC144"/>
  <c r="AK156"/>
  <c r="CC150"/>
  <c r="AK162"/>
  <c r="CC91" i="7"/>
  <c r="AJ92"/>
  <c r="AJ81"/>
  <c r="CC80"/>
  <c r="AJ48"/>
  <c r="CC47"/>
  <c r="CC58"/>
  <c r="AJ59"/>
  <c r="AJ37"/>
  <c r="CC36"/>
  <c r="AJ70"/>
  <c r="CC69"/>
  <c r="AJ114"/>
  <c r="CC102"/>
  <c r="AJ103"/>
  <c r="CC25"/>
  <c r="AJ26"/>
  <c r="P70"/>
  <c r="AK199" i="8"/>
  <c r="CC187"/>
  <c r="P76" i="7"/>
  <c r="P80"/>
  <c r="P65"/>
  <c r="P52"/>
  <c r="P47"/>
  <c r="P49"/>
  <c r="AJ150" i="8"/>
  <c r="CB138"/>
  <c r="AK145"/>
  <c r="CC133"/>
  <c r="CC124"/>
  <c r="AK136"/>
  <c r="CC134"/>
  <c r="AK146"/>
  <c r="CC123"/>
  <c r="AK135"/>
  <c r="AI126"/>
  <c r="AJ139"/>
  <c r="CB127"/>
  <c r="AK149"/>
  <c r="CC137"/>
  <c r="CC118"/>
  <c r="AK130"/>
  <c r="AK129"/>
  <c r="CC117"/>
  <c r="AK143"/>
  <c r="CC131"/>
  <c r="CB60"/>
  <c r="AJ72"/>
  <c r="CB71"/>
  <c r="AJ83"/>
  <c r="CB93"/>
  <c r="AJ105"/>
  <c r="CB27"/>
  <c r="AJ39"/>
  <c r="CB38"/>
  <c r="AJ50"/>
  <c r="AJ94"/>
  <c r="CB82"/>
  <c r="AJ17"/>
  <c r="CB16"/>
  <c r="AJ28"/>
  <c r="CB49"/>
  <c r="AJ61"/>
  <c r="CC14" i="7"/>
  <c r="AJ15"/>
  <c r="N49"/>
  <c r="AK188" i="8" l="1"/>
  <c r="CC176"/>
  <c r="A1287"/>
  <c r="P1247"/>
  <c r="A1248"/>
  <c r="P1208"/>
  <c r="P609"/>
  <c r="A649"/>
  <c r="A689" s="1"/>
  <c r="A729" s="1"/>
  <c r="A769" s="1"/>
  <c r="A809" s="1"/>
  <c r="A849" s="1"/>
  <c r="A889" s="1"/>
  <c r="A929" s="1"/>
  <c r="A969" s="1"/>
  <c r="A1009" s="1"/>
  <c r="A1049" s="1"/>
  <c r="A1089" s="1"/>
  <c r="A1129" s="1"/>
  <c r="A1169" s="1"/>
  <c r="A1209" s="1"/>
  <c r="A95"/>
  <c r="P55"/>
  <c r="P210"/>
  <c r="A530"/>
  <c r="P530" s="1"/>
  <c r="A610"/>
  <c r="P487"/>
  <c r="P134"/>
  <c r="P95"/>
  <c r="A135"/>
  <c r="A175" s="1"/>
  <c r="A17"/>
  <c r="A56"/>
  <c r="P16"/>
  <c r="P251"/>
  <c r="A211"/>
  <c r="A291" s="1"/>
  <c r="A331" s="1"/>
  <c r="A371" s="1"/>
  <c r="A411" s="1"/>
  <c r="A451" s="1"/>
  <c r="A491" s="1"/>
  <c r="P408"/>
  <c r="A252"/>
  <c r="P172"/>
  <c r="AI146"/>
  <c r="AI142"/>
  <c r="AI148"/>
  <c r="AI151"/>
  <c r="AI159"/>
  <c r="CB104"/>
  <c r="AJ116"/>
  <c r="AI145"/>
  <c r="AI152"/>
  <c r="AI144"/>
  <c r="AI173"/>
  <c r="AI153"/>
  <c r="AI155"/>
  <c r="CC162"/>
  <c r="AK174"/>
  <c r="AK168"/>
  <c r="CC156"/>
  <c r="P58" i="7"/>
  <c r="AJ27"/>
  <c r="CC26"/>
  <c r="AJ104"/>
  <c r="CC103"/>
  <c r="CC114"/>
  <c r="AJ115"/>
  <c r="AJ126"/>
  <c r="AJ71"/>
  <c r="CC70"/>
  <c r="AJ38"/>
  <c r="CC37"/>
  <c r="CC48"/>
  <c r="AJ49"/>
  <c r="AJ82"/>
  <c r="CC81"/>
  <c r="AJ60"/>
  <c r="CC59"/>
  <c r="AJ93"/>
  <c r="CC92"/>
  <c r="AK211" i="8"/>
  <c r="CC199"/>
  <c r="P71" i="7"/>
  <c r="P67"/>
  <c r="P60"/>
  <c r="P74"/>
  <c r="P56"/>
  <c r="P61"/>
  <c r="P62"/>
  <c r="P69"/>
  <c r="P73"/>
  <c r="P68"/>
  <c r="P64"/>
  <c r="P48"/>
  <c r="P66"/>
  <c r="P46"/>
  <c r="P63"/>
  <c r="P75"/>
  <c r="P54"/>
  <c r="P78"/>
  <c r="CC130" i="8"/>
  <c r="AK142"/>
  <c r="CB139"/>
  <c r="AJ151"/>
  <c r="AI138"/>
  <c r="CC135"/>
  <c r="AK147"/>
  <c r="CC146"/>
  <c r="AK158"/>
  <c r="CC136"/>
  <c r="AK148"/>
  <c r="CC143"/>
  <c r="AK155"/>
  <c r="CC129"/>
  <c r="AK141"/>
  <c r="AK161"/>
  <c r="CC149"/>
  <c r="CC145"/>
  <c r="AK157"/>
  <c r="CB150"/>
  <c r="AJ162"/>
  <c r="CB94"/>
  <c r="AJ106"/>
  <c r="N50" i="7"/>
  <c r="CB50" i="8"/>
  <c r="AJ62"/>
  <c r="CB39"/>
  <c r="AJ51"/>
  <c r="CB83"/>
  <c r="AJ95"/>
  <c r="CC15" i="7"/>
  <c r="AJ16"/>
  <c r="CB61" i="8"/>
  <c r="AJ73"/>
  <c r="CB28"/>
  <c r="AJ40"/>
  <c r="AJ29"/>
  <c r="CB17"/>
  <c r="CB105"/>
  <c r="AJ117"/>
  <c r="AJ84"/>
  <c r="CB72"/>
  <c r="N252" i="7"/>
  <c r="AK200" i="8" l="1"/>
  <c r="CC188"/>
  <c r="A1288"/>
  <c r="P1248"/>
  <c r="A1327"/>
  <c r="P1287"/>
  <c r="A1249"/>
  <c r="P1209"/>
  <c r="P610"/>
  <c r="A650"/>
  <c r="A690" s="1"/>
  <c r="A730" s="1"/>
  <c r="A770" s="1"/>
  <c r="A810" s="1"/>
  <c r="A850" s="1"/>
  <c r="A890" s="1"/>
  <c r="A930" s="1"/>
  <c r="A970" s="1"/>
  <c r="A1010" s="1"/>
  <c r="A1050" s="1"/>
  <c r="A1090" s="1"/>
  <c r="A1130" s="1"/>
  <c r="A1170" s="1"/>
  <c r="A1210" s="1"/>
  <c r="A96"/>
  <c r="P56"/>
  <c r="A212"/>
  <c r="A292" s="1"/>
  <c r="A332" s="1"/>
  <c r="A372" s="1"/>
  <c r="A412" s="1"/>
  <c r="A452" s="1"/>
  <c r="A492" s="1"/>
  <c r="P252"/>
  <c r="P488"/>
  <c r="P409"/>
  <c r="A136"/>
  <c r="A176" s="1"/>
  <c r="P96"/>
  <c r="P135"/>
  <c r="A253"/>
  <c r="P173"/>
  <c r="P327"/>
  <c r="P211"/>
  <c r="A531"/>
  <c r="P531" s="1"/>
  <c r="A611"/>
  <c r="A18"/>
  <c r="P17"/>
  <c r="A57"/>
  <c r="AC53" i="7"/>
  <c r="AI167" i="8"/>
  <c r="AI156"/>
  <c r="AI157"/>
  <c r="AI163"/>
  <c r="AI154"/>
  <c r="AI165"/>
  <c r="AI185"/>
  <c r="AI164"/>
  <c r="AJ128"/>
  <c r="CB116"/>
  <c r="AI171"/>
  <c r="AI160"/>
  <c r="AI158"/>
  <c r="AK180"/>
  <c r="CC168"/>
  <c r="AK186"/>
  <c r="CC174"/>
  <c r="CC49" i="7"/>
  <c r="AJ50"/>
  <c r="CC126"/>
  <c r="AJ127"/>
  <c r="AJ138"/>
  <c r="AJ105"/>
  <c r="CC104"/>
  <c r="CC27"/>
  <c r="AJ28"/>
  <c r="AJ94"/>
  <c r="CC93"/>
  <c r="AJ61"/>
  <c r="CC60"/>
  <c r="CC82"/>
  <c r="AJ83"/>
  <c r="AJ39"/>
  <c r="CC38"/>
  <c r="CC71"/>
  <c r="AJ72"/>
  <c r="AJ116"/>
  <c r="CC115"/>
  <c r="AK223" i="8"/>
  <c r="CC211"/>
  <c r="P79" i="7"/>
  <c r="P59"/>
  <c r="P77"/>
  <c r="P72"/>
  <c r="AK173" i="8"/>
  <c r="CC161"/>
  <c r="AI150"/>
  <c r="CB162"/>
  <c r="AJ174"/>
  <c r="CC157"/>
  <c r="AK169"/>
  <c r="CC141"/>
  <c r="AK153"/>
  <c r="CC155"/>
  <c r="AK167"/>
  <c r="CC148"/>
  <c r="AK160"/>
  <c r="CC158"/>
  <c r="AK170"/>
  <c r="CC147"/>
  <c r="AK159"/>
  <c r="CB151"/>
  <c r="AJ163"/>
  <c r="CC142"/>
  <c r="AK154"/>
  <c r="N253" i="7"/>
  <c r="CB84" i="8"/>
  <c r="AJ96"/>
  <c r="CB29"/>
  <c r="AJ41"/>
  <c r="CB40"/>
  <c r="AJ52"/>
  <c r="CB95"/>
  <c r="AJ107"/>
  <c r="CB51"/>
  <c r="AJ63"/>
  <c r="AJ129"/>
  <c r="CB117"/>
  <c r="CB73"/>
  <c r="AJ85"/>
  <c r="CC16" i="7"/>
  <c r="AJ17"/>
  <c r="CB62" i="8"/>
  <c r="AJ74"/>
  <c r="CB106"/>
  <c r="AJ118"/>
  <c r="N51" i="7"/>
  <c r="A1289" i="8" l="1"/>
  <c r="P1249"/>
  <c r="A1367"/>
  <c r="A1407" s="1"/>
  <c r="A1447" s="1"/>
  <c r="P1327"/>
  <c r="A1328"/>
  <c r="P1288"/>
  <c r="A1250"/>
  <c r="P1210"/>
  <c r="P611"/>
  <c r="A651"/>
  <c r="A691" s="1"/>
  <c r="A731" s="1"/>
  <c r="A771" s="1"/>
  <c r="A811" s="1"/>
  <c r="A851" s="1"/>
  <c r="A891" s="1"/>
  <c r="A931" s="1"/>
  <c r="A971" s="1"/>
  <c r="A1011" s="1"/>
  <c r="A1051" s="1"/>
  <c r="A1091" s="1"/>
  <c r="A1131" s="1"/>
  <c r="A1171" s="1"/>
  <c r="A1211" s="1"/>
  <c r="A97"/>
  <c r="P97" s="1"/>
  <c r="P57"/>
  <c r="A254"/>
  <c r="P174"/>
  <c r="P410"/>
  <c r="A213"/>
  <c r="A293" s="1"/>
  <c r="A333" s="1"/>
  <c r="A373" s="1"/>
  <c r="A413" s="1"/>
  <c r="A453" s="1"/>
  <c r="A493" s="1"/>
  <c r="P253"/>
  <c r="P136"/>
  <c r="P489"/>
  <c r="P328"/>
  <c r="P212"/>
  <c r="A532"/>
  <c r="P532" s="1"/>
  <c r="A612"/>
  <c r="A137"/>
  <c r="A177" s="1"/>
  <c r="A19"/>
  <c r="A58"/>
  <c r="P18"/>
  <c r="P287"/>
  <c r="DI17" i="7"/>
  <c r="AC54"/>
  <c r="AI172" i="8"/>
  <c r="AI176"/>
  <c r="AI177"/>
  <c r="AI175"/>
  <c r="AI168"/>
  <c r="AI170"/>
  <c r="AI183"/>
  <c r="CB128"/>
  <c r="AJ140"/>
  <c r="AI197"/>
  <c r="AI166"/>
  <c r="AI169"/>
  <c r="AI179"/>
  <c r="CC186"/>
  <c r="AK198"/>
  <c r="CC180"/>
  <c r="AK192"/>
  <c r="CC72" i="7"/>
  <c r="AJ73"/>
  <c r="AJ84"/>
  <c r="CC83"/>
  <c r="CC28"/>
  <c r="AJ29"/>
  <c r="AJ139"/>
  <c r="CC138"/>
  <c r="AJ150"/>
  <c r="AJ117"/>
  <c r="CC116"/>
  <c r="CC39"/>
  <c r="AJ40"/>
  <c r="AJ62"/>
  <c r="CC61"/>
  <c r="AJ95"/>
  <c r="CC94"/>
  <c r="CC105"/>
  <c r="AJ106"/>
  <c r="CC127"/>
  <c r="AJ128"/>
  <c r="CC50"/>
  <c r="AJ51"/>
  <c r="AK235" i="8"/>
  <c r="CC223"/>
  <c r="AK179"/>
  <c r="CC167"/>
  <c r="CC153"/>
  <c r="AK165"/>
  <c r="CC169"/>
  <c r="AK181"/>
  <c r="AJ186"/>
  <c r="CB174"/>
  <c r="CC154"/>
  <c r="AK166"/>
  <c r="CB163"/>
  <c r="AJ175"/>
  <c r="CC159"/>
  <c r="AK171"/>
  <c r="CC170"/>
  <c r="AK182"/>
  <c r="CC160"/>
  <c r="AK172"/>
  <c r="AI162"/>
  <c r="AK185"/>
  <c r="CC173"/>
  <c r="CC17" i="7"/>
  <c r="CB85" i="8"/>
  <c r="AJ97"/>
  <c r="CB107"/>
  <c r="AJ119"/>
  <c r="CB41"/>
  <c r="AJ53"/>
  <c r="CB96"/>
  <c r="AJ108"/>
  <c r="N254" i="7"/>
  <c r="CB118" i="8"/>
  <c r="AJ130"/>
  <c r="CB74"/>
  <c r="AJ86"/>
  <c r="CB129"/>
  <c r="AJ141"/>
  <c r="CB63"/>
  <c r="AJ75"/>
  <c r="AJ64"/>
  <c r="CB52"/>
  <c r="CF22" i="7" l="1"/>
  <c r="AK212" i="8"/>
  <c r="CC200"/>
  <c r="A1290"/>
  <c r="P1250"/>
  <c r="A1368"/>
  <c r="A1408" s="1"/>
  <c r="A1448" s="1"/>
  <c r="P1328"/>
  <c r="A1487"/>
  <c r="P1447"/>
  <c r="A1329"/>
  <c r="P1289"/>
  <c r="A1251"/>
  <c r="P1211"/>
  <c r="P612"/>
  <c r="A652"/>
  <c r="A692" s="1"/>
  <c r="A732" s="1"/>
  <c r="A772" s="1"/>
  <c r="A812" s="1"/>
  <c r="A852" s="1"/>
  <c r="A892" s="1"/>
  <c r="A932" s="1"/>
  <c r="A972" s="1"/>
  <c r="A1012" s="1"/>
  <c r="A1052" s="1"/>
  <c r="A1092" s="1"/>
  <c r="A1132" s="1"/>
  <c r="A1172" s="1"/>
  <c r="A1212" s="1"/>
  <c r="A98"/>
  <c r="P98" s="1"/>
  <c r="P58"/>
  <c r="A20"/>
  <c r="P19"/>
  <c r="A59"/>
  <c r="P213"/>
  <c r="A533"/>
  <c r="P533" s="1"/>
  <c r="A613"/>
  <c r="P490"/>
  <c r="P411"/>
  <c r="P254"/>
  <c r="A214"/>
  <c r="A294" s="1"/>
  <c r="A334" s="1"/>
  <c r="A374" s="1"/>
  <c r="A414" s="1"/>
  <c r="A454" s="1"/>
  <c r="A494" s="1"/>
  <c r="P447"/>
  <c r="A138"/>
  <c r="A178" s="1"/>
  <c r="P137"/>
  <c r="P288"/>
  <c r="P329"/>
  <c r="A255"/>
  <c r="P175"/>
  <c r="DI29" i="7"/>
  <c r="CC29"/>
  <c r="AI181" i="8"/>
  <c r="AI209"/>
  <c r="AI182"/>
  <c r="AI187"/>
  <c r="AI188"/>
  <c r="AI191"/>
  <c r="AI178"/>
  <c r="CB140"/>
  <c r="AJ152"/>
  <c r="AI195"/>
  <c r="AI180"/>
  <c r="AI189"/>
  <c r="AI184"/>
  <c r="AC55" i="7"/>
  <c r="AK204" i="8"/>
  <c r="CC192"/>
  <c r="AK210"/>
  <c r="CC198"/>
  <c r="CC51" i="7"/>
  <c r="AJ52"/>
  <c r="CC128"/>
  <c r="AJ129"/>
  <c r="AJ107"/>
  <c r="CC106"/>
  <c r="CC40"/>
  <c r="AJ41"/>
  <c r="AJ151"/>
  <c r="CC150"/>
  <c r="AJ162"/>
  <c r="AJ140"/>
  <c r="CC139"/>
  <c r="AJ85"/>
  <c r="CC84"/>
  <c r="AJ96"/>
  <c r="CC95"/>
  <c r="CC62"/>
  <c r="AJ63"/>
  <c r="AJ118"/>
  <c r="CC117"/>
  <c r="AJ74"/>
  <c r="CC73"/>
  <c r="AK247" i="8"/>
  <c r="CC235"/>
  <c r="CC185"/>
  <c r="AK197"/>
  <c r="AI174"/>
  <c r="AK193"/>
  <c r="CC181"/>
  <c r="AK177"/>
  <c r="CC165"/>
  <c r="AK184"/>
  <c r="CC172"/>
  <c r="CC182"/>
  <c r="AK194"/>
  <c r="CC171"/>
  <c r="AK183"/>
  <c r="AJ187"/>
  <c r="CB175"/>
  <c r="CC166"/>
  <c r="AK178"/>
  <c r="CB186"/>
  <c r="AJ198"/>
  <c r="CC179"/>
  <c r="AK191"/>
  <c r="N255" i="7"/>
  <c r="N53"/>
  <c r="CB64" i="8"/>
  <c r="AJ76"/>
  <c r="CB86"/>
  <c r="AJ98"/>
  <c r="CB108"/>
  <c r="AJ120"/>
  <c r="CB75"/>
  <c r="AJ87"/>
  <c r="CB141"/>
  <c r="AJ153"/>
  <c r="CB130"/>
  <c r="AJ142"/>
  <c r="CB53"/>
  <c r="AJ65"/>
  <c r="CB119"/>
  <c r="AJ131"/>
  <c r="CB97"/>
  <c r="AJ109"/>
  <c r="AK224" l="1"/>
  <c r="CC212"/>
  <c r="A1252"/>
  <c r="P1212"/>
  <c r="A1291"/>
  <c r="P1251"/>
  <c r="A1369"/>
  <c r="A1409" s="1"/>
  <c r="A1449" s="1"/>
  <c r="P1329"/>
  <c r="P1448"/>
  <c r="A1488"/>
  <c r="A1330"/>
  <c r="P1290"/>
  <c r="P613"/>
  <c r="A653"/>
  <c r="A693" s="1"/>
  <c r="A733" s="1"/>
  <c r="A773" s="1"/>
  <c r="A813" s="1"/>
  <c r="A853" s="1"/>
  <c r="A893" s="1"/>
  <c r="A933" s="1"/>
  <c r="A973" s="1"/>
  <c r="A1013" s="1"/>
  <c r="A1053" s="1"/>
  <c r="A1093" s="1"/>
  <c r="A1133" s="1"/>
  <c r="A1173" s="1"/>
  <c r="A1213" s="1"/>
  <c r="A99"/>
  <c r="P99" s="1"/>
  <c r="P59"/>
  <c r="P255"/>
  <c r="A215"/>
  <c r="A295" s="1"/>
  <c r="A335" s="1"/>
  <c r="A375" s="1"/>
  <c r="A415" s="1"/>
  <c r="A455" s="1"/>
  <c r="A495" s="1"/>
  <c r="P289"/>
  <c r="P448"/>
  <c r="P138"/>
  <c r="P491"/>
  <c r="P330"/>
  <c r="P176"/>
  <c r="A256"/>
  <c r="A139"/>
  <c r="A179" s="1"/>
  <c r="A21"/>
  <c r="A60"/>
  <c r="P20"/>
  <c r="A567"/>
  <c r="P567" s="1"/>
  <c r="P214"/>
  <c r="A534"/>
  <c r="P534" s="1"/>
  <c r="A614"/>
  <c r="P412"/>
  <c r="DI41" i="7"/>
  <c r="CC41"/>
  <c r="AI201" i="8"/>
  <c r="AI207"/>
  <c r="AI203"/>
  <c r="AI199"/>
  <c r="AI221"/>
  <c r="AI196"/>
  <c r="AI192"/>
  <c r="CB152"/>
  <c r="AJ164"/>
  <c r="AI190"/>
  <c r="AI200"/>
  <c r="AI194"/>
  <c r="AI193"/>
  <c r="AC56" i="7"/>
  <c r="CC210" i="8"/>
  <c r="AK222"/>
  <c r="AK216"/>
  <c r="CC204"/>
  <c r="AJ64" i="7"/>
  <c r="CC63"/>
  <c r="CC151"/>
  <c r="AJ152"/>
  <c r="AJ163"/>
  <c r="CC107"/>
  <c r="AJ108"/>
  <c r="AJ75"/>
  <c r="CC74"/>
  <c r="AJ119"/>
  <c r="CC118"/>
  <c r="CC96"/>
  <c r="AJ97"/>
  <c r="AJ86"/>
  <c r="CC85"/>
  <c r="AJ141"/>
  <c r="CC140"/>
  <c r="AJ130"/>
  <c r="CC129"/>
  <c r="CC52"/>
  <c r="AJ53"/>
  <c r="AK259" i="8"/>
  <c r="CC247"/>
  <c r="CC191"/>
  <c r="AK203"/>
  <c r="CB198"/>
  <c r="AJ210"/>
  <c r="CC178"/>
  <c r="AK190"/>
  <c r="CC183"/>
  <c r="AK195"/>
  <c r="CC194"/>
  <c r="AK206"/>
  <c r="CC177"/>
  <c r="AK189"/>
  <c r="CC193"/>
  <c r="AK205"/>
  <c r="AI186"/>
  <c r="CB187"/>
  <c r="AJ199"/>
  <c r="CC184"/>
  <c r="AK196"/>
  <c r="CC197"/>
  <c r="AK209"/>
  <c r="N54" i="7"/>
  <c r="AJ121" i="8"/>
  <c r="CB109"/>
  <c r="CB65"/>
  <c r="AJ77"/>
  <c r="CB142"/>
  <c r="AJ154"/>
  <c r="CB98"/>
  <c r="AJ110"/>
  <c r="AJ88"/>
  <c r="CB76"/>
  <c r="N256" i="7"/>
  <c r="AJ143" i="8"/>
  <c r="CB131"/>
  <c r="CB153"/>
  <c r="AJ165"/>
  <c r="CB87"/>
  <c r="AJ99"/>
  <c r="CB120"/>
  <c r="AJ132"/>
  <c r="AK236" l="1"/>
  <c r="CC224"/>
  <c r="A1370"/>
  <c r="A1410" s="1"/>
  <c r="A1450" s="1"/>
  <c r="P1330"/>
  <c r="A1489"/>
  <c r="P1449"/>
  <c r="A1331"/>
  <c r="P1291"/>
  <c r="A1292"/>
  <c r="P1252"/>
  <c r="A1253"/>
  <c r="P1213"/>
  <c r="P614"/>
  <c r="A654"/>
  <c r="A694" s="1"/>
  <c r="A734" s="1"/>
  <c r="A774" s="1"/>
  <c r="A814" s="1"/>
  <c r="A854" s="1"/>
  <c r="A894" s="1"/>
  <c r="A934" s="1"/>
  <c r="A974" s="1"/>
  <c r="A1014" s="1"/>
  <c r="A1054" s="1"/>
  <c r="A1094" s="1"/>
  <c r="A1134" s="1"/>
  <c r="A1174" s="1"/>
  <c r="A1214" s="1"/>
  <c r="A100"/>
  <c r="A140" s="1"/>
  <c r="A180" s="1"/>
  <c r="P60"/>
  <c r="P492"/>
  <c r="P413"/>
  <c r="A22"/>
  <c r="P21"/>
  <c r="A61"/>
  <c r="P449"/>
  <c r="P367"/>
  <c r="P100"/>
  <c r="P139"/>
  <c r="A216"/>
  <c r="A296" s="1"/>
  <c r="A336" s="1"/>
  <c r="A376" s="1"/>
  <c r="A416" s="1"/>
  <c r="A456" s="1"/>
  <c r="A496" s="1"/>
  <c r="P256"/>
  <c r="P290"/>
  <c r="P331"/>
  <c r="P177"/>
  <c r="A257"/>
  <c r="A568"/>
  <c r="P568" s="1"/>
  <c r="P215"/>
  <c r="A535"/>
  <c r="P535" s="1"/>
  <c r="A615"/>
  <c r="DI53" i="7"/>
  <c r="CC53"/>
  <c r="AI206" i="8"/>
  <c r="AI202"/>
  <c r="AI208"/>
  <c r="AI211"/>
  <c r="AI219"/>
  <c r="AI205"/>
  <c r="AI212"/>
  <c r="AJ176"/>
  <c r="CB164"/>
  <c r="AI204"/>
  <c r="AI233"/>
  <c r="AI215"/>
  <c r="AI213"/>
  <c r="AC57" i="7"/>
  <c r="CC216" i="8"/>
  <c r="AK228"/>
  <c r="AK234"/>
  <c r="CC222"/>
  <c r="AJ98" i="7"/>
  <c r="CC97"/>
  <c r="AJ109"/>
  <c r="CC108"/>
  <c r="AJ174"/>
  <c r="CC162"/>
  <c r="CC163"/>
  <c r="AJ164"/>
  <c r="AJ65"/>
  <c r="CC64"/>
  <c r="AJ131"/>
  <c r="CC130"/>
  <c r="AJ142"/>
  <c r="CC141"/>
  <c r="CC86"/>
  <c r="AJ87"/>
  <c r="AJ120"/>
  <c r="CC119"/>
  <c r="AJ76"/>
  <c r="CC75"/>
  <c r="AJ153"/>
  <c r="CC152"/>
  <c r="AK271" i="8"/>
  <c r="AK283" s="1"/>
  <c r="CC259"/>
  <c r="CC209"/>
  <c r="AK221"/>
  <c r="CC196"/>
  <c r="AK208"/>
  <c r="CB199"/>
  <c r="AJ211"/>
  <c r="AI198"/>
  <c r="CC205"/>
  <c r="AK217"/>
  <c r="CC189"/>
  <c r="AK201"/>
  <c r="CC206"/>
  <c r="AK218"/>
  <c r="AK207"/>
  <c r="CC195"/>
  <c r="CC190"/>
  <c r="AK202"/>
  <c r="AJ222"/>
  <c r="CB210"/>
  <c r="CC203"/>
  <c r="AK215"/>
  <c r="N55" i="7"/>
  <c r="CB132" i="8"/>
  <c r="AJ144"/>
  <c r="AJ177"/>
  <c r="CB165"/>
  <c r="CB110"/>
  <c r="AJ122"/>
  <c r="CB77"/>
  <c r="AJ89"/>
  <c r="N257" i="7"/>
  <c r="CB99" i="8"/>
  <c r="AJ111"/>
  <c r="CB143"/>
  <c r="AJ155"/>
  <c r="CB88"/>
  <c r="AJ100"/>
  <c r="AJ166"/>
  <c r="CB154"/>
  <c r="CB121"/>
  <c r="AJ133"/>
  <c r="CC236" l="1"/>
  <c r="AK248"/>
  <c r="AK295"/>
  <c r="CC283"/>
  <c r="A1293"/>
  <c r="P1253"/>
  <c r="A1332"/>
  <c r="P1292"/>
  <c r="A1371"/>
  <c r="A1411" s="1"/>
  <c r="A1451" s="1"/>
  <c r="P1331"/>
  <c r="P1450"/>
  <c r="A1490"/>
  <c r="A1254"/>
  <c r="P1214"/>
  <c r="P615"/>
  <c r="A655"/>
  <c r="A695" s="1"/>
  <c r="A735" s="1"/>
  <c r="A775" s="1"/>
  <c r="A815" s="1"/>
  <c r="A855" s="1"/>
  <c r="A895" s="1"/>
  <c r="A935" s="1"/>
  <c r="A975" s="1"/>
  <c r="A1015" s="1"/>
  <c r="A1055" s="1"/>
  <c r="A1095" s="1"/>
  <c r="A1135" s="1"/>
  <c r="A1175" s="1"/>
  <c r="A1215" s="1"/>
  <c r="A101"/>
  <c r="P101" s="1"/>
  <c r="P61"/>
  <c r="P368"/>
  <c r="P291"/>
  <c r="P450"/>
  <c r="P216"/>
  <c r="A536"/>
  <c r="P536" s="1"/>
  <c r="A616"/>
  <c r="P140"/>
  <c r="P414"/>
  <c r="A23"/>
  <c r="A62"/>
  <c r="P22"/>
  <c r="P493"/>
  <c r="A217"/>
  <c r="A297" s="1"/>
  <c r="A337" s="1"/>
  <c r="A377" s="1"/>
  <c r="A417" s="1"/>
  <c r="A457" s="1"/>
  <c r="A497" s="1"/>
  <c r="P257"/>
  <c r="A569"/>
  <c r="P569" s="1"/>
  <c r="A258"/>
  <c r="P178"/>
  <c r="P332"/>
  <c r="DI65" i="7"/>
  <c r="CC65"/>
  <c r="AI227" i="8"/>
  <c r="AI216"/>
  <c r="CB176"/>
  <c r="AJ188"/>
  <c r="AI217"/>
  <c r="AI223"/>
  <c r="AI214"/>
  <c r="AI225"/>
  <c r="AI245"/>
  <c r="AI224"/>
  <c r="AI231"/>
  <c r="AI220"/>
  <c r="AI218"/>
  <c r="AC58" i="7"/>
  <c r="AK246" i="8"/>
  <c r="CC234"/>
  <c r="AK240"/>
  <c r="CC228"/>
  <c r="N258" i="7"/>
  <c r="AJ154"/>
  <c r="CC153"/>
  <c r="CC76"/>
  <c r="AJ77"/>
  <c r="CC120"/>
  <c r="AJ121"/>
  <c r="AJ143"/>
  <c r="CC142"/>
  <c r="CC131"/>
  <c r="AJ132"/>
  <c r="AJ175"/>
  <c r="CC174"/>
  <c r="AJ186"/>
  <c r="CC109"/>
  <c r="AJ110"/>
  <c r="CC98"/>
  <c r="AJ99"/>
  <c r="CC87"/>
  <c r="AJ88"/>
  <c r="CC164"/>
  <c r="AJ165"/>
  <c r="CC271" i="8"/>
  <c r="CC215"/>
  <c r="AK227"/>
  <c r="CC202"/>
  <c r="AK214"/>
  <c r="AK230"/>
  <c r="CC218"/>
  <c r="CC201"/>
  <c r="AK213"/>
  <c r="AK229"/>
  <c r="CC217"/>
  <c r="AI210"/>
  <c r="CB222"/>
  <c r="AJ234"/>
  <c r="CC207"/>
  <c r="AK219"/>
  <c r="CB211"/>
  <c r="AJ223"/>
  <c r="AK220"/>
  <c r="CC208"/>
  <c r="CC221"/>
  <c r="AK233"/>
  <c r="CB133"/>
  <c r="AJ145"/>
  <c r="CB155"/>
  <c r="AJ167"/>
  <c r="N56" i="7"/>
  <c r="CB89" i="8"/>
  <c r="AJ101"/>
  <c r="AJ134"/>
  <c r="CB122"/>
  <c r="CB166"/>
  <c r="AJ178"/>
  <c r="CB100"/>
  <c r="AJ112"/>
  <c r="AJ123"/>
  <c r="CB111"/>
  <c r="CB177"/>
  <c r="AJ189"/>
  <c r="CB144"/>
  <c r="AJ156"/>
  <c r="A141" l="1"/>
  <c r="A181" s="1"/>
  <c r="CC248"/>
  <c r="AK260"/>
  <c r="CC295"/>
  <c r="AK307"/>
  <c r="A1294"/>
  <c r="P1254"/>
  <c r="A1491"/>
  <c r="P1451"/>
  <c r="A1372"/>
  <c r="A1412" s="1"/>
  <c r="A1452" s="1"/>
  <c r="P1332"/>
  <c r="A1333"/>
  <c r="P1293"/>
  <c r="A1255"/>
  <c r="P1215"/>
  <c r="P616"/>
  <c r="A656"/>
  <c r="A696" s="1"/>
  <c r="A736" s="1"/>
  <c r="A776" s="1"/>
  <c r="A816" s="1"/>
  <c r="A856" s="1"/>
  <c r="A896" s="1"/>
  <c r="A936" s="1"/>
  <c r="A976" s="1"/>
  <c r="A1016" s="1"/>
  <c r="A1056" s="1"/>
  <c r="A1096" s="1"/>
  <c r="A1136" s="1"/>
  <c r="A1176" s="1"/>
  <c r="A1216" s="1"/>
  <c r="A102"/>
  <c r="P102" s="1"/>
  <c r="P62"/>
  <c r="P292"/>
  <c r="A218"/>
  <c r="A298" s="1"/>
  <c r="A338" s="1"/>
  <c r="A378" s="1"/>
  <c r="A418" s="1"/>
  <c r="A458" s="1"/>
  <c r="A498" s="1"/>
  <c r="P258"/>
  <c r="P369"/>
  <c r="P217"/>
  <c r="A537"/>
  <c r="P537" s="1"/>
  <c r="A617"/>
  <c r="A142"/>
  <c r="A182" s="1"/>
  <c r="P141"/>
  <c r="A259"/>
  <c r="P179"/>
  <c r="A570"/>
  <c r="P570" s="1"/>
  <c r="P451"/>
  <c r="P415"/>
  <c r="P333"/>
  <c r="A24"/>
  <c r="P23"/>
  <c r="A63"/>
  <c r="P494"/>
  <c r="N259" i="7"/>
  <c r="CC77"/>
  <c r="AI232" i="8"/>
  <c r="AI236"/>
  <c r="AI237"/>
  <c r="AI235"/>
  <c r="AJ200"/>
  <c r="CB188"/>
  <c r="AI228"/>
  <c r="AI230"/>
  <c r="AI243"/>
  <c r="AI257"/>
  <c r="AI226"/>
  <c r="AI229"/>
  <c r="AI239"/>
  <c r="AC59" i="7"/>
  <c r="CC240" i="8"/>
  <c r="AK252"/>
  <c r="CC246"/>
  <c r="AK258"/>
  <c r="AJ166" i="7"/>
  <c r="CC165"/>
  <c r="AJ89"/>
  <c r="CC88"/>
  <c r="AJ100"/>
  <c r="CC99"/>
  <c r="AJ111"/>
  <c r="CC110"/>
  <c r="AJ198"/>
  <c r="CC186"/>
  <c r="AJ187"/>
  <c r="AJ176"/>
  <c r="CC175"/>
  <c r="CC143"/>
  <c r="AJ144"/>
  <c r="AJ155"/>
  <c r="CC154"/>
  <c r="AJ133"/>
  <c r="CC132"/>
  <c r="AJ122"/>
  <c r="CC121"/>
  <c r="CB223" i="8"/>
  <c r="AJ235"/>
  <c r="AI222"/>
  <c r="CC229"/>
  <c r="AK241"/>
  <c r="CC230"/>
  <c r="AK242"/>
  <c r="CC233"/>
  <c r="AK245"/>
  <c r="AK232"/>
  <c r="CC220"/>
  <c r="CC219"/>
  <c r="AK231"/>
  <c r="CB234"/>
  <c r="AJ246"/>
  <c r="CC213"/>
  <c r="AK225"/>
  <c r="CC214"/>
  <c r="AK226"/>
  <c r="CC227"/>
  <c r="AK239"/>
  <c r="AJ168"/>
  <c r="CB156"/>
  <c r="CB189"/>
  <c r="AJ201"/>
  <c r="CB123"/>
  <c r="AJ135"/>
  <c r="CB178"/>
  <c r="AJ190"/>
  <c r="AJ179"/>
  <c r="CB167"/>
  <c r="AJ157"/>
  <c r="CB145"/>
  <c r="N57" i="7"/>
  <c r="CB112" i="8"/>
  <c r="AJ124"/>
  <c r="CB134"/>
  <c r="AJ146"/>
  <c r="CB101"/>
  <c r="AJ113"/>
  <c r="N58" i="7"/>
  <c r="AK272" i="8" l="1"/>
  <c r="CC260"/>
  <c r="CC307"/>
  <c r="AK319"/>
  <c r="A1295"/>
  <c r="P1255"/>
  <c r="A1373"/>
  <c r="A1413" s="1"/>
  <c r="A1453" s="1"/>
  <c r="P1333"/>
  <c r="P1452"/>
  <c r="A1492"/>
  <c r="A1334"/>
  <c r="P1294"/>
  <c r="A1256"/>
  <c r="P1216"/>
  <c r="P617"/>
  <c r="A657"/>
  <c r="A697" s="1"/>
  <c r="A737" s="1"/>
  <c r="A777" s="1"/>
  <c r="A817" s="1"/>
  <c r="A857" s="1"/>
  <c r="A897" s="1"/>
  <c r="A937" s="1"/>
  <c r="A977" s="1"/>
  <c r="A1017" s="1"/>
  <c r="A1057" s="1"/>
  <c r="A1097" s="1"/>
  <c r="A1137" s="1"/>
  <c r="A1177" s="1"/>
  <c r="A1217" s="1"/>
  <c r="A103"/>
  <c r="P103" s="1"/>
  <c r="P63"/>
  <c r="P180"/>
  <c r="A260"/>
  <c r="P293"/>
  <c r="P218"/>
  <c r="A538"/>
  <c r="P538" s="1"/>
  <c r="A618"/>
  <c r="P452"/>
  <c r="P1487"/>
  <c r="P334"/>
  <c r="A143"/>
  <c r="A183" s="1"/>
  <c r="A25"/>
  <c r="A64"/>
  <c r="P24"/>
  <c r="P495"/>
  <c r="A571"/>
  <c r="P571" s="1"/>
  <c r="P370"/>
  <c r="P416"/>
  <c r="A219"/>
  <c r="A299" s="1"/>
  <c r="A339" s="1"/>
  <c r="A379" s="1"/>
  <c r="A419" s="1"/>
  <c r="A459" s="1"/>
  <c r="A499" s="1"/>
  <c r="P259"/>
  <c r="P142"/>
  <c r="AC60" i="7"/>
  <c r="CC89"/>
  <c r="AI241" i="8"/>
  <c r="AI269"/>
  <c r="AI242"/>
  <c r="AI247"/>
  <c r="AI248"/>
  <c r="AI251"/>
  <c r="AI238"/>
  <c r="AI255"/>
  <c r="AI240"/>
  <c r="AJ212"/>
  <c r="CB200"/>
  <c r="AI249"/>
  <c r="AI244"/>
  <c r="CC258"/>
  <c r="AK270"/>
  <c r="AK264"/>
  <c r="CC252"/>
  <c r="N260" i="7"/>
  <c r="AJ145"/>
  <c r="CC144"/>
  <c r="AJ188"/>
  <c r="CC187"/>
  <c r="CC198"/>
  <c r="AJ199"/>
  <c r="AJ210"/>
  <c r="CC111"/>
  <c r="AJ112"/>
  <c r="AJ101"/>
  <c r="CC100"/>
  <c r="CC166"/>
  <c r="AJ167"/>
  <c r="CC122"/>
  <c r="AJ123"/>
  <c r="CC133"/>
  <c r="AJ134"/>
  <c r="CC155"/>
  <c r="AJ156"/>
  <c r="CC176"/>
  <c r="AJ177"/>
  <c r="AI234" i="8"/>
  <c r="AJ247"/>
  <c r="CB235"/>
  <c r="CC239"/>
  <c r="AK251"/>
  <c r="CC226"/>
  <c r="AK238"/>
  <c r="AK237"/>
  <c r="CC225"/>
  <c r="CB246"/>
  <c r="AJ258"/>
  <c r="CC231"/>
  <c r="AK243"/>
  <c r="CC232"/>
  <c r="AK244"/>
  <c r="CC245"/>
  <c r="AK257"/>
  <c r="CC242"/>
  <c r="AK254"/>
  <c r="CC241"/>
  <c r="AK253"/>
  <c r="AJ202"/>
  <c r="CB190"/>
  <c r="CB135"/>
  <c r="AJ147"/>
  <c r="AJ125"/>
  <c r="CB113"/>
  <c r="CB146"/>
  <c r="AJ158"/>
  <c r="CB124"/>
  <c r="AJ136"/>
  <c r="CB157"/>
  <c r="AJ169"/>
  <c r="CB179"/>
  <c r="AJ191"/>
  <c r="CB201"/>
  <c r="AJ213"/>
  <c r="CB168"/>
  <c r="AJ180"/>
  <c r="BN128" i="7"/>
  <c r="BQ74" i="8"/>
  <c r="BE15" i="7"/>
  <c r="AL118" i="8"/>
  <c r="BJ115" i="7"/>
  <c r="AW140" i="8"/>
  <c r="BI39" i="7"/>
  <c r="BN14" i="8"/>
  <c r="BQ163"/>
  <c r="BO14" i="7"/>
  <c r="AX127" i="8"/>
  <c r="BC105" i="7"/>
  <c r="BD107"/>
  <c r="AS105" i="8"/>
  <c r="AT40"/>
  <c r="AN41"/>
  <c r="BI52"/>
  <c r="AM96"/>
  <c r="AV90"/>
  <c r="AQ118"/>
  <c r="BK153"/>
  <c r="AT15" i="7"/>
  <c r="AY29" i="8"/>
  <c r="BP102"/>
  <c r="AQ49" i="7"/>
  <c r="AZ48" i="8"/>
  <c r="AZ71"/>
  <c r="AT105"/>
  <c r="BC115" i="7"/>
  <c r="AW61" i="8"/>
  <c r="BF13" i="7"/>
  <c r="BA128"/>
  <c r="BG107"/>
  <c r="BP76" i="8"/>
  <c r="AL151" i="7"/>
  <c r="BS46"/>
  <c r="BP118"/>
  <c r="BA129"/>
  <c r="AP28" i="8"/>
  <c r="BA92"/>
  <c r="AN71" i="7"/>
  <c r="BJ36"/>
  <c r="AZ97" i="8"/>
  <c r="AL102"/>
  <c r="BO96"/>
  <c r="BA72" i="7"/>
  <c r="AR86" i="8"/>
  <c r="BF38" i="7"/>
  <c r="AN27"/>
  <c r="AY128"/>
  <c r="BJ47" i="8"/>
  <c r="AQ39"/>
  <c r="BR61"/>
  <c r="BR68" i="7"/>
  <c r="BR187" i="8"/>
  <c r="BR67" i="7"/>
  <c r="BG174" i="8"/>
  <c r="BK83"/>
  <c r="AT118"/>
  <c r="BR27" i="7"/>
  <c r="BB114"/>
  <c r="BP52" i="8"/>
  <c r="BH52"/>
  <c r="AW117"/>
  <c r="AP51" i="7"/>
  <c r="AV81"/>
  <c r="AQ107" i="8"/>
  <c r="AQ24" i="7"/>
  <c r="BJ13"/>
  <c r="AV61" i="8"/>
  <c r="BQ65"/>
  <c r="BI107" i="7"/>
  <c r="BP16" i="8"/>
  <c r="AL74"/>
  <c r="BF118"/>
  <c r="BS24" i="7"/>
  <c r="BA68" i="8"/>
  <c r="BN142"/>
  <c r="AR65"/>
  <c r="BC85" i="7"/>
  <c r="BB16" i="8"/>
  <c r="BE187"/>
  <c r="AR75"/>
  <c r="AY39" i="7"/>
  <c r="BD94"/>
  <c r="AY152" i="8"/>
  <c r="AR162" i="7"/>
  <c r="BI13"/>
  <c r="BM102" i="8"/>
  <c r="AL98"/>
  <c r="BR38"/>
  <c r="AW90" i="7"/>
  <c r="AQ117"/>
  <c r="AP151"/>
  <c r="AZ108" i="8"/>
  <c r="AQ25"/>
  <c r="BK46" i="7"/>
  <c r="BA92"/>
  <c r="BC68"/>
  <c r="BC58"/>
  <c r="BQ50" i="8"/>
  <c r="AM93" i="7"/>
  <c r="AY28" i="8"/>
  <c r="BH82"/>
  <c r="AV36"/>
  <c r="BL28" i="7"/>
  <c r="BL73"/>
  <c r="BR116" i="8"/>
  <c r="BI60"/>
  <c r="AR35" i="7"/>
  <c r="AY139"/>
  <c r="AQ139"/>
  <c r="AP13"/>
  <c r="AX91"/>
  <c r="AX34"/>
  <c r="AR87" i="8"/>
  <c r="BA102"/>
  <c r="AU108"/>
  <c r="BL63" i="7"/>
  <c r="BL64" i="8"/>
  <c r="AL28"/>
  <c r="AX94"/>
  <c r="AR62" i="7"/>
  <c r="AO81" i="8"/>
  <c r="BO103"/>
  <c r="AQ163"/>
  <c r="AY70"/>
  <c r="BC36"/>
  <c r="BF68"/>
  <c r="BN107"/>
  <c r="AP83"/>
  <c r="AR47"/>
  <c r="BI103"/>
  <c r="AX14" i="7"/>
  <c r="AN92" i="8"/>
  <c r="BG51" i="7"/>
  <c r="BC62"/>
  <c r="AN28"/>
  <c r="BC138"/>
  <c r="AT52" i="8"/>
  <c r="AX92" i="7"/>
  <c r="BB58"/>
  <c r="BR87" i="8"/>
  <c r="BG102" i="7"/>
  <c r="AM75" i="8"/>
  <c r="BH59" i="7"/>
  <c r="BJ187" i="8"/>
  <c r="AS94" i="7"/>
  <c r="AU163" i="8"/>
  <c r="BS29" i="7"/>
  <c r="BN69" i="8"/>
  <c r="AM82"/>
  <c r="BO141"/>
  <c r="AR102" i="7"/>
  <c r="BA61" i="8"/>
  <c r="BE38"/>
  <c r="BP94" i="7"/>
  <c r="BB15"/>
  <c r="BK131" i="8"/>
  <c r="BJ79" i="7"/>
  <c r="AQ78"/>
  <c r="AN15" i="8"/>
  <c r="AL69"/>
  <c r="BR16" i="7"/>
  <c r="BP74" i="8"/>
  <c r="AV70"/>
  <c r="BC25"/>
  <c r="AT84" i="7"/>
  <c r="BM151" i="8"/>
  <c r="BQ26" i="7"/>
  <c r="AX163" i="8"/>
  <c r="AV38" i="7"/>
  <c r="BI126"/>
  <c r="AS128" i="8"/>
  <c r="AV151"/>
  <c r="BB63"/>
  <c r="AU96"/>
  <c r="BL47"/>
  <c r="BQ106" i="7"/>
  <c r="AY114"/>
  <c r="AR118" i="8"/>
  <c r="AZ106"/>
  <c r="BD63"/>
  <c r="AP93" i="7"/>
  <c r="BB84" i="8"/>
  <c r="BG59"/>
  <c r="BS115" i="7"/>
  <c r="BE67"/>
  <c r="BH109" i="8"/>
  <c r="AQ65"/>
  <c r="AR60"/>
  <c r="AS14" i="7"/>
  <c r="AP116" i="8"/>
  <c r="BE60"/>
  <c r="AW90"/>
  <c r="AS95" i="7"/>
  <c r="BH150"/>
  <c r="AP52" i="8"/>
  <c r="AX187"/>
  <c r="AX104" i="7"/>
  <c r="BJ129" i="8"/>
  <c r="AZ37"/>
  <c r="BM174"/>
  <c r="AU70"/>
  <c r="AY45" i="7"/>
  <c r="BK73" i="8"/>
  <c r="AT63"/>
  <c r="BK84"/>
  <c r="BK72" i="7"/>
  <c r="AU37" i="8"/>
  <c r="AT150"/>
  <c r="BA68" i="7"/>
  <c r="BB108" i="8"/>
  <c r="AV140"/>
  <c r="AQ52" i="7"/>
  <c r="AS16"/>
  <c r="BR93"/>
  <c r="AZ60"/>
  <c r="BB48"/>
  <c r="AQ85"/>
  <c r="BD116"/>
  <c r="BI105"/>
  <c r="AU87" i="8"/>
  <c r="BD93"/>
  <c r="BC41" i="7"/>
  <c r="AS60" i="8"/>
  <c r="AV96" i="7"/>
  <c r="AO102"/>
  <c r="AR128" i="8"/>
  <c r="BD67" i="7"/>
  <c r="BR49" i="8"/>
  <c r="BB85" i="7"/>
  <c r="BB50" i="8"/>
  <c r="AN129"/>
  <c r="BK129" i="7"/>
  <c r="AW61"/>
  <c r="AZ109" i="8"/>
  <c r="BK126" i="7"/>
  <c r="BS50"/>
  <c r="BA138" i="8"/>
  <c r="BO85"/>
  <c r="AW34" i="7"/>
  <c r="BG117" i="8"/>
  <c r="AR63" i="7"/>
  <c r="AZ49"/>
  <c r="BQ93"/>
  <c r="BS85"/>
  <c r="AX23"/>
  <c r="BN98" i="8"/>
  <c r="BA174"/>
  <c r="AX142"/>
  <c r="AO108"/>
  <c r="AL92" i="7"/>
  <c r="BK152" i="8"/>
  <c r="BE107"/>
  <c r="BM63"/>
  <c r="BS138" i="7"/>
  <c r="AV29"/>
  <c r="AQ64" i="8"/>
  <c r="BN139" i="7"/>
  <c r="AX114" i="8"/>
  <c r="AY49" i="7"/>
  <c r="BA28"/>
  <c r="BA115" i="8"/>
  <c r="BE114" i="7"/>
  <c r="BO12"/>
  <c r="AS58" i="8"/>
  <c r="AQ82"/>
  <c r="BL16" i="7"/>
  <c r="BH128" i="8"/>
  <c r="AT107"/>
  <c r="BO63" i="7"/>
  <c r="AP117" i="8"/>
  <c r="AS76"/>
  <c r="AX139" i="7"/>
  <c r="BG94"/>
  <c r="AT103"/>
  <c r="AM60"/>
  <c r="AQ104" i="8"/>
  <c r="AR114"/>
  <c r="AZ48" i="7"/>
  <c r="BF16" i="8"/>
  <c r="BB61"/>
  <c r="AL46" i="7"/>
  <c r="BB13"/>
  <c r="AO103" i="8"/>
  <c r="AM41"/>
  <c r="BL58"/>
  <c r="AL67" i="7"/>
  <c r="AU83" i="8"/>
  <c r="BF61"/>
  <c r="BO69"/>
  <c r="BK68"/>
  <c r="AQ139"/>
  <c r="BO81" i="7"/>
  <c r="BF29"/>
  <c r="BI59" i="8"/>
  <c r="BS78" i="7"/>
  <c r="BB67"/>
  <c r="AZ79"/>
  <c r="AU81"/>
  <c r="AV86" i="8"/>
  <c r="BP102" i="7"/>
  <c r="BF86" i="8"/>
  <c r="AY95"/>
  <c r="AZ93" i="7"/>
  <c r="AY40"/>
  <c r="BQ151"/>
  <c r="AS140"/>
  <c r="BC109" i="8"/>
  <c r="BJ80"/>
  <c r="AU29"/>
  <c r="BQ162"/>
  <c r="AL141"/>
  <c r="AV128" i="7"/>
  <c r="BC27" i="8"/>
  <c r="BR72" i="7"/>
  <c r="BL102" i="8"/>
  <c r="BC120"/>
  <c r="BL59"/>
  <c r="BA49"/>
  <c r="BK51"/>
  <c r="BQ71" i="7"/>
  <c r="BK94"/>
  <c r="AS84" i="8"/>
  <c r="AW70" i="7"/>
  <c r="BQ26" i="8"/>
  <c r="BH95"/>
  <c r="BO39"/>
  <c r="AN35" i="7"/>
  <c r="BF150"/>
  <c r="BL94" i="8"/>
  <c r="AY90"/>
  <c r="BF95"/>
  <c r="BG73" i="7"/>
  <c r="AV23"/>
  <c r="AX48"/>
  <c r="BA29" i="8"/>
  <c r="AL38"/>
  <c r="BF70" i="7"/>
  <c r="AO68"/>
  <c r="AS37" i="8"/>
  <c r="BN57" i="7"/>
  <c r="BB17" i="8"/>
  <c r="BK103" i="7"/>
  <c r="BC25"/>
  <c r="AX47"/>
  <c r="AP25" i="8"/>
  <c r="AN29" i="7"/>
  <c r="BR26" i="8"/>
  <c r="BQ61" i="7"/>
  <c r="BP12"/>
  <c r="BR152" i="8"/>
  <c r="AW103"/>
  <c r="AL65"/>
  <c r="AT153"/>
  <c r="BN58"/>
  <c r="BL40" i="7"/>
  <c r="AY90"/>
  <c r="AM36"/>
  <c r="AX139" i="8"/>
  <c r="AZ102"/>
  <c r="BH93" i="7"/>
  <c r="AQ92"/>
  <c r="AQ53" i="8"/>
  <c r="BD151"/>
  <c r="AR107" i="7"/>
  <c r="AW13"/>
  <c r="AN60" i="8"/>
  <c r="AX46" i="7"/>
  <c r="BG103" i="8"/>
  <c r="AY74"/>
  <c r="BR138" i="7"/>
  <c r="BG163" i="8"/>
  <c r="AQ15"/>
  <c r="AN49" i="7"/>
  <c r="BK80" i="8"/>
  <c r="BE58"/>
  <c r="BI15"/>
  <c r="BQ116" i="7"/>
  <c r="AN14" i="8"/>
  <c r="BN92"/>
  <c r="BP116" i="7"/>
  <c r="BG102" i="8"/>
  <c r="BK36"/>
  <c r="BB58"/>
  <c r="BJ15"/>
  <c r="AW46" i="7"/>
  <c r="AZ59" i="8"/>
  <c r="AV58" i="7"/>
  <c r="BL91"/>
  <c r="AV103"/>
  <c r="AN46"/>
  <c r="AQ83" i="8"/>
  <c r="BC61" i="7"/>
  <c r="BF127" i="8"/>
  <c r="BI85" i="7"/>
  <c r="BO115" i="8"/>
  <c r="BC40" i="7"/>
  <c r="AL126"/>
  <c r="AL84" i="8"/>
  <c r="AN68" i="7"/>
  <c r="BE71"/>
  <c r="AY52"/>
  <c r="BE93" i="8"/>
  <c r="BC82" i="7"/>
  <c r="AN65" i="8"/>
  <c r="BD62" i="7"/>
  <c r="BR28"/>
  <c r="BF25" i="8"/>
  <c r="BQ51"/>
  <c r="BD90"/>
  <c r="AV80" i="7"/>
  <c r="BO25"/>
  <c r="BE36"/>
  <c r="AW78"/>
  <c r="BF68"/>
  <c r="AQ140" i="8"/>
  <c r="AN36"/>
  <c r="AY104" i="7"/>
  <c r="AM73" i="8"/>
  <c r="BQ73" i="7"/>
  <c r="BE26" i="8"/>
  <c r="AT50"/>
  <c r="BK76"/>
  <c r="AY150"/>
  <c r="AL142"/>
  <c r="BK34" i="7"/>
  <c r="BP115"/>
  <c r="BP52"/>
  <c r="BG140"/>
  <c r="BK28"/>
  <c r="AN150" i="8"/>
  <c r="BB38" i="7"/>
  <c r="BQ38"/>
  <c r="AR105"/>
  <c r="AX118" i="8"/>
  <c r="BI175"/>
  <c r="BP87"/>
  <c r="AP38" i="7"/>
  <c r="BO27"/>
  <c r="BM56"/>
  <c r="BC153" i="8"/>
  <c r="BK59" i="7"/>
  <c r="BO61" i="8"/>
  <c r="BE107" i="7"/>
  <c r="BO96"/>
  <c r="AZ103"/>
  <c r="BH86" i="8"/>
  <c r="AY25"/>
  <c r="AN152"/>
  <c r="BS36" i="7"/>
  <c r="AU69" i="8"/>
  <c r="BD128" i="7"/>
  <c r="AX84"/>
  <c r="BL73" i="8"/>
  <c r="BF49"/>
  <c r="BM130"/>
  <c r="AM28"/>
  <c r="BP129"/>
  <c r="BH107" i="7"/>
  <c r="BL102"/>
  <c r="BA85" i="8"/>
  <c r="BB131"/>
  <c r="BL96" i="7"/>
  <c r="AY94" i="8"/>
  <c r="BG37" i="7"/>
  <c r="AL26" i="8"/>
  <c r="AY80"/>
  <c r="BH138"/>
  <c r="AU39"/>
  <c r="BM35" i="7"/>
  <c r="BL85"/>
  <c r="AL38"/>
  <c r="AL130" i="8"/>
  <c r="BG14" i="7"/>
  <c r="AP126" i="8"/>
  <c r="AL175"/>
  <c r="AL83" i="7"/>
  <c r="AR23"/>
  <c r="BA117"/>
  <c r="BN90"/>
  <c r="AU98" i="8"/>
  <c r="BD15" i="7"/>
  <c r="AU17"/>
  <c r="BI50" i="8"/>
  <c r="AY82"/>
  <c r="BL81" i="7"/>
  <c r="BJ162" i="8"/>
  <c r="AO150" i="7"/>
  <c r="AU61" i="8"/>
  <c r="AM16" i="7"/>
  <c r="BD175" i="8"/>
  <c r="BH131"/>
  <c r="AO38"/>
  <c r="BM81"/>
  <c r="AS46" i="7"/>
  <c r="AS26"/>
  <c r="BR36"/>
  <c r="BO73" i="8"/>
  <c r="AS93" i="7"/>
  <c r="BL85" i="8"/>
  <c r="BA14" i="7"/>
  <c r="AW25" i="8"/>
  <c r="AV127" i="7"/>
  <c r="AZ73" i="8"/>
  <c r="BM62" i="7"/>
  <c r="AN58"/>
  <c r="AW140"/>
  <c r="BD81" i="8"/>
  <c r="BA139"/>
  <c r="BI81"/>
  <c r="BQ34" i="7"/>
  <c r="BC162" i="8"/>
  <c r="AS92" i="7"/>
  <c r="BE39"/>
  <c r="BJ94"/>
  <c r="AM27"/>
  <c r="BO90"/>
  <c r="AL16"/>
  <c r="BL84"/>
  <c r="BK95"/>
  <c r="BN63" i="8"/>
  <c r="AP63"/>
  <c r="BL103"/>
  <c r="AM62"/>
  <c r="BA60" i="7"/>
  <c r="BP58" i="8"/>
  <c r="AU48" i="7"/>
  <c r="AQ106"/>
  <c r="BR94" i="8"/>
  <c r="BI28" i="7"/>
  <c r="BI78"/>
  <c r="BH104" i="8"/>
  <c r="BP94"/>
  <c r="AL129" i="7"/>
  <c r="AX67"/>
  <c r="AR69"/>
  <c r="AU28" i="8"/>
  <c r="BJ94"/>
  <c r="AO73"/>
  <c r="AL131"/>
  <c r="AS63"/>
  <c r="BB69" i="7"/>
  <c r="BR114" i="8"/>
  <c r="BP85" i="7"/>
  <c r="BO142" i="8"/>
  <c r="BD151" i="7"/>
  <c r="BD187" i="8"/>
  <c r="BP131"/>
  <c r="AM118" i="7"/>
  <c r="AP26"/>
  <c r="BA83" i="8"/>
  <c r="AY102"/>
  <c r="BO120"/>
  <c r="AV107" i="7"/>
  <c r="BE69"/>
  <c r="AY39" i="8"/>
  <c r="BC142"/>
  <c r="AQ52"/>
  <c r="BJ70"/>
  <c r="AW70"/>
  <c r="AZ90"/>
  <c r="BR82"/>
  <c r="AR70" i="7"/>
  <c r="AV138" i="8"/>
  <c r="AQ90" i="7"/>
  <c r="BB86" i="8"/>
  <c r="BJ49"/>
  <c r="AV51" i="7"/>
  <c r="BF27"/>
  <c r="AY107"/>
  <c r="AU82" i="8"/>
  <c r="BF62" i="7"/>
  <c r="AQ49" i="8"/>
  <c r="AQ80"/>
  <c r="BP150"/>
  <c r="BB103"/>
  <c r="AP59"/>
  <c r="BL38"/>
  <c r="BM41"/>
  <c r="AZ15" i="7"/>
  <c r="AS36"/>
  <c r="AZ162"/>
  <c r="BB138"/>
  <c r="AN45"/>
  <c r="AO90" i="8"/>
  <c r="AP46" i="7"/>
  <c r="BC126"/>
  <c r="AL68" i="8"/>
  <c r="AM92"/>
  <c r="BR96" i="7"/>
  <c r="BQ47"/>
  <c r="AQ71" i="8"/>
  <c r="BR62"/>
  <c r="AS120"/>
  <c r="AR48"/>
  <c r="BH94" i="7"/>
  <c r="AQ127"/>
  <c r="AL150" i="8"/>
  <c r="BJ127"/>
  <c r="AZ23" i="7"/>
  <c r="AR59"/>
  <c r="BJ60"/>
  <c r="AQ50" i="8"/>
  <c r="BC139"/>
  <c r="AU23" i="7"/>
  <c r="AV102"/>
  <c r="AX72" i="8"/>
  <c r="BK51" i="7"/>
  <c r="BB83"/>
  <c r="BJ130" i="8"/>
  <c r="BD52"/>
  <c r="BP34" i="7"/>
  <c r="AN104"/>
  <c r="BC13"/>
  <c r="BM17"/>
  <c r="BG69"/>
  <c r="AT37" i="8"/>
  <c r="AO94"/>
  <c r="AO17" i="7"/>
  <c r="BR40" i="8"/>
  <c r="BA127"/>
  <c r="BD26" i="7"/>
  <c r="BJ73" i="8"/>
  <c r="BM91" i="7"/>
  <c r="AU129"/>
  <c r="BA28" i="8"/>
  <c r="AN127" i="7"/>
  <c r="BQ87" i="8"/>
  <c r="BG117" i="7"/>
  <c r="AM85"/>
  <c r="AX13"/>
  <c r="BA27" i="8"/>
  <c r="BJ36"/>
  <c r="BA102" i="7"/>
  <c r="AV37" i="8"/>
  <c r="AN64"/>
  <c r="AY37"/>
  <c r="AL118" i="7"/>
  <c r="BJ58"/>
  <c r="BJ96" i="8"/>
  <c r="AX175"/>
  <c r="BG62"/>
  <c r="AT72" i="7"/>
  <c r="BO104"/>
  <c r="BC72"/>
  <c r="BL107" i="8"/>
  <c r="BI94" i="7"/>
  <c r="BD15" i="8"/>
  <c r="BG141"/>
  <c r="BD49" i="7"/>
  <c r="AO139" i="8"/>
  <c r="BB71" i="7"/>
  <c r="AL52" i="8"/>
  <c r="BM69"/>
  <c r="BR76"/>
  <c r="BE51"/>
  <c r="BQ142"/>
  <c r="AO82" i="7"/>
  <c r="AV87" i="8"/>
  <c r="BA59"/>
  <c r="BJ63"/>
  <c r="BL65"/>
  <c r="BO153"/>
  <c r="AY63" i="7"/>
  <c r="BC96"/>
  <c r="BK58"/>
  <c r="BA96" i="8"/>
  <c r="BC104"/>
  <c r="BN115"/>
  <c r="BC16"/>
  <c r="AZ74" i="7"/>
  <c r="AZ37"/>
  <c r="AP95"/>
  <c r="AZ38"/>
  <c r="BF26"/>
  <c r="BR51"/>
  <c r="BR78"/>
  <c r="BI126" i="8"/>
  <c r="AQ90"/>
  <c r="BJ51"/>
  <c r="AM76"/>
  <c r="AW80" i="7"/>
  <c r="BB118" i="8"/>
  <c r="BM50" i="7"/>
  <c r="BI131" i="8"/>
  <c r="BD58" i="7"/>
  <c r="BR115"/>
  <c r="AS40"/>
  <c r="AY72" i="8"/>
  <c r="BM36" i="7"/>
  <c r="BO39"/>
  <c r="BI119" i="8"/>
  <c r="AO187"/>
  <c r="AX105" i="7"/>
  <c r="AR57"/>
  <c r="AO12"/>
  <c r="BI84"/>
  <c r="AT68"/>
  <c r="AN59"/>
  <c r="BO50" i="8"/>
  <c r="BD17" i="7"/>
  <c r="BO71"/>
  <c r="BQ67"/>
  <c r="AZ92" i="8"/>
  <c r="AR103" i="7"/>
  <c r="AV131" i="8"/>
  <c r="BM92" i="7"/>
  <c r="AO14"/>
  <c r="BB94" i="8"/>
  <c r="AL40"/>
  <c r="AL116"/>
  <c r="AO81" i="7"/>
  <c r="BK130" i="8"/>
  <c r="AV102"/>
  <c r="BM71"/>
  <c r="BH68" i="7"/>
  <c r="BI51" i="8"/>
  <c r="AV75"/>
  <c r="BK81" i="7"/>
  <c r="BB75" i="8"/>
  <c r="AP53"/>
  <c r="AY68"/>
  <c r="BE141"/>
  <c r="BL60"/>
  <c r="BL17" i="7"/>
  <c r="AX74"/>
  <c r="AP65" i="8"/>
  <c r="AP109"/>
  <c r="AS92"/>
  <c r="BI96" i="7"/>
  <c r="AV40"/>
  <c r="AQ115"/>
  <c r="BQ140"/>
  <c r="AO74" i="8"/>
  <c r="AY163"/>
  <c r="AT115" i="7"/>
  <c r="BQ35"/>
  <c r="BA140" i="8"/>
  <c r="AT129"/>
  <c r="BI104" i="7"/>
  <c r="AO17" i="8"/>
  <c r="AZ64"/>
  <c r="BE80" i="7"/>
  <c r="BB24"/>
  <c r="BD13"/>
  <c r="BN74"/>
  <c r="BM81"/>
  <c r="AL94"/>
  <c r="BM85"/>
  <c r="BI109" i="8"/>
  <c r="AR76"/>
  <c r="AV115" i="7"/>
  <c r="AV98" i="8"/>
  <c r="AO69"/>
  <c r="AW17" i="7"/>
  <c r="AL56"/>
  <c r="AT36" i="8"/>
  <c r="BD17"/>
  <c r="AX35" i="7"/>
  <c r="BB81" i="8"/>
  <c r="BH117" i="7"/>
  <c r="AT73"/>
  <c r="BB120" i="8"/>
  <c r="BE52" i="7"/>
  <c r="BL28" i="8"/>
  <c r="BP187"/>
  <c r="BH28" i="7"/>
  <c r="AS48"/>
  <c r="AT27"/>
  <c r="BH104"/>
  <c r="BF115"/>
  <c r="AS117"/>
  <c r="AP56"/>
  <c r="AM107"/>
  <c r="BL142" i="8"/>
  <c r="BI70" i="7"/>
  <c r="AQ17" i="8"/>
  <c r="AY46" i="7"/>
  <c r="BA52"/>
  <c r="AM64" i="8"/>
  <c r="BF128"/>
  <c r="BJ15" i="7"/>
  <c r="BN75" i="8"/>
  <c r="BK151" i="7"/>
  <c r="AP84"/>
  <c r="AM52"/>
  <c r="BA81" i="8"/>
  <c r="AM138" i="7"/>
  <c r="BL61"/>
  <c r="BL152" i="8"/>
  <c r="BM41" i="7"/>
  <c r="BI27"/>
  <c r="AY142" i="8"/>
  <c r="AR58" i="7"/>
  <c r="AY41" i="8"/>
  <c r="BF106" i="7"/>
  <c r="AY26"/>
  <c r="BE64" i="8"/>
  <c r="AR17" i="7"/>
  <c r="BP15"/>
  <c r="BN116"/>
  <c r="AN115" i="8"/>
  <c r="AZ72"/>
  <c r="BG128"/>
  <c r="BG150" i="7"/>
  <c r="BL140" i="8"/>
  <c r="BO126" i="7"/>
  <c r="BE74" i="8"/>
  <c r="AV71" i="7"/>
  <c r="BQ36" i="8"/>
  <c r="BG80"/>
  <c r="AP26"/>
  <c r="BI16" i="7"/>
  <c r="BS127"/>
  <c r="BA162" i="8"/>
  <c r="BC68"/>
  <c r="BQ152"/>
  <c r="AS104" i="7"/>
  <c r="BK151" i="8"/>
  <c r="BQ120"/>
  <c r="AO41" i="7"/>
  <c r="BC53" i="8"/>
  <c r="BD107"/>
  <c r="AQ74"/>
  <c r="BN86"/>
  <c r="AT140"/>
  <c r="BM128" i="7"/>
  <c r="BB61"/>
  <c r="AT162"/>
  <c r="BN80" i="8"/>
  <c r="BR98"/>
  <c r="AQ104" i="7"/>
  <c r="BL45"/>
  <c r="BJ41" i="8"/>
  <c r="BR48"/>
  <c r="AM120"/>
  <c r="AN37"/>
  <c r="BH187"/>
  <c r="BM116" i="7"/>
  <c r="BM57"/>
  <c r="AR62" i="8"/>
  <c r="AQ141"/>
  <c r="BC128"/>
  <c r="BQ52"/>
  <c r="AX140"/>
  <c r="AW71" i="7"/>
  <c r="AZ175" i="8"/>
  <c r="BA57" i="7"/>
  <c r="AU79"/>
  <c r="AZ67"/>
  <c r="AS115"/>
  <c r="BL81" i="8"/>
  <c r="BI139"/>
  <c r="AX52"/>
  <c r="BM16" i="7"/>
  <c r="AY106"/>
  <c r="AV139"/>
  <c r="AT95" i="8"/>
  <c r="AX85"/>
  <c r="BP107"/>
  <c r="AS64"/>
  <c r="BQ73"/>
  <c r="AT36" i="7"/>
  <c r="AL62"/>
  <c r="AN52"/>
  <c r="AR127"/>
  <c r="BL140"/>
  <c r="AV72"/>
  <c r="AO76" i="8"/>
  <c r="BN51" i="7"/>
  <c r="AU103" i="8"/>
  <c r="AW105" i="7"/>
  <c r="AP39"/>
  <c r="AQ13"/>
  <c r="BL37" i="8"/>
  <c r="BS41" i="7"/>
  <c r="AN70" i="8"/>
  <c r="AR29" i="7"/>
  <c r="BC15" i="8"/>
  <c r="AN102"/>
  <c r="BM138"/>
  <c r="AY81"/>
  <c r="AQ69" i="7"/>
  <c r="AU127" i="8"/>
  <c r="BA119"/>
  <c r="AX131"/>
  <c r="BO105" i="7"/>
  <c r="AZ59"/>
  <c r="AR39" i="8"/>
  <c r="BN27" i="7"/>
  <c r="AN128" i="8"/>
  <c r="BE91" i="7"/>
  <c r="BS117"/>
  <c r="BD14"/>
  <c r="AW104" i="8"/>
  <c r="BJ109"/>
  <c r="AW174"/>
  <c r="AT139" i="7"/>
  <c r="BA59"/>
  <c r="BL14"/>
  <c r="BG14" i="8"/>
  <c r="AX128" i="7"/>
  <c r="BC151" i="8"/>
  <c r="AS27" i="7"/>
  <c r="BD162"/>
  <c r="BS37"/>
  <c r="BA90"/>
  <c r="AL26"/>
  <c r="BH139" i="8"/>
  <c r="BP73" i="7"/>
  <c r="AU75" i="8"/>
  <c r="BO95"/>
  <c r="AT59"/>
  <c r="BG48"/>
  <c r="BN97"/>
  <c r="AW59" i="7"/>
  <c r="AW17" i="8"/>
  <c r="BA78" i="7"/>
  <c r="AY36" i="8"/>
  <c r="BJ174"/>
  <c r="BR115"/>
  <c r="BN81" i="7"/>
  <c r="BM53" i="8"/>
  <c r="AS78" i="7"/>
  <c r="BH95"/>
  <c r="BO56"/>
  <c r="AL83" i="8"/>
  <c r="AL12" i="7"/>
  <c r="BB16"/>
  <c r="BA12"/>
  <c r="AQ83"/>
  <c r="AN17" i="8"/>
  <c r="BC95"/>
  <c r="BH23" i="7"/>
  <c r="BL16" i="8"/>
  <c r="BM115" i="7"/>
  <c r="AS138"/>
  <c r="AZ47"/>
  <c r="BA151"/>
  <c r="AL13"/>
  <c r="BL109" i="8"/>
  <c r="BJ84"/>
  <c r="AN129" i="7"/>
  <c r="BH106"/>
  <c r="BS162"/>
  <c r="BG13"/>
  <c r="AP96" i="8"/>
  <c r="AU131"/>
  <c r="AY85" i="7"/>
  <c r="AY24"/>
  <c r="AP84" i="8"/>
  <c r="BG93" i="7"/>
  <c r="BH130" i="8"/>
  <c r="AR50"/>
  <c r="BO49"/>
  <c r="AL117"/>
  <c r="BC118"/>
  <c r="AO28"/>
  <c r="AN81"/>
  <c r="BS71" i="7"/>
  <c r="BQ138" i="8"/>
  <c r="BB95"/>
  <c r="AV67" i="7"/>
  <c r="BQ127" i="8"/>
  <c r="BM71" i="7"/>
  <c r="BD39" i="8"/>
  <c r="AS67" i="7"/>
  <c r="BJ116" i="8"/>
  <c r="BB74" i="7"/>
  <c r="BA106" i="8"/>
  <c r="AW52"/>
  <c r="BC140"/>
  <c r="BR83" i="7"/>
  <c r="BG106"/>
  <c r="BQ108" i="8"/>
  <c r="BS63" i="7"/>
  <c r="BP105"/>
  <c r="BE96"/>
  <c r="BE85" i="8"/>
  <c r="BN96"/>
  <c r="BE131"/>
  <c r="BR150"/>
  <c r="BD78" i="7"/>
  <c r="BK90"/>
  <c r="BI17"/>
  <c r="BR108" i="8"/>
  <c r="BE59" i="7"/>
  <c r="AZ17"/>
  <c r="BQ139"/>
  <c r="AZ126" i="8"/>
  <c r="AT69"/>
  <c r="AU64"/>
  <c r="AX60" i="7"/>
  <c r="AW141" i="8"/>
  <c r="AN126" i="7"/>
  <c r="AM58" i="8"/>
  <c r="BR17" i="7"/>
  <c r="BS81"/>
  <c r="BN49" i="8"/>
  <c r="BC73"/>
  <c r="BF96" i="7"/>
  <c r="BG17"/>
  <c r="AS114" i="8"/>
  <c r="AN68"/>
  <c r="BK75"/>
  <c r="BE105" i="7"/>
  <c r="BD60" i="8"/>
  <c r="AU63"/>
  <c r="BF70"/>
  <c r="BF51" i="7"/>
  <c r="BK114"/>
  <c r="BN26"/>
  <c r="AQ67"/>
  <c r="AX49" i="8"/>
  <c r="AW75"/>
  <c r="AN47" i="7"/>
  <c r="AM59" i="8"/>
  <c r="AM142"/>
  <c r="BJ28" i="7"/>
  <c r="BK84"/>
  <c r="BG79"/>
  <c r="BB116"/>
  <c r="AY38" i="8"/>
  <c r="AN82"/>
  <c r="BC35" i="7"/>
  <c r="BQ105" i="8"/>
  <c r="AW38" i="7"/>
  <c r="BG109" i="8"/>
  <c r="AR28" i="7"/>
  <c r="BJ63"/>
  <c r="AY78"/>
  <c r="BA50"/>
  <c r="BN28" i="8"/>
  <c r="AZ60"/>
  <c r="BM187"/>
  <c r="BE73"/>
  <c r="BA35" i="7"/>
  <c r="BN96"/>
  <c r="AT106" i="8"/>
  <c r="AY128"/>
  <c r="BL95"/>
  <c r="BG46" i="7"/>
  <c r="AO150" i="8"/>
  <c r="AR104"/>
  <c r="AV85" i="7"/>
  <c r="BP150"/>
  <c r="AU60"/>
  <c r="AM91"/>
  <c r="BO45"/>
  <c r="BA74" i="8"/>
  <c r="AU52" i="7"/>
  <c r="AP163" i="8"/>
  <c r="BH152"/>
  <c r="BO61" i="7"/>
  <c r="AU91"/>
  <c r="AM52" i="8"/>
  <c r="AT81" i="7"/>
  <c r="AO139"/>
  <c r="BO82"/>
  <c r="AO116"/>
  <c r="AX96"/>
  <c r="BR90" i="8"/>
  <c r="BC139" i="7"/>
  <c r="AY105" i="8"/>
  <c r="AO29"/>
  <c r="AZ36" i="7"/>
  <c r="AM98" i="8"/>
  <c r="AO63"/>
  <c r="BF84" i="7"/>
  <c r="BQ29" i="8"/>
  <c r="AU119"/>
  <c r="BN12" i="7"/>
  <c r="AT103" i="8"/>
  <c r="BR94" i="7"/>
  <c r="AR80" i="8"/>
  <c r="BR92"/>
  <c r="AQ58" i="7"/>
  <c r="AQ40"/>
  <c r="AS93" i="8"/>
  <c r="BO138"/>
  <c r="BN38" i="7"/>
  <c r="AS37"/>
  <c r="BO126" i="8"/>
  <c r="BS90" i="7"/>
  <c r="AQ91"/>
  <c r="BH80"/>
  <c r="BF61"/>
  <c r="BE139"/>
  <c r="BE92" i="8"/>
  <c r="AZ82" i="7"/>
  <c r="BC107" i="8"/>
  <c r="AN47"/>
  <c r="AS115"/>
  <c r="BE57" i="7"/>
  <c r="AV104" i="8"/>
  <c r="BF90"/>
  <c r="AL80"/>
  <c r="AN39"/>
  <c r="AN174"/>
  <c r="AN103"/>
  <c r="AS150"/>
  <c r="BG68"/>
  <c r="AR27"/>
  <c r="AX29" i="7"/>
  <c r="BL163" i="8"/>
  <c r="BE69"/>
  <c r="AV28" i="7"/>
  <c r="AT29" i="8"/>
  <c r="AU47"/>
  <c r="BG126"/>
  <c r="AW82"/>
  <c r="AQ162"/>
  <c r="BJ83"/>
  <c r="BP47" i="7"/>
  <c r="BO114"/>
  <c r="BR162" i="8"/>
  <c r="AR79" i="7"/>
  <c r="AP82" i="8"/>
  <c r="BS73" i="7"/>
  <c r="BD108" i="8"/>
  <c r="BM90" i="7"/>
  <c r="BB151" i="8"/>
  <c r="AN36" i="7"/>
  <c r="AT87" i="8"/>
  <c r="AN75"/>
  <c r="AS162" i="7"/>
  <c r="BM117" i="8"/>
  <c r="BM39" i="7"/>
  <c r="AS28" i="8"/>
  <c r="AV83"/>
  <c r="BA109"/>
  <c r="BI153"/>
  <c r="BF36" i="7"/>
  <c r="AL106" i="8"/>
  <c r="BR29" i="7"/>
  <c r="AT129"/>
  <c r="AU151"/>
  <c r="BD141" i="8"/>
  <c r="BI92"/>
  <c r="BJ129" i="7"/>
  <c r="AO36"/>
  <c r="BF163" i="8"/>
  <c r="BN60" i="7"/>
  <c r="AN70"/>
  <c r="BR56"/>
  <c r="AP17" i="8"/>
  <c r="AL47" i="7"/>
  <c r="BJ72" i="8"/>
  <c r="BN68"/>
  <c r="BG50"/>
  <c r="BS25" i="7"/>
  <c r="AP37"/>
  <c r="BM29" i="8"/>
  <c r="AM139"/>
  <c r="AY61"/>
  <c r="AX128"/>
  <c r="BB73"/>
  <c r="AM107"/>
  <c r="BC17" i="7"/>
  <c r="AR90" i="8"/>
  <c r="BE106"/>
  <c r="BO128"/>
  <c r="BE29" i="7"/>
  <c r="AY48"/>
  <c r="AT37"/>
  <c r="BP175" i="8"/>
  <c r="AP69"/>
  <c r="BH114" i="7"/>
  <c r="BL87" i="8"/>
  <c r="AL127" i="7"/>
  <c r="BF79"/>
  <c r="BM36" i="8"/>
  <c r="BD51"/>
  <c r="AT108"/>
  <c r="BN40"/>
  <c r="AP48"/>
  <c r="BK67" i="7"/>
  <c r="BQ71" i="8"/>
  <c r="BA73" i="7"/>
  <c r="BO78"/>
  <c r="BA58" i="8"/>
  <c r="BP92"/>
  <c r="BF103" i="7"/>
  <c r="AO83" i="8"/>
  <c r="AM85"/>
  <c r="BN15"/>
  <c r="BE85" i="7"/>
  <c r="BM86" i="8"/>
  <c r="BN78" i="7"/>
  <c r="BI83"/>
  <c r="BR12"/>
  <c r="BA126" i="8"/>
  <c r="AQ103"/>
  <c r="BK142"/>
  <c r="BK128"/>
  <c r="BD126"/>
  <c r="BE119"/>
  <c r="BM98"/>
  <c r="AU80" i="7"/>
  <c r="BP152" i="8"/>
  <c r="BM142"/>
  <c r="AM140"/>
  <c r="AV115"/>
  <c r="BD117" i="7"/>
  <c r="AO84" i="8"/>
  <c r="AT80" i="7"/>
  <c r="BM67"/>
  <c r="AQ40" i="8"/>
  <c r="AZ15"/>
  <c r="BS74" i="7"/>
  <c r="BL82"/>
  <c r="BA69"/>
  <c r="AZ51" i="8"/>
  <c r="AW64"/>
  <c r="BP78" i="7"/>
  <c r="AP187" i="8"/>
  <c r="AV68"/>
  <c r="BN65"/>
  <c r="AY85"/>
  <c r="BF24" i="7"/>
  <c r="BQ104"/>
  <c r="BH140" i="8"/>
  <c r="BL90" i="7"/>
  <c r="BJ128"/>
  <c r="AQ93" i="8"/>
  <c r="AT117" i="7"/>
  <c r="BN82"/>
  <c r="AR58" i="8"/>
  <c r="BJ83" i="7"/>
  <c r="BD104"/>
  <c r="AN28" i="8"/>
  <c r="BG86"/>
  <c r="AL74" i="7"/>
  <c r="BL29" i="8"/>
  <c r="BF72" i="7"/>
  <c r="BJ87" i="8"/>
  <c r="AQ39" i="7"/>
  <c r="BB78"/>
  <c r="BJ70"/>
  <c r="BB126" i="8"/>
  <c r="BN114"/>
  <c r="AQ14" i="7"/>
  <c r="AY67"/>
  <c r="BL49"/>
  <c r="BK174" i="8"/>
  <c r="BG106"/>
  <c r="BG28" i="7"/>
  <c r="BH82"/>
  <c r="AS109" i="8"/>
  <c r="AX62"/>
  <c r="AQ130"/>
  <c r="BK114"/>
  <c r="BM28" i="7"/>
  <c r="BP138" i="8"/>
  <c r="BG114"/>
  <c r="AN87"/>
  <c r="BA63" i="7"/>
  <c r="BO76" i="8"/>
  <c r="AP103"/>
  <c r="AT83"/>
  <c r="BJ24" i="7"/>
  <c r="AO84"/>
  <c r="AY94"/>
  <c r="BM23"/>
  <c r="BQ109" i="8"/>
  <c r="BD127" i="7"/>
  <c r="BG49"/>
  <c r="BQ116" i="8"/>
  <c r="AV69"/>
  <c r="BO14"/>
  <c r="BM60" i="7"/>
  <c r="AU102"/>
  <c r="AU39"/>
  <c r="AL92" i="8"/>
  <c r="AZ71" i="7"/>
  <c r="AY140"/>
  <c r="BB150" i="8"/>
  <c r="AM73" i="7"/>
  <c r="AZ47" i="8"/>
  <c r="BJ106"/>
  <c r="BK78" i="7"/>
  <c r="AT50"/>
  <c r="BO58"/>
  <c r="AQ119" i="8"/>
  <c r="BL175"/>
  <c r="AY96" i="7"/>
  <c r="AY104" i="8"/>
  <c r="AT40" i="7"/>
  <c r="BI79"/>
  <c r="BQ28" i="8"/>
  <c r="BC67" i="7"/>
  <c r="BE109" i="8"/>
  <c r="BI76"/>
  <c r="AP174"/>
  <c r="AX174"/>
  <c r="BJ120"/>
  <c r="BM52" i="7"/>
  <c r="AU68"/>
  <c r="BR163" i="8"/>
  <c r="AZ107" i="7"/>
  <c r="AL114" i="8"/>
  <c r="BK58"/>
  <c r="BK116" i="7"/>
  <c r="AQ76" i="8"/>
  <c r="BI73"/>
  <c r="BG53"/>
  <c r="AN58"/>
  <c r="AL68" i="7"/>
  <c r="BJ115" i="8"/>
  <c r="BO60" i="7"/>
  <c r="AW27"/>
  <c r="BF17" i="8"/>
  <c r="AW69"/>
  <c r="BH47"/>
  <c r="BK116"/>
  <c r="BD29"/>
  <c r="BE104"/>
  <c r="BI104"/>
  <c r="AX97"/>
  <c r="BA175"/>
  <c r="AM140" i="7"/>
  <c r="BN63"/>
  <c r="AM62"/>
  <c r="AU105"/>
  <c r="AZ58" i="8"/>
  <c r="AN162"/>
  <c r="BR105"/>
  <c r="BM52"/>
  <c r="BS72" i="7"/>
  <c r="BK162"/>
  <c r="BL74"/>
  <c r="AU94" i="8"/>
  <c r="AX39"/>
  <c r="BF50" i="7"/>
  <c r="AQ48"/>
  <c r="BH63" i="8"/>
  <c r="AT45" i="7"/>
  <c r="BI132" i="8"/>
  <c r="BR132"/>
  <c r="AX163" i="7"/>
  <c r="AT119"/>
  <c r="BQ186" i="8"/>
  <c r="BE199"/>
  <c r="BK28"/>
  <c r="BN16" i="7"/>
  <c r="BR141" i="8"/>
  <c r="BR150" i="7"/>
  <c r="BO108" i="8"/>
  <c r="AV26"/>
  <c r="BR62" i="7"/>
  <c r="AQ106" i="8"/>
  <c r="BH50" i="7"/>
  <c r="AX127"/>
  <c r="AR61" i="8"/>
  <c r="BP127"/>
  <c r="BK39" i="7"/>
  <c r="BC64" i="8"/>
  <c r="BB95" i="7"/>
  <c r="AP71"/>
  <c r="BJ48" i="8"/>
  <c r="AU118"/>
  <c r="AN120"/>
  <c r="AS139"/>
  <c r="AL59" i="7"/>
  <c r="AQ105" i="8"/>
  <c r="BK63" i="7"/>
  <c r="AX115" i="8"/>
  <c r="BG36" i="7"/>
  <c r="BD85" i="8"/>
  <c r="AL128" i="7"/>
  <c r="AY187" i="8"/>
  <c r="AL81" i="7"/>
  <c r="AX141" i="8"/>
  <c r="BE63" i="7"/>
  <c r="BF73" i="8"/>
  <c r="BN92" i="7"/>
  <c r="AP102" i="8"/>
  <c r="BC108"/>
  <c r="AQ68"/>
  <c r="BJ40"/>
  <c r="BJ46" i="7"/>
  <c r="BF50" i="8"/>
  <c r="AQ45" i="7"/>
  <c r="BE94" i="8"/>
  <c r="BO104"/>
  <c r="BL117"/>
  <c r="AO118" i="7"/>
  <c r="AR131" i="8"/>
  <c r="BO29" i="7"/>
  <c r="BD29"/>
  <c r="AX83"/>
  <c r="BP58"/>
  <c r="AQ35"/>
  <c r="AV85" i="8"/>
  <c r="BF73" i="7"/>
  <c r="AL37"/>
  <c r="BH37"/>
  <c r="BF52"/>
  <c r="BJ38" i="8"/>
  <c r="BR130" i="7"/>
  <c r="AX165" i="8"/>
  <c r="BR121"/>
  <c r="AP75" i="7"/>
  <c r="BB97"/>
  <c r="BG121" i="8"/>
  <c r="AO132"/>
  <c r="BP60"/>
  <c r="AO83" i="7"/>
  <c r="BG103"/>
  <c r="AV79"/>
  <c r="AR36" i="8"/>
  <c r="BF85"/>
  <c r="AW102"/>
  <c r="BN108"/>
  <c r="BM47"/>
  <c r="BA51" i="7"/>
  <c r="BP23"/>
  <c r="BG75" i="8"/>
  <c r="AT72"/>
  <c r="BI48" i="7"/>
  <c r="AQ59" i="8"/>
  <c r="BE71"/>
  <c r="BA16"/>
  <c r="AO126"/>
  <c r="AM141"/>
  <c r="BH62"/>
  <c r="BS47" i="7"/>
  <c r="AT60" i="8"/>
  <c r="BA97"/>
  <c r="AM163"/>
  <c r="BN131"/>
  <c r="AP62" i="7"/>
  <c r="AT67"/>
  <c r="BE138"/>
  <c r="AS91"/>
  <c r="AY151"/>
  <c r="AN104" i="8"/>
  <c r="BC29"/>
  <c r="AM63"/>
  <c r="AM104"/>
  <c r="BF15" i="7"/>
  <c r="BH65" i="8"/>
  <c r="BH74"/>
  <c r="BO86"/>
  <c r="BN36"/>
  <c r="AZ24" i="7"/>
  <c r="BH26"/>
  <c r="BN81" i="8"/>
  <c r="AW95" i="7"/>
  <c r="BD87" i="8"/>
  <c r="BM70" i="7"/>
  <c r="BA38"/>
  <c r="BC117" i="8"/>
  <c r="BJ141"/>
  <c r="BD139"/>
  <c r="BH81"/>
  <c r="BD57" i="7"/>
  <c r="BK115"/>
  <c r="AS40" i="8"/>
  <c r="BF96"/>
  <c r="BO119"/>
  <c r="BA61" i="7"/>
  <c r="AL107" i="8"/>
  <c r="AX129" i="7"/>
  <c r="AV175" i="8"/>
  <c r="BK154"/>
  <c r="BQ121"/>
  <c r="BE88"/>
  <c r="BB88"/>
  <c r="BM132"/>
  <c r="AU121"/>
  <c r="BH48" i="7"/>
  <c r="AW153" i="8"/>
  <c r="BQ36" i="7"/>
  <c r="BN102"/>
  <c r="BM94" i="8"/>
  <c r="AT28"/>
  <c r="AN106" i="7"/>
  <c r="AU139" i="8"/>
  <c r="BQ83"/>
  <c r="BN49" i="7"/>
  <c r="BF69" i="8"/>
  <c r="BP104"/>
  <c r="BN73"/>
  <c r="BF126" i="7"/>
  <c r="BF127"/>
  <c r="AZ69" i="8"/>
  <c r="AR105"/>
  <c r="AT84"/>
  <c r="BA72"/>
  <c r="AY140"/>
  <c r="BM138" i="7"/>
  <c r="BB50"/>
  <c r="BH62"/>
  <c r="BN174" i="8"/>
  <c r="AR40" i="7"/>
  <c r="BA140"/>
  <c r="AP97" i="8"/>
  <c r="AO107"/>
  <c r="BS48" i="7"/>
  <c r="BD150" i="8"/>
  <c r="BC86"/>
  <c r="AT48" i="7"/>
  <c r="AO51"/>
  <c r="BI71"/>
  <c r="BR16" i="8"/>
  <c r="BR68"/>
  <c r="BO107"/>
  <c r="BL68"/>
  <c r="AT175"/>
  <c r="AS84" i="7"/>
  <c r="AT128"/>
  <c r="BE24"/>
  <c r="BO129"/>
  <c r="BB90" i="8"/>
  <c r="AP24" i="7"/>
  <c r="BD74"/>
  <c r="BL105"/>
  <c r="BI36" i="8"/>
  <c r="AS17"/>
  <c r="AM50"/>
  <c r="BC106"/>
  <c r="BC126"/>
  <c r="BN60"/>
  <c r="AM153"/>
  <c r="AY109"/>
  <c r="BB27" i="7"/>
  <c r="BO199" i="8"/>
  <c r="BL97" i="7"/>
  <c r="AZ53"/>
  <c r="AN132" i="8"/>
  <c r="BI165"/>
  <c r="AT186"/>
  <c r="AS121"/>
  <c r="AX69" i="7"/>
  <c r="AT17"/>
  <c r="BL52"/>
  <c r="AY41"/>
  <c r="AT16"/>
  <c r="BD50" i="8"/>
  <c r="AS151"/>
  <c r="AT141"/>
  <c r="AX52" i="7"/>
  <c r="AS131" i="8"/>
  <c r="AP103" i="7"/>
  <c r="AM68" i="8"/>
  <c r="BI118" i="7"/>
  <c r="AP150"/>
  <c r="BK50" i="8"/>
  <c r="BR34" i="7"/>
  <c r="BK187" i="8"/>
  <c r="BH107"/>
  <c r="AM74"/>
  <c r="BO17"/>
  <c r="BC14" i="7"/>
  <c r="BD114"/>
  <c r="BE52" i="8"/>
  <c r="BE97"/>
  <c r="BD162"/>
  <c r="BK138"/>
  <c r="BB65"/>
  <c r="AM95" i="7"/>
  <c r="BO62"/>
  <c r="BL143" i="8"/>
  <c r="BH165"/>
  <c r="BC75" i="7"/>
  <c r="AV186" i="8"/>
  <c r="BR93"/>
  <c r="BP62"/>
  <c r="AU187"/>
  <c r="AS13" i="7"/>
  <c r="BA150"/>
  <c r="AW47"/>
  <c r="AV126" i="8"/>
  <c r="AX63"/>
  <c r="BG27"/>
  <c r="AL138"/>
  <c r="BK17"/>
  <c r="AV106" i="7"/>
  <c r="AY47" i="8"/>
  <c r="BB14"/>
  <c r="AM150" i="7"/>
  <c r="BE108"/>
  <c r="AR86"/>
  <c r="BO119"/>
  <c r="BS38"/>
  <c r="AY12"/>
  <c r="BJ105"/>
  <c r="BL46"/>
  <c r="BO130" i="8"/>
  <c r="AR93" i="7"/>
  <c r="AS83"/>
  <c r="BS96"/>
  <c r="AZ78"/>
  <c r="AW117"/>
  <c r="BP82"/>
  <c r="BN83" i="8"/>
  <c r="AO40" i="7"/>
  <c r="BO93"/>
  <c r="BM102"/>
  <c r="AS41" i="8"/>
  <c r="BK102" i="7"/>
  <c r="AO85" i="8"/>
  <c r="BL29" i="7"/>
  <c r="BQ40" i="8"/>
  <c r="AO59" i="7"/>
  <c r="AO52"/>
  <c r="AN73"/>
  <c r="AO27" i="8"/>
  <c r="BJ95" i="7"/>
  <c r="AW51" i="8"/>
  <c r="BL128"/>
  <c r="BE120"/>
  <c r="AT53"/>
  <c r="BN104"/>
  <c r="BK162"/>
  <c r="BF92"/>
  <c r="AY57" i="7"/>
  <c r="BD40" i="8"/>
  <c r="BP25"/>
  <c r="AN50" i="7"/>
  <c r="AR46"/>
  <c r="BD51"/>
  <c r="AY106" i="8"/>
  <c r="BK92"/>
  <c r="AP85"/>
  <c r="AS75"/>
  <c r="BC154"/>
  <c r="BP199"/>
  <c r="AV199"/>
  <c r="BS97" i="7"/>
  <c r="BC130"/>
  <c r="AW75"/>
  <c r="AY77" i="8"/>
  <c r="BR64" i="7"/>
  <c r="BD88" i="8"/>
  <c r="BN127" i="7"/>
  <c r="BJ104" i="8"/>
  <c r="BQ38"/>
  <c r="AW38"/>
  <c r="BH73" i="7"/>
  <c r="AN80" i="8"/>
  <c r="BA128"/>
  <c r="BC71" i="7"/>
  <c r="AT41"/>
  <c r="AZ152" i="8"/>
  <c r="AS116"/>
  <c r="BH85"/>
  <c r="BA94"/>
  <c r="BH38"/>
  <c r="BQ141" i="7"/>
  <c r="BF53"/>
  <c r="AW165" i="8"/>
  <c r="BC199"/>
  <c r="BG17"/>
  <c r="BI26"/>
  <c r="AV78" i="7"/>
  <c r="AW127"/>
  <c r="BF140" i="8"/>
  <c r="BO94" i="7"/>
  <c r="BN139" i="8"/>
  <c r="AT63" i="7"/>
  <c r="BO70" i="8"/>
  <c r="BN82"/>
  <c r="AY76"/>
  <c r="BF105" i="7"/>
  <c r="AV95"/>
  <c r="AO186" i="8"/>
  <c r="AR64" i="7"/>
  <c r="BP99" i="8"/>
  <c r="AX53" i="7"/>
  <c r="AX119" i="8"/>
  <c r="BL64" i="7"/>
  <c r="AT28"/>
  <c r="BK165" i="8"/>
  <c r="BP64" i="7"/>
  <c r="BQ111" i="8"/>
  <c r="AL108" i="7"/>
  <c r="AU164"/>
  <c r="BB142"/>
  <c r="AS120"/>
  <c r="AX110" i="8"/>
  <c r="BG133"/>
  <c r="AY131" i="7"/>
  <c r="AZ98"/>
  <c r="BN65"/>
  <c r="BF176" i="8"/>
  <c r="AT174" i="7"/>
  <c r="AQ77" i="8"/>
  <c r="BM76" i="7"/>
  <c r="BK176" i="8"/>
  <c r="AW122"/>
  <c r="BI89"/>
  <c r="AO176"/>
  <c r="AU211"/>
  <c r="BA153" i="7"/>
  <c r="AR110" i="8"/>
  <c r="BI211"/>
  <c r="AW120" i="7"/>
  <c r="BP100" i="8"/>
  <c r="AZ76" i="7"/>
  <c r="AM166" i="8"/>
  <c r="AQ110"/>
  <c r="AP98" i="7"/>
  <c r="BF109"/>
  <c r="AS144" i="8"/>
  <c r="BB109" i="7"/>
  <c r="BH122" i="8"/>
  <c r="BO77"/>
  <c r="BP153" i="7"/>
  <c r="BN198" i="8"/>
  <c r="BK177"/>
  <c r="AX177"/>
  <c r="BE142" i="7"/>
  <c r="AU65"/>
  <c r="BJ89" i="8"/>
  <c r="BB77"/>
  <c r="AX144"/>
  <c r="BF164" i="7"/>
  <c r="AQ174"/>
  <c r="AV142"/>
  <c r="BP76"/>
  <c r="BD143" i="8"/>
  <c r="AM133"/>
  <c r="BC166"/>
  <c r="AN164"/>
  <c r="AL153" i="7"/>
  <c r="BS108"/>
  <c r="AP133" i="8"/>
  <c r="AW144"/>
  <c r="AO119" i="7"/>
  <c r="BQ153" i="8"/>
  <c r="AP61"/>
  <c r="AM92" i="7"/>
  <c r="BP14" i="8"/>
  <c r="AW79" i="7"/>
  <c r="AV59"/>
  <c r="AR114"/>
  <c r="BC59"/>
  <c r="BP119" i="8"/>
  <c r="BF83" i="7"/>
  <c r="BM37" i="8"/>
  <c r="AO72" i="7"/>
  <c r="AU25"/>
  <c r="AM40" i="8"/>
  <c r="AU29" i="7"/>
  <c r="BE56"/>
  <c r="AR14"/>
  <c r="AR84"/>
  <c r="AP140" i="8"/>
  <c r="AX86"/>
  <c r="AS17" i="7"/>
  <c r="BE45"/>
  <c r="BR35"/>
  <c r="BN51" i="8"/>
  <c r="BB92" i="7"/>
  <c r="BM126"/>
  <c r="AO104" i="8"/>
  <c r="BJ64"/>
  <c r="AO199"/>
  <c r="BO165"/>
  <c r="AY154"/>
  <c r="BO132"/>
  <c r="BI154"/>
  <c r="AY62"/>
  <c r="BB25"/>
  <c r="AQ120"/>
  <c r="AO61"/>
  <c r="BM107" i="7"/>
  <c r="BF72" i="8"/>
  <c r="AN187"/>
  <c r="BQ128" i="7"/>
  <c r="BD116" i="8"/>
  <c r="BR47" i="7"/>
  <c r="AZ80"/>
  <c r="AM162" i="8"/>
  <c r="AT97"/>
  <c r="AM72"/>
  <c r="BB64" i="7"/>
  <c r="BG152"/>
  <c r="BD97"/>
  <c r="AL165" i="8"/>
  <c r="BC65"/>
  <c r="BA82"/>
  <c r="AS74"/>
  <c r="BG56" i="7"/>
  <c r="BH92"/>
  <c r="BL13"/>
  <c r="AL78"/>
  <c r="AT73" i="8"/>
  <c r="AN34" i="7"/>
  <c r="BL67"/>
  <c r="BR86" i="8"/>
  <c r="BR60"/>
  <c r="BG40" i="7"/>
  <c r="AU36" i="8"/>
  <c r="AU74"/>
  <c r="BO105"/>
  <c r="BK35" i="7"/>
  <c r="AW14" i="8"/>
  <c r="BC47" i="7"/>
  <c r="BO48" i="8"/>
  <c r="BI151" i="7"/>
  <c r="BL35"/>
  <c r="AT118"/>
  <c r="AZ41" i="8"/>
  <c r="BG68" i="7"/>
  <c r="BF40" i="8"/>
  <c r="AW175"/>
  <c r="BM49"/>
  <c r="AY26"/>
  <c r="BM140" i="7"/>
  <c r="BD105"/>
  <c r="BK82" i="8"/>
  <c r="BS116" i="7"/>
  <c r="AY105"/>
  <c r="BH115" i="8"/>
  <c r="BQ92" i="7"/>
  <c r="AM56"/>
  <c r="AY51" i="8"/>
  <c r="BJ127" i="7"/>
  <c r="BL70" i="8"/>
  <c r="BC84" i="7"/>
  <c r="AP128" i="8"/>
  <c r="BL95" i="7"/>
  <c r="BP61" i="8"/>
  <c r="BM12" i="7"/>
  <c r="BC70"/>
  <c r="BQ103" i="8"/>
  <c r="BO65"/>
  <c r="AZ139"/>
  <c r="BE82" i="7"/>
  <c r="AV48" i="8"/>
  <c r="BJ48" i="7"/>
  <c r="AM61" i="8"/>
  <c r="BK93" i="7"/>
  <c r="AU37"/>
  <c r="BF52" i="8"/>
  <c r="AV140" i="7"/>
  <c r="AV152" i="8"/>
  <c r="BQ103" i="7"/>
  <c r="BN23"/>
  <c r="AW73"/>
  <c r="AT151" i="8"/>
  <c r="BJ57" i="7"/>
  <c r="BH93" i="8"/>
  <c r="AQ129" i="7"/>
  <c r="AO86"/>
  <c r="AT64"/>
  <c r="AT130"/>
  <c r="BN75"/>
  <c r="BB143" i="8"/>
  <c r="BF130" i="7"/>
  <c r="BP130" i="8"/>
  <c r="BK140"/>
  <c r="AO80"/>
  <c r="BF129"/>
  <c r="BI69" i="7"/>
  <c r="BJ16"/>
  <c r="BC83"/>
  <c r="BN61"/>
  <c r="BQ92" i="8"/>
  <c r="BF93"/>
  <c r="BK104"/>
  <c r="AM69"/>
  <c r="BB69"/>
  <c r="AL109"/>
  <c r="BE15"/>
  <c r="AR52" i="7"/>
  <c r="BO163" i="8"/>
  <c r="AU96" i="7"/>
  <c r="BB68" i="8"/>
  <c r="BO73" i="7"/>
  <c r="BL107"/>
  <c r="BN152" i="8"/>
  <c r="AZ65"/>
  <c r="BA26"/>
  <c r="AO29" i="7"/>
  <c r="AY56"/>
  <c r="AN63" i="8"/>
  <c r="BF81" i="7"/>
  <c r="AN23"/>
  <c r="AX85"/>
  <c r="BK71"/>
  <c r="AT120" i="8"/>
  <c r="AQ151" i="7"/>
  <c r="AP106" i="8"/>
  <c r="BH39"/>
  <c r="BI152"/>
  <c r="AR60" i="7"/>
  <c r="BF14" i="8"/>
  <c r="AN153"/>
  <c r="AR68" i="7"/>
  <c r="AX102"/>
  <c r="AM96"/>
  <c r="BL75" i="8"/>
  <c r="AU74" i="7"/>
  <c r="AM79"/>
  <c r="BC39"/>
  <c r="BH97" i="8"/>
  <c r="AX138" i="7"/>
  <c r="BC102"/>
  <c r="AY103" i="8"/>
  <c r="BL96"/>
  <c r="BP50"/>
  <c r="BM120"/>
  <c r="BG76"/>
  <c r="BQ14"/>
  <c r="AS49"/>
  <c r="AN140"/>
  <c r="BQ75" i="7"/>
  <c r="BR119"/>
  <c r="AM75"/>
  <c r="BM88" i="8"/>
  <c r="BS152" i="7"/>
  <c r="AU154" i="8"/>
  <c r="BM82"/>
  <c r="BB74"/>
  <c r="BS23" i="7"/>
  <c r="BM68" i="8"/>
  <c r="BC127"/>
  <c r="BP49"/>
  <c r="BN40" i="7"/>
  <c r="BL104"/>
  <c r="BB116" i="8"/>
  <c r="BQ40" i="7"/>
  <c r="AS58"/>
  <c r="AZ49" i="8"/>
  <c r="BE81" i="7"/>
  <c r="BN28"/>
  <c r="BK128"/>
  <c r="BH151" i="8"/>
  <c r="AR84"/>
  <c r="BD96"/>
  <c r="BI84"/>
  <c r="AN60" i="7"/>
  <c r="BE127" i="8"/>
  <c r="BP97"/>
  <c r="AM16"/>
  <c r="AM25"/>
  <c r="BB174"/>
  <c r="BB106"/>
  <c r="AX95" i="7"/>
  <c r="BI24"/>
  <c r="BG96"/>
  <c r="BM140" i="8"/>
  <c r="BB28" i="7"/>
  <c r="AO138"/>
  <c r="BD25" i="8"/>
  <c r="BO64"/>
  <c r="BH36" i="7"/>
  <c r="BG116" i="8"/>
  <c r="BO151" i="7"/>
  <c r="BR71" i="8"/>
  <c r="BH17" i="7"/>
  <c r="AU126"/>
  <c r="BM14" i="8"/>
  <c r="BI65"/>
  <c r="BH105" i="7"/>
  <c r="AM14"/>
  <c r="AP131" i="8"/>
  <c r="AZ73" i="7"/>
  <c r="AV49" i="8"/>
  <c r="BI39"/>
  <c r="BK103"/>
  <c r="AU130"/>
  <c r="BQ187"/>
  <c r="BN84" i="7"/>
  <c r="BC150" i="8"/>
  <c r="BB130"/>
  <c r="BK36" i="7"/>
  <c r="AX153" i="8"/>
  <c r="BM80" i="7"/>
  <c r="BD71"/>
  <c r="BD118"/>
  <c r="AT163"/>
  <c r="AM141"/>
  <c r="BH99" i="8"/>
  <c r="AL130" i="7"/>
  <c r="AX88" i="8"/>
  <c r="AN130" i="7"/>
  <c r="BN15"/>
  <c r="AV51" i="8"/>
  <c r="BQ52" i="7"/>
  <c r="AT29"/>
  <c r="AM68"/>
  <c r="BH14"/>
  <c r="AS95" i="8"/>
  <c r="AW84"/>
  <c r="AP75"/>
  <c r="BG28"/>
  <c r="BO83" i="7"/>
  <c r="AY25"/>
  <c r="BH48" i="8"/>
  <c r="AU95"/>
  <c r="AP87"/>
  <c r="BC51"/>
  <c r="BM128"/>
  <c r="BM126"/>
  <c r="BB92"/>
  <c r="BR15"/>
  <c r="BL76"/>
  <c r="AZ27" i="7"/>
  <c r="BM83" i="8"/>
  <c r="BP70" i="7"/>
  <c r="AN73" i="8"/>
  <c r="AP104" i="7"/>
  <c r="BF105" i="8"/>
  <c r="BM95" i="7"/>
  <c r="BP67"/>
  <c r="BP56"/>
  <c r="BN141" i="8"/>
  <c r="BS80" i="7"/>
  <c r="BL50" i="8"/>
  <c r="AW81"/>
  <c r="BG150"/>
  <c r="AX65"/>
  <c r="BB49"/>
  <c r="BB93"/>
  <c r="BP91" i="7"/>
  <c r="BI52"/>
  <c r="AT75" i="8"/>
  <c r="AR53"/>
  <c r="BI72" i="7"/>
  <c r="BJ175" i="8"/>
  <c r="BL56" i="7"/>
  <c r="AP104" i="8"/>
  <c r="AV69" i="7"/>
  <c r="AO152" i="8"/>
  <c r="AS96" i="7"/>
  <c r="BQ23"/>
  <c r="BD50"/>
  <c r="BC58" i="8"/>
  <c r="AU106" i="7"/>
  <c r="BG57"/>
  <c r="AM81" i="8"/>
  <c r="BQ68"/>
  <c r="AW73"/>
  <c r="BC163" i="7"/>
  <c r="BJ99" i="8"/>
  <c r="AL152" i="7"/>
  <c r="AV121" i="8"/>
  <c r="BP165"/>
  <c r="AY186"/>
  <c r="BI186"/>
  <c r="BA47" i="7"/>
  <c r="AM48"/>
  <c r="BR46"/>
  <c r="AU59"/>
  <c r="AM49"/>
  <c r="AL15"/>
  <c r="BO175" i="8"/>
  <c r="AR80" i="7"/>
  <c r="AX120" i="8"/>
  <c r="BD152"/>
  <c r="AS27"/>
  <c r="BM84"/>
  <c r="BQ16" i="7"/>
  <c r="BB25"/>
  <c r="BQ69" i="8"/>
  <c r="AR81" i="7"/>
  <c r="AT16" i="8"/>
  <c r="BB142"/>
  <c r="BA79" i="7"/>
  <c r="AM51"/>
  <c r="BM80" i="8"/>
  <c r="AQ51" i="7"/>
  <c r="BD103" i="8"/>
  <c r="AX117" i="7"/>
  <c r="AY62"/>
  <c r="BK140"/>
  <c r="AL49"/>
  <c r="BO16" i="8"/>
  <c r="BN74"/>
  <c r="AM57" i="7"/>
  <c r="BE103"/>
  <c r="BL26"/>
  <c r="BE126"/>
  <c r="AY98" i="8"/>
  <c r="AZ53"/>
  <c r="AZ72" i="7"/>
  <c r="BI82" i="8"/>
  <c r="AV95"/>
  <c r="AP108"/>
  <c r="BQ68" i="7"/>
  <c r="BP24"/>
  <c r="BE37" i="8"/>
  <c r="AS106" i="7"/>
  <c r="AZ96" i="8"/>
  <c r="BI114"/>
  <c r="BO82"/>
  <c r="BG81"/>
  <c r="BF34" i="7"/>
  <c r="BF53" i="8"/>
  <c r="BB153"/>
  <c r="AQ116"/>
  <c r="BE115" i="7"/>
  <c r="AW27" i="8"/>
  <c r="BO41" i="7"/>
  <c r="BO62" i="8"/>
  <c r="AP152"/>
  <c r="AY59" i="7"/>
  <c r="BA39" i="8"/>
  <c r="AN138"/>
  <c r="BN175"/>
  <c r="AW40"/>
  <c r="AY40"/>
  <c r="BG175"/>
  <c r="BB107"/>
  <c r="AL61"/>
  <c r="BF107" i="7"/>
  <c r="AS38" i="8"/>
  <c r="AN84" i="7"/>
  <c r="AO24"/>
  <c r="AM36" i="8"/>
  <c r="BN50"/>
  <c r="BM15" i="7"/>
  <c r="BL68"/>
  <c r="AY131" i="8"/>
  <c r="AY73" i="7"/>
  <c r="BO83" i="8"/>
  <c r="BI80"/>
  <c r="AS108"/>
  <c r="BL174"/>
  <c r="AU67" i="7"/>
  <c r="AR140" i="8"/>
  <c r="AZ40" i="7"/>
  <c r="AX14" i="8"/>
  <c r="BG98"/>
  <c r="BS58" i="7"/>
  <c r="BO102"/>
  <c r="BG34"/>
  <c r="BA39"/>
  <c r="BA17" i="8"/>
  <c r="AT58"/>
  <c r="AO59"/>
  <c r="AO79" i="7"/>
  <c r="AP58" i="8"/>
  <c r="BA56" i="7"/>
  <c r="AT119" i="8"/>
  <c r="AY116"/>
  <c r="AZ56" i="7"/>
  <c r="AO82" i="8"/>
  <c r="AO138"/>
  <c r="AO162" i="7"/>
  <c r="BB103"/>
  <c r="AU71"/>
  <c r="BP15" i="8"/>
  <c r="BD34" i="7"/>
  <c r="BC94"/>
  <c r="BN61" i="8"/>
  <c r="AY115"/>
  <c r="BJ128"/>
  <c r="AP153"/>
  <c r="BQ81"/>
  <c r="BK105"/>
  <c r="AM81" i="7"/>
  <c r="BF49"/>
  <c r="AO102" i="8"/>
  <c r="AT82" i="7"/>
  <c r="BD83"/>
  <c r="BQ25" i="8"/>
  <c r="BF58" i="7"/>
  <c r="AR92" i="8"/>
  <c r="BK13" i="7"/>
  <c r="BK117"/>
  <c r="AZ95"/>
  <c r="AU138" i="8"/>
  <c r="BK62" i="7"/>
  <c r="BH117" i="8"/>
  <c r="AU60"/>
  <c r="BI41"/>
  <c r="BI67" i="7"/>
  <c r="BK139"/>
  <c r="AW51"/>
  <c r="AX26" i="8"/>
  <c r="AV47"/>
  <c r="AR49" i="7"/>
  <c r="BK61"/>
  <c r="AX150" i="8"/>
  <c r="BQ80" i="7"/>
  <c r="AZ128"/>
  <c r="BM163" i="8"/>
  <c r="BJ81"/>
  <c r="AL45" i="7"/>
  <c r="BP39" i="8"/>
  <c r="AU16" i="7"/>
  <c r="BD47"/>
  <c r="BN163" i="8"/>
  <c r="AO92"/>
  <c r="BQ14" i="7"/>
  <c r="BP103" i="8"/>
  <c r="BL62" i="7"/>
  <c r="AR14" i="8"/>
  <c r="AT93" i="7"/>
  <c r="BB26"/>
  <c r="BG90"/>
  <c r="AS53" i="8"/>
  <c r="BE106" i="7"/>
  <c r="BQ102"/>
  <c r="AU48" i="8"/>
  <c r="AW114"/>
  <c r="BJ126"/>
  <c r="BN138"/>
  <c r="BR63"/>
  <c r="BL12" i="7"/>
  <c r="BN128" i="8"/>
  <c r="BN115" i="7"/>
  <c r="AW103"/>
  <c r="BM38" i="8"/>
  <c r="BB35" i="7"/>
  <c r="BA41" i="8"/>
  <c r="AM90" i="7"/>
  <c r="BG82"/>
  <c r="AO142" i="8"/>
  <c r="BH75"/>
  <c r="AQ72" i="7"/>
  <c r="BJ126"/>
  <c r="BO28" i="8"/>
  <c r="BM104" i="7"/>
  <c r="AR109" i="8"/>
  <c r="BM50"/>
  <c r="BS106" i="7"/>
  <c r="BL61" i="8"/>
  <c r="AZ138" i="7"/>
  <c r="AZ151"/>
  <c r="BJ71" i="8"/>
  <c r="BP38"/>
  <c r="AN163"/>
  <c r="BI163"/>
  <c r="AR71" i="7"/>
  <c r="BR91"/>
  <c r="BE151" i="8"/>
  <c r="BF128" i="7"/>
  <c r="AP47" i="8"/>
  <c r="BN117"/>
  <c r="BF40" i="7"/>
  <c r="BP115" i="8"/>
  <c r="BP48"/>
  <c r="AL29"/>
  <c r="AP126" i="7"/>
  <c r="AX68"/>
  <c r="AX51" i="8"/>
  <c r="BH139" i="7"/>
  <c r="BR38"/>
  <c r="BR105"/>
  <c r="AQ114" i="8"/>
  <c r="BL52"/>
  <c r="AP102" i="7"/>
  <c r="BC174" i="8"/>
  <c r="BH90"/>
  <c r="AX87"/>
  <c r="BP106"/>
  <c r="AM78" i="7"/>
  <c r="AV53" i="8"/>
  <c r="BA51"/>
  <c r="BM118" i="7"/>
  <c r="BB150"/>
  <c r="AZ62" i="8"/>
  <c r="AX27" i="7"/>
  <c r="BS118"/>
  <c r="AV70"/>
  <c r="AO140"/>
  <c r="BB12"/>
  <c r="BF117" i="8"/>
  <c r="BC93"/>
  <c r="AT150" i="7"/>
  <c r="BC60" i="8"/>
  <c r="AU120"/>
  <c r="AX63" i="7"/>
  <c r="AP86" i="8"/>
  <c r="AX25"/>
  <c r="AW50"/>
  <c r="AO115" i="7"/>
  <c r="BR102"/>
  <c r="AN119" i="8"/>
  <c r="AY174"/>
  <c r="AM71" i="7"/>
  <c r="BB96" i="8"/>
  <c r="BA98"/>
  <c r="BR107" i="7"/>
  <c r="AZ52" i="8"/>
  <c r="BE116"/>
  <c r="BP162" i="7"/>
  <c r="AO114"/>
  <c r="BK52"/>
  <c r="AM86" i="8"/>
  <c r="BE16"/>
  <c r="BA116"/>
  <c r="AP71"/>
  <c r="AX37"/>
  <c r="BM151" i="7"/>
  <c r="BK29"/>
  <c r="AO47"/>
  <c r="AV59" i="8"/>
  <c r="AV174"/>
  <c r="AU46" i="7"/>
  <c r="BD48" i="8"/>
  <c r="AR150" i="7"/>
  <c r="BQ140" i="8"/>
  <c r="BR49" i="7"/>
  <c r="BF41" i="8"/>
  <c r="BD86"/>
  <c r="BF63" i="7"/>
  <c r="BH58" i="8"/>
  <c r="BK49" i="7"/>
  <c r="BQ85"/>
  <c r="AX92" i="8"/>
  <c r="AV71"/>
  <c r="BH72" i="7"/>
  <c r="AP139"/>
  <c r="BG36" i="8"/>
  <c r="BK80" i="7"/>
  <c r="BB56"/>
  <c r="BJ76" i="8"/>
  <c r="BK82" i="7"/>
  <c r="AP74" i="8"/>
  <c r="AT127"/>
  <c r="BN16"/>
  <c r="AX96"/>
  <c r="BN95"/>
  <c r="AZ129" i="7"/>
  <c r="BB105" i="8"/>
  <c r="BE139"/>
  <c r="AW108"/>
  <c r="AO65"/>
  <c r="BF120"/>
  <c r="AW116" i="7"/>
  <c r="BL151"/>
  <c r="BH84" i="8"/>
  <c r="BK118"/>
  <c r="BF28"/>
  <c r="BQ95"/>
  <c r="BG130"/>
  <c r="BI12" i="7"/>
  <c r="AM84" i="8"/>
  <c r="AW25" i="7"/>
  <c r="AS152" i="8"/>
  <c r="AU49"/>
  <c r="AU14" i="7"/>
  <c r="BE17" i="8"/>
  <c r="BR119"/>
  <c r="AN25" i="7"/>
  <c r="BK27"/>
  <c r="BP128"/>
  <c r="BI14"/>
  <c r="BH51" i="8"/>
  <c r="AL28" i="7"/>
  <c r="AW128" i="8"/>
  <c r="AQ92"/>
  <c r="BI130"/>
  <c r="BL128" i="7"/>
  <c r="BP85" i="8"/>
  <c r="BC92" i="7"/>
  <c r="BI38"/>
  <c r="BP83"/>
  <c r="AO107"/>
  <c r="BK15" i="8"/>
  <c r="BC24" i="7"/>
  <c r="BH28" i="8"/>
  <c r="BB117"/>
  <c r="BL152" i="7"/>
  <c r="BD121" i="8"/>
  <c r="BK199"/>
  <c r="AS164"/>
  <c r="BF75" i="7"/>
  <c r="AL141"/>
  <c r="BE34"/>
  <c r="AL103" i="8"/>
  <c r="AZ94"/>
  <c r="AR175"/>
  <c r="AM35" i="7"/>
  <c r="BL57"/>
  <c r="BP51"/>
  <c r="BN41"/>
  <c r="BF104" i="8"/>
  <c r="BH175"/>
  <c r="BC41"/>
  <c r="BO46" i="7"/>
  <c r="BH114" i="8"/>
  <c r="AN74" i="7"/>
  <c r="AT52"/>
  <c r="AY129"/>
  <c r="BB29" i="8"/>
  <c r="AX25" i="7"/>
  <c r="AO90"/>
  <c r="AN126" i="8"/>
  <c r="AU36" i="7"/>
  <c r="AS56"/>
  <c r="AX104" i="8"/>
  <c r="BN17" i="7"/>
  <c r="BH96" i="8"/>
  <c r="BP13" i="7"/>
  <c r="BG105" i="8"/>
  <c r="BG64"/>
  <c r="AR92" i="7"/>
  <c r="AT49"/>
  <c r="AQ174" i="8"/>
  <c r="AN72" i="7"/>
  <c r="BD114" i="8"/>
  <c r="BF23" i="7"/>
  <c r="AZ142" i="8"/>
  <c r="AW15"/>
  <c r="BL162" i="7"/>
  <c r="BH45"/>
  <c r="AS28"/>
  <c r="BQ75" i="8"/>
  <c r="BO127"/>
  <c r="AT56" i="7"/>
  <c r="AR51"/>
  <c r="BG119" i="8"/>
  <c r="AZ80"/>
  <c r="AL151"/>
  <c r="BD59" i="7"/>
  <c r="AS153" i="8"/>
  <c r="AR116"/>
  <c r="AW96" i="7"/>
  <c r="BO90" i="8"/>
  <c r="BD39" i="7"/>
  <c r="AO95" i="8"/>
  <c r="AS26"/>
  <c r="AO117"/>
  <c r="BA117"/>
  <c r="BB117" i="7"/>
  <c r="BM110" i="8"/>
  <c r="BG53" i="7"/>
  <c r="AV86"/>
  <c r="BM165" i="8"/>
  <c r="BI141" i="7"/>
  <c r="BM64"/>
  <c r="BF165" i="8"/>
  <c r="AX71" i="7"/>
  <c r="BI117"/>
  <c r="AZ129" i="8"/>
  <c r="AU104" i="7"/>
  <c r="BN29"/>
  <c r="AW85"/>
  <c r="AX28"/>
  <c r="BJ105" i="8"/>
  <c r="AL70" i="7"/>
  <c r="AQ41"/>
  <c r="BO52" i="8"/>
  <c r="AM13" i="7"/>
  <c r="BR61"/>
  <c r="BI61"/>
  <c r="AO94"/>
  <c r="BH106" i="8"/>
  <c r="AN140" i="7"/>
  <c r="BO51"/>
  <c r="BO68" i="8"/>
  <c r="AM61" i="7"/>
  <c r="BH26" i="8"/>
  <c r="AQ37" i="7"/>
  <c r="AO56"/>
  <c r="BQ82"/>
  <c r="AP115" i="8"/>
  <c r="BI60" i="7"/>
  <c r="BA15"/>
  <c r="BS82"/>
  <c r="BH27"/>
  <c r="BR17" i="8"/>
  <c r="BM75"/>
  <c r="AL120"/>
  <c r="AR107"/>
  <c r="BI72"/>
  <c r="AX29"/>
  <c r="BB72" i="7"/>
  <c r="AZ39"/>
  <c r="AN95"/>
  <c r="BD27"/>
  <c r="AO25"/>
  <c r="BG140" i="8"/>
  <c r="BR90" i="7"/>
  <c r="BA37"/>
  <c r="AU68" i="8"/>
  <c r="BM119"/>
  <c r="AQ96"/>
  <c r="AV129" i="7"/>
  <c r="AL71"/>
  <c r="AR102" i="8"/>
  <c r="AL48"/>
  <c r="AS127"/>
  <c r="AW92"/>
  <c r="BJ59" i="7"/>
  <c r="AX109" i="8"/>
  <c r="AZ150"/>
  <c r="BD104"/>
  <c r="AZ76"/>
  <c r="AS81" i="7"/>
  <c r="BJ107" i="8"/>
  <c r="BM86" i="7"/>
  <c r="BA163"/>
  <c r="AZ132" i="8"/>
  <c r="BI77"/>
  <c r="AO152" i="7"/>
  <c r="AV41" i="8"/>
  <c r="AP49"/>
  <c r="AY153"/>
  <c r="AZ84"/>
  <c r="AZ17"/>
  <c r="AV16" i="7"/>
  <c r="AV36"/>
  <c r="AU126" i="8"/>
  <c r="AR82"/>
  <c r="BB28"/>
  <c r="BA70" i="7"/>
  <c r="BI141" i="8"/>
  <c r="BQ96"/>
  <c r="BF27"/>
  <c r="BM17"/>
  <c r="BK56" i="7"/>
  <c r="AU127"/>
  <c r="AN90"/>
  <c r="BQ118" i="8"/>
  <c r="BJ162" i="7"/>
  <c r="AN67"/>
  <c r="BI29"/>
  <c r="AO129" i="8"/>
  <c r="BJ68"/>
  <c r="AN50"/>
  <c r="AQ175"/>
  <c r="AL15"/>
  <c r="AN130"/>
  <c r="BK60"/>
  <c r="AW116"/>
  <c r="BG138" i="7"/>
  <c r="AY72"/>
  <c r="AO62" i="8"/>
  <c r="BK72"/>
  <c r="AY126" i="7"/>
  <c r="BH76" i="8"/>
  <c r="BE36"/>
  <c r="BD140"/>
  <c r="AM93"/>
  <c r="BA65"/>
  <c r="AX38"/>
  <c r="AR72" i="7"/>
  <c r="AO48"/>
  <c r="BP17"/>
  <c r="BQ53" i="8"/>
  <c r="AN106"/>
  <c r="AO93" i="7"/>
  <c r="AX150"/>
  <c r="AU58"/>
  <c r="BF75" i="8"/>
  <c r="BG85" i="7"/>
  <c r="BK102" i="8"/>
  <c r="BG48" i="7"/>
  <c r="BH118"/>
  <c r="BJ139"/>
  <c r="BP46"/>
  <c r="BP114" i="8"/>
  <c r="AP186"/>
  <c r="BM186"/>
  <c r="AY152" i="7"/>
  <c r="BE152"/>
  <c r="AS163"/>
  <c r="BB163"/>
  <c r="BI119"/>
  <c r="AO15" i="8"/>
  <c r="AS38" i="7"/>
  <c r="BF151"/>
  <c r="AY82"/>
  <c r="BL92" i="8"/>
  <c r="BA150"/>
  <c r="AN114" i="7"/>
  <c r="BJ53" i="8"/>
  <c r="AZ115"/>
  <c r="BP37" i="7"/>
  <c r="AV103" i="8"/>
  <c r="AY15" i="7"/>
  <c r="BG24"/>
  <c r="AZ61"/>
  <c r="BL80" i="8"/>
  <c r="AO73" i="7"/>
  <c r="BO15" i="8"/>
  <c r="BL127"/>
  <c r="AM70" i="7"/>
  <c r="BK108" i="8"/>
  <c r="BH38" i="7"/>
  <c r="BA103"/>
  <c r="AS107" i="8"/>
  <c r="BE95" i="7"/>
  <c r="BG65" i="8"/>
  <c r="AZ163"/>
  <c r="BN59" i="7"/>
  <c r="AT162" i="8"/>
  <c r="BI199"/>
  <c r="AP107" i="7"/>
  <c r="BA99" i="8"/>
  <c r="BE86" i="7"/>
  <c r="BL154" i="8"/>
  <c r="BM37" i="7"/>
  <c r="BH140"/>
  <c r="AP34"/>
  <c r="AN105"/>
  <c r="AZ29" i="8"/>
  <c r="AO127" i="7"/>
  <c r="BE59" i="8"/>
  <c r="BI58"/>
  <c r="BF174"/>
  <c r="AN93"/>
  <c r="AN71"/>
  <c r="AT35" i="7"/>
  <c r="AM70" i="8"/>
  <c r="BM72" i="7"/>
  <c r="BR53"/>
  <c r="BI97"/>
  <c r="BG130"/>
  <c r="BO97"/>
  <c r="BD82" i="8"/>
  <c r="AP96" i="7"/>
  <c r="AU94"/>
  <c r="BF12"/>
  <c r="BN140"/>
  <c r="AM90" i="8"/>
  <c r="AY118"/>
  <c r="BR48" i="7"/>
  <c r="AU175" i="8"/>
  <c r="BQ115"/>
  <c r="BM48" i="7"/>
  <c r="BH12"/>
  <c r="AU52" i="8"/>
  <c r="BI95" i="7"/>
  <c r="AN25" i="8"/>
  <c r="BI27"/>
  <c r="BP73"/>
  <c r="AZ105"/>
  <c r="AU15"/>
  <c r="BN90"/>
  <c r="AT102"/>
  <c r="AY71" i="7"/>
  <c r="AT174" i="8"/>
  <c r="BM58"/>
  <c r="AQ61" i="7"/>
  <c r="AN51"/>
  <c r="BB70"/>
  <c r="BQ126"/>
  <c r="BC102" i="8"/>
  <c r="BE41"/>
  <c r="BH15" i="7"/>
  <c r="BS60"/>
  <c r="AT95"/>
  <c r="AN116" i="8"/>
  <c r="BP49" i="7"/>
  <c r="BQ117"/>
  <c r="BK86" i="8"/>
  <c r="BC79" i="7"/>
  <c r="BF39" i="8"/>
  <c r="BN56" i="7"/>
  <c r="AV92" i="8"/>
  <c r="BL130" i="7"/>
  <c r="BF97"/>
  <c r="AV132" i="8"/>
  <c r="AQ143"/>
  <c r="BK53" i="7"/>
  <c r="BC119"/>
  <c r="AS64"/>
  <c r="BQ132" i="8"/>
  <c r="AM88"/>
  <c r="AR199"/>
  <c r="BL69" i="7"/>
  <c r="BQ49"/>
  <c r="BA15" i="8"/>
  <c r="AZ126" i="7"/>
  <c r="AX162" i="8"/>
  <c r="AQ71" i="7"/>
  <c r="BR74" i="8"/>
  <c r="BA26" i="7"/>
  <c r="AR93" i="8"/>
  <c r="BP140" i="7"/>
  <c r="BJ41"/>
  <c r="BQ81"/>
  <c r="BS52"/>
  <c r="AX140"/>
  <c r="AZ99" i="8"/>
  <c r="BQ163" i="7"/>
  <c r="BE165" i="8"/>
  <c r="BI92" i="7"/>
  <c r="AQ29" i="8"/>
  <c r="BD103" i="7"/>
  <c r="BJ117"/>
  <c r="AY126" i="8"/>
  <c r="AO151"/>
  <c r="BS95" i="7"/>
  <c r="AL85" i="8"/>
  <c r="BQ105" i="7"/>
  <c r="BL49" i="8"/>
  <c r="BQ51" i="7"/>
  <c r="AR61"/>
  <c r="BE174" i="8"/>
  <c r="BH83"/>
  <c r="BG64" i="7"/>
  <c r="BL186" i="8"/>
  <c r="AL99"/>
  <c r="BJ53" i="7"/>
  <c r="BH121" i="8"/>
  <c r="AU199"/>
  <c r="AZ199"/>
  <c r="AM47" i="7"/>
  <c r="BG111" i="8"/>
  <c r="BN89"/>
  <c r="BE153" i="7"/>
  <c r="BG164" i="8"/>
  <c r="BN142" i="7"/>
  <c r="AP131"/>
  <c r="AV144" i="8"/>
  <c r="AO166"/>
  <c r="BA111"/>
  <c r="BL98" i="7"/>
  <c r="BF76"/>
  <c r="BG144" i="8"/>
  <c r="AZ111"/>
  <c r="BD174" i="7"/>
  <c r="AL65"/>
  <c r="AP174"/>
  <c r="AX109"/>
  <c r="BL65"/>
  <c r="AZ110" i="8"/>
  <c r="AS177"/>
  <c r="AZ174" i="7"/>
  <c r="AP153"/>
  <c r="AW65"/>
  <c r="AV211" i="8"/>
  <c r="BC174" i="7"/>
  <c r="BK87"/>
  <c r="AT176" i="8"/>
  <c r="BR87" i="7"/>
  <c r="AY143" i="8"/>
  <c r="BA144"/>
  <c r="BL89"/>
  <c r="AO133"/>
  <c r="AT98" i="7"/>
  <c r="BN164"/>
  <c r="AU131"/>
  <c r="BA133" i="8"/>
  <c r="BP65" i="7"/>
  <c r="BK77" i="8"/>
  <c r="BE111"/>
  <c r="BL76" i="7"/>
  <c r="AW177" i="8"/>
  <c r="BJ109" i="7"/>
  <c r="BP144" i="8"/>
  <c r="BJ164" i="7"/>
  <c r="BN76"/>
  <c r="AU122" i="8"/>
  <c r="BQ211"/>
  <c r="BC122"/>
  <c r="BL77"/>
  <c r="BQ153" i="7"/>
  <c r="BN144" i="8"/>
  <c r="AL76" i="7"/>
  <c r="BG109"/>
  <c r="AL177" i="8"/>
  <c r="BA109" i="7"/>
  <c r="AW199" i="8"/>
  <c r="BR120"/>
  <c r="AX17"/>
  <c r="BC98"/>
  <c r="BJ29" i="7"/>
  <c r="BL97" i="8"/>
  <c r="AS129"/>
  <c r="BJ102"/>
  <c r="AO37" i="7"/>
  <c r="AR95"/>
  <c r="AU71" i="8"/>
  <c r="BO106"/>
  <c r="AM103" i="7"/>
  <c r="BJ163" i="8"/>
  <c r="BS51" i="7"/>
  <c r="BM14"/>
  <c r="BI36"/>
  <c r="BA24"/>
  <c r="AS127"/>
  <c r="BR130" i="8"/>
  <c r="AO96"/>
  <c r="BJ61" i="7"/>
  <c r="BS39"/>
  <c r="AN16" i="8"/>
  <c r="BB41" i="7"/>
  <c r="BI106" i="8"/>
  <c r="AM84" i="7"/>
  <c r="BJ25" i="8"/>
  <c r="AW118" i="7"/>
  <c r="AS88" i="8"/>
  <c r="AX130" i="7"/>
  <c r="BR97"/>
  <c r="BI163"/>
  <c r="BH141"/>
  <c r="AV45"/>
  <c r="BA41"/>
  <c r="AS70"/>
  <c r="BS129"/>
  <c r="BJ75" i="8"/>
  <c r="AM71"/>
  <c r="BK48" i="7"/>
  <c r="AQ81" i="8"/>
  <c r="BK107" i="7"/>
  <c r="AS47"/>
  <c r="AZ36" i="8"/>
  <c r="BM153"/>
  <c r="BE73" i="7"/>
  <c r="AW87" i="8"/>
  <c r="BK108" i="7"/>
  <c r="BJ119"/>
  <c r="BB75"/>
  <c r="BA118"/>
  <c r="BP140" i="8"/>
  <c r="BI97"/>
  <c r="BG108"/>
  <c r="AO86"/>
  <c r="AN78" i="7"/>
  <c r="BE84" i="8"/>
  <c r="BM73" i="7"/>
  <c r="AU95"/>
  <c r="AN59" i="8"/>
  <c r="AQ16"/>
  <c r="BO71"/>
  <c r="AM131"/>
  <c r="AP14"/>
  <c r="AT116" i="7"/>
  <c r="AY16"/>
  <c r="AV40" i="8"/>
  <c r="BG80" i="7"/>
  <c r="BQ97" i="8"/>
  <c r="AT76"/>
  <c r="AY162" i="7"/>
  <c r="BD41"/>
  <c r="BG153" i="8"/>
  <c r="BJ50" i="7"/>
  <c r="BH79"/>
  <c r="BP98" i="8"/>
  <c r="AQ162" i="7"/>
  <c r="BN45"/>
  <c r="AP23"/>
  <c r="BD64" i="8"/>
  <c r="AV187"/>
  <c r="AU27" i="7"/>
  <c r="BG82" i="8"/>
  <c r="BP26"/>
  <c r="BB139" i="7"/>
  <c r="AZ63"/>
  <c r="AW53" i="8"/>
  <c r="AV151" i="7"/>
  <c r="BB129" i="8"/>
  <c r="AP115" i="7"/>
  <c r="AU73" i="8"/>
  <c r="BC117" i="7"/>
  <c r="AO109" i="8"/>
  <c r="BJ108"/>
  <c r="BN127"/>
  <c r="BC94"/>
  <c r="AT27"/>
  <c r="AO128" i="7"/>
  <c r="AY51"/>
  <c r="BO128"/>
  <c r="BG114"/>
  <c r="AY35"/>
  <c r="AU38" i="8"/>
  <c r="AO96" i="7"/>
  <c r="AP29" i="8"/>
  <c r="AT105" i="7"/>
  <c r="BE23"/>
  <c r="BD129"/>
  <c r="BN151" i="8"/>
  <c r="AU61" i="7"/>
  <c r="BA62"/>
  <c r="AO74"/>
  <c r="AV94" i="8"/>
  <c r="BI49" i="7"/>
  <c r="BM49"/>
  <c r="BQ76" i="8"/>
  <c r="AR186"/>
  <c r="AV97" i="7"/>
  <c r="AO77" i="8"/>
  <c r="BB132"/>
  <c r="BJ199"/>
  <c r="AY99"/>
  <c r="BI23" i="7"/>
  <c r="BH103" i="8"/>
  <c r="BR82" i="7"/>
  <c r="AV108" i="8"/>
  <c r="AM27"/>
  <c r="AS29" i="7"/>
  <c r="BO127"/>
  <c r="BO29" i="8"/>
  <c r="AQ85"/>
  <c r="AL105"/>
  <c r="BQ41"/>
  <c r="AL107" i="7"/>
  <c r="AU85"/>
  <c r="BK38"/>
  <c r="BI17" i="8"/>
  <c r="AP61" i="7"/>
  <c r="AL60" i="8"/>
  <c r="AT140" i="7"/>
  <c r="AO16" i="8"/>
  <c r="AR72"/>
  <c r="AX15"/>
  <c r="BC37"/>
  <c r="AM80" i="7"/>
  <c r="BI14" i="8"/>
  <c r="BH67" i="7"/>
  <c r="BK63" i="8"/>
  <c r="AW91" i="7"/>
  <c r="AY17"/>
  <c r="AM15" i="8"/>
  <c r="AP60"/>
  <c r="BI37"/>
  <c r="AM37"/>
  <c r="BM39"/>
  <c r="AZ61"/>
  <c r="BK70" i="7"/>
  <c r="AS94" i="8"/>
  <c r="AU90" i="7"/>
  <c r="BI90"/>
  <c r="BI81"/>
  <c r="BQ150"/>
  <c r="AQ26" i="8"/>
  <c r="AT93"/>
  <c r="BI83"/>
  <c r="BG74" i="7"/>
  <c r="BQ130" i="8"/>
  <c r="AT114" i="7"/>
  <c r="BF115" i="8"/>
  <c r="BM73"/>
  <c r="BE46" i="7"/>
  <c r="BM106" i="8"/>
  <c r="AL75"/>
  <c r="BH102"/>
  <c r="BI86"/>
  <c r="BF102"/>
  <c r="BP27" i="7"/>
  <c r="BO118"/>
  <c r="BK121" i="8"/>
  <c r="AT152" i="7"/>
  <c r="BB99" i="8"/>
  <c r="AN99"/>
  <c r="BQ88"/>
  <c r="BI152" i="7"/>
  <c r="AZ143" i="8"/>
  <c r="BF60"/>
  <c r="AZ81" i="7"/>
  <c r="BB34"/>
  <c r="AM34"/>
  <c r="AR73"/>
  <c r="AV52" i="8"/>
  <c r="AS80" i="7"/>
  <c r="AQ150"/>
  <c r="BA13"/>
  <c r="BF138"/>
  <c r="BI140" i="8"/>
  <c r="BM106" i="7"/>
  <c r="AM175" i="8"/>
  <c r="BC116"/>
  <c r="AP106" i="7"/>
  <c r="BE13"/>
  <c r="AW120" i="8"/>
  <c r="BC114" i="7"/>
  <c r="AT104" i="8"/>
  <c r="AW29"/>
  <c r="BJ35" i="7"/>
  <c r="BJ49"/>
  <c r="BB62" i="8"/>
  <c r="AL79" i="7"/>
  <c r="BA70" i="8"/>
  <c r="BB162" i="7"/>
  <c r="AP151" i="8"/>
  <c r="BM105" i="7"/>
  <c r="BJ86" i="8"/>
  <c r="BP116"/>
  <c r="BK29"/>
  <c r="BB48"/>
  <c r="AO72"/>
  <c r="BO114"/>
  <c r="AT70" i="7"/>
  <c r="AW56"/>
  <c r="BM129"/>
  <c r="BM61" i="8"/>
  <c r="AU24" i="7"/>
  <c r="BM51"/>
  <c r="AS60"/>
  <c r="BN72" i="8"/>
  <c r="AZ83" i="7"/>
  <c r="BL105" i="8"/>
  <c r="AZ162"/>
  <c r="BE108"/>
  <c r="BE94" i="7"/>
  <c r="AU63"/>
  <c r="AV107" i="8"/>
  <c r="AZ151"/>
  <c r="BI120"/>
  <c r="AZ41" i="7"/>
  <c r="AL86" i="8"/>
  <c r="AS187"/>
  <c r="AP81"/>
  <c r="AV48" i="7"/>
  <c r="AP74"/>
  <c r="AV97" i="8"/>
  <c r="AO131"/>
  <c r="AX152" i="7"/>
  <c r="BD53"/>
  <c r="BC97"/>
  <c r="BI121" i="8"/>
  <c r="AR121"/>
  <c r="AL97" i="7"/>
  <c r="BM92" i="8"/>
  <c r="AZ57" i="7"/>
  <c r="BD35"/>
  <c r="AQ116"/>
  <c r="BB49"/>
  <c r="BC28" i="8"/>
  <c r="BL139"/>
  <c r="AY117" i="7"/>
  <c r="AM117" i="8"/>
  <c r="BK96"/>
  <c r="BE117" i="7"/>
  <c r="AL34"/>
  <c r="AT26" i="8"/>
  <c r="AX17" i="7"/>
  <c r="AT86" i="8"/>
  <c r="AL17"/>
  <c r="AO53"/>
  <c r="BK47"/>
  <c r="BL106" i="7"/>
  <c r="BR109" i="8"/>
  <c r="BB140"/>
  <c r="BG29"/>
  <c r="BG26"/>
  <c r="BE76"/>
  <c r="AQ98"/>
  <c r="BG15" i="7"/>
  <c r="BM27"/>
  <c r="BM48" i="8"/>
  <c r="BE14" i="7"/>
  <c r="BJ72"/>
  <c r="AV50"/>
  <c r="BA38" i="8"/>
  <c r="BA162" i="7"/>
  <c r="AY50"/>
  <c r="BO116"/>
  <c r="AN131" i="8"/>
  <c r="AQ109"/>
  <c r="BO60"/>
  <c r="AL90" i="7"/>
  <c r="BR51" i="8"/>
  <c r="BB162"/>
  <c r="AN142"/>
  <c r="AX106" i="7"/>
  <c r="AV62"/>
  <c r="BB39" i="8"/>
  <c r="BL27" i="7"/>
  <c r="BC72" i="8"/>
  <c r="AM53"/>
  <c r="AY114"/>
  <c r="AV28"/>
  <c r="BG118" i="7"/>
  <c r="BO187" i="8"/>
  <c r="BH80"/>
  <c r="AQ69"/>
  <c r="BJ140"/>
  <c r="BB38"/>
  <c r="BA53" i="7"/>
  <c r="BR88" i="8"/>
  <c r="BA86" i="7"/>
  <c r="AT86"/>
  <c r="AL64"/>
  <c r="BH119"/>
  <c r="BM121" i="8"/>
  <c r="AT14"/>
  <c r="BL138" i="7"/>
  <c r="BE78"/>
  <c r="BC23"/>
  <c r="AQ81"/>
  <c r="BF126" i="8"/>
  <c r="AS86"/>
  <c r="BF83"/>
  <c r="AM37" i="7"/>
  <c r="BP95"/>
  <c r="BG16"/>
  <c r="BA80" i="8"/>
  <c r="BG73"/>
  <c r="BO93"/>
  <c r="BE87"/>
  <c r="AU140"/>
  <c r="BO67" i="7"/>
  <c r="AP60"/>
  <c r="BQ107" i="8"/>
  <c r="BD94"/>
  <c r="AL126"/>
  <c r="BH51" i="7"/>
  <c r="BF57"/>
  <c r="BB140"/>
  <c r="BN140" i="8"/>
  <c r="AU53"/>
  <c r="BH25" i="7"/>
  <c r="BR64" i="8"/>
  <c r="AT139"/>
  <c r="BH116"/>
  <c r="BO52" i="7"/>
  <c r="BR39"/>
  <c r="BN26" i="8"/>
  <c r="BN117" i="7"/>
  <c r="AN83"/>
  <c r="BA82"/>
  <c r="BP106"/>
  <c r="AU28"/>
  <c r="AW98" i="8"/>
  <c r="BM34" i="7"/>
  <c r="BB27" i="8"/>
  <c r="BF74" i="7"/>
  <c r="BN41" i="8"/>
  <c r="AO163"/>
  <c r="BR140"/>
  <c r="BA105" i="7"/>
  <c r="BE142" i="8"/>
  <c r="AV74"/>
  <c r="AL50"/>
  <c r="BF108"/>
  <c r="BL62"/>
  <c r="AO48"/>
  <c r="BS61" i="7"/>
  <c r="BP162" i="8"/>
  <c r="BC152"/>
  <c r="AV52" i="7"/>
  <c r="AZ120" i="8"/>
  <c r="AN80" i="7"/>
  <c r="AY92" i="8"/>
  <c r="BI57" i="7"/>
  <c r="AR83"/>
  <c r="BQ17"/>
  <c r="AY53" i="8"/>
  <c r="AT85"/>
  <c r="AX103" i="7"/>
  <c r="BL72"/>
  <c r="BG63" i="8"/>
  <c r="AW92" i="7"/>
  <c r="AX93"/>
  <c r="BC107"/>
  <c r="AN79"/>
  <c r="BK98" i="8"/>
  <c r="BP93"/>
  <c r="AO67" i="7"/>
  <c r="BE92"/>
  <c r="BR127"/>
  <c r="AS73"/>
  <c r="AY50" i="8"/>
  <c r="BJ52" i="7"/>
  <c r="AV49"/>
  <c r="AQ72" i="8"/>
  <c r="AS50" i="7"/>
  <c r="BF38" i="8"/>
  <c r="AZ106" i="7"/>
  <c r="BK150" i="8"/>
  <c r="BH47" i="7"/>
  <c r="AQ153" i="8"/>
  <c r="AX162" i="7"/>
  <c r="BJ104"/>
  <c r="BO91"/>
  <c r="BQ57"/>
  <c r="AO104"/>
  <c r="AW12"/>
  <c r="AV41"/>
  <c r="BJ150"/>
  <c r="AZ94"/>
  <c r="AX126" i="8"/>
  <c r="BI47"/>
  <c r="BQ74" i="7"/>
  <c r="AL63"/>
  <c r="AQ128"/>
  <c r="AT39"/>
  <c r="AQ97" i="8"/>
  <c r="BD174"/>
  <c r="BQ29" i="7"/>
  <c r="BJ82" i="8"/>
  <c r="BJ114"/>
  <c r="BI29"/>
  <c r="AL17" i="7"/>
  <c r="BN120" i="8"/>
  <c r="AL90"/>
  <c r="BQ126"/>
  <c r="AX37" i="7"/>
  <c r="BL41" i="8"/>
  <c r="BG52"/>
  <c r="AO50"/>
  <c r="BH50"/>
  <c r="AL51" i="7"/>
  <c r="AV61"/>
  <c r="AT39" i="8"/>
  <c r="AN98"/>
  <c r="AV35" i="7"/>
  <c r="AY83" i="8"/>
  <c r="AR97"/>
  <c r="AO62" i="7"/>
  <c r="BF114"/>
  <c r="BG96" i="8"/>
  <c r="AL58" i="7"/>
  <c r="AT62" i="8"/>
  <c r="AN51"/>
  <c r="AW105"/>
  <c r="BP71"/>
  <c r="BJ14"/>
  <c r="BM72"/>
  <c r="BG118"/>
  <c r="BD82" i="7"/>
  <c r="AM117"/>
  <c r="AL103"/>
  <c r="BA131" i="8"/>
  <c r="BK87"/>
  <c r="AQ107" i="7"/>
  <c r="BG60" i="8"/>
  <c r="BI73" i="7"/>
  <c r="BB94"/>
  <c r="BE140"/>
  <c r="AZ12"/>
  <c r="BK175" i="8"/>
  <c r="BK47" i="7"/>
  <c r="AO95"/>
  <c r="AS114"/>
  <c r="AS14" i="8"/>
  <c r="AU90"/>
  <c r="AP37"/>
  <c r="BD85" i="7"/>
  <c r="BD28"/>
  <c r="BO34"/>
  <c r="AQ75" i="8"/>
  <c r="AO105"/>
  <c r="BC46" i="7"/>
  <c r="AQ99" i="8"/>
  <c r="AT97" i="7"/>
  <c r="AT165" i="8"/>
  <c r="BF80"/>
  <c r="BH49" i="7"/>
  <c r="AM17"/>
  <c r="AM29" i="8"/>
  <c r="AM114" i="7"/>
  <c r="BN93" i="8"/>
  <c r="BF131"/>
  <c r="BA86"/>
  <c r="BE49" i="7"/>
  <c r="AT106"/>
  <c r="AW95" i="8"/>
  <c r="AO116"/>
  <c r="BM127"/>
  <c r="BN70"/>
  <c r="AO49"/>
  <c r="BD59"/>
  <c r="BB97"/>
  <c r="BH61" i="7"/>
  <c r="BN91"/>
  <c r="BF139" i="8"/>
  <c r="AM72" i="7"/>
  <c r="AM116" i="8"/>
  <c r="BB115"/>
  <c r="BF140" i="7"/>
  <c r="AL39"/>
  <c r="AL48"/>
  <c r="AL64" i="8"/>
  <c r="BF35" i="7"/>
  <c r="BB129"/>
  <c r="BI99" i="8"/>
  <c r="BG165"/>
  <c r="BP141" i="7"/>
  <c r="BD36"/>
  <c r="AT47" i="8"/>
  <c r="BQ114"/>
  <c r="BA114"/>
  <c r="AM59" i="7"/>
  <c r="BA84"/>
  <c r="AP50"/>
  <c r="AR69" i="8"/>
  <c r="BM59"/>
  <c r="BK117"/>
  <c r="AR118" i="7"/>
  <c r="BF51" i="8"/>
  <c r="AM45" i="7"/>
  <c r="AU35"/>
  <c r="BP29" i="8"/>
  <c r="AU41"/>
  <c r="AQ68" i="7"/>
  <c r="AO119" i="8"/>
  <c r="BS126" i="7"/>
  <c r="BN119" i="8"/>
  <c r="BG45" i="7"/>
  <c r="AY37"/>
  <c r="BP38"/>
  <c r="AM50"/>
  <c r="AU162" i="8"/>
  <c r="AN102" i="7"/>
  <c r="AP127"/>
  <c r="AQ126"/>
  <c r="BJ37" i="8"/>
  <c r="BO99"/>
  <c r="BR143"/>
  <c r="BD132"/>
  <c r="AP116" i="7"/>
  <c r="AU41"/>
  <c r="BR81"/>
  <c r="BM93" i="8"/>
  <c r="BK74"/>
  <c r="AR40"/>
  <c r="AY84" i="7"/>
  <c r="AR12"/>
  <c r="BN109" i="8"/>
  <c r="AS47"/>
  <c r="AX118" i="7"/>
  <c r="BE41"/>
  <c r="AZ153" i="8"/>
  <c r="AN48"/>
  <c r="BP29" i="7"/>
  <c r="BJ95" i="8"/>
  <c r="BP126"/>
  <c r="BN47"/>
  <c r="BQ78" i="7"/>
  <c r="BQ28"/>
  <c r="BG104" i="8"/>
  <c r="AV76"/>
  <c r="AX95"/>
  <c r="BR83"/>
  <c r="AU153"/>
  <c r="BO58"/>
  <c r="BJ91" i="7"/>
  <c r="BI96" i="8"/>
  <c r="BJ16"/>
  <c r="AQ132"/>
  <c r="AR53" i="7"/>
  <c r="BA165" i="8"/>
  <c r="BO24" i="7"/>
  <c r="AT96" i="8"/>
  <c r="BN67" i="7"/>
  <c r="BS67"/>
  <c r="BB62"/>
  <c r="AV116" i="8"/>
  <c r="BH68"/>
  <c r="AS103"/>
  <c r="BB63" i="7"/>
  <c r="AW58"/>
  <c r="AW187" i="8"/>
  <c r="BG85"/>
  <c r="AU57" i="7"/>
  <c r="AO52" i="8"/>
  <c r="BC186"/>
  <c r="BF121"/>
  <c r="AQ199"/>
  <c r="AX12" i="7"/>
  <c r="AW129" i="8"/>
  <c r="AQ115"/>
  <c r="BF82"/>
  <c r="BH72"/>
  <c r="AY74" i="7"/>
  <c r="AW26"/>
  <c r="BF64"/>
  <c r="BQ64"/>
  <c r="AV46"/>
  <c r="AY48" i="8"/>
  <c r="AY52"/>
  <c r="AY141"/>
  <c r="BQ127" i="7"/>
  <c r="AW142" i="8"/>
  <c r="AM25" i="7"/>
  <c r="BC50"/>
  <c r="AU115"/>
  <c r="BF81" i="8"/>
  <c r="BJ58"/>
  <c r="BQ90" i="7"/>
  <c r="AU152" i="8"/>
  <c r="BJ17"/>
  <c r="AP38"/>
  <c r="AL104"/>
  <c r="AN96" i="7"/>
  <c r="AV120" i="8"/>
  <c r="AQ58"/>
  <c r="BM51"/>
  <c r="AW97" i="7"/>
  <c r="AN165" i="8"/>
  <c r="AY119" i="7"/>
  <c r="BD86"/>
  <c r="AO99" i="8"/>
  <c r="AM69" i="7"/>
  <c r="BM141" i="8"/>
  <c r="BN52" i="7"/>
  <c r="AS39"/>
  <c r="AM104"/>
  <c r="BP41" i="8"/>
  <c r="BG58"/>
  <c r="AS154"/>
  <c r="BD119" i="7"/>
  <c r="AV39"/>
  <c r="AY97" i="8"/>
  <c r="AO38" i="7"/>
  <c r="AP16" i="8"/>
  <c r="AW86"/>
  <c r="BC82"/>
  <c r="BK85"/>
  <c r="BM45" i="7"/>
  <c r="BK163"/>
  <c r="BL199" i="8"/>
  <c r="AY199"/>
  <c r="AT164" i="7"/>
  <c r="AN155" i="8"/>
  <c r="AN143"/>
  <c r="AX211"/>
  <c r="AZ131" i="7"/>
  <c r="AU143" i="8"/>
  <c r="AS98" i="7"/>
  <c r="AR77" i="8"/>
  <c r="AW76" i="7"/>
  <c r="BG211" i="8"/>
  <c r="BD76" i="7"/>
  <c r="BC176" i="8"/>
  <c r="BL153" i="7"/>
  <c r="AY98"/>
  <c r="AS176" i="8"/>
  <c r="BA177"/>
  <c r="AW100"/>
  <c r="AM176"/>
  <c r="BQ87" i="7"/>
  <c r="AU120"/>
  <c r="BR164"/>
  <c r="AR131"/>
  <c r="AZ89" i="8"/>
  <c r="AO76" i="7"/>
  <c r="AW98"/>
  <c r="BF211" i="8"/>
  <c r="AX111"/>
  <c r="BC87"/>
  <c r="BR23" i="7"/>
  <c r="BM96"/>
  <c r="AX105" i="8"/>
  <c r="AQ47" i="7"/>
  <c r="AU50"/>
  <c r="BN47"/>
  <c r="AQ37" i="8"/>
  <c r="AO37"/>
  <c r="AS104"/>
  <c r="BS45" i="7"/>
  <c r="BB53" i="8"/>
  <c r="BJ74" i="7"/>
  <c r="AU40" i="8"/>
  <c r="AN92" i="7"/>
  <c r="BA64"/>
  <c r="BQ99" i="8"/>
  <c r="BI140" i="7"/>
  <c r="AU59" i="8"/>
  <c r="BI95"/>
  <c r="AX49" i="7"/>
  <c r="AP25"/>
  <c r="AR119" i="8"/>
  <c r="BO92"/>
  <c r="AR141" i="7"/>
  <c r="AV119"/>
  <c r="BK106"/>
  <c r="BJ98" i="8"/>
  <c r="AV91" i="7"/>
  <c r="BA53" i="8"/>
  <c r="AL163"/>
  <c r="AX71"/>
  <c r="AO69" i="7"/>
  <c r="BN39" i="8"/>
  <c r="AS81"/>
  <c r="BJ153"/>
  <c r="BO68" i="7"/>
  <c r="BQ91"/>
  <c r="BK69" i="8"/>
  <c r="BO69" i="7"/>
  <c r="AQ118"/>
  <c r="BE90"/>
  <c r="BI128" i="8"/>
  <c r="AV74" i="7"/>
  <c r="AP68" i="8"/>
  <c r="AY58"/>
  <c r="BP81" i="7"/>
  <c r="AR115" i="8"/>
  <c r="BL150" i="7"/>
  <c r="AO63"/>
  <c r="BE140" i="8"/>
  <c r="BE16" i="7"/>
  <c r="BA104" i="8"/>
  <c r="BG126" i="7"/>
  <c r="AN94"/>
  <c r="BM104" i="8"/>
  <c r="AM95"/>
  <c r="BF71"/>
  <c r="BJ25" i="7"/>
  <c r="AM64"/>
  <c r="BK132" i="8"/>
  <c r="AZ114"/>
  <c r="BJ117"/>
  <c r="BC14"/>
  <c r="BF119"/>
  <c r="AU69" i="7"/>
  <c r="BN85"/>
  <c r="AM49" i="8"/>
  <c r="AR117"/>
  <c r="AS119"/>
  <c r="BL141"/>
  <c r="BC26"/>
  <c r="AR129" i="7"/>
  <c r="BJ92" i="8"/>
  <c r="BD106" i="7"/>
  <c r="BF175" i="8"/>
  <c r="AU15" i="7"/>
  <c r="AO28"/>
  <c r="BG12"/>
  <c r="AR91"/>
  <c r="AQ17"/>
  <c r="BI150" i="8"/>
  <c r="BB23" i="7"/>
  <c r="AU92"/>
  <c r="BH58"/>
  <c r="BB51" i="8"/>
  <c r="BR116" i="7"/>
  <c r="BP70" i="8"/>
  <c r="BR69" i="7"/>
  <c r="AP90" i="8"/>
  <c r="AS141" i="7"/>
  <c r="BM154" i="8"/>
  <c r="BF88"/>
  <c r="BD83"/>
  <c r="BC103" i="7"/>
  <c r="AL69"/>
  <c r="AT61" i="8"/>
  <c r="AZ58" i="7"/>
  <c r="BE96" i="8"/>
  <c r="BK40"/>
  <c r="BI47" i="7"/>
  <c r="BM29"/>
  <c r="BC85" i="8"/>
  <c r="AV72"/>
  <c r="BM93" i="7"/>
  <c r="BQ27"/>
  <c r="BN27" i="8"/>
  <c r="AL16"/>
  <c r="BQ60" i="7"/>
  <c r="BP83" i="8"/>
  <c r="AO174"/>
  <c r="BJ78" i="7"/>
  <c r="BA120" i="8"/>
  <c r="BK49"/>
  <c r="AX152"/>
  <c r="BS84" i="7"/>
  <c r="AX68" i="8"/>
  <c r="BD37" i="7"/>
  <c r="BG84"/>
  <c r="AP27"/>
  <c r="BD74" i="8"/>
  <c r="BR114" i="7"/>
  <c r="AP107" i="8"/>
  <c r="AZ75" i="7"/>
  <c r="BL75"/>
  <c r="BH88" i="8"/>
  <c r="AZ81"/>
  <c r="BF74"/>
  <c r="AY63"/>
  <c r="AS163"/>
  <c r="AP138"/>
  <c r="AU107" i="7"/>
  <c r="AR51" i="8"/>
  <c r="AT59" i="7"/>
  <c r="AW24"/>
  <c r="BE58"/>
  <c r="BF141" i="8"/>
  <c r="BB109"/>
  <c r="BM26"/>
  <c r="AL128"/>
  <c r="BO84" i="7"/>
  <c r="BD69"/>
  <c r="BB98" i="8"/>
  <c r="AW81" i="7"/>
  <c r="AY71" i="8"/>
  <c r="BA34" i="7"/>
  <c r="AP69"/>
  <c r="BM16" i="8"/>
  <c r="AS71" i="7"/>
  <c r="AV82" i="8"/>
  <c r="BI28"/>
  <c r="AR68"/>
  <c r="BR39"/>
  <c r="BC69"/>
  <c r="BS163" i="7"/>
  <c r="AX119"/>
  <c r="BK130"/>
  <c r="BD80" i="8"/>
  <c r="BJ62" i="7"/>
  <c r="AW47" i="8"/>
  <c r="BQ59"/>
  <c r="BP118"/>
  <c r="AW126" i="7"/>
  <c r="BA36" i="8"/>
  <c r="BF37" i="7"/>
  <c r="BQ37" i="8"/>
  <c r="BC36" i="7"/>
  <c r="BR128"/>
  <c r="BN34"/>
  <c r="BB105"/>
  <c r="BD127" i="8"/>
  <c r="BD45" i="7"/>
  <c r="BG69" i="8"/>
  <c r="AO23" i="7"/>
  <c r="AO106" i="8"/>
  <c r="BN104" i="7"/>
  <c r="BS104"/>
  <c r="BO117"/>
  <c r="BJ28" i="8"/>
  <c r="BL83" i="7"/>
  <c r="AY13"/>
  <c r="BG74" i="8"/>
  <c r="BF48" i="7"/>
  <c r="BL162" i="8"/>
  <c r="AS82" i="7"/>
  <c r="BS64"/>
  <c r="BK119"/>
  <c r="BK64"/>
  <c r="AN64"/>
  <c r="AZ38" i="8"/>
  <c r="BF90" i="7"/>
  <c r="AR16" i="8"/>
  <c r="AP36" i="7"/>
  <c r="BL86" i="8"/>
  <c r="AS61"/>
  <c r="BK141"/>
  <c r="AZ68"/>
  <c r="BF130"/>
  <c r="BQ151"/>
  <c r="BS34" i="7"/>
  <c r="AW118" i="8"/>
  <c r="BP84"/>
  <c r="AL52" i="7"/>
  <c r="BP48"/>
  <c r="BC165" i="8"/>
  <c r="BK99"/>
  <c r="BJ130" i="7"/>
  <c r="AS70" i="8"/>
  <c r="AR34" i="7"/>
  <c r="BP117"/>
  <c r="BP27" i="8"/>
  <c r="BI50" i="7"/>
  <c r="AZ102"/>
  <c r="BE150" i="8"/>
  <c r="BR84" i="7"/>
  <c r="BL104" i="8"/>
  <c r="AO70"/>
  <c r="AX27"/>
  <c r="BH52" i="7"/>
  <c r="AW68"/>
  <c r="AZ26"/>
  <c r="AR47"/>
  <c r="AY73" i="8"/>
  <c r="BR139"/>
  <c r="BO74"/>
  <c r="AX73" i="7"/>
  <c r="BR126" i="8"/>
  <c r="BH34" i="7"/>
  <c r="BE37"/>
  <c r="AU76" i="8"/>
  <c r="BB64"/>
  <c r="AU138" i="7"/>
  <c r="BA104"/>
  <c r="BA139"/>
  <c r="AX106" i="8"/>
  <c r="AQ23" i="7"/>
  <c r="AW129"/>
  <c r="BF63" i="8"/>
  <c r="BI102" i="7"/>
  <c r="AP15" i="8"/>
  <c r="BB102"/>
  <c r="AS52" i="7"/>
  <c r="AO34"/>
  <c r="BC39" i="8"/>
  <c r="AR27" i="7"/>
  <c r="BD49" i="8"/>
  <c r="BE48" i="7"/>
  <c r="BD23"/>
  <c r="BA23"/>
  <c r="BK164" i="8"/>
  <c r="AW99"/>
  <c r="AL119" i="7"/>
  <c r="BD186" i="8"/>
  <c r="BF152" i="7"/>
  <c r="BO88" i="8"/>
  <c r="BP130" i="7"/>
  <c r="BE164" i="8"/>
  <c r="BN99"/>
  <c r="AT107" i="7"/>
  <c r="BQ46"/>
  <c r="AU38"/>
  <c r="AL115" i="8"/>
  <c r="AN97"/>
  <c r="BL36"/>
  <c r="AM115" i="7"/>
  <c r="BR103"/>
  <c r="AT61"/>
  <c r="BC104"/>
  <c r="BQ94" i="8"/>
  <c r="BG39" i="7"/>
  <c r="BE40"/>
  <c r="AS139"/>
  <c r="BA132" i="8"/>
  <c r="BD199"/>
  <c r="AQ163" i="7"/>
  <c r="BI64"/>
  <c r="AT78"/>
  <c r="BF85"/>
  <c r="AM82"/>
  <c r="AR95" i="8"/>
  <c r="BP81"/>
  <c r="AZ91" i="7"/>
  <c r="BJ92"/>
  <c r="BL129" i="8"/>
  <c r="BK97"/>
  <c r="AU115"/>
  <c r="AQ46" i="7"/>
  <c r="BD27" i="8"/>
  <c r="BF107"/>
  <c r="BC121"/>
  <c r="AZ154"/>
  <c r="BB186"/>
  <c r="AS199"/>
  <c r="BH24" i="7"/>
  <c r="AL88" i="8"/>
  <c r="AV94" i="7"/>
  <c r="BR152"/>
  <c r="AW154" i="8"/>
  <c r="BR111"/>
  <c r="BR153" i="7"/>
  <c r="BF177" i="8"/>
  <c r="BM211"/>
  <c r="BI65" i="7"/>
  <c r="BB176" i="8"/>
  <c r="AM164" i="7"/>
  <c r="AX65"/>
  <c r="AZ122" i="8"/>
  <c r="BF111"/>
  <c r="BL176"/>
  <c r="BD144"/>
  <c r="BI153" i="7"/>
  <c r="BG166" i="8"/>
  <c r="AY174" i="7"/>
  <c r="AR166" i="8"/>
  <c r="BJ166"/>
  <c r="BC65" i="7"/>
  <c r="AM153"/>
  <c r="BM144" i="8"/>
  <c r="BE76" i="7"/>
  <c r="AO108"/>
  <c r="AR89" i="8"/>
  <c r="BR211"/>
  <c r="BL120" i="7"/>
  <c r="AM65"/>
  <c r="AV120"/>
  <c r="AN153"/>
  <c r="BF164" i="8"/>
  <c r="BN131" i="7"/>
  <c r="BK198" i="8"/>
  <c r="AS174" i="7"/>
  <c r="BG174"/>
  <c r="AQ87"/>
  <c r="AR177" i="8"/>
  <c r="AQ109" i="7"/>
  <c r="BA164" i="8"/>
  <c r="BI166"/>
  <c r="BD198"/>
  <c r="BI164"/>
  <c r="BB120" i="7"/>
  <c r="BG153"/>
  <c r="AM77" i="8"/>
  <c r="BM120" i="7"/>
  <c r="AR98"/>
  <c r="BQ166" i="8"/>
  <c r="AV153" i="7"/>
  <c r="AX155" i="8"/>
  <c r="BB177"/>
  <c r="AP111"/>
  <c r="BG100"/>
  <c r="BH98" i="7"/>
  <c r="AM109"/>
  <c r="BB164"/>
  <c r="BQ152"/>
  <c r="BR74"/>
  <c r="BR117"/>
  <c r="AZ138" i="8"/>
  <c r="AW39" i="7"/>
  <c r="AL70" i="8"/>
  <c r="AO126" i="7"/>
  <c r="BF114" i="8"/>
  <c r="AN49"/>
  <c r="AV63" i="7"/>
  <c r="AL40"/>
  <c r="BQ39" i="8"/>
  <c r="BM64"/>
  <c r="AQ48"/>
  <c r="AW16" i="7"/>
  <c r="AM51" i="8"/>
  <c r="BM38" i="7"/>
  <c r="AV106" i="8"/>
  <c r="AO103" i="7"/>
  <c r="BO59" i="8"/>
  <c r="BE35" i="7"/>
  <c r="BK62" i="8"/>
  <c r="AM129" i="7"/>
  <c r="BF25"/>
  <c r="AL129" i="8"/>
  <c r="AV47" i="7"/>
  <c r="AR94"/>
  <c r="BN64" i="8"/>
  <c r="BP40" i="7"/>
  <c r="AO64"/>
  <c r="AV164" i="8"/>
  <c r="AS53" i="7"/>
  <c r="BO164" i="8"/>
  <c r="BE77"/>
  <c r="AN128" i="7"/>
  <c r="BC69"/>
  <c r="AL57"/>
  <c r="AX61"/>
  <c r="BE128"/>
  <c r="AZ62"/>
  <c r="AL29"/>
  <c r="BL15" i="8"/>
  <c r="AO128"/>
  <c r="BD93" i="7"/>
  <c r="BL48"/>
  <c r="AP85"/>
  <c r="AT46"/>
  <c r="BM61"/>
  <c r="AM130"/>
  <c r="AM154" i="8"/>
  <c r="BE154"/>
  <c r="BB119" i="7"/>
  <c r="AX40"/>
  <c r="AO115" i="8"/>
  <c r="BI162"/>
  <c r="BH63" i="7"/>
  <c r="BN72"/>
  <c r="BG187" i="8"/>
  <c r="BQ141"/>
  <c r="AM162" i="7"/>
  <c r="AT98" i="8"/>
  <c r="AV25"/>
  <c r="BC92"/>
  <c r="BP153"/>
  <c r="BS92" i="7"/>
  <c r="BF46"/>
  <c r="AW94" i="8"/>
  <c r="AN62" i="7"/>
  <c r="BL103"/>
  <c r="AL62" i="8"/>
  <c r="BL74"/>
  <c r="AT85" i="7"/>
  <c r="BH85"/>
  <c r="BH35"/>
  <c r="AV105"/>
  <c r="BC187" i="8"/>
  <c r="BR107"/>
  <c r="AY84"/>
  <c r="AN114"/>
  <c r="BA48"/>
  <c r="AQ140" i="7"/>
  <c r="BB17"/>
  <c r="AZ40" i="8"/>
  <c r="BL114" i="7"/>
  <c r="AU62" i="8"/>
  <c r="BQ106"/>
  <c r="AR24" i="7"/>
  <c r="AM106" i="8"/>
  <c r="BK24" i="7"/>
  <c r="AS24"/>
  <c r="AW36"/>
  <c r="BR14" i="8"/>
  <c r="AV39"/>
  <c r="BG29" i="7"/>
  <c r="AR99" i="8"/>
  <c r="AO165"/>
  <c r="BA152" i="7"/>
  <c r="BA88" i="8"/>
  <c r="BG119" i="7"/>
  <c r="AZ64"/>
  <c r="BM130"/>
  <c r="AY163"/>
  <c r="AS86"/>
  <c r="BN110" i="8"/>
  <c r="AX24" i="7"/>
  <c r="AW84"/>
  <c r="AP83"/>
  <c r="BK64" i="8"/>
  <c r="BM114" i="7"/>
  <c r="BJ14"/>
  <c r="AN96" i="8"/>
  <c r="AY27"/>
  <c r="BR106"/>
  <c r="BC16" i="7"/>
  <c r="AO105"/>
  <c r="AT104"/>
  <c r="BP117" i="8"/>
  <c r="BG97" i="7"/>
  <c r="AO121" i="8"/>
  <c r="BG154"/>
  <c r="BM63" i="7"/>
  <c r="BI150"/>
  <c r="BN37"/>
  <c r="BC62" i="8"/>
  <c r="BD16"/>
  <c r="BE130"/>
  <c r="BN68" i="7"/>
  <c r="BJ37"/>
  <c r="BM46"/>
  <c r="BI56"/>
  <c r="AS48" i="8"/>
  <c r="AM138"/>
  <c r="BB93" i="7"/>
  <c r="AT151"/>
  <c r="AV150"/>
  <c r="BM143" i="8"/>
  <c r="AT116"/>
  <c r="BN52"/>
  <c r="AP165"/>
  <c r="BJ75" i="7"/>
  <c r="BF86"/>
  <c r="AS152"/>
  <c r="AS75"/>
  <c r="BB87"/>
  <c r="AP142"/>
  <c r="BO211" i="8"/>
  <c r="BC177"/>
  <c r="BI198"/>
  <c r="BL211"/>
  <c r="BN143"/>
  <c r="BF144"/>
  <c r="BB164"/>
  <c r="AO122"/>
  <c r="AT122"/>
  <c r="AR143"/>
  <c r="AL133"/>
  <c r="AP164" i="7"/>
  <c r="AL174"/>
  <c r="BM177" i="8"/>
  <c r="AW109" i="7"/>
  <c r="AY211" i="8"/>
  <c r="BQ164" i="7"/>
  <c r="BJ111" i="8"/>
  <c r="BN109" i="7"/>
  <c r="BR133" i="8"/>
  <c r="BJ98" i="7"/>
  <c r="AN198" i="8"/>
  <c r="BD87" i="7"/>
  <c r="BP164"/>
  <c r="AL89" i="8"/>
  <c r="AQ89"/>
  <c r="BE122"/>
  <c r="AX153" i="7"/>
  <c r="BS142"/>
  <c r="AZ142"/>
  <c r="BK164"/>
  <c r="BH211" i="8"/>
  <c r="BD164"/>
  <c r="AV89"/>
  <c r="BQ65" i="7"/>
  <c r="AT108"/>
  <c r="BA98"/>
  <c r="AR155" i="8"/>
  <c r="BE198"/>
  <c r="AY142" i="7"/>
  <c r="AS198" i="8"/>
  <c r="AQ76" i="7"/>
  <c r="BO100" i="8"/>
  <c r="BJ100"/>
  <c r="AY166"/>
  <c r="AZ108" i="7"/>
  <c r="AR211" i="8"/>
  <c r="AT166"/>
  <c r="BN153" i="7"/>
  <c r="BR109"/>
  <c r="AZ166" i="8"/>
  <c r="BI109" i="7"/>
  <c r="BO164"/>
  <c r="AU100" i="8"/>
  <c r="BR65" i="7"/>
  <c r="BB112" i="8"/>
  <c r="BR112"/>
  <c r="AP132" i="7"/>
  <c r="AP156" i="8"/>
  <c r="AW123"/>
  <c r="BJ175" i="7"/>
  <c r="BA112" i="8"/>
  <c r="AV88" i="7"/>
  <c r="BD101" i="8"/>
  <c r="AY101"/>
  <c r="AS88" i="7"/>
  <c r="AM167" i="8"/>
  <c r="BG112"/>
  <c r="AO223"/>
  <c r="AP175" i="7"/>
  <c r="BI132"/>
  <c r="AP101" i="8"/>
  <c r="BP167"/>
  <c r="AZ156"/>
  <c r="AZ178"/>
  <c r="AU84"/>
  <c r="AT117"/>
  <c r="AO114"/>
  <c r="BQ138" i="7"/>
  <c r="BP64" i="8"/>
  <c r="BJ47" i="7"/>
  <c r="BN93"/>
  <c r="AN61" i="8"/>
  <c r="AR81"/>
  <c r="BC91" i="7"/>
  <c r="BS128"/>
  <c r="AR104"/>
  <c r="BA93"/>
  <c r="AS85" i="8"/>
  <c r="AT74"/>
  <c r="AU141"/>
  <c r="BQ95" i="7"/>
  <c r="BJ61" i="8"/>
  <c r="BF142"/>
  <c r="AS96"/>
  <c r="BN62" i="7"/>
  <c r="AU17" i="8"/>
  <c r="BB151" i="7"/>
  <c r="BF104"/>
  <c r="AZ93" i="8"/>
  <c r="AN69" i="7"/>
  <c r="BH138"/>
  <c r="BJ69" i="8"/>
  <c r="AX76"/>
  <c r="BM25" i="7"/>
  <c r="BB90"/>
  <c r="AW80" i="8"/>
  <c r="BL72"/>
  <c r="BC93" i="7"/>
  <c r="AV64" i="8"/>
  <c r="AR163"/>
  <c r="AX78" i="7"/>
  <c r="BD25"/>
  <c r="BD84" i="8"/>
  <c r="BI68" i="7"/>
  <c r="BP174" i="8"/>
  <c r="BF36"/>
  <c r="BK14"/>
  <c r="BM47" i="7"/>
  <c r="AZ119" i="8"/>
  <c r="BE86"/>
  <c r="BB36"/>
  <c r="BM69" i="7"/>
  <c r="AR85" i="8"/>
  <c r="AQ50" i="7"/>
  <c r="BB37"/>
  <c r="BG16" i="8"/>
  <c r="AL59"/>
  <c r="BG91" i="7"/>
  <c r="BS56"/>
  <c r="BO139"/>
  <c r="BD75" i="8"/>
  <c r="BH49"/>
  <c r="BB128"/>
  <c r="BC97"/>
  <c r="BG120"/>
  <c r="BK115"/>
  <c r="AS72" i="7"/>
  <c r="BH71" i="8"/>
  <c r="AV27"/>
  <c r="AU128" i="7"/>
  <c r="AT131" i="8"/>
  <c r="AR174"/>
  <c r="AN56" i="7"/>
  <c r="AL102"/>
  <c r="BG67"/>
  <c r="BJ34"/>
  <c r="BR96" i="8"/>
  <c r="AP82" i="7"/>
  <c r="BJ27" i="8"/>
  <c r="AP129"/>
  <c r="BE129" i="7"/>
  <c r="BR175" i="8"/>
  <c r="AQ127"/>
  <c r="BH41"/>
  <c r="AQ102"/>
  <c r="AL51"/>
  <c r="BJ26"/>
  <c r="AR15"/>
  <c r="AY96"/>
  <c r="AP142"/>
  <c r="AR25"/>
  <c r="BB70"/>
  <c r="AS85" i="7"/>
  <c r="BF116"/>
  <c r="BJ140"/>
  <c r="BH16"/>
  <c r="BH29"/>
  <c r="BE153" i="8"/>
  <c r="BR80"/>
  <c r="BP80"/>
  <c r="BH163"/>
  <c r="BQ86"/>
  <c r="BD65"/>
  <c r="AS126"/>
  <c r="BR52" i="7"/>
  <c r="AX130" i="8"/>
  <c r="BB73" i="7"/>
  <c r="BD68"/>
  <c r="AY91"/>
  <c r="BN126"/>
  <c r="AW139"/>
  <c r="AR56"/>
  <c r="AP95" i="8"/>
  <c r="AS69" i="7"/>
  <c r="BE83"/>
  <c r="AX151" i="8"/>
  <c r="BQ62"/>
  <c r="AT51"/>
  <c r="AL97"/>
  <c r="AY162"/>
  <c r="AQ28" i="7"/>
  <c r="BI34"/>
  <c r="AM139"/>
  <c r="BC51"/>
  <c r="BM103" i="8"/>
  <c r="BE47"/>
  <c r="AP40"/>
  <c r="AR152"/>
  <c r="AP91" i="7"/>
  <c r="BJ71"/>
  <c r="BD131" i="8"/>
  <c r="AT80"/>
  <c r="AR139" i="7"/>
  <c r="BI35"/>
  <c r="AS45"/>
  <c r="AY150"/>
  <c r="AL108" i="8"/>
  <c r="BR128"/>
  <c r="AM187"/>
  <c r="BD53"/>
  <c r="BG94"/>
  <c r="AP27"/>
  <c r="AM38"/>
  <c r="AT74" i="7"/>
  <c r="BD48"/>
  <c r="BC50" i="8"/>
  <c r="AU102"/>
  <c r="BA73"/>
  <c r="BD36"/>
  <c r="AQ96" i="7"/>
  <c r="AW29"/>
  <c r="AS61"/>
  <c r="BJ114"/>
  <c r="AW107"/>
  <c r="AO78"/>
  <c r="BJ97" i="8"/>
  <c r="BA71" i="7"/>
  <c r="BE50"/>
  <c r="BA105" i="8"/>
  <c r="BK41"/>
  <c r="AV126" i="7"/>
  <c r="AQ86"/>
  <c r="BH64"/>
  <c r="BE141"/>
  <c r="AW62" i="8"/>
  <c r="BI46" i="7"/>
  <c r="AU51" i="8"/>
  <c r="BH105"/>
  <c r="BJ151" i="7"/>
  <c r="AQ57"/>
  <c r="AS79"/>
  <c r="AS41"/>
  <c r="BP25"/>
  <c r="AN103"/>
  <c r="AQ15"/>
  <c r="BR59"/>
  <c r="AZ86" i="8"/>
  <c r="AW83"/>
  <c r="BK106"/>
  <c r="BF78" i="7"/>
  <c r="BE62" i="8"/>
  <c r="AW114" i="7"/>
  <c r="BO72"/>
  <c r="BG162" i="8"/>
  <c r="BP16" i="7"/>
  <c r="BE70" i="8"/>
  <c r="AO71"/>
  <c r="AZ70"/>
  <c r="BH91" i="7"/>
  <c r="BJ131" i="8"/>
  <c r="BD119"/>
  <c r="AR98"/>
  <c r="AP99"/>
  <c r="BF141" i="7"/>
  <c r="AP130"/>
  <c r="BG83" i="8"/>
  <c r="BF16" i="7"/>
  <c r="AY93" i="8"/>
  <c r="AQ28"/>
  <c r="BS28" i="7"/>
  <c r="AL82"/>
  <c r="BR85" i="8"/>
  <c r="AL150" i="7"/>
  <c r="BD102" i="8"/>
  <c r="BE17" i="7"/>
  <c r="AN108" i="8"/>
  <c r="BQ114" i="7"/>
  <c r="AZ83" i="8"/>
  <c r="BI58" i="7"/>
  <c r="AL53" i="8"/>
  <c r="BP37"/>
  <c r="AL85" i="7"/>
  <c r="BD138"/>
  <c r="BD16"/>
  <c r="AY83"/>
  <c r="AU150"/>
  <c r="AM130" i="8"/>
  <c r="BO152"/>
  <c r="BC38" i="7"/>
  <c r="BP50"/>
  <c r="BN13"/>
  <c r="AV57"/>
  <c r="BF87" i="8"/>
  <c r="AO127"/>
  <c r="AO70" i="7"/>
  <c r="BP186" i="8"/>
  <c r="AP88"/>
  <c r="AW132"/>
  <c r="BD98"/>
  <c r="AN37" i="7"/>
  <c r="BP39"/>
  <c r="BO107"/>
  <c r="BQ12"/>
  <c r="BN39"/>
  <c r="BA40"/>
  <c r="AW138"/>
  <c r="AW106" i="8"/>
  <c r="AX84"/>
  <c r="BK81"/>
  <c r="BI41" i="7"/>
  <c r="BO118" i="8"/>
  <c r="BC74" i="7"/>
  <c r="AZ82" i="8"/>
  <c r="AL84" i="7"/>
  <c r="BB72" i="8"/>
  <c r="BL47" i="7"/>
  <c r="BS49"/>
  <c r="BK69"/>
  <c r="BG105"/>
  <c r="AR71" i="8"/>
  <c r="AW16"/>
  <c r="BH81" i="7"/>
  <c r="AR28" i="8"/>
  <c r="AW63"/>
  <c r="AS23" i="7"/>
  <c r="BP28"/>
  <c r="BG163"/>
  <c r="AY110" i="8"/>
  <c r="BM119" i="7"/>
  <c r="BB121" i="8"/>
  <c r="BK104" i="7"/>
  <c r="BM62" i="8"/>
  <c r="AR128" i="7"/>
  <c r="BM15" i="8"/>
  <c r="BB71"/>
  <c r="BO36" i="7"/>
  <c r="BB15" i="8"/>
  <c r="AO106" i="7"/>
  <c r="AO120" i="8"/>
  <c r="BJ102" i="7"/>
  <c r="BJ138" i="8"/>
  <c r="AW28" i="7"/>
  <c r="AL58" i="8"/>
  <c r="BF28" i="7"/>
  <c r="AV53"/>
  <c r="BL53"/>
  <c r="BH96"/>
  <c r="AR52" i="8"/>
  <c r="AP105" i="7"/>
  <c r="AP80" i="8"/>
  <c r="AT51" i="7"/>
  <c r="BK150"/>
  <c r="BL38"/>
  <c r="BE64"/>
  <c r="AP77" i="8"/>
  <c r="BD126" i="7"/>
  <c r="BP80"/>
  <c r="BP40" i="8"/>
  <c r="BL34" i="7"/>
  <c r="BH60" i="8"/>
  <c r="BQ50" i="7"/>
  <c r="AP76" i="8"/>
  <c r="BN94"/>
  <c r="BJ139"/>
  <c r="BC45" i="7"/>
  <c r="BM150"/>
  <c r="AL71" i="8"/>
  <c r="BC63" i="7"/>
  <c r="BA94"/>
  <c r="AQ82"/>
  <c r="BG37" i="8"/>
  <c r="AY59"/>
  <c r="BR52"/>
  <c r="BH92"/>
  <c r="BQ129"/>
  <c r="AT14" i="7"/>
  <c r="AR154" i="8"/>
  <c r="BN88"/>
  <c r="BJ121"/>
  <c r="BM199"/>
  <c r="BL59" i="7"/>
  <c r="BL131" i="8"/>
  <c r="BR41"/>
  <c r="BH83" i="7"/>
  <c r="BC90" i="8"/>
  <c r="BF95" i="7"/>
  <c r="AP92" i="8"/>
  <c r="AW88"/>
  <c r="BF163" i="7"/>
  <c r="AW93"/>
  <c r="BJ93" i="8"/>
  <c r="BH27"/>
  <c r="BC61"/>
  <c r="BE127" i="7"/>
  <c r="AQ105"/>
  <c r="AS102"/>
  <c r="BC77" i="8"/>
  <c r="AP152" i="7"/>
  <c r="AM163"/>
  <c r="AL154" i="8"/>
  <c r="AX98" i="7"/>
  <c r="AX120"/>
  <c r="BK89" i="8"/>
  <c r="BC133"/>
  <c r="BO87" i="7"/>
  <c r="AN142"/>
  <c r="BP155" i="8"/>
  <c r="AT87" i="7"/>
  <c r="AT111" i="8"/>
  <c r="BR142" i="7"/>
  <c r="AV177" i="8"/>
  <c r="AO100"/>
  <c r="AM122"/>
  <c r="AL198"/>
  <c r="BP111"/>
  <c r="BK111"/>
  <c r="AO164"/>
  <c r="BG120" i="7"/>
  <c r="BF166" i="8"/>
  <c r="BG142" i="7"/>
  <c r="BB153"/>
  <c r="BH110" i="8"/>
  <c r="BH153" i="7"/>
  <c r="BB76"/>
  <c r="BG76"/>
  <c r="BN166" i="8"/>
  <c r="BR166"/>
  <c r="BN199"/>
  <c r="BO103" i="7"/>
  <c r="BO87" i="8"/>
  <c r="AX45" i="7"/>
  <c r="AZ105"/>
  <c r="BA14" i="8"/>
  <c r="BI16"/>
  <c r="AL140" i="7"/>
  <c r="BQ16" i="8"/>
  <c r="BN71" i="7"/>
  <c r="BJ17"/>
  <c r="AZ150"/>
  <c r="AX47" i="8"/>
  <c r="BS59" i="7"/>
  <c r="AW139" i="8"/>
  <c r="AR108" i="7"/>
  <c r="AZ164" i="8"/>
  <c r="AO45" i="7"/>
  <c r="BR25"/>
  <c r="BD52"/>
  <c r="BC71" i="8"/>
  <c r="BF59" i="7"/>
  <c r="BH53" i="8"/>
  <c r="BP128"/>
  <c r="AT121"/>
  <c r="AM99"/>
  <c r="AR36" i="7"/>
  <c r="BI38" i="8"/>
  <c r="BM109"/>
  <c r="BI40"/>
  <c r="AO58" i="7"/>
  <c r="AM126" i="8"/>
  <c r="AW28"/>
  <c r="BL92" i="7"/>
  <c r="BD128" i="8"/>
  <c r="AS117"/>
  <c r="AS90" i="7"/>
  <c r="BF64" i="8"/>
  <c r="AU85"/>
  <c r="AR106" i="7"/>
  <c r="AN26" i="8"/>
  <c r="AV14"/>
  <c r="BA25" i="7"/>
  <c r="BJ23"/>
  <c r="BI102" i="8"/>
  <c r="AX59" i="7"/>
  <c r="BM68"/>
  <c r="BI40"/>
  <c r="AT24"/>
  <c r="BR73"/>
  <c r="BG142" i="8"/>
  <c r="AQ59" i="7"/>
  <c r="BS69"/>
  <c r="BR129" i="8"/>
  <c r="BS151" i="7"/>
  <c r="AT64" i="8"/>
  <c r="BI90"/>
  <c r="BI64"/>
  <c r="BB81" i="7"/>
  <c r="BP53"/>
  <c r="BO186" i="8"/>
  <c r="BQ53" i="7"/>
  <c r="BB82" i="8"/>
  <c r="BA151"/>
  <c r="AV93"/>
  <c r="AN26" i="7"/>
  <c r="BO75" i="8"/>
  <c r="AL39"/>
  <c r="AR96" i="7"/>
  <c r="BJ65" i="8"/>
  <c r="BD120"/>
  <c r="AL117" i="7"/>
  <c r="BB83" i="8"/>
  <c r="BH118"/>
  <c r="AN175"/>
  <c r="AN74"/>
  <c r="AV114"/>
  <c r="BL71" i="7"/>
  <c r="BK65" i="8"/>
  <c r="AO140"/>
  <c r="BD73" i="7"/>
  <c r="AL14"/>
  <c r="BQ80" i="8"/>
  <c r="AX115" i="7"/>
  <c r="AQ131" i="8"/>
  <c r="AZ115" i="7"/>
  <c r="AN63"/>
  <c r="BD61"/>
  <c r="BM139" i="8"/>
  <c r="BJ118"/>
  <c r="AQ64" i="7"/>
  <c r="BL141"/>
  <c r="BO154" i="8"/>
  <c r="AP141" i="7"/>
  <c r="AT25" i="8"/>
  <c r="BL83"/>
  <c r="BN105" i="7"/>
  <c r="BD118" i="8"/>
  <c r="BP129" i="7"/>
  <c r="AL25" i="8"/>
  <c r="BP151"/>
  <c r="AY118" i="7"/>
  <c r="BD92" i="8"/>
  <c r="BH14"/>
  <c r="AZ16"/>
  <c r="AS12" i="7"/>
  <c r="BH40"/>
  <c r="BF39"/>
  <c r="AY79"/>
  <c r="AS107"/>
  <c r="BH141" i="8"/>
  <c r="BA81" i="7"/>
  <c r="BM90" i="8"/>
  <c r="AN81" i="7"/>
  <c r="BF14"/>
  <c r="BN150"/>
  <c r="BO162"/>
  <c r="BO59"/>
  <c r="AX41" i="8"/>
  <c r="BR58" i="7"/>
  <c r="BR70"/>
  <c r="BN162" i="8"/>
  <c r="BF71" i="7"/>
  <c r="AN97"/>
  <c r="AY132" i="8"/>
  <c r="AN163" i="7"/>
  <c r="BG61"/>
  <c r="BR106"/>
  <c r="BP108" i="8"/>
  <c r="BR118"/>
  <c r="AO97"/>
  <c r="AL72"/>
  <c r="BR53"/>
  <c r="BI162" i="7"/>
  <c r="BH128"/>
  <c r="AL187" i="8"/>
  <c r="BK57" i="7"/>
  <c r="BK14"/>
  <c r="AV141" i="8"/>
  <c r="BP63" i="7"/>
  <c r="AX126"/>
  <c r="BG84" i="8"/>
  <c r="AZ45" i="7"/>
  <c r="BS139"/>
  <c r="BN105" i="8"/>
  <c r="BR95"/>
  <c r="BR72"/>
  <c r="BP75"/>
  <c r="BA96" i="7"/>
  <c r="BK61" i="8"/>
  <c r="AW109"/>
  <c r="BB85"/>
  <c r="AL50" i="7"/>
  <c r="BS150"/>
  <c r="BL99" i="8"/>
  <c r="AY130" i="7"/>
  <c r="BI130"/>
  <c r="BM75"/>
  <c r="BK15"/>
  <c r="AY16" i="8"/>
  <c r="BF102" i="7"/>
  <c r="BL14" i="8"/>
  <c r="BH94"/>
  <c r="BA90"/>
  <c r="BP65"/>
  <c r="BQ94" i="7"/>
  <c r="AX83" i="8"/>
  <c r="BC106" i="7"/>
  <c r="AY17" i="8"/>
  <c r="AU45" i="7"/>
  <c r="BH69"/>
  <c r="BI117" i="8"/>
  <c r="AV117" i="7"/>
  <c r="BE68" i="8"/>
  <c r="AW107"/>
  <c r="AS138"/>
  <c r="BP163"/>
  <c r="BR15" i="7"/>
  <c r="AU142" i="8"/>
  <c r="BD163"/>
  <c r="BP57" i="7"/>
  <c r="AV17"/>
  <c r="AR41"/>
  <c r="BA85"/>
  <c r="BJ138"/>
  <c r="AN121" i="8"/>
  <c r="AM86" i="7"/>
  <c r="AX132" i="8"/>
  <c r="BJ110"/>
  <c r="AU141" i="7"/>
  <c r="AZ139"/>
  <c r="BC60"/>
  <c r="AU80" i="8"/>
  <c r="AN139"/>
  <c r="BR79" i="7"/>
  <c r="BA17"/>
  <c r="AS57"/>
  <c r="AR138" i="8"/>
  <c r="AQ187"/>
  <c r="AO91" i="7"/>
  <c r="AQ63" i="8"/>
  <c r="BP141"/>
  <c r="AU116" i="7"/>
  <c r="BO37" i="8"/>
  <c r="AL186"/>
  <c r="AV154"/>
  <c r="BM141" i="7"/>
  <c r="BO109" i="8"/>
  <c r="BH162"/>
  <c r="AQ73" i="7"/>
  <c r="AN107" i="8"/>
  <c r="AZ104" i="7"/>
  <c r="AW82"/>
  <c r="BN85" i="8"/>
  <c r="AT17"/>
  <c r="AW138"/>
  <c r="BE98"/>
  <c r="AL61" i="7"/>
  <c r="AZ13"/>
  <c r="BJ52" i="8"/>
  <c r="BR24" i="7"/>
  <c r="BC48" i="8"/>
  <c r="AQ94" i="7"/>
  <c r="BC49"/>
  <c r="AO58" i="8"/>
  <c r="BC163"/>
  <c r="BD71"/>
  <c r="BD68"/>
  <c r="AQ142"/>
  <c r="AT58" i="7"/>
  <c r="BR153" i="8"/>
  <c r="AW119"/>
  <c r="BB96" i="7"/>
  <c r="AS83" i="8"/>
  <c r="AT15"/>
  <c r="AQ63" i="7"/>
  <c r="AX72"/>
  <c r="BN69"/>
  <c r="AM115" i="8"/>
  <c r="BD84" i="7"/>
  <c r="AW67"/>
  <c r="AM97" i="8"/>
  <c r="BA46" i="7"/>
  <c r="BA58"/>
  <c r="AP129"/>
  <c r="BR70" i="8"/>
  <c r="AR64"/>
  <c r="BH29"/>
  <c r="BG129" i="7"/>
  <c r="AN152"/>
  <c r="AS99" i="8"/>
  <c r="BC110"/>
  <c r="BD165"/>
  <c r="BH77"/>
  <c r="BL119" i="7"/>
  <c r="AX141"/>
  <c r="BM163"/>
  <c r="AU88" i="8"/>
  <c r="AR63"/>
  <c r="AR41"/>
  <c r="BP95"/>
  <c r="BJ50"/>
  <c r="AT68"/>
  <c r="AX26" i="7"/>
  <c r="AQ38"/>
  <c r="BR75" i="8"/>
  <c r="AX107"/>
  <c r="AR74"/>
  <c r="AS80"/>
  <c r="AW83" i="7"/>
  <c r="AR26"/>
  <c r="AU65" i="8"/>
  <c r="AX154"/>
  <c r="BP163" i="7"/>
  <c r="BB86"/>
  <c r="BE163"/>
  <c r="BM26"/>
  <c r="BL37"/>
  <c r="BL40" i="8"/>
  <c r="BM28"/>
  <c r="BN79" i="7"/>
  <c r="BC151"/>
  <c r="BP127"/>
  <c r="AY58"/>
  <c r="BG151" i="8"/>
  <c r="BB47" i="7"/>
  <c r="BN62" i="8"/>
  <c r="AX80"/>
  <c r="BH162" i="7"/>
  <c r="AL81" i="8"/>
  <c r="AQ108" i="7"/>
  <c r="AX70" i="8"/>
  <c r="AQ73"/>
  <c r="BQ118" i="7"/>
  <c r="BB165" i="8"/>
  <c r="BI86" i="7"/>
  <c r="AW53"/>
  <c r="BI75"/>
  <c r="AW176" i="8"/>
  <c r="AZ176"/>
  <c r="AY177"/>
  <c r="BC164" i="7"/>
  <c r="AS166" i="8"/>
  <c r="AX143"/>
  <c r="BN133"/>
  <c r="BJ155"/>
  <c r="BO155"/>
  <c r="AY198"/>
  <c r="AQ120" i="7"/>
  <c r="AX166" i="8"/>
  <c r="AO177"/>
  <c r="BS76" i="7"/>
  <c r="BH111" i="8"/>
  <c r="AT144"/>
  <c r="BI131" i="7"/>
  <c r="BK98"/>
  <c r="AN177" i="8"/>
  <c r="AY76" i="7"/>
  <c r="BH87"/>
  <c r="BJ211" i="8"/>
  <c r="AP164"/>
  <c r="AY109" i="7"/>
  <c r="BG122" i="8"/>
  <c r="AN144"/>
  <c r="BJ131" i="7"/>
  <c r="BA176" i="8"/>
  <c r="BL164" i="7"/>
  <c r="BQ174"/>
  <c r="AQ133" i="8"/>
  <c r="AR65" i="7"/>
  <c r="AQ142"/>
  <c r="AY133" i="8"/>
  <c r="AL100"/>
  <c r="BQ155"/>
  <c r="BJ108" i="7"/>
  <c r="AZ155" i="8"/>
  <c r="BG143"/>
  <c r="BJ65" i="7"/>
  <c r="AV77" i="8"/>
  <c r="AY164" i="7"/>
  <c r="AL211" i="8"/>
  <c r="AV143"/>
  <c r="BO166"/>
  <c r="BE144"/>
  <c r="AV164" i="7"/>
  <c r="AY122" i="8"/>
  <c r="BC198"/>
  <c r="BN155"/>
  <c r="BI76" i="7"/>
  <c r="BE164"/>
  <c r="BF142"/>
  <c r="AS87"/>
  <c r="BR76"/>
  <c r="AP140"/>
  <c r="AN150"/>
  <c r="BM25" i="8"/>
  <c r="BE90"/>
  <c r="AT91" i="7"/>
  <c r="AO36" i="8"/>
  <c r="AL95" i="7"/>
  <c r="AR141" i="8"/>
  <c r="AU162" i="7"/>
  <c r="BL129"/>
  <c r="AM174" i="8"/>
  <c r="AV129"/>
  <c r="BC47"/>
  <c r="BI94"/>
  <c r="BR36"/>
  <c r="BB187"/>
  <c r="BN29"/>
  <c r="BE50"/>
  <c r="AX60"/>
  <c r="BA153"/>
  <c r="AV142"/>
  <c r="BQ62" i="7"/>
  <c r="AW68" i="8"/>
  <c r="AT23" i="7"/>
  <c r="AQ70" i="8"/>
  <c r="BN46" i="7"/>
  <c r="BJ27"/>
  <c r="BH70"/>
  <c r="AZ87" i="8"/>
  <c r="AW141" i="7"/>
  <c r="AU64"/>
  <c r="AY141"/>
  <c r="AL86"/>
  <c r="AU114" i="8"/>
  <c r="AT47" i="7"/>
  <c r="BQ85" i="8"/>
  <c r="AU117"/>
  <c r="AP63" i="7"/>
  <c r="BL51" i="8"/>
  <c r="BE80"/>
  <c r="AP81" i="7"/>
  <c r="AP130" i="8"/>
  <c r="BO38" i="7"/>
  <c r="BE102" i="8"/>
  <c r="AV139"/>
  <c r="AV84"/>
  <c r="AU128"/>
  <c r="BE115"/>
  <c r="BL121"/>
  <c r="AL75" i="7"/>
  <c r="AP154" i="8"/>
  <c r="AR74" i="7"/>
  <c r="BI85" i="8"/>
  <c r="AL27" i="7"/>
  <c r="AO75" i="8"/>
  <c r="BA152"/>
  <c r="BI25"/>
  <c r="AR120"/>
  <c r="BR60" i="7"/>
  <c r="AR127" i="8"/>
  <c r="AS62" i="7"/>
  <c r="BG104"/>
  <c r="AU27" i="8"/>
  <c r="BA106" i="7"/>
  <c r="AQ94" i="8"/>
  <c r="AU58"/>
  <c r="BI63" i="7"/>
  <c r="AU117"/>
  <c r="AP94" i="8"/>
  <c r="BD12" i="7"/>
  <c r="BQ174" i="8"/>
  <c r="BM95"/>
  <c r="BF41" i="7"/>
  <c r="AO49"/>
  <c r="BB14"/>
  <c r="BG72"/>
  <c r="BI105" i="8"/>
  <c r="AX151" i="7"/>
  <c r="AW41" i="8"/>
  <c r="AU97"/>
  <c r="BI71"/>
  <c r="BH90" i="7"/>
  <c r="AO117"/>
  <c r="BN73"/>
  <c r="BC38" i="8"/>
  <c r="AV162"/>
  <c r="BF60" i="7"/>
  <c r="BN118"/>
  <c r="BI138" i="8"/>
  <c r="AR83"/>
  <c r="AY49"/>
  <c r="BA91" i="7"/>
  <c r="BM87" i="8"/>
  <c r="BC99"/>
  <c r="AR130" i="7"/>
  <c r="AN141"/>
  <c r="AX99" i="8"/>
  <c r="AO130" i="7"/>
  <c r="AT199" i="8"/>
  <c r="AS119" i="7"/>
  <c r="AV163"/>
  <c r="AZ121" i="8"/>
  <c r="AU86" i="7"/>
  <c r="BS94"/>
  <c r="BG93" i="8"/>
  <c r="AM15" i="7"/>
  <c r="AS126"/>
  <c r="AT38"/>
  <c r="AL93"/>
  <c r="BO38" i="8"/>
  <c r="BH15"/>
  <c r="AT92"/>
  <c r="AT12" i="7"/>
  <c r="BB26" i="8"/>
  <c r="AV81"/>
  <c r="BL26"/>
  <c r="BO79" i="7"/>
  <c r="BO121" i="8"/>
  <c r="AU75" i="7"/>
  <c r="BP132" i="8"/>
  <c r="AP47" i="7"/>
  <c r="BQ15"/>
  <c r="AY129" i="8"/>
  <c r="AR38"/>
  <c r="BH56" i="7"/>
  <c r="BG39" i="8"/>
  <c r="BB138"/>
  <c r="BA84"/>
  <c r="BG97"/>
  <c r="AP138" i="7"/>
  <c r="AM28"/>
  <c r="BA74"/>
  <c r="BJ151" i="8"/>
  <c r="AZ25" i="7"/>
  <c r="BQ119"/>
  <c r="AS97"/>
  <c r="BL132" i="8"/>
  <c r="AN86" i="7"/>
  <c r="BC88" i="8"/>
  <c r="BA186"/>
  <c r="BR165"/>
  <c r="BK186"/>
  <c r="BO153" i="7"/>
  <c r="AM143" i="8"/>
  <c r="BD89"/>
  <c r="BK166"/>
  <c r="AV76" i="7"/>
  <c r="BF77" i="8"/>
  <c r="BF110"/>
  <c r="AV122"/>
  <c r="AL176"/>
  <c r="AQ153" i="7"/>
  <c r="BD155" i="8"/>
  <c r="BH164"/>
  <c r="AX108" i="7"/>
  <c r="BF131"/>
  <c r="AZ153"/>
  <c r="BH164"/>
  <c r="AQ164" i="8"/>
  <c r="BE120" i="7"/>
  <c r="BF87"/>
  <c r="BC120"/>
  <c r="BP198" i="8"/>
  <c r="BA100"/>
  <c r="AZ77"/>
  <c r="BE166"/>
  <c r="BD77"/>
  <c r="AN89"/>
  <c r="AS122"/>
  <c r="BB110"/>
  <c r="BQ122"/>
  <c r="BQ144"/>
  <c r="AO155"/>
  <c r="BM166"/>
  <c r="AN211"/>
  <c r="BC142" i="7"/>
  <c r="AW111" i="8"/>
  <c r="BA87" i="7"/>
  <c r="BR198" i="8"/>
  <c r="BS120" i="7"/>
  <c r="BS98"/>
  <c r="AP122" i="8"/>
  <c r="BK133"/>
  <c r="AO109" i="7"/>
  <c r="BJ122" i="8"/>
  <c r="BH174" i="7"/>
  <c r="BF122" i="8"/>
  <c r="AM120" i="7"/>
  <c r="AQ131"/>
  <c r="BH155" i="8"/>
  <c r="BJ133"/>
  <c r="BQ98" i="7"/>
  <c r="AW155" i="8"/>
  <c r="AQ65" i="7"/>
  <c r="BQ100" i="8"/>
  <c r="BP87" i="7"/>
  <c r="AV108"/>
  <c r="BO110" i="8"/>
  <c r="AV109" i="7"/>
  <c r="BO167" i="8"/>
  <c r="BD134"/>
  <c r="AX110" i="7"/>
  <c r="AV145" i="8"/>
  <c r="BQ165" i="7"/>
  <c r="AV143"/>
  <c r="AQ88"/>
  <c r="BS99"/>
  <c r="BN210" i="8"/>
  <c r="AX175" i="7"/>
  <c r="AX143"/>
  <c r="AY189" i="8"/>
  <c r="BC77" i="7"/>
  <c r="BQ186"/>
  <c r="BE123" i="8"/>
  <c r="AW210"/>
  <c r="BI167"/>
  <c r="AT186" i="7"/>
  <c r="BI175"/>
  <c r="BJ186"/>
  <c r="BF156" i="8"/>
  <c r="AQ145"/>
  <c r="BM112"/>
  <c r="AX121" i="7"/>
  <c r="AN123" i="8"/>
  <c r="AX189"/>
  <c r="BK210"/>
  <c r="AM210"/>
  <c r="BH88" i="7"/>
  <c r="BN223" i="8"/>
  <c r="BB99" i="7"/>
  <c r="BP110"/>
  <c r="AY145" i="8"/>
  <c r="AU223"/>
  <c r="BL167"/>
  <c r="BF112"/>
  <c r="BR175" i="7"/>
  <c r="BQ123" i="8"/>
  <c r="AV112"/>
  <c r="BN132" i="7"/>
  <c r="BD167" i="8"/>
  <c r="BP145"/>
  <c r="BF132" i="7"/>
  <c r="BH223" i="8"/>
  <c r="BC145"/>
  <c r="BJ123"/>
  <c r="BB165" i="7"/>
  <c r="BF210" i="8"/>
  <c r="AL145"/>
  <c r="AN145"/>
  <c r="BR167"/>
  <c r="AU99" i="7"/>
  <c r="AY156" i="8"/>
  <c r="AP112"/>
  <c r="BA145"/>
  <c r="AW112"/>
  <c r="BH210"/>
  <c r="AX210"/>
  <c r="BL186" i="7"/>
  <c r="BB123" i="8"/>
  <c r="BF188"/>
  <c r="AZ223"/>
  <c r="AZ121" i="7"/>
  <c r="BR101" i="8"/>
  <c r="BQ167"/>
  <c r="BQ210"/>
  <c r="AL110" i="7"/>
  <c r="BN189" i="8"/>
  <c r="AO99" i="7"/>
  <c r="BF110"/>
  <c r="BE101" i="8"/>
  <c r="BH132" i="7"/>
  <c r="BD186"/>
  <c r="AW175"/>
  <c r="BN123" i="8"/>
  <c r="BG145"/>
  <c r="BL223"/>
  <c r="AT178"/>
  <c r="BO77" i="7"/>
  <c r="BB110"/>
  <c r="BN178" i="8"/>
  <c r="BG210"/>
  <c r="BK165" i="7"/>
  <c r="BP134" i="8"/>
  <c r="AQ175" i="7"/>
  <c r="BD132"/>
  <c r="AW223" i="8"/>
  <c r="AO165" i="7"/>
  <c r="BJ88"/>
  <c r="AN134" i="8"/>
  <c r="BO210"/>
  <c r="AR121" i="7"/>
  <c r="BB101" i="8"/>
  <c r="BB121" i="7"/>
  <c r="AY165"/>
  <c r="AU175"/>
  <c r="AX28" i="8"/>
  <c r="AZ141"/>
  <c r="AL140"/>
  <c r="AR13" i="7"/>
  <c r="AO153" i="8"/>
  <c r="BH115" i="7"/>
  <c r="AQ27"/>
  <c r="BK109" i="8"/>
  <c r="BR47"/>
  <c r="BP36"/>
  <c r="BK23" i="7"/>
  <c r="AW23"/>
  <c r="BJ119" i="8"/>
  <c r="BE114"/>
  <c r="BR118" i="7"/>
  <c r="BH64" i="8"/>
  <c r="AV34" i="7"/>
  <c r="AN90" i="8"/>
  <c r="AZ114" i="7"/>
  <c r="AY127" i="8"/>
  <c r="BN83" i="7"/>
  <c r="BN150" i="8"/>
  <c r="AX70" i="7"/>
  <c r="AQ34"/>
  <c r="AR38"/>
  <c r="BO51" i="8"/>
  <c r="BD115"/>
  <c r="AW57" i="7"/>
  <c r="AV153" i="8"/>
  <c r="AN109"/>
  <c r="AL105" i="7"/>
  <c r="BM108" i="8"/>
  <c r="AM83" i="7"/>
  <c r="BI62" i="8"/>
  <c r="AO14"/>
  <c r="BN17"/>
  <c r="BF116"/>
  <c r="BC76"/>
  <c r="BD46" i="7"/>
  <c r="AV92"/>
  <c r="AP62" i="8"/>
  <c r="AP120"/>
  <c r="AW151" i="7"/>
  <c r="AV38" i="8"/>
  <c r="BH174"/>
  <c r="BI115"/>
  <c r="BB106" i="7"/>
  <c r="AW152" i="8"/>
  <c r="BR69"/>
  <c r="AY92" i="7"/>
  <c r="BI26"/>
  <c r="AW45"/>
  <c r="BE27"/>
  <c r="BN24"/>
  <c r="AM83" i="8"/>
  <c r="BH59"/>
  <c r="AX114" i="7"/>
  <c r="AY38"/>
  <c r="AN41"/>
  <c r="BH127" i="8"/>
  <c r="BJ84" i="7"/>
  <c r="AW65" i="8"/>
  <c r="AN86"/>
  <c r="BD105"/>
  <c r="AV105"/>
  <c r="BM118"/>
  <c r="BL25"/>
  <c r="AX107" i="7"/>
  <c r="AR59" i="8"/>
  <c r="BE48"/>
  <c r="AX69"/>
  <c r="AT128"/>
  <c r="BJ142"/>
  <c r="BG35" i="7"/>
  <c r="BG81"/>
  <c r="BK163" i="8"/>
  <c r="BC78" i="7"/>
  <c r="BA40" i="8"/>
  <c r="AP28" i="7"/>
  <c r="AX116" i="8"/>
  <c r="BP60" i="7"/>
  <c r="AP35"/>
  <c r="BQ49" i="8"/>
  <c r="BQ58"/>
  <c r="BE61"/>
  <c r="BG26" i="7"/>
  <c r="AV65" i="8"/>
  <c r="BI118"/>
  <c r="AY120"/>
  <c r="AT130"/>
  <c r="AT48"/>
  <c r="BD73"/>
  <c r="BC162" i="7"/>
  <c r="BK96"/>
  <c r="BE151"/>
  <c r="AL37" i="8"/>
  <c r="AX64"/>
  <c r="BQ84" i="7"/>
  <c r="AP79"/>
  <c r="AV15"/>
  <c r="AX80"/>
  <c r="BD142" i="8"/>
  <c r="BP154"/>
  <c r="BL15" i="7"/>
  <c r="AM38"/>
  <c r="BA37" i="8"/>
  <c r="BH126" i="7"/>
  <c r="AZ116"/>
  <c r="BJ74" i="8"/>
  <c r="AO118"/>
  <c r="BA76"/>
  <c r="BG40"/>
  <c r="AN162" i="7"/>
  <c r="AT60"/>
  <c r="AP49"/>
  <c r="AZ118"/>
  <c r="BR71"/>
  <c r="AZ186" i="8"/>
  <c r="BH97" i="7"/>
  <c r="AY107" i="8"/>
  <c r="AT70"/>
  <c r="BP53"/>
  <c r="BC75"/>
  <c r="BG70"/>
  <c r="AV63"/>
  <c r="AV84" i="7"/>
  <c r="AZ35"/>
  <c r="BN53" i="8"/>
  <c r="BG23" i="7"/>
  <c r="BA187" i="8"/>
  <c r="AU150"/>
  <c r="BK91" i="7"/>
  <c r="BI129"/>
  <c r="BQ63"/>
  <c r="AV99" i="8"/>
  <c r="AL106" i="7"/>
  <c r="BI53" i="8"/>
  <c r="BM74" i="7"/>
  <c r="BN162"/>
  <c r="BP139"/>
  <c r="BO47"/>
  <c r="BG115"/>
  <c r="AV24"/>
  <c r="BA60" i="8"/>
  <c r="BL36" i="7"/>
  <c r="BQ24"/>
  <c r="BA16"/>
  <c r="BM131" i="8"/>
  <c r="BA107"/>
  <c r="AT138" i="7"/>
  <c r="AM152"/>
  <c r="BC115" i="8"/>
  <c r="AL49"/>
  <c r="AP90" i="7"/>
  <c r="BF109" i="8"/>
  <c r="BQ47"/>
  <c r="AX94" i="7"/>
  <c r="BK105"/>
  <c r="BR86"/>
  <c r="BM78"/>
  <c r="BC74" i="8"/>
  <c r="AM60"/>
  <c r="BG139" i="7"/>
  <c r="AU132" i="8"/>
  <c r="BD38"/>
  <c r="BI68"/>
  <c r="AL114" i="7"/>
  <c r="BC81"/>
  <c r="BL90" i="8"/>
  <c r="BK27"/>
  <c r="BL187"/>
  <c r="BK16" i="7"/>
  <c r="AW163" i="8"/>
  <c r="BO49" i="7"/>
  <c r="AM119"/>
  <c r="BK141"/>
  <c r="BN154" i="8"/>
  <c r="AS59"/>
  <c r="AZ118"/>
  <c r="AQ62" i="7"/>
  <c r="BD163"/>
  <c r="BO48"/>
  <c r="AR16"/>
  <c r="AM67"/>
  <c r="BG99" i="8"/>
  <c r="BG25"/>
  <c r="BO141" i="7"/>
  <c r="AT76"/>
  <c r="AM155" i="8"/>
  <c r="BR176"/>
  <c r="BH142" i="7"/>
  <c r="BI133" i="8"/>
  <c r="AU76" i="7"/>
  <c r="AO111" i="8"/>
  <c r="AL111"/>
  <c r="AQ100"/>
  <c r="AZ120" i="7"/>
  <c r="BE109"/>
  <c r="AL144" i="8"/>
  <c r="AM87" i="7"/>
  <c r="BA142" i="8"/>
  <c r="AY34" i="7"/>
  <c r="BC73"/>
  <c r="BP68" i="8"/>
  <c r="AU84" i="7"/>
  <c r="BD95"/>
  <c r="AU49"/>
  <c r="AQ114"/>
  <c r="BN132" i="8"/>
  <c r="BS102" i="7"/>
  <c r="BG49" i="8"/>
  <c r="BN37"/>
  <c r="BA199"/>
  <c r="BP14" i="7"/>
  <c r="AY70"/>
  <c r="BL53" i="8"/>
  <c r="BR104" i="7"/>
  <c r="AZ140" i="8"/>
  <c r="BE129"/>
  <c r="BG95" i="7"/>
  <c r="AV26"/>
  <c r="AQ25"/>
  <c r="BG92"/>
  <c r="AV15" i="8"/>
  <c r="BC17"/>
  <c r="BK48"/>
  <c r="AS140"/>
  <c r="BK85" i="7"/>
  <c r="BQ107"/>
  <c r="AN88" i="8"/>
  <c r="BP88"/>
  <c r="AZ84" i="7"/>
  <c r="BS62"/>
  <c r="BJ85"/>
  <c r="BO26" i="8"/>
  <c r="BN50" i="7"/>
  <c r="BB60" i="8"/>
  <c r="AM74" i="7"/>
  <c r="BR41"/>
  <c r="AL104"/>
  <c r="AU83"/>
  <c r="AR151" i="8"/>
  <c r="BN103"/>
  <c r="BA129"/>
  <c r="BB52" i="7"/>
  <c r="AS130"/>
  <c r="AN119"/>
  <c r="AY69"/>
  <c r="BL116" i="8"/>
  <c r="BL80" i="7"/>
  <c r="BG90" i="8"/>
  <c r="BA103"/>
  <c r="AU93" i="7"/>
  <c r="AR103" i="8"/>
  <c r="AV50"/>
  <c r="BO72"/>
  <c r="AN118" i="7"/>
  <c r="BL151" i="8"/>
  <c r="BQ63"/>
  <c r="AM41" i="7"/>
  <c r="BM13"/>
  <c r="BQ77" i="8"/>
  <c r="BS86" i="7"/>
  <c r="BG151"/>
  <c r="BC138" i="8"/>
  <c r="BB36" i="7"/>
  <c r="AV73" i="8"/>
  <c r="BR58"/>
  <c r="BP69" i="7"/>
  <c r="BO40" i="8"/>
  <c r="BP79" i="7"/>
  <c r="BB59" i="8"/>
  <c r="AU151"/>
  <c r="AR150"/>
  <c r="AO15" i="7"/>
  <c r="BG25"/>
  <c r="BO41" i="8"/>
  <c r="BL163" i="7"/>
  <c r="AZ163"/>
  <c r="AU34"/>
  <c r="AN151"/>
  <c r="BH119" i="8"/>
  <c r="BQ129" i="7"/>
  <c r="AQ84"/>
  <c r="BG47"/>
  <c r="AO16"/>
  <c r="AT187" i="8"/>
  <c r="AX138"/>
  <c r="BI74" i="7"/>
  <c r="BG63"/>
  <c r="BR37"/>
  <c r="AZ27" i="8"/>
  <c r="AX51" i="7"/>
  <c r="BJ64"/>
  <c r="BB199" i="8"/>
  <c r="AZ92" i="7"/>
  <c r="AL73"/>
  <c r="AO129"/>
  <c r="AL76" i="8"/>
  <c r="BS79" i="7"/>
  <c r="BN94"/>
  <c r="BB128"/>
  <c r="AO88" i="8"/>
  <c r="BN152" i="7"/>
  <c r="AL93" i="8"/>
  <c r="AT38"/>
  <c r="AW15" i="7"/>
  <c r="AW60"/>
  <c r="BE118"/>
  <c r="AV96" i="8"/>
  <c r="BE26" i="7"/>
  <c r="BI45"/>
  <c r="AQ138" i="8"/>
  <c r="AN38" i="7"/>
  <c r="BM117"/>
  <c r="BE29" i="8"/>
  <c r="AR85" i="7"/>
  <c r="BG38"/>
  <c r="BA114"/>
  <c r="BE138" i="8"/>
  <c r="AU40" i="7"/>
  <c r="BC90"/>
  <c r="BD14" i="8"/>
  <c r="BE126"/>
  <c r="AN107" i="7"/>
  <c r="BA130"/>
  <c r="BA121" i="8"/>
  <c r="BK97" i="7"/>
  <c r="BM97"/>
  <c r="BM103"/>
  <c r="BQ17" i="8"/>
  <c r="AR49"/>
  <c r="BH78" i="7"/>
  <c r="BQ104" i="8"/>
  <c r="AT90"/>
  <c r="AP80" i="7"/>
  <c r="AU152"/>
  <c r="AV75"/>
  <c r="AO80"/>
  <c r="AQ87" i="8"/>
  <c r="BD40" i="7"/>
  <c r="AZ51"/>
  <c r="BS27"/>
  <c r="BI174" i="8"/>
  <c r="AP14" i="7"/>
  <c r="AZ88" i="8"/>
  <c r="BK152" i="7"/>
  <c r="BO86"/>
  <c r="BD60"/>
  <c r="AX174"/>
  <c r="BM108"/>
  <c r="AW131"/>
  <c r="BO142"/>
  <c r="BH109"/>
  <c r="BO176" i="8"/>
  <c r="AX122"/>
  <c r="BK122"/>
  <c r="BI144"/>
  <c r="BS153" i="7"/>
  <c r="BB98"/>
  <c r="BF153"/>
  <c r="BG198" i="8"/>
  <c r="BA166"/>
  <c r="BG89"/>
  <c r="BJ164"/>
  <c r="BJ177"/>
  <c r="BP143"/>
  <c r="BN176"/>
  <c r="AY65" i="7"/>
  <c r="AT164" i="8"/>
  <c r="AZ87" i="7"/>
  <c r="AR164"/>
  <c r="AT211" i="8"/>
  <c r="BE174" i="7"/>
  <c r="AZ177" i="8"/>
  <c r="BP166"/>
  <c r="BA141" i="7"/>
  <c r="AO60" i="8"/>
  <c r="BB45" i="7"/>
  <c r="BO95"/>
  <c r="AS130" i="8"/>
  <c r="BD76"/>
  <c r="AT94"/>
  <c r="BR126" i="7"/>
  <c r="AS175" i="8"/>
  <c r="BD41"/>
  <c r="AZ46" i="7"/>
  <c r="AZ187" i="8"/>
  <c r="BP36" i="7"/>
  <c r="BL23"/>
  <c r="BO50"/>
  <c r="AY53"/>
  <c r="AV141"/>
  <c r="BL41"/>
  <c r="BF150" i="8"/>
  <c r="BL69"/>
  <c r="BI127"/>
  <c r="AQ84"/>
  <c r="AT26" i="7"/>
  <c r="AM24"/>
  <c r="BG132" i="8"/>
  <c r="BF132"/>
  <c r="BF65"/>
  <c r="BI87"/>
  <c r="AN82" i="7"/>
  <c r="AW162" i="8"/>
  <c r="BA93"/>
  <c r="AS118"/>
  <c r="BL106"/>
  <c r="BB114"/>
  <c r="BR26" i="7"/>
  <c r="BA29"/>
  <c r="BB104" i="8"/>
  <c r="AV62"/>
  <c r="AN52"/>
  <c r="BI63"/>
  <c r="AN115" i="7"/>
  <c r="BP47" i="8"/>
  <c r="AV130"/>
  <c r="BA62"/>
  <c r="AO162"/>
  <c r="BE118"/>
  <c r="BK92" i="7"/>
  <c r="BF199" i="8"/>
  <c r="BS141" i="7"/>
  <c r="BQ86"/>
  <c r="AY97"/>
  <c r="BM53"/>
  <c r="AM87" i="8"/>
  <c r="BJ12" i="7"/>
  <c r="BM85" i="8"/>
  <c r="BP138" i="7"/>
  <c r="AP15"/>
  <c r="BI115"/>
  <c r="BB126"/>
  <c r="BO152"/>
  <c r="AW121" i="8"/>
  <c r="AX53"/>
  <c r="AW106" i="7"/>
  <c r="BG78"/>
  <c r="BB59"/>
  <c r="BE116"/>
  <c r="BN58"/>
  <c r="BD152"/>
  <c r="BN53"/>
  <c r="AT71"/>
  <c r="BH130"/>
  <c r="AP162"/>
  <c r="AO174"/>
  <c r="AY153"/>
  <c r="BN111" i="8"/>
  <c r="BD177"/>
  <c r="AU174" i="7"/>
  <c r="BS65"/>
  <c r="BJ174"/>
  <c r="BL87"/>
  <c r="BH133" i="8"/>
  <c r="AL120" i="7"/>
  <c r="AW108"/>
  <c r="BO65"/>
  <c r="AR198" i="8"/>
  <c r="BR131" i="7"/>
  <c r="BE177" i="8"/>
  <c r="BM131" i="7"/>
  <c r="AV131"/>
  <c r="BQ108"/>
  <c r="BM98"/>
  <c r="BH198" i="8"/>
  <c r="BR177"/>
  <c r="BK144"/>
  <c r="BB174" i="7"/>
  <c r="AS76"/>
  <c r="BJ176" i="8"/>
  <c r="AX131" i="7"/>
  <c r="BO89" i="8"/>
  <c r="AT109" i="7"/>
  <c r="BI210" i="8"/>
  <c r="BJ143" i="7"/>
  <c r="BM154"/>
  <c r="BM145" i="8"/>
  <c r="BJ223"/>
  <c r="BO121" i="7"/>
  <c r="AQ167" i="8"/>
  <c r="BQ77" i="7"/>
  <c r="BO165"/>
  <c r="BD143"/>
  <c r="AP165"/>
  <c r="AY132"/>
  <c r="AL188" i="8"/>
  <c r="BL165" i="7"/>
  <c r="AU88"/>
  <c r="BJ101" i="8"/>
  <c r="BH165" i="7"/>
  <c r="BR156" i="8"/>
  <c r="BS186" i="7"/>
  <c r="BM178" i="8"/>
  <c r="BE77" i="7"/>
  <c r="BD156" i="8"/>
  <c r="BI223"/>
  <c r="AL210"/>
  <c r="AQ132" i="7"/>
  <c r="AT167" i="8"/>
  <c r="AN132" i="7"/>
  <c r="BP178" i="8"/>
  <c r="BD145"/>
  <c r="BR143" i="7"/>
  <c r="AU167" i="8"/>
  <c r="BN77" i="7"/>
  <c r="AS165"/>
  <c r="BA186"/>
  <c r="AL165"/>
  <c r="BP210" i="8"/>
  <c r="BN110" i="7"/>
  <c r="AO134" i="8"/>
  <c r="BQ110" i="7"/>
  <c r="AS99"/>
  <c r="AN189" i="8"/>
  <c r="AQ101"/>
  <c r="AS156"/>
  <c r="AM77" i="7"/>
  <c r="BN167" i="8"/>
  <c r="AO186" i="7"/>
  <c r="BE210" i="8"/>
  <c r="AP121" i="7"/>
  <c r="BR121"/>
  <c r="AO132"/>
  <c r="BN165"/>
  <c r="AL88"/>
  <c r="BC101" i="8"/>
  <c r="BI188"/>
  <c r="AY143" i="7"/>
  <c r="BM186"/>
  <c r="AS178" i="8"/>
  <c r="BG88" i="7"/>
  <c r="AT101" i="8"/>
  <c r="BD112"/>
  <c r="AQ165" i="7"/>
  <c r="BH143"/>
  <c r="BA178" i="8"/>
  <c r="AU77" i="7"/>
  <c r="AS186"/>
  <c r="AS121"/>
  <c r="AQ134" i="8"/>
  <c r="AL127"/>
  <c r="AU106"/>
  <c r="BR117"/>
  <c r="AX56" i="7"/>
  <c r="BP103"/>
  <c r="AZ117"/>
  <c r="AS128"/>
  <c r="BD80"/>
  <c r="AZ127" i="8"/>
  <c r="BF84"/>
  <c r="AM150"/>
  <c r="AL41"/>
  <c r="BJ69" i="7"/>
  <c r="BE60"/>
  <c r="AQ16"/>
  <c r="AX50"/>
  <c r="BI103"/>
  <c r="AR151"/>
  <c r="BB163" i="8"/>
  <c r="AM119"/>
  <c r="BN76"/>
  <c r="AO51"/>
  <c r="BA48" i="7"/>
  <c r="AV118"/>
  <c r="AW126" i="8"/>
  <c r="BS91" i="7"/>
  <c r="AR126"/>
  <c r="BJ39"/>
  <c r="BE75"/>
  <c r="BJ86"/>
  <c r="AQ141"/>
  <c r="BN187" i="8"/>
  <c r="AY164"/>
  <c r="AZ165"/>
  <c r="BS119" i="7"/>
  <c r="AY165" i="8"/>
  <c r="AR165"/>
  <c r="AM186"/>
  <c r="BL114"/>
  <c r="BJ68" i="7"/>
  <c r="BB41" i="8"/>
  <c r="BN130"/>
  <c r="AU116"/>
  <c r="BP61" i="7"/>
  <c r="AO27"/>
  <c r="BD63"/>
  <c r="AP128"/>
  <c r="BL71" i="8"/>
  <c r="BC59"/>
  <c r="BE93" i="7"/>
  <c r="BC40" i="8"/>
  <c r="AW36"/>
  <c r="BN186"/>
  <c r="AO154"/>
  <c r="AQ165"/>
  <c r="BR151" i="7"/>
  <c r="BL60"/>
  <c r="AX79"/>
  <c r="BC150"/>
  <c r="AW39" i="8"/>
  <c r="AW115" i="7"/>
  <c r="BR80"/>
  <c r="BL78"/>
  <c r="BG62"/>
  <c r="BC103" i="8"/>
  <c r="BN25"/>
  <c r="BI75"/>
  <c r="BS114" i="7"/>
  <c r="BH116"/>
  <c r="AZ141"/>
  <c r="BE130"/>
  <c r="AX121" i="8"/>
  <c r="AN53" i="7"/>
  <c r="BG141"/>
  <c r="AR132" i="8"/>
  <c r="AN186"/>
  <c r="AV165"/>
  <c r="AP87" i="7"/>
  <c r="BI177" i="8"/>
  <c r="AO143"/>
  <c r="BH166"/>
  <c r="AP198"/>
  <c r="AQ111"/>
  <c r="BQ110"/>
  <c r="AW142" i="7"/>
  <c r="AV87"/>
  <c r="BM122" i="8"/>
  <c r="BK76" i="7"/>
  <c r="AX164"/>
  <c r="AT110" i="8"/>
  <c r="AO198"/>
  <c r="BL198"/>
  <c r="AX76" i="7"/>
  <c r="AT89" i="8"/>
  <c r="BQ142" i="7"/>
  <c r="BH144" i="8"/>
  <c r="BQ120" i="7"/>
  <c r="AT131"/>
  <c r="BK100" i="8"/>
  <c r="BL110"/>
  <c r="AU144"/>
  <c r="AP89"/>
  <c r="BS87" i="7"/>
  <c r="AO131"/>
  <c r="BK142"/>
  <c r="AQ98"/>
  <c r="BG164"/>
  <c r="BB100" i="8"/>
  <c r="BK174" i="7"/>
  <c r="BO131"/>
  <c r="BE110" i="8"/>
  <c r="BK109" i="7"/>
  <c r="BL166" i="8"/>
  <c r="BN100"/>
  <c r="BD111"/>
  <c r="BG155"/>
  <c r="BQ76" i="7"/>
  <c r="BE100" i="8"/>
  <c r="AL142" i="7"/>
  <c r="BA142"/>
  <c r="AN131"/>
  <c r="AN133" i="8"/>
  <c r="BO76" i="7"/>
  <c r="AN122" i="8"/>
  <c r="AL77"/>
  <c r="AR176"/>
  <c r="BN77"/>
  <c r="AV100"/>
  <c r="AS131" i="7"/>
  <c r="BC164" i="8"/>
  <c r="BN211"/>
  <c r="BA198"/>
  <c r="BA76" i="7"/>
  <c r="AW89" i="8"/>
  <c r="BC175" i="7"/>
  <c r="AU154"/>
  <c r="BB189" i="8"/>
  <c r="AM188"/>
  <c r="BJ110" i="7"/>
  <c r="BF77"/>
  <c r="AV121"/>
  <c r="AN101" i="8"/>
  <c r="AS145"/>
  <c r="AV154" i="7"/>
  <c r="AN167" i="8"/>
  <c r="BO175" i="7"/>
  <c r="BB175"/>
  <c r="BI154"/>
  <c r="BK154"/>
  <c r="AM88"/>
  <c r="AS143"/>
  <c r="AZ145" i="8"/>
  <c r="AY188"/>
  <c r="AW165" i="7"/>
  <c r="AM132"/>
  <c r="AZ189" i="8"/>
  <c r="AX178"/>
  <c r="AN99" i="7"/>
  <c r="BE112" i="8"/>
  <c r="BB210"/>
  <c r="AW145"/>
  <c r="AV132" i="7"/>
  <c r="AM175"/>
  <c r="BI112" i="8"/>
  <c r="BR99" i="7"/>
  <c r="AP178" i="8"/>
  <c r="BO132" i="7"/>
  <c r="BL112" i="8"/>
  <c r="BC156"/>
  <c r="AW156"/>
  <c r="BE110" i="7"/>
  <c r="AN223" i="8"/>
  <c r="BD123"/>
  <c r="AL154" i="7"/>
  <c r="BJ165"/>
  <c r="BK143"/>
  <c r="BF143"/>
  <c r="BO123" i="8"/>
  <c r="BF88" i="7"/>
  <c r="AZ165"/>
  <c r="BI189" i="8"/>
  <c r="AS134"/>
  <c r="AL112"/>
  <c r="AP189"/>
  <c r="BM210"/>
  <c r="AZ110" i="7"/>
  <c r="AM178" i="8"/>
  <c r="AP123"/>
  <c r="AY77" i="7"/>
  <c r="AZ188" i="8"/>
  <c r="BB143" i="7"/>
  <c r="BH145" i="8"/>
  <c r="BL134"/>
  <c r="BE145"/>
  <c r="AW189"/>
  <c r="AX123"/>
  <c r="AW186" i="7"/>
  <c r="AW121"/>
  <c r="AW188" i="8"/>
  <c r="BJ121" i="7"/>
  <c r="AR188" i="8"/>
  <c r="AZ88" i="7"/>
  <c r="AS189" i="8"/>
  <c r="BA223"/>
  <c r="AT77" i="7"/>
  <c r="AU132"/>
  <c r="BI178" i="8"/>
  <c r="BG134"/>
  <c r="BK132" i="7"/>
  <c r="BN99"/>
  <c r="BP77"/>
  <c r="BJ112" i="8"/>
  <c r="AL123"/>
  <c r="AR210"/>
  <c r="AN156"/>
  <c r="AT123"/>
  <c r="AT165" i="7"/>
  <c r="BQ223" i="8"/>
  <c r="BC112"/>
  <c r="AN188"/>
  <c r="BK99" i="7"/>
  <c r="AP134" i="8"/>
  <c r="BQ154" i="7"/>
  <c r="AW88"/>
  <c r="BF178" i="8"/>
  <c r="AX101"/>
  <c r="AP167"/>
  <c r="BA77" i="7"/>
  <c r="AZ154"/>
  <c r="BN175"/>
  <c r="BE201" i="8"/>
  <c r="BJ222"/>
  <c r="BA235"/>
  <c r="BL135"/>
  <c r="BH89" i="7"/>
  <c r="AS176"/>
  <c r="BN146" i="8"/>
  <c r="BE113"/>
  <c r="AS198" i="7"/>
  <c r="BI111"/>
  <c r="AV146" i="8"/>
  <c r="BH235"/>
  <c r="AT100" i="7"/>
  <c r="AU235" i="8"/>
  <c r="BG235"/>
  <c r="BL201"/>
  <c r="BA113"/>
  <c r="BP122" i="7"/>
  <c r="AZ135" i="8"/>
  <c r="BN201"/>
  <c r="BA100" i="7"/>
  <c r="BS166"/>
  <c r="AX176"/>
  <c r="AR222" i="8"/>
  <c r="AU155" i="7"/>
  <c r="BQ146" i="8"/>
  <c r="BP201"/>
  <c r="BM198" i="7"/>
  <c r="AU135" i="8"/>
  <c r="BQ113"/>
  <c r="BO89" i="7"/>
  <c r="AV190" i="8"/>
  <c r="BQ124"/>
  <c r="BM100" i="7"/>
  <c r="BK222" i="8"/>
  <c r="BA146"/>
  <c r="BI122" i="7"/>
  <c r="BN176"/>
  <c r="AZ201" i="8"/>
  <c r="AT176" i="7"/>
  <c r="BA135" i="8"/>
  <c r="AM122" i="7"/>
  <c r="AU122"/>
  <c r="BP100"/>
  <c r="BI135" i="8"/>
  <c r="AL111" i="7"/>
  <c r="AL179" i="8"/>
  <c r="AQ146"/>
  <c r="AP144" i="7"/>
  <c r="BS89"/>
  <c r="BB201" i="8"/>
  <c r="AP133" i="7"/>
  <c r="AZ222" i="8"/>
  <c r="AN200"/>
  <c r="AZ113"/>
  <c r="BM201"/>
  <c r="AM222"/>
  <c r="AU124"/>
  <c r="AL190"/>
  <c r="BI235"/>
  <c r="BF144" i="7"/>
  <c r="BJ190" i="8"/>
  <c r="BQ235"/>
  <c r="BG144" i="7"/>
  <c r="AN166"/>
  <c r="AR100"/>
  <c r="AL89"/>
  <c r="BI146" i="8"/>
  <c r="BS176" i="7"/>
  <c r="AN201" i="8"/>
  <c r="AM235"/>
  <c r="BK176" i="7"/>
  <c r="BM89"/>
  <c r="AT201" i="8"/>
  <c r="BE235"/>
  <c r="BE146"/>
  <c r="BR200"/>
  <c r="BD155" i="7"/>
  <c r="BN235" i="8"/>
  <c r="AZ133" i="7"/>
  <c r="BM133"/>
  <c r="BP157" i="8"/>
  <c r="AX113"/>
  <c r="BQ200"/>
  <c r="BH124"/>
  <c r="BG222"/>
  <c r="AV100" i="7"/>
  <c r="AV168" i="8"/>
  <c r="BG179"/>
  <c r="BC124"/>
  <c r="BH144" i="7"/>
  <c r="BM179" i="8"/>
  <c r="AM124"/>
  <c r="AS190"/>
  <c r="BF111" i="7"/>
  <c r="AN187"/>
  <c r="AY176"/>
  <c r="AX100"/>
  <c r="BA222" i="8"/>
  <c r="AS135"/>
  <c r="AW201"/>
  <c r="BL124"/>
  <c r="BN190"/>
  <c r="BS133" i="7"/>
  <c r="BS111"/>
  <c r="BE168" i="8"/>
  <c r="AN144" i="7"/>
  <c r="BO155"/>
  <c r="BC166"/>
  <c r="AW187"/>
  <c r="BP176"/>
  <c r="BF155"/>
  <c r="BP113" i="8"/>
  <c r="AT146"/>
  <c r="BJ157"/>
  <c r="BI113"/>
  <c r="BR89" i="7"/>
  <c r="AW89"/>
  <c r="BI144"/>
  <c r="AP89"/>
  <c r="AR168" i="8"/>
  <c r="AR135"/>
  <c r="BN198" i="7"/>
  <c r="BF122"/>
  <c r="AV144"/>
  <c r="AY190" i="8"/>
  <c r="BJ113"/>
  <c r="AL155" i="7"/>
  <c r="BF133"/>
  <c r="AW155"/>
  <c r="BC235" i="8"/>
  <c r="AP198" i="7"/>
  <c r="AQ155"/>
  <c r="BF222" i="8"/>
  <c r="BB155" i="7"/>
  <c r="AS89"/>
  <c r="AS157" i="8"/>
  <c r="BQ100" i="7"/>
  <c r="BA187"/>
  <c r="BL89"/>
  <c r="AN124" i="8"/>
  <c r="AL146"/>
  <c r="BE187" i="7"/>
  <c r="BH187"/>
  <c r="AU187"/>
  <c r="BK133"/>
  <c r="BB144"/>
  <c r="BS198"/>
  <c r="BG155"/>
  <c r="BC179" i="8"/>
  <c r="AO179"/>
  <c r="AT157"/>
  <c r="BC190"/>
  <c r="AL124"/>
  <c r="AM144" i="7"/>
  <c r="AV179" i="8"/>
  <c r="BQ176" i="7"/>
  <c r="AR200" i="8"/>
  <c r="AZ198" i="7"/>
  <c r="AV187"/>
  <c r="BJ179" i="8"/>
  <c r="BL198" i="7"/>
  <c r="BR176"/>
  <c r="AZ190" i="8"/>
  <c r="AS222"/>
  <c r="BG100" i="7"/>
  <c r="BA89"/>
  <c r="BL113" i="8"/>
  <c r="AY166" i="7"/>
  <c r="BH166"/>
  <c r="AO111"/>
  <c r="BI166"/>
  <c r="BQ111"/>
  <c r="BM157" i="8"/>
  <c r="AV111" i="7"/>
  <c r="BG111"/>
  <c r="AY201" i="8"/>
  <c r="BO168"/>
  <c r="AL100" i="7"/>
  <c r="AY144"/>
  <c r="BJ111"/>
  <c r="BP200" i="8"/>
  <c r="BQ198" i="7"/>
  <c r="AL133"/>
  <c r="BL111"/>
  <c r="BC187"/>
  <c r="BK157" i="8"/>
  <c r="BF200"/>
  <c r="AW100" i="7"/>
  <c r="AX93" i="8"/>
  <c r="BR97"/>
  <c r="AY27" i="7"/>
  <c r="BE63" i="8"/>
  <c r="BP110"/>
  <c r="AO211"/>
  <c r="BO98" i="7"/>
  <c r="BO122" i="8"/>
  <c r="BR155"/>
  <c r="BK153" i="7"/>
  <c r="BS164"/>
  <c r="AS111" i="8"/>
  <c r="AZ144"/>
  <c r="AY36" i="7"/>
  <c r="AR37" i="8"/>
  <c r="AR73"/>
  <c r="BK139"/>
  <c r="AP199"/>
  <c r="AM108"/>
  <c r="AY130"/>
  <c r="BP96"/>
  <c r="BM150"/>
  <c r="AN40"/>
  <c r="AS65"/>
  <c r="BH103" i="7"/>
  <c r="AW52"/>
  <c r="AY116"/>
  <c r="BC28"/>
  <c r="BD61" i="8"/>
  <c r="BG131"/>
  <c r="AV127"/>
  <c r="BI69"/>
  <c r="AM152"/>
  <c r="BJ80" i="7"/>
  <c r="AS142" i="8"/>
  <c r="AY60" i="7"/>
  <c r="AL60"/>
  <c r="BG95" i="8"/>
  <c r="AP163" i="7"/>
  <c r="BB119" i="8"/>
  <c r="BB175"/>
  <c r="AP48" i="7"/>
  <c r="BJ103"/>
  <c r="AT115" i="8"/>
  <c r="AY95" i="7"/>
  <c r="AQ108" i="8"/>
  <c r="BA52"/>
  <c r="AX36" i="7"/>
  <c r="AW104"/>
  <c r="AQ56"/>
  <c r="BK120" i="8"/>
  <c r="AM29" i="7"/>
  <c r="AR126" i="8"/>
  <c r="BD115" i="7"/>
  <c r="BE128" i="8"/>
  <c r="AO151" i="7"/>
  <c r="BJ186" i="8"/>
  <c r="BQ199"/>
  <c r="AU140" i="7"/>
  <c r="AY75" i="8"/>
  <c r="BP35" i="7"/>
  <c r="AO85"/>
  <c r="AN85" i="8"/>
  <c r="BI106" i="7"/>
  <c r="BR40"/>
  <c r="AR37"/>
  <c r="AM97"/>
  <c r="BL115"/>
  <c r="BA108" i="8"/>
  <c r="AM58" i="7"/>
  <c r="BE14" i="8"/>
  <c r="BP152" i="7"/>
  <c r="AQ152" i="8"/>
  <c r="AO41"/>
  <c r="AV138" i="7"/>
  <c r="BF94" i="8"/>
  <c r="AS174"/>
  <c r="AO87"/>
  <c r="AY87"/>
  <c r="AT79" i="7"/>
  <c r="BK41"/>
  <c r="AP139" i="8"/>
  <c r="BC34" i="7"/>
  <c r="BC52" i="8"/>
  <c r="BQ165"/>
  <c r="AX97" i="7"/>
  <c r="BK94" i="8"/>
  <c r="BN103" i="7"/>
  <c r="BN48"/>
  <c r="BE105" i="8"/>
  <c r="BB152" i="7"/>
  <c r="BK71" i="8"/>
  <c r="BB52"/>
  <c r="AS162"/>
  <c r="AV14" i="7"/>
  <c r="BS75"/>
  <c r="BF119"/>
  <c r="BH89" i="8"/>
  <c r="AQ122"/>
  <c r="BQ198"/>
  <c r="BC76" i="7"/>
  <c r="AZ198" i="8"/>
  <c r="BP120" i="7"/>
  <c r="AT100" i="8"/>
  <c r="BE89"/>
  <c r="AP109" i="7"/>
  <c r="AX89" i="8"/>
  <c r="AN87" i="7"/>
  <c r="AM100" i="8"/>
  <c r="BN122"/>
  <c r="AM108" i="7"/>
  <c r="BA65"/>
  <c r="AV109" i="8"/>
  <c r="AQ117"/>
  <c r="AO141"/>
  <c r="AL139"/>
  <c r="BB37"/>
  <c r="BK16"/>
  <c r="BE103"/>
  <c r="AV83" i="7"/>
  <c r="AR88" i="8"/>
  <c r="AX58" i="7"/>
  <c r="AW69"/>
  <c r="BS93"/>
  <c r="AM48" i="8"/>
  <c r="BK127"/>
  <c r="BM40"/>
  <c r="AZ107"/>
  <c r="BM82" i="7"/>
  <c r="BQ128" i="8"/>
  <c r="BL93"/>
  <c r="BI80" i="7"/>
  <c r="AS106" i="8"/>
  <c r="BA141"/>
  <c r="AT83" i="7"/>
  <c r="BA107"/>
  <c r="BS107"/>
  <c r="AP17"/>
  <c r="BN163"/>
  <c r="AX75"/>
  <c r="AZ50"/>
  <c r="BE40" i="8"/>
  <c r="BQ69" i="7"/>
  <c r="AP16"/>
  <c r="AT88" i="8"/>
  <c r="AZ29" i="7"/>
  <c r="AX74" i="8"/>
  <c r="AQ151"/>
  <c r="BC96"/>
  <c r="AY64" i="7"/>
  <c r="BK86"/>
  <c r="BR144" i="8"/>
  <c r="AT142" i="7"/>
  <c r="BJ142"/>
  <c r="BP174"/>
  <c r="BO174"/>
  <c r="AY155" i="8"/>
  <c r="AT120" i="7"/>
  <c r="AU166" i="8"/>
  <c r="AY120" i="7"/>
  <c r="BI100" i="8"/>
  <c r="BA110"/>
  <c r="BP211"/>
  <c r="AL166"/>
  <c r="AX87" i="7"/>
  <c r="BL177" i="8"/>
  <c r="BS121" i="7"/>
  <c r="BN101" i="8"/>
  <c r="BP154" i="7"/>
  <c r="BJ210" i="8"/>
  <c r="BE178"/>
  <c r="BC154" i="7"/>
  <c r="AT154"/>
  <c r="BC189" i="8"/>
  <c r="BE223"/>
  <c r="BG77" i="7"/>
  <c r="BD223" i="8"/>
  <c r="AU186" i="7"/>
  <c r="AM112" i="8"/>
  <c r="BP99" i="7"/>
  <c r="AY178" i="8"/>
  <c r="AP223"/>
  <c r="AP154" i="7"/>
  <c r="BN143"/>
  <c r="AY88"/>
  <c r="AR132"/>
  <c r="AL175"/>
  <c r="BH77"/>
  <c r="BO189" i="8"/>
  <c r="BK186" i="7"/>
  <c r="AQ210" i="8"/>
  <c r="BB167"/>
  <c r="BI156"/>
  <c r="BS165" i="7"/>
  <c r="AO167" i="8"/>
  <c r="AX132" i="7"/>
  <c r="AX188" i="8"/>
  <c r="AQ186" i="7"/>
  <c r="AM186"/>
  <c r="AN178" i="8"/>
  <c r="BA165" i="7"/>
  <c r="BQ121"/>
  <c r="BA25" i="8"/>
  <c r="AS34" i="7"/>
  <c r="AU14" i="8"/>
  <c r="BH129" i="7"/>
  <c r="AM102" i="8"/>
  <c r="AP73" i="7"/>
  <c r="BA115"/>
  <c r="AY138"/>
  <c r="BF80"/>
  <c r="BO98" i="8"/>
  <c r="AQ47"/>
  <c r="BE162" i="7"/>
  <c r="BF97" i="8"/>
  <c r="BD69"/>
  <c r="BB141"/>
  <c r="BC108" i="7"/>
  <c r="AZ130"/>
  <c r="AQ154" i="8"/>
  <c r="AO163" i="7"/>
  <c r="BO64"/>
  <c r="BS53"/>
  <c r="AX57"/>
  <c r="BR129"/>
  <c r="AQ26"/>
  <c r="BQ70"/>
  <c r="BF62" i="8"/>
  <c r="BL70" i="7"/>
  <c r="BQ119" i="8"/>
  <c r="AL110"/>
  <c r="AU165"/>
  <c r="BK59"/>
  <c r="BR127"/>
  <c r="BG139"/>
  <c r="AX81"/>
  <c r="AX48"/>
  <c r="AP51"/>
  <c r="BO106" i="7"/>
  <c r="AM121" i="8"/>
  <c r="AT141" i="7"/>
  <c r="BQ97"/>
  <c r="AQ79"/>
  <c r="AM76"/>
  <c r="BC153"/>
  <c r="BB211" i="8"/>
  <c r="BA120" i="7"/>
  <c r="BJ87"/>
  <c r="BL133" i="8"/>
  <c r="BN177"/>
  <c r="BI108" i="7"/>
  <c r="AM164" i="8"/>
  <c r="AU198"/>
  <c r="BS131" i="7"/>
  <c r="AR76"/>
  <c r="BO120"/>
  <c r="AN164"/>
  <c r="BE65"/>
  <c r="BM174"/>
  <c r="BQ164" i="8"/>
  <c r="AQ144"/>
  <c r="AQ176"/>
  <c r="AS211"/>
  <c r="BM133"/>
  <c r="BN98" i="7"/>
  <c r="BP177" i="8"/>
  <c r="BK155"/>
  <c r="AW174" i="7"/>
  <c r="AP211" i="8"/>
  <c r="BI120" i="7"/>
  <c r="AO98"/>
  <c r="BH143" i="8"/>
  <c r="BM99" i="7"/>
  <c r="AR110"/>
  <c r="AO77"/>
  <c r="BR134" i="8"/>
  <c r="BS77" i="7"/>
  <c r="BD210" i="8"/>
  <c r="BD178"/>
  <c r="AL121" i="7"/>
  <c r="BD99"/>
  <c r="AR186"/>
  <c r="AQ110"/>
  <c r="BL188" i="8"/>
  <c r="AV99" i="7"/>
  <c r="BA110"/>
  <c r="BJ99"/>
  <c r="BJ77"/>
  <c r="AY167" i="8"/>
  <c r="BQ112"/>
  <c r="BH110" i="7"/>
  <c r="BF134" i="8"/>
  <c r="BJ189"/>
  <c r="AO110" i="7"/>
  <c r="AO123" i="8"/>
  <c r="BA88" i="7"/>
  <c r="BP156" i="8"/>
  <c r="BF175" i="7"/>
  <c r="BO188" i="8"/>
  <c r="BH134"/>
  <c r="BQ143" i="7"/>
  <c r="AO154"/>
  <c r="AU165"/>
  <c r="BK77"/>
  <c r="BN112" i="8"/>
  <c r="BQ134"/>
  <c r="AT189"/>
  <c r="BK189"/>
  <c r="BE99" i="7"/>
  <c r="AM143"/>
  <c r="BI101" i="8"/>
  <c r="BQ88" i="7"/>
  <c r="BE132"/>
  <c r="BD175"/>
  <c r="AM121"/>
  <c r="BO99"/>
  <c r="BA188" i="8"/>
  <c r="AM165" i="7"/>
  <c r="BE188" i="8"/>
  <c r="BP112"/>
  <c r="BI121" i="7"/>
  <c r="BP133"/>
  <c r="AN222" i="8"/>
  <c r="AP200"/>
  <c r="BQ122" i="7"/>
  <c r="AY200" i="8"/>
  <c r="BG176" i="7"/>
  <c r="BH100"/>
  <c r="BI176"/>
  <c r="BQ179" i="8"/>
  <c r="AW198" i="7"/>
  <c r="AT166"/>
  <c r="BC168" i="8"/>
  <c r="BL146"/>
  <c r="AT133" i="7"/>
  <c r="AZ168" i="8"/>
  <c r="AN190"/>
  <c r="AL166" i="7"/>
  <c r="BK113" i="8"/>
  <c r="AL113"/>
  <c r="AM166" i="7"/>
  <c r="AU222" i="8"/>
  <c r="BF176" i="7"/>
  <c r="BA176"/>
  <c r="BI198"/>
  <c r="BO100"/>
  <c r="BI168" i="8"/>
  <c r="BR111" i="7"/>
  <c r="BR168" i="8"/>
  <c r="BH155" i="7"/>
  <c r="AP146" i="8"/>
  <c r="AQ89" i="7"/>
  <c r="AS146" i="8"/>
  <c r="BH122" i="7"/>
  <c r="AX166"/>
  <c r="AM135" i="8"/>
  <c r="AO124"/>
  <c r="AL122" i="7"/>
  <c r="BQ89"/>
  <c r="BN122"/>
  <c r="BH133"/>
  <c r="BG200" i="8"/>
  <c r="BL179"/>
  <c r="BE200"/>
  <c r="BS144" i="7"/>
  <c r="BD133"/>
  <c r="BH111"/>
  <c r="AQ179" i="8"/>
  <c r="BL166" i="7"/>
  <c r="AY113" i="8"/>
  <c r="AY122" i="7"/>
  <c r="AW200" i="8"/>
  <c r="BG146"/>
  <c r="AL157"/>
  <c r="AL187" i="7"/>
  <c r="BK135" i="8"/>
  <c r="AZ155" i="7"/>
  <c r="BE190" i="8"/>
  <c r="BJ135"/>
  <c r="AO155" i="7"/>
  <c r="AS200" i="8"/>
  <c r="AV157"/>
  <c r="AN113"/>
  <c r="BQ222"/>
  <c r="AO135"/>
  <c r="BC198" i="7"/>
  <c r="BF179" i="8"/>
  <c r="BP124"/>
  <c r="BP155" i="7"/>
  <c r="BC113" i="8"/>
  <c r="AW222"/>
  <c r="BC155" i="7"/>
  <c r="AP135" i="8"/>
  <c r="BP168"/>
  <c r="AR146"/>
  <c r="BC201"/>
  <c r="BH113"/>
  <c r="AT155" i="7"/>
  <c r="AQ187"/>
  <c r="BI100"/>
  <c r="AN135" i="8"/>
  <c r="AR89" i="7"/>
  <c r="AP222" i="8"/>
  <c r="AO166" i="7"/>
  <c r="BD176"/>
  <c r="BI201" i="8"/>
  <c r="BJ133" i="7"/>
  <c r="AX135" i="8"/>
  <c r="BD166" i="7"/>
  <c r="BG198"/>
  <c r="BE144"/>
  <c r="AW144"/>
  <c r="AS166"/>
  <c r="AT144"/>
  <c r="AU133"/>
  <c r="BM168" i="8"/>
  <c r="AV222"/>
  <c r="BG190"/>
  <c r="BC157"/>
  <c r="AY111" i="7"/>
  <c r="BF117"/>
  <c r="BH74"/>
  <c r="AS25"/>
  <c r="AV73"/>
  <c r="AQ60"/>
  <c r="BA63" i="8"/>
  <c r="BC27" i="7"/>
  <c r="AN84" i="8"/>
  <c r="BS70" i="7"/>
  <c r="AZ34"/>
  <c r="BG71" i="8"/>
  <c r="BR142"/>
  <c r="AQ103" i="7"/>
  <c r="AM65" i="8"/>
  <c r="BC116" i="7"/>
  <c r="AL174" i="8"/>
  <c r="BD37"/>
  <c r="AO13" i="7"/>
  <c r="AV12"/>
  <c r="AW94"/>
  <c r="BD102"/>
  <c r="BE68"/>
  <c r="BS68"/>
  <c r="AT127"/>
  <c r="AY69" i="8"/>
  <c r="BL108"/>
  <c r="AY47" i="7"/>
  <c r="BH73" i="8"/>
  <c r="AT41"/>
  <c r="BP92" i="7"/>
  <c r="BP104"/>
  <c r="AM47" i="8"/>
  <c r="AS16"/>
  <c r="BG115"/>
  <c r="AS151" i="7"/>
  <c r="BK70" i="8"/>
  <c r="AP78" i="7"/>
  <c r="AU163"/>
  <c r="BH46"/>
  <c r="AT57"/>
  <c r="AM63"/>
  <c r="BI139"/>
  <c r="BR85"/>
  <c r="BC140"/>
  <c r="AS51" i="8"/>
  <c r="BJ163" i="7"/>
  <c r="BM40"/>
  <c r="BQ59"/>
  <c r="BQ175" i="8"/>
  <c r="BE25"/>
  <c r="BP72" i="7"/>
  <c r="AM17" i="8"/>
  <c r="BI187"/>
  <c r="AP121"/>
  <c r="BK95"/>
  <c r="AW14" i="7"/>
  <c r="AZ95" i="8"/>
  <c r="AP175"/>
  <c r="BD24" i="7"/>
  <c r="BD91"/>
  <c r="AP41"/>
  <c r="BE186" i="8"/>
  <c r="BK37" i="7"/>
  <c r="AQ129" i="8"/>
  <c r="AV37" i="7"/>
  <c r="AN24"/>
  <c r="AV93"/>
  <c r="BA71" i="8"/>
  <c r="BE72"/>
  <c r="AS29"/>
  <c r="AY175"/>
  <c r="AL14"/>
  <c r="BL116" i="7"/>
  <c r="BQ64" i="8"/>
  <c r="BE53" i="7"/>
  <c r="AS90" i="8"/>
  <c r="AX82" i="7"/>
  <c r="AY14" i="8"/>
  <c r="BE95"/>
  <c r="BG75" i="7"/>
  <c r="AV65"/>
  <c r="AQ155" i="8"/>
  <c r="BD164" i="7"/>
  <c r="AL164"/>
  <c r="AY89" i="8"/>
  <c r="BC109" i="7"/>
  <c r="BQ89" i="8"/>
  <c r="AU56" i="7"/>
  <c r="BJ60" i="8"/>
  <c r="AZ28"/>
  <c r="AP64" i="7"/>
  <c r="BH108" i="8"/>
  <c r="BC141"/>
  <c r="AS51" i="7"/>
  <c r="BE28" i="8"/>
  <c r="AQ102" i="7"/>
  <c r="AM39"/>
  <c r="AQ70"/>
  <c r="BF162"/>
  <c r="AQ95"/>
  <c r="AZ127"/>
  <c r="AQ53"/>
  <c r="BE51"/>
  <c r="BN129"/>
  <c r="AX59" i="8"/>
  <c r="BG162" i="7"/>
  <c r="BK26"/>
  <c r="BL153" i="8"/>
  <c r="AT102" i="7"/>
  <c r="BC64"/>
  <c r="BP71"/>
  <c r="BE27" i="8"/>
  <c r="BR81"/>
  <c r="BL82"/>
  <c r="AW63" i="7"/>
  <c r="BS57"/>
  <c r="AU25" i="8"/>
  <c r="AY108" i="7"/>
  <c r="AZ70"/>
  <c r="BC130" i="8"/>
  <c r="AW58"/>
  <c r="AP94" i="7"/>
  <c r="BM127"/>
  <c r="AT90"/>
  <c r="BC12"/>
  <c r="AU53"/>
  <c r="BI59"/>
  <c r="BM114" i="8"/>
  <c r="AS103" i="7"/>
  <c r="AM14" i="8"/>
  <c r="AL116" i="7"/>
  <c r="BB84"/>
  <c r="BJ90" i="8"/>
  <c r="BO108" i="7"/>
  <c r="AY127"/>
  <c r="AW96" i="8"/>
  <c r="BE61" i="7"/>
  <c r="AL41"/>
  <c r="BK129" i="8"/>
  <c r="AR67" i="7"/>
  <c r="BA36"/>
  <c r="BE150"/>
  <c r="AW130" i="8"/>
  <c r="BF139" i="7"/>
  <c r="AR96" i="8"/>
  <c r="BO84"/>
  <c r="AM103"/>
  <c r="AS74" i="7"/>
  <c r="AS15" i="8"/>
  <c r="BJ107" i="7"/>
  <c r="AM132" i="8"/>
  <c r="AV60" i="7"/>
  <c r="AY117" i="8"/>
  <c r="BQ58" i="7"/>
  <c r="BI51"/>
  <c r="BB127"/>
  <c r="BR28" i="8"/>
  <c r="BJ150"/>
  <c r="BQ70"/>
  <c r="BG88"/>
  <c r="BP59"/>
  <c r="AV198"/>
  <c r="BL155"/>
  <c r="AW133"/>
  <c r="BH176"/>
  <c r="AP155"/>
  <c r="AO65" i="7"/>
  <c r="AQ198" i="8"/>
  <c r="AO164" i="7"/>
  <c r="BM176" i="8"/>
  <c r="BD98" i="7"/>
  <c r="BE211" i="8"/>
  <c r="BM89"/>
  <c r="BD109" i="7"/>
  <c r="BF143" i="8"/>
  <c r="AW151"/>
  <c r="BN114" i="7"/>
  <c r="BM27" i="8"/>
  <c r="AM129"/>
  <c r="BF91" i="7"/>
  <c r="AY139" i="8"/>
  <c r="AO64"/>
  <c r="AT53" i="7"/>
  <c r="BP86"/>
  <c r="BM58"/>
  <c r="BP41"/>
  <c r="BH84"/>
  <c r="AU130"/>
  <c r="BI49" i="8"/>
  <c r="AT71"/>
  <c r="AW93"/>
  <c r="AZ25"/>
  <c r="BQ115" i="7"/>
  <c r="AY119" i="8"/>
  <c r="AL91" i="7"/>
  <c r="BL24"/>
  <c r="BS26"/>
  <c r="AY60" i="8"/>
  <c r="AN116" i="7"/>
  <c r="BL86"/>
  <c r="BF154" i="8"/>
  <c r="AQ80" i="7"/>
  <c r="AL47" i="8"/>
  <c r="AU174"/>
  <c r="BL88"/>
  <c r="AO47"/>
  <c r="BM70"/>
  <c r="BB91" i="7"/>
  <c r="BD150"/>
  <c r="BN130"/>
  <c r="AZ119"/>
  <c r="AW166" i="8"/>
  <c r="BF120" i="7"/>
  <c r="BO109"/>
  <c r="BE87"/>
  <c r="AX100" i="8"/>
  <c r="AR120" i="7"/>
  <c r="BA155" i="8"/>
  <c r="AX142" i="7"/>
  <c r="AM110" i="8"/>
  <c r="BD110"/>
  <c r="AM98" i="7"/>
  <c r="BP142"/>
  <c r="AU164" i="8"/>
  <c r="BJ76" i="7"/>
  <c r="BM156" i="8"/>
  <c r="BL132" i="7"/>
  <c r="AP186"/>
  <c r="BR154"/>
  <c r="BQ156" i="8"/>
  <c r="AV175" i="7"/>
  <c r="AY175"/>
  <c r="BQ178" i="8"/>
  <c r="BJ145"/>
  <c r="AT145"/>
  <c r="AL223"/>
  <c r="AP110" i="7"/>
  <c r="AM123" i="8"/>
  <c r="BF99" i="7"/>
  <c r="BG167" i="8"/>
  <c r="BG156"/>
  <c r="AT132" i="7"/>
  <c r="AV188" i="8"/>
  <c r="BF101"/>
  <c r="AQ123"/>
  <c r="BD189"/>
  <c r="BL99" i="7"/>
  <c r="AR165"/>
  <c r="AQ77"/>
  <c r="BA99"/>
  <c r="BA134" i="8"/>
  <c r="BR188"/>
  <c r="AW110" i="7"/>
  <c r="AU145" i="8"/>
  <c r="BG223"/>
  <c r="BD77" i="7"/>
  <c r="AU188" i="8"/>
  <c r="AL167"/>
  <c r="AR77" i="7"/>
  <c r="AW49"/>
  <c r="BA95" i="8"/>
  <c r="BD79" i="7"/>
  <c r="AO39"/>
  <c r="AY23"/>
  <c r="AM114" i="8"/>
  <c r="BO47"/>
  <c r="BR57" i="7"/>
  <c r="AV25"/>
  <c r="AR106" i="8"/>
  <c r="AN117"/>
  <c r="BQ83" i="7"/>
  <c r="BC119" i="8"/>
  <c r="BL139" i="7"/>
  <c r="AY75"/>
  <c r="AX86"/>
  <c r="AS165" i="8"/>
  <c r="AV88"/>
  <c r="BH154"/>
  <c r="BB104" i="7"/>
  <c r="BK138"/>
  <c r="BK38" i="8"/>
  <c r="BF17" i="7"/>
  <c r="BQ15" i="8"/>
  <c r="BK74" i="7"/>
  <c r="AR39"/>
  <c r="AW130"/>
  <c r="BC86"/>
  <c r="BG15" i="8"/>
  <c r="AS118" i="7"/>
  <c r="BC49" i="8"/>
  <c r="AS98"/>
  <c r="AX62" i="7"/>
  <c r="BK52" i="8"/>
  <c r="AS186"/>
  <c r="AY88"/>
  <c r="BL126"/>
  <c r="BC114"/>
  <c r="BM152" i="7"/>
  <c r="BN87"/>
  <c r="AS110" i="8"/>
  <c r="AR174" i="7"/>
  <c r="BD176" i="8"/>
  <c r="BF174" i="7"/>
  <c r="BG87"/>
  <c r="BF108"/>
  <c r="AU109"/>
  <c r="AO87"/>
  <c r="AS100" i="8"/>
  <c r="AZ133"/>
  <c r="AQ177"/>
  <c r="AL122"/>
  <c r="AX77"/>
  <c r="AR144"/>
  <c r="BL164"/>
  <c r="AM142" i="7"/>
  <c r="AM111" i="8"/>
  <c r="AR153" i="7"/>
  <c r="AS108"/>
  <c r="AR164" i="8"/>
  <c r="BI174" i="7"/>
  <c r="AV155" i="8"/>
  <c r="BI98" i="7"/>
  <c r="BN174"/>
  <c r="BQ176" i="8"/>
  <c r="BL131" i="7"/>
  <c r="AR133" i="8"/>
  <c r="BO178"/>
  <c r="AV123"/>
  <c r="AO178"/>
  <c r="BE134"/>
  <c r="BC143" i="7"/>
  <c r="BB186"/>
  <c r="BI143"/>
  <c r="BO88"/>
  <c r="AU101" i="8"/>
  <c r="AN143" i="7"/>
  <c r="AT210" i="8"/>
  <c r="BP189"/>
  <c r="BM77" i="7"/>
  <c r="BM123" i="8"/>
  <c r="AV134"/>
  <c r="AV101"/>
  <c r="BA143" i="7"/>
  <c r="AL99"/>
  <c r="AW77"/>
  <c r="AX77"/>
  <c r="AS101" i="8"/>
  <c r="AR175" i="7"/>
  <c r="BC186"/>
  <c r="AS154"/>
  <c r="BG175"/>
  <c r="BE143"/>
  <c r="BH175"/>
  <c r="BE121"/>
  <c r="AV165"/>
  <c r="AL143"/>
  <c r="AU134" i="8"/>
  <c r="AL134"/>
  <c r="AN210"/>
  <c r="AV156"/>
  <c r="AM145"/>
  <c r="BF154" i="7"/>
  <c r="BO223" i="8"/>
  <c r="AR143" i="7"/>
  <c r="BA175"/>
  <c r="BB223" i="8"/>
  <c r="BN154" i="7"/>
  <c r="AL156" i="8"/>
  <c r="AQ178"/>
  <c r="AX167"/>
  <c r="AU189"/>
  <c r="AV167"/>
  <c r="BO154" i="7"/>
  <c r="BN186"/>
  <c r="BH200" i="8"/>
  <c r="AT89" i="7"/>
  <c r="AY222" i="8"/>
  <c r="AO198" i="7"/>
  <c r="BL235" i="8"/>
  <c r="BE100" i="7"/>
  <c r="BN124" i="8"/>
  <c r="BA190"/>
  <c r="BP89" i="7"/>
  <c r="BJ200" i="8"/>
  <c r="BD198" i="7"/>
  <c r="AQ122"/>
  <c r="AP124" i="8"/>
  <c r="BN166" i="7"/>
  <c r="BE176"/>
  <c r="BK100"/>
  <c r="AX157" i="8"/>
  <c r="BC200"/>
  <c r="BR113"/>
  <c r="BM111" i="7"/>
  <c r="AU168" i="8"/>
  <c r="BO166" i="7"/>
  <c r="AZ89"/>
  <c r="BB168" i="8"/>
  <c r="AS155" i="7"/>
  <c r="AW235" i="8"/>
  <c r="AX124"/>
  <c r="AY155" i="7"/>
  <c r="AO168" i="8"/>
  <c r="AU166" i="7"/>
  <c r="BQ157" i="8"/>
  <c r="AV198" i="7"/>
  <c r="BG113" i="8"/>
  <c r="BB190"/>
  <c r="BC146"/>
  <c r="BC133" i="7"/>
  <c r="BN144"/>
  <c r="BD187"/>
  <c r="AO89"/>
  <c r="BR122"/>
  <c r="AU89"/>
  <c r="AQ200" i="8"/>
  <c r="AX144" i="7"/>
  <c r="AO144"/>
  <c r="BM155"/>
  <c r="AW113" i="8"/>
  <c r="BD157"/>
  <c r="AP157"/>
  <c r="BM113"/>
  <c r="AY146"/>
  <c r="AT200"/>
  <c r="BH157"/>
  <c r="BB122" i="7"/>
  <c r="AM168" i="8"/>
  <c r="BP144" i="7"/>
  <c r="BL222" i="8"/>
  <c r="AU146"/>
  <c r="AP176" i="7"/>
  <c r="BI157" i="8"/>
  <c r="BH176" i="7"/>
  <c r="AR179" i="8"/>
  <c r="BN157"/>
  <c r="BI124"/>
  <c r="BB133" i="7"/>
  <c r="BE124" i="8"/>
  <c r="BN135"/>
  <c r="AP155" i="7"/>
  <c r="BF190" i="8"/>
  <c r="BA155" i="7"/>
  <c r="AO235" i="8"/>
  <c r="BG187" i="7"/>
  <c r="AM198"/>
  <c r="AV135" i="8"/>
  <c r="AQ168"/>
  <c r="BO235"/>
  <c r="AM157"/>
  <c r="AR187" i="7"/>
  <c r="BA124" i="8"/>
  <c r="AY179"/>
  <c r="BJ201"/>
  <c r="AM113"/>
  <c r="BR124"/>
  <c r="AU113"/>
  <c r="AY187" i="7"/>
  <c r="BJ187"/>
  <c r="AR144"/>
  <c r="BK235" i="8"/>
  <c r="BJ146"/>
  <c r="AQ201"/>
  <c r="AL176" i="7"/>
  <c r="BO179" i="8"/>
  <c r="BE155" i="7"/>
  <c r="BS122"/>
  <c r="BI200" i="8"/>
  <c r="BL200"/>
  <c r="AS168"/>
  <c r="BI116" i="7"/>
  <c r="BJ26"/>
  <c r="AO35"/>
  <c r="BD72" i="8"/>
  <c r="BH17"/>
  <c r="BO81"/>
  <c r="BA127" i="7"/>
  <c r="AW41"/>
  <c r="BP51" i="8"/>
  <c r="BO174"/>
  <c r="AU26" i="7"/>
  <c r="BI62"/>
  <c r="BC80"/>
  <c r="BD26" i="8"/>
  <c r="BO150"/>
  <c r="AT96" i="7"/>
  <c r="BN118" i="8"/>
  <c r="AS82"/>
  <c r="BD140" i="7"/>
  <c r="BQ98" i="8"/>
  <c r="AQ150"/>
  <c r="AQ36"/>
  <c r="BK79" i="7"/>
  <c r="BD72"/>
  <c r="BA49"/>
  <c r="BD92"/>
  <c r="AZ98" i="8"/>
  <c r="BN151" i="7"/>
  <c r="BA116"/>
  <c r="BM96" i="8"/>
  <c r="AR115" i="7"/>
  <c r="AN27" i="8"/>
  <c r="BQ162" i="7"/>
  <c r="BB107"/>
  <c r="BG38" i="8"/>
  <c r="BF187"/>
  <c r="AN95"/>
  <c r="AP59" i="7"/>
  <c r="BQ60" i="8"/>
  <c r="AL162"/>
  <c r="AL96" i="7"/>
  <c r="AX199" i="8"/>
  <c r="BJ90" i="7"/>
  <c r="AN57"/>
  <c r="AQ74"/>
  <c r="AN138"/>
  <c r="BQ72" i="8"/>
  <c r="BC80"/>
  <c r="AW74" i="7"/>
  <c r="AP118"/>
  <c r="AT132" i="8"/>
  <c r="BO26" i="7"/>
  <c r="AZ140"/>
  <c r="AV114"/>
  <c r="BE83" i="8"/>
  <c r="AP68" i="7"/>
  <c r="BD138" i="8"/>
  <c r="AX38" i="7"/>
  <c r="BN64"/>
  <c r="AM94"/>
  <c r="BK12"/>
  <c r="AR142" i="8"/>
  <c r="BJ106" i="7"/>
  <c r="AQ60" i="8"/>
  <c r="AP64"/>
  <c r="BM162" i="7"/>
  <c r="BI110" i="8"/>
  <c r="AQ61"/>
  <c r="AV118"/>
  <c r="AN40" i="7"/>
  <c r="BN165" i="8"/>
  <c r="BG128" i="7"/>
  <c r="AR29" i="8"/>
  <c r="AS141"/>
  <c r="BI114" i="7"/>
  <c r="BP74"/>
  <c r="AO92"/>
  <c r="AP92"/>
  <c r="BC141"/>
  <c r="AZ152"/>
  <c r="BD47" i="8"/>
  <c r="AO97" i="7"/>
  <c r="AL63" i="8"/>
  <c r="BL119"/>
  <c r="AU97" i="7"/>
  <c r="AX176" i="8"/>
  <c r="BF155"/>
  <c r="AO120" i="7"/>
  <c r="BL174"/>
  <c r="BC131"/>
  <c r="BM153"/>
  <c r="BB198" i="8"/>
  <c r="BQ61"/>
  <c r="BL25" i="7"/>
  <c r="BL120" i="8"/>
  <c r="BH186"/>
  <c r="AV119"/>
  <c r="BN126"/>
  <c r="BQ117"/>
  <c r="AR50" i="7"/>
  <c r="AY115"/>
  <c r="AL80"/>
  <c r="AY102"/>
  <c r="BB127" i="8"/>
  <c r="BF69" i="7"/>
  <c r="BR50"/>
  <c r="BN86"/>
  <c r="BP82" i="8"/>
  <c r="AY103" i="7"/>
  <c r="BJ81"/>
  <c r="BF48" i="8"/>
  <c r="AL25" i="7"/>
  <c r="BQ90" i="8"/>
  <c r="BM24" i="7"/>
  <c r="BB154" i="8"/>
  <c r="BK126"/>
  <c r="AL138" i="7"/>
  <c r="BF82"/>
  <c r="AU82"/>
  <c r="AV116"/>
  <c r="AV13"/>
  <c r="AM94" i="8"/>
  <c r="AY121"/>
  <c r="BG41"/>
  <c r="BK25" i="7"/>
  <c r="BD109" i="8"/>
  <c r="BO115" i="7"/>
  <c r="AM26"/>
  <c r="AZ74" i="8"/>
  <c r="AQ62"/>
  <c r="BO163" i="7"/>
  <c r="AX102" i="8"/>
  <c r="BA138" i="7"/>
  <c r="BI91"/>
  <c r="AM106"/>
  <c r="AV56"/>
  <c r="BG52"/>
  <c r="BR37" i="8"/>
  <c r="AW152" i="7"/>
  <c r="BK107" i="8"/>
  <c r="BI107"/>
  <c r="AX50"/>
  <c r="BL150"/>
  <c r="AU99"/>
  <c r="BQ96" i="7"/>
  <c r="BG83"/>
  <c r="AV58" i="8"/>
  <c r="BE39"/>
  <c r="BG58" i="7"/>
  <c r="BD95" i="8"/>
  <c r="BN14" i="7"/>
  <c r="AO26" i="8"/>
  <c r="BR151"/>
  <c r="BM99"/>
  <c r="AO141" i="7"/>
  <c r="AM53"/>
  <c r="AL36" i="8"/>
  <c r="BP45" i="7"/>
  <c r="BJ152" i="8"/>
  <c r="BR99"/>
  <c r="BP105"/>
  <c r="AN61" i="7"/>
  <c r="BA67"/>
  <c r="BN35"/>
  <c r="BP75"/>
  <c r="BD99" i="8"/>
  <c r="BG65" i="7"/>
  <c r="AN120"/>
  <c r="AQ164"/>
  <c r="BD142"/>
  <c r="BP108"/>
  <c r="BE176" i="8"/>
  <c r="BS109" i="7"/>
  <c r="BJ198" i="8"/>
  <c r="AM89"/>
  <c r="AN65" i="7"/>
  <c r="BK131"/>
  <c r="AS65"/>
  <c r="BC143" i="8"/>
  <c r="AL98" i="7"/>
  <c r="AT92"/>
  <c r="BS105"/>
  <c r="BL130" i="8"/>
  <c r="BA130"/>
  <c r="BC15" i="7"/>
  <c r="BP93"/>
  <c r="BA126"/>
  <c r="BG199" i="8"/>
  <c r="BR65"/>
  <c r="AV150"/>
  <c r="AP29" i="7"/>
  <c r="BR141"/>
  <c r="BG152" i="8"/>
  <c r="AS59" i="7"/>
  <c r="AU51"/>
  <c r="BF93"/>
  <c r="AZ28"/>
  <c r="BE102"/>
  <c r="AN94" i="8"/>
  <c r="AZ69" i="7"/>
  <c r="BH120" i="8"/>
  <c r="BO116"/>
  <c r="BC29" i="7"/>
  <c r="AN199" i="8"/>
  <c r="AQ152" i="7"/>
  <c r="AU186" i="8"/>
  <c r="AL115" i="7"/>
  <c r="AN48"/>
  <c r="AM128" i="8"/>
  <c r="AN154"/>
  <c r="AW102" i="7"/>
  <c r="AS129"/>
  <c r="AR116"/>
  <c r="AP98" i="8"/>
  <c r="BR164"/>
  <c r="BN129"/>
  <c r="BB133"/>
  <c r="AR142" i="7"/>
  <c r="BK65"/>
  <c r="BC63" i="8"/>
  <c r="BO80" i="7"/>
  <c r="AT142" i="8"/>
  <c r="AN91" i="7"/>
  <c r="BO129" i="8"/>
  <c r="BE47" i="7"/>
  <c r="AY28"/>
  <c r="BE12"/>
  <c r="BF67"/>
  <c r="AN39"/>
  <c r="BD90"/>
  <c r="BH151"/>
  <c r="BO23"/>
  <c r="AW37"/>
  <c r="BD70"/>
  <c r="BC129"/>
  <c r="AU93" i="8"/>
  <c r="BL118" i="7"/>
  <c r="BP142" i="8"/>
  <c r="AZ26"/>
  <c r="AO39"/>
  <c r="BQ56" i="7"/>
  <c r="BH153" i="8"/>
  <c r="BI70"/>
  <c r="BG51"/>
  <c r="BR162" i="7"/>
  <c r="BQ72"/>
  <c r="AN29" i="8"/>
  <c r="AP36"/>
  <c r="AX90"/>
  <c r="BR63" i="7"/>
  <c r="AO93" i="8"/>
  <c r="BK25"/>
  <c r="AT126"/>
  <c r="AZ96" i="7"/>
  <c r="BG127"/>
  <c r="AO26"/>
  <c r="BE75" i="8"/>
  <c r="BG41" i="7"/>
  <c r="BO35"/>
  <c r="BD129" i="8"/>
  <c r="BI142"/>
  <c r="BR104"/>
  <c r="BB51" i="7"/>
  <c r="AP72" i="8"/>
  <c r="AY138"/>
  <c r="BC118" i="7"/>
  <c r="BO36" i="8"/>
  <c r="BQ139"/>
  <c r="BN71"/>
  <c r="AX40"/>
  <c r="BF37"/>
  <c r="BM94" i="7"/>
  <c r="BM139"/>
  <c r="AP162" i="8"/>
  <c r="BF106"/>
  <c r="BF162"/>
  <c r="AP72" i="7"/>
  <c r="AY14"/>
  <c r="AN139"/>
  <c r="AZ103" i="8"/>
  <c r="AY86"/>
  <c r="BK83" i="7"/>
  <c r="AT152" i="8"/>
  <c r="AZ85" i="7"/>
  <c r="BN153" i="8"/>
  <c r="AX15" i="7"/>
  <c r="BP96"/>
  <c r="AW74" i="8"/>
  <c r="AS102"/>
  <c r="AW131"/>
  <c r="AM126" i="7"/>
  <c r="BC84" i="8"/>
  <c r="AV128"/>
  <c r="BS35" i="7"/>
  <c r="AP45"/>
  <c r="BO80" i="8"/>
  <c r="AQ138" i="7"/>
  <c r="BH163"/>
  <c r="BB108"/>
  <c r="AR17" i="8"/>
  <c r="AR187"/>
  <c r="BQ27"/>
  <c r="BR73"/>
  <c r="AP40" i="7"/>
  <c r="AQ29"/>
  <c r="AR45"/>
  <c r="AS62" i="8"/>
  <c r="BO16" i="7"/>
  <c r="BB39"/>
  <c r="AM105" i="8"/>
  <c r="AW35" i="7"/>
  <c r="BH126" i="8"/>
  <c r="AZ128"/>
  <c r="AQ130" i="7"/>
  <c r="BH75"/>
  <c r="BI74" i="8"/>
  <c r="BF151"/>
  <c r="AU105"/>
  <c r="BK68" i="7"/>
  <c r="AU118"/>
  <c r="AZ131" i="8"/>
  <c r="BD62"/>
  <c r="BQ37" i="7"/>
  <c r="AS105"/>
  <c r="BO102" i="8"/>
  <c r="BJ38" i="7"/>
  <c r="AX90"/>
  <c r="AL72"/>
  <c r="BJ141"/>
  <c r="BE119"/>
  <c r="BC83" i="8"/>
  <c r="AU81"/>
  <c r="AZ104"/>
  <c r="BE162"/>
  <c r="AL96"/>
  <c r="BE79" i="7"/>
  <c r="BE53" i="8"/>
  <c r="AX129"/>
  <c r="BO27"/>
  <c r="BR139" i="7"/>
  <c r="BA118" i="8"/>
  <c r="AZ68" i="7"/>
  <c r="BO74"/>
  <c r="AN151" i="8"/>
  <c r="AZ86" i="7"/>
  <c r="BC152"/>
  <c r="BP84"/>
  <c r="AZ85" i="8"/>
  <c r="BL27"/>
  <c r="BD139" i="7"/>
  <c r="BB68"/>
  <c r="AS68" i="8"/>
  <c r="BC128" i="7"/>
  <c r="BQ130"/>
  <c r="AV29" i="8"/>
  <c r="BM129"/>
  <c r="BB57" i="7"/>
  <c r="BG86"/>
  <c r="BJ82"/>
  <c r="BJ73"/>
  <c r="AR138"/>
  <c r="AX75" i="8"/>
  <c r="AS72"/>
  <c r="BR29"/>
  <c r="BH25"/>
  <c r="BL94" i="7"/>
  <c r="BA47" i="8"/>
  <c r="BL126" i="7"/>
  <c r="BO53" i="8"/>
  <c r="BI143"/>
  <c r="AV130" i="7"/>
  <c r="AW162"/>
  <c r="BJ96"/>
  <c r="BD130"/>
  <c r="BG60"/>
  <c r="AR78"/>
  <c r="AO75"/>
  <c r="BF89" i="8"/>
  <c r="BD133"/>
  <c r="AN174" i="7"/>
  <c r="BN120"/>
  <c r="BG176" i="8"/>
  <c r="BK120" i="7"/>
  <c r="BH98" i="8"/>
  <c r="BL118"/>
  <c r="AM127" i="7"/>
  <c r="BH37" i="8"/>
  <c r="BJ103"/>
  <c r="BN70" i="7"/>
  <c r="AL94" i="8"/>
  <c r="AR48" i="7"/>
  <c r="AQ27" i="8"/>
  <c r="BG138"/>
  <c r="BH127" i="7"/>
  <c r="AW128"/>
  <c r="BD141"/>
  <c r="AY108" i="8"/>
  <c r="AU104"/>
  <c r="BB40" i="7"/>
  <c r="BJ59" i="8"/>
  <c r="BR27"/>
  <c r="BD117"/>
  <c r="BH86" i="7"/>
  <c r="BM107" i="8"/>
  <c r="BH87"/>
  <c r="BP107" i="7"/>
  <c r="BO140"/>
  <c r="AP117"/>
  <c r="AS97" i="8"/>
  <c r="BE97" i="7"/>
  <c r="BL98" i="8"/>
  <c r="AT126" i="7"/>
  <c r="AO46"/>
  <c r="AO71"/>
  <c r="BL17" i="8"/>
  <c r="AP114"/>
  <c r="BK50" i="7"/>
  <c r="AQ93"/>
  <c r="BK37" i="8"/>
  <c r="BH61"/>
  <c r="BO40" i="7"/>
  <c r="BE81" i="8"/>
  <c r="BR199"/>
  <c r="AN53"/>
  <c r="BK26"/>
  <c r="BR138"/>
  <c r="BJ152" i="7"/>
  <c r="AO61"/>
  <c r="BN38" i="8"/>
  <c r="AS25"/>
  <c r="BD106"/>
  <c r="AZ14" i="7"/>
  <c r="AZ90"/>
  <c r="BO139" i="8"/>
  <c r="AT13" i="7"/>
  <c r="BD58" i="8"/>
  <c r="AR163" i="7"/>
  <c r="AL121" i="8"/>
  <c r="AU119" i="7"/>
  <c r="BQ79"/>
  <c r="BO70"/>
  <c r="AQ128" i="8"/>
  <c r="AT109"/>
  <c r="BC26" i="7"/>
  <c r="BR92"/>
  <c r="AW143" i="8"/>
  <c r="BN141" i="7"/>
  <c r="AR122" i="8"/>
  <c r="AU110"/>
  <c r="AW77"/>
  <c r="AQ166"/>
  <c r="BH120" i="7"/>
  <c r="BF98"/>
  <c r="AM177" i="8"/>
  <c r="BN108" i="7"/>
  <c r="BM87"/>
  <c r="AT143" i="8"/>
  <c r="BE143"/>
  <c r="AN76" i="7"/>
  <c r="AZ65"/>
  <c r="AM127" i="8"/>
  <c r="BF152"/>
  <c r="BL39" i="7"/>
  <c r="AN83" i="8"/>
  <c r="BA83" i="7"/>
  <c r="BC175" i="8"/>
  <c r="BJ132"/>
  <c r="AM40" i="7"/>
  <c r="BQ82" i="8"/>
  <c r="BF26"/>
  <c r="BN121"/>
  <c r="BP28"/>
  <c r="BG127"/>
  <c r="AY80" i="7"/>
  <c r="BP17" i="8"/>
  <c r="BK53"/>
  <c r="AR139"/>
  <c r="BE38" i="7"/>
  <c r="BM115" i="8"/>
  <c r="BC37" i="7"/>
  <c r="AT49" i="8"/>
  <c r="AN77"/>
  <c r="BR154"/>
  <c r="BL58" i="7"/>
  <c r="AQ95" i="8"/>
  <c r="BF98"/>
  <c r="BI53" i="7"/>
  <c r="AW127" i="8"/>
  <c r="BL39"/>
  <c r="BI37" i="7"/>
  <c r="BK75"/>
  <c r="AR70" i="8"/>
  <c r="BB144"/>
  <c r="AN166"/>
  <c r="AN111"/>
  <c r="AP143"/>
  <c r="AM131" i="7"/>
  <c r="BI142"/>
  <c r="AM211" i="8"/>
  <c r="AN100"/>
  <c r="BJ77"/>
  <c r="AV111"/>
  <c r="BI87" i="7"/>
  <c r="BO133" i="8"/>
  <c r="BH65" i="7"/>
  <c r="BG188" i="8"/>
  <c r="BG154" i="7"/>
  <c r="BL101" i="8"/>
  <c r="AS77" i="7"/>
  <c r="AO88"/>
  <c r="AX145" i="8"/>
  <c r="BK223"/>
  <c r="BM132" i="7"/>
  <c r="BD121"/>
  <c r="AR167" i="8"/>
  <c r="AZ123"/>
  <c r="AN121" i="7"/>
  <c r="AO175"/>
  <c r="AT143"/>
  <c r="BL88"/>
  <c r="BP165"/>
  <c r="AO210" i="8"/>
  <c r="BC165" i="7"/>
  <c r="AR145" i="8"/>
  <c r="AP143" i="7"/>
  <c r="BE165"/>
  <c r="BC178" i="8"/>
  <c r="BE175" i="7"/>
  <c r="BL178" i="8"/>
  <c r="BB156"/>
  <c r="AR88" i="7"/>
  <c r="AX134" i="8"/>
  <c r="BM223"/>
  <c r="BM101"/>
  <c r="BS175" i="7"/>
  <c r="AN165"/>
  <c r="AO60"/>
  <c r="AS49"/>
  <c r="BD97" i="8"/>
  <c r="BA95" i="7"/>
  <c r="BQ45"/>
  <c r="BK73"/>
  <c r="BR131" i="8"/>
  <c r="BG61"/>
  <c r="BB152"/>
  <c r="BP26" i="7"/>
  <c r="BC81" i="8"/>
  <c r="AL35" i="7"/>
  <c r="AW26" i="8"/>
  <c r="BP77"/>
  <c r="BA97" i="7"/>
  <c r="AT154" i="8"/>
  <c r="AP132"/>
  <c r="BI138" i="7"/>
  <c r="AW150"/>
  <c r="BF59" i="8"/>
  <c r="BE65"/>
  <c r="BE82"/>
  <c r="BF58"/>
  <c r="AZ39"/>
  <c r="BJ88"/>
  <c r="BA45" i="7"/>
  <c r="BJ62" i="8"/>
  <c r="BC129"/>
  <c r="AT82"/>
  <c r="BH142"/>
  <c r="AN69"/>
  <c r="BF138"/>
  <c r="AZ97" i="7"/>
  <c r="BA154" i="8"/>
  <c r="AQ121"/>
  <c r="AR97" i="7"/>
  <c r="AN108"/>
  <c r="AU177" i="8"/>
  <c r="BF198"/>
  <c r="BD100"/>
  <c r="AS164" i="7"/>
  <c r="BD153"/>
  <c r="AU87"/>
  <c r="BG131"/>
  <c r="AW198" i="8"/>
  <c r="AL131" i="7"/>
  <c r="AP176" i="8"/>
  <c r="AZ100"/>
  <c r="AY87" i="7"/>
  <c r="BP164" i="8"/>
  <c r="BD166"/>
  <c r="BB131" i="7"/>
  <c r="BI164"/>
  <c r="BC111" i="8"/>
  <c r="AN110"/>
  <c r="BO177"/>
  <c r="AT198"/>
  <c r="BI176"/>
  <c r="AM174" i="7"/>
  <c r="BA174"/>
  <c r="BC98"/>
  <c r="AY176" i="8"/>
  <c r="BA164" i="7"/>
  <c r="BL109"/>
  <c r="AV223" i="8"/>
  <c r="BL210"/>
  <c r="BD110" i="7"/>
  <c r="AZ143"/>
  <c r="AZ186"/>
  <c r="BK123" i="8"/>
  <c r="AZ134"/>
  <c r="BJ188"/>
  <c r="BM134"/>
  <c r="AR178"/>
  <c r="BM121" i="7"/>
  <c r="AS210" i="8"/>
  <c r="BK121" i="7"/>
  <c r="AZ210" i="8"/>
  <c r="BK112"/>
  <c r="BR189"/>
  <c r="AR223"/>
  <c r="BM143" i="7"/>
  <c r="BQ99"/>
  <c r="AX165"/>
  <c r="AZ175"/>
  <c r="AV77"/>
  <c r="BF121"/>
  <c r="BP132"/>
  <c r="BM188" i="8"/>
  <c r="BP121" i="7"/>
  <c r="BG186"/>
  <c r="BR210" i="8"/>
  <c r="AR101"/>
  <c r="BP101"/>
  <c r="BK188"/>
  <c r="AO112"/>
  <c r="BK167"/>
  <c r="AQ154" i="7"/>
  <c r="BP143"/>
  <c r="BO134" i="8"/>
  <c r="BA156"/>
  <c r="AO156"/>
  <c r="BK145"/>
  <c r="AQ143" i="7"/>
  <c r="AU143"/>
  <c r="BR223" i="8"/>
  <c r="BQ189"/>
  <c r="BG165" i="7"/>
  <c r="AY123" i="8"/>
  <c r="AN186" i="7"/>
  <c r="BJ156" i="8"/>
  <c r="BL122" i="7"/>
  <c r="AQ198"/>
  <c r="BM176"/>
  <c r="BE166"/>
  <c r="BM135" i="8"/>
  <c r="BP179"/>
  <c r="AQ222"/>
  <c r="BJ166" i="7"/>
  <c r="BS100"/>
  <c r="BA200" i="8"/>
  <c r="AW157"/>
  <c r="AQ100" i="7"/>
  <c r="BE222" i="8"/>
  <c r="AZ176" i="7"/>
  <c r="AS100"/>
  <c r="BN179" i="8"/>
  <c r="AR155" i="7"/>
  <c r="AP113" i="8"/>
  <c r="BM122" i="7"/>
  <c r="AO122"/>
  <c r="AW179" i="8"/>
  <c r="BE135"/>
  <c r="BB179"/>
  <c r="AX201"/>
  <c r="BI190"/>
  <c r="AT222"/>
  <c r="AM89" i="7"/>
  <c r="AQ144"/>
  <c r="BS187"/>
  <c r="BG201" i="8"/>
  <c r="AN168"/>
  <c r="BD122" i="7"/>
  <c r="BO124" i="8"/>
  <c r="BJ122" i="7"/>
  <c r="BD113" i="8"/>
  <c r="AY235"/>
  <c r="AX187" i="7"/>
  <c r="AV122"/>
  <c r="AZ179" i="8"/>
  <c r="AS111" i="7"/>
  <c r="AN198"/>
  <c r="BG89"/>
  <c r="BP111"/>
  <c r="AV155"/>
  <c r="BM144"/>
  <c r="AN100"/>
  <c r="BJ124" i="8"/>
  <c r="AY135"/>
  <c r="AW111" i="7"/>
  <c r="AO146" i="8"/>
  <c r="BG168"/>
  <c r="AW190"/>
  <c r="BL157"/>
  <c r="BO176" i="7"/>
  <c r="AR176"/>
  <c r="BL144"/>
  <c r="BB100"/>
  <c r="BE179" i="8"/>
  <c r="AW124"/>
  <c r="BC111" i="7"/>
  <c r="AP235" i="8"/>
  <c r="BK168"/>
  <c r="BO113"/>
  <c r="AS122" i="7"/>
  <c r="BF100"/>
  <c r="AW133"/>
  <c r="BO135" i="8"/>
  <c r="AM201"/>
  <c r="BA111" i="7"/>
  <c r="AR113" i="8"/>
  <c r="AL222"/>
  <c r="BE133" i="7"/>
  <c r="AR198"/>
  <c r="AV166"/>
  <c r="BQ155"/>
  <c r="BF146" i="8"/>
  <c r="BR179"/>
  <c r="AT111" i="7"/>
  <c r="BJ168" i="8"/>
  <c r="AM200"/>
  <c r="AS201"/>
  <c r="AN89" i="7"/>
  <c r="BL190" i="8"/>
  <c r="BD235"/>
  <c r="BS155" i="7"/>
  <c r="AP111"/>
  <c r="AR235" i="8"/>
  <c r="BK166" i="7"/>
  <c r="AL168" i="8"/>
  <c r="AM146"/>
  <c r="BI129"/>
  <c r="BB76"/>
  <c r="AX39" i="7"/>
  <c r="AR26" i="8"/>
  <c r="AP150"/>
  <c r="AP52" i="7"/>
  <c r="BJ67"/>
  <c r="AP41" i="8"/>
  <c r="BG50" i="7"/>
  <c r="BH41"/>
  <c r="AW60" i="8"/>
  <c r="BS140" i="7"/>
  <c r="BH40" i="8"/>
  <c r="BO13" i="7"/>
  <c r="AU73"/>
  <c r="BM83"/>
  <c r="AU78"/>
  <c r="BS83"/>
  <c r="BF92"/>
  <c r="AW37" i="8"/>
  <c r="BE175"/>
  <c r="AW76"/>
  <c r="BP90"/>
  <c r="AM46" i="7"/>
  <c r="BA80"/>
  <c r="BH57"/>
  <c r="BK127"/>
  <c r="AV60" i="8"/>
  <c r="BM76"/>
  <c r="AX116" i="7"/>
  <c r="AU47"/>
  <c r="BO85"/>
  <c r="BP120" i="8"/>
  <c r="BE72" i="7"/>
  <c r="BP126"/>
  <c r="BB60"/>
  <c r="BC56"/>
  <c r="BH39"/>
  <c r="AM118" i="8"/>
  <c r="BF118" i="7"/>
  <c r="BH16" i="8"/>
  <c r="AR119" i="7"/>
  <c r="BI127"/>
  <c r="AL153" i="8"/>
  <c r="AR82" i="7"/>
  <c r="BO94" i="8"/>
  <c r="AN118"/>
  <c r="AQ38"/>
  <c r="BO15" i="7"/>
  <c r="AV152"/>
  <c r="AM102"/>
  <c r="BB115"/>
  <c r="BJ56"/>
  <c r="AU139"/>
  <c r="BO138"/>
  <c r="AL24"/>
  <c r="AO57"/>
  <c r="AN75"/>
  <c r="AU70"/>
  <c r="AP127" i="8"/>
  <c r="BH70"/>
  <c r="BF15"/>
  <c r="BC57" i="7"/>
  <c r="BI116" i="8"/>
  <c r="BQ93"/>
  <c r="BB130" i="7"/>
  <c r="BM105" i="8"/>
  <c r="BF45" i="7"/>
  <c r="AS63"/>
  <c r="BE99" i="8"/>
  <c r="BO57" i="7"/>
  <c r="AX117" i="8"/>
  <c r="AV17"/>
  <c r="BJ118" i="7"/>
  <c r="BL79"/>
  <c r="BQ84" i="8"/>
  <c r="BC48" i="7"/>
  <c r="AP110" i="8"/>
  <c r="BM79" i="7"/>
  <c r="BR13"/>
  <c r="AP119"/>
  <c r="BM97" i="8"/>
  <c r="BG186"/>
  <c r="BO143"/>
  <c r="AU89"/>
  <c r="BD131" i="7"/>
  <c r="AV176" i="8"/>
  <c r="AO144"/>
  <c r="AL143"/>
  <c r="BK211"/>
  <c r="AT69" i="7"/>
  <c r="BJ116"/>
  <c r="AP141" i="8"/>
  <c r="BR59"/>
  <c r="BF47"/>
  <c r="AM26"/>
  <c r="BE121"/>
  <c r="AP105"/>
  <c r="BG107"/>
  <c r="BF47" i="7"/>
  <c r="BG71"/>
  <c r="BL84" i="8"/>
  <c r="BH71" i="7"/>
  <c r="BN106" i="8"/>
  <c r="BE70" i="7"/>
  <c r="BI93" i="8"/>
  <c r="BI151"/>
  <c r="AL139" i="7"/>
  <c r="BL50"/>
  <c r="BJ93"/>
  <c r="BP72" i="8"/>
  <c r="BH150"/>
  <c r="AY61" i="7"/>
  <c r="AU62"/>
  <c r="BP63" i="8"/>
  <c r="BA87"/>
  <c r="AT25" i="7"/>
  <c r="AV80" i="8"/>
  <c r="BA75"/>
  <c r="AU109"/>
  <c r="AV68" i="7"/>
  <c r="BN59" i="8"/>
  <c r="AZ174"/>
  <c r="BB82" i="7"/>
  <c r="AY68"/>
  <c r="AL82" i="8"/>
  <c r="BB79" i="7"/>
  <c r="AZ63" i="8"/>
  <c r="BN102"/>
  <c r="AM80"/>
  <c r="BD153"/>
  <c r="AL27"/>
  <c r="BL138"/>
  <c r="AP12" i="7"/>
  <c r="AZ116" i="8"/>
  <c r="BG87"/>
  <c r="BR163" i="7"/>
  <c r="BB29"/>
  <c r="BD38"/>
  <c r="AS52" i="8"/>
  <c r="AT62" i="7"/>
  <c r="AW186" i="8"/>
  <c r="BB40"/>
  <c r="AV162" i="7"/>
  <c r="BE104"/>
  <c r="AT138" i="8"/>
  <c r="AX108"/>
  <c r="AV104" i="7"/>
  <c r="AS150"/>
  <c r="AY15" i="8"/>
  <c r="BD56" i="7"/>
  <c r="BJ51"/>
  <c r="BF99" i="8"/>
  <c r="AL163" i="7"/>
  <c r="AT77" i="8"/>
  <c r="AL36" i="7"/>
  <c r="AT65" i="8"/>
  <c r="AW62" i="7"/>
  <c r="BD64"/>
  <c r="BI93"/>
  <c r="BO117" i="8"/>
  <c r="AQ12" i="7"/>
  <c r="AP86"/>
  <c r="AV64"/>
  <c r="AW164" i="8"/>
  <c r="BG98" i="7"/>
  <c r="BM100" i="8"/>
  <c r="AX164"/>
  <c r="AZ109" i="7"/>
  <c r="AL109"/>
  <c r="BB65"/>
  <c r="AP120"/>
  <c r="BB166" i="8"/>
  <c r="AT155"/>
  <c r="AL155"/>
  <c r="BR108" i="7"/>
  <c r="AV133" i="8"/>
  <c r="BC100"/>
  <c r="BR140" i="7"/>
  <c r="BE49" i="8"/>
  <c r="BD81" i="7"/>
  <c r="AY151" i="8"/>
  <c r="BR50"/>
  <c r="AW115"/>
  <c r="BS40" i="7"/>
  <c r="BD154" i="8"/>
  <c r="AO50" i="7"/>
  <c r="AS50" i="8"/>
  <c r="AU86"/>
  <c r="BI61"/>
  <c r="AL199"/>
  <c r="AR162"/>
  <c r="BC52" i="7"/>
  <c r="BA27"/>
  <c r="BI48" i="8"/>
  <c r="BD28"/>
  <c r="BF94" i="7"/>
  <c r="BM152" i="8"/>
  <c r="AY81" i="7"/>
  <c r="BC70" i="8"/>
  <c r="BJ45" i="7"/>
  <c r="AY86"/>
  <c r="AX186" i="8"/>
  <c r="AZ75"/>
  <c r="BR95" i="7"/>
  <c r="BE62"/>
  <c r="BH60"/>
  <c r="AW86"/>
  <c r="AT94"/>
  <c r="BR103" i="8"/>
  <c r="BO162"/>
  <c r="BC132"/>
  <c r="BN119" i="7"/>
  <c r="BH177" i="8"/>
  <c r="BA211"/>
  <c r="AT65" i="7"/>
  <c r="BA89" i="8"/>
  <c r="AZ211"/>
  <c r="AQ211"/>
  <c r="BI122"/>
  <c r="BR77"/>
  <c r="BK110"/>
  <c r="BG108" i="7"/>
  <c r="BC89" i="8"/>
  <c r="BJ153" i="7"/>
  <c r="AY100" i="8"/>
  <c r="AP100"/>
  <c r="AX88" i="7"/>
  <c r="BG123" i="8"/>
  <c r="AV110" i="7"/>
  <c r="BP175"/>
  <c r="BN88"/>
  <c r="AZ99"/>
  <c r="AY121"/>
  <c r="BG132"/>
  <c r="AR189" i="8"/>
  <c r="BP123"/>
  <c r="BN156"/>
  <c r="BC167"/>
  <c r="BE88" i="7"/>
  <c r="BK156" i="8"/>
  <c r="BE154" i="7"/>
  <c r="AP77"/>
  <c r="BN188" i="8"/>
  <c r="AT99" i="7"/>
  <c r="AR123" i="8"/>
  <c r="AQ121" i="7"/>
  <c r="AP99"/>
  <c r="BG143"/>
  <c r="AQ223" i="8"/>
  <c r="BJ134"/>
  <c r="AO101"/>
  <c r="AS112"/>
  <c r="BF165" i="7"/>
  <c r="BP88"/>
  <c r="BK178" i="8"/>
  <c r="BR145"/>
  <c r="BI99" i="7"/>
  <c r="BP186"/>
  <c r="BM167" i="8"/>
  <c r="BM175" i="7"/>
  <c r="BM74" i="8"/>
  <c r="BO97"/>
  <c r="BQ25" i="7"/>
  <c r="AQ51" i="8"/>
  <c r="AR108"/>
  <c r="BN116"/>
  <c r="AP119"/>
  <c r="BO37" i="7"/>
  <c r="BB46"/>
  <c r="BN80"/>
  <c r="AP114"/>
  <c r="AO98" i="8"/>
  <c r="BL127" i="7"/>
  <c r="AN93"/>
  <c r="BS130"/>
  <c r="BB53"/>
  <c r="AL53"/>
  <c r="BK88" i="8"/>
  <c r="AM109"/>
  <c r="AM151" i="7"/>
  <c r="AV117" i="8"/>
  <c r="AU92"/>
  <c r="AW71"/>
  <c r="BB80"/>
  <c r="BP62" i="7"/>
  <c r="BC53"/>
  <c r="BB141"/>
  <c r="BI128"/>
  <c r="BN87" i="8"/>
  <c r="AN38"/>
  <c r="AM12" i="7"/>
  <c r="AY29"/>
  <c r="AW40"/>
  <c r="BK40"/>
  <c r="BH53"/>
  <c r="AP108"/>
  <c r="AW119"/>
  <c r="AT99" i="8"/>
  <c r="AT177"/>
  <c r="BD122"/>
  <c r="BI111"/>
  <c r="BN164"/>
  <c r="BG77"/>
  <c r="BJ120" i="7"/>
  <c r="AO153"/>
  <c r="BR110" i="8"/>
  <c r="BL100"/>
  <c r="BL108" i="7"/>
  <c r="AT133" i="8"/>
  <c r="AW110"/>
  <c r="AS155"/>
  <c r="BQ177"/>
  <c r="BL122"/>
  <c r="AN98" i="7"/>
  <c r="BA131"/>
  <c r="AR87"/>
  <c r="AN109"/>
  <c r="AS153"/>
  <c r="BP176" i="8"/>
  <c r="AU142" i="7"/>
  <c r="BP109"/>
  <c r="BK143" i="8"/>
  <c r="BE133"/>
  <c r="AU98" i="7"/>
  <c r="BR98"/>
  <c r="AO142"/>
  <c r="BA167" i="8"/>
  <c r="BF186" i="7"/>
  <c r="BL110"/>
  <c r="AU156" i="8"/>
  <c r="AW99" i="7"/>
  <c r="AY154"/>
  <c r="BN121"/>
  <c r="AM99"/>
  <c r="BN134" i="8"/>
  <c r="AZ112"/>
  <c r="AU123"/>
  <c r="BS132" i="7"/>
  <c r="BH123" i="8"/>
  <c r="AR156"/>
  <c r="AV178"/>
  <c r="BR165" i="7"/>
  <c r="BR88"/>
  <c r="BS154"/>
  <c r="BM189" i="8"/>
  <c r="BC210"/>
  <c r="AX99" i="7"/>
  <c r="BI110"/>
  <c r="AM189" i="8"/>
  <c r="AZ167"/>
  <c r="BS110" i="7"/>
  <c r="AQ112" i="8"/>
  <c r="AQ189"/>
  <c r="BR77" i="7"/>
  <c r="BL121"/>
  <c r="BI77"/>
  <c r="AQ99"/>
  <c r="BR123" i="8"/>
  <c r="BC123"/>
  <c r="BI123"/>
  <c r="AT175" i="7"/>
  <c r="AV189" i="8"/>
  <c r="AM223"/>
  <c r="BA121" i="7"/>
  <c r="BI134" i="8"/>
  <c r="BC110" i="7"/>
  <c r="AS132"/>
  <c r="BG110"/>
  <c r="BD88"/>
  <c r="AO121"/>
  <c r="BI186"/>
  <c r="BO101" i="8"/>
  <c r="AX154" i="7"/>
  <c r="BB188" i="8"/>
  <c r="AU157"/>
  <c r="AV235"/>
  <c r="BL168"/>
  <c r="AM187" i="7"/>
  <c r="AV89"/>
  <c r="BB176"/>
  <c r="AM155"/>
  <c r="AP122"/>
  <c r="AP100"/>
  <c r="AZ122"/>
  <c r="AN157" i="8"/>
  <c r="AL200"/>
  <c r="AZ166" i="7"/>
  <c r="BR235" i="8"/>
  <c r="AS179"/>
  <c r="AO133" i="7"/>
  <c r="BO222" i="8"/>
  <c r="BF166" i="7"/>
  <c r="BR198"/>
  <c r="BF124" i="8"/>
  <c r="BK155" i="7"/>
  <c r="AQ166"/>
  <c r="AU176"/>
  <c r="BF113" i="8"/>
  <c r="BD135"/>
  <c r="AQ176" i="7"/>
  <c r="BL100"/>
  <c r="BR166"/>
  <c r="BL133"/>
  <c r="BD179" i="8"/>
  <c r="BL155" i="7"/>
  <c r="AX133"/>
  <c r="AR133"/>
  <c r="BM200" i="8"/>
  <c r="BN133" i="7"/>
  <c r="BH179" i="8"/>
  <c r="BO144" i="7"/>
  <c r="AV176"/>
  <c r="AS235" i="8"/>
  <c r="BA201"/>
  <c r="AL198" i="7"/>
  <c r="BD144"/>
  <c r="BF157" i="8"/>
  <c r="BM222"/>
  <c r="AW135"/>
  <c r="BK200"/>
  <c r="AU190"/>
  <c r="BP190"/>
  <c r="BJ198" i="7"/>
  <c r="BM187"/>
  <c r="AU200" i="8"/>
  <c r="AT113"/>
  <c r="BF201"/>
  <c r="AY124"/>
  <c r="AQ113"/>
  <c r="BK179"/>
  <c r="AP190"/>
  <c r="BI133" i="7"/>
  <c r="AR157" i="8"/>
  <c r="BJ176" i="7"/>
  <c r="BF198"/>
  <c r="BC176"/>
  <c r="AU111"/>
  <c r="BH190" i="8"/>
  <c r="BQ168"/>
  <c r="AS133" i="7"/>
  <c r="BO122"/>
  <c r="AP179" i="8"/>
  <c r="AS144" i="7"/>
  <c r="BN187"/>
  <c r="BK144"/>
  <c r="DM246" i="8"/>
  <c r="BO201"/>
  <c r="AP168"/>
  <c r="BB89" i="7"/>
  <c r="AZ144"/>
  <c r="AU144"/>
  <c r="BB113" i="8"/>
  <c r="AV133" i="7"/>
  <c r="AM176"/>
  <c r="BP198"/>
  <c r="AY89"/>
  <c r="BR222" i="8"/>
  <c r="AT179"/>
  <c r="AQ133" i="7"/>
  <c r="BA168" i="8"/>
  <c r="BF187" i="7"/>
  <c r="BE198"/>
  <c r="AN122"/>
  <c r="AU100"/>
  <c r="AN133"/>
  <c r="BD89"/>
  <c r="AU201" i="8"/>
  <c r="BG122" i="7"/>
  <c r="BF56"/>
  <c r="AU16" i="8"/>
  <c r="BI108"/>
  <c r="BL93" i="7"/>
  <c r="BG116"/>
  <c r="AX36" i="8"/>
  <c r="AX73"/>
  <c r="BP151" i="7"/>
  <c r="BG92" i="8"/>
  <c r="BM116"/>
  <c r="AU129"/>
  <c r="AR15" i="7"/>
  <c r="AS39" i="8"/>
  <c r="BP139"/>
  <c r="AL95"/>
  <c r="AV163"/>
  <c r="BQ41" i="7"/>
  <c r="BH13"/>
  <c r="BR25" i="8"/>
  <c r="AP57" i="7"/>
  <c r="AX98" i="8"/>
  <c r="AX41" i="7"/>
  <c r="AV82"/>
  <c r="AS71" i="8"/>
  <c r="AL152"/>
  <c r="AU72"/>
  <c r="AX81" i="7"/>
  <c r="AN127" i="8"/>
  <c r="BN138" i="7"/>
  <c r="BN107"/>
  <c r="AY64" i="8"/>
  <c r="BM60"/>
  <c r="BG47"/>
  <c r="AQ14"/>
  <c r="AV90" i="7"/>
  <c r="BF129"/>
  <c r="AP58"/>
  <c r="AO175" i="8"/>
  <c r="BP68" i="7"/>
  <c r="BH36" i="8"/>
  <c r="BC95" i="7"/>
  <c r="AU13"/>
  <c r="AU114"/>
  <c r="AS116"/>
  <c r="BP97"/>
  <c r="BF29" i="8"/>
  <c r="AW72"/>
  <c r="AY93" i="7"/>
  <c r="AW49" i="8"/>
  <c r="BQ39" i="7"/>
  <c r="AT34"/>
  <c r="AS68"/>
  <c r="BH69" i="8"/>
  <c r="AU26"/>
  <c r="BI98"/>
  <c r="BK45" i="7"/>
  <c r="BG27"/>
  <c r="BN95"/>
  <c r="BN48" i="8"/>
  <c r="AM128" i="7"/>
  <c r="AL132" i="8"/>
  <c r="BB102" i="7"/>
  <c r="AQ86" i="8"/>
  <c r="AQ41"/>
  <c r="AN117" i="7"/>
  <c r="BR174" i="8"/>
  <c r="AM39"/>
  <c r="BH199"/>
  <c r="AT163"/>
  <c r="AL23" i="7"/>
  <c r="AP70" i="8"/>
  <c r="BO25"/>
  <c r="BF103"/>
  <c r="AR152" i="7"/>
  <c r="AU12"/>
  <c r="BH102"/>
  <c r="AZ50" i="8"/>
  <c r="AQ119" i="7"/>
  <c r="BH100" i="8"/>
  <c r="BB89"/>
  <c r="BA143"/>
  <c r="BR100"/>
  <c r="BR174" i="7"/>
  <c r="AS143" i="8"/>
  <c r="BM109" i="7"/>
  <c r="BP114"/>
  <c r="AT114" i="8"/>
  <c r="BN36" i="7"/>
  <c r="BK93" i="8"/>
  <c r="BI25" i="7"/>
  <c r="BC131" i="8"/>
  <c r="BQ154"/>
  <c r="AZ117"/>
  <c r="BR102"/>
  <c r="BR84"/>
  <c r="AX16"/>
  <c r="AN105"/>
  <c r="BK119"/>
  <c r="BE163"/>
  <c r="BN25" i="7"/>
  <c r="AT75"/>
  <c r="AP67"/>
  <c r="BQ48"/>
  <c r="AS15"/>
  <c r="AL87" i="8"/>
  <c r="BP109"/>
  <c r="AV27" i="7"/>
  <c r="BF76" i="8"/>
  <c r="BE132"/>
  <c r="AO40"/>
  <c r="BG59" i="7"/>
  <c r="BB118"/>
  <c r="AU72"/>
  <c r="AS69" i="8"/>
  <c r="BM162"/>
  <c r="AR130"/>
  <c r="AP97" i="7"/>
  <c r="BA50" i="8"/>
  <c r="AO68"/>
  <c r="AZ14"/>
  <c r="BQ150"/>
  <c r="BJ29"/>
  <c r="AW150"/>
  <c r="BK60" i="7"/>
  <c r="BN97"/>
  <c r="BB47" i="8"/>
  <c r="BN106" i="7"/>
  <c r="BD130" i="8"/>
  <c r="AN85" i="7"/>
  <c r="BC127"/>
  <c r="BQ131" i="8"/>
  <c r="AQ97" i="7"/>
  <c r="AM165" i="8"/>
  <c r="AZ130"/>
  <c r="BL48"/>
  <c r="AW48" i="7"/>
  <c r="AM199" i="8"/>
  <c r="BO28" i="7"/>
  <c r="AP70"/>
  <c r="BP86" i="8"/>
  <c r="BA163"/>
  <c r="BE25" i="7"/>
  <c r="BE152" i="8"/>
  <c r="BK90"/>
  <c r="AN72"/>
  <c r="BS103" i="7"/>
  <c r="BO131" i="8"/>
  <c r="BR45" i="7"/>
  <c r="BI88" i="8"/>
  <c r="AS132"/>
  <c r="AR153"/>
  <c r="AP50"/>
  <c r="BG129"/>
  <c r="AN76"/>
  <c r="BJ154"/>
  <c r="BA69"/>
  <c r="AX82"/>
  <c r="AY65"/>
  <c r="BR75" i="7"/>
  <c r="AQ75"/>
  <c r="BO198" i="8"/>
  <c r="BL111"/>
  <c r="AL164"/>
  <c r="BE155"/>
  <c r="AN176"/>
  <c r="BH108" i="7"/>
  <c r="AU133" i="8"/>
  <c r="BI155"/>
  <c r="AP76" i="7"/>
  <c r="BM164"/>
  <c r="AV98"/>
  <c r="BC87"/>
  <c r="AY111" i="8"/>
  <c r="AQ186"/>
  <c r="BQ48"/>
  <c r="AX58"/>
  <c r="AU107"/>
  <c r="BE74" i="7"/>
  <c r="BJ85" i="8"/>
  <c r="AS87"/>
  <c r="AW97"/>
  <c r="BR186"/>
  <c r="AO130"/>
  <c r="BG72"/>
  <c r="AU103" i="7"/>
  <c r="BQ102" i="8"/>
  <c r="BO130" i="7"/>
  <c r="BO151" i="8"/>
  <c r="BK39"/>
  <c r="AW48"/>
  <c r="BM175"/>
  <c r="AN141"/>
  <c r="AS73"/>
  <c r="AP93"/>
  <c r="BJ40" i="7"/>
  <c r="BF153" i="8"/>
  <c r="BG70" i="7"/>
  <c r="BA75"/>
  <c r="BD108"/>
  <c r="BL51"/>
  <c r="AP73" i="8"/>
  <c r="BL63"/>
  <c r="AX103"/>
  <c r="BE28" i="7"/>
  <c r="AT81" i="8"/>
  <c r="AP118"/>
  <c r="BP119" i="7"/>
  <c r="BO140" i="8"/>
  <c r="AQ88"/>
  <c r="BR120" i="7"/>
  <c r="AS109"/>
  <c r="AW87"/>
  <c r="AP65"/>
  <c r="BR122" i="8"/>
  <c r="AS133"/>
  <c r="AU77"/>
  <c r="BP89"/>
  <c r="BG121" i="7"/>
  <c r="BQ188" i="8"/>
  <c r="BC134"/>
  <c r="AR154" i="7"/>
  <c r="AU121"/>
  <c r="AM110"/>
  <c r="BA132"/>
  <c r="BO145" i="8"/>
  <c r="AO143" i="7"/>
  <c r="AP210" i="8"/>
  <c r="AO189"/>
  <c r="BH156"/>
  <c r="BQ101"/>
  <c r="BF223"/>
  <c r="BL156"/>
  <c r="BL189"/>
  <c r="AY223"/>
  <c r="AR117" i="7"/>
  <c r="BL117"/>
  <c r="AW59" i="8"/>
  <c r="AZ16" i="7"/>
  <c r="AP39" i="8"/>
  <c r="AR140" i="7"/>
  <c r="BA64" i="8"/>
  <c r="AR75" i="7"/>
  <c r="BJ165" i="8"/>
  <c r="BN84"/>
  <c r="AW72" i="7"/>
  <c r="BM59"/>
  <c r="BK118"/>
  <c r="BJ97"/>
  <c r="AR25"/>
  <c r="BO63" i="8"/>
  <c r="AW85"/>
  <c r="BL165"/>
  <c r="BO75" i="7"/>
  <c r="BM65"/>
  <c r="AS89" i="8"/>
  <c r="AO110"/>
  <c r="AT153" i="7"/>
  <c r="BF133" i="8"/>
  <c r="BA77"/>
  <c r="AO89"/>
  <c r="BH76" i="7"/>
  <c r="AU153"/>
  <c r="AP166" i="8"/>
  <c r="BM77"/>
  <c r="BD211"/>
  <c r="BA122"/>
  <c r="BM111"/>
  <c r="BJ167"/>
  <c r="BI145"/>
  <c r="AY134"/>
  <c r="BS88" i="7"/>
  <c r="AW143"/>
  <c r="AM154"/>
  <c r="AR99"/>
  <c r="BH188" i="8"/>
  <c r="BD154" i="7"/>
  <c r="BA101" i="8"/>
  <c r="BH186" i="7"/>
  <c r="AS175"/>
  <c r="BE186"/>
  <c r="BA210" i="8"/>
  <c r="BE167"/>
  <c r="BK134"/>
  <c r="AL101"/>
  <c r="AN77" i="7"/>
  <c r="AL132"/>
  <c r="BB178" i="8"/>
  <c r="AY99" i="7"/>
  <c r="AP145" i="8"/>
  <c r="BF123"/>
  <c r="AY186" i="7"/>
  <c r="BD222" i="8"/>
  <c r="BK198" i="7"/>
  <c r="BQ133"/>
  <c r="BB166"/>
  <c r="AZ200" i="8"/>
  <c r="BR135"/>
  <c r="AY100" i="7"/>
  <c r="AW166"/>
  <c r="BI179" i="8"/>
  <c r="BA122" i="7"/>
  <c r="BO190" i="8"/>
  <c r="BF135"/>
  <c r="BK187" i="7"/>
  <c r="AN179" i="8"/>
  <c r="AT198" i="7"/>
  <c r="AU198"/>
  <c r="BJ144"/>
  <c r="AU179" i="8"/>
  <c r="AO201"/>
  <c r="BD201"/>
  <c r="AO113"/>
  <c r="BN200"/>
  <c r="AN235"/>
  <c r="AX122" i="7"/>
  <c r="BO146" i="8"/>
  <c r="BM166" i="7"/>
  <c r="AW168" i="8"/>
  <c r="BG124"/>
  <c r="AM190"/>
  <c r="AX89" i="7"/>
  <c r="AL201" i="8"/>
  <c r="BJ235"/>
  <c r="AV124"/>
  <c r="BB187" i="7"/>
  <c r="BE122"/>
  <c r="BK89"/>
  <c r="BB146" i="8"/>
  <c r="BD100" i="7"/>
  <c r="AT235" i="8"/>
  <c r="BE157"/>
  <c r="AS113"/>
  <c r="AW146"/>
  <c r="AO176" i="7"/>
  <c r="BR187"/>
  <c r="BJ155"/>
  <c r="AN146" i="8"/>
  <c r="BD124"/>
  <c r="AP166" i="7"/>
  <c r="BP98"/>
  <c r="BF100" i="8"/>
  <c r="BE131" i="7"/>
  <c r="AS142"/>
  <c r="BC155" i="8"/>
  <c r="AZ132" i="7"/>
  <c r="AP88"/>
  <c r="AL186"/>
  <c r="AU210" i="8"/>
  <c r="BB134"/>
  <c r="BN145"/>
  <c r="AV186" i="7"/>
  <c r="BK110"/>
  <c r="BL145" i="8"/>
  <c r="BH112"/>
  <c r="AT134"/>
  <c r="BC132" i="7"/>
  <c r="AY112" i="8"/>
  <c r="AR112"/>
  <c r="AT223"/>
  <c r="AT112"/>
  <c r="BQ132" i="7"/>
  <c r="AU50" i="8"/>
  <c r="BM65"/>
  <c r="BH129"/>
  <c r="BO17" i="7"/>
  <c r="AV16" i="8"/>
  <c r="AO25"/>
  <c r="BJ39"/>
  <c r="BD75" i="7"/>
  <c r="BP121" i="8"/>
  <c r="BL115"/>
  <c r="BD96" i="7"/>
  <c r="AR94" i="8"/>
  <c r="BC105"/>
  <c r="BA119" i="7"/>
  <c r="AW50"/>
  <c r="BM84"/>
  <c r="AL119" i="8"/>
  <c r="AL162" i="7"/>
  <c r="AO53"/>
  <c r="BR89" i="8"/>
  <c r="AR111"/>
  <c r="AZ164" i="7"/>
  <c r="BQ133" i="8"/>
  <c r="AP144"/>
  <c r="BB122"/>
  <c r="AX198"/>
  <c r="BP133"/>
  <c r="BC211"/>
  <c r="BP122"/>
  <c r="BD65" i="7"/>
  <c r="AU155" i="8"/>
  <c r="BD120" i="7"/>
  <c r="AV110" i="8"/>
  <c r="AM156"/>
  <c r="BC121" i="7"/>
  <c r="AX156" i="8"/>
  <c r="BA189"/>
  <c r="AN88" i="7"/>
  <c r="BH154"/>
  <c r="BK101" i="8"/>
  <c r="AL77" i="7"/>
  <c r="BI88"/>
  <c r="BG101" i="8"/>
  <c r="BH167"/>
  <c r="BL143" i="7"/>
  <c r="BL154"/>
  <c r="BO110"/>
  <c r="AS167" i="8"/>
  <c r="BD188"/>
  <c r="AW134"/>
  <c r="BQ175" i="7"/>
  <c r="AV210" i="8"/>
  <c r="BK175" i="7"/>
  <c r="AY210" i="8"/>
  <c r="BG189"/>
  <c r="BC88" i="7"/>
  <c r="BB154"/>
  <c r="AM101" i="8"/>
  <c r="BO198" i="7"/>
  <c r="BO111"/>
  <c r="AV201" i="8"/>
  <c r="AO200"/>
  <c r="AQ124"/>
  <c r="BF168"/>
  <c r="BK111" i="7"/>
  <c r="BA166"/>
  <c r="AW122"/>
  <c r="AO157" i="8"/>
  <c r="AN176" i="7"/>
  <c r="AX222" i="8"/>
  <c r="BP135"/>
  <c r="BI187" i="7"/>
  <c r="BP166"/>
  <c r="BN155"/>
  <c r="BR133"/>
  <c r="BH201" i="8"/>
  <c r="BR190"/>
  <c r="BB135"/>
  <c r="BH146"/>
  <c r="BN222"/>
  <c r="AX146"/>
  <c r="AN111" i="7"/>
  <c r="BN89"/>
  <c r="BG135" i="8"/>
  <c r="BP187" i="7"/>
  <c r="BA198"/>
  <c r="BB200" i="8"/>
  <c r="BA179"/>
  <c r="AT135"/>
  <c r="AR190"/>
  <c r="AT190"/>
  <c r="AQ111" i="7"/>
  <c r="AY198"/>
  <c r="BH222" i="8"/>
  <c r="AV113"/>
  <c r="AT122" i="7"/>
  <c r="AX155"/>
  <c r="AU108"/>
  <c r="BQ109"/>
  <c r="BP131"/>
  <c r="AY144" i="8"/>
  <c r="BQ131" i="7"/>
  <c r="BC144" i="8"/>
  <c r="AL189"/>
  <c r="BA154" i="7"/>
  <c r="BK88"/>
  <c r="BM88"/>
  <c r="AW154"/>
  <c r="AU178" i="8"/>
  <c r="AO145"/>
  <c r="AW101"/>
  <c r="AN154" i="7"/>
  <c r="AL178" i="8"/>
  <c r="AO188"/>
  <c r="BB77" i="7"/>
  <c r="AW167" i="8"/>
  <c r="BH101"/>
  <c r="BR178"/>
  <c r="AQ188"/>
  <c r="BB87"/>
  <c r="AS36"/>
  <c r="AN62"/>
  <c r="AS35" i="7"/>
  <c r="BR14"/>
  <c r="BP59"/>
  <c r="AX61" i="8"/>
  <c r="BO53" i="7"/>
  <c r="AX64"/>
  <c r="AW163"/>
  <c r="BK17"/>
  <c r="BB139" i="8"/>
  <c r="BD70"/>
  <c r="BH132"/>
  <c r="AM105" i="7"/>
  <c r="BO92"/>
  <c r="AZ52"/>
  <c r="BP90"/>
  <c r="BB80"/>
  <c r="BF186" i="8"/>
  <c r="AU176"/>
  <c r="AM144"/>
  <c r="BG177"/>
  <c r="AS77"/>
  <c r="AX133"/>
  <c r="BL142" i="7"/>
  <c r="BJ144" i="8"/>
  <c r="AR100"/>
  <c r="AU111"/>
  <c r="AM198"/>
  <c r="AW164" i="7"/>
  <c r="AL87"/>
  <c r="AV166" i="8"/>
  <c r="BO144"/>
  <c r="BI165" i="7"/>
  <c r="BH189" i="8"/>
  <c r="BM110" i="7"/>
  <c r="BL175"/>
  <c r="BJ132"/>
  <c r="BE189" i="8"/>
  <c r="AN110" i="7"/>
  <c r="BD165"/>
  <c r="AU110"/>
  <c r="AX223" i="8"/>
  <c r="BO156"/>
  <c r="AZ77" i="7"/>
  <c r="AQ156" i="8"/>
  <c r="AM134"/>
  <c r="BO186" i="7"/>
  <c r="AT88"/>
  <c r="BH121"/>
  <c r="BG99"/>
  <c r="AS223" i="8"/>
  <c r="AZ101"/>
  <c r="AT156"/>
  <c r="BF145"/>
  <c r="BH178"/>
  <c r="BG178"/>
  <c r="BQ135"/>
  <c r="BP222"/>
  <c r="BC144" i="7"/>
  <c r="BE89"/>
  <c r="AR122"/>
  <c r="AT187"/>
  <c r="BB111"/>
  <c r="BC222" i="8"/>
  <c r="BQ187" i="7"/>
  <c r="BG133"/>
  <c r="AO222" i="8"/>
  <c r="BP146"/>
  <c r="BC89" i="7"/>
  <c r="BG166"/>
  <c r="AS124" i="8"/>
  <c r="BF235"/>
  <c r="BO133" i="7"/>
  <c r="BD190" i="8"/>
  <c r="AR166" i="7"/>
  <c r="BH135" i="8"/>
  <c r="BR157"/>
  <c r="BP235"/>
  <c r="AZ235"/>
  <c r="BI89" i="7"/>
  <c r="BK122"/>
  <c r="BF89"/>
  <c r="AX198"/>
  <c r="BK190" i="8"/>
  <c r="AR111" i="7"/>
  <c r="AS187"/>
  <c r="BC135" i="8"/>
  <c r="BE111" i="7"/>
  <c r="BR201" i="8"/>
  <c r="BD146"/>
  <c r="AZ111" i="7"/>
  <c r="BK201" i="8"/>
  <c r="BI222"/>
  <c r="BH198" i="7"/>
  <c r="BJ100"/>
  <c r="AZ124" i="8"/>
  <c r="BH168"/>
  <c r="BB235"/>
  <c r="AQ190"/>
  <c r="AZ157"/>
  <c r="BO200"/>
  <c r="BA133" i="7"/>
  <c r="BN100"/>
  <c r="BM142"/>
  <c r="AV174"/>
  <c r="BQ143" i="8"/>
  <c r="BO111"/>
  <c r="BG110"/>
  <c r="AR109" i="7"/>
  <c r="AW178" i="8"/>
  <c r="AN112"/>
  <c r="BB88" i="7"/>
  <c r="BJ154"/>
  <c r="BA123" i="8"/>
  <c r="AU112"/>
  <c r="AW132" i="7"/>
  <c r="BH99"/>
  <c r="BR132"/>
  <c r="BR110"/>
  <c r="BC223" i="8"/>
  <c r="AN175" i="7"/>
  <c r="BB145" i="8"/>
  <c r="BR186" i="7"/>
  <c r="BO143"/>
  <c r="BO112" i="8"/>
  <c r="BP223"/>
  <c r="BI15" i="7"/>
  <c r="AR90"/>
  <c r="AQ126" i="8"/>
  <c r="AR129"/>
  <c r="BE84" i="7"/>
  <c r="BQ13"/>
  <c r="BP69" i="8"/>
  <c r="BH152" i="7"/>
  <c r="AP53"/>
  <c r="BE117" i="8"/>
  <c r="BI82" i="7"/>
  <c r="AL73" i="8"/>
  <c r="BM164"/>
  <c r="AM116" i="7"/>
  <c r="AX16"/>
  <c r="BO150"/>
  <c r="AM151" i="8"/>
  <c r="AQ36" i="7"/>
  <c r="AW64"/>
  <c r="BB111" i="8"/>
  <c r="BF65" i="7"/>
  <c r="BL144" i="8"/>
  <c r="BE98" i="7"/>
  <c r="AW153"/>
  <c r="AP177" i="8"/>
  <c r="BA108" i="7"/>
  <c r="BS174"/>
  <c r="BH131"/>
  <c r="BM198" i="8"/>
  <c r="BB155"/>
  <c r="BM155"/>
  <c r="BJ143"/>
  <c r="AW211"/>
  <c r="BL77" i="7"/>
  <c r="AS188" i="8"/>
  <c r="BP188"/>
  <c r="AX112"/>
  <c r="BQ145"/>
  <c r="BC99" i="7"/>
  <c r="AT121"/>
  <c r="BE156" i="8"/>
  <c r="BF189"/>
  <c r="BL123"/>
  <c r="AY110" i="7"/>
  <c r="AX186"/>
  <c r="AT188" i="8"/>
  <c r="BC188"/>
  <c r="AS110" i="7"/>
  <c r="BJ178" i="8"/>
  <c r="BB132" i="7"/>
  <c r="AT110"/>
  <c r="BS143"/>
  <c r="AS123" i="8"/>
  <c r="BF167"/>
  <c r="AR134"/>
  <c r="BM165" i="7"/>
  <c r="AP188" i="8"/>
  <c r="BB198" i="7"/>
  <c r="BM235" i="8"/>
  <c r="AX111" i="7"/>
  <c r="AP201" i="8"/>
  <c r="BR144" i="7"/>
  <c r="BB222" i="8"/>
  <c r="BN168"/>
  <c r="AR201"/>
  <c r="AM179"/>
  <c r="AZ100" i="7"/>
  <c r="BR155"/>
  <c r="BK124" i="8"/>
  <c r="AY157"/>
  <c r="BQ201"/>
  <c r="BQ144" i="7"/>
  <c r="BR146" i="8"/>
  <c r="BC100" i="7"/>
  <c r="BL187"/>
  <c r="AP187"/>
  <c r="AX235" i="8"/>
  <c r="BQ190"/>
  <c r="AQ135"/>
  <c r="BG157"/>
  <c r="BA157"/>
  <c r="BK146"/>
  <c r="BN113"/>
  <c r="AZ187" i="7"/>
  <c r="AM133"/>
  <c r="BM124" i="8"/>
  <c r="BM146"/>
  <c r="BJ89" i="7"/>
  <c r="BQ166"/>
  <c r="BL176"/>
  <c r="BB157" i="8"/>
  <c r="BI155" i="7"/>
  <c r="AX168" i="8"/>
  <c r="BR100" i="7"/>
  <c r="AY133"/>
  <c r="AQ157" i="8"/>
  <c r="AX190"/>
  <c r="AL235"/>
  <c r="AV200"/>
  <c r="AN155" i="7"/>
  <c r="BO187"/>
  <c r="AO100"/>
  <c r="BC122"/>
  <c r="AW176"/>
  <c r="BD168" i="8"/>
  <c r="AT124"/>
  <c r="AX200"/>
  <c r="AL135"/>
  <c r="BD111" i="7"/>
  <c r="BA144"/>
  <c r="BM190" i="8"/>
  <c r="AO190"/>
  <c r="BJ213"/>
  <c r="BI210" i="7"/>
  <c r="BH199"/>
  <c r="AR147" i="8"/>
  <c r="AW202"/>
  <c r="AL134" i="7"/>
  <c r="AN145"/>
  <c r="AQ134"/>
  <c r="BH213" i="8"/>
  <c r="BB136"/>
  <c r="BC112" i="7"/>
  <c r="BN180" i="8"/>
  <c r="BP169"/>
  <c r="AL125"/>
  <c r="BG247"/>
  <c r="BE136"/>
  <c r="BC147"/>
  <c r="BD156" i="7"/>
  <c r="BI125" i="8"/>
  <c r="AN180"/>
  <c r="AW180"/>
  <c r="AZ134" i="7"/>
  <c r="AO147" i="8"/>
  <c r="AR124"/>
  <c r="AN112" i="7"/>
  <c r="AL191" i="8"/>
  <c r="AV101" i="7"/>
  <c r="AT158" i="8"/>
  <c r="BO158"/>
  <c r="BK177" i="7"/>
  <c r="BK147" i="8"/>
  <c r="BB169"/>
  <c r="AY134" i="7"/>
  <c r="BP212" i="8"/>
  <c r="AP125"/>
  <c r="BH169"/>
  <c r="AO202"/>
  <c r="AX145" i="7"/>
  <c r="BP123"/>
  <c r="BO167"/>
  <c r="AR210"/>
  <c r="AM158" i="8"/>
  <c r="AQ202"/>
  <c r="AL180"/>
  <c r="BI156" i="7"/>
  <c r="AO145"/>
  <c r="BF199"/>
  <c r="AY156"/>
  <c r="BC123"/>
  <c r="AT169" i="8"/>
  <c r="BN167" i="7"/>
  <c r="BD136" i="8"/>
  <c r="BS145" i="7"/>
  <c r="AN147" i="8"/>
  <c r="BQ202"/>
  <c r="BF180"/>
  <c r="AM134" i="7"/>
  <c r="AZ212" i="8"/>
  <c r="BI136"/>
  <c r="BR180"/>
  <c r="BM169"/>
  <c r="BS188" i="7"/>
  <c r="BO136" i="8"/>
  <c r="AZ169"/>
  <c r="AN177" i="7"/>
  <c r="BA180" i="8"/>
  <c r="AL202"/>
  <c r="BK101" i="7"/>
  <c r="BL158" i="8"/>
  <c r="AU101" i="7"/>
  <c r="AS167"/>
  <c r="AZ158" i="8"/>
  <c r="AY147"/>
  <c r="BN213"/>
  <c r="BO145" i="7"/>
  <c r="AX213" i="8"/>
  <c r="BA167" i="7"/>
  <c r="AX147" i="8"/>
  <c r="AO212"/>
  <c r="BM112" i="7"/>
  <c r="AP145"/>
  <c r="AN125" i="8"/>
  <c r="AS213"/>
  <c r="BD247"/>
  <c r="BJ112" i="7"/>
  <c r="BC234" i="8"/>
  <c r="AP101" i="7"/>
  <c r="BN191" i="8"/>
  <c r="BA234"/>
  <c r="AS199" i="7"/>
  <c r="BB247" i="8"/>
  <c r="AS147"/>
  <c r="BP101" i="7"/>
  <c r="BF147" i="8"/>
  <c r="AZ177" i="7"/>
  <c r="BI180" i="8"/>
  <c r="BK156" i="7"/>
  <c r="AM188"/>
  <c r="BA156"/>
  <c r="AT247" i="8"/>
  <c r="BP234"/>
  <c r="BE188" i="7"/>
  <c r="AV199"/>
  <c r="BG123"/>
  <c r="AW145"/>
  <c r="BC136" i="8"/>
  <c r="BF213"/>
  <c r="AY202"/>
  <c r="AQ112" i="7"/>
  <c r="BQ169" i="8"/>
  <c r="BH180"/>
  <c r="AT134" i="7"/>
  <c r="BK247" i="8"/>
  <c r="BE234"/>
  <c r="BM123" i="7"/>
  <c r="BB213" i="8"/>
  <c r="AX112" i="7"/>
  <c r="AO180" i="8"/>
  <c r="BL156" i="7"/>
  <c r="AO169" i="8"/>
  <c r="AZ199" i="7"/>
  <c r="BK123"/>
  <c r="AM136" i="8"/>
  <c r="AX179"/>
  <c r="AZ125"/>
  <c r="BF136"/>
  <c r="AR134" i="7"/>
  <c r="AS101"/>
  <c r="AM123"/>
  <c r="BF169" i="8"/>
  <c r="BA202"/>
  <c r="AU125"/>
  <c r="BF101" i="7"/>
  <c r="BI212" i="8"/>
  <c r="AS234"/>
  <c r="BN188" i="7"/>
  <c r="BQ213" i="8"/>
  <c r="BG145" i="7"/>
  <c r="AX123"/>
  <c r="BC134"/>
  <c r="BC202" i="8"/>
  <c r="AL156" i="7"/>
  <c r="AT212" i="8"/>
  <c r="BD101" i="7"/>
  <c r="AM125" i="8"/>
  <c r="AN202"/>
  <c r="AL177" i="7"/>
  <c r="BD188"/>
  <c r="BH145"/>
  <c r="BM202" i="8"/>
  <c r="BC247"/>
  <c r="BP247"/>
  <c r="AQ101" i="7"/>
  <c r="AS210"/>
  <c r="BB212" i="8"/>
  <c r="BQ210" i="7"/>
  <c r="BA199"/>
  <c r="BH234" i="8"/>
  <c r="AZ210" i="7"/>
  <c r="AY125" i="8"/>
  <c r="AO101" i="7"/>
  <c r="BN123"/>
  <c r="BS123"/>
  <c r="BO210"/>
  <c r="BA134"/>
  <c r="AS156"/>
  <c r="AR167"/>
  <c r="AV202" i="8"/>
  <c r="BD112" i="7"/>
  <c r="BE134"/>
  <c r="AM212" i="8"/>
  <c r="BJ147"/>
  <c r="AQ123" i="7"/>
  <c r="AV177"/>
  <c r="BK158" i="8"/>
  <c r="BH202"/>
  <c r="AN199" i="7"/>
  <c r="BB156"/>
  <c r="BC158" i="8"/>
  <c r="BI177" i="7"/>
  <c r="BO101"/>
  <c r="BB101"/>
  <c r="BI101"/>
  <c r="BG125" i="8"/>
  <c r="BR158"/>
  <c r="AS145" i="7"/>
  <c r="AS191" i="8"/>
  <c r="BB210" i="7"/>
  <c r="BO112"/>
  <c r="AR180" i="8"/>
  <c r="BF112" i="7"/>
  <c r="AQ156"/>
  <c r="AN136" i="8"/>
  <c r="AT234"/>
  <c r="BB134" i="7"/>
  <c r="BI167"/>
  <c r="BR177"/>
  <c r="BO134"/>
  <c r="BG234" i="8"/>
  <c r="AX136"/>
  <c r="AL147"/>
  <c r="AM111" i="7"/>
  <c r="BR213" i="8"/>
  <c r="BE210" i="7"/>
  <c r="BM145"/>
  <c r="BQ112"/>
  <c r="AR125" i="8"/>
  <c r="AT136"/>
  <c r="BA210" i="7"/>
  <c r="BE169" i="8"/>
  <c r="AU191"/>
  <c r="BF134" i="7"/>
  <c r="BN112"/>
  <c r="AY112"/>
  <c r="AN123"/>
  <c r="BD134"/>
  <c r="AZ247" i="8"/>
  <c r="BL177" i="7"/>
  <c r="BI202" i="8"/>
  <c r="BF158"/>
  <c r="BB125"/>
  <c r="AR158"/>
  <c r="BM188" i="7"/>
  <c r="BS199"/>
  <c r="AW212" i="8"/>
  <c r="AM167" i="7"/>
  <c r="AS134"/>
  <c r="AT145"/>
  <c r="AN156"/>
  <c r="BK125" i="8"/>
  <c r="BG147"/>
  <c r="AY191"/>
  <c r="BF167" i="7"/>
  <c r="BJ125" i="8"/>
  <c r="AL169"/>
  <c r="BB147"/>
  <c r="BP134" i="7"/>
  <c r="AT202" i="8"/>
  <c r="BM125"/>
  <c r="BP167" i="7"/>
  <c r="BH167"/>
  <c r="BG167"/>
  <c r="BJ158" i="8"/>
  <c r="BR202"/>
  <c r="BN147"/>
  <c r="AL158"/>
  <c r="BR169"/>
  <c r="BS210" i="7"/>
  <c r="BL101"/>
  <c r="BJ180" i="8"/>
  <c r="AP112" i="7"/>
  <c r="BF123"/>
  <c r="AQ167"/>
  <c r="BF212" i="8"/>
  <c r="BH247"/>
  <c r="AP234"/>
  <c r="BD234"/>
  <c r="AM147"/>
  <c r="AV169"/>
  <c r="BC191"/>
  <c r="BO188" i="7"/>
  <c r="AL213" i="8"/>
  <c r="AY199" i="7"/>
  <c r="BC210"/>
  <c r="BQ145"/>
  <c r="BF177"/>
  <c r="BM147" i="8"/>
  <c r="BE177" i="7"/>
  <c r="BG210"/>
  <c r="AT180" i="8"/>
  <c r="AR199" i="7"/>
  <c r="AO134"/>
  <c r="AT156"/>
  <c r="AS136" i="8"/>
  <c r="BG136"/>
  <c r="BL123" i="7"/>
  <c r="AU177"/>
  <c r="BK210"/>
  <c r="BA212" i="8"/>
  <c r="BF188" i="7"/>
  <c r="AV123"/>
  <c r="BD145"/>
  <c r="AT191" i="8"/>
  <c r="AV210" i="7"/>
  <c r="AY247" i="8"/>
  <c r="AS180"/>
  <c r="AW188" i="7"/>
  <c r="BJ136" i="8"/>
  <c r="BM199" i="7"/>
  <c r="AQ169" i="8"/>
  <c r="AX169"/>
  <c r="AW147"/>
  <c r="AV134" i="7"/>
  <c r="AT213" i="8"/>
  <c r="BP188" i="7"/>
  <c r="BP210"/>
  <c r="AR188"/>
  <c r="BR191" i="8"/>
  <c r="AN167" i="7"/>
  <c r="BR247" i="8"/>
  <c r="BJ202"/>
  <c r="BE247"/>
  <c r="BN247"/>
  <c r="BS101" i="7"/>
  <c r="AP210"/>
  <c r="AY234" i="8"/>
  <c r="BJ188" i="7"/>
  <c r="BH177"/>
  <c r="BO191" i="8"/>
  <c r="AL144" i="7"/>
  <c r="AZ112"/>
  <c r="AO123"/>
  <c r="BE125" i="8"/>
  <c r="AQ247"/>
  <c r="BP191"/>
  <c r="BF234"/>
  <c r="AY123" i="7"/>
  <c r="AP158" i="8"/>
  <c r="AZ123" i="7"/>
  <c r="AS212" i="8"/>
  <c r="BL191"/>
  <c r="AW199" i="7"/>
  <c r="AW158" i="8"/>
  <c r="AM210" i="7"/>
  <c r="BF145"/>
  <c r="BH112"/>
  <c r="BL247" i="8"/>
  <c r="BB167" i="7"/>
  <c r="BI123"/>
  <c r="BI158" i="8"/>
  <c r="BJ145" i="7"/>
  <c r="BN169" i="8"/>
  <c r="AY212"/>
  <c r="AY213"/>
  <c r="AN188" i="7"/>
  <c r="BO177"/>
  <c r="AZ188"/>
  <c r="AO210"/>
  <c r="BL212" i="8"/>
  <c r="AQ235"/>
  <c r="AO234"/>
  <c r="AR169"/>
  <c r="BC188" i="7"/>
  <c r="AX180" i="8"/>
  <c r="AM112" i="7"/>
  <c r="AZ156"/>
  <c r="BK202" i="8"/>
  <c r="AZ191"/>
  <c r="AY101" i="7"/>
  <c r="BD202" i="8"/>
  <c r="AM169"/>
  <c r="AU147"/>
  <c r="BG112" i="7"/>
  <c r="BM234" i="8"/>
  <c r="BG156" i="7"/>
  <c r="AP247" i="8"/>
  <c r="BO247"/>
  <c r="AZ147"/>
  <c r="BN212"/>
  <c r="BO212"/>
  <c r="BD169"/>
  <c r="AV234"/>
  <c r="AN210" i="7"/>
  <c r="AZ145"/>
  <c r="BF156"/>
  <c r="AO247" i="8"/>
  <c r="AP180"/>
  <c r="AT101" i="7"/>
  <c r="BP180" i="8"/>
  <c r="BQ199" i="7"/>
  <c r="AZ213" i="8"/>
  <c r="AL212"/>
  <c r="AQ136"/>
  <c r="BC199" i="7"/>
  <c r="BA158" i="8"/>
  <c r="BJ234"/>
  <c r="BK191"/>
  <c r="BD125"/>
  <c r="AR112" i="7"/>
  <c r="AZ167"/>
  <c r="AL199"/>
  <c r="AM180" i="8"/>
  <c r="BG212"/>
  <c r="BM247"/>
  <c r="AX234"/>
  <c r="AT199" i="7"/>
  <c r="AP213" i="8"/>
  <c r="BO123" i="7"/>
  <c r="BH212" i="8"/>
  <c r="BP199" i="7"/>
  <c r="AR234" i="8"/>
  <c r="BS112" i="7"/>
  <c r="BH136" i="8"/>
  <c r="AP134" i="7"/>
  <c r="BR210"/>
  <c r="BQ147" i="8"/>
  <c r="AV158"/>
  <c r="AL101" i="7"/>
  <c r="AR213" i="8"/>
  <c r="AV125"/>
  <c r="AW123" i="7"/>
  <c r="BD180" i="8"/>
  <c r="AM234"/>
  <c r="BK112" i="7"/>
  <c r="BM191" i="8"/>
  <c r="BG180"/>
  <c r="BK136"/>
  <c r="AU156" i="7"/>
  <c r="AS112"/>
  <c r="BD123"/>
  <c r="BA213" i="8"/>
  <c r="BL134" i="7"/>
  <c r="BF125" i="8"/>
  <c r="BG101" i="7"/>
  <c r="AV145"/>
  <c r="BD147" i="8"/>
  <c r="BQ156" i="7"/>
  <c r="AR191" i="8"/>
  <c r="BM134" i="7"/>
  <c r="AW169" i="8"/>
  <c r="BJ177" i="7"/>
  <c r="BT247" i="8"/>
  <c r="AV156" i="7"/>
  <c r="AN134"/>
  <c r="AR247" i="8"/>
  <c r="BH101" i="7"/>
  <c r="BL169" i="8"/>
  <c r="BM101" i="7"/>
  <c r="AU180" i="8"/>
  <c r="BB112" i="7"/>
  <c r="AP167"/>
  <c r="AP188"/>
  <c r="AM191" i="8"/>
  <c r="AR101" i="7"/>
  <c r="AY167"/>
  <c r="BG169" i="8"/>
  <c r="AZ180"/>
  <c r="BO234"/>
  <c r="AM100" i="7"/>
  <c r="BJ212" i="8"/>
  <c r="BL125"/>
  <c r="AN212"/>
  <c r="BB234"/>
  <c r="BP202"/>
  <c r="BN202"/>
  <c r="BD200"/>
  <c r="AQ158"/>
  <c r="BE199" i="7"/>
  <c r="AN247" i="8"/>
  <c r="AN213"/>
  <c r="BL167" i="7"/>
  <c r="BM180" i="8"/>
  <c r="AU112" i="7"/>
  <c r="BB177"/>
  <c r="AU210"/>
  <c r="BP156"/>
  <c r="BD210"/>
  <c r="AL188"/>
  <c r="AY177"/>
  <c r="AU202" i="8"/>
  <c r="BO147"/>
  <c r="BP158"/>
  <c r="BB191"/>
  <c r="BF210" i="7"/>
  <c r="BL202" i="8"/>
  <c r="BG134" i="7"/>
  <c r="AP177"/>
  <c r="AY169" i="8"/>
  <c r="AQ199" i="7"/>
  <c r="AP199"/>
  <c r="BL210"/>
  <c r="BO125" i="8"/>
  <c r="BI234"/>
  <c r="AO156" i="7"/>
  <c r="AQ213" i="8"/>
  <c r="AT168"/>
  <c r="AX158"/>
  <c r="AZ136"/>
  <c r="BC125"/>
  <c r="AX188" i="7"/>
  <c r="BG199"/>
  <c r="BI147" i="8"/>
  <c r="AY168"/>
  <c r="BP147"/>
  <c r="AX212"/>
  <c r="AU169"/>
  <c r="BK167" i="7"/>
  <c r="AO136" i="8"/>
  <c r="BN111" i="7"/>
  <c r="AP212" i="8"/>
  <c r="BQ123" i="7"/>
  <c r="AL210"/>
  <c r="AZ234" i="8"/>
  <c r="BE145" i="7"/>
  <c r="BR234" i="8"/>
  <c r="AV212"/>
  <c r="BD213"/>
  <c r="BR167" i="7"/>
  <c r="AX247" i="8"/>
  <c r="AV180"/>
  <c r="BH147"/>
  <c r="BA136"/>
  <c r="BJ123" i="7"/>
  <c r="BA145"/>
  <c r="BM210"/>
  <c r="AX125" i="8"/>
  <c r="AW234"/>
  <c r="AR202"/>
  <c r="BG158"/>
  <c r="BA177" i="7"/>
  <c r="BN145"/>
  <c r="AP147" i="8"/>
  <c r="AZ101" i="7"/>
  <c r="AM145"/>
  <c r="AT123"/>
  <c r="BO202" i="8"/>
  <c r="AQ212"/>
  <c r="AR177" i="7"/>
  <c r="AV167"/>
  <c r="AR123"/>
  <c r="BB180" i="8"/>
  <c r="BL112" i="7"/>
  <c r="AW167"/>
  <c r="AX156"/>
  <c r="BD177"/>
  <c r="BE112"/>
  <c r="AY136" i="8"/>
  <c r="BG177" i="7"/>
  <c r="BB188"/>
  <c r="BA101"/>
  <c r="BN177"/>
  <c r="BB124" i="8"/>
  <c r="AX199" i="7"/>
  <c r="BH156"/>
  <c r="AS247" i="8"/>
  <c r="BE158"/>
  <c r="AY188" i="7"/>
  <c r="BR188"/>
  <c r="AQ210"/>
  <c r="BN136" i="8"/>
  <c r="AW112" i="7"/>
  <c r="BC145"/>
  <c r="AU145"/>
  <c r="AV147" i="8"/>
  <c r="AM101" i="7"/>
  <c r="BM212" i="8"/>
  <c r="AT167" i="7"/>
  <c r="BR112"/>
  <c r="BO157" i="8"/>
  <c r="BF202"/>
  <c r="BR156" i="7"/>
  <c r="AX210"/>
  <c r="AN234" i="8"/>
  <c r="AQ234"/>
  <c r="BQ191"/>
  <c r="AW101" i="7"/>
  <c r="AQ147" i="8"/>
  <c r="BP125"/>
  <c r="BR212"/>
  <c r="BD167" i="7"/>
  <c r="AU188"/>
  <c r="BG191" i="8"/>
  <c r="BM136"/>
  <c r="BO156" i="7"/>
  <c r="AO112"/>
  <c r="BE156"/>
  <c r="AQ145"/>
  <c r="BE101"/>
  <c r="AU136" i="8"/>
  <c r="AM199" i="7"/>
  <c r="AO125" i="8"/>
  <c r="AU247"/>
  <c r="AQ188" i="7"/>
  <c r="AW191" i="8"/>
  <c r="BH191"/>
  <c r="AO199" i="7"/>
  <c r="BI213" i="8"/>
  <c r="AW213"/>
  <c r="AN101" i="7"/>
  <c r="BE167"/>
  <c r="BC213" i="8"/>
  <c r="AN169"/>
  <c r="BF191"/>
  <c r="BL234"/>
  <c r="BR147"/>
  <c r="AW134" i="7"/>
  <c r="BI134"/>
  <c r="BK188"/>
  <c r="BH158" i="8"/>
  <c r="BQ167" i="7"/>
  <c r="BQ234" i="8"/>
  <c r="AW210" i="7"/>
  <c r="AU212" i="8"/>
  <c r="BJ199" i="7"/>
  <c r="AW247" i="8"/>
  <c r="BB202"/>
  <c r="AT112" i="7"/>
  <c r="BE212" i="8"/>
  <c r="BC177" i="7"/>
  <c r="BE147" i="8"/>
  <c r="BI169"/>
  <c r="BN101" i="7"/>
  <c r="AU234" i="8"/>
  <c r="AM202"/>
  <c r="AY180"/>
  <c r="AL136"/>
  <c r="BJ101" i="7"/>
  <c r="AZ146" i="8"/>
  <c r="AQ180"/>
  <c r="BF247"/>
  <c r="AM156" i="7"/>
  <c r="BB158" i="8"/>
  <c r="BK199" i="7"/>
  <c r="BN156"/>
  <c r="AV112"/>
  <c r="DM247" i="8"/>
  <c r="BC212"/>
  <c r="AT125"/>
  <c r="BL147"/>
  <c r="BD191"/>
  <c r="AS123" i="7"/>
  <c r="BC156"/>
  <c r="AT188"/>
  <c r="BH210"/>
  <c r="AV188"/>
  <c r="AW125" i="8"/>
  <c r="AV191"/>
  <c r="BR136"/>
  <c r="BM167" i="7"/>
  <c r="AS188"/>
  <c r="AO167"/>
  <c r="BQ212" i="8"/>
  <c r="BJ169"/>
  <c r="BN210" i="7"/>
  <c r="BK180" i="8"/>
  <c r="BE191"/>
  <c r="AV213"/>
  <c r="BH125"/>
  <c r="BK212"/>
  <c r="BA123" i="7"/>
  <c r="AU123"/>
  <c r="AS125" i="8"/>
  <c r="BQ125"/>
  <c r="BP213"/>
  <c r="AN191"/>
  <c r="BP112" i="7"/>
  <c r="BR125" i="8"/>
  <c r="BA147"/>
  <c r="AO188" i="7"/>
  <c r="BR134"/>
  <c r="AO158" i="8"/>
  <c r="AP156" i="7"/>
  <c r="BP145"/>
  <c r="AW136" i="8"/>
  <c r="BQ134" i="7"/>
  <c r="BJ247" i="8"/>
  <c r="AM247"/>
  <c r="AQ125"/>
  <c r="AM213"/>
  <c r="AY145" i="7"/>
  <c r="BE202" i="8"/>
  <c r="AX202"/>
  <c r="AR136"/>
  <c r="AY210" i="7"/>
  <c r="BE213" i="8"/>
  <c r="AX167" i="7"/>
  <c r="BK134"/>
  <c r="BH123"/>
  <c r="AS158" i="8"/>
  <c r="BB123" i="7"/>
  <c r="BC101"/>
  <c r="AL145"/>
  <c r="AN158" i="8"/>
  <c r="BI199" i="7"/>
  <c r="AP202" i="8"/>
  <c r="BJ191"/>
  <c r="BE123" i="7"/>
  <c r="AP136" i="8"/>
  <c r="BM156" i="7"/>
  <c r="BO213" i="8"/>
  <c r="BA169"/>
  <c r="BL213"/>
  <c r="AP123" i="7"/>
  <c r="BN234" i="8"/>
  <c r="BQ180"/>
  <c r="AV136"/>
  <c r="BC167" i="7"/>
  <c r="BA125" i="8"/>
  <c r="AO177" i="7"/>
  <c r="BJ134"/>
  <c r="AT177"/>
  <c r="BQ158" i="8"/>
  <c r="BP177" i="7"/>
  <c r="BD158" i="8"/>
  <c r="BP136"/>
  <c r="BM213"/>
  <c r="AX101" i="7"/>
  <c r="AM177"/>
  <c r="BC180" i="8"/>
  <c r="AY158"/>
  <c r="BB199" i="7"/>
  <c r="AP191" i="8"/>
  <c r="BO169"/>
  <c r="BJ210" i="7"/>
  <c r="BS167"/>
  <c r="BA112"/>
  <c r="BA247" i="8"/>
  <c r="DM258"/>
  <c r="BI191"/>
  <c r="AU213"/>
  <c r="BO180"/>
  <c r="AZ202"/>
  <c r="BS156" i="7"/>
  <c r="BQ247" i="8"/>
  <c r="BH134" i="7"/>
  <c r="BJ167"/>
  <c r="BD212" i="8"/>
  <c r="AO191"/>
  <c r="BJ156" i="7"/>
  <c r="BL136" i="8"/>
  <c r="AT210" i="7"/>
  <c r="AU167"/>
  <c r="AS202" i="8"/>
  <c r="BI145" i="7"/>
  <c r="AR145"/>
  <c r="BN134"/>
  <c r="BQ188"/>
  <c r="AT147" i="8"/>
  <c r="BR101" i="7"/>
  <c r="BQ101"/>
  <c r="BN199"/>
  <c r="BK234" i="8"/>
  <c r="AW177" i="7"/>
  <c r="BE180" i="8"/>
  <c r="BK145" i="7"/>
  <c r="BN125" i="8"/>
  <c r="BC169"/>
  <c r="BK213"/>
  <c r="BA188" i="7"/>
  <c r="AO213" i="8"/>
  <c r="BI188" i="7"/>
  <c r="AL234" i="8"/>
  <c r="AX134" i="7"/>
  <c r="AO187"/>
  <c r="AX191" i="8"/>
  <c r="BK169"/>
  <c r="AU199" i="7"/>
  <c r="AL112"/>
  <c r="AS169" i="8"/>
  <c r="BD199" i="7"/>
  <c r="AS177"/>
  <c r="AP169" i="8"/>
  <c r="BL199" i="7"/>
  <c r="BL180" i="8"/>
  <c r="BM158"/>
  <c r="AQ191"/>
  <c r="AU134" i="7"/>
  <c r="BM177"/>
  <c r="BS177"/>
  <c r="BA191" i="8"/>
  <c r="BN158"/>
  <c r="AR212"/>
  <c r="AU158"/>
  <c r="BO199" i="7"/>
  <c r="AL167"/>
  <c r="AQ177"/>
  <c r="BS134"/>
  <c r="BG213" i="8"/>
  <c r="BQ136"/>
  <c r="BR199" i="7"/>
  <c r="CG189" i="8" l="1"/>
  <c r="DE189"/>
  <c r="CT143" i="7"/>
  <c r="CW109"/>
  <c r="CD133" i="8"/>
  <c r="CP199"/>
  <c r="CL123"/>
  <c r="CV166"/>
  <c r="CP174" i="7"/>
  <c r="CV121"/>
  <c r="DH186"/>
  <c r="CN199" i="8"/>
  <c r="CD233"/>
  <c r="CP189"/>
  <c r="CI156"/>
  <c r="CP167"/>
  <c r="DB154" i="7"/>
  <c r="CT156" i="8"/>
  <c r="DE175" i="7"/>
  <c r="DC88"/>
  <c r="DE145" i="8"/>
  <c r="DE123"/>
  <c r="CF132" i="7"/>
  <c r="CS185"/>
  <c r="DF112" i="8"/>
  <c r="DC145"/>
  <c r="CS156"/>
  <c r="CY156"/>
  <c r="CI134"/>
  <c r="CP234"/>
  <c r="DE186" i="7"/>
  <c r="CV99"/>
  <c r="CQ156" i="8"/>
  <c r="DC123"/>
  <c r="CS98" i="7"/>
  <c r="CE178" i="8"/>
  <c r="CJ200"/>
  <c r="DF167"/>
  <c r="CT221"/>
  <c r="CH200"/>
  <c r="CQ110" i="7"/>
  <c r="DE234" i="8"/>
  <c r="CU197" i="7"/>
  <c r="CH187" i="8"/>
  <c r="DF164" i="7"/>
  <c r="CJ133" i="8"/>
  <c r="CX166"/>
  <c r="CK122"/>
  <c r="CU131" i="7"/>
  <c r="DB177" i="8"/>
  <c r="CU187"/>
  <c r="CL187"/>
  <c r="CQ185" i="7"/>
  <c r="DD122" i="8"/>
  <c r="CX188"/>
  <c r="CW155"/>
  <c r="CV98" i="7"/>
  <c r="CP111" i="8"/>
  <c r="DH187"/>
  <c r="CK187"/>
  <c r="DE76" i="7"/>
  <c r="CO209" i="8"/>
  <c r="DB142"/>
  <c r="DE154"/>
  <c r="CT154"/>
  <c r="DE197"/>
  <c r="DA130" i="7"/>
  <c r="CT107"/>
  <c r="CH176" i="8"/>
  <c r="CP151" i="7"/>
  <c r="CX97"/>
  <c r="DD143" i="8"/>
  <c r="CY64" i="7"/>
  <c r="CT110" i="8"/>
  <c r="CP62" i="7"/>
  <c r="CJ35"/>
  <c r="CE150" i="8"/>
  <c r="CQ15" i="7"/>
  <c r="CF115"/>
  <c r="DE163" i="8"/>
  <c r="CD71"/>
  <c r="DB81" i="7"/>
  <c r="CW116" i="8"/>
  <c r="DA151" i="7"/>
  <c r="DH68" i="8"/>
  <c r="CX83" i="7"/>
  <c r="CJ128" i="8"/>
  <c r="CI125"/>
  <c r="DB14" i="7"/>
  <c r="DH222" i="8"/>
  <c r="DG110"/>
  <c r="DH142" i="7"/>
  <c r="CT144" i="8"/>
  <c r="CU222"/>
  <c r="DA98" i="7"/>
  <c r="CP130"/>
  <c r="CM111" i="8"/>
  <c r="CS122"/>
  <c r="DC153" i="7"/>
  <c r="CU87"/>
  <c r="CF110" i="8"/>
  <c r="CO176"/>
  <c r="CY109"/>
  <c r="DG109"/>
  <c r="DF141" i="7"/>
  <c r="CT132"/>
  <c r="DG198" i="8"/>
  <c r="CR155"/>
  <c r="CI189"/>
  <c r="CT234"/>
  <c r="CZ167"/>
  <c r="CR122"/>
  <c r="DC99" i="7"/>
  <c r="DA197"/>
  <c r="DA221" i="8"/>
  <c r="DC200"/>
  <c r="CS109" i="7"/>
  <c r="CV144" i="8"/>
  <c r="CX110" i="7"/>
  <c r="CU134" i="8"/>
  <c r="DC189"/>
  <c r="CQ197" i="7"/>
  <c r="CY88"/>
  <c r="DD121"/>
  <c r="DB88"/>
  <c r="CR233" i="8"/>
  <c r="DH234"/>
  <c r="CZ134"/>
  <c r="CV188"/>
  <c r="DH132" i="7"/>
  <c r="CX234" i="8"/>
  <c r="CK123"/>
  <c r="CZ165" i="7"/>
  <c r="CV88"/>
  <c r="DH145" i="8"/>
  <c r="CG221"/>
  <c r="CZ132" i="7"/>
  <c r="CU221" i="8"/>
  <c r="CU110" i="7"/>
  <c r="CX88"/>
  <c r="CV143"/>
  <c r="DH221" i="8"/>
  <c r="CY177"/>
  <c r="CZ177"/>
  <c r="CX144"/>
  <c r="CL155"/>
  <c r="CR99"/>
  <c r="CK222"/>
  <c r="CZ98" i="7"/>
  <c r="DA120"/>
  <c r="CE133" i="8"/>
  <c r="CI155"/>
  <c r="CS75" i="7"/>
  <c r="DG154" i="8"/>
  <c r="CP222"/>
  <c r="CW163" i="7"/>
  <c r="CW188" i="8"/>
  <c r="DC131" i="7"/>
  <c r="DE174"/>
  <c r="DF109"/>
  <c r="CZ188" i="8"/>
  <c r="DB164" i="7"/>
  <c r="DG142" i="8"/>
  <c r="CN165"/>
  <c r="CP162" i="7"/>
  <c r="CE197" i="8"/>
  <c r="CM110"/>
  <c r="CJ99"/>
  <c r="DB143"/>
  <c r="DE141" i="7"/>
  <c r="CP132" i="8"/>
  <c r="CK76"/>
  <c r="CY176"/>
  <c r="CE143"/>
  <c r="CM175"/>
  <c r="CX185"/>
  <c r="CU79" i="7"/>
  <c r="DI89"/>
  <c r="CS50"/>
  <c r="DH91"/>
  <c r="CF104"/>
  <c r="CZ131" i="8"/>
  <c r="CV68"/>
  <c r="CT138"/>
  <c r="DD16" i="7"/>
  <c r="DJ16" s="1"/>
  <c r="CP161"/>
  <c r="CQ63"/>
  <c r="DH52"/>
  <c r="CP60" i="8"/>
  <c r="DI58" i="7"/>
  <c r="CF60" i="8"/>
  <c r="CK35"/>
  <c r="CT86"/>
  <c r="CI187"/>
  <c r="CZ100"/>
  <c r="CO165"/>
  <c r="CU76" i="7"/>
  <c r="CG187" i="8"/>
  <c r="CD176"/>
  <c r="CO99"/>
  <c r="CG144"/>
  <c r="CM177"/>
  <c r="CP152" i="7"/>
  <c r="DF87"/>
  <c r="DD87"/>
  <c r="DJ87" s="1"/>
  <c r="DK87" s="1"/>
  <c r="CT153"/>
  <c r="CD187" i="8"/>
  <c r="CU143"/>
  <c r="CQ143"/>
  <c r="DI130" i="7"/>
  <c r="CQ154"/>
  <c r="CN112" i="8"/>
  <c r="CZ221"/>
  <c r="CJ110" i="7"/>
  <c r="CL189" i="8"/>
  <c r="CJ189"/>
  <c r="CL134"/>
  <c r="CS178"/>
  <c r="CT199"/>
  <c r="CT197" i="7"/>
  <c r="DI186"/>
  <c r="CY134" i="8"/>
  <c r="CP145"/>
  <c r="DF221"/>
  <c r="CZ145"/>
  <c r="CT134"/>
  <c r="CZ200"/>
  <c r="DI165" i="7"/>
  <c r="DB186"/>
  <c r="DH134" i="8"/>
  <c r="CP221"/>
  <c r="CG156"/>
  <c r="CP120" i="7"/>
  <c r="CT165"/>
  <c r="DD110"/>
  <c r="CX167" i="8"/>
  <c r="CI123"/>
  <c r="CG199"/>
  <c r="CN200"/>
  <c r="DH110" i="7"/>
  <c r="CE100" i="8"/>
  <c r="CU153" i="7"/>
  <c r="CV87"/>
  <c r="CY188" i="8"/>
  <c r="CQ209"/>
  <c r="DD174" i="7"/>
  <c r="CN209" i="8"/>
  <c r="CO132"/>
  <c r="CV186"/>
  <c r="CK166"/>
  <c r="DH109" i="7"/>
  <c r="DE153"/>
  <c r="DE142"/>
  <c r="CZ166" i="8"/>
  <c r="CY100"/>
  <c r="DB87" i="7"/>
  <c r="DC100" i="8"/>
  <c r="DA153" i="7"/>
  <c r="CS188" i="8"/>
  <c r="CP155"/>
  <c r="CV120" i="7"/>
  <c r="CE155" i="8"/>
  <c r="CN109"/>
  <c r="CW118" i="7"/>
  <c r="CM154" i="8"/>
  <c r="CW63" i="7"/>
  <c r="DH121" i="8"/>
  <c r="CU210"/>
  <c r="DH132"/>
  <c r="CP197"/>
  <c r="CT121"/>
  <c r="CH143"/>
  <c r="CS162" i="7"/>
  <c r="CJ110" i="8"/>
  <c r="CD117"/>
  <c r="DF83" i="7"/>
  <c r="CP48"/>
  <c r="CT118"/>
  <c r="CU104" i="8"/>
  <c r="CJ93"/>
  <c r="CW94" i="7"/>
  <c r="DD114" i="8"/>
  <c r="DH120"/>
  <c r="CW73" i="7"/>
  <c r="DB38" i="8"/>
  <c r="CG24"/>
  <c r="CN15"/>
  <c r="DH16" i="7"/>
  <c r="CZ128" i="8"/>
  <c r="DE64"/>
  <c r="CM49"/>
  <c r="CL111"/>
  <c r="CL222"/>
  <c r="CJ111"/>
  <c r="CQ111"/>
  <c r="CV131" i="7"/>
  <c r="CL133" i="8"/>
  <c r="CZ111"/>
  <c r="DD144"/>
  <c r="DD109" i="7"/>
  <c r="DF144" i="8"/>
  <c r="CT133"/>
  <c r="CM209"/>
  <c r="CS130" i="7"/>
  <c r="CU154" i="8"/>
  <c r="CX130" i="7"/>
  <c r="CX99" i="8"/>
  <c r="DI97" i="7"/>
  <c r="CV122" i="8"/>
  <c r="CF144"/>
  <c r="DC154" i="7"/>
  <c r="CO144" i="8"/>
  <c r="CK112"/>
  <c r="CW156"/>
  <c r="CL234"/>
  <c r="CW98" i="7"/>
  <c r="CT145" i="8"/>
  <c r="DD88" i="7"/>
  <c r="CX121"/>
  <c r="CU186"/>
  <c r="CN123" i="8"/>
  <c r="DB234"/>
  <c r="CD199"/>
  <c r="CQ88" i="7"/>
  <c r="CE189" i="8"/>
  <c r="CY123"/>
  <c r="CO166"/>
  <c r="DF165" i="7"/>
  <c r="DG144" i="8"/>
  <c r="CQ121" i="7"/>
  <c r="CF233" i="8"/>
  <c r="DF199"/>
  <c r="CG112"/>
  <c r="CV199"/>
  <c r="CG200"/>
  <c r="CM178"/>
  <c r="DC143" i="7"/>
  <c r="CF177" i="8"/>
  <c r="DD186" i="7"/>
  <c r="CX134" i="8"/>
  <c r="DG188"/>
  <c r="CT121" i="7"/>
  <c r="DA178" i="8"/>
  <c r="CP164" i="7"/>
  <c r="CR198" i="8"/>
  <c r="CU165" i="7"/>
  <c r="DD197"/>
  <c r="CV220" i="8"/>
  <c r="CX122"/>
  <c r="CH144"/>
  <c r="CT177"/>
  <c r="CD99"/>
  <c r="DC133"/>
  <c r="CW166"/>
  <c r="CS209"/>
  <c r="CX185" i="7"/>
  <c r="DA185"/>
  <c r="CS100" i="8"/>
  <c r="CW152" i="7"/>
  <c r="CZ187" i="8"/>
  <c r="CF153" i="7"/>
  <c r="CP141"/>
  <c r="CQ133" i="8"/>
  <c r="DA144"/>
  <c r="DB166"/>
  <c r="DE110"/>
  <c r="CS121"/>
  <c r="CV209"/>
  <c r="DE76"/>
  <c r="CH165"/>
  <c r="DA75" i="7"/>
  <c r="CG88" i="8"/>
  <c r="CS76"/>
  <c r="CX132"/>
  <c r="CG109"/>
  <c r="CK88"/>
  <c r="DF64" i="7"/>
  <c r="DH74"/>
  <c r="DD164" i="8"/>
  <c r="CO83"/>
  <c r="DG61"/>
  <c r="DC96" i="7"/>
  <c r="DD117"/>
  <c r="DF58"/>
  <c r="CP70"/>
  <c r="DF83" i="8"/>
  <c r="DB164"/>
  <c r="CS63"/>
  <c r="CH38"/>
  <c r="CS14" i="7"/>
  <c r="CO57" i="8"/>
  <c r="DE116" i="7"/>
  <c r="CQ222" i="8"/>
  <c r="DD188"/>
  <c r="DD155"/>
  <c r="CX222"/>
  <c r="CZ155"/>
  <c r="CG188"/>
  <c r="CH209"/>
  <c r="DG143"/>
  <c r="CT131" i="7"/>
  <c r="CF109"/>
  <c r="CU133" i="8"/>
  <c r="CZ120" i="7"/>
  <c r="DH88" i="8"/>
  <c r="CM76"/>
  <c r="CK132"/>
  <c r="CP85" i="7"/>
  <c r="CI87" i="8"/>
  <c r="DG138"/>
  <c r="DI118" i="7"/>
  <c r="CH117" i="8"/>
  <c r="CL80"/>
  <c r="CX27" i="7"/>
  <c r="CP102" i="8"/>
  <c r="DD62"/>
  <c r="CH72"/>
  <c r="DE50" i="7"/>
  <c r="CW106"/>
  <c r="CT74"/>
  <c r="CZ69"/>
  <c r="CX152" i="8"/>
  <c r="DC39" i="7"/>
  <c r="CH92" i="8"/>
  <c r="CK72"/>
  <c r="CF139"/>
  <c r="DE174"/>
  <c r="CO46"/>
  <c r="DC38"/>
  <c r="DG149"/>
  <c r="DH129" i="7"/>
  <c r="CY71" i="8"/>
  <c r="CG129"/>
  <c r="CO95"/>
  <c r="CK86"/>
  <c r="DB84"/>
  <c r="CX73" i="7"/>
  <c r="CM106" i="8"/>
  <c r="CP57"/>
  <c r="CI185"/>
  <c r="CQ110"/>
  <c r="CV86" i="7"/>
  <c r="DF163"/>
  <c r="DA154" i="8"/>
  <c r="CM132"/>
  <c r="DA107" i="7"/>
  <c r="CF174" i="8"/>
  <c r="CW154"/>
  <c r="CD162"/>
  <c r="DD110"/>
  <c r="DG196"/>
  <c r="CJ74" i="7"/>
  <c r="CQ64" i="8"/>
  <c r="CP81"/>
  <c r="CS68"/>
  <c r="DB153"/>
  <c r="CF74"/>
  <c r="CY128"/>
  <c r="CH49"/>
  <c r="CJ152"/>
  <c r="CK131"/>
  <c r="DA87"/>
  <c r="DG129"/>
  <c r="CF70"/>
  <c r="DC89"/>
  <c r="CW151"/>
  <c r="CX24" i="7"/>
  <c r="CS162" i="8"/>
  <c r="DH85"/>
  <c r="DH27" i="7"/>
  <c r="CE198" i="8"/>
  <c r="CP46" i="7"/>
  <c r="DD47" i="8"/>
  <c r="CR128"/>
  <c r="CE164"/>
  <c r="CJ96" i="7"/>
  <c r="CV126"/>
  <c r="CV128" i="8"/>
  <c r="CT46"/>
  <c r="DD59" i="7"/>
  <c r="CO148" i="8"/>
  <c r="DB28"/>
  <c r="CR12"/>
  <c r="CG67"/>
  <c r="CS49"/>
  <c r="CJ129"/>
  <c r="DE161"/>
  <c r="CK68"/>
  <c r="CU117" i="7"/>
  <c r="CZ58"/>
  <c r="CG39" i="8"/>
  <c r="CW131"/>
  <c r="CX75"/>
  <c r="DH108"/>
  <c r="CD85"/>
  <c r="CW162"/>
  <c r="DC118"/>
  <c r="CF103"/>
  <c r="CP15"/>
  <c r="CR115"/>
  <c r="CU130"/>
  <c r="DB24" i="7"/>
  <c r="DC92" i="8"/>
  <c r="CL113"/>
  <c r="DF108" i="7"/>
  <c r="CK142" i="8"/>
  <c r="CS142"/>
  <c r="CT88"/>
  <c r="CZ99"/>
  <c r="CJ118" i="7"/>
  <c r="CR48" i="8"/>
  <c r="DA101" i="7"/>
  <c r="CX102" i="8"/>
  <c r="DG23"/>
  <c r="CH69"/>
  <c r="CL162"/>
  <c r="CZ198"/>
  <c r="CE38"/>
  <c r="CI40"/>
  <c r="CI85"/>
  <c r="CU101" i="7"/>
  <c r="CD130" i="8"/>
  <c r="CF127" i="7"/>
  <c r="DF47" i="8"/>
  <c r="CZ26" i="7"/>
  <c r="DD44"/>
  <c r="DA97" i="8"/>
  <c r="CM25"/>
  <c r="CZ68"/>
  <c r="CO47"/>
  <c r="CO70"/>
  <c r="CX28"/>
  <c r="DI96" i="7"/>
  <c r="CV94"/>
  <c r="CZ35" i="8"/>
  <c r="DI67" i="7"/>
  <c r="CG174" i="8"/>
  <c r="CY128" i="7"/>
  <c r="CI13" i="8"/>
  <c r="CY46"/>
  <c r="DE59"/>
  <c r="CQ63"/>
  <c r="CF125"/>
  <c r="CQ80" i="7"/>
  <c r="CM71" i="8"/>
  <c r="CD150"/>
  <c r="CK70"/>
  <c r="CQ40" i="7"/>
  <c r="CP97" i="8"/>
  <c r="DA12" i="7"/>
  <c r="CN162" i="8"/>
  <c r="CD93"/>
  <c r="DH138"/>
  <c r="CK38"/>
  <c r="CM128"/>
  <c r="DE115"/>
  <c r="CY91"/>
  <c r="DI150" i="7"/>
  <c r="CP72" i="8"/>
  <c r="CP35"/>
  <c r="CZ115" i="7"/>
  <c r="DE92"/>
  <c r="DA107" i="8"/>
  <c r="CM15"/>
  <c r="CY55" i="7"/>
  <c r="CZ121"/>
  <c r="CM200" i="8"/>
  <c r="CW87" i="7"/>
  <c r="CX197"/>
  <c r="CY186"/>
  <c r="CS167" i="8"/>
  <c r="CJ132" i="7"/>
  <c r="CL178" i="8"/>
  <c r="CF175" i="7"/>
  <c r="CT112" i="8"/>
  <c r="CS142" i="7"/>
  <c r="CU88"/>
  <c r="CH167" i="8"/>
  <c r="DG199"/>
  <c r="DD143" i="7"/>
  <c r="CH178" i="8"/>
  <c r="DH121" i="7"/>
  <c r="CZ189" i="8"/>
  <c r="CV175" i="7"/>
  <c r="CY197"/>
  <c r="DC175"/>
  <c r="CJ156" i="8"/>
  <c r="DB132" i="7"/>
  <c r="CH189" i="8"/>
  <c r="DC178"/>
  <c r="CI112"/>
  <c r="CQ123"/>
  <c r="CX200"/>
  <c r="CL112"/>
  <c r="CM199"/>
  <c r="DF186" i="7"/>
  <c r="DC197"/>
  <c r="DH189" i="8"/>
  <c r="CM189"/>
  <c r="DC199"/>
  <c r="CO133"/>
  <c r="DE221"/>
  <c r="CX156"/>
  <c r="CW142" i="7"/>
  <c r="CS200" i="8"/>
  <c r="CK234"/>
  <c r="DH143" i="7"/>
  <c r="CZ178" i="8"/>
  <c r="DE199"/>
  <c r="CQ132" i="7"/>
  <c r="DE154"/>
  <c r="CV177" i="8"/>
  <c r="DE132" i="7"/>
  <c r="DE99"/>
  <c r="CJ175"/>
  <c r="CV133" i="8"/>
  <c r="CX112"/>
  <c r="CJ165" i="7"/>
  <c r="DD154"/>
  <c r="CX123" i="8"/>
  <c r="CY165" i="7"/>
  <c r="DG220" i="8"/>
  <c r="CK178"/>
  <c r="CS164" i="7"/>
  <c r="CD198" i="8"/>
  <c r="CF155"/>
  <c r="CS120" i="7"/>
  <c r="CF154"/>
  <c r="CU175"/>
  <c r="CF186"/>
  <c r="DD167" i="8"/>
  <c r="CN234"/>
  <c r="CM156"/>
  <c r="CT187"/>
  <c r="CQ153" i="7"/>
  <c r="DG99" i="8"/>
  <c r="DB185" i="7"/>
  <c r="CW86"/>
  <c r="CZ109"/>
  <c r="CV109"/>
  <c r="DA133" i="8"/>
  <c r="CT120" i="7"/>
  <c r="CE222" i="8"/>
  <c r="CN188"/>
  <c r="DA122"/>
  <c r="CU122"/>
  <c r="CJ98" i="7"/>
  <c r="DB76"/>
  <c r="DE120"/>
  <c r="CI188" i="8"/>
  <c r="CI111"/>
  <c r="CR165"/>
  <c r="CE188"/>
  <c r="DB109" i="7"/>
  <c r="CQ98"/>
  <c r="CU209" i="8"/>
  <c r="DE188"/>
  <c r="CN177"/>
  <c r="CJ155"/>
  <c r="CZ122"/>
  <c r="CM122"/>
  <c r="CR110"/>
  <c r="DF133"/>
  <c r="CF98" i="7"/>
  <c r="CP97"/>
  <c r="CM155" i="8"/>
  <c r="DE109" i="7"/>
  <c r="CY185"/>
  <c r="CS166" i="8"/>
  <c r="CW132"/>
  <c r="DC142"/>
  <c r="DI108" i="7"/>
  <c r="DH175" i="8"/>
  <c r="CT130" i="7"/>
  <c r="DD121" i="8"/>
  <c r="CK154"/>
  <c r="CO108"/>
  <c r="CL132"/>
  <c r="DE107" i="7"/>
  <c r="DD99" i="8"/>
  <c r="DC119" i="7"/>
  <c r="CY76" i="8"/>
  <c r="DF163"/>
  <c r="DA110"/>
  <c r="CV120"/>
  <c r="CL176"/>
  <c r="CL98"/>
  <c r="CP117" i="7"/>
  <c r="DA52"/>
  <c r="DD39"/>
  <c r="CP38"/>
  <c r="CF11"/>
  <c r="CF36" i="8"/>
  <c r="DF86"/>
  <c r="DB127" i="7"/>
  <c r="CU140"/>
  <c r="CV52"/>
  <c r="DI61"/>
  <c r="CT79" i="8"/>
  <c r="CO69"/>
  <c r="CM91"/>
  <c r="CN116"/>
  <c r="CF150" i="7"/>
  <c r="CE108" i="8"/>
  <c r="DC87"/>
  <c r="CU52" i="7"/>
  <c r="DE126"/>
  <c r="CG97" i="8"/>
  <c r="CU45" i="7"/>
  <c r="DH36"/>
  <c r="CH118" i="8"/>
  <c r="DF115"/>
  <c r="CJ107"/>
  <c r="CI50"/>
  <c r="DG95"/>
  <c r="DE73"/>
  <c r="DF174" i="7"/>
  <c r="DE166" i="8"/>
  <c r="DB98" i="7"/>
  <c r="DC177" i="8"/>
  <c r="DI87" i="7"/>
  <c r="CY164"/>
  <c r="CK111" i="8"/>
  <c r="CG100"/>
  <c r="DB133"/>
  <c r="CI222"/>
  <c r="CZ142" i="7"/>
  <c r="CJ120"/>
  <c r="CJ122" i="8"/>
  <c r="DF187"/>
  <c r="CX153" i="7"/>
  <c r="DC155" i="8"/>
  <c r="CX87" i="7"/>
  <c r="CU166" i="8"/>
  <c r="DF155"/>
  <c r="DH122"/>
  <c r="CJ188"/>
  <c r="CZ131" i="7"/>
  <c r="CS97"/>
  <c r="DI174"/>
  <c r="CY122" i="8"/>
  <c r="CQ87" i="7"/>
  <c r="CH99" i="8"/>
  <c r="CQ99"/>
  <c r="DC152" i="7"/>
  <c r="CU88" i="8"/>
  <c r="CZ107" i="7"/>
  <c r="DC109" i="8"/>
  <c r="DA121"/>
  <c r="CI210"/>
  <c r="CR209"/>
  <c r="CS88"/>
  <c r="CS210"/>
  <c r="CZ176"/>
  <c r="CU131"/>
  <c r="DG160"/>
  <c r="CP84" i="7"/>
  <c r="DA59"/>
  <c r="CX61"/>
  <c r="CR73" i="8"/>
  <c r="CP185"/>
  <c r="DC44" i="7"/>
  <c r="CU69" i="8"/>
  <c r="DE151"/>
  <c r="CY93" i="7"/>
  <c r="CV26" i="8"/>
  <c r="DA47"/>
  <c r="CT26" i="7"/>
  <c r="CV51"/>
  <c r="CJ161" i="8"/>
  <c r="CD197"/>
  <c r="DA60"/>
  <c r="CM85"/>
  <c r="CK49"/>
  <c r="CV152"/>
  <c r="CO113"/>
  <c r="CQ150"/>
  <c r="CW79" i="7"/>
  <c r="CW48" i="8"/>
  <c r="CU99"/>
  <c r="CN132"/>
  <c r="CD153"/>
  <c r="CL154"/>
  <c r="CT165"/>
  <c r="CU64" i="7"/>
  <c r="CS107"/>
  <c r="CP163" i="8"/>
  <c r="DE99"/>
  <c r="CZ97" i="7"/>
  <c r="CO162" i="8"/>
  <c r="CJ11" i="7"/>
  <c r="DG115" i="8"/>
  <c r="DB92" i="7"/>
  <c r="CW62"/>
  <c r="CP60"/>
  <c r="CL64" i="8"/>
  <c r="CL76"/>
  <c r="CX98"/>
  <c r="DC50" i="7"/>
  <c r="CW54"/>
  <c r="CQ14" i="8"/>
  <c r="CP107"/>
  <c r="CL137"/>
  <c r="CX103" i="7"/>
  <c r="CT39" i="8"/>
  <c r="CO184"/>
  <c r="CK51"/>
  <c r="CW36" i="7"/>
  <c r="CU28"/>
  <c r="CY86" i="8"/>
  <c r="CR114"/>
  <c r="DD137"/>
  <c r="CD25"/>
  <c r="CV151"/>
  <c r="CE79"/>
  <c r="DF101"/>
  <c r="CR61"/>
  <c r="CU78" i="7"/>
  <c r="CD80" i="8"/>
  <c r="CU81" i="7"/>
  <c r="CR172" i="8"/>
  <c r="DF58"/>
  <c r="CM108"/>
  <c r="CS74"/>
  <c r="CN79"/>
  <c r="CS86"/>
  <c r="DH62"/>
  <c r="CZ149"/>
  <c r="DH71"/>
  <c r="DC92" i="7"/>
  <c r="DE49"/>
  <c r="DA150" i="8"/>
  <c r="DA92"/>
  <c r="CX69" i="7"/>
  <c r="DF105" i="8"/>
  <c r="DA70" i="7"/>
  <c r="DD83" i="8"/>
  <c r="CZ70" i="7"/>
  <c r="CY46"/>
  <c r="CY106" i="8"/>
  <c r="CH104"/>
  <c r="CW120"/>
  <c r="CE25"/>
  <c r="CX46"/>
  <c r="CH140"/>
  <c r="DC115" i="7"/>
  <c r="DC210" i="8"/>
  <c r="CD141"/>
  <c r="CG143"/>
  <c r="CN175"/>
  <c r="CW129" i="7"/>
  <c r="CM88" i="8"/>
  <c r="DG141"/>
  <c r="CY185"/>
  <c r="DE96"/>
  <c r="DF78" i="7"/>
  <c r="CH109" i="8"/>
  <c r="CV47" i="7"/>
  <c r="DE78"/>
  <c r="DC117"/>
  <c r="CN16" i="8"/>
  <c r="CP116"/>
  <c r="DH56" i="7"/>
  <c r="CW98" i="8"/>
  <c r="CY44" i="7"/>
  <c r="DE104" i="8"/>
  <c r="CU129" i="7"/>
  <c r="DA115" i="8"/>
  <c r="CV56" i="7"/>
  <c r="CX14" i="8"/>
  <c r="CZ69"/>
  <c r="CH126"/>
  <c r="DC55" i="7"/>
  <c r="CU114"/>
  <c r="CF101"/>
  <c r="DH14"/>
  <c r="CI37" i="8"/>
  <c r="CF116"/>
  <c r="DG92"/>
  <c r="CD151"/>
  <c r="DB126" i="7"/>
  <c r="CZ15" i="8"/>
  <c r="CY117" i="7"/>
  <c r="CE117" i="8"/>
  <c r="DA38" i="7"/>
  <c r="CV55"/>
  <c r="CU59"/>
  <c r="CX71"/>
  <c r="DH119" i="8"/>
  <c r="DH84" i="7"/>
  <c r="CQ115"/>
  <c r="DE75" i="8"/>
  <c r="CN59"/>
  <c r="DD126" i="7"/>
  <c r="DA56"/>
  <c r="CT79"/>
  <c r="CF45"/>
  <c r="DH89" i="8"/>
  <c r="CO74"/>
  <c r="CW174"/>
  <c r="CO35"/>
  <c r="CY91" i="7"/>
  <c r="DF82"/>
  <c r="DH12"/>
  <c r="CZ39" i="8"/>
  <c r="CO58"/>
  <c r="DA40" i="7"/>
  <c r="CZ49"/>
  <c r="CH40" i="8"/>
  <c r="DC66" i="7"/>
  <c r="CH149" i="8"/>
  <c r="CJ25"/>
  <c r="CQ38" i="7"/>
  <c r="CT75" i="8"/>
  <c r="DA128"/>
  <c r="CE145"/>
  <c r="CD166"/>
  <c r="DD165" i="7"/>
  <c r="CJ234" i="8"/>
  <c r="CV233"/>
  <c r="DD189"/>
  <c r="CK200"/>
  <c r="CE199"/>
  <c r="DB167"/>
  <c r="CX145"/>
  <c r="CX132" i="7"/>
  <c r="CD220" i="8"/>
  <c r="CJ112"/>
  <c r="CT110" i="7"/>
  <c r="CE200" i="8"/>
  <c r="DG133"/>
  <c r="CP131" i="7"/>
  <c r="CY99"/>
  <c r="DG111" i="8"/>
  <c r="DC167"/>
  <c r="CH234"/>
  <c r="CV110" i="7"/>
  <c r="CO122" i="8"/>
  <c r="CW178"/>
  <c r="CU99" i="7"/>
  <c r="DE143"/>
  <c r="DH175"/>
  <c r="DD156" i="8"/>
  <c r="CO188"/>
  <c r="CY167"/>
  <c r="CG145"/>
  <c r="CP109" i="7"/>
  <c r="CQ134" i="8"/>
  <c r="DB123"/>
  <c r="DF143" i="7"/>
  <c r="DI110"/>
  <c r="CZ88"/>
  <c r="CR177" i="8"/>
  <c r="CQ186" i="7"/>
  <c r="CQ234" i="8"/>
  <c r="CV111"/>
  <c r="DC121" i="7"/>
  <c r="DG122" i="8"/>
  <c r="CW120" i="7"/>
  <c r="CF166" i="8"/>
  <c r="CY200"/>
  <c r="CJ143" i="7"/>
  <c r="CF88"/>
  <c r="CL221" i="8"/>
  <c r="DA189"/>
  <c r="CP200"/>
  <c r="CT178"/>
  <c r="CW134"/>
  <c r="CO177"/>
  <c r="DF121" i="7"/>
  <c r="CH112" i="8"/>
  <c r="DF178"/>
  <c r="CS174" i="7"/>
  <c r="CW221" i="8"/>
  <c r="CJ99" i="7"/>
  <c r="CO155" i="8"/>
  <c r="CS199"/>
  <c r="DC165" i="7"/>
  <c r="CI221" i="8"/>
  <c r="DH178"/>
  <c r="DE134"/>
  <c r="CX165" i="7"/>
  <c r="DF175"/>
  <c r="CJ197"/>
  <c r="DE121"/>
  <c r="DB155" i="8"/>
  <c r="CQ122"/>
  <c r="CZ164" i="7"/>
  <c r="CJ142"/>
  <c r="DC144" i="8"/>
  <c r="CG155"/>
  <c r="CS155"/>
  <c r="DG132"/>
  <c r="DI142" i="7"/>
  <c r="CJ153"/>
  <c r="DC166" i="8"/>
  <c r="CG111"/>
  <c r="DC187"/>
  <c r="DH100"/>
  <c r="CJ100"/>
  <c r="CZ185" i="7"/>
  <c r="DI120"/>
  <c r="DE187" i="8"/>
  <c r="DI131" i="7"/>
  <c r="CY120"/>
  <c r="CS173"/>
  <c r="CQ164"/>
  <c r="DF142"/>
  <c r="CJ222" i="8"/>
  <c r="DC111"/>
  <c r="CR208"/>
  <c r="DD120" i="7"/>
  <c r="CK209" i="8"/>
  <c r="DF120" i="7"/>
  <c r="CJ177" i="8"/>
  <c r="DE133"/>
  <c r="DB187"/>
  <c r="CR132"/>
  <c r="DC122"/>
  <c r="CS184" i="7"/>
  <c r="CS141"/>
  <c r="CW108"/>
  <c r="DD209" i="8"/>
  <c r="CN222"/>
  <c r="DE108" i="7"/>
  <c r="CT163"/>
  <c r="CQ175" i="8"/>
  <c r="CV97" i="7"/>
  <c r="CT173"/>
  <c r="CF173"/>
  <c r="DA175" i="8"/>
  <c r="CL197"/>
  <c r="DG175"/>
  <c r="CF108"/>
  <c r="CU110"/>
  <c r="DB163" i="7"/>
  <c r="CU130"/>
  <c r="CV164" i="8"/>
  <c r="DH163"/>
  <c r="CR98"/>
  <c r="CH175"/>
  <c r="CO196"/>
  <c r="CZ130" i="7"/>
  <c r="CW151"/>
  <c r="CV98" i="8"/>
  <c r="CX197"/>
  <c r="CM176"/>
  <c r="CI120"/>
  <c r="CS153"/>
  <c r="CS95" i="7"/>
  <c r="CX137" i="8"/>
  <c r="CF67"/>
  <c r="CZ141"/>
  <c r="CL81"/>
  <c r="CU128"/>
  <c r="DB61"/>
  <c r="CT44" i="7"/>
  <c r="DB87" i="8"/>
  <c r="CR37"/>
  <c r="CX57"/>
  <c r="CW81"/>
  <c r="CW64"/>
  <c r="CX58"/>
  <c r="CP148" i="7"/>
  <c r="DB137"/>
  <c r="CH131" i="8"/>
  <c r="CL153"/>
  <c r="CT96" i="7"/>
  <c r="DH76" i="8"/>
  <c r="CO24"/>
  <c r="CU80"/>
  <c r="DI25" i="7"/>
  <c r="CT151" i="8"/>
  <c r="CY60"/>
  <c r="DD72" i="7"/>
  <c r="CT94"/>
  <c r="CV95" i="8"/>
  <c r="DE100"/>
  <c r="DE222"/>
  <c r="CP133"/>
  <c r="CT155"/>
  <c r="DD177"/>
  <c r="CX174" i="7"/>
  <c r="CU177" i="8"/>
  <c r="CX164" i="7"/>
  <c r="CJ144" i="8"/>
  <c r="CV164" i="7"/>
  <c r="CG209" i="8"/>
  <c r="DI164" i="7"/>
  <c r="DE87"/>
  <c r="CR121" i="8"/>
  <c r="CJ166"/>
  <c r="CW119" i="7"/>
  <c r="DF131"/>
  <c r="DC222" i="8"/>
  <c r="CP144"/>
  <c r="DD100"/>
  <c r="CZ153" i="7"/>
  <c r="CY187" i="8"/>
  <c r="DA64" i="7"/>
  <c r="DG131" i="8"/>
  <c r="DB86" i="7"/>
  <c r="CN110" i="8"/>
  <c r="DB76"/>
  <c r="CF98"/>
  <c r="CE210"/>
  <c r="DB141" i="7"/>
  <c r="CF130"/>
  <c r="CH142" i="8"/>
  <c r="CF109"/>
  <c r="CF164"/>
  <c r="CT143"/>
  <c r="CJ69"/>
  <c r="DD74" i="7"/>
  <c r="DJ74" s="1"/>
  <c r="DK74" s="1"/>
  <c r="DB36"/>
  <c r="DD38" i="8"/>
  <c r="CO125"/>
  <c r="DB52" i="7"/>
  <c r="CX97" i="8"/>
  <c r="CI94"/>
  <c r="DE57" i="7"/>
  <c r="CF75" i="8"/>
  <c r="CL48"/>
  <c r="CV36" i="7"/>
  <c r="DE114" i="8"/>
  <c r="CX37" i="7"/>
  <c r="CJ138" i="8"/>
  <c r="DC52"/>
  <c r="DH16"/>
  <c r="CY126"/>
  <c r="DH27"/>
  <c r="DF120"/>
  <c r="CX25"/>
  <c r="CF39" i="7"/>
  <c r="DB131" i="8"/>
  <c r="CU174"/>
  <c r="CT82" i="7"/>
  <c r="CF81" i="8"/>
  <c r="DE38" i="7"/>
  <c r="CX151" i="8"/>
  <c r="CE126"/>
  <c r="CS63" i="7"/>
  <c r="CW142" i="8"/>
  <c r="CL142"/>
  <c r="DF86" i="7"/>
  <c r="CE176" i="8"/>
  <c r="CY97" i="7"/>
  <c r="DA119"/>
  <c r="CI165" i="8"/>
  <c r="CO75"/>
  <c r="CM109"/>
  <c r="CJ121"/>
  <c r="CO141"/>
  <c r="CV25" i="7"/>
  <c r="CL108" i="8"/>
  <c r="CI127"/>
  <c r="DH69" i="7"/>
  <c r="CD119" i="8"/>
  <c r="CV56"/>
  <c r="DG137"/>
  <c r="CS88" i="7"/>
  <c r="CS12"/>
  <c r="CV104" i="8"/>
  <c r="CK24"/>
  <c r="DF37"/>
  <c r="DC151" i="7"/>
  <c r="DC25" i="8"/>
  <c r="CF51"/>
  <c r="CW80"/>
  <c r="DH39" i="7"/>
  <c r="CZ60" i="8"/>
  <c r="DC36"/>
  <c r="CJ92" i="7"/>
  <c r="DD49"/>
  <c r="CH113" i="8"/>
  <c r="DD16"/>
  <c r="DD97"/>
  <c r="CX96" i="7"/>
  <c r="CK96" i="8"/>
  <c r="DH139" i="7"/>
  <c r="DI106"/>
  <c r="CZ86" i="8"/>
  <c r="DE106"/>
  <c r="DA85" i="7"/>
  <c r="CV115" i="8"/>
  <c r="DB58"/>
  <c r="CU39" i="7"/>
  <c r="CM103" i="8"/>
  <c r="CQ107"/>
  <c r="CW139" i="7"/>
  <c r="CP126"/>
  <c r="DA126"/>
  <c r="CY137" i="8"/>
  <c r="CI26"/>
  <c r="CD92"/>
  <c r="DB102"/>
  <c r="CZ36"/>
  <c r="CF126" i="7"/>
  <c r="DD117" i="8"/>
  <c r="CZ97"/>
  <c r="DD119" i="7"/>
  <c r="DJ119" s="1"/>
  <c r="CY175" i="8"/>
  <c r="CV131"/>
  <c r="CX88"/>
  <c r="CZ59" i="7"/>
  <c r="CW128"/>
  <c r="DC95"/>
  <c r="CP160"/>
  <c r="DA142" i="8"/>
  <c r="DG51"/>
  <c r="DE125" i="7"/>
  <c r="CS46" i="8"/>
  <c r="DE93" i="7"/>
  <c r="CZ24" i="8"/>
  <c r="CK71"/>
  <c r="CP74"/>
  <c r="DC72" i="7"/>
  <c r="DC81"/>
  <c r="CZ85"/>
  <c r="CU56"/>
  <c r="DE128" i="8"/>
  <c r="CN28"/>
  <c r="CV127" i="7"/>
  <c r="CK67" i="8"/>
  <c r="CU67" i="7"/>
  <c r="CW137"/>
  <c r="DD26" i="8"/>
  <c r="CR83"/>
  <c r="DI83" i="7"/>
  <c r="CV151"/>
  <c r="CS84"/>
  <c r="CF149" i="8"/>
  <c r="DH73" i="7"/>
  <c r="CS66"/>
  <c r="CS117" i="8"/>
  <c r="DG25"/>
  <c r="CP128"/>
  <c r="CW52"/>
  <c r="CX78" i="7"/>
  <c r="CD94" i="8"/>
  <c r="CW161"/>
  <c r="CR102"/>
  <c r="CM80"/>
  <c r="CU82"/>
  <c r="CX118" i="7"/>
  <c r="DC140"/>
  <c r="CQ89"/>
  <c r="DC37"/>
  <c r="DG100" i="8"/>
  <c r="CV60"/>
  <c r="CR129"/>
  <c r="DD67" i="7"/>
  <c r="CM104" i="8"/>
  <c r="CX150"/>
  <c r="DA73"/>
  <c r="DA74" i="7"/>
  <c r="CJ129"/>
  <c r="CR126" i="8"/>
  <c r="CZ125"/>
  <c r="CP33" i="7"/>
  <c r="CE104" i="8"/>
  <c r="CU38" i="7"/>
  <c r="DH15"/>
  <c r="CK61" i="8"/>
  <c r="CJ28" i="7"/>
  <c r="CJ186" i="8"/>
  <c r="CJ16"/>
  <c r="CU107" i="7"/>
  <c r="DA162"/>
  <c r="CJ137"/>
  <c r="DG78" i="8"/>
  <c r="CN127"/>
  <c r="CU83"/>
  <c r="CF125" i="7"/>
  <c r="CO129" i="8"/>
  <c r="CK101"/>
  <c r="CO72"/>
  <c r="DI95" i="7"/>
  <c r="CQ14"/>
  <c r="DF152" i="8"/>
  <c r="CS83" i="7"/>
  <c r="DJ83" s="1"/>
  <c r="DK83" s="1"/>
  <c r="CL151" i="8"/>
  <c r="DD82" i="7"/>
  <c r="CQ85" i="8"/>
  <c r="CR101"/>
  <c r="CX161"/>
  <c r="CX105"/>
  <c r="CH161"/>
  <c r="DF138" i="7"/>
  <c r="DF93"/>
  <c r="CX36" i="8"/>
  <c r="CP39"/>
  <c r="DF70"/>
  <c r="DG34"/>
  <c r="CV117" i="7"/>
  <c r="CQ137" i="8"/>
  <c r="CH71"/>
  <c r="CU50" i="7"/>
  <c r="DA141" i="8"/>
  <c r="CV127"/>
  <c r="DH34" i="7"/>
  <c r="CZ40"/>
  <c r="CW74" i="8"/>
  <c r="CZ126" i="7"/>
  <c r="CS94"/>
  <c r="CL125" i="8"/>
  <c r="DC24"/>
  <c r="CG92"/>
  <c r="CP89"/>
  <c r="CH35"/>
  <c r="CF27"/>
  <c r="CY50"/>
  <c r="DA69"/>
  <c r="CZ152"/>
  <c r="CG38"/>
  <c r="CR24"/>
  <c r="DH141"/>
  <c r="DE117" i="7"/>
  <c r="CM92" i="8"/>
  <c r="CV128" i="7"/>
  <c r="CW68"/>
  <c r="CP35"/>
  <c r="DH22"/>
  <c r="DA150"/>
  <c r="CW88"/>
  <c r="CY66"/>
  <c r="CX11"/>
  <c r="CX46"/>
  <c r="DG127" i="8"/>
  <c r="CL141"/>
  <c r="DH79" i="7"/>
  <c r="CU62" i="8"/>
  <c r="DD64" i="7"/>
  <c r="CT132" i="8"/>
  <c r="DF128"/>
  <c r="CH97"/>
  <c r="CP100" i="7"/>
  <c r="CF152" i="8"/>
  <c r="CE127"/>
  <c r="CM185"/>
  <c r="CJ151" i="7"/>
  <c r="CF197" i="8"/>
  <c r="CV28" i="7"/>
  <c r="DG114" i="8"/>
  <c r="CZ119"/>
  <c r="CS67" i="7"/>
  <c r="CF92" i="8"/>
  <c r="CX101" i="7"/>
  <c r="CS26"/>
  <c r="CY92"/>
  <c r="CY151" i="8"/>
  <c r="CN149"/>
  <c r="CY198"/>
  <c r="CT125" i="7"/>
  <c r="DI92"/>
  <c r="CV14"/>
  <c r="CS129" i="8"/>
  <c r="DD129"/>
  <c r="CU142"/>
  <c r="DD130" i="7"/>
  <c r="CE88" i="8"/>
  <c r="DB197"/>
  <c r="CW175"/>
  <c r="DI107" i="7"/>
  <c r="CW140"/>
  <c r="CJ163"/>
  <c r="CZ64"/>
  <c r="CV97" i="8"/>
  <c r="DI74" i="7"/>
  <c r="CT66"/>
  <c r="DH104" i="8"/>
  <c r="DB151"/>
  <c r="DI44" i="7"/>
  <c r="BP379"/>
  <c r="CD34" i="8"/>
  <c r="CF52" i="7"/>
  <c r="DE98" i="8"/>
  <c r="CG25"/>
  <c r="CV93"/>
  <c r="CZ57" i="7"/>
  <c r="CW38" i="8"/>
  <c r="CN57"/>
  <c r="CZ82" i="7"/>
  <c r="CM98" i="8"/>
  <c r="DD149"/>
  <c r="CP49"/>
  <c r="DA106"/>
  <c r="DC106"/>
  <c r="CP150" i="7"/>
  <c r="CZ51"/>
  <c r="CF105"/>
  <c r="DB90"/>
  <c r="CT137"/>
  <c r="CP101" i="8"/>
  <c r="DH162" i="7"/>
  <c r="CI61" i="8"/>
  <c r="CR72"/>
  <c r="CF25" i="7"/>
  <c r="DH114"/>
  <c r="CV107" i="8"/>
  <c r="DD24" i="7"/>
  <c r="CY40" i="8"/>
  <c r="CQ120"/>
  <c r="CE93"/>
  <c r="CY81" i="7"/>
  <c r="DC125" i="8"/>
  <c r="CT153"/>
  <c r="DF23" i="7"/>
  <c r="CX47" i="8"/>
  <c r="DC80" i="7"/>
  <c r="DH81" i="8"/>
  <c r="CY68" i="7"/>
  <c r="CT126" i="8"/>
  <c r="DF125"/>
  <c r="CN118"/>
  <c r="CZ185"/>
  <c r="DD119"/>
  <c r="DE24" i="7"/>
  <c r="CT197" i="8"/>
  <c r="DF152" i="7"/>
  <c r="CV130"/>
  <c r="DE173"/>
  <c r="CX154" i="8"/>
  <c r="CP175"/>
  <c r="DD118"/>
  <c r="CD61"/>
  <c r="CV45"/>
  <c r="CS150" i="7"/>
  <c r="CV140"/>
  <c r="DI73"/>
  <c r="DB113"/>
  <c r="CK140" i="8"/>
  <c r="CJ28"/>
  <c r="CZ127" i="7"/>
  <c r="DF164" i="8"/>
  <c r="CN117"/>
  <c r="CI60"/>
  <c r="DA109"/>
  <c r="DF161" i="7"/>
  <c r="CH63" i="8"/>
  <c r="CI59"/>
  <c r="DC105" i="7"/>
  <c r="CJ141" i="8"/>
  <c r="DD11" i="7"/>
  <c r="CF93"/>
  <c r="CQ37"/>
  <c r="CV136" i="8"/>
  <c r="CW82"/>
  <c r="CS138" i="7"/>
  <c r="DH25"/>
  <c r="CL131" i="8"/>
  <c r="CP72" i="7"/>
  <c r="CU79" i="8"/>
  <c r="CJ73" i="7"/>
  <c r="DC89"/>
  <c r="CP198" i="8"/>
  <c r="CD160"/>
  <c r="CF93"/>
  <c r="CX186"/>
  <c r="CY37"/>
  <c r="CU106" i="7"/>
  <c r="CF25" i="8"/>
  <c r="DE95"/>
  <c r="CT115" i="7"/>
  <c r="CR96" i="8"/>
  <c r="CW90" i="7"/>
  <c r="CT48"/>
  <c r="CW70"/>
  <c r="DD78"/>
  <c r="DJ78" s="1"/>
  <c r="CI35" i="8"/>
  <c r="CI149"/>
  <c r="CW138" i="7"/>
  <c r="CK81" i="8"/>
  <c r="DF117"/>
  <c r="DG148"/>
  <c r="CV24"/>
  <c r="CV79" i="7"/>
  <c r="DB61"/>
  <c r="DG172" i="8"/>
  <c r="DH50"/>
  <c r="CP39" i="7"/>
  <c r="CT126"/>
  <c r="DG79" i="8"/>
  <c r="CZ16"/>
  <c r="CV70"/>
  <c r="DC25" i="7"/>
  <c r="DB115"/>
  <c r="CK167" i="8"/>
  <c r="DD199"/>
  <c r="DA199"/>
  <c r="CX154" i="7"/>
  <c r="DG177" i="8"/>
  <c r="CI200"/>
  <c r="DB145"/>
  <c r="DC234"/>
  <c r="DC186" i="7"/>
  <c r="CM112" i="8"/>
  <c r="CE112"/>
  <c r="DB200"/>
  <c r="CQ178"/>
  <c r="CS123"/>
  <c r="CE156"/>
  <c r="DG233"/>
  <c r="CI167"/>
  <c r="CN134"/>
  <c r="CF197" i="7"/>
  <c r="CZ186"/>
  <c r="CG234" i="8"/>
  <c r="CT154" i="7"/>
  <c r="CX189" i="8"/>
  <c r="DF134"/>
  <c r="CW123"/>
  <c r="CU132" i="7"/>
  <c r="DA123" i="8"/>
  <c r="DF156"/>
  <c r="CJ178"/>
  <c r="DA175" i="7"/>
  <c r="DA156" i="8"/>
  <c r="CM145"/>
  <c r="DD221"/>
  <c r="DI143" i="7"/>
  <c r="CE167" i="8"/>
  <c r="CU121" i="7"/>
  <c r="CZ156" i="8"/>
  <c r="CL199"/>
  <c r="CQ145"/>
  <c r="DE112"/>
  <c r="CH156"/>
  <c r="CV155"/>
  <c r="CO111"/>
  <c r="DF154" i="7"/>
  <c r="CQ143"/>
  <c r="CI199" i="8"/>
  <c r="CW185" i="7"/>
  <c r="CV132"/>
  <c r="CU145" i="8"/>
  <c r="CT189"/>
  <c r="CY112"/>
  <c r="CG167"/>
  <c r="CP123"/>
  <c r="CO233"/>
  <c r="CT167"/>
  <c r="CS87" i="7"/>
  <c r="DH165"/>
  <c r="CM167" i="8"/>
  <c r="DF110" i="7"/>
  <c r="CU199" i="8"/>
  <c r="CP156"/>
  <c r="DD99" i="7"/>
  <c r="CX175"/>
  <c r="CH123" i="8"/>
  <c r="CJ121" i="7"/>
  <c r="CW196"/>
  <c r="DB199" i="8"/>
  <c r="DI88" i="7"/>
  <c r="CS189" i="8"/>
  <c r="DF123"/>
  <c r="CX99" i="7"/>
  <c r="DD234" i="8"/>
  <c r="CQ221"/>
  <c r="CZ199"/>
  <c r="DH153" i="7"/>
  <c r="CN166" i="8"/>
  <c r="CM188"/>
  <c r="CP166"/>
  <c r="CI177"/>
  <c r="CD154"/>
  <c r="CT222"/>
  <c r="CT174" i="7"/>
  <c r="DG221" i="8"/>
  <c r="CY153" i="7"/>
  <c r="CE144" i="8"/>
  <c r="CN155"/>
  <c r="CF208"/>
  <c r="CD132"/>
  <c r="CM133"/>
  <c r="CX120" i="7"/>
  <c r="DA174"/>
  <c r="CX142"/>
  <c r="CZ174"/>
  <c r="CV185"/>
  <c r="CK100" i="8"/>
  <c r="CQ76" i="7"/>
  <c r="CP75"/>
  <c r="CT142"/>
  <c r="CN100" i="8"/>
  <c r="CN133"/>
  <c r="DE122"/>
  <c r="DF76" i="7"/>
  <c r="DH188" i="8"/>
  <c r="CL209"/>
  <c r="CM100"/>
  <c r="DH87" i="7"/>
  <c r="DB142"/>
  <c r="CU185"/>
  <c r="CV142"/>
  <c r="CW133" i="8"/>
  <c r="CG177"/>
  <c r="CN122"/>
  <c r="DG176"/>
  <c r="CJ132"/>
  <c r="DE130" i="7"/>
  <c r="DB97"/>
  <c r="CN154" i="8"/>
  <c r="DB173" i="7"/>
  <c r="CJ163" i="8"/>
  <c r="CE110"/>
  <c r="CF141" i="7"/>
  <c r="DD163" i="8"/>
  <c r="CJ143"/>
  <c r="CP76"/>
  <c r="CD120"/>
  <c r="CI176"/>
  <c r="CR131"/>
  <c r="CK99"/>
  <c r="CY107" i="7"/>
  <c r="CZ86"/>
  <c r="CY173"/>
  <c r="CV174" i="8"/>
  <c r="CK109"/>
  <c r="DF151" i="7"/>
  <c r="CU113" i="8"/>
  <c r="DD125"/>
  <c r="CQ87"/>
  <c r="CK185"/>
  <c r="DC51"/>
  <c r="CQ61" i="7"/>
  <c r="CK97" i="8"/>
  <c r="CU48"/>
  <c r="CY14"/>
  <c r="CV85" i="7"/>
  <c r="CP128"/>
  <c r="DD73"/>
  <c r="DJ73" s="1"/>
  <c r="CY16"/>
  <c r="DC37" i="8"/>
  <c r="DD137" i="7"/>
  <c r="CU103"/>
  <c r="CZ153" i="8"/>
  <c r="CN87"/>
  <c r="CK164"/>
  <c r="CQ85" i="7"/>
  <c r="DE138"/>
  <c r="CU118" i="8"/>
  <c r="CF115"/>
  <c r="CJ105"/>
  <c r="DG45"/>
  <c r="CE113"/>
  <c r="CW77" i="7"/>
  <c r="CS94" i="8"/>
  <c r="CP47" i="7"/>
  <c r="CD165" i="8"/>
  <c r="CM187"/>
  <c r="CW75" i="7"/>
  <c r="CY222" i="8"/>
  <c r="CM144"/>
  <c r="CP108" i="7"/>
  <c r="CS133" i="8"/>
  <c r="CT98" i="7"/>
  <c r="CJ76"/>
  <c r="DE98"/>
  <c r="CV187" i="8"/>
  <c r="CI122"/>
  <c r="CX100"/>
  <c r="CN187"/>
  <c r="CY155"/>
  <c r="CY166"/>
  <c r="CY98" i="7"/>
  <c r="CE122" i="8"/>
  <c r="CD221"/>
  <c r="CL144"/>
  <c r="DB144"/>
  <c r="DE131" i="7"/>
  <c r="DE155" i="8"/>
  <c r="DC75" i="7"/>
  <c r="CM163" i="8"/>
  <c r="DI141" i="7"/>
  <c r="CF97"/>
  <c r="CV108" i="8"/>
  <c r="CE109"/>
  <c r="CQ141" i="7"/>
  <c r="CS154" i="8"/>
  <c r="CP99"/>
  <c r="CX86" i="7"/>
  <c r="DH108"/>
  <c r="CY119"/>
  <c r="CO164" i="8"/>
  <c r="CS117" i="7"/>
  <c r="CW148"/>
  <c r="CU90"/>
  <c r="DE69" i="8"/>
  <c r="CG46"/>
  <c r="DD87"/>
  <c r="CM173"/>
  <c r="CD45"/>
  <c r="CJ79" i="7"/>
  <c r="CX153" i="8"/>
  <c r="DE85" i="7"/>
  <c r="CQ59" i="8"/>
  <c r="DE23" i="7"/>
  <c r="CQ118" i="8"/>
  <c r="CR23"/>
  <c r="CO91"/>
  <c r="CL70"/>
  <c r="DA48"/>
  <c r="DA83" i="7"/>
  <c r="DI40"/>
  <c r="DF57"/>
  <c r="DI85"/>
  <c r="CG63" i="8"/>
  <c r="CQ138"/>
  <c r="CY90" i="7"/>
  <c r="CE128" i="8"/>
  <c r="DE26"/>
  <c r="CO149"/>
  <c r="CX142"/>
  <c r="CW107" i="7"/>
  <c r="DE88" i="8"/>
  <c r="CW210"/>
  <c r="CW96" i="7"/>
  <c r="DE175" i="8"/>
  <c r="CI197"/>
  <c r="CH154"/>
  <c r="CZ175"/>
  <c r="CO131"/>
  <c r="DD154"/>
  <c r="CN197"/>
  <c r="DH58"/>
  <c r="CY87"/>
  <c r="DB149"/>
  <c r="CU126" i="7"/>
  <c r="DB50"/>
  <c r="CQ116" i="8"/>
  <c r="CE131"/>
  <c r="DC106" i="7"/>
  <c r="CK14" i="8"/>
  <c r="CE102"/>
  <c r="DG82"/>
  <c r="CJ95"/>
  <c r="CY138" i="7"/>
  <c r="CO128" i="8"/>
  <c r="CX149" i="7"/>
  <c r="CT35"/>
  <c r="DC128" i="8"/>
  <c r="CX60" i="7"/>
  <c r="CO94" i="8"/>
  <c r="DH107" i="7"/>
  <c r="DB89" i="8"/>
  <c r="CU83" i="7"/>
  <c r="CE13" i="8"/>
  <c r="DE113"/>
  <c r="DB58" i="7"/>
  <c r="CV11"/>
  <c r="DF126"/>
  <c r="CO56" i="8"/>
  <c r="CU129"/>
  <c r="CS68" i="7"/>
  <c r="CM24" i="8"/>
  <c r="CP61" i="7"/>
  <c r="DD81" i="8"/>
  <c r="CW26"/>
  <c r="DI70" i="7"/>
  <c r="CV63"/>
  <c r="DD152" i="8"/>
  <c r="DD25" i="7"/>
  <c r="CZ161"/>
  <c r="CP58" i="8"/>
  <c r="CX50" i="7"/>
  <c r="CJ52"/>
  <c r="CS125"/>
  <c r="CJ94"/>
  <c r="CY161"/>
  <c r="CJ69"/>
  <c r="CF38"/>
  <c r="CJ101"/>
  <c r="CW27" i="8"/>
  <c r="CU140"/>
  <c r="CZ107"/>
  <c r="CR26"/>
  <c r="DB59"/>
  <c r="CV108" i="7"/>
  <c r="CQ88" i="8"/>
  <c r="CW162" i="7"/>
  <c r="CI154" i="8"/>
  <c r="CZ74" i="7"/>
  <c r="CW94" i="8"/>
  <c r="CQ13"/>
  <c r="CQ81" i="7"/>
  <c r="CK89" i="8"/>
  <c r="CX52" i="7"/>
  <c r="DE115"/>
  <c r="CD12" i="8"/>
  <c r="CQ174"/>
  <c r="CK28"/>
  <c r="CW71"/>
  <c r="CS70"/>
  <c r="CI128"/>
  <c r="DD36" i="7"/>
  <c r="CW185" i="8"/>
  <c r="CW89" i="7"/>
  <c r="CW22"/>
  <c r="CH174" i="8"/>
  <c r="CR93"/>
  <c r="CP12" i="7"/>
  <c r="DC94" i="8"/>
  <c r="CH120"/>
  <c r="DA186"/>
  <c r="CE16"/>
  <c r="DI71" i="7"/>
  <c r="CW24" i="8"/>
  <c r="DF39" i="7"/>
  <c r="DC162"/>
  <c r="CK50" i="8"/>
  <c r="CV139" i="7"/>
  <c r="DB138"/>
  <c r="CF62"/>
  <c r="DA45"/>
  <c r="DC69" i="8"/>
  <c r="CY114"/>
  <c r="CK15"/>
  <c r="CE46"/>
  <c r="DI103" i="7"/>
  <c r="DI91"/>
  <c r="CL40" i="8"/>
  <c r="CZ72"/>
  <c r="DD107"/>
  <c r="CQ68"/>
  <c r="CX67" i="7"/>
  <c r="CW100"/>
  <c r="CP92"/>
  <c r="CV35" i="8"/>
  <c r="CD172"/>
  <c r="CV115" i="7"/>
  <c r="CE64" i="8"/>
  <c r="CJ102" i="7"/>
  <c r="CY70" i="8"/>
  <c r="CS32" i="7"/>
  <c r="CF82" i="8"/>
  <c r="CV26" i="7"/>
  <c r="CS62" i="8"/>
  <c r="CJ59" i="7"/>
  <c r="DA73"/>
  <c r="CY116"/>
  <c r="CU156" i="8"/>
  <c r="CY189"/>
  <c r="CN221"/>
  <c r="DE167"/>
  <c r="CP142" i="7"/>
  <c r="CX143"/>
  <c r="CZ197"/>
  <c r="CW164"/>
  <c r="CP134" i="8"/>
  <c r="DC132" i="7"/>
  <c r="DA200" i="8"/>
  <c r="CW174" i="7"/>
  <c r="CH221" i="8"/>
  <c r="CF133"/>
  <c r="DB99" i="7"/>
  <c r="CJ186"/>
  <c r="CZ112" i="8"/>
  <c r="CU200"/>
  <c r="CJ145"/>
  <c r="DH167"/>
  <c r="CH134"/>
  <c r="CV154" i="7"/>
  <c r="CO220" i="8"/>
  <c r="CU112"/>
  <c r="DI154" i="7"/>
  <c r="DH123" i="8"/>
  <c r="CX178"/>
  <c r="CV197" i="7"/>
  <c r="CG134" i="8"/>
  <c r="CF111"/>
  <c r="CN156"/>
  <c r="CK199"/>
  <c r="DB134"/>
  <c r="CW189"/>
  <c r="CS153" i="7"/>
  <c r="DC134" i="8"/>
  <c r="CD155"/>
  <c r="CY145"/>
  <c r="CO198"/>
  <c r="CQ112"/>
  <c r="DE165" i="7"/>
  <c r="CI178" i="8"/>
  <c r="DA110" i="7"/>
  <c r="CW131"/>
  <c r="CW199" i="8"/>
  <c r="DD178"/>
  <c r="CY199"/>
  <c r="DA132" i="7"/>
  <c r="CG123" i="8"/>
  <c r="CE134"/>
  <c r="CQ165" i="7"/>
  <c r="DA121"/>
  <c r="CK145" i="8"/>
  <c r="CJ88" i="7"/>
  <c r="CH145" i="8"/>
  <c r="DA154" i="7"/>
  <c r="DA167" i="8"/>
  <c r="DH99" i="7"/>
  <c r="DB197"/>
  <c r="CT175"/>
  <c r="CY175"/>
  <c r="CM221" i="8"/>
  <c r="CF165" i="7"/>
  <c r="CD111" i="8"/>
  <c r="DC112"/>
  <c r="CF188"/>
  <c r="CR166"/>
  <c r="DD145"/>
  <c r="CU167"/>
  <c r="CP196" i="7"/>
  <c r="DB175"/>
  <c r="DA99"/>
  <c r="CZ175"/>
  <c r="CQ199" i="8"/>
  <c r="CH199"/>
  <c r="CF220"/>
  <c r="DI132" i="7"/>
  <c r="DB120"/>
  <c r="DH111" i="8"/>
  <c r="CW187"/>
  <c r="CF164" i="7"/>
  <c r="CS187" i="8"/>
  <c r="DH98" i="7"/>
  <c r="CF120"/>
  <c r="CW173"/>
  <c r="CX131"/>
  <c r="DA100" i="8"/>
  <c r="CF142" i="7"/>
  <c r="CX98"/>
  <c r="DC188" i="8"/>
  <c r="CL188"/>
  <c r="DF111"/>
  <c r="DD76" i="7"/>
  <c r="CZ133" i="8"/>
  <c r="DG186"/>
  <c r="CY174" i="7"/>
  <c r="DH155" i="8"/>
  <c r="CT87" i="7"/>
  <c r="CG122" i="8"/>
  <c r="DB188"/>
  <c r="CX133"/>
  <c r="DA109" i="7"/>
  <c r="CQ166" i="8"/>
  <c r="DC76" i="7"/>
  <c r="DC98"/>
  <c r="CT109"/>
  <c r="DD187" i="8"/>
  <c r="CJ109" i="7"/>
  <c r="CW97"/>
  <c r="CV176" i="8"/>
  <c r="CV208"/>
  <c r="DF98" i="7"/>
  <c r="CZ142" i="8"/>
  <c r="DB119" i="7"/>
  <c r="CH210" i="8"/>
  <c r="CP172" i="7"/>
  <c r="DC154" i="8"/>
  <c r="DH176"/>
  <c r="DE132"/>
  <c r="CK210"/>
  <c r="CI175"/>
  <c r="CI143"/>
  <c r="DF173" i="7"/>
  <c r="CX64"/>
  <c r="DH119"/>
  <c r="CM197" i="8"/>
  <c r="CE163"/>
  <c r="DB107" i="7"/>
  <c r="DF176" i="8"/>
  <c r="DD132"/>
  <c r="DC86" i="7"/>
  <c r="CT119"/>
  <c r="CT210" i="8"/>
  <c r="CV152" i="7"/>
  <c r="CF75"/>
  <c r="CJ78"/>
  <c r="CE120" i="8"/>
  <c r="DH105" i="7"/>
  <c r="CH50" i="8"/>
  <c r="CP47"/>
  <c r="CP80"/>
  <c r="CY138"/>
  <c r="DC58"/>
  <c r="CM164"/>
  <c r="CD108"/>
  <c r="DE69" i="7"/>
  <c r="CX61" i="8"/>
  <c r="CJ25" i="7"/>
  <c r="CQ56"/>
  <c r="DH63"/>
  <c r="CI153" i="8"/>
  <c r="CS128" i="7"/>
  <c r="CV107"/>
  <c r="CT140" i="8"/>
  <c r="CV67"/>
  <c r="CX96"/>
  <c r="CX161" i="7"/>
  <c r="CI46" i="8"/>
  <c r="DG96"/>
  <c r="CY79" i="7"/>
  <c r="CT114"/>
  <c r="CE101" i="8"/>
  <c r="DA128" i="7"/>
  <c r="CM13" i="8"/>
  <c r="CS24"/>
  <c r="CT164" i="7"/>
  <c r="CF176" i="8"/>
  <c r="CF185" i="7"/>
  <c r="CJ185"/>
  <c r="CP187" i="8"/>
  <c r="CQ131" i="7"/>
  <c r="CG166" i="8"/>
  <c r="DA155"/>
  <c r="CT166"/>
  <c r="CI209"/>
  <c r="DD185" i="7"/>
  <c r="DG187" i="8"/>
  <c r="DA76" i="7"/>
  <c r="CH222" i="8"/>
  <c r="CQ177"/>
  <c r="DI98" i="7"/>
  <c r="CE111" i="8"/>
  <c r="CV221"/>
  <c r="CZ76" i="7"/>
  <c r="CW222" i="8"/>
  <c r="CU188"/>
  <c r="CV153" i="7"/>
  <c r="CW177" i="8"/>
  <c r="DB209"/>
  <c r="DI153" i="7"/>
  <c r="DF100" i="8"/>
  <c r="DD176"/>
  <c r="CQ86" i="7"/>
  <c r="CD164" i="8"/>
  <c r="DH210"/>
  <c r="CS109"/>
  <c r="DA99"/>
  <c r="CM165"/>
  <c r="CQ154"/>
  <c r="DC141" i="7"/>
  <c r="DD85"/>
  <c r="CU95" i="8"/>
  <c r="CI150"/>
  <c r="CP73"/>
  <c r="CS27" i="7"/>
  <c r="CL87" i="8"/>
  <c r="CW39"/>
  <c r="CS48" i="7"/>
  <c r="CQ74"/>
  <c r="CT106"/>
  <c r="CS140" i="8"/>
  <c r="CK105"/>
  <c r="DB79" i="7"/>
  <c r="DD92" i="8"/>
  <c r="DF81" i="7"/>
  <c r="CR105" i="8"/>
  <c r="DE39"/>
  <c r="DC126"/>
  <c r="CE47"/>
  <c r="CP67" i="7"/>
  <c r="CQ57"/>
  <c r="CJ87" i="8"/>
  <c r="CW102"/>
  <c r="DC15"/>
  <c r="CT36"/>
  <c r="CD137"/>
  <c r="CG140"/>
  <c r="CI116"/>
  <c r="CN108"/>
  <c r="CT64" i="7"/>
  <c r="CF107"/>
  <c r="DF121" i="8"/>
  <c r="CE99"/>
  <c r="CP88"/>
  <c r="CW88"/>
  <c r="CL99"/>
  <c r="DI119" i="7"/>
  <c r="CR196" i="8"/>
  <c r="CV75" i="7"/>
  <c r="CI121" i="8"/>
  <c r="CZ88"/>
  <c r="CY118" i="7"/>
  <c r="CK161" i="8"/>
  <c r="CT51"/>
  <c r="DC70"/>
  <c r="CU151" i="7"/>
  <c r="CW104" i="8"/>
  <c r="DC93"/>
  <c r="CQ96" i="7"/>
  <c r="CU51" i="8"/>
  <c r="CV33" i="7"/>
  <c r="CH138" i="8"/>
  <c r="DD40" i="7"/>
  <c r="CQ86" i="8"/>
  <c r="CG86"/>
  <c r="CK173"/>
  <c r="CX93"/>
  <c r="CG40"/>
  <c r="CI151"/>
  <c r="DI151" i="7"/>
  <c r="CW13" i="8"/>
  <c r="CF57" i="7"/>
  <c r="CS107" i="8"/>
  <c r="DE114" i="7"/>
  <c r="CF96"/>
  <c r="DB105"/>
  <c r="CF83" i="8"/>
  <c r="DI34" i="7"/>
  <c r="CQ74" i="8"/>
  <c r="DB185"/>
  <c r="CW127"/>
  <c r="CW113" i="7"/>
  <c r="CJ125" i="8"/>
  <c r="CF28" i="7"/>
  <c r="DC119" i="8"/>
  <c r="CJ55" i="7"/>
  <c r="CP102"/>
  <c r="CQ35"/>
  <c r="CS51" i="8"/>
  <c r="CI107"/>
  <c r="CL114"/>
  <c r="DC102" i="7"/>
  <c r="CT174" i="8"/>
  <c r="CT118"/>
  <c r="CY94"/>
  <c r="CK141"/>
  <c r="DC79" i="7"/>
  <c r="CE151" i="8"/>
  <c r="DA68"/>
  <c r="CN126"/>
  <c r="CY130"/>
  <c r="CV59"/>
  <c r="CV27" i="7"/>
  <c r="CP50"/>
  <c r="DA102"/>
  <c r="CK64" i="8"/>
  <c r="CF38"/>
  <c r="DE149"/>
  <c r="DH95"/>
  <c r="CQ129"/>
  <c r="CE107"/>
  <c r="CH198"/>
  <c r="DC138"/>
  <c r="CJ72"/>
  <c r="CJ36"/>
  <c r="CR142"/>
  <c r="CK110"/>
  <c r="DD152" i="7"/>
  <c r="DG120" i="8"/>
  <c r="DH97" i="7"/>
  <c r="CG210" i="8"/>
  <c r="DH109"/>
  <c r="CW62"/>
  <c r="CP92"/>
  <c r="CP98" i="7"/>
  <c r="CX199" i="8"/>
  <c r="DC156"/>
  <c r="CV186" i="7"/>
  <c r="DE110"/>
  <c r="DH199" i="8"/>
  <c r="DC110" i="7"/>
  <c r="DG166" i="8"/>
  <c r="CQ200"/>
  <c r="CZ110" i="7"/>
  <c r="DE156" i="8"/>
  <c r="DB165" i="7"/>
  <c r="DA165"/>
  <c r="DD112" i="8"/>
  <c r="CT88" i="7"/>
  <c r="CZ99"/>
  <c r="CK221" i="8"/>
  <c r="CR188"/>
  <c r="DE197" i="7"/>
  <c r="DB178" i="8"/>
  <c r="CS196" i="7"/>
  <c r="CJ199" i="8"/>
  <c r="CN178"/>
  <c r="CF143" i="7"/>
  <c r="CD122" i="8"/>
  <c r="CU189"/>
  <c r="CL156"/>
  <c r="CG178"/>
  <c r="CU178"/>
  <c r="CZ154" i="7"/>
  <c r="CU143"/>
  <c r="DD132"/>
  <c r="DA186"/>
  <c r="CX186"/>
  <c r="CD144" i="8"/>
  <c r="CF122"/>
  <c r="DE88" i="7"/>
  <c r="CT186"/>
  <c r="CK156" i="8"/>
  <c r="CU154" i="7"/>
  <c r="CX221" i="8"/>
  <c r="CJ154" i="7"/>
  <c r="CU234" i="8"/>
  <c r="CP153" i="7"/>
  <c r="CY132"/>
  <c r="DB112" i="8"/>
  <c r="CQ189"/>
  <c r="CY121" i="7"/>
  <c r="CJ134" i="8"/>
  <c r="CJ167"/>
  <c r="DB143" i="7"/>
  <c r="CP87"/>
  <c r="DA112" i="8"/>
  <c r="DB156"/>
  <c r="CL145"/>
  <c r="DH112"/>
  <c r="CY154" i="7"/>
  <c r="DI175"/>
  <c r="CP185"/>
  <c r="CV165"/>
  <c r="DH154"/>
  <c r="CW167" i="8"/>
  <c r="DF189"/>
  <c r="DD123"/>
  <c r="CO199"/>
  <c r="CK134"/>
  <c r="CS221"/>
  <c r="CQ99" i="7"/>
  <c r="CY110"/>
  <c r="CK189" i="8"/>
  <c r="CE123"/>
  <c r="DE178"/>
  <c r="DA143" i="7"/>
  <c r="CU123" i="8"/>
  <c r="CY178"/>
  <c r="CN167"/>
  <c r="CY221"/>
  <c r="CZ123"/>
  <c r="CP112"/>
  <c r="DH156"/>
  <c r="DF132" i="7"/>
  <c r="CS131"/>
  <c r="DF234" i="8"/>
  <c r="CW153" i="7"/>
  <c r="CW145" i="8"/>
  <c r="CW234"/>
  <c r="CL200"/>
  <c r="DF88" i="7"/>
  <c r="DD175"/>
  <c r="CE234" i="8"/>
  <c r="CF199"/>
  <c r="DA145"/>
  <c r="CZ143" i="7"/>
  <c r="DB189" i="8"/>
  <c r="CY143" i="7"/>
  <c r="DA234" i="8"/>
  <c r="CD188"/>
  <c r="CM123"/>
  <c r="CE221"/>
  <c r="DE200"/>
  <c r="CR111"/>
  <c r="CF198"/>
  <c r="CR220"/>
  <c r="CT200"/>
  <c r="CI145"/>
  <c r="CD177"/>
  <c r="DA134"/>
  <c r="DI99" i="7"/>
  <c r="CF121"/>
  <c r="CS134" i="8"/>
  <c r="CR199"/>
  <c r="DB121" i="7"/>
  <c r="CS145" i="8"/>
  <c r="DC221"/>
  <c r="DF99" i="7"/>
  <c r="CN189" i="8"/>
  <c r="DH88" i="7"/>
  <c r="CM134" i="8"/>
  <c r="DF197" i="7"/>
  <c r="DH200" i="8"/>
  <c r="CJ221"/>
  <c r="CQ175" i="7"/>
  <c r="CT99"/>
  <c r="DF200" i="8"/>
  <c r="CR133"/>
  <c r="DI121" i="7"/>
  <c r="CS112" i="8"/>
  <c r="DD200"/>
  <c r="CY234"/>
  <c r="CM234"/>
  <c r="CZ234"/>
  <c r="CN145"/>
  <c r="DB110" i="7"/>
  <c r="CW112" i="8"/>
  <c r="DF145"/>
  <c r="DA88" i="7"/>
  <c r="DD134" i="8"/>
  <c r="CS234"/>
  <c r="DB221"/>
  <c r="CW200"/>
  <c r="CS152" i="7"/>
  <c r="CT76"/>
  <c r="CH166" i="8"/>
  <c r="CP100"/>
  <c r="CX177"/>
  <c r="CP86" i="7"/>
  <c r="CH133" i="8"/>
  <c r="DD98" i="7"/>
  <c r="CF186" i="8"/>
  <c r="CU111"/>
  <c r="CL122"/>
  <c r="CF154"/>
  <c r="CJ209"/>
  <c r="CD121"/>
  <c r="DB111"/>
  <c r="DI76" i="7"/>
  <c r="DD131"/>
  <c r="DJ131" s="1"/>
  <c r="DK131" s="1"/>
  <c r="CY133" i="8"/>
  <c r="DA177"/>
  <c r="CS222"/>
  <c r="CK188"/>
  <c r="CS86" i="7"/>
  <c r="CJ187" i="8"/>
  <c r="DC120" i="7"/>
  <c r="CO186" i="8"/>
  <c r="CP119" i="7"/>
  <c r="CP184"/>
  <c r="CP122" i="8"/>
  <c r="CO187"/>
  <c r="CW144"/>
  <c r="DD133"/>
  <c r="CZ144"/>
  <c r="CU142" i="7"/>
  <c r="CR186" i="8"/>
  <c r="CH122"/>
  <c r="CE177"/>
  <c r="CS108" i="7"/>
  <c r="DE209" i="8"/>
  <c r="CH188"/>
  <c r="CD110"/>
  <c r="CK133"/>
  <c r="DA188"/>
  <c r="CS163" i="7"/>
  <c r="CY87"/>
  <c r="DG121" i="8"/>
  <c r="CY142" i="7"/>
  <c r="DD142"/>
  <c r="DC164"/>
  <c r="CV121" i="8"/>
  <c r="CF221"/>
  <c r="CX109" i="7"/>
  <c r="CO154" i="8"/>
  <c r="CU155"/>
  <c r="DD111"/>
  <c r="DH131" i="7"/>
  <c r="CH177" i="8"/>
  <c r="DA111"/>
  <c r="CF174" i="7"/>
  <c r="CO143" i="8"/>
  <c r="CT209"/>
  <c r="CW111"/>
  <c r="CP177"/>
  <c r="CR187"/>
  <c r="CF131" i="7"/>
  <c r="CP163"/>
  <c r="CQ187" i="8"/>
  <c r="CR143"/>
  <c r="CF87" i="7"/>
  <c r="DD153"/>
  <c r="DJ153" s="1"/>
  <c r="DK153" s="1"/>
  <c r="DB153"/>
  <c r="CU174"/>
  <c r="DH174"/>
  <c r="CF165" i="8"/>
  <c r="CK144"/>
  <c r="CF99"/>
  <c r="CY76" i="7"/>
  <c r="DC109"/>
  <c r="CE187" i="8"/>
  <c r="CT188"/>
  <c r="CV174" i="7"/>
  <c r="CO87" i="8"/>
  <c r="CT75" i="7"/>
  <c r="CS197" i="8"/>
  <c r="DF210"/>
  <c r="CU163"/>
  <c r="CN99"/>
  <c r="DF76"/>
  <c r="CJ175"/>
  <c r="CD75"/>
  <c r="CF120"/>
  <c r="DH75" i="7"/>
  <c r="CF131" i="8"/>
  <c r="CT141" i="7"/>
  <c r="CW99" i="8"/>
  <c r="CY154"/>
  <c r="CV109"/>
  <c r="DF99"/>
  <c r="DD165"/>
  <c r="DD108" i="7"/>
  <c r="CW109" i="8"/>
  <c r="DH130" i="7"/>
  <c r="DD173"/>
  <c r="CT99" i="8"/>
  <c r="CZ163" i="7"/>
  <c r="CJ97"/>
  <c r="DD141"/>
  <c r="CH88" i="8"/>
  <c r="CM143"/>
  <c r="DD109"/>
  <c r="DC99"/>
  <c r="CZ143"/>
  <c r="CL88"/>
  <c r="CQ75" i="7"/>
  <c r="DD197" i="8"/>
  <c r="CG197"/>
  <c r="CL109"/>
  <c r="CQ163" i="7"/>
  <c r="DD75"/>
  <c r="DE121" i="8"/>
  <c r="CP140" i="7"/>
  <c r="CI110" i="8"/>
  <c r="CH197"/>
  <c r="CZ165"/>
  <c r="CG142"/>
  <c r="DA176"/>
  <c r="CN164"/>
  <c r="CF184"/>
  <c r="CJ131"/>
  <c r="CZ140" i="7"/>
  <c r="CP120" i="8"/>
  <c r="CX129" i="7"/>
  <c r="CS139"/>
  <c r="DA115"/>
  <c r="DA74" i="8"/>
  <c r="DF24"/>
  <c r="CU102"/>
  <c r="CZ61" i="7"/>
  <c r="DE77"/>
  <c r="CP113"/>
  <c r="CO37" i="8"/>
  <c r="CV149" i="7"/>
  <c r="CQ78"/>
  <c r="DE59"/>
  <c r="CI164" i="8"/>
  <c r="CG153"/>
  <c r="DF185"/>
  <c r="CO34"/>
  <c r="CU39"/>
  <c r="CX92" i="7"/>
  <c r="CU58" i="8"/>
  <c r="DD70"/>
  <c r="CW61" i="7"/>
  <c r="DI60"/>
  <c r="CM115" i="8"/>
  <c r="DF129"/>
  <c r="CT40"/>
  <c r="DC67" i="7"/>
  <c r="DD113" i="8"/>
  <c r="CE185"/>
  <c r="CJ164"/>
  <c r="CQ164"/>
  <c r="CR163"/>
  <c r="CQ163"/>
  <c r="DF186"/>
  <c r="CJ140" i="7"/>
  <c r="DC85"/>
  <c r="CX74"/>
  <c r="DC38"/>
  <c r="CO124" i="8"/>
  <c r="CT47" i="7"/>
  <c r="CG50" i="8"/>
  <c r="DF75"/>
  <c r="CE118"/>
  <c r="CT162"/>
  <c r="DB102" i="7"/>
  <c r="CQ49"/>
  <c r="CJ15"/>
  <c r="CX59"/>
  <c r="DC68"/>
  <c r="CD39" i="8"/>
  <c r="CE149"/>
  <c r="CX83"/>
  <c r="CR125"/>
  <c r="CW78" i="7"/>
  <c r="CS115"/>
  <c r="DI102"/>
  <c r="CQ55"/>
  <c r="AX380"/>
  <c r="CM105" i="8"/>
  <c r="CD125"/>
  <c r="CI133"/>
  <c r="CS177"/>
  <c r="DA142" i="7"/>
  <c r="CJ164"/>
  <c r="CV110" i="8"/>
  <c r="CL100"/>
  <c r="CZ87" i="7"/>
  <c r="CK177" i="8"/>
  <c r="DF185" i="7"/>
  <c r="DA187" i="8"/>
  <c r="CU100"/>
  <c r="CW209"/>
  <c r="DF166"/>
  <c r="CF76" i="7"/>
  <c r="CK155" i="8"/>
  <c r="CI100"/>
  <c r="CF187"/>
  <c r="CG133"/>
  <c r="DH209"/>
  <c r="CT185" i="7"/>
  <c r="CM166" i="8"/>
  <c r="CV143"/>
  <c r="DH177"/>
  <c r="CL166"/>
  <c r="CJ131" i="7"/>
  <c r="CD208" i="8"/>
  <c r="DA222"/>
  <c r="CV154"/>
  <c r="CX76" i="7"/>
  <c r="DE177" i="8"/>
  <c r="DA164" i="7"/>
  <c r="DB100" i="8"/>
  <c r="DE164" i="7"/>
  <c r="CD186" i="8"/>
  <c r="CW141" i="7"/>
  <c r="DH164"/>
  <c r="CI166" i="8"/>
  <c r="DH120" i="7"/>
  <c r="DB222" i="8"/>
  <c r="DE144"/>
  <c r="DF153" i="7"/>
  <c r="DC142"/>
  <c r="DA209" i="8"/>
  <c r="DG87"/>
  <c r="CQ130" i="7"/>
  <c r="DB175" i="8"/>
  <c r="CU173" i="7"/>
  <c r="DC143" i="8"/>
  <c r="CZ197"/>
  <c r="DF97" i="7"/>
  <c r="DF130"/>
  <c r="CW176" i="8"/>
  <c r="CJ197"/>
  <c r="DH64" i="7"/>
  <c r="CP106"/>
  <c r="CZ132" i="8"/>
  <c r="DE86" i="7"/>
  <c r="DC173"/>
  <c r="CV175" i="8"/>
  <c r="DF110"/>
  <c r="DA129" i="7"/>
  <c r="CW150"/>
  <c r="CX115"/>
  <c r="CU58"/>
  <c r="CZ77"/>
  <c r="CP104"/>
  <c r="CP52" i="8"/>
  <c r="CO119"/>
  <c r="DH151" i="7"/>
  <c r="CU125"/>
  <c r="DB114"/>
  <c r="DE84" i="8"/>
  <c r="DC11" i="7"/>
  <c r="CE86" i="8"/>
  <c r="DF52" i="7"/>
  <c r="CX198" i="8"/>
  <c r="DD91" i="7"/>
  <c r="CW117" i="8"/>
  <c r="CG161"/>
  <c r="CS61"/>
  <c r="CN129"/>
  <c r="DH46"/>
  <c r="DA62"/>
  <c r="CF50"/>
  <c r="CN61"/>
  <c r="CT103"/>
  <c r="CT28" i="7"/>
  <c r="CT113" i="8"/>
  <c r="DD105"/>
  <c r="CK117"/>
  <c r="CS92"/>
  <c r="CO160"/>
  <c r="DA86"/>
  <c r="CX64"/>
  <c r="CX131"/>
  <c r="CY131"/>
  <c r="CF23" i="7"/>
  <c r="CI83" i="8"/>
  <c r="DA126"/>
  <c r="DD68"/>
  <c r="CX149"/>
  <c r="DE40" i="7"/>
  <c r="DH49"/>
  <c r="DE22"/>
  <c r="DI35"/>
  <c r="CR185" i="8"/>
  <c r="CS44" i="7"/>
  <c r="CV39" i="8"/>
  <c r="CK174"/>
  <c r="CL93"/>
  <c r="CV74"/>
  <c r="CK129"/>
  <c r="DH94" i="7"/>
  <c r="CU44"/>
  <c r="CG59" i="8"/>
  <c r="CT140" i="7"/>
  <c r="DH165" i="8"/>
  <c r="CR175"/>
  <c r="CX173" i="7"/>
  <c r="CL210" i="8"/>
  <c r="CS85" i="7"/>
  <c r="CL163" i="8"/>
  <c r="DF175"/>
  <c r="DH142"/>
  <c r="DB176"/>
  <c r="DB163"/>
  <c r="CY88"/>
  <c r="CS165"/>
  <c r="CY197"/>
  <c r="CY152" i="7"/>
  <c r="CU97"/>
  <c r="DA143" i="8"/>
  <c r="DC121"/>
  <c r="CP121"/>
  <c r="DG174"/>
  <c r="DA108" i="7"/>
  <c r="DH141"/>
  <c r="CP129"/>
  <c r="DF107"/>
  <c r="CQ173"/>
  <c r="CW58"/>
  <c r="DH85"/>
  <c r="DD151"/>
  <c r="DJ151" s="1"/>
  <c r="DK151" s="1"/>
  <c r="CR86" i="8"/>
  <c r="DA173"/>
  <c r="CS49" i="7"/>
  <c r="CW38"/>
  <c r="CI86" i="8"/>
  <c r="CL89"/>
  <c r="DA77" i="7"/>
  <c r="CJ48" i="8"/>
  <c r="DF102" i="7"/>
  <c r="DF96"/>
  <c r="DD96"/>
  <c r="CS120" i="8"/>
  <c r="CT129" i="7"/>
  <c r="CW125" i="8"/>
  <c r="CV12"/>
  <c r="CV89" i="7"/>
  <c r="CW137" i="8"/>
  <c r="CT113" i="7"/>
  <c r="CZ37"/>
  <c r="CW28" i="8"/>
  <c r="DF116" i="7"/>
  <c r="CI137" i="8"/>
  <c r="DB44" i="7"/>
  <c r="CX25"/>
  <c r="CN95" i="8"/>
  <c r="CX117" i="7"/>
  <c r="CP58"/>
  <c r="CP13"/>
  <c r="CL37" i="8"/>
  <c r="CD91"/>
  <c r="CG87"/>
  <c r="CU127" i="7"/>
  <c r="CD74" i="8"/>
  <c r="CS90" i="7"/>
  <c r="CT198" i="8"/>
  <c r="DC63" i="7"/>
  <c r="CQ50"/>
  <c r="CR25" i="8"/>
  <c r="CZ62" i="7"/>
  <c r="DB73"/>
  <c r="CP137" i="8"/>
  <c r="CL186"/>
  <c r="CZ46" i="7"/>
  <c r="CJ83"/>
  <c r="CZ118" i="8"/>
  <c r="CS161" i="7"/>
  <c r="DE162"/>
  <c r="DG39" i="8"/>
  <c r="CZ24" i="7"/>
  <c r="CJ149" i="8"/>
  <c r="CM150"/>
  <c r="CT58"/>
  <c r="DI78" i="7"/>
  <c r="DG38" i="8"/>
  <c r="DI68" i="7"/>
  <c r="CN72" i="8"/>
  <c r="CU35" i="7"/>
  <c r="CU137" i="8"/>
  <c r="CZ150" i="7"/>
  <c r="DF12"/>
  <c r="CF40"/>
  <c r="DD150" i="8"/>
  <c r="DG70"/>
  <c r="CN49"/>
  <c r="CJ102"/>
  <c r="CS102"/>
  <c r="CY89"/>
  <c r="DE79" i="7"/>
  <c r="DD115" i="8"/>
  <c r="CU51" i="7"/>
  <c r="CS128" i="8"/>
  <c r="DF102"/>
  <c r="CJ150"/>
  <c r="CF73" i="7"/>
  <c r="CT59" i="8"/>
  <c r="DG24"/>
  <c r="DC84" i="7"/>
  <c r="CS82"/>
  <c r="DH87" i="8"/>
  <c r="CF86"/>
  <c r="DD84" i="7"/>
  <c r="CK139" i="8"/>
  <c r="DC47"/>
  <c r="CU16"/>
  <c r="CN14"/>
  <c r="CZ91" i="7"/>
  <c r="CJ24"/>
  <c r="CZ94"/>
  <c r="CW128" i="8"/>
  <c r="CR138"/>
  <c r="DD52"/>
  <c r="DI13" i="7"/>
  <c r="CS198" i="8"/>
  <c r="DF36"/>
  <c r="CY48"/>
  <c r="DF131"/>
  <c r="CJ113" i="7"/>
  <c r="CW93"/>
  <c r="DH67" i="8"/>
  <c r="CV72" i="7"/>
  <c r="CS141" i="8"/>
  <c r="CF86" i="7"/>
  <c r="CD142" i="8"/>
  <c r="CX108" i="7"/>
  <c r="CS118"/>
  <c r="CI99" i="8"/>
  <c r="CD109"/>
  <c r="CG110"/>
  <c r="DA132"/>
  <c r="DA141" i="7"/>
  <c r="CE154" i="8"/>
  <c r="DH140" i="7"/>
  <c r="CY24" i="8"/>
  <c r="CY98"/>
  <c r="CF66" i="7"/>
  <c r="DH47"/>
  <c r="CW161"/>
  <c r="CJ61"/>
  <c r="CR116" i="8"/>
  <c r="CK58"/>
  <c r="DF153"/>
  <c r="DD140" i="7"/>
  <c r="CF118"/>
  <c r="DH48"/>
  <c r="CO161" i="8"/>
  <c r="DD15" i="7"/>
  <c r="DD186" i="8"/>
  <c r="DC26"/>
  <c r="DD89"/>
  <c r="CV80" i="7"/>
  <c r="DA67" i="8"/>
  <c r="CV36"/>
  <c r="CM131"/>
  <c r="CZ138" i="7"/>
  <c r="CE59" i="8"/>
  <c r="CU73"/>
  <c r="DF77" i="7"/>
  <c r="DD104"/>
  <c r="CQ93"/>
  <c r="CX108" i="8"/>
  <c r="CD47"/>
  <c r="CU114"/>
  <c r="CF151" i="7"/>
  <c r="CS106" i="8"/>
  <c r="DE130"/>
  <c r="CT15" i="7"/>
  <c r="DE35"/>
  <c r="CS59" i="8"/>
  <c r="CZ114" i="7"/>
  <c r="DH46"/>
  <c r="DI138"/>
  <c r="DF73"/>
  <c r="DA52" i="8"/>
  <c r="CN98"/>
  <c r="DB128" i="7"/>
  <c r="DD90"/>
  <c r="DJ90" s="1"/>
  <c r="CM149" i="8"/>
  <c r="CS186"/>
  <c r="CZ22" i="7"/>
  <c r="DF52" i="8"/>
  <c r="CS33" i="7"/>
  <c r="CN62" i="8"/>
  <c r="CY69"/>
  <c r="CU74"/>
  <c r="DH52"/>
  <c r="CL69"/>
  <c r="CQ106"/>
  <c r="DA96" i="7"/>
  <c r="CR184" i="8"/>
  <c r="CS116" i="7"/>
  <c r="CY39" i="8"/>
  <c r="CS75"/>
  <c r="CG117"/>
  <c r="DB73"/>
  <c r="CS114" i="7"/>
  <c r="DA125"/>
  <c r="CS36" i="8"/>
  <c r="CF37" i="7"/>
  <c r="DE14"/>
  <c r="DH153" i="8"/>
  <c r="CV140"/>
  <c r="CQ79" i="7"/>
  <c r="CP63" i="8"/>
  <c r="CD35"/>
  <c r="CX150" i="7"/>
  <c r="DD95"/>
  <c r="CV161"/>
  <c r="CV71" i="8"/>
  <c r="CL47"/>
  <c r="CL129"/>
  <c r="CQ119"/>
  <c r="DA117"/>
  <c r="CN64"/>
  <c r="CZ25" i="7"/>
  <c r="CW60" i="8"/>
  <c r="DI59" i="7"/>
  <c r="CP115" i="8"/>
  <c r="CS39"/>
  <c r="CV77" i="7"/>
  <c r="DC162" i="8"/>
  <c r="CZ80" i="7"/>
  <c r="CZ34"/>
  <c r="DB141" i="8"/>
  <c r="CL127"/>
  <c r="CP68"/>
  <c r="CW47"/>
  <c r="CJ58"/>
  <c r="CQ106" i="7"/>
  <c r="DD24" i="8"/>
  <c r="DE117"/>
  <c r="CN104"/>
  <c r="CV103"/>
  <c r="CF84"/>
  <c r="CO63"/>
  <c r="DC83" i="7"/>
  <c r="CZ126" i="8"/>
  <c r="CQ113" i="7"/>
  <c r="CZ58" i="8"/>
  <c r="CE82"/>
  <c r="CX26" i="7"/>
  <c r="CP43"/>
  <c r="DB25"/>
  <c r="CO150" i="8"/>
  <c r="CU105" i="7"/>
  <c r="DA114" i="8"/>
  <c r="CZ173"/>
  <c r="CN37"/>
  <c r="CP149" i="7"/>
  <c r="CH119" i="8"/>
  <c r="CH61"/>
  <c r="CW44" i="7"/>
  <c r="CU75" i="8"/>
  <c r="CX115"/>
  <c r="DF16"/>
  <c r="CG13"/>
  <c r="DA61"/>
  <c r="CF82" i="7"/>
  <c r="DE107" i="8"/>
  <c r="CF107"/>
  <c r="CN152"/>
  <c r="CP55" i="7"/>
  <c r="CV113" i="8"/>
  <c r="DG49"/>
  <c r="CJ33" i="7"/>
  <c r="CQ69"/>
  <c r="DF149" i="8"/>
  <c r="CQ126"/>
  <c r="CS112" i="7"/>
  <c r="CF88" i="8"/>
  <c r="CZ63"/>
  <c r="CW113"/>
  <c r="DB118"/>
  <c r="CP21" i="7"/>
  <c r="DD22"/>
  <c r="DH35" i="8"/>
  <c r="DC108"/>
  <c r="CJ26" i="7"/>
  <c r="DA114"/>
  <c r="CG152" i="8"/>
  <c r="CD138"/>
  <c r="CR139"/>
  <c r="CP27"/>
  <c r="CU120" i="7"/>
  <c r="CT100" i="8"/>
  <c r="DG208"/>
  <c r="CF132"/>
  <c r="DC87" i="7"/>
  <c r="CO221" i="8"/>
  <c r="CW130" i="7"/>
  <c r="CJ174"/>
  <c r="DH133" i="8"/>
  <c r="DD164" i="7"/>
  <c r="DJ164" s="1"/>
  <c r="DK164" s="1"/>
  <c r="CY209" i="8"/>
  <c r="DF177"/>
  <c r="CU109" i="7"/>
  <c r="DH76"/>
  <c r="CL177" i="8"/>
  <c r="DD222"/>
  <c r="CY144"/>
  <c r="DF122"/>
  <c r="CP173" i="7"/>
  <c r="CW184"/>
  <c r="DA131"/>
  <c r="CW100" i="8"/>
  <c r="CY109" i="7"/>
  <c r="DF188" i="8"/>
  <c r="CS119" i="7"/>
  <c r="CR221" i="8"/>
  <c r="CX187"/>
  <c r="CT122"/>
  <c r="DE185" i="7"/>
  <c r="CP209" i="8"/>
  <c r="CZ209"/>
  <c r="CO110"/>
  <c r="CS144"/>
  <c r="CH111"/>
  <c r="CQ155"/>
  <c r="CF143"/>
  <c r="CD143"/>
  <c r="CX209"/>
  <c r="CU164" i="7"/>
  <c r="DB122" i="8"/>
  <c r="CU144"/>
  <c r="CZ222"/>
  <c r="CY131" i="7"/>
  <c r="DH144" i="8"/>
  <c r="CV165"/>
  <c r="CN111"/>
  <c r="CX111"/>
  <c r="DD166"/>
  <c r="CM222"/>
  <c r="CQ144"/>
  <c r="DI109" i="7"/>
  <c r="CU98"/>
  <c r="DF222" i="8"/>
  <c r="DA87" i="7"/>
  <c r="CE209" i="8"/>
  <c r="DC209"/>
  <c r="CP188"/>
  <c r="CF121"/>
  <c r="CQ120" i="7"/>
  <c r="DE111" i="8"/>
  <c r="CI144"/>
  <c r="CX155"/>
  <c r="DC185" i="7"/>
  <c r="DB174"/>
  <c r="DA166" i="8"/>
  <c r="CO208"/>
  <c r="CW122"/>
  <c r="CV76" i="7"/>
  <c r="CQ188" i="8"/>
  <c r="CQ142" i="7"/>
  <c r="CQ174"/>
  <c r="DF209" i="8"/>
  <c r="CJ87" i="7"/>
  <c r="CN144" i="8"/>
  <c r="CQ109" i="7"/>
  <c r="CV132" i="8"/>
  <c r="DG165"/>
  <c r="DG108"/>
  <c r="DI86" i="7"/>
  <c r="CJ64"/>
  <c r="CO153" i="8"/>
  <c r="DB132"/>
  <c r="CZ154"/>
  <c r="CJ130" i="7"/>
  <c r="CF119"/>
  <c r="CX121" i="8"/>
  <c r="DA173" i="7"/>
  <c r="DB121" i="8"/>
  <c r="DC132"/>
  <c r="CH121"/>
  <c r="CT86" i="7"/>
  <c r="CO109" i="8"/>
  <c r="CV141" i="7"/>
  <c r="CF209" i="8"/>
  <c r="DE165"/>
  <c r="CG154"/>
  <c r="CT109"/>
  <c r="CK121"/>
  <c r="CF87"/>
  <c r="CV75"/>
  <c r="CW165"/>
  <c r="CR75"/>
  <c r="CS99"/>
  <c r="DH197"/>
  <c r="CV119" i="7"/>
  <c r="CY86"/>
  <c r="CX119"/>
  <c r="CI163" i="8"/>
  <c r="DA163" i="7"/>
  <c r="CS151"/>
  <c r="CY130"/>
  <c r="CQ107"/>
  <c r="CZ163" i="8"/>
  <c r="CV153"/>
  <c r="CJ152" i="7"/>
  <c r="CD174" i="8"/>
  <c r="CN121"/>
  <c r="CX109"/>
  <c r="CX76"/>
  <c r="DC165"/>
  <c r="CV87"/>
  <c r="CE142"/>
  <c r="DH152" i="7"/>
  <c r="DC185" i="8"/>
  <c r="CS185"/>
  <c r="CU87"/>
  <c r="DD131"/>
  <c r="CS23" i="7"/>
  <c r="DB150" i="8"/>
  <c r="CT73" i="7"/>
  <c r="CF27"/>
  <c r="CY96" i="8"/>
  <c r="CS83"/>
  <c r="CT137"/>
  <c r="CY38"/>
  <c r="DA55" i="7"/>
  <c r="CJ37" i="8"/>
  <c r="CQ128"/>
  <c r="DH131"/>
  <c r="DG119"/>
  <c r="DH78" i="7"/>
  <c r="DD25" i="8"/>
  <c r="CN80"/>
  <c r="CT25"/>
  <c r="CL91"/>
  <c r="CZ14"/>
  <c r="DG36"/>
  <c r="CF14" i="7"/>
  <c r="CY92" i="8"/>
  <c r="CR119"/>
  <c r="CL198"/>
  <c r="CP98"/>
  <c r="CU98"/>
  <c r="DE86"/>
  <c r="CT90" i="7"/>
  <c r="CQ48" i="8"/>
  <c r="CJ82"/>
  <c r="DA137"/>
  <c r="CY59" i="7"/>
  <c r="CN161" i="8"/>
  <c r="CU37"/>
  <c r="DA89" i="7"/>
  <c r="DA70" i="8"/>
  <c r="CM96"/>
  <c r="CO39"/>
  <c r="CQ150" i="7"/>
  <c r="DA104" i="8"/>
  <c r="CZ71" i="7"/>
  <c r="CU13"/>
  <c r="CY40"/>
  <c r="DE94" i="8"/>
  <c r="CW10" i="7"/>
  <c r="CH93" i="8"/>
  <c r="DB62" i="7"/>
  <c r="CM57" i="8"/>
  <c r="CI93"/>
  <c r="CT105" i="7"/>
  <c r="CM26" i="8"/>
  <c r="CZ103" i="7"/>
  <c r="CJ126" i="8"/>
  <c r="CJ119"/>
  <c r="DA24"/>
  <c r="CS151"/>
  <c r="CG74"/>
  <c r="DA84"/>
  <c r="CH153"/>
  <c r="DD120"/>
  <c r="CW114"/>
  <c r="CM127"/>
  <c r="CN83"/>
  <c r="CN138"/>
  <c r="CW101"/>
  <c r="DH37" i="7"/>
  <c r="CH129" i="8"/>
  <c r="CW79"/>
  <c r="DD50"/>
  <c r="CM116"/>
  <c r="CM113"/>
  <c r="CP139" i="7"/>
  <c r="CR85" i="8"/>
  <c r="DA69" i="7"/>
  <c r="DC26"/>
  <c r="CI69" i="8"/>
  <c r="CO66"/>
  <c r="CN141"/>
  <c r="CS152"/>
  <c r="CP59"/>
  <c r="CW49"/>
  <c r="DF28"/>
  <c r="CT186"/>
  <c r="DA93"/>
  <c r="CU46"/>
  <c r="CN128"/>
  <c r="CE173"/>
  <c r="DE128" i="7"/>
  <c r="CJ140" i="8"/>
  <c r="CG35"/>
  <c r="CW89"/>
  <c r="DE24"/>
  <c r="CY141" i="7"/>
  <c r="CX163"/>
  <c r="DB75"/>
  <c r="DF154" i="8"/>
  <c r="CU197"/>
  <c r="CQ121"/>
  <c r="CW143"/>
  <c r="DG164"/>
  <c r="CN142"/>
  <c r="CD209"/>
  <c r="CN76"/>
  <c r="DC64" i="7"/>
  <c r="CY142" i="8"/>
  <c r="CR153"/>
  <c r="DC107" i="7"/>
  <c r="CD98" i="8"/>
  <c r="CQ132"/>
  <c r="CJ141" i="7"/>
  <c r="CI132" i="8"/>
  <c r="DE163" i="7"/>
  <c r="CS175" i="8"/>
  <c r="DC130" i="7"/>
  <c r="CF142" i="8"/>
  <c r="CY121"/>
  <c r="CH163"/>
  <c r="DB210"/>
  <c r="DA86" i="7"/>
  <c r="CF175" i="8"/>
  <c r="DD97" i="7"/>
  <c r="DB130"/>
  <c r="CL143" i="8"/>
  <c r="CZ110"/>
  <c r="CG176"/>
  <c r="CP165"/>
  <c r="CJ119" i="7"/>
  <c r="CQ197" i="8"/>
  <c r="DG153"/>
  <c r="DB154"/>
  <c r="DF132"/>
  <c r="CP142"/>
  <c r="CK165"/>
  <c r="CV163" i="7"/>
  <c r="CQ176" i="8"/>
  <c r="CR174"/>
  <c r="CO174"/>
  <c r="DB74" i="7"/>
  <c r="CP51"/>
  <c r="DB85"/>
  <c r="CT164" i="8"/>
  <c r="CI72"/>
  <c r="CP69"/>
  <c r="CJ107" i="7"/>
  <c r="CD79" i="8"/>
  <c r="DA161" i="7"/>
  <c r="CP79" i="8"/>
  <c r="DF61"/>
  <c r="CU46" i="7"/>
  <c r="CY150" i="8"/>
  <c r="DI126" i="7"/>
  <c r="CV150"/>
  <c r="DE27" i="8"/>
  <c r="DD39"/>
  <c r="DE36" i="7"/>
  <c r="DF25"/>
  <c r="CX162"/>
  <c r="CU85"/>
  <c r="DI162"/>
  <c r="CP153" i="8"/>
  <c r="CM64"/>
  <c r="CP81" i="7"/>
  <c r="CK79" i="8"/>
  <c r="CJ73"/>
  <c r="CP106"/>
  <c r="CJ37" i="7"/>
  <c r="CQ25"/>
  <c r="CL67" i="8"/>
  <c r="DB49"/>
  <c r="DH94"/>
  <c r="CJ40"/>
  <c r="CJ62"/>
  <c r="CM87"/>
  <c r="DF162" i="7"/>
  <c r="CQ140"/>
  <c r="DE118"/>
  <c r="CZ76" i="8"/>
  <c r="CV163"/>
  <c r="CU109"/>
  <c r="CK98"/>
  <c r="CZ128" i="7"/>
  <c r="CZ28" i="8"/>
  <c r="CJ63"/>
  <c r="CT57" i="7"/>
  <c r="CT45"/>
  <c r="CE96" i="8"/>
  <c r="CP65" i="7"/>
  <c r="CW82"/>
  <c r="CE114" i="8"/>
  <c r="CQ71" i="7"/>
  <c r="CJ62"/>
  <c r="CL14" i="8"/>
  <c r="CK82"/>
  <c r="CU95" i="7"/>
  <c r="CO117" i="8"/>
  <c r="CI141"/>
  <c r="CV66"/>
  <c r="CV69"/>
  <c r="CU162"/>
  <c r="CG57"/>
  <c r="CV48" i="7"/>
  <c r="CJ93"/>
  <c r="CU47" i="8"/>
  <c r="DB51"/>
  <c r="CS11" i="7"/>
  <c r="CW97" i="8"/>
  <c r="CO136"/>
  <c r="CL16"/>
  <c r="DF84"/>
  <c r="CP80" i="7"/>
  <c r="CS102"/>
  <c r="CF105" i="8"/>
  <c r="CJ72" i="7"/>
  <c r="CZ161" i="8"/>
  <c r="DG107"/>
  <c r="DF140" i="7"/>
  <c r="CN153" i="8"/>
  <c r="CD184"/>
  <c r="DG35"/>
  <c r="DH140"/>
  <c r="CI62"/>
  <c r="CI186"/>
  <c r="CJ137"/>
  <c r="CT16" i="7"/>
  <c r="CF137" i="8"/>
  <c r="CM79"/>
  <c r="CV59" i="7"/>
  <c r="CS137"/>
  <c r="DB109" i="8"/>
  <c r="CP131"/>
  <c r="CF85" i="7"/>
  <c r="CF119" i="8"/>
  <c r="DC137" i="7"/>
  <c r="CT84"/>
  <c r="DI56"/>
  <c r="CV161" i="8"/>
  <c r="CM141"/>
  <c r="DH162"/>
  <c r="CK137"/>
  <c r="CO105"/>
  <c r="CW67"/>
  <c r="DA116"/>
  <c r="DA68" i="7"/>
  <c r="CQ16" i="8"/>
  <c r="CV105" i="7"/>
  <c r="CP82" i="8"/>
  <c r="DH64"/>
  <c r="CS89"/>
  <c r="CZ93"/>
  <c r="DD13"/>
  <c r="CY101" i="7"/>
  <c r="CQ15" i="8"/>
  <c r="DD14" i="7"/>
  <c r="DF74"/>
  <c r="DB129"/>
  <c r="DD98" i="8"/>
  <c r="CT84"/>
  <c r="CO107"/>
  <c r="DC60"/>
  <c r="CT95" i="7"/>
  <c r="DH74" i="8"/>
  <c r="DF104"/>
  <c r="CS43" i="7"/>
  <c r="CY83" i="8"/>
  <c r="CQ125" i="7"/>
  <c r="DI62"/>
  <c r="CN140" i="8"/>
  <c r="DD13" i="7"/>
  <c r="DD56"/>
  <c r="CD185" i="8"/>
  <c r="DA127" i="7"/>
  <c r="DB161"/>
  <c r="CD70" i="8"/>
  <c r="CG96"/>
  <c r="DH107"/>
  <c r="CZ60" i="7"/>
  <c r="CQ131" i="8"/>
  <c r="CY70" i="7"/>
  <c r="DF161" i="8"/>
  <c r="CP40"/>
  <c r="DH58" i="7"/>
  <c r="CY13"/>
  <c r="DE89" i="8"/>
  <c r="CT80" i="7"/>
  <c r="CZ140" i="8"/>
  <c r="CY38" i="7"/>
  <c r="DA39"/>
  <c r="CR14" i="8"/>
  <c r="CZ13"/>
  <c r="CV90"/>
  <c r="DH150"/>
  <c r="CD23"/>
  <c r="DI128" i="7"/>
  <c r="CV116" i="8"/>
  <c r="DD82"/>
  <c r="CL24"/>
  <c r="DG152"/>
  <c r="DE140" i="7"/>
  <c r="CJ63"/>
  <c r="DB117" i="8"/>
  <c r="DE138"/>
  <c r="CW59" i="7"/>
  <c r="CS113"/>
  <c r="CI130" i="8"/>
  <c r="CQ114" i="7"/>
  <c r="CW71"/>
  <c r="CG139" i="8"/>
  <c r="DC64"/>
  <c r="DE70" i="7"/>
  <c r="CN113" i="8"/>
  <c r="CF72"/>
  <c r="CF173"/>
  <c r="CZ117"/>
  <c r="CT82"/>
  <c r="CV118"/>
  <c r="DB64"/>
  <c r="CD37"/>
  <c r="DG73"/>
  <c r="CN92"/>
  <c r="CS150"/>
  <c r="CT81"/>
  <c r="DG184"/>
  <c r="DI52" i="7"/>
  <c r="CU80"/>
  <c r="DA63" i="8"/>
  <c r="DA89"/>
  <c r="CL63"/>
  <c r="CJ58" i="7"/>
  <c r="CY141" i="8"/>
  <c r="DB39" i="7"/>
  <c r="DF67"/>
  <c r="CQ58"/>
  <c r="DA101" i="8"/>
  <c r="DC22" i="7"/>
  <c r="CT24"/>
  <c r="CN13" i="8"/>
  <c r="CF24"/>
  <c r="CM84"/>
  <c r="CX63"/>
  <c r="CK116"/>
  <c r="CV126"/>
  <c r="DE91" i="7"/>
  <c r="CO26" i="8"/>
  <c r="CE125"/>
  <c r="DA39"/>
  <c r="DE108"/>
  <c r="DA37"/>
  <c r="CE98"/>
  <c r="CL120"/>
  <c r="DH127"/>
  <c r="CZ52"/>
  <c r="CY58" i="7"/>
  <c r="CU70" i="8"/>
  <c r="CW50" i="7"/>
  <c r="CR162" i="8"/>
  <c r="CO137"/>
  <c r="CP46"/>
  <c r="CS148" i="7"/>
  <c r="DC16"/>
  <c r="DA15" i="8"/>
  <c r="CS13"/>
  <c r="CS103" i="7"/>
  <c r="AX379"/>
  <c r="CQ44"/>
  <c r="DG85" i="8"/>
  <c r="DH102" i="7"/>
  <c r="DF198" i="8"/>
  <c r="DF165"/>
  <c r="CZ75" i="7"/>
  <c r="CU75"/>
  <c r="DA152"/>
  <c r="CZ109" i="8"/>
  <c r="CU152" i="7"/>
  <c r="CZ141"/>
  <c r="CX165" i="8"/>
  <c r="CZ119" i="7"/>
  <c r="CG163" i="8"/>
  <c r="DC110"/>
  <c r="DH110"/>
  <c r="CD196"/>
  <c r="CE121"/>
  <c r="CG99"/>
  <c r="CN176"/>
  <c r="CL110"/>
  <c r="DH154"/>
  <c r="DH86" i="7"/>
  <c r="CU132" i="8"/>
  <c r="DC88"/>
  <c r="CQ119" i="7"/>
  <c r="CQ97"/>
  <c r="CD152" i="8"/>
  <c r="CF162" i="7"/>
  <c r="CU76" i="8"/>
  <c r="CJ104" i="7"/>
  <c r="CX126"/>
  <c r="CU60" i="8"/>
  <c r="CZ26"/>
  <c r="DB92"/>
  <c r="CP91" i="7"/>
  <c r="CY162"/>
  <c r="CO86" i="8"/>
  <c r="CH91"/>
  <c r="CY94" i="7"/>
  <c r="CU89" i="8"/>
  <c r="DA82" i="7"/>
  <c r="DD130" i="8"/>
  <c r="DE58" i="7"/>
  <c r="DE198" i="8"/>
  <c r="DB120"/>
  <c r="DF87"/>
  <c r="CJ153"/>
  <c r="CZ91"/>
  <c r="CQ58"/>
  <c r="CY36"/>
  <c r="CJ81" i="7"/>
  <c r="CT93"/>
  <c r="CV62"/>
  <c r="CD69" i="8"/>
  <c r="DF149" i="7"/>
  <c r="CV44"/>
  <c r="DB138" i="8"/>
  <c r="DF93"/>
  <c r="CH75"/>
  <c r="CZ59"/>
  <c r="DE33" i="7"/>
  <c r="DH39" i="8"/>
  <c r="DI79" i="7"/>
  <c r="DI382" s="1"/>
  <c r="CW124"/>
  <c r="CH76" i="8"/>
  <c r="CX63" i="7"/>
  <c r="DE37"/>
  <c r="DD149"/>
  <c r="CH79" i="8"/>
  <c r="CJ51"/>
  <c r="DA95" i="7"/>
  <c r="DE52"/>
  <c r="CY27"/>
  <c r="CD56" i="8"/>
  <c r="CP26" i="7"/>
  <c r="DB137" i="8"/>
  <c r="DC101" i="7"/>
  <c r="CG119" i="8"/>
  <c r="CT14"/>
  <c r="DH35" i="7"/>
  <c r="CT70" i="8"/>
  <c r="DE14"/>
  <c r="DE61"/>
  <c r="DD103" i="7"/>
  <c r="CT120" i="8"/>
  <c r="DF118" i="7"/>
  <c r="CQ109" i="8"/>
  <c r="CZ162" i="7"/>
  <c r="DI27"/>
  <c r="CO61" i="8"/>
  <c r="CJ27"/>
  <c r="DA80" i="7"/>
  <c r="CO14" i="8"/>
  <c r="CJ70"/>
  <c r="CZ104" i="7"/>
  <c r="DD68"/>
  <c r="DE46"/>
  <c r="CT71" i="8"/>
  <c r="CR80"/>
  <c r="CV73" i="7"/>
  <c r="DG116" i="8"/>
  <c r="DB40" i="7"/>
  <c r="DC80" i="8"/>
  <c r="CP83"/>
  <c r="CO104"/>
  <c r="CP136" i="7"/>
  <c r="CT39"/>
  <c r="DH106"/>
  <c r="DI38"/>
  <c r="CV96" i="8"/>
  <c r="CO130"/>
  <c r="CH87"/>
  <c r="DH185"/>
  <c r="CG126"/>
  <c r="CX86"/>
  <c r="DI49" i="7"/>
  <c r="CV37"/>
  <c r="DG150" i="8"/>
  <c r="CE129"/>
  <c r="CW14" i="7"/>
  <c r="CW136"/>
  <c r="DH36" i="8"/>
  <c r="CD51"/>
  <c r="DB57" i="7"/>
  <c r="CR81" i="8"/>
  <c r="CF106"/>
  <c r="CX16" i="7"/>
  <c r="CV100" i="8"/>
  <c r="CI27"/>
  <c r="CQ92"/>
  <c r="CY15" i="7"/>
  <c r="CY82" i="8"/>
  <c r="CY140" i="7"/>
  <c r="CH98" i="8"/>
  <c r="CJ97"/>
  <c r="CV117"/>
  <c r="DB130"/>
  <c r="DA90" i="7"/>
  <c r="CR68" i="8"/>
  <c r="CG70"/>
  <c r="CW69"/>
  <c r="DI15" i="7"/>
  <c r="CY161" i="8"/>
  <c r="DH71" i="7"/>
  <c r="CP112"/>
  <c r="CW61" i="8"/>
  <c r="CY77" i="7"/>
  <c r="DC105" i="8"/>
  <c r="CO81"/>
  <c r="CR84"/>
  <c r="CJ14" i="7"/>
  <c r="DI24"/>
  <c r="CJ56"/>
  <c r="DC150"/>
  <c r="CZ104" i="8"/>
  <c r="CM50"/>
  <c r="DB45" i="7"/>
  <c r="CO60" i="8"/>
  <c r="CX140" i="7"/>
  <c r="DA63"/>
  <c r="CJ85"/>
  <c r="DC40" i="8"/>
  <c r="CS104"/>
  <c r="CX49" i="7"/>
  <c r="CT70"/>
  <c r="DB96" i="8"/>
  <c r="CP105" i="7"/>
  <c r="DC113"/>
  <c r="CP27"/>
  <c r="CJ95"/>
  <c r="CV34" i="8"/>
  <c r="CS72"/>
  <c r="CM101"/>
  <c r="CU49"/>
  <c r="CW46" i="7"/>
  <c r="CE37" i="8"/>
  <c r="CH26"/>
  <c r="CY93"/>
  <c r="CV51"/>
  <c r="CE186"/>
  <c r="CD106"/>
  <c r="DB34" i="7"/>
  <c r="CL79" i="8"/>
  <c r="CV129"/>
  <c r="DC70" i="7"/>
  <c r="CJ151" i="8"/>
  <c r="CH39"/>
  <c r="CW46"/>
  <c r="DE102"/>
  <c r="CV50" i="7"/>
  <c r="CF138"/>
  <c r="DB33"/>
  <c r="CJ27"/>
  <c r="CQ161" i="8"/>
  <c r="CD95"/>
  <c r="CL50"/>
  <c r="CP150"/>
  <c r="CX82" i="7"/>
  <c r="CH94" i="8"/>
  <c r="CP137" i="7"/>
  <c r="CW66"/>
  <c r="CU72"/>
  <c r="CP129" i="8"/>
  <c r="CK125"/>
  <c r="CV63"/>
  <c r="CZ162"/>
  <c r="DH79"/>
  <c r="CW152"/>
  <c r="DA28" i="7"/>
  <c r="DA15"/>
  <c r="DC139"/>
  <c r="CY115"/>
  <c r="CT69" i="8"/>
  <c r="CJ24"/>
  <c r="CH141"/>
  <c r="CQ95"/>
  <c r="CJ14"/>
  <c r="DB25"/>
  <c r="CD49"/>
  <c r="CI101"/>
  <c r="CZ40"/>
  <c r="CI126"/>
  <c r="CX128" i="7"/>
  <c r="CH128" i="8"/>
  <c r="DB26"/>
  <c r="DC33" i="7"/>
  <c r="CZ66"/>
  <c r="CJ173" i="8"/>
  <c r="CL130"/>
  <c r="CN26"/>
  <c r="CZ70"/>
  <c r="DC114"/>
  <c r="CY119"/>
  <c r="CU96"/>
  <c r="CT127"/>
  <c r="CZ48"/>
  <c r="CV73"/>
  <c r="DH138" i="7"/>
  <c r="BS380"/>
  <c r="CZ90"/>
  <c r="CD57" i="8"/>
  <c r="CY15"/>
  <c r="CU36" i="7"/>
  <c r="CJ49"/>
  <c r="CJ84" i="8"/>
  <c r="DF68" i="7"/>
  <c r="CT35" i="8"/>
  <c r="CW85"/>
  <c r="CR117"/>
  <c r="DF46" i="7"/>
  <c r="DC13" i="8"/>
  <c r="CX35"/>
  <c r="DH173"/>
  <c r="DB67" i="7"/>
  <c r="CV82" i="8"/>
  <c r="CW23" i="7"/>
  <c r="AX382"/>
  <c r="CQ77"/>
  <c r="CJ162" i="8"/>
  <c r="CN63"/>
  <c r="CV92" i="7"/>
  <c r="DD71" i="8"/>
  <c r="CO78"/>
  <c r="CU89" i="7"/>
  <c r="DF24"/>
  <c r="CP75" i="8"/>
  <c r="DB68"/>
  <c r="DA137" i="7"/>
  <c r="CR91" i="8"/>
  <c r="CY103" i="7"/>
  <c r="CU150"/>
  <c r="CM16" i="8"/>
  <c r="CK95"/>
  <c r="CX141"/>
  <c r="DB60"/>
  <c r="CM140"/>
  <c r="CL73"/>
  <c r="CK84"/>
  <c r="CT92" i="7"/>
  <c r="CV90"/>
  <c r="CJ80" i="8"/>
  <c r="CF59"/>
  <c r="DC46" i="7"/>
  <c r="DH63" i="8"/>
  <c r="CG113"/>
  <c r="CL116"/>
  <c r="CM83"/>
  <c r="CR176"/>
  <c r="CR154"/>
  <c r="DH166"/>
  <c r="CH100"/>
  <c r="DB131" i="7"/>
  <c r="CG222" i="8"/>
  <c r="CY111"/>
  <c r="CE166"/>
  <c r="CQ100"/>
  <c r="CV99"/>
  <c r="CS111"/>
  <c r="DC174" i="7"/>
  <c r="CO121" i="8"/>
  <c r="CH155"/>
  <c r="CT111"/>
  <c r="CM99"/>
  <c r="DH163" i="7"/>
  <c r="DB108"/>
  <c r="CR164" i="8"/>
  <c r="CL165"/>
  <c r="CJ210"/>
  <c r="CS106" i="7"/>
  <c r="CQ165" i="8"/>
  <c r="DB99"/>
  <c r="DG98"/>
  <c r="CJ75" i="7"/>
  <c r="CK197" i="8"/>
  <c r="CW197"/>
  <c r="CJ154"/>
  <c r="CT97" i="7"/>
  <c r="CN88" i="8"/>
  <c r="CV162"/>
  <c r="CZ210"/>
  <c r="DD163" i="7"/>
  <c r="CS140"/>
  <c r="CQ152"/>
  <c r="CW121" i="8"/>
  <c r="CI88"/>
  <c r="CD87"/>
  <c r="DI163" i="7"/>
  <c r="CW85"/>
  <c r="CF196" i="8"/>
  <c r="DC97" i="7"/>
  <c r="DB110" i="8"/>
  <c r="CQ210"/>
  <c r="CP107" i="7"/>
  <c r="DE176" i="8"/>
  <c r="CD131"/>
  <c r="CJ142"/>
  <c r="CL121"/>
  <c r="CG121"/>
  <c r="CT163"/>
  <c r="CX143"/>
  <c r="DF142"/>
  <c r="DD210"/>
  <c r="DA197"/>
  <c r="CU176"/>
  <c r="DG209"/>
  <c r="CU86" i="7"/>
  <c r="CY85"/>
  <c r="DC74"/>
  <c r="CH164" i="8"/>
  <c r="DF51"/>
  <c r="CL115"/>
  <c r="DE142"/>
  <c r="CU92" i="7"/>
  <c r="CE137" i="8"/>
  <c r="CK47"/>
  <c r="DB55" i="7"/>
  <c r="DF45"/>
  <c r="DC36"/>
  <c r="CW129" i="8"/>
  <c r="CV14"/>
  <c r="CU61"/>
  <c r="DB149" i="7"/>
  <c r="DF62"/>
  <c r="CY153" i="8"/>
  <c r="CG120"/>
  <c r="CZ96" i="7"/>
  <c r="DH116" i="8"/>
  <c r="CV15" i="7"/>
  <c r="CQ26" i="8"/>
  <c r="CF94"/>
  <c r="DC13" i="7"/>
  <c r="DF113"/>
  <c r="DC63" i="8"/>
  <c r="CP82" i="7"/>
  <c r="CQ23"/>
  <c r="DF109" i="8"/>
  <c r="DF129" i="7"/>
  <c r="CS62"/>
  <c r="CZ118"/>
  <c r="CS87" i="8"/>
  <c r="CT151" i="7"/>
  <c r="CG164" i="8"/>
  <c r="CJ98"/>
  <c r="CZ28" i="7"/>
  <c r="CN38" i="8"/>
  <c r="CP34" i="7"/>
  <c r="DD23"/>
  <c r="DJ23" s="1"/>
  <c r="DK23" s="1"/>
  <c r="CE105" i="8"/>
  <c r="CM61"/>
  <c r="DE113" i="7"/>
  <c r="CR38" i="8"/>
  <c r="CU16" i="7"/>
  <c r="CJ139"/>
  <c r="CS47" i="8"/>
  <c r="CF112"/>
  <c r="CQ83"/>
  <c r="CU186"/>
  <c r="DA34" i="7"/>
  <c r="DA84"/>
  <c r="DD73" i="8"/>
  <c r="CD60"/>
  <c r="DE102" i="7"/>
  <c r="CO92" i="8"/>
  <c r="CY45" i="7"/>
  <c r="DH152" i="8"/>
  <c r="CU91"/>
  <c r="CN24"/>
  <c r="CL97"/>
  <c r="CF161" i="7"/>
  <c r="CY186" i="8"/>
  <c r="DA62" i="7"/>
  <c r="DA161" i="8"/>
  <c r="CG114"/>
  <c r="CQ39" i="7"/>
  <c r="CU118"/>
  <c r="CW153" i="8"/>
  <c r="CE153"/>
  <c r="CF129" i="7"/>
  <c r="DF60"/>
  <c r="DE47"/>
  <c r="CW91"/>
  <c r="CG127" i="8"/>
  <c r="DD14"/>
  <c r="CS60" i="7"/>
  <c r="CX127"/>
  <c r="CQ60"/>
  <c r="CV68"/>
  <c r="CW76" i="8"/>
  <c r="DG162"/>
  <c r="CN163"/>
  <c r="DI39" i="7"/>
  <c r="DF63" i="8"/>
  <c r="CD127"/>
  <c r="CY24" i="7"/>
  <c r="CF128"/>
  <c r="DC61" i="8"/>
  <c r="CX34" i="7"/>
  <c r="DG57" i="8"/>
  <c r="CN105"/>
  <c r="DF37" i="7"/>
  <c r="CE50" i="8"/>
  <c r="CP14" i="7"/>
  <c r="CI47" i="8"/>
  <c r="DE63"/>
  <c r="CF47"/>
  <c r="CX113"/>
  <c r="CD68"/>
  <c r="CP37" i="7"/>
  <c r="CR136" i="8"/>
  <c r="CU163" i="7"/>
  <c r="CF108"/>
  <c r="DA97"/>
  <c r="CY99" i="8"/>
  <c r="CH110"/>
  <c r="CT176"/>
  <c r="CP154"/>
  <c r="DF119" i="7"/>
  <c r="CE76" i="8"/>
  <c r="CZ152" i="7"/>
  <c r="CU119"/>
  <c r="DA163" i="8"/>
  <c r="CV196"/>
  <c r="DA165"/>
  <c r="CS163"/>
  <c r="CJ108" i="7"/>
  <c r="CJ176" i="8"/>
  <c r="CJ86" i="7"/>
  <c r="CZ173"/>
  <c r="DC197" i="8"/>
  <c r="CX163"/>
  <c r="CF64" i="7"/>
  <c r="DE119"/>
  <c r="CJ88" i="8"/>
  <c r="CX75" i="7"/>
  <c r="DE143" i="8"/>
  <c r="CF152" i="7"/>
  <c r="CV64"/>
  <c r="DB165" i="8"/>
  <c r="CJ165"/>
  <c r="CY165"/>
  <c r="DB152" i="7"/>
  <c r="CV142" i="8"/>
  <c r="DD175"/>
  <c r="CX110"/>
  <c r="CR120"/>
  <c r="CQ64" i="7"/>
  <c r="CF163"/>
  <c r="CT175" i="8"/>
  <c r="DB64" i="7"/>
  <c r="DE210" i="8"/>
  <c r="CX176"/>
  <c r="CO152"/>
  <c r="CD86"/>
  <c r="DA23" i="7"/>
  <c r="CK198" i="8"/>
  <c r="CT185"/>
  <c r="CR152"/>
  <c r="CU120"/>
  <c r="CX106"/>
  <c r="CV25"/>
  <c r="CJ45" i="7"/>
  <c r="CM114" i="8"/>
  <c r="DC96"/>
  <c r="DD128"/>
  <c r="DC91" i="7"/>
  <c r="CS89"/>
  <c r="DH80" i="8"/>
  <c r="CJ94"/>
  <c r="CF81" i="7"/>
  <c r="CY84"/>
  <c r="DB63"/>
  <c r="CJ162"/>
  <c r="CV197" i="8"/>
  <c r="CS131"/>
  <c r="CX39" i="7"/>
  <c r="CZ38"/>
  <c r="CV103"/>
  <c r="CF114"/>
  <c r="DD35" i="8"/>
  <c r="CF95"/>
  <c r="CD113"/>
  <c r="DF98"/>
  <c r="CW163"/>
  <c r="DI129" i="7"/>
  <c r="DG86" i="8"/>
  <c r="CY151" i="7"/>
  <c r="CV184" i="8"/>
  <c r="CO97"/>
  <c r="DC163"/>
  <c r="CT22" i="7"/>
  <c r="CW21"/>
  <c r="CX47"/>
  <c r="CV47" i="8"/>
  <c r="CU38"/>
  <c r="CT101"/>
  <c r="CH14"/>
  <c r="DB101" i="7"/>
  <c r="CX62" i="8"/>
  <c r="CP127" i="7"/>
  <c r="CJ22"/>
  <c r="CP105" i="8"/>
  <c r="CT138" i="7"/>
  <c r="CT103"/>
  <c r="CT63" i="8"/>
  <c r="CM75"/>
  <c r="CX36" i="7"/>
  <c r="DA33"/>
  <c r="CQ72"/>
  <c r="DG72" i="8"/>
  <c r="CQ72"/>
  <c r="CS24" i="7"/>
  <c r="CP66"/>
  <c r="DA51"/>
  <c r="CP26" i="8"/>
  <c r="CG69"/>
  <c r="DD103"/>
  <c r="CW149"/>
  <c r="CS100" i="7"/>
  <c r="DB49"/>
  <c r="DH26" i="8"/>
  <c r="DI116" i="7"/>
  <c r="CK69" i="8"/>
  <c r="DC129" i="7"/>
  <c r="DC98" i="8"/>
  <c r="CU164"/>
  <c r="DI47" i="7"/>
  <c r="DH83" i="8"/>
  <c r="CO116"/>
  <c r="BS378" i="7"/>
  <c r="CX129" i="8"/>
  <c r="CR66"/>
  <c r="DC140"/>
  <c r="CK60"/>
  <c r="DD85"/>
  <c r="CJ15"/>
  <c r="CY89" i="7"/>
  <c r="CR36" i="8"/>
  <c r="DD63" i="7"/>
  <c r="DD118"/>
  <c r="DJ118" s="1"/>
  <c r="DK118" s="1"/>
  <c r="DD161" i="8"/>
  <c r="CY47" i="7"/>
  <c r="CY73" i="8"/>
  <c r="DE82" i="7"/>
  <c r="DB27" i="8"/>
  <c r="DH116" i="7"/>
  <c r="CG105" i="8"/>
  <c r="CY68"/>
  <c r="CW43" i="7"/>
  <c r="CV125" i="8"/>
  <c r="CU104" i="7"/>
  <c r="CV35"/>
  <c r="CY36"/>
  <c r="CS35" i="8"/>
  <c r="CP124" i="7"/>
  <c r="DH117" i="8"/>
  <c r="CO45"/>
  <c r="DC61" i="7"/>
  <c r="CV78" i="8"/>
  <c r="DD129" i="7"/>
  <c r="CQ118"/>
  <c r="CU68" i="8"/>
  <c r="CJ67"/>
  <c r="DA27"/>
  <c r="CN81"/>
  <c r="DE15"/>
  <c r="CT33" i="7"/>
  <c r="CQ70" i="8"/>
  <c r="CP79" i="7"/>
  <c r="CT97" i="8"/>
  <c r="CW67" i="7"/>
  <c r="DH83"/>
  <c r="CD126" i="8"/>
  <c r="DE25"/>
  <c r="CT108"/>
  <c r="CX140"/>
  <c r="CX57" i="7"/>
  <c r="CP22"/>
  <c r="CJ50" i="8"/>
  <c r="CH137"/>
  <c r="CK162"/>
  <c r="CQ62"/>
  <c r="CX73"/>
  <c r="CR79"/>
  <c r="CZ87"/>
  <c r="DE74" i="7"/>
  <c r="CS73"/>
  <c r="CH106" i="8"/>
  <c r="CV72"/>
  <c r="CZ83" i="7"/>
  <c r="CW35"/>
  <c r="CP67" i="8"/>
  <c r="CP151"/>
  <c r="DC48"/>
  <c r="CS119"/>
  <c r="DC77" i="7"/>
  <c r="CG173" i="8"/>
  <c r="DH82"/>
  <c r="CD14"/>
  <c r="DF26"/>
  <c r="DF92" i="7"/>
  <c r="CN71" i="8"/>
  <c r="CU84"/>
  <c r="DF28" i="7"/>
  <c r="DB46"/>
  <c r="DC39" i="8"/>
  <c r="CW95"/>
  <c r="CS56" i="7"/>
  <c r="CL60" i="8"/>
  <c r="CV102" i="7"/>
  <c r="CV81" i="8"/>
  <c r="CX87"/>
  <c r="DE153"/>
  <c r="CH89"/>
  <c r="DH69"/>
  <c r="CT50"/>
  <c r="DA57" i="7"/>
  <c r="CU22"/>
  <c r="DA149" i="8"/>
  <c r="CJ16" i="7"/>
  <c r="CZ11"/>
  <c r="CX174" i="8"/>
  <c r="CW104" i="7"/>
  <c r="DB91" i="8"/>
  <c r="CU25"/>
  <c r="DD140"/>
  <c r="CK118"/>
  <c r="CJ116"/>
  <c r="CE48"/>
  <c r="CX118"/>
  <c r="CU13"/>
  <c r="DB116"/>
  <c r="CR112"/>
  <c r="DC131"/>
  <c r="CF63" i="7"/>
  <c r="DC24"/>
  <c r="CX70" i="8"/>
  <c r="CE94"/>
  <c r="DE103"/>
  <c r="CZ125" i="7"/>
  <c r="CS103" i="8"/>
  <c r="CX15" i="7"/>
  <c r="CW139" i="8"/>
  <c r="DE149" i="7"/>
  <c r="CJ114" i="8"/>
  <c r="DI80" i="7"/>
  <c r="CQ57" i="8"/>
  <c r="CH67"/>
  <c r="DA127"/>
  <c r="CX89" i="7"/>
  <c r="CJ117"/>
  <c r="DH68"/>
  <c r="DC68" i="8"/>
  <c r="DH67" i="7"/>
  <c r="DB152" i="8"/>
  <c r="CK80"/>
  <c r="DF38"/>
  <c r="CP70"/>
  <c r="CD161"/>
  <c r="CS52"/>
  <c r="DB97"/>
  <c r="DD105" i="7"/>
  <c r="DG90" i="8"/>
  <c r="CJ118"/>
  <c r="CQ48" i="7"/>
  <c r="DA94" i="8"/>
  <c r="CM58"/>
  <c r="DB139" i="7"/>
  <c r="CT63"/>
  <c r="CM39" i="8"/>
  <c r="DC73" i="7"/>
  <c r="CT52" i="8"/>
  <c r="BS379" i="7"/>
  <c r="CK103" i="8"/>
  <c r="CG36"/>
  <c r="CI36"/>
  <c r="CJ46" i="7"/>
  <c r="CP104" i="8"/>
  <c r="DF95" i="7"/>
  <c r="CU86" i="8"/>
  <c r="CP110"/>
  <c r="CX210"/>
  <c r="CP96" i="7"/>
  <c r="CR87" i="8"/>
  <c r="CE175"/>
  <c r="CO98"/>
  <c r="CS176"/>
  <c r="CK175"/>
  <c r="DE152" i="7"/>
  <c r="CU175" i="8"/>
  <c r="CW74" i="7"/>
  <c r="CY210" i="8"/>
  <c r="CP74" i="7"/>
  <c r="CJ76" i="8"/>
  <c r="CM142"/>
  <c r="CS129" i="7"/>
  <c r="CP210" i="8"/>
  <c r="CF141"/>
  <c r="CF153"/>
  <c r="CQ198"/>
  <c r="DD198"/>
  <c r="DD162" i="7"/>
  <c r="DF44"/>
  <c r="DC84" i="8"/>
  <c r="CU81"/>
  <c r="CO84"/>
  <c r="CH15"/>
  <c r="CQ96"/>
  <c r="CW117" i="7"/>
  <c r="CK153" i="8"/>
  <c r="CY57"/>
  <c r="DH40"/>
  <c r="CF103" i="7"/>
  <c r="DE140" i="8"/>
  <c r="CF68" i="7"/>
  <c r="CG98" i="8"/>
  <c r="CW84" i="7"/>
  <c r="CF163" i="8"/>
  <c r="CP95" i="7"/>
  <c r="DE50" i="8"/>
  <c r="CI57"/>
  <c r="CN119"/>
  <c r="CD102"/>
  <c r="CH37"/>
  <c r="DB16"/>
  <c r="CM151"/>
  <c r="DB57"/>
  <c r="CX80"/>
  <c r="CV49" i="7"/>
  <c r="CF24"/>
  <c r="CO140" i="8"/>
  <c r="CQ140"/>
  <c r="CQ51"/>
  <c r="CQ47"/>
  <c r="CY63" i="7"/>
  <c r="CP24"/>
  <c r="CZ71" i="8"/>
  <c r="CX81"/>
  <c r="CI114"/>
  <c r="CO127"/>
  <c r="CQ11" i="7"/>
  <c r="AX376"/>
  <c r="CI198" i="8"/>
  <c r="CX120"/>
  <c r="CU185"/>
  <c r="CG51"/>
  <c r="CY84"/>
  <c r="CO185"/>
  <c r="CP56" i="7"/>
  <c r="CU62"/>
  <c r="CK102" i="8"/>
  <c r="CZ67"/>
  <c r="CN115"/>
  <c r="CU61" i="7"/>
  <c r="BS381"/>
  <c r="CL95" i="8"/>
  <c r="DH23" i="7"/>
  <c r="CS164" i="8"/>
  <c r="CI131"/>
  <c r="DB15"/>
  <c r="DA95"/>
  <c r="DC90" i="7"/>
  <c r="DG56" i="8"/>
  <c r="CM152"/>
  <c r="CP94"/>
  <c r="CN75"/>
  <c r="CY103"/>
  <c r="DF46"/>
  <c r="DH125"/>
  <c r="DB94"/>
  <c r="DI28" i="7"/>
  <c r="CF46" i="8"/>
  <c r="CR151"/>
  <c r="CX40" i="7"/>
  <c r="CQ117"/>
  <c r="CK46" i="8"/>
  <c r="DF108"/>
  <c r="CJ39"/>
  <c r="DC73"/>
  <c r="DE92"/>
  <c r="CV130"/>
  <c r="DG97"/>
  <c r="DB36"/>
  <c r="CJ125" i="7"/>
  <c r="CM161" i="8"/>
  <c r="CF49" i="7"/>
  <c r="DI37"/>
  <c r="CZ44"/>
  <c r="DF118" i="8"/>
  <c r="CG118"/>
  <c r="CJ67" i="7"/>
  <c r="CM40" i="8"/>
  <c r="DH28"/>
  <c r="CF44" i="7"/>
  <c r="CX50" i="8"/>
  <c r="DC116"/>
  <c r="DE58"/>
  <c r="CJ68"/>
  <c r="CT83" i="7"/>
  <c r="CF58"/>
  <c r="CS113" i="8"/>
  <c r="CL46"/>
  <c r="CW34" i="7"/>
  <c r="DI140"/>
  <c r="CY164" i="8"/>
  <c r="DA98"/>
  <c r="CU128" i="7"/>
  <c r="CY34"/>
  <c r="CD62" i="8"/>
  <c r="CY139" i="7"/>
  <c r="CT114" i="8"/>
  <c r="CE115"/>
  <c r="CF71" i="7"/>
  <c r="CX138" i="8"/>
  <c r="DA60" i="7"/>
  <c r="CT96" i="8"/>
  <c r="CV57"/>
  <c r="CG48"/>
  <c r="DF69"/>
  <c r="DE126"/>
  <c r="CG115"/>
  <c r="CO93"/>
  <c r="CX48" i="7"/>
  <c r="CS85" i="8"/>
  <c r="CX130"/>
  <c r="DF92"/>
  <c r="CF113" i="7"/>
  <c r="CE28" i="8"/>
  <c r="CF16" i="7"/>
  <c r="DA48"/>
  <c r="CX79" i="8"/>
  <c r="CL164"/>
  <c r="CI98"/>
  <c r="CV45" i="7"/>
  <c r="CG104" i="8"/>
  <c r="CI74"/>
  <c r="DH33" i="7"/>
  <c r="CW26"/>
  <c r="CW83"/>
  <c r="CH36" i="8"/>
  <c r="CM89"/>
  <c r="CK13"/>
  <c r="DD46" i="7"/>
  <c r="DC174" i="8"/>
  <c r="CS10" i="7"/>
  <c r="DJ10" s="1"/>
  <c r="DK10" s="1"/>
  <c r="CX139"/>
  <c r="CU93"/>
  <c r="DB72"/>
  <c r="CY59" i="8"/>
  <c r="CJ106" i="7"/>
  <c r="DC86" i="8"/>
  <c r="CS130"/>
  <c r="CF116" i="7"/>
  <c r="CW80"/>
  <c r="CY117" i="8"/>
  <c r="DE71"/>
  <c r="DB13"/>
  <c r="DH70"/>
  <c r="CO103"/>
  <c r="CF49"/>
  <c r="CL61"/>
  <c r="CY95"/>
  <c r="CY113" i="7"/>
  <c r="CJ96" i="8"/>
  <c r="CQ82"/>
  <c r="CF96"/>
  <c r="CL38"/>
  <c r="CZ49"/>
  <c r="CG49"/>
  <c r="CY51"/>
  <c r="DD40"/>
  <c r="CQ36" i="7"/>
  <c r="CD88" i="8"/>
  <c r="DF119"/>
  <c r="DA28"/>
  <c r="DB113"/>
  <c r="DB81"/>
  <c r="CV172"/>
  <c r="CI96"/>
  <c r="CJ127" i="7"/>
  <c r="DA46" i="8"/>
  <c r="CP125"/>
  <c r="CS92" i="7"/>
  <c r="DC149"/>
  <c r="CP10"/>
  <c r="DH90"/>
  <c r="DC103"/>
  <c r="CQ161"/>
  <c r="CI152" i="8"/>
  <c r="DA46" i="7"/>
  <c r="DC149" i="8"/>
  <c r="CS104" i="7"/>
  <c r="CX37" i="8"/>
  <c r="CI71"/>
  <c r="DC51" i="7"/>
  <c r="CQ49" i="8"/>
  <c r="CX91" i="7"/>
  <c r="DH92" i="8"/>
  <c r="DC97"/>
  <c r="CV106" i="7"/>
  <c r="CQ92"/>
  <c r="CP90"/>
  <c r="CY62" i="8"/>
  <c r="DE71" i="7"/>
  <c r="CQ102"/>
  <c r="CL84" i="8"/>
  <c r="CQ52"/>
  <c r="DB56" i="7"/>
  <c r="CQ91" i="8"/>
  <c r="CR118"/>
  <c r="CU151"/>
  <c r="DH161"/>
  <c r="CG47"/>
  <c r="DD61"/>
  <c r="CX107"/>
  <c r="CD48"/>
  <c r="CN73"/>
  <c r="CW141"/>
  <c r="CT104" i="7"/>
  <c r="CG162" i="8"/>
  <c r="DF40"/>
  <c r="CY73" i="7"/>
  <c r="CT26" i="8"/>
  <c r="DF33" i="7"/>
  <c r="CO96" i="8"/>
  <c r="DI105" i="7"/>
  <c r="CT81"/>
  <c r="DF25" i="8"/>
  <c r="DH51" i="7"/>
  <c r="CZ115" i="8"/>
  <c r="CL138"/>
  <c r="DA24" i="7"/>
  <c r="CM52" i="8"/>
  <c r="DF139"/>
  <c r="CU139" i="7"/>
  <c r="CY56"/>
  <c r="DA50"/>
  <c r="CD124" i="8"/>
  <c r="CV92"/>
  <c r="DH66" i="7"/>
  <c r="CM139" i="8"/>
  <c r="CW86"/>
  <c r="DG91"/>
  <c r="CY72"/>
  <c r="CS79"/>
  <c r="CZ15" i="7"/>
  <c r="DI94"/>
  <c r="CF36"/>
  <c r="CX82" i="8"/>
  <c r="CK85"/>
  <c r="CX125"/>
  <c r="CJ80" i="7"/>
  <c r="CV22"/>
  <c r="CX77"/>
  <c r="DE137"/>
  <c r="CL13" i="8"/>
  <c r="DE120"/>
  <c r="DA118" i="7"/>
  <c r="CT85"/>
  <c r="CT52"/>
  <c r="CT37" i="8"/>
  <c r="DB139"/>
  <c r="CI68"/>
  <c r="CZ79"/>
  <c r="DG185"/>
  <c r="CZ117" i="7"/>
  <c r="CN27" i="8"/>
  <c r="CQ113"/>
  <c r="CE52"/>
  <c r="CU71"/>
  <c r="DE26" i="7"/>
  <c r="CT38" i="8"/>
  <c r="CQ105" i="7"/>
  <c r="CF140" i="8"/>
  <c r="CT161"/>
  <c r="DG58"/>
  <c r="CI108"/>
  <c r="CF129"/>
  <c r="DH115" i="7"/>
  <c r="CT161"/>
  <c r="CS37" i="8"/>
  <c r="DC71" i="7"/>
  <c r="CX13"/>
  <c r="DE47" i="8"/>
  <c r="DF26" i="7"/>
  <c r="CZ14"/>
  <c r="CI97" i="8"/>
  <c r="CW75"/>
  <c r="CY25"/>
  <c r="CY28"/>
  <c r="CT139"/>
  <c r="DE105" i="7"/>
  <c r="DC46" i="8"/>
  <c r="CG52"/>
  <c r="CD15"/>
  <c r="CL85"/>
  <c r="CQ16" i="7"/>
  <c r="CL25" i="8"/>
  <c r="CX116" i="7"/>
  <c r="DC95" i="8"/>
  <c r="CE116"/>
  <c r="DD138"/>
  <c r="CU27"/>
  <c r="CU48" i="7"/>
  <c r="CJ115"/>
  <c r="CW33"/>
  <c r="CS55"/>
  <c r="DE91" i="8"/>
  <c r="CJ120"/>
  <c r="DA120"/>
  <c r="CV96" i="7"/>
  <c r="CW51"/>
  <c r="CQ151"/>
  <c r="CG130" i="8"/>
  <c r="CN96"/>
  <c r="CH80"/>
  <c r="CK186"/>
  <c r="CD84"/>
  <c r="CS39" i="7"/>
  <c r="DA119" i="8"/>
  <c r="CR149"/>
  <c r="CN106"/>
  <c r="CX93" i="7"/>
  <c r="CW107" i="8"/>
  <c r="CR160"/>
  <c r="DD104"/>
  <c r="CS81" i="7"/>
  <c r="DF71" i="8"/>
  <c r="DF50" i="7"/>
  <c r="DE60" i="8"/>
  <c r="DF128" i="7"/>
  <c r="CP54"/>
  <c r="DG112" i="8"/>
  <c r="CG71"/>
  <c r="CT47"/>
  <c r="DC28"/>
  <c r="DH115"/>
  <c r="DB85"/>
  <c r="DF104" i="7"/>
  <c r="CH150" i="8"/>
  <c r="CU161" i="7"/>
  <c r="CS69" i="8"/>
  <c r="CT61"/>
  <c r="DC48" i="7"/>
  <c r="DC34"/>
  <c r="CO27" i="8"/>
  <c r="CL103"/>
  <c r="CV113" i="7"/>
  <c r="CO118" i="8"/>
  <c r="CX12" i="7"/>
  <c r="CU115" i="8"/>
  <c r="CE174"/>
  <c r="DF105" i="7"/>
  <c r="DA139" i="8"/>
  <c r="CY137" i="7"/>
  <c r="CT12"/>
  <c r="CJ149"/>
  <c r="CN51" i="8"/>
  <c r="CF33" i="7"/>
  <c r="CU33"/>
  <c r="CS79"/>
  <c r="CX59" i="8"/>
  <c r="CR141"/>
  <c r="DB151" i="7"/>
  <c r="CF97" i="8"/>
  <c r="CT98"/>
  <c r="DC120"/>
  <c r="DH117" i="7"/>
  <c r="DI26"/>
  <c r="CX101" i="8"/>
  <c r="DA85"/>
  <c r="CZ101"/>
  <c r="CD73"/>
  <c r="DE105"/>
  <c r="CX45" i="7"/>
  <c r="DE72" i="8"/>
  <c r="CX114"/>
  <c r="CZ73" i="7"/>
  <c r="DA82" i="8"/>
  <c r="CL92"/>
  <c r="CI25"/>
  <c r="DB80" i="7"/>
  <c r="DB89"/>
  <c r="CK93" i="8"/>
  <c r="DD69" i="7"/>
  <c r="CR59" i="8"/>
  <c r="DE38"/>
  <c r="CE36"/>
  <c r="DA36"/>
  <c r="CH59"/>
  <c r="CE14"/>
  <c r="CP89" i="7"/>
  <c r="DC62" i="8"/>
  <c r="DA66" i="7"/>
  <c r="DA13" i="8"/>
  <c r="CF79" i="7"/>
  <c r="CU36" i="8"/>
  <c r="CP14"/>
  <c r="CJ71"/>
  <c r="CG15"/>
  <c r="CD58"/>
  <c r="DA16"/>
  <c r="DD37" i="7"/>
  <c r="CD103" i="8"/>
  <c r="CI84"/>
  <c r="DG27"/>
  <c r="DH126" i="7"/>
  <c r="CE26" i="8"/>
  <c r="CN107"/>
  <c r="CZ102"/>
  <c r="DB22" i="7"/>
  <c r="CQ98" i="8"/>
  <c r="DB198"/>
  <c r="CT131"/>
  <c r="CG76"/>
  <c r="CJ185"/>
  <c r="DF48" i="7"/>
  <c r="DB48"/>
  <c r="CN93" i="8"/>
  <c r="CT61" i="7"/>
  <c r="DF150" i="8"/>
  <c r="CW127" i="7"/>
  <c r="CX22"/>
  <c r="CH28" i="8"/>
  <c r="CM37"/>
  <c r="CZ113" i="7"/>
  <c r="DH127"/>
  <c r="CL26" i="8"/>
  <c r="CU93"/>
  <c r="DF126"/>
  <c r="DB107"/>
  <c r="CG108"/>
  <c r="CV116" i="7"/>
  <c r="CM72" i="8"/>
  <c r="CT128"/>
  <c r="CO51"/>
  <c r="CS61" i="7"/>
  <c r="CU138"/>
  <c r="DH25" i="8"/>
  <c r="CY81"/>
  <c r="CN186"/>
  <c r="CV62"/>
  <c r="CJ161" i="7"/>
  <c r="DH97" i="8"/>
  <c r="DA78" i="7"/>
  <c r="DC49"/>
  <c r="CY152" i="8"/>
  <c r="CW39" i="7"/>
  <c r="CL75" i="8"/>
  <c r="CZ79" i="7"/>
  <c r="CN39" i="8"/>
  <c r="CH13"/>
  <c r="CE130"/>
  <c r="DG69"/>
  <c r="CI15"/>
  <c r="CF57"/>
  <c r="DF72" i="7"/>
  <c r="CW83" i="8"/>
  <c r="CG85"/>
  <c r="CY107"/>
  <c r="DA96"/>
  <c r="DH139"/>
  <c r="CT117" i="7"/>
  <c r="CU74"/>
  <c r="DC118"/>
  <c r="DD107"/>
  <c r="CO85" i="8"/>
  <c r="CX72" i="7"/>
  <c r="DE152" i="8"/>
  <c r="CR34"/>
  <c r="DD106" i="7"/>
  <c r="CI80" i="8"/>
  <c r="DD47" i="7"/>
  <c r="CE70" i="8"/>
  <c r="DB74"/>
  <c r="CT40" i="7"/>
  <c r="DA140"/>
  <c r="DB162"/>
  <c r="CQ129"/>
  <c r="CK87" i="8"/>
  <c r="CP116" i="7"/>
  <c r="DB24" i="8"/>
  <c r="CF83" i="7"/>
  <c r="DA105" i="8"/>
  <c r="CU40" i="7"/>
  <c r="CF14" i="8"/>
  <c r="DC60" i="7"/>
  <c r="CG95" i="8"/>
  <c r="CT23" i="7"/>
  <c r="DB35"/>
  <c r="DF13"/>
  <c r="DB162" i="8"/>
  <c r="CF102" i="7"/>
  <c r="DG104" i="8"/>
  <c r="CM70"/>
  <c r="DB101"/>
  <c r="CK128"/>
  <c r="DD96"/>
  <c r="DC28" i="7"/>
  <c r="CU97" i="8"/>
  <c r="CP16"/>
  <c r="CO197"/>
  <c r="CT108" i="7"/>
  <c r="CD175" i="8"/>
  <c r="CZ108" i="7"/>
  <c r="DF143" i="8"/>
  <c r="DD76"/>
  <c r="CU121"/>
  <c r="CM121"/>
  <c r="DC163" i="7"/>
  <c r="DH143" i="8"/>
  <c r="DC108" i="7"/>
  <c r="CO175" i="8"/>
  <c r="DE75" i="7"/>
  <c r="CW110" i="8"/>
  <c r="DC76"/>
  <c r="DI64" i="7"/>
  <c r="CS132" i="8"/>
  <c r="CG132"/>
  <c r="DD88"/>
  <c r="CS143"/>
  <c r="CQ142"/>
  <c r="CL175"/>
  <c r="DD86" i="7"/>
  <c r="DJ86" s="1"/>
  <c r="DK86" s="1"/>
  <c r="CV173"/>
  <c r="CN210" i="8"/>
  <c r="CP63" i="7"/>
  <c r="CS172"/>
  <c r="CK176" i="8"/>
  <c r="CR108"/>
  <c r="DE64" i="7"/>
  <c r="CQ108"/>
  <c r="CW172"/>
  <c r="CR109" i="8"/>
  <c r="CY143"/>
  <c r="CY75" i="7"/>
  <c r="DE97"/>
  <c r="CS110" i="8"/>
  <c r="CG165"/>
  <c r="CN143"/>
  <c r="CY163"/>
  <c r="CX152" i="7"/>
  <c r="DF88" i="8"/>
  <c r="CY110"/>
  <c r="CF46" i="7"/>
  <c r="CR197" i="8"/>
  <c r="CM198"/>
  <c r="CZ120"/>
  <c r="DC52" i="7"/>
  <c r="CD97" i="8"/>
  <c r="DD185"/>
  <c r="CZ63" i="7"/>
  <c r="CZ82" i="8"/>
  <c r="CW173"/>
  <c r="DD48"/>
  <c r="CD83"/>
  <c r="CG150"/>
  <c r="CQ125"/>
  <c r="DC116" i="7"/>
  <c r="CW101"/>
  <c r="CI28" i="8"/>
  <c r="DB91" i="7"/>
  <c r="CW164" i="8"/>
  <c r="CR97"/>
  <c r="CQ139" i="7"/>
  <c r="DC40"/>
  <c r="DI139"/>
  <c r="CJ92" i="8"/>
  <c r="CT25" i="7"/>
  <c r="CJ70"/>
  <c r="CP161" i="8"/>
  <c r="CS124" i="7"/>
  <c r="CS14" i="8"/>
  <c r="DE68" i="7"/>
  <c r="CJ198" i="8"/>
  <c r="CE87"/>
  <c r="CV118" i="7"/>
  <c r="DD52"/>
  <c r="CI142" i="8"/>
  <c r="CN131"/>
  <c r="CY96" i="7"/>
  <c r="DE129"/>
  <c r="CN91" i="8"/>
  <c r="CX38"/>
  <c r="CV78" i="7"/>
  <c r="DC85" i="8"/>
  <c r="DI48" i="7"/>
  <c r="CF114" i="8"/>
  <c r="DA14" i="7"/>
  <c r="CW40" i="8"/>
  <c r="CU101"/>
  <c r="CU69" i="7"/>
  <c r="CJ60"/>
  <c r="DE57" i="8"/>
  <c r="CL173"/>
  <c r="CL101"/>
  <c r="DF89"/>
  <c r="CM14"/>
  <c r="CR103"/>
  <c r="DH72"/>
  <c r="DA26"/>
  <c r="CF23"/>
  <c r="DB94" i="7"/>
  <c r="CM51" i="8"/>
  <c r="DA11" i="7"/>
  <c r="DF47"/>
  <c r="CM174" i="8"/>
  <c r="CQ117"/>
  <c r="CE89"/>
  <c r="CY11" i="7"/>
  <c r="CV80" i="8"/>
  <c r="DH96" i="7"/>
  <c r="CZ129"/>
  <c r="DB96"/>
  <c r="DF71"/>
  <c r="CE69" i="8"/>
  <c r="CF69"/>
  <c r="CF91"/>
  <c r="CX173"/>
  <c r="DA57"/>
  <c r="CW58"/>
  <c r="CR27"/>
  <c r="DA139" i="7"/>
  <c r="DF36"/>
  <c r="DD153" i="8"/>
  <c r="CX85" i="7"/>
  <c r="CS98" i="8"/>
  <c r="DA198"/>
  <c r="CL161"/>
  <c r="CR161"/>
  <c r="CY64"/>
  <c r="CX94" i="7"/>
  <c r="CK106" i="8"/>
  <c r="CT102" i="7"/>
  <c r="DA37"/>
  <c r="DC107" i="8"/>
  <c r="CF69" i="7"/>
  <c r="DD126" i="8"/>
  <c r="DG13"/>
  <c r="DD79"/>
  <c r="CS59" i="7"/>
  <c r="DJ59" s="1"/>
  <c r="DK59" s="1"/>
  <c r="CZ23"/>
  <c r="CN102" i="8"/>
  <c r="DI36" i="7"/>
  <c r="CR113" i="8"/>
  <c r="DB52"/>
  <c r="CS149"/>
  <c r="DD91"/>
  <c r="CY150" i="7"/>
  <c r="CG14" i="8"/>
  <c r="DB118" i="7"/>
  <c r="CU162"/>
  <c r="CX151"/>
  <c r="DE185" i="8"/>
  <c r="CH185"/>
  <c r="DH113"/>
  <c r="DI45" i="7"/>
  <c r="DC138"/>
  <c r="DA117"/>
  <c r="CZ47"/>
  <c r="DC101" i="8"/>
  <c r="CZ84" i="7"/>
  <c r="CX74" i="8"/>
  <c r="CQ149" i="7"/>
  <c r="CF104" i="8"/>
  <c r="DI16" i="7"/>
  <c r="CP37" i="8"/>
  <c r="CS64"/>
  <c r="CE92"/>
  <c r="CV138"/>
  <c r="CW35"/>
  <c r="CZ75"/>
  <c r="DC71"/>
  <c r="CG61"/>
  <c r="CZ137" i="7"/>
  <c r="CO114" i="8"/>
  <c r="DC59"/>
  <c r="CF128"/>
  <c r="CD13"/>
  <c r="CI174"/>
  <c r="CF48"/>
  <c r="DB67"/>
  <c r="CG128"/>
  <c r="DB28" i="7"/>
  <c r="DC161"/>
  <c r="DD55"/>
  <c r="DE16" i="8"/>
  <c r="CX26"/>
  <c r="DA140"/>
  <c r="CT69" i="7"/>
  <c r="CT27" i="8"/>
  <c r="CJ81"/>
  <c r="CM125"/>
  <c r="CR15"/>
  <c r="CR82"/>
  <c r="CQ152"/>
  <c r="CH48"/>
  <c r="CN40"/>
  <c r="DA76"/>
  <c r="CR130"/>
  <c r="CT162" i="7"/>
  <c r="DF85"/>
  <c r="DB106" i="8"/>
  <c r="CR74"/>
  <c r="CV102"/>
  <c r="CR148"/>
  <c r="CP108"/>
  <c r="DC58" i="7"/>
  <c r="CO90" i="8"/>
  <c r="CK126"/>
  <c r="CD46"/>
  <c r="CJ101"/>
  <c r="CI95"/>
  <c r="DE118"/>
  <c r="CM67"/>
  <c r="CT36" i="7"/>
  <c r="CY139" i="8"/>
  <c r="CW25" i="7"/>
  <c r="CS37"/>
  <c r="CU71"/>
  <c r="CP28" i="8"/>
  <c r="DA71"/>
  <c r="CJ106"/>
  <c r="CD118"/>
  <c r="DE74"/>
  <c r="DA26" i="7"/>
  <c r="CT14"/>
  <c r="DB59"/>
  <c r="CH114" i="8"/>
  <c r="CJ36" i="7"/>
  <c r="CZ25" i="8"/>
  <c r="CF60" i="7"/>
  <c r="DG66" i="8"/>
  <c r="DH50" i="7"/>
  <c r="CZ105" i="8"/>
  <c r="DB60" i="7"/>
  <c r="CF12"/>
  <c r="DG50" i="8"/>
  <c r="CJ40" i="7"/>
  <c r="DB104" i="8"/>
  <c r="CQ27" i="7"/>
  <c r="CP83"/>
  <c r="CR127" i="8"/>
  <c r="DB116" i="7"/>
  <c r="CQ70"/>
  <c r="CX164" i="8"/>
  <c r="DF63" i="7"/>
  <c r="DB140"/>
  <c r="DE164" i="8"/>
  <c r="CZ52" i="7"/>
  <c r="DE109" i="8"/>
  <c r="CU116" i="7"/>
  <c r="CS116" i="8"/>
  <c r="CG116"/>
  <c r="CK25"/>
  <c r="CG94"/>
  <c r="CW37" i="7"/>
  <c r="DG88" i="8"/>
  <c r="CP94" i="7"/>
  <c r="CJ115" i="8"/>
  <c r="CK152"/>
  <c r="CW57" i="7"/>
  <c r="CD149" i="8"/>
  <c r="CR78"/>
  <c r="CY118"/>
  <c r="DG125"/>
  <c r="DA44" i="7"/>
  <c r="DE161"/>
  <c r="CO13" i="8"/>
  <c r="CR140"/>
  <c r="CY22" i="7"/>
  <c r="CV112" i="8"/>
  <c r="CI173"/>
  <c r="CY63"/>
  <c r="CY104"/>
  <c r="DI12" i="7"/>
  <c r="CZ95" i="8"/>
  <c r="CP103"/>
  <c r="CF124"/>
  <c r="CQ24" i="7"/>
  <c r="CT28" i="8"/>
  <c r="CZ113"/>
  <c r="DH45" i="7"/>
  <c r="CU40" i="8"/>
  <c r="CZ174"/>
  <c r="CX103"/>
  <c r="DI50" i="7"/>
  <c r="DE56"/>
  <c r="CF34"/>
  <c r="CJ174" i="8"/>
  <c r="CR92"/>
  <c r="CD101"/>
  <c r="CX33" i="7"/>
  <c r="CY74"/>
  <c r="CK163" i="8"/>
  <c r="DC198"/>
  <c r="CV119"/>
  <c r="DE151" i="7"/>
  <c r="CT116" i="8"/>
  <c r="CZ27"/>
  <c r="CV23" i="7"/>
  <c r="DC14" i="8"/>
  <c r="DI82" i="7"/>
  <c r="DB37"/>
  <c r="CV91"/>
  <c r="DH84" i="8"/>
  <c r="DE127" i="7"/>
  <c r="DA129" i="8"/>
  <c r="CI91"/>
  <c r="CO126"/>
  <c r="CZ50"/>
  <c r="DB13" i="7"/>
  <c r="DI127"/>
  <c r="DD26"/>
  <c r="CW16" i="8"/>
  <c r="CM48"/>
  <c r="CK151"/>
  <c r="CP23" i="7"/>
  <c r="CE83" i="8"/>
  <c r="DB11" i="7"/>
  <c r="CY129" i="8"/>
  <c r="CX27"/>
  <c r="DC117"/>
  <c r="CZ83"/>
  <c r="DE150" i="7"/>
  <c r="CP114"/>
  <c r="CX119" i="8"/>
  <c r="CG64"/>
  <c r="CO106"/>
  <c r="CW138"/>
  <c r="CT104"/>
  <c r="CS127" i="7"/>
  <c r="DF94" i="8"/>
  <c r="CP95"/>
  <c r="DF15"/>
  <c r="CL126"/>
  <c r="CH73"/>
  <c r="DD81" i="7"/>
  <c r="DB75" i="8"/>
  <c r="CU55" i="7"/>
  <c r="DD79"/>
  <c r="CY35" i="8"/>
  <c r="DA71" i="7"/>
  <c r="CN70" i="8"/>
  <c r="CP91"/>
  <c r="DD48" i="7"/>
  <c r="CZ57" i="8"/>
  <c r="CY62" i="7"/>
  <c r="CV84" i="8"/>
  <c r="CX40"/>
  <c r="CV46"/>
  <c r="CN173"/>
  <c r="CN58"/>
  <c r="DD28" i="7"/>
  <c r="DF150"/>
  <c r="CP36" i="8"/>
  <c r="CH70"/>
  <c r="CS115"/>
  <c r="CW15"/>
  <c r="CE85"/>
  <c r="DD51" i="7"/>
  <c r="CW115" i="8"/>
  <c r="CR50"/>
  <c r="CS97"/>
  <c r="CT95"/>
  <c r="CF70" i="7"/>
  <c r="CQ173" i="8"/>
  <c r="CF117"/>
  <c r="CO48"/>
  <c r="CP24"/>
  <c r="CH85"/>
  <c r="CQ62" i="7"/>
  <c r="CM119" i="8"/>
  <c r="CU59"/>
  <c r="CU92"/>
  <c r="CX116"/>
  <c r="CU11" i="7"/>
  <c r="CQ26"/>
  <c r="CR60" i="8"/>
  <c r="CU149" i="7"/>
  <c r="DF117"/>
  <c r="CS50" i="8"/>
  <c r="CN52"/>
  <c r="CF77" i="7"/>
  <c r="DH105" i="8"/>
  <c r="CP86"/>
  <c r="CZ89"/>
  <c r="CU173"/>
  <c r="DD51"/>
  <c r="CI113"/>
  <c r="DA138" i="7"/>
  <c r="CP50" i="8"/>
  <c r="CQ67" i="7"/>
  <c r="CD27" i="8"/>
  <c r="DH47"/>
  <c r="DH114"/>
  <c r="CY39" i="7"/>
  <c r="DF116" i="8"/>
  <c r="CH46"/>
  <c r="CY127" i="7"/>
  <c r="CW150" i="8"/>
  <c r="DA162"/>
  <c r="CF161"/>
  <c r="DH37"/>
  <c r="DB70"/>
  <c r="CS149" i="7"/>
  <c r="CS136"/>
  <c r="DD60" i="8"/>
  <c r="DE49"/>
  <c r="CJ108"/>
  <c r="DF103" i="7"/>
  <c r="DG26" i="8"/>
  <c r="DC125" i="7"/>
  <c r="CJ71"/>
  <c r="CZ74" i="8"/>
  <c r="CG141"/>
  <c r="CZ81" i="7"/>
  <c r="CF89"/>
  <c r="CS40" i="8"/>
  <c r="CU34" i="7"/>
  <c r="DE37" i="8"/>
  <c r="CP101" i="7"/>
  <c r="DF127" i="8"/>
  <c r="DE11" i="7"/>
  <c r="DF137" i="8"/>
  <c r="DB125"/>
  <c r="CO112"/>
  <c r="CM47"/>
  <c r="CX105" i="7"/>
  <c r="CK52" i="8"/>
  <c r="CZ89" i="7"/>
  <c r="CU25"/>
  <c r="CJ13" i="8"/>
  <c r="DE61" i="7"/>
  <c r="DH102" i="8"/>
  <c r="CG91"/>
  <c r="DF162"/>
  <c r="CW45" i="7"/>
  <c r="DH38" i="8"/>
  <c r="DB80"/>
  <c r="DE162"/>
  <c r="CS126" i="7"/>
  <c r="CP149" i="8"/>
  <c r="DD60" i="7"/>
  <c r="CN46" i="8"/>
  <c r="CP25"/>
  <c r="CP49" i="7"/>
  <c r="DD138"/>
  <c r="DJ138" s="1"/>
  <c r="DK138" s="1"/>
  <c r="DB66"/>
  <c r="DA40" i="8"/>
  <c r="CM59"/>
  <c r="CZ116"/>
  <c r="DD61" i="7"/>
  <c r="DJ61" s="1"/>
  <c r="CM137" i="8"/>
  <c r="CS93" i="7"/>
  <c r="DD116"/>
  <c r="DJ116" s="1"/>
  <c r="DK116" s="1"/>
  <c r="DD12"/>
  <c r="CJ91" i="8"/>
  <c r="CY57" i="7"/>
  <c r="CW81"/>
  <c r="DJ81" s="1"/>
  <c r="DK81" s="1"/>
  <c r="CG101" i="8"/>
  <c r="CY48" i="7"/>
  <c r="CF80"/>
  <c r="DC104" i="8"/>
  <c r="CH152"/>
  <c r="DB127"/>
  <c r="CQ114"/>
  <c r="DF60"/>
  <c r="CV93" i="7"/>
  <c r="CW32"/>
  <c r="DJ32" s="1"/>
  <c r="DK32" s="1"/>
  <c r="DH14" i="8"/>
  <c r="CU102" i="7"/>
  <c r="CG137" i="8"/>
  <c r="CG81"/>
  <c r="CS54" i="7"/>
  <c r="CQ115" i="8"/>
  <c r="CL118"/>
  <c r="CT55" i="7"/>
  <c r="CH57" i="8"/>
  <c r="CG58"/>
  <c r="CL57"/>
  <c r="CS16"/>
  <c r="CT38" i="7"/>
  <c r="CZ33"/>
  <c r="CY97" i="8"/>
  <c r="CP13"/>
  <c r="CS38" i="7"/>
  <c r="CJ139" i="8"/>
  <c r="DD173"/>
  <c r="CK107"/>
  <c r="DA79"/>
  <c r="DG81"/>
  <c r="CQ130"/>
  <c r="DE67" i="7"/>
  <c r="DF14"/>
  <c r="DF49" i="8"/>
  <c r="CE35"/>
  <c r="CK37"/>
  <c r="CY106" i="7"/>
  <c r="CD59" i="8"/>
  <c r="CT106"/>
  <c r="CY174"/>
  <c r="CQ39"/>
  <c r="CO38"/>
  <c r="DF174"/>
  <c r="CF136"/>
  <c r="CS38"/>
  <c r="CH151"/>
  <c r="DG60"/>
  <c r="DH40" i="7"/>
  <c r="CO25" i="8"/>
  <c r="CX114" i="7"/>
  <c r="CI115" i="8"/>
  <c r="CT152"/>
  <c r="CX52"/>
  <c r="CY33" i="7"/>
  <c r="CY80" i="8"/>
  <c r="DG80"/>
  <c r="DA113"/>
  <c r="CR94"/>
  <c r="CW36"/>
  <c r="DI23" i="7"/>
  <c r="CH107" i="8"/>
  <c r="CN94"/>
  <c r="DA81"/>
  <c r="CS70" i="7"/>
  <c r="CR51" i="8"/>
  <c r="CQ97"/>
  <c r="CX125" i="7"/>
  <c r="DE25"/>
  <c r="CX102"/>
  <c r="CF56"/>
  <c r="DF73" i="8"/>
  <c r="DG14"/>
  <c r="DD139" i="7"/>
  <c r="CQ116"/>
  <c r="CV101" i="8"/>
  <c r="CJ50" i="7"/>
  <c r="DE79" i="8"/>
  <c r="CF50" i="7"/>
  <c r="CT78"/>
  <c r="CT141" i="8"/>
  <c r="CL15"/>
  <c r="CU24" i="7"/>
  <c r="DE83" i="8"/>
  <c r="CK26"/>
  <c r="CV150"/>
  <c r="CP119"/>
  <c r="DG173"/>
  <c r="CF48" i="7"/>
  <c r="CF47"/>
  <c r="CT46"/>
  <c r="DA185" i="8"/>
  <c r="CQ185"/>
  <c r="DH164"/>
  <c r="CN120"/>
  <c r="DB98"/>
  <c r="CV162" i="7"/>
  <c r="CO71" i="8"/>
  <c r="CE80"/>
  <c r="CZ56" i="7"/>
  <c r="CU57" i="8"/>
  <c r="CW48" i="7"/>
  <c r="CG151" i="8"/>
  <c r="CH103"/>
  <c r="DE55" i="7"/>
  <c r="DB174" i="8"/>
  <c r="DB71" i="7"/>
  <c r="CJ52" i="8"/>
  <c r="CL74"/>
  <c r="DB51" i="7"/>
  <c r="DI90"/>
  <c r="CT92" i="8"/>
  <c r="CT48"/>
  <c r="CP64"/>
  <c r="CY149"/>
  <c r="CO79"/>
  <c r="DD49"/>
  <c r="DF140"/>
  <c r="BP380" i="7"/>
  <c r="DI55"/>
  <c r="DI380" s="1"/>
  <c r="BP381"/>
  <c r="DI66"/>
  <c r="DF94"/>
  <c r="CX104" i="8"/>
  <c r="CF71"/>
  <c r="DI69" i="7"/>
  <c r="DE82" i="8"/>
  <c r="CS25" i="7"/>
  <c r="DD75" i="8"/>
  <c r="CT91"/>
  <c r="DE125"/>
  <c r="DE127"/>
  <c r="CU50"/>
  <c r="CH86"/>
  <c r="CM94"/>
  <c r="CZ47"/>
  <c r="DH82" i="7"/>
  <c r="CY27" i="8"/>
  <c r="CH74"/>
  <c r="CO82"/>
  <c r="CK94"/>
  <c r="DA13" i="7"/>
  <c r="CF67"/>
  <c r="CN50" i="8"/>
  <c r="CP87"/>
  <c r="CZ98"/>
  <c r="CF140" i="7"/>
  <c r="CW116"/>
  <c r="CW69"/>
  <c r="DF79"/>
  <c r="CP152" i="8"/>
  <c r="DD35" i="7"/>
  <c r="CT129" i="8"/>
  <c r="CU149"/>
  <c r="CM129"/>
  <c r="DC102"/>
  <c r="DA38"/>
  <c r="CN48"/>
  <c r="CS71" i="7"/>
  <c r="CH130" i="8"/>
  <c r="CF13" i="7"/>
  <c r="DA104"/>
  <c r="DA64" i="8"/>
  <c r="DE13"/>
  <c r="DA16" i="7"/>
  <c r="DH150"/>
  <c r="CY115" i="8"/>
  <c r="DA35" i="7"/>
  <c r="DG62" i="8"/>
  <c r="CV23"/>
  <c r="CU27" i="7"/>
  <c r="DE139" i="8"/>
  <c r="CZ95" i="7"/>
  <c r="DB23"/>
  <c r="CQ94"/>
  <c r="CT105" i="8"/>
  <c r="CT173"/>
  <c r="CE24"/>
  <c r="CE15"/>
  <c r="DH96"/>
  <c r="CW126"/>
  <c r="DA83"/>
  <c r="CV94"/>
  <c r="CJ83"/>
  <c r="CZ150"/>
  <c r="DD127" i="7"/>
  <c r="CX80"/>
  <c r="CR47" i="8"/>
  <c r="CT115"/>
  <c r="DE103" i="7"/>
  <c r="DH48" i="8"/>
  <c r="CU126"/>
  <c r="DE67"/>
  <c r="CT73"/>
  <c r="DE81"/>
  <c r="CM153"/>
  <c r="DE87"/>
  <c r="CF74" i="7"/>
  <c r="CF138" i="8"/>
  <c r="CK48"/>
  <c r="CY75"/>
  <c r="DE119"/>
  <c r="DH49"/>
  <c r="DD95"/>
  <c r="CQ102"/>
  <c r="CV101" i="7"/>
  <c r="CQ137"/>
  <c r="CZ96" i="8"/>
  <c r="CV38" i="7"/>
  <c r="CF78"/>
  <c r="DD74" i="8"/>
  <c r="CF95" i="7"/>
  <c r="CQ101"/>
  <c r="CF151" i="8"/>
  <c r="CX13"/>
  <c r="DA151"/>
  <c r="CZ38"/>
  <c r="CH105"/>
  <c r="CJ150" i="7"/>
  <c r="CL119" i="8"/>
  <c r="DD70" i="7"/>
  <c r="CQ84"/>
  <c r="CY80"/>
  <c r="CF61" i="8"/>
  <c r="CS25"/>
  <c r="CR63"/>
  <c r="DF151"/>
  <c r="DE106" i="7"/>
  <c r="DH72"/>
  <c r="CT67" i="8"/>
  <c r="DG161"/>
  <c r="CW14"/>
  <c r="CD107"/>
  <c r="CT68"/>
  <c r="CE68"/>
  <c r="DC103"/>
  <c r="CX92"/>
  <c r="CV82" i="7"/>
  <c r="DC15"/>
  <c r="DB68"/>
  <c r="CX128" i="8"/>
  <c r="CG79"/>
  <c r="DC139"/>
  <c r="DH129"/>
  <c r="CY129" i="7"/>
  <c r="CT142" i="8"/>
  <c r="CJ128" i="7"/>
  <c r="CZ92" i="8"/>
  <c r="DC56" i="7"/>
  <c r="CL150" i="8"/>
  <c r="CP71" i="7"/>
  <c r="CN151" i="8"/>
  <c r="CX51"/>
  <c r="DD92" i="7"/>
  <c r="CE60" i="8"/>
  <c r="DC47" i="7"/>
  <c r="CN47" i="8"/>
  <c r="CX81" i="7"/>
  <c r="CR137" i="8"/>
  <c r="DG63"/>
  <c r="CV69" i="7"/>
  <c r="DF11"/>
  <c r="DH60" i="8"/>
  <c r="DE94" i="7"/>
  <c r="CH127" i="8"/>
  <c r="CV83" i="7"/>
  <c r="DD69" i="8"/>
  <c r="DC126" i="7"/>
  <c r="CQ50" i="8"/>
  <c r="CF55" i="7"/>
  <c r="CZ114" i="8"/>
  <c r="DC81"/>
  <c r="CW103" i="7"/>
  <c r="DF139"/>
  <c r="CQ25" i="8"/>
  <c r="DE48"/>
  <c r="CO173"/>
  <c r="CX39"/>
  <c r="CZ67" i="7"/>
  <c r="CR39" i="8"/>
  <c r="DE34" i="7"/>
  <c r="DB150"/>
  <c r="DG46" i="8"/>
  <c r="CV46" i="7"/>
  <c r="CO12" i="8"/>
  <c r="DD34" i="7"/>
  <c r="DG103" i="8"/>
  <c r="CM73"/>
  <c r="CM35"/>
  <c r="CZ39" i="7"/>
  <c r="DE66"/>
  <c r="CL72" i="8"/>
  <c r="DE12" i="7"/>
  <c r="DA91"/>
  <c r="CZ55"/>
  <c r="CK73" i="8"/>
  <c r="CS81"/>
  <c r="CU64"/>
  <c r="CD163"/>
  <c r="CW95" i="7"/>
  <c r="CZ151"/>
  <c r="CU63"/>
  <c r="CE71" i="8"/>
  <c r="CL96"/>
  <c r="CE161"/>
  <c r="CS78" i="7"/>
  <c r="CV114" i="8"/>
  <c r="CF185"/>
  <c r="CX71"/>
  <c r="DF106" i="7"/>
  <c r="CG60" i="8"/>
  <c r="CI119"/>
  <c r="CT24"/>
  <c r="CQ61"/>
  <c r="DA153"/>
  <c r="DG130"/>
  <c r="CQ153"/>
  <c r="DG163"/>
  <c r="CG198"/>
  <c r="DB63"/>
  <c r="CG103"/>
  <c r="DF125" i="7"/>
  <c r="CU91"/>
  <c r="DF50" i="8"/>
  <c r="CX44" i="7"/>
  <c r="CP85" i="8"/>
  <c r="CH139"/>
  <c r="CX55" i="7"/>
  <c r="CE39" i="8"/>
  <c r="DE36"/>
  <c r="CY82" i="7"/>
  <c r="DH118" i="8"/>
  <c r="CV58" i="7"/>
  <c r="CP77"/>
  <c r="DH13" i="8"/>
  <c r="CF91" i="7"/>
  <c r="CH60" i="8"/>
  <c r="CO142"/>
  <c r="CH132"/>
  <c r="CF162"/>
  <c r="CU165"/>
  <c r="CE132"/>
  <c r="CV141"/>
  <c r="DI75" i="7"/>
  <c r="CJ173"/>
  <c r="CY163"/>
  <c r="CP143" i="8"/>
  <c r="CT76"/>
  <c r="DB88"/>
  <c r="CX141" i="7"/>
  <c r="CP176" i="8"/>
  <c r="DC176"/>
  <c r="DF197"/>
  <c r="DI152" i="7"/>
  <c r="DG75" i="8"/>
  <c r="CZ121"/>
  <c r="CU108" i="7"/>
  <c r="CK143" i="8"/>
  <c r="CY108" i="7"/>
  <c r="CI109" i="8"/>
  <c r="CE165"/>
  <c r="CS74" i="7"/>
  <c r="DH99" i="8"/>
  <c r="CP118" i="7"/>
  <c r="DA210" i="8"/>
  <c r="CJ109"/>
  <c r="CT152" i="7"/>
  <c r="CM210" i="8"/>
  <c r="CG175"/>
  <c r="DA88"/>
  <c r="CO120"/>
  <c r="DC175"/>
  <c r="DF75" i="7"/>
  <c r="CI76" i="8"/>
  <c r="CX175"/>
  <c r="CS96" i="7"/>
  <c r="CY132" i="8"/>
  <c r="CP109"/>
  <c r="CU141" i="7"/>
  <c r="DI63"/>
  <c r="DC164" i="8"/>
  <c r="DE63" i="7"/>
  <c r="CP118" i="8"/>
  <c r="CQ52" i="7"/>
  <c r="DH98" i="8"/>
  <c r="CG185"/>
  <c r="CY104" i="7"/>
  <c r="CQ75" i="8"/>
  <c r="DF81"/>
  <c r="DG68"/>
  <c r="DF138"/>
  <c r="DH93" i="7"/>
  <c r="CX139" i="8"/>
  <c r="CP125" i="7"/>
  <c r="DA25" i="8"/>
  <c r="CY16"/>
  <c r="CU198"/>
  <c r="CO163"/>
  <c r="CY52" i="7"/>
  <c r="CZ37" i="8"/>
  <c r="CS93"/>
  <c r="CZ84"/>
  <c r="CK115"/>
  <c r="CR150"/>
  <c r="CV70" i="7"/>
  <c r="CS127" i="8"/>
  <c r="CF78"/>
  <c r="DA72" i="7"/>
  <c r="CO36" i="8"/>
  <c r="DB103"/>
  <c r="CV86"/>
  <c r="CQ76"/>
  <c r="CP73" i="7"/>
  <c r="CV129"/>
  <c r="CN198" i="8"/>
  <c r="DH198"/>
  <c r="CU153"/>
  <c r="CK74"/>
  <c r="CH84"/>
  <c r="DC91"/>
  <c r="CQ105"/>
  <c r="CW49" i="7"/>
  <c r="DH24" i="8"/>
  <c r="CV38"/>
  <c r="CX91"/>
  <c r="DC161"/>
  <c r="DF103"/>
  <c r="CL52"/>
  <c r="CW119"/>
  <c r="DD127"/>
  <c r="CO49"/>
  <c r="DC94" i="7"/>
  <c r="CG26" i="8"/>
  <c r="DE28" i="7"/>
  <c r="CG84" i="8"/>
  <c r="DD101" i="7"/>
  <c r="CK40" i="8"/>
  <c r="DF101" i="7"/>
  <c r="DH92"/>
  <c r="DF82" i="8"/>
  <c r="DI81" i="7"/>
  <c r="CP115"/>
  <c r="CS76"/>
  <c r="DG128" i="8"/>
  <c r="DE45" i="7"/>
  <c r="DC104"/>
  <c r="DH118"/>
  <c r="CX107"/>
  <c r="CF149"/>
  <c r="CT13" i="8"/>
  <c r="CQ46"/>
  <c r="DC16"/>
  <c r="CD136"/>
  <c r="CY26"/>
  <c r="CP62"/>
  <c r="CN125"/>
  <c r="CP45" i="7"/>
  <c r="CT149"/>
  <c r="CM186" i="8"/>
  <c r="DH61"/>
  <c r="CN185"/>
  <c r="CV74" i="7"/>
  <c r="CZ164" i="8"/>
  <c r="DD142"/>
  <c r="DH61" i="7"/>
  <c r="CF94"/>
  <c r="CT64" i="8"/>
  <c r="DC137"/>
  <c r="CV160"/>
  <c r="CW96"/>
  <c r="CW51"/>
  <c r="CW112" i="7"/>
  <c r="CV13"/>
  <c r="DG15" i="8"/>
  <c r="CE73"/>
  <c r="CZ106"/>
  <c r="DC186"/>
  <c r="DC49"/>
  <c r="DB117" i="7"/>
  <c r="CE67" i="8"/>
  <c r="CK130"/>
  <c r="CQ51" i="7"/>
  <c r="CL140" i="8"/>
  <c r="CK150"/>
  <c r="CV48"/>
  <c r="DE51" i="7"/>
  <c r="CQ68"/>
  <c r="CK120" i="8"/>
  <c r="CL185"/>
  <c r="DA164"/>
  <c r="CF130"/>
  <c r="CS51" i="7"/>
  <c r="DE96"/>
  <c r="DG197" i="8"/>
  <c r="CU26" i="7"/>
  <c r="CQ108" i="8"/>
  <c r="CE152"/>
  <c r="DF59"/>
  <c r="CU125"/>
  <c r="CU105"/>
  <c r="CE49"/>
  <c r="CK16"/>
  <c r="DA35"/>
  <c r="DE104" i="7"/>
  <c r="CW72"/>
  <c r="CT89" i="8"/>
  <c r="DH128" i="7"/>
  <c r="CX23"/>
  <c r="CL174" i="8"/>
  <c r="DD67"/>
  <c r="DG105"/>
  <c r="DB70" i="7"/>
  <c r="CU85" i="8"/>
  <c r="CV148"/>
  <c r="CG106"/>
  <c r="CH96"/>
  <c r="CT139" i="7"/>
  <c r="DF173" i="8"/>
  <c r="DA61" i="7"/>
  <c r="CU49"/>
  <c r="DF137"/>
  <c r="CQ139" i="8"/>
  <c r="CS71"/>
  <c r="CL83"/>
  <c r="CJ104"/>
  <c r="CR67"/>
  <c r="CY126" i="7"/>
  <c r="CY125"/>
  <c r="DF72" i="8"/>
  <c r="DH103"/>
  <c r="CX68"/>
  <c r="CM138"/>
  <c r="CL27"/>
  <c r="DE93"/>
  <c r="CO151"/>
  <c r="DA47" i="7"/>
  <c r="CM120" i="8"/>
  <c r="DE131"/>
  <c r="CT87"/>
  <c r="CW87"/>
  <c r="DC153"/>
  <c r="CN174"/>
  <c r="CQ128" i="7"/>
  <c r="CD105" i="8"/>
  <c r="CT60" i="7"/>
  <c r="DG117" i="8"/>
  <c r="CX95"/>
  <c r="CK39"/>
  <c r="DD114" i="7"/>
  <c r="CW55"/>
  <c r="CZ80" i="8"/>
  <c r="CV137"/>
  <c r="DB140"/>
  <c r="CU116"/>
  <c r="CT37" i="7"/>
  <c r="DF69"/>
  <c r="CV85" i="8"/>
  <c r="CP93" i="7"/>
  <c r="DF80" i="8"/>
  <c r="DA25" i="7"/>
  <c r="CS22"/>
  <c r="DF35" i="8"/>
  <c r="DG84"/>
  <c r="CZ73"/>
  <c r="CZ64"/>
  <c r="CY14" i="7"/>
  <c r="CE103" i="8"/>
  <c r="CE62"/>
  <c r="CU28"/>
  <c r="CF102"/>
  <c r="CX137" i="7"/>
  <c r="DF130" i="8"/>
  <c r="CE162"/>
  <c r="CS96"/>
  <c r="CL59"/>
  <c r="CZ61"/>
  <c r="CE140"/>
  <c r="CG125"/>
  <c r="CS15"/>
  <c r="CW70"/>
  <c r="CI58"/>
  <c r="DB47" i="7"/>
  <c r="CL71" i="8"/>
  <c r="CY74"/>
  <c r="BP377" i="7"/>
  <c r="DI22"/>
  <c r="CT50"/>
  <c r="DE46" i="8"/>
  <c r="DF107"/>
  <c r="CO100"/>
  <c r="CX84"/>
  <c r="CJ35"/>
  <c r="CZ102" i="7"/>
  <c r="DH59" i="8"/>
  <c r="CG131"/>
  <c r="CY120"/>
  <c r="CU96" i="7"/>
  <c r="CP164" i="8"/>
  <c r="DB37"/>
  <c r="CY51" i="7"/>
  <c r="DA36"/>
  <c r="CY72"/>
  <c r="CN84" i="8"/>
  <c r="CJ34" i="7"/>
  <c r="DI57"/>
  <c r="CQ82"/>
  <c r="CW27"/>
  <c r="DH28"/>
  <c r="CJ130" i="8"/>
  <c r="DD116"/>
  <c r="DG102"/>
  <c r="CW93"/>
  <c r="CJ44" i="7"/>
  <c r="CX49" i="8"/>
  <c r="DC45" i="7"/>
  <c r="DB39" i="8"/>
  <c r="CI67"/>
  <c r="CU107"/>
  <c r="CH101"/>
  <c r="CX72"/>
  <c r="CX62" i="7"/>
  <c r="CP140" i="8"/>
  <c r="CQ186"/>
  <c r="CV83"/>
  <c r="CZ35" i="7"/>
  <c r="CP114" i="8"/>
  <c r="DD62" i="7"/>
  <c r="DJ62" s="1"/>
  <c r="DK62" s="1"/>
  <c r="CI104" i="8"/>
  <c r="CK138"/>
  <c r="CF118"/>
  <c r="CM117"/>
  <c r="DB47"/>
  <c r="CU94" i="7"/>
  <c r="CU63" i="8"/>
  <c r="DD38" i="7"/>
  <c r="DJ38" s="1"/>
  <c r="DH126" i="8"/>
  <c r="CJ60"/>
  <c r="CQ126" i="7"/>
  <c r="DA49"/>
  <c r="CI105" i="8"/>
  <c r="CN25"/>
  <c r="DG106"/>
  <c r="DC27"/>
  <c r="CW198"/>
  <c r="CQ162" i="7"/>
  <c r="DA131" i="8"/>
  <c r="CZ62"/>
  <c r="CJ47" i="7"/>
  <c r="CY49"/>
  <c r="CP38" i="8"/>
  <c r="CM93"/>
  <c r="DE73" i="7"/>
  <c r="DD161"/>
  <c r="DE51" i="8"/>
  <c r="CF160"/>
  <c r="CR56"/>
  <c r="CF61" i="7"/>
  <c r="CF139"/>
  <c r="CS174" i="8"/>
  <c r="CP96"/>
  <c r="DA103"/>
  <c r="CW103"/>
  <c r="CV27"/>
  <c r="DC115"/>
  <c r="CZ46"/>
  <c r="CO67"/>
  <c r="CX16"/>
  <c r="CP25" i="7"/>
  <c r="DH59"/>
  <c r="DB114" i="8"/>
  <c r="CF56"/>
  <c r="CY52"/>
  <c r="DA72"/>
  <c r="CI75"/>
  <c r="DD115" i="7"/>
  <c r="DC57" i="8"/>
  <c r="CD112"/>
  <c r="CS105" i="7"/>
  <c r="DF51"/>
  <c r="DB119" i="8"/>
  <c r="CP173"/>
  <c r="CH173"/>
  <c r="DA75"/>
  <c r="CW108"/>
  <c r="CV66" i="7"/>
  <c r="DB78"/>
  <c r="CQ103" i="8"/>
  <c r="DD174"/>
  <c r="CI118"/>
  <c r="DH57" i="7"/>
  <c r="DD77"/>
  <c r="DB105" i="8"/>
  <c r="CR45"/>
  <c r="CF72" i="7"/>
  <c r="CT149" i="8"/>
  <c r="CS69" i="7"/>
  <c r="CD90" i="8"/>
  <c r="DF59" i="7"/>
  <c r="DG12" i="8"/>
  <c r="CN68"/>
  <c r="CZ48" i="7"/>
  <c r="CW125"/>
  <c r="DF22"/>
  <c r="DC23"/>
  <c r="CL82" i="8"/>
  <c r="CH102"/>
  <c r="DG74"/>
  <c r="CT62" i="7"/>
  <c r="CF85" i="8"/>
  <c r="CY113"/>
  <c r="DH137"/>
  <c r="DF27" i="7"/>
  <c r="DC113" i="8"/>
  <c r="CI129"/>
  <c r="CP61"/>
  <c r="CK108"/>
  <c r="DA81" i="7"/>
  <c r="CZ27"/>
  <c r="CY105" i="8"/>
  <c r="DC173"/>
  <c r="DE48" i="7"/>
  <c r="CJ13"/>
  <c r="DF113" i="8"/>
  <c r="CT125"/>
  <c r="DC69" i="7"/>
  <c r="CU77"/>
  <c r="CJ38"/>
  <c r="DB86" i="8"/>
  <c r="CY71" i="7"/>
  <c r="DD28" i="8"/>
  <c r="CY85"/>
  <c r="CF26"/>
  <c r="CW102" i="7"/>
  <c r="DC82"/>
  <c r="CJ57" i="8"/>
  <c r="CI92"/>
  <c r="DC127" i="7"/>
  <c r="DE89"/>
  <c r="CZ139" i="8"/>
  <c r="CY23" i="7"/>
  <c r="CQ84" i="8"/>
  <c r="DF64"/>
  <c r="CN67"/>
  <c r="CH186"/>
  <c r="DI77" i="7"/>
  <c r="BP382"/>
  <c r="CO62" i="8"/>
  <c r="CR49"/>
  <c r="CT68" i="7"/>
  <c r="DE81"/>
  <c r="CR13" i="8"/>
  <c r="CI39"/>
  <c r="DF66" i="7"/>
  <c r="CG83" i="8"/>
  <c r="CW115" i="7"/>
  <c r="CN114" i="8"/>
  <c r="CE139"/>
  <c r="DE141"/>
  <c r="DH151"/>
  <c r="DE97"/>
  <c r="CW118"/>
  <c r="CV124"/>
  <c r="DC127"/>
  <c r="DC141"/>
  <c r="CI102"/>
  <c r="CS125"/>
  <c r="DB82" i="7"/>
  <c r="DE85" i="8"/>
  <c r="CX84" i="7"/>
  <c r="DF14" i="8"/>
  <c r="CE84"/>
  <c r="CG82"/>
  <c r="CY102" i="7"/>
  <c r="DH91" i="8"/>
  <c r="CS57"/>
  <c r="CT72" i="7"/>
  <c r="DD66"/>
  <c r="CH47" i="8"/>
  <c r="DF39"/>
  <c r="CL107"/>
  <c r="CV49"/>
  <c r="DE35"/>
  <c r="CY78" i="7"/>
  <c r="DD86" i="8"/>
  <c r="DA113" i="7"/>
  <c r="CH68" i="8"/>
  <c r="DH174"/>
  <c r="CX28" i="7"/>
  <c r="DG126" i="8"/>
  <c r="CW105"/>
  <c r="CJ89"/>
  <c r="CV16" i="7"/>
  <c r="CE106" i="8"/>
  <c r="CT72"/>
  <c r="CP127"/>
  <c r="CQ60"/>
  <c r="CE138"/>
  <c r="DE28"/>
  <c r="CY49"/>
  <c r="DF67"/>
  <c r="DB71"/>
  <c r="CH16"/>
  <c r="CX162"/>
  <c r="DC128" i="7"/>
  <c r="DA91" i="8"/>
  <c r="CV139"/>
  <c r="CD104"/>
  <c r="CY35" i="7"/>
  <c r="DA152" i="8"/>
  <c r="CS108"/>
  <c r="CN82"/>
  <c r="CK27"/>
  <c r="DF38" i="7"/>
  <c r="DE116" i="8"/>
  <c r="CF73"/>
  <c r="CL86"/>
  <c r="CT150"/>
  <c r="DF89" i="7"/>
  <c r="CV106" i="8"/>
  <c r="CH81"/>
  <c r="DI46" i="7"/>
  <c r="DB82" i="8"/>
  <c r="CI161"/>
  <c r="CO80"/>
  <c r="CY125"/>
  <c r="CM46"/>
  <c r="CL28"/>
  <c r="CW68"/>
  <c r="DD162"/>
  <c r="CQ28" i="7"/>
  <c r="CJ26" i="8"/>
  <c r="CY67"/>
  <c r="CK149"/>
  <c r="CF101"/>
  <c r="CF172"/>
  <c r="CF37"/>
  <c r="CD78"/>
  <c r="CX89"/>
  <c r="CN103"/>
  <c r="CX56" i="7"/>
  <c r="CK114" i="8"/>
  <c r="CF45"/>
  <c r="CU106"/>
  <c r="CS80" i="7"/>
  <c r="CW91" i="8"/>
  <c r="CX138" i="7"/>
  <c r="CY60"/>
  <c r="DA79"/>
  <c r="CJ90"/>
  <c r="DG124" i="8"/>
  <c r="DG136"/>
  <c r="CK92"/>
  <c r="CJ39" i="7"/>
  <c r="CJ57"/>
  <c r="CJ79" i="8"/>
  <c r="CL102"/>
  <c r="CM118"/>
  <c r="CY83" i="7"/>
  <c r="CG62" i="8"/>
  <c r="CE97"/>
  <c r="CS34" i="7"/>
  <c r="CG28" i="8"/>
  <c r="CQ104"/>
  <c r="CV138" i="7"/>
  <c r="CQ95"/>
  <c r="DH81"/>
  <c r="CE51" i="8"/>
  <c r="DH60" i="7"/>
  <c r="CZ151" i="8"/>
  <c r="CH162"/>
  <c r="CS73"/>
  <c r="DH44" i="7"/>
  <c r="CF90"/>
  <c r="CJ103" i="8"/>
  <c r="CG149"/>
  <c r="CZ45" i="7"/>
  <c r="DD94" i="8"/>
  <c r="CQ127"/>
  <c r="CL105"/>
  <c r="CT34" i="7"/>
  <c r="CW72" i="8"/>
  <c r="DE186"/>
  <c r="CR58"/>
  <c r="DF27"/>
  <c r="CT49" i="7"/>
  <c r="DC62"/>
  <c r="CY108" i="8"/>
  <c r="CP36" i="7"/>
  <c r="CV34"/>
  <c r="CF80" i="8"/>
  <c r="CQ37"/>
  <c r="CU115" i="7"/>
  <c r="CZ78"/>
  <c r="DD83"/>
  <c r="DC27"/>
  <c r="CE141" i="8"/>
  <c r="CE58"/>
  <c r="CO73"/>
  <c r="CP48"/>
  <c r="CJ66" i="7"/>
  <c r="DD113"/>
  <c r="CY50"/>
  <c r="CX69" i="8"/>
  <c r="CM62"/>
  <c r="CV58"/>
  <c r="CX104" i="7"/>
  <c r="DC74" i="8"/>
  <c r="CF66"/>
  <c r="CK113"/>
  <c r="CZ16" i="7"/>
  <c r="CY95"/>
  <c r="CU72" i="8"/>
  <c r="DF48"/>
  <c r="CE57"/>
  <c r="CO139"/>
  <c r="CQ59" i="7"/>
  <c r="CM63" i="8"/>
  <c r="CL68"/>
  <c r="CR124"/>
  <c r="CS15" i="7"/>
  <c r="CX58"/>
  <c r="DB16"/>
  <c r="DD89"/>
  <c r="DJ89" s="1"/>
  <c r="DK89" s="1"/>
  <c r="CW76"/>
  <c r="CW130" i="8"/>
  <c r="DF95"/>
  <c r="CW84"/>
  <c r="CX95" i="7"/>
  <c r="DI104"/>
  <c r="CZ105"/>
  <c r="CU139" i="8"/>
  <c r="CO50"/>
  <c r="CS105"/>
  <c r="CU73" i="7"/>
  <c r="DB115" i="8"/>
  <c r="CV37"/>
  <c r="DF70" i="7"/>
  <c r="CT94" i="8"/>
  <c r="CF79"/>
  <c r="CG27"/>
  <c r="CU117"/>
  <c r="CD115"/>
  <c r="DG47"/>
  <c r="CJ49"/>
  <c r="CZ129"/>
  <c r="CZ92" i="7"/>
  <c r="CH83" i="8"/>
  <c r="CM130"/>
  <c r="CH95"/>
  <c r="CZ12" i="7"/>
  <c r="DA105"/>
  <c r="DB83" i="8"/>
  <c r="DD108"/>
  <c r="CT150" i="7"/>
  <c r="CS45"/>
  <c r="DF114"/>
  <c r="DD15" i="8"/>
  <c r="DA22" i="7"/>
  <c r="CU94" i="8"/>
  <c r="CF15"/>
  <c r="CJ82" i="7"/>
  <c r="CT11"/>
  <c r="CU15"/>
  <c r="CD81" i="8"/>
  <c r="DH55" i="7"/>
  <c r="DA94"/>
  <c r="DE52" i="8"/>
  <c r="DB173"/>
  <c r="CQ35"/>
  <c r="CT77" i="7"/>
  <c r="CO15" i="8"/>
  <c r="CP57" i="7"/>
  <c r="DF96" i="8"/>
  <c r="CY47"/>
  <c r="CL58"/>
  <c r="DG93"/>
  <c r="CM74"/>
  <c r="DI72" i="7"/>
  <c r="CZ138" i="8"/>
  <c r="CT89" i="7"/>
  <c r="CW160"/>
  <c r="CU150" i="8"/>
  <c r="CQ127" i="7"/>
  <c r="CY13" i="8"/>
  <c r="DE13" i="7"/>
  <c r="CT58"/>
  <c r="CO172" i="8"/>
  <c r="DB108"/>
  <c r="CO102"/>
  <c r="CW12" i="7"/>
  <c r="CX90"/>
  <c r="CF126" i="8"/>
  <c r="CJ38"/>
  <c r="CS57" i="7"/>
  <c r="DH104"/>
  <c r="CP130" i="8"/>
  <c r="CS118"/>
  <c r="CM126"/>
  <c r="CJ68" i="7"/>
  <c r="CQ80" i="8"/>
  <c r="DE137"/>
  <c r="CF100"/>
  <c r="CU14"/>
  <c r="CF68"/>
  <c r="DD36"/>
  <c r="CJ12" i="7"/>
  <c r="CP103"/>
  <c r="CM102" i="8"/>
  <c r="CG75"/>
  <c r="DE139" i="7"/>
  <c r="CK63" i="8"/>
  <c r="DH106"/>
  <c r="CP84"/>
  <c r="CL94"/>
  <c r="DF15" i="7"/>
  <c r="CP51" i="8"/>
  <c r="DA138"/>
  <c r="DD80"/>
  <c r="CS65" i="7"/>
  <c r="CT56"/>
  <c r="CR173" i="8"/>
  <c r="CP69" i="7"/>
  <c r="CP139" i="8"/>
  <c r="CU127"/>
  <c r="CI140"/>
  <c r="CJ61"/>
  <c r="DF56" i="7"/>
  <c r="DF115"/>
  <c r="CZ186" i="8"/>
  <c r="CF35"/>
  <c r="CE119"/>
  <c r="DB40"/>
  <c r="DE44" i="7"/>
  <c r="CJ103"/>
  <c r="DF79" i="8"/>
  <c r="CU60" i="7"/>
  <c r="DF127"/>
  <c r="CL139" i="8"/>
  <c r="DF85"/>
  <c r="CI73"/>
  <c r="CV105"/>
  <c r="CU52"/>
  <c r="DC150"/>
  <c r="CU67"/>
  <c r="CS161"/>
  <c r="DB15" i="7"/>
  <c r="CH25" i="8"/>
  <c r="CY79"/>
  <c r="CW73"/>
  <c r="DD139"/>
  <c r="CZ149" i="7"/>
  <c r="CY127" i="8"/>
  <c r="CR70"/>
  <c r="CF113"/>
  <c r="DI14" i="7"/>
  <c r="CW63" i="8"/>
  <c r="CY105" i="7"/>
  <c r="CQ40" i="8"/>
  <c r="CQ141"/>
  <c r="DB26" i="7"/>
  <c r="DF40"/>
  <c r="DD151" i="8"/>
  <c r="DE60" i="7"/>
  <c r="CF137"/>
  <c r="CS80" i="8"/>
  <c r="CF51" i="7"/>
  <c r="DD150"/>
  <c r="DJ150" s="1"/>
  <c r="DK150" s="1"/>
  <c r="DF74" i="8"/>
  <c r="DC14" i="7"/>
  <c r="CX127" i="8"/>
  <c r="CE63"/>
  <c r="CT51" i="7"/>
  <c r="CI16" i="8"/>
  <c r="DB69" i="7"/>
  <c r="DD141" i="8"/>
  <c r="CF106" i="7"/>
  <c r="CY114"/>
  <c r="DA103"/>
  <c r="DA27"/>
  <c r="DH186" i="8"/>
  <c r="DD27"/>
  <c r="CX51" i="7"/>
  <c r="CT119" i="8"/>
  <c r="DA116" i="7"/>
  <c r="CT80" i="8"/>
  <c r="CQ34" i="7"/>
  <c r="CV15" i="8"/>
  <c r="CL35"/>
  <c r="CP15" i="7"/>
  <c r="CG68" i="8"/>
  <c r="CN97"/>
  <c r="CJ75"/>
  <c r="DA108"/>
  <c r="DF84" i="7"/>
  <c r="DF80"/>
  <c r="CW11"/>
  <c r="CU23"/>
  <c r="CX79"/>
  <c r="CR62" i="8"/>
  <c r="CG16"/>
  <c r="DB103" i="7"/>
  <c r="CL128" i="8"/>
  <c r="CS139"/>
  <c r="CQ162"/>
  <c r="CG73"/>
  <c r="CJ114" i="7"/>
  <c r="DB95"/>
  <c r="CK91" i="8"/>
  <c r="CH108"/>
  <c r="CH64"/>
  <c r="CQ73" i="7"/>
  <c r="DE16"/>
  <c r="DD59" i="8"/>
  <c r="CW140"/>
  <c r="CQ67"/>
  <c r="CH52"/>
  <c r="CT74"/>
  <c r="DD80" i="7"/>
  <c r="CN74" i="8"/>
  <c r="DA50"/>
  <c r="DA67" i="7"/>
  <c r="DE70" i="8"/>
  <c r="CN101"/>
  <c r="DC129"/>
  <c r="CD114"/>
  <c r="CD38"/>
  <c r="CT93"/>
  <c r="DF91" i="7"/>
  <c r="CN130" i="8"/>
  <c r="CR90"/>
  <c r="DH70" i="7"/>
  <c r="CW15"/>
  <c r="DG48" i="8"/>
  <c r="DB83" i="7"/>
  <c r="CQ104"/>
  <c r="CG186" i="8"/>
  <c r="DA118"/>
  <c r="DH38" i="7"/>
  <c r="DF35"/>
  <c r="CQ71" i="8"/>
  <c r="CW56" i="7"/>
  <c r="DA130" i="8"/>
  <c r="DF49" i="7"/>
  <c r="CT117" i="8"/>
  <c r="CP78" i="7"/>
  <c r="CE75" i="8"/>
  <c r="DB50"/>
  <c r="CI89"/>
  <c r="DA125"/>
  <c r="CY25" i="7"/>
  <c r="CS36"/>
  <c r="CS35"/>
  <c r="CS72"/>
  <c r="CU15" i="8"/>
  <c r="DF114"/>
  <c r="CU103"/>
  <c r="CS95"/>
  <c r="DD57" i="7"/>
  <c r="DJ57" s="1"/>
  <c r="CV95"/>
  <c r="DG151" i="8"/>
  <c r="DD64"/>
  <c r="DB62"/>
  <c r="CS58"/>
  <c r="CN86"/>
  <c r="CW50"/>
  <c r="DE68"/>
  <c r="CD50"/>
  <c r="CU70" i="7"/>
  <c r="CG138" i="8"/>
  <c r="CW47" i="7"/>
  <c r="CY140" i="8"/>
  <c r="CV13"/>
  <c r="DB93" i="7"/>
  <c r="DD106" i="8"/>
  <c r="CV71" i="7"/>
  <c r="DH103"/>
  <c r="CY61" i="8"/>
  <c r="CP174"/>
  <c r="DB95"/>
  <c r="DC57" i="7"/>
  <c r="CQ36" i="8"/>
  <c r="CF62"/>
  <c r="CN36"/>
  <c r="CT101" i="7"/>
  <c r="DB35" i="8"/>
  <c r="CS26"/>
  <c r="CQ12" i="7"/>
  <c r="CF84"/>
  <c r="CZ116"/>
  <c r="CS27" i="8"/>
  <c r="DF90" i="7"/>
  <c r="DB72" i="8"/>
  <c r="CW24" i="7"/>
  <c r="CS126" i="8"/>
  <c r="CG93"/>
  <c r="CL36"/>
  <c r="CZ68" i="7"/>
  <c r="DF16"/>
  <c r="CV12"/>
  <c r="BP378"/>
  <c r="DI33"/>
  <c r="CV50" i="8"/>
  <c r="DB129"/>
  <c r="CU82" i="7"/>
  <c r="DD50"/>
  <c r="CP71" i="8"/>
  <c r="CU138"/>
  <c r="CI49"/>
  <c r="DC59" i="7"/>
  <c r="CS21"/>
  <c r="DB126" i="8"/>
  <c r="CD148"/>
  <c r="CJ126" i="7"/>
  <c r="DA93"/>
  <c r="CJ47" i="8"/>
  <c r="CK119"/>
  <c r="CI70"/>
  <c r="CE91"/>
  <c r="CD66"/>
  <c r="CV125" i="7"/>
  <c r="CG89" i="8"/>
  <c r="CU137" i="7"/>
  <c r="CS160"/>
  <c r="CS13"/>
  <c r="DE40" i="8"/>
  <c r="DD37"/>
  <c r="CH58"/>
  <c r="CT102"/>
  <c r="DH149"/>
  <c r="CI79"/>
  <c r="CI48"/>
  <c r="CY61" i="7"/>
  <c r="CM81" i="8"/>
  <c r="CY26" i="7"/>
  <c r="DB48" i="8"/>
  <c r="CT85"/>
  <c r="CJ89" i="7"/>
  <c r="CN137" i="8"/>
  <c r="CR88"/>
  <c r="CO68"/>
  <c r="DB69"/>
  <c r="CI51"/>
  <c r="CU141"/>
  <c r="CQ38"/>
  <c r="CX68" i="7"/>
  <c r="DG118" i="8"/>
  <c r="CQ101"/>
  <c r="CS82"/>
  <c r="CF117" i="7"/>
  <c r="DH130" i="8"/>
  <c r="CV185"/>
  <c r="CW149" i="7"/>
  <c r="DG140" i="8"/>
  <c r="DI84" i="7"/>
  <c r="CU68"/>
  <c r="CK62" i="8"/>
  <c r="CD129"/>
  <c r="CG72"/>
  <c r="DB93"/>
  <c r="CM27"/>
  <c r="AX381" i="7"/>
  <c r="CQ66"/>
  <c r="CQ381" s="1"/>
  <c r="DH93" i="8"/>
  <c r="CZ103"/>
  <c r="DB77" i="7"/>
  <c r="DB27"/>
  <c r="CJ105"/>
  <c r="DH57" i="8"/>
  <c r="CT59" i="7"/>
  <c r="CE61" i="8"/>
  <c r="DD102"/>
  <c r="CH62"/>
  <c r="DF62"/>
  <c r="DD94" i="7"/>
  <c r="DE83"/>
  <c r="CF26"/>
  <c r="DC93"/>
  <c r="CX38"/>
  <c r="CU161" i="8"/>
  <c r="DA80"/>
  <c r="CS138"/>
  <c r="CV79"/>
  <c r="CP138" i="7"/>
  <c r="DF61"/>
  <c r="CR71" i="8"/>
  <c r="CO23"/>
  <c r="CT13" i="7"/>
  <c r="DD84" i="8"/>
  <c r="DG71"/>
  <c r="DE80"/>
  <c r="CG37"/>
  <c r="CZ130"/>
  <c r="CV173"/>
  <c r="CF15" i="7"/>
  <c r="CM60" i="8"/>
  <c r="DB161"/>
  <c r="DE80" i="7"/>
  <c r="CQ81" i="8"/>
  <c r="DA49"/>
  <c r="CW13" i="7"/>
  <c r="CM97" i="8"/>
  <c r="CT116" i="7"/>
  <c r="CD173" i="8"/>
  <c r="CH125"/>
  <c r="CZ13" i="7"/>
  <c r="CD128" i="8"/>
  <c r="DE84" i="7"/>
  <c r="DF34"/>
  <c r="CM38" i="8"/>
  <c r="CZ137"/>
  <c r="CQ79"/>
  <c r="CD24"/>
  <c r="CZ36" i="7"/>
  <c r="CQ93" i="8"/>
  <c r="DE95" i="7"/>
  <c r="CT130" i="8"/>
  <c r="CS84"/>
  <c r="DE101" i="7"/>
  <c r="DA106"/>
  <c r="DH128" i="8"/>
  <c r="CE27"/>
  <c r="DE129"/>
  <c r="CX48"/>
  <c r="DD72"/>
  <c r="CQ83" i="7"/>
  <c r="CW126"/>
  <c r="CM68" i="8"/>
  <c r="CF150"/>
  <c r="CQ24"/>
  <c r="CZ85"/>
  <c r="CS101" i="7"/>
  <c r="DH95"/>
  <c r="CX106"/>
  <c r="DG59" i="8"/>
  <c r="DD58" i="7"/>
  <c r="DJ58" s="1"/>
  <c r="DK58" s="1"/>
  <c r="CU152" i="8"/>
  <c r="DF55" i="7"/>
  <c r="DH26"/>
  <c r="DH86" i="8"/>
  <c r="DA174"/>
  <c r="CP117"/>
  <c r="CU37" i="7"/>
  <c r="CF148" i="8"/>
  <c r="DD27" i="7"/>
  <c r="CZ139"/>
  <c r="DI51"/>
  <c r="DI114"/>
  <c r="DD33"/>
  <c r="CD140" i="8"/>
  <c r="CQ149"/>
  <c r="DC75"/>
  <c r="CL49"/>
  <c r="CW25"/>
  <c r="CE72"/>
  <c r="CF34"/>
  <c r="CI139"/>
  <c r="CY67" i="7"/>
  <c r="CP76"/>
  <c r="CX35"/>
  <c r="DH24"/>
  <c r="CV88" i="8"/>
  <c r="CX24"/>
  <c r="CW60" i="7"/>
  <c r="CF63" i="8"/>
  <c r="CV81" i="7"/>
  <c r="CW92" i="8"/>
  <c r="CX70" i="7"/>
  <c r="CD82" i="8"/>
  <c r="CV39" i="7"/>
  <c r="DG113" i="8"/>
  <c r="DB84" i="7"/>
  <c r="CX126" i="8"/>
  <c r="CV60" i="7"/>
  <c r="CI82" i="8"/>
  <c r="DE90" i="7"/>
  <c r="CR57" i="8"/>
  <c r="CP44" i="7"/>
  <c r="DB14" i="8"/>
  <c r="CT57"/>
  <c r="DC35"/>
  <c r="CY101"/>
  <c r="DI115" i="7"/>
  <c r="DF91" i="8"/>
  <c r="CF12"/>
  <c r="DA14"/>
  <c r="CW57"/>
  <c r="DC79"/>
  <c r="CI14"/>
  <c r="CY162"/>
  <c r="CQ73"/>
  <c r="CY102"/>
  <c r="CQ45" i="7"/>
  <c r="CF58" i="8"/>
  <c r="CP11" i="7"/>
  <c r="CV149" i="8"/>
  <c r="CI52"/>
  <c r="CJ91" i="7"/>
  <c r="DA92"/>
  <c r="CR100" i="8"/>
  <c r="CP138"/>
  <c r="CF35" i="7"/>
  <c r="DE39"/>
  <c r="DF57" i="8"/>
  <c r="CL152"/>
  <c r="CD63"/>
  <c r="CO101"/>
  <c r="BP376" i="7"/>
  <c r="DI11"/>
  <c r="CH24" i="8"/>
  <c r="CQ46" i="7"/>
  <c r="CV24"/>
  <c r="DD102"/>
  <c r="CT16" i="8"/>
  <c r="CK36"/>
  <c r="CY69" i="7"/>
  <c r="CD36" i="8"/>
  <c r="CS28"/>
  <c r="CQ47" i="7"/>
  <c r="CZ72"/>
  <c r="CX94" i="8"/>
  <c r="CQ89"/>
  <c r="DD93"/>
  <c r="CY149" i="7"/>
  <c r="DG37" i="8"/>
  <c r="CZ94"/>
  <c r="CP68" i="7"/>
  <c r="CK83" i="8"/>
  <c r="DD93" i="7"/>
  <c r="DJ93" s="1"/>
  <c r="DK93" s="1"/>
  <c r="DC50" i="8"/>
  <c r="CS48"/>
  <c r="DD58"/>
  <c r="CU119"/>
  <c r="DD101"/>
  <c r="CU26"/>
  <c r="CD139"/>
  <c r="CM28"/>
  <c r="DB79"/>
  <c r="CU108"/>
  <c r="CS91" i="7"/>
  <c r="CQ94" i="8"/>
  <c r="CX85"/>
  <c r="CN85"/>
  <c r="CS77" i="7"/>
  <c r="CU66"/>
  <c r="DA58" i="8"/>
  <c r="CY28" i="7"/>
  <c r="DH80"/>
  <c r="CI138" i="8"/>
  <c r="DC67"/>
  <c r="DG67"/>
  <c r="CX60"/>
  <c r="CM82"/>
  <c r="DD57"/>
  <c r="CE40"/>
  <c r="CG102"/>
  <c r="CU12" i="7"/>
  <c r="CT60" i="8"/>
  <c r="CX15"/>
  <c r="CS46" i="7"/>
  <c r="CJ113" i="8"/>
  <c r="CI103"/>
  <c r="CF59" i="7"/>
  <c r="CZ93"/>
  <c r="CQ138"/>
  <c r="CK75" i="8"/>
  <c r="CH116"/>
  <c r="DH62" i="7"/>
  <c r="CL106" i="8"/>
  <c r="CZ127"/>
  <c r="DE15" i="7"/>
  <c r="CI81" i="8"/>
  <c r="CK57"/>
  <c r="DH11" i="7"/>
  <c r="CX113"/>
  <c r="CS114" i="8"/>
  <c r="CT27" i="7"/>
  <c r="CP113" i="8"/>
  <c r="CI63"/>
  <c r="DE62"/>
  <c r="CW106"/>
  <c r="DC151"/>
  <c r="CG107"/>
  <c r="CP141"/>
  <c r="CS173"/>
  <c r="DF97"/>
  <c r="AX377" i="7"/>
  <c r="CQ22"/>
  <c r="CQ377" s="1"/>
  <c r="CS47"/>
  <c r="CY116" i="8"/>
  <c r="CP32" i="7"/>
  <c r="DG83" i="8"/>
  <c r="CS137"/>
  <c r="DD125" i="7"/>
  <c r="CR107" i="8"/>
  <c r="CP59" i="7"/>
  <c r="DD128"/>
  <c r="DJ128" s="1"/>
  <c r="CF127" i="8"/>
  <c r="CT49"/>
  <c r="CU84" i="7"/>
  <c r="CW65"/>
  <c r="CJ127" i="8"/>
  <c r="CK59"/>
  <c r="CV40" i="7"/>
  <c r="CV91" i="8"/>
  <c r="CM86"/>
  <c r="DB104" i="7"/>
  <c r="CW114"/>
  <c r="CJ84"/>
  <c r="CU47"/>
  <c r="CS58"/>
  <c r="CJ51"/>
  <c r="CN139" i="8"/>
  <c r="CT107"/>
  <c r="CT67" i="7"/>
  <c r="CL149" i="8"/>
  <c r="CM36"/>
  <c r="DD71" i="7"/>
  <c r="DC83" i="8"/>
  <c r="CL62"/>
  <c r="DC72"/>
  <c r="CM69"/>
  <c r="DE173"/>
  <c r="CR35"/>
  <c r="DB128"/>
  <c r="CQ103" i="7"/>
  <c r="CP186" i="8"/>
  <c r="CH51"/>
  <c r="DA149" i="7"/>
  <c r="CO88" i="8"/>
  <c r="CW59"/>
  <c r="CH115"/>
  <c r="CJ59"/>
  <c r="CI64"/>
  <c r="CZ108"/>
  <c r="CX66" i="7"/>
  <c r="CY58" i="8"/>
  <c r="CT83"/>
  <c r="CV61"/>
  <c r="CR104"/>
  <c r="CJ117"/>
  <c r="DD46"/>
  <c r="CM95"/>
  <c r="CT62"/>
  <c r="CN150"/>
  <c r="CK127"/>
  <c r="DB125" i="7"/>
  <c r="CP162" i="8"/>
  <c r="DE150"/>
  <c r="CU24"/>
  <c r="CN69"/>
  <c r="DH73"/>
  <c r="CD67"/>
  <c r="CF13"/>
  <c r="CJ77" i="7"/>
  <c r="DC78"/>
  <c r="DC130" i="8"/>
  <c r="CU14" i="7"/>
  <c r="DI93"/>
  <c r="CW37" i="8"/>
  <c r="CS60"/>
  <c r="DG139"/>
  <c r="CE81"/>
  <c r="DF68"/>
  <c r="CM162"/>
  <c r="DB186"/>
  <c r="DA58" i="7"/>
  <c r="CE74" i="8"/>
  <c r="CZ101" i="7"/>
  <c r="CU57"/>
  <c r="CQ91"/>
  <c r="CL51" i="8"/>
  <c r="CV137" i="7"/>
  <c r="CV61"/>
  <c r="CZ50"/>
  <c r="CF90" i="8"/>
  <c r="CQ13" i="7"/>
  <c r="DA102" i="8"/>
  <c r="CJ46"/>
  <c r="CH82"/>
  <c r="DF106"/>
  <c r="CX67"/>
  <c r="CU35"/>
  <c r="CQ69"/>
  <c r="CI162"/>
  <c r="DG101"/>
  <c r="CG80"/>
  <c r="CP93"/>
  <c r="CD26"/>
  <c r="DD63"/>
  <c r="DE62" i="7"/>
  <c r="CM107" i="8"/>
  <c r="CS101"/>
  <c r="CJ86"/>
  <c r="CQ33" i="7"/>
  <c r="AX378"/>
  <c r="CQ90"/>
  <c r="CJ138"/>
  <c r="DA59" i="8"/>
  <c r="DE72" i="7"/>
  <c r="DE27"/>
  <c r="CN35" i="8"/>
  <c r="CZ81"/>
  <c r="CQ27"/>
  <c r="CF92" i="7"/>
  <c r="CV57"/>
  <c r="CV67"/>
  <c r="CT91"/>
  <c r="DD45"/>
  <c r="CI24" i="8"/>
  <c r="CR106"/>
  <c r="CJ116" i="7"/>
  <c r="CP88"/>
  <c r="CD96" i="8"/>
  <c r="DE101"/>
  <c r="DB12" i="7"/>
  <c r="CQ151" i="8"/>
  <c r="CW92" i="7"/>
  <c r="DJ92" s="1"/>
  <c r="CJ74" i="8"/>
  <c r="CW186"/>
  <c r="CT15"/>
  <c r="CV84" i="7"/>
  <c r="CJ64" i="8"/>
  <c r="DF141"/>
  <c r="CS67"/>
  <c r="CX117"/>
  <c r="CD72"/>
  <c r="DH15"/>
  <c r="DB106" i="7"/>
  <c r="CN60" i="8"/>
  <c r="DC12" i="7"/>
  <c r="CJ23"/>
  <c r="CI106" i="8"/>
  <c r="CO115"/>
  <c r="CZ51"/>
  <c r="DH51"/>
  <c r="CU113" i="7"/>
  <c r="CL117" i="8"/>
  <c r="DC82"/>
  <c r="CY173"/>
  <c r="CI38"/>
  <c r="DB46"/>
  <c r="CY37" i="7"/>
  <c r="CJ85" i="8"/>
  <c r="CT71" i="7"/>
  <c r="DG94" i="8"/>
  <c r="CD100"/>
  <c r="CR95"/>
  <c r="DC35" i="7"/>
  <c r="CS91" i="8"/>
  <c r="CH27"/>
  <c r="CT128" i="7"/>
  <c r="DI117"/>
  <c r="DH75" i="8"/>
  <c r="CZ106" i="7"/>
  <c r="CT127"/>
  <c r="CY12"/>
  <c r="CO59" i="8"/>
  <c r="CV114" i="7"/>
  <c r="CL104" i="8"/>
  <c r="CR69"/>
  <c r="CR46"/>
  <c r="CJ48" i="7"/>
  <c r="DH101" i="8"/>
  <c r="CQ28"/>
  <c r="DC152"/>
  <c r="CI117"/>
  <c r="CN89"/>
  <c r="CE95"/>
  <c r="DA51"/>
  <c r="CF39"/>
  <c r="CL39"/>
  <c r="CK104"/>
  <c r="CW105" i="7"/>
  <c r="CV104"/>
  <c r="CP126" i="8"/>
  <c r="DH13" i="7"/>
  <c r="DF13" i="8"/>
  <c r="DB38" i="7"/>
  <c r="CO138" i="8"/>
  <c r="DC114" i="7"/>
  <c r="CD116" i="8"/>
  <c r="CX14" i="7"/>
  <c r="DJ139"/>
  <c r="DK139" s="1"/>
  <c r="DK38"/>
  <c r="DJ102"/>
  <c r="DK102" s="1"/>
  <c r="DJ63"/>
  <c r="DK63" s="1"/>
  <c r="DJ64"/>
  <c r="DK64" s="1"/>
  <c r="DJ162"/>
  <c r="DK162" s="1"/>
  <c r="DJ107"/>
  <c r="DJ40"/>
  <c r="DK40" s="1"/>
  <c r="DJ85"/>
  <c r="CL167" i="8"/>
  <c r="CP178"/>
  <c r="CJ123"/>
  <c r="CQ167"/>
  <c r="DG155"/>
  <c r="CR144"/>
  <c r="CF99" i="7"/>
  <c r="CT123" i="8"/>
  <c r="CF110" i="7"/>
  <c r="CV198" i="8"/>
  <c r="CI234"/>
  <c r="CC270"/>
  <c r="AK282"/>
  <c r="AK284"/>
  <c r="CC272"/>
  <c r="AK331"/>
  <c r="CC319"/>
  <c r="DF146"/>
  <c r="CQ190"/>
  <c r="DD179"/>
  <c r="CR167"/>
  <c r="DD246"/>
  <c r="CK124"/>
  <c r="CZ190"/>
  <c r="CD156"/>
  <c r="CI212"/>
  <c r="DE190"/>
  <c r="CD200"/>
  <c r="CT124"/>
  <c r="CN233"/>
  <c r="DC135"/>
  <c r="CF178"/>
  <c r="CM211"/>
  <c r="DC157"/>
  <c r="CK212"/>
  <c r="CK168"/>
  <c r="CS246"/>
  <c r="CO145"/>
  <c r="CK135"/>
  <c r="CW179"/>
  <c r="DF211"/>
  <c r="CG168"/>
  <c r="CO245"/>
  <c r="CK146"/>
  <c r="CG135"/>
  <c r="CS179"/>
  <c r="DB211"/>
  <c r="CP168"/>
  <c r="CX246"/>
  <c r="DB146"/>
  <c r="CP135"/>
  <c r="DB179"/>
  <c r="CF145"/>
  <c r="DH190"/>
  <c r="CR200"/>
  <c r="CV123"/>
  <c r="CJ168"/>
  <c r="CV245"/>
  <c r="DH146"/>
  <c r="CJ190"/>
  <c r="DE157"/>
  <c r="DH212"/>
  <c r="CW190"/>
  <c r="DE201"/>
  <c r="CL124"/>
  <c r="CE233"/>
  <c r="DA146"/>
  <c r="CW135"/>
  <c r="CK211"/>
  <c r="DF168"/>
  <c r="CE201"/>
  <c r="CI124"/>
  <c r="DF135"/>
  <c r="CI246"/>
  <c r="CM146"/>
  <c r="CD167"/>
  <c r="DH201"/>
  <c r="CF211"/>
  <c r="CZ168"/>
  <c r="CK179"/>
  <c r="CT211"/>
  <c r="CD232"/>
  <c r="CH168"/>
  <c r="CP246"/>
  <c r="CT146"/>
  <c r="CH135"/>
  <c r="CT179"/>
  <c r="DE211"/>
  <c r="CT168"/>
  <c r="CL246"/>
  <c r="CP146"/>
  <c r="CD134"/>
  <c r="CP179"/>
  <c r="DA211"/>
  <c r="CM190"/>
  <c r="CU201"/>
  <c r="CY124"/>
  <c r="CM168"/>
  <c r="CY246"/>
  <c r="DC146"/>
  <c r="CS157"/>
  <c r="CV211"/>
  <c r="CK190"/>
  <c r="CS201"/>
  <c r="CQ233"/>
  <c r="DB157"/>
  <c r="DG211"/>
  <c r="CJ211"/>
  <c r="CT190"/>
  <c r="DB201"/>
  <c r="CH212"/>
  <c r="CF232"/>
  <c r="DC212"/>
  <c r="CP190"/>
  <c r="CX201"/>
  <c r="CD211"/>
  <c r="CJ233"/>
  <c r="DG134"/>
  <c r="CJ179"/>
  <c r="CQ211"/>
  <c r="DG156"/>
  <c r="CO211"/>
  <c r="CP233"/>
  <c r="DE168"/>
  <c r="DE135"/>
  <c r="CH179"/>
  <c r="CS211"/>
  <c r="CE190"/>
  <c r="CM201"/>
  <c r="CQ124"/>
  <c r="CE168"/>
  <c r="CQ246"/>
  <c r="CU146"/>
  <c r="CU135"/>
  <c r="CI201"/>
  <c r="CM124"/>
  <c r="CM246"/>
  <c r="CQ146"/>
  <c r="CN190"/>
  <c r="CV200"/>
  <c r="CZ124"/>
  <c r="CN168"/>
  <c r="CZ246"/>
  <c r="CG124"/>
  <c r="CL168"/>
  <c r="CT246"/>
  <c r="CX146"/>
  <c r="CL135"/>
  <c r="CX179"/>
  <c r="CU190"/>
  <c r="DC201"/>
  <c r="DG123"/>
  <c r="CU168"/>
  <c r="DG245"/>
  <c r="CN146"/>
  <c r="CE211"/>
  <c r="CU157"/>
  <c r="CK233"/>
  <c r="DH135"/>
  <c r="CK246"/>
  <c r="CG146"/>
  <c r="DH157"/>
  <c r="CO178"/>
  <c r="CX211"/>
  <c r="DB168"/>
  <c r="CE124"/>
  <c r="DB135"/>
  <c r="CE246"/>
  <c r="CI146"/>
  <c r="CF189"/>
  <c r="CN201"/>
  <c r="CR123"/>
  <c r="CF167"/>
  <c r="CR245"/>
  <c r="DD146"/>
  <c r="CW168"/>
  <c r="CJ201"/>
  <c r="CN124"/>
  <c r="DG167"/>
  <c r="CZ146"/>
  <c r="CY190"/>
  <c r="CW157"/>
  <c r="CZ212"/>
  <c r="CO189"/>
  <c r="CW201"/>
  <c r="CD123"/>
  <c r="DD233"/>
  <c r="CM135"/>
  <c r="CU179"/>
  <c r="DD211"/>
  <c r="CM157"/>
  <c r="DB212"/>
  <c r="CS233"/>
  <c r="CZ135"/>
  <c r="DH179"/>
  <c r="CJ146"/>
  <c r="CZ157"/>
  <c r="CG179"/>
  <c r="CP211"/>
  <c r="CH233"/>
  <c r="CX157"/>
  <c r="CV134"/>
  <c r="DA157"/>
  <c r="DB246"/>
  <c r="DE246"/>
  <c r="CZ201"/>
  <c r="DD124"/>
  <c r="CV156"/>
  <c r="CL211"/>
  <c r="CL233"/>
  <c r="CH246"/>
  <c r="CL146"/>
  <c r="CL179"/>
  <c r="CW211"/>
  <c r="DG189"/>
  <c r="DG200"/>
  <c r="CF123"/>
  <c r="CY168"/>
  <c r="CF245"/>
  <c r="CR145"/>
  <c r="DB190"/>
  <c r="CO156"/>
  <c r="CR211"/>
  <c r="CG190"/>
  <c r="CO200"/>
  <c r="DE124"/>
  <c r="CU233"/>
  <c r="CK157"/>
  <c r="CN212"/>
  <c r="DH168"/>
  <c r="CK201"/>
  <c r="DA124"/>
  <c r="CY233"/>
  <c r="CT157"/>
  <c r="CY212"/>
  <c r="CL190"/>
  <c r="CT201"/>
  <c r="DE233"/>
  <c r="CN135"/>
  <c r="CV178"/>
  <c r="DC211"/>
  <c r="CN157"/>
  <c r="DA212"/>
  <c r="CD210"/>
  <c r="CT233"/>
  <c r="DA168"/>
  <c r="DE146"/>
  <c r="DA135"/>
  <c r="CD178"/>
  <c r="CO210"/>
  <c r="DC179"/>
  <c r="CS190"/>
  <c r="DA201"/>
  <c r="CH124"/>
  <c r="CI233"/>
  <c r="CI179"/>
  <c r="CR210"/>
  <c r="DF190"/>
  <c r="CP212"/>
  <c r="CO232"/>
  <c r="DD135"/>
  <c r="CG246"/>
  <c r="CH146"/>
  <c r="DD157"/>
  <c r="CS124"/>
  <c r="DG232"/>
  <c r="CL157"/>
  <c r="CQ212"/>
  <c r="CD189"/>
  <c r="CL201"/>
  <c r="DB124"/>
  <c r="CV232"/>
  <c r="CH157"/>
  <c r="CM212"/>
  <c r="CH201"/>
  <c r="CX124"/>
  <c r="CZ233"/>
  <c r="CQ135"/>
  <c r="CY179"/>
  <c r="DH211"/>
  <c r="CQ157"/>
  <c r="DF212"/>
  <c r="DF233"/>
  <c r="CO167"/>
  <c r="CW246"/>
  <c r="CS146"/>
  <c r="CO134"/>
  <c r="DA179"/>
  <c r="CX168"/>
  <c r="DF246"/>
  <c r="CX135"/>
  <c r="CE146"/>
  <c r="DD212"/>
  <c r="CF210"/>
  <c r="CT135"/>
  <c r="DF179"/>
  <c r="CD145"/>
  <c r="DC190"/>
  <c r="CF200"/>
  <c r="CJ124"/>
  <c r="DC168"/>
  <c r="CJ246"/>
  <c r="CV145"/>
  <c r="CR189"/>
  <c r="CE212"/>
  <c r="DA190"/>
  <c r="CP124"/>
  <c r="DH233"/>
  <c r="CI135"/>
  <c r="CQ179"/>
  <c r="CZ211"/>
  <c r="CI157"/>
  <c r="CX212"/>
  <c r="CW233"/>
  <c r="CE135"/>
  <c r="CM179"/>
  <c r="CV210"/>
  <c r="CE157"/>
  <c r="CT212"/>
  <c r="DA233"/>
  <c r="CR134"/>
  <c r="CZ179"/>
  <c r="DG210"/>
  <c r="CR156"/>
  <c r="DE212"/>
  <c r="CH211"/>
  <c r="DC233"/>
  <c r="CP157"/>
  <c r="CU212"/>
  <c r="CH190"/>
  <c r="CP201"/>
  <c r="DF124"/>
  <c r="CR232"/>
  <c r="CY135"/>
  <c r="DG178"/>
  <c r="CI211"/>
  <c r="CY157"/>
  <c r="CG212"/>
  <c r="CG233"/>
  <c r="DC124"/>
  <c r="CQ168"/>
  <c r="DC246"/>
  <c r="DG145"/>
  <c r="DD190"/>
  <c r="CG157"/>
  <c r="CJ212"/>
  <c r="DD168"/>
  <c r="CG201"/>
  <c r="CW124"/>
  <c r="CM233"/>
  <c r="DF157"/>
  <c r="CE179"/>
  <c r="CN211"/>
  <c r="CX190"/>
  <c r="DF201"/>
  <c r="CL212"/>
  <c r="CJ135"/>
  <c r="CR178"/>
  <c r="CY211"/>
  <c r="CJ157"/>
  <c r="CW212"/>
  <c r="CX233"/>
  <c r="CF134"/>
  <c r="CN179"/>
  <c r="CU211"/>
  <c r="CF156"/>
  <c r="CS212"/>
  <c r="DB233"/>
  <c r="CS168"/>
  <c r="CW146"/>
  <c r="CS135"/>
  <c r="DE179"/>
  <c r="CG211"/>
  <c r="CI190"/>
  <c r="CQ201"/>
  <c r="CU124"/>
  <c r="CI168"/>
  <c r="CU246"/>
  <c r="CY146"/>
  <c r="CV189"/>
  <c r="DD201"/>
  <c r="DH124"/>
  <c r="CV167"/>
  <c r="DH246"/>
  <c r="CO123"/>
  <c r="A1296"/>
  <c r="P1256"/>
  <c r="A1374"/>
  <c r="A1414" s="1"/>
  <c r="A1454" s="1"/>
  <c r="P1334"/>
  <c r="A1493"/>
  <c r="P1453"/>
  <c r="A1335"/>
  <c r="P1295"/>
  <c r="A1257"/>
  <c r="P1217"/>
  <c r="P618"/>
  <c r="A658"/>
  <c r="A698" s="1"/>
  <c r="A738" s="1"/>
  <c r="A778" s="1"/>
  <c r="A818" s="1"/>
  <c r="A858" s="1"/>
  <c r="A898" s="1"/>
  <c r="A938" s="1"/>
  <c r="A978" s="1"/>
  <c r="A1018" s="1"/>
  <c r="A1058" s="1"/>
  <c r="A1098" s="1"/>
  <c r="A1138" s="1"/>
  <c r="A1178" s="1"/>
  <c r="A1218" s="1"/>
  <c r="DJ174" i="7"/>
  <c r="DK174" s="1"/>
  <c r="DJ98"/>
  <c r="DJ142"/>
  <c r="DK142" s="1"/>
  <c r="DJ120"/>
  <c r="DJ109"/>
  <c r="DK109" s="1"/>
  <c r="DJ185"/>
  <c r="CP175"/>
  <c r="CP132"/>
  <c r="CP121"/>
  <c r="CP165"/>
  <c r="CP110"/>
  <c r="CP208"/>
  <c r="CP186"/>
  <c r="CP143"/>
  <c r="CP99"/>
  <c r="CP197"/>
  <c r="CW175"/>
  <c r="CW154"/>
  <c r="CW132"/>
  <c r="CW121"/>
  <c r="CW165"/>
  <c r="CW110"/>
  <c r="CW208"/>
  <c r="CW186"/>
  <c r="CW143"/>
  <c r="CW99"/>
  <c r="CW197"/>
  <c r="CU176"/>
  <c r="CV176"/>
  <c r="CX176"/>
  <c r="CY176"/>
  <c r="CZ176"/>
  <c r="DA176"/>
  <c r="DB176"/>
  <c r="DC176"/>
  <c r="DD176"/>
  <c r="DE176"/>
  <c r="DF176"/>
  <c r="CU155"/>
  <c r="CV155"/>
  <c r="CX155"/>
  <c r="CY155"/>
  <c r="CZ155"/>
  <c r="DA155"/>
  <c r="DB155"/>
  <c r="DC155"/>
  <c r="DD155"/>
  <c r="DE155"/>
  <c r="DF155"/>
  <c r="CU133"/>
  <c r="CV133"/>
  <c r="CX133"/>
  <c r="CY133"/>
  <c r="CZ133"/>
  <c r="DA133"/>
  <c r="DB133"/>
  <c r="DC133"/>
  <c r="DD133"/>
  <c r="DE133"/>
  <c r="DF133"/>
  <c r="CU122"/>
  <c r="CV122"/>
  <c r="CX122"/>
  <c r="CY122"/>
  <c r="CZ122"/>
  <c r="DA122"/>
  <c r="DB122"/>
  <c r="DC122"/>
  <c r="DD122"/>
  <c r="DE122"/>
  <c r="DF122"/>
  <c r="CU166"/>
  <c r="CV166"/>
  <c r="CX166"/>
  <c r="CY166"/>
  <c r="CZ166"/>
  <c r="DA166"/>
  <c r="DB166"/>
  <c r="DC166"/>
  <c r="DD166"/>
  <c r="DE166"/>
  <c r="DF166"/>
  <c r="CU111"/>
  <c r="CV111"/>
  <c r="CX111"/>
  <c r="CY111"/>
  <c r="CZ111"/>
  <c r="DA111"/>
  <c r="DC111"/>
  <c r="DD111"/>
  <c r="DE111"/>
  <c r="DF111"/>
  <c r="CU209"/>
  <c r="CV209"/>
  <c r="CX209"/>
  <c r="CY209"/>
  <c r="CZ209"/>
  <c r="DA209"/>
  <c r="DB209"/>
  <c r="DC209"/>
  <c r="DD209"/>
  <c r="DE209"/>
  <c r="DF209"/>
  <c r="CU187"/>
  <c r="CV187"/>
  <c r="CX187"/>
  <c r="CY187"/>
  <c r="DB187"/>
  <c r="DC187"/>
  <c r="DD187"/>
  <c r="DF187"/>
  <c r="CV144"/>
  <c r="CX144"/>
  <c r="CY144"/>
  <c r="CZ144"/>
  <c r="DA144"/>
  <c r="DB144"/>
  <c r="DC144"/>
  <c r="DD144"/>
  <c r="DF144"/>
  <c r="CU100"/>
  <c r="CV100"/>
  <c r="CX100"/>
  <c r="CY100"/>
  <c r="CZ100"/>
  <c r="DA100"/>
  <c r="DB100"/>
  <c r="DC100"/>
  <c r="DD100"/>
  <c r="DE100"/>
  <c r="DF100"/>
  <c r="CU198"/>
  <c r="CV198"/>
  <c r="CX198"/>
  <c r="CY198"/>
  <c r="CZ198"/>
  <c r="DA198"/>
  <c r="DB198"/>
  <c r="DC198"/>
  <c r="DD198"/>
  <c r="DE198"/>
  <c r="DF198"/>
  <c r="CS175"/>
  <c r="CS154"/>
  <c r="CS132"/>
  <c r="CS121"/>
  <c r="CS165"/>
  <c r="CS110"/>
  <c r="CS208"/>
  <c r="CS186"/>
  <c r="CS143"/>
  <c r="CS99"/>
  <c r="CS197"/>
  <c r="CQ155"/>
  <c r="CQ133"/>
  <c r="CQ122"/>
  <c r="CQ166"/>
  <c r="CQ111"/>
  <c r="CQ209"/>
  <c r="CQ187"/>
  <c r="CQ144"/>
  <c r="CQ100"/>
  <c r="CQ198"/>
  <c r="CJ176"/>
  <c r="CJ155"/>
  <c r="CJ133"/>
  <c r="CJ122"/>
  <c r="CJ166"/>
  <c r="CJ111"/>
  <c r="CJ209"/>
  <c r="CJ187"/>
  <c r="CJ144"/>
  <c r="CJ100"/>
  <c r="CJ198"/>
  <c r="CF176"/>
  <c r="CF155"/>
  <c r="CF133"/>
  <c r="CF122"/>
  <c r="CF166"/>
  <c r="CF111"/>
  <c r="CF209"/>
  <c r="CF187"/>
  <c r="CF144"/>
  <c r="CF100"/>
  <c r="CF198"/>
  <c r="CT176"/>
  <c r="CT155"/>
  <c r="CT133"/>
  <c r="CT122"/>
  <c r="CT166"/>
  <c r="CT111"/>
  <c r="CT209"/>
  <c r="CT187"/>
  <c r="CT144"/>
  <c r="AX383"/>
  <c r="CT100"/>
  <c r="CT198"/>
  <c r="A104" i="8"/>
  <c r="A144" s="1"/>
  <c r="A184" s="1"/>
  <c r="P64"/>
  <c r="P219"/>
  <c r="A539"/>
  <c r="P539" s="1"/>
  <c r="A619"/>
  <c r="P496"/>
  <c r="P371"/>
  <c r="P104"/>
  <c r="P143"/>
  <c r="P417"/>
  <c r="P453"/>
  <c r="P181"/>
  <c r="A261"/>
  <c r="P335"/>
  <c r="A26"/>
  <c r="P25"/>
  <c r="A65"/>
  <c r="P294"/>
  <c r="A572"/>
  <c r="P572" s="1"/>
  <c r="P260"/>
  <c r="A220"/>
  <c r="A300" s="1"/>
  <c r="A340" s="1"/>
  <c r="A380" s="1"/>
  <c r="A420" s="1"/>
  <c r="A460" s="1"/>
  <c r="A500" s="1"/>
  <c r="P1488"/>
  <c r="DI155" i="7"/>
  <c r="DH144"/>
  <c r="DI100"/>
  <c r="DH111"/>
  <c r="DI133"/>
  <c r="DI122"/>
  <c r="DI111"/>
  <c r="DI144"/>
  <c r="DH187"/>
  <c r="DI187"/>
  <c r="DI101"/>
  <c r="DH176"/>
  <c r="DH100"/>
  <c r="DH122"/>
  <c r="DH155"/>
  <c r="DI176"/>
  <c r="DI198"/>
  <c r="DH133"/>
  <c r="DI166"/>
  <c r="DH166"/>
  <c r="DH198"/>
  <c r="BS383"/>
  <c r="BP383"/>
  <c r="CC101"/>
  <c r="AI261" i="8"/>
  <c r="CB212"/>
  <c r="AJ224"/>
  <c r="AI267"/>
  <c r="AI263"/>
  <c r="AI259"/>
  <c r="AI281"/>
  <c r="AI293" s="1"/>
  <c r="AI256"/>
  <c r="AI252"/>
  <c r="AI250"/>
  <c r="AI260"/>
  <c r="AI254"/>
  <c r="AI253"/>
  <c r="AC61" i="7"/>
  <c r="CC264" i="8"/>
  <c r="AK276"/>
  <c r="P1497" i="7"/>
  <c r="N261"/>
  <c r="AJ178"/>
  <c r="CC177"/>
  <c r="CC156"/>
  <c r="AJ157"/>
  <c r="AJ135"/>
  <c r="CC134"/>
  <c r="AJ124"/>
  <c r="CC123"/>
  <c r="CC167"/>
  <c r="AJ168"/>
  <c r="AJ113"/>
  <c r="CC112"/>
  <c r="CC210"/>
  <c r="AJ211"/>
  <c r="AJ222"/>
  <c r="CC188"/>
  <c r="AJ189"/>
  <c r="AJ146"/>
  <c r="CC145"/>
  <c r="CC199"/>
  <c r="AJ200"/>
  <c r="P1495"/>
  <c r="CC244" i="8"/>
  <c r="AK256"/>
  <c r="CC243"/>
  <c r="AK255"/>
  <c r="CB258"/>
  <c r="AJ270"/>
  <c r="AJ282" s="1"/>
  <c r="CB247"/>
  <c r="AJ259"/>
  <c r="CC253"/>
  <c r="AK265"/>
  <c r="AK266"/>
  <c r="CC254"/>
  <c r="CC257"/>
  <c r="AK269"/>
  <c r="CC237"/>
  <c r="AK249"/>
  <c r="CC238"/>
  <c r="AK250"/>
  <c r="CC251"/>
  <c r="AK263"/>
  <c r="AI246"/>
  <c r="CB213"/>
  <c r="AJ225"/>
  <c r="CB169"/>
  <c r="AJ181"/>
  <c r="CB136"/>
  <c r="AJ148"/>
  <c r="CB158"/>
  <c r="AJ170"/>
  <c r="AJ159"/>
  <c r="CB147"/>
  <c r="CB202"/>
  <c r="AJ214"/>
  <c r="CB180"/>
  <c r="AJ192"/>
  <c r="CB191"/>
  <c r="AJ203"/>
  <c r="CB125"/>
  <c r="AJ137"/>
  <c r="N59" i="7"/>
  <c r="BG225" i="8"/>
  <c r="AQ124" i="7"/>
  <c r="AW157"/>
  <c r="AV246" i="8"/>
  <c r="BI178" i="7"/>
  <c r="BH135"/>
  <c r="BO214" i="8"/>
  <c r="AO124" i="7"/>
  <c r="AZ222"/>
  <c r="AX200"/>
  <c r="AM246" i="8"/>
  <c r="BB145" i="7"/>
  <c r="AL247" i="8"/>
  <c r="AV192"/>
  <c r="BR203"/>
  <c r="BO168" i="7"/>
  <c r="AZ214" i="8"/>
  <c r="AT222" i="7"/>
  <c r="BI247" i="8"/>
  <c r="BG203"/>
  <c r="AY259"/>
  <c r="AT192"/>
  <c r="AW124" i="7"/>
  <c r="BC157"/>
  <c r="AN189"/>
  <c r="AS203" i="8"/>
  <c r="BG137"/>
  <c r="AS211" i="7"/>
  <c r="AY148" i="8"/>
  <c r="AR178" i="7"/>
  <c r="AL203" i="8"/>
  <c r="BE146" i="7"/>
  <c r="AT200"/>
  <c r="AY192" i="8"/>
  <c r="BL188" i="7"/>
  <c r="BG148" i="8"/>
  <c r="BK246"/>
  <c r="BR123" i="7"/>
  <c r="AP246" i="8"/>
  <c r="BH203"/>
  <c r="AN146" i="7"/>
  <c r="BP170" i="8"/>
  <c r="BQ159"/>
  <c r="BN224"/>
  <c r="BO225"/>
  <c r="AZ157" i="7"/>
  <c r="AM135"/>
  <c r="AZ168"/>
  <c r="AS200"/>
  <c r="AY246" i="8"/>
  <c r="BH170"/>
  <c r="BQ259"/>
  <c r="AS224"/>
  <c r="AQ159"/>
  <c r="BB200" i="7"/>
  <c r="BI168"/>
  <c r="BH168"/>
  <c r="AU224" i="8"/>
  <c r="BJ192"/>
  <c r="BC113" i="7"/>
  <c r="AZ135"/>
  <c r="AM189"/>
  <c r="AX170" i="8"/>
  <c r="BQ222" i="7"/>
  <c r="BR159" i="8"/>
  <c r="AY200" i="7"/>
  <c r="BG189"/>
  <c r="AQ170" i="8"/>
  <c r="AN170"/>
  <c r="BI189" i="7"/>
  <c r="BR170" i="8"/>
  <c r="BE225"/>
  <c r="BC192"/>
  <c r="BS200" i="7"/>
  <c r="BG188"/>
  <c r="AL225" i="8"/>
  <c r="BL170"/>
  <c r="AZ225"/>
  <c r="AQ259"/>
  <c r="AM146" i="7"/>
  <c r="BQ224" i="8"/>
  <c r="AV146" i="7"/>
  <c r="BI211"/>
  <c r="AO159" i="8"/>
  <c r="BC168" i="7"/>
  <c r="BE124"/>
  <c r="AY222"/>
  <c r="BJ200"/>
  <c r="AS159" i="8"/>
  <c r="BL124" i="7"/>
  <c r="AQ189"/>
  <c r="BJ159" i="8"/>
  <c r="BS259"/>
  <c r="BD192"/>
  <c r="BK259"/>
  <c r="BQ113" i="7"/>
  <c r="AS246" i="8"/>
  <c r="BB148"/>
  <c r="BK222" i="7"/>
  <c r="BH211"/>
  <c r="AX224" i="8"/>
  <c r="BQ177" i="7"/>
  <c r="AS189"/>
  <c r="AS259" i="8"/>
  <c r="BI146" i="7"/>
  <c r="AP159" i="8"/>
  <c r="AM224"/>
  <c r="BI135" i="7"/>
  <c r="AT137" i="8"/>
  <c r="BF200" i="7"/>
  <c r="BF192" i="8"/>
  <c r="BN135" i="7"/>
  <c r="BR148" i="8"/>
  <c r="BG246"/>
  <c r="BI157" i="7"/>
  <c r="BC200"/>
  <c r="BQ211"/>
  <c r="BB137" i="8"/>
  <c r="BM178" i="7"/>
  <c r="AM137" i="8"/>
  <c r="AL148"/>
  <c r="AT178" i="7"/>
  <c r="AX189"/>
  <c r="AV157"/>
  <c r="AY157"/>
  <c r="BQ135"/>
  <c r="AL113"/>
  <c r="AT168"/>
  <c r="AZ259" i="8"/>
  <c r="AZ203"/>
  <c r="BO137"/>
  <c r="BK211" i="7"/>
  <c r="AX259" i="8"/>
  <c r="AN178" i="7"/>
  <c r="BE181" i="8"/>
  <c r="AM211" i="7"/>
  <c r="AO222"/>
  <c r="AR168"/>
  <c r="BC170" i="8"/>
  <c r="AR224"/>
  <c r="AO189" i="7"/>
  <c r="BK200"/>
  <c r="AT189"/>
  <c r="BG214" i="8"/>
  <c r="BL148"/>
  <c r="AS146" i="7"/>
  <c r="BB225" i="8"/>
  <c r="BG222" i="7"/>
  <c r="AP225" i="8"/>
  <c r="AV178" i="7"/>
  <c r="BA200"/>
  <c r="BL224" i="8"/>
  <c r="AT203"/>
  <c r="AR192"/>
  <c r="AV148"/>
  <c r="AS178" i="7"/>
  <c r="AN124"/>
  <c r="BN159" i="8"/>
  <c r="AU189" i="7"/>
  <c r="AR225" i="8"/>
  <c r="BD203"/>
  <c r="BD181"/>
  <c r="AS225"/>
  <c r="AU181"/>
  <c r="BF159"/>
  <c r="AX168" i="7"/>
  <c r="AR246" i="8"/>
  <c r="AO203"/>
  <c r="BF214"/>
  <c r="AV224"/>
  <c r="BO224"/>
  <c r="BR135" i="7"/>
  <c r="BD170" i="8"/>
  <c r="AV189" i="7"/>
  <c r="BP214" i="8"/>
  <c r="AO113" i="7"/>
  <c r="BQ148" i="8"/>
  <c r="BJ157" i="7"/>
  <c r="BG181" i="8"/>
  <c r="AV168" i="7"/>
  <c r="BH225" i="8"/>
  <c r="AQ113" i="7"/>
  <c r="BJ259" i="8"/>
  <c r="AU124" i="7"/>
  <c r="BQ157"/>
  <c r="BQ225" i="8"/>
  <c r="BD157" i="7"/>
  <c r="BE246" i="8"/>
  <c r="BM137"/>
  <c r="BS113" i="7"/>
  <c r="BI200"/>
  <c r="BM224" i="8"/>
  <c r="BK189" i="7"/>
  <c r="AM157"/>
  <c r="AY203" i="8"/>
  <c r="BG146" i="7"/>
  <c r="AV135"/>
  <c r="BH148" i="8"/>
  <c r="BE203"/>
  <c r="BR211" i="7"/>
  <c r="BI112"/>
  <c r="AQ224" i="8"/>
  <c r="AX124" i="7"/>
  <c r="BK214" i="8"/>
  <c r="BQ137"/>
  <c r="AU200" i="7"/>
  <c r="AW113"/>
  <c r="DM259" i="8"/>
  <c r="BQ178" i="7"/>
  <c r="BS189"/>
  <c r="BK146"/>
  <c r="BA246" i="8"/>
  <c r="BQ203"/>
  <c r="BI214"/>
  <c r="BI113" i="7"/>
  <c r="BC225" i="8"/>
  <c r="AP168" i="7"/>
  <c r="AN214" i="8"/>
  <c r="BM200" i="7"/>
  <c r="AU170" i="8"/>
  <c r="AP124" i="7"/>
  <c r="AV170" i="8"/>
  <c r="AZ170"/>
  <c r="BM222" i="7"/>
  <c r="AU246" i="8"/>
  <c r="BF224"/>
  <c r="BN200" i="7"/>
  <c r="AV181" i="8"/>
  <c r="AV211" i="7"/>
  <c r="BB211"/>
  <c r="BH189"/>
  <c r="AO200"/>
  <c r="BO211"/>
  <c r="BA222"/>
  <c r="BJ222"/>
  <c r="AN246" i="8"/>
  <c r="BF203"/>
  <c r="BR246"/>
  <c r="BJ181"/>
  <c r="BD214"/>
  <c r="BK181"/>
  <c r="AO157" i="7"/>
  <c r="BN137" i="8"/>
  <c r="BN246"/>
  <c r="AL168" i="7"/>
  <c r="BP181" i="8"/>
  <c r="BE189" i="7"/>
  <c r="BC246" i="8"/>
  <c r="BC259"/>
  <c r="AU192"/>
  <c r="BE259"/>
  <c r="AT224"/>
  <c r="BI181"/>
  <c r="AM178" i="7"/>
  <c r="AT148" i="8"/>
  <c r="AW211" i="7"/>
  <c r="AT214" i="8"/>
  <c r="BE157" i="7"/>
  <c r="BL157"/>
  <c r="AQ225" i="8"/>
  <c r="AU148"/>
  <c r="BN181"/>
  <c r="BJ225"/>
  <c r="AT146" i="7"/>
  <c r="AN135"/>
  <c r="BP159" i="8"/>
  <c r="BK203"/>
  <c r="AW146" i="7"/>
  <c r="BJ224" i="8"/>
  <c r="BL259"/>
  <c r="BR137"/>
  <c r="BF259"/>
  <c r="BN168" i="7"/>
  <c r="AX146"/>
  <c r="AO225" i="8"/>
  <c r="AO259"/>
  <c r="BH113" i="7"/>
  <c r="BL137" i="8"/>
  <c r="BI224"/>
  <c r="AS170"/>
  <c r="BD222" i="7"/>
  <c r="BP222"/>
  <c r="BM135"/>
  <c r="BJ211"/>
  <c r="BC211"/>
  <c r="AU113"/>
  <c r="BK192" i="8"/>
  <c r="AL157" i="7"/>
  <c r="AN113"/>
  <c r="BA170" i="8"/>
  <c r="AL224"/>
  <c r="AX222" i="7"/>
  <c r="BO124"/>
  <c r="AL181" i="8"/>
  <c r="AN181"/>
  <c r="AX203"/>
  <c r="AS135" i="7"/>
  <c r="BP124"/>
  <c r="BG202" i="8"/>
  <c r="BE224"/>
  <c r="BP113" i="7"/>
  <c r="AY168"/>
  <c r="AP170" i="8"/>
  <c r="BO113" i="7"/>
  <c r="BF181" i="8"/>
  <c r="AW259"/>
  <c r="AW192"/>
  <c r="BH178" i="7"/>
  <c r="AW224" i="8"/>
  <c r="BA203"/>
  <c r="BB135" i="7"/>
  <c r="BD178"/>
  <c r="AN157"/>
  <c r="BK113"/>
  <c r="AR156"/>
  <c r="AO178"/>
  <c r="AZ159" i="8"/>
  <c r="BA159"/>
  <c r="BL181"/>
  <c r="BC189" i="7"/>
  <c r="BH157"/>
  <c r="BH124"/>
  <c r="AV259" i="8"/>
  <c r="AT157" i="7"/>
  <c r="BH259" i="8"/>
  <c r="BD168" i="7"/>
  <c r="BG211"/>
  <c r="AW159" i="8"/>
  <c r="AQ192"/>
  <c r="AW189" i="7"/>
  <c r="AO170" i="8"/>
  <c r="BJ203"/>
  <c r="BD135" i="7"/>
  <c r="AT246" i="8"/>
  <c r="AX178" i="7"/>
  <c r="BB113"/>
  <c r="BC124"/>
  <c r="AR159" i="8"/>
  <c r="BP203"/>
  <c r="AV200" i="7"/>
  <c r="BB170" i="8"/>
  <c r="AO214"/>
  <c r="BF148"/>
  <c r="AN137"/>
  <c r="AY224"/>
  <c r="AS113" i="7"/>
  <c r="BP137" i="8"/>
  <c r="AM148"/>
  <c r="BB259"/>
  <c r="AR200" i="7"/>
  <c r="AQ168"/>
  <c r="BK135"/>
  <c r="BG200"/>
  <c r="BO259" i="8"/>
  <c r="AQ135" i="7"/>
  <c r="BK170" i="8"/>
  <c r="BI124" i="7"/>
  <c r="AY178"/>
  <c r="AL200"/>
  <c r="BI246" i="8"/>
  <c r="BJ148"/>
  <c r="AN168" i="7"/>
  <c r="BI259" i="8"/>
  <c r="AV225"/>
  <c r="AL222" i="7"/>
  <c r="AU259" i="8"/>
  <c r="AM203"/>
  <c r="BI159"/>
  <c r="BR222" i="7"/>
  <c r="BS168"/>
  <c r="AY170" i="8"/>
  <c r="AY214"/>
  <c r="BD146" i="7"/>
  <c r="BM214" i="8"/>
  <c r="BB203"/>
  <c r="AS157" i="7"/>
  <c r="BI192" i="8"/>
  <c r="BQ214"/>
  <c r="BH222" i="7"/>
  <c r="AW137" i="8"/>
  <c r="AQ214"/>
  <c r="BG178" i="7"/>
  <c r="BE148" i="8"/>
  <c r="BA168" i="7"/>
  <c r="BR168"/>
  <c r="BM181" i="8"/>
  <c r="AW200" i="7"/>
  <c r="BH188"/>
  <c r="AU137" i="8"/>
  <c r="BS146" i="7"/>
  <c r="BN170" i="8"/>
  <c r="AX137"/>
  <c r="AR214"/>
  <c r="BC146" i="7"/>
  <c r="AZ189"/>
  <c r="AX113"/>
  <c r="BN225" i="8"/>
  <c r="BK157" i="7"/>
  <c r="BJ137" i="8"/>
  <c r="BK159"/>
  <c r="AR146" i="7"/>
  <c r="BB192" i="8"/>
  <c r="BL168" i="7"/>
  <c r="BN192" i="8"/>
  <c r="AR222" i="7"/>
  <c r="AR148" i="8"/>
  <c r="AL246"/>
  <c r="AP146" i="7"/>
  <c r="AL170" i="8"/>
  <c r="AT159"/>
  <c r="BC214"/>
  <c r="AZ146" i="7"/>
  <c r="BD189"/>
  <c r="AY189"/>
  <c r="BL225" i="8"/>
  <c r="BK148"/>
  <c r="BO170"/>
  <c r="AP113" i="7"/>
  <c r="BL159" i="8"/>
  <c r="AL135" i="7"/>
  <c r="AU178"/>
  <c r="BO135"/>
  <c r="BB159" i="8"/>
  <c r="AP214"/>
  <c r="AT211" i="7"/>
  <c r="AU157"/>
  <c r="BR192" i="8"/>
  <c r="AL192"/>
  <c r="AO246"/>
  <c r="AM168" i="7"/>
  <c r="BA214" i="8"/>
  <c r="BM225"/>
  <c r="BB214"/>
  <c r="BP168" i="7"/>
  <c r="AQ211"/>
  <c r="AV124"/>
  <c r="BL135"/>
  <c r="AS168"/>
  <c r="AO148" i="8"/>
  <c r="AW156" i="7"/>
  <c r="AU222"/>
  <c r="BG157"/>
  <c r="BA137" i="8"/>
  <c r="BE222" i="7"/>
  <c r="AL189"/>
  <c r="BN214" i="8"/>
  <c r="AS181"/>
  <c r="BO192"/>
  <c r="BP146" i="7"/>
  <c r="BE168"/>
  <c r="AW222"/>
  <c r="AW225" i="8"/>
  <c r="BN157" i="7"/>
  <c r="AP203" i="8"/>
  <c r="AN203"/>
  <c r="BO146" i="7"/>
  <c r="BO246" i="8"/>
  <c r="AZ211" i="7"/>
  <c r="AN200"/>
  <c r="BP200"/>
  <c r="BJ135"/>
  <c r="BR200"/>
  <c r="AZ178"/>
  <c r="BP189"/>
  <c r="AQ203" i="8"/>
  <c r="BD113" i="7"/>
  <c r="BH159" i="8"/>
  <c r="AX135" i="7"/>
  <c r="BJ189"/>
  <c r="BP211"/>
  <c r="BG168"/>
  <c r="BM259" i="8"/>
  <c r="BF168" i="7"/>
  <c r="BP157"/>
  <c r="AT170" i="8"/>
  <c r="AW170"/>
  <c r="BD148"/>
  <c r="AM222" i="7"/>
  <c r="BL145"/>
  <c r="AT113"/>
  <c r="BI170" i="8"/>
  <c r="BB124" i="7"/>
  <c r="AR211"/>
  <c r="BM203" i="8"/>
  <c r="AR181"/>
  <c r="BO157" i="7"/>
  <c r="AN192" i="8"/>
  <c r="BC222" i="7"/>
  <c r="BF211"/>
  <c r="AY159" i="8"/>
  <c r="AO211" i="7"/>
  <c r="BE170" i="8"/>
  <c r="BP224"/>
  <c r="AX157" i="7"/>
  <c r="AR157"/>
  <c r="BC135"/>
  <c r="BA124"/>
  <c r="AL123"/>
  <c r="AZ113"/>
  <c r="BA148" i="8"/>
  <c r="BH200" i="7"/>
  <c r="BM159" i="8"/>
  <c r="BP246"/>
  <c r="AQ178" i="7"/>
  <c r="BO181" i="8"/>
  <c r="BI222" i="7"/>
  <c r="AW246" i="8"/>
  <c r="BS211" i="7"/>
  <c r="BD200"/>
  <c r="AX211"/>
  <c r="AX159" i="8"/>
  <c r="AX148"/>
  <c r="AO192"/>
  <c r="BE159"/>
  <c r="BF178" i="7"/>
  <c r="AP181" i="8"/>
  <c r="BP225"/>
  <c r="BG192"/>
  <c r="AZ181"/>
  <c r="BL200" i="7"/>
  <c r="AX177"/>
  <c r="BK178"/>
  <c r="AL211"/>
  <c r="BB181" i="8"/>
  <c r="BB168" i="7"/>
  <c r="BQ170" i="8"/>
  <c r="AM159"/>
  <c r="BM113" i="7"/>
  <c r="BE211"/>
  <c r="BK137" i="8"/>
  <c r="AR170"/>
  <c r="AL146" i="7"/>
  <c r="AU146"/>
  <c r="BR146"/>
  <c r="BP148" i="8"/>
  <c r="BD225"/>
  <c r="BA192"/>
  <c r="AM225"/>
  <c r="BJ170"/>
  <c r="AZ148"/>
  <c r="BA259"/>
  <c r="AR259"/>
  <c r="AR203"/>
  <c r="AX192"/>
  <c r="BJ124" i="7"/>
  <c r="AR124"/>
  <c r="AW148" i="8"/>
  <c r="AO137"/>
  <c r="AQ222" i="7"/>
  <c r="AV113"/>
  <c r="BS157"/>
  <c r="AL159" i="8"/>
  <c r="BP259"/>
  <c r="AP211" i="7"/>
  <c r="AQ200"/>
  <c r="BP135"/>
  <c r="AP192" i="8"/>
  <c r="BE192"/>
  <c r="AS124" i="7"/>
  <c r="BN124"/>
  <c r="BB146"/>
  <c r="BN178"/>
  <c r="BH146"/>
  <c r="AV214" i="8"/>
  <c r="AU225"/>
  <c r="BD224"/>
  <c r="AP224"/>
  <c r="BC137"/>
  <c r="BL203"/>
  <c r="BM146" i="7"/>
  <c r="BO148" i="8"/>
  <c r="BE214"/>
  <c r="BG170"/>
  <c r="BN148"/>
  <c r="BD259"/>
  <c r="BK224"/>
  <c r="BS222" i="7"/>
  <c r="AQ137" i="8"/>
  <c r="BR113" i="7"/>
  <c r="AN225" i="8"/>
  <c r="AY225"/>
  <c r="AV203"/>
  <c r="BQ146" i="7"/>
  <c r="AN148" i="8"/>
  <c r="BQ192"/>
  <c r="BF146" i="7"/>
  <c r="BN259" i="8"/>
  <c r="BO203"/>
  <c r="BE135" i="7"/>
  <c r="BC203" i="8"/>
  <c r="BQ246"/>
  <c r="BQ124" i="7"/>
  <c r="BN113"/>
  <c r="BK168"/>
  <c r="AV222"/>
  <c r="BR189"/>
  <c r="BR178"/>
  <c r="BN222"/>
  <c r="BN203" i="8"/>
  <c r="BB222" i="7"/>
  <c r="BT246" i="8"/>
  <c r="BM157" i="7"/>
  <c r="BQ200"/>
  <c r="AU135"/>
  <c r="AV247" i="8"/>
  <c r="BR214"/>
  <c r="BJ214"/>
  <c r="BC178" i="7"/>
  <c r="BP192" i="8"/>
  <c r="BF222" i="7"/>
  <c r="BD137" i="8"/>
  <c r="AZ124" i="7"/>
  <c r="BD246" i="8"/>
  <c r="AN222" i="7"/>
  <c r="BA157"/>
  <c r="BA181" i="8"/>
  <c r="AP259"/>
  <c r="AY113" i="7"/>
  <c r="AS222"/>
  <c r="AP200"/>
  <c r="BN211"/>
  <c r="BB224" i="8"/>
  <c r="BE200" i="7"/>
  <c r="BL214" i="8"/>
  <c r="BH137"/>
  <c r="AM113" i="7"/>
  <c r="AW203" i="8"/>
  <c r="AX181"/>
  <c r="AN224"/>
  <c r="AT225"/>
  <c r="BQ168" i="7"/>
  <c r="AS148" i="8"/>
  <c r="BD159"/>
  <c r="BR157" i="7"/>
  <c r="AU159" i="8"/>
  <c r="BF170"/>
  <c r="BL113" i="7"/>
  <c r="AW168"/>
  <c r="BK124"/>
  <c r="BD124"/>
  <c r="BT259" i="8"/>
  <c r="AM181"/>
  <c r="BL178" i="7"/>
  <c r="AW135"/>
  <c r="AP178"/>
  <c r="BN146"/>
  <c r="AR189"/>
  <c r="BR145"/>
  <c r="BB189"/>
  <c r="AN211"/>
  <c r="BB157"/>
  <c r="BR259" i="8"/>
  <c r="AL124" i="7"/>
  <c r="BM170" i="8"/>
  <c r="BJ168" i="7"/>
  <c r="BA211"/>
  <c r="BA135"/>
  <c r="BS135"/>
  <c r="AW181" i="8"/>
  <c r="BD211" i="7"/>
  <c r="AT135"/>
  <c r="BG159" i="8"/>
  <c r="BR224"/>
  <c r="AY137"/>
  <c r="BL246"/>
  <c r="BC181"/>
  <c r="BE137"/>
  <c r="AM192"/>
  <c r="AM259"/>
  <c r="AL259"/>
  <c r="BC148"/>
  <c r="BG135" i="7"/>
  <c r="AY181" i="8"/>
  <c r="BP178" i="7"/>
  <c r="BG113"/>
  <c r="AR135"/>
  <c r="BF137" i="8"/>
  <c r="BM211" i="7"/>
  <c r="AS137" i="8"/>
  <c r="AM170"/>
  <c r="AP222" i="7"/>
  <c r="BO189"/>
  <c r="BF246" i="8"/>
  <c r="BA224"/>
  <c r="AQ146" i="7"/>
  <c r="BI225" i="8"/>
  <c r="BM148"/>
  <c r="BS178" i="7"/>
  <c r="AQ246" i="8"/>
  <c r="BM246"/>
  <c r="BB246"/>
  <c r="BG224"/>
  <c r="BF157" i="7"/>
  <c r="BC159" i="8"/>
  <c r="BH224"/>
  <c r="AO181"/>
  <c r="AP148"/>
  <c r="AR137"/>
  <c r="BA225"/>
  <c r="AO146" i="7"/>
  <c r="BH181" i="8"/>
  <c r="AX214"/>
  <c r="BJ246"/>
  <c r="BL211" i="7"/>
  <c r="BN189"/>
  <c r="BF113"/>
  <c r="AU168"/>
  <c r="BO200"/>
  <c r="BE113"/>
  <c r="AO135"/>
  <c r="BF124"/>
  <c r="AM214" i="8"/>
  <c r="BF135" i="7"/>
  <c r="AM200"/>
  <c r="AX225" i="8"/>
  <c r="BO159"/>
  <c r="AU211" i="7"/>
  <c r="BJ178"/>
  <c r="AL214" i="8"/>
  <c r="BM168" i="7"/>
  <c r="BA189"/>
  <c r="BE178"/>
  <c r="AV137" i="8"/>
  <c r="BK225"/>
  <c r="BL146" i="7"/>
  <c r="BH192" i="8"/>
  <c r="BI148"/>
  <c r="BH246"/>
  <c r="AR113" i="7"/>
  <c r="AV159" i="8"/>
  <c r="BM124" i="7"/>
  <c r="BL222"/>
  <c r="AZ200"/>
  <c r="AQ148" i="8"/>
  <c r="BM192"/>
  <c r="AP157" i="7"/>
  <c r="AZ246" i="8"/>
  <c r="AN159"/>
  <c r="BA146" i="7"/>
  <c r="AT259" i="8"/>
  <c r="AN259"/>
  <c r="BI137"/>
  <c r="AX246"/>
  <c r="BS124" i="7"/>
  <c r="AY211"/>
  <c r="BJ146"/>
  <c r="BF225" i="8"/>
  <c r="BB178" i="7"/>
  <c r="BC224" i="8"/>
  <c r="BM189" i="7"/>
  <c r="AY146"/>
  <c r="AY124"/>
  <c r="BG259" i="8"/>
  <c r="AP189" i="7"/>
  <c r="BA178"/>
  <c r="AP135"/>
  <c r="AW214" i="8"/>
  <c r="AO168" i="7"/>
  <c r="AZ137" i="8"/>
  <c r="AL137"/>
  <c r="DM270"/>
  <c r="AS192"/>
  <c r="BR124" i="7"/>
  <c r="BF189"/>
  <c r="AO224" i="8"/>
  <c r="AM124" i="7"/>
  <c r="AP137" i="8"/>
  <c r="AZ224"/>
  <c r="AQ157" i="7"/>
  <c r="DK90" l="1"/>
  <c r="DJ36"/>
  <c r="DK36" s="1"/>
  <c r="DK78"/>
  <c r="DJ24"/>
  <c r="DK24" s="1"/>
  <c r="DI379"/>
  <c r="DK119"/>
  <c r="DK185"/>
  <c r="DK85"/>
  <c r="DJ65"/>
  <c r="DK65" s="1"/>
  <c r="DJ33"/>
  <c r="DK33" s="1"/>
  <c r="DJ101"/>
  <c r="DK101" s="1"/>
  <c r="DK61"/>
  <c r="DJ79"/>
  <c r="DK79" s="1"/>
  <c r="CQ376"/>
  <c r="DJ68"/>
  <c r="DK68" s="1"/>
  <c r="DJ149"/>
  <c r="DK149" s="1"/>
  <c r="CQ379"/>
  <c r="DJ141"/>
  <c r="DK141" s="1"/>
  <c r="DJ49"/>
  <c r="DK49" s="1"/>
  <c r="CQ383"/>
  <c r="DK120"/>
  <c r="DK92"/>
  <c r="DJ71"/>
  <c r="DK71" s="1"/>
  <c r="DJ125"/>
  <c r="DK125" s="1"/>
  <c r="DJ50"/>
  <c r="DK50" s="1"/>
  <c r="DI378"/>
  <c r="DJ113"/>
  <c r="DK113" s="1"/>
  <c r="DJ66"/>
  <c r="DK66" s="1"/>
  <c r="DJ161"/>
  <c r="DK161" s="1"/>
  <c r="DJ114"/>
  <c r="DK114" s="1"/>
  <c r="DJ70"/>
  <c r="DK70" s="1"/>
  <c r="DJ28"/>
  <c r="DK28" s="1"/>
  <c r="DJ48"/>
  <c r="DK48" s="1"/>
  <c r="DJ26"/>
  <c r="DK26" s="1"/>
  <c r="DJ55"/>
  <c r="DK55" s="1"/>
  <c r="DJ52"/>
  <c r="DK52" s="1"/>
  <c r="DJ105"/>
  <c r="DK105" s="1"/>
  <c r="DJ163"/>
  <c r="DK163" s="1"/>
  <c r="DJ56"/>
  <c r="DK56" s="1"/>
  <c r="DJ14"/>
  <c r="DK14" s="1"/>
  <c r="DJ97"/>
  <c r="DK97" s="1"/>
  <c r="DJ22"/>
  <c r="DK22" s="1"/>
  <c r="DJ95"/>
  <c r="DK95" s="1"/>
  <c r="DJ104"/>
  <c r="DK104" s="1"/>
  <c r="DJ15"/>
  <c r="DK15" s="1"/>
  <c r="DJ140"/>
  <c r="DK140" s="1"/>
  <c r="DJ91"/>
  <c r="DK91" s="1"/>
  <c r="CQ380"/>
  <c r="DJ108"/>
  <c r="DK108" s="1"/>
  <c r="DJ76"/>
  <c r="DK76" s="1"/>
  <c r="DJ82"/>
  <c r="DK82" s="1"/>
  <c r="DJ72"/>
  <c r="DK72" s="1"/>
  <c r="DJ117"/>
  <c r="DK117" s="1"/>
  <c r="DJ77"/>
  <c r="DK77" s="1"/>
  <c r="DJ115"/>
  <c r="DK115" s="1"/>
  <c r="DJ60"/>
  <c r="DK60" s="1"/>
  <c r="DJ129"/>
  <c r="DK129" s="1"/>
  <c r="DK73"/>
  <c r="DK16"/>
  <c r="DK107"/>
  <c r="DJ45"/>
  <c r="DK45" s="1"/>
  <c r="DK128"/>
  <c r="DI376"/>
  <c r="DJ27"/>
  <c r="DK27" s="1"/>
  <c r="DJ13"/>
  <c r="DK13" s="1"/>
  <c r="DJ35"/>
  <c r="DK35" s="1"/>
  <c r="DJ12"/>
  <c r="DK12" s="1"/>
  <c r="DJ51"/>
  <c r="DK51" s="1"/>
  <c r="DJ47"/>
  <c r="DK47" s="1"/>
  <c r="DJ69"/>
  <c r="DK69" s="1"/>
  <c r="DJ43"/>
  <c r="DK43" s="1"/>
  <c r="DJ103"/>
  <c r="DK103" s="1"/>
  <c r="DJ84"/>
  <c r="DK84" s="1"/>
  <c r="DJ75"/>
  <c r="DK75" s="1"/>
  <c r="DJ173"/>
  <c r="DK173" s="1"/>
  <c r="DJ152"/>
  <c r="DK152" s="1"/>
  <c r="DJ126"/>
  <c r="DK126" s="1"/>
  <c r="DJ39"/>
  <c r="DK39" s="1"/>
  <c r="DJ44"/>
  <c r="DK44" s="1"/>
  <c r="DJ88"/>
  <c r="DK88" s="1"/>
  <c r="DK98"/>
  <c r="CQ378"/>
  <c r="DJ94"/>
  <c r="DK94" s="1"/>
  <c r="DJ137"/>
  <c r="DK137" s="1"/>
  <c r="DJ21"/>
  <c r="DK21" s="1"/>
  <c r="DK57"/>
  <c r="DJ80"/>
  <c r="DK80" s="1"/>
  <c r="DI377"/>
  <c r="DJ34"/>
  <c r="DK34" s="1"/>
  <c r="DJ127"/>
  <c r="DK127" s="1"/>
  <c r="DI381"/>
  <c r="DJ106"/>
  <c r="DK106" s="1"/>
  <c r="DJ37"/>
  <c r="DK37" s="1"/>
  <c r="DJ46"/>
  <c r="DK46" s="1"/>
  <c r="DJ96"/>
  <c r="DK96" s="1"/>
  <c r="DJ25"/>
  <c r="DK25" s="1"/>
  <c r="DJ11"/>
  <c r="DK11" s="1"/>
  <c r="DJ130"/>
  <c r="DK130" s="1"/>
  <c r="DJ67"/>
  <c r="DK67" s="1"/>
  <c r="DJ54"/>
  <c r="DK54" s="1"/>
  <c r="CQ382"/>
  <c r="DJ100"/>
  <c r="DK100" s="1"/>
  <c r="DA187"/>
  <c r="CP154"/>
  <c r="CD245" i="8"/>
  <c r="DE144" i="7"/>
  <c r="CN246" i="8"/>
  <c r="CQ176" i="7"/>
  <c r="CZ187"/>
  <c r="DA246" i="8"/>
  <c r="CY201"/>
  <c r="CU144" i="7"/>
  <c r="DB111"/>
  <c r="DE187"/>
  <c r="CC276" i="8"/>
  <c r="AK288"/>
  <c r="AI305"/>
  <c r="AJ294"/>
  <c r="CB282"/>
  <c r="AK296"/>
  <c r="CC284"/>
  <c r="AK343"/>
  <c r="CC343" s="1"/>
  <c r="CC331"/>
  <c r="AK294"/>
  <c r="CC282"/>
  <c r="CI147"/>
  <c r="DB147"/>
  <c r="CE147"/>
  <c r="CE213"/>
  <c r="CW223"/>
  <c r="CP169"/>
  <c r="DB191"/>
  <c r="CF222"/>
  <c r="CS245"/>
  <c r="DH213"/>
  <c r="CE224"/>
  <c r="CS223"/>
  <c r="CL169"/>
  <c r="CX191"/>
  <c r="CW245"/>
  <c r="CN202"/>
  <c r="CR179"/>
  <c r="CZ258"/>
  <c r="CS213"/>
  <c r="DE224"/>
  <c r="CK258"/>
  <c r="CJ202"/>
  <c r="CN180"/>
  <c r="CV257"/>
  <c r="CO212"/>
  <c r="DA224"/>
  <c r="CG258"/>
  <c r="CP136"/>
  <c r="CU169"/>
  <c r="CY191"/>
  <c r="CU136"/>
  <c r="DG146"/>
  <c r="CN158"/>
  <c r="DC245"/>
  <c r="CQ169"/>
  <c r="CU191"/>
  <c r="CQ136"/>
  <c r="DC147"/>
  <c r="CJ158"/>
  <c r="DG244"/>
  <c r="DB136"/>
  <c r="DG179"/>
  <c r="CJ258"/>
  <c r="CO223"/>
  <c r="DC223"/>
  <c r="CY202"/>
  <c r="DC180"/>
  <c r="CF257"/>
  <c r="DF213"/>
  <c r="CK224"/>
  <c r="CY223"/>
  <c r="CE169"/>
  <c r="CI191"/>
  <c r="CE136"/>
  <c r="CQ147"/>
  <c r="DC158"/>
  <c r="CN245"/>
  <c r="CE191"/>
  <c r="CM147"/>
  <c r="CY158"/>
  <c r="CR244"/>
  <c r="CN213"/>
  <c r="CR223"/>
  <c r="DF223"/>
  <c r="DA169"/>
  <c r="CD190"/>
  <c r="CH245"/>
  <c r="CJ213"/>
  <c r="CN224"/>
  <c r="DB223"/>
  <c r="CW169"/>
  <c r="DE245"/>
  <c r="CV201"/>
  <c r="CZ180"/>
  <c r="DH258"/>
  <c r="DA213"/>
  <c r="CG180"/>
  <c r="CS258"/>
  <c r="CR201"/>
  <c r="CV179"/>
  <c r="DD258"/>
  <c r="CW213"/>
  <c r="CO257"/>
  <c r="DH180"/>
  <c r="CP224"/>
  <c r="DC224"/>
  <c r="CL224"/>
  <c r="CH147"/>
  <c r="DD169"/>
  <c r="CG158"/>
  <c r="CO179"/>
  <c r="DA258"/>
  <c r="CZ202"/>
  <c r="DD180"/>
  <c r="CL223"/>
  <c r="CZ136"/>
  <c r="CG169"/>
  <c r="CS191"/>
  <c r="CL245"/>
  <c r="CF201"/>
  <c r="CJ180"/>
  <c r="CR257"/>
  <c r="CW224"/>
  <c r="CM245"/>
  <c r="DG168"/>
  <c r="CF190"/>
  <c r="DG135"/>
  <c r="CN147"/>
  <c r="CZ158"/>
  <c r="CQ245"/>
  <c r="CQ224"/>
  <c r="DE223"/>
  <c r="CX169"/>
  <c r="CN223"/>
  <c r="CK245"/>
  <c r="CI213"/>
  <c r="CM224"/>
  <c r="DA223"/>
  <c r="CT169"/>
  <c r="DF191"/>
  <c r="CJ223"/>
  <c r="CZ245"/>
  <c r="CV212"/>
  <c r="CZ224"/>
  <c r="CG223"/>
  <c r="CL191"/>
  <c r="CR212"/>
  <c r="CV223"/>
  <c r="DE169"/>
  <c r="CH191"/>
  <c r="CD244"/>
  <c r="DG223"/>
  <c r="CD157"/>
  <c r="CX258"/>
  <c r="DA136"/>
  <c r="DE147"/>
  <c r="DE202"/>
  <c r="CH180"/>
  <c r="CT258"/>
  <c r="CF212"/>
  <c r="CJ224"/>
  <c r="CX223"/>
  <c r="CS169"/>
  <c r="DE191"/>
  <c r="CP245"/>
  <c r="DH169"/>
  <c r="CF223"/>
  <c r="CT223"/>
  <c r="DH136"/>
  <c r="CO168"/>
  <c r="DA191"/>
  <c r="CT245"/>
  <c r="CQ180"/>
  <c r="DC258"/>
  <c r="CT213"/>
  <c r="DF224"/>
  <c r="CM223"/>
  <c r="CI202"/>
  <c r="CM180"/>
  <c r="CY258"/>
  <c r="CP213"/>
  <c r="DB224"/>
  <c r="CI223"/>
  <c r="CT136"/>
  <c r="CX147"/>
  <c r="DB158"/>
  <c r="CX202"/>
  <c r="CM158"/>
  <c r="CQ213"/>
  <c r="CU224"/>
  <c r="DB169"/>
  <c r="CD223"/>
  <c r="CR222"/>
  <c r="CG245"/>
  <c r="DF202"/>
  <c r="CU158"/>
  <c r="CV244"/>
  <c r="CI258"/>
  <c r="DB202"/>
  <c r="CZ223"/>
  <c r="CJ245"/>
  <c r="CI224"/>
  <c r="CH202"/>
  <c r="CT180"/>
  <c r="DF258"/>
  <c r="CH136"/>
  <c r="CD146"/>
  <c r="CH158"/>
  <c r="CD201"/>
  <c r="CP180"/>
  <c r="DB258"/>
  <c r="DD202"/>
  <c r="CN169"/>
  <c r="CN136"/>
  <c r="CZ147"/>
  <c r="CG191"/>
  <c r="CE245"/>
  <c r="CJ169"/>
  <c r="CN191"/>
  <c r="CJ136"/>
  <c r="CV146"/>
  <c r="DH158"/>
  <c r="DB245"/>
  <c r="CU202"/>
  <c r="CY180"/>
  <c r="DB213"/>
  <c r="CG224"/>
  <c r="CU223"/>
  <c r="CQ202"/>
  <c r="CU180"/>
  <c r="DG257"/>
  <c r="CX213"/>
  <c r="CQ223"/>
  <c r="DF147"/>
  <c r="DC169"/>
  <c r="DG190"/>
  <c r="DC136"/>
  <c r="CJ147"/>
  <c r="CV157"/>
  <c r="CU245"/>
  <c r="CY169"/>
  <c r="DC191"/>
  <c r="CY136"/>
  <c r="CF146"/>
  <c r="CR157"/>
  <c r="CI245"/>
  <c r="CE202"/>
  <c r="CU258"/>
  <c r="CL213"/>
  <c r="CX224"/>
  <c r="CE223"/>
  <c r="DG212"/>
  <c r="CE180"/>
  <c r="CQ258"/>
  <c r="CH213"/>
  <c r="CT224"/>
  <c r="DH223"/>
  <c r="DE136"/>
  <c r="CS147"/>
  <c r="CW158"/>
  <c r="CS202"/>
  <c r="DE180"/>
  <c r="CH258"/>
  <c r="CK136"/>
  <c r="CO146"/>
  <c r="CS158"/>
  <c r="CO201"/>
  <c r="DA180"/>
  <c r="CD257"/>
  <c r="CL136"/>
  <c r="CV168"/>
  <c r="CZ191"/>
  <c r="CH223"/>
  <c r="CV135"/>
  <c r="DH147"/>
  <c r="CO190"/>
  <c r="DF245"/>
  <c r="CR168"/>
  <c r="CV190"/>
  <c r="CD222"/>
  <c r="CR135"/>
  <c r="DD147"/>
  <c r="CK191"/>
  <c r="CM258"/>
  <c r="CD212"/>
  <c r="DD223"/>
  <c r="CY213"/>
  <c r="DF158"/>
  <c r="CQ158"/>
  <c r="CD135"/>
  <c r="CL158"/>
  <c r="DH191"/>
  <c r="CP223"/>
  <c r="DD136"/>
  <c r="CK169"/>
  <c r="CW191"/>
  <c r="CX245"/>
  <c r="CZ169"/>
  <c r="DE213"/>
  <c r="CK180"/>
  <c r="CW258"/>
  <c r="CO135"/>
  <c r="CF168"/>
  <c r="CJ191"/>
  <c r="CF135"/>
  <c r="CR146"/>
  <c r="DD158"/>
  <c r="DG201"/>
  <c r="CF179"/>
  <c r="CN258"/>
  <c r="CG213"/>
  <c r="CS224"/>
  <c r="DG222"/>
  <c r="DF136"/>
  <c r="CP147"/>
  <c r="CT158"/>
  <c r="CP202"/>
  <c r="DB180"/>
  <c r="CE158"/>
  <c r="CX136"/>
  <c r="CL147"/>
  <c r="CP158"/>
  <c r="CL202"/>
  <c r="CX180"/>
  <c r="CW136"/>
  <c r="DA147"/>
  <c r="DE158"/>
  <c r="CD179"/>
  <c r="CP258"/>
  <c r="CS136"/>
  <c r="CW147"/>
  <c r="DA158"/>
  <c r="CW202"/>
  <c r="CL258"/>
  <c r="DC202"/>
  <c r="DD213"/>
  <c r="DH224"/>
  <c r="CO222"/>
  <c r="CH169"/>
  <c r="CT191"/>
  <c r="DA245"/>
  <c r="DD224"/>
  <c r="CK223"/>
  <c r="CD168"/>
  <c r="CP191"/>
  <c r="CO244"/>
  <c r="CG136"/>
  <c r="CK147"/>
  <c r="CO157"/>
  <c r="CK202"/>
  <c r="CW180"/>
  <c r="DH202"/>
  <c r="CG147"/>
  <c r="CK158"/>
  <c r="CG202"/>
  <c r="CS180"/>
  <c r="DE258"/>
  <c r="DC213"/>
  <c r="CM169"/>
  <c r="CQ191"/>
  <c r="CM136"/>
  <c r="CY147"/>
  <c r="CF157"/>
  <c r="CF244"/>
  <c r="CI169"/>
  <c r="CM191"/>
  <c r="CI136"/>
  <c r="CU147"/>
  <c r="DG157"/>
  <c r="CY245"/>
  <c r="CU213"/>
  <c r="CY224"/>
  <c r="CE258"/>
  <c r="DF169"/>
  <c r="CH224"/>
  <c r="CV222"/>
  <c r="DD245"/>
  <c r="CT147"/>
  <c r="CX158"/>
  <c r="CT202"/>
  <c r="DF180"/>
  <c r="CI158"/>
  <c r="DH245"/>
  <c r="A1297"/>
  <c r="P1257"/>
  <c r="A1375"/>
  <c r="A1415" s="1"/>
  <c r="A1455" s="1"/>
  <c r="P1335"/>
  <c r="P1454"/>
  <c r="A1494"/>
  <c r="A1336"/>
  <c r="P1296"/>
  <c r="A1258"/>
  <c r="P1218"/>
  <c r="P619"/>
  <c r="A659"/>
  <c r="A699" s="1"/>
  <c r="A739" s="1"/>
  <c r="A779" s="1"/>
  <c r="A819" s="1"/>
  <c r="A859" s="1"/>
  <c r="A899" s="1"/>
  <c r="A939" s="1"/>
  <c r="A979" s="1"/>
  <c r="A1019" s="1"/>
  <c r="A1059" s="1"/>
  <c r="A1099" s="1"/>
  <c r="A1139" s="1"/>
  <c r="A1179" s="1"/>
  <c r="A1219" s="1"/>
  <c r="DJ186" i="7"/>
  <c r="DK186" s="1"/>
  <c r="DJ154"/>
  <c r="DK154" s="1"/>
  <c r="DJ99"/>
  <c r="DK99" s="1"/>
  <c r="DJ110"/>
  <c r="DK110" s="1"/>
  <c r="DJ121"/>
  <c r="DK121" s="1"/>
  <c r="DJ197"/>
  <c r="DK197" s="1"/>
  <c r="DJ143"/>
  <c r="DK143" s="1"/>
  <c r="DJ165"/>
  <c r="DK165" s="1"/>
  <c r="DJ132"/>
  <c r="DK132" s="1"/>
  <c r="DJ175"/>
  <c r="DK175" s="1"/>
  <c r="CP144"/>
  <c r="CP209"/>
  <c r="CP166"/>
  <c r="CP155"/>
  <c r="CP198"/>
  <c r="CP187"/>
  <c r="CP220"/>
  <c r="CP111"/>
  <c r="CP122"/>
  <c r="CP133"/>
  <c r="CW144"/>
  <c r="CW209"/>
  <c r="CW166"/>
  <c r="CW155"/>
  <c r="CW198"/>
  <c r="CW187"/>
  <c r="CW220"/>
  <c r="CW111"/>
  <c r="CW122"/>
  <c r="CW133"/>
  <c r="CW176"/>
  <c r="CU145"/>
  <c r="CV145"/>
  <c r="CX145"/>
  <c r="CY145"/>
  <c r="CZ145"/>
  <c r="DA145"/>
  <c r="DB145"/>
  <c r="DC145"/>
  <c r="DD145"/>
  <c r="DE145"/>
  <c r="DF145"/>
  <c r="CU210"/>
  <c r="CV210"/>
  <c r="CX210"/>
  <c r="CY210"/>
  <c r="CZ210"/>
  <c r="DA210"/>
  <c r="DB210"/>
  <c r="DC210"/>
  <c r="DD210"/>
  <c r="DE210"/>
  <c r="DF210"/>
  <c r="CU167"/>
  <c r="CV167"/>
  <c r="CX167"/>
  <c r="CY167"/>
  <c r="CZ167"/>
  <c r="DA167"/>
  <c r="DB167"/>
  <c r="DC167"/>
  <c r="DD167"/>
  <c r="DE167"/>
  <c r="DF167"/>
  <c r="CU156"/>
  <c r="CV156"/>
  <c r="CX156"/>
  <c r="CY156"/>
  <c r="CZ156"/>
  <c r="DA156"/>
  <c r="DB156"/>
  <c r="DC156"/>
  <c r="DD156"/>
  <c r="DE156"/>
  <c r="DF156"/>
  <c r="CU199"/>
  <c r="CV199"/>
  <c r="CX199"/>
  <c r="CY199"/>
  <c r="CZ199"/>
  <c r="DA199"/>
  <c r="DB199"/>
  <c r="DC199"/>
  <c r="DD199"/>
  <c r="DE199"/>
  <c r="DF199"/>
  <c r="CU188"/>
  <c r="CV188"/>
  <c r="CX188"/>
  <c r="CY188"/>
  <c r="CZ188"/>
  <c r="DA188"/>
  <c r="DB188"/>
  <c r="DC188"/>
  <c r="DD188"/>
  <c r="DF188"/>
  <c r="CU221"/>
  <c r="CV221"/>
  <c r="CX221"/>
  <c r="CY221"/>
  <c r="CZ221"/>
  <c r="DA221"/>
  <c r="DB221"/>
  <c r="DC221"/>
  <c r="DD221"/>
  <c r="DE221"/>
  <c r="DF221"/>
  <c r="CU112"/>
  <c r="CV112"/>
  <c r="CX112"/>
  <c r="CY112"/>
  <c r="CZ112"/>
  <c r="DA112"/>
  <c r="DB112"/>
  <c r="DD112"/>
  <c r="DE112"/>
  <c r="DF112"/>
  <c r="CU123"/>
  <c r="CV123"/>
  <c r="CX123"/>
  <c r="CY123"/>
  <c r="DA123"/>
  <c r="DB123"/>
  <c r="DC123"/>
  <c r="DD123"/>
  <c r="DE123"/>
  <c r="DF123"/>
  <c r="CU134"/>
  <c r="CV134"/>
  <c r="CX134"/>
  <c r="CY134"/>
  <c r="CZ134"/>
  <c r="DA134"/>
  <c r="DB134"/>
  <c r="DC134"/>
  <c r="DD134"/>
  <c r="DE134"/>
  <c r="DF134"/>
  <c r="CU177"/>
  <c r="CV177"/>
  <c r="CX177"/>
  <c r="CY177"/>
  <c r="CZ177"/>
  <c r="DA177"/>
  <c r="DB177"/>
  <c r="DC177"/>
  <c r="DD177"/>
  <c r="DE177"/>
  <c r="DF177"/>
  <c r="CS144"/>
  <c r="CS209"/>
  <c r="CS166"/>
  <c r="CS155"/>
  <c r="CS198"/>
  <c r="CS187"/>
  <c r="CS220"/>
  <c r="CS111"/>
  <c r="CS122"/>
  <c r="CS133"/>
  <c r="CS176"/>
  <c r="CQ145"/>
  <c r="CQ210"/>
  <c r="CQ167"/>
  <c r="CQ156"/>
  <c r="CQ199"/>
  <c r="CQ188"/>
  <c r="CQ221"/>
  <c r="CQ112"/>
  <c r="CQ384" s="1"/>
  <c r="CQ123"/>
  <c r="CQ134"/>
  <c r="CQ177"/>
  <c r="CJ145"/>
  <c r="CJ210"/>
  <c r="CJ167"/>
  <c r="CJ156"/>
  <c r="CJ199"/>
  <c r="CJ188"/>
  <c r="CJ221"/>
  <c r="CJ112"/>
  <c r="CJ123"/>
  <c r="CJ134"/>
  <c r="CJ177"/>
  <c r="CF145"/>
  <c r="CF210"/>
  <c r="CF167"/>
  <c r="CF156"/>
  <c r="CF199"/>
  <c r="CF188"/>
  <c r="CF221"/>
  <c r="CF112"/>
  <c r="CF123"/>
  <c r="CF134"/>
  <c r="CF177"/>
  <c r="CT145"/>
  <c r="CT210"/>
  <c r="CT167"/>
  <c r="CT156"/>
  <c r="CT199"/>
  <c r="CT188"/>
  <c r="CT221"/>
  <c r="AX384"/>
  <c r="CT123"/>
  <c r="CT134"/>
  <c r="CT177"/>
  <c r="A105" i="8"/>
  <c r="P105" s="1"/>
  <c r="P65"/>
  <c r="P372"/>
  <c r="P261"/>
  <c r="A221"/>
  <c r="A301" s="1"/>
  <c r="A341" s="1"/>
  <c r="A381" s="1"/>
  <c r="A421" s="1"/>
  <c r="A461" s="1"/>
  <c r="A501" s="1"/>
  <c r="P1489"/>
  <c r="P336"/>
  <c r="P220"/>
  <c r="A540"/>
  <c r="P540" s="1"/>
  <c r="A620"/>
  <c r="P454"/>
  <c r="A145"/>
  <c r="A185" s="1"/>
  <c r="A27"/>
  <c r="A66"/>
  <c r="P26"/>
  <c r="P295"/>
  <c r="A573"/>
  <c r="P573" s="1"/>
  <c r="P497"/>
  <c r="P418"/>
  <c r="P767"/>
  <c r="P144"/>
  <c r="A262"/>
  <c r="P182"/>
  <c r="DH134" i="7"/>
  <c r="DH167"/>
  <c r="DH188"/>
  <c r="DI167"/>
  <c r="DH112"/>
  <c r="DI156"/>
  <c r="DI134"/>
  <c r="DI177"/>
  <c r="DI112"/>
  <c r="DI113"/>
  <c r="DH145"/>
  <c r="DI145"/>
  <c r="DH210"/>
  <c r="DH156"/>
  <c r="DI210"/>
  <c r="DI188"/>
  <c r="DH123"/>
  <c r="DI199"/>
  <c r="DI123"/>
  <c r="DH199"/>
  <c r="DI383"/>
  <c r="BS384"/>
  <c r="BP384"/>
  <c r="CC113"/>
  <c r="AI266" i="8"/>
  <c r="AI262"/>
  <c r="AI268"/>
  <c r="AI271"/>
  <c r="AI283" s="1"/>
  <c r="AI279"/>
  <c r="AI291" s="1"/>
  <c r="AI265"/>
  <c r="AI272"/>
  <c r="AI284" s="1"/>
  <c r="AI264"/>
  <c r="AI275"/>
  <c r="AI287" s="1"/>
  <c r="CB224"/>
  <c r="AJ236"/>
  <c r="AI273"/>
  <c r="AI285" s="1"/>
  <c r="AC62" i="7"/>
  <c r="P97"/>
  <c r="AJ201"/>
  <c r="CC200"/>
  <c r="CC189"/>
  <c r="AJ190"/>
  <c r="CC222"/>
  <c r="AJ234"/>
  <c r="AJ223"/>
  <c r="CC124"/>
  <c r="AJ125"/>
  <c r="AJ136"/>
  <c r="CC135"/>
  <c r="CC178"/>
  <c r="AJ179"/>
  <c r="AJ147"/>
  <c r="CC146"/>
  <c r="CC211"/>
  <c r="AJ212"/>
  <c r="AJ169"/>
  <c r="CC168"/>
  <c r="AJ158"/>
  <c r="CC157"/>
  <c r="P95"/>
  <c r="P1493"/>
  <c r="P1521"/>
  <c r="CC269" i="8"/>
  <c r="AK281"/>
  <c r="AK293" s="1"/>
  <c r="AK277"/>
  <c r="AK289" s="1"/>
  <c r="CC265"/>
  <c r="CB259"/>
  <c r="AJ271"/>
  <c r="AJ283" s="1"/>
  <c r="AI258"/>
  <c r="CC263"/>
  <c r="AK275"/>
  <c r="AK287" s="1"/>
  <c r="AK262"/>
  <c r="CC250"/>
  <c r="CC249"/>
  <c r="AK261"/>
  <c r="AK278"/>
  <c r="AK290" s="1"/>
  <c r="CC266"/>
  <c r="CB270"/>
  <c r="CC255"/>
  <c r="AK267"/>
  <c r="CC256"/>
  <c r="AK268"/>
  <c r="AJ149"/>
  <c r="CB137"/>
  <c r="CB203"/>
  <c r="AJ215"/>
  <c r="CB181"/>
  <c r="AJ193"/>
  <c r="CB225"/>
  <c r="AJ237"/>
  <c r="N262" i="7"/>
  <c r="CB192" i="8"/>
  <c r="AJ204"/>
  <c r="CB214"/>
  <c r="AJ226"/>
  <c r="CB159"/>
  <c r="AJ171"/>
  <c r="CB170"/>
  <c r="AJ182"/>
  <c r="CB148"/>
  <c r="AJ160"/>
  <c r="N60" i="7"/>
  <c r="BC147"/>
  <c r="BI226" i="8"/>
  <c r="BK182"/>
  <c r="AU147" i="7"/>
  <c r="BJ169"/>
  <c r="BL171" i="8"/>
  <c r="BG204"/>
  <c r="BG158" i="7"/>
  <c r="AR236" i="8"/>
  <c r="AN204"/>
  <c r="AU169" i="7"/>
  <c r="BF147"/>
  <c r="BB226" i="8"/>
  <c r="AM223" i="7"/>
  <c r="BA160" i="8"/>
  <c r="AT125" i="7"/>
  <c r="BM182" i="8"/>
  <c r="BK147" i="7"/>
  <c r="BO190"/>
  <c r="BC171" i="8"/>
  <c r="BQ212" i="7"/>
  <c r="AS236" i="8"/>
  <c r="AW158" i="7"/>
  <c r="AO212"/>
  <c r="AL169"/>
  <c r="BR223"/>
  <c r="BL136"/>
  <c r="BO222"/>
  <c r="BD212"/>
  <c r="AR223"/>
  <c r="AM193" i="8"/>
  <c r="AU214"/>
  <c r="BP158" i="7"/>
  <c r="BA271" i="8"/>
  <c r="BF169" i="7"/>
  <c r="BH271" i="8"/>
  <c r="BA204"/>
  <c r="BE149"/>
  <c r="BC236"/>
  <c r="AR201" i="7"/>
  <c r="BR182" i="8"/>
  <c r="AQ125" i="7"/>
  <c r="AW147"/>
  <c r="AT236" i="8"/>
  <c r="BJ236"/>
  <c r="AZ234" i="7"/>
  <c r="BH160" i="8"/>
  <c r="BB149"/>
  <c r="BQ258"/>
  <c r="BA236"/>
  <c r="AZ212" i="7"/>
  <c r="AZ125"/>
  <c r="AU149" i="8"/>
  <c r="BQ125" i="7"/>
  <c r="AN234"/>
  <c r="AX171" i="8"/>
  <c r="AV226"/>
  <c r="AV182"/>
  <c r="BT271"/>
  <c r="BA171"/>
  <c r="AZ226"/>
  <c r="BO171"/>
  <c r="BE201" i="7"/>
  <c r="BF226" i="8"/>
  <c r="AQ160"/>
  <c r="AL234" i="7"/>
  <c r="AS201"/>
  <c r="AL201"/>
  <c r="AZ192" i="8"/>
  <c r="BH179" i="7"/>
  <c r="BB160" i="8"/>
  <c r="AY179" i="7"/>
  <c r="BE147"/>
  <c r="BP236" i="8"/>
  <c r="BQ160"/>
  <c r="AV147" i="7"/>
  <c r="BP212"/>
  <c r="AV271" i="8"/>
  <c r="AZ179" i="7"/>
  <c r="AP179"/>
  <c r="BD149" i="8"/>
  <c r="AS226"/>
  <c r="BS136" i="7"/>
  <c r="BG212"/>
  <c r="BQ201"/>
  <c r="AY171" i="8"/>
  <c r="BO236"/>
  <c r="AT158" i="7"/>
  <c r="BD223"/>
  <c r="BQ193" i="8"/>
  <c r="BN193"/>
  <c r="DM271"/>
  <c r="AQ181"/>
  <c r="AZ223" i="7"/>
  <c r="AS179"/>
  <c r="BL236" i="8"/>
  <c r="BO178" i="7"/>
  <c r="AY125"/>
  <c r="BS169"/>
  <c r="BP193" i="8"/>
  <c r="AZ136" i="7"/>
  <c r="BH149" i="8"/>
  <c r="BR204"/>
  <c r="BO182"/>
  <c r="BF171"/>
  <c r="BL147" i="7"/>
  <c r="BB136"/>
  <c r="AN182" i="8"/>
  <c r="BN212" i="7"/>
  <c r="BL189"/>
  <c r="BP204" i="8"/>
  <c r="BP160"/>
  <c r="AT234" i="7"/>
  <c r="AM149" i="8"/>
  <c r="BE169" i="7"/>
  <c r="AU212"/>
  <c r="BN169"/>
  <c r="BB236" i="8"/>
  <c r="BK169" i="7"/>
  <c r="BH226" i="8"/>
  <c r="BC234" i="7"/>
  <c r="BH171" i="8"/>
  <c r="AO179" i="7"/>
  <c r="BJ234"/>
  <c r="BH214" i="8"/>
  <c r="BG124" i="7"/>
  <c r="BE236" i="8"/>
  <c r="BF136" i="7"/>
  <c r="BA113"/>
  <c r="AM201"/>
  <c r="AS169"/>
  <c r="AY223"/>
  <c r="BI203" i="8"/>
  <c r="AO182"/>
  <c r="AZ160"/>
  <c r="BP169" i="7"/>
  <c r="BJ226" i="8"/>
  <c r="AX136" i="7"/>
  <c r="BF193" i="8"/>
  <c r="AW204"/>
  <c r="BL193"/>
  <c r="BD160"/>
  <c r="AO147" i="7"/>
  <c r="BL223"/>
  <c r="AQ149" i="8"/>
  <c r="BI234" i="7"/>
  <c r="BB190"/>
  <c r="BN160" i="8"/>
  <c r="AS223" i="7"/>
  <c r="BI236" i="8"/>
  <c r="AU223" i="7"/>
  <c r="AL171" i="8"/>
  <c r="BB204"/>
  <c r="AW179" i="7"/>
  <c r="BK234"/>
  <c r="BH204" i="8"/>
  <c r="BR149"/>
  <c r="BO125" i="7"/>
  <c r="BQ171" i="8"/>
  <c r="AV212" i="7"/>
  <c r="BS125"/>
  <c r="BP223"/>
  <c r="AO258" i="8"/>
  <c r="AU193"/>
  <c r="AV215"/>
  <c r="BM149"/>
  <c r="AT181"/>
  <c r="AO149"/>
  <c r="AO236"/>
  <c r="AN236"/>
  <c r="AQ258"/>
  <c r="BN149"/>
  <c r="AL226"/>
  <c r="BH169" i="7"/>
  <c r="AO193" i="8"/>
  <c r="AW182"/>
  <c r="BS179" i="7"/>
  <c r="AS160" i="8"/>
  <c r="BE160"/>
  <c r="BA169" i="7"/>
  <c r="BD236" i="8"/>
  <c r="BH201" i="7"/>
  <c r="AP136"/>
  <c r="AZ201"/>
  <c r="BF160" i="8"/>
  <c r="AO160"/>
  <c r="AL258"/>
  <c r="AS147" i="7"/>
  <c r="AL236" i="8"/>
  <c r="BM136" i="7"/>
  <c r="BE193" i="8"/>
  <c r="BQ234" i="7"/>
  <c r="BD193" i="8"/>
  <c r="BO223" i="7"/>
  <c r="AS193" i="8"/>
  <c r="AN212" i="7"/>
  <c r="BO212"/>
  <c r="BO179"/>
  <c r="BI193" i="8"/>
  <c r="BL212" i="7"/>
  <c r="BP182" i="8"/>
  <c r="AW178" i="7"/>
  <c r="AR171" i="8"/>
  <c r="AY234" i="7"/>
  <c r="BC190"/>
  <c r="BA179"/>
  <c r="AT226" i="8"/>
  <c r="BL158" i="7"/>
  <c r="AM236" i="8"/>
  <c r="BO234" i="7"/>
  <c r="BS234"/>
  <c r="BJ149" i="8"/>
  <c r="AP171"/>
  <c r="BN201" i="7"/>
  <c r="BO258" i="8"/>
  <c r="AQ169" i="7"/>
  <c r="BK149" i="8"/>
  <c r="BD136" i="7"/>
  <c r="AR258" i="8"/>
  <c r="AP149"/>
  <c r="AZ215"/>
  <c r="AN125" i="7"/>
  <c r="BB171" i="8"/>
  <c r="AT160"/>
  <c r="AQ223" i="7"/>
  <c r="BK223"/>
  <c r="AU182" i="8"/>
  <c r="BC201" i="7"/>
  <c r="BK271" i="8"/>
  <c r="AU226"/>
  <c r="AM171"/>
  <c r="BJ160"/>
  <c r="BA223" i="7"/>
  <c r="AO201"/>
  <c r="BJ136"/>
  <c r="BP190"/>
  <c r="AL179"/>
  <c r="BB212"/>
  <c r="BL226" i="8"/>
  <c r="AW223" i="7"/>
  <c r="BF182" i="8"/>
  <c r="BE258"/>
  <c r="BF149"/>
  <c r="BF212" i="7"/>
  <c r="BM204" i="8"/>
  <c r="BM125" i="7"/>
  <c r="AM182" i="8"/>
  <c r="BI169" i="7"/>
  <c r="BC226" i="8"/>
  <c r="BN147" i="7"/>
  <c r="BQ147"/>
  <c r="BA149" i="8"/>
  <c r="BH193"/>
  <c r="AN171"/>
  <c r="AX271"/>
  <c r="BR136" i="7"/>
  <c r="AY201"/>
  <c r="BG147"/>
  <c r="BH147"/>
  <c r="AL212"/>
  <c r="BK201"/>
  <c r="AU234"/>
  <c r="BI125"/>
  <c r="BQ204" i="8"/>
  <c r="BL271"/>
  <c r="BR271"/>
  <c r="AV223" i="7"/>
  <c r="BA182" i="8"/>
  <c r="AU204"/>
  <c r="BG182"/>
  <c r="BR169" i="7"/>
  <c r="BJ193" i="8"/>
  <c r="BI179" i="7"/>
  <c r="AN160" i="8"/>
  <c r="BF223" i="7"/>
  <c r="BI136"/>
  <c r="BF201"/>
  <c r="AN271" i="8"/>
  <c r="AN258"/>
  <c r="AQ271"/>
  <c r="AS234" i="7"/>
  <c r="AO169"/>
  <c r="AY182" i="8"/>
  <c r="AP236"/>
  <c r="BH182"/>
  <c r="AZ149"/>
  <c r="AR149"/>
  <c r="AY135" i="7"/>
  <c r="BG171" i="8"/>
  <c r="AZ158" i="7"/>
  <c r="AV193" i="8"/>
  <c r="AR204"/>
  <c r="AR234" i="7"/>
  <c r="BK236" i="8"/>
  <c r="BD201" i="7"/>
  <c r="AW258" i="8"/>
  <c r="BI223" i="7"/>
  <c r="BK204" i="8"/>
  <c r="AL147" i="7"/>
  <c r="BJ212"/>
  <c r="BC182" i="8"/>
  <c r="BI182"/>
  <c r="AV258"/>
  <c r="AQ179" i="7"/>
  <c r="BR226" i="8"/>
  <c r="BF125" i="7"/>
  <c r="BQ181" i="8"/>
  <c r="BR181"/>
  <c r="BS201" i="7"/>
  <c r="AT179"/>
  <c r="AX169"/>
  <c r="AM271" i="8"/>
  <c r="AR212" i="7"/>
  <c r="AU237" i="8"/>
  <c r="BA201" i="7"/>
  <c r="AQ201"/>
  <c r="AY258" i="8"/>
  <c r="BB223" i="7"/>
  <c r="AN169"/>
  <c r="AQ147"/>
  <c r="AP215" i="8"/>
  <c r="AQ171"/>
  <c r="AP201" i="7"/>
  <c r="AR136"/>
  <c r="AL271" i="8"/>
  <c r="BG223" i="7"/>
  <c r="BE182" i="8"/>
  <c r="AW236"/>
  <c r="BL258"/>
  <c r="BF234" i="7"/>
  <c r="BC193" i="8"/>
  <c r="BS258"/>
  <c r="BK136" i="7"/>
  <c r="AX160" i="8"/>
  <c r="AW136" i="7"/>
  <c r="AS258" i="8"/>
  <c r="BH136" i="7"/>
  <c r="BS271" i="8"/>
  <c r="BB258"/>
  <c r="AU158" i="7"/>
  <c r="BO149" i="8"/>
  <c r="AX182"/>
  <c r="AM234" i="7"/>
  <c r="BO215" i="8"/>
  <c r="BN179" i="7"/>
  <c r="AL223"/>
  <c r="AN226" i="8"/>
  <c r="AW234" i="7"/>
  <c r="AS136"/>
  <c r="BP136"/>
  <c r="BQ136"/>
  <c r="AX201"/>
  <c r="AU160" i="8"/>
  <c r="AV201" i="7"/>
  <c r="AP271" i="8"/>
  <c r="AY226"/>
  <c r="BJ201" i="7"/>
  <c r="BM271" i="8"/>
  <c r="AX179" i="7"/>
  <c r="AO204" i="8"/>
  <c r="AL178" i="7"/>
  <c r="BQ236" i="8"/>
  <c r="AO136" i="7"/>
  <c r="BD179"/>
  <c r="AT271" i="8"/>
  <c r="AQ204"/>
  <c r="AY169" i="7"/>
  <c r="AP258" i="8"/>
  <c r="BN258"/>
  <c r="BC179" i="7"/>
  <c r="BG169"/>
  <c r="BL192" i="8"/>
  <c r="BI212" i="7"/>
  <c r="BK193" i="8"/>
  <c r="BB193"/>
  <c r="AQ226"/>
  <c r="AP182"/>
  <c r="AM226"/>
  <c r="BJ113" i="7"/>
  <c r="BG236" i="8"/>
  <c r="BG258"/>
  <c r="AV169" i="7"/>
  <c r="AV234"/>
  <c r="BI204" i="8"/>
  <c r="AL149"/>
  <c r="BP234" i="7"/>
  <c r="BH258" i="8"/>
  <c r="AY193"/>
  <c r="AT149"/>
  <c r="AZ147" i="7"/>
  <c r="AT258" i="8"/>
  <c r="BQ271"/>
  <c r="AS271"/>
  <c r="AT171"/>
  <c r="BD125" i="7"/>
  <c r="AS214" i="8"/>
  <c r="BA234" i="7"/>
  <c r="BC125"/>
  <c r="BS223"/>
  <c r="BQ223"/>
  <c r="BN204" i="8"/>
  <c r="AZ236"/>
  <c r="AV179" i="7"/>
  <c r="AT223"/>
  <c r="AU271" i="8"/>
  <c r="BA125" i="7"/>
  <c r="BT258" i="8"/>
  <c r="AQ236"/>
  <c r="AW212" i="7"/>
  <c r="BE226" i="8"/>
  <c r="AU179" i="7"/>
  <c r="AN179"/>
  <c r="BF179"/>
  <c r="BH190"/>
  <c r="BR160" i="8"/>
  <c r="BM201" i="7"/>
  <c r="BJ258" i="8"/>
  <c r="BG193"/>
  <c r="AY149"/>
  <c r="BS212" i="7"/>
  <c r="AT169"/>
  <c r="AZ258" i="8"/>
  <c r="AY212" i="7"/>
  <c r="BD169"/>
  <c r="BM193" i="8"/>
  <c r="AV149"/>
  <c r="BI171"/>
  <c r="BE136" i="7"/>
  <c r="AO226" i="8"/>
  <c r="AR147" i="7"/>
  <c r="AR226" i="8"/>
  <c r="BH237"/>
  <c r="BN125" i="7"/>
  <c r="AN147"/>
  <c r="BG136"/>
  <c r="BO204" i="8"/>
  <c r="AP160"/>
  <c r="AY271"/>
  <c r="BE171"/>
  <c r="BL234" i="7"/>
  <c r="BN271" i="8"/>
  <c r="AP234" i="7"/>
  <c r="BJ204" i="8"/>
  <c r="BQ149"/>
  <c r="BD182"/>
  <c r="BF258"/>
  <c r="BM169" i="7"/>
  <c r="BO160" i="8"/>
  <c r="AV160"/>
  <c r="BS190" i="7"/>
  <c r="AT124"/>
  <c r="BG234"/>
  <c r="AP212"/>
  <c r="BN236" i="8"/>
  <c r="BR236"/>
  <c r="BB234" i="7"/>
  <c r="AX236" i="8"/>
  <c r="AR125" i="7"/>
  <c r="BA258" i="8"/>
  <c r="AT204"/>
  <c r="BM258"/>
  <c r="BG149"/>
  <c r="AR271"/>
  <c r="AL125" i="7"/>
  <c r="AU203" i="8"/>
  <c r="BP149"/>
  <c r="BP147" i="7"/>
  <c r="BL149" i="8"/>
  <c r="AW171"/>
  <c r="AW271"/>
  <c r="AO271"/>
  <c r="AM160"/>
  <c r="BL201" i="7"/>
  <c r="BR225" i="8"/>
  <c r="BG125" i="7"/>
  <c r="BR125"/>
  <c r="BQ190"/>
  <c r="AW125"/>
  <c r="AS182" i="8"/>
  <c r="AM258"/>
  <c r="AR160"/>
  <c r="BO147" i="7"/>
  <c r="BK125"/>
  <c r="AT147"/>
  <c r="AX258" i="8"/>
  <c r="BM160"/>
  <c r="BO193"/>
  <c r="AN237"/>
  <c r="BN136" i="7"/>
  <c r="BB125"/>
  <c r="BF271" i="8"/>
  <c r="AX193"/>
  <c r="BI147" i="7"/>
  <c r="BK171" i="8"/>
  <c r="AV204"/>
  <c r="BK258"/>
  <c r="BI258"/>
  <c r="AO125" i="7"/>
  <c r="BC149" i="8"/>
  <c r="BQ179" i="7"/>
  <c r="AU201"/>
  <c r="BI160" i="8"/>
  <c r="BJ179" i="7"/>
  <c r="AR158"/>
  <c r="BH125"/>
  <c r="BR147"/>
  <c r="AT136"/>
  <c r="AW193" i="8"/>
  <c r="AY204"/>
  <c r="BD147" i="7"/>
  <c r="BB147"/>
  <c r="BI201"/>
  <c r="AR169"/>
  <c r="BM234"/>
  <c r="BD204" i="8"/>
  <c r="BH234" i="7"/>
  <c r="BR193" i="8"/>
  <c r="BO271"/>
  <c r="BL125" i="7"/>
  <c r="AT182" i="8"/>
  <c r="AL193"/>
  <c r="AZ271"/>
  <c r="BP179" i="7"/>
  <c r="BG201"/>
  <c r="AO171" i="8"/>
  <c r="BD171"/>
  <c r="BR201" i="7"/>
  <c r="AZ182" i="8"/>
  <c r="BC271"/>
  <c r="AX125" i="7"/>
  <c r="AP125"/>
  <c r="BD226" i="8"/>
  <c r="AR182"/>
  <c r="BM212" i="7"/>
  <c r="AU258" i="8"/>
  <c r="BO201" i="7"/>
  <c r="AS212"/>
  <c r="BJ125"/>
  <c r="AL136"/>
  <c r="BP171" i="8"/>
  <c r="BQ182"/>
  <c r="BS147" i="7"/>
  <c r="BB179"/>
  <c r="BR234"/>
  <c r="BA212"/>
  <c r="AV171" i="8"/>
  <c r="AL160"/>
  <c r="BE179" i="7"/>
  <c r="AX212"/>
  <c r="BE223"/>
  <c r="BC212"/>
  <c r="BD271" i="8"/>
  <c r="AP226"/>
  <c r="AY147" i="7"/>
  <c r="AX234"/>
  <c r="BL169"/>
  <c r="BJ147"/>
  <c r="BH212"/>
  <c r="AT215" i="8"/>
  <c r="BH236"/>
  <c r="AP223" i="7"/>
  <c r="AZ193" i="8"/>
  <c r="BL204"/>
  <c r="BP226"/>
  <c r="AW160"/>
  <c r="BA136" i="7"/>
  <c r="BH223"/>
  <c r="BP271" i="8"/>
  <c r="BC204"/>
  <c r="AQ136" i="7"/>
  <c r="AO223"/>
  <c r="AX149" i="8"/>
  <c r="AS149"/>
  <c r="AQ212" i="7"/>
  <c r="AX226" i="8"/>
  <c r="BN226"/>
  <c r="BR212" i="7"/>
  <c r="BG179"/>
  <c r="BO158"/>
  <c r="BJ223"/>
  <c r="BM226" i="8"/>
  <c r="BD258"/>
  <c r="AW201" i="7"/>
  <c r="AY236" i="8"/>
  <c r="BO136" i="7"/>
  <c r="BN171" i="8"/>
  <c r="BC258"/>
  <c r="BK226"/>
  <c r="AN193"/>
  <c r="BJ171"/>
  <c r="BN223" i="7"/>
  <c r="BN234"/>
  <c r="BE234"/>
  <c r="BE125"/>
  <c r="BQ226" i="8"/>
  <c r="AL158" i="7"/>
  <c r="BP201"/>
  <c r="BE212"/>
  <c r="BL179"/>
  <c r="AM204" i="8"/>
  <c r="AS125" i="7"/>
  <c r="BK179"/>
  <c r="AU171" i="8"/>
  <c r="BI271"/>
  <c r="AX204"/>
  <c r="AM125" i="7"/>
  <c r="BC223"/>
  <c r="BK212"/>
  <c r="AL182" i="8"/>
  <c r="BI149"/>
  <c r="AW226"/>
  <c r="AP147" i="7"/>
  <c r="AN223"/>
  <c r="BP125"/>
  <c r="AW169"/>
  <c r="BN182" i="8"/>
  <c r="BN237"/>
  <c r="AM212" i="7"/>
  <c r="BB182" i="8"/>
  <c r="AS158" i="7"/>
  <c r="BE271" i="8"/>
  <c r="AM169" i="7"/>
  <c r="BQ169"/>
  <c r="BR171" i="8"/>
  <c r="AQ234" i="7"/>
  <c r="BO226" i="8"/>
  <c r="AV236"/>
  <c r="AZ171"/>
  <c r="BQ158" i="7"/>
  <c r="AW149" i="8"/>
  <c r="AT212" i="7"/>
  <c r="BC160" i="8"/>
  <c r="BB271"/>
  <c r="BG160"/>
  <c r="BG215"/>
  <c r="BI215"/>
  <c r="BG190" i="7"/>
  <c r="BG226" i="8"/>
  <c r="AN136" i="7"/>
  <c r="BO169"/>
  <c r="AQ193" i="8"/>
  <c r="AR179" i="7"/>
  <c r="AU125"/>
  <c r="AX223"/>
  <c r="AN201"/>
  <c r="BR258" i="8"/>
  <c r="AX147" i="7"/>
  <c r="AM136"/>
  <c r="AS171" i="8"/>
  <c r="BM223" i="7"/>
  <c r="BM147"/>
  <c r="AV125"/>
  <c r="BG271" i="8"/>
  <c r="AP193"/>
  <c r="AN149"/>
  <c r="BF236"/>
  <c r="BA193"/>
  <c r="BA147" i="7"/>
  <c r="AP237" i="8"/>
  <c r="BJ271"/>
  <c r="AY160"/>
  <c r="BB201" i="7"/>
  <c r="AZ169"/>
  <c r="BL160" i="8"/>
  <c r="AS204"/>
  <c r="BD234" i="7"/>
  <c r="AP169"/>
  <c r="BN190"/>
  <c r="AL204" i="8"/>
  <c r="AO234" i="7"/>
  <c r="AZ204" i="8"/>
  <c r="BK160"/>
  <c r="AM147" i="7"/>
  <c r="AP204" i="8"/>
  <c r="BC136" i="7"/>
  <c r="BM171" i="8"/>
  <c r="DM282"/>
  <c r="BL182"/>
  <c r="BR179" i="7"/>
  <c r="BC169"/>
  <c r="BJ182" i="8"/>
  <c r="BQ189" i="7"/>
  <c r="AV136"/>
  <c r="BF204" i="8"/>
  <c r="AY136" i="7"/>
  <c r="BA226" i="8"/>
  <c r="AM179" i="7"/>
  <c r="BE204" i="8"/>
  <c r="AR193"/>
  <c r="BP258"/>
  <c r="BM179" i="7"/>
  <c r="BB169"/>
  <c r="AU236" i="8"/>
  <c r="AU136" i="7"/>
  <c r="BM236" i="8"/>
  <c r="AT193"/>
  <c r="AT201" i="7"/>
  <c r="AQ182" i="8"/>
  <c r="DJ112" i="7" l="1"/>
  <c r="CP176"/>
  <c r="CM213" i="8"/>
  <c r="DE188" i="7"/>
  <c r="DC112"/>
  <c r="CR190" i="8"/>
  <c r="DD191"/>
  <c r="CI180"/>
  <c r="CL180"/>
  <c r="CT112" i="7"/>
  <c r="DA202" i="8"/>
  <c r="DH177" i="7"/>
  <c r="CZ213" i="8"/>
  <c r="CK213"/>
  <c r="CZ123" i="7"/>
  <c r="CM202" i="8"/>
  <c r="AK299"/>
  <c r="CC287"/>
  <c r="AI296"/>
  <c r="AI317"/>
  <c r="AK301"/>
  <c r="CC289"/>
  <c r="AI299"/>
  <c r="AI303"/>
  <c r="CB294"/>
  <c r="AJ306"/>
  <c r="AK300"/>
  <c r="CC288"/>
  <c r="AK302"/>
  <c r="CC290"/>
  <c r="AJ295"/>
  <c r="CB283"/>
  <c r="AK305"/>
  <c r="CC293"/>
  <c r="AI297"/>
  <c r="AI295"/>
  <c r="CC294"/>
  <c r="AK306"/>
  <c r="CC296"/>
  <c r="AK308"/>
  <c r="CO169"/>
  <c r="CZ236"/>
  <c r="CV234"/>
  <c r="CZ225"/>
  <c r="CR256"/>
  <c r="CT270"/>
  <c r="DF170"/>
  <c r="CI148"/>
  <c r="DF236"/>
  <c r="CI270"/>
  <c r="CM170"/>
  <c r="CX270"/>
  <c r="CM148"/>
  <c r="CM270"/>
  <c r="CQ170"/>
  <c r="DF257"/>
  <c r="CV180"/>
  <c r="DH148"/>
  <c r="DD270"/>
  <c r="CG181"/>
  <c r="CK148"/>
  <c r="CV256"/>
  <c r="CY181"/>
  <c r="CF147"/>
  <c r="CJ170"/>
  <c r="CH257"/>
  <c r="CO158"/>
  <c r="DA203"/>
  <c r="CR213"/>
  <c r="DE181"/>
  <c r="CS159"/>
  <c r="DE203"/>
  <c r="CD147"/>
  <c r="CT192"/>
  <c r="CL225"/>
  <c r="CI192"/>
  <c r="CQ159"/>
  <c r="CU203"/>
  <c r="CH192"/>
  <c r="CJ181"/>
  <c r="CV147"/>
  <c r="CR269"/>
  <c r="CZ170"/>
  <c r="DA257"/>
  <c r="CO191"/>
  <c r="DE159"/>
  <c r="CH203"/>
  <c r="CL181"/>
  <c r="CP148"/>
  <c r="CS192"/>
  <c r="CL203"/>
  <c r="CP181"/>
  <c r="CT148"/>
  <c r="CP235"/>
  <c r="DB225"/>
  <c r="CY192"/>
  <c r="DG158"/>
  <c r="CF202"/>
  <c r="CF235"/>
  <c r="DB170"/>
  <c r="CE148"/>
  <c r="CE270"/>
  <c r="CI170"/>
  <c r="CE257"/>
  <c r="CN181"/>
  <c r="CZ148"/>
  <c r="CV269"/>
  <c r="DD170"/>
  <c r="CW257"/>
  <c r="CR180"/>
  <c r="DD148"/>
  <c r="CZ270"/>
  <c r="DH170"/>
  <c r="CG148"/>
  <c r="CS257"/>
  <c r="CW192"/>
  <c r="CD158"/>
  <c r="CP203"/>
  <c r="CT181"/>
  <c r="CX148"/>
  <c r="CP270"/>
  <c r="DA214"/>
  <c r="CI181"/>
  <c r="CU148"/>
  <c r="CU270"/>
  <c r="CY170"/>
  <c r="CX257"/>
  <c r="DD181"/>
  <c r="CK203"/>
  <c r="CJ235"/>
  <c r="CN225"/>
  <c r="DD257"/>
  <c r="DC235"/>
  <c r="CG170"/>
  <c r="CN235"/>
  <c r="CR224"/>
  <c r="CD191"/>
  <c r="CT159"/>
  <c r="DF203"/>
  <c r="CY214"/>
  <c r="CE203"/>
  <c r="CK192"/>
  <c r="DE170"/>
  <c r="CG235"/>
  <c r="CI225"/>
  <c r="CM181"/>
  <c r="CY148"/>
  <c r="CY270"/>
  <c r="DC170"/>
  <c r="CT257"/>
  <c r="CQ181"/>
  <c r="DC148"/>
  <c r="DC270"/>
  <c r="DG169"/>
  <c r="CP257"/>
  <c r="CG159"/>
  <c r="CS203"/>
  <c r="CW181"/>
  <c r="DA148"/>
  <c r="CX159"/>
  <c r="CU235"/>
  <c r="CL170"/>
  <c r="CW235"/>
  <c r="CY225"/>
  <c r="CU257"/>
  <c r="DC181"/>
  <c r="CJ148"/>
  <c r="CF269"/>
  <c r="CN170"/>
  <c r="CD256"/>
  <c r="DG180"/>
  <c r="CN148"/>
  <c r="CJ270"/>
  <c r="CR169"/>
  <c r="CG192"/>
  <c r="CW159"/>
  <c r="CD180"/>
  <c r="CH148"/>
  <c r="CL214"/>
  <c r="DE225"/>
  <c r="DD192"/>
  <c r="CF234"/>
  <c r="CJ225"/>
  <c r="DH257"/>
  <c r="CD269"/>
  <c r="CP170"/>
  <c r="DA235"/>
  <c r="DC225"/>
  <c r="CQ257"/>
  <c r="CH270"/>
  <c r="CT170"/>
  <c r="DE235"/>
  <c r="DG224"/>
  <c r="CM257"/>
  <c r="CF180"/>
  <c r="CR147"/>
  <c r="CN270"/>
  <c r="CV169"/>
  <c r="CO256"/>
  <c r="CW203"/>
  <c r="CN214"/>
  <c r="DA181"/>
  <c r="DE148"/>
  <c r="CL192"/>
  <c r="DB159"/>
  <c r="CD224"/>
  <c r="DG213"/>
  <c r="CI159"/>
  <c r="CM203"/>
  <c r="CP192"/>
  <c r="DF159"/>
  <c r="CH225"/>
  <c r="CE192"/>
  <c r="CM159"/>
  <c r="CQ203"/>
  <c r="CQ235"/>
  <c r="DA225"/>
  <c r="CZ192"/>
  <c r="DH159"/>
  <c r="CF224"/>
  <c r="CS270"/>
  <c r="DF225"/>
  <c r="DC192"/>
  <c r="CF158"/>
  <c r="CJ203"/>
  <c r="CG270"/>
  <c r="CS170"/>
  <c r="CH236"/>
  <c r="CZ235"/>
  <c r="DD225"/>
  <c r="CN257"/>
  <c r="CK270"/>
  <c r="CW170"/>
  <c r="DD235"/>
  <c r="DH225"/>
  <c r="CJ257"/>
  <c r="DB270"/>
  <c r="CE181"/>
  <c r="CQ148"/>
  <c r="CQ270"/>
  <c r="CU170"/>
  <c r="CL257"/>
  <c r="CX192"/>
  <c r="CE235"/>
  <c r="CO224"/>
  <c r="CN192"/>
  <c r="CV158"/>
  <c r="CZ203"/>
  <c r="CM236"/>
  <c r="CW270"/>
  <c r="CK235"/>
  <c r="CM225"/>
  <c r="DG256"/>
  <c r="DA270"/>
  <c r="CD169"/>
  <c r="CO234"/>
  <c r="CQ225"/>
  <c r="DC257"/>
  <c r="CH214"/>
  <c r="CU181"/>
  <c r="DG147"/>
  <c r="DG269"/>
  <c r="CF169"/>
  <c r="DE257"/>
  <c r="CT235"/>
  <c r="CE159"/>
  <c r="CI203"/>
  <c r="CI235"/>
  <c r="CS225"/>
  <c r="CR191"/>
  <c r="CZ159"/>
  <c r="DD203"/>
  <c r="CM235"/>
  <c r="CW225"/>
  <c r="CV191"/>
  <c r="DD159"/>
  <c r="DH203"/>
  <c r="DE270"/>
  <c r="CH170"/>
  <c r="CS235"/>
  <c r="CU225"/>
  <c r="CI257"/>
  <c r="CK159"/>
  <c r="CD234"/>
  <c r="CP225"/>
  <c r="CM192"/>
  <c r="CU159"/>
  <c r="CY203"/>
  <c r="CY235"/>
  <c r="DH192"/>
  <c r="CO180"/>
  <c r="CS148"/>
  <c r="CG257"/>
  <c r="DH181"/>
  <c r="CO202"/>
  <c r="CS181"/>
  <c r="CW148"/>
  <c r="CZ257"/>
  <c r="CL270"/>
  <c r="CX170"/>
  <c r="DG234"/>
  <c r="CE170"/>
  <c r="DB257"/>
  <c r="DA159"/>
  <c r="CD202"/>
  <c r="CH181"/>
  <c r="CL148"/>
  <c r="DB192"/>
  <c r="CH235"/>
  <c r="CT225"/>
  <c r="CQ192"/>
  <c r="CY159"/>
  <c r="DC203"/>
  <c r="DF192"/>
  <c r="CL235"/>
  <c r="CX225"/>
  <c r="CU192"/>
  <c r="DC159"/>
  <c r="DG202"/>
  <c r="DH235"/>
  <c r="CK170"/>
  <c r="CR234"/>
  <c r="CV224"/>
  <c r="CF256"/>
  <c r="DF270"/>
  <c r="DA192"/>
  <c r="CH159"/>
  <c r="CT203"/>
  <c r="CX181"/>
  <c r="DB148"/>
  <c r="CX235"/>
  <c r="DG191"/>
  <c r="CJ159"/>
  <c r="CN203"/>
  <c r="DB235"/>
  <c r="CG225"/>
  <c r="CF191"/>
  <c r="CN159"/>
  <c r="CR202"/>
  <c r="CO269"/>
  <c r="DA170"/>
  <c r="CE225"/>
  <c r="CY257"/>
  <c r="CZ181"/>
  <c r="CG203"/>
  <c r="DH270"/>
  <c r="CK181"/>
  <c r="CO147"/>
  <c r="CK257"/>
  <c r="DE192"/>
  <c r="CL159"/>
  <c r="CX203"/>
  <c r="DB181"/>
  <c r="DF148"/>
  <c r="CP159"/>
  <c r="DB203"/>
  <c r="DF181"/>
  <c r="DF235"/>
  <c r="CK225"/>
  <c r="CJ192"/>
  <c r="CR158"/>
  <c r="CV202"/>
  <c r="A1298"/>
  <c r="P1258"/>
  <c r="A1376"/>
  <c r="A1416" s="1"/>
  <c r="A1456" s="1"/>
  <c r="P1336"/>
  <c r="A1495"/>
  <c r="P1455"/>
  <c r="A1337"/>
  <c r="P1297"/>
  <c r="A1259"/>
  <c r="P1219"/>
  <c r="P620"/>
  <c r="A660"/>
  <c r="A700" s="1"/>
  <c r="A740" s="1"/>
  <c r="A780" s="1"/>
  <c r="A820" s="1"/>
  <c r="A860" s="1"/>
  <c r="A900" s="1"/>
  <c r="A940" s="1"/>
  <c r="A980" s="1"/>
  <c r="A1020" s="1"/>
  <c r="A1060" s="1"/>
  <c r="A1100" s="1"/>
  <c r="A1140" s="1"/>
  <c r="A1180" s="1"/>
  <c r="A1220" s="1"/>
  <c r="DJ155" i="7"/>
  <c r="DK155" s="1"/>
  <c r="DJ209"/>
  <c r="DK209" s="1"/>
  <c r="DJ133"/>
  <c r="DK133" s="1"/>
  <c r="DJ111"/>
  <c r="DK111" s="1"/>
  <c r="DJ187"/>
  <c r="DK187" s="1"/>
  <c r="DJ176"/>
  <c r="DK176" s="1"/>
  <c r="DJ122"/>
  <c r="DK122" s="1"/>
  <c r="DJ198"/>
  <c r="DK198" s="1"/>
  <c r="DJ166"/>
  <c r="DK166" s="1"/>
  <c r="DJ144"/>
  <c r="DK144" s="1"/>
  <c r="CP156"/>
  <c r="CP167"/>
  <c r="CP145"/>
  <c r="CP134"/>
  <c r="CP232"/>
  <c r="CP210"/>
  <c r="CP177"/>
  <c r="CP123"/>
  <c r="CP221"/>
  <c r="CP199"/>
  <c r="CW167"/>
  <c r="CW145"/>
  <c r="CW134"/>
  <c r="CW232"/>
  <c r="CW210"/>
  <c r="CW177"/>
  <c r="CW123"/>
  <c r="CW221"/>
  <c r="CW199"/>
  <c r="CZ157"/>
  <c r="DE157"/>
  <c r="CU168"/>
  <c r="CV168"/>
  <c r="CX168"/>
  <c r="CY168"/>
  <c r="CZ168"/>
  <c r="DA168"/>
  <c r="DB168"/>
  <c r="DC168"/>
  <c r="DD168"/>
  <c r="DE168"/>
  <c r="DF168"/>
  <c r="CU146"/>
  <c r="CV146"/>
  <c r="CX146"/>
  <c r="CY146"/>
  <c r="CZ146"/>
  <c r="DA146"/>
  <c r="DB146"/>
  <c r="DC146"/>
  <c r="DD146"/>
  <c r="DE146"/>
  <c r="DF146"/>
  <c r="CU135"/>
  <c r="CV135"/>
  <c r="CX135"/>
  <c r="CY135"/>
  <c r="CZ135"/>
  <c r="DA135"/>
  <c r="DB135"/>
  <c r="DC135"/>
  <c r="DD135"/>
  <c r="DE135"/>
  <c r="DF135"/>
  <c r="CU233"/>
  <c r="CV233"/>
  <c r="CX233"/>
  <c r="CY233"/>
  <c r="CZ233"/>
  <c r="DA233"/>
  <c r="DB233"/>
  <c r="DC233"/>
  <c r="DD233"/>
  <c r="DE233"/>
  <c r="DF233"/>
  <c r="CU189"/>
  <c r="CV189"/>
  <c r="CZ189"/>
  <c r="DA189"/>
  <c r="CU211"/>
  <c r="CV211"/>
  <c r="CX211"/>
  <c r="CY211"/>
  <c r="CZ211"/>
  <c r="DA211"/>
  <c r="DB211"/>
  <c r="DC211"/>
  <c r="DD211"/>
  <c r="DE211"/>
  <c r="DF211"/>
  <c r="CU178"/>
  <c r="CV178"/>
  <c r="CX178"/>
  <c r="CY178"/>
  <c r="CZ178"/>
  <c r="DA178"/>
  <c r="DB178"/>
  <c r="DC178"/>
  <c r="DD178"/>
  <c r="DE178"/>
  <c r="DF178"/>
  <c r="CU124"/>
  <c r="CV124"/>
  <c r="CX124"/>
  <c r="CY124"/>
  <c r="CZ124"/>
  <c r="DA124"/>
  <c r="DB124"/>
  <c r="DC124"/>
  <c r="DD124"/>
  <c r="DE124"/>
  <c r="DF124"/>
  <c r="CU222"/>
  <c r="CV222"/>
  <c r="CX222"/>
  <c r="CY222"/>
  <c r="CZ222"/>
  <c r="DA222"/>
  <c r="DB222"/>
  <c r="DC222"/>
  <c r="DD222"/>
  <c r="DE222"/>
  <c r="DF222"/>
  <c r="CU200"/>
  <c r="CV200"/>
  <c r="CX200"/>
  <c r="CY200"/>
  <c r="CZ200"/>
  <c r="DA200"/>
  <c r="DB200"/>
  <c r="DC200"/>
  <c r="DD200"/>
  <c r="DE200"/>
  <c r="DF200"/>
  <c r="CS156"/>
  <c r="CS167"/>
  <c r="CS145"/>
  <c r="CS134"/>
  <c r="CS232"/>
  <c r="CS210"/>
  <c r="CS177"/>
  <c r="CS123"/>
  <c r="CS221"/>
  <c r="CS199"/>
  <c r="CQ168"/>
  <c r="CQ146"/>
  <c r="CQ135"/>
  <c r="CQ233"/>
  <c r="CQ211"/>
  <c r="CQ178"/>
  <c r="CQ124"/>
  <c r="CQ385" s="1"/>
  <c r="CQ222"/>
  <c r="CQ200"/>
  <c r="CJ168"/>
  <c r="CJ146"/>
  <c r="CJ135"/>
  <c r="CJ233"/>
  <c r="CJ211"/>
  <c r="CJ178"/>
  <c r="CJ124"/>
  <c r="CJ222"/>
  <c r="CJ200"/>
  <c r="CF168"/>
  <c r="CF146"/>
  <c r="CF135"/>
  <c r="CF233"/>
  <c r="CF211"/>
  <c r="CF178"/>
  <c r="CF124"/>
  <c r="CF222"/>
  <c r="CF200"/>
  <c r="CT168"/>
  <c r="CT146"/>
  <c r="CT135"/>
  <c r="CT233"/>
  <c r="CT211"/>
  <c r="CT178"/>
  <c r="AX385"/>
  <c r="CT124"/>
  <c r="CT222"/>
  <c r="CT200"/>
  <c r="A106" i="8"/>
  <c r="P66"/>
  <c r="A263"/>
  <c r="P183"/>
  <c r="P337"/>
  <c r="P1490"/>
  <c r="A28"/>
  <c r="P27"/>
  <c r="A67"/>
  <c r="A574"/>
  <c r="P574" s="1"/>
  <c r="P419"/>
  <c r="P296"/>
  <c r="A222"/>
  <c r="A302" s="1"/>
  <c r="A342" s="1"/>
  <c r="A382" s="1"/>
  <c r="A422" s="1"/>
  <c r="A462" s="1"/>
  <c r="A502" s="1"/>
  <c r="P262"/>
  <c r="P847"/>
  <c r="P498"/>
  <c r="P373"/>
  <c r="P455"/>
  <c r="A146"/>
  <c r="A186" s="1"/>
  <c r="P106"/>
  <c r="P145"/>
  <c r="P768"/>
  <c r="P221"/>
  <c r="A541"/>
  <c r="P541" s="1"/>
  <c r="A621"/>
  <c r="DI384" i="7"/>
  <c r="DH178"/>
  <c r="DI146"/>
  <c r="DH146"/>
  <c r="DI189"/>
  <c r="DI157"/>
  <c r="DH200"/>
  <c r="DH168"/>
  <c r="DH135"/>
  <c r="DI135"/>
  <c r="DI168"/>
  <c r="DI124"/>
  <c r="DH189"/>
  <c r="DI125"/>
  <c r="DH222"/>
  <c r="DI222"/>
  <c r="DI178"/>
  <c r="DH157"/>
  <c r="DI211"/>
  <c r="DI200"/>
  <c r="DH211"/>
  <c r="DH124"/>
  <c r="AC63"/>
  <c r="BS385"/>
  <c r="BP385"/>
  <c r="CC125"/>
  <c r="AI276" i="8"/>
  <c r="AI288" s="1"/>
  <c r="AI277"/>
  <c r="AI289" s="1"/>
  <c r="AI274"/>
  <c r="AI286" s="1"/>
  <c r="AJ248"/>
  <c r="CB236"/>
  <c r="AI280"/>
  <c r="AI292" s="1"/>
  <c r="AI278"/>
  <c r="AI290" s="1"/>
  <c r="P1490" i="7"/>
  <c r="AJ213"/>
  <c r="CC212"/>
  <c r="AJ180"/>
  <c r="CC179"/>
  <c r="AJ224"/>
  <c r="CC223"/>
  <c r="AJ202"/>
  <c r="CC201"/>
  <c r="CC158"/>
  <c r="AJ159"/>
  <c r="AJ170"/>
  <c r="CC169"/>
  <c r="AJ148"/>
  <c r="CC147"/>
  <c r="CC136"/>
  <c r="AJ137"/>
  <c r="CC234"/>
  <c r="AJ235"/>
  <c r="AJ246"/>
  <c r="CC190"/>
  <c r="AJ191"/>
  <c r="P93"/>
  <c r="P121"/>
  <c r="CC261" i="8"/>
  <c r="AK273"/>
  <c r="AK285" s="1"/>
  <c r="CC275"/>
  <c r="AI270"/>
  <c r="AI282" s="1"/>
  <c r="CB271"/>
  <c r="CC277"/>
  <c r="CC268"/>
  <c r="AK280"/>
  <c r="AK292" s="1"/>
  <c r="CC267"/>
  <c r="AK279"/>
  <c r="AK291" s="1"/>
  <c r="CC278"/>
  <c r="AK274"/>
  <c r="AK286" s="1"/>
  <c r="CC262"/>
  <c r="CC281"/>
  <c r="CB160"/>
  <c r="AJ172"/>
  <c r="CB182"/>
  <c r="AJ194"/>
  <c r="CB204"/>
  <c r="AJ216"/>
  <c r="CB215"/>
  <c r="AJ227"/>
  <c r="N61" i="7"/>
  <c r="CB171" i="8"/>
  <c r="AJ183"/>
  <c r="CB226"/>
  <c r="AJ238"/>
  <c r="CB237"/>
  <c r="AJ249"/>
  <c r="CB193"/>
  <c r="AJ205"/>
  <c r="CB149"/>
  <c r="AJ161"/>
  <c r="N263" i="7"/>
  <c r="AQ202"/>
  <c r="BF202"/>
  <c r="BP205" i="8"/>
  <c r="BL237"/>
  <c r="BI237"/>
  <c r="BS270"/>
  <c r="BH202" i="7"/>
  <c r="BF224"/>
  <c r="AW159"/>
  <c r="AP183" i="8"/>
  <c r="BD246" i="7"/>
  <c r="BH213"/>
  <c r="BL202"/>
  <c r="AQ224"/>
  <c r="BP270" i="8"/>
  <c r="BS159" i="7"/>
  <c r="BF170"/>
  <c r="BR202"/>
  <c r="AW137"/>
  <c r="AU180"/>
  <c r="AL161" i="8"/>
  <c r="BO216"/>
  <c r="BJ237"/>
  <c r="AT159" i="7"/>
  <c r="AX202"/>
  <c r="AN270" i="8"/>
  <c r="BA148" i="7"/>
  <c r="AM249" i="8"/>
  <c r="BK137" i="7"/>
  <c r="BL249" i="8"/>
  <c r="AW213" i="7"/>
  <c r="BE224"/>
  <c r="BH246"/>
  <c r="BR161" i="8"/>
  <c r="BO170" i="7"/>
  <c r="AP205" i="8"/>
  <c r="AO216"/>
  <c r="BJ248"/>
  <c r="BE158" i="7"/>
  <c r="BR248" i="8"/>
  <c r="AP249"/>
  <c r="BE213" i="7"/>
  <c r="BA248" i="8"/>
  <c r="BK213" i="7"/>
  <c r="AS246"/>
  <c r="BF172" i="8"/>
  <c r="BP249"/>
  <c r="BF246" i="7"/>
  <c r="AX248" i="8"/>
  <c r="AN202" i="7"/>
  <c r="AQ227" i="8"/>
  <c r="AY270"/>
  <c r="BF137" i="7"/>
  <c r="AO172" i="8"/>
  <c r="AP270"/>
  <c r="BF205"/>
  <c r="BC191" i="7"/>
  <c r="BQ235"/>
  <c r="AZ238" i="8"/>
  <c r="BN205"/>
  <c r="BM180" i="7"/>
  <c r="AZ283" i="8"/>
  <c r="AO158" i="7"/>
  <c r="BP172" i="8"/>
  <c r="BI270"/>
  <c r="BO249"/>
  <c r="BD191" i="7"/>
  <c r="BM194" i="8"/>
  <c r="BG172"/>
  <c r="AU249"/>
  <c r="AN238"/>
  <c r="BO180" i="7"/>
  <c r="BL216" i="8"/>
  <c r="AQ170" i="7"/>
  <c r="AS227" i="8"/>
  <c r="BI190" i="7"/>
  <c r="AO237" i="8"/>
  <c r="BH159" i="7"/>
  <c r="BP191"/>
  <c r="BA237" i="8"/>
  <c r="AW205"/>
  <c r="BH205"/>
  <c r="AP238"/>
  <c r="BG159" i="7"/>
  <c r="AR235"/>
  <c r="AM205" i="8"/>
  <c r="BM190" i="7"/>
  <c r="AX172" i="8"/>
  <c r="BA238"/>
  <c r="BL183"/>
  <c r="BE183"/>
  <c r="BG137" i="7"/>
  <c r="AL246"/>
  <c r="AS191"/>
  <c r="BE238" i="8"/>
  <c r="AX213" i="7"/>
  <c r="AL215" i="8"/>
  <c r="BP238"/>
  <c r="BA180" i="7"/>
  <c r="AR205" i="8"/>
  <c r="AT148" i="7"/>
  <c r="BQ213"/>
  <c r="AT283" i="8"/>
  <c r="AX270"/>
  <c r="AY249"/>
  <c r="AU161"/>
  <c r="BA183"/>
  <c r="BN191" i="7"/>
  <c r="BI137"/>
  <c r="BD148"/>
  <c r="BP194" i="8"/>
  <c r="BP170" i="7"/>
  <c r="BM191"/>
  <c r="BK270" i="8"/>
  <c r="AX191" i="7"/>
  <c r="AP202"/>
  <c r="BK227" i="8"/>
  <c r="AX235" i="7"/>
  <c r="BF159"/>
  <c r="AX215" i="8"/>
  <c r="BG216"/>
  <c r="AP235" i="7"/>
  <c r="BH235"/>
  <c r="AR159"/>
  <c r="AU190"/>
  <c r="BN159"/>
  <c r="BC246"/>
  <c r="DM283" i="8"/>
  <c r="BK202" i="7"/>
  <c r="BK183" i="8"/>
  <c r="BP216"/>
  <c r="BD183"/>
  <c r="AN190" i="7"/>
  <c r="BC158"/>
  <c r="BC159"/>
  <c r="BS137"/>
  <c r="AL270" i="8"/>
  <c r="AV172"/>
  <c r="BO137" i="7"/>
  <c r="AV248" i="8"/>
  <c r="AT224" i="7"/>
  <c r="BQ248" i="8"/>
  <c r="BI202" i="7"/>
  <c r="BS249" i="8"/>
  <c r="BB227"/>
  <c r="BF183"/>
  <c r="AO180" i="7"/>
  <c r="AS183" i="8"/>
  <c r="AQ180" i="7"/>
  <c r="BG183" i="8"/>
  <c r="AP213" i="7"/>
  <c r="AY235"/>
  <c r="BD270" i="8"/>
  <c r="BO237"/>
  <c r="AN215"/>
  <c r="AO159" i="7"/>
  <c r="BF283" i="8"/>
  <c r="AO213" i="7"/>
  <c r="BT248" i="8"/>
  <c r="BH137" i="7"/>
  <c r="AZ248" i="8"/>
  <c r="BH170" i="7"/>
  <c r="BQ202"/>
  <c r="AZ246"/>
  <c r="BM227" i="8"/>
  <c r="BE227"/>
  <c r="BN227"/>
  <c r="AR248"/>
  <c r="AV180" i="7"/>
  <c r="BG237" i="8"/>
  <c r="AW224" i="7"/>
  <c r="BL215" i="8"/>
  <c r="AS172"/>
  <c r="AT205"/>
  <c r="BE205"/>
  <c r="BE215"/>
  <c r="AO190" i="7"/>
  <c r="BJ227" i="8"/>
  <c r="BN180" i="7"/>
  <c r="BF249" i="8"/>
  <c r="BF238"/>
  <c r="AS194"/>
  <c r="BO194"/>
  <c r="AP248"/>
  <c r="BN238"/>
  <c r="BJ283"/>
  <c r="AT238"/>
  <c r="BB202" i="7"/>
  <c r="AW246"/>
  <c r="BA191"/>
  <c r="AO194" i="8"/>
  <c r="AM224" i="7"/>
  <c r="AY237" i="8"/>
  <c r="BD172"/>
  <c r="BC137" i="7"/>
  <c r="AX249" i="8"/>
  <c r="AZ172"/>
  <c r="BG205"/>
  <c r="BR190" i="7"/>
  <c r="BC202"/>
  <c r="BL270" i="8"/>
  <c r="BJ161"/>
  <c r="BP224" i="7"/>
  <c r="BL235"/>
  <c r="BT270" i="8"/>
  <c r="BO235" i="7"/>
  <c r="BQ246"/>
  <c r="BQ148"/>
  <c r="AW194" i="8"/>
  <c r="AU215"/>
  <c r="BJ238"/>
  <c r="AX158" i="7"/>
  <c r="BF158"/>
  <c r="BC180"/>
  <c r="AS270" i="8"/>
  <c r="BK191" i="7"/>
  <c r="AO183" i="8"/>
  <c r="BR216"/>
  <c r="AN148" i="7"/>
  <c r="BN172" i="8"/>
  <c r="BE191" i="7"/>
  <c r="BF213"/>
  <c r="AL170"/>
  <c r="AL172" i="8"/>
  <c r="AZ227"/>
  <c r="AO283"/>
  <c r="AU194"/>
  <c r="BE246" i="7"/>
  <c r="AU224"/>
  <c r="BK235"/>
  <c r="AM215" i="8"/>
  <c r="AT249"/>
  <c r="BQ216"/>
  <c r="BN194"/>
  <c r="BS213" i="7"/>
  <c r="BE180"/>
  <c r="BE190"/>
  <c r="AR190"/>
  <c r="AQ137"/>
  <c r="BR137"/>
  <c r="AW202"/>
  <c r="AY202"/>
  <c r="BD170"/>
  <c r="AP224"/>
  <c r="BP159"/>
  <c r="BK161" i="8"/>
  <c r="BC213" i="7"/>
  <c r="BT283" i="8"/>
  <c r="AT248"/>
  <c r="BG238"/>
  <c r="AV159" i="7"/>
  <c r="BP248" i="8"/>
  <c r="BF148" i="7"/>
  <c r="AV246"/>
  <c r="AU248" i="8"/>
  <c r="AW283"/>
  <c r="BM237"/>
  <c r="BG180" i="7"/>
  <c r="AN183" i="8"/>
  <c r="BL283"/>
  <c r="BM283"/>
  <c r="BD283"/>
  <c r="AU183"/>
  <c r="AY194"/>
  <c r="AU270"/>
  <c r="AR161"/>
  <c r="AM137" i="7"/>
  <c r="BG202"/>
  <c r="BK170"/>
  <c r="BH216" i="8"/>
  <c r="BI235" i="7"/>
  <c r="BJ170"/>
  <c r="AN137"/>
  <c r="AP158"/>
  <c r="AU148"/>
  <c r="BH180"/>
  <c r="BK238" i="8"/>
  <c r="AN194"/>
  <c r="AV190" i="7"/>
  <c r="BB194" i="8"/>
  <c r="BS170" i="7"/>
  <c r="AN161" i="8"/>
  <c r="AR137" i="7"/>
  <c r="BK158"/>
  <c r="BI161" i="8"/>
  <c r="BA137" i="7"/>
  <c r="BF180"/>
  <c r="BM158"/>
  <c r="AX137"/>
  <c r="AN248" i="8"/>
  <c r="BI224" i="7"/>
  <c r="AY227" i="8"/>
  <c r="BO246" i="7"/>
  <c r="AL183" i="8"/>
  <c r="BS224" i="7"/>
  <c r="AV137"/>
  <c r="AR246"/>
  <c r="AO227" i="8"/>
  <c r="BR148" i="7"/>
  <c r="BM161" i="8"/>
  <c r="AY248"/>
  <c r="BB205"/>
  <c r="BB248"/>
  <c r="AZ205"/>
  <c r="BJ213" i="7"/>
  <c r="BC237" i="8"/>
  <c r="BL180" i="7"/>
  <c r="AR227" i="8"/>
  <c r="AM159" i="7"/>
  <c r="BO227" i="8"/>
  <c r="AY180" i="7"/>
  <c r="BR270" i="8"/>
  <c r="BB270"/>
  <c r="BA216"/>
  <c r="BI191" i="7"/>
  <c r="BR237" i="8"/>
  <c r="AT137" i="7"/>
  <c r="BN213"/>
  <c r="BF237" i="8"/>
  <c r="BP215"/>
  <c r="BN158" i="7"/>
  <c r="AR216" i="8"/>
  <c r="BI194"/>
  <c r="BK159" i="7"/>
  <c r="BC270" i="8"/>
  <c r="BD180" i="7"/>
  <c r="BL161" i="8"/>
  <c r="BA161"/>
  <c r="BG249"/>
  <c r="AL248"/>
  <c r="AZ224" i="7"/>
  <c r="BN283" i="8"/>
  <c r="AL137" i="7"/>
  <c r="BD248" i="8"/>
  <c r="BB213" i="7"/>
  <c r="BD216" i="8"/>
  <c r="AN227"/>
  <c r="BB215"/>
  <c r="BR180" i="7"/>
  <c r="BQ238" i="8"/>
  <c r="AL205"/>
  <c r="AV194"/>
  <c r="AR213" i="7"/>
  <c r="AN235"/>
  <c r="AN246"/>
  <c r="BT249" i="8"/>
  <c r="AQ194"/>
  <c r="BR158" i="7"/>
  <c r="DM248" i="8"/>
  <c r="BG246" i="7"/>
  <c r="AZ191"/>
  <c r="AV158"/>
  <c r="BH224"/>
  <c r="BQ191"/>
  <c r="BJ194" i="8"/>
  <c r="AN172"/>
  <c r="AM161"/>
  <c r="AL224" i="7"/>
  <c r="BF215" i="8"/>
  <c r="AM190" i="7"/>
  <c r="AS237" i="8"/>
  <c r="AZ216"/>
  <c r="BP202" i="7"/>
  <c r="BQ172" i="8"/>
  <c r="BK249"/>
  <c r="BD238"/>
  <c r="BR172"/>
  <c r="AQ213" i="7"/>
  <c r="AN205" i="8"/>
  <c r="BJ172"/>
  <c r="AL191" i="7"/>
  <c r="BH248" i="8"/>
  <c r="BR235" i="7"/>
  <c r="BB235"/>
  <c r="AV237" i="8"/>
  <c r="BI213" i="7"/>
  <c r="AR172" i="8"/>
  <c r="AU172"/>
  <c r="BO159" i="7"/>
  <c r="BK246"/>
  <c r="BR246"/>
  <c r="AV170"/>
  <c r="AY148"/>
  <c r="BA202"/>
  <c r="AO248" i="8"/>
  <c r="AV191" i="7"/>
  <c r="AU170"/>
  <c r="AV249" i="8"/>
  <c r="AS249"/>
  <c r="BD205"/>
  <c r="BE194"/>
  <c r="AW227"/>
  <c r="BP283"/>
  <c r="AU202" i="7"/>
  <c r="BG248" i="8"/>
  <c r="BB216"/>
  <c r="AQ183"/>
  <c r="AQ249"/>
  <c r="AZ235" i="7"/>
  <c r="BN249" i="8"/>
  <c r="AT235" i="7"/>
  <c r="AW161" i="8"/>
  <c r="BE172"/>
  <c r="BB137" i="7"/>
  <c r="BF161" i="8"/>
  <c r="AX183"/>
  <c r="AW172"/>
  <c r="BB159" i="7"/>
  <c r="BA172" i="8"/>
  <c r="BC238"/>
  <c r="AP190" i="7"/>
  <c r="AW190"/>
  <c r="BQ283" i="8"/>
  <c r="AO246" i="7"/>
  <c r="BR170"/>
  <c r="BQ183" i="8"/>
  <c r="BA213" i="7"/>
  <c r="AZ249" i="8"/>
  <c r="BH215"/>
  <c r="AV202" i="7"/>
  <c r="AY191"/>
  <c r="AX246"/>
  <c r="BN202"/>
  <c r="BC215" i="8"/>
  <c r="AX283"/>
  <c r="BQ249"/>
  <c r="AM213" i="7"/>
  <c r="AP172" i="8"/>
  <c r="BM215"/>
  <c r="AY172"/>
  <c r="AM237"/>
  <c r="AT172"/>
  <c r="AT227"/>
  <c r="BD235" i="7"/>
  <c r="AW238" i="8"/>
  <c r="BL170" i="7"/>
  <c r="BC224"/>
  <c r="AV270" i="8"/>
  <c r="BD224" i="7"/>
  <c r="AU216" i="8"/>
  <c r="AS238"/>
  <c r="BF194"/>
  <c r="BO191" i="7"/>
  <c r="AL237" i="8"/>
  <c r="BM172"/>
  <c r="BI205"/>
  <c r="BQ227"/>
  <c r="BJ216"/>
  <c r="BG170" i="7"/>
  <c r="AM194" i="8"/>
  <c r="AX161"/>
  <c r="BI216"/>
  <c r="BD202" i="7"/>
  <c r="AX148"/>
  <c r="AO137"/>
  <c r="BJ202"/>
  <c r="BA170"/>
  <c r="AL190"/>
  <c r="AU191"/>
  <c r="AY224"/>
  <c r="AY161" i="8"/>
  <c r="BR159" i="7"/>
  <c r="BR215" i="8"/>
  <c r="AY213" i="7"/>
  <c r="AP227" i="8"/>
  <c r="BQ205"/>
  <c r="AX224" i="7"/>
  <c r="BJ190"/>
  <c r="BI183" i="8"/>
  <c r="BG227"/>
  <c r="BL246" i="7"/>
  <c r="BC205" i="8"/>
  <c r="BO213" i="7"/>
  <c r="AO191"/>
  <c r="AX159"/>
  <c r="BK248" i="8"/>
  <c r="AN191" i="7"/>
  <c r="AQ205" i="8"/>
  <c r="AQ216"/>
  <c r="BJ180" i="7"/>
  <c r="AS235"/>
  <c r="BR213"/>
  <c r="BG161" i="8"/>
  <c r="BN137" i="7"/>
  <c r="BD227" i="8"/>
  <c r="AV235" i="7"/>
  <c r="AP159"/>
  <c r="AL213"/>
  <c r="BI158"/>
  <c r="AQ191"/>
  <c r="BI248" i="8"/>
  <c r="BI246" i="7"/>
  <c r="BM205" i="8"/>
  <c r="AR238"/>
  <c r="AS148" i="7"/>
  <c r="AM183" i="8"/>
  <c r="AQ215"/>
  <c r="BF191" i="7"/>
  <c r="BR191"/>
  <c r="AU235"/>
  <c r="AU246"/>
  <c r="AM283" i="8"/>
  <c r="BC161"/>
  <c r="AP216"/>
  <c r="BN183"/>
  <c r="BQ270"/>
  <c r="AR148" i="7"/>
  <c r="AQ235"/>
  <c r="BE283" i="8"/>
  <c r="BE237"/>
  <c r="BC194"/>
  <c r="BJ158" i="7"/>
  <c r="AU227" i="8"/>
  <c r="AW183"/>
  <c r="AS170" i="7"/>
  <c r="BM159"/>
  <c r="BN170"/>
  <c r="AM148"/>
  <c r="AM235"/>
  <c r="AM238" i="8"/>
  <c r="AY159" i="7"/>
  <c r="BK237" i="8"/>
  <c r="BQ180" i="7"/>
  <c r="AU213"/>
  <c r="AM202"/>
  <c r="BF190"/>
  <c r="BM224"/>
  <c r="AR224"/>
  <c r="BI159"/>
  <c r="AW248" i="8"/>
  <c r="BN246" i="7"/>
  <c r="BE270" i="8"/>
  <c r="AZ194"/>
  <c r="BB191" i="7"/>
  <c r="AS180"/>
  <c r="AT237" i="8"/>
  <c r="BB172"/>
  <c r="BA215"/>
  <c r="AQ246" i="7"/>
  <c r="AN213"/>
  <c r="BI238" i="8"/>
  <c r="AO235" i="7"/>
  <c r="BD194" i="8"/>
  <c r="BI148" i="7"/>
  <c r="BK224"/>
  <c r="BA283" i="8"/>
  <c r="AZ148" i="7"/>
  <c r="BA194" i="8"/>
  <c r="BJ215"/>
  <c r="AS213" i="7"/>
  <c r="AW249" i="8"/>
  <c r="BC172"/>
  <c r="BJ205"/>
  <c r="BD237"/>
  <c r="AP170" i="7"/>
  <c r="AN216" i="8"/>
  <c r="AX190" i="7"/>
  <c r="BO238" i="8"/>
  <c r="AN159" i="7"/>
  <c r="BS235"/>
  <c r="BB246"/>
  <c r="BP183" i="8"/>
  <c r="AU159" i="7"/>
  <c r="AM216" i="8"/>
  <c r="BE202" i="7"/>
  <c r="BB183" i="8"/>
  <c r="BJ235" i="7"/>
  <c r="BA249" i="8"/>
  <c r="AL202" i="7"/>
  <c r="AV227" i="8"/>
  <c r="BM249"/>
  <c r="BM148" i="7"/>
  <c r="AO205" i="8"/>
  <c r="BG194"/>
  <c r="AU205"/>
  <c r="BN224" i="7"/>
  <c r="BP161" i="8"/>
  <c r="AZ202" i="7"/>
  <c r="BC148"/>
  <c r="BH238" i="8"/>
  <c r="BS202" i="7"/>
  <c r="BK216" i="8"/>
  <c r="BL137" i="7"/>
  <c r="BM183" i="8"/>
  <c r="BL148" i="7"/>
  <c r="AT202"/>
  <c r="BL227" i="8"/>
  <c r="AO270"/>
  <c r="BL248"/>
  <c r="BU246" i="7"/>
  <c r="BB158"/>
  <c r="BE235"/>
  <c r="AN283" i="8"/>
  <c r="BQ215"/>
  <c r="BO205"/>
  <c r="AR183"/>
  <c r="AZ170" i="7"/>
  <c r="AW270" i="8"/>
  <c r="AX205"/>
  <c r="AQ148" i="7"/>
  <c r="BN248" i="8"/>
  <c r="AM172"/>
  <c r="AV224" i="7"/>
  <c r="AQ161" i="8"/>
  <c r="AT194"/>
  <c r="BQ224" i="7"/>
  <c r="BP237" i="8"/>
  <c r="DM294"/>
  <c r="BD213" i="7"/>
  <c r="BN148"/>
  <c r="AZ183" i="8"/>
  <c r="AM246" i="7"/>
  <c r="AM158"/>
  <c r="BJ137"/>
  <c r="BO248" i="8"/>
  <c r="BS180" i="7"/>
  <c r="AO238" i="8"/>
  <c r="AR180" i="7"/>
  <c r="BM246"/>
  <c r="BJ148"/>
  <c r="BP227" i="8"/>
  <c r="BQ170" i="7"/>
  <c r="AM248" i="8"/>
  <c r="BC170" i="7"/>
  <c r="BS158"/>
  <c r="AW180"/>
  <c r="BH283" i="8"/>
  <c r="BK215"/>
  <c r="AT213" i="7"/>
  <c r="BC248" i="8"/>
  <c r="BH183"/>
  <c r="BE137" i="7"/>
  <c r="BA158"/>
  <c r="BM235"/>
  <c r="BB238" i="8"/>
  <c r="AN158" i="7"/>
  <c r="AM170"/>
  <c r="BH172" i="8"/>
  <c r="AO215"/>
  <c r="BE148" i="7"/>
  <c r="BM270" i="8"/>
  <c r="AU283"/>
  <c r="BF235" i="7"/>
  <c r="AW237" i="8"/>
  <c r="AP148" i="7"/>
  <c r="BD159"/>
  <c r="AL235"/>
  <c r="AO224"/>
  <c r="AS215" i="8"/>
  <c r="BP213" i="7"/>
  <c r="BD215" i="8"/>
  <c r="AP180" i="7"/>
  <c r="BA224"/>
  <c r="AV216" i="8"/>
  <c r="BB283"/>
  <c r="BA270"/>
  <c r="BC216"/>
  <c r="BJ270"/>
  <c r="AW148" i="7"/>
  <c r="AV213"/>
  <c r="AT161" i="8"/>
  <c r="BS191" i="7"/>
  <c r="BJ159"/>
  <c r="AM270" i="8"/>
  <c r="BP137" i="7"/>
  <c r="AS283" i="8"/>
  <c r="BK205"/>
  <c r="AW191" i="7"/>
  <c r="AR170"/>
  <c r="AO249" i="8"/>
  <c r="AV148" i="7"/>
  <c r="AU137"/>
  <c r="BG235"/>
  <c r="BE170"/>
  <c r="AO202"/>
  <c r="AR191"/>
  <c r="AW215" i="8"/>
  <c r="AL227"/>
  <c r="BE249"/>
  <c r="BO202" i="7"/>
  <c r="BR249" i="8"/>
  <c r="BO183"/>
  <c r="BQ161"/>
  <c r="BE159" i="7"/>
  <c r="AZ159"/>
  <c r="BO161" i="8"/>
  <c r="BJ246" i="7"/>
  <c r="BA246"/>
  <c r="AW216" i="8"/>
  <c r="AP283"/>
  <c r="AS202" i="7"/>
  <c r="BI170"/>
  <c r="BI172" i="8"/>
  <c r="BP235" i="7"/>
  <c r="BM238" i="8"/>
  <c r="AW235" i="7"/>
  <c r="BB148"/>
  <c r="BB161" i="8"/>
  <c r="BK190" i="7"/>
  <c r="BC227" i="8"/>
  <c r="BM213" i="7"/>
  <c r="AP137"/>
  <c r="AZ180"/>
  <c r="AR283" i="8"/>
  <c r="BR224" i="7"/>
  <c r="AM180"/>
  <c r="AQ172" i="8"/>
  <c r="BG270"/>
  <c r="BQ137" i="7"/>
  <c r="AW170"/>
  <c r="BL205" i="8"/>
  <c r="BF227"/>
  <c r="BO148" i="7"/>
  <c r="BL159"/>
  <c r="BA227" i="8"/>
  <c r="BD137" i="7"/>
  <c r="AX216" i="8"/>
  <c r="AR249"/>
  <c r="BR205"/>
  <c r="AY137" i="7"/>
  <c r="AL283" i="8"/>
  <c r="BN216"/>
  <c r="BH227"/>
  <c r="BR227"/>
  <c r="AR270"/>
  <c r="AO161"/>
  <c r="BO283"/>
  <c r="BL213" i="7"/>
  <c r="AS190"/>
  <c r="AL159"/>
  <c r="AL249" i="8"/>
  <c r="AN249"/>
  <c r="BK172"/>
  <c r="BM216"/>
  <c r="AT183"/>
  <c r="AX238"/>
  <c r="BR183"/>
  <c r="BH161"/>
  <c r="AV205"/>
  <c r="AP161"/>
  <c r="BE161"/>
  <c r="BN161"/>
  <c r="BB170" i="7"/>
  <c r="BM202"/>
  <c r="BF270" i="8"/>
  <c r="BM248"/>
  <c r="BH194"/>
  <c r="BL191" i="7"/>
  <c r="AS205" i="8"/>
  <c r="AN180" i="7"/>
  <c r="BL194" i="8"/>
  <c r="BK180" i="7"/>
  <c r="AN170"/>
  <c r="BI227" i="8"/>
  <c r="BH191" i="7"/>
  <c r="BN270" i="8"/>
  <c r="BC235" i="7"/>
  <c r="AQ283" i="8"/>
  <c r="AY170" i="7"/>
  <c r="AX180"/>
  <c r="AT170"/>
  <c r="AL194" i="8"/>
  <c r="AP191" i="7"/>
  <c r="AO170"/>
  <c r="AY238" i="8"/>
  <c r="AT246" i="7"/>
  <c r="AY183" i="8"/>
  <c r="AS216"/>
  <c r="AT270"/>
  <c r="BQ194"/>
  <c r="AN224" i="7"/>
  <c r="BG224"/>
  <c r="AQ159"/>
  <c r="BN235"/>
  <c r="BM137"/>
  <c r="BB180"/>
  <c r="AY246"/>
  <c r="BJ249" i="8"/>
  <c r="BH158" i="7"/>
  <c r="BQ237" i="8"/>
  <c r="BO224" i="7"/>
  <c r="BO270" i="8"/>
  <c r="AY158" i="7"/>
  <c r="AM191"/>
  <c r="BG283" i="8"/>
  <c r="BE216"/>
  <c r="AT191" i="7"/>
  <c r="BF248" i="8"/>
  <c r="AY283"/>
  <c r="AL148" i="7"/>
  <c r="AS161" i="8"/>
  <c r="BA205"/>
  <c r="AP194"/>
  <c r="BR194"/>
  <c r="AS248"/>
  <c r="BD161"/>
  <c r="AL180" i="7"/>
  <c r="AS137"/>
  <c r="AR215" i="8"/>
  <c r="BD249"/>
  <c r="BI249"/>
  <c r="AR237"/>
  <c r="AR194"/>
  <c r="BC283"/>
  <c r="BJ191" i="7"/>
  <c r="BA235"/>
  <c r="AY205" i="8"/>
  <c r="AV238"/>
  <c r="AT190" i="7"/>
  <c r="AX194" i="8"/>
  <c r="BH148" i="7"/>
  <c r="BL190"/>
  <c r="AP246"/>
  <c r="AQ270" i="8"/>
  <c r="BH249"/>
  <c r="AR202" i="7"/>
  <c r="BG191"/>
  <c r="BE248" i="8"/>
  <c r="BI180" i="7"/>
  <c r="BP180"/>
  <c r="BD158"/>
  <c r="BK148"/>
  <c r="BJ224"/>
  <c r="BS283" i="8"/>
  <c r="AU238"/>
  <c r="AV183"/>
  <c r="BC183"/>
  <c r="BL224" i="7"/>
  <c r="AZ137"/>
  <c r="BA159"/>
  <c r="BF216" i="8"/>
  <c r="BN215"/>
  <c r="AL238"/>
  <c r="BB224" i="7"/>
  <c r="BM170"/>
  <c r="AY215" i="8"/>
  <c r="DM249"/>
  <c r="AY216"/>
  <c r="AZ237"/>
  <c r="BL172"/>
  <c r="AQ190" i="7"/>
  <c r="BS148"/>
  <c r="AQ158"/>
  <c r="AZ270" i="8"/>
  <c r="BD190" i="7"/>
  <c r="AV283" i="8"/>
  <c r="AZ213" i="7"/>
  <c r="AX170"/>
  <c r="AT216" i="8"/>
  <c r="AV161"/>
  <c r="BJ183"/>
  <c r="AX237"/>
  <c r="AQ238"/>
  <c r="BK283"/>
  <c r="BH270"/>
  <c r="AS224" i="7"/>
  <c r="BL238" i="8"/>
  <c r="BQ159" i="7"/>
  <c r="BS246"/>
  <c r="BI283" i="8"/>
  <c r="BA190" i="7"/>
  <c r="BB237" i="8"/>
  <c r="BG148" i="7"/>
  <c r="AY190"/>
  <c r="BP148"/>
  <c r="BK194" i="8"/>
  <c r="AS159" i="7"/>
  <c r="BR283" i="8"/>
  <c r="AO148" i="7"/>
  <c r="BS248" i="8"/>
  <c r="AM227"/>
  <c r="AT180" i="7"/>
  <c r="AZ190"/>
  <c r="AL216" i="8"/>
  <c r="BP246" i="7"/>
  <c r="AQ248" i="8"/>
  <c r="BG213" i="7"/>
  <c r="BB249" i="8"/>
  <c r="AQ237"/>
  <c r="AX227"/>
  <c r="BO172"/>
  <c r="BC249"/>
  <c r="BR238"/>
  <c r="AZ161"/>
  <c r="DJ124" i="7" l="1"/>
  <c r="DK124" s="1"/>
  <c r="DK112"/>
  <c r="CO281" i="8"/>
  <c r="CT282"/>
  <c r="CV281"/>
  <c r="CK282"/>
  <c r="CU282"/>
  <c r="CG282"/>
  <c r="DC282"/>
  <c r="DE282"/>
  <c r="CM214"/>
  <c r="DF189" i="7"/>
  <c r="DE189"/>
  <c r="CV235" i="8"/>
  <c r="CI214"/>
  <c r="DD214"/>
  <c r="CX189" i="7"/>
  <c r="DF157"/>
  <c r="CX236" i="8"/>
  <c r="CD213"/>
  <c r="CT236"/>
  <c r="CR235"/>
  <c r="CP188" i="7"/>
  <c r="CP214" i="8"/>
  <c r="CL236"/>
  <c r="DA236"/>
  <c r="DD157" i="7"/>
  <c r="DC236" i="8"/>
  <c r="CU214"/>
  <c r="CR281"/>
  <c r="CM282"/>
  <c r="CX282"/>
  <c r="CW282"/>
  <c r="CJ282"/>
  <c r="DD282"/>
  <c r="CH282"/>
  <c r="CE282"/>
  <c r="CU236"/>
  <c r="CY189" i="7"/>
  <c r="CO235" i="8"/>
  <c r="CS236"/>
  <c r="DE214"/>
  <c r="CX214"/>
  <c r="CW214"/>
  <c r="CP236"/>
  <c r="CJ189" i="7"/>
  <c r="CI236" i="8"/>
  <c r="DB214"/>
  <c r="DF214"/>
  <c r="CJ214"/>
  <c r="CT157" i="7"/>
  <c r="DH236" i="8"/>
  <c r="DD189" i="7"/>
  <c r="CJ236" i="8"/>
  <c r="DC157" i="7"/>
  <c r="CF189"/>
  <c r="DA282" i="8"/>
  <c r="DB282"/>
  <c r="DH282"/>
  <c r="CF281"/>
  <c r="BV283"/>
  <c r="BW283" s="1"/>
  <c r="CD281"/>
  <c r="CZ282"/>
  <c r="CY282"/>
  <c r="CF157" i="7"/>
  <c r="DD236" i="8"/>
  <c r="DB236"/>
  <c r="DA157" i="7"/>
  <c r="CE214" i="8"/>
  <c r="CQ236"/>
  <c r="CZ214"/>
  <c r="CG214"/>
  <c r="CF213"/>
  <c r="CS214"/>
  <c r="CG236"/>
  <c r="DH214"/>
  <c r="CV157" i="7"/>
  <c r="CQ189"/>
  <c r="CW156"/>
  <c r="DJ156" s="1"/>
  <c r="DK156" s="1"/>
  <c r="DB157"/>
  <c r="CW188"/>
  <c r="DE236" i="8"/>
  <c r="CS282"/>
  <c r="CL282"/>
  <c r="CN282"/>
  <c r="CQ282"/>
  <c r="DF282"/>
  <c r="CI282"/>
  <c r="CP282"/>
  <c r="DG281"/>
  <c r="CW236"/>
  <c r="DC189" i="7"/>
  <c r="CX157"/>
  <c r="CT214" i="8"/>
  <c r="CD235"/>
  <c r="CY236"/>
  <c r="CO213"/>
  <c r="CV213"/>
  <c r="CJ157" i="7"/>
  <c r="CE236" i="8"/>
  <c r="CK214"/>
  <c r="CT189" i="7"/>
  <c r="DG235" i="8"/>
  <c r="CK236"/>
  <c r="CN236"/>
  <c r="CQ157" i="7"/>
  <c r="CU157"/>
  <c r="CQ214" i="8"/>
  <c r="CY157" i="7"/>
  <c r="CS188"/>
  <c r="DC214" i="8"/>
  <c r="DB189" i="7"/>
  <c r="AI304" i="8"/>
  <c r="AI301"/>
  <c r="CC305"/>
  <c r="AK317"/>
  <c r="CC300"/>
  <c r="AK312"/>
  <c r="AI329"/>
  <c r="AI308"/>
  <c r="AK303"/>
  <c r="CC291"/>
  <c r="AK297"/>
  <c r="CC285"/>
  <c r="AI300"/>
  <c r="CC306"/>
  <c r="AK318"/>
  <c r="CC302"/>
  <c r="AK314"/>
  <c r="CC301"/>
  <c r="AK313"/>
  <c r="AI307"/>
  <c r="AI309"/>
  <c r="CB306"/>
  <c r="AJ318"/>
  <c r="CC299"/>
  <c r="AK311"/>
  <c r="AK298"/>
  <c r="CC286"/>
  <c r="AK304"/>
  <c r="CC292"/>
  <c r="AI294"/>
  <c r="AI302"/>
  <c r="AI298"/>
  <c r="AK320"/>
  <c r="CC308"/>
  <c r="CB295"/>
  <c r="AJ307"/>
  <c r="AI315"/>
  <c r="AI311"/>
  <c r="CT182"/>
  <c r="CI248"/>
  <c r="CW215"/>
  <c r="DH204"/>
  <c r="CO268"/>
  <c r="CD225"/>
  <c r="CI160"/>
  <c r="DH182"/>
  <c r="CK193"/>
  <c r="CS248"/>
  <c r="CY237"/>
  <c r="DG192"/>
  <c r="CN248"/>
  <c r="DD226"/>
  <c r="CH160"/>
  <c r="CF268"/>
  <c r="CK226"/>
  <c r="CR159"/>
  <c r="CH237"/>
  <c r="CP193"/>
  <c r="CX248"/>
  <c r="DH237"/>
  <c r="CL171"/>
  <c r="DB247"/>
  <c r="CG215"/>
  <c r="CR203"/>
  <c r="DE269"/>
  <c r="CU215"/>
  <c r="DB204"/>
  <c r="CR181"/>
  <c r="CZ171"/>
  <c r="DH269"/>
  <c r="CP226"/>
  <c r="CU160"/>
  <c r="CO236"/>
  <c r="CW193"/>
  <c r="DE248"/>
  <c r="CU237"/>
  <c r="DC193"/>
  <c r="CJ248"/>
  <c r="CZ226"/>
  <c r="CD159"/>
  <c r="CJ269"/>
  <c r="DG236"/>
  <c r="CW182"/>
  <c r="DE171"/>
  <c r="CL247"/>
  <c r="CX215"/>
  <c r="DG203"/>
  <c r="CL269"/>
  <c r="CE215"/>
  <c r="CL204"/>
  <c r="DG181"/>
  <c r="CJ171"/>
  <c r="CV246"/>
  <c r="DB182"/>
  <c r="CQ248"/>
  <c r="DE215"/>
  <c r="CK160"/>
  <c r="CG269"/>
  <c r="CL226"/>
  <c r="CQ160"/>
  <c r="CK237"/>
  <c r="CS193"/>
  <c r="DA248"/>
  <c r="CO170"/>
  <c r="DE247"/>
  <c r="CH215"/>
  <c r="CQ204"/>
  <c r="DB269"/>
  <c r="CV214"/>
  <c r="DE204"/>
  <c r="CQ182"/>
  <c r="CY171"/>
  <c r="CF246"/>
  <c r="CL182"/>
  <c r="CT171"/>
  <c r="CO214"/>
  <c r="CZ204"/>
  <c r="CW269"/>
  <c r="DC215"/>
  <c r="CZ182"/>
  <c r="DH171"/>
  <c r="CK248"/>
  <c r="CR236"/>
  <c r="CZ193"/>
  <c r="CO246"/>
  <c r="CX237"/>
  <c r="DB193"/>
  <c r="CT237"/>
  <c r="CF214"/>
  <c r="CO203"/>
  <c r="DG225"/>
  <c r="CI171"/>
  <c r="CY247"/>
  <c r="DE182"/>
  <c r="CD170"/>
  <c r="CT247"/>
  <c r="DF215"/>
  <c r="CJ204"/>
  <c r="CD268"/>
  <c r="CM215"/>
  <c r="CT204"/>
  <c r="CJ182"/>
  <c r="CR170"/>
  <c r="DD247"/>
  <c r="CG182"/>
  <c r="CN160"/>
  <c r="CD236"/>
  <c r="CL193"/>
  <c r="CT248"/>
  <c r="CN237"/>
  <c r="CV192"/>
  <c r="DH248"/>
  <c r="CQ226"/>
  <c r="DB160"/>
  <c r="CI247"/>
  <c r="CE269"/>
  <c r="CO181"/>
  <c r="CW171"/>
  <c r="CD246"/>
  <c r="CP215"/>
  <c r="CY204"/>
  <c r="CT269"/>
  <c r="DD215"/>
  <c r="CD203"/>
  <c r="CY182"/>
  <c r="DG170"/>
  <c r="CN247"/>
  <c r="DB237"/>
  <c r="CQ237"/>
  <c r="CY193"/>
  <c r="CF247"/>
  <c r="CV225"/>
  <c r="CN269"/>
  <c r="CJ160"/>
  <c r="CH193"/>
  <c r="CP248"/>
  <c r="DH193"/>
  <c r="CK204"/>
  <c r="DC226"/>
  <c r="CE171"/>
  <c r="CU247"/>
  <c r="CI269"/>
  <c r="CK182"/>
  <c r="CS171"/>
  <c r="CL215"/>
  <c r="CU204"/>
  <c r="CX269"/>
  <c r="CI193"/>
  <c r="CY248"/>
  <c r="CF225"/>
  <c r="CS160"/>
  <c r="DD269"/>
  <c r="CT226"/>
  <c r="CY160"/>
  <c r="CS237"/>
  <c r="DA193"/>
  <c r="CZ237"/>
  <c r="CR192"/>
  <c r="DD248"/>
  <c r="CM226"/>
  <c r="CX160"/>
  <c r="CE247"/>
  <c r="CY269"/>
  <c r="DA226"/>
  <c r="DH160"/>
  <c r="CS247"/>
  <c r="DF237"/>
  <c r="DF193"/>
  <c r="CE204"/>
  <c r="DB171"/>
  <c r="CD181"/>
  <c r="CY215"/>
  <c r="DF204"/>
  <c r="CV181"/>
  <c r="DD171"/>
  <c r="CG248"/>
  <c r="DF182"/>
  <c r="CE193"/>
  <c r="CU248"/>
  <c r="CO159"/>
  <c r="CR268"/>
  <c r="DF226"/>
  <c r="CF159"/>
  <c r="DE237"/>
  <c r="CD192"/>
  <c r="CL248"/>
  <c r="CF236"/>
  <c r="CN193"/>
  <c r="CZ248"/>
  <c r="CI226"/>
  <c r="CT160"/>
  <c r="DC269"/>
  <c r="CI215"/>
  <c r="CP204"/>
  <c r="CF181"/>
  <c r="CN171"/>
  <c r="CZ247"/>
  <c r="CP182"/>
  <c r="CX171"/>
  <c r="CE248"/>
  <c r="CS215"/>
  <c r="DD204"/>
  <c r="CI237"/>
  <c r="CQ193"/>
  <c r="DG247"/>
  <c r="CN226"/>
  <c r="DA160"/>
  <c r="CV268"/>
  <c r="DB226"/>
  <c r="DG159"/>
  <c r="DA237"/>
  <c r="CH248"/>
  <c r="CJ237"/>
  <c r="DD237"/>
  <c r="CZ215"/>
  <c r="CU182"/>
  <c r="DC171"/>
  <c r="CJ247"/>
  <c r="CH171"/>
  <c r="CX247"/>
  <c r="CN204"/>
  <c r="CS269"/>
  <c r="DG214"/>
  <c r="CE160"/>
  <c r="DD182"/>
  <c r="CG193"/>
  <c r="CO247"/>
  <c r="CE237"/>
  <c r="CM193"/>
  <c r="DC248"/>
  <c r="CJ226"/>
  <c r="CW160"/>
  <c r="CZ269"/>
  <c r="CJ215"/>
  <c r="CS204"/>
  <c r="CE182"/>
  <c r="CM171"/>
  <c r="DC247"/>
  <c r="CS182"/>
  <c r="DA171"/>
  <c r="CH247"/>
  <c r="CT215"/>
  <c r="DC204"/>
  <c r="CQ215"/>
  <c r="CX204"/>
  <c r="CN182"/>
  <c r="CV170"/>
  <c r="DH247"/>
  <c r="CX182"/>
  <c r="DF171"/>
  <c r="CM248"/>
  <c r="DA215"/>
  <c r="CG160"/>
  <c r="CK269"/>
  <c r="CW226"/>
  <c r="DD160"/>
  <c r="CU226"/>
  <c r="DF160"/>
  <c r="CM247"/>
  <c r="CQ269"/>
  <c r="CK171"/>
  <c r="DA247"/>
  <c r="CD214"/>
  <c r="CM204"/>
  <c r="CP269"/>
  <c r="DH215"/>
  <c r="CH204"/>
  <c r="DC182"/>
  <c r="CF170"/>
  <c r="CR246"/>
  <c r="CH182"/>
  <c r="CP171"/>
  <c r="DF247"/>
  <c r="CK215"/>
  <c r="CV203"/>
  <c r="DA269"/>
  <c r="CJ193"/>
  <c r="CV247"/>
  <c r="CE226"/>
  <c r="CP160"/>
  <c r="DG268"/>
  <c r="CS226"/>
  <c r="CZ160"/>
  <c r="CK247"/>
  <c r="CP237"/>
  <c r="CX193"/>
  <c r="DF248"/>
  <c r="DF269"/>
  <c r="CR214"/>
  <c r="DA204"/>
  <c r="CM182"/>
  <c r="CU171"/>
  <c r="DA182"/>
  <c r="CP247"/>
  <c r="DB215"/>
  <c r="CF203"/>
  <c r="CH269"/>
  <c r="CG226"/>
  <c r="CX226"/>
  <c r="DC160"/>
  <c r="CW237"/>
  <c r="DE193"/>
  <c r="CD247"/>
  <c r="DC237"/>
  <c r="CF192"/>
  <c r="CR247"/>
  <c r="DH226"/>
  <c r="CL160"/>
  <c r="CU269"/>
  <c r="DE226"/>
  <c r="CG171"/>
  <c r="CW247"/>
  <c r="CI204"/>
  <c r="CN215"/>
  <c r="CW204"/>
  <c r="CI182"/>
  <c r="CQ171"/>
  <c r="DG246"/>
  <c r="CH226"/>
  <c r="CM160"/>
  <c r="CG237"/>
  <c r="CO192"/>
  <c r="CW248"/>
  <c r="CM237"/>
  <c r="CU193"/>
  <c r="CR225"/>
  <c r="DE160"/>
  <c r="CO225"/>
  <c r="CV159"/>
  <c r="CG247"/>
  <c r="CL237"/>
  <c r="CT193"/>
  <c r="DB248"/>
  <c r="CV236"/>
  <c r="DD193"/>
  <c r="CG204"/>
  <c r="CY226"/>
  <c r="CQ247"/>
  <c r="CM269"/>
  <c r="A1299"/>
  <c r="P1259"/>
  <c r="A1377"/>
  <c r="A1417" s="1"/>
  <c r="A1457" s="1"/>
  <c r="P1337"/>
  <c r="P1456"/>
  <c r="A1496"/>
  <c r="A1338"/>
  <c r="P1298"/>
  <c r="A1260"/>
  <c r="P1220"/>
  <c r="P621"/>
  <c r="A661"/>
  <c r="A701" s="1"/>
  <c r="A741" s="1"/>
  <c r="A781" s="1"/>
  <c r="A821" s="1"/>
  <c r="A861" s="1"/>
  <c r="A901" s="1"/>
  <c r="A941" s="1"/>
  <c r="A981" s="1"/>
  <c r="A1021" s="1"/>
  <c r="A1061" s="1"/>
  <c r="A1101" s="1"/>
  <c r="A1141" s="1"/>
  <c r="A1181" s="1"/>
  <c r="A1221" s="1"/>
  <c r="DJ199" i="7"/>
  <c r="DK199" s="1"/>
  <c r="DJ123"/>
  <c r="DK123" s="1"/>
  <c r="DJ210"/>
  <c r="DK210" s="1"/>
  <c r="DJ145"/>
  <c r="DK145" s="1"/>
  <c r="DJ221"/>
  <c r="DK221" s="1"/>
  <c r="DJ177"/>
  <c r="DK177" s="1"/>
  <c r="DJ134"/>
  <c r="DK134" s="1"/>
  <c r="DJ167"/>
  <c r="DK167" s="1"/>
  <c r="CP189"/>
  <c r="CP244"/>
  <c r="CP146"/>
  <c r="CP168"/>
  <c r="CP200"/>
  <c r="CP222"/>
  <c r="CP178"/>
  <c r="CP211"/>
  <c r="CP233"/>
  <c r="CP135"/>
  <c r="CP157"/>
  <c r="CW189"/>
  <c r="CW244"/>
  <c r="CW146"/>
  <c r="CW168"/>
  <c r="CW200"/>
  <c r="CW222"/>
  <c r="CW178"/>
  <c r="CW211"/>
  <c r="CW233"/>
  <c r="CW135"/>
  <c r="CW157"/>
  <c r="CU190"/>
  <c r="CV190"/>
  <c r="CX190"/>
  <c r="CY190"/>
  <c r="CZ190"/>
  <c r="DA190"/>
  <c r="DB190"/>
  <c r="DC190"/>
  <c r="DD190"/>
  <c r="DE190"/>
  <c r="DF190"/>
  <c r="CU245"/>
  <c r="CV245"/>
  <c r="CX245"/>
  <c r="CY245"/>
  <c r="CZ245"/>
  <c r="DA245"/>
  <c r="DB245"/>
  <c r="DC245"/>
  <c r="DD245"/>
  <c r="DE245"/>
  <c r="DF245"/>
  <c r="CU147"/>
  <c r="CV147"/>
  <c r="CX147"/>
  <c r="CY147"/>
  <c r="CZ147"/>
  <c r="DA147"/>
  <c r="DB147"/>
  <c r="DC147"/>
  <c r="DD147"/>
  <c r="DE147"/>
  <c r="DF147"/>
  <c r="CU169"/>
  <c r="CV169"/>
  <c r="CX169"/>
  <c r="CY169"/>
  <c r="CZ169"/>
  <c r="DA169"/>
  <c r="DB169"/>
  <c r="DC169"/>
  <c r="DD169"/>
  <c r="DE169"/>
  <c r="DF169"/>
  <c r="CU201"/>
  <c r="CV201"/>
  <c r="CX201"/>
  <c r="CY201"/>
  <c r="CZ201"/>
  <c r="DA201"/>
  <c r="DB201"/>
  <c r="DC201"/>
  <c r="DD201"/>
  <c r="DE201"/>
  <c r="DF201"/>
  <c r="CU223"/>
  <c r="CV223"/>
  <c r="CX223"/>
  <c r="CY223"/>
  <c r="CZ223"/>
  <c r="DA223"/>
  <c r="DB223"/>
  <c r="DC223"/>
  <c r="DD223"/>
  <c r="DE223"/>
  <c r="DF223"/>
  <c r="CU179"/>
  <c r="CV179"/>
  <c r="CX179"/>
  <c r="CY179"/>
  <c r="CZ179"/>
  <c r="DA179"/>
  <c r="DB179"/>
  <c r="DC179"/>
  <c r="DD179"/>
  <c r="DE179"/>
  <c r="DF179"/>
  <c r="CU212"/>
  <c r="CV212"/>
  <c r="CX212"/>
  <c r="CY212"/>
  <c r="CZ212"/>
  <c r="DA212"/>
  <c r="DB212"/>
  <c r="DC212"/>
  <c r="DD212"/>
  <c r="DE212"/>
  <c r="DF212"/>
  <c r="CU234"/>
  <c r="CV234"/>
  <c r="CX234"/>
  <c r="CY234"/>
  <c r="CZ234"/>
  <c r="DA234"/>
  <c r="DB234"/>
  <c r="DC234"/>
  <c r="DD234"/>
  <c r="DE234"/>
  <c r="DF234"/>
  <c r="CU136"/>
  <c r="CV136"/>
  <c r="CX136"/>
  <c r="CY136"/>
  <c r="CZ136"/>
  <c r="DA136"/>
  <c r="DB136"/>
  <c r="DC136"/>
  <c r="DD136"/>
  <c r="DJ136" s="1"/>
  <c r="DE136"/>
  <c r="DF136"/>
  <c r="CU158"/>
  <c r="CV158"/>
  <c r="CX158"/>
  <c r="CY158"/>
  <c r="CZ158"/>
  <c r="DA158"/>
  <c r="DB158"/>
  <c r="DC158"/>
  <c r="DD158"/>
  <c r="DE158"/>
  <c r="DF158"/>
  <c r="CS189"/>
  <c r="CS244"/>
  <c r="CS146"/>
  <c r="CS168"/>
  <c r="CS200"/>
  <c r="CS222"/>
  <c r="CS178"/>
  <c r="CS211"/>
  <c r="CS233"/>
  <c r="CS135"/>
  <c r="CS157"/>
  <c r="CQ190"/>
  <c r="CQ245"/>
  <c r="CQ147"/>
  <c r="CQ169"/>
  <c r="CQ201"/>
  <c r="CQ223"/>
  <c r="CQ179"/>
  <c r="CQ212"/>
  <c r="CQ234"/>
  <c r="CQ136"/>
  <c r="CQ386" s="1"/>
  <c r="CQ158"/>
  <c r="CJ190"/>
  <c r="CJ245"/>
  <c r="CJ147"/>
  <c r="CJ169"/>
  <c r="CJ201"/>
  <c r="CJ223"/>
  <c r="CJ179"/>
  <c r="CJ212"/>
  <c r="CJ234"/>
  <c r="CJ136"/>
  <c r="CJ158"/>
  <c r="CF190"/>
  <c r="CF245"/>
  <c r="CF147"/>
  <c r="CF169"/>
  <c r="CF201"/>
  <c r="CF223"/>
  <c r="CF179"/>
  <c r="CF212"/>
  <c r="CF234"/>
  <c r="CF136"/>
  <c r="CF158"/>
  <c r="CT190"/>
  <c r="CT245"/>
  <c r="CT147"/>
  <c r="CT169"/>
  <c r="CT201"/>
  <c r="CT223"/>
  <c r="CT179"/>
  <c r="CT212"/>
  <c r="CT234"/>
  <c r="AX386"/>
  <c r="CT136"/>
  <c r="CT158"/>
  <c r="A107" i="8"/>
  <c r="A147" s="1"/>
  <c r="A187" s="1"/>
  <c r="P67"/>
  <c r="P848"/>
  <c r="P420"/>
  <c r="P146"/>
  <c r="A575"/>
  <c r="P575" s="1"/>
  <c r="A264"/>
  <c r="P184"/>
  <c r="P222"/>
  <c r="A542"/>
  <c r="P542" s="1"/>
  <c r="A622"/>
  <c r="P107"/>
  <c r="A29"/>
  <c r="A68"/>
  <c r="P28"/>
  <c r="A223"/>
  <c r="A303" s="1"/>
  <c r="A343" s="1"/>
  <c r="A383" s="1"/>
  <c r="A423" s="1"/>
  <c r="A463" s="1"/>
  <c r="A503" s="1"/>
  <c r="P263"/>
  <c r="P338"/>
  <c r="P1491"/>
  <c r="P456"/>
  <c r="P499"/>
  <c r="P374"/>
  <c r="P297"/>
  <c r="DI385" i="7"/>
  <c r="DI179"/>
  <c r="DI136"/>
  <c r="DI169"/>
  <c r="DI158"/>
  <c r="DH212"/>
  <c r="DH223"/>
  <c r="DH179"/>
  <c r="DH190"/>
  <c r="DI201"/>
  <c r="DH147"/>
  <c r="DI212"/>
  <c r="DH169"/>
  <c r="DI190"/>
  <c r="DH234"/>
  <c r="DH201"/>
  <c r="DH158"/>
  <c r="DI223"/>
  <c r="DI234"/>
  <c r="DI147"/>
  <c r="DH136"/>
  <c r="DI137"/>
  <c r="BS386"/>
  <c r="BP386"/>
  <c r="CC137"/>
  <c r="AC64"/>
  <c r="AJ260" i="8"/>
  <c r="CB248"/>
  <c r="P90" i="7"/>
  <c r="N264"/>
  <c r="N63"/>
  <c r="CC191"/>
  <c r="AJ192"/>
  <c r="CC246"/>
  <c r="AJ258"/>
  <c r="AJ247"/>
  <c r="CC148"/>
  <c r="AJ149"/>
  <c r="AJ171"/>
  <c r="CC170"/>
  <c r="CC202"/>
  <c r="AJ203"/>
  <c r="CC224"/>
  <c r="AJ225"/>
  <c r="AJ181"/>
  <c r="CC180"/>
  <c r="AJ214"/>
  <c r="CC213"/>
  <c r="AJ236"/>
  <c r="CC235"/>
  <c r="AJ160"/>
  <c r="CC159"/>
  <c r="P1491"/>
  <c r="CC273" i="8"/>
  <c r="CC274"/>
  <c r="CC279"/>
  <c r="CC280"/>
  <c r="N62" i="7"/>
  <c r="AJ261" i="8"/>
  <c r="CB249"/>
  <c r="CB238"/>
  <c r="AJ250"/>
  <c r="CB183"/>
  <c r="AJ195"/>
  <c r="CB227"/>
  <c r="AJ239"/>
  <c r="CB172"/>
  <c r="AJ184"/>
  <c r="AJ173"/>
  <c r="CB161"/>
  <c r="AJ217"/>
  <c r="CB205"/>
  <c r="CB216"/>
  <c r="AJ228"/>
  <c r="AJ206"/>
  <c r="CB194"/>
  <c r="AQ261"/>
  <c r="BM228"/>
  <c r="BT261"/>
  <c r="BI225" i="7"/>
  <c r="AU195" i="8"/>
  <c r="BP239"/>
  <c r="AS214" i="7"/>
  <c r="AU295" i="8"/>
  <c r="AV236" i="7"/>
  <c r="AR261" i="8"/>
  <c r="AT250"/>
  <c r="BN258" i="7"/>
  <c r="AU247"/>
  <c r="AR160"/>
  <c r="BJ250" i="8"/>
  <c r="AU160" i="7"/>
  <c r="AT260" i="8"/>
  <c r="BD261"/>
  <c r="AZ195"/>
  <c r="BF228"/>
  <c r="BQ173"/>
  <c r="AQ247" i="7"/>
  <c r="AP203"/>
  <c r="AZ250" i="8"/>
  <c r="BF295"/>
  <c r="BN236" i="7"/>
  <c r="AW181"/>
  <c r="BA192"/>
  <c r="BN225"/>
  <c r="AP228" i="8"/>
  <c r="AR258" i="7"/>
  <c r="AP181"/>
  <c r="AV173" i="8"/>
  <c r="BH228"/>
  <c r="AU239"/>
  <c r="AZ247" i="7"/>
  <c r="AL295" i="8"/>
  <c r="AM261"/>
  <c r="AP236" i="7"/>
  <c r="BE206" i="8"/>
  <c r="AL228"/>
  <c r="AU258" i="7"/>
  <c r="BQ258"/>
  <c r="AL181"/>
  <c r="AV149"/>
  <c r="BF214"/>
  <c r="AW195" i="8"/>
  <c r="BA184"/>
  <c r="BM239"/>
  <c r="AW173"/>
  <c r="AN171" i="7"/>
  <c r="BQ195" i="8"/>
  <c r="AN149" i="7"/>
  <c r="AT247"/>
  <c r="BN214"/>
  <c r="BI247"/>
  <c r="BS203"/>
  <c r="AN160"/>
  <c r="BH250" i="8"/>
  <c r="BF184"/>
  <c r="BB195"/>
  <c r="BM282"/>
  <c r="AM228"/>
  <c r="BR184"/>
  <c r="BJ295"/>
  <c r="BN184"/>
  <c r="BR192" i="7"/>
  <c r="BJ149"/>
  <c r="BJ260" i="8"/>
  <c r="BD160" i="7"/>
  <c r="AY295" i="8"/>
  <c r="AU192" i="7"/>
  <c r="BB282" i="8"/>
  <c r="AP171" i="7"/>
  <c r="BJ236"/>
  <c r="AQ236"/>
  <c r="AW239" i="8"/>
  <c r="BO192" i="7"/>
  <c r="BP261" i="8"/>
  <c r="AX239"/>
  <c r="AM239"/>
  <c r="AN295"/>
  <c r="BP214" i="7"/>
  <c r="BS295" i="8"/>
  <c r="BL173"/>
  <c r="BA149" i="7"/>
  <c r="BB295" i="8"/>
  <c r="BG203" i="7"/>
  <c r="AQ173" i="8"/>
  <c r="AT258" i="7"/>
  <c r="AX250" i="8"/>
  <c r="BP228"/>
  <c r="BI261"/>
  <c r="BF260"/>
  <c r="BH160" i="7"/>
  <c r="AS250" i="8"/>
  <c r="AL258" i="7"/>
  <c r="AN195" i="8"/>
  <c r="BM173"/>
  <c r="AO214" i="7"/>
  <c r="AP247"/>
  <c r="AS295" i="8"/>
  <c r="BB149" i="7"/>
  <c r="BC236"/>
  <c r="BE184" i="8"/>
  <c r="AW184"/>
  <c r="BE149" i="7"/>
  <c r="BQ214"/>
  <c r="AM250" i="8"/>
  <c r="AU261"/>
  <c r="BK206"/>
  <c r="AO282"/>
  <c r="AR228"/>
  <c r="BQ261"/>
  <c r="BG247" i="7"/>
  <c r="BG258"/>
  <c r="BD260" i="8"/>
  <c r="AZ149" i="7"/>
  <c r="AZ228" i="8"/>
  <c r="BD247" i="7"/>
  <c r="AT239" i="8"/>
  <c r="BJ206"/>
  <c r="AO261"/>
  <c r="AV228"/>
  <c r="AY184"/>
  <c r="AP258" i="7"/>
  <c r="AY192"/>
  <c r="BA239" i="8"/>
  <c r="BN217"/>
  <c r="BQ236" i="7"/>
  <c r="AW149"/>
  <c r="BE225"/>
  <c r="AL247"/>
  <c r="AS282" i="8"/>
  <c r="AZ206"/>
  <c r="BA173"/>
  <c r="AL173"/>
  <c r="AZ261"/>
  <c r="AN214" i="7"/>
  <c r="BE195" i="8"/>
  <c r="AT225" i="7"/>
  <c r="BH203"/>
  <c r="AL171"/>
  <c r="BD192"/>
  <c r="AU181"/>
  <c r="BI236"/>
  <c r="BG250" i="8"/>
  <c r="BB203" i="7"/>
  <c r="BO250" i="8"/>
  <c r="BI239"/>
  <c r="AT282"/>
  <c r="BL160" i="7"/>
  <c r="AW261" i="8"/>
  <c r="BO217"/>
  <c r="BA206"/>
  <c r="AP239"/>
  <c r="AT195"/>
  <c r="AO260"/>
  <c r="AZ203" i="7"/>
  <c r="AU173" i="8"/>
  <c r="BB192" i="7"/>
  <c r="BE282" i="8"/>
  <c r="AW236" i="7"/>
  <c r="BH192"/>
  <c r="AU236"/>
  <c r="AS217" i="8"/>
  <c r="BP295"/>
  <c r="AX206"/>
  <c r="AN225" i="7"/>
  <c r="BB239" i="8"/>
  <c r="AY206"/>
  <c r="BG192" i="7"/>
  <c r="BN173" i="8"/>
  <c r="AM203" i="7"/>
  <c r="BJ184" i="8"/>
  <c r="BR258" i="7"/>
  <c r="AO295" i="8"/>
  <c r="BR173"/>
  <c r="AU171" i="7"/>
  <c r="BN260" i="8"/>
  <c r="BA160" i="7"/>
  <c r="AS239" i="8"/>
  <c r="BF217"/>
  <c r="AV258" i="7"/>
  <c r="BM206" i="8"/>
  <c r="BJ225" i="7"/>
  <c r="AV195" i="8"/>
  <c r="BH261"/>
  <c r="AY214" i="7"/>
  <c r="BK247"/>
  <c r="AT236"/>
  <c r="BC214"/>
  <c r="BI250" i="8"/>
  <c r="BD203" i="7"/>
  <c r="AT171"/>
  <c r="BK225"/>
  <c r="AR206" i="8"/>
  <c r="BB247" i="7"/>
  <c r="BI184" i="8"/>
  <c r="BC173"/>
  <c r="BN261"/>
  <c r="AO171" i="7"/>
  <c r="AV171"/>
  <c r="AV217" i="8"/>
  <c r="BF181" i="7"/>
  <c r="BC225"/>
  <c r="BC181"/>
  <c r="AM184" i="8"/>
  <c r="AS225" i="7"/>
  <c r="BA217" i="8"/>
  <c r="BH195"/>
  <c r="AT149" i="7"/>
  <c r="AS258"/>
  <c r="AR247"/>
  <c r="AX217" i="8"/>
  <c r="BB260"/>
  <c r="DM295"/>
  <c r="AP173"/>
  <c r="BC258" i="7"/>
  <c r="AT295" i="8"/>
  <c r="AT214" i="7"/>
  <c r="AP282" i="8"/>
  <c r="BO239"/>
  <c r="BH206"/>
  <c r="AL282"/>
  <c r="BS171" i="7"/>
  <c r="BS181"/>
  <c r="AY261" i="8"/>
  <c r="BC250"/>
  <c r="AZ236" i="7"/>
  <c r="BQ171"/>
  <c r="BQ181"/>
  <c r="BC260" i="8"/>
  <c r="DM306"/>
  <c r="BB173"/>
  <c r="AZ295"/>
  <c r="AZ217"/>
  <c r="BP181" i="7"/>
  <c r="BO184" i="8"/>
  <c r="AX184"/>
  <c r="BH295"/>
  <c r="BC203" i="7"/>
  <c r="AW217" i="8"/>
  <c r="AO228"/>
  <c r="BF171" i="7"/>
  <c r="BG171"/>
  <c r="BR295" i="8"/>
  <c r="AN239"/>
  <c r="BK295"/>
  <c r="AL217"/>
  <c r="BB184"/>
  <c r="AY173"/>
  <c r="BG206"/>
  <c r="AN203" i="7"/>
  <c r="BO171"/>
  <c r="BD258"/>
  <c r="BF203"/>
  <c r="AR192"/>
  <c r="BO247"/>
  <c r="BT258"/>
  <c r="DM260" i="8"/>
  <c r="BI295"/>
  <c r="AS160" i="7"/>
  <c r="AS228" i="8"/>
  <c r="BE214" i="7"/>
  <c r="BH181"/>
  <c r="AW282" i="8"/>
  <c r="AW225" i="7"/>
  <c r="AP250" i="8"/>
  <c r="BC171" i="7"/>
  <c r="AW203"/>
  <c r="BR181"/>
  <c r="BI192"/>
  <c r="AM258"/>
  <c r="BS192"/>
  <c r="AY282" i="8"/>
  <c r="AS171" i="7"/>
  <c r="AX260" i="8"/>
  <c r="AS181" i="7"/>
  <c r="BN171"/>
  <c r="BG236"/>
  <c r="BR260" i="8"/>
  <c r="AR203" i="7"/>
  <c r="BN160"/>
  <c r="AN181"/>
  <c r="BO225"/>
  <c r="AL184" i="8"/>
  <c r="AM192" i="7"/>
  <c r="BD173" i="8"/>
  <c r="AL239"/>
  <c r="AY247" i="7"/>
  <c r="AY239" i="8"/>
  <c r="BO236" i="7"/>
  <c r="AQ195" i="8"/>
  <c r="AL225" i="7"/>
  <c r="BK228" i="8"/>
  <c r="BE239"/>
  <c r="BB181" i="7"/>
  <c r="AM160"/>
  <c r="BI171"/>
  <c r="BH184" i="8"/>
  <c r="BJ173"/>
  <c r="BD214" i="7"/>
  <c r="BH214"/>
  <c r="BJ171"/>
  <c r="BC160"/>
  <c r="AN228" i="8"/>
  <c r="BK236" i="7"/>
  <c r="AX181"/>
  <c r="AQ206" i="8"/>
  <c r="BE261"/>
  <c r="AU206"/>
  <c r="BL247" i="7"/>
  <c r="AV206" i="8"/>
  <c r="AP261"/>
  <c r="BB225" i="7"/>
  <c r="BN239" i="8"/>
  <c r="BI149" i="7"/>
  <c r="AV247"/>
  <c r="AT173" i="8"/>
  <c r="AT261"/>
  <c r="BB258" i="7"/>
  <c r="BR239" i="8"/>
  <c r="BO214" i="7"/>
  <c r="BT295" i="8"/>
  <c r="BR225" i="7"/>
  <c r="BK239" i="8"/>
  <c r="BF247" i="7"/>
  <c r="BP192"/>
  <c r="AP184" i="8"/>
  <c r="BH260"/>
  <c r="AM260"/>
  <c r="AO239"/>
  <c r="BM149" i="7"/>
  <c r="BK203"/>
  <c r="BG181"/>
  <c r="AP217" i="8"/>
  <c r="BM225" i="7"/>
  <c r="AQ184" i="8"/>
  <c r="BO282"/>
  <c r="BE181" i="7"/>
  <c r="BP195" i="8"/>
  <c r="BK214" i="7"/>
  <c r="BP173" i="8"/>
  <c r="AN206"/>
  <c r="BE236" i="7"/>
  <c r="AQ171"/>
  <c r="BR206" i="8"/>
  <c r="BC149" i="7"/>
  <c r="BA261" i="8"/>
  <c r="BQ206"/>
  <c r="AW258" i="7"/>
  <c r="BR149"/>
  <c r="AY160"/>
  <c r="AV181"/>
  <c r="AU250" i="8"/>
  <c r="AN173"/>
  <c r="BK171" i="7"/>
  <c r="AQ258"/>
  <c r="AS192"/>
  <c r="AM214"/>
  <c r="BF282" i="8"/>
  <c r="BE260"/>
  <c r="BQ239"/>
  <c r="BB228"/>
  <c r="BE258" i="7"/>
  <c r="AQ214"/>
  <c r="BQ184" i="8"/>
  <c r="BL225" i="7"/>
  <c r="AV225"/>
  <c r="AX214"/>
  <c r="BI282" i="8"/>
  <c r="AQ228"/>
  <c r="BE295"/>
  <c r="AX258" i="7"/>
  <c r="BP171"/>
  <c r="AZ160"/>
  <c r="AT206" i="8"/>
  <c r="AZ192" i="7"/>
  <c r="BM295" i="8"/>
  <c r="BO203" i="7"/>
  <c r="BJ160"/>
  <c r="AV203"/>
  <c r="DM261" i="8"/>
  <c r="BH247" i="7"/>
  <c r="AR236"/>
  <c r="AN250" i="8"/>
  <c r="BQ217"/>
  <c r="AX171" i="7"/>
  <c r="AM206" i="8"/>
  <c r="AS260"/>
  <c r="AU217"/>
  <c r="AS203" i="7"/>
  <c r="AN217" i="8"/>
  <c r="AQ295"/>
  <c r="BO149" i="7"/>
  <c r="AR225"/>
  <c r="BP225"/>
  <c r="AY250" i="8"/>
  <c r="BJ195"/>
  <c r="BF236" i="7"/>
  <c r="BQ295" i="8"/>
  <c r="AN184"/>
  <c r="BS247" i="7"/>
  <c r="AW214"/>
  <c r="AU282" i="8"/>
  <c r="AM217"/>
  <c r="BP149" i="7"/>
  <c r="BQ228" i="8"/>
  <c r="BK173"/>
  <c r="AX160" i="7"/>
  <c r="AV160"/>
  <c r="BJ247"/>
  <c r="DN246"/>
  <c r="AS173" i="8"/>
  <c r="AU203" i="7"/>
  <c r="BO228" i="8"/>
  <c r="AY149" i="7"/>
  <c r="AY228" i="8"/>
  <c r="BS160" i="7"/>
  <c r="AL160"/>
  <c r="AR260" i="8"/>
  <c r="BQ192" i="7"/>
  <c r="AV239" i="8"/>
  <c r="BL258" i="7"/>
  <c r="AN192"/>
  <c r="BP203"/>
  <c r="AY181"/>
  <c r="AQ260" i="8"/>
  <c r="BM195"/>
  <c r="AR173"/>
  <c r="BI206"/>
  <c r="BB261"/>
  <c r="AQ239"/>
  <c r="BL250"/>
  <c r="BC217"/>
  <c r="BA225" i="7"/>
  <c r="BD236"/>
  <c r="BC261" i="8"/>
  <c r="AP260"/>
  <c r="AQ282"/>
  <c r="AR214" i="7"/>
  <c r="BG239" i="8"/>
  <c r="AW171" i="7"/>
  <c r="AZ171"/>
  <c r="BM247"/>
  <c r="BQ149"/>
  <c r="BF173" i="8"/>
  <c r="BN282"/>
  <c r="BA181" i="7"/>
  <c r="BH217" i="8"/>
  <c r="BR247" i="7"/>
  <c r="AW160"/>
  <c r="AW247"/>
  <c r="BA236"/>
  <c r="AY217" i="8"/>
  <c r="BP184"/>
  <c r="BE171" i="7"/>
  <c r="BJ217" i="8"/>
  <c r="AT203" i="7"/>
  <c r="BE228" i="8"/>
  <c r="BI228"/>
  <c r="BN181" i="7"/>
  <c r="AW192"/>
  <c r="AO250" i="8"/>
  <c r="BG195"/>
  <c r="BC206"/>
  <c r="AM149" i="7"/>
  <c r="AY171"/>
  <c r="AL250" i="8"/>
  <c r="BN228"/>
  <c r="AQ160" i="7"/>
  <c r="BF250" i="8"/>
  <c r="AO236" i="7"/>
  <c r="BO206" i="8"/>
  <c r="AU228"/>
  <c r="BD250"/>
  <c r="AZ181" i="7"/>
  <c r="BR171"/>
  <c r="BO295" i="8"/>
  <c r="BL195"/>
  <c r="BD295"/>
  <c r="BN295"/>
  <c r="AY195"/>
  <c r="BG295"/>
  <c r="AL214" i="7"/>
  <c r="AS236"/>
  <c r="AO217" i="8"/>
  <c r="BK250"/>
  <c r="BQ247" i="7"/>
  <c r="BD217" i="8"/>
  <c r="AS206"/>
  <c r="AR184"/>
  <c r="AS149" i="7"/>
  <c r="BM160"/>
  <c r="AL261" i="8"/>
  <c r="AR149" i="7"/>
  <c r="BL239" i="8"/>
  <c r="BR282"/>
  <c r="BG282"/>
  <c r="BR261"/>
  <c r="BI181" i="7"/>
  <c r="BF149"/>
  <c r="BR236"/>
  <c r="BL261" i="8"/>
  <c r="BP217"/>
  <c r="AM247" i="7"/>
  <c r="BH173" i="8"/>
  <c r="BD184"/>
  <c r="AU225" i="7"/>
  <c r="BE173" i="8"/>
  <c r="BI260"/>
  <c r="AQ225" i="7"/>
  <c r="AX295" i="8"/>
  <c r="AV250"/>
  <c r="BK195"/>
  <c r="AT217"/>
  <c r="AO192" i="7"/>
  <c r="BS258"/>
  <c r="BQ225"/>
  <c r="AV214"/>
  <c r="BK160"/>
  <c r="AU214"/>
  <c r="BD181"/>
  <c r="BK217" i="8"/>
  <c r="AP225" i="7"/>
  <c r="BA214"/>
  <c r="BD228" i="8"/>
  <c r="BO258" i="7"/>
  <c r="AY236"/>
  <c r="AR282" i="8"/>
  <c r="BN149" i="7"/>
  <c r="BH239" i="8"/>
  <c r="BK181" i="7"/>
  <c r="AV184" i="8"/>
  <c r="BF261"/>
  <c r="BP260"/>
  <c r="DM250"/>
  <c r="BK184"/>
  <c r="BA250"/>
  <c r="BB250"/>
  <c r="BN247" i="7"/>
  <c r="BO160"/>
  <c r="BA171"/>
  <c r="BL181"/>
  <c r="AW206" i="8"/>
  <c r="AW295"/>
  <c r="BL206"/>
  <c r="AT160" i="7"/>
  <c r="AZ214"/>
  <c r="AV192"/>
  <c r="BF195" i="8"/>
  <c r="BM184"/>
  <c r="BN250"/>
  <c r="BS250"/>
  <c r="BR228"/>
  <c r="BR250"/>
  <c r="AO184"/>
  <c r="BM261"/>
  <c r="BG228"/>
  <c r="AT184"/>
  <c r="AO247" i="7"/>
  <c r="AY225"/>
  <c r="AZ239" i="8"/>
  <c r="BI258" i="7"/>
  <c r="BG184" i="8"/>
  <c r="BE192" i="7"/>
  <c r="BF206" i="8"/>
  <c r="AN261"/>
  <c r="BG160" i="7"/>
  <c r="BL282" i="8"/>
  <c r="BC192" i="7"/>
  <c r="AQ192"/>
  <c r="BL236"/>
  <c r="BL184" i="8"/>
  <c r="AY260"/>
  <c r="AZ173"/>
  <c r="BQ160" i="7"/>
  <c r="BT282" i="8"/>
  <c r="BR160" i="7"/>
  <c r="BQ250" i="8"/>
  <c r="AL203" i="7"/>
  <c r="BU247"/>
  <c r="BO173" i="8"/>
  <c r="AV295"/>
  <c r="BB217"/>
  <c r="BP282"/>
  <c r="AM181" i="7"/>
  <c r="AX236"/>
  <c r="AM171"/>
  <c r="BJ239" i="8"/>
  <c r="BO181" i="7"/>
  <c r="AR195" i="8"/>
  <c r="AZ260"/>
  <c r="AO195"/>
  <c r="BH258" i="7"/>
  <c r="BM250" i="8"/>
  <c r="AQ217"/>
  <c r="AU260"/>
  <c r="AT181" i="7"/>
  <c r="BP247"/>
  <c r="BL260" i="8"/>
  <c r="AU184"/>
  <c r="BL192" i="7"/>
  <c r="BA247"/>
  <c r="BJ228" i="8"/>
  <c r="AR295"/>
  <c r="BG214" i="7"/>
  <c r="BI160"/>
  <c r="BS261" i="8"/>
  <c r="AO173"/>
  <c r="AO181" i="7"/>
  <c r="BD282" i="8"/>
  <c r="BM171" i="7"/>
  <c r="AQ250" i="8"/>
  <c r="BD225" i="7"/>
  <c r="AM225"/>
  <c r="AV260" i="8"/>
  <c r="BF258" i="7"/>
  <c r="BE160"/>
  <c r="BB171"/>
  <c r="BP160"/>
  <c r="BH236"/>
  <c r="AZ282" i="8"/>
  <c r="BH282"/>
  <c r="BE247" i="7"/>
  <c r="AW250" i="8"/>
  <c r="BI217"/>
  <c r="BI173"/>
  <c r="BF160" i="7"/>
  <c r="BL295" i="8"/>
  <c r="BH225" i="7"/>
  <c r="BQ260" i="8"/>
  <c r="BL228"/>
  <c r="AZ184"/>
  <c r="AX228"/>
  <c r="BM203" i="7"/>
  <c r="AM173" i="8"/>
  <c r="BE217"/>
  <c r="BK258" i="7"/>
  <c r="BM258"/>
  <c r="BD195" i="8"/>
  <c r="BM236" i="7"/>
  <c r="BM214"/>
  <c r="AV261" i="8"/>
  <c r="AO225" i="7"/>
  <c r="AX247"/>
  <c r="AL206" i="8"/>
  <c r="BA260"/>
  <c r="BA228"/>
  <c r="BS236" i="7"/>
  <c r="BJ258"/>
  <c r="BN195" i="8"/>
  <c r="BJ214" i="7"/>
  <c r="AO160"/>
  <c r="AM282" i="8"/>
  <c r="BM260"/>
  <c r="AR171" i="7"/>
  <c r="AR217" i="8"/>
  <c r="BO261"/>
  <c r="BF225" i="7"/>
  <c r="AM295" i="8"/>
  <c r="BG261"/>
  <c r="BM181" i="7"/>
  <c r="BB236"/>
  <c r="AX261" i="8"/>
  <c r="BL203" i="7"/>
  <c r="AL260" i="8"/>
  <c r="BA195"/>
  <c r="BS260"/>
  <c r="AO203" i="7"/>
  <c r="BP206" i="8"/>
  <c r="BO260"/>
  <c r="AV282"/>
  <c r="AP206"/>
  <c r="AT228"/>
  <c r="BS214" i="7"/>
  <c r="BR195" i="8"/>
  <c r="BN203" i="7"/>
  <c r="AN258"/>
  <c r="AP295" i="8"/>
  <c r="AN260"/>
  <c r="BA295"/>
  <c r="BP250"/>
  <c r="AS261"/>
  <c r="BE203" i="7"/>
  <c r="AT192"/>
  <c r="AZ225"/>
  <c r="AO206" i="8"/>
  <c r="BJ261"/>
  <c r="BG217"/>
  <c r="AX203" i="7"/>
  <c r="AX282" i="8"/>
  <c r="AM236" i="7"/>
  <c r="AP149"/>
  <c r="AR250" i="8"/>
  <c r="AS195"/>
  <c r="AN247" i="7"/>
  <c r="AX192"/>
  <c r="AL195" i="8"/>
  <c r="BA282"/>
  <c r="AM195"/>
  <c r="BB206"/>
  <c r="BC195"/>
  <c r="AO258" i="7"/>
  <c r="BH171"/>
  <c r="BA258"/>
  <c r="BF192"/>
  <c r="AZ258"/>
  <c r="AY258"/>
  <c r="AP192"/>
  <c r="BC282" i="8"/>
  <c r="AY203" i="7"/>
  <c r="BU258"/>
  <c r="BG173" i="8"/>
  <c r="BN206"/>
  <c r="BK261"/>
  <c r="BT260"/>
  <c r="BJ282"/>
  <c r="BG225" i="7"/>
  <c r="BD171"/>
  <c r="BS225"/>
  <c r="AX225"/>
  <c r="BJ203"/>
  <c r="BM217" i="8"/>
  <c r="AN282"/>
  <c r="AS184"/>
  <c r="BC184"/>
  <c r="BK282"/>
  <c r="BP258" i="7"/>
  <c r="AR181"/>
  <c r="AS247"/>
  <c r="BL217" i="8"/>
  <c r="BC247" i="7"/>
  <c r="AL149"/>
  <c r="AX149"/>
  <c r="BN192"/>
  <c r="AL236"/>
  <c r="BI214"/>
  <c r="BG260" i="8"/>
  <c r="BR217"/>
  <c r="BC295"/>
  <c r="AW228"/>
  <c r="BE250"/>
  <c r="AR239"/>
  <c r="BD206"/>
  <c r="AX173"/>
  <c r="BR214" i="7"/>
  <c r="BS282" i="8"/>
  <c r="BI203" i="7"/>
  <c r="AQ149"/>
  <c r="BQ282" i="8"/>
  <c r="BL214" i="7"/>
  <c r="BP236"/>
  <c r="AW260" i="8"/>
  <c r="BC228"/>
  <c r="BS149" i="7"/>
  <c r="BJ192"/>
  <c r="AN236"/>
  <c r="AP195" i="8"/>
  <c r="BM192" i="7"/>
  <c r="BH149"/>
  <c r="BA203"/>
  <c r="BI195" i="8"/>
  <c r="AL192" i="7"/>
  <c r="BK260" i="8"/>
  <c r="DJ188" i="7" l="1"/>
  <c r="DK188" s="1"/>
  <c r="CM281" i="8"/>
  <c r="DB281"/>
  <c r="CY281"/>
  <c r="DH281"/>
  <c r="DE281"/>
  <c r="CQ281"/>
  <c r="CP281"/>
  <c r="CO293"/>
  <c r="DB294"/>
  <c r="CR293"/>
  <c r="DF294"/>
  <c r="DD294"/>
  <c r="CK294"/>
  <c r="DE294"/>
  <c r="DC294"/>
  <c r="CL281"/>
  <c r="CT281"/>
  <c r="CR280"/>
  <c r="CH281"/>
  <c r="DG280"/>
  <c r="DF281"/>
  <c r="CU281"/>
  <c r="CE281"/>
  <c r="CM294"/>
  <c r="DA294"/>
  <c r="CE294"/>
  <c r="DH294"/>
  <c r="CU294"/>
  <c r="CZ294"/>
  <c r="CW294"/>
  <c r="CO280"/>
  <c r="CN281"/>
  <c r="DA281"/>
  <c r="CJ281"/>
  <c r="CK281"/>
  <c r="CI281"/>
  <c r="CW281"/>
  <c r="CG281"/>
  <c r="CN294"/>
  <c r="CL294"/>
  <c r="CV293"/>
  <c r="CQ294"/>
  <c r="CF293"/>
  <c r="CD293"/>
  <c r="BV295"/>
  <c r="BW295" s="1"/>
  <c r="CG294"/>
  <c r="CP294"/>
  <c r="CS281"/>
  <c r="CV280"/>
  <c r="CX281"/>
  <c r="CZ281"/>
  <c r="DC281"/>
  <c r="BV282"/>
  <c r="BW282" s="1"/>
  <c r="CD280"/>
  <c r="CF280"/>
  <c r="DD281"/>
  <c r="CS294"/>
  <c r="CT294"/>
  <c r="CX294"/>
  <c r="CI294"/>
  <c r="CY294"/>
  <c r="DG293"/>
  <c r="CH294"/>
  <c r="CJ294"/>
  <c r="AK332"/>
  <c r="CC320"/>
  <c r="AI310"/>
  <c r="AI314"/>
  <c r="AI306"/>
  <c r="CC298"/>
  <c r="AK310"/>
  <c r="AJ330"/>
  <c r="CB318"/>
  <c r="AK326"/>
  <c r="CC314"/>
  <c r="AK324"/>
  <c r="CC312"/>
  <c r="CB307"/>
  <c r="AJ319"/>
  <c r="AK323"/>
  <c r="CC311"/>
  <c r="AI321"/>
  <c r="AI319"/>
  <c r="CC297"/>
  <c r="AK309"/>
  <c r="CC304"/>
  <c r="AK316"/>
  <c r="AK325"/>
  <c r="CC313"/>
  <c r="AK330"/>
  <c r="CC318"/>
  <c r="AK329"/>
  <c r="CC317"/>
  <c r="AI323"/>
  <c r="AI327"/>
  <c r="AI312"/>
  <c r="CC303"/>
  <c r="AK315"/>
  <c r="AI320"/>
  <c r="AI341"/>
  <c r="AI313"/>
  <c r="AI316"/>
  <c r="CW227"/>
  <c r="CH249"/>
  <c r="DG182"/>
  <c r="CN260"/>
  <c r="DG204"/>
  <c r="CF237"/>
  <c r="CZ259"/>
  <c r="DE172"/>
  <c r="CD248"/>
  <c r="DH205"/>
  <c r="CK183"/>
  <c r="DA260"/>
  <c r="DC216"/>
  <c r="CY259"/>
  <c r="CZ183"/>
  <c r="CO258"/>
  <c r="CZ172"/>
  <c r="CO259"/>
  <c r="CT172"/>
  <c r="DB249"/>
  <c r="CL227"/>
  <c r="CR182"/>
  <c r="DD260"/>
  <c r="CP205"/>
  <c r="CG260"/>
  <c r="CL172"/>
  <c r="CT249"/>
  <c r="CD226"/>
  <c r="CV215"/>
  <c r="DE194"/>
  <c r="CQ227"/>
  <c r="CM172"/>
  <c r="DC249"/>
  <c r="CO237"/>
  <c r="DE259"/>
  <c r="CJ216"/>
  <c r="CS194"/>
  <c r="CE227"/>
  <c r="CE183"/>
  <c r="CU260"/>
  <c r="CG238"/>
  <c r="CW259"/>
  <c r="DH172"/>
  <c r="CK194"/>
  <c r="DD227"/>
  <c r="DF238"/>
  <c r="CM260"/>
  <c r="CE216"/>
  <c r="CL194"/>
  <c r="DG226"/>
  <c r="DC172"/>
  <c r="CJ249"/>
  <c r="DE205"/>
  <c r="DE238"/>
  <c r="CL259"/>
  <c r="CZ216"/>
  <c r="CU227"/>
  <c r="CU183"/>
  <c r="CO204"/>
  <c r="CW238"/>
  <c r="CD258"/>
  <c r="CR215"/>
  <c r="DA194"/>
  <c r="CM227"/>
  <c r="CM183"/>
  <c r="DC260"/>
  <c r="CU216"/>
  <c r="DB194"/>
  <c r="CQ259"/>
  <c r="CN172"/>
  <c r="CZ249"/>
  <c r="CH172"/>
  <c r="CP249"/>
  <c r="CS205"/>
  <c r="CL183"/>
  <c r="DB260"/>
  <c r="DF216"/>
  <c r="CJ194"/>
  <c r="DA227"/>
  <c r="CD237"/>
  <c r="CD182"/>
  <c r="CT260"/>
  <c r="CX216"/>
  <c r="CS227"/>
  <c r="CE172"/>
  <c r="CU249"/>
  <c r="DB205"/>
  <c r="DH238"/>
  <c r="CS260"/>
  <c r="CX172"/>
  <c r="DF249"/>
  <c r="CP227"/>
  <c r="CY216"/>
  <c r="DF194"/>
  <c r="CU259"/>
  <c r="CV182"/>
  <c r="DH260"/>
  <c r="CT238"/>
  <c r="CQ216"/>
  <c r="CX194"/>
  <c r="CM259"/>
  <c r="CN183"/>
  <c r="CZ260"/>
  <c r="CU205"/>
  <c r="CY238"/>
  <c r="CN259"/>
  <c r="CN216"/>
  <c r="CW194"/>
  <c r="CI227"/>
  <c r="CI183"/>
  <c r="CY260"/>
  <c r="CI205"/>
  <c r="CM238"/>
  <c r="CG172"/>
  <c r="CO248"/>
  <c r="DH183"/>
  <c r="CQ260"/>
  <c r="DG215"/>
  <c r="CE238"/>
  <c r="DC259"/>
  <c r="DD183"/>
  <c r="CG249"/>
  <c r="CD204"/>
  <c r="CJ238"/>
  <c r="DD259"/>
  <c r="DD216"/>
  <c r="CD193"/>
  <c r="CY227"/>
  <c r="CY183"/>
  <c r="CF259"/>
  <c r="CY205"/>
  <c r="DC238"/>
  <c r="CR258"/>
  <c r="CW172"/>
  <c r="DE249"/>
  <c r="DB216"/>
  <c r="CQ183"/>
  <c r="DG259"/>
  <c r="CQ205"/>
  <c r="CJ259"/>
  <c r="CO171"/>
  <c r="CW249"/>
  <c r="CT205"/>
  <c r="CZ238"/>
  <c r="CK260"/>
  <c r="CM216"/>
  <c r="CT194"/>
  <c r="CI259"/>
  <c r="CJ183"/>
  <c r="CV259"/>
  <c r="CH205"/>
  <c r="CN238"/>
  <c r="DH259"/>
  <c r="CD171"/>
  <c r="CL249"/>
  <c r="DF172"/>
  <c r="CF193"/>
  <c r="DG171"/>
  <c r="CN249"/>
  <c r="CF204"/>
  <c r="CP259"/>
  <c r="CF215"/>
  <c r="CO193"/>
  <c r="DH227"/>
  <c r="DF183"/>
  <c r="CM249"/>
  <c r="CS216"/>
  <c r="DD194"/>
  <c r="CX205"/>
  <c r="DD238"/>
  <c r="CV226"/>
  <c r="CE260"/>
  <c r="CK216"/>
  <c r="CV193"/>
  <c r="CG259"/>
  <c r="CR171"/>
  <c r="DD249"/>
  <c r="CN227"/>
  <c r="CP238"/>
  <c r="DF259"/>
  <c r="DA183"/>
  <c r="CH260"/>
  <c r="CM205"/>
  <c r="CQ238"/>
  <c r="CF258"/>
  <c r="CK172"/>
  <c r="CS249"/>
  <c r="CK205"/>
  <c r="CO182"/>
  <c r="DE260"/>
  <c r="CI194"/>
  <c r="DB227"/>
  <c r="CK249"/>
  <c r="DF205"/>
  <c r="CG183"/>
  <c r="CW260"/>
  <c r="DB172"/>
  <c r="CT227"/>
  <c r="CH183"/>
  <c r="CX260"/>
  <c r="DC205"/>
  <c r="DG237"/>
  <c r="CV258"/>
  <c r="DA172"/>
  <c r="CR204"/>
  <c r="DE183"/>
  <c r="CL260"/>
  <c r="CP216"/>
  <c r="CY194"/>
  <c r="CK227"/>
  <c r="CS172"/>
  <c r="DA249"/>
  <c r="DA205"/>
  <c r="CW183"/>
  <c r="CD259"/>
  <c r="CH216"/>
  <c r="CQ194"/>
  <c r="CX183"/>
  <c r="CE249"/>
  <c r="CL205"/>
  <c r="CR237"/>
  <c r="CJ227"/>
  <c r="DD205"/>
  <c r="CL238"/>
  <c r="DB259"/>
  <c r="CI216"/>
  <c r="CE259"/>
  <c r="CF182"/>
  <c r="CR259"/>
  <c r="DA216"/>
  <c r="CT259"/>
  <c r="DH216"/>
  <c r="CH194"/>
  <c r="DC227"/>
  <c r="DC183"/>
  <c r="CJ260"/>
  <c r="CE205"/>
  <c r="CI238"/>
  <c r="DG258"/>
  <c r="DD172"/>
  <c r="CG194"/>
  <c r="CZ227"/>
  <c r="DB238"/>
  <c r="CI260"/>
  <c r="DB183"/>
  <c r="CI249"/>
  <c r="CO215"/>
  <c r="CZ194"/>
  <c r="CK259"/>
  <c r="CP172"/>
  <c r="CX249"/>
  <c r="CH227"/>
  <c r="CZ205"/>
  <c r="CT183"/>
  <c r="CG216"/>
  <c r="CR193"/>
  <c r="CU172"/>
  <c r="CJ205"/>
  <c r="CS183"/>
  <c r="CD215"/>
  <c r="CM194"/>
  <c r="DF227"/>
  <c r="CI172"/>
  <c r="CY249"/>
  <c r="DE216"/>
  <c r="CK238"/>
  <c r="DA259"/>
  <c r="CE194"/>
  <c r="CX227"/>
  <c r="CQ249"/>
  <c r="CW216"/>
  <c r="DH194"/>
  <c r="CS259"/>
  <c r="CF171"/>
  <c r="CR248"/>
  <c r="CN205"/>
  <c r="CP260"/>
  <c r="CT216"/>
  <c r="DC194"/>
  <c r="CO226"/>
  <c r="CY172"/>
  <c r="CF248"/>
  <c r="CW205"/>
  <c r="DA238"/>
  <c r="CH259"/>
  <c r="CL216"/>
  <c r="CU194"/>
  <c r="CG227"/>
  <c r="CQ172"/>
  <c r="DG248"/>
  <c r="CG205"/>
  <c r="CS238"/>
  <c r="CV171"/>
  <c r="DH249"/>
  <c r="CR226"/>
  <c r="CP183"/>
  <c r="DF260"/>
  <c r="CN194"/>
  <c r="DE227"/>
  <c r="CJ172"/>
  <c r="CV248"/>
  <c r="CF226"/>
  <c r="CV204"/>
  <c r="CH238"/>
  <c r="CX259"/>
  <c r="A1261"/>
  <c r="P1221"/>
  <c r="A1300"/>
  <c r="P1260"/>
  <c r="A1378"/>
  <c r="A1418" s="1"/>
  <c r="A1458" s="1"/>
  <c r="P1338"/>
  <c r="A1497"/>
  <c r="P1457"/>
  <c r="A1339"/>
  <c r="P1299"/>
  <c r="P622"/>
  <c r="A662"/>
  <c r="A702" s="1"/>
  <c r="A742" s="1"/>
  <c r="A782" s="1"/>
  <c r="A822" s="1"/>
  <c r="A862" s="1"/>
  <c r="A902" s="1"/>
  <c r="A942" s="1"/>
  <c r="A982" s="1"/>
  <c r="A1022" s="1"/>
  <c r="A1062" s="1"/>
  <c r="A1102" s="1"/>
  <c r="A1142" s="1"/>
  <c r="A1182" s="1"/>
  <c r="A1222" s="1"/>
  <c r="DJ135" i="7"/>
  <c r="DK135" s="1"/>
  <c r="DJ211"/>
  <c r="DK211" s="1"/>
  <c r="DJ222"/>
  <c r="DK222" s="1"/>
  <c r="DJ168"/>
  <c r="DK168" s="1"/>
  <c r="DJ157"/>
  <c r="DK157" s="1"/>
  <c r="DJ233"/>
  <c r="DK233" s="1"/>
  <c r="DJ178"/>
  <c r="DK178" s="1"/>
  <c r="DJ200"/>
  <c r="DK200" s="1"/>
  <c r="DJ146"/>
  <c r="DK146" s="1"/>
  <c r="DJ189"/>
  <c r="DK189" s="1"/>
  <c r="DK136"/>
  <c r="CP158"/>
  <c r="CP234"/>
  <c r="CP212"/>
  <c r="CP179"/>
  <c r="CP169"/>
  <c r="CP256"/>
  <c r="CP190"/>
  <c r="CP223"/>
  <c r="CP201"/>
  <c r="CP147"/>
  <c r="CP245"/>
  <c r="CW158"/>
  <c r="CW234"/>
  <c r="CW212"/>
  <c r="CW179"/>
  <c r="CW169"/>
  <c r="CW256"/>
  <c r="CW190"/>
  <c r="CW223"/>
  <c r="CW201"/>
  <c r="CW245"/>
  <c r="CV159"/>
  <c r="CX159"/>
  <c r="CY159"/>
  <c r="CZ159"/>
  <c r="DA159"/>
  <c r="DB159"/>
  <c r="DC159"/>
  <c r="DD159"/>
  <c r="DE159"/>
  <c r="DF159"/>
  <c r="CU235"/>
  <c r="CV235"/>
  <c r="CX235"/>
  <c r="CY235"/>
  <c r="CZ235"/>
  <c r="DA235"/>
  <c r="DB235"/>
  <c r="DC235"/>
  <c r="DD235"/>
  <c r="DE235"/>
  <c r="DF235"/>
  <c r="CV213"/>
  <c r="CX213"/>
  <c r="CY213"/>
  <c r="CZ213"/>
  <c r="DA213"/>
  <c r="DB213"/>
  <c r="DC213"/>
  <c r="DD213"/>
  <c r="DE213"/>
  <c r="DF213"/>
  <c r="CU180"/>
  <c r="CV180"/>
  <c r="CX180"/>
  <c r="CY180"/>
  <c r="CZ180"/>
  <c r="DA180"/>
  <c r="DB180"/>
  <c r="DD180"/>
  <c r="DE180"/>
  <c r="DF180"/>
  <c r="CU170"/>
  <c r="CV170"/>
  <c r="CX170"/>
  <c r="CY170"/>
  <c r="CZ170"/>
  <c r="DA170"/>
  <c r="DB170"/>
  <c r="DC170"/>
  <c r="DD170"/>
  <c r="DF170"/>
  <c r="CU257"/>
  <c r="CV257"/>
  <c r="CX257"/>
  <c r="CY257"/>
  <c r="CZ257"/>
  <c r="DA257"/>
  <c r="DB257"/>
  <c r="DC257"/>
  <c r="DD257"/>
  <c r="DE257"/>
  <c r="DF257"/>
  <c r="CU191"/>
  <c r="CV191"/>
  <c r="CX191"/>
  <c r="CY191"/>
  <c r="CZ191"/>
  <c r="DA191"/>
  <c r="DB191"/>
  <c r="DC191"/>
  <c r="DE191"/>
  <c r="DF191"/>
  <c r="CU224"/>
  <c r="CV224"/>
  <c r="CX224"/>
  <c r="CY224"/>
  <c r="CZ224"/>
  <c r="DA224"/>
  <c r="DB224"/>
  <c r="DC224"/>
  <c r="DD224"/>
  <c r="DE224"/>
  <c r="DF224"/>
  <c r="CU202"/>
  <c r="CV202"/>
  <c r="CX202"/>
  <c r="CY202"/>
  <c r="CZ202"/>
  <c r="DA202"/>
  <c r="DB202"/>
  <c r="DC202"/>
  <c r="DD202"/>
  <c r="DE202"/>
  <c r="DF202"/>
  <c r="CU148"/>
  <c r="CV148"/>
  <c r="CX148"/>
  <c r="CY148"/>
  <c r="DA148"/>
  <c r="DB148"/>
  <c r="DC148"/>
  <c r="DF148"/>
  <c r="CU246"/>
  <c r="CV246"/>
  <c r="CX246"/>
  <c r="CY246"/>
  <c r="CZ246"/>
  <c r="DA246"/>
  <c r="DB246"/>
  <c r="DC246"/>
  <c r="DD246"/>
  <c r="DE246"/>
  <c r="DF246"/>
  <c r="CS158"/>
  <c r="CS234"/>
  <c r="CS212"/>
  <c r="CS179"/>
  <c r="CS169"/>
  <c r="CS256"/>
  <c r="CS190"/>
  <c r="CS223"/>
  <c r="CS201"/>
  <c r="CS147"/>
  <c r="CS245"/>
  <c r="CQ159"/>
  <c r="CQ235"/>
  <c r="CQ213"/>
  <c r="CQ180"/>
  <c r="CQ170"/>
  <c r="CQ257"/>
  <c r="CQ191"/>
  <c r="CQ224"/>
  <c r="CQ202"/>
  <c r="CQ148"/>
  <c r="CQ387" s="1"/>
  <c r="CQ246"/>
  <c r="CJ159"/>
  <c r="CJ235"/>
  <c r="CJ213"/>
  <c r="CJ170"/>
  <c r="CJ257"/>
  <c r="CJ191"/>
  <c r="CJ224"/>
  <c r="CJ148"/>
  <c r="CJ246"/>
  <c r="CF159"/>
  <c r="CF235"/>
  <c r="CF213"/>
  <c r="CF180"/>
  <c r="CF170"/>
  <c r="CF257"/>
  <c r="CF191"/>
  <c r="CF224"/>
  <c r="CF202"/>
  <c r="CF148"/>
  <c r="CF246"/>
  <c r="CT159"/>
  <c r="CT235"/>
  <c r="CT213"/>
  <c r="CT180"/>
  <c r="CT170"/>
  <c r="CT257"/>
  <c r="CT191"/>
  <c r="CT224"/>
  <c r="CT202"/>
  <c r="AX387"/>
  <c r="CT148"/>
  <c r="CT246"/>
  <c r="A108" i="8"/>
  <c r="P108" s="1"/>
  <c r="P68"/>
  <c r="DI386" i="7"/>
  <c r="P457" i="8"/>
  <c r="A576"/>
  <c r="P576" s="1"/>
  <c r="P927"/>
  <c r="P1007"/>
  <c r="P298"/>
  <c r="P223"/>
  <c r="A543"/>
  <c r="P543" s="1"/>
  <c r="A623"/>
  <c r="A148"/>
  <c r="A188" s="1"/>
  <c r="P147"/>
  <c r="P264"/>
  <c r="A224"/>
  <c r="A304" s="1"/>
  <c r="A344" s="1"/>
  <c r="A384" s="1"/>
  <c r="A424" s="1"/>
  <c r="A464" s="1"/>
  <c r="A504" s="1"/>
  <c r="P375"/>
  <c r="P500"/>
  <c r="P421"/>
  <c r="P339"/>
  <c r="A30"/>
  <c r="P29"/>
  <c r="A69"/>
  <c r="P849"/>
  <c r="A265"/>
  <c r="P185"/>
  <c r="P1492"/>
  <c r="DI180" i="7"/>
  <c r="DH180"/>
  <c r="DH202"/>
  <c r="DI224"/>
  <c r="DH246"/>
  <c r="DI191"/>
  <c r="DH213"/>
  <c r="DI170"/>
  <c r="DI213"/>
  <c r="DH170"/>
  <c r="DH224"/>
  <c r="DI159"/>
  <c r="DI246"/>
  <c r="DI148"/>
  <c r="DH191"/>
  <c r="DH148"/>
  <c r="DH235"/>
  <c r="DH159"/>
  <c r="DI235"/>
  <c r="DI202"/>
  <c r="DI149"/>
  <c r="BS387"/>
  <c r="BP387"/>
  <c r="CC149"/>
  <c r="AC65"/>
  <c r="CB260" i="8"/>
  <c r="AJ272"/>
  <c r="AJ284" s="1"/>
  <c r="AC66" i="7"/>
  <c r="P1498"/>
  <c r="N265"/>
  <c r="CC225"/>
  <c r="AJ226"/>
  <c r="AJ204"/>
  <c r="CC203"/>
  <c r="CC247"/>
  <c r="AJ248"/>
  <c r="AJ161"/>
  <c r="CC160"/>
  <c r="AJ237"/>
  <c r="CC236"/>
  <c r="AJ215"/>
  <c r="CC214"/>
  <c r="AJ182"/>
  <c r="CC181"/>
  <c r="CC171"/>
  <c r="AJ172"/>
  <c r="AJ270"/>
  <c r="AJ282" s="1"/>
  <c r="CC258"/>
  <c r="AJ259"/>
  <c r="CC192"/>
  <c r="AJ193"/>
  <c r="P1510"/>
  <c r="P1520"/>
  <c r="P91"/>
  <c r="P1516"/>
  <c r="P1492"/>
  <c r="P1505"/>
  <c r="P1489"/>
  <c r="P1487"/>
  <c r="CB206" i="8"/>
  <c r="AJ218"/>
  <c r="CB228"/>
  <c r="AJ240"/>
  <c r="CB173"/>
  <c r="AJ185"/>
  <c r="CB184"/>
  <c r="AJ196"/>
  <c r="CB239"/>
  <c r="AJ251"/>
  <c r="CB195"/>
  <c r="AJ207"/>
  <c r="CB261"/>
  <c r="AJ273"/>
  <c r="AJ285" s="1"/>
  <c r="N64" i="7"/>
  <c r="CB217" i="8"/>
  <c r="AJ229"/>
  <c r="CB250"/>
  <c r="AJ262"/>
  <c r="BN259" i="7"/>
  <c r="AN240" i="8"/>
  <c r="BB226" i="7"/>
  <c r="AX272" i="8"/>
  <c r="AU161" i="7"/>
  <c r="BS270"/>
  <c r="BA229" i="8"/>
  <c r="BE248" i="7"/>
  <c r="BK251" i="8"/>
  <c r="AQ207"/>
  <c r="AM262"/>
  <c r="BH237" i="7"/>
  <c r="AR282"/>
  <c r="BB182"/>
  <c r="AQ237"/>
  <c r="BO262" i="8"/>
  <c r="AO307"/>
  <c r="BI294"/>
  <c r="AN307"/>
  <c r="DN247" i="7"/>
  <c r="BN251" i="8"/>
  <c r="AV240"/>
  <c r="BC218"/>
  <c r="BM251"/>
  <c r="BO172" i="7"/>
  <c r="AO282"/>
  <c r="AW204"/>
  <c r="BK229" i="8"/>
  <c r="AL218"/>
  <c r="BI248" i="7"/>
  <c r="BM229" i="8"/>
  <c r="BK282" i="7"/>
  <c r="AY307" i="8"/>
  <c r="BL270" i="7"/>
  <c r="AM215"/>
  <c r="AT193"/>
  <c r="AS282"/>
  <c r="AV259"/>
  <c r="AP204"/>
  <c r="BD240" i="8"/>
  <c r="AY237" i="7"/>
  <c r="AL207" i="8"/>
  <c r="BL193" i="7"/>
  <c r="BH215"/>
  <c r="BE237"/>
  <c r="BF240" i="8"/>
  <c r="BI182" i="7"/>
  <c r="BB272" i="8"/>
  <c r="AZ226" i="7"/>
  <c r="AR272" i="8"/>
  <c r="BC251"/>
  <c r="AT196"/>
  <c r="AN182" i="7"/>
  <c r="AM294" i="8"/>
  <c r="BM270" i="7"/>
  <c r="BK273" i="8"/>
  <c r="BR229"/>
  <c r="BD294"/>
  <c r="BB196"/>
  <c r="AY262"/>
  <c r="BJ294"/>
  <c r="BH193" i="7"/>
  <c r="BE172"/>
  <c r="BG273" i="8"/>
  <c r="BF237" i="7"/>
  <c r="BO215"/>
  <c r="BF161"/>
  <c r="AT161"/>
  <c r="AP259"/>
  <c r="BO307" i="8"/>
  <c r="AR259" i="7"/>
  <c r="AR161"/>
  <c r="BD262" i="8"/>
  <c r="AL229"/>
  <c r="BB160" i="7"/>
  <c r="AO270"/>
  <c r="BC248"/>
  <c r="AL193"/>
  <c r="AX185" i="8"/>
  <c r="AZ215" i="7"/>
  <c r="BB282"/>
  <c r="BQ182"/>
  <c r="BF196" i="8"/>
  <c r="AR229"/>
  <c r="BH229"/>
  <c r="BS251"/>
  <c r="BD248" i="7"/>
  <c r="AW218" i="8"/>
  <c r="BH161" i="7"/>
  <c r="AP307" i="8"/>
  <c r="AN161" i="7"/>
  <c r="BD251" i="8"/>
  <c r="BL282" i="7"/>
  <c r="BL272" i="8"/>
  <c r="AU204" i="7"/>
  <c r="BE193"/>
  <c r="BN262" i="8"/>
  <c r="BG218"/>
  <c r="AX226" i="7"/>
  <c r="AS251" i="8"/>
  <c r="AZ237" i="7"/>
  <c r="BN226"/>
  <c r="AW182"/>
  <c r="AV182"/>
  <c r="BE229" i="8"/>
  <c r="BF229"/>
  <c r="AP272"/>
  <c r="AX248" i="7"/>
  <c r="BP182"/>
  <c r="BH262" i="8"/>
  <c r="AN204" i="7"/>
  <c r="AM270"/>
  <c r="AX294" i="8"/>
  <c r="BE204" i="7"/>
  <c r="AU307" i="8"/>
  <c r="AT215" i="7"/>
  <c r="AO161"/>
  <c r="AU270"/>
  <c r="BL240" i="8"/>
  <c r="BJ226" i="7"/>
  <c r="AU229" i="8"/>
  <c r="BF282" i="7"/>
  <c r="BU259"/>
  <c r="AO207" i="8"/>
  <c r="BB161" i="7"/>
  <c r="AX207" i="8"/>
  <c r="AO172" i="7"/>
  <c r="BR172"/>
  <c r="BP240" i="8"/>
  <c r="BK196"/>
  <c r="BJ259" i="7"/>
  <c r="BE207" i="8"/>
  <c r="BF182" i="7"/>
  <c r="AT240" i="8"/>
  <c r="BG161" i="7"/>
  <c r="AX262" i="8"/>
  <c r="BG282" i="7"/>
  <c r="BD259"/>
  <c r="BH182"/>
  <c r="AU215"/>
  <c r="BA272" i="8"/>
  <c r="BN282" i="7"/>
  <c r="BT259"/>
  <c r="BO218" i="8"/>
  <c r="BD272"/>
  <c r="AP294"/>
  <c r="AW262"/>
  <c r="BC294"/>
  <c r="AM272"/>
  <c r="BO270" i="7"/>
  <c r="BC161"/>
  <c r="BR248"/>
  <c r="AS226"/>
  <c r="AU294" i="8"/>
  <c r="BE185"/>
  <c r="AS259" i="7"/>
  <c r="BQ251" i="8"/>
  <c r="AP182" i="7"/>
  <c r="BM240" i="8"/>
  <c r="AU262"/>
  <c r="AL196"/>
  <c r="AX229"/>
  <c r="BS273"/>
  <c r="BK270" i="7"/>
  <c r="AQ203"/>
  <c r="AT270"/>
  <c r="BP237"/>
  <c r="AY172"/>
  <c r="AV204"/>
  <c r="AV196" i="8"/>
  <c r="BM307"/>
  <c r="AQ282" i="7"/>
  <c r="BL196" i="8"/>
  <c r="BJ262"/>
  <c r="AT226" i="7"/>
  <c r="BU282"/>
  <c r="AV172"/>
  <c r="BT262" i="8"/>
  <c r="AM248" i="7"/>
  <c r="BL229" i="8"/>
  <c r="BB229"/>
  <c r="AR218"/>
  <c r="AM161" i="7"/>
  <c r="AN207" i="8"/>
  <c r="BT307"/>
  <c r="BA204" i="7"/>
  <c r="AW193"/>
  <c r="BS237"/>
  <c r="AS207" i="8"/>
  <c r="AR270" i="7"/>
  <c r="BP226"/>
  <c r="AP193"/>
  <c r="AP226"/>
  <c r="AS248"/>
  <c r="BP193"/>
  <c r="AX282"/>
  <c r="BQ259"/>
  <c r="BP259"/>
  <c r="AN226"/>
  <c r="BK237"/>
  <c r="BA262" i="8"/>
  <c r="BH294"/>
  <c r="BJ185"/>
  <c r="AQ262"/>
  <c r="BH207"/>
  <c r="BR251"/>
  <c r="BO259" i="7"/>
  <c r="AY196" i="8"/>
  <c r="AS161" i="7"/>
  <c r="BQ218" i="8"/>
  <c r="AQ272"/>
  <c r="AU196"/>
  <c r="BA251"/>
  <c r="BI207"/>
  <c r="BC282" i="7"/>
  <c r="BH226"/>
  <c r="AP248"/>
  <c r="BQ215"/>
  <c r="BI196" i="8"/>
  <c r="BK149" i="7"/>
  <c r="BS259"/>
  <c r="AO218" i="8"/>
  <c r="BI215" i="7"/>
  <c r="AR262" i="8"/>
  <c r="AP262"/>
  <c r="AP214" i="7"/>
  <c r="BG251" i="8"/>
  <c r="BK182" i="7"/>
  <c r="BH172"/>
  <c r="BQ172"/>
  <c r="BJ272" i="8"/>
  <c r="AX195"/>
  <c r="BG248" i="7"/>
  <c r="BJ270"/>
  <c r="BH185" i="8"/>
  <c r="BA185"/>
  <c r="AZ307"/>
  <c r="AY294"/>
  <c r="BN240"/>
  <c r="BJ251"/>
  <c r="BK192" i="7"/>
  <c r="BS248"/>
  <c r="BI272" i="8"/>
  <c r="BP229"/>
  <c r="BA193" i="7"/>
  <c r="BS307" i="8"/>
  <c r="BR282" i="7"/>
  <c r="AX161"/>
  <c r="BD218" i="8"/>
  <c r="AZ207"/>
  <c r="AW229"/>
  <c r="BR215" i="7"/>
  <c r="BP307" i="8"/>
  <c r="BJ307"/>
  <c r="AZ259" i="7"/>
  <c r="AP172"/>
  <c r="BO161"/>
  <c r="BO273" i="8"/>
  <c r="AQ229"/>
  <c r="AQ204" i="7"/>
  <c r="AM218" i="8"/>
  <c r="BL226" i="7"/>
  <c r="BH240" i="8"/>
  <c r="AT262"/>
  <c r="BD182" i="7"/>
  <c r="BO182"/>
  <c r="BM182"/>
  <c r="BS193"/>
  <c r="BH196" i="8"/>
  <c r="BT251"/>
  <c r="BP215" i="7"/>
  <c r="BF251" i="8"/>
  <c r="BJ196"/>
  <c r="AZ218"/>
  <c r="AS294"/>
  <c r="BI172" i="7"/>
  <c r="AT229" i="8"/>
  <c r="BN248" i="7"/>
  <c r="AW294" i="8"/>
  <c r="BE273"/>
  <c r="BA307"/>
  <c r="BJ273"/>
  <c r="BG207"/>
  <c r="BP251"/>
  <c r="BS262"/>
  <c r="AN196"/>
  <c r="BP248" i="7"/>
  <c r="AQ270"/>
  <c r="BL185" i="8"/>
  <c r="AR307"/>
  <c r="BF193" i="7"/>
  <c r="AN193"/>
  <c r="BH273" i="8"/>
  <c r="AN262"/>
  <c r="AM237" i="7"/>
  <c r="BR226"/>
  <c r="AL262" i="8"/>
  <c r="BB270" i="7"/>
  <c r="BP270"/>
  <c r="AR193"/>
  <c r="BF218" i="8"/>
  <c r="BA218"/>
  <c r="AW215" i="7"/>
  <c r="BK161"/>
  <c r="BI262" i="8"/>
  <c r="BM237" i="7"/>
  <c r="AU218" i="8"/>
  <c r="BK240"/>
  <c r="AY161" i="7"/>
  <c r="BG204"/>
  <c r="BD282"/>
  <c r="AU226"/>
  <c r="BB237"/>
  <c r="BB251" i="8"/>
  <c r="BC193" i="7"/>
  <c r="BJ282"/>
  <c r="BL237"/>
  <c r="BB248"/>
  <c r="BC239" i="8"/>
  <c r="AM226" i="7"/>
  <c r="BH204"/>
  <c r="BG272" i="8"/>
  <c r="BS204" i="7"/>
  <c r="BH248"/>
  <c r="AT204"/>
  <c r="BC259"/>
  <c r="AR248"/>
  <c r="AP161"/>
  <c r="AM282"/>
  <c r="AM204"/>
  <c r="BM215"/>
  <c r="AU240" i="8"/>
  <c r="AN272"/>
  <c r="BQ262"/>
  <c r="AS237" i="7"/>
  <c r="AR251" i="8"/>
  <c r="BL171" i="7"/>
  <c r="AY193"/>
  <c r="BO204"/>
  <c r="BM207" i="8"/>
  <c r="AQ161" i="7"/>
  <c r="BQ161"/>
  <c r="AP229" i="8"/>
  <c r="AZ182" i="7"/>
  <c r="AU282"/>
  <c r="AQ193"/>
  <c r="AS272" i="8"/>
  <c r="AU207"/>
  <c r="BQ237" i="7"/>
  <c r="AR215"/>
  <c r="BI273" i="8"/>
  <c r="AT237" i="7"/>
  <c r="AV294" i="8"/>
  <c r="BD226" i="7"/>
  <c r="BA294" i="8"/>
  <c r="BP294"/>
  <c r="BC237" i="7"/>
  <c r="BR259"/>
  <c r="BH259"/>
  <c r="BD185" i="8"/>
  <c r="BK215" i="7"/>
  <c r="BE226"/>
  <c r="AY215"/>
  <c r="BA196" i="8"/>
  <c r="AP240"/>
  <c r="AS270" i="7"/>
  <c r="BC270"/>
  <c r="AN237"/>
  <c r="BE196" i="8"/>
  <c r="BI204" i="7"/>
  <c r="AT273" i="8"/>
  <c r="AP215" i="7"/>
  <c r="AL215"/>
  <c r="AY272" i="8"/>
  <c r="AZ240"/>
  <c r="BF273"/>
  <c r="AO294"/>
  <c r="BA226" i="7"/>
  <c r="BS226"/>
  <c r="AX193"/>
  <c r="DM307" i="8"/>
  <c r="BA259" i="7"/>
  <c r="BA237"/>
  <c r="AX237"/>
  <c r="AQ273" i="8"/>
  <c r="AO240"/>
  <c r="BM218"/>
  <c r="BB215" i="7"/>
  <c r="BD273" i="8"/>
  <c r="BC307"/>
  <c r="AL248" i="7"/>
  <c r="AL172"/>
  <c r="AP185" i="8"/>
  <c r="BP262"/>
  <c r="DN258" i="7"/>
  <c r="AL182"/>
  <c r="AX218" i="8"/>
  <c r="BC204" i="7"/>
  <c r="BB307" i="8"/>
  <c r="AZ229"/>
  <c r="BT294"/>
  <c r="BK307"/>
  <c r="AO226" i="7"/>
  <c r="BF270"/>
  <c r="AO204"/>
  <c r="AN251" i="8"/>
  <c r="AU272"/>
  <c r="BI237" i="7"/>
  <c r="BK262" i="8"/>
  <c r="BT282" i="7"/>
  <c r="AS273" i="8"/>
  <c r="BG172" i="7"/>
  <c r="BQ240" i="8"/>
  <c r="BO196"/>
  <c r="AY185"/>
  <c r="AP251"/>
  <c r="AL240"/>
  <c r="AY270" i="7"/>
  <c r="AL237"/>
  <c r="BI307" i="8"/>
  <c r="BI251"/>
  <c r="AV215" i="7"/>
  <c r="BQ272" i="8"/>
  <c r="BR185"/>
  <c r="AZ248" i="7"/>
  <c r="AZ294" i="8"/>
  <c r="AO251"/>
  <c r="BO207"/>
  <c r="BN172" i="7"/>
  <c r="BH218" i="8"/>
  <c r="AS193" i="7"/>
  <c r="AT259"/>
  <c r="AW240" i="8"/>
  <c r="BP282" i="7"/>
  <c r="AX240" i="8"/>
  <c r="BF204" i="7"/>
  <c r="BP185" i="8"/>
  <c r="BN229"/>
  <c r="AU172" i="7"/>
  <c r="BF207" i="8"/>
  <c r="AL161" i="7"/>
  <c r="BR307" i="8"/>
  <c r="AO149" i="7"/>
  <c r="BA207" i="8"/>
  <c r="BR161" i="7"/>
  <c r="DM251" i="8"/>
  <c r="AN185"/>
  <c r="BD172" i="7"/>
  <c r="BE294" i="8"/>
  <c r="BN185"/>
  <c r="BM259" i="7"/>
  <c r="BF248"/>
  <c r="AR172"/>
  <c r="BG259"/>
  <c r="BC229" i="8"/>
  <c r="BI226" i="7"/>
  <c r="BL307" i="8"/>
  <c r="BM282" i="7"/>
  <c r="BS161"/>
  <c r="AP270"/>
  <c r="BR294" i="8"/>
  <c r="BK207"/>
  <c r="AW237" i="7"/>
  <c r="BP196" i="8"/>
  <c r="BG229"/>
  <c r="AQ248" i="7"/>
  <c r="BF259"/>
  <c r="AP218" i="8"/>
  <c r="BU270" i="7"/>
  <c r="AT282"/>
  <c r="AY182"/>
  <c r="AN282"/>
  <c r="AQ259"/>
  <c r="BB218" i="8"/>
  <c r="AQ226" i="7"/>
  <c r="BG237"/>
  <c r="AW172"/>
  <c r="AV229" i="8"/>
  <c r="AY282" i="7"/>
  <c r="BJ207" i="8"/>
  <c r="AX204" i="7"/>
  <c r="BC226"/>
  <c r="BC262" i="8"/>
  <c r="BC240"/>
  <c r="BJ229"/>
  <c r="BM161" i="7"/>
  <c r="BP207" i="8"/>
  <c r="AZ262"/>
  <c r="BE270" i="7"/>
  <c r="BC273" i="8"/>
  <c r="BH251"/>
  <c r="BF262"/>
  <c r="BQ294"/>
  <c r="AU237" i="7"/>
  <c r="BH282"/>
  <c r="AO229" i="8"/>
  <c r="AX172" i="7"/>
  <c r="AR204"/>
  <c r="BE282"/>
  <c r="BB294" i="8"/>
  <c r="BG294"/>
  <c r="BQ203" i="7"/>
  <c r="BI229" i="8"/>
  <c r="AZ273"/>
  <c r="AL226" i="7"/>
  <c r="BI161"/>
  <c r="BN161"/>
  <c r="BC172"/>
  <c r="BO193"/>
  <c r="BM204"/>
  <c r="AY240" i="8"/>
  <c r="AR237" i="7"/>
  <c r="AL185" i="8"/>
  <c r="BG226" i="7"/>
  <c r="BL215"/>
  <c r="AZ204"/>
  <c r="BN270"/>
  <c r="AU149"/>
  <c r="BK226"/>
  <c r="BQ196" i="8"/>
  <c r="AO259" i="7"/>
  <c r="AW248"/>
  <c r="AO237"/>
  <c r="BI193"/>
  <c r="BL204"/>
  <c r="AS196" i="8"/>
  <c r="BR273"/>
  <c r="AW185"/>
  <c r="BP272"/>
  <c r="AL272"/>
  <c r="AT207"/>
  <c r="AU251"/>
  <c r="BA270" i="7"/>
  <c r="BI185" i="8"/>
  <c r="AY229"/>
  <c r="AR182" i="7"/>
  <c r="BP218" i="8"/>
  <c r="BN182" i="7"/>
  <c r="BT272" i="8"/>
  <c r="AP160" i="7"/>
  <c r="BE240" i="8"/>
  <c r="AR207"/>
  <c r="BC207"/>
  <c r="BR270" i="7"/>
  <c r="BL259"/>
  <c r="AV251" i="8"/>
  <c r="BB185"/>
  <c r="BP161" i="7"/>
  <c r="BO282"/>
  <c r="AY204"/>
  <c r="BL294" i="8"/>
  <c r="BO294"/>
  <c r="AQ182" i="7"/>
  <c r="BA282"/>
  <c r="BJ193"/>
  <c r="BK272" i="8"/>
  <c r="BJ172" i="7"/>
  <c r="AW226"/>
  <c r="AL307" i="8"/>
  <c r="BT273"/>
  <c r="BD196"/>
  <c r="BF307"/>
  <c r="BG193" i="7"/>
  <c r="AR196" i="8"/>
  <c r="AN270" i="7"/>
  <c r="AO262" i="8"/>
  <c r="BR196"/>
  <c r="AZ196"/>
  <c r="BC185"/>
  <c r="BD307"/>
  <c r="AU259" i="7"/>
  <c r="BC182"/>
  <c r="BO251" i="8"/>
  <c r="AT248" i="7"/>
  <c r="BQ204"/>
  <c r="AN229" i="8"/>
  <c r="BF294"/>
  <c r="BF226" i="7"/>
  <c r="AW282"/>
  <c r="BJ182"/>
  <c r="BB214"/>
  <c r="BR237"/>
  <c r="AT182"/>
  <c r="AW251" i="8"/>
  <c r="BD161" i="7"/>
  <c r="AV237"/>
  <c r="BC215"/>
  <c r="AL251" i="8"/>
  <c r="BN218"/>
  <c r="AO248" i="7"/>
  <c r="BB240" i="8"/>
  <c r="AT272"/>
  <c r="BP204" i="7"/>
  <c r="AN215"/>
  <c r="AZ272" i="8"/>
  <c r="BR204" i="7"/>
  <c r="BS172"/>
  <c r="BM248"/>
  <c r="BI270"/>
  <c r="BA248"/>
  <c r="BM262" i="8"/>
  <c r="AS172" i="7"/>
  <c r="AM240" i="8"/>
  <c r="BL251"/>
  <c r="AQ185"/>
  <c r="AW196"/>
  <c r="BQ229"/>
  <c r="AX270" i="7"/>
  <c r="AS215"/>
  <c r="AV273" i="8"/>
  <c r="AQ218"/>
  <c r="BP273"/>
  <c r="BQ270" i="7"/>
  <c r="BL149"/>
  <c r="BL182"/>
  <c r="AW161"/>
  <c r="AV193"/>
  <c r="AL270"/>
  <c r="BE272" i="8"/>
  <c r="AX251"/>
  <c r="AV161" i="7"/>
  <c r="BA215"/>
  <c r="BQ273" i="8"/>
  <c r="BG182" i="7"/>
  <c r="AO272" i="8"/>
  <c r="BN307"/>
  <c r="BJ204" i="7"/>
  <c r="AS240" i="8"/>
  <c r="AN259" i="7"/>
  <c r="BB262" i="8"/>
  <c r="BQ207"/>
  <c r="AS229"/>
  <c r="AY207"/>
  <c r="BK294"/>
  <c r="BT250"/>
  <c r="BS282" i="7"/>
  <c r="AX259"/>
  <c r="AV282"/>
  <c r="BN207" i="8"/>
  <c r="AX182" i="7"/>
  <c r="BA161"/>
  <c r="BK259"/>
  <c r="AV307" i="8"/>
  <c r="AM196"/>
  <c r="BR262"/>
  <c r="AS182" i="7"/>
  <c r="AU182"/>
  <c r="BR218" i="8"/>
  <c r="AM273"/>
  <c r="BS182" i="7"/>
  <c r="AY226"/>
  <c r="DM272" i="8"/>
  <c r="BJ237" i="7"/>
  <c r="BO240" i="8"/>
  <c r="AM307"/>
  <c r="AO215" i="7"/>
  <c r="BG262" i="8"/>
  <c r="AP207"/>
  <c r="BM185"/>
  <c r="AZ172" i="7"/>
  <c r="BD215"/>
  <c r="AM185" i="8"/>
  <c r="BR207"/>
  <c r="BE218"/>
  <c r="BB172" i="7"/>
  <c r="AW259"/>
  <c r="BL161"/>
  <c r="AW272" i="8"/>
  <c r="AV185"/>
  <c r="AU248" i="7"/>
  <c r="AO193"/>
  <c r="BQ282"/>
  <c r="AT307" i="8"/>
  <c r="AM251"/>
  <c r="BD229"/>
  <c r="AZ270" i="7"/>
  <c r="AQ251" i="8"/>
  <c r="BL207"/>
  <c r="BR240"/>
  <c r="BJ161" i="7"/>
  <c r="BD270"/>
  <c r="AT185" i="8"/>
  <c r="AT294"/>
  <c r="BR272"/>
  <c r="AX273"/>
  <c r="AR185"/>
  <c r="BK218"/>
  <c r="AX196"/>
  <c r="BK204" i="7"/>
  <c r="AW207" i="8"/>
  <c r="AQ196"/>
  <c r="AS204" i="7"/>
  <c r="BL172"/>
  <c r="BJ248"/>
  <c r="BN294" i="8"/>
  <c r="BM226" i="7"/>
  <c r="AV226"/>
  <c r="AO182"/>
  <c r="BK172"/>
  <c r="AQ240" i="8"/>
  <c r="AM229"/>
  <c r="AY248" i="7"/>
  <c r="AR226"/>
  <c r="BF172"/>
  <c r="BE307" i="8"/>
  <c r="BU248" i="7"/>
  <c r="AU273" i="8"/>
  <c r="AZ251"/>
  <c r="BN237" i="7"/>
  <c r="AW270"/>
  <c r="BP172"/>
  <c r="BM294" i="8"/>
  <c r="BH272"/>
  <c r="AO196"/>
  <c r="BH307"/>
  <c r="BK185"/>
  <c r="BG196"/>
  <c r="BJ181" i="7"/>
  <c r="AM259"/>
  <c r="AZ161"/>
  <c r="BC272" i="8"/>
  <c r="AV272"/>
  <c r="AV270" i="7"/>
  <c r="AW273" i="8"/>
  <c r="BI282" i="7"/>
  <c r="BF239" i="8"/>
  <c r="AN294"/>
  <c r="BE182" i="7"/>
  <c r="BA182"/>
  <c r="BG215"/>
  <c r="BN193"/>
  <c r="DM273" i="8"/>
  <c r="AL204" i="7"/>
  <c r="AY273" i="8"/>
  <c r="BA172" i="7"/>
  <c r="BB259"/>
  <c r="BB273" i="8"/>
  <c r="BB193" i="7"/>
  <c r="AM182"/>
  <c r="BF272" i="8"/>
  <c r="AS262"/>
  <c r="BO237" i="7"/>
  <c r="BL218" i="8"/>
  <c r="BN272"/>
  <c r="AP282" i="7"/>
  <c r="BQ226"/>
  <c r="BS215"/>
  <c r="AU185" i="8"/>
  <c r="AO185"/>
  <c r="BG240"/>
  <c r="AY259" i="7"/>
  <c r="BN273" i="8"/>
  <c r="BO229"/>
  <c r="DM318"/>
  <c r="AY218"/>
  <c r="BI259" i="7"/>
  <c r="BO195" i="8"/>
  <c r="AN248" i="7"/>
  <c r="BK193"/>
  <c r="AL259"/>
  <c r="AM193"/>
  <c r="BC196" i="8"/>
  <c r="BL262"/>
  <c r="BD149" i="7"/>
  <c r="BE262" i="8"/>
  <c r="BB207"/>
  <c r="BL273"/>
  <c r="AO273"/>
  <c r="AS307"/>
  <c r="BD237" i="7"/>
  <c r="BJ215"/>
  <c r="AW307" i="8"/>
  <c r="AT251"/>
  <c r="BE259" i="7"/>
  <c r="BS294" i="8"/>
  <c r="DM262"/>
  <c r="BN215" i="7"/>
  <c r="AP196" i="8"/>
  <c r="BO248" i="7"/>
  <c r="AQ294" i="8"/>
  <c r="BJ240"/>
  <c r="BI240"/>
  <c r="BQ307"/>
  <c r="AV262"/>
  <c r="AQ181" i="7"/>
  <c r="AM172"/>
  <c r="AP273" i="8"/>
  <c r="BB204" i="7"/>
  <c r="AV248"/>
  <c r="AR240" i="8"/>
  <c r="AM207"/>
  <c r="BO226" i="7"/>
  <c r="AT172"/>
  <c r="BM193"/>
  <c r="BE251" i="8"/>
  <c r="BQ248" i="7"/>
  <c r="AZ193"/>
  <c r="BR193"/>
  <c r="BM272" i="8"/>
  <c r="AY251"/>
  <c r="BQ185"/>
  <c r="BO272"/>
  <c r="BD193" i="7"/>
  <c r="BM196" i="8"/>
  <c r="BD207"/>
  <c r="AL294"/>
  <c r="AR294"/>
  <c r="BD239"/>
  <c r="AQ172" i="7"/>
  <c r="BA273" i="8"/>
  <c r="AS185"/>
  <c r="BT248" i="7"/>
  <c r="AX307" i="8"/>
  <c r="AQ307"/>
  <c r="AN218"/>
  <c r="BM172" i="7"/>
  <c r="BA240" i="8"/>
  <c r="AR273"/>
  <c r="BR182" i="7"/>
  <c r="BG307" i="8"/>
  <c r="AN172" i="7"/>
  <c r="BR203"/>
  <c r="BL248"/>
  <c r="AL273" i="8"/>
  <c r="BQ193" i="7"/>
  <c r="BE161"/>
  <c r="BG149"/>
  <c r="BG270"/>
  <c r="BK248"/>
  <c r="DI281" i="8" l="1"/>
  <c r="DK281"/>
  <c r="CW147" i="7"/>
  <c r="DJ147" s="1"/>
  <c r="DK147" s="1"/>
  <c r="CL306" i="8"/>
  <c r="CO305"/>
  <c r="CT306"/>
  <c r="CK306"/>
  <c r="CH306"/>
  <c r="CU306"/>
  <c r="CG306"/>
  <c r="DG305"/>
  <c r="CN293"/>
  <c r="CX293"/>
  <c r="CR292"/>
  <c r="CY293"/>
  <c r="CK293"/>
  <c r="DG292"/>
  <c r="CF292"/>
  <c r="DE293"/>
  <c r="DD148" i="7"/>
  <c r="DJ148" s="1"/>
  <c r="CZ148"/>
  <c r="CV305" i="8"/>
  <c r="CR305"/>
  <c r="DB306"/>
  <c r="CQ306"/>
  <c r="CD305"/>
  <c r="BV307"/>
  <c r="BW307" s="1"/>
  <c r="CW306"/>
  <c r="CI306"/>
  <c r="CZ306"/>
  <c r="CL293"/>
  <c r="DB293"/>
  <c r="CS293"/>
  <c r="CP293"/>
  <c r="CD292"/>
  <c r="BV294"/>
  <c r="BW294" s="1"/>
  <c r="DF293"/>
  <c r="DH293"/>
  <c r="DD293"/>
  <c r="DE148" i="7"/>
  <c r="CJ202"/>
  <c r="CP194" i="8"/>
  <c r="CM306"/>
  <c r="CX306"/>
  <c r="DA306"/>
  <c r="DE306"/>
  <c r="DF306"/>
  <c r="CY306"/>
  <c r="DH306"/>
  <c r="DD306"/>
  <c r="CO292"/>
  <c r="CV292"/>
  <c r="CG293"/>
  <c r="CE293"/>
  <c r="CU293"/>
  <c r="CW293"/>
  <c r="CI293"/>
  <c r="CU238"/>
  <c r="CX238"/>
  <c r="CN306"/>
  <c r="CS306"/>
  <c r="CF305"/>
  <c r="CE306"/>
  <c r="CP306"/>
  <c r="CJ306"/>
  <c r="DC306"/>
  <c r="CM293"/>
  <c r="DA293"/>
  <c r="CT293"/>
  <c r="DC293"/>
  <c r="CH293"/>
  <c r="CZ293"/>
  <c r="CQ293"/>
  <c r="CJ293"/>
  <c r="DG193"/>
  <c r="CV237"/>
  <c r="AK327"/>
  <c r="CC315"/>
  <c r="AK341"/>
  <c r="CC329"/>
  <c r="CC325"/>
  <c r="AK337"/>
  <c r="AJ342"/>
  <c r="CB330"/>
  <c r="CC332"/>
  <c r="AK344"/>
  <c r="CC344" s="1"/>
  <c r="AJ297"/>
  <c r="CB285"/>
  <c r="AI324"/>
  <c r="AI339"/>
  <c r="AI335"/>
  <c r="AK328"/>
  <c r="CC316"/>
  <c r="CC323"/>
  <c r="AK335"/>
  <c r="CC326"/>
  <c r="AK338"/>
  <c r="AK322"/>
  <c r="CC310"/>
  <c r="CC330"/>
  <c r="AK342"/>
  <c r="CC342" s="1"/>
  <c r="AK321"/>
  <c r="CC309"/>
  <c r="AI318"/>
  <c r="AI326"/>
  <c r="AI322"/>
  <c r="AJ296"/>
  <c r="CB284"/>
  <c r="AI328"/>
  <c r="AI325"/>
  <c r="AI353"/>
  <c r="AI332"/>
  <c r="AI331"/>
  <c r="AI333"/>
  <c r="AJ331"/>
  <c r="CB319"/>
  <c r="CC324"/>
  <c r="AK336"/>
  <c r="DJ281"/>
  <c r="DJ223" i="7"/>
  <c r="DK223" s="1"/>
  <c r="DJ179"/>
  <c r="DK179" s="1"/>
  <c r="DD191"/>
  <c r="DC180"/>
  <c r="CU159"/>
  <c r="CJ180"/>
  <c r="DE170"/>
  <c r="CU213"/>
  <c r="DA261" i="8"/>
  <c r="CD227"/>
  <c r="DD261"/>
  <c r="CK272"/>
  <c r="CW184"/>
  <c r="CE261"/>
  <c r="CU250"/>
  <c r="DF217"/>
  <c r="CG228"/>
  <c r="CV194"/>
  <c r="DD271"/>
  <c r="CQ206"/>
  <c r="DF239"/>
  <c r="CL184"/>
  <c r="DC261"/>
  <c r="CJ250"/>
  <c r="CW217"/>
  <c r="CG272"/>
  <c r="CS184"/>
  <c r="DG227"/>
  <c r="CQ250"/>
  <c r="CX261"/>
  <c r="DF250"/>
  <c r="CE239"/>
  <c r="CZ272"/>
  <c r="CK195"/>
  <c r="CW271"/>
  <c r="CW261"/>
  <c r="CD249"/>
  <c r="CI217"/>
  <c r="DG271"/>
  <c r="CN184"/>
  <c r="CL228"/>
  <c r="CY195"/>
  <c r="CR205"/>
  <c r="CD238"/>
  <c r="CT272"/>
  <c r="DF184"/>
  <c r="CI271"/>
  <c r="DH261"/>
  <c r="DD250"/>
  <c r="CK239"/>
  <c r="CH272"/>
  <c r="CT184"/>
  <c r="CJ261"/>
  <c r="CR249"/>
  <c r="DE217"/>
  <c r="CO271"/>
  <c r="DA184"/>
  <c r="CI261"/>
  <c r="CY250"/>
  <c r="DF272"/>
  <c r="CI195"/>
  <c r="CU271"/>
  <c r="CE206"/>
  <c r="CW239"/>
  <c r="CD271"/>
  <c r="CP184"/>
  <c r="CN250"/>
  <c r="CX206"/>
  <c r="CF238"/>
  <c r="CV227"/>
  <c r="CH195"/>
  <c r="CT271"/>
  <c r="CT261"/>
  <c r="CI239"/>
  <c r="DD272"/>
  <c r="CS239"/>
  <c r="CS206"/>
  <c r="DD239"/>
  <c r="CM228"/>
  <c r="CH217"/>
  <c r="CF260"/>
  <c r="CT206"/>
  <c r="DG238"/>
  <c r="CR227"/>
  <c r="CD194"/>
  <c r="CP271"/>
  <c r="DF261"/>
  <c r="CQ195"/>
  <c r="DC271"/>
  <c r="CJ206"/>
  <c r="DE239"/>
  <c r="CL272"/>
  <c r="CR260"/>
  <c r="CV249"/>
  <c r="DF206"/>
  <c r="CN239"/>
  <c r="DD228"/>
  <c r="CP195"/>
  <c r="DB271"/>
  <c r="DB261"/>
  <c r="CD205"/>
  <c r="CQ239"/>
  <c r="CF205"/>
  <c r="DA239"/>
  <c r="DA206"/>
  <c r="CG184"/>
  <c r="CU228"/>
  <c r="CE250"/>
  <c r="CP217"/>
  <c r="CV260"/>
  <c r="DB206"/>
  <c r="CJ239"/>
  <c r="CZ228"/>
  <c r="CL195"/>
  <c r="CX271"/>
  <c r="CK261"/>
  <c r="DA250"/>
  <c r="DD217"/>
  <c r="CU272"/>
  <c r="CW206"/>
  <c r="DH239"/>
  <c r="CY206"/>
  <c r="CE184"/>
  <c r="CR194"/>
  <c r="CZ271"/>
  <c r="CM206"/>
  <c r="DB239"/>
  <c r="CH228"/>
  <c r="CU195"/>
  <c r="DG270"/>
  <c r="CO183"/>
  <c r="DC228"/>
  <c r="CM250"/>
  <c r="CX217"/>
  <c r="DF228"/>
  <c r="CN195"/>
  <c r="CV270"/>
  <c r="CI206"/>
  <c r="CX239"/>
  <c r="DA272"/>
  <c r="CD183"/>
  <c r="CU261"/>
  <c r="CO216"/>
  <c r="DE206"/>
  <c r="CK184"/>
  <c r="CY228"/>
  <c r="CI250"/>
  <c r="CT217"/>
  <c r="DG260"/>
  <c r="CX250"/>
  <c r="DC217"/>
  <c r="CR271"/>
  <c r="DH184"/>
  <c r="CO270"/>
  <c r="CO260"/>
  <c r="DE250"/>
  <c r="DH217"/>
  <c r="CY272"/>
  <c r="CF183"/>
  <c r="CN261"/>
  <c r="CS250"/>
  <c r="CV216"/>
  <c r="CM272"/>
  <c r="CO205"/>
  <c r="CZ239"/>
  <c r="CI228"/>
  <c r="DB195"/>
  <c r="CD216"/>
  <c r="CH261"/>
  <c r="CH250"/>
  <c r="CM217"/>
  <c r="DE228"/>
  <c r="CO249"/>
  <c r="CR216"/>
  <c r="CI272"/>
  <c r="CU184"/>
  <c r="CX272"/>
  <c r="CM271"/>
  <c r="DH250"/>
  <c r="CO238"/>
  <c r="CH184"/>
  <c r="CY261"/>
  <c r="CF249"/>
  <c r="CS217"/>
  <c r="CP206"/>
  <c r="DC239"/>
  <c r="CN228"/>
  <c r="CL271"/>
  <c r="CL261"/>
  <c r="DB250"/>
  <c r="DG216"/>
  <c r="CV271"/>
  <c r="CG195"/>
  <c r="CS271"/>
  <c r="CP250"/>
  <c r="CU217"/>
  <c r="CJ272"/>
  <c r="CZ184"/>
  <c r="CG271"/>
  <c r="CG261"/>
  <c r="CW250"/>
  <c r="CZ217"/>
  <c r="CQ272"/>
  <c r="DC184"/>
  <c r="CG206"/>
  <c r="CM239"/>
  <c r="DH272"/>
  <c r="CS195"/>
  <c r="DE271"/>
  <c r="DE261"/>
  <c r="CL250"/>
  <c r="CQ217"/>
  <c r="CV183"/>
  <c r="CT228"/>
  <c r="DG194"/>
  <c r="CJ271"/>
  <c r="CZ206"/>
  <c r="CL239"/>
  <c r="DB272"/>
  <c r="CE195"/>
  <c r="CQ271"/>
  <c r="CO194"/>
  <c r="DA271"/>
  <c r="CK228"/>
  <c r="CZ195"/>
  <c r="DH271"/>
  <c r="CU206"/>
  <c r="CP228"/>
  <c r="DC195"/>
  <c r="CF270"/>
  <c r="CV205"/>
  <c r="CH239"/>
  <c r="CH206"/>
  <c r="CU239"/>
  <c r="CF227"/>
  <c r="DA195"/>
  <c r="CD270"/>
  <c r="CD260"/>
  <c r="CT250"/>
  <c r="CY217"/>
  <c r="CN272"/>
  <c r="DD184"/>
  <c r="CK271"/>
  <c r="DB228"/>
  <c r="CJ195"/>
  <c r="CR270"/>
  <c r="DH206"/>
  <c r="CT239"/>
  <c r="CM195"/>
  <c r="CY271"/>
  <c r="CW195"/>
  <c r="CS228"/>
  <c r="DH195"/>
  <c r="CF216"/>
  <c r="DC206"/>
  <c r="CI184"/>
  <c r="CX228"/>
  <c r="CF194"/>
  <c r="CN271"/>
  <c r="DD206"/>
  <c r="CP239"/>
  <c r="CS272"/>
  <c r="DE184"/>
  <c r="CM261"/>
  <c r="DC250"/>
  <c r="CG217"/>
  <c r="CO227"/>
  <c r="DD195"/>
  <c r="CQ228"/>
  <c r="CS261"/>
  <c r="CK206"/>
  <c r="CV238"/>
  <c r="CE228"/>
  <c r="CX195"/>
  <c r="CL206"/>
  <c r="CY239"/>
  <c r="CJ228"/>
  <c r="DE195"/>
  <c r="CH271"/>
  <c r="DA228"/>
  <c r="CK250"/>
  <c r="CE272"/>
  <c r="CQ184"/>
  <c r="CR238"/>
  <c r="DH228"/>
  <c r="CT195"/>
  <c r="DF271"/>
  <c r="CP261"/>
  <c r="CE217"/>
  <c r="DC272"/>
  <c r="CJ184"/>
  <c r="CW228"/>
  <c r="CG250"/>
  <c r="CJ217"/>
  <c r="DG205"/>
  <c r="CM184"/>
  <c r="CP272"/>
  <c r="DB184"/>
  <c r="CE271"/>
  <c r="CZ261"/>
  <c r="CZ250"/>
  <c r="CG239"/>
  <c r="CW272"/>
  <c r="CQ261"/>
  <c r="DG249"/>
  <c r="A1379"/>
  <c r="A1419" s="1"/>
  <c r="A1459" s="1"/>
  <c r="P1339"/>
  <c r="P1458"/>
  <c r="A1498"/>
  <c r="A1340"/>
  <c r="P1300"/>
  <c r="A1301"/>
  <c r="P1261"/>
  <c r="A1262"/>
  <c r="P1222"/>
  <c r="P623"/>
  <c r="A663"/>
  <c r="A703" s="1"/>
  <c r="A743" s="1"/>
  <c r="A783" s="1"/>
  <c r="A823" s="1"/>
  <c r="A863" s="1"/>
  <c r="A903" s="1"/>
  <c r="A943" s="1"/>
  <c r="A983" s="1"/>
  <c r="A1023" s="1"/>
  <c r="A1063" s="1"/>
  <c r="A1103" s="1"/>
  <c r="A1143" s="1"/>
  <c r="A1183" s="1"/>
  <c r="A1223" s="1"/>
  <c r="CF281" i="7"/>
  <c r="CJ281"/>
  <c r="CP280"/>
  <c r="CR281"/>
  <c r="CT281"/>
  <c r="CV281"/>
  <c r="CX281"/>
  <c r="CZ281"/>
  <c r="DB281"/>
  <c r="DD281"/>
  <c r="DH281"/>
  <c r="CI281"/>
  <c r="CQ281"/>
  <c r="CU281"/>
  <c r="CW280"/>
  <c r="CY281"/>
  <c r="DA281"/>
  <c r="DC281"/>
  <c r="DE281"/>
  <c r="DG281"/>
  <c r="DI281"/>
  <c r="DF281"/>
  <c r="CC282"/>
  <c r="AJ294"/>
  <c r="DJ234"/>
  <c r="DK234" s="1"/>
  <c r="DJ245"/>
  <c r="DK245" s="1"/>
  <c r="DJ201"/>
  <c r="DK201" s="1"/>
  <c r="DJ190"/>
  <c r="DK190" s="1"/>
  <c r="DJ169"/>
  <c r="DK169" s="1"/>
  <c r="DJ212"/>
  <c r="DK212" s="1"/>
  <c r="DJ158"/>
  <c r="DK158" s="1"/>
  <c r="CP170"/>
  <c r="CP246"/>
  <c r="CP224"/>
  <c r="CP191"/>
  <c r="CP257"/>
  <c r="CP268"/>
  <c r="CP180"/>
  <c r="CP213"/>
  <c r="CP235"/>
  <c r="CP159"/>
  <c r="CP202"/>
  <c r="CW170"/>
  <c r="CW246"/>
  <c r="CW224"/>
  <c r="CW191"/>
  <c r="CW257"/>
  <c r="CW268"/>
  <c r="CW180"/>
  <c r="CW213"/>
  <c r="CW235"/>
  <c r="CW159"/>
  <c r="CU171"/>
  <c r="CV171"/>
  <c r="CX171"/>
  <c r="CY171"/>
  <c r="CZ171"/>
  <c r="DA171"/>
  <c r="DB171"/>
  <c r="DC171"/>
  <c r="DD171"/>
  <c r="DE171"/>
  <c r="DF171"/>
  <c r="CU247"/>
  <c r="CV247"/>
  <c r="CX247"/>
  <c r="CY247"/>
  <c r="CZ247"/>
  <c r="DA247"/>
  <c r="DB247"/>
  <c r="DC247"/>
  <c r="DD247"/>
  <c r="DE247"/>
  <c r="DF247"/>
  <c r="CU225"/>
  <c r="CV225"/>
  <c r="CX225"/>
  <c r="CY225"/>
  <c r="CZ225"/>
  <c r="DA225"/>
  <c r="DB225"/>
  <c r="DC225"/>
  <c r="DD225"/>
  <c r="DE225"/>
  <c r="DF225"/>
  <c r="CU192"/>
  <c r="CV192"/>
  <c r="CX192"/>
  <c r="CY192"/>
  <c r="CZ192"/>
  <c r="DA192"/>
  <c r="DB192"/>
  <c r="DC192"/>
  <c r="DD192"/>
  <c r="DE192"/>
  <c r="DF192"/>
  <c r="CU258"/>
  <c r="CV258"/>
  <c r="CX258"/>
  <c r="CY258"/>
  <c r="CZ258"/>
  <c r="DA258"/>
  <c r="DB258"/>
  <c r="DC258"/>
  <c r="DD258"/>
  <c r="DE258"/>
  <c r="DF258"/>
  <c r="CU269"/>
  <c r="CV269"/>
  <c r="CX269"/>
  <c r="CY269"/>
  <c r="CZ269"/>
  <c r="DB269"/>
  <c r="DC269"/>
  <c r="DD269"/>
  <c r="DE269"/>
  <c r="DF269"/>
  <c r="CU181"/>
  <c r="CV181"/>
  <c r="CX181"/>
  <c r="CY181"/>
  <c r="CZ181"/>
  <c r="DA181"/>
  <c r="DB181"/>
  <c r="DC181"/>
  <c r="DD181"/>
  <c r="DE181"/>
  <c r="DF181"/>
  <c r="CU214"/>
  <c r="CV214"/>
  <c r="CZ214"/>
  <c r="DA214"/>
  <c r="DB214"/>
  <c r="DC214"/>
  <c r="DD214"/>
  <c r="DE214"/>
  <c r="DF214"/>
  <c r="CU236"/>
  <c r="CV236"/>
  <c r="CX236"/>
  <c r="CY236"/>
  <c r="CZ236"/>
  <c r="DA236"/>
  <c r="DB236"/>
  <c r="DC236"/>
  <c r="DD236"/>
  <c r="DE236"/>
  <c r="DF236"/>
  <c r="CU160"/>
  <c r="CV160"/>
  <c r="CX160"/>
  <c r="CY160"/>
  <c r="CZ160"/>
  <c r="DA160"/>
  <c r="DB160"/>
  <c r="DC160"/>
  <c r="DD160"/>
  <c r="DE160"/>
  <c r="DF160"/>
  <c r="CU203"/>
  <c r="CV203"/>
  <c r="CX203"/>
  <c r="CY203"/>
  <c r="CZ203"/>
  <c r="DA203"/>
  <c r="DB203"/>
  <c r="DC203"/>
  <c r="DD203"/>
  <c r="DE203"/>
  <c r="DF203"/>
  <c r="CS170"/>
  <c r="CS246"/>
  <c r="CS224"/>
  <c r="CS191"/>
  <c r="CS257"/>
  <c r="DJ257" s="1"/>
  <c r="DK257" s="1"/>
  <c r="CS268"/>
  <c r="CS180"/>
  <c r="CS213"/>
  <c r="CS235"/>
  <c r="DJ235" s="1"/>
  <c r="DK235" s="1"/>
  <c r="CS159"/>
  <c r="CS202"/>
  <c r="CQ171"/>
  <c r="CQ247"/>
  <c r="CQ225"/>
  <c r="CQ192"/>
  <c r="CQ258"/>
  <c r="CQ269"/>
  <c r="CQ181"/>
  <c r="CQ236"/>
  <c r="CQ160"/>
  <c r="CQ388" s="1"/>
  <c r="CQ203"/>
  <c r="CJ171"/>
  <c r="CJ247"/>
  <c r="CJ225"/>
  <c r="CJ192"/>
  <c r="CJ258"/>
  <c r="CJ269"/>
  <c r="CJ181"/>
  <c r="CJ236"/>
  <c r="CJ160"/>
  <c r="CJ203"/>
  <c r="CF171"/>
  <c r="CF247"/>
  <c r="CF225"/>
  <c r="CF192"/>
  <c r="CF258"/>
  <c r="CF269"/>
  <c r="CF181"/>
  <c r="CF214"/>
  <c r="CF236"/>
  <c r="CF160"/>
  <c r="CF203"/>
  <c r="CT171"/>
  <c r="CT247"/>
  <c r="CT225"/>
  <c r="CT192"/>
  <c r="CT258"/>
  <c r="CT269"/>
  <c r="CT181"/>
  <c r="CT214"/>
  <c r="CT236"/>
  <c r="AX388"/>
  <c r="CT160"/>
  <c r="CT203"/>
  <c r="A109" i="8"/>
  <c r="P69"/>
  <c r="A225"/>
  <c r="A305" s="1"/>
  <c r="A345" s="1"/>
  <c r="A385" s="1"/>
  <c r="A425" s="1"/>
  <c r="A465" s="1"/>
  <c r="A505" s="1"/>
  <c r="P265"/>
  <c r="P340"/>
  <c r="P186"/>
  <c r="A266"/>
  <c r="P224"/>
  <c r="A544"/>
  <c r="P544" s="1"/>
  <c r="A624"/>
  <c r="P376"/>
  <c r="P850"/>
  <c r="A577"/>
  <c r="P577" s="1"/>
  <c r="P1008"/>
  <c r="P928"/>
  <c r="P1493"/>
  <c r="P109"/>
  <c r="A149"/>
  <c r="A189" s="1"/>
  <c r="A31"/>
  <c r="A70"/>
  <c r="P30"/>
  <c r="P299"/>
  <c r="P501"/>
  <c r="P422"/>
  <c r="P148"/>
  <c r="P458"/>
  <c r="P967"/>
  <c r="DH171" i="7"/>
  <c r="DI203"/>
  <c r="DI192"/>
  <c r="DH203"/>
  <c r="DH192"/>
  <c r="DH258"/>
  <c r="DI160"/>
  <c r="DI181"/>
  <c r="DH236"/>
  <c r="DH225"/>
  <c r="DI161"/>
  <c r="DI225"/>
  <c r="DH269"/>
  <c r="DH214"/>
  <c r="DH247"/>
  <c r="DI269"/>
  <c r="DI258"/>
  <c r="DH181"/>
  <c r="DI214"/>
  <c r="DI236"/>
  <c r="DI171"/>
  <c r="DI247"/>
  <c r="DH160"/>
  <c r="DI387"/>
  <c r="BS388"/>
  <c r="BP388"/>
  <c r="CC161"/>
  <c r="CB272" i="8"/>
  <c r="P98" i="7"/>
  <c r="CC193"/>
  <c r="AJ194"/>
  <c r="AJ271"/>
  <c r="AJ283" s="1"/>
  <c r="CC259"/>
  <c r="AJ260"/>
  <c r="CC270"/>
  <c r="CC182"/>
  <c r="AJ183"/>
  <c r="CC215"/>
  <c r="AJ216"/>
  <c r="AJ238"/>
  <c r="CC237"/>
  <c r="AJ205"/>
  <c r="CC204"/>
  <c r="AJ173"/>
  <c r="CC172"/>
  <c r="AJ249"/>
  <c r="CC248"/>
  <c r="CC226"/>
  <c r="AJ227"/>
  <c r="P1500"/>
  <c r="P1514"/>
  <c r="P110"/>
  <c r="P1511"/>
  <c r="P1496"/>
  <c r="P1507"/>
  <c r="P87"/>
  <c r="P89"/>
  <c r="P1494"/>
  <c r="P1501"/>
  <c r="P1508"/>
  <c r="P1503"/>
  <c r="P1515"/>
  <c r="P92"/>
  <c r="P116"/>
  <c r="P1518"/>
  <c r="P1506"/>
  <c r="P1502"/>
  <c r="P120"/>
  <c r="P105"/>
  <c r="P1509"/>
  <c r="P1504"/>
  <c r="P1513"/>
  <c r="P1488"/>
  <c r="N266"/>
  <c r="AJ241" i="8"/>
  <c r="CB229"/>
  <c r="CB273"/>
  <c r="AJ263"/>
  <c r="CB251"/>
  <c r="AJ208"/>
  <c r="CB196"/>
  <c r="CB240"/>
  <c r="AJ252"/>
  <c r="CB262"/>
  <c r="AJ274"/>
  <c r="AJ286" s="1"/>
  <c r="AJ219"/>
  <c r="CB207"/>
  <c r="CB185"/>
  <c r="AJ197"/>
  <c r="CB218"/>
  <c r="AJ230"/>
  <c r="N65" i="7"/>
  <c r="BB271"/>
  <c r="BG230" i="8"/>
  <c r="BC241"/>
  <c r="BG306"/>
  <c r="AW194" i="7"/>
  <c r="AW263" i="8"/>
  <c r="AT197"/>
  <c r="BF183" i="7"/>
  <c r="AZ319" i="8"/>
  <c r="AU306"/>
  <c r="BK306"/>
  <c r="BQ274"/>
  <c r="AZ208"/>
  <c r="BM319"/>
  <c r="AW208"/>
  <c r="AY252"/>
  <c r="AU193" i="7"/>
  <c r="AQ294"/>
  <c r="AY271"/>
  <c r="BL194"/>
  <c r="BN260"/>
  <c r="AM205"/>
  <c r="BO285" i="8"/>
  <c r="BA208"/>
  <c r="AR294" i="7"/>
  <c r="BP194"/>
  <c r="AQ219" i="8"/>
  <c r="BE319"/>
  <c r="BA183" i="7"/>
  <c r="BE205"/>
  <c r="BO260"/>
  <c r="BB294"/>
  <c r="BG263" i="8"/>
  <c r="BI294" i="7"/>
  <c r="BI285" i="8"/>
  <c r="BJ285"/>
  <c r="BS249" i="7"/>
  <c r="BP306" i="8"/>
  <c r="AT238" i="7"/>
  <c r="AS205"/>
  <c r="BP284" i="8"/>
  <c r="BF249" i="7"/>
  <c r="AU271"/>
  <c r="AL173"/>
  <c r="BI218" i="8"/>
  <c r="BD284"/>
  <c r="AQ284"/>
  <c r="BR238" i="7"/>
  <c r="AU294"/>
  <c r="BM306" i="8"/>
  <c r="AT252"/>
  <c r="AP183" i="7"/>
  <c r="AN197" i="8"/>
  <c r="AZ285"/>
  <c r="BN263"/>
  <c r="BE208"/>
  <c r="BR241"/>
  <c r="BD219"/>
  <c r="BS216" i="7"/>
  <c r="AT173"/>
  <c r="AX252" i="8"/>
  <c r="BE249" i="7"/>
  <c r="AM285" i="8"/>
  <c r="BF271" i="7"/>
  <c r="AY285" i="8"/>
  <c r="BD205" i="7"/>
  <c r="AT306" i="8"/>
  <c r="BP260" i="7"/>
  <c r="AQ215"/>
  <c r="AZ274" i="8"/>
  <c r="BA260" i="7"/>
  <c r="AO285" i="8"/>
  <c r="BE230"/>
  <c r="AO173" i="7"/>
  <c r="AL227"/>
  <c r="BR183"/>
  <c r="AN208" i="8"/>
  <c r="BB183" i="7"/>
  <c r="BE252" i="8"/>
  <c r="AM194" i="7"/>
  <c r="AO260"/>
  <c r="BS252" i="8"/>
  <c r="AQ208"/>
  <c r="BD294" i="7"/>
  <c r="BJ208" i="8"/>
  <c r="BS319"/>
  <c r="BO194" i="7"/>
  <c r="AO274" i="8"/>
  <c r="BE238" i="7"/>
  <c r="AY283"/>
  <c r="BF241" i="8"/>
  <c r="BN306"/>
  <c r="AW274"/>
  <c r="AX230"/>
  <c r="BJ263"/>
  <c r="BT294" i="7"/>
  <c r="BA285" i="8"/>
  <c r="AV263"/>
  <c r="AZ294" i="7"/>
  <c r="BO173"/>
  <c r="AL274" i="8"/>
  <c r="AW319"/>
  <c r="AQ205" i="7"/>
  <c r="AX216"/>
  <c r="AZ241" i="8"/>
  <c r="AQ252"/>
  <c r="AR194" i="7"/>
  <c r="BO252" i="8"/>
  <c r="AV271" i="7"/>
  <c r="BL283"/>
  <c r="BQ263" i="8"/>
  <c r="BJ230"/>
  <c r="BB238" i="7"/>
  <c r="BQ260"/>
  <c r="AO241" i="8"/>
  <c r="AZ205" i="7"/>
  <c r="AV173"/>
  <c r="AT183"/>
  <c r="AL283"/>
  <c r="BJ218" i="8"/>
  <c r="AV238" i="7"/>
  <c r="BB249"/>
  <c r="AM306" i="8"/>
  <c r="BC219"/>
  <c r="BE284"/>
  <c r="BJ252"/>
  <c r="BH306"/>
  <c r="BM260" i="7"/>
  <c r="BF294"/>
  <c r="AN227"/>
  <c r="BC197" i="8"/>
  <c r="AQ274"/>
  <c r="AN173" i="7"/>
  <c r="AR238"/>
  <c r="AN260"/>
  <c r="AS173"/>
  <c r="AM230" i="8"/>
  <c r="BG285"/>
  <c r="AN205" i="7"/>
  <c r="AN285" i="8"/>
  <c r="BG205" i="7"/>
  <c r="BG219" i="8"/>
  <c r="AM252"/>
  <c r="AN249" i="7"/>
  <c r="BP216"/>
  <c r="AR227"/>
  <c r="AY319" i="8"/>
  <c r="AR216" i="7"/>
  <c r="BT283"/>
  <c r="BD197" i="8"/>
  <c r="BN284"/>
  <c r="AV194" i="7"/>
  <c r="BN274" i="8"/>
  <c r="AU260" i="7"/>
  <c r="AW306" i="8"/>
  <c r="BQ238" i="7"/>
  <c r="AW241" i="8"/>
  <c r="BM263"/>
  <c r="AT263"/>
  <c r="BG274"/>
  <c r="DM285"/>
  <c r="AW283" i="7"/>
  <c r="AY274" i="8"/>
  <c r="BR216" i="7"/>
  <c r="AQ183"/>
  <c r="AV294"/>
  <c r="AM271"/>
  <c r="BA173"/>
  <c r="AW285" i="8"/>
  <c r="BH205" i="7"/>
  <c r="BG238"/>
  <c r="BR263" i="8"/>
  <c r="AO238" i="7"/>
  <c r="BU271"/>
  <c r="BJ271"/>
  <c r="BD252" i="8"/>
  <c r="BS271" i="7"/>
  <c r="BM274" i="8"/>
  <c r="BB227" i="7"/>
  <c r="AW227"/>
  <c r="BE227"/>
  <c r="BO183"/>
  <c r="AT227"/>
  <c r="AP173"/>
  <c r="BJ306" i="8"/>
  <c r="BO219"/>
  <c r="BO230"/>
  <c r="BR205" i="7"/>
  <c r="AZ173"/>
  <c r="AR173"/>
  <c r="AP208" i="8"/>
  <c r="AY227" i="7"/>
  <c r="AN230" i="8"/>
  <c r="BI249" i="7"/>
  <c r="BO216"/>
  <c r="BR283"/>
  <c r="BP219" i="8"/>
  <c r="BL208"/>
  <c r="AV283" i="7"/>
  <c r="AS283"/>
  <c r="BA197" i="8"/>
  <c r="BG208"/>
  <c r="BD271" i="7"/>
  <c r="AO219" i="8"/>
  <c r="BL252"/>
  <c r="AX319"/>
  <c r="AU194" i="7"/>
  <c r="AU274" i="8"/>
  <c r="BS194" i="7"/>
  <c r="BF227"/>
  <c r="AM283"/>
  <c r="AO252" i="8"/>
  <c r="BA274"/>
  <c r="BB284"/>
  <c r="AZ185"/>
  <c r="BI263"/>
  <c r="DM274"/>
  <c r="BN216" i="7"/>
  <c r="AX173"/>
  <c r="BR294"/>
  <c r="BK284" i="8"/>
  <c r="BC216" i="7"/>
  <c r="AS285" i="8"/>
  <c r="BL284"/>
  <c r="BL216" i="7"/>
  <c r="BO208" i="8"/>
  <c r="AO216" i="7"/>
  <c r="AU219" i="8"/>
  <c r="BM183" i="7"/>
  <c r="BM208" i="8"/>
  <c r="AT208"/>
  <c r="BG319"/>
  <c r="BQ249" i="7"/>
  <c r="BI252" i="8"/>
  <c r="BH263"/>
  <c r="AP238" i="7"/>
  <c r="AR271"/>
  <c r="BC183"/>
  <c r="AY241" i="8"/>
  <c r="BA252"/>
  <c r="AO227" i="7"/>
  <c r="BQ285" i="8"/>
  <c r="BE274"/>
  <c r="AP252"/>
  <c r="AZ227" i="7"/>
  <c r="AY230" i="8"/>
  <c r="AN283" i="7"/>
  <c r="AT319" i="8"/>
  <c r="AZ183" i="7"/>
  <c r="BT270"/>
  <c r="BH252" i="8"/>
  <c r="AR249" i="7"/>
  <c r="BF197" i="8"/>
  <c r="BN196"/>
  <c r="DN282" i="7"/>
  <c r="BT249"/>
  <c r="BP249"/>
  <c r="BF205"/>
  <c r="BB216"/>
  <c r="BH194"/>
  <c r="AV252" i="8"/>
  <c r="BC208"/>
  <c r="AV208"/>
  <c r="BI216" i="7"/>
  <c r="BH173"/>
  <c r="BC194"/>
  <c r="BD263" i="8"/>
  <c r="AZ284"/>
  <c r="BK230"/>
  <c r="BJ173" i="7"/>
  <c r="BR306" i="8"/>
  <c r="BJ283" i="7"/>
  <c r="BE306" i="8"/>
  <c r="BL319"/>
  <c r="BO238" i="7"/>
  <c r="AL284" i="8"/>
  <c r="AT249" i="7"/>
  <c r="BQ183"/>
  <c r="BS283"/>
  <c r="BS294"/>
  <c r="BL274" i="8"/>
  <c r="BS272"/>
  <c r="BK249" i="7"/>
  <c r="AV306" i="8"/>
  <c r="AQ285"/>
  <c r="AX215" i="7"/>
  <c r="AX238"/>
  <c r="BR227"/>
  <c r="AZ230" i="8"/>
  <c r="AL241"/>
  <c r="AW230"/>
  <c r="BA216" i="7"/>
  <c r="BS284" i="8"/>
  <c r="BR208"/>
  <c r="BL241"/>
  <c r="BL306"/>
  <c r="BK208"/>
  <c r="AQ173" i="7"/>
  <c r="AT271"/>
  <c r="BD241" i="8"/>
  <c r="BD238" i="7"/>
  <c r="AR263" i="8"/>
  <c r="BA319"/>
  <c r="BC319"/>
  <c r="AM238" i="7"/>
  <c r="BE215"/>
  <c r="BN227"/>
  <c r="DN259"/>
  <c r="BH238"/>
  <c r="AS227"/>
  <c r="AP285" i="8"/>
  <c r="BP319"/>
  <c r="BR319"/>
  <c r="BB319"/>
  <c r="BI283" i="7"/>
  <c r="AV249"/>
  <c r="BE173"/>
  <c r="BR219" i="8"/>
  <c r="BM249" i="7"/>
  <c r="AZ260"/>
  <c r="DN270"/>
  <c r="BT306" i="8"/>
  <c r="BJ241"/>
  <c r="BA227" i="7"/>
  <c r="BK238"/>
  <c r="BN238"/>
  <c r="BI208" i="8"/>
  <c r="BJ197"/>
  <c r="BH284"/>
  <c r="AN319"/>
  <c r="BK294" i="7"/>
  <c r="AY263" i="8"/>
  <c r="BL205" i="7"/>
  <c r="AL263" i="8"/>
  <c r="BB274"/>
  <c r="AU205" i="7"/>
  <c r="BI271"/>
  <c r="AM260"/>
  <c r="BT284" i="8"/>
  <c r="AN238" i="7"/>
  <c r="BA241" i="8"/>
  <c r="BD216" i="7"/>
  <c r="AS284" i="8"/>
  <c r="AP237" i="7"/>
  <c r="BD274" i="8"/>
  <c r="AQ260" i="7"/>
  <c r="AU263" i="8"/>
  <c r="BF306"/>
  <c r="BT252"/>
  <c r="BL173" i="7"/>
  <c r="BT274" i="8"/>
  <c r="BB252"/>
  <c r="BN219"/>
  <c r="AU230"/>
  <c r="AT285"/>
  <c r="AO283" i="7"/>
  <c r="AP197" i="8"/>
  <c r="BM294" i="7"/>
  <c r="BA294"/>
  <c r="AY249"/>
  <c r="AY197" i="8"/>
  <c r="BI219"/>
  <c r="BE283" i="7"/>
  <c r="AM219" i="8"/>
  <c r="BN173" i="7"/>
  <c r="BK205"/>
  <c r="BF274" i="8"/>
  <c r="AS271" i="7"/>
  <c r="BJ294"/>
  <c r="BF216"/>
  <c r="BD283"/>
  <c r="AX197" i="8"/>
  <c r="AU197"/>
  <c r="AR274"/>
  <c r="BB285"/>
  <c r="BH274"/>
  <c r="AX274"/>
  <c r="AS230"/>
  <c r="AS252"/>
  <c r="AR252"/>
  <c r="BP252"/>
  <c r="BU260" i="7"/>
  <c r="BQ241" i="8"/>
  <c r="BG216" i="7"/>
  <c r="BG173"/>
  <c r="BF283"/>
  <c r="AN194"/>
  <c r="AV216"/>
  <c r="AQ227"/>
  <c r="BF285" i="8"/>
  <c r="AQ230"/>
  <c r="AN294" i="7"/>
  <c r="AX263" i="8"/>
  <c r="BK319"/>
  <c r="AL271" i="7"/>
  <c r="AN274" i="8"/>
  <c r="BQ284"/>
  <c r="AV319"/>
  <c r="AQ306"/>
  <c r="AW271" i="7"/>
  <c r="BG271"/>
  <c r="AU283"/>
  <c r="BP197" i="8"/>
  <c r="BI227" i="7"/>
  <c r="BE285" i="8"/>
  <c r="BQ319"/>
  <c r="BM241"/>
  <c r="AQ283" i="7"/>
  <c r="AS238"/>
  <c r="BD230" i="8"/>
  <c r="AP306"/>
  <c r="BU249" i="7"/>
  <c r="DN248"/>
  <c r="BM230" i="8"/>
  <c r="AX249" i="7"/>
  <c r="AR285" i="8"/>
  <c r="BG283" i="7"/>
  <c r="BI319" i="8"/>
  <c r="BH260" i="7"/>
  <c r="BG241" i="8"/>
  <c r="BC238" i="7"/>
  <c r="BR285" i="8"/>
  <c r="AP227" i="7"/>
  <c r="BC260"/>
  <c r="AL194"/>
  <c r="AM183"/>
  <c r="BM271"/>
  <c r="AN284" i="8"/>
  <c r="BO271" i="7"/>
  <c r="AL238"/>
  <c r="BC173"/>
  <c r="AN306" i="8"/>
  <c r="AO294" i="7"/>
  <c r="BP208" i="8"/>
  <c r="BG227" i="7"/>
  <c r="AW249"/>
  <c r="BK227"/>
  <c r="BF252" i="8"/>
  <c r="AP241"/>
  <c r="AS194" i="7"/>
  <c r="BD227"/>
  <c r="AR219" i="8"/>
  <c r="BB283" i="7"/>
  <c r="AV205"/>
  <c r="AT194"/>
  <c r="AT230" i="8"/>
  <c r="BP173" i="7"/>
  <c r="BC271"/>
  <c r="AZ263" i="8"/>
  <c r="AV274"/>
  <c r="AU249" i="7"/>
  <c r="BQ194"/>
  <c r="BL263" i="8"/>
  <c r="BJ260" i="7"/>
  <c r="BD208" i="8"/>
  <c r="BQ197"/>
  <c r="AO205" i="7"/>
  <c r="AO230" i="8"/>
  <c r="BJ238" i="7"/>
  <c r="BK285" i="8"/>
  <c r="BS263"/>
  <c r="AL306"/>
  <c r="AU252"/>
  <c r="BQ219"/>
  <c r="BC285"/>
  <c r="BG252"/>
  <c r="AO284"/>
  <c r="BO197"/>
  <c r="AR306"/>
  <c r="BJ249" i="7"/>
  <c r="BJ219" i="8"/>
  <c r="DM252"/>
  <c r="BB219"/>
  <c r="AQ216" i="7"/>
  <c r="BP183"/>
  <c r="BL260"/>
  <c r="BS227"/>
  <c r="AS219" i="8"/>
  <c r="BB263"/>
  <c r="AU238" i="7"/>
  <c r="AS306" i="8"/>
  <c r="AL208"/>
  <c r="BM284"/>
  <c r="BM227" i="7"/>
  <c r="AW205"/>
  <c r="AY284" i="8"/>
  <c r="AM197"/>
  <c r="AV230"/>
  <c r="AT294" i="7"/>
  <c r="BA230" i="8"/>
  <c r="BG185"/>
  <c r="BH270" i="7"/>
  <c r="BD306" i="8"/>
  <c r="AV183" i="7"/>
  <c r="AL205"/>
  <c r="BO294"/>
  <c r="BE194"/>
  <c r="BO319" i="8"/>
  <c r="AL183" i="7"/>
  <c r="AV284" i="8"/>
  <c r="AQ249" i="7"/>
  <c r="AS319" i="8"/>
  <c r="BK263"/>
  <c r="BK241"/>
  <c r="AL260" i="7"/>
  <c r="AM173"/>
  <c r="BF185" i="8"/>
  <c r="AU227" i="7"/>
  <c r="AN273" i="8"/>
  <c r="AV219"/>
  <c r="AL219"/>
  <c r="BB197"/>
  <c r="BH249" i="7"/>
  <c r="AN252" i="8"/>
  <c r="BG249" i="7"/>
  <c r="BD204"/>
  <c r="AZ216"/>
  <c r="DM330" i="8"/>
  <c r="BI230"/>
  <c r="BB260" i="7"/>
  <c r="BP285" i="8"/>
  <c r="AS263"/>
  <c r="AN263"/>
  <c r="BO306"/>
  <c r="BI306"/>
  <c r="BM205" i="7"/>
  <c r="AP283"/>
  <c r="AU216"/>
  <c r="AP294"/>
  <c r="BD285" i="8"/>
  <c r="AO194" i="7"/>
  <c r="BC274" i="8"/>
  <c r="AS208"/>
  <c r="BS205" i="7"/>
  <c r="AL294"/>
  <c r="BB194"/>
  <c r="BD173"/>
  <c r="AO319" i="8"/>
  <c r="AX227" i="7"/>
  <c r="AL319" i="8"/>
  <c r="BP283" i="7"/>
  <c r="BD319" i="8"/>
  <c r="BM219"/>
  <c r="AQ319"/>
  <c r="BH283" i="7"/>
  <c r="AV207" i="8"/>
  <c r="BE241"/>
  <c r="BH271" i="7"/>
  <c r="AS241" i="8"/>
  <c r="BF260" i="7"/>
  <c r="AP219" i="8"/>
  <c r="BT271" i="7"/>
  <c r="BT285" i="8"/>
  <c r="AM216" i="7"/>
  <c r="AQ241" i="8"/>
  <c r="AY216" i="7"/>
  <c r="BA284" i="8"/>
  <c r="AR205" i="7"/>
  <c r="BN285" i="8"/>
  <c r="BJ205" i="7"/>
  <c r="BQ283"/>
  <c r="BJ227"/>
  <c r="BN208" i="8"/>
  <c r="BO263"/>
  <c r="AN271" i="7"/>
  <c r="AT260"/>
  <c r="BE260"/>
  <c r="BL271"/>
  <c r="BP263" i="8"/>
  <c r="AY238" i="7"/>
  <c r="BK219" i="8"/>
  <c r="AY294" i="7"/>
  <c r="BL230" i="8"/>
  <c r="AW284"/>
  <c r="DM319"/>
  <c r="BE294" i="7"/>
  <c r="BM283"/>
  <c r="BH197" i="8"/>
  <c r="BH319"/>
  <c r="BP205" i="7"/>
  <c r="BI205"/>
  <c r="AQ194"/>
  <c r="BM173"/>
  <c r="BU294"/>
  <c r="AU173"/>
  <c r="BS306" i="8"/>
  <c r="AL197"/>
  <c r="AZ283" i="7"/>
  <c r="AL285" i="8"/>
  <c r="BN204" i="7"/>
  <c r="BK271"/>
  <c r="BR252" i="8"/>
  <c r="AP194" i="7"/>
  <c r="BP230" i="8"/>
  <c r="BI284"/>
  <c r="AW238" i="7"/>
  <c r="BS274" i="8"/>
  <c r="AP205" i="7"/>
  <c r="AZ271"/>
  <c r="AT283"/>
  <c r="AR230" i="8"/>
  <c r="BK183" i="7"/>
  <c r="BP274" i="8"/>
  <c r="BE197"/>
  <c r="BQ208"/>
  <c r="BI173" i="7"/>
  <c r="AU241" i="8"/>
  <c r="AT216" i="7"/>
  <c r="BC263" i="8"/>
  <c r="AP319"/>
  <c r="BN241"/>
  <c r="BA306"/>
  <c r="BQ227" i="7"/>
  <c r="AO208" i="8"/>
  <c r="AU284"/>
  <c r="BE183" i="7"/>
  <c r="BR284" i="8"/>
  <c r="AX241"/>
  <c r="AR284"/>
  <c r="BO249" i="7"/>
  <c r="AP263" i="8"/>
  <c r="BR249" i="7"/>
  <c r="AY260"/>
  <c r="BQ230" i="8"/>
  <c r="AU285"/>
  <c r="BB205" i="7"/>
  <c r="DM263" i="8"/>
  <c r="AW183" i="7"/>
  <c r="AS249"/>
  <c r="AZ219" i="8"/>
  <c r="AT205" i="7"/>
  <c r="BJ319" i="8"/>
  <c r="BL238" i="7"/>
  <c r="BK260"/>
  <c r="BK197" i="8"/>
  <c r="AP274"/>
  <c r="AW219"/>
  <c r="AL249" i="7"/>
  <c r="BI260"/>
  <c r="BA205"/>
  <c r="BQ271"/>
  <c r="AU208" i="8"/>
  <c r="BR194" i="7"/>
  <c r="BA271"/>
  <c r="BC249"/>
  <c r="AV197" i="8"/>
  <c r="AM241"/>
  <c r="AX219"/>
  <c r="BC283" i="7"/>
  <c r="AP271"/>
  <c r="BN319" i="8"/>
  <c r="AX260" i="7"/>
  <c r="AR208" i="8"/>
  <c r="BS260" i="7"/>
  <c r="BK274" i="8"/>
  <c r="BN252"/>
  <c r="AL216" i="7"/>
  <c r="AV285" i="8"/>
  <c r="AM319"/>
  <c r="BA263"/>
  <c r="BB208"/>
  <c r="BP294" i="7"/>
  <c r="AO306" i="8"/>
  <c r="BI274"/>
  <c r="BN183" i="7"/>
  <c r="AX271"/>
  <c r="BF319" i="8"/>
  <c r="BN294" i="7"/>
  <c r="AT274" i="8"/>
  <c r="BP238" i="7"/>
  <c r="AW294"/>
  <c r="BF230" i="8"/>
  <c r="AZ282" i="7"/>
  <c r="AP230" i="8"/>
  <c r="AS197"/>
  <c r="BD260" i="7"/>
  <c r="BG284" i="8"/>
  <c r="BT319"/>
  <c r="BI183" i="7"/>
  <c r="BB173"/>
  <c r="AQ197" i="8"/>
  <c r="AP216" i="7"/>
  <c r="BM285" i="8"/>
  <c r="BJ274"/>
  <c r="BB230"/>
  <c r="BM273"/>
  <c r="BJ284"/>
  <c r="AM284"/>
  <c r="BG294" i="7"/>
  <c r="BK216"/>
  <c r="BC230" i="8"/>
  <c r="BI194" i="7"/>
  <c r="AR319" i="8"/>
  <c r="AW252"/>
  <c r="BO227" i="7"/>
  <c r="BC284" i="8"/>
  <c r="BH219"/>
  <c r="BO274"/>
  <c r="AL282" i="7"/>
  <c r="AR260"/>
  <c r="BN271"/>
  <c r="AX285" i="8"/>
  <c r="BS173" i="7"/>
  <c r="BE271"/>
  <c r="AM227"/>
  <c r="AW173"/>
  <c r="BS238"/>
  <c r="AQ271"/>
  <c r="BL183"/>
  <c r="AY306" i="8"/>
  <c r="BQ306"/>
  <c r="BF215" i="7"/>
  <c r="BR173"/>
  <c r="BH183"/>
  <c r="BO284" i="8"/>
  <c r="BE219"/>
  <c r="AP249" i="7"/>
  <c r="BK173"/>
  <c r="BG260"/>
  <c r="BL227"/>
  <c r="AM249"/>
  <c r="BT263" i="8"/>
  <c r="BH285"/>
  <c r="BP271" i="7"/>
  <c r="BQ205"/>
  <c r="AY173"/>
  <c r="BH230" i="8"/>
  <c r="BR260" i="7"/>
  <c r="AN216"/>
  <c r="AO271"/>
  <c r="BP227"/>
  <c r="BQ216"/>
  <c r="BJ183"/>
  <c r="BE216"/>
  <c r="BS183"/>
  <c r="AZ306" i="8"/>
  <c r="BE263"/>
  <c r="AS274"/>
  <c r="AS294" i="7"/>
  <c r="AN219" i="8"/>
  <c r="AX283" i="7"/>
  <c r="AY183"/>
  <c r="BL294"/>
  <c r="AT218" i="8"/>
  <c r="AT284"/>
  <c r="AO197"/>
  <c r="BD194" i="7"/>
  <c r="BF263" i="8"/>
  <c r="BF194" i="7"/>
  <c r="BN283"/>
  <c r="BF219" i="8"/>
  <c r="AO249" i="7"/>
  <c r="BK283"/>
  <c r="BF284" i="8"/>
  <c r="BA283" i="7"/>
  <c r="BC205"/>
  <c r="BS285" i="8"/>
  <c r="BT260" i="7"/>
  <c r="AS260"/>
  <c r="BC294"/>
  <c r="AR183"/>
  <c r="BJ216"/>
  <c r="AY194"/>
  <c r="AY219" i="8"/>
  <c r="BP241"/>
  <c r="AX284"/>
  <c r="BL197"/>
  <c r="AR197"/>
  <c r="BM194" i="7"/>
  <c r="BH227"/>
  <c r="AX294"/>
  <c r="BI238"/>
  <c r="AR283"/>
  <c r="BR230" i="8"/>
  <c r="BU283" i="7"/>
  <c r="AN183"/>
  <c r="BJ194"/>
  <c r="AX306" i="8"/>
  <c r="BH241"/>
  <c r="AS218"/>
  <c r="BR274"/>
  <c r="BI197"/>
  <c r="AW197"/>
  <c r="BO185"/>
  <c r="AX208"/>
  <c r="AM294" i="7"/>
  <c r="BO283"/>
  <c r="BH294"/>
  <c r="AV260"/>
  <c r="BF173"/>
  <c r="BM197" i="8"/>
  <c r="BL249" i="7"/>
  <c r="BN230" i="8"/>
  <c r="AW216" i="7"/>
  <c r="BG183"/>
  <c r="BK252" i="8"/>
  <c r="AZ238" i="7"/>
  <c r="AQ263" i="8"/>
  <c r="BF238" i="7"/>
  <c r="AT219" i="8"/>
  <c r="BR197"/>
  <c r="AP284"/>
  <c r="BQ173" i="7"/>
  <c r="BC306" i="8"/>
  <c r="AP260" i="7"/>
  <c r="BF208" i="8"/>
  <c r="BH216" i="7"/>
  <c r="BM238"/>
  <c r="BC227"/>
  <c r="AO183"/>
  <c r="BD183"/>
  <c r="AV218" i="8"/>
  <c r="BA219"/>
  <c r="AX194" i="7"/>
  <c r="DM284" i="8"/>
  <c r="AZ252"/>
  <c r="BQ294" i="7"/>
  <c r="AU183"/>
  <c r="AM208" i="8"/>
  <c r="BA194" i="7"/>
  <c r="BB241" i="8"/>
  <c r="AL252"/>
  <c r="BO241"/>
  <c r="AM263"/>
  <c r="BN194" i="7"/>
  <c r="BB306" i="8"/>
  <c r="BG197"/>
  <c r="AU319"/>
  <c r="AL230"/>
  <c r="AQ238" i="7"/>
  <c r="BI241" i="8"/>
  <c r="AX183" i="7"/>
  <c r="BL285" i="8"/>
  <c r="AZ194" i="7"/>
  <c r="BC252" i="8"/>
  <c r="AW260" i="7"/>
  <c r="AR241" i="8"/>
  <c r="BN197"/>
  <c r="BM216" i="7"/>
  <c r="AT241" i="8"/>
  <c r="AY205" i="7"/>
  <c r="BA249"/>
  <c r="BO205"/>
  <c r="BH208" i="8"/>
  <c r="AS183" i="7"/>
  <c r="AS216"/>
  <c r="BG194"/>
  <c r="AV227"/>
  <c r="AZ197" i="8"/>
  <c r="BQ252"/>
  <c r="AO263"/>
  <c r="AX205" i="7"/>
  <c r="BK194"/>
  <c r="AN241" i="8"/>
  <c r="BM252"/>
  <c r="BR271" i="7"/>
  <c r="AM274" i="8"/>
  <c r="BA238" i="7"/>
  <c r="AV241" i="8"/>
  <c r="DJ160" i="7" l="1"/>
  <c r="DK160" s="1"/>
  <c r="DL281" i="8"/>
  <c r="DK148" i="7"/>
  <c r="DK293" i="8"/>
  <c r="DI293"/>
  <c r="CN318"/>
  <c r="CT318"/>
  <c r="CX318"/>
  <c r="CP318"/>
  <c r="CH318"/>
  <c r="DG317"/>
  <c r="CU318"/>
  <c r="DC318"/>
  <c r="CD282"/>
  <c r="BV284"/>
  <c r="BW284" s="1"/>
  <c r="CF282"/>
  <c r="DH283"/>
  <c r="DB283"/>
  <c r="CK283"/>
  <c r="DA283"/>
  <c r="DC283"/>
  <c r="CT305"/>
  <c r="DB305"/>
  <c r="CV304"/>
  <c r="CJ305"/>
  <c r="CE305"/>
  <c r="CG305"/>
  <c r="CU305"/>
  <c r="DD305"/>
  <c r="CX184"/>
  <c r="CW202" i="7"/>
  <c r="DJ202" s="1"/>
  <c r="DK202" s="1"/>
  <c r="DF195" i="8"/>
  <c r="DB284"/>
  <c r="CK284"/>
  <c r="CX284"/>
  <c r="DD284"/>
  <c r="CO283"/>
  <c r="DG283"/>
  <c r="CL284"/>
  <c r="DC284"/>
  <c r="CX214" i="7"/>
  <c r="CS280"/>
  <c r="CO317" i="8"/>
  <c r="CM318"/>
  <c r="CS318"/>
  <c r="CJ318"/>
  <c r="DF318"/>
  <c r="CD317"/>
  <c r="BV319"/>
  <c r="BW319" s="1"/>
  <c r="CQ318"/>
  <c r="CG318"/>
  <c r="CM283"/>
  <c r="CW283"/>
  <c r="CO282"/>
  <c r="CZ283"/>
  <c r="DG282"/>
  <c r="DJ282" s="1"/>
  <c r="CP283"/>
  <c r="CT283"/>
  <c r="DE283"/>
  <c r="CL305"/>
  <c r="DA305"/>
  <c r="CH305"/>
  <c r="CY305"/>
  <c r="CP305"/>
  <c r="CF304"/>
  <c r="CZ305"/>
  <c r="CK217"/>
  <c r="CZ284"/>
  <c r="CE284"/>
  <c r="DA284"/>
  <c r="DH284"/>
  <c r="CS284"/>
  <c r="CU284"/>
  <c r="CN284"/>
  <c r="CH284"/>
  <c r="DG183"/>
  <c r="CF271"/>
  <c r="CN206"/>
  <c r="DB318"/>
  <c r="DA318"/>
  <c r="CR317"/>
  <c r="CZ318"/>
  <c r="CW318"/>
  <c r="CY318"/>
  <c r="CK318"/>
  <c r="CE318"/>
  <c r="CX283"/>
  <c r="CG283"/>
  <c r="CR282"/>
  <c r="CY283"/>
  <c r="CL283"/>
  <c r="DD283"/>
  <c r="CJ283"/>
  <c r="DF283"/>
  <c r="CS305"/>
  <c r="CN305"/>
  <c r="CX305"/>
  <c r="CW305"/>
  <c r="CD304"/>
  <c r="BV306"/>
  <c r="BW306" s="1"/>
  <c r="DG304"/>
  <c r="CK305"/>
  <c r="DC305"/>
  <c r="BW282" i="7"/>
  <c r="BX282" s="1"/>
  <c r="CY214"/>
  <c r="DA269"/>
  <c r="CM284" i="8"/>
  <c r="CI284"/>
  <c r="CJ284"/>
  <c r="CF283"/>
  <c r="CW284"/>
  <c r="CP284"/>
  <c r="CR283"/>
  <c r="CQ284"/>
  <c r="DA217"/>
  <c r="CY184"/>
  <c r="DB217"/>
  <c r="CL318"/>
  <c r="CV317"/>
  <c r="CI318"/>
  <c r="CF317"/>
  <c r="DE318"/>
  <c r="DD318"/>
  <c r="DH318"/>
  <c r="CH283"/>
  <c r="CE283"/>
  <c r="CS283"/>
  <c r="CI283"/>
  <c r="CV282"/>
  <c r="CQ283"/>
  <c r="CN283"/>
  <c r="CU283"/>
  <c r="CM305"/>
  <c r="CO304"/>
  <c r="CR304"/>
  <c r="DH305"/>
  <c r="DE305"/>
  <c r="CQ305"/>
  <c r="CI305"/>
  <c r="DF305"/>
  <c r="CJ214" i="7"/>
  <c r="CQ214"/>
  <c r="DE272" i="8"/>
  <c r="CV283"/>
  <c r="CY284"/>
  <c r="CT284"/>
  <c r="DE284"/>
  <c r="CD283"/>
  <c r="BV285"/>
  <c r="BW285" s="1"/>
  <c r="DF284"/>
  <c r="CG284"/>
  <c r="CR183"/>
  <c r="CL217"/>
  <c r="CN217"/>
  <c r="AJ298"/>
  <c r="CB286"/>
  <c r="AK340"/>
  <c r="CC328"/>
  <c r="AI347"/>
  <c r="AI351"/>
  <c r="AI336"/>
  <c r="CC337"/>
  <c r="AK349"/>
  <c r="CC349" s="1"/>
  <c r="CB296"/>
  <c r="AJ308"/>
  <c r="AI334"/>
  <c r="AI338"/>
  <c r="AI330"/>
  <c r="AK334"/>
  <c r="CC322"/>
  <c r="AK347"/>
  <c r="CC347" s="1"/>
  <c r="CC335"/>
  <c r="CC327"/>
  <c r="AK339"/>
  <c r="DJ293"/>
  <c r="CC338"/>
  <c r="AK350"/>
  <c r="CC350" s="1"/>
  <c r="CB297"/>
  <c r="AJ309"/>
  <c r="AK348"/>
  <c r="CC348" s="1"/>
  <c r="CC336"/>
  <c r="CB331"/>
  <c r="AJ343"/>
  <c r="AI345"/>
  <c r="AI343"/>
  <c r="AI344"/>
  <c r="AI337"/>
  <c r="AI340"/>
  <c r="CC321"/>
  <c r="AK333"/>
  <c r="CB342"/>
  <c r="CC341"/>
  <c r="AK353"/>
  <c r="CC353" s="1"/>
  <c r="CU229"/>
  <c r="CF195"/>
  <c r="CV239"/>
  <c r="CF239"/>
  <c r="CK207"/>
  <c r="DF229"/>
  <c r="CR261"/>
  <c r="CI229"/>
  <c r="CT262"/>
  <c r="CV217"/>
  <c r="CH196"/>
  <c r="CN229"/>
  <c r="DA262"/>
  <c r="DD251"/>
  <c r="CO195"/>
  <c r="CK218"/>
  <c r="CR195"/>
  <c r="CV272"/>
  <c r="CW251"/>
  <c r="DB207"/>
  <c r="CP229"/>
  <c r="DA251"/>
  <c r="DE273"/>
  <c r="CS240"/>
  <c r="DH207"/>
  <c r="DD240"/>
  <c r="CW229"/>
  <c r="CF206"/>
  <c r="DG239"/>
  <c r="CG207"/>
  <c r="DB229"/>
  <c r="CN262"/>
  <c r="CF228"/>
  <c r="CS262"/>
  <c r="CV250"/>
  <c r="CG196"/>
  <c r="CD217"/>
  <c r="CI196"/>
  <c r="DF240"/>
  <c r="CQ273"/>
  <c r="CM229"/>
  <c r="CX262"/>
  <c r="CZ218"/>
  <c r="CL196"/>
  <c r="CU218"/>
  <c r="CR228"/>
  <c r="DE262"/>
  <c r="DH251"/>
  <c r="CS196"/>
  <c r="CP218"/>
  <c r="DA207"/>
  <c r="CO228"/>
  <c r="DH262"/>
  <c r="CY229"/>
  <c r="CQ218"/>
  <c r="CX196"/>
  <c r="CI262"/>
  <c r="DC218"/>
  <c r="DD229"/>
  <c r="CH262"/>
  <c r="CJ218"/>
  <c r="DE196"/>
  <c r="DA218"/>
  <c r="DH196"/>
  <c r="CO261"/>
  <c r="CR250"/>
  <c r="CJ207"/>
  <c r="CE218"/>
  <c r="CE229"/>
  <c r="CP262"/>
  <c r="CR217"/>
  <c r="CD195"/>
  <c r="CJ196"/>
  <c r="DC251"/>
  <c r="CN273"/>
  <c r="CH218"/>
  <c r="CM196"/>
  <c r="CU273"/>
  <c r="CP251"/>
  <c r="CT273"/>
  <c r="CH240"/>
  <c r="CY207"/>
  <c r="CV228"/>
  <c r="CO239"/>
  <c r="DD207"/>
  <c r="CY240"/>
  <c r="DF207"/>
  <c r="CT229"/>
  <c r="CF261"/>
  <c r="DC229"/>
  <c r="CD206"/>
  <c r="CY218"/>
  <c r="DB196"/>
  <c r="CM262"/>
  <c r="CD272"/>
  <c r="DA240"/>
  <c r="CI207"/>
  <c r="CG251"/>
  <c r="CL207"/>
  <c r="CU262"/>
  <c r="CJ229"/>
  <c r="CW262"/>
  <c r="CZ251"/>
  <c r="CK196"/>
  <c r="CG218"/>
  <c r="CN196"/>
  <c r="DG250"/>
  <c r="CR272"/>
  <c r="CL218"/>
  <c r="CQ196"/>
  <c r="CE251"/>
  <c r="CY273"/>
  <c r="CU240"/>
  <c r="DF262"/>
  <c r="CI218"/>
  <c r="CT196"/>
  <c r="CE262"/>
  <c r="CS218"/>
  <c r="CZ196"/>
  <c r="CG262"/>
  <c r="CJ251"/>
  <c r="DD273"/>
  <c r="DC240"/>
  <c r="CX229"/>
  <c r="CJ262"/>
  <c r="DG228"/>
  <c r="CH207"/>
  <c r="DG217"/>
  <c r="DF196"/>
  <c r="CQ262"/>
  <c r="DF218"/>
  <c r="CY251"/>
  <c r="CJ273"/>
  <c r="CH251"/>
  <c r="CL273"/>
  <c r="CO250"/>
  <c r="CS273"/>
  <c r="CG240"/>
  <c r="CV206"/>
  <c r="CR239"/>
  <c r="CW207"/>
  <c r="CK229"/>
  <c r="DD262"/>
  <c r="CU196"/>
  <c r="CI251"/>
  <c r="DC273"/>
  <c r="CZ229"/>
  <c r="CD261"/>
  <c r="CF217"/>
  <c r="DA196"/>
  <c r="CW218"/>
  <c r="DD196"/>
  <c r="CK262"/>
  <c r="CN251"/>
  <c r="DH273"/>
  <c r="DB218"/>
  <c r="DG195"/>
  <c r="CU251"/>
  <c r="CF272"/>
  <c r="DE218"/>
  <c r="CK273"/>
  <c r="DE229"/>
  <c r="CN207"/>
  <c r="CI240"/>
  <c r="CP207"/>
  <c r="CD228"/>
  <c r="CY262"/>
  <c r="CL251"/>
  <c r="CP273"/>
  <c r="CD239"/>
  <c r="CU207"/>
  <c r="CS251"/>
  <c r="CW273"/>
  <c r="CK240"/>
  <c r="CZ207"/>
  <c r="CV195"/>
  <c r="CF250"/>
  <c r="CZ273"/>
  <c r="CX251"/>
  <c r="DB273"/>
  <c r="CP240"/>
  <c r="DG206"/>
  <c r="DE251"/>
  <c r="CW240"/>
  <c r="CE207"/>
  <c r="DH240"/>
  <c r="CG273"/>
  <c r="DA229"/>
  <c r="CE240"/>
  <c r="CO217"/>
  <c r="CD250"/>
  <c r="CH273"/>
  <c r="DE240"/>
  <c r="CM207"/>
  <c r="CJ240"/>
  <c r="CO206"/>
  <c r="CV261"/>
  <c r="CM240"/>
  <c r="CT207"/>
  <c r="CH229"/>
  <c r="DC262"/>
  <c r="CQ229"/>
  <c r="DB262"/>
  <c r="DH218"/>
  <c r="CP196"/>
  <c r="CM218"/>
  <c r="DA273"/>
  <c r="CW196"/>
  <c r="CT218"/>
  <c r="CY196"/>
  <c r="CM251"/>
  <c r="DG272"/>
  <c r="DB251"/>
  <c r="DF273"/>
  <c r="CT240"/>
  <c r="CE273"/>
  <c r="DH229"/>
  <c r="CL262"/>
  <c r="CN218"/>
  <c r="CT251"/>
  <c r="CE196"/>
  <c r="DB240"/>
  <c r="CM273"/>
  <c r="CK251"/>
  <c r="CO272"/>
  <c r="CR206"/>
  <c r="CN240"/>
  <c r="CS207"/>
  <c r="CG229"/>
  <c r="CZ262"/>
  <c r="CQ240"/>
  <c r="CX207"/>
  <c r="CL229"/>
  <c r="DG261"/>
  <c r="CX273"/>
  <c r="CL240"/>
  <c r="DC207"/>
  <c r="CZ240"/>
  <c r="DE207"/>
  <c r="CS229"/>
  <c r="CX218"/>
  <c r="DC196"/>
  <c r="CQ251"/>
  <c r="DF251"/>
  <c r="CX240"/>
  <c r="CI273"/>
  <c r="A1302"/>
  <c r="P1262"/>
  <c r="A1341"/>
  <c r="P1301"/>
  <c r="A1380"/>
  <c r="A1420" s="1"/>
  <c r="A1460" s="1"/>
  <c r="P1340"/>
  <c r="A1499"/>
  <c r="P1459"/>
  <c r="A1263"/>
  <c r="P1223"/>
  <c r="P624"/>
  <c r="A664"/>
  <c r="A704" s="1"/>
  <c r="A744" s="1"/>
  <c r="A784" s="1"/>
  <c r="A824" s="1"/>
  <c r="A864" s="1"/>
  <c r="A904" s="1"/>
  <c r="A944" s="1"/>
  <c r="A984" s="1"/>
  <c r="A1024" s="1"/>
  <c r="A1064" s="1"/>
  <c r="A1104" s="1"/>
  <c r="A1144" s="1"/>
  <c r="A1184" s="1"/>
  <c r="A1224" s="1"/>
  <c r="CF293" i="7"/>
  <c r="CH293"/>
  <c r="CJ293"/>
  <c r="CL293"/>
  <c r="CN293"/>
  <c r="CP292"/>
  <c r="CR293"/>
  <c r="CT293"/>
  <c r="CV293"/>
  <c r="CX293"/>
  <c r="CZ293"/>
  <c r="DB293"/>
  <c r="DD293"/>
  <c r="DF293"/>
  <c r="DH293"/>
  <c r="BW294"/>
  <c r="BX294" s="1"/>
  <c r="CE292"/>
  <c r="CG292"/>
  <c r="CI293"/>
  <c r="CK293"/>
  <c r="CM293"/>
  <c r="CO293"/>
  <c r="CQ293"/>
  <c r="CS292"/>
  <c r="CU293"/>
  <c r="CW292"/>
  <c r="CY293"/>
  <c r="DA293"/>
  <c r="DC293"/>
  <c r="DE293"/>
  <c r="DG293"/>
  <c r="DI293"/>
  <c r="BW283"/>
  <c r="BX283" s="1"/>
  <c r="CI282"/>
  <c r="CK282"/>
  <c r="CM282"/>
  <c r="CO282"/>
  <c r="CQ282"/>
  <c r="CS281"/>
  <c r="CU282"/>
  <c r="CW281"/>
  <c r="CY282"/>
  <c r="DA282"/>
  <c r="DC282"/>
  <c r="DE282"/>
  <c r="DG282"/>
  <c r="CF282"/>
  <c r="CH282"/>
  <c r="CJ282"/>
  <c r="CL282"/>
  <c r="CN282"/>
  <c r="CP281"/>
  <c r="CR282"/>
  <c r="CT282"/>
  <c r="CV282"/>
  <c r="CX282"/>
  <c r="CZ282"/>
  <c r="DB282"/>
  <c r="DD282"/>
  <c r="DF282"/>
  <c r="DH282"/>
  <c r="DI282"/>
  <c r="AJ306"/>
  <c r="AJ318" s="1"/>
  <c r="CC294"/>
  <c r="CC283"/>
  <c r="AJ295"/>
  <c r="AJ307" s="1"/>
  <c r="DJ159"/>
  <c r="DK159" s="1"/>
  <c r="DJ213"/>
  <c r="DK213" s="1"/>
  <c r="DJ191"/>
  <c r="DK191" s="1"/>
  <c r="DJ246"/>
  <c r="DK246" s="1"/>
  <c r="DJ180"/>
  <c r="DK180" s="1"/>
  <c r="DJ224"/>
  <c r="DK224" s="1"/>
  <c r="DJ170"/>
  <c r="DK170" s="1"/>
  <c r="CP247"/>
  <c r="CP171"/>
  <c r="CP203"/>
  <c r="CP236"/>
  <c r="CP258"/>
  <c r="CP269"/>
  <c r="CP225"/>
  <c r="CP214"/>
  <c r="CP181"/>
  <c r="CP192"/>
  <c r="CW171"/>
  <c r="CW203"/>
  <c r="CW236"/>
  <c r="CW258"/>
  <c r="CW269"/>
  <c r="CW225"/>
  <c r="CW214"/>
  <c r="CW181"/>
  <c r="CW192"/>
  <c r="CU248"/>
  <c r="CV248"/>
  <c r="CX248"/>
  <c r="CY248"/>
  <c r="CZ248"/>
  <c r="DA248"/>
  <c r="DB248"/>
  <c r="DC248"/>
  <c r="DD248"/>
  <c r="DE248"/>
  <c r="DF248"/>
  <c r="CU172"/>
  <c r="CV172"/>
  <c r="CX172"/>
  <c r="CY172"/>
  <c r="CZ172"/>
  <c r="DA172"/>
  <c r="DB172"/>
  <c r="DC172"/>
  <c r="DD172"/>
  <c r="DE172"/>
  <c r="DF172"/>
  <c r="CU204"/>
  <c r="CV204"/>
  <c r="CX204"/>
  <c r="CY204"/>
  <c r="CZ204"/>
  <c r="DA204"/>
  <c r="DB204"/>
  <c r="DC204"/>
  <c r="DD204"/>
  <c r="DE204"/>
  <c r="DF204"/>
  <c r="CU237"/>
  <c r="CV237"/>
  <c r="CX237"/>
  <c r="CY237"/>
  <c r="CZ237"/>
  <c r="DA237"/>
  <c r="DB237"/>
  <c r="DC237"/>
  <c r="DD237"/>
  <c r="DE237"/>
  <c r="DF237"/>
  <c r="CU259"/>
  <c r="CV259"/>
  <c r="CX259"/>
  <c r="CY259"/>
  <c r="CZ259"/>
  <c r="DA259"/>
  <c r="DB259"/>
  <c r="DC259"/>
  <c r="DD259"/>
  <c r="DE259"/>
  <c r="DF259"/>
  <c r="CU270"/>
  <c r="CV270"/>
  <c r="CX270"/>
  <c r="CY270"/>
  <c r="CZ270"/>
  <c r="DA270"/>
  <c r="DB270"/>
  <c r="DC270"/>
  <c r="DD270"/>
  <c r="DE270"/>
  <c r="DF270"/>
  <c r="CU226"/>
  <c r="CV226"/>
  <c r="CX226"/>
  <c r="CY226"/>
  <c r="CZ226"/>
  <c r="DA226"/>
  <c r="DB226"/>
  <c r="DC226"/>
  <c r="DD226"/>
  <c r="DE226"/>
  <c r="DF226"/>
  <c r="CU215"/>
  <c r="CV215"/>
  <c r="CX215"/>
  <c r="CY215"/>
  <c r="CZ215"/>
  <c r="DA215"/>
  <c r="DB215"/>
  <c r="DC215"/>
  <c r="DD215"/>
  <c r="DE215"/>
  <c r="DF215"/>
  <c r="CU182"/>
  <c r="CV182"/>
  <c r="CX182"/>
  <c r="CY182"/>
  <c r="CZ182"/>
  <c r="DA182"/>
  <c r="DB182"/>
  <c r="DC182"/>
  <c r="DD182"/>
  <c r="DE182"/>
  <c r="DF182"/>
  <c r="CU193"/>
  <c r="CV193"/>
  <c r="CX193"/>
  <c r="CY193"/>
  <c r="CZ193"/>
  <c r="DA193"/>
  <c r="DB193"/>
  <c r="DC193"/>
  <c r="DD193"/>
  <c r="DE193"/>
  <c r="DF193"/>
  <c r="CS171"/>
  <c r="CS203"/>
  <c r="CS236"/>
  <c r="CS258"/>
  <c r="CS269"/>
  <c r="CS225"/>
  <c r="CS214"/>
  <c r="CS181"/>
  <c r="CS192"/>
  <c r="CQ248"/>
  <c r="CQ172"/>
  <c r="CQ389" s="1"/>
  <c r="CQ204"/>
  <c r="CQ237"/>
  <c r="CQ259"/>
  <c r="CQ270"/>
  <c r="CQ226"/>
  <c r="CQ215"/>
  <c r="CQ182"/>
  <c r="CQ193"/>
  <c r="CJ248"/>
  <c r="CJ172"/>
  <c r="CJ204"/>
  <c r="CJ237"/>
  <c r="CJ259"/>
  <c r="CJ270"/>
  <c r="CJ226"/>
  <c r="CJ215"/>
  <c r="CJ182"/>
  <c r="CJ193"/>
  <c r="CF248"/>
  <c r="CF172"/>
  <c r="CF204"/>
  <c r="CF237"/>
  <c r="CF259"/>
  <c r="CF270"/>
  <c r="CF226"/>
  <c r="CF215"/>
  <c r="CF182"/>
  <c r="CF193"/>
  <c r="CT248"/>
  <c r="AX389"/>
  <c r="CT172"/>
  <c r="CT204"/>
  <c r="CT237"/>
  <c r="CT259"/>
  <c r="CT270"/>
  <c r="CT226"/>
  <c r="CT215"/>
  <c r="CT182"/>
  <c r="CT193"/>
  <c r="A110" i="8"/>
  <c r="P110" s="1"/>
  <c r="P70"/>
  <c r="DI388" i="7"/>
  <c r="P851" i="8"/>
  <c r="P1127"/>
  <c r="A578"/>
  <c r="P578" s="1"/>
  <c r="P502"/>
  <c r="P459"/>
  <c r="A150"/>
  <c r="A190" s="1"/>
  <c r="P149"/>
  <c r="P300"/>
  <c r="P225"/>
  <c r="A545"/>
  <c r="P545" s="1"/>
  <c r="A625"/>
  <c r="P1494"/>
  <c r="P187"/>
  <c r="A267"/>
  <c r="P341"/>
  <c r="A32"/>
  <c r="P31"/>
  <c r="A71"/>
  <c r="P1009"/>
  <c r="P929"/>
  <c r="P968"/>
  <c r="P377"/>
  <c r="P423"/>
  <c r="A226"/>
  <c r="A306" s="1"/>
  <c r="A346" s="1"/>
  <c r="A386" s="1"/>
  <c r="A426" s="1"/>
  <c r="A466" s="1"/>
  <c r="A506" s="1"/>
  <c r="P266"/>
  <c r="DI193" i="7"/>
  <c r="DI248"/>
  <c r="DH237"/>
  <c r="DH182"/>
  <c r="DI204"/>
  <c r="DI237"/>
  <c r="DH215"/>
  <c r="DI259"/>
  <c r="DH259"/>
  <c r="DI173"/>
  <c r="DI182"/>
  <c r="DH270"/>
  <c r="DI215"/>
  <c r="DH248"/>
  <c r="DH226"/>
  <c r="DI172"/>
  <c r="DH172"/>
  <c r="DI226"/>
  <c r="DH193"/>
  <c r="DI270"/>
  <c r="DH204"/>
  <c r="BR381"/>
  <c r="BR386"/>
  <c r="BR389"/>
  <c r="BS389"/>
  <c r="BO389"/>
  <c r="BP389"/>
  <c r="BQ389"/>
  <c r="AJ228"/>
  <c r="CC227"/>
  <c r="AJ217"/>
  <c r="CC216"/>
  <c r="CC183"/>
  <c r="AJ184"/>
  <c r="CC260"/>
  <c r="AJ261"/>
  <c r="AJ272"/>
  <c r="AJ284" s="1"/>
  <c r="CC271"/>
  <c r="CC249"/>
  <c r="AJ250"/>
  <c r="CC173"/>
  <c r="CC205"/>
  <c r="AJ206"/>
  <c r="CC238"/>
  <c r="AJ239"/>
  <c r="CC194"/>
  <c r="AJ195"/>
  <c r="P96"/>
  <c r="P111"/>
  <c r="P107"/>
  <c r="P114"/>
  <c r="P100"/>
  <c r="P88"/>
  <c r="P104"/>
  <c r="P109"/>
  <c r="P103"/>
  <c r="P1519"/>
  <c r="P113"/>
  <c r="P102"/>
  <c r="P106"/>
  <c r="P1512"/>
  <c r="P118"/>
  <c r="P1517"/>
  <c r="P115"/>
  <c r="P1499"/>
  <c r="P108"/>
  <c r="P101"/>
  <c r="P94"/>
  <c r="N66"/>
  <c r="CB197" i="8"/>
  <c r="AJ209"/>
  <c r="CB219"/>
  <c r="AJ231"/>
  <c r="CB274"/>
  <c r="CB263"/>
  <c r="AJ275"/>
  <c r="AJ287" s="1"/>
  <c r="CB241"/>
  <c r="AJ253"/>
  <c r="CB230"/>
  <c r="AJ242"/>
  <c r="CB252"/>
  <c r="AJ264"/>
  <c r="CB208"/>
  <c r="AJ220"/>
  <c r="DJ172" i="7" l="1"/>
  <c r="DK172" s="1"/>
  <c r="DI305" i="8"/>
  <c r="DK305"/>
  <c r="DL293"/>
  <c r="DJ283"/>
  <c r="AJ299"/>
  <c r="CB287"/>
  <c r="AJ320"/>
  <c r="CB308"/>
  <c r="AK345"/>
  <c r="CC345" s="1"/>
  <c r="CC333"/>
  <c r="AI348"/>
  <c r="CB298"/>
  <c r="AJ310"/>
  <c r="DK283"/>
  <c r="DI283"/>
  <c r="DI282"/>
  <c r="AI352"/>
  <c r="AI349"/>
  <c r="CC339"/>
  <c r="AK351"/>
  <c r="CC351" s="1"/>
  <c r="CB343"/>
  <c r="AJ321"/>
  <c r="CB309"/>
  <c r="AK346"/>
  <c r="CC346" s="1"/>
  <c r="CC334"/>
  <c r="AI342"/>
  <c r="AI350"/>
  <c r="AI346"/>
  <c r="CC340"/>
  <c r="AK352"/>
  <c r="CC352" s="1"/>
  <c r="DJ305"/>
  <c r="DK282"/>
  <c r="A1303"/>
  <c r="P1263"/>
  <c r="P1460"/>
  <c r="A1500"/>
  <c r="A1381"/>
  <c r="A1421" s="1"/>
  <c r="A1461" s="1"/>
  <c r="P1341"/>
  <c r="A1342"/>
  <c r="P1302"/>
  <c r="A1264"/>
  <c r="P1224"/>
  <c r="CC318" i="7"/>
  <c r="AJ330"/>
  <c r="CC307"/>
  <c r="AJ319"/>
  <c r="DJ281"/>
  <c r="DK281" s="1"/>
  <c r="P625" i="8"/>
  <c r="A665"/>
  <c r="A705" s="1"/>
  <c r="A745" s="1"/>
  <c r="A785" s="1"/>
  <c r="A825" s="1"/>
  <c r="A865" s="1"/>
  <c r="A905" s="1"/>
  <c r="A945" s="1"/>
  <c r="A985" s="1"/>
  <c r="A1025" s="1"/>
  <c r="A1065" s="1"/>
  <c r="A1105" s="1"/>
  <c r="A1145" s="1"/>
  <c r="A1185" s="1"/>
  <c r="A1225" s="1"/>
  <c r="CC295" i="7"/>
  <c r="CC284"/>
  <c r="AJ296"/>
  <c r="AJ308" s="1"/>
  <c r="CC306"/>
  <c r="DJ258"/>
  <c r="DK258" s="1"/>
  <c r="DJ192"/>
  <c r="DK192" s="1"/>
  <c r="DJ214"/>
  <c r="DK214" s="1"/>
  <c r="DJ269"/>
  <c r="DK269" s="1"/>
  <c r="DJ236"/>
  <c r="DK236" s="1"/>
  <c r="DJ171"/>
  <c r="DK171" s="1"/>
  <c r="DJ181"/>
  <c r="DK181" s="1"/>
  <c r="DJ225"/>
  <c r="DK225" s="1"/>
  <c r="DJ203"/>
  <c r="DK203" s="1"/>
  <c r="A111" i="8"/>
  <c r="A151" s="1"/>
  <c r="A191" s="1"/>
  <c r="P71"/>
  <c r="P226"/>
  <c r="A546"/>
  <c r="P546" s="1"/>
  <c r="A626"/>
  <c r="P503"/>
  <c r="P1128"/>
  <c r="P969"/>
  <c r="P267"/>
  <c r="A227"/>
  <c r="P460"/>
  <c r="P424"/>
  <c r="P150"/>
  <c r="A579"/>
  <c r="P579" s="1"/>
  <c r="A268"/>
  <c r="P188"/>
  <c r="P378"/>
  <c r="P1010"/>
  <c r="P930"/>
  <c r="P111"/>
  <c r="A33"/>
  <c r="A72"/>
  <c r="P32"/>
  <c r="P301"/>
  <c r="P852"/>
  <c r="P1495"/>
  <c r="P342"/>
  <c r="DI185" i="7"/>
  <c r="DI389"/>
  <c r="BR378"/>
  <c r="BR385"/>
  <c r="BR387"/>
  <c r="BR384"/>
  <c r="BR382"/>
  <c r="BR379"/>
  <c r="BR380"/>
  <c r="BR383"/>
  <c r="CC195"/>
  <c r="AJ196"/>
  <c r="AJ240"/>
  <c r="CC239"/>
  <c r="AJ207"/>
  <c r="CC206"/>
  <c r="CC261"/>
  <c r="AJ262"/>
  <c r="AJ273"/>
  <c r="AJ285" s="1"/>
  <c r="CC184"/>
  <c r="AJ185"/>
  <c r="CC250"/>
  <c r="AJ251"/>
  <c r="CC272"/>
  <c r="AJ218"/>
  <c r="CC217"/>
  <c r="CC228"/>
  <c r="AJ229"/>
  <c r="P99"/>
  <c r="P117"/>
  <c r="P112"/>
  <c r="P119"/>
  <c r="CB220" i="8"/>
  <c r="AJ232"/>
  <c r="AJ254"/>
  <c r="CB242"/>
  <c r="AJ265"/>
  <c r="CB253"/>
  <c r="CB275"/>
  <c r="AJ243"/>
  <c r="CB231"/>
  <c r="CB264"/>
  <c r="AJ276"/>
  <c r="AJ288" s="1"/>
  <c r="CB209"/>
  <c r="AJ221"/>
  <c r="BL331"/>
  <c r="DM296"/>
  <c r="BM295" i="7"/>
  <c r="BN205"/>
  <c r="BH218"/>
  <c r="AZ265" i="8"/>
  <c r="BT319" i="7"/>
  <c r="BF273"/>
  <c r="BD286" i="8"/>
  <c r="BJ185" i="7"/>
  <c r="AV207"/>
  <c r="BF307"/>
  <c r="AO264" i="8"/>
  <c r="AM276"/>
  <c r="BE330"/>
  <c r="BI206" i="7"/>
  <c r="BM184"/>
  <c r="BO253" i="8"/>
  <c r="AP343"/>
  <c r="BD221"/>
  <c r="BB287"/>
  <c r="AO330"/>
  <c r="AR261" i="7"/>
  <c r="AL306"/>
  <c r="AN262"/>
  <c r="BF276" i="8"/>
  <c r="BP286"/>
  <c r="AS265"/>
  <c r="BH232"/>
  <c r="AV239" i="7"/>
  <c r="BJ231" i="8"/>
  <c r="BP330" i="7"/>
  <c r="BB221" i="8"/>
  <c r="DM342"/>
  <c r="BQ265"/>
  <c r="BN196" i="7"/>
  <c r="BT318" i="8"/>
  <c r="AN306" i="7"/>
  <c r="BB196"/>
  <c r="AW308" i="8"/>
  <c r="AM318" i="7"/>
  <c r="BD240"/>
  <c r="AN209" i="8"/>
  <c r="AX254"/>
  <c r="BB206" i="7"/>
  <c r="BN308" i="8"/>
  <c r="BL330"/>
  <c r="BH318" i="7"/>
  <c r="BI185"/>
  <c r="BR220" i="8"/>
  <c r="BE232"/>
  <c r="AV228" i="7"/>
  <c r="AL195"/>
  <c r="BH296"/>
  <c r="AQ239"/>
  <c r="AX228"/>
  <c r="BC220" i="8"/>
  <c r="AY243"/>
  <c r="AO295" i="7"/>
  <c r="BE272"/>
  <c r="AY296" i="8"/>
  <c r="AM195" i="7"/>
  <c r="AW298" i="8"/>
  <c r="AT240" i="7"/>
  <c r="BT309" i="8"/>
  <c r="BL209"/>
  <c r="BN184" i="7"/>
  <c r="AO232" i="8"/>
  <c r="BS308"/>
  <c r="AR284" i="7"/>
  <c r="AO253" i="8"/>
  <c r="BB330" i="7"/>
  <c r="BB319"/>
  <c r="BA296" i="8"/>
  <c r="BS297"/>
  <c r="BF209"/>
  <c r="BI229" i="7"/>
  <c r="AY240"/>
  <c r="BS218"/>
  <c r="BO243" i="8"/>
  <c r="AV306" i="7"/>
  <c r="BM296" i="8"/>
  <c r="BI251" i="7"/>
  <c r="AO275" i="8"/>
  <c r="AY250" i="7"/>
  <c r="BH243" i="8"/>
  <c r="AR285" i="7"/>
  <c r="AY318" i="8"/>
  <c r="AR206" i="7"/>
  <c r="BG276" i="8"/>
  <c r="AX330" i="7"/>
  <c r="BF297" i="8"/>
  <c r="BS253"/>
  <c r="AM343"/>
  <c r="BI231"/>
  <c r="AL307" i="7"/>
  <c r="BL229"/>
  <c r="AN330" i="8"/>
  <c r="AO184" i="7"/>
  <c r="BL185"/>
  <c r="BF318"/>
  <c r="AW264" i="8"/>
  <c r="AY275"/>
  <c r="BF330" i="7"/>
  <c r="BT330"/>
  <c r="AZ284"/>
  <c r="BA229"/>
  <c r="BG331" i="8"/>
  <c r="BR285" i="7"/>
  <c r="BE217"/>
  <c r="AW265" i="8"/>
  <c r="BK232"/>
  <c r="BN264"/>
  <c r="BS262" i="7"/>
  <c r="BA209" i="8"/>
  <c r="BM251" i="7"/>
  <c r="BF331" i="8"/>
  <c r="BO286"/>
  <c r="AS297"/>
  <c r="AL297"/>
  <c r="BK287"/>
  <c r="BO218" i="7"/>
  <c r="AR240"/>
  <c r="AY331" i="8"/>
  <c r="AM318"/>
  <c r="AO276"/>
  <c r="BA254"/>
  <c r="AW331"/>
  <c r="BM272" i="7"/>
  <c r="BK262"/>
  <c r="BB343" i="8"/>
  <c r="BB318" i="7"/>
  <c r="AR220" i="8"/>
  <c r="AR297"/>
  <c r="AS285" i="7"/>
  <c r="AQ287" i="8"/>
  <c r="BO343"/>
  <c r="BL308"/>
  <c r="BK318"/>
  <c r="BD272" i="7"/>
  <c r="BA296"/>
  <c r="BI287" i="8"/>
  <c r="BR261" i="7"/>
  <c r="BR254" i="8"/>
  <c r="AL308"/>
  <c r="BC307" i="7"/>
  <c r="BG217"/>
  <c r="BA196"/>
  <c r="BF221" i="8"/>
  <c r="AO218" i="7"/>
  <c r="AW296" i="8"/>
  <c r="AW240" i="7"/>
  <c r="BS184"/>
  <c r="AR307"/>
  <c r="AY254" i="8"/>
  <c r="BB298"/>
  <c r="AZ318" i="7"/>
  <c r="AU309" i="8"/>
  <c r="BE243"/>
  <c r="AU318" i="7"/>
  <c r="AN195"/>
  <c r="BN298" i="8"/>
  <c r="BR309"/>
  <c r="BL296"/>
  <c r="BJ265"/>
  <c r="AQ306" i="7"/>
  <c r="AN265" i="8"/>
  <c r="AX296"/>
  <c r="AS218" i="7"/>
  <c r="AU330" i="8"/>
  <c r="AQ296"/>
  <c r="AR254"/>
  <c r="BJ318"/>
  <c r="BG284" i="7"/>
  <c r="AO318"/>
  <c r="AO272"/>
  <c r="BH228"/>
  <c r="BA309" i="8"/>
  <c r="AX265"/>
  <c r="AU243"/>
  <c r="BI309"/>
  <c r="AZ275"/>
  <c r="BD264"/>
  <c r="AQ330" i="7"/>
  <c r="BE221" i="8"/>
  <c r="AO228" i="7"/>
  <c r="AV242" i="8"/>
  <c r="AZ196" i="7"/>
  <c r="AQ264" i="8"/>
  <c r="AY206" i="7"/>
  <c r="BD307"/>
  <c r="AO306"/>
  <c r="BO273"/>
  <c r="BD254" i="8"/>
  <c r="BN287"/>
  <c r="BA262" i="7"/>
  <c r="BQ250"/>
  <c r="BM319"/>
  <c r="BJ330" i="8"/>
  <c r="AT231"/>
  <c r="BN297"/>
  <c r="BD243"/>
  <c r="BF309"/>
  <c r="BP264"/>
  <c r="AN286"/>
  <c r="AY319" i="7"/>
  <c r="BB264" i="8"/>
  <c r="AQ296" i="7"/>
  <c r="BO231" i="8"/>
  <c r="BF218" i="7"/>
  <c r="AN318" i="8"/>
  <c r="AM220"/>
  <c r="BP285" i="7"/>
  <c r="BG221" i="8"/>
  <c r="AY295" i="7"/>
  <c r="BE184"/>
  <c r="BC262"/>
  <c r="AN295"/>
  <c r="AO231" i="8"/>
  <c r="AN243"/>
  <c r="BR296" i="7"/>
  <c r="BJ228"/>
  <c r="AU251"/>
  <c r="BG295"/>
  <c r="BD250"/>
  <c r="AY286" i="8"/>
  <c r="AN309"/>
  <c r="AO265"/>
  <c r="BP217" i="7"/>
  <c r="BJ308" i="8"/>
  <c r="AN307" i="7"/>
  <c r="AV231" i="8"/>
  <c r="AY253"/>
  <c r="AP261" i="7"/>
  <c r="BN285"/>
  <c r="BQ232" i="8"/>
  <c r="BD196" i="7"/>
  <c r="BF254" i="8"/>
  <c r="AP272" i="7"/>
  <c r="BC265" i="8"/>
  <c r="AY330" i="7"/>
  <c r="AL286" i="8"/>
  <c r="BL264"/>
  <c r="BG308"/>
  <c r="BG196" i="7"/>
  <c r="AP220" i="8"/>
  <c r="AQ220"/>
  <c r="BJ286"/>
  <c r="AT273" i="7"/>
  <c r="AN229"/>
  <c r="BQ343" i="8"/>
  <c r="BH207" i="7"/>
  <c r="AS239"/>
  <c r="AL331" i="8"/>
  <c r="BH343"/>
  <c r="AN232"/>
  <c r="AZ231"/>
  <c r="AO309"/>
  <c r="BN232"/>
  <c r="BB275"/>
  <c r="BN195" i="7"/>
  <c r="BF265" i="8"/>
  <c r="AP221"/>
  <c r="AN261" i="7"/>
  <c r="BR275" i="8"/>
  <c r="AR298"/>
  <c r="AQ307" i="7"/>
  <c r="BF284"/>
  <c r="BJ240"/>
  <c r="AQ251"/>
  <c r="AU220" i="8"/>
  <c r="AQ229" i="7"/>
  <c r="AW206"/>
  <c r="BT250"/>
  <c r="AV307"/>
  <c r="AO240"/>
  <c r="BF196"/>
  <c r="AS206"/>
  <c r="BM232" i="8"/>
  <c r="AO296"/>
  <c r="AY207" i="7"/>
  <c r="BH217"/>
  <c r="AR217"/>
  <c r="BC254" i="8"/>
  <c r="BB318"/>
  <c r="BK185" i="7"/>
  <c r="BM209" i="8"/>
  <c r="AL196" i="7"/>
  <c r="BF228"/>
  <c r="AP209" i="8"/>
  <c r="BS261" i="7"/>
  <c r="BC297" i="8"/>
  <c r="BE308"/>
  <c r="AY232"/>
  <c r="BC330"/>
  <c r="AW306" i="7"/>
  <c r="AX231" i="8"/>
  <c r="AY330"/>
  <c r="AT309"/>
  <c r="BF261" i="7"/>
  <c r="AY239"/>
  <c r="AU196"/>
  <c r="AX195"/>
  <c r="AN272"/>
  <c r="BA250"/>
  <c r="DN249"/>
  <c r="BO296"/>
  <c r="BO196"/>
  <c r="BK343" i="8"/>
  <c r="AZ276"/>
  <c r="AX206" i="7"/>
  <c r="BF243" i="8"/>
  <c r="BH308" i="7"/>
  <c r="BF239"/>
  <c r="BB195"/>
  <c r="BC287" i="8"/>
  <c r="BJ207" i="7"/>
  <c r="AR209" i="8"/>
  <c r="BB184" i="7"/>
  <c r="BT273"/>
  <c r="BL206"/>
  <c r="AM229"/>
  <c r="AZ184"/>
  <c r="AM251"/>
  <c r="AX275" i="8"/>
  <c r="AU217" i="7"/>
  <c r="BA343" i="8"/>
  <c r="BJ262" i="7"/>
  <c r="AM286" i="8"/>
  <c r="AY343"/>
  <c r="BE240" i="7"/>
  <c r="BG307"/>
  <c r="BI242" i="8"/>
  <c r="BR240" i="7"/>
  <c r="BN276" i="8"/>
  <c r="AY264"/>
  <c r="BE185" i="7"/>
  <c r="BQ184"/>
  <c r="AW232" i="8"/>
  <c r="BI318" i="7"/>
  <c r="BE254" i="8"/>
  <c r="AZ221"/>
  <c r="AY208"/>
  <c r="AZ308" i="7"/>
  <c r="AQ261"/>
  <c r="BH308" i="8"/>
  <c r="BM297"/>
  <c r="AL318"/>
  <c r="BA264"/>
  <c r="AU228" i="7"/>
  <c r="AU229"/>
  <c r="AL262"/>
  <c r="AV330" i="8"/>
  <c r="AX253"/>
  <c r="BK220"/>
  <c r="AS228" i="7"/>
  <c r="BS240"/>
  <c r="BU318"/>
  <c r="AV318" i="8"/>
  <c r="BG185" i="7"/>
  <c r="AR309" i="8"/>
  <c r="BH195" i="7"/>
  <c r="BC228"/>
  <c r="BB296" i="8"/>
  <c r="BL343"/>
  <c r="AL343"/>
  <c r="BI254"/>
  <c r="BT265"/>
  <c r="BP231"/>
  <c r="BI284" i="7"/>
  <c r="BH185"/>
  <c r="BR206"/>
  <c r="BJ239"/>
  <c r="DN284"/>
  <c r="BO309" i="8"/>
  <c r="AZ239" i="7"/>
  <c r="AV275" i="8"/>
  <c r="AQ308" i="7"/>
  <c r="AT218"/>
  <c r="AV232" i="8"/>
  <c r="BA318" i="7"/>
  <c r="BC196"/>
  <c r="AL272"/>
  <c r="BK217"/>
  <c r="BP298" i="8"/>
  <c r="AZ308"/>
  <c r="BM253"/>
  <c r="BD249" i="7"/>
  <c r="AQ308" i="8"/>
  <c r="BT284" i="7"/>
  <c r="AZ286" i="8"/>
  <c r="AR228" i="7"/>
  <c r="AW185"/>
  <c r="BS295"/>
  <c r="BN330" i="8"/>
  <c r="BI195" i="7"/>
  <c r="AN297" i="8"/>
  <c r="BI318"/>
  <c r="BO254"/>
  <c r="AX232"/>
  <c r="BK209"/>
  <c r="BE273" i="7"/>
  <c r="AW272"/>
  <c r="BN265" i="8"/>
  <c r="BS318" i="7"/>
  <c r="BF272"/>
  <c r="BI261"/>
  <c r="DM308" i="8"/>
  <c r="AO330" i="7"/>
  <c r="AW287" i="8"/>
  <c r="BH285" i="7"/>
  <c r="AY297" i="8"/>
  <c r="BP239" i="7"/>
  <c r="AZ330" i="8"/>
  <c r="BA273" i="7"/>
  <c r="AP253" i="8"/>
  <c r="BS285" i="7"/>
  <c r="BP308"/>
  <c r="AZ307"/>
  <c r="AT318"/>
  <c r="BJ297" i="8"/>
  <c r="AX284" i="7"/>
  <c r="BP185"/>
  <c r="AQ221" i="8"/>
  <c r="AZ243"/>
  <c r="BM220"/>
  <c r="BJ242"/>
  <c r="BO298"/>
  <c r="BC229" i="7"/>
  <c r="AN239"/>
  <c r="AW261"/>
  <c r="AS276" i="8"/>
  <c r="BC309"/>
  <c r="AR253"/>
  <c r="AV285" i="7"/>
  <c r="BO207"/>
  <c r="BI306"/>
  <c r="BP232" i="8"/>
  <c r="BL286"/>
  <c r="AO221"/>
  <c r="AQ284" i="7"/>
  <c r="BM206"/>
  <c r="AU232" i="8"/>
  <c r="AQ254"/>
  <c r="BH229" i="7"/>
  <c r="BO206"/>
  <c r="BC273"/>
  <c r="AP307"/>
  <c r="AU296" i="8"/>
  <c r="BO229" i="7"/>
  <c r="BJ273"/>
  <c r="BO195"/>
  <c r="AO319"/>
  <c r="BP221" i="8"/>
  <c r="BR184" i="7"/>
  <c r="BE297" i="8"/>
  <c r="BC285" i="7"/>
  <c r="DM309" i="8"/>
  <c r="BD296"/>
  <c r="AP273" i="7"/>
  <c r="AL287" i="8"/>
  <c r="AV308"/>
  <c r="BJ318" i="7"/>
  <c r="BK272"/>
  <c r="BM308" i="8"/>
  <c r="BD319" i="7"/>
  <c r="BP195"/>
  <c r="AL319"/>
  <c r="AU297" i="8"/>
  <c r="BH209"/>
  <c r="BT253"/>
  <c r="BA330" i="7"/>
  <c r="AN221" i="8"/>
  <c r="AZ287"/>
  <c r="AQ272" i="7"/>
  <c r="BG330"/>
  <c r="BN231" i="8"/>
  <c r="BO251" i="7"/>
  <c r="AT254" i="8"/>
  <c r="AN287"/>
  <c r="BQ286"/>
  <c r="AM217" i="7"/>
  <c r="AU286" i="8"/>
  <c r="BB306" i="7"/>
  <c r="BD309" i="8"/>
  <c r="BR253"/>
  <c r="AU240" i="7"/>
  <c r="BG231" i="8"/>
  <c r="AS308"/>
  <c r="BU308" i="7"/>
  <c r="BR185"/>
  <c r="BP284"/>
  <c r="AP287" i="8"/>
  <c r="AT330" i="7"/>
  <c r="BC318"/>
  <c r="BS207"/>
  <c r="BK331" i="8"/>
  <c r="AT318"/>
  <c r="BC217" i="7"/>
  <c r="AP262"/>
  <c r="BR298" i="8"/>
  <c r="BN318"/>
  <c r="AS287"/>
  <c r="BT296"/>
  <c r="AM261" i="7"/>
  <c r="AO308" i="8"/>
  <c r="AR264"/>
  <c r="AM206" i="7"/>
  <c r="BQ195"/>
  <c r="AU330"/>
  <c r="AX207"/>
  <c r="BO330" i="8"/>
  <c r="AX286"/>
  <c r="AX319" i="7"/>
  <c r="BO250"/>
  <c r="BM318"/>
  <c r="BR232" i="8"/>
  <c r="BN306" i="7"/>
  <c r="AR308" i="8"/>
  <c r="AZ242"/>
  <c r="AV184" i="7"/>
  <c r="AY196"/>
  <c r="BE285"/>
  <c r="BS331" i="8"/>
  <c r="BA298"/>
  <c r="AV287"/>
  <c r="BR276"/>
  <c r="BE239" i="7"/>
  <c r="BE306"/>
  <c r="BK196"/>
  <c r="BF296" i="8"/>
  <c r="AL296" i="7"/>
  <c r="BA253" i="8"/>
  <c r="BK296"/>
  <c r="AZ285" i="7"/>
  <c r="AS221" i="8"/>
  <c r="BP206" i="7"/>
  <c r="BG273"/>
  <c r="AY229"/>
  <c r="BI295"/>
  <c r="AR275" i="8"/>
  <c r="BS239" i="7"/>
  <c r="AU254" i="8"/>
  <c r="BH287"/>
  <c r="BG285" i="7"/>
  <c r="AU239"/>
  <c r="BL273"/>
  <c r="BD330"/>
  <c r="AQ217"/>
  <c r="BA318" i="8"/>
  <c r="BD343"/>
  <c r="AP308"/>
  <c r="BU272" i="7"/>
  <c r="BB285"/>
  <c r="BA284"/>
  <c r="BM196"/>
  <c r="AT275" i="8"/>
  <c r="AZ330" i="7"/>
  <c r="AV273"/>
  <c r="AQ331" i="8"/>
  <c r="AL218" i="7"/>
  <c r="AW231" i="8"/>
  <c r="AQ218" i="7"/>
  <c r="BM217"/>
  <c r="BL251"/>
  <c r="BK265" i="8"/>
  <c r="BC251" i="7"/>
  <c r="AT343" i="8"/>
  <c r="AL209"/>
  <c r="AT195" i="7"/>
  <c r="BT275" i="8"/>
  <c r="AP184" i="7"/>
  <c r="BP295"/>
  <c r="BP331" i="8"/>
  <c r="DM286"/>
  <c r="AM207" i="7"/>
  <c r="BT331" i="8"/>
  <c r="BJ217" i="7"/>
  <c r="BI273"/>
  <c r="BG207"/>
  <c r="BD261"/>
  <c r="BI240"/>
  <c r="BS298" i="8"/>
  <c r="AZ272" i="7"/>
  <c r="BK253" i="8"/>
  <c r="BG229" i="7"/>
  <c r="BL265" i="8"/>
  <c r="AS286"/>
  <c r="BS319" i="7"/>
  <c r="BK318"/>
  <c r="AQ298" i="8"/>
  <c r="BK330" i="7"/>
  <c r="AN231" i="8"/>
  <c r="BJ209"/>
  <c r="AS296"/>
  <c r="AL330"/>
  <c r="AO207" i="7"/>
  <c r="BA330" i="8"/>
  <c r="AZ331"/>
  <c r="BT296" i="7"/>
  <c r="BF295"/>
  <c r="BF306"/>
  <c r="AQ309" i="8"/>
  <c r="BM331"/>
  <c r="AN264"/>
  <c r="DM331"/>
  <c r="AP217" i="7"/>
  <c r="AM185"/>
  <c r="BS254" i="8"/>
  <c r="AV185" i="7"/>
  <c r="AM242" i="8"/>
  <c r="BQ221"/>
  <c r="BK284" i="7"/>
  <c r="AT217"/>
  <c r="AT243" i="8"/>
  <c r="BD262" i="7"/>
  <c r="BC296" i="8"/>
  <c r="BP240" i="7"/>
  <c r="AN251"/>
  <c r="AT297" i="8"/>
  <c r="AY276"/>
  <c r="BG275"/>
  <c r="BL242"/>
  <c r="BG297"/>
  <c r="BU273" i="7"/>
  <c r="BC206"/>
  <c r="BO217"/>
  <c r="AR319"/>
  <c r="AS185"/>
  <c r="AZ229"/>
  <c r="BN331" i="8"/>
  <c r="BQ276"/>
  <c r="BA231"/>
  <c r="AL221"/>
  <c r="AW318" i="7"/>
  <c r="AW254" i="8"/>
  <c r="BN330" i="7"/>
  <c r="BM306"/>
  <c r="AL309" i="8"/>
  <c r="BD242"/>
  <c r="BP296" i="7"/>
  <c r="BB220" i="8"/>
  <c r="BF250" i="7"/>
  <c r="AZ218"/>
  <c r="BA272"/>
  <c r="BH221" i="8"/>
  <c r="AV295" i="7"/>
  <c r="BH330" i="8"/>
  <c r="BK184" i="7"/>
  <c r="AO254" i="8"/>
  <c r="BL196" i="7"/>
  <c r="AL285"/>
  <c r="BB207"/>
  <c r="AP275" i="8"/>
  <c r="BI184" i="7"/>
  <c r="BQ231" i="8"/>
  <c r="AU262" i="7"/>
  <c r="DN295"/>
  <c r="BM265" i="8"/>
  <c r="AP228" i="7"/>
  <c r="AR265" i="8"/>
  <c r="BQ306" i="7"/>
  <c r="AP264" i="8"/>
  <c r="AT253"/>
  <c r="BE265"/>
  <c r="BH240" i="7"/>
  <c r="AW286" i="8"/>
  <c r="BP254"/>
  <c r="BG195" i="7"/>
  <c r="AN218"/>
  <c r="AL239"/>
  <c r="AN319"/>
  <c r="BS287" i="8"/>
  <c r="BA184" i="7"/>
  <c r="BU285"/>
  <c r="BL219" i="8"/>
  <c r="BD232"/>
  <c r="AX306" i="7"/>
  <c r="BA251"/>
  <c r="BN251"/>
  <c r="BA297" i="8"/>
  <c r="BN221"/>
  <c r="BE220"/>
  <c r="BB242"/>
  <c r="BE261" i="7"/>
  <c r="AQ330" i="8"/>
  <c r="BI232"/>
  <c r="BB254"/>
  <c r="BL318"/>
  <c r="AV272" i="7"/>
  <c r="AS295"/>
  <c r="AQ295"/>
  <c r="AQ209" i="8"/>
  <c r="BT308"/>
  <c r="BQ296"/>
  <c r="BJ276"/>
  <c r="BG253"/>
  <c r="BC243"/>
  <c r="BQ318"/>
  <c r="BQ261" i="7"/>
  <c r="BP251"/>
  <c r="BN308"/>
  <c r="BP275" i="8"/>
  <c r="BP297"/>
  <c r="BH309"/>
  <c r="BD184" i="7"/>
  <c r="BL308"/>
  <c r="BK319"/>
  <c r="BK206"/>
  <c r="BE331" i="8"/>
  <c r="BP308"/>
  <c r="BN295" i="7"/>
  <c r="AY265" i="8"/>
  <c r="AT286"/>
  <c r="BM343"/>
  <c r="BB308"/>
  <c r="AX262" i="7"/>
  <c r="BI243" i="8"/>
  <c r="BG206" i="7"/>
  <c r="BS286" i="8"/>
  <c r="AS261" i="7"/>
  <c r="BG242" i="8"/>
  <c r="AP185" i="7"/>
  <c r="BF262"/>
  <c r="AX209" i="8"/>
  <c r="BE262" i="7"/>
  <c r="AL232" i="8"/>
  <c r="AW275"/>
  <c r="BE307" i="7"/>
  <c r="BJ330"/>
  <c r="AY184"/>
  <c r="BQ243" i="8"/>
  <c r="AT209"/>
  <c r="DM343"/>
  <c r="BI228" i="7"/>
  <c r="BL309" i="8"/>
  <c r="AO287"/>
  <c r="AX308"/>
  <c r="BO242"/>
  <c r="BJ218" i="7"/>
  <c r="BH184"/>
  <c r="AS306"/>
  <c r="DN272"/>
  <c r="AT250"/>
  <c r="BT295"/>
  <c r="BN242" i="8"/>
  <c r="AP240" i="7"/>
  <c r="AQ276" i="8"/>
  <c r="AZ232"/>
  <c r="BE253"/>
  <c r="AU272" i="7"/>
  <c r="BM221" i="8"/>
  <c r="AV253"/>
  <c r="AT196" i="7"/>
  <c r="AL295"/>
  <c r="BA319"/>
  <c r="AU307"/>
  <c r="AY306"/>
  <c r="AO251"/>
  <c r="BA232" i="8"/>
  <c r="BI330" i="7"/>
  <c r="AM209" i="8"/>
  <c r="AY285" i="7"/>
  <c r="AS209" i="8"/>
  <c r="BR319" i="7"/>
  <c r="AQ207"/>
  <c r="BK229"/>
  <c r="AY272"/>
  <c r="BH262"/>
  <c r="AS240"/>
  <c r="AL308"/>
  <c r="BG228"/>
  <c r="AL254" i="8"/>
  <c r="AV276"/>
  <c r="AU331"/>
  <c r="BM218" i="7"/>
  <c r="BB295"/>
  <c r="AL228"/>
  <c r="BQ239"/>
  <c r="BI220" i="8"/>
  <c r="BQ308" i="7"/>
  <c r="AM330" i="8"/>
  <c r="AV286"/>
  <c r="BL231"/>
  <c r="BD308"/>
  <c r="AQ275"/>
  <c r="BQ272" i="7"/>
  <c r="AL273"/>
  <c r="BM309" i="8"/>
  <c r="AO217" i="7"/>
  <c r="AM243" i="8"/>
  <c r="AR295" i="7"/>
  <c r="AR262"/>
  <c r="AX285"/>
  <c r="AS264" i="8"/>
  <c r="AY228" i="7"/>
  <c r="BL318"/>
  <c r="AP319"/>
  <c r="BQ262"/>
  <c r="AM273"/>
  <c r="AP331" i="8"/>
  <c r="BG319" i="7"/>
  <c r="BN206"/>
  <c r="AZ195"/>
  <c r="BC296"/>
  <c r="AT307"/>
  <c r="BC261"/>
  <c r="AW295"/>
  <c r="AZ249"/>
  <c r="BI265" i="8"/>
  <c r="BA242"/>
  <c r="BR243"/>
  <c r="AL275"/>
  <c r="BE330" i="7"/>
  <c r="BE264" i="8"/>
  <c r="BP209"/>
  <c r="BH298"/>
  <c r="BS330"/>
  <c r="BB229" i="7"/>
  <c r="BR242" i="8"/>
  <c r="AQ262" i="7"/>
  <c r="BO318" i="8"/>
  <c r="BK207" i="7"/>
  <c r="BD287" i="8"/>
  <c r="BO185" i="7"/>
  <c r="AQ318"/>
  <c r="BU262"/>
  <c r="AV206"/>
  <c r="BD318"/>
  <c r="BE218"/>
  <c r="BD228"/>
  <c r="AX240"/>
  <c r="AV250"/>
  <c r="AN343" i="8"/>
  <c r="BR308" i="7"/>
  <c r="BF285"/>
  <c r="BI264" i="8"/>
  <c r="BO276"/>
  <c r="AT232"/>
  <c r="BG318" i="7"/>
  <c r="AV221" i="8"/>
  <c r="BN220"/>
  <c r="BP309"/>
  <c r="BG264"/>
  <c r="AW250" i="7"/>
  <c r="BF343" i="8"/>
  <c r="BL275"/>
  <c r="BA308" i="7"/>
  <c r="BK295"/>
  <c r="BM207"/>
  <c r="AT298" i="8"/>
  <c r="BI296"/>
  <c r="AL184" i="7"/>
  <c r="DN294"/>
  <c r="AX308"/>
  <c r="AO229"/>
  <c r="BF308" i="8"/>
  <c r="BC275"/>
  <c r="BC298"/>
  <c r="BS296"/>
  <c r="BB231"/>
  <c r="BB309"/>
  <c r="AS318"/>
  <c r="BH284" i="7"/>
  <c r="AL217"/>
  <c r="AW184"/>
  <c r="AW309" i="8"/>
  <c r="AZ298"/>
  <c r="AP286"/>
  <c r="BQ185" i="7"/>
  <c r="BP287" i="8"/>
  <c r="BM242"/>
  <c r="BH206" i="7"/>
  <c r="AY284"/>
  <c r="AV319"/>
  <c r="BG254" i="8"/>
  <c r="AL207" i="7"/>
  <c r="BK264" i="8"/>
  <c r="AZ262" i="7"/>
  <c r="BQ209" i="8"/>
  <c r="AX276"/>
  <c r="AN285" i="7"/>
  <c r="BF319"/>
  <c r="BL295"/>
  <c r="BK242" i="8"/>
  <c r="BN318" i="7"/>
  <c r="DN283"/>
  <c r="AZ207"/>
  <c r="AS254" i="8"/>
  <c r="AY273" i="7"/>
  <c r="BP220" i="8"/>
  <c r="AP309"/>
  <c r="BD251" i="7"/>
  <c r="BJ285"/>
  <c r="DN260"/>
  <c r="BB265" i="8"/>
  <c r="BN262" i="7"/>
  <c r="AU318" i="8"/>
  <c r="BK250" i="7"/>
  <c r="BP196"/>
  <c r="BP296" i="8"/>
  <c r="BC286"/>
  <c r="AL298"/>
  <c r="BP343"/>
  <c r="BP242"/>
  <c r="BG308" i="7"/>
  <c r="BK306"/>
  <c r="AO318" i="8"/>
  <c r="BC232"/>
  <c r="AM253"/>
  <c r="BB286"/>
  <c r="BF185" i="7"/>
  <c r="DM297" i="8"/>
  <c r="BM287"/>
  <c r="BH196" i="7"/>
  <c r="BK275" i="8"/>
  <c r="BU261" i="7"/>
  <c r="AS231" i="8"/>
  <c r="BO272" i="7"/>
  <c r="BI221" i="8"/>
  <c r="BH261" i="7"/>
  <c r="BR331" i="8"/>
  <c r="AQ242"/>
  <c r="BB209"/>
  <c r="AW196" i="7"/>
  <c r="AV330"/>
  <c r="BO240"/>
  <c r="BA217"/>
  <c r="AU306"/>
  <c r="BT318"/>
  <c r="BM296"/>
  <c r="AS196"/>
  <c r="BH306"/>
  <c r="AX196"/>
  <c r="BG343" i="8"/>
  <c r="AQ195" i="7"/>
  <c r="AU253" i="8"/>
  <c r="AZ206" i="7"/>
  <c r="AL253" i="8"/>
  <c r="AS298"/>
  <c r="AR276"/>
  <c r="AN308" i="7"/>
  <c r="BL217"/>
  <c r="AP239"/>
  <c r="AX309" i="8"/>
  <c r="AY309"/>
  <c r="BD209"/>
  <c r="BS228" i="7"/>
  <c r="BJ319"/>
  <c r="DM298" i="8"/>
  <c r="AR318"/>
  <c r="AW218" i="7"/>
  <c r="BD296"/>
  <c r="BC242" i="8"/>
  <c r="BB240" i="7"/>
  <c r="BM250"/>
  <c r="AM240"/>
  <c r="AZ296" i="8"/>
  <c r="BN207" i="7"/>
  <c r="BM240"/>
  <c r="AM272"/>
  <c r="AM254" i="8"/>
  <c r="BO331"/>
  <c r="BG262" i="7"/>
  <c r="BL297" i="8"/>
  <c r="BA275"/>
  <c r="AT308"/>
  <c r="AL284" i="7"/>
  <c r="DN307"/>
  <c r="AP284"/>
  <c r="AO285"/>
  <c r="BS284"/>
  <c r="AZ220" i="8"/>
  <c r="BB262" i="7"/>
  <c r="AR243" i="8"/>
  <c r="BB228" i="7"/>
  <c r="BU319"/>
  <c r="BN319"/>
  <c r="AN318"/>
  <c r="BR217"/>
  <c r="AR195"/>
  <c r="BN286" i="8"/>
  <c r="AO343"/>
  <c r="BF308" i="7"/>
  <c r="AV196"/>
  <c r="AL243" i="8"/>
  <c r="BN249" i="7"/>
  <c r="BO287" i="8"/>
  <c r="BF330"/>
  <c r="BM307" i="7"/>
  <c r="AO331" i="8"/>
  <c r="BC343"/>
  <c r="AV308" i="7"/>
  <c r="BD220" i="8"/>
  <c r="BG261" i="7"/>
  <c r="BN209" i="8"/>
  <c r="AW330" i="7"/>
  <c r="AT185"/>
  <c r="BH265" i="8"/>
  <c r="BQ254"/>
  <c r="BL284" i="7"/>
  <c r="AL264" i="8"/>
  <c r="BQ309"/>
  <c r="AU298"/>
  <c r="AV220"/>
  <c r="BT308" i="7"/>
  <c r="AO273"/>
  <c r="BM286" i="8"/>
  <c r="BG220"/>
  <c r="AW296" i="7"/>
  <c r="BK218"/>
  <c r="BD195"/>
  <c r="BA243" i="8"/>
  <c r="AU184" i="7"/>
  <c r="AS319"/>
  <c r="BI331" i="8"/>
  <c r="BR251" i="7"/>
  <c r="AO298" i="8"/>
  <c r="AM275"/>
  <c r="AN207" i="7"/>
  <c r="BD275" i="8"/>
  <c r="AZ296" i="7"/>
  <c r="BJ253" i="8"/>
  <c r="BL330" i="7"/>
  <c r="AT262"/>
  <c r="BR297" i="8"/>
  <c r="BD330"/>
  <c r="BE295" i="7"/>
  <c r="BS343" i="8"/>
  <c r="BA331"/>
  <c r="AX318" i="7"/>
  <c r="AW229"/>
  <c r="BL253" i="8"/>
  <c r="AW343"/>
  <c r="BE296"/>
  <c r="AQ343"/>
  <c r="AY251" i="7"/>
  <c r="BR306"/>
  <c r="BR264" i="8"/>
  <c r="AW253"/>
  <c r="BL243"/>
  <c r="AL276"/>
  <c r="AV309"/>
  <c r="AW243"/>
  <c r="AO250" i="7"/>
  <c r="BJ307"/>
  <c r="BT330" i="8"/>
  <c r="BB217" i="7"/>
  <c r="BJ306"/>
  <c r="AU185"/>
  <c r="AZ251"/>
  <c r="BF220" i="8"/>
  <c r="BS250" i="7"/>
  <c r="BQ242" i="8"/>
  <c r="AV254"/>
  <c r="BP229" i="7"/>
  <c r="AZ273"/>
  <c r="AW217"/>
  <c r="AX295"/>
  <c r="BE231" i="8"/>
  <c r="AQ243"/>
  <c r="AL265"/>
  <c r="BH242"/>
  <c r="BN217" i="7"/>
  <c r="BF251"/>
  <c r="BA220" i="8"/>
  <c r="DM264"/>
  <c r="AM285" i="7"/>
  <c r="AX243" i="8"/>
  <c r="AM306" i="7"/>
  <c r="BM330"/>
  <c r="AY195"/>
  <c r="BO261"/>
  <c r="BH264" i="8"/>
  <c r="BB218" i="7"/>
  <c r="BT262"/>
  <c r="BL228"/>
  <c r="AT319"/>
  <c r="BF264" i="8"/>
  <c r="BG232"/>
  <c r="AX184" i="7"/>
  <c r="BR330"/>
  <c r="BS251"/>
  <c r="BO209" i="8"/>
  <c r="AR196" i="7"/>
  <c r="AU295"/>
  <c r="BH276" i="8"/>
  <c r="AX264"/>
  <c r="BK239" i="7"/>
  <c r="AM298" i="8"/>
  <c r="BG318"/>
  <c r="BQ319" i="7"/>
  <c r="AZ261"/>
  <c r="AY287" i="8"/>
  <c r="BK195" i="7"/>
  <c r="AX261"/>
  <c r="AV217"/>
  <c r="AS195"/>
  <c r="AS308"/>
  <c r="AM308" i="8"/>
  <c r="AX221"/>
  <c r="BH275"/>
  <c r="BQ275"/>
  <c r="BK309"/>
  <c r="AY221"/>
  <c r="BJ295" i="7"/>
  <c r="AU242" i="8"/>
  <c r="BN273" i="7"/>
  <c r="BM262"/>
  <c r="BI307"/>
  <c r="BE242" i="8"/>
  <c r="BO306" i="7"/>
  <c r="AL185"/>
  <c r="BJ298" i="8"/>
  <c r="BH273" i="7"/>
  <c r="BQ298" i="8"/>
  <c r="BM264"/>
  <c r="BK307" i="7"/>
  <c r="AV343" i="8"/>
  <c r="AX217" i="7"/>
  <c r="BK231" i="8"/>
  <c r="AY308"/>
  <c r="BJ196" i="7"/>
  <c r="BP307"/>
  <c r="AX239"/>
  <c r="BU251"/>
  <c r="AQ285"/>
  <c r="BP253" i="8"/>
  <c r="AM265"/>
  <c r="AP330" i="7"/>
  <c r="BR307"/>
  <c r="AN220" i="8"/>
  <c r="BL262" i="7"/>
  <c r="BB251"/>
  <c r="BI239"/>
  <c r="BT287" i="8"/>
  <c r="AM295" i="7"/>
  <c r="AY262"/>
  <c r="AY307"/>
  <c r="AO284"/>
  <c r="AX343" i="8"/>
  <c r="AU195" i="7"/>
  <c r="BC330"/>
  <c r="AW318" i="8"/>
  <c r="BC185" i="7"/>
  <c r="BR209" i="8"/>
  <c r="AV251" i="7"/>
  <c r="AT308"/>
  <c r="BE318" i="8"/>
  <c r="AU285" i="7"/>
  <c r="BR229"/>
  <c r="BA307"/>
  <c r="AZ318" i="8"/>
  <c r="AQ228" i="7"/>
  <c r="BG240"/>
  <c r="AS229"/>
  <c r="BK243" i="8"/>
  <c r="BF298"/>
  <c r="AZ250" i="7"/>
  <c r="AQ318" i="8"/>
  <c r="BB273" i="7"/>
  <c r="BB331" i="8"/>
  <c r="BO307" i="7"/>
  <c r="BR221" i="8"/>
  <c r="AT221"/>
  <c r="BK261" i="7"/>
  <c r="BP272"/>
  <c r="BD284"/>
  <c r="BC295"/>
  <c r="BA240"/>
  <c r="BG309" i="8"/>
  <c r="AM308" i="7"/>
  <c r="BT306"/>
  <c r="BF242" i="8"/>
  <c r="BL207" i="7"/>
  <c r="AX218"/>
  <c r="BI217"/>
  <c r="BL195"/>
  <c r="BJ287" i="8"/>
  <c r="BN307" i="7"/>
  <c r="BR231" i="8"/>
  <c r="BE229" i="7"/>
  <c r="BM254" i="8"/>
  <c r="AM239" i="7"/>
  <c r="BI330" i="8"/>
  <c r="BF206" i="7"/>
  <c r="BF286" i="8"/>
  <c r="AS250" i="7"/>
  <c r="BM229"/>
  <c r="AW276" i="8"/>
  <c r="AZ209"/>
  <c r="AS251" i="7"/>
  <c r="BQ307"/>
  <c r="BG330" i="8"/>
  <c r="BG184" i="7"/>
  <c r="BK286" i="8"/>
  <c r="AR251" i="7"/>
  <c r="AR286" i="8"/>
  <c r="AU343"/>
  <c r="BU284" i="7"/>
  <c r="AR330"/>
  <c r="AP195"/>
  <c r="AO286" i="8"/>
  <c r="AW285" i="7"/>
  <c r="AP229"/>
  <c r="AR185"/>
  <c r="AN217"/>
  <c r="BL296"/>
  <c r="BU306"/>
  <c r="AU261"/>
  <c r="BR195"/>
  <c r="BD297" i="8"/>
  <c r="BN254"/>
  <c r="BH319" i="7"/>
  <c r="BO265" i="8"/>
  <c r="AO307" i="7"/>
  <c r="BN239"/>
  <c r="BT276" i="8"/>
  <c r="AV265"/>
  <c r="BC209"/>
  <c r="AQ184" i="7"/>
  <c r="BK221" i="8"/>
  <c r="BT254"/>
  <c r="AN206" i="7"/>
  <c r="BS217"/>
  <c r="BB239"/>
  <c r="BN218"/>
  <c r="AW308"/>
  <c r="BF287" i="8"/>
  <c r="AP254"/>
  <c r="AQ206" i="7"/>
  <c r="BM228"/>
  <c r="BE287" i="8"/>
  <c r="BE209"/>
  <c r="AM331"/>
  <c r="BK254"/>
  <c r="BE251" i="7"/>
  <c r="AP306"/>
  <c r="BO184"/>
  <c r="AT287" i="8"/>
  <c r="AN273" i="7"/>
  <c r="AU206"/>
  <c r="AT285"/>
  <c r="BM243" i="8"/>
  <c r="AT306" i="7"/>
  <c r="AY209" i="8"/>
  <c r="AS343"/>
  <c r="BL285" i="7"/>
  <c r="AT220" i="8"/>
  <c r="BC218" i="7"/>
  <c r="BG250"/>
  <c r="BE309" i="8"/>
  <c r="BQ318" i="7"/>
  <c r="BK276" i="8"/>
  <c r="AP207" i="7"/>
  <c r="BA195"/>
  <c r="BQ251"/>
  <c r="AP231" i="8"/>
  <c r="AN196" i="7"/>
  <c r="AS253" i="8"/>
  <c r="AX307" i="7"/>
  <c r="BQ207"/>
  <c r="AT239"/>
  <c r="AO196"/>
  <c r="AS331" i="8"/>
  <c r="AU296" i="7"/>
  <c r="AN242" i="8"/>
  <c r="BR286"/>
  <c r="BC250" i="7"/>
  <c r="BF318" i="8"/>
  <c r="AU273" i="7"/>
  <c r="BK330" i="8"/>
  <c r="BR196" i="7"/>
  <c r="AM309" i="8"/>
  <c r="BO284" i="7"/>
  <c r="AM287" i="8"/>
  <c r="BD265"/>
  <c r="AL206" i="7"/>
  <c r="AS217"/>
  <c r="BM185"/>
  <c r="AT330" i="8"/>
  <c r="BO239" i="7"/>
  <c r="BR318"/>
  <c r="AN284"/>
  <c r="BQ330" i="8"/>
  <c r="AY308" i="7"/>
  <c r="BO262"/>
  <c r="BQ287" i="8"/>
  <c r="BC184" i="7"/>
  <c r="BC264" i="8"/>
  <c r="BI308" i="7"/>
  <c r="AO262"/>
  <c r="AW228"/>
  <c r="AW251"/>
  <c r="BF296"/>
  <c r="AZ253" i="8"/>
  <c r="AT264"/>
  <c r="AM319" i="7"/>
  <c r="BT285"/>
  <c r="BQ295"/>
  <c r="BN229"/>
  <c r="AR287" i="8"/>
  <c r="BH297"/>
  <c r="BJ261" i="7"/>
  <c r="AW273"/>
  <c r="BR287" i="8"/>
  <c r="BA295" i="7"/>
  <c r="BC221" i="8"/>
  <c r="AS220"/>
  <c r="BJ221"/>
  <c r="AM284" i="7"/>
  <c r="BL218"/>
  <c r="DN318"/>
  <c r="BH331" i="8"/>
  <c r="BA276"/>
  <c r="AV209"/>
  <c r="BI196" i="7"/>
  <c r="AO297" i="8"/>
  <c r="AN228" i="7"/>
  <c r="AQ240"/>
  <c r="AM296" i="8"/>
  <c r="AT228" i="7"/>
  <c r="BD231" i="8"/>
  <c r="BG251" i="7"/>
  <c r="BL220" i="8"/>
  <c r="AS284" i="7"/>
  <c r="AR239"/>
  <c r="BH318" i="8"/>
  <c r="BI285" i="7"/>
  <c r="BI272"/>
  <c r="AM218"/>
  <c r="AO195"/>
  <c r="BH295"/>
  <c r="BB330" i="8"/>
  <c r="AP232"/>
  <c r="AS184" i="7"/>
  <c r="BE286" i="8"/>
  <c r="BI319" i="7"/>
  <c r="BJ206"/>
  <c r="AW239"/>
  <c r="AT272"/>
  <c r="BS275" i="8"/>
  <c r="AU319" i="7"/>
  <c r="BP276" i="8"/>
  <c r="AT296" i="7"/>
  <c r="BJ308"/>
  <c r="BJ272"/>
  <c r="AX273"/>
  <c r="BN243" i="8"/>
  <c r="AR242"/>
  <c r="BF231"/>
  <c r="BK298"/>
  <c r="BL254"/>
  <c r="BS264"/>
  <c r="BH296"/>
  <c r="AP218" i="7"/>
  <c r="AR232" i="8"/>
  <c r="AW221"/>
  <c r="AN331"/>
  <c r="AN254"/>
  <c r="BM275"/>
  <c r="AL242"/>
  <c r="BT343"/>
  <c r="AM221"/>
  <c r="BA228" i="7"/>
  <c r="BQ285"/>
  <c r="AP297" i="8"/>
  <c r="AU275"/>
  <c r="AP318" i="7"/>
  <c r="BS309" i="8"/>
  <c r="AP196" i="7"/>
  <c r="BS206"/>
  <c r="BR265" i="8"/>
  <c r="AQ286"/>
  <c r="BT251" i="7"/>
  <c r="BC284"/>
  <c r="BN309" i="8"/>
  <c r="AU221"/>
  <c r="AW297"/>
  <c r="BD185" i="7"/>
  <c r="AV331" i="8"/>
  <c r="BL250" i="7"/>
  <c r="DM253" i="8"/>
  <c r="AL296"/>
  <c r="BO285" i="7"/>
  <c r="AU284"/>
  <c r="BO330"/>
  <c r="AX318" i="8"/>
  <c r="AP298"/>
  <c r="BE250" i="7"/>
  <c r="AS307"/>
  <c r="BC207"/>
  <c r="BD207"/>
  <c r="AR250"/>
  <c r="BS196"/>
  <c r="AU231" i="8"/>
  <c r="AZ319" i="7"/>
  <c r="AT284"/>
  <c r="BR318" i="8"/>
  <c r="BR284" i="7"/>
  <c r="BF253" i="8"/>
  <c r="BO319" i="7"/>
  <c r="AY296"/>
  <c r="AZ309" i="8"/>
  <c r="BI297"/>
  <c r="BS276"/>
  <c r="BB297"/>
  <c r="AZ306" i="7"/>
  <c r="AY185"/>
  <c r="BA261"/>
  <c r="BM231" i="8"/>
  <c r="AT206" i="7"/>
  <c r="BE318"/>
  <c r="BD229"/>
  <c r="BC319"/>
  <c r="BQ297" i="8"/>
  <c r="BR296"/>
  <c r="AR330"/>
  <c r="AS330" i="7"/>
  <c r="AY231" i="8"/>
  <c r="BG209"/>
  <c r="DN306" i="7"/>
  <c r="BR272"/>
  <c r="AN330"/>
  <c r="BM261"/>
  <c r="AU218"/>
  <c r="BA306"/>
  <c r="AW207"/>
  <c r="AN276" i="8"/>
  <c r="AV240" i="7"/>
  <c r="AX297" i="8"/>
  <c r="AN296"/>
  <c r="BK228" i="7"/>
  <c r="BC318" i="8"/>
  <c r="BF229" i="7"/>
  <c r="BE308"/>
  <c r="BC276" i="8"/>
  <c r="DN271" i="7"/>
  <c r="BJ296"/>
  <c r="AR231" i="8"/>
  <c r="BN296" i="7"/>
  <c r="BG272"/>
  <c r="AP330" i="8"/>
  <c r="BA207" i="7"/>
  <c r="BP318" i="8"/>
  <c r="BG298"/>
  <c r="AL261" i="7"/>
  <c r="BE206"/>
  <c r="AW195"/>
  <c r="DM265" i="8"/>
  <c r="BF217" i="7"/>
  <c r="BO275" i="8"/>
  <c r="BS273" i="7"/>
  <c r="AS243" i="8"/>
  <c r="AM231"/>
  <c r="BE298"/>
  <c r="BC308" i="7"/>
  <c r="BJ184"/>
  <c r="BH272"/>
  <c r="BP330" i="8"/>
  <c r="AS232"/>
  <c r="AW262" i="7"/>
  <c r="AQ231" i="8"/>
  <c r="BJ251" i="7"/>
  <c r="BF275" i="8"/>
  <c r="AO220"/>
  <c r="BD285" i="7"/>
  <c r="BJ195"/>
  <c r="AT229"/>
  <c r="AP318" i="8"/>
  <c r="BH239" i="7"/>
  <c r="BS265" i="8"/>
  <c r="BD273" i="7"/>
  <c r="BH251"/>
  <c r="BH250"/>
  <c r="BB232" i="8"/>
  <c r="AY261" i="7"/>
  <c r="BA286" i="8"/>
  <c r="AV229" i="7"/>
  <c r="BK308" i="8"/>
  <c r="BM284" i="7"/>
  <c r="BB185"/>
  <c r="BR343" i="8"/>
  <c r="BE284" i="7"/>
  <c r="BS229"/>
  <c r="BN275" i="8"/>
  <c r="BQ331"/>
  <c r="BN253"/>
  <c r="AQ265"/>
  <c r="BA265"/>
  <c r="BG218" i="7"/>
  <c r="BP306"/>
  <c r="BF240"/>
  <c r="DN250"/>
  <c r="DM276" i="8"/>
  <c r="BC308"/>
  <c r="AQ319" i="7"/>
  <c r="BU295"/>
  <c r="BJ296" i="8"/>
  <c r="AZ185" i="7"/>
  <c r="BI276" i="8"/>
  <c r="BE195" i="7"/>
  <c r="BL298" i="8"/>
  <c r="AV296"/>
  <c r="AS273" i="7"/>
  <c r="BQ264" i="8"/>
  <c r="AX250" i="7"/>
  <c r="BC240"/>
  <c r="AM264" i="8"/>
  <c r="AR218" i="7"/>
  <c r="AM297" i="8"/>
  <c r="BD308" i="7"/>
  <c r="BO296" i="8"/>
  <c r="BL221"/>
  <c r="BL276"/>
  <c r="DM287"/>
  <c r="AN298"/>
  <c r="BH231"/>
  <c r="AQ253"/>
  <c r="BN261" i="7"/>
  <c r="BK285"/>
  <c r="AN308" i="8"/>
  <c r="BP319" i="7"/>
  <c r="BD239"/>
  <c r="AR221" i="8"/>
  <c r="BQ218" i="7"/>
  <c r="AP296" i="8"/>
  <c r="BF195" i="7"/>
  <c r="BD217"/>
  <c r="AO243" i="8"/>
  <c r="BE228" i="7"/>
  <c r="BR273"/>
  <c r="AY220" i="8"/>
  <c r="AQ232"/>
  <c r="AR331"/>
  <c r="AW319" i="7"/>
  <c r="BP243" i="8"/>
  <c r="BG239" i="7"/>
  <c r="BG243" i="8"/>
  <c r="BH253"/>
  <c r="BJ229" i="7"/>
  <c r="AR296" i="8"/>
  <c r="AV298"/>
  <c r="AM196" i="7"/>
  <c r="BN240"/>
  <c r="BG265" i="8"/>
  <c r="BN250" i="7"/>
  <c r="BQ196"/>
  <c r="BE196"/>
  <c r="AY318"/>
  <c r="BC253" i="8"/>
  <c r="BO297"/>
  <c r="BU307" i="7"/>
  <c r="AU308"/>
  <c r="AL251"/>
  <c r="BQ296"/>
  <c r="AT242" i="8"/>
  <c r="BM239" i="7"/>
  <c r="BI207"/>
  <c r="AO308"/>
  <c r="AS318"/>
  <c r="AW220" i="8"/>
  <c r="AM262" i="7"/>
  <c r="AL318"/>
  <c r="BJ220" i="8"/>
  <c r="BQ308"/>
  <c r="AV296" i="7"/>
  <c r="BR250"/>
  <c r="BL240"/>
  <c r="BL306"/>
  <c r="AV284"/>
  <c r="BB308"/>
  <c r="BL239"/>
  <c r="BI253" i="8"/>
  <c r="BJ284" i="7"/>
  <c r="AP265" i="8"/>
  <c r="BB276"/>
  <c r="BQ273" i="7"/>
  <c r="AV297" i="8"/>
  <c r="DM275"/>
  <c r="AU209"/>
  <c r="AN253"/>
  <c r="AX229" i="7"/>
  <c r="AW284"/>
  <c r="BS330"/>
  <c r="AL231" i="8"/>
  <c r="AR184" i="7"/>
  <c r="AU276" i="8"/>
  <c r="BK308" i="7"/>
  <c r="BK273"/>
  <c r="AR272"/>
  <c r="AL240"/>
  <c r="AS275" i="8"/>
  <c r="BD306" i="7"/>
  <c r="AS262"/>
  <c r="BM276" i="8"/>
  <c r="BM318"/>
  <c r="BS296" i="7"/>
  <c r="BR218"/>
  <c r="AV318"/>
  <c r="AN240"/>
  <c r="BP318"/>
  <c r="AT295"/>
  <c r="BQ206"/>
  <c r="BN343" i="8"/>
  <c r="BE343"/>
  <c r="BD276"/>
  <c r="AV218" i="7"/>
  <c r="AT184"/>
  <c r="AX220" i="8"/>
  <c r="AQ250" i="7"/>
  <c r="BJ309" i="8"/>
  <c r="AP285" i="7"/>
  <c r="BO308" i="8"/>
  <c r="BN284" i="7"/>
  <c r="AO261"/>
  <c r="BS308"/>
  <c r="BI262"/>
  <c r="BB272"/>
  <c r="AU308" i="8"/>
  <c r="BL272" i="7"/>
  <c r="BO232" i="8"/>
  <c r="AR318" i="7"/>
  <c r="AP276" i="8"/>
  <c r="BM298"/>
  <c r="BD253"/>
  <c r="AT276"/>
  <c r="BJ264"/>
  <c r="BA287"/>
  <c r="BS195" i="7"/>
  <c r="AT207"/>
  <c r="BR308" i="8"/>
  <c r="BT261" i="7"/>
  <c r="AX296"/>
  <c r="AY298" i="8"/>
  <c r="BQ217" i="7"/>
  <c r="BR330" i="8"/>
  <c r="BD206" i="7"/>
  <c r="AV261"/>
  <c r="BB284"/>
  <c r="BP273"/>
  <c r="AU287" i="8"/>
  <c r="BL319" i="7"/>
  <c r="AW307"/>
  <c r="BB296"/>
  <c r="AP243" i="8"/>
  <c r="AQ297"/>
  <c r="AU265"/>
  <c r="BR295" i="7"/>
  <c r="AY218"/>
  <c r="BP228"/>
  <c r="BB307"/>
  <c r="BM330" i="8"/>
  <c r="AQ273" i="7"/>
  <c r="BO220" i="8"/>
  <c r="BP207" i="7"/>
  <c r="BS318" i="8"/>
  <c r="BI343"/>
  <c r="BE275"/>
  <c r="AZ228" i="7"/>
  <c r="BC306"/>
  <c r="BB261"/>
  <c r="BJ343" i="8"/>
  <c r="AR207" i="7"/>
  <c r="AR273"/>
  <c r="BR239"/>
  <c r="AV262"/>
  <c r="AY217"/>
  <c r="BC231" i="8"/>
  <c r="BK251" i="7"/>
  <c r="AN184"/>
  <c r="BL307"/>
  <c r="BQ284"/>
  <c r="AU250"/>
  <c r="DM254" i="8"/>
  <c r="BO308" i="7"/>
  <c r="BC239"/>
  <c r="AM296"/>
  <c r="AO239"/>
  <c r="BQ220" i="8"/>
  <c r="AP206" i="7"/>
  <c r="BO221" i="8"/>
  <c r="BM273" i="7"/>
  <c r="BO228"/>
  <c r="BI218"/>
  <c r="BQ253" i="8"/>
  <c r="BM285" i="7"/>
  <c r="BQ228"/>
  <c r="BM195"/>
  <c r="BT264" i="8"/>
  <c r="BH307" i="7"/>
  <c r="BA185"/>
  <c r="BI275" i="8"/>
  <c r="AX331"/>
  <c r="AV243"/>
  <c r="BH286"/>
  <c r="AX330"/>
  <c r="BJ250" i="7"/>
  <c r="BL287" i="8"/>
  <c r="BE207" i="7"/>
  <c r="AP251"/>
  <c r="AP295"/>
  <c r="BP262"/>
  <c r="DN261"/>
  <c r="BL184"/>
  <c r="AX287" i="8"/>
  <c r="AV264"/>
  <c r="AU207" i="7"/>
  <c r="AW242" i="8"/>
  <c r="BI286"/>
  <c r="AT251" i="7"/>
  <c r="BS272"/>
  <c r="AL229"/>
  <c r="AZ217"/>
  <c r="BQ229"/>
  <c r="AM250"/>
  <c r="BP265" i="8"/>
  <c r="BJ254"/>
  <c r="AL330" i="7"/>
  <c r="AZ295"/>
  <c r="BB250"/>
  <c r="BN296" i="8"/>
  <c r="BO295" i="7"/>
  <c r="BH254" i="8"/>
  <c r="BD318"/>
  <c r="BA285" i="7"/>
  <c r="AT261"/>
  <c r="BP218"/>
  <c r="BD295"/>
  <c r="BC331" i="8"/>
  <c r="BU296" i="7"/>
  <c r="AX298" i="8"/>
  <c r="AM307" i="7"/>
  <c r="BE319"/>
  <c r="BO318"/>
  <c r="AP296"/>
  <c r="AM184"/>
  <c r="BG287" i="8"/>
  <c r="BK296" i="7"/>
  <c r="BT307"/>
  <c r="BJ243" i="8"/>
  <c r="AO209"/>
  <c r="BR262" i="7"/>
  <c r="BP184"/>
  <c r="BG296" i="8"/>
  <c r="BS306" i="7"/>
  <c r="BS307"/>
  <c r="BE296"/>
  <c r="AM228"/>
  <c r="BA308" i="8"/>
  <c r="BH220"/>
  <c r="AM330" i="7"/>
  <c r="BM308"/>
  <c r="BR228"/>
  <c r="AX185"/>
  <c r="BD331" i="8"/>
  <c r="BG306" i="7"/>
  <c r="AU264" i="8"/>
  <c r="BA239" i="7"/>
  <c r="AN185"/>
  <c r="AR229"/>
  <c r="AW209" i="8"/>
  <c r="AO185" i="7"/>
  <c r="BG296"/>
  <c r="BA206"/>
  <c r="AR306"/>
  <c r="AP308"/>
  <c r="BH330"/>
  <c r="AS242" i="8"/>
  <c r="BL232"/>
  <c r="AN275"/>
  <c r="BD218" i="7"/>
  <c r="BL261"/>
  <c r="AR308"/>
  <c r="AS296"/>
  <c r="BB243" i="8"/>
  <c r="AZ297"/>
  <c r="BR207" i="7"/>
  <c r="AX272"/>
  <c r="BN228"/>
  <c r="AQ185"/>
  <c r="AZ264" i="8"/>
  <c r="AS207" i="7"/>
  <c r="AX242" i="8"/>
  <c r="AW330"/>
  <c r="BQ330" i="7"/>
  <c r="BF184"/>
  <c r="AY242" i="8"/>
  <c r="AZ240" i="7"/>
  <c r="BS185"/>
  <c r="AO242" i="8"/>
  <c r="AQ196" i="7"/>
  <c r="BN272"/>
  <c r="BQ240"/>
  <c r="BU250"/>
  <c r="AZ254" i="8"/>
  <c r="BU330" i="7"/>
  <c r="BT286" i="8"/>
  <c r="BK240" i="7"/>
  <c r="AO206"/>
  <c r="AS330" i="8"/>
  <c r="AN296" i="7"/>
  <c r="AL250"/>
  <c r="BT297" i="8"/>
  <c r="BT272" i="7"/>
  <c r="AR296"/>
  <c r="AZ343" i="8"/>
  <c r="BE276"/>
  <c r="AV195" i="7"/>
  <c r="AT265" i="8"/>
  <c r="BK297"/>
  <c r="AP242"/>
  <c r="BD298"/>
  <c r="BG286"/>
  <c r="AT296"/>
  <c r="AN250" i="7"/>
  <c r="BI250"/>
  <c r="BI296"/>
  <c r="BJ232" i="8"/>
  <c r="BO264"/>
  <c r="BT298"/>
  <c r="BP250" i="7"/>
  <c r="BA218"/>
  <c r="AT331" i="8"/>
  <c r="BP261" i="7"/>
  <c r="AX251"/>
  <c r="BC272"/>
  <c r="BF207"/>
  <c r="BJ275" i="8"/>
  <c r="AM232"/>
  <c r="BC195" i="7"/>
  <c r="BN185"/>
  <c r="BA221" i="8"/>
  <c r="BI209"/>
  <c r="BF232"/>
  <c r="BB253"/>
  <c r="AP250" i="7"/>
  <c r="BJ331" i="8"/>
  <c r="AS309"/>
  <c r="AO296" i="7"/>
  <c r="AR343" i="8"/>
  <c r="AS272" i="7"/>
  <c r="BI298" i="8"/>
  <c r="AL220"/>
  <c r="BI308"/>
  <c r="DC285" l="1"/>
  <c r="CN241"/>
  <c r="DE295"/>
  <c r="DI260" i="7"/>
  <c r="CM283"/>
  <c r="DA283"/>
  <c r="DC306"/>
  <c r="CD294" i="8"/>
  <c r="BV296"/>
  <c r="BW296" s="1"/>
  <c r="CD218"/>
  <c r="CU296"/>
  <c r="CH296"/>
  <c r="CM317"/>
  <c r="CV294" i="7"/>
  <c r="DI305"/>
  <c r="CM294"/>
  <c r="CF227"/>
  <c r="CY208" i="8"/>
  <c r="CW274"/>
  <c r="CV316"/>
  <c r="CQ306" i="7"/>
  <c r="CM296" i="8"/>
  <c r="DB283" i="7"/>
  <c r="DE294"/>
  <c r="CZ317" i="8"/>
  <c r="DD305" i="7"/>
  <c r="CX296" i="8"/>
  <c r="CY249" i="7"/>
  <c r="CN296" i="8"/>
  <c r="DD306" i="7"/>
  <c r="DA285" i="8"/>
  <c r="CF262"/>
  <c r="CI317"/>
  <c r="CS247" i="7"/>
  <c r="DB194"/>
  <c r="CP282"/>
  <c r="CP296" i="8"/>
  <c r="CF194" i="7"/>
  <c r="CP204"/>
  <c r="CD251" i="8"/>
  <c r="CR317" i="7"/>
  <c r="CR294"/>
  <c r="CP248"/>
  <c r="CF284" i="8"/>
  <c r="DE194" i="7"/>
  <c r="DD317" i="8"/>
  <c r="DH274"/>
  <c r="CX305" i="7"/>
  <c r="CS274" i="8"/>
  <c r="CW285"/>
  <c r="DF227" i="7"/>
  <c r="CQ283"/>
  <c r="DI183"/>
  <c r="CY183"/>
  <c r="CL317"/>
  <c r="DD238"/>
  <c r="CI208" i="8"/>
  <c r="CZ294" i="7"/>
  <c r="CN285" i="8"/>
  <c r="CS293" i="7"/>
  <c r="CV295" i="8"/>
  <c r="CY317" i="7"/>
  <c r="DG305"/>
  <c r="CQ249"/>
  <c r="DC274" i="8"/>
  <c r="CR262"/>
  <c r="CX306" i="7"/>
  <c r="CU183"/>
  <c r="DE305"/>
  <c r="DE252" i="8"/>
  <c r="CQ317" i="7"/>
  <c r="CD295" i="8"/>
  <c r="BV297"/>
  <c r="BW297" s="1"/>
  <c r="DH317" i="7"/>
  <c r="DH252" i="8"/>
  <c r="DA306" i="7"/>
  <c r="CK294"/>
  <c r="CW270"/>
  <c r="CR283"/>
  <c r="CI230" i="8"/>
  <c r="CG252"/>
  <c r="CH305" i="7"/>
  <c r="CN274" i="8"/>
  <c r="CL295"/>
  <c r="DE317"/>
  <c r="CG285"/>
  <c r="CO207"/>
  <c r="CR295"/>
  <c r="DF285"/>
  <c r="CK219"/>
  <c r="CU227" i="7"/>
  <c r="CL306"/>
  <c r="CP285" i="8"/>
  <c r="CY205" i="7"/>
  <c r="CZ285" i="8"/>
  <c r="CZ295"/>
  <c r="CN317"/>
  <c r="CE285"/>
  <c r="CX317"/>
  <c r="CJ317" i="7"/>
  <c r="DA238"/>
  <c r="CM241" i="8"/>
  <c r="CD329"/>
  <c r="BV331"/>
  <c r="BW331" s="1"/>
  <c r="CR305" i="7"/>
  <c r="CR329" i="8"/>
  <c r="DD294" i="7"/>
  <c r="CD262" i="8"/>
  <c r="DE306" i="7"/>
  <c r="DI238"/>
  <c r="DF205"/>
  <c r="DC194"/>
  <c r="DH208" i="8"/>
  <c r="CH330"/>
  <c r="CF294" i="7"/>
  <c r="DH194"/>
  <c r="CX208" i="8"/>
  <c r="DE271" i="7"/>
  <c r="DG294"/>
  <c r="DF330" i="8"/>
  <c r="CO251"/>
  <c r="DC295"/>
  <c r="DD216" i="7"/>
  <c r="DB249"/>
  <c r="CJ183"/>
  <c r="CU263" i="8"/>
  <c r="CT295"/>
  <c r="CP259" i="7"/>
  <c r="CW259"/>
  <c r="DH305"/>
  <c r="CZ216"/>
  <c r="CJ305"/>
  <c r="DF283"/>
  <c r="CR218" i="8"/>
  <c r="CJ227" i="7"/>
  <c r="DE230" i="8"/>
  <c r="CP208"/>
  <c r="DG240"/>
  <c r="CX317" i="7"/>
  <c r="DA252" i="8"/>
  <c r="CM306" i="7"/>
  <c r="CU274" i="8"/>
  <c r="CF207"/>
  <c r="CW226" i="7"/>
  <c r="CU238"/>
  <c r="CQ238"/>
  <c r="DF271"/>
  <c r="CS316"/>
  <c r="DH271"/>
  <c r="DF238"/>
  <c r="DD317"/>
  <c r="CE304"/>
  <c r="BW306"/>
  <c r="BX306" s="1"/>
  <c r="DA219" i="8"/>
  <c r="CZ194" i="7"/>
  <c r="CJ296" i="8"/>
  <c r="DA296"/>
  <c r="CU295"/>
  <c r="CW304" i="7"/>
  <c r="CI285" i="8"/>
  <c r="CH285"/>
  <c r="CT208"/>
  <c r="DE330"/>
  <c r="CE219"/>
  <c r="CT238" i="7"/>
  <c r="DD241" i="8"/>
  <c r="CV262"/>
  <c r="DB285"/>
  <c r="CM295"/>
  <c r="CZ249" i="7"/>
  <c r="CT227"/>
  <c r="DF208" i="8"/>
  <c r="DH183" i="7"/>
  <c r="DD263" i="8"/>
  <c r="CW230"/>
  <c r="CK306" i="7"/>
  <c r="DB260"/>
  <c r="CG330" i="8"/>
  <c r="DI317" i="7"/>
  <c r="CG282"/>
  <c r="CZ227"/>
  <c r="DF296" i="8"/>
  <c r="DH241"/>
  <c r="CS285"/>
  <c r="CL263"/>
  <c r="CG295"/>
  <c r="DI194" i="7"/>
  <c r="CW237"/>
  <c r="DC216"/>
  <c r="CK317" i="8"/>
  <c r="CY241"/>
  <c r="DF249" i="7"/>
  <c r="CP230" i="8"/>
  <c r="DG251"/>
  <c r="CX263"/>
  <c r="CQ305" i="7"/>
  <c r="CM219" i="8"/>
  <c r="CP182" i="7"/>
  <c r="CM230" i="8"/>
  <c r="CF305" i="7"/>
  <c r="CY283"/>
  <c r="DA227"/>
  <c r="CT283"/>
  <c r="CX241" i="8"/>
  <c r="CZ219"/>
  <c r="CU194" i="7"/>
  <c r="CV238"/>
  <c r="CU285" i="8"/>
  <c r="DB230"/>
  <c r="CY330"/>
  <c r="DF317"/>
  <c r="DH219"/>
  <c r="DD271" i="7"/>
  <c r="CJ260"/>
  <c r="DA294"/>
  <c r="CD240" i="8"/>
  <c r="CT285"/>
  <c r="CY285"/>
  <c r="CW282" i="7"/>
  <c r="CG230" i="8"/>
  <c r="CT241"/>
  <c r="DC227" i="7"/>
  <c r="CV216"/>
  <c r="CY219" i="8"/>
  <c r="CG263"/>
  <c r="CP241"/>
  <c r="CW193" i="7"/>
  <c r="DC260"/>
  <c r="CQ219" i="8"/>
  <c r="DB219"/>
  <c r="CR284"/>
  <c r="CX230"/>
  <c r="CF306" i="7"/>
  <c r="CN208" i="8"/>
  <c r="CY230"/>
  <c r="CP293" i="7"/>
  <c r="CZ305"/>
  <c r="CV294" i="8"/>
  <c r="CE305" i="7"/>
  <c r="BW307"/>
  <c r="BX307" s="1"/>
  <c r="CQ295" i="8"/>
  <c r="DC183" i="7"/>
  <c r="CS204"/>
  <c r="DA241" i="8"/>
  <c r="CT294" i="7"/>
  <c r="CK305"/>
  <c r="DF216"/>
  <c r="DC305"/>
  <c r="CW204"/>
  <c r="CW296" i="8"/>
  <c r="CS263"/>
  <c r="CG208"/>
  <c r="CG304" i="7"/>
  <c r="DI249"/>
  <c r="CF238"/>
  <c r="CP193"/>
  <c r="CL285" i="8"/>
  <c r="CK241"/>
  <c r="DB296"/>
  <c r="CO316"/>
  <c r="DC219"/>
  <c r="DC249" i="7"/>
  <c r="CN330" i="8"/>
  <c r="CT260" i="7"/>
  <c r="CF218" i="8"/>
  <c r="CF205" i="7"/>
  <c r="DC252" i="8"/>
  <c r="CI317" i="7"/>
  <c r="CV273" i="8"/>
  <c r="DB238" i="7"/>
  <c r="CU306"/>
  <c r="CJ295" i="8"/>
  <c r="DH306" i="7"/>
  <c r="CQ263" i="8"/>
  <c r="DF241"/>
  <c r="CK296"/>
  <c r="DC238" i="7"/>
  <c r="DG273" i="8"/>
  <c r="CZ263"/>
  <c r="CL252"/>
  <c r="DC330"/>
  <c r="DF274"/>
  <c r="DA205" i="7"/>
  <c r="DC230" i="8"/>
  <c r="DB241"/>
  <c r="CW305" i="7"/>
  <c r="CV194"/>
  <c r="CU271"/>
  <c r="CQ252" i="8"/>
  <c r="CP270" i="7"/>
  <c r="CQ208" i="8"/>
  <c r="DB208"/>
  <c r="CQ274"/>
  <c r="DB183" i="7"/>
  <c r="CF317"/>
  <c r="CT249"/>
  <c r="DD183"/>
  <c r="CV240" i="8"/>
  <c r="DD295"/>
  <c r="CQ285"/>
  <c r="CV249" i="7"/>
  <c r="DB263" i="8"/>
  <c r="CK285"/>
  <c r="CS317"/>
  <c r="CN263"/>
  <c r="DE238" i="7"/>
  <c r="CO306"/>
  <c r="CE330" i="8"/>
  <c r="CE317"/>
  <c r="CT305" i="7"/>
  <c r="CH230" i="8"/>
  <c r="DG218"/>
  <c r="DA317"/>
  <c r="DF294" i="7"/>
  <c r="CS208" i="8"/>
  <c r="CO284"/>
  <c r="CY194" i="7"/>
  <c r="CU294"/>
  <c r="CF183"/>
  <c r="CR306"/>
  <c r="CJ317" i="8"/>
  <c r="DA305" i="7"/>
  <c r="CL219" i="8"/>
  <c r="DB317" i="7"/>
  <c r="CY274" i="8"/>
  <c r="DC283" i="7"/>
  <c r="DF219" i="8"/>
  <c r="CV227" i="7"/>
  <c r="CF283"/>
  <c r="DD218" i="8"/>
  <c r="CW241"/>
  <c r="CF249" i="7"/>
  <c r="CN294"/>
  <c r="CU283"/>
  <c r="CR316" i="8"/>
  <c r="DA330"/>
  <c r="DI283" i="7"/>
  <c r="DI216"/>
  <c r="CK317"/>
  <c r="DG329" i="8"/>
  <c r="CE230"/>
  <c r="DE227" i="7"/>
  <c r="CV283"/>
  <c r="CP316"/>
  <c r="CR229" i="8"/>
  <c r="CR294"/>
  <c r="DI294" s="1"/>
  <c r="CI294" i="7"/>
  <c r="CH252" i="8"/>
  <c r="CE252"/>
  <c r="CJ219"/>
  <c r="CU205" i="7"/>
  <c r="CN219" i="8"/>
  <c r="CQ205" i="7"/>
  <c r="DG294" i="8"/>
  <c r="DJ294" s="1"/>
  <c r="CP219"/>
  <c r="DH283" i="7"/>
  <c r="CP295" i="8"/>
  <c r="CI241"/>
  <c r="DE249" i="7"/>
  <c r="CV329" i="8"/>
  <c r="DF252"/>
  <c r="DA263"/>
  <c r="CI219"/>
  <c r="CX260" i="7"/>
  <c r="CV205"/>
  <c r="CW219" i="8"/>
  <c r="CZ260" i="7"/>
  <c r="DE260"/>
  <c r="CN295" i="8"/>
  <c r="CS282" i="7"/>
  <c r="CX216"/>
  <c r="CZ271"/>
  <c r="CP226"/>
  <c r="DH227"/>
  <c r="DA271"/>
  <c r="CY271"/>
  <c r="CU241" i="8"/>
  <c r="CQ183" i="7"/>
  <c r="CO229" i="8"/>
  <c r="DC271" i="7"/>
  <c r="CL274" i="8"/>
  <c r="CV284"/>
  <c r="DA216" i="7"/>
  <c r="DB295" i="8"/>
  <c r="DB317"/>
  <c r="CQ207"/>
  <c r="CY296"/>
  <c r="CP305" i="7"/>
  <c r="CX227"/>
  <c r="DF183"/>
  <c r="DB252" i="8"/>
  <c r="CJ274"/>
  <c r="CR207"/>
  <c r="CJ330"/>
  <c r="CJ252"/>
  <c r="CZ330"/>
  <c r="CQ241"/>
  <c r="DH285"/>
  <c r="CJ263"/>
  <c r="DA208"/>
  <c r="CZ183" i="7"/>
  <c r="CZ252" i="8"/>
  <c r="CL330"/>
  <c r="DF230"/>
  <c r="CX294" i="7"/>
  <c r="CO305"/>
  <c r="CG296" i="8"/>
  <c r="CK330"/>
  <c r="DG262"/>
  <c r="CK295"/>
  <c r="CH208"/>
  <c r="DD285"/>
  <c r="DC208"/>
  <c r="DI271" i="7"/>
  <c r="CQ230" i="8"/>
  <c r="DB227" i="7"/>
  <c r="CP317" i="8"/>
  <c r="CE274"/>
  <c r="CK252"/>
  <c r="CW252"/>
  <c r="CZ241"/>
  <c r="DI205" i="7"/>
  <c r="CL283"/>
  <c r="CY260"/>
  <c r="DH230" i="8"/>
  <c r="CT219"/>
  <c r="DB274"/>
  <c r="CS248" i="7"/>
  <c r="CO240" i="8"/>
  <c r="CK208"/>
  <c r="CM208"/>
  <c r="DE263"/>
  <c r="CU330"/>
  <c r="DE208"/>
  <c r="CO295"/>
  <c r="CX271" i="7"/>
  <c r="CV317"/>
  <c r="CM252" i="8"/>
  <c r="DH216" i="7"/>
  <c r="DD227"/>
  <c r="CH274" i="8"/>
  <c r="CY263"/>
  <c r="DH263"/>
  <c r="CE293" i="7"/>
  <c r="BW295"/>
  <c r="BX295" s="1"/>
  <c r="DA317"/>
  <c r="CJ249"/>
  <c r="BV318" i="8"/>
  <c r="BW318" s="1"/>
  <c r="CD316"/>
  <c r="DB216" i="7"/>
  <c r="CV251" i="8"/>
  <c r="DE317" i="7"/>
  <c r="CQ260"/>
  <c r="CK263" i="8"/>
  <c r="CX238" i="7"/>
  <c r="DD296" i="8"/>
  <c r="DF260" i="7"/>
  <c r="CJ205"/>
  <c r="CM317"/>
  <c r="DG316" i="8"/>
  <c r="DI294" i="7"/>
  <c r="DF305"/>
  <c r="CP263" i="8"/>
  <c r="CJ294" i="7"/>
  <c r="CL294"/>
  <c r="CZ205"/>
  <c r="CX252" i="8"/>
  <c r="CV305" i="7"/>
  <c r="DE183"/>
  <c r="DB330" i="8"/>
  <c r="CI252"/>
  <c r="CD207"/>
  <c r="CO273"/>
  <c r="CJ208"/>
  <c r="CD273"/>
  <c r="CT194" i="7"/>
  <c r="CS330" i="8"/>
  <c r="DG284"/>
  <c r="DJ284" s="1"/>
  <c r="CO294" i="7"/>
  <c r="DC317" i="8"/>
  <c r="CD229"/>
  <c r="CK283" i="7"/>
  <c r="CF229" i="8"/>
  <c r="CS215" i="7"/>
  <c r="CT183"/>
  <c r="CS237"/>
  <c r="CI283"/>
  <c r="CN305"/>
  <c r="CN230" i="8"/>
  <c r="CV229"/>
  <c r="CZ317" i="7"/>
  <c r="DF263" i="8"/>
  <c r="CX249" i="7"/>
  <c r="CU317" i="8"/>
  <c r="DF295"/>
  <c r="CF271" i="7"/>
  <c r="DH330" i="8"/>
  <c r="CV207"/>
  <c r="DA295"/>
  <c r="CJ283" i="7"/>
  <c r="CH317" i="8"/>
  <c r="DC294" i="7"/>
  <c r="CN306"/>
  <c r="CF273" i="8"/>
  <c r="DH317"/>
  <c r="CP237" i="7"/>
  <c r="CW182"/>
  <c r="DG295" i="8"/>
  <c r="DE283" i="7"/>
  <c r="CF251" i="8"/>
  <c r="CW295"/>
  <c r="CI295"/>
  <c r="DG229"/>
  <c r="CQ296"/>
  <c r="CW263"/>
  <c r="DH294" i="7"/>
  <c r="DG317"/>
  <c r="CS295" i="8"/>
  <c r="CQ317"/>
  <c r="CY252"/>
  <c r="DG207"/>
  <c r="CS252"/>
  <c r="CV183" i="7"/>
  <c r="CU260"/>
  <c r="CU208" i="8"/>
  <c r="DA194" i="7"/>
  <c r="CI330" i="8"/>
  <c r="DB306" i="7"/>
  <c r="CV306"/>
  <c r="CX274" i="8"/>
  <c r="CX194" i="7"/>
  <c r="CT306"/>
  <c r="CU219" i="8"/>
  <c r="CW317"/>
  <c r="CT317" i="7"/>
  <c r="CI296" i="8"/>
  <c r="CQ271" i="7"/>
  <c r="DB294"/>
  <c r="DI306"/>
  <c r="CO329" i="8"/>
  <c r="CL241"/>
  <c r="CE296"/>
  <c r="CF316"/>
  <c r="DB305" i="7"/>
  <c r="CU317"/>
  <c r="CI306"/>
  <c r="CL208" i="8"/>
  <c r="CZ238" i="7"/>
  <c r="CK274" i="8"/>
  <c r="CT274"/>
  <c r="CK230"/>
  <c r="CG241"/>
  <c r="CG219"/>
  <c r="CW293" i="7"/>
  <c r="CT317" i="8"/>
  <c r="CW330"/>
  <c r="CM263"/>
  <c r="CS182" i="7"/>
  <c r="CR273" i="8"/>
  <c r="CH219"/>
  <c r="CU305" i="7"/>
  <c r="CM285" i="8"/>
  <c r="CJ285"/>
  <c r="CV218"/>
  <c r="CI305" i="7"/>
  <c r="DC263" i="8"/>
  <c r="CT252"/>
  <c r="DF317" i="7"/>
  <c r="CR240" i="8"/>
  <c r="CD284"/>
  <c r="BV286"/>
  <c r="BW286" s="1"/>
  <c r="CP274"/>
  <c r="CL230"/>
  <c r="CQ294" i="7"/>
  <c r="DH238"/>
  <c r="CL305"/>
  <c r="DF306"/>
  <c r="CN283"/>
  <c r="CR251" i="8"/>
  <c r="CS259" i="7"/>
  <c r="CV271"/>
  <c r="CY305"/>
  <c r="CY294"/>
  <c r="CP304"/>
  <c r="DH205"/>
  <c r="DB205"/>
  <c r="CP330" i="8"/>
  <c r="DD205" i="7"/>
  <c r="DD283"/>
  <c r="CO317"/>
  <c r="CJ271"/>
  <c r="CZ230" i="8"/>
  <c r="CS193" i="7"/>
  <c r="CS226"/>
  <c r="DE274" i="8"/>
  <c r="CH317" i="7"/>
  <c r="CY238"/>
  <c r="CX219" i="8"/>
  <c r="CG293" i="7"/>
  <c r="DA249"/>
  <c r="CN252" i="8"/>
  <c r="DH295"/>
  <c r="CS230"/>
  <c r="CH241"/>
  <c r="DC317" i="7"/>
  <c r="DH249"/>
  <c r="CJ306"/>
  <c r="CY227"/>
  <c r="DA274" i="8"/>
  <c r="CE295"/>
  <c r="DD260" i="7"/>
  <c r="CW316"/>
  <c r="CF329" i="8"/>
  <c r="CF294"/>
  <c r="CL317"/>
  <c r="DE285"/>
  <c r="CE208"/>
  <c r="CT230"/>
  <c r="CY306" i="7"/>
  <c r="CT271"/>
  <c r="DA230" i="8"/>
  <c r="DD219"/>
  <c r="CJ241"/>
  <c r="DF194" i="7"/>
  <c r="CE316"/>
  <c r="BW318"/>
  <c r="BX318" s="1"/>
  <c r="CZ306"/>
  <c r="CE241" i="8"/>
  <c r="CI274"/>
  <c r="CX283" i="7"/>
  <c r="DC296" i="8"/>
  <c r="CS241"/>
  <c r="CS304" i="7"/>
  <c r="CV260"/>
  <c r="CZ296" i="8"/>
  <c r="CH294" i="7"/>
  <c r="CO294" i="8"/>
  <c r="DD208"/>
  <c r="CJ194" i="7"/>
  <c r="DA183"/>
  <c r="DC241" i="8"/>
  <c r="CT205" i="7"/>
  <c r="CS219" i="8"/>
  <c r="CU216" i="7"/>
  <c r="CU252" i="8"/>
  <c r="DE296"/>
  <c r="DE216" i="7"/>
  <c r="DD194"/>
  <c r="DD249"/>
  <c r="CT263" i="8"/>
  <c r="CX205" i="7"/>
  <c r="CG274" i="8"/>
  <c r="DD274"/>
  <c r="CS305" i="7"/>
  <c r="CL296" i="8"/>
  <c r="CP252"/>
  <c r="CM330"/>
  <c r="DG283" i="7"/>
  <c r="DA260"/>
  <c r="CJ238"/>
  <c r="CZ274" i="8"/>
  <c r="CS270" i="7"/>
  <c r="CM274" i="8"/>
  <c r="CU249" i="7"/>
  <c r="DI227"/>
  <c r="DG306"/>
  <c r="CE282"/>
  <c r="CU230" i="8"/>
  <c r="CX330"/>
  <c r="CT330"/>
  <c r="CX295"/>
  <c r="CM305" i="7"/>
  <c r="CH263" i="8"/>
  <c r="CQ216" i="7"/>
  <c r="CY295" i="8"/>
  <c r="DE241"/>
  <c r="CN317" i="7"/>
  <c r="DE219" i="8"/>
  <c r="CI263"/>
  <c r="CG317"/>
  <c r="CT296"/>
  <c r="CG305" i="7"/>
  <c r="DD252" i="8"/>
  <c r="DH260" i="7"/>
  <c r="CG316"/>
  <c r="CH306"/>
  <c r="CZ208" i="8"/>
  <c r="CO262"/>
  <c r="CX183" i="7"/>
  <c r="CF216"/>
  <c r="CQ194"/>
  <c r="CO283"/>
  <c r="CO218" i="8"/>
  <c r="CW248" i="7"/>
  <c r="CF240" i="8"/>
  <c r="DH296"/>
  <c r="CE263"/>
  <c r="CS296"/>
  <c r="CJ216" i="7"/>
  <c r="DD230" i="8"/>
  <c r="DE205" i="7"/>
  <c r="CW208" i="8"/>
  <c r="DC205" i="7"/>
  <c r="CF260"/>
  <c r="CJ230" i="8"/>
  <c r="CQ330"/>
  <c r="CF295"/>
  <c r="DD330"/>
  <c r="CY317"/>
  <c r="CX285"/>
  <c r="CH295"/>
  <c r="CW247" i="7"/>
  <c r="DL305" i="8"/>
  <c r="DL283"/>
  <c r="DN283" s="1"/>
  <c r="DO283" s="1"/>
  <c r="CT329"/>
  <c r="CO328"/>
  <c r="CX329"/>
  <c r="CY329"/>
  <c r="CF328"/>
  <c r="DC329"/>
  <c r="DE329"/>
  <c r="CZ329"/>
  <c r="CO307"/>
  <c r="CQ308"/>
  <c r="CM308"/>
  <c r="DF308"/>
  <c r="CW308"/>
  <c r="CY308"/>
  <c r="CK308"/>
  <c r="DD308"/>
  <c r="CT216" i="7"/>
  <c r="CY216"/>
  <c r="CO296" i="8"/>
  <c r="DC297"/>
  <c r="CL297"/>
  <c r="CI297"/>
  <c r="DE297"/>
  <c r="CW297"/>
  <c r="DD297"/>
  <c r="CN342"/>
  <c r="CT342"/>
  <c r="CK342"/>
  <c r="CY342"/>
  <c r="CD341"/>
  <c r="BV343"/>
  <c r="BW343" s="1"/>
  <c r="DF342"/>
  <c r="CH342"/>
  <c r="DB307"/>
  <c r="CW307"/>
  <c r="CX307"/>
  <c r="DE307"/>
  <c r="CN307"/>
  <c r="CF306"/>
  <c r="CD306"/>
  <c r="BV308"/>
  <c r="BW308" s="1"/>
  <c r="DB286"/>
  <c r="CZ286"/>
  <c r="DF286"/>
  <c r="CI286"/>
  <c r="CR285"/>
  <c r="CG286"/>
  <c r="CV285"/>
  <c r="CY286"/>
  <c r="CL329"/>
  <c r="CS329"/>
  <c r="CR328"/>
  <c r="CJ329"/>
  <c r="CH329"/>
  <c r="CE329"/>
  <c r="DH329"/>
  <c r="DD329"/>
  <c r="DB308"/>
  <c r="CG308"/>
  <c r="CR307"/>
  <c r="CE308"/>
  <c r="CV307"/>
  <c r="CI308"/>
  <c r="CF307"/>
  <c r="CQ227" i="7"/>
  <c r="CP215"/>
  <c r="CX297" i="8"/>
  <c r="CQ297"/>
  <c r="CS297"/>
  <c r="CK297"/>
  <c r="CM297"/>
  <c r="CP297"/>
  <c r="CR296"/>
  <c r="CD296"/>
  <c r="BV298"/>
  <c r="BW298" s="1"/>
  <c r="CL342"/>
  <c r="CV341"/>
  <c r="DA342"/>
  <c r="CQ342"/>
  <c r="CP342"/>
  <c r="CE342"/>
  <c r="DC342"/>
  <c r="CF341"/>
  <c r="DH307"/>
  <c r="CK307"/>
  <c r="CV306"/>
  <c r="CU307"/>
  <c r="DA307"/>
  <c r="CE307"/>
  <c r="CM307"/>
  <c r="CJ307"/>
  <c r="DA286"/>
  <c r="DG285"/>
  <c r="CO285"/>
  <c r="CQ286"/>
  <c r="CP286"/>
  <c r="CH286"/>
  <c r="DC286"/>
  <c r="CJ286"/>
  <c r="BW284" i="7"/>
  <c r="BX284" s="1"/>
  <c r="CH283"/>
  <c r="CM329" i="8"/>
  <c r="CV328"/>
  <c r="DB329"/>
  <c r="CQ329"/>
  <c r="DF329"/>
  <c r="CK329"/>
  <c r="DG328"/>
  <c r="CI329"/>
  <c r="DC308"/>
  <c r="CJ308"/>
  <c r="DA308"/>
  <c r="CZ308"/>
  <c r="CS308"/>
  <c r="DG307"/>
  <c r="CN308"/>
  <c r="CU308"/>
  <c r="DB271" i="7"/>
  <c r="DH297" i="8"/>
  <c r="CG297"/>
  <c r="DB297"/>
  <c r="CY297"/>
  <c r="DA297"/>
  <c r="DF297"/>
  <c r="CN297"/>
  <c r="DG296"/>
  <c r="CM342"/>
  <c r="CX342"/>
  <c r="CR341"/>
  <c r="CU342"/>
  <c r="DG341"/>
  <c r="CG342"/>
  <c r="DE342"/>
  <c r="CZ342"/>
  <c r="CR306"/>
  <c r="DG306"/>
  <c r="DJ306" s="1"/>
  <c r="DF307"/>
  <c r="CI307"/>
  <c r="CT307"/>
  <c r="CG307"/>
  <c r="CS307"/>
  <c r="CY307"/>
  <c r="CX286"/>
  <c r="CW286"/>
  <c r="CM286"/>
  <c r="CU286"/>
  <c r="CN286"/>
  <c r="CF285"/>
  <c r="CD285"/>
  <c r="BV287"/>
  <c r="BW287" s="1"/>
  <c r="CZ283" i="7"/>
  <c r="CN329" i="8"/>
  <c r="DA329"/>
  <c r="CP329"/>
  <c r="CD328"/>
  <c r="BV330"/>
  <c r="BW330" s="1"/>
  <c r="CW329"/>
  <c r="CU329"/>
  <c r="CG329"/>
  <c r="CL308"/>
  <c r="CH308"/>
  <c r="DE308"/>
  <c r="CP308"/>
  <c r="CX308"/>
  <c r="CD307"/>
  <c r="BV309"/>
  <c r="BW309" s="1"/>
  <c r="CT308"/>
  <c r="DH308"/>
  <c r="CW215" i="7"/>
  <c r="CT297" i="8"/>
  <c r="CZ297"/>
  <c r="CJ297"/>
  <c r="CE297"/>
  <c r="CH297"/>
  <c r="CF296"/>
  <c r="CV296"/>
  <c r="CU297"/>
  <c r="DB342"/>
  <c r="CS342"/>
  <c r="CO341"/>
  <c r="CW342"/>
  <c r="CI342"/>
  <c r="DD342"/>
  <c r="CJ342"/>
  <c r="DH342"/>
  <c r="CO306"/>
  <c r="CZ307"/>
  <c r="CL307"/>
  <c r="CQ307"/>
  <c r="CP307"/>
  <c r="CH307"/>
  <c r="DC307"/>
  <c r="DD307"/>
  <c r="DH286"/>
  <c r="CK286"/>
  <c r="CS286"/>
  <c r="DE286"/>
  <c r="CT286"/>
  <c r="CE286"/>
  <c r="CL286"/>
  <c r="DD286"/>
  <c r="CB299"/>
  <c r="AJ311"/>
  <c r="AJ322"/>
  <c r="CB310"/>
  <c r="CB320"/>
  <c r="AJ332"/>
  <c r="AJ300"/>
  <c r="CB288"/>
  <c r="CB321"/>
  <c r="AJ333"/>
  <c r="DL282"/>
  <c r="DN282" s="1"/>
  <c r="DO282" s="1"/>
  <c r="CH264"/>
  <c r="DD220"/>
  <c r="CT242"/>
  <c r="DA220"/>
  <c r="CN231"/>
  <c r="CF274"/>
  <c r="DA231"/>
  <c r="CQ242"/>
  <c r="CI220"/>
  <c r="DB242"/>
  <c r="CW253"/>
  <c r="CZ253"/>
  <c r="CU264"/>
  <c r="CX264"/>
  <c r="CH231"/>
  <c r="CS275"/>
  <c r="DD231"/>
  <c r="CV274"/>
  <c r="CK242"/>
  <c r="CP220"/>
  <c r="DG241"/>
  <c r="CR219"/>
  <c r="CI253"/>
  <c r="DC220"/>
  <c r="CD252"/>
  <c r="CG264"/>
  <c r="CE275"/>
  <c r="CX231"/>
  <c r="CM231"/>
  <c r="CO263"/>
  <c r="CJ264"/>
  <c r="CY253"/>
  <c r="CT253"/>
  <c r="CW264"/>
  <c r="CR263"/>
  <c r="CU275"/>
  <c r="CG231"/>
  <c r="CP275"/>
  <c r="DC231"/>
  <c r="CZ220"/>
  <c r="CH242"/>
  <c r="CO219"/>
  <c r="DH242"/>
  <c r="CF252"/>
  <c r="CD263"/>
  <c r="DH264"/>
  <c r="CJ231"/>
  <c r="CY220"/>
  <c r="CW231"/>
  <c r="DF275"/>
  <c r="CM242"/>
  <c r="CL264"/>
  <c r="CG275"/>
  <c r="CR230"/>
  <c r="CJ275"/>
  <c r="DE231"/>
  <c r="CD219"/>
  <c r="CU242"/>
  <c r="DF242"/>
  <c r="DH220"/>
  <c r="DA253"/>
  <c r="DD253"/>
  <c r="CY264"/>
  <c r="DB264"/>
  <c r="CL231"/>
  <c r="CW275"/>
  <c r="DH231"/>
  <c r="CZ275"/>
  <c r="DG263"/>
  <c r="CT231"/>
  <c r="DE275"/>
  <c r="CI231"/>
  <c r="CE220"/>
  <c r="CW242"/>
  <c r="DB220"/>
  <c r="CN242"/>
  <c r="CU253"/>
  <c r="CP253"/>
  <c r="CS264"/>
  <c r="CN264"/>
  <c r="CQ275"/>
  <c r="CL275"/>
  <c r="CY231"/>
  <c r="DG219"/>
  <c r="CD241"/>
  <c r="CK220"/>
  <c r="DD242"/>
  <c r="DF253"/>
  <c r="DD264"/>
  <c r="CF230"/>
  <c r="DG274"/>
  <c r="CS231"/>
  <c r="DB275"/>
  <c r="CI242"/>
  <c r="DH275"/>
  <c r="CO252"/>
  <c r="CR252"/>
  <c r="CM264"/>
  <c r="CP264"/>
  <c r="CK275"/>
  <c r="CV230"/>
  <c r="CN275"/>
  <c r="CH220"/>
  <c r="CY242"/>
  <c r="CM220"/>
  <c r="DE253"/>
  <c r="DH253"/>
  <c r="DC264"/>
  <c r="DF264"/>
  <c r="CP231"/>
  <c r="DA275"/>
  <c r="CE231"/>
  <c r="DD275"/>
  <c r="CS242"/>
  <c r="CX220"/>
  <c r="CJ242"/>
  <c r="CQ253"/>
  <c r="CL253"/>
  <c r="DA242"/>
  <c r="DF220"/>
  <c r="CR241"/>
  <c r="CM275"/>
  <c r="DF231"/>
  <c r="CH275"/>
  <c r="CU231"/>
  <c r="CJ220"/>
  <c r="CG220"/>
  <c r="CZ242"/>
  <c r="DG252"/>
  <c r="DB253"/>
  <c r="DE264"/>
  <c r="CZ264"/>
  <c r="DC275"/>
  <c r="CO230"/>
  <c r="CX275"/>
  <c r="CE242"/>
  <c r="CQ220"/>
  <c r="CP242"/>
  <c r="CW220"/>
  <c r="CK253"/>
  <c r="CR274"/>
  <c r="CN253"/>
  <c r="CI264"/>
  <c r="CX242"/>
  <c r="DE220"/>
  <c r="CS253"/>
  <c r="CV252"/>
  <c r="CQ264"/>
  <c r="CT264"/>
  <c r="CD230"/>
  <c r="CO274"/>
  <c r="CZ231"/>
  <c r="CN220"/>
  <c r="CG242"/>
  <c r="CL220"/>
  <c r="DC242"/>
  <c r="CE253"/>
  <c r="CU220"/>
  <c r="CO241"/>
  <c r="CT220"/>
  <c r="CF241"/>
  <c r="CM253"/>
  <c r="CH253"/>
  <c r="CK264"/>
  <c r="CF263"/>
  <c r="CI275"/>
  <c r="DB231"/>
  <c r="CD274"/>
  <c r="CQ231"/>
  <c r="CF219"/>
  <c r="DE242"/>
  <c r="CV241"/>
  <c r="DC253"/>
  <c r="CX253"/>
  <c r="DA264"/>
  <c r="CV263"/>
  <c r="CY275"/>
  <c r="CK231"/>
  <c r="CT275"/>
  <c r="DG230"/>
  <c r="CV219"/>
  <c r="CL242"/>
  <c r="CS220"/>
  <c r="CG253"/>
  <c r="CJ253"/>
  <c r="CE264"/>
  <c r="A307"/>
  <c r="A347" s="1"/>
  <c r="P227"/>
  <c r="A1304"/>
  <c r="P1264"/>
  <c r="A1382"/>
  <c r="A1422" s="1"/>
  <c r="A1462" s="1"/>
  <c r="P1342"/>
  <c r="A1501"/>
  <c r="P1461"/>
  <c r="A1343"/>
  <c r="P1303"/>
  <c r="A1265"/>
  <c r="P1225"/>
  <c r="DI307" i="7"/>
  <c r="CQ307"/>
  <c r="DH307"/>
  <c r="DD307"/>
  <c r="CR307"/>
  <c r="CJ307"/>
  <c r="BW308"/>
  <c r="BX308" s="1"/>
  <c r="CE306"/>
  <c r="DE307"/>
  <c r="CK307"/>
  <c r="DA307"/>
  <c r="CI307"/>
  <c r="DF307"/>
  <c r="CZ307"/>
  <c r="CL307"/>
  <c r="CH307"/>
  <c r="DG307"/>
  <c r="CV307"/>
  <c r="CF307"/>
  <c r="CS306"/>
  <c r="DC307"/>
  <c r="CX307"/>
  <c r="CT307"/>
  <c r="CW306"/>
  <c r="DB307"/>
  <c r="CY307"/>
  <c r="CU307"/>
  <c r="CG306"/>
  <c r="CO307"/>
  <c r="CM307"/>
  <c r="CP306"/>
  <c r="CN307"/>
  <c r="CL318"/>
  <c r="DI318"/>
  <c r="DE318"/>
  <c r="CV318"/>
  <c r="CK318"/>
  <c r="CF318"/>
  <c r="DD318"/>
  <c r="DH318"/>
  <c r="CH318"/>
  <c r="DG318"/>
  <c r="DA318"/>
  <c r="CQ318"/>
  <c r="CI318"/>
  <c r="DF318"/>
  <c r="CZ318"/>
  <c r="CJ318"/>
  <c r="CR318"/>
  <c r="CE317"/>
  <c r="BW319"/>
  <c r="BX319" s="1"/>
  <c r="CW317"/>
  <c r="DB318"/>
  <c r="CX318"/>
  <c r="CU318"/>
  <c r="CS317"/>
  <c r="DC318"/>
  <c r="CY318"/>
  <c r="CT318"/>
  <c r="CG317"/>
  <c r="CP317"/>
  <c r="CN318"/>
  <c r="CO318"/>
  <c r="CM318"/>
  <c r="CR329"/>
  <c r="CE328"/>
  <c r="BW330"/>
  <c r="BX330" s="1"/>
  <c r="DG329"/>
  <c r="DA329"/>
  <c r="CQ329"/>
  <c r="CI329"/>
  <c r="DF329"/>
  <c r="CZ329"/>
  <c r="CH329"/>
  <c r="DH329"/>
  <c r="CJ329"/>
  <c r="DI329"/>
  <c r="DE329"/>
  <c r="CV329"/>
  <c r="CK329"/>
  <c r="CF329"/>
  <c r="DD329"/>
  <c r="CL329"/>
  <c r="DB329"/>
  <c r="CY329"/>
  <c r="CU329"/>
  <c r="CS328"/>
  <c r="DC329"/>
  <c r="CX329"/>
  <c r="CT329"/>
  <c r="CW328"/>
  <c r="CO329"/>
  <c r="CM329"/>
  <c r="CP328"/>
  <c r="CN329"/>
  <c r="CG328"/>
  <c r="CC308"/>
  <c r="AJ320"/>
  <c r="CC319"/>
  <c r="AJ331"/>
  <c r="CC330"/>
  <c r="AJ342"/>
  <c r="P626" i="8"/>
  <c r="A666"/>
  <c r="A706" s="1"/>
  <c r="A746" s="1"/>
  <c r="A786" s="1"/>
  <c r="A826" s="1"/>
  <c r="A866" s="1"/>
  <c r="A906" s="1"/>
  <c r="A946" s="1"/>
  <c r="A986" s="1"/>
  <c r="A1026" s="1"/>
  <c r="A1066" s="1"/>
  <c r="A1106" s="1"/>
  <c r="A1146" s="1"/>
  <c r="A1186" s="1"/>
  <c r="A1226" s="1"/>
  <c r="CH295" i="7"/>
  <c r="CN295"/>
  <c r="CR295"/>
  <c r="CV295"/>
  <c r="CZ295"/>
  <c r="DD295"/>
  <c r="DH295"/>
  <c r="BW296"/>
  <c r="BX296" s="1"/>
  <c r="CE294"/>
  <c r="CG294"/>
  <c r="CI295"/>
  <c r="CK295"/>
  <c r="CM295"/>
  <c r="CO295"/>
  <c r="CQ295"/>
  <c r="CS294"/>
  <c r="CU295"/>
  <c r="CW294"/>
  <c r="CY295"/>
  <c r="DA295"/>
  <c r="DC295"/>
  <c r="DE295"/>
  <c r="DG295"/>
  <c r="DI295"/>
  <c r="CF295"/>
  <c r="CJ295"/>
  <c r="CL295"/>
  <c r="CP294"/>
  <c r="CT295"/>
  <c r="CX295"/>
  <c r="DB295"/>
  <c r="DF295"/>
  <c r="CH284"/>
  <c r="CN284"/>
  <c r="CR284"/>
  <c r="CX284"/>
  <c r="DB284"/>
  <c r="DF284"/>
  <c r="BW285"/>
  <c r="BX285" s="1"/>
  <c r="CE283"/>
  <c r="CG283"/>
  <c r="CI284"/>
  <c r="CK284"/>
  <c r="CM284"/>
  <c r="CO284"/>
  <c r="CQ284"/>
  <c r="CS283"/>
  <c r="CU284"/>
  <c r="CW283"/>
  <c r="CY284"/>
  <c r="DA284"/>
  <c r="DC284"/>
  <c r="DE284"/>
  <c r="DG284"/>
  <c r="DI284"/>
  <c r="CF284"/>
  <c r="CJ284"/>
  <c r="CL284"/>
  <c r="CP283"/>
  <c r="CT284"/>
  <c r="CV284"/>
  <c r="CZ284"/>
  <c r="DD284"/>
  <c r="DH284"/>
  <c r="CC296"/>
  <c r="AJ297"/>
  <c r="AJ309" s="1"/>
  <c r="CC285"/>
  <c r="CP227"/>
  <c r="CP260"/>
  <c r="CP194"/>
  <c r="CP216"/>
  <c r="CP249"/>
  <c r="CP183"/>
  <c r="CP271"/>
  <c r="CP205"/>
  <c r="CP238"/>
  <c r="CW227"/>
  <c r="CW260"/>
  <c r="CW194"/>
  <c r="CW216"/>
  <c r="CW249"/>
  <c r="CW183"/>
  <c r="CW271"/>
  <c r="CW205"/>
  <c r="CW238"/>
  <c r="CU228"/>
  <c r="CV228"/>
  <c r="CX228"/>
  <c r="CY228"/>
  <c r="CZ228"/>
  <c r="DA228"/>
  <c r="DB228"/>
  <c r="DC228"/>
  <c r="DD228"/>
  <c r="DE228"/>
  <c r="DF228"/>
  <c r="CU261"/>
  <c r="CV261"/>
  <c r="CX261"/>
  <c r="CY261"/>
  <c r="CZ261"/>
  <c r="DA261"/>
  <c r="DB261"/>
  <c r="DC261"/>
  <c r="DD261"/>
  <c r="DE261"/>
  <c r="DF261"/>
  <c r="CU195"/>
  <c r="CV195"/>
  <c r="CX195"/>
  <c r="CY195"/>
  <c r="CZ195"/>
  <c r="DA195"/>
  <c r="DB195"/>
  <c r="DC195"/>
  <c r="DD195"/>
  <c r="DE195"/>
  <c r="DF195"/>
  <c r="CU217"/>
  <c r="CV217"/>
  <c r="CX217"/>
  <c r="CY217"/>
  <c r="CZ217"/>
  <c r="DA217"/>
  <c r="DB217"/>
  <c r="DC217"/>
  <c r="DD217"/>
  <c r="DE217"/>
  <c r="DF217"/>
  <c r="CU250"/>
  <c r="CV250"/>
  <c r="CX250"/>
  <c r="CY250"/>
  <c r="CZ250"/>
  <c r="DA250"/>
  <c r="DB250"/>
  <c r="DC250"/>
  <c r="DD250"/>
  <c r="DE250"/>
  <c r="DF250"/>
  <c r="CU184"/>
  <c r="CV184"/>
  <c r="CX184"/>
  <c r="CY184"/>
  <c r="CZ184"/>
  <c r="DA184"/>
  <c r="DB184"/>
  <c r="DC184"/>
  <c r="DD184"/>
  <c r="DE184"/>
  <c r="DF184"/>
  <c r="CU272"/>
  <c r="CV272"/>
  <c r="CX272"/>
  <c r="CY272"/>
  <c r="CZ272"/>
  <c r="DA272"/>
  <c r="DB272"/>
  <c r="DC272"/>
  <c r="DD272"/>
  <c r="DE272"/>
  <c r="DF272"/>
  <c r="CU206"/>
  <c r="CV206"/>
  <c r="CX206"/>
  <c r="CY206"/>
  <c r="CZ206"/>
  <c r="DA206"/>
  <c r="DB206"/>
  <c r="DC206"/>
  <c r="DD206"/>
  <c r="DE206"/>
  <c r="DF206"/>
  <c r="CU239"/>
  <c r="CV239"/>
  <c r="CX239"/>
  <c r="CY239"/>
  <c r="CZ239"/>
  <c r="DA239"/>
  <c r="DB239"/>
  <c r="DC239"/>
  <c r="DD239"/>
  <c r="DE239"/>
  <c r="DF239"/>
  <c r="CS227"/>
  <c r="CS260"/>
  <c r="CS194"/>
  <c r="CS216"/>
  <c r="CS249"/>
  <c r="CS183"/>
  <c r="CS271"/>
  <c r="CS205"/>
  <c r="CS238"/>
  <c r="CQ228"/>
  <c r="CQ261"/>
  <c r="CQ195"/>
  <c r="CQ217"/>
  <c r="CQ250"/>
  <c r="CQ184"/>
  <c r="CQ272"/>
  <c r="CQ206"/>
  <c r="CQ239"/>
  <c r="CJ228"/>
  <c r="CJ261"/>
  <c r="CJ195"/>
  <c r="CJ217"/>
  <c r="CJ250"/>
  <c r="CJ184"/>
  <c r="CJ272"/>
  <c r="CJ206"/>
  <c r="CJ239"/>
  <c r="CF228"/>
  <c r="CF261"/>
  <c r="CF195"/>
  <c r="CF217"/>
  <c r="CF250"/>
  <c r="CF184"/>
  <c r="CF272"/>
  <c r="CF206"/>
  <c r="CF239"/>
  <c r="CT228"/>
  <c r="CT261"/>
  <c r="CT195"/>
  <c r="CT217"/>
  <c r="CT250"/>
  <c r="AX390"/>
  <c r="CT184"/>
  <c r="CT272"/>
  <c r="CT206"/>
  <c r="CT239"/>
  <c r="A112" i="8"/>
  <c r="A152" s="1"/>
  <c r="A192" s="1"/>
  <c r="P72"/>
  <c r="P1496"/>
  <c r="A34"/>
  <c r="P33"/>
  <c r="A73"/>
  <c r="P970"/>
  <c r="A269"/>
  <c r="P189"/>
  <c r="A547"/>
  <c r="P547" s="1"/>
  <c r="A627"/>
  <c r="P343"/>
  <c r="P1011"/>
  <c r="P931"/>
  <c r="P1087"/>
  <c r="P302"/>
  <c r="P461"/>
  <c r="P112"/>
  <c r="P151"/>
  <c r="P268"/>
  <c r="A228"/>
  <c r="P379"/>
  <c r="P504"/>
  <c r="A580"/>
  <c r="P580" s="1"/>
  <c r="P425"/>
  <c r="P853"/>
  <c r="DI217" i="7"/>
  <c r="DH239"/>
  <c r="DH184"/>
  <c r="DI206"/>
  <c r="DH217"/>
  <c r="DI250"/>
  <c r="DH206"/>
  <c r="DI195"/>
  <c r="DI239"/>
  <c r="DI228"/>
  <c r="DH272"/>
  <c r="DH195"/>
  <c r="DH250"/>
  <c r="DI184"/>
  <c r="DI272"/>
  <c r="DI261"/>
  <c r="DH261"/>
  <c r="DH228"/>
  <c r="DI197"/>
  <c r="BR388"/>
  <c r="BR390"/>
  <c r="BS390"/>
  <c r="BP390"/>
  <c r="CC229"/>
  <c r="AJ230"/>
  <c r="CC251"/>
  <c r="AJ252"/>
  <c r="CC185"/>
  <c r="CC273"/>
  <c r="CC207"/>
  <c r="AJ208"/>
  <c r="AJ241"/>
  <c r="CC240"/>
  <c r="AJ219"/>
  <c r="CC218"/>
  <c r="AJ263"/>
  <c r="AJ274"/>
  <c r="AJ286" s="1"/>
  <c r="CC262"/>
  <c r="CC196"/>
  <c r="AJ197"/>
  <c r="CB243" i="8"/>
  <c r="AJ255"/>
  <c r="CB265"/>
  <c r="AJ277"/>
  <c r="AJ289" s="1"/>
  <c r="CB254"/>
  <c r="AJ266"/>
  <c r="CB232"/>
  <c r="AJ244"/>
  <c r="CB221"/>
  <c r="AJ233"/>
  <c r="CB276"/>
  <c r="BO320" i="7"/>
  <c r="AW342" i="8"/>
  <c r="AY255"/>
  <c r="BD320"/>
  <c r="BH342"/>
  <c r="AO244"/>
  <c r="AU320" i="7"/>
  <c r="BT310" i="8"/>
  <c r="AL266"/>
  <c r="BR342" i="7"/>
  <c r="AS342" i="8"/>
  <c r="BK342" i="7"/>
  <c r="AP286"/>
  <c r="AR208"/>
  <c r="AP252"/>
  <c r="BL342"/>
  <c r="AN342" i="8"/>
  <c r="BA321"/>
  <c r="BL320"/>
  <c r="AT252" i="7"/>
  <c r="AU297"/>
  <c r="AP320" i="8"/>
  <c r="DN296" i="7"/>
  <c r="AS219"/>
  <c r="BS241"/>
  <c r="BI331"/>
  <c r="BL274"/>
  <c r="AN255" i="8"/>
  <c r="AP309" i="7"/>
  <c r="AR288" i="8"/>
  <c r="BC208" i="7"/>
  <c r="BJ309"/>
  <c r="BF320"/>
  <c r="BU342"/>
  <c r="AQ299" i="8"/>
  <c r="BA320" i="7"/>
  <c r="BD299" i="8"/>
  <c r="BR310"/>
  <c r="BE310"/>
  <c r="AX219" i="7"/>
  <c r="BC274"/>
  <c r="BS219"/>
  <c r="BQ252"/>
  <c r="BM274"/>
  <c r="AM299" i="8"/>
  <c r="BN230" i="7"/>
  <c r="BH286"/>
  <c r="BT266" i="8"/>
  <c r="BB255"/>
  <c r="BG288"/>
  <c r="AV310"/>
  <c r="AV331" i="7"/>
  <c r="BI310" i="8"/>
  <c r="BK288"/>
  <c r="BJ331" i="7"/>
  <c r="DM266" i="8"/>
  <c r="AQ255"/>
  <c r="BR244"/>
  <c r="BP219" i="7"/>
  <c r="BK241"/>
  <c r="BM230"/>
  <c r="DM310" i="8"/>
  <c r="BE266"/>
  <c r="AY309" i="7"/>
  <c r="BC255" i="8"/>
  <c r="AX309" i="7"/>
  <c r="AN230"/>
  <c r="BI208"/>
  <c r="BJ233" i="8"/>
  <c r="AL331" i="7"/>
  <c r="BB266" i="8"/>
  <c r="BR320"/>
  <c r="AN342" i="7"/>
  <c r="BF233" i="8"/>
  <c r="BP233"/>
  <c r="BN310"/>
  <c r="AL230" i="7"/>
  <c r="BK219"/>
  <c r="AZ208"/>
  <c r="AR255" i="8"/>
  <c r="BN342" i="7"/>
  <c r="BO331"/>
  <c r="AO288" i="8"/>
  <c r="AW321"/>
  <c r="AN320"/>
  <c r="AX233"/>
  <c r="AQ310"/>
  <c r="AU233"/>
  <c r="BH274" i="7"/>
  <c r="AP288" i="8"/>
  <c r="BT263" i="7"/>
  <c r="BA310" i="8"/>
  <c r="AP299"/>
  <c r="AL208" i="7"/>
  <c r="BH255" i="8"/>
  <c r="BP208" i="7"/>
  <c r="BR297"/>
  <c r="BH219"/>
  <c r="BC263"/>
  <c r="BP230"/>
  <c r="AS274"/>
  <c r="AZ320"/>
  <c r="AW274"/>
  <c r="AX255" i="8"/>
  <c r="AR219" i="7"/>
  <c r="AX208"/>
  <c r="AL233" i="8"/>
  <c r="BO233"/>
  <c r="AM286" i="7"/>
  <c r="BE320" i="8"/>
  <c r="BT299"/>
  <c r="BP320" i="7"/>
  <c r="BS274"/>
  <c r="BN342" i="8"/>
  <c r="DM299"/>
  <c r="AP342" i="7"/>
  <c r="BH241"/>
  <c r="AT331"/>
  <c r="AV233" i="8"/>
  <c r="AQ233"/>
  <c r="BO252" i="7"/>
  <c r="BJ252"/>
  <c r="BB310" i="8"/>
  <c r="BF288"/>
  <c r="AS233"/>
  <c r="AN299"/>
  <c r="BS255"/>
  <c r="BO309" i="7"/>
  <c r="BD208"/>
  <c r="BK342" i="8"/>
  <c r="BM266"/>
  <c r="BD331" i="7"/>
  <c r="AX320"/>
  <c r="BB208"/>
  <c r="AL286"/>
  <c r="DN330"/>
  <c r="BP288" i="8"/>
  <c r="AP219" i="7"/>
  <c r="BR288" i="8"/>
  <c r="BB297" i="7"/>
  <c r="BN320" i="8"/>
  <c r="BQ297" i="7"/>
  <c r="AN288" i="8"/>
  <c r="BI286" i="7"/>
  <c r="BD321" i="8"/>
  <c r="BC331" i="7"/>
  <c r="BQ331"/>
  <c r="AW320"/>
  <c r="AW241"/>
  <c r="AQ321" i="8"/>
  <c r="AY286" i="7"/>
  <c r="AS288" i="8"/>
  <c r="BI288"/>
  <c r="AS286" i="7"/>
  <c r="AV286"/>
  <c r="AO233" i="8"/>
  <c r="BM219" i="7"/>
  <c r="BQ255" i="8"/>
  <c r="BU309" i="7"/>
  <c r="BP310" i="8"/>
  <c r="BR252" i="7"/>
  <c r="AR297"/>
  <c r="BD342"/>
  <c r="BS342"/>
  <c r="BQ309"/>
  <c r="AT297"/>
  <c r="BJ255" i="8"/>
  <c r="BG310"/>
  <c r="AV219" i="7"/>
  <c r="BA320" i="8"/>
  <c r="BM277"/>
  <c r="BB244"/>
  <c r="BC219" i="7"/>
  <c r="AO310" i="8"/>
  <c r="AQ208" i="7"/>
  <c r="BL286"/>
  <c r="BM342" i="8"/>
  <c r="BM208" i="7"/>
  <c r="AZ219"/>
  <c r="BC297"/>
  <c r="AU197"/>
  <c r="BD230"/>
  <c r="BU320"/>
  <c r="BO255" i="8"/>
  <c r="BQ233"/>
  <c r="AX288"/>
  <c r="BB219" i="7"/>
  <c r="BQ299" i="8"/>
  <c r="BO208" i="7"/>
  <c r="BJ321" i="8"/>
  <c r="AW309" i="7"/>
  <c r="BL252"/>
  <c r="BR331"/>
  <c r="BK286"/>
  <c r="AQ320" i="8"/>
  <c r="BE321"/>
  <c r="BJ286" i="7"/>
  <c r="BD310" i="8"/>
  <c r="AW288"/>
  <c r="AM219" i="7"/>
  <c r="BO342"/>
  <c r="BP342"/>
  <c r="BI297"/>
  <c r="AY219"/>
  <c r="BL230"/>
  <c r="AQ297"/>
  <c r="BT331"/>
  <c r="BD252"/>
  <c r="DN285"/>
  <c r="BJ342"/>
  <c r="AZ331"/>
  <c r="AU252"/>
  <c r="AL342" i="8"/>
  <c r="BA219" i="7"/>
  <c r="AW219"/>
  <c r="BG219"/>
  <c r="AZ288" i="8"/>
  <c r="BE274" i="7"/>
  <c r="AN309"/>
  <c r="AR230"/>
  <c r="BJ230"/>
  <c r="AS266" i="8"/>
  <c r="BQ288"/>
  <c r="AT320" i="7"/>
  <c r="BA288" i="8"/>
  <c r="BD320" i="7"/>
  <c r="BF252"/>
  <c r="AL297"/>
  <c r="BF320" i="8"/>
  <c r="AX320"/>
  <c r="BQ320" i="7"/>
  <c r="AZ286"/>
  <c r="BG320"/>
  <c r="BS288" i="8"/>
  <c r="AQ286" i="7"/>
  <c r="BS320" i="8"/>
  <c r="BE299"/>
  <c r="AT255"/>
  <c r="AV309" i="7"/>
  <c r="AM297"/>
  <c r="BA208"/>
  <c r="AP321" i="8"/>
  <c r="BI274" i="7"/>
  <c r="BM197"/>
  <c r="BE342"/>
  <c r="BF299" i="8"/>
  <c r="BO297" i="7"/>
  <c r="BK233" i="8"/>
  <c r="AL320"/>
  <c r="BH310"/>
  <c r="AZ299"/>
  <c r="AR286" i="7"/>
  <c r="AX274"/>
  <c r="AM241"/>
  <c r="AV274"/>
  <c r="BA342"/>
  <c r="BK208"/>
  <c r="AT321" i="8"/>
  <c r="BN197" i="7"/>
  <c r="BC299" i="8"/>
  <c r="AP266"/>
  <c r="AS309" i="7"/>
  <c r="AL255" i="8"/>
  <c r="AY230" i="7"/>
  <c r="AY263"/>
  <c r="BG309"/>
  <c r="BG331"/>
  <c r="AY342" i="8"/>
  <c r="BE208" i="7"/>
  <c r="AY342"/>
  <c r="AL277" i="8"/>
  <c r="BF321"/>
  <c r="BJ320" i="7"/>
  <c r="AV297"/>
  <c r="AN208"/>
  <c r="BN286"/>
  <c r="DN308"/>
  <c r="BQ208"/>
  <c r="AS310" i="8"/>
  <c r="BS320" i="7"/>
  <c r="DM320" i="8"/>
  <c r="BI266"/>
  <c r="BG286" i="7"/>
  <c r="BH297"/>
  <c r="BG320" i="8"/>
  <c r="AM288"/>
  <c r="AL263" i="7"/>
  <c r="AR320" i="8"/>
  <c r="AV208" i="7"/>
  <c r="AT208"/>
  <c r="AO321" i="8"/>
  <c r="BB299"/>
  <c r="AM230" i="7"/>
  <c r="AZ321" i="8"/>
  <c r="BR274" i="7"/>
  <c r="BM331"/>
  <c r="BD219"/>
  <c r="BB252"/>
  <c r="BL310" i="8"/>
  <c r="BH208" i="7"/>
  <c r="AM274"/>
  <c r="AU342"/>
  <c r="BL219"/>
  <c r="AO299" i="8"/>
  <c r="BB286" i="7"/>
  <c r="BP255" i="8"/>
  <c r="AQ252" i="7"/>
  <c r="BB331"/>
  <c r="AT310" i="8"/>
  <c r="AS321"/>
  <c r="AV320" i="7"/>
  <c r="BH320" i="8"/>
  <c r="BI321"/>
  <c r="BB241" i="7"/>
  <c r="AS342"/>
  <c r="AZ230"/>
  <c r="AO342" i="8"/>
  <c r="AW320"/>
  <c r="AZ197" i="7"/>
  <c r="DM288" i="8"/>
  <c r="BL299"/>
  <c r="AY321"/>
  <c r="AO331" i="7"/>
  <c r="BS266" i="8"/>
  <c r="AX252" i="7"/>
  <c r="BH321" i="8"/>
  <c r="AU331" i="7"/>
  <c r="BJ320" i="8"/>
  <c r="BK230" i="7"/>
  <c r="AL310" i="8"/>
  <c r="AN274" i="7"/>
  <c r="BF241"/>
  <c r="AT342" i="8"/>
  <c r="AV230" i="7"/>
  <c r="BR233" i="8"/>
  <c r="BL321"/>
  <c r="BQ274" i="7"/>
  <c r="BH320"/>
  <c r="AM310" i="8"/>
  <c r="BC310"/>
  <c r="BM233"/>
  <c r="AU320"/>
  <c r="AX297" i="7"/>
  <c r="BK274"/>
  <c r="AX310" i="8"/>
  <c r="AX241" i="7"/>
  <c r="BF255" i="8"/>
  <c r="AL288"/>
  <c r="BI342" i="7"/>
  <c r="BI299" i="8"/>
  <c r="BI263" i="7"/>
  <c r="BG321" i="8"/>
  <c r="AS230" i="7"/>
  <c r="AS299" i="8"/>
  <c r="AY241" i="7"/>
  <c r="AN321" i="8"/>
  <c r="AO274" i="7"/>
  <c r="AL244" i="8"/>
  <c r="BT255"/>
  <c r="BO310"/>
  <c r="AW255"/>
  <c r="AW230" i="7"/>
  <c r="BU274"/>
  <c r="BA263"/>
  <c r="BL320"/>
  <c r="BC342" i="8"/>
  <c r="BM297" i="7"/>
  <c r="BN320"/>
  <c r="BK266" i="8"/>
  <c r="AU255"/>
  <c r="BP321"/>
  <c r="BI233"/>
  <c r="BH309" i="7"/>
  <c r="AR320"/>
  <c r="AN331"/>
  <c r="BA342" i="8"/>
  <c r="BA297" i="7"/>
  <c r="BT286"/>
  <c r="AP342" i="8"/>
  <c r="AL321"/>
  <c r="BG208" i="7"/>
  <c r="AV252"/>
  <c r="BE320"/>
  <c r="AQ244" i="8"/>
  <c r="AP244"/>
  <c r="BJ219" i="7"/>
  <c r="AO255" i="8"/>
  <c r="BD233"/>
  <c r="BR286" i="7"/>
  <c r="BQ342"/>
  <c r="BT320"/>
  <c r="AS208"/>
  <c r="AY310" i="8"/>
  <c r="BG274" i="7"/>
  <c r="BT320" i="8"/>
  <c r="AM252" i="7"/>
  <c r="DN319"/>
  <c r="BP342" i="8"/>
  <c r="BF274" i="7"/>
  <c r="AT309"/>
  <c r="AU274"/>
  <c r="BC252"/>
  <c r="BN244" i="8"/>
  <c r="AQ342"/>
  <c r="BM299"/>
  <c r="AQ288"/>
  <c r="BK252" i="7"/>
  <c r="AU266" i="8"/>
  <c r="BN266"/>
  <c r="AY252" i="7"/>
  <c r="AR266" i="8"/>
  <c r="BH331" i="7"/>
  <c r="BN288" i="8"/>
  <c r="BJ342"/>
  <c r="BT274" i="7"/>
  <c r="BK321" i="8"/>
  <c r="BM321"/>
  <c r="BE255"/>
  <c r="BT252" i="7"/>
  <c r="BM342"/>
  <c r="BK331"/>
  <c r="AO219"/>
  <c r="AR263"/>
  <c r="BC320"/>
  <c r="BL331"/>
  <c r="AM255" i="8"/>
  <c r="DM321"/>
  <c r="BP266"/>
  <c r="BL297" i="7"/>
  <c r="BO320" i="8"/>
  <c r="BS321"/>
  <c r="BF342"/>
  <c r="AV299"/>
  <c r="BM286" i="7"/>
  <c r="DN251"/>
  <c r="BQ321" i="8"/>
  <c r="BF297" i="7"/>
  <c r="AW208"/>
  <c r="AU310" i="8"/>
  <c r="AT320"/>
  <c r="BC286" i="7"/>
  <c r="BD286"/>
  <c r="BF219"/>
  <c r="BJ310" i="8"/>
  <c r="AP233"/>
  <c r="AL342" i="7"/>
  <c r="BR208"/>
  <c r="BL309"/>
  <c r="BT309"/>
  <c r="BH299" i="8"/>
  <c r="AL219" i="7"/>
  <c r="BH266" i="8"/>
  <c r="AY208" i="7"/>
  <c r="AO230"/>
  <c r="BC320" i="8"/>
  <c r="AO266"/>
  <c r="AW297" i="7"/>
  <c r="AT230"/>
  <c r="DN262"/>
  <c r="BF331"/>
  <c r="AN244" i="8"/>
  <c r="AV244"/>
  <c r="BK255"/>
  <c r="AQ263" i="7"/>
  <c r="AO320" i="8"/>
  <c r="BC288"/>
  <c r="AN252" i="7"/>
  <c r="BG230"/>
  <c r="BG233" i="8"/>
  <c r="BM320" i="7"/>
  <c r="AP297"/>
  <c r="AM208"/>
  <c r="BM320" i="8"/>
  <c r="BP297" i="7"/>
  <c r="AQ219"/>
  <c r="AM331"/>
  <c r="BF310" i="8"/>
  <c r="BR219" i="7"/>
  <c r="BE331"/>
  <c r="AR331"/>
  <c r="BN274"/>
  <c r="BB342"/>
  <c r="AR233" i="8"/>
  <c r="AW310"/>
  <c r="AS252" i="7"/>
  <c r="BA299" i="8"/>
  <c r="BU297" i="7"/>
  <c r="AT299" i="8"/>
  <c r="BO219" i="7"/>
  <c r="AP230"/>
  <c r="BG342"/>
  <c r="BI309"/>
  <c r="BI320" i="8"/>
  <c r="BL342"/>
  <c r="AW252" i="7"/>
  <c r="BE309"/>
  <c r="BS286"/>
  <c r="BA230"/>
  <c r="AR252"/>
  <c r="BR309"/>
  <c r="AZ233" i="8"/>
  <c r="AU286" i="7"/>
  <c r="AN233" i="8"/>
  <c r="BC342" i="7"/>
  <c r="BN219"/>
  <c r="BL208"/>
  <c r="AW331"/>
  <c r="AU288" i="8"/>
  <c r="AM244"/>
  <c r="BP252" i="7"/>
  <c r="BJ288" i="8"/>
  <c r="BT297" i="7"/>
  <c r="AO286"/>
  <c r="BN299" i="8"/>
  <c r="AX321"/>
  <c r="BK320" i="7"/>
  <c r="BQ310" i="8"/>
  <c r="AY233"/>
  <c r="AS297" i="7"/>
  <c r="AW233" i="8"/>
  <c r="BS252" i="7"/>
  <c r="AV266" i="8"/>
  <c r="BR230" i="7"/>
  <c r="BS310" i="8"/>
  <c r="BI320" i="7"/>
  <c r="BN297"/>
  <c r="AN297"/>
  <c r="BS309"/>
  <c r="AQ266" i="8"/>
  <c r="AZ274" i="7"/>
  <c r="AW244" i="8"/>
  <c r="BU286" i="7"/>
  <c r="BJ266" i="8"/>
  <c r="AR342"/>
  <c r="AM321"/>
  <c r="AQ331" i="7"/>
  <c r="AP274"/>
  <c r="AZ252"/>
  <c r="BE252"/>
  <c r="AM342" i="8"/>
  <c r="BB321"/>
  <c r="BR299"/>
  <c r="BF342" i="7"/>
  <c r="BD255" i="8"/>
  <c r="AL320" i="7"/>
  <c r="AT233" i="8"/>
  <c r="AM233"/>
  <c r="BI252" i="7"/>
  <c r="BD309"/>
  <c r="BS208"/>
  <c r="AN286"/>
  <c r="AW299" i="8"/>
  <c r="BH233"/>
  <c r="AU299"/>
  <c r="AO252" i="7"/>
  <c r="AT342"/>
  <c r="AP310" i="8"/>
  <c r="AZ297" i="7"/>
  <c r="BE230"/>
  <c r="AN320"/>
  <c r="AX299" i="8"/>
  <c r="AS320"/>
  <c r="BA309" i="7"/>
  <c r="BG342" i="8"/>
  <c r="BQ342"/>
  <c r="AR299"/>
  <c r="BB342"/>
  <c r="BP299"/>
  <c r="BG297" i="7"/>
  <c r="BC309"/>
  <c r="AU309"/>
  <c r="BE288" i="8"/>
  <c r="AU219" i="7"/>
  <c r="BH342"/>
  <c r="AY288" i="8"/>
  <c r="BM255"/>
  <c r="BS297" i="7"/>
  <c r="AV255" i="8"/>
  <c r="BK309" i="7"/>
  <c r="BO230"/>
  <c r="BO288" i="8"/>
  <c r="BH252" i="7"/>
  <c r="BS299" i="8"/>
  <c r="BJ299"/>
  <c r="AO297" i="7"/>
  <c r="AY274"/>
  <c r="BA244" i="8"/>
  <c r="BD342"/>
  <c r="BF286" i="7"/>
  <c r="BB288" i="8"/>
  <c r="AL252" i="7"/>
  <c r="BO321" i="8"/>
  <c r="AW197" i="7"/>
  <c r="AU342" i="8"/>
  <c r="AO309" i="7"/>
  <c r="BN309"/>
  <c r="BO342" i="8"/>
  <c r="AT274" i="7"/>
  <c r="BJ263"/>
  <c r="AY266" i="8"/>
  <c r="BL255"/>
  <c r="BN252" i="7"/>
  <c r="BA331"/>
  <c r="BU252"/>
  <c r="BM309"/>
  <c r="AT288" i="8"/>
  <c r="AY299"/>
  <c r="BI342"/>
  <c r="BE286" i="7"/>
  <c r="BE297"/>
  <c r="BO266" i="8"/>
  <c r="AY320"/>
  <c r="BK320"/>
  <c r="AX277"/>
  <c r="BB230" i="7"/>
  <c r="BL288" i="8"/>
  <c r="BT342" i="7"/>
  <c r="BN331"/>
  <c r="BI255" i="8"/>
  <c r="AX331" i="7"/>
  <c r="BL263"/>
  <c r="BO299" i="8"/>
  <c r="BH230" i="7"/>
  <c r="AX286"/>
  <c r="AZ309"/>
  <c r="BG252"/>
  <c r="BJ274"/>
  <c r="AT286"/>
  <c r="AN266" i="8"/>
  <c r="BP320"/>
  <c r="AO320" i="7"/>
  <c r="BN233" i="8"/>
  <c r="BH288"/>
  <c r="AP331" i="7"/>
  <c r="BK310" i="8"/>
  <c r="AU321"/>
  <c r="BU331" i="7"/>
  <c r="BE342" i="8"/>
  <c r="BP286" i="7"/>
  <c r="BE219"/>
  <c r="BO274"/>
  <c r="AZ342" i="8"/>
  <c r="AV288"/>
  <c r="AX342"/>
  <c r="BA233"/>
  <c r="AL299"/>
  <c r="AS331" i="7"/>
  <c r="BQ266" i="8"/>
  <c r="BN321"/>
  <c r="BP309" i="7"/>
  <c r="AQ320"/>
  <c r="BT288" i="8"/>
  <c r="DM255"/>
  <c r="BD266"/>
  <c r="BF266"/>
  <c r="BD274" i="7"/>
  <c r="BD297"/>
  <c r="AX197"/>
  <c r="AU208"/>
  <c r="AO208"/>
  <c r="AR321" i="8"/>
  <c r="AV321"/>
  <c r="AP255"/>
  <c r="AQ342" i="7"/>
  <c r="BL233" i="8"/>
  <c r="AQ230" i="7"/>
  <c r="BB320" i="8"/>
  <c r="BO277"/>
  <c r="BE233"/>
  <c r="AV342" i="7"/>
  <c r="BR342" i="8"/>
  <c r="AQ274" i="7"/>
  <c r="BE244" i="8"/>
  <c r="BF230" i="7"/>
  <c r="BG299" i="8"/>
  <c r="BD288"/>
  <c r="BR255"/>
  <c r="BC230" i="7"/>
  <c r="BN255" i="8"/>
  <c r="BD277"/>
  <c r="AL274" i="7"/>
  <c r="BA255" i="8"/>
  <c r="DN273" i="7"/>
  <c r="AW286"/>
  <c r="BQ230"/>
  <c r="AV342" i="8"/>
  <c r="BO286" i="7"/>
  <c r="AR274"/>
  <c r="BS342" i="8"/>
  <c r="BA266"/>
  <c r="AZ320"/>
  <c r="BQ320"/>
  <c r="AP320" i="7"/>
  <c r="AS320"/>
  <c r="AL309"/>
  <c r="BS230"/>
  <c r="BJ297"/>
  <c r="BM310" i="8"/>
  <c r="BQ286" i="7"/>
  <c r="AM342"/>
  <c r="AV320" i="8"/>
  <c r="BT321"/>
  <c r="BI230" i="7"/>
  <c r="BA286"/>
  <c r="AU230"/>
  <c r="BB233" i="8"/>
  <c r="AN219" i="7"/>
  <c r="BO263"/>
  <c r="AP208"/>
  <c r="BR266" i="8"/>
  <c r="BN208" i="7"/>
  <c r="AR310" i="8"/>
  <c r="AX263" i="7"/>
  <c r="AT219"/>
  <c r="BM288" i="8"/>
  <c r="BI219" i="7"/>
  <c r="AM309"/>
  <c r="AZ342"/>
  <c r="AY320"/>
  <c r="BB274"/>
  <c r="BK297"/>
  <c r="AR342"/>
  <c r="AW342"/>
  <c r="AQ309"/>
  <c r="BG266" i="8"/>
  <c r="AX342" i="7"/>
  <c r="AX230"/>
  <c r="BM252"/>
  <c r="BC233" i="8"/>
  <c r="BF208" i="7"/>
  <c r="AR309"/>
  <c r="BA274"/>
  <c r="BR321" i="8"/>
  <c r="AX266"/>
  <c r="BC266"/>
  <c r="BP331" i="7"/>
  <c r="BB320"/>
  <c r="BT342" i="8"/>
  <c r="AS241" i="7"/>
  <c r="AZ310" i="8"/>
  <c r="AM320" i="7"/>
  <c r="BS331"/>
  <c r="BC321" i="8"/>
  <c r="BP274" i="7"/>
  <c r="BR320"/>
  <c r="AY297"/>
  <c r="AZ266" i="8"/>
  <c r="AS255"/>
  <c r="AZ255"/>
  <c r="BF309" i="7"/>
  <c r="AM266" i="8"/>
  <c r="BB309" i="7"/>
  <c r="AO342"/>
  <c r="BJ208"/>
  <c r="AY331"/>
  <c r="BA252"/>
  <c r="AM320" i="8"/>
  <c r="BK299"/>
  <c r="AN310"/>
  <c r="DJ184" i="7" l="1"/>
  <c r="DJ247"/>
  <c r="DK247" s="1"/>
  <c r="DJ193"/>
  <c r="DK193" s="1"/>
  <c r="DJ305"/>
  <c r="DK305" s="1"/>
  <c r="DI390"/>
  <c r="DK317" i="8"/>
  <c r="DJ259" i="7"/>
  <c r="DK259" s="1"/>
  <c r="DI317" i="8"/>
  <c r="DL293" i="7"/>
  <c r="DL282"/>
  <c r="DI295" i="8"/>
  <c r="DJ182" i="7"/>
  <c r="DK182" s="1"/>
  <c r="DI284" i="8"/>
  <c r="DJ204" i="7"/>
  <c r="DK204" s="1"/>
  <c r="DJ282"/>
  <c r="DK282" s="1"/>
  <c r="DJ270"/>
  <c r="DK270" s="1"/>
  <c r="DJ306"/>
  <c r="DK306" s="1"/>
  <c r="DJ248"/>
  <c r="DK248" s="1"/>
  <c r="DJ317" i="8"/>
  <c r="DJ237" i="7"/>
  <c r="DK237" s="1"/>
  <c r="DJ226"/>
  <c r="DK226" s="1"/>
  <c r="DJ293"/>
  <c r="DK293" s="1"/>
  <c r="DK284" i="8"/>
  <c r="DK294"/>
  <c r="DL294" s="1"/>
  <c r="DN294" s="1"/>
  <c r="DO294" s="1"/>
  <c r="CQ390" i="7"/>
  <c r="DL305"/>
  <c r="DJ296" i="8"/>
  <c r="DJ295"/>
  <c r="DK295"/>
  <c r="DJ285"/>
  <c r="DJ215" i="7"/>
  <c r="DK215" s="1"/>
  <c r="DJ294"/>
  <c r="DK294" s="1"/>
  <c r="DI306" i="8"/>
  <c r="DK285"/>
  <c r="DI329"/>
  <c r="DK329"/>
  <c r="DI285"/>
  <c r="CI320"/>
  <c r="CW320"/>
  <c r="DA320"/>
  <c r="CY341"/>
  <c r="CZ341"/>
  <c r="CF286"/>
  <c r="CW287"/>
  <c r="DA319"/>
  <c r="CJ319"/>
  <c r="DG318"/>
  <c r="DJ318" s="1"/>
  <c r="DG308"/>
  <c r="DJ308" s="1"/>
  <c r="CK309"/>
  <c r="CG309"/>
  <c r="DG297"/>
  <c r="DJ297" s="1"/>
  <c r="CZ298"/>
  <c r="CT298"/>
  <c r="CZ320"/>
  <c r="CH320"/>
  <c r="CR319"/>
  <c r="CD319"/>
  <c r="BV321"/>
  <c r="BW321" s="1"/>
  <c r="DB320"/>
  <c r="DG319"/>
  <c r="CO319"/>
  <c r="CE320"/>
  <c r="CO340"/>
  <c r="CV340"/>
  <c r="DB341"/>
  <c r="CW341"/>
  <c r="CJ341"/>
  <c r="CF340"/>
  <c r="DG340"/>
  <c r="DD341"/>
  <c r="CM287"/>
  <c r="DF287"/>
  <c r="CY287"/>
  <c r="CG287"/>
  <c r="DB287"/>
  <c r="CP287"/>
  <c r="CR286"/>
  <c r="DC287"/>
  <c r="CR318"/>
  <c r="DC319"/>
  <c r="CZ319"/>
  <c r="CK319"/>
  <c r="DB319"/>
  <c r="CE319"/>
  <c r="CS319"/>
  <c r="CU319"/>
  <c r="CT309"/>
  <c r="CE309"/>
  <c r="CX309"/>
  <c r="CW309"/>
  <c r="CL309"/>
  <c r="CD308"/>
  <c r="BV310"/>
  <c r="BW310" s="1"/>
  <c r="CO308"/>
  <c r="CJ309"/>
  <c r="CP298"/>
  <c r="CJ298"/>
  <c r="DA298"/>
  <c r="CG298"/>
  <c r="CL298"/>
  <c r="CQ298"/>
  <c r="CO297"/>
  <c r="DD298"/>
  <c r="CX320"/>
  <c r="CG320"/>
  <c r="CS341"/>
  <c r="CI341"/>
  <c r="CV286"/>
  <c r="CE287"/>
  <c r="DD287"/>
  <c r="CH319"/>
  <c r="CD318"/>
  <c r="BV320"/>
  <c r="BW320" s="1"/>
  <c r="DF319"/>
  <c r="CI309"/>
  <c r="CV308"/>
  <c r="CN309"/>
  <c r="CS298"/>
  <c r="CK298"/>
  <c r="DH298"/>
  <c r="CS320"/>
  <c r="CU320"/>
  <c r="CL320"/>
  <c r="CP320"/>
  <c r="CQ320"/>
  <c r="CJ320"/>
  <c r="DF320"/>
  <c r="DH320"/>
  <c r="CL341"/>
  <c r="DA341"/>
  <c r="CR340"/>
  <c r="DH341"/>
  <c r="DC341"/>
  <c r="CQ341"/>
  <c r="DF341"/>
  <c r="DE341"/>
  <c r="DA287"/>
  <c r="CU287"/>
  <c r="CS287"/>
  <c r="CJ287"/>
  <c r="CL287"/>
  <c r="CK287"/>
  <c r="CH287"/>
  <c r="CT319"/>
  <c r="DH319"/>
  <c r="CX319"/>
  <c r="CQ319"/>
  <c r="CL319"/>
  <c r="CW319"/>
  <c r="CF318"/>
  <c r="CM309"/>
  <c r="CF308"/>
  <c r="CU309"/>
  <c r="DH309"/>
  <c r="DC309"/>
  <c r="CS309"/>
  <c r="CH309"/>
  <c r="CR297"/>
  <c r="CI298"/>
  <c r="CM298"/>
  <c r="CE298"/>
  <c r="CW298"/>
  <c r="CH298"/>
  <c r="DE298"/>
  <c r="CY298"/>
  <c r="CM320"/>
  <c r="CY320"/>
  <c r="CK320"/>
  <c r="CN341"/>
  <c r="CU341"/>
  <c r="CP341"/>
  <c r="CX287"/>
  <c r="DH287"/>
  <c r="CI287"/>
  <c r="CM319"/>
  <c r="CG319"/>
  <c r="CQ309"/>
  <c r="CZ309"/>
  <c r="CV297"/>
  <c r="CF297"/>
  <c r="CV319"/>
  <c r="DE320"/>
  <c r="CT320"/>
  <c r="DD320"/>
  <c r="CN320"/>
  <c r="DC320"/>
  <c r="CF319"/>
  <c r="CM341"/>
  <c r="CX341"/>
  <c r="CT341"/>
  <c r="CD340"/>
  <c r="BV342"/>
  <c r="BW342" s="1"/>
  <c r="CG341"/>
  <c r="CK341"/>
  <c r="CE341"/>
  <c r="CH341"/>
  <c r="DE287"/>
  <c r="CQ287"/>
  <c r="CT287"/>
  <c r="DG286"/>
  <c r="DJ286" s="1"/>
  <c r="CN287"/>
  <c r="CD286"/>
  <c r="BV288"/>
  <c r="BW288" s="1"/>
  <c r="CO286"/>
  <c r="CZ287"/>
  <c r="DD319"/>
  <c r="CP319"/>
  <c r="CV318"/>
  <c r="CY319"/>
  <c r="CN319"/>
  <c r="DE319"/>
  <c r="CO318"/>
  <c r="CI319"/>
  <c r="DA309"/>
  <c r="CY309"/>
  <c r="CR308"/>
  <c r="DI308" s="1"/>
  <c r="DD309"/>
  <c r="DB309"/>
  <c r="CP309"/>
  <c r="DF309"/>
  <c r="DE309"/>
  <c r="DB298"/>
  <c r="CD297"/>
  <c r="BV299"/>
  <c r="BW299" s="1"/>
  <c r="CX298"/>
  <c r="CU298"/>
  <c r="CN298"/>
  <c r="DC298"/>
  <c r="DF298"/>
  <c r="AJ301"/>
  <c r="CB289"/>
  <c r="AJ345"/>
  <c r="CB333"/>
  <c r="CB300"/>
  <c r="AJ312"/>
  <c r="AJ323"/>
  <c r="CB311"/>
  <c r="DI296"/>
  <c r="DJ283" i="7"/>
  <c r="DK283" s="1"/>
  <c r="AJ334" i="8"/>
  <c r="CB322"/>
  <c r="DK307"/>
  <c r="DI307"/>
  <c r="AJ344"/>
  <c r="CB332"/>
  <c r="DJ307"/>
  <c r="DK296"/>
  <c r="DJ329"/>
  <c r="DK306"/>
  <c r="DJ317" i="7"/>
  <c r="DK317" s="1"/>
  <c r="CJ232" i="8"/>
  <c r="CJ265"/>
  <c r="CL232"/>
  <c r="CN265"/>
  <c r="CP232"/>
  <c r="CF253"/>
  <c r="CN243"/>
  <c r="CD275"/>
  <c r="DG231"/>
  <c r="CV231"/>
  <c r="CD253"/>
  <c r="CI265"/>
  <c r="DE265"/>
  <c r="CR231"/>
  <c r="CE265"/>
  <c r="DB232"/>
  <c r="CX265"/>
  <c r="DB265"/>
  <c r="CN232"/>
  <c r="DE254"/>
  <c r="CS254"/>
  <c r="CU232"/>
  <c r="CH265"/>
  <c r="CO253"/>
  <c r="DA232"/>
  <c r="CQ232"/>
  <c r="DF254"/>
  <c r="CD264"/>
  <c r="CS243"/>
  <c r="CW243"/>
  <c r="CR264"/>
  <c r="CT232"/>
  <c r="CJ254"/>
  <c r="CH232"/>
  <c r="DG253"/>
  <c r="DG275"/>
  <c r="DD232"/>
  <c r="CL254"/>
  <c r="CQ265"/>
  <c r="CI232"/>
  <c r="CF231"/>
  <c r="CW254"/>
  <c r="DA254"/>
  <c r="CK232"/>
  <c r="DF265"/>
  <c r="CT265"/>
  <c r="CD242"/>
  <c r="DH265"/>
  <c r="CO231"/>
  <c r="CZ254"/>
  <c r="CE232"/>
  <c r="CT254"/>
  <c r="CY265"/>
  <c r="CX254"/>
  <c r="DC265"/>
  <c r="CV275"/>
  <c r="CO242"/>
  <c r="DA265"/>
  <c r="DF243"/>
  <c r="CU254"/>
  <c r="CH254"/>
  <c r="CM265"/>
  <c r="CF264"/>
  <c r="CW265"/>
  <c r="CQ254"/>
  <c r="CE243"/>
  <c r="DE232"/>
  <c r="DH254"/>
  <c r="CI243"/>
  <c r="CS265"/>
  <c r="CM254"/>
  <c r="CG265"/>
  <c r="CZ265"/>
  <c r="DF232"/>
  <c r="CR253"/>
  <c r="CG232"/>
  <c r="CV253"/>
  <c r="CH243"/>
  <c r="DH232"/>
  <c r="CV264"/>
  <c r="CX232"/>
  <c r="CN254"/>
  <c r="CF242"/>
  <c r="DE276"/>
  <c r="CZ232"/>
  <c r="CM232"/>
  <c r="DB254"/>
  <c r="DG264"/>
  <c r="CP254"/>
  <c r="CU265"/>
  <c r="CG243"/>
  <c r="CD231"/>
  <c r="DC254"/>
  <c r="CS232"/>
  <c r="CK265"/>
  <c r="CE254"/>
  <c r="CT243"/>
  <c r="CI254"/>
  <c r="CW232"/>
  <c r="DD254"/>
  <c r="CG254"/>
  <c r="CY232"/>
  <c r="CK254"/>
  <c r="CP276"/>
  <c r="DC232"/>
  <c r="CP265"/>
  <c r="A308"/>
  <c r="A348" s="1"/>
  <c r="P228"/>
  <c r="A1266"/>
  <c r="P1226"/>
  <c r="A1305"/>
  <c r="P1265"/>
  <c r="A1383"/>
  <c r="A1423" s="1"/>
  <c r="A1463" s="1"/>
  <c r="P1343"/>
  <c r="P1462"/>
  <c r="A1502"/>
  <c r="A1344"/>
  <c r="P1304"/>
  <c r="A387"/>
  <c r="P347"/>
  <c r="CQ319" i="7"/>
  <c r="DH319"/>
  <c r="CJ319"/>
  <c r="DI319"/>
  <c r="DE319"/>
  <c r="CV319"/>
  <c r="CK319"/>
  <c r="CF319"/>
  <c r="DD319"/>
  <c r="CL319"/>
  <c r="CR319"/>
  <c r="CE318"/>
  <c r="BW320"/>
  <c r="BX320" s="1"/>
  <c r="DG319"/>
  <c r="DA319"/>
  <c r="CI319"/>
  <c r="DF319"/>
  <c r="CZ319"/>
  <c r="CH319"/>
  <c r="CT319"/>
  <c r="CW318"/>
  <c r="DB319"/>
  <c r="CY319"/>
  <c r="CU319"/>
  <c r="CS318"/>
  <c r="DC319"/>
  <c r="CX319"/>
  <c r="CO319"/>
  <c r="CM319"/>
  <c r="CP318"/>
  <c r="CN319"/>
  <c r="CG318"/>
  <c r="DI308"/>
  <c r="CQ308"/>
  <c r="DH308"/>
  <c r="DD308"/>
  <c r="CR308"/>
  <c r="CJ308"/>
  <c r="CE307"/>
  <c r="BW309"/>
  <c r="BX309" s="1"/>
  <c r="DE308"/>
  <c r="DA308"/>
  <c r="CF308"/>
  <c r="DF308"/>
  <c r="CZ308"/>
  <c r="CL308"/>
  <c r="CH308"/>
  <c r="DG308"/>
  <c r="CV308"/>
  <c r="CI308"/>
  <c r="CK308"/>
  <c r="DC308"/>
  <c r="CY308"/>
  <c r="CT308"/>
  <c r="CW307"/>
  <c r="DB308"/>
  <c r="CX308"/>
  <c r="CU308"/>
  <c r="CS307"/>
  <c r="CP307"/>
  <c r="CN308"/>
  <c r="CO308"/>
  <c r="CM308"/>
  <c r="CG307"/>
  <c r="CV341"/>
  <c r="CE340"/>
  <c r="BW342"/>
  <c r="BX342" s="1"/>
  <c r="DH341"/>
  <c r="CH341"/>
  <c r="DG341"/>
  <c r="DA341"/>
  <c r="CQ341"/>
  <c r="CI341"/>
  <c r="DF341"/>
  <c r="CZ341"/>
  <c r="CJ341"/>
  <c r="CR341"/>
  <c r="DI341"/>
  <c r="DE341"/>
  <c r="CK341"/>
  <c r="CF341"/>
  <c r="DD341"/>
  <c r="CL341"/>
  <c r="CP340"/>
  <c r="CT341"/>
  <c r="CW340"/>
  <c r="DB341"/>
  <c r="CY341"/>
  <c r="CU341"/>
  <c r="CS340"/>
  <c r="DC341"/>
  <c r="CX341"/>
  <c r="CG340"/>
  <c r="CO341"/>
  <c r="CM341"/>
  <c r="CN341"/>
  <c r="CR330"/>
  <c r="CE329"/>
  <c r="BW331"/>
  <c r="BX331" s="1"/>
  <c r="DG330"/>
  <c r="DA330"/>
  <c r="CQ330"/>
  <c r="CI330"/>
  <c r="DF330"/>
  <c r="CH330"/>
  <c r="DH330"/>
  <c r="CJ330"/>
  <c r="DI330"/>
  <c r="DE330"/>
  <c r="CV330"/>
  <c r="CK330"/>
  <c r="CF330"/>
  <c r="DD330"/>
  <c r="CL330"/>
  <c r="CZ330"/>
  <c r="CU330"/>
  <c r="CS329"/>
  <c r="DC330"/>
  <c r="CY330"/>
  <c r="CT330"/>
  <c r="CP329"/>
  <c r="CW329"/>
  <c r="DB330"/>
  <c r="CX330"/>
  <c r="CG329"/>
  <c r="CN330"/>
  <c r="CO330"/>
  <c r="CM330"/>
  <c r="CC320"/>
  <c r="AJ332"/>
  <c r="DL317"/>
  <c r="CC309"/>
  <c r="AJ321"/>
  <c r="CC342"/>
  <c r="AJ354"/>
  <c r="CC331"/>
  <c r="AJ343"/>
  <c r="DL306"/>
  <c r="P627" i="8"/>
  <c r="A667"/>
  <c r="A707" s="1"/>
  <c r="A747" s="1"/>
  <c r="A787" s="1"/>
  <c r="A827" s="1"/>
  <c r="A867" s="1"/>
  <c r="CF285" i="7"/>
  <c r="CN285"/>
  <c r="CR285"/>
  <c r="CV285"/>
  <c r="CZ285"/>
  <c r="DD285"/>
  <c r="DH285"/>
  <c r="BW286"/>
  <c r="BX286" s="1"/>
  <c r="CE284"/>
  <c r="CG284"/>
  <c r="CI285"/>
  <c r="CK285"/>
  <c r="CM285"/>
  <c r="CO285"/>
  <c r="CQ285"/>
  <c r="CS284"/>
  <c r="CU285"/>
  <c r="CW284"/>
  <c r="CY285"/>
  <c r="DA285"/>
  <c r="DC285"/>
  <c r="DE285"/>
  <c r="DG285"/>
  <c r="DI285"/>
  <c r="CH285"/>
  <c r="CJ285"/>
  <c r="CL285"/>
  <c r="CP284"/>
  <c r="CT285"/>
  <c r="CX285"/>
  <c r="DB285"/>
  <c r="DF285"/>
  <c r="CF296"/>
  <c r="CL296"/>
  <c r="CP295"/>
  <c r="CT296"/>
  <c r="CX296"/>
  <c r="DB296"/>
  <c r="DF296"/>
  <c r="BW297"/>
  <c r="BX297" s="1"/>
  <c r="CE295"/>
  <c r="CG295"/>
  <c r="CI296"/>
  <c r="CK296"/>
  <c r="CM296"/>
  <c r="CO296"/>
  <c r="CQ296"/>
  <c r="CS295"/>
  <c r="CU296"/>
  <c r="CW295"/>
  <c r="CY296"/>
  <c r="DA296"/>
  <c r="DC296"/>
  <c r="DE296"/>
  <c r="DG296"/>
  <c r="DI296"/>
  <c r="CH296"/>
  <c r="CJ296"/>
  <c r="CN296"/>
  <c r="CR296"/>
  <c r="CV296"/>
  <c r="CZ296"/>
  <c r="DD296"/>
  <c r="DH296"/>
  <c r="AJ298"/>
  <c r="AJ310" s="1"/>
  <c r="CC286"/>
  <c r="CC297"/>
  <c r="DL283"/>
  <c r="DL294"/>
  <c r="DJ216"/>
  <c r="DK216" s="1"/>
  <c r="DJ260"/>
  <c r="DK260" s="1"/>
  <c r="DJ183"/>
  <c r="DK183" s="1"/>
  <c r="DJ205"/>
  <c r="DK205" s="1"/>
  <c r="DJ238"/>
  <c r="DK238" s="1"/>
  <c r="DJ271"/>
  <c r="DK271" s="1"/>
  <c r="DJ249"/>
  <c r="DK249" s="1"/>
  <c r="DJ194"/>
  <c r="DK194" s="1"/>
  <c r="DJ227"/>
  <c r="DK227" s="1"/>
  <c r="DK184"/>
  <c r="CP195"/>
  <c r="CP217"/>
  <c r="CP239"/>
  <c r="CP272"/>
  <c r="CP206"/>
  <c r="CP250"/>
  <c r="CP228"/>
  <c r="CW217"/>
  <c r="CW272"/>
  <c r="CW206"/>
  <c r="CW250"/>
  <c r="CW228"/>
  <c r="DF196"/>
  <c r="CV262"/>
  <c r="DB262"/>
  <c r="DC262"/>
  <c r="DE262"/>
  <c r="CU218"/>
  <c r="CV218"/>
  <c r="CX218"/>
  <c r="CY218"/>
  <c r="CZ218"/>
  <c r="DA218"/>
  <c r="DB218"/>
  <c r="DC218"/>
  <c r="DD218"/>
  <c r="DE218"/>
  <c r="DF218"/>
  <c r="CU240"/>
  <c r="CY240"/>
  <c r="DA240"/>
  <c r="DD240"/>
  <c r="CU273"/>
  <c r="CV273"/>
  <c r="CX273"/>
  <c r="CY273"/>
  <c r="CZ273"/>
  <c r="DA273"/>
  <c r="DB273"/>
  <c r="DC273"/>
  <c r="DD273"/>
  <c r="DE273"/>
  <c r="DF273"/>
  <c r="CU207"/>
  <c r="CV207"/>
  <c r="CX207"/>
  <c r="CY207"/>
  <c r="CZ207"/>
  <c r="DA207"/>
  <c r="DB207"/>
  <c r="DC207"/>
  <c r="DD207"/>
  <c r="DE207"/>
  <c r="DF207"/>
  <c r="CU251"/>
  <c r="CV251"/>
  <c r="CX251"/>
  <c r="CY251"/>
  <c r="CZ251"/>
  <c r="DA251"/>
  <c r="DB251"/>
  <c r="DC251"/>
  <c r="DD251"/>
  <c r="DE251"/>
  <c r="DF251"/>
  <c r="CU229"/>
  <c r="CV229"/>
  <c r="CX229"/>
  <c r="CY229"/>
  <c r="CZ229"/>
  <c r="DA229"/>
  <c r="DB229"/>
  <c r="DC229"/>
  <c r="DD229"/>
  <c r="DE229"/>
  <c r="DF229"/>
  <c r="CS195"/>
  <c r="CS217"/>
  <c r="CS272"/>
  <c r="CS206"/>
  <c r="CS250"/>
  <c r="CS228"/>
  <c r="CQ196"/>
  <c r="CQ391" s="1"/>
  <c r="CQ262"/>
  <c r="CQ218"/>
  <c r="CQ240"/>
  <c r="CQ273"/>
  <c r="CQ207"/>
  <c r="CQ251"/>
  <c r="CQ229"/>
  <c r="CJ262"/>
  <c r="CJ218"/>
  <c r="CJ273"/>
  <c r="CJ207"/>
  <c r="CJ251"/>
  <c r="CJ229"/>
  <c r="CF218"/>
  <c r="CF240"/>
  <c r="CF273"/>
  <c r="CF207"/>
  <c r="CF251"/>
  <c r="CF229"/>
  <c r="AX391"/>
  <c r="CT262"/>
  <c r="CT218"/>
  <c r="CT273"/>
  <c r="CT207"/>
  <c r="CT251"/>
  <c r="CT229"/>
  <c r="A113" i="8"/>
  <c r="A153" s="1"/>
  <c r="A193" s="1"/>
  <c r="P73"/>
  <c r="P505"/>
  <c r="P380"/>
  <c r="A270"/>
  <c r="P190"/>
  <c r="P152"/>
  <c r="A581"/>
  <c r="P581" s="1"/>
  <c r="P462"/>
  <c r="P971"/>
  <c r="P426"/>
  <c r="P303"/>
  <c r="P113"/>
  <c r="A35"/>
  <c r="A74"/>
  <c r="P34"/>
  <c r="P1012"/>
  <c r="P932"/>
  <c r="P1088"/>
  <c r="P344"/>
  <c r="A548"/>
  <c r="P548" s="1"/>
  <c r="A628"/>
  <c r="P854"/>
  <c r="P727"/>
  <c r="P1497"/>
  <c r="A229"/>
  <c r="P269"/>
  <c r="DH251" i="7"/>
  <c r="DH273"/>
  <c r="DH207"/>
  <c r="DI207"/>
  <c r="DI209"/>
  <c r="DH262"/>
  <c r="DI229"/>
  <c r="DI218"/>
  <c r="DI273"/>
  <c r="DI251"/>
  <c r="DH218"/>
  <c r="DH229"/>
  <c r="CC274"/>
  <c r="AJ242"/>
  <c r="CC241"/>
  <c r="CC197"/>
  <c r="AJ275"/>
  <c r="AJ287" s="1"/>
  <c r="CC263"/>
  <c r="AJ264"/>
  <c r="CC219"/>
  <c r="AJ220"/>
  <c r="CC208"/>
  <c r="AJ209"/>
  <c r="CC252"/>
  <c r="AJ253"/>
  <c r="AJ231"/>
  <c r="CC230"/>
  <c r="CB244" i="8"/>
  <c r="AJ256"/>
  <c r="CB277"/>
  <c r="CB255"/>
  <c r="AJ267"/>
  <c r="AJ245"/>
  <c r="CB233"/>
  <c r="CB266"/>
  <c r="AJ278"/>
  <c r="AJ290" s="1"/>
  <c r="BD278"/>
  <c r="BI209" i="7"/>
  <c r="AR264"/>
  <c r="BI278" i="8"/>
  <c r="BC321" i="7"/>
  <c r="BH253"/>
  <c r="AU332" i="8"/>
  <c r="BI310" i="7"/>
  <c r="DN309"/>
  <c r="BA310"/>
  <c r="AT332" i="8"/>
  <c r="BD287" i="7"/>
  <c r="BD311" i="8"/>
  <c r="AX354" i="7"/>
  <c r="BB256" i="8"/>
  <c r="BS321" i="7"/>
  <c r="BN245" i="8"/>
  <c r="AO289"/>
  <c r="BU354" i="7"/>
  <c r="BD253"/>
  <c r="AV263"/>
  <c r="AR242"/>
  <c r="BA277" i="8"/>
  <c r="AP253" i="7"/>
  <c r="BN354"/>
  <c r="BO287"/>
  <c r="BC333" i="8"/>
  <c r="BU332" i="7"/>
  <c r="AW332" i="8"/>
  <c r="AW220" i="7"/>
  <c r="AV267" i="8"/>
  <c r="BL321" i="7"/>
  <c r="BP287"/>
  <c r="BK197"/>
  <c r="BA256" i="8"/>
  <c r="BN253" i="7"/>
  <c r="AX253"/>
  <c r="BG241"/>
  <c r="BA245" i="8"/>
  <c r="BS275" i="7"/>
  <c r="AL298"/>
  <c r="BT253"/>
  <c r="BL267" i="8"/>
  <c r="BD267"/>
  <c r="BT300"/>
  <c r="BA241" i="7"/>
  <c r="BG231"/>
  <c r="BG220"/>
  <c r="AR231"/>
  <c r="AY256" i="8"/>
  <c r="BR343" i="7"/>
  <c r="AO287"/>
  <c r="BC253"/>
  <c r="BF287"/>
  <c r="BO264"/>
  <c r="AV333" i="8"/>
  <c r="AT242" i="7"/>
  <c r="BU321"/>
  <c r="BT322" i="8"/>
  <c r="AM321" i="7"/>
  <c r="BA289" i="8"/>
  <c r="AL220" i="7"/>
  <c r="BJ289" i="8"/>
  <c r="BK263" i="7"/>
  <c r="BH264"/>
  <c r="BK220"/>
  <c r="BH275"/>
  <c r="BK256" i="8"/>
  <c r="BQ197" i="7"/>
  <c r="BA267" i="8"/>
  <c r="AX256"/>
  <c r="BE209" i="7"/>
  <c r="AV332" i="8"/>
  <c r="BL311"/>
  <c r="AX275" i="7"/>
  <c r="BJ264"/>
  <c r="AM310"/>
  <c r="AO354"/>
  <c r="BF267" i="8"/>
  <c r="BB275" i="7"/>
  <c r="AN278" i="8"/>
  <c r="AN287" i="7"/>
  <c r="BQ321"/>
  <c r="BP241"/>
  <c r="BT277" i="8"/>
  <c r="BL300"/>
  <c r="BF300"/>
  <c r="BU264" i="7"/>
  <c r="BN264"/>
  <c r="AR311" i="8"/>
  <c r="AS275" i="7"/>
  <c r="BA253"/>
  <c r="AR220"/>
  <c r="AZ300" i="8"/>
  <c r="BK231" i="7"/>
  <c r="BQ220"/>
  <c r="AL354"/>
  <c r="BQ298"/>
  <c r="BR220"/>
  <c r="AU231"/>
  <c r="BB209"/>
  <c r="BP275"/>
  <c r="BR241"/>
  <c r="BA332"/>
  <c r="AV289" i="8"/>
  <c r="AX287" i="7"/>
  <c r="AW264"/>
  <c r="BC354"/>
  <c r="BI241"/>
  <c r="BE289" i="8"/>
  <c r="AM220" i="7"/>
  <c r="BS263"/>
  <c r="BT298"/>
  <c r="DN274"/>
  <c r="BT256" i="8"/>
  <c r="BP244"/>
  <c r="AO278"/>
  <c r="BO231" i="7"/>
  <c r="BE322" i="8"/>
  <c r="BI231" i="7"/>
  <c r="BO245" i="8"/>
  <c r="BM220" i="7"/>
  <c r="BB263"/>
  <c r="AU242"/>
  <c r="BL354"/>
  <c r="BC244" i="8"/>
  <c r="AP300"/>
  <c r="BF311"/>
  <c r="AZ332" i="7"/>
  <c r="BU263"/>
  <c r="AU267" i="8"/>
  <c r="BS287" i="7"/>
  <c r="BS333" i="8"/>
  <c r="AM332" i="7"/>
  <c r="AT289" i="8"/>
  <c r="AY354" i="7"/>
  <c r="AL300" i="8"/>
  <c r="DM311"/>
  <c r="AN332"/>
  <c r="BU310" i="7"/>
  <c r="BI333" i="8"/>
  <c r="BA332"/>
  <c r="BH343" i="7"/>
  <c r="BB322" i="8"/>
  <c r="AN209" i="7"/>
  <c r="AL275"/>
  <c r="BR321"/>
  <c r="AW343"/>
  <c r="BI267" i="8"/>
  <c r="BQ253" i="7"/>
  <c r="AP241"/>
  <c r="AY332" i="8"/>
  <c r="AO322"/>
  <c r="BA197" i="7"/>
  <c r="AX332"/>
  <c r="AW231"/>
  <c r="BL322" i="8"/>
  <c r="BH289"/>
  <c r="BB354" i="7"/>
  <c r="BI322" i="8"/>
  <c r="AV209" i="7"/>
  <c r="BK264"/>
  <c r="AU277" i="8"/>
  <c r="BS242" i="7"/>
  <c r="BJ241"/>
  <c r="AV300" i="8"/>
  <c r="BE275" i="7"/>
  <c r="BR354"/>
  <c r="AR333" i="8"/>
  <c r="BH322"/>
  <c r="BH354" i="7"/>
  <c r="AV278" i="8"/>
  <c r="AU354" i="7"/>
  <c r="BE354"/>
  <c r="BF244" i="8"/>
  <c r="AR321" i="7"/>
  <c r="AQ289" i="8"/>
  <c r="AP209" i="7"/>
  <c r="AY311" i="8"/>
  <c r="BM263" i="7"/>
  <c r="AT278" i="8"/>
  <c r="BG277"/>
  <c r="BC220" i="7"/>
  <c r="BO298"/>
  <c r="BA242"/>
  <c r="AM197"/>
  <c r="BM256" i="8"/>
  <c r="AZ298" i="7"/>
  <c r="DN342"/>
  <c r="BI298"/>
  <c r="AQ267" i="8"/>
  <c r="AO263" i="7"/>
  <c r="BB231"/>
  <c r="AY343"/>
  <c r="AV253"/>
  <c r="BG321"/>
  <c r="BG332" i="8"/>
  <c r="BQ310" i="7"/>
  <c r="AP263"/>
  <c r="BL242"/>
  <c r="BT278" i="8"/>
  <c r="AW311"/>
  <c r="AS298" i="7"/>
  <c r="BL332" i="8"/>
  <c r="AQ310" i="7"/>
  <c r="BD263"/>
  <c r="BO256" i="8"/>
  <c r="BK321" i="7"/>
  <c r="BO354"/>
  <c r="AP311" i="8"/>
  <c r="BK267"/>
  <c r="AW287" i="7"/>
  <c r="AU244" i="8"/>
  <c r="AR343" i="7"/>
  <c r="DM300" i="8"/>
  <c r="AL278"/>
  <c r="AU263" i="7"/>
  <c r="AN321"/>
  <c r="BL275"/>
  <c r="BO321"/>
  <c r="AU253"/>
  <c r="AV231"/>
  <c r="BK278" i="8"/>
  <c r="AO321" i="7"/>
  <c r="BK244" i="8"/>
  <c r="DN252" i="7"/>
  <c r="AL264"/>
  <c r="BD343"/>
  <c r="AZ332" i="8"/>
  <c r="AS253" i="7"/>
  <c r="BM231"/>
  <c r="AP321"/>
  <c r="BP245" i="8"/>
  <c r="BF321" i="7"/>
  <c r="AN322" i="8"/>
  <c r="AP256"/>
  <c r="BI245"/>
  <c r="BS332" i="7"/>
  <c r="BL245" i="8"/>
  <c r="AL322"/>
  <c r="BO333"/>
  <c r="AT267"/>
  <c r="BA311"/>
  <c r="AS263" i="7"/>
  <c r="AQ241"/>
  <c r="AS332" i="8"/>
  <c r="BU298" i="7"/>
  <c r="AW321"/>
  <c r="AU289" i="8"/>
  <c r="BF209" i="7"/>
  <c r="BG275"/>
  <c r="AX267" i="8"/>
  <c r="BF245"/>
  <c r="AO256"/>
  <c r="BU343" i="7"/>
  <c r="BQ278" i="8"/>
  <c r="AZ333"/>
  <c r="BO197" i="7"/>
  <c r="BD231"/>
  <c r="AY242"/>
  <c r="AZ242"/>
  <c r="BQ333" i="8"/>
  <c r="AN253" i="7"/>
  <c r="AY264"/>
  <c r="AN277" i="8"/>
  <c r="BD354" i="7"/>
  <c r="AN298"/>
  <c r="BG322" i="8"/>
  <c r="BA322"/>
  <c r="BD310" i="7"/>
  <c r="AS242"/>
  <c r="AW263"/>
  <c r="AL332" i="8"/>
  <c r="AW256"/>
  <c r="BM332"/>
  <c r="AT263" i="7"/>
  <c r="BN277" i="8"/>
  <c r="BN275" i="7"/>
  <c r="AR322" i="8"/>
  <c r="BR264" i="7"/>
  <c r="AL197"/>
  <c r="BO253"/>
  <c r="AR277" i="8"/>
  <c r="AL321" i="7"/>
  <c r="AM289" i="8"/>
  <c r="BP267"/>
  <c r="BO209" i="7"/>
  <c r="AL231"/>
  <c r="BS209"/>
  <c r="BB311" i="8"/>
  <c r="BR310" i="7"/>
  <c r="BJ267" i="8"/>
  <c r="AQ245"/>
  <c r="AX220" i="7"/>
  <c r="BE310"/>
  <c r="DN331"/>
  <c r="AU321"/>
  <c r="AN311" i="8"/>
  <c r="DM278"/>
  <c r="AU275" i="7"/>
  <c r="BJ321"/>
  <c r="AQ278" i="8"/>
  <c r="AP289"/>
  <c r="BS197" i="7"/>
  <c r="BA278" i="8"/>
  <c r="BL244"/>
  <c r="AO275" i="7"/>
  <c r="AQ298"/>
  <c r="BT332" i="8"/>
  <c r="AT275" i="7"/>
  <c r="BL220"/>
  <c r="AT333" i="8"/>
  <c r="AL343" i="7"/>
  <c r="AV321"/>
  <c r="AN263"/>
  <c r="BJ253"/>
  <c r="BE333" i="8"/>
  <c r="BR277"/>
  <c r="BM253" i="7"/>
  <c r="BC209"/>
  <c r="AT266" i="8"/>
  <c r="BF332" i="7"/>
  <c r="AU311" i="8"/>
  <c r="AQ275" i="7"/>
  <c r="BS277" i="8"/>
  <c r="AP333"/>
  <c r="BS311"/>
  <c r="AV311"/>
  <c r="AV197" i="7"/>
  <c r="AT197"/>
  <c r="AW245" i="8"/>
  <c r="AX242" i="7"/>
  <c r="BJ231"/>
  <c r="BJ322" i="8"/>
  <c r="BJ197" i="7"/>
  <c r="AX322" i="8"/>
  <c r="AN242" i="7"/>
  <c r="AN267" i="8"/>
  <c r="BN333"/>
  <c r="DN263" i="7"/>
  <c r="AZ311" i="8"/>
  <c r="BB278"/>
  <c r="AS278"/>
  <c r="BN241" i="7"/>
  <c r="BO322" i="8"/>
  <c r="AX332"/>
  <c r="AY287" i="7"/>
  <c r="AS256" i="8"/>
  <c r="BD322"/>
  <c r="BQ343" i="7"/>
  <c r="BE300" i="8"/>
  <c r="BG244"/>
  <c r="BM289"/>
  <c r="BE278"/>
  <c r="AV277"/>
  <c r="BN310" i="7"/>
  <c r="BO242"/>
  <c r="AT343"/>
  <c r="BT311" i="8"/>
  <c r="AW322"/>
  <c r="AP354" i="7"/>
  <c r="AQ220"/>
  <c r="AM287"/>
  <c r="AL253"/>
  <c r="AR256" i="8"/>
  <c r="AX209" i="7"/>
  <c r="BK332" i="8"/>
  <c r="BK245"/>
  <c r="BL278"/>
  <c r="BI277"/>
  <c r="AM245"/>
  <c r="BP343" i="7"/>
  <c r="BH231"/>
  <c r="AW242"/>
  <c r="BR278" i="8"/>
  <c r="AZ253" i="7"/>
  <c r="AO343"/>
  <c r="BG333" i="8"/>
  <c r="BM275" i="7"/>
  <c r="BR275"/>
  <c r="BL266" i="8"/>
  <c r="BO289"/>
  <c r="BQ264" i="7"/>
  <c r="BP277" i="8"/>
  <c r="BJ245"/>
  <c r="BE220" i="7"/>
  <c r="AX300" i="8"/>
  <c r="BC241" i="7"/>
  <c r="BG263"/>
  <c r="BM267" i="8"/>
  <c r="BF332"/>
  <c r="BP220" i="7"/>
  <c r="BR245" i="8"/>
  <c r="AN264" i="7"/>
  <c r="AN220"/>
  <c r="AX231"/>
  <c r="AS264"/>
  <c r="BP310"/>
  <c r="AV354"/>
  <c r="AM267" i="8"/>
  <c r="AT310" i="7"/>
  <c r="BO241"/>
  <c r="AQ287"/>
  <c r="BI275"/>
  <c r="BF253"/>
  <c r="BQ289" i="8"/>
  <c r="BH256"/>
  <c r="AM278"/>
  <c r="BK310" i="7"/>
  <c r="BP333" i="8"/>
  <c r="BJ220" i="7"/>
  <c r="AL267" i="8"/>
  <c r="AM333"/>
  <c r="BS322"/>
  <c r="BC267"/>
  <c r="BC322"/>
  <c r="DM322"/>
  <c r="BJ275" i="7"/>
  <c r="BG332"/>
  <c r="BP253"/>
  <c r="BL253"/>
  <c r="AW310"/>
  <c r="AU298"/>
  <c r="BF264"/>
  <c r="BD197"/>
  <c r="BJ343"/>
  <c r="AZ275"/>
  <c r="BR311" i="8"/>
  <c r="BP321" i="7"/>
  <c r="BQ241"/>
  <c r="BP231"/>
  <c r="BO220"/>
  <c r="BG300" i="8"/>
  <c r="BO278"/>
  <c r="BE245"/>
  <c r="BM241" i="7"/>
  <c r="AV264"/>
  <c r="AQ256" i="8"/>
  <c r="AN300"/>
  <c r="AR332" i="7"/>
  <c r="BB310"/>
  <c r="AY197"/>
  <c r="BE264"/>
  <c r="BE242"/>
  <c r="BN321"/>
  <c r="AN332"/>
  <c r="BF354"/>
  <c r="BN209"/>
  <c r="BH298"/>
  <c r="AQ311" i="8"/>
  <c r="BH263" i="7"/>
  <c r="AZ264"/>
  <c r="BQ263"/>
  <c r="AL310"/>
  <c r="AL287"/>
  <c r="AT300" i="8"/>
  <c r="AP220" i="7"/>
  <c r="AY321"/>
  <c r="BC264"/>
  <c r="BB289" i="8"/>
  <c r="AN197" i="7"/>
  <c r="BA220"/>
  <c r="BA264"/>
  <c r="AT244" i="8"/>
  <c r="AQ209" i="7"/>
  <c r="BO332"/>
  <c r="AU241"/>
  <c r="AS343"/>
  <c r="BA333" i="8"/>
  <c r="BJ277"/>
  <c r="BP264" i="7"/>
  <c r="BP322" i="8"/>
  <c r="AO298" i="7"/>
  <c r="AY289" i="8"/>
  <c r="BG289"/>
  <c r="BG267"/>
  <c r="BB245"/>
  <c r="AP245"/>
  <c r="BD332" i="7"/>
  <c r="BE332" i="8"/>
  <c r="BA298" i="7"/>
  <c r="BP256" i="8"/>
  <c r="AQ197" i="7"/>
  <c r="AV287"/>
  <c r="AW333" i="8"/>
  <c r="AW275" i="7"/>
  <c r="BR231"/>
  <c r="BF333" i="8"/>
  <c r="AQ354" i="7"/>
  <c r="AZ256" i="8"/>
  <c r="BN289"/>
  <c r="BQ300"/>
  <c r="BA300"/>
  <c r="BG278"/>
  <c r="BL231" i="7"/>
  <c r="BF231"/>
  <c r="BH277" i="8"/>
  <c r="AO311"/>
  <c r="BF298" i="7"/>
  <c r="AL209"/>
  <c r="BB333" i="8"/>
  <c r="DM333"/>
  <c r="AR241" i="7"/>
  <c r="BN298"/>
  <c r="BQ275"/>
  <c r="BL333" i="8"/>
  <c r="BC289"/>
  <c r="BP300"/>
  <c r="BI242" i="7"/>
  <c r="AM311" i="8"/>
  <c r="BB220" i="7"/>
  <c r="BR322" i="8"/>
  <c r="BG287" i="7"/>
  <c r="AZ321"/>
  <c r="BE253"/>
  <c r="BK253"/>
  <c r="AQ322" i="8"/>
  <c r="BG197" i="7"/>
  <c r="BE277" i="8"/>
  <c r="AN231" i="7"/>
  <c r="AS209"/>
  <c r="BD256" i="8"/>
  <c r="AT287" i="7"/>
  <c r="BB264"/>
  <c r="BA343"/>
  <c r="BN300" i="8"/>
  <c r="AZ241" i="7"/>
  <c r="BI332"/>
  <c r="AU322" i="8"/>
  <c r="BN220" i="7"/>
  <c r="AS311" i="8"/>
  <c r="BE343" i="7"/>
  <c r="AP264"/>
  <c r="BJ354"/>
  <c r="BH245" i="8"/>
  <c r="AT245"/>
  <c r="BK287" i="7"/>
  <c r="BT333" i="8"/>
  <c r="BE332" i="7"/>
  <c r="AP267" i="8"/>
  <c r="DM289"/>
  <c r="BK289"/>
  <c r="BN287" i="7"/>
  <c r="BB332"/>
  <c r="AQ332"/>
  <c r="BD245" i="8"/>
  <c r="BS256"/>
  <c r="BT354" i="7"/>
  <c r="AY267" i="8"/>
  <c r="BH267"/>
  <c r="BP354" i="7"/>
  <c r="BT287"/>
  <c r="BQ244" i="8"/>
  <c r="BL241" i="7"/>
  <c r="BA287"/>
  <c r="AZ244" i="8"/>
  <c r="AN343" i="7"/>
  <c r="AM277" i="8"/>
  <c r="BP311"/>
  <c r="AZ322"/>
  <c r="BF275" i="7"/>
  <c r="AQ321"/>
  <c r="AW253"/>
  <c r="BD244" i="8"/>
  <c r="BO267"/>
  <c r="BR300"/>
  <c r="BQ245"/>
  <c r="BQ332" i="7"/>
  <c r="AM300" i="8"/>
  <c r="AV242" i="7"/>
  <c r="BS310"/>
  <c r="BB253"/>
  <c r="BH333" i="8"/>
  <c r="BR253" i="7"/>
  <c r="AP278" i="8"/>
  <c r="BL256"/>
  <c r="AX343" i="7"/>
  <c r="BG343"/>
  <c r="BE298"/>
  <c r="AR244" i="8"/>
  <c r="AS310" i="7"/>
  <c r="AS231"/>
  <c r="AP277" i="8"/>
  <c r="AL333"/>
  <c r="BJ311"/>
  <c r="BA321" i="7"/>
  <c r="AM231"/>
  <c r="AM354"/>
  <c r="BG310"/>
  <c r="BG209"/>
  <c r="BN343"/>
  <c r="AW354"/>
  <c r="BE241"/>
  <c r="AM298"/>
  <c r="BN332"/>
  <c r="BI253"/>
  <c r="AN256" i="8"/>
  <c r="AX245"/>
  <c r="AT256"/>
  <c r="AU332" i="7"/>
  <c r="BF242"/>
  <c r="AP332"/>
  <c r="BK332"/>
  <c r="BI343"/>
  <c r="AM275"/>
  <c r="AU343"/>
  <c r="BT321"/>
  <c r="BQ267" i="8"/>
  <c r="BJ278"/>
  <c r="BS332"/>
  <c r="BQ332"/>
  <c r="BE263" i="7"/>
  <c r="BG256" i="8"/>
  <c r="AY332" i="7"/>
  <c r="BL197"/>
  <c r="BH332"/>
  <c r="DN320"/>
  <c r="AT322" i="8"/>
  <c r="BM245"/>
  <c r="AY322"/>
  <c r="AX278"/>
  <c r="AY244"/>
  <c r="BN231" i="7"/>
  <c r="BQ287"/>
  <c r="BB197"/>
  <c r="BQ256" i="8"/>
  <c r="AT241" i="7"/>
  <c r="AU300" i="8"/>
  <c r="AS300"/>
  <c r="AS277"/>
  <c r="BR256"/>
  <c r="AR209" i="7"/>
  <c r="BO332" i="8"/>
  <c r="BB277"/>
  <c r="AV241" i="7"/>
  <c r="AR287"/>
  <c r="AT332"/>
  <c r="BN263"/>
  <c r="BN242"/>
  <c r="BP242"/>
  <c r="AM343"/>
  <c r="BG253"/>
  <c r="AW209"/>
  <c r="AV220"/>
  <c r="AS267" i="8"/>
  <c r="BL332" i="7"/>
  <c r="AY278" i="8"/>
  <c r="AM209" i="7"/>
  <c r="AN241"/>
  <c r="BB267" i="8"/>
  <c r="BD321" i="7"/>
  <c r="AV298"/>
  <c r="AV322" i="8"/>
  <c r="BL209" i="7"/>
  <c r="DM332" i="8"/>
  <c r="AU333"/>
  <c r="BR333"/>
  <c r="BH332"/>
  <c r="AW298" i="7"/>
  <c r="BL298"/>
  <c r="AY300" i="8"/>
  <c r="AS332" i="7"/>
  <c r="AS321"/>
  <c r="AW278" i="8"/>
  <c r="BR209" i="7"/>
  <c r="AQ300" i="8"/>
  <c r="AU245"/>
  <c r="AQ253" i="7"/>
  <c r="AR310"/>
  <c r="AZ263"/>
  <c r="BB343"/>
  <c r="BK275"/>
  <c r="DM267" i="8"/>
  <c r="BQ231" i="7"/>
  <c r="BE311" i="8"/>
  <c r="BI197" i="7"/>
  <c r="BC197"/>
  <c r="BM322" i="8"/>
  <c r="BJ310" i="7"/>
  <c r="BH300" i="8"/>
  <c r="BU287" i="7"/>
  <c r="BK300" i="8"/>
  <c r="AZ289"/>
  <c r="AX244"/>
  <c r="AS289"/>
  <c r="AM253" i="7"/>
  <c r="BG354"/>
  <c r="BO244" i="8"/>
  <c r="BE231" i="7"/>
  <c r="AT253"/>
  <c r="BK354"/>
  <c r="AO300" i="8"/>
  <c r="AR289"/>
  <c r="DM256"/>
  <c r="BI332"/>
  <c r="AL242" i="7"/>
  <c r="AW277" i="8"/>
  <c r="BI354" i="7"/>
  <c r="BJ333" i="8"/>
  <c r="BJ209" i="7"/>
  <c r="AP231"/>
  <c r="BC231"/>
  <c r="AY231"/>
  <c r="BQ277" i="8"/>
  <c r="BC245"/>
  <c r="BB298" i="7"/>
  <c r="BT289" i="8"/>
  <c r="AO267"/>
  <c r="AZ245"/>
  <c r="BM310" i="7"/>
  <c r="AX264"/>
  <c r="BF322" i="8"/>
  <c r="AL332" i="7"/>
  <c r="BQ242"/>
  <c r="AT321"/>
  <c r="AU256" i="8"/>
  <c r="BN311"/>
  <c r="AL241" i="7"/>
  <c r="BL287"/>
  <c r="AX311" i="8"/>
  <c r="AX289"/>
  <c r="BM244"/>
  <c r="AR298" i="7"/>
  <c r="DM277" i="8"/>
  <c r="BK209" i="7"/>
  <c r="BR332" i="8"/>
  <c r="AO209" i="7"/>
  <c r="BD209"/>
  <c r="AQ333" i="8"/>
  <c r="BC310" i="7"/>
  <c r="BM311" i="8"/>
  <c r="BS264" i="7"/>
  <c r="BT343"/>
  <c r="AM263"/>
  <c r="BC343"/>
  <c r="BM287"/>
  <c r="BL343"/>
  <c r="AZ310"/>
  <c r="BF220"/>
  <c r="AP322" i="8"/>
  <c r="BH197" i="7"/>
  <c r="BS278" i="8"/>
  <c r="AX298" i="7"/>
  <c r="AZ278" i="8"/>
  <c r="BH242" i="7"/>
  <c r="BL310"/>
  <c r="AQ332" i="8"/>
  <c r="AZ287" i="7"/>
  <c r="BP289" i="8"/>
  <c r="AP197" i="7"/>
  <c r="BT310"/>
  <c r="BS289" i="8"/>
  <c r="BD332"/>
  <c r="BU253" i="7"/>
  <c r="AP275"/>
  <c r="BI220"/>
  <c r="BF289" i="8"/>
  <c r="AV256"/>
  <c r="BF343" i="7"/>
  <c r="AU287"/>
  <c r="BE197"/>
  <c r="AZ209"/>
  <c r="BS220"/>
  <c r="DN297"/>
  <c r="BI300" i="8"/>
  <c r="BJ244"/>
  <c r="AW332" i="7"/>
  <c r="BR242"/>
  <c r="AN275"/>
  <c r="AO197"/>
  <c r="BM354"/>
  <c r="BL277" i="8"/>
  <c r="AN354" i="7"/>
  <c r="BF278" i="8"/>
  <c r="AQ277"/>
  <c r="BT332" i="7"/>
  <c r="AT311" i="8"/>
  <c r="AT209" i="7"/>
  <c r="BF256" i="8"/>
  <c r="BO311"/>
  <c r="AP242" i="7"/>
  <c r="BB287"/>
  <c r="BS354"/>
  <c r="AV275"/>
  <c r="BP197"/>
  <c r="AW266" i="8"/>
  <c r="BO310" i="7"/>
  <c r="BP298"/>
  <c r="AQ242"/>
  <c r="BE267" i="8"/>
  <c r="BP332"/>
  <c r="BH287" i="7"/>
  <c r="BN278" i="8"/>
  <c r="BJ298" i="7"/>
  <c r="AS245" i="8"/>
  <c r="AN245"/>
  <c r="BN322"/>
  <c r="BD220" i="7"/>
  <c r="AR197"/>
  <c r="BB321"/>
  <c r="BQ219"/>
  <c r="AU209"/>
  <c r="BC311" i="8"/>
  <c r="BB332"/>
  <c r="BI264" i="7"/>
  <c r="BC278" i="8"/>
  <c r="BL264" i="7"/>
  <c r="BS267" i="8"/>
  <c r="BQ311"/>
  <c r="AT264" i="7"/>
  <c r="BG242"/>
  <c r="AT231"/>
  <c r="AS287"/>
  <c r="BG264"/>
  <c r="BH220"/>
  <c r="AO333" i="8"/>
  <c r="BM343" i="7"/>
  <c r="BS343"/>
  <c r="BJ256" i="8"/>
  <c r="AS333"/>
  <c r="AP332"/>
  <c r="BP332" i="7"/>
  <c r="BN256" i="8"/>
  <c r="BP209" i="7"/>
  <c r="AZ277" i="8"/>
  <c r="BD300"/>
  <c r="BU275" i="7"/>
  <c r="BM321"/>
  <c r="AQ264"/>
  <c r="AW267" i="8"/>
  <c r="AS197" i="7"/>
  <c r="BR332"/>
  <c r="AO253"/>
  <c r="BP263"/>
  <c r="AR332" i="8"/>
  <c r="BQ209" i="7"/>
  <c r="AY275"/>
  <c r="BQ322" i="8"/>
  <c r="BD289"/>
  <c r="BF263" i="7"/>
  <c r="AN310"/>
  <c r="BC287"/>
  <c r="AQ231"/>
  <c r="AO332" i="8"/>
  <c r="AU264" i="7"/>
  <c r="AY220"/>
  <c r="BO300" i="8"/>
  <c r="BG245"/>
  <c r="AR354" i="7"/>
  <c r="AO245" i="8"/>
  <c r="BM278"/>
  <c r="BR267"/>
  <c r="AU278"/>
  <c r="BC256"/>
  <c r="AZ220" i="7"/>
  <c r="BS231"/>
  <c r="AL311" i="8"/>
  <c r="BM264" i="7"/>
  <c r="BJ300" i="8"/>
  <c r="BT267"/>
  <c r="AT277"/>
  <c r="AW300"/>
  <c r="BR298" i="7"/>
  <c r="BK333" i="8"/>
  <c r="BK343" i="7"/>
  <c r="BI289" i="8"/>
  <c r="BM333"/>
  <c r="AX310" i="7"/>
  <c r="BN332" i="8"/>
  <c r="AS354" i="7"/>
  <c r="AO310"/>
  <c r="AT298"/>
  <c r="BM242"/>
  <c r="BA231"/>
  <c r="AP287"/>
  <c r="BM209"/>
  <c r="BD275"/>
  <c r="BK322" i="8"/>
  <c r="BO275" i="7"/>
  <c r="BR263"/>
  <c r="AQ343"/>
  <c r="BN267" i="8"/>
  <c r="BH278"/>
  <c r="BB242" i="7"/>
  <c r="AY333" i="8"/>
  <c r="BM298" i="7"/>
  <c r="AS244" i="8"/>
  <c r="BD241" i="7"/>
  <c r="AZ267" i="8"/>
  <c r="AM332"/>
  <c r="BT275" i="7"/>
  <c r="BJ332" i="8"/>
  <c r="AM264" i="7"/>
  <c r="AZ231"/>
  <c r="AN289" i="8"/>
  <c r="BH310" i="7"/>
  <c r="BR289" i="8"/>
  <c r="AL245"/>
  <c r="BL289"/>
  <c r="BF197" i="7"/>
  <c r="BP278" i="8"/>
  <c r="AR300"/>
  <c r="BT264" i="7"/>
  <c r="BO343"/>
  <c r="AU220"/>
  <c r="BJ242"/>
  <c r="AY209"/>
  <c r="AY310"/>
  <c r="BI311" i="8"/>
  <c r="AP310" i="7"/>
  <c r="AY253"/>
  <c r="AO264"/>
  <c r="AV245" i="8"/>
  <c r="AO220" i="7"/>
  <c r="BC300" i="8"/>
  <c r="AR245"/>
  <c r="BF310" i="7"/>
  <c r="BD242"/>
  <c r="BH311" i="8"/>
  <c r="AM242" i="7"/>
  <c r="AT354"/>
  <c r="BB300" i="8"/>
  <c r="BK298" i="7"/>
  <c r="AY277" i="8"/>
  <c r="AO277"/>
  <c r="AV310" i="7"/>
  <c r="AR267" i="8"/>
  <c r="BA275" i="7"/>
  <c r="AR275"/>
  <c r="BR287"/>
  <c r="AY245" i="8"/>
  <c r="BS253" i="7"/>
  <c r="BD298"/>
  <c r="AO242"/>
  <c r="AX321"/>
  <c r="BC298"/>
  <c r="BS300" i="8"/>
  <c r="AO231" i="7"/>
  <c r="AO241"/>
  <c r="AP298"/>
  <c r="BE321"/>
  <c r="AR278" i="8"/>
  <c r="AP343" i="7"/>
  <c r="BI256" i="8"/>
  <c r="AM322"/>
  <c r="BC332"/>
  <c r="BA354" i="7"/>
  <c r="BD264"/>
  <c r="BG298"/>
  <c r="BD333" i="8"/>
  <c r="AS220" i="7"/>
  <c r="AZ343"/>
  <c r="AV332"/>
  <c r="BE287"/>
  <c r="BM300" i="8"/>
  <c r="BC275" i="7"/>
  <c r="BJ287"/>
  <c r="BI321"/>
  <c r="BR197"/>
  <c r="BC242"/>
  <c r="AY298"/>
  <c r="AZ354"/>
  <c r="BG255" i="8"/>
  <c r="BE256"/>
  <c r="BG311"/>
  <c r="BC277"/>
  <c r="BK311"/>
  <c r="AN333"/>
  <c r="AS322"/>
  <c r="BK242" i="7"/>
  <c r="BI287"/>
  <c r="BM332"/>
  <c r="BH321"/>
  <c r="BK277" i="8"/>
  <c r="AU310" i="7"/>
  <c r="DN286"/>
  <c r="AV343"/>
  <c r="AT220"/>
  <c r="AO332"/>
  <c r="AW289" i="8"/>
  <c r="BQ354" i="7"/>
  <c r="BC332"/>
  <c r="AX333" i="8"/>
  <c r="BH209" i="7"/>
  <c r="BF277" i="8"/>
  <c r="AL289"/>
  <c r="AM256"/>
  <c r="BS298" i="7"/>
  <c r="BJ332"/>
  <c r="AR253"/>
  <c r="BA209"/>
  <c r="AL256" i="8"/>
  <c r="BH244"/>
  <c r="BI244"/>
  <c r="DM305" i="7" l="1"/>
  <c r="DM293"/>
  <c r="DL284" i="8"/>
  <c r="DN284" s="1"/>
  <c r="DO284" s="1"/>
  <c r="DM282" i="7"/>
  <c r="DO282" s="1"/>
  <c r="DP282" s="1"/>
  <c r="DL317" i="8"/>
  <c r="DL295"/>
  <c r="DN295" s="1"/>
  <c r="DO295" s="1"/>
  <c r="DM306" i="7"/>
  <c r="DO306" s="1"/>
  <c r="DP306" s="1"/>
  <c r="DL285" i="8"/>
  <c r="DN285" s="1"/>
  <c r="DO285" s="1"/>
  <c r="DI341"/>
  <c r="DM294" i="7"/>
  <c r="DO294" s="1"/>
  <c r="DP294" s="1"/>
  <c r="DL329" i="8"/>
  <c r="DL306"/>
  <c r="DN306" s="1"/>
  <c r="DO306" s="1"/>
  <c r="DK341"/>
  <c r="DI297"/>
  <c r="DM283" i="7"/>
  <c r="DO283" s="1"/>
  <c r="DP283" s="1"/>
  <c r="DK297" i="8"/>
  <c r="CV330"/>
  <c r="DE331"/>
  <c r="CR330"/>
  <c r="CQ331"/>
  <c r="CM331"/>
  <c r="CG331"/>
  <c r="CJ331"/>
  <c r="CI331"/>
  <c r="CX240" i="7"/>
  <c r="DB240"/>
  <c r="CW239"/>
  <c r="DE240"/>
  <c r="CW276" i="8"/>
  <c r="CJ243"/>
  <c r="CP243"/>
  <c r="CN321"/>
  <c r="CG321"/>
  <c r="DC321"/>
  <c r="CI321"/>
  <c r="DB321"/>
  <c r="DG320"/>
  <c r="DJ320" s="1"/>
  <c r="CT321"/>
  <c r="CZ321"/>
  <c r="CT240" i="7"/>
  <c r="CF275" i="8"/>
  <c r="CX276"/>
  <c r="DC276"/>
  <c r="CU243"/>
  <c r="CJ196" i="7"/>
  <c r="CS310" i="8"/>
  <c r="CW310"/>
  <c r="CV309"/>
  <c r="CP310"/>
  <c r="CL310"/>
  <c r="CD309"/>
  <c r="BV311"/>
  <c r="BW311" s="1"/>
  <c r="CQ310"/>
  <c r="DG309"/>
  <c r="DJ309" s="1"/>
  <c r="CW299"/>
  <c r="DD299"/>
  <c r="CY299"/>
  <c r="CU299"/>
  <c r="DA299"/>
  <c r="DH299"/>
  <c r="CS299"/>
  <c r="CK299"/>
  <c r="CT332"/>
  <c r="CP332"/>
  <c r="CM332"/>
  <c r="CJ332"/>
  <c r="CN332"/>
  <c r="CF331"/>
  <c r="CW332"/>
  <c r="CU332"/>
  <c r="CL265"/>
  <c r="DF276"/>
  <c r="DD243"/>
  <c r="CM243"/>
  <c r="DG242"/>
  <c r="DI196" i="7"/>
  <c r="DI391" s="1"/>
  <c r="BP391"/>
  <c r="CW261"/>
  <c r="CQ276" i="8"/>
  <c r="CV287"/>
  <c r="CE288"/>
  <c r="CT288"/>
  <c r="CZ288"/>
  <c r="CO287"/>
  <c r="CG288"/>
  <c r="CD287"/>
  <c r="BV289"/>
  <c r="BW289" s="1"/>
  <c r="CX331"/>
  <c r="CY331"/>
  <c r="DB331"/>
  <c r="CP331"/>
  <c r="CL331"/>
  <c r="CH331"/>
  <c r="CN331"/>
  <c r="CF330"/>
  <c r="DA262" i="7"/>
  <c r="CY243" i="8"/>
  <c r="CY276"/>
  <c r="DE243"/>
  <c r="CP261" i="7"/>
  <c r="CX262"/>
  <c r="CQ243" i="8"/>
  <c r="CV242"/>
  <c r="CU262" i="7"/>
  <c r="CL321" i="8"/>
  <c r="CY321"/>
  <c r="CO320"/>
  <c r="CJ321"/>
  <c r="DD321"/>
  <c r="CU321"/>
  <c r="DF321"/>
  <c r="CP321"/>
  <c r="CW195" i="7"/>
  <c r="DJ195" s="1"/>
  <c r="DK195" s="1"/>
  <c r="CY262"/>
  <c r="DC240"/>
  <c r="DB243" i="8"/>
  <c r="BS391" i="7"/>
  <c r="CO275" i="8"/>
  <c r="CZ196" i="7"/>
  <c r="DA310" i="8"/>
  <c r="CK310"/>
  <c r="CR309"/>
  <c r="CZ310"/>
  <c r="CN310"/>
  <c r="CG310"/>
  <c r="CO309"/>
  <c r="CE310"/>
  <c r="CO298"/>
  <c r="DG298"/>
  <c r="DJ298" s="1"/>
  <c r="CH299"/>
  <c r="CP299"/>
  <c r="CJ299"/>
  <c r="CV298"/>
  <c r="DF299"/>
  <c r="CR331"/>
  <c r="CK332"/>
  <c r="DB332"/>
  <c r="CZ332"/>
  <c r="CL332"/>
  <c r="DD332"/>
  <c r="DA332"/>
  <c r="DH332"/>
  <c r="CT276"/>
  <c r="CX243"/>
  <c r="CZ276"/>
  <c r="CJ276"/>
  <c r="CH276"/>
  <c r="CT196" i="7"/>
  <c r="DH196"/>
  <c r="CY288" i="8"/>
  <c r="CH288"/>
  <c r="CR287"/>
  <c r="DF288"/>
  <c r="DB288"/>
  <c r="DE288"/>
  <c r="CL288"/>
  <c r="CQ288"/>
  <c r="DD331"/>
  <c r="CK331"/>
  <c r="CZ331"/>
  <c r="DH331"/>
  <c r="CT331"/>
  <c r="CE331"/>
  <c r="CO330"/>
  <c r="DF331"/>
  <c r="CE276"/>
  <c r="DE196" i="7"/>
  <c r="DC243" i="8"/>
  <c r="DH240" i="7"/>
  <c r="CU196"/>
  <c r="DC196"/>
  <c r="DH243" i="8"/>
  <c r="CL276"/>
  <c r="CV320"/>
  <c r="CK321"/>
  <c r="CM321"/>
  <c r="DE321"/>
  <c r="DA321"/>
  <c r="CQ321"/>
  <c r="CH321"/>
  <c r="CY254"/>
  <c r="CV196" i="7"/>
  <c r="DD262"/>
  <c r="CK276" i="8"/>
  <c r="CZ240" i="7"/>
  <c r="DB196"/>
  <c r="CZ243" i="8"/>
  <c r="CU310"/>
  <c r="CY310"/>
  <c r="CF309"/>
  <c r="CJ310"/>
  <c r="CT310"/>
  <c r="CH310"/>
  <c r="CX310"/>
  <c r="DC310"/>
  <c r="DB299"/>
  <c r="CI299"/>
  <c r="CL299"/>
  <c r="DC299"/>
  <c r="CM299"/>
  <c r="CQ299"/>
  <c r="CG299"/>
  <c r="CF298"/>
  <c r="CD331"/>
  <c r="BV333"/>
  <c r="BW333" s="1"/>
  <c r="CQ332"/>
  <c r="CI332"/>
  <c r="CE332"/>
  <c r="CV331"/>
  <c r="CH332"/>
  <c r="CS332"/>
  <c r="CY332"/>
  <c r="DD265"/>
  <c r="CX196" i="7"/>
  <c r="CI276" i="8"/>
  <c r="DF262" i="7"/>
  <c r="CF262"/>
  <c r="CN276" i="8"/>
  <c r="CR275"/>
  <c r="CM288"/>
  <c r="CK288"/>
  <c r="DC288"/>
  <c r="CJ288"/>
  <c r="CX288"/>
  <c r="CW288"/>
  <c r="DA288"/>
  <c r="DH288"/>
  <c r="CS331"/>
  <c r="CU331"/>
  <c r="DG330"/>
  <c r="DJ330" s="1"/>
  <c r="CD330"/>
  <c r="BV332"/>
  <c r="BW332" s="1"/>
  <c r="CW331"/>
  <c r="DA331"/>
  <c r="DC331"/>
  <c r="CZ262" i="7"/>
  <c r="CK243" i="8"/>
  <c r="CV240" i="7"/>
  <c r="DD196"/>
  <c r="CR242" i="8"/>
  <c r="CL243"/>
  <c r="DF240" i="7"/>
  <c r="CW321" i="8"/>
  <c r="CF320"/>
  <c r="CX321"/>
  <c r="CD320"/>
  <c r="BV322"/>
  <c r="BW322" s="1"/>
  <c r="CR320"/>
  <c r="DH321"/>
  <c r="CS321"/>
  <c r="CE321"/>
  <c r="CU276"/>
  <c r="CS261" i="7"/>
  <c r="BR391"/>
  <c r="DA243" i="8"/>
  <c r="CM276"/>
  <c r="DA196" i="7"/>
  <c r="DI240"/>
  <c r="DD276" i="8"/>
  <c r="DB276"/>
  <c r="CS276"/>
  <c r="CM310"/>
  <c r="DD310"/>
  <c r="CI310"/>
  <c r="DF310"/>
  <c r="DE310"/>
  <c r="DB310"/>
  <c r="DH310"/>
  <c r="CX299"/>
  <c r="CZ299"/>
  <c r="CT299"/>
  <c r="DE299"/>
  <c r="CR298"/>
  <c r="DI298" s="1"/>
  <c r="CE299"/>
  <c r="CN299"/>
  <c r="CD298"/>
  <c r="BV300"/>
  <c r="BW300" s="1"/>
  <c r="CO331"/>
  <c r="CG332"/>
  <c r="DF332"/>
  <c r="DC332"/>
  <c r="DE332"/>
  <c r="CX332"/>
  <c r="DG331"/>
  <c r="DH276"/>
  <c r="CO264"/>
  <c r="DI262" i="7"/>
  <c r="CJ240"/>
  <c r="CF196"/>
  <c r="CG276" i="8"/>
  <c r="DA276"/>
  <c r="CS239" i="7"/>
  <c r="CY196"/>
  <c r="CS288" i="8"/>
  <c r="CF287"/>
  <c r="CN288"/>
  <c r="CP288"/>
  <c r="CU288"/>
  <c r="DG287"/>
  <c r="CI288"/>
  <c r="DD288"/>
  <c r="AJ302"/>
  <c r="CB290"/>
  <c r="DJ295" i="7"/>
  <c r="DK295" s="1"/>
  <c r="DJ284"/>
  <c r="DK284" s="1"/>
  <c r="DL307" i="8"/>
  <c r="DN307" s="1"/>
  <c r="DO307" s="1"/>
  <c r="AJ346"/>
  <c r="CB334"/>
  <c r="AJ324"/>
  <c r="CB312"/>
  <c r="DK318"/>
  <c r="DJ319"/>
  <c r="DI286"/>
  <c r="DK319"/>
  <c r="DJ287"/>
  <c r="DK308"/>
  <c r="DL308" s="1"/>
  <c r="DN308" s="1"/>
  <c r="DO308" s="1"/>
  <c r="DI319"/>
  <c r="CB301"/>
  <c r="AJ313"/>
  <c r="DJ341"/>
  <c r="DI318"/>
  <c r="CB344"/>
  <c r="DL296"/>
  <c r="DN296" s="1"/>
  <c r="DO296" s="1"/>
  <c r="AJ335"/>
  <c r="CB323"/>
  <c r="CB345"/>
  <c r="DK286"/>
  <c r="DJ318" i="7"/>
  <c r="DK318" s="1"/>
  <c r="DM317"/>
  <c r="CM266" i="8"/>
  <c r="CO276"/>
  <c r="CX277"/>
  <c r="CR265"/>
  <c r="DA266"/>
  <c r="CO243"/>
  <c r="CP255"/>
  <c r="CK277"/>
  <c r="CT266"/>
  <c r="CJ266"/>
  <c r="CN255"/>
  <c r="CO254"/>
  <c r="DH255"/>
  <c r="CV254"/>
  <c r="CW255"/>
  <c r="CG244"/>
  <c r="CH255"/>
  <c r="CU266"/>
  <c r="CR254"/>
  <c r="CS255"/>
  <c r="CF254"/>
  <c r="CG255"/>
  <c r="CZ255"/>
  <c r="DA255"/>
  <c r="CE266"/>
  <c r="CJ244"/>
  <c r="CY266"/>
  <c r="DD244"/>
  <c r="DC266"/>
  <c r="CJ255"/>
  <c r="CK255"/>
  <c r="DA244"/>
  <c r="CX244"/>
  <c r="CY244"/>
  <c r="CU255"/>
  <c r="DD277"/>
  <c r="CI255"/>
  <c r="DC255"/>
  <c r="CH244"/>
  <c r="CI244"/>
  <c r="DB244"/>
  <c r="DC244"/>
  <c r="CM277"/>
  <c r="DH277"/>
  <c r="CM255"/>
  <c r="CJ277"/>
  <c r="DG276"/>
  <c r="DB255"/>
  <c r="CL244"/>
  <c r="CM244"/>
  <c r="CT244"/>
  <c r="CU244"/>
  <c r="DH266"/>
  <c r="CH266"/>
  <c r="DA277"/>
  <c r="DB266"/>
  <c r="CS277"/>
  <c r="CP266"/>
  <c r="CH277"/>
  <c r="CL277"/>
  <c r="CY277"/>
  <c r="CT277"/>
  <c r="DD255"/>
  <c r="DE255"/>
  <c r="CL266"/>
  <c r="CD254"/>
  <c r="CW244"/>
  <c r="CX255"/>
  <c r="CK266"/>
  <c r="CV265"/>
  <c r="DE266"/>
  <c r="CD276"/>
  <c r="CS266"/>
  <c r="DD266"/>
  <c r="CD265"/>
  <c r="DB277"/>
  <c r="CZ244"/>
  <c r="CF265"/>
  <c r="CO265"/>
  <c r="CZ266"/>
  <c r="DH244"/>
  <c r="CN266"/>
  <c r="CW266"/>
  <c r="CZ277"/>
  <c r="CQ255"/>
  <c r="CV276"/>
  <c r="CY255"/>
  <c r="CR243"/>
  <c r="DG265"/>
  <c r="CG266"/>
  <c r="CW277"/>
  <c r="CG277"/>
  <c r="CU277"/>
  <c r="CI266"/>
  <c r="CN244"/>
  <c r="DF244"/>
  <c r="DG243"/>
  <c r="CQ266"/>
  <c r="CV243"/>
  <c r="DE277"/>
  <c r="CE277"/>
  <c r="CF276"/>
  <c r="CE255"/>
  <c r="DC277"/>
  <c r="CP244"/>
  <c r="CQ244"/>
  <c r="CF243"/>
  <c r="DG254"/>
  <c r="CX266"/>
  <c r="CP277"/>
  <c r="CI277"/>
  <c r="CR276"/>
  <c r="DF266"/>
  <c r="DF277"/>
  <c r="CQ277"/>
  <c r="CN277"/>
  <c r="CK244"/>
  <c r="CL255"/>
  <c r="DE244"/>
  <c r="DF255"/>
  <c r="CS244"/>
  <c r="CT255"/>
  <c r="CD243"/>
  <c r="CE244"/>
  <c r="A907"/>
  <c r="A947" s="1"/>
  <c r="A987" s="1"/>
  <c r="A1027" s="1"/>
  <c r="P867"/>
  <c r="A427"/>
  <c r="P387"/>
  <c r="A1384"/>
  <c r="A1424" s="1"/>
  <c r="A1464" s="1"/>
  <c r="P1344"/>
  <c r="A1503"/>
  <c r="P1463"/>
  <c r="A1345"/>
  <c r="P1305"/>
  <c r="A1306"/>
  <c r="P1266"/>
  <c r="A388"/>
  <c r="P348"/>
  <c r="A309"/>
  <c r="A349" s="1"/>
  <c r="P229"/>
  <c r="DJ329" i="7"/>
  <c r="DK329" s="1"/>
  <c r="DL329"/>
  <c r="DJ307"/>
  <c r="DK307" s="1"/>
  <c r="DI309"/>
  <c r="CK309"/>
  <c r="DH309"/>
  <c r="DD309"/>
  <c r="CR309"/>
  <c r="CJ309"/>
  <c r="CE308"/>
  <c r="BW310"/>
  <c r="BX310" s="1"/>
  <c r="DE309"/>
  <c r="CV309"/>
  <c r="CF309"/>
  <c r="DF309"/>
  <c r="CZ309"/>
  <c r="CL309"/>
  <c r="CH309"/>
  <c r="DG309"/>
  <c r="DA309"/>
  <c r="CI309"/>
  <c r="CQ309"/>
  <c r="CT309"/>
  <c r="CW308"/>
  <c r="DB309"/>
  <c r="CY309"/>
  <c r="CU309"/>
  <c r="CS308"/>
  <c r="DJ308" s="1"/>
  <c r="DK308" s="1"/>
  <c r="DC309"/>
  <c r="CX309"/>
  <c r="CG308"/>
  <c r="CO309"/>
  <c r="CM309"/>
  <c r="CP308"/>
  <c r="CN309"/>
  <c r="CK331"/>
  <c r="DH331"/>
  <c r="CH331"/>
  <c r="DG331"/>
  <c r="DA331"/>
  <c r="CQ331"/>
  <c r="CI331"/>
  <c r="DF331"/>
  <c r="CZ331"/>
  <c r="CJ331"/>
  <c r="CL331"/>
  <c r="DI331"/>
  <c r="DE331"/>
  <c r="CV331"/>
  <c r="CF331"/>
  <c r="DD331"/>
  <c r="CR331"/>
  <c r="CE330"/>
  <c r="BW332"/>
  <c r="BX332" s="1"/>
  <c r="CS330"/>
  <c r="DC331"/>
  <c r="CX331"/>
  <c r="CT331"/>
  <c r="CW330"/>
  <c r="DB331"/>
  <c r="CY331"/>
  <c r="CU331"/>
  <c r="CG330"/>
  <c r="CO331"/>
  <c r="CM331"/>
  <c r="CP330"/>
  <c r="CN331"/>
  <c r="CE341"/>
  <c r="BW343"/>
  <c r="BX343" s="1"/>
  <c r="DF342"/>
  <c r="CH342"/>
  <c r="DG342"/>
  <c r="DA342"/>
  <c r="CQ342"/>
  <c r="CI342"/>
  <c r="DH342"/>
  <c r="CZ342"/>
  <c r="CJ342"/>
  <c r="CL342"/>
  <c r="DI342"/>
  <c r="DE342"/>
  <c r="CV342"/>
  <c r="CK342"/>
  <c r="CF342"/>
  <c r="DD342"/>
  <c r="CR342"/>
  <c r="CW341"/>
  <c r="DB342"/>
  <c r="CP341"/>
  <c r="CX342"/>
  <c r="CU342"/>
  <c r="CS341"/>
  <c r="DC342"/>
  <c r="CY342"/>
  <c r="CT342"/>
  <c r="CG341"/>
  <c r="CN342"/>
  <c r="CO342"/>
  <c r="CM342"/>
  <c r="CQ353"/>
  <c r="DH353"/>
  <c r="CJ353"/>
  <c r="DI353"/>
  <c r="DE353"/>
  <c r="CV353"/>
  <c r="CK353"/>
  <c r="CF353"/>
  <c r="DD353"/>
  <c r="CL353"/>
  <c r="CR353"/>
  <c r="CE352"/>
  <c r="BW354"/>
  <c r="BX354" s="1"/>
  <c r="DG353"/>
  <c r="DA353"/>
  <c r="CI353"/>
  <c r="DF353"/>
  <c r="CZ353"/>
  <c r="CH353"/>
  <c r="DB353"/>
  <c r="CY353"/>
  <c r="CU353"/>
  <c r="CS352"/>
  <c r="DC353"/>
  <c r="CX353"/>
  <c r="CP352"/>
  <c r="CT353"/>
  <c r="CW352"/>
  <c r="CO353"/>
  <c r="CM353"/>
  <c r="CN353"/>
  <c r="CG352"/>
  <c r="DD320"/>
  <c r="DF320"/>
  <c r="CH320"/>
  <c r="DG320"/>
  <c r="DA320"/>
  <c r="CQ320"/>
  <c r="CI320"/>
  <c r="DH320"/>
  <c r="CZ320"/>
  <c r="CJ320"/>
  <c r="CL320"/>
  <c r="DI320"/>
  <c r="DE320"/>
  <c r="CV320"/>
  <c r="CK320"/>
  <c r="CF320"/>
  <c r="CR320"/>
  <c r="CE319"/>
  <c r="BW321"/>
  <c r="BX321" s="1"/>
  <c r="CX320"/>
  <c r="CU320"/>
  <c r="CS319"/>
  <c r="DC320"/>
  <c r="CY320"/>
  <c r="CT320"/>
  <c r="CW319"/>
  <c r="DJ319" s="1"/>
  <c r="DK319" s="1"/>
  <c r="DB320"/>
  <c r="CG319"/>
  <c r="CP319"/>
  <c r="CN320"/>
  <c r="CO320"/>
  <c r="CM320"/>
  <c r="CC310"/>
  <c r="AJ322"/>
  <c r="CC332"/>
  <c r="AJ344"/>
  <c r="DL307"/>
  <c r="CC343"/>
  <c r="AJ355"/>
  <c r="CC354"/>
  <c r="AJ366"/>
  <c r="CC321"/>
  <c r="AJ333"/>
  <c r="DL318"/>
  <c r="P628" i="8"/>
  <c r="A668"/>
  <c r="A708" s="1"/>
  <c r="A748" s="1"/>
  <c r="A788" s="1"/>
  <c r="A828" s="1"/>
  <c r="A868" s="1"/>
  <c r="BW287" i="7"/>
  <c r="BX287" s="1"/>
  <c r="CE285"/>
  <c r="CG285"/>
  <c r="CI286"/>
  <c r="CK286"/>
  <c r="CM286"/>
  <c r="CO286"/>
  <c r="CQ286"/>
  <c r="CS285"/>
  <c r="CU286"/>
  <c r="CW285"/>
  <c r="CY286"/>
  <c r="DA286"/>
  <c r="DC286"/>
  <c r="DE286"/>
  <c r="DG286"/>
  <c r="DI286"/>
  <c r="CF286"/>
  <c r="CH286"/>
  <c r="CJ286"/>
  <c r="CL286"/>
  <c r="CN286"/>
  <c r="CP285"/>
  <c r="CR286"/>
  <c r="CT286"/>
  <c r="CV286"/>
  <c r="CX286"/>
  <c r="CZ286"/>
  <c r="DB286"/>
  <c r="DD286"/>
  <c r="DF286"/>
  <c r="DH286"/>
  <c r="BW298"/>
  <c r="BX298" s="1"/>
  <c r="CE296"/>
  <c r="CG296"/>
  <c r="CI297"/>
  <c r="CK297"/>
  <c r="CM297"/>
  <c r="CO297"/>
  <c r="CQ297"/>
  <c r="CS296"/>
  <c r="CU297"/>
  <c r="CW296"/>
  <c r="CY297"/>
  <c r="DA297"/>
  <c r="DC297"/>
  <c r="DE297"/>
  <c r="DG297"/>
  <c r="CF297"/>
  <c r="CH297"/>
  <c r="CJ297"/>
  <c r="CL297"/>
  <c r="CN297"/>
  <c r="CP296"/>
  <c r="CR297"/>
  <c r="CT297"/>
  <c r="CV297"/>
  <c r="CX297"/>
  <c r="CZ297"/>
  <c r="DB297"/>
  <c r="DD297"/>
  <c r="DF297"/>
  <c r="DH297"/>
  <c r="DI297"/>
  <c r="AJ299"/>
  <c r="AJ311" s="1"/>
  <c r="CC287"/>
  <c r="CC298"/>
  <c r="DL295"/>
  <c r="DL284"/>
  <c r="DJ217"/>
  <c r="DK217" s="1"/>
  <c r="DJ272"/>
  <c r="DK272" s="1"/>
  <c r="DJ250"/>
  <c r="DK250" s="1"/>
  <c r="DJ228"/>
  <c r="DK228" s="1"/>
  <c r="DJ206"/>
  <c r="DK206" s="1"/>
  <c r="CP229"/>
  <c r="CP240"/>
  <c r="CP251"/>
  <c r="CP207"/>
  <c r="CP218"/>
  <c r="CP262"/>
  <c r="CP273"/>
  <c r="CW229"/>
  <c r="CW240"/>
  <c r="CW251"/>
  <c r="CW207"/>
  <c r="CW218"/>
  <c r="CW262"/>
  <c r="CW273"/>
  <c r="CU230"/>
  <c r="CV230"/>
  <c r="CX230"/>
  <c r="CY230"/>
  <c r="CZ230"/>
  <c r="DA230"/>
  <c r="DB230"/>
  <c r="DC230"/>
  <c r="DD230"/>
  <c r="DE230"/>
  <c r="DF230"/>
  <c r="CU241"/>
  <c r="CV241"/>
  <c r="CX241"/>
  <c r="CY241"/>
  <c r="CZ241"/>
  <c r="DA241"/>
  <c r="DB241"/>
  <c r="DC241"/>
  <c r="DD241"/>
  <c r="DE241"/>
  <c r="DF241"/>
  <c r="CU252"/>
  <c r="CV252"/>
  <c r="CX252"/>
  <c r="CY252"/>
  <c r="CZ252"/>
  <c r="DA252"/>
  <c r="DB252"/>
  <c r="DC252"/>
  <c r="DD252"/>
  <c r="DE252"/>
  <c r="DF252"/>
  <c r="CU208"/>
  <c r="CV208"/>
  <c r="CX208"/>
  <c r="CY208"/>
  <c r="CZ208"/>
  <c r="DA208"/>
  <c r="DB208"/>
  <c r="DC208"/>
  <c r="DD208"/>
  <c r="DE208"/>
  <c r="DF208"/>
  <c r="CU219"/>
  <c r="CV219"/>
  <c r="CX219"/>
  <c r="CY219"/>
  <c r="CZ219"/>
  <c r="DA219"/>
  <c r="DB219"/>
  <c r="DC219"/>
  <c r="DD219"/>
  <c r="DE219"/>
  <c r="DF219"/>
  <c r="CU263"/>
  <c r="CV263"/>
  <c r="CX263"/>
  <c r="CY263"/>
  <c r="CZ263"/>
  <c r="DA263"/>
  <c r="DB263"/>
  <c r="DC263"/>
  <c r="DD263"/>
  <c r="DE263"/>
  <c r="DF263"/>
  <c r="CU274"/>
  <c r="CV274"/>
  <c r="CX274"/>
  <c r="CY274"/>
  <c r="CZ274"/>
  <c r="DA274"/>
  <c r="DB274"/>
  <c r="DC274"/>
  <c r="DD274"/>
  <c r="DE274"/>
  <c r="DF274"/>
  <c r="CS229"/>
  <c r="CS240"/>
  <c r="DJ240" s="1"/>
  <c r="CS251"/>
  <c r="CS207"/>
  <c r="CS218"/>
  <c r="CS262"/>
  <c r="CS273"/>
  <c r="CQ230"/>
  <c r="CQ241"/>
  <c r="CQ252"/>
  <c r="CQ208"/>
  <c r="CQ392" s="1"/>
  <c r="CQ219"/>
  <c r="CQ263"/>
  <c r="CQ274"/>
  <c r="CJ230"/>
  <c r="CJ241"/>
  <c r="CJ252"/>
  <c r="CJ208"/>
  <c r="CJ219"/>
  <c r="CJ263"/>
  <c r="CJ274"/>
  <c r="CF230"/>
  <c r="CF241"/>
  <c r="CF252"/>
  <c r="CF208"/>
  <c r="CF219"/>
  <c r="CF263"/>
  <c r="CF274"/>
  <c r="CT230"/>
  <c r="CT241"/>
  <c r="CT252"/>
  <c r="AX392"/>
  <c r="CT208"/>
  <c r="CT219"/>
  <c r="CT263"/>
  <c r="CT274"/>
  <c r="A114" i="8"/>
  <c r="A154" s="1"/>
  <c r="A194" s="1"/>
  <c r="P74"/>
  <c r="P1089"/>
  <c r="P972"/>
  <c r="A549"/>
  <c r="P549" s="1"/>
  <c r="A629"/>
  <c r="P887"/>
  <c r="P855"/>
  <c r="A36"/>
  <c r="P35"/>
  <c r="A75"/>
  <c r="P463"/>
  <c r="P506"/>
  <c r="A582"/>
  <c r="P582" s="1"/>
  <c r="P381"/>
  <c r="A230"/>
  <c r="P270"/>
  <c r="P304"/>
  <c r="P933"/>
  <c r="P1013"/>
  <c r="P728"/>
  <c r="P114"/>
  <c r="P153"/>
  <c r="P1498"/>
  <c r="P191"/>
  <c r="A271"/>
  <c r="P345"/>
  <c r="DI219" i="7"/>
  <c r="DH230"/>
  <c r="DH252"/>
  <c r="DI230"/>
  <c r="DH208"/>
  <c r="DI241"/>
  <c r="DH263"/>
  <c r="DH274"/>
  <c r="DI208"/>
  <c r="DI392" s="1"/>
  <c r="DI252"/>
  <c r="DH241"/>
  <c r="DI263"/>
  <c r="DI274"/>
  <c r="DH219"/>
  <c r="DI221"/>
  <c r="BR392"/>
  <c r="BS392"/>
  <c r="BP392"/>
  <c r="AJ254"/>
  <c r="CC253"/>
  <c r="CC209"/>
  <c r="AJ221"/>
  <c r="CC220"/>
  <c r="AJ232"/>
  <c r="CC231"/>
  <c r="AJ276"/>
  <c r="AJ288" s="1"/>
  <c r="CC264"/>
  <c r="AJ265"/>
  <c r="CC275"/>
  <c r="CC242"/>
  <c r="AJ243"/>
  <c r="CB278" i="8"/>
  <c r="CB245"/>
  <c r="AJ257"/>
  <c r="CB267"/>
  <c r="AJ279"/>
  <c r="AJ291" s="1"/>
  <c r="CB256"/>
  <c r="AJ268"/>
  <c r="BE301"/>
  <c r="AW344" i="7"/>
  <c r="BP279" i="8"/>
  <c r="BC221" i="7"/>
  <c r="BK366"/>
  <c r="AO268" i="8"/>
  <c r="BR301"/>
  <c r="AV279"/>
  <c r="BQ333" i="7"/>
  <c r="BU288"/>
  <c r="BL299"/>
  <c r="AZ265"/>
  <c r="DM345" i="8"/>
  <c r="AZ254" i="7"/>
  <c r="BD279" i="8"/>
  <c r="BS257"/>
  <c r="BP257"/>
  <c r="BE288" i="7"/>
  <c r="BA232"/>
  <c r="BB290" i="8"/>
  <c r="AT344" i="7"/>
  <c r="BS265"/>
  <c r="AT301" i="8"/>
  <c r="AU322" i="7"/>
  <c r="AT355"/>
  <c r="AZ257" i="8"/>
  <c r="BA355" i="7"/>
  <c r="BI288"/>
  <c r="BA301" i="8"/>
  <c r="AV334"/>
  <c r="AT268"/>
  <c r="BC243" i="7"/>
  <c r="AL299"/>
  <c r="BI257" i="8"/>
  <c r="AN265" i="7"/>
  <c r="AQ344"/>
  <c r="BJ254"/>
  <c r="BM243"/>
  <c r="BK265"/>
  <c r="AL345" i="8"/>
  <c r="AZ243" i="7"/>
  <c r="AL221"/>
  <c r="BA288"/>
  <c r="BS334" i="8"/>
  <c r="BJ301"/>
  <c r="AX355" i="7"/>
  <c r="BD355"/>
  <c r="BD254"/>
  <c r="BD288"/>
  <c r="AX276"/>
  <c r="BI301" i="8"/>
  <c r="AT366" i="7"/>
  <c r="BU333"/>
  <c r="BK257" i="8"/>
  <c r="BS344" i="7"/>
  <c r="BT311"/>
  <c r="AT322"/>
  <c r="BM290" i="8"/>
  <c r="BS221" i="7"/>
  <c r="BK344" i="8"/>
  <c r="AS279"/>
  <c r="BG344"/>
  <c r="BO243" i="7"/>
  <c r="AU344"/>
  <c r="AY334" i="8"/>
  <c r="BQ232" i="7"/>
  <c r="AR345" i="8"/>
  <c r="BN366" i="7"/>
  <c r="BN290" i="8"/>
  <c r="AW288" i="7"/>
  <c r="BH334" i="8"/>
  <c r="BG265" i="7"/>
  <c r="BC290" i="8"/>
  <c r="BF276" i="7"/>
  <c r="BA311"/>
  <c r="BU299"/>
  <c r="DM301" i="8"/>
  <c r="BB366" i="7"/>
  <c r="AQ290" i="8"/>
  <c r="AR333" i="7"/>
  <c r="AS232"/>
  <c r="BF279" i="8"/>
  <c r="BR334"/>
  <c r="BF301"/>
  <c r="BL334"/>
  <c r="BJ355" i="7"/>
  <c r="BA257" i="8"/>
  <c r="BJ288" i="7"/>
  <c r="AQ323" i="8"/>
  <c r="AW333" i="7"/>
  <c r="BK232"/>
  <c r="BQ312" i="8"/>
  <c r="BD299" i="7"/>
  <c r="BD232"/>
  <c r="DM290" i="8"/>
  <c r="BK344" i="7"/>
  <c r="AX322"/>
  <c r="BM344" i="8"/>
  <c r="BQ334"/>
  <c r="AU288" i="7"/>
  <c r="BJ366"/>
  <c r="AO265"/>
  <c r="AW322"/>
  <c r="BK279" i="8"/>
  <c r="BA276" i="7"/>
  <c r="BQ301" i="8"/>
  <c r="AW276" i="7"/>
  <c r="AT333"/>
  <c r="BP299"/>
  <c r="BO323" i="8"/>
  <c r="AZ311" i="7"/>
  <c r="AY268" i="8"/>
  <c r="BN254" i="7"/>
  <c r="BG232"/>
  <c r="AO344"/>
  <c r="BL312" i="8"/>
  <c r="BI344"/>
  <c r="BT301"/>
  <c r="BQ254" i="7"/>
  <c r="AY257" i="8"/>
  <c r="BR333" i="7"/>
  <c r="AV276"/>
  <c r="BO333"/>
  <c r="BT265"/>
  <c r="AW334" i="8"/>
  <c r="BB344" i="7"/>
  <c r="BN355"/>
  <c r="AP268" i="8"/>
  <c r="BE257"/>
  <c r="AP344" i="7"/>
  <c r="BI322"/>
  <c r="BA334" i="8"/>
  <c r="BD366" i="7"/>
  <c r="AW323" i="8"/>
  <c r="AS254" i="7"/>
  <c r="BI276"/>
  <c r="DN332"/>
  <c r="BQ265"/>
  <c r="AO232"/>
  <c r="AV254"/>
  <c r="BG290" i="8"/>
  <c r="BJ299" i="7"/>
  <c r="BA279" i="8"/>
  <c r="AM268"/>
  <c r="AX257"/>
  <c r="AV333" i="7"/>
  <c r="BL311"/>
  <c r="BP366"/>
  <c r="AN311"/>
  <c r="AR257" i="8"/>
  <c r="BO221" i="7"/>
  <c r="AT257" i="8"/>
  <c r="BR355" i="7"/>
  <c r="AV322"/>
  <c r="BL344" i="8"/>
  <c r="BM265" i="7"/>
  <c r="AU312" i="8"/>
  <c r="AL290"/>
  <c r="BN268"/>
  <c r="AM344"/>
  <c r="BM279"/>
  <c r="AN366" i="7"/>
  <c r="BA344" i="8"/>
  <c r="AX268"/>
  <c r="BL232" i="7"/>
  <c r="BQ355"/>
  <c r="AM312" i="8"/>
  <c r="BS288" i="7"/>
  <c r="BB265"/>
  <c r="AL323" i="8"/>
  <c r="AO322" i="7"/>
  <c r="BI334" i="8"/>
  <c r="BB299" i="7"/>
  <c r="BQ221"/>
  <c r="BE290" i="8"/>
  <c r="AO312"/>
  <c r="BT345"/>
  <c r="AM345"/>
  <c r="AS323"/>
  <c r="AP311" i="7"/>
  <c r="BN265"/>
  <c r="BM334" i="8"/>
  <c r="BF290"/>
  <c r="AS290"/>
  <c r="BI268"/>
  <c r="AM301"/>
  <c r="BR232" i="7"/>
  <c r="AW355"/>
  <c r="BK345" i="8"/>
  <c r="AV265" i="7"/>
  <c r="BU254"/>
  <c r="AO355"/>
  <c r="AV221"/>
  <c r="AV268" i="8"/>
  <c r="AQ312"/>
  <c r="BN232" i="7"/>
  <c r="BB322"/>
  <c r="AQ265"/>
  <c r="AX265"/>
  <c r="BH322"/>
  <c r="AL366"/>
  <c r="BD322"/>
  <c r="BO265"/>
  <c r="BT254"/>
  <c r="BL344"/>
  <c r="BT299"/>
  <c r="AL311"/>
  <c r="AQ366"/>
  <c r="AO323" i="8"/>
  <c r="AM290"/>
  <c r="BK355" i="7"/>
  <c r="BC301" i="8"/>
  <c r="BN312"/>
  <c r="BB243" i="7"/>
  <c r="BB221"/>
  <c r="BC333"/>
  <c r="BQ268" i="8"/>
  <c r="AQ288" i="7"/>
  <c r="BT334" i="8"/>
  <c r="AZ333" i="7"/>
  <c r="BU265"/>
  <c r="BO254"/>
  <c r="BM311"/>
  <c r="AO366"/>
  <c r="BQ322"/>
  <c r="AZ221"/>
  <c r="AW312" i="8"/>
  <c r="AO288" i="7"/>
  <c r="BP232"/>
  <c r="AP279" i="8"/>
  <c r="BQ290"/>
  <c r="BO311" i="7"/>
  <c r="BS345" i="8"/>
  <c r="BD290"/>
  <c r="AY288" i="7"/>
  <c r="BT312" i="8"/>
  <c r="BG323"/>
  <c r="BN344"/>
  <c r="AS243" i="7"/>
  <c r="AU265"/>
  <c r="BG334" i="8"/>
  <c r="AL322" i="7"/>
  <c r="BO344"/>
  <c r="AT345" i="8"/>
  <c r="AZ279"/>
  <c r="BT322" i="7"/>
  <c r="BP221"/>
  <c r="AY333"/>
  <c r="BC268" i="8"/>
  <c r="BL265" i="7"/>
  <c r="BN288"/>
  <c r="AP276"/>
  <c r="BM322"/>
  <c r="BN257" i="8"/>
  <c r="BQ276" i="7"/>
  <c r="BR268" i="8"/>
  <c r="AS322" i="7"/>
  <c r="BG276"/>
  <c r="BB345" i="8"/>
  <c r="AN333" i="7"/>
  <c r="BF366"/>
  <c r="AQ334" i="8"/>
  <c r="BO334"/>
  <c r="BG243" i="7"/>
  <c r="BK322"/>
  <c r="BP333"/>
  <c r="BK311"/>
  <c r="BP355"/>
  <c r="BS276"/>
  <c r="BK299"/>
  <c r="BJ333"/>
  <c r="BC299"/>
  <c r="BC279" i="8"/>
  <c r="BE311" i="7"/>
  <c r="BP288"/>
  <c r="AS311"/>
  <c r="BI323" i="8"/>
  <c r="BR344"/>
  <c r="BP268"/>
  <c r="AR276" i="7"/>
  <c r="AZ345" i="8"/>
  <c r="AL254" i="7"/>
  <c r="BO257" i="8"/>
  <c r="AL344" i="7"/>
  <c r="BN301" i="8"/>
  <c r="AU243" i="7"/>
  <c r="AQ301" i="8"/>
  <c r="BQ323"/>
  <c r="AU254" i="7"/>
  <c r="BJ276"/>
  <c r="AX288"/>
  <c r="BD312" i="8"/>
  <c r="AY366" i="7"/>
  <c r="DN321"/>
  <c r="BA323" i="8"/>
  <c r="BB301"/>
  <c r="AQ299" i="7"/>
  <c r="BF345" i="8"/>
  <c r="BT344" i="7"/>
  <c r="AZ288"/>
  <c r="AZ355"/>
  <c r="BF355"/>
  <c r="BC334" i="8"/>
  <c r="AW221" i="7"/>
  <c r="AS276"/>
  <c r="AM366"/>
  <c r="AX366"/>
  <c r="BI366"/>
  <c r="BI265"/>
  <c r="AU323" i="8"/>
  <c r="AQ221" i="7"/>
  <c r="BC366"/>
  <c r="BH232"/>
  <c r="BG268" i="8"/>
  <c r="AR290"/>
  <c r="BA268"/>
  <c r="BD265" i="7"/>
  <c r="BP334" i="8"/>
  <c r="BJ243" i="7"/>
  <c r="AW290" i="8"/>
  <c r="BI279"/>
  <c r="AN268"/>
  <c r="BP276" i="7"/>
  <c r="BL221"/>
  <c r="AL334" i="8"/>
  <c r="AR243" i="7"/>
  <c r="BP243"/>
  <c r="AR322"/>
  <c r="BQ344"/>
  <c r="AV355"/>
  <c r="BF312" i="8"/>
  <c r="AY355" i="7"/>
  <c r="AR323" i="8"/>
  <c r="AO334"/>
  <c r="AY221" i="7"/>
  <c r="BE322"/>
  <c r="AR301" i="8"/>
  <c r="AM243" i="7"/>
  <c r="BS312" i="8"/>
  <c r="DM334"/>
  <c r="AV232" i="7"/>
  <c r="BJ344"/>
  <c r="AZ290" i="8"/>
  <c r="BF254" i="7"/>
  <c r="AS221"/>
  <c r="AQ268" i="8"/>
  <c r="AV301"/>
  <c r="AW301"/>
  <c r="BK333" i="7"/>
  <c r="AX344"/>
  <c r="BJ322"/>
  <c r="BE265"/>
  <c r="AO221"/>
  <c r="AN312" i="8"/>
  <c r="BB312"/>
  <c r="BS268"/>
  <c r="BM344" i="7"/>
  <c r="AX345" i="8"/>
  <c r="AQ355" i="7"/>
  <c r="BF334" i="8"/>
  <c r="AT221" i="7"/>
  <c r="BS323" i="8"/>
  <c r="BA322" i="7"/>
  <c r="DM257" i="8"/>
  <c r="AP254" i="7"/>
  <c r="BO301" i="8"/>
  <c r="BT344"/>
  <c r="BH299" i="7"/>
  <c r="BO290" i="8"/>
  <c r="BS243" i="7"/>
  <c r="BP344"/>
  <c r="BO279" i="8"/>
  <c r="BN333" i="7"/>
  <c r="AL257" i="8"/>
  <c r="BD221" i="7"/>
  <c r="BB334" i="8"/>
  <c r="BB288" i="7"/>
  <c r="AO333"/>
  <c r="AQ333"/>
  <c r="AU355"/>
  <c r="AU279" i="8"/>
  <c r="BH276" i="7"/>
  <c r="BS344" i="8"/>
  <c r="BI290"/>
  <c r="BG312"/>
  <c r="BH268"/>
  <c r="BL323"/>
  <c r="AW257"/>
  <c r="AS355" i="7"/>
  <c r="AR344"/>
  <c r="AX221"/>
  <c r="AM323" i="8"/>
  <c r="AU301"/>
  <c r="AM279"/>
  <c r="BA221" i="7"/>
  <c r="AS344"/>
  <c r="BM301" i="8"/>
  <c r="AN221" i="7"/>
  <c r="AT312" i="8"/>
  <c r="AO290"/>
  <c r="BI344" i="7"/>
  <c r="BT323" i="8"/>
  <c r="DN275" i="7"/>
  <c r="BJ345" i="8"/>
  <c r="BS254" i="7"/>
  <c r="AW279" i="8"/>
  <c r="BQ366" i="7"/>
  <c r="DN287"/>
  <c r="BK312" i="8"/>
  <c r="BQ345"/>
  <c r="BS322" i="7"/>
  <c r="BT268" i="8"/>
  <c r="BI254" i="7"/>
  <c r="BS301" i="8"/>
  <c r="AT290"/>
  <c r="BM232" i="7"/>
  <c r="AZ276"/>
  <c r="AP333"/>
  <c r="AQ254"/>
  <c r="BA290" i="8"/>
  <c r="BQ257"/>
  <c r="AW344"/>
  <c r="DM312"/>
  <c r="BR311" i="7"/>
  <c r="BC257" i="8"/>
  <c r="BM257"/>
  <c r="BT257"/>
  <c r="AZ268"/>
  <c r="BE279"/>
  <c r="BD334"/>
  <c r="BP265" i="7"/>
  <c r="BJ257" i="8"/>
  <c r="AT311" i="7"/>
  <c r="AX333"/>
  <c r="AR366"/>
  <c r="BC345" i="8"/>
  <c r="BR243" i="7"/>
  <c r="AP345" i="8"/>
  <c r="BR288" i="7"/>
  <c r="BC232"/>
  <c r="BC276"/>
  <c r="AR288"/>
  <c r="BC344"/>
  <c r="AP322"/>
  <c r="AS344" i="8"/>
  <c r="BA345"/>
  <c r="BO322" i="7"/>
  <c r="BE334" i="8"/>
  <c r="AN344"/>
  <c r="AU334"/>
  <c r="AP265" i="7"/>
  <c r="BF257" i="8"/>
  <c r="BI299" i="7"/>
  <c r="BR276"/>
  <c r="AS345" i="8"/>
  <c r="BS366" i="7"/>
  <c r="BN322"/>
  <c r="BA312" i="8"/>
  <c r="BH243" i="7"/>
  <c r="BP345" i="8"/>
  <c r="BS333" i="7"/>
  <c r="AL279" i="8"/>
  <c r="AP288" i="7"/>
  <c r="AM333"/>
  <c r="AP355"/>
  <c r="BE254"/>
  <c r="BS279" i="8"/>
  <c r="AV323"/>
  <c r="BN345"/>
  <c r="AO276" i="7"/>
  <c r="AT243"/>
  <c r="AM334" i="8"/>
  <c r="BH279"/>
  <c r="AY279"/>
  <c r="AU276" i="7"/>
  <c r="BM333"/>
  <c r="BL288"/>
  <c r="AY322"/>
  <c r="DN253"/>
  <c r="BC311"/>
  <c r="BJ323" i="8"/>
  <c r="BK334"/>
  <c r="BF243" i="7"/>
  <c r="BI312" i="8"/>
  <c r="AN322" i="7"/>
  <c r="AZ232"/>
  <c r="BE312" i="8"/>
  <c r="BB232" i="7"/>
  <c r="AQ243"/>
  <c r="AW268" i="8"/>
  <c r="BJ221" i="7"/>
  <c r="DM323" i="8"/>
  <c r="AZ344" i="7"/>
  <c r="AY232"/>
  <c r="AM311"/>
  <c r="AX243"/>
  <c r="BO276"/>
  <c r="BO288"/>
  <c r="AT323" i="8"/>
  <c r="BP312"/>
  <c r="AO311" i="7"/>
  <c r="AY345" i="8"/>
  <c r="BG254" i="7"/>
  <c r="BH254"/>
  <c r="BU366"/>
  <c r="BL243"/>
  <c r="AV257" i="8"/>
  <c r="BD311" i="7"/>
  <c r="BQ243"/>
  <c r="BF288"/>
  <c r="AY299"/>
  <c r="BL355"/>
  <c r="AY301" i="8"/>
  <c r="BL290"/>
  <c r="BB323"/>
  <c r="DM268"/>
  <c r="BH355" i="7"/>
  <c r="AP243"/>
  <c r="BK243"/>
  <c r="AN232"/>
  <c r="BL257" i="8"/>
  <c r="BA344" i="7"/>
  <c r="AS334" i="8"/>
  <c r="AT288" i="7"/>
  <c r="BL279" i="8"/>
  <c r="AR254" i="7"/>
  <c r="BE299"/>
  <c r="BE345" i="8"/>
  <c r="BG345"/>
  <c r="BO366" i="7"/>
  <c r="AX312" i="8"/>
  <c r="AR344"/>
  <c r="BC344"/>
  <c r="BL322" i="7"/>
  <c r="BE323" i="8"/>
  <c r="AQ322" i="7"/>
  <c r="BP311"/>
  <c r="BD268" i="8"/>
  <c r="BE276" i="7"/>
  <c r="AS257" i="8"/>
  <c r="BD344"/>
  <c r="AR232" i="7"/>
  <c r="AN323" i="8"/>
  <c r="AN288" i="7"/>
  <c r="AW232"/>
  <c r="AV312" i="8"/>
  <c r="AT299" i="7"/>
  <c r="BN276"/>
  <c r="AQ279" i="8"/>
  <c r="BK301"/>
  <c r="AL333" i="7"/>
  <c r="BT276"/>
  <c r="AL301" i="8"/>
  <c r="BC323"/>
  <c r="BE344"/>
  <c r="BB355" i="7"/>
  <c r="BJ344" i="8"/>
  <c r="BU355" i="7"/>
  <c r="BF311"/>
  <c r="AX279" i="8"/>
  <c r="AW366" i="7"/>
  <c r="AQ311"/>
  <c r="AT265"/>
  <c r="BU276"/>
  <c r="BL276"/>
  <c r="AQ276"/>
  <c r="AU257" i="8"/>
  <c r="BR290"/>
  <c r="BJ311" i="7"/>
  <c r="BI243"/>
  <c r="BD344"/>
  <c r="AZ334" i="8"/>
  <c r="BO355" i="7"/>
  <c r="AN345" i="8"/>
  <c r="AM265" i="7"/>
  <c r="BC288"/>
  <c r="AO344" i="8"/>
  <c r="BF344" i="7"/>
  <c r="AL265"/>
  <c r="AZ322"/>
  <c r="BG311"/>
  <c r="DM344" i="8"/>
  <c r="AY311" i="7"/>
  <c r="BR366"/>
  <c r="AP257" i="8"/>
  <c r="DN310" i="7"/>
  <c r="AO254"/>
  <c r="BP344" i="8"/>
  <c r="BK288" i="7"/>
  <c r="AV311"/>
  <c r="BH221"/>
  <c r="AO299"/>
  <c r="AS265"/>
  <c r="BH366"/>
  <c r="BE221"/>
  <c r="BA333"/>
  <c r="BA366"/>
  <c r="AM276"/>
  <c r="AW243"/>
  <c r="AN344"/>
  <c r="BG221"/>
  <c r="BQ344" i="8"/>
  <c r="BJ232" i="7"/>
  <c r="AP232"/>
  <c r="BS232"/>
  <c r="AX301" i="8"/>
  <c r="BT333" i="7"/>
  <c r="AS268" i="8"/>
  <c r="AP301"/>
  <c r="AL288" i="7"/>
  <c r="BT279" i="8"/>
  <c r="AV290"/>
  <c r="AP366" i="7"/>
  <c r="BA254"/>
  <c r="AS288"/>
  <c r="AU333"/>
  <c r="BK290" i="8"/>
  <c r="AP299" i="7"/>
  <c r="BF232"/>
  <c r="BO232"/>
  <c r="AM257" i="8"/>
  <c r="BA265" i="7"/>
  <c r="AY254"/>
  <c r="AO243"/>
  <c r="AV344" i="8"/>
  <c r="AT232" i="7"/>
  <c r="BJ290" i="8"/>
  <c r="BR279"/>
  <c r="BS299" i="7"/>
  <c r="BI345" i="8"/>
  <c r="BH312"/>
  <c r="BF322" i="7"/>
  <c r="AS366"/>
  <c r="AM254"/>
  <c r="AR355"/>
  <c r="AR268" i="8"/>
  <c r="AN290"/>
  <c r="BF323"/>
  <c r="BN243" i="7"/>
  <c r="AL232"/>
  <c r="AU299"/>
  <c r="BD333"/>
  <c r="BN334" i="8"/>
  <c r="AR265" i="7"/>
  <c r="DN343"/>
  <c r="BD323" i="8"/>
  <c r="BE355" i="7"/>
  <c r="AR221"/>
  <c r="AU232"/>
  <c r="BG322"/>
  <c r="AR312" i="8"/>
  <c r="BL366" i="7"/>
  <c r="AL268" i="8"/>
  <c r="AR279"/>
  <c r="BI333" i="7"/>
  <c r="AM288"/>
  <c r="BQ279" i="8"/>
  <c r="AN257"/>
  <c r="BT355" i="7"/>
  <c r="AU221"/>
  <c r="BM355"/>
  <c r="BQ299"/>
  <c r="BL268" i="8"/>
  <c r="BH257"/>
  <c r="BH344"/>
  <c r="AY290"/>
  <c r="AO301"/>
  <c r="BK323"/>
  <c r="BH290"/>
  <c r="AM221" i="7"/>
  <c r="BB257" i="8"/>
  <c r="AU345"/>
  <c r="BD276" i="7"/>
  <c r="AV243"/>
  <c r="BF265"/>
  <c r="BG279" i="8"/>
  <c r="AP290"/>
  <c r="AX323"/>
  <c r="BJ279"/>
  <c r="BR323"/>
  <c r="BP323"/>
  <c r="BU322" i="7"/>
  <c r="BC265"/>
  <c r="BT366"/>
  <c r="AS312" i="8"/>
  <c r="BR257"/>
  <c r="BP301"/>
  <c r="BJ312"/>
  <c r="AM355" i="7"/>
  <c r="AX299"/>
  <c r="AT279" i="8"/>
  <c r="AW265" i="7"/>
  <c r="BD243"/>
  <c r="AP334" i="8"/>
  <c r="BG288" i="7"/>
  <c r="AT334" i="8"/>
  <c r="BR265" i="7"/>
  <c r="AL243"/>
  <c r="AQ232"/>
  <c r="AP312" i="8"/>
  <c r="BE232" i="7"/>
  <c r="BP254"/>
  <c r="BN311"/>
  <c r="AN299"/>
  <c r="AP323" i="8"/>
  <c r="BJ268"/>
  <c r="AP221" i="7"/>
  <c r="AX311"/>
  <c r="AN276"/>
  <c r="AV345" i="8"/>
  <c r="BB276" i="7"/>
  <c r="AZ301" i="8"/>
  <c r="BF221" i="7"/>
  <c r="AY323" i="8"/>
  <c r="AX232" i="7"/>
  <c r="BO312" i="8"/>
  <c r="BL333" i="7"/>
  <c r="BR322"/>
  <c r="AQ344" i="8"/>
  <c r="AL344"/>
  <c r="AV299" i="7"/>
  <c r="AM232"/>
  <c r="BB311"/>
  <c r="AL276"/>
  <c r="AN243"/>
  <c r="BG299"/>
  <c r="BR221"/>
  <c r="BI355"/>
  <c r="AW345" i="8"/>
  <c r="AU290"/>
  <c r="BS290"/>
  <c r="AR334"/>
  <c r="AZ312"/>
  <c r="AX334"/>
  <c r="AY265" i="7"/>
  <c r="BJ334" i="8"/>
  <c r="AS301"/>
  <c r="BP322" i="7"/>
  <c r="AT276"/>
  <c r="AS333"/>
  <c r="BH301" i="8"/>
  <c r="BN299" i="7"/>
  <c r="BD301" i="8"/>
  <c r="BU311" i="7"/>
  <c r="BN323" i="8"/>
  <c r="AN279"/>
  <c r="AU344"/>
  <c r="BR344" i="7"/>
  <c r="BF333"/>
  <c r="BG366"/>
  <c r="BE243"/>
  <c r="BA243"/>
  <c r="AY243"/>
  <c r="DN298"/>
  <c r="AN301" i="8"/>
  <c r="BN279"/>
  <c r="BG257"/>
  <c r="BT288" i="7"/>
  <c r="AV344"/>
  <c r="BB344" i="8"/>
  <c r="BG344" i="7"/>
  <c r="BK276"/>
  <c r="BQ288"/>
  <c r="BN344"/>
  <c r="BB333"/>
  <c r="AN355"/>
  <c r="BM312" i="8"/>
  <c r="BS311" i="7"/>
  <c r="BK268" i="8"/>
  <c r="BB279"/>
  <c r="BD257"/>
  <c r="BM366" i="7"/>
  <c r="BK221"/>
  <c r="BD345" i="8"/>
  <c r="AY344"/>
  <c r="AM344" i="7"/>
  <c r="BG301" i="8"/>
  <c r="BL301"/>
  <c r="BH265" i="7"/>
  <c r="AZ344" i="8"/>
  <c r="BM268"/>
  <c r="BL345"/>
  <c r="BM221" i="7"/>
  <c r="BB268" i="8"/>
  <c r="BI311" i="7"/>
  <c r="BL254"/>
  <c r="AM322"/>
  <c r="AR299"/>
  <c r="BF299"/>
  <c r="AZ366"/>
  <c r="BO268" i="8"/>
  <c r="AL312"/>
  <c r="BH344" i="7"/>
  <c r="BM254"/>
  <c r="BH311"/>
  <c r="BM345" i="8"/>
  <c r="BR299" i="7"/>
  <c r="AP344" i="8"/>
  <c r="BO344"/>
  <c r="BQ311" i="7"/>
  <c r="BH288"/>
  <c r="DN264"/>
  <c r="AY344"/>
  <c r="BR312" i="8"/>
  <c r="BF344"/>
  <c r="BP290"/>
  <c r="AW299" i="7"/>
  <c r="AW311"/>
  <c r="BH345" i="8"/>
  <c r="AL355" i="7"/>
  <c r="AM299"/>
  <c r="AU311"/>
  <c r="AZ323" i="8"/>
  <c r="AV288" i="7"/>
  <c r="BR345" i="8"/>
  <c r="BC312"/>
  <c r="DN354" i="7"/>
  <c r="BM299"/>
  <c r="BG333"/>
  <c r="AO257" i="8"/>
  <c r="BM288" i="7"/>
  <c r="AU268" i="8"/>
  <c r="AS299" i="7"/>
  <c r="BE366"/>
  <c r="BC322"/>
  <c r="BE333"/>
  <c r="BU344"/>
  <c r="BF268" i="8"/>
  <c r="BI232" i="7"/>
  <c r="BE268" i="8"/>
  <c r="AQ257"/>
  <c r="AO345"/>
  <c r="AQ345"/>
  <c r="BA299" i="7"/>
  <c r="AT344" i="8"/>
  <c r="BI221" i="7"/>
  <c r="AY276"/>
  <c r="BM276"/>
  <c r="BH333"/>
  <c r="BC355"/>
  <c r="BE344"/>
  <c r="BN221"/>
  <c r="BS355"/>
  <c r="BM323" i="8"/>
  <c r="BH323"/>
  <c r="AV366" i="7"/>
  <c r="AO279" i="8"/>
  <c r="AT254" i="7"/>
  <c r="AX290" i="8"/>
  <c r="BJ265" i="7"/>
  <c r="AR311"/>
  <c r="BT290" i="8"/>
  <c r="DM279"/>
  <c r="BO345"/>
  <c r="BG355" i="7"/>
  <c r="AZ299"/>
  <c r="AU366"/>
  <c r="AX344" i="8"/>
  <c r="AY312"/>
  <c r="BR254" i="7"/>
  <c r="AN334" i="8"/>
  <c r="AN254" i="7"/>
  <c r="DJ208" l="1"/>
  <c r="DK208" s="1"/>
  <c r="DJ330"/>
  <c r="DK330" s="1"/>
  <c r="DI287" i="8"/>
  <c r="DL341"/>
  <c r="DL297"/>
  <c r="DN297" s="1"/>
  <c r="DO297" s="1"/>
  <c r="DJ296" i="7"/>
  <c r="DK296" s="1"/>
  <c r="DJ239"/>
  <c r="DK239" s="1"/>
  <c r="DI330" i="8"/>
  <c r="DM284" i="7"/>
  <c r="DO284" s="1"/>
  <c r="DP284" s="1"/>
  <c r="DK298" i="8"/>
  <c r="DL298" s="1"/>
  <c r="DN298" s="1"/>
  <c r="DO298" s="1"/>
  <c r="DL318"/>
  <c r="DN318" s="1"/>
  <c r="DO318" s="1"/>
  <c r="DK240" i="7"/>
  <c r="DJ196"/>
  <c r="DK196" s="1"/>
  <c r="DI309" i="8"/>
  <c r="DJ261" i="7"/>
  <c r="DK261" s="1"/>
  <c r="DM295"/>
  <c r="DO295" s="1"/>
  <c r="DP295" s="1"/>
  <c r="DM318"/>
  <c r="DO318" s="1"/>
  <c r="DP318" s="1"/>
  <c r="DI320" i="8"/>
  <c r="DK331"/>
  <c r="DK330"/>
  <c r="CS344"/>
  <c r="CQ344"/>
  <c r="DB344"/>
  <c r="CK344"/>
  <c r="CT344"/>
  <c r="CW344"/>
  <c r="CL344"/>
  <c r="DG343"/>
  <c r="DB322"/>
  <c r="CW322"/>
  <c r="CL322"/>
  <c r="DD322"/>
  <c r="CS322"/>
  <c r="CF321"/>
  <c r="CQ322"/>
  <c r="DH322"/>
  <c r="CS343"/>
  <c r="CF342"/>
  <c r="DB343"/>
  <c r="CU343"/>
  <c r="CL343"/>
  <c r="CP343"/>
  <c r="CE343"/>
  <c r="CW300"/>
  <c r="CP300"/>
  <c r="CX300"/>
  <c r="DH300"/>
  <c r="CT300"/>
  <c r="DF300"/>
  <c r="CL300"/>
  <c r="DG299"/>
  <c r="DJ299" s="1"/>
  <c r="CK311"/>
  <c r="CE311"/>
  <c r="DG310"/>
  <c r="DJ310" s="1"/>
  <c r="DA311"/>
  <c r="CZ311"/>
  <c r="CV310"/>
  <c r="CY311"/>
  <c r="DA333"/>
  <c r="DD333"/>
  <c r="CN333"/>
  <c r="CF332"/>
  <c r="DC333"/>
  <c r="DH333"/>
  <c r="CJ333"/>
  <c r="CG333"/>
  <c r="CL289"/>
  <c r="DG288"/>
  <c r="DJ288" s="1"/>
  <c r="CN289"/>
  <c r="CD288"/>
  <c r="BV290"/>
  <c r="BW290" s="1"/>
  <c r="DD289"/>
  <c r="CI289"/>
  <c r="DB289"/>
  <c r="CF288"/>
  <c r="DC344"/>
  <c r="CJ344"/>
  <c r="DH344"/>
  <c r="CG344"/>
  <c r="CR343"/>
  <c r="CD343"/>
  <c r="BV345"/>
  <c r="BW345" s="1"/>
  <c r="CO343"/>
  <c r="CU344"/>
  <c r="CY322"/>
  <c r="CU322"/>
  <c r="DA322"/>
  <c r="CD321"/>
  <c r="BV323"/>
  <c r="BW323" s="1"/>
  <c r="CM322"/>
  <c r="DG321"/>
  <c r="DJ321" s="1"/>
  <c r="CO321"/>
  <c r="CJ322"/>
  <c r="DF343"/>
  <c r="CI343"/>
  <c r="DA343"/>
  <c r="CQ343"/>
  <c r="CR342"/>
  <c r="CJ343"/>
  <c r="CN343"/>
  <c r="CY343"/>
  <c r="CM300"/>
  <c r="CI300"/>
  <c r="CY300"/>
  <c r="CH300"/>
  <c r="CR299"/>
  <c r="DD300"/>
  <c r="CV299"/>
  <c r="CU300"/>
  <c r="CT311"/>
  <c r="DH311"/>
  <c r="CM311"/>
  <c r="CD310"/>
  <c r="BV312"/>
  <c r="BW312" s="1"/>
  <c r="CU311"/>
  <c r="CF310"/>
  <c r="CX311"/>
  <c r="CQ311"/>
  <c r="CT333"/>
  <c r="CE333"/>
  <c r="CX333"/>
  <c r="CK333"/>
  <c r="CO332"/>
  <c r="CY333"/>
  <c r="CD332"/>
  <c r="BV334"/>
  <c r="BW334" s="1"/>
  <c r="CM289"/>
  <c r="CU289"/>
  <c r="CO288"/>
  <c r="CP289"/>
  <c r="CR288"/>
  <c r="CQ289"/>
  <c r="DF289"/>
  <c r="DH289"/>
  <c r="CM344"/>
  <c r="DE344"/>
  <c r="CY344"/>
  <c r="CF343"/>
  <c r="DF344"/>
  <c r="CX344"/>
  <c r="CI344"/>
  <c r="DF322"/>
  <c r="CH322"/>
  <c r="CZ322"/>
  <c r="CV321"/>
  <c r="CP322"/>
  <c r="CT322"/>
  <c r="DE322"/>
  <c r="CM343"/>
  <c r="CZ343"/>
  <c r="CG343"/>
  <c r="CD342"/>
  <c r="BV344"/>
  <c r="BW344" s="1"/>
  <c r="CX343"/>
  <c r="DD343"/>
  <c r="CV342"/>
  <c r="DC343"/>
  <c r="CS300"/>
  <c r="DC300"/>
  <c r="CN300"/>
  <c r="CZ300"/>
  <c r="CQ300"/>
  <c r="CF299"/>
  <c r="CJ300"/>
  <c r="DE300"/>
  <c r="DB311"/>
  <c r="DF311"/>
  <c r="CN311"/>
  <c r="CI311"/>
  <c r="CO310"/>
  <c r="CG311"/>
  <c r="CW311"/>
  <c r="DC311"/>
  <c r="DG332"/>
  <c r="DJ332" s="1"/>
  <c r="CH333"/>
  <c r="CR332"/>
  <c r="CI333"/>
  <c r="CS333"/>
  <c r="CQ333"/>
  <c r="CL333"/>
  <c r="CU333"/>
  <c r="DC289"/>
  <c r="CJ289"/>
  <c r="CT289"/>
  <c r="CW289"/>
  <c r="CS289"/>
  <c r="CK289"/>
  <c r="DA289"/>
  <c r="DE289"/>
  <c r="CV343"/>
  <c r="CE344"/>
  <c r="DA344"/>
  <c r="CH344"/>
  <c r="CN344"/>
  <c r="CP344"/>
  <c r="DD344"/>
  <c r="CZ344"/>
  <c r="CR321"/>
  <c r="CE322"/>
  <c r="CN322"/>
  <c r="CI322"/>
  <c r="CK322"/>
  <c r="CG322"/>
  <c r="CX322"/>
  <c r="DC322"/>
  <c r="CT343"/>
  <c r="CW343"/>
  <c r="CO342"/>
  <c r="DG342"/>
  <c r="DJ342" s="1"/>
  <c r="DH343"/>
  <c r="CK343"/>
  <c r="CH343"/>
  <c r="DE343"/>
  <c r="DA300"/>
  <c r="CD299"/>
  <c r="BV301"/>
  <c r="BW301" s="1"/>
  <c r="DB300"/>
  <c r="CG300"/>
  <c r="CO299"/>
  <c r="CE300"/>
  <c r="CK300"/>
  <c r="CJ311"/>
  <c r="CP311"/>
  <c r="CS311"/>
  <c r="DD311"/>
  <c r="CR310"/>
  <c r="DE311"/>
  <c r="CL311"/>
  <c r="CH311"/>
  <c r="CM333"/>
  <c r="CP333"/>
  <c r="CZ333"/>
  <c r="DF333"/>
  <c r="CV332"/>
  <c r="CW333"/>
  <c r="DB333"/>
  <c r="DE333"/>
  <c r="CZ289"/>
  <c r="CH289"/>
  <c r="CG289"/>
  <c r="CV288"/>
  <c r="CY289"/>
  <c r="CX289"/>
  <c r="CE289"/>
  <c r="AJ303"/>
  <c r="CB291"/>
  <c r="AJ325"/>
  <c r="CB313"/>
  <c r="DL286"/>
  <c r="DN286" s="1"/>
  <c r="DO286" s="1"/>
  <c r="CB302"/>
  <c r="AJ314"/>
  <c r="AJ336"/>
  <c r="CB324"/>
  <c r="DK320"/>
  <c r="DK309"/>
  <c r="DJ285" i="7"/>
  <c r="DK285" s="1"/>
  <c r="DL319" i="8"/>
  <c r="DN319" s="1"/>
  <c r="DO319" s="1"/>
  <c r="DI331"/>
  <c r="DK287"/>
  <c r="AJ347"/>
  <c r="CB335"/>
  <c r="CB346"/>
  <c r="DJ331"/>
  <c r="CX267"/>
  <c r="DF256"/>
  <c r="CM256"/>
  <c r="CF277"/>
  <c r="CI256"/>
  <c r="CL278"/>
  <c r="CH278"/>
  <c r="CQ267"/>
  <c r="CU267"/>
  <c r="CJ267"/>
  <c r="DH256"/>
  <c r="DA267"/>
  <c r="CD277"/>
  <c r="CO277"/>
  <c r="CT267"/>
  <c r="CK278"/>
  <c r="CL267"/>
  <c r="CT278"/>
  <c r="CP278"/>
  <c r="DF267"/>
  <c r="CY267"/>
  <c r="CG256"/>
  <c r="CM267"/>
  <c r="CL256"/>
  <c r="CR255"/>
  <c r="CK267"/>
  <c r="CN256"/>
  <c r="CG267"/>
  <c r="CW278"/>
  <c r="CS278"/>
  <c r="DB267"/>
  <c r="CZ267"/>
  <c r="CE256"/>
  <c r="DG277"/>
  <c r="DC278"/>
  <c r="CJ256"/>
  <c r="CO255"/>
  <c r="CR266"/>
  <c r="CK256"/>
  <c r="CH267"/>
  <c r="CU256"/>
  <c r="CN278"/>
  <c r="CQ256"/>
  <c r="CJ278"/>
  <c r="CZ256"/>
  <c r="CS267"/>
  <c r="CV255"/>
  <c r="CO266"/>
  <c r="DE278"/>
  <c r="DA278"/>
  <c r="DF278"/>
  <c r="DC267"/>
  <c r="CQ278"/>
  <c r="CM278"/>
  <c r="DC256"/>
  <c r="CV277"/>
  <c r="CY256"/>
  <c r="CR277"/>
  <c r="CV266"/>
  <c r="CD255"/>
  <c r="DD256"/>
  <c r="CW267"/>
  <c r="CI278"/>
  <c r="CE278"/>
  <c r="CT256"/>
  <c r="CP256"/>
  <c r="CY278"/>
  <c r="CU278"/>
  <c r="CN267"/>
  <c r="DD278"/>
  <c r="DG255"/>
  <c r="CZ278"/>
  <c r="CG278"/>
  <c r="CD266"/>
  <c r="CH256"/>
  <c r="CF266"/>
  <c r="CW256"/>
  <c r="DH267"/>
  <c r="CS256"/>
  <c r="DE267"/>
  <c r="DB256"/>
  <c r="CX256"/>
  <c r="DB278"/>
  <c r="CX278"/>
  <c r="DG266"/>
  <c r="CF255"/>
  <c r="DH278"/>
  <c r="CI267"/>
  <c r="CE267"/>
  <c r="DD267"/>
  <c r="DE256"/>
  <c r="CP267"/>
  <c r="DA256"/>
  <c r="A389"/>
  <c r="P349"/>
  <c r="A428"/>
  <c r="P388"/>
  <c r="A1346"/>
  <c r="P1306"/>
  <c r="A1385"/>
  <c r="A1425" s="1"/>
  <c r="A1465" s="1"/>
  <c r="P1345"/>
  <c r="P1464"/>
  <c r="A1504"/>
  <c r="A467"/>
  <c r="P427"/>
  <c r="A1067"/>
  <c r="P1027"/>
  <c r="A310"/>
  <c r="A350" s="1"/>
  <c r="P230"/>
  <c r="A908"/>
  <c r="A948" s="1"/>
  <c r="A988" s="1"/>
  <c r="A1028" s="1"/>
  <c r="P868"/>
  <c r="DM329" i="7"/>
  <c r="DM307"/>
  <c r="DO307" s="1"/>
  <c r="DP307" s="1"/>
  <c r="DL341"/>
  <c r="DJ341"/>
  <c r="DK341" s="1"/>
  <c r="CQ310"/>
  <c r="CJ310"/>
  <c r="DE310"/>
  <c r="DA310"/>
  <c r="CI310"/>
  <c r="DF310"/>
  <c r="CZ310"/>
  <c r="CL310"/>
  <c r="CH310"/>
  <c r="DG310"/>
  <c r="CV310"/>
  <c r="CF310"/>
  <c r="DI310"/>
  <c r="DH310"/>
  <c r="DD310"/>
  <c r="CR310"/>
  <c r="CE309"/>
  <c r="BW311"/>
  <c r="BX311" s="1"/>
  <c r="CK310"/>
  <c r="CW309"/>
  <c r="DB310"/>
  <c r="CX310"/>
  <c r="CU310"/>
  <c r="CS309"/>
  <c r="DC310"/>
  <c r="CY310"/>
  <c r="CT310"/>
  <c r="CG309"/>
  <c r="CP309"/>
  <c r="CN310"/>
  <c r="CO310"/>
  <c r="CM310"/>
  <c r="CF332"/>
  <c r="DF332"/>
  <c r="CH332"/>
  <c r="DG332"/>
  <c r="DA332"/>
  <c r="CQ332"/>
  <c r="CI332"/>
  <c r="DH332"/>
  <c r="CZ332"/>
  <c r="CJ332"/>
  <c r="CL332"/>
  <c r="DI332"/>
  <c r="DE332"/>
  <c r="CV332"/>
  <c r="CK332"/>
  <c r="DD332"/>
  <c r="CR332"/>
  <c r="CE331"/>
  <c r="BW333"/>
  <c r="BX333" s="1"/>
  <c r="DC332"/>
  <c r="CY332"/>
  <c r="CT332"/>
  <c r="CW331"/>
  <c r="DB332"/>
  <c r="CP331"/>
  <c r="CX332"/>
  <c r="CU332"/>
  <c r="CS331"/>
  <c r="CN332"/>
  <c r="CO332"/>
  <c r="CM332"/>
  <c r="CG331"/>
  <c r="DH365"/>
  <c r="DD365"/>
  <c r="CY365"/>
  <c r="CR365"/>
  <c r="CF365"/>
  <c r="DG365"/>
  <c r="DC365"/>
  <c r="CX365"/>
  <c r="CQ365"/>
  <c r="CJ365"/>
  <c r="CE364"/>
  <c r="BW366"/>
  <c r="BX366" s="1"/>
  <c r="CI365"/>
  <c r="DF365"/>
  <c r="DA365"/>
  <c r="CV365"/>
  <c r="CK365"/>
  <c r="DI365"/>
  <c r="DE365"/>
  <c r="CZ365"/>
  <c r="CU365"/>
  <c r="CL365"/>
  <c r="CH365"/>
  <c r="CP364"/>
  <c r="CT365"/>
  <c r="CW364"/>
  <c r="DB365"/>
  <c r="CS364"/>
  <c r="CG364"/>
  <c r="CO365"/>
  <c r="CM365"/>
  <c r="CN365"/>
  <c r="DF354"/>
  <c r="DH354"/>
  <c r="CJ354"/>
  <c r="DI354"/>
  <c r="DE354"/>
  <c r="CV354"/>
  <c r="CK354"/>
  <c r="CF354"/>
  <c r="DD354"/>
  <c r="CL354"/>
  <c r="CR354"/>
  <c r="CE353"/>
  <c r="BW355"/>
  <c r="BX355" s="1"/>
  <c r="DG354"/>
  <c r="DA354"/>
  <c r="CQ354"/>
  <c r="CI354"/>
  <c r="CZ354"/>
  <c r="CH354"/>
  <c r="CU354"/>
  <c r="CS353"/>
  <c r="DC354"/>
  <c r="CY354"/>
  <c r="CT354"/>
  <c r="CW353"/>
  <c r="DB354"/>
  <c r="CP353"/>
  <c r="CX354"/>
  <c r="CG353"/>
  <c r="CN354"/>
  <c r="CO354"/>
  <c r="CM354"/>
  <c r="CF343"/>
  <c r="DF343"/>
  <c r="CH343"/>
  <c r="DG343"/>
  <c r="DA343"/>
  <c r="CQ343"/>
  <c r="CI343"/>
  <c r="DH343"/>
  <c r="CZ343"/>
  <c r="CJ343"/>
  <c r="CL343"/>
  <c r="DI343"/>
  <c r="DE343"/>
  <c r="CV343"/>
  <c r="CK343"/>
  <c r="DD343"/>
  <c r="CR343"/>
  <c r="CE342"/>
  <c r="BW344"/>
  <c r="BX344" s="1"/>
  <c r="CT343"/>
  <c r="CW342"/>
  <c r="DB343"/>
  <c r="CY343"/>
  <c r="CU343"/>
  <c r="CS342"/>
  <c r="DC343"/>
  <c r="CX343"/>
  <c r="CP342"/>
  <c r="CO343"/>
  <c r="CM343"/>
  <c r="CN343"/>
  <c r="CG342"/>
  <c r="CR321"/>
  <c r="CE320"/>
  <c r="BW322"/>
  <c r="BX322" s="1"/>
  <c r="DG321"/>
  <c r="DA321"/>
  <c r="CQ321"/>
  <c r="CI321"/>
  <c r="DF321"/>
  <c r="CZ321"/>
  <c r="CH321"/>
  <c r="DH321"/>
  <c r="CJ321"/>
  <c r="DI321"/>
  <c r="DE321"/>
  <c r="CV321"/>
  <c r="CK321"/>
  <c r="CF321"/>
  <c r="DD321"/>
  <c r="CL321"/>
  <c r="DB321"/>
  <c r="CY321"/>
  <c r="CU321"/>
  <c r="CS320"/>
  <c r="DC321"/>
  <c r="CX321"/>
  <c r="CT321"/>
  <c r="CW320"/>
  <c r="CO321"/>
  <c r="CM321"/>
  <c r="CP320"/>
  <c r="CN321"/>
  <c r="CG320"/>
  <c r="CC311"/>
  <c r="AJ323"/>
  <c r="CC333"/>
  <c r="AJ345"/>
  <c r="CC355"/>
  <c r="AJ367"/>
  <c r="CC344"/>
  <c r="AJ356"/>
  <c r="CC322"/>
  <c r="AJ334"/>
  <c r="DL319"/>
  <c r="DM319" s="1"/>
  <c r="DO319" s="1"/>
  <c r="DP319" s="1"/>
  <c r="DL330"/>
  <c r="DL308"/>
  <c r="DM308" s="1"/>
  <c r="DO308" s="1"/>
  <c r="DP308" s="1"/>
  <c r="P629" i="8"/>
  <c r="A669"/>
  <c r="A709" s="1"/>
  <c r="A749" s="1"/>
  <c r="A789" s="1"/>
  <c r="A829" s="1"/>
  <c r="A869" s="1"/>
  <c r="BW288" i="7"/>
  <c r="BX288" s="1"/>
  <c r="CE286"/>
  <c r="CG286"/>
  <c r="CI287"/>
  <c r="CK287"/>
  <c r="CM287"/>
  <c r="CO287"/>
  <c r="CQ287"/>
  <c r="CS286"/>
  <c r="CU287"/>
  <c r="CW286"/>
  <c r="CY287"/>
  <c r="DA287"/>
  <c r="DC287"/>
  <c r="DE287"/>
  <c r="DI287"/>
  <c r="CF287"/>
  <c r="CH287"/>
  <c r="CJ287"/>
  <c r="CL287"/>
  <c r="CN287"/>
  <c r="CP286"/>
  <c r="CR287"/>
  <c r="CT287"/>
  <c r="CV287"/>
  <c r="CX287"/>
  <c r="CZ287"/>
  <c r="DB287"/>
  <c r="DD287"/>
  <c r="DF287"/>
  <c r="DH287"/>
  <c r="DG287"/>
  <c r="CF298"/>
  <c r="CH298"/>
  <c r="CJ298"/>
  <c r="CL298"/>
  <c r="CN298"/>
  <c r="CP297"/>
  <c r="CR298"/>
  <c r="CT298"/>
  <c r="CV298"/>
  <c r="CX298"/>
  <c r="CZ298"/>
  <c r="DB298"/>
  <c r="DF298"/>
  <c r="CE297"/>
  <c r="CG297"/>
  <c r="CI298"/>
  <c r="CK298"/>
  <c r="CM298"/>
  <c r="CO298"/>
  <c r="CQ298"/>
  <c r="CS297"/>
  <c r="CU298"/>
  <c r="CW297"/>
  <c r="CY298"/>
  <c r="DA298"/>
  <c r="DC298"/>
  <c r="DE298"/>
  <c r="DG298"/>
  <c r="DI298"/>
  <c r="DD298"/>
  <c r="AJ300"/>
  <c r="AJ312" s="1"/>
  <c r="CC288"/>
  <c r="DL296"/>
  <c r="DL285"/>
  <c r="CC299"/>
  <c r="DJ262"/>
  <c r="DK262" s="1"/>
  <c r="DJ207"/>
  <c r="DK207" s="1"/>
  <c r="DJ273"/>
  <c r="DK273" s="1"/>
  <c r="DJ218"/>
  <c r="DK218" s="1"/>
  <c r="DJ251"/>
  <c r="DK251" s="1"/>
  <c r="DJ229"/>
  <c r="DK229" s="1"/>
  <c r="CP263"/>
  <c r="CP274"/>
  <c r="CP230"/>
  <c r="CP219"/>
  <c r="CP241"/>
  <c r="CW263"/>
  <c r="CW274"/>
  <c r="CW230"/>
  <c r="CW219"/>
  <c r="CW241"/>
  <c r="CW252"/>
  <c r="CU264"/>
  <c r="CV264"/>
  <c r="CX264"/>
  <c r="CY264"/>
  <c r="CZ264"/>
  <c r="DA264"/>
  <c r="DB264"/>
  <c r="DC264"/>
  <c r="DD264"/>
  <c r="DE264"/>
  <c r="DF264"/>
  <c r="CU275"/>
  <c r="CV275"/>
  <c r="CX275"/>
  <c r="CY275"/>
  <c r="CZ275"/>
  <c r="DA275"/>
  <c r="DB275"/>
  <c r="DC275"/>
  <c r="DD275"/>
  <c r="DE275"/>
  <c r="DF275"/>
  <c r="CU231"/>
  <c r="CV231"/>
  <c r="CX231"/>
  <c r="CY231"/>
  <c r="CZ231"/>
  <c r="DA231"/>
  <c r="DB231"/>
  <c r="DC231"/>
  <c r="DD231"/>
  <c r="DE231"/>
  <c r="DF231"/>
  <c r="CU220"/>
  <c r="CV220"/>
  <c r="CX220"/>
  <c r="CY220"/>
  <c r="CZ220"/>
  <c r="DA220"/>
  <c r="DB220"/>
  <c r="DC220"/>
  <c r="DD220"/>
  <c r="DE220"/>
  <c r="DF220"/>
  <c r="CU242"/>
  <c r="CV242"/>
  <c r="CX242"/>
  <c r="CY242"/>
  <c r="CZ242"/>
  <c r="DA242"/>
  <c r="DB242"/>
  <c r="DC242"/>
  <c r="DD242"/>
  <c r="DE242"/>
  <c r="DF242"/>
  <c r="CX253"/>
  <c r="CY253"/>
  <c r="CZ253"/>
  <c r="DA253"/>
  <c r="DB253"/>
  <c r="DC253"/>
  <c r="DE253"/>
  <c r="DF253"/>
  <c r="CS263"/>
  <c r="CS274"/>
  <c r="CS230"/>
  <c r="CS219"/>
  <c r="CS241"/>
  <c r="CS252"/>
  <c r="CQ264"/>
  <c r="CQ275"/>
  <c r="CQ231"/>
  <c r="CQ220"/>
  <c r="CQ393" s="1"/>
  <c r="CQ242"/>
  <c r="CJ264"/>
  <c r="CJ275"/>
  <c r="CJ231"/>
  <c r="CJ220"/>
  <c r="CJ242"/>
  <c r="CJ253"/>
  <c r="CF264"/>
  <c r="CF275"/>
  <c r="CF231"/>
  <c r="CF220"/>
  <c r="CF242"/>
  <c r="CF253"/>
  <c r="CT264"/>
  <c r="CT275"/>
  <c r="CT231"/>
  <c r="AX393"/>
  <c r="CT220"/>
  <c r="CT242"/>
  <c r="CT253"/>
  <c r="A115" i="8"/>
  <c r="A155" s="1"/>
  <c r="A195" s="1"/>
  <c r="P75"/>
  <c r="P305"/>
  <c r="P271"/>
  <c r="A231"/>
  <c r="P856"/>
  <c r="P888"/>
  <c r="P973"/>
  <c r="P464"/>
  <c r="P1014"/>
  <c r="P934"/>
  <c r="A550"/>
  <c r="P550" s="1"/>
  <c r="A630"/>
  <c r="P382"/>
  <c r="P154"/>
  <c r="P192"/>
  <c r="A272"/>
  <c r="P346"/>
  <c r="A583"/>
  <c r="P583" s="1"/>
  <c r="A37"/>
  <c r="A76"/>
  <c r="P36"/>
  <c r="P807"/>
  <c r="P1090"/>
  <c r="P1499"/>
  <c r="P729"/>
  <c r="DH220" i="7"/>
  <c r="DH242"/>
  <c r="DI220"/>
  <c r="DI393" s="1"/>
  <c r="DI231"/>
  <c r="DH275"/>
  <c r="DI233"/>
  <c r="DI242"/>
  <c r="DI275"/>
  <c r="DH231"/>
  <c r="DI264"/>
  <c r="DH264"/>
  <c r="DH253"/>
  <c r="DI253"/>
  <c r="BR393"/>
  <c r="BS393"/>
  <c r="BP393"/>
  <c r="CC254"/>
  <c r="AJ255"/>
  <c r="AJ244"/>
  <c r="CC243"/>
  <c r="AJ266"/>
  <c r="AJ277"/>
  <c r="AJ289" s="1"/>
  <c r="CC265"/>
  <c r="CC276"/>
  <c r="AJ233"/>
  <c r="CC232"/>
  <c r="CC221"/>
  <c r="CB257" i="8"/>
  <c r="AJ269"/>
  <c r="CB268"/>
  <c r="AJ280"/>
  <c r="AJ292" s="1"/>
  <c r="CB279"/>
  <c r="DM346"/>
  <c r="BT324"/>
  <c r="BR345" i="7"/>
  <c r="AX356"/>
  <c r="BP312"/>
  <c r="AR334"/>
  <c r="AY266"/>
  <c r="AS334"/>
  <c r="AP345"/>
  <c r="AR335" i="8"/>
  <c r="AQ291"/>
  <c r="AQ346"/>
  <c r="AP289" i="7"/>
  <c r="BT334"/>
  <c r="AW280" i="8"/>
  <c r="BQ324"/>
  <c r="AR266" i="7"/>
  <c r="AY312"/>
  <c r="DN276"/>
  <c r="AT266"/>
  <c r="AR255"/>
  <c r="BJ280" i="8"/>
  <c r="BR233" i="7"/>
  <c r="BH277"/>
  <c r="BK254"/>
  <c r="AL233"/>
  <c r="AW323"/>
  <c r="BC367"/>
  <c r="BL291" i="8"/>
  <c r="AL367" i="7"/>
  <c r="AY313" i="8"/>
  <c r="AS255" i="7"/>
  <c r="BH302" i="8"/>
  <c r="BM291"/>
  <c r="BB346"/>
  <c r="AW255" i="7"/>
  <c r="BL266"/>
  <c r="BS312"/>
  <c r="BF266"/>
  <c r="AP244"/>
  <c r="BQ233"/>
  <c r="BG335" i="8"/>
  <c r="AM233" i="7"/>
  <c r="BB313" i="8"/>
  <c r="BP266" i="7"/>
  <c r="AM356"/>
  <c r="AX324" i="8"/>
  <c r="BD334" i="7"/>
  <c r="BE277"/>
  <c r="BU266"/>
  <c r="BD313" i="8"/>
  <c r="BP302"/>
  <c r="BM312" i="7"/>
  <c r="BK300"/>
  <c r="BO323"/>
  <c r="AN244"/>
  <c r="BM277"/>
  <c r="AT356"/>
  <c r="BF356"/>
  <c r="BH266"/>
  <c r="BS345"/>
  <c r="BN244"/>
  <c r="BN356"/>
  <c r="AP302" i="8"/>
  <c r="AO300" i="7"/>
  <c r="DN265"/>
  <c r="BN277"/>
  <c r="BM269" i="8"/>
  <c r="BC255" i="7"/>
  <c r="AM300"/>
  <c r="BI346" i="8"/>
  <c r="AQ367" i="7"/>
  <c r="BI244"/>
  <c r="AT335" i="8"/>
  <c r="BH334" i="7"/>
  <c r="BT277"/>
  <c r="BG300"/>
  <c r="AN266"/>
  <c r="BQ277"/>
  <c r="BN324" i="8"/>
  <c r="BC289" i="7"/>
  <c r="BH300"/>
  <c r="BJ323"/>
  <c r="AT334"/>
  <c r="BG277"/>
  <c r="BH244"/>
  <c r="AN313" i="8"/>
  <c r="AV334" i="7"/>
  <c r="BC254"/>
  <c r="BI312"/>
  <c r="BS313" i="8"/>
  <c r="AV289" i="7"/>
  <c r="AV233"/>
  <c r="BI324" i="8"/>
  <c r="BR346"/>
  <c r="DN344" i="7"/>
  <c r="BD266"/>
  <c r="BA323"/>
  <c r="BP313" i="8"/>
  <c r="BJ334" i="7"/>
  <c r="BM356"/>
  <c r="BF300"/>
  <c r="BO335" i="8"/>
  <c r="AP313"/>
  <c r="BL345" i="7"/>
  <c r="BJ356"/>
  <c r="BI233"/>
  <c r="BO289"/>
  <c r="BR312"/>
  <c r="AW335" i="8"/>
  <c r="AS244" i="7"/>
  <c r="BI277"/>
  <c r="AQ335" i="8"/>
  <c r="BE300" i="7"/>
  <c r="BI335" i="8"/>
  <c r="AO313"/>
  <c r="AN324"/>
  <c r="BK313"/>
  <c r="BK324"/>
  <c r="BO233" i="7"/>
  <c r="AW324" i="8"/>
  <c r="BK323" i="7"/>
  <c r="AS302" i="8"/>
  <c r="BM313"/>
  <c r="AO323" i="7"/>
  <c r="AY300"/>
  <c r="BA346" i="8"/>
  <c r="AM289" i="7"/>
  <c r="BL255"/>
  <c r="BO312"/>
  <c r="BH291" i="8"/>
  <c r="BN302"/>
  <c r="BO334" i="7"/>
  <c r="AV367"/>
  <c r="AY334"/>
  <c r="BO280" i="8"/>
  <c r="AU324"/>
  <c r="AO280"/>
  <c r="BN289" i="7"/>
  <c r="BB277"/>
  <c r="AL255"/>
  <c r="BQ313" i="8"/>
  <c r="AS312" i="7"/>
  <c r="BI289"/>
  <c r="BN233"/>
  <c r="BS324" i="8"/>
  <c r="BU323" i="7"/>
  <c r="BP289"/>
  <c r="BC300"/>
  <c r="AS277"/>
  <c r="BM280" i="8"/>
  <c r="BD280"/>
  <c r="AT277" i="7"/>
  <c r="BO277"/>
  <c r="BK289"/>
  <c r="BR313" i="8"/>
  <c r="AO356" i="7"/>
  <c r="AN277"/>
  <c r="AP346" i="8"/>
  <c r="BI266" i="7"/>
  <c r="AU356"/>
  <c r="AS300"/>
  <c r="AQ289"/>
  <c r="BR269" i="8"/>
  <c r="AU345" i="7"/>
  <c r="BN280" i="8"/>
  <c r="BP300" i="7"/>
  <c r="AU277"/>
  <c r="AL302" i="8"/>
  <c r="BK269"/>
  <c r="BC313"/>
  <c r="BI269"/>
  <c r="BO367" i="7"/>
  <c r="AW277"/>
  <c r="AV346" i="8"/>
  <c r="BL312" i="7"/>
  <c r="BB244"/>
  <c r="AQ280" i="8"/>
  <c r="AN280"/>
  <c r="BM302"/>
  <c r="BP233" i="7"/>
  <c r="AN300"/>
  <c r="AQ324" i="8"/>
  <c r="AX280"/>
  <c r="AL334" i="7"/>
  <c r="BP356"/>
  <c r="AS356"/>
  <c r="BQ356"/>
  <c r="AV266"/>
  <c r="BT255"/>
  <c r="BA324" i="8"/>
  <c r="AW367" i="7"/>
  <c r="AZ335" i="8"/>
  <c r="AS233" i="7"/>
  <c r="AW345"/>
  <c r="AQ356"/>
  <c r="BK346" i="8"/>
  <c r="AN312" i="7"/>
  <c r="AZ302" i="8"/>
  <c r="AS346"/>
  <c r="BA367" i="7"/>
  <c r="BA289"/>
  <c r="AR302" i="8"/>
  <c r="AW291"/>
  <c r="BK345" i="7"/>
  <c r="BH356"/>
  <c r="BF323"/>
  <c r="BQ266"/>
  <c r="BT313" i="8"/>
  <c r="AZ345" i="7"/>
  <c r="AU335" i="8"/>
  <c r="BJ233" i="7"/>
  <c r="BO255"/>
  <c r="BO346" i="8"/>
  <c r="AZ255" i="7"/>
  <c r="BR334"/>
  <c r="BS255"/>
  <c r="AR269" i="8"/>
  <c r="AO255" i="7"/>
  <c r="BF345"/>
  <c r="BT291" i="8"/>
  <c r="BO356" i="7"/>
  <c r="BF335" i="8"/>
  <c r="AO312" i="7"/>
  <c r="BT302" i="8"/>
  <c r="AX277" i="7"/>
  <c r="BM324" i="8"/>
  <c r="AO302"/>
  <c r="AX266" i="7"/>
  <c r="BP345"/>
  <c r="AR346" i="8"/>
  <c r="BD269"/>
  <c r="BB302"/>
  <c r="AM266" i="7"/>
  <c r="BG244"/>
  <c r="AW289"/>
  <c r="BS334"/>
  <c r="BB335" i="8"/>
  <c r="AN335"/>
  <c r="AS266" i="7"/>
  <c r="BA255"/>
  <c r="AN233"/>
  <c r="AX367"/>
  <c r="BB367"/>
  <c r="AP291" i="8"/>
  <c r="BJ244" i="7"/>
  <c r="BM346" i="8"/>
  <c r="AN302"/>
  <c r="BP244" i="7"/>
  <c r="AQ269" i="8"/>
  <c r="BJ266" i="7"/>
  <c r="AX233"/>
  <c r="AL266"/>
  <c r="AT345"/>
  <c r="BQ289"/>
  <c r="AZ313" i="8"/>
  <c r="AP277" i="7"/>
  <c r="DM335" i="8"/>
  <c r="AO346"/>
  <c r="BL233" i="7"/>
  <c r="BK356"/>
  <c r="AR291" i="8"/>
  <c r="AX345" i="7"/>
  <c r="AV300"/>
  <c r="AT280" i="8"/>
  <c r="BA313"/>
  <c r="BC277" i="7"/>
  <c r="AS367"/>
  <c r="BI255"/>
  <c r="BC233"/>
  <c r="AP324" i="8"/>
  <c r="BU356" i="7"/>
  <c r="BP335" i="8"/>
  <c r="AU300" i="7"/>
  <c r="AL323"/>
  <c r="BC244"/>
  <c r="BO313" i="8"/>
  <c r="DM324"/>
  <c r="AV345" i="7"/>
  <c r="BM289"/>
  <c r="AM367"/>
  <c r="AM255"/>
  <c r="BS291" i="8"/>
  <c r="AQ323" i="7"/>
  <c r="DN299"/>
  <c r="BP291" i="8"/>
  <c r="BJ302"/>
  <c r="BE313"/>
  <c r="BL313"/>
  <c r="AT312" i="7"/>
  <c r="BA345"/>
  <c r="BA334"/>
  <c r="BM367"/>
  <c r="BD255"/>
  <c r="AQ313" i="8"/>
  <c r="AY277" i="7"/>
  <c r="AP280" i="8"/>
  <c r="BF233" i="7"/>
  <c r="BO345"/>
  <c r="BT345"/>
  <c r="BR367"/>
  <c r="BN367"/>
  <c r="BN335" i="8"/>
  <c r="BJ312" i="7"/>
  <c r="BQ312"/>
  <c r="AY269" i="8"/>
  <c r="BD346"/>
  <c r="AT291"/>
  <c r="BB266" i="7"/>
  <c r="BD277"/>
  <c r="AU346" i="8"/>
  <c r="BO300" i="7"/>
  <c r="BJ367"/>
  <c r="BI334"/>
  <c r="AM312"/>
  <c r="BF334"/>
  <c r="BC334"/>
  <c r="BB323"/>
  <c r="BA302" i="8"/>
  <c r="BR266" i="7"/>
  <c r="AZ300"/>
  <c r="AN269" i="8"/>
  <c r="BN334" i="7"/>
  <c r="BG367"/>
  <c r="BS346" i="8"/>
  <c r="BH346"/>
  <c r="AU289" i="7"/>
  <c r="AR233"/>
  <c r="AY280" i="8"/>
  <c r="BA300" i="7"/>
  <c r="AY324" i="8"/>
  <c r="BE356" i="7"/>
  <c r="AO291" i="8"/>
  <c r="AM313"/>
  <c r="BE345" i="7"/>
  <c r="AY346" i="8"/>
  <c r="AL313"/>
  <c r="AQ233" i="7"/>
  <c r="AY367"/>
  <c r="BH269" i="8"/>
  <c r="AS289" i="7"/>
  <c r="BE280" i="8"/>
  <c r="AR280"/>
  <c r="AZ280"/>
  <c r="BS280"/>
  <c r="BC323" i="7"/>
  <c r="BM335" i="8"/>
  <c r="AO345" i="7"/>
  <c r="AZ324" i="8"/>
  <c r="AU313"/>
  <c r="AR345" i="7"/>
  <c r="BD356"/>
  <c r="BK312"/>
  <c r="AX323"/>
  <c r="BR280" i="8"/>
  <c r="BG289" i="7"/>
  <c r="BK367"/>
  <c r="BE266"/>
  <c r="BT367"/>
  <c r="BL244"/>
  <c r="AY233"/>
  <c r="BU312"/>
  <c r="DN355"/>
  <c r="BH367"/>
  <c r="AS323"/>
  <c r="DN288"/>
  <c r="BS335" i="8"/>
  <c r="BP346"/>
  <c r="BR356" i="7"/>
  <c r="AR313" i="8"/>
  <c r="BN300" i="7"/>
  <c r="BG334"/>
  <c r="AP300"/>
  <c r="BI291" i="8"/>
  <c r="BA277" i="7"/>
  <c r="AQ334"/>
  <c r="BC324" i="8"/>
  <c r="BH312" i="7"/>
  <c r="BC266"/>
  <c r="BS277"/>
  <c r="AW313" i="8"/>
  <c r="AP233" i="7"/>
  <c r="AN356"/>
  <c r="BN312"/>
  <c r="AO266"/>
  <c r="AV302" i="8"/>
  <c r="AV244" i="7"/>
  <c r="AN346" i="8"/>
  <c r="BM323" i="7"/>
  <c r="BI280" i="8"/>
  <c r="BL335"/>
  <c r="AR324"/>
  <c r="DN333" i="7"/>
  <c r="BN269" i="8"/>
  <c r="AM269"/>
  <c r="BM266" i="7"/>
  <c r="AT323"/>
  <c r="BO299"/>
  <c r="BH324" i="8"/>
  <c r="BI367" i="7"/>
  <c r="DM302" i="8"/>
  <c r="BM244" i="7"/>
  <c r="AQ255"/>
  <c r="BB291" i="8"/>
  <c r="AM244" i="7"/>
  <c r="AY335" i="8"/>
  <c r="AV356" i="7"/>
  <c r="BQ300"/>
  <c r="BF291" i="8"/>
  <c r="AT367" i="7"/>
  <c r="BI300"/>
  <c r="AO289"/>
  <c r="AN345"/>
  <c r="AW312"/>
  <c r="AW300"/>
  <c r="BL280" i="8"/>
  <c r="BQ244" i="7"/>
  <c r="BD324" i="8"/>
  <c r="BR289" i="7"/>
  <c r="AO324" i="8"/>
  <c r="DM280"/>
  <c r="AZ323" i="7"/>
  <c r="AM334"/>
  <c r="BT280" i="8"/>
  <c r="AM346"/>
  <c r="BG324"/>
  <c r="BJ313"/>
  <c r="BH233" i="7"/>
  <c r="AV269" i="8"/>
  <c r="AN334" i="7"/>
  <c r="BJ269" i="8"/>
  <c r="BO269"/>
  <c r="BR335"/>
  <c r="AT269"/>
  <c r="BT269"/>
  <c r="BM334" i="7"/>
  <c r="BU277"/>
  <c r="BK302" i="8"/>
  <c r="BL356" i="7"/>
  <c r="AW302" i="8"/>
  <c r="BL324"/>
  <c r="AQ345" i="7"/>
  <c r="AT300"/>
  <c r="AY302" i="8"/>
  <c r="BJ291"/>
  <c r="BA233" i="7"/>
  <c r="BR300"/>
  <c r="BD302" i="8"/>
  <c r="BB324"/>
  <c r="AX255" i="7"/>
  <c r="AL269" i="8"/>
  <c r="BR324"/>
  <c r="AV312" i="7"/>
  <c r="AU266"/>
  <c r="AX291" i="8"/>
  <c r="BT289" i="7"/>
  <c r="BR323"/>
  <c r="BB334"/>
  <c r="AS335" i="8"/>
  <c r="BE269"/>
  <c r="BO266" i="7"/>
  <c r="BA266"/>
  <c r="BA280" i="8"/>
  <c r="AL289" i="7"/>
  <c r="AR356"/>
  <c r="BM300"/>
  <c r="BJ335" i="8"/>
  <c r="BA269"/>
  <c r="BC269"/>
  <c r="AX335"/>
  <c r="BH280"/>
  <c r="BG345" i="7"/>
  <c r="BL302" i="8"/>
  <c r="BB300" i="7"/>
  <c r="AY289"/>
  <c r="AQ300"/>
  <c r="DM291" i="8"/>
  <c r="AR244" i="7"/>
  <c r="BA356"/>
  <c r="BC346" i="8"/>
  <c r="DN254" i="7"/>
  <c r="BE324" i="8"/>
  <c r="AY255" i="7"/>
  <c r="BP323"/>
  <c r="AO335" i="8"/>
  <c r="BS323" i="7"/>
  <c r="AS324" i="8"/>
  <c r="BG255" i="7"/>
  <c r="BQ334"/>
  <c r="BO291" i="8"/>
  <c r="AZ346"/>
  <c r="AM323" i="7"/>
  <c r="AL291" i="8"/>
  <c r="BN313"/>
  <c r="AT346"/>
  <c r="BO302"/>
  <c r="BB233" i="7"/>
  <c r="AO277"/>
  <c r="AW266"/>
  <c r="BH255"/>
  <c r="BG269" i="8"/>
  <c r="AL244" i="7"/>
  <c r="BB289"/>
  <c r="AN367"/>
  <c r="AY291" i="8"/>
  <c r="BJ289" i="7"/>
  <c r="BP324" i="8"/>
  <c r="AM324"/>
  <c r="BS367" i="7"/>
  <c r="AM291" i="8"/>
  <c r="AT255" i="7"/>
  <c r="BC302" i="8"/>
  <c r="AZ367" i="7"/>
  <c r="AW233"/>
  <c r="BF289"/>
  <c r="AU312"/>
  <c r="AV323"/>
  <c r="BF346" i="8"/>
  <c r="BH313"/>
  <c r="BC280"/>
  <c r="AW334" i="7"/>
  <c r="BF302" i="8"/>
  <c r="BD312" i="7"/>
  <c r="BT356"/>
  <c r="BB280" i="8"/>
  <c r="BS300" i="7"/>
  <c r="BQ346" i="8"/>
  <c r="AZ244" i="7"/>
  <c r="BL367"/>
  <c r="BB269" i="8"/>
  <c r="BS269"/>
  <c r="AX300" i="7"/>
  <c r="BF313" i="8"/>
  <c r="BD367" i="7"/>
  <c r="BM255"/>
  <c r="AX346" i="8"/>
  <c r="BL269"/>
  <c r="AQ266" i="7"/>
  <c r="BT323"/>
  <c r="BK335" i="8"/>
  <c r="BE346"/>
  <c r="AU367" i="7"/>
  <c r="BP269" i="8"/>
  <c r="AX313"/>
  <c r="AU323" i="7"/>
  <c r="AS345"/>
  <c r="BB345"/>
  <c r="BK233"/>
  <c r="BD289"/>
  <c r="BG312"/>
  <c r="BQ335" i="8"/>
  <c r="AS313"/>
  <c r="BG356" i="7"/>
  <c r="BN255"/>
  <c r="BH323"/>
  <c r="AU244"/>
  <c r="AT289"/>
  <c r="BU300"/>
  <c r="BT312"/>
  <c r="AY345"/>
  <c r="BI302" i="8"/>
  <c r="AV255" i="7"/>
  <c r="BQ367"/>
  <c r="AW254"/>
  <c r="DN311"/>
  <c r="AO233"/>
  <c r="BD300"/>
  <c r="AP269" i="8"/>
  <c r="BJ346"/>
  <c r="BL334" i="7"/>
  <c r="AT324" i="8"/>
  <c r="BG280"/>
  <c r="DM313"/>
  <c r="BP367" i="7"/>
  <c r="AP356"/>
  <c r="BE367"/>
  <c r="BL277"/>
  <c r="BS233"/>
  <c r="BB254"/>
  <c r="AR300"/>
  <c r="AL356"/>
  <c r="AS291" i="8"/>
  <c r="AN289" i="7"/>
  <c r="AR367"/>
  <c r="BJ255"/>
  <c r="AZ269" i="8"/>
  <c r="BQ280"/>
  <c r="AP266" i="7"/>
  <c r="BU289"/>
  <c r="BK266"/>
  <c r="BQ291" i="8"/>
  <c r="BC291"/>
  <c r="BE302"/>
  <c r="BT346"/>
  <c r="AP323" i="7"/>
  <c r="BC345"/>
  <c r="BD323"/>
  <c r="AQ312"/>
  <c r="BL346" i="8"/>
  <c r="BR244" i="7"/>
  <c r="AY244"/>
  <c r="AV277"/>
  <c r="AL346" i="8"/>
  <c r="BJ345" i="7"/>
  <c r="BR255"/>
  <c r="AZ356"/>
  <c r="BS302" i="8"/>
  <c r="BN346"/>
  <c r="BQ269"/>
  <c r="DM269"/>
  <c r="BA335"/>
  <c r="AU233" i="7"/>
  <c r="BE255"/>
  <c r="AX334"/>
  <c r="AR289"/>
  <c r="BQ345"/>
  <c r="BL289"/>
  <c r="BF367"/>
  <c r="AZ233"/>
  <c r="AS269" i="8"/>
  <c r="BR302"/>
  <c r="AW356" i="7"/>
  <c r="BE312"/>
  <c r="BH335" i="8"/>
  <c r="BA312" i="7"/>
  <c r="BB312"/>
  <c r="BG233"/>
  <c r="AP255"/>
  <c r="BE233"/>
  <c r="BG302" i="8"/>
  <c r="BL300" i="7"/>
  <c r="AO367"/>
  <c r="AX254"/>
  <c r="AT302" i="8"/>
  <c r="BS289" i="7"/>
  <c r="BF269" i="8"/>
  <c r="BC335"/>
  <c r="BD291"/>
  <c r="BC356" i="7"/>
  <c r="AL300"/>
  <c r="AL345"/>
  <c r="AM335" i="8"/>
  <c r="BK280"/>
  <c r="AW244" i="7"/>
  <c r="BP277"/>
  <c r="BK334"/>
  <c r="BO324" i="8"/>
  <c r="AL335"/>
  <c r="BK291"/>
  <c r="AU269"/>
  <c r="AV291"/>
  <c r="AZ312" i="7"/>
  <c r="AU302" i="8"/>
  <c r="AX302"/>
  <c r="BD345" i="7"/>
  <c r="AN255"/>
  <c r="AM302" i="8"/>
  <c r="BG266" i="7"/>
  <c r="BJ300"/>
  <c r="BS356"/>
  <c r="BK277"/>
  <c r="AV335" i="8"/>
  <c r="AZ291"/>
  <c r="BF312" i="7"/>
  <c r="BT266"/>
  <c r="BB356"/>
  <c r="AZ289"/>
  <c r="BU255"/>
  <c r="AZ334"/>
  <c r="AO334"/>
  <c r="BU334"/>
  <c r="AW269" i="8"/>
  <c r="BA291"/>
  <c r="BI356" i="7"/>
  <c r="BG323"/>
  <c r="AV313" i="8"/>
  <c r="AR312" i="7"/>
  <c r="BE334"/>
  <c r="AT244"/>
  <c r="BA244"/>
  <c r="BU345"/>
  <c r="AS280" i="8"/>
  <c r="BU367" i="7"/>
  <c r="AM345"/>
  <c r="BL323"/>
  <c r="DN322"/>
  <c r="AZ266"/>
  <c r="AX312"/>
  <c r="BI323"/>
  <c r="BH345"/>
  <c r="BF324" i="8"/>
  <c r="BN266" i="7"/>
  <c r="BO244"/>
  <c r="BG291" i="8"/>
  <c r="AQ302"/>
  <c r="AL324"/>
  <c r="BN345" i="7"/>
  <c r="BP280" i="8"/>
  <c r="AZ277" i="7"/>
  <c r="BG346" i="8"/>
  <c r="BQ255" i="7"/>
  <c r="BC312"/>
  <c r="BK244"/>
  <c r="BM233"/>
  <c r="AM280" i="8"/>
  <c r="AY323" i="7"/>
  <c r="BM345"/>
  <c r="BT335" i="8"/>
  <c r="AU334" i="7"/>
  <c r="BS244"/>
  <c r="BE291" i="8"/>
  <c r="BD244" i="7"/>
  <c r="BQ323"/>
  <c r="BI313" i="8"/>
  <c r="AN323" i="7"/>
  <c r="AT233"/>
  <c r="AO269" i="8"/>
  <c r="AP312" i="7"/>
  <c r="AV280" i="8"/>
  <c r="AU291"/>
  <c r="AY356" i="7"/>
  <c r="BB255"/>
  <c r="AL312"/>
  <c r="AP367"/>
  <c r="BP255"/>
  <c r="BE335" i="8"/>
  <c r="BK255" i="7"/>
  <c r="BN291" i="8"/>
  <c r="BE323" i="7"/>
  <c r="BG313" i="8"/>
  <c r="BT300" i="7"/>
  <c r="AO244"/>
  <c r="AU255"/>
  <c r="BN323"/>
  <c r="BF280" i="8"/>
  <c r="AU280"/>
  <c r="AX244" i="7"/>
  <c r="AQ244"/>
  <c r="AV324" i="8"/>
  <c r="BD233" i="7"/>
  <c r="BF244"/>
  <c r="BQ302" i="8"/>
  <c r="BI345" i="7"/>
  <c r="AX269" i="8"/>
  <c r="AR323" i="7"/>
  <c r="BR291" i="8"/>
  <c r="AP335"/>
  <c r="BS266" i="7"/>
  <c r="BD335" i="8"/>
  <c r="AW346"/>
  <c r="AR277" i="7"/>
  <c r="BE244"/>
  <c r="AX289"/>
  <c r="AL280" i="8"/>
  <c r="AP334" i="7"/>
  <c r="AT313" i="8"/>
  <c r="BJ324"/>
  <c r="AN291"/>
  <c r="BJ277" i="7"/>
  <c r="BR277"/>
  <c r="BP334"/>
  <c r="DJ353" l="1"/>
  <c r="DK353" s="1"/>
  <c r="DJ320"/>
  <c r="DK320" s="1"/>
  <c r="DL287" i="8"/>
  <c r="DN287" s="1"/>
  <c r="DO287" s="1"/>
  <c r="DL330"/>
  <c r="DN330" s="1"/>
  <c r="DO330" s="1"/>
  <c r="DM330" i="7"/>
  <c r="DO330" s="1"/>
  <c r="DP330" s="1"/>
  <c r="DM296"/>
  <c r="DO296" s="1"/>
  <c r="DP296" s="1"/>
  <c r="DJ297"/>
  <c r="DK297" s="1"/>
  <c r="DL320" i="8"/>
  <c r="DN320" s="1"/>
  <c r="DO320" s="1"/>
  <c r="DL309"/>
  <c r="DN309" s="1"/>
  <c r="DO309" s="1"/>
  <c r="DI299"/>
  <c r="DK332"/>
  <c r="DM285" i="7"/>
  <c r="DO285" s="1"/>
  <c r="DP285" s="1"/>
  <c r="DJ286"/>
  <c r="DK286" s="1"/>
  <c r="DI288" i="8"/>
  <c r="DI321"/>
  <c r="DI342"/>
  <c r="DD345"/>
  <c r="CV344"/>
  <c r="CZ345"/>
  <c r="CP345"/>
  <c r="CN345"/>
  <c r="CI345"/>
  <c r="CU345"/>
  <c r="CT334"/>
  <c r="DE334"/>
  <c r="CN334"/>
  <c r="DH334"/>
  <c r="CL334"/>
  <c r="CE334"/>
  <c r="CU334"/>
  <c r="CP334"/>
  <c r="CP323"/>
  <c r="CI323"/>
  <c r="CF322"/>
  <c r="CG323"/>
  <c r="DA323"/>
  <c r="CY323"/>
  <c r="CR322"/>
  <c r="CE323"/>
  <c r="CR300"/>
  <c r="DH301"/>
  <c r="CS301"/>
  <c r="CH301"/>
  <c r="CD300"/>
  <c r="BV302"/>
  <c r="BW302" s="1"/>
  <c r="CI301"/>
  <c r="CJ301"/>
  <c r="CR311"/>
  <c r="CI312"/>
  <c r="DB312"/>
  <c r="DE312"/>
  <c r="CL312"/>
  <c r="CE312"/>
  <c r="CH312"/>
  <c r="CN290"/>
  <c r="DD290"/>
  <c r="CK290"/>
  <c r="CJ290"/>
  <c r="CX290"/>
  <c r="DC290"/>
  <c r="DB290"/>
  <c r="CH290"/>
  <c r="CV253" i="7"/>
  <c r="CK345" i="8"/>
  <c r="CQ345"/>
  <c r="DH345"/>
  <c r="CX345"/>
  <c r="DG344"/>
  <c r="DJ344" s="1"/>
  <c r="CM345"/>
  <c r="CG345"/>
  <c r="CR333"/>
  <c r="DC334"/>
  <c r="DB334"/>
  <c r="CF333"/>
  <c r="CO333"/>
  <c r="CZ334"/>
  <c r="CM334"/>
  <c r="CG334"/>
  <c r="CN323"/>
  <c r="CD322"/>
  <c r="BV324"/>
  <c r="BW324" s="1"/>
  <c r="DE323"/>
  <c r="DC323"/>
  <c r="CZ323"/>
  <c r="CX323"/>
  <c r="DD323"/>
  <c r="DB301"/>
  <c r="CP301"/>
  <c r="DA301"/>
  <c r="CQ301"/>
  <c r="CN301"/>
  <c r="CU301"/>
  <c r="CM301"/>
  <c r="DC301"/>
  <c r="CW312"/>
  <c r="DH312"/>
  <c r="CX312"/>
  <c r="CG312"/>
  <c r="CO311"/>
  <c r="CP312"/>
  <c r="DA312"/>
  <c r="CY312"/>
  <c r="CM290"/>
  <c r="CI290"/>
  <c r="CO289"/>
  <c r="CU290"/>
  <c r="CW290"/>
  <c r="CQ290"/>
  <c r="CP290"/>
  <c r="DE290"/>
  <c r="CP252" i="7"/>
  <c r="CE345" i="8"/>
  <c r="CO344"/>
  <c r="DF345"/>
  <c r="CL345"/>
  <c r="CH345"/>
  <c r="CF344"/>
  <c r="DB345"/>
  <c r="DE345"/>
  <c r="DF334"/>
  <c r="CQ334"/>
  <c r="CD333"/>
  <c r="BV335"/>
  <c r="BW335" s="1"/>
  <c r="DG333"/>
  <c r="DJ333" s="1"/>
  <c r="DA334"/>
  <c r="CY334"/>
  <c r="CS334"/>
  <c r="DD334"/>
  <c r="BW299" i="7"/>
  <c r="BX299" s="1"/>
  <c r="DH298"/>
  <c r="DB323" i="8"/>
  <c r="CK323"/>
  <c r="CV322"/>
  <c r="CW323"/>
  <c r="CO322"/>
  <c r="CH323"/>
  <c r="CQ323"/>
  <c r="DH323"/>
  <c r="CE301"/>
  <c r="CZ301"/>
  <c r="CT301"/>
  <c r="CG301"/>
  <c r="CV300"/>
  <c r="DF301"/>
  <c r="CO300"/>
  <c r="DG300"/>
  <c r="CN312"/>
  <c r="CD311"/>
  <c r="BV313"/>
  <c r="BW313" s="1"/>
  <c r="DF312"/>
  <c r="DD312"/>
  <c r="CS312"/>
  <c r="CZ312"/>
  <c r="CV311"/>
  <c r="CK312"/>
  <c r="DA290"/>
  <c r="DF290"/>
  <c r="CS290"/>
  <c r="CG290"/>
  <c r="CR289"/>
  <c r="CZ290"/>
  <c r="CY290"/>
  <c r="CQ253" i="7"/>
  <c r="DC345" i="8"/>
  <c r="CR344"/>
  <c r="CD344"/>
  <c r="BV346"/>
  <c r="BW346" s="1"/>
  <c r="DA345"/>
  <c r="CS345"/>
  <c r="CY345"/>
  <c r="CT345"/>
  <c r="CJ345"/>
  <c r="CW345"/>
  <c r="CX334"/>
  <c r="CI334"/>
  <c r="CJ334"/>
  <c r="CW334"/>
  <c r="CH334"/>
  <c r="CV333"/>
  <c r="CK334"/>
  <c r="DD253" i="7"/>
  <c r="CS323" i="8"/>
  <c r="DG322"/>
  <c r="DJ322" s="1"/>
  <c r="CT323"/>
  <c r="CU323"/>
  <c r="CM323"/>
  <c r="CJ323"/>
  <c r="CL323"/>
  <c r="DF323"/>
  <c r="CL301"/>
  <c r="CF300"/>
  <c r="DE301"/>
  <c r="DD301"/>
  <c r="CK301"/>
  <c r="CY301"/>
  <c r="CX301"/>
  <c r="CW301"/>
  <c r="CT312"/>
  <c r="DG311"/>
  <c r="DJ311" s="1"/>
  <c r="CM312"/>
  <c r="CQ312"/>
  <c r="CJ312"/>
  <c r="CF311"/>
  <c r="CU312"/>
  <c r="DC312"/>
  <c r="CE290"/>
  <c r="DG289"/>
  <c r="DJ289" s="1"/>
  <c r="CV289"/>
  <c r="CD289"/>
  <c r="BV291"/>
  <c r="BW291" s="1"/>
  <c r="CT290"/>
  <c r="CF289"/>
  <c r="CL290"/>
  <c r="DH290"/>
  <c r="CU253" i="7"/>
  <c r="CB303" i="8"/>
  <c r="AJ315"/>
  <c r="DI310"/>
  <c r="DK299"/>
  <c r="DI332"/>
  <c r="DK342"/>
  <c r="DK310"/>
  <c r="DK288"/>
  <c r="AJ348"/>
  <c r="CB336"/>
  <c r="DK343"/>
  <c r="AJ304"/>
  <c r="CB292"/>
  <c r="DL331"/>
  <c r="DN331" s="1"/>
  <c r="DO331" s="1"/>
  <c r="AJ326"/>
  <c r="CB314"/>
  <c r="AJ337"/>
  <c r="CB325"/>
  <c r="DJ300"/>
  <c r="DJ343"/>
  <c r="DK321"/>
  <c r="DI343"/>
  <c r="P115"/>
  <c r="CB347"/>
  <c r="CT279"/>
  <c r="DA268"/>
  <c r="CK268"/>
  <c r="CS268"/>
  <c r="CO278"/>
  <c r="CF278"/>
  <c r="DG278"/>
  <c r="CR267"/>
  <c r="CV278"/>
  <c r="CN268"/>
  <c r="DC268"/>
  <c r="DC279"/>
  <c r="CV267"/>
  <c r="CI279"/>
  <c r="DB279"/>
  <c r="CY279"/>
  <c r="CH279"/>
  <c r="CX279"/>
  <c r="CP279"/>
  <c r="CG268"/>
  <c r="DF279"/>
  <c r="DE279"/>
  <c r="DH279"/>
  <c r="DA279"/>
  <c r="CL279"/>
  <c r="CG279"/>
  <c r="CK279"/>
  <c r="CN279"/>
  <c r="CZ268"/>
  <c r="CZ279"/>
  <c r="CS279"/>
  <c r="DD279"/>
  <c r="DH268"/>
  <c r="CD278"/>
  <c r="DD268"/>
  <c r="CQ279"/>
  <c r="CJ268"/>
  <c r="CJ279"/>
  <c r="CE279"/>
  <c r="DG267"/>
  <c r="CT268"/>
  <c r="CM268"/>
  <c r="CM279"/>
  <c r="CF267"/>
  <c r="DB268"/>
  <c r="CU268"/>
  <c r="CR278"/>
  <c r="CQ268"/>
  <c r="CD267"/>
  <c r="DF268"/>
  <c r="CY268"/>
  <c r="CL268"/>
  <c r="CE268"/>
  <c r="CU279"/>
  <c r="CH268"/>
  <c r="CW268"/>
  <c r="CP268"/>
  <c r="CI268"/>
  <c r="DE268"/>
  <c r="CX268"/>
  <c r="CW279"/>
  <c r="CO267"/>
  <c r="A311"/>
  <c r="A351" s="1"/>
  <c r="P231"/>
  <c r="A1068"/>
  <c r="P1028"/>
  <c r="A390"/>
  <c r="P350"/>
  <c r="A1107"/>
  <c r="A1147" s="1"/>
  <c r="A1187" s="1"/>
  <c r="P1067"/>
  <c r="A507"/>
  <c r="P507" s="1"/>
  <c r="P467"/>
  <c r="A1505"/>
  <c r="P1465"/>
  <c r="A1386"/>
  <c r="A1426" s="1"/>
  <c r="A1466" s="1"/>
  <c r="P1346"/>
  <c r="A468"/>
  <c r="P428"/>
  <c r="A429"/>
  <c r="P389"/>
  <c r="A909"/>
  <c r="A949" s="1"/>
  <c r="A989" s="1"/>
  <c r="A1029" s="1"/>
  <c r="P869"/>
  <c r="DM341" i="7"/>
  <c r="DJ342"/>
  <c r="DK342" s="1"/>
  <c r="DJ331"/>
  <c r="DK331" s="1"/>
  <c r="DJ309"/>
  <c r="DK309" s="1"/>
  <c r="DI311"/>
  <c r="CQ311"/>
  <c r="DH311"/>
  <c r="DD311"/>
  <c r="CR311"/>
  <c r="CJ311"/>
  <c r="CE310"/>
  <c r="BW312"/>
  <c r="BX312" s="1"/>
  <c r="CK311"/>
  <c r="DA311"/>
  <c r="CF311"/>
  <c r="DF311"/>
  <c r="CZ311"/>
  <c r="CL311"/>
  <c r="CH311"/>
  <c r="DG311"/>
  <c r="CV311"/>
  <c r="CI311"/>
  <c r="DE311"/>
  <c r="CT311"/>
  <c r="CW310"/>
  <c r="DB311"/>
  <c r="CY311"/>
  <c r="CU311"/>
  <c r="CS310"/>
  <c r="DC311"/>
  <c r="CX311"/>
  <c r="CO311"/>
  <c r="CM311"/>
  <c r="CP310"/>
  <c r="CG310"/>
  <c r="CN311"/>
  <c r="CI333"/>
  <c r="DH333"/>
  <c r="CJ333"/>
  <c r="DI333"/>
  <c r="DE333"/>
  <c r="CV333"/>
  <c r="CK333"/>
  <c r="CF333"/>
  <c r="DD333"/>
  <c r="CL333"/>
  <c r="CR333"/>
  <c r="CE332"/>
  <c r="BW334"/>
  <c r="BX334" s="1"/>
  <c r="DG333"/>
  <c r="DA333"/>
  <c r="CQ333"/>
  <c r="DF333"/>
  <c r="CZ333"/>
  <c r="CH333"/>
  <c r="CT333"/>
  <c r="CW332"/>
  <c r="DB333"/>
  <c r="CY333"/>
  <c r="CU333"/>
  <c r="CS332"/>
  <c r="DC333"/>
  <c r="CX333"/>
  <c r="CG332"/>
  <c r="CO333"/>
  <c r="CM333"/>
  <c r="CP332"/>
  <c r="CN333"/>
  <c r="CR355"/>
  <c r="CE354"/>
  <c r="BW356"/>
  <c r="BX356" s="1"/>
  <c r="DG355"/>
  <c r="DA355"/>
  <c r="CQ355"/>
  <c r="CI355"/>
  <c r="CZ355"/>
  <c r="DH355"/>
  <c r="CJ355"/>
  <c r="DI355"/>
  <c r="DE355"/>
  <c r="CV355"/>
  <c r="CK355"/>
  <c r="CF355"/>
  <c r="DD355"/>
  <c r="CL355"/>
  <c r="DF355"/>
  <c r="CH355"/>
  <c r="CS354"/>
  <c r="DC355"/>
  <c r="CX355"/>
  <c r="CP354"/>
  <c r="CT355"/>
  <c r="CW354"/>
  <c r="DB355"/>
  <c r="CY355"/>
  <c r="CU355"/>
  <c r="CG354"/>
  <c r="CO355"/>
  <c r="CM355"/>
  <c r="CN355"/>
  <c r="CP365"/>
  <c r="CE365"/>
  <c r="BW367"/>
  <c r="BX367" s="1"/>
  <c r="CW365"/>
  <c r="CS365"/>
  <c r="CG365"/>
  <c r="CF344"/>
  <c r="DF344"/>
  <c r="CH344"/>
  <c r="DG344"/>
  <c r="DA344"/>
  <c r="CQ344"/>
  <c r="CI344"/>
  <c r="DH344"/>
  <c r="CZ344"/>
  <c r="CJ344"/>
  <c r="CL344"/>
  <c r="DI344"/>
  <c r="DE344"/>
  <c r="CV344"/>
  <c r="CK344"/>
  <c r="DD344"/>
  <c r="CR344"/>
  <c r="CE343"/>
  <c r="BW345"/>
  <c r="BX345" s="1"/>
  <c r="CX344"/>
  <c r="CU344"/>
  <c r="CS343"/>
  <c r="DC344"/>
  <c r="CY344"/>
  <c r="CT344"/>
  <c r="CW343"/>
  <c r="DB344"/>
  <c r="CP343"/>
  <c r="CN344"/>
  <c r="CO344"/>
  <c r="CM344"/>
  <c r="CG343"/>
  <c r="CL322"/>
  <c r="DI322"/>
  <c r="DE322"/>
  <c r="CV322"/>
  <c r="CK322"/>
  <c r="CF322"/>
  <c r="DD322"/>
  <c r="CR322"/>
  <c r="CE321"/>
  <c r="BW323"/>
  <c r="BX323" s="1"/>
  <c r="DF322"/>
  <c r="CH322"/>
  <c r="DG322"/>
  <c r="DA322"/>
  <c r="CQ322"/>
  <c r="CI322"/>
  <c r="DH322"/>
  <c r="CZ322"/>
  <c r="CJ322"/>
  <c r="CU322"/>
  <c r="CS321"/>
  <c r="DC322"/>
  <c r="CY322"/>
  <c r="CT322"/>
  <c r="CW321"/>
  <c r="DB322"/>
  <c r="CX322"/>
  <c r="CG321"/>
  <c r="CP321"/>
  <c r="CN322"/>
  <c r="CO322"/>
  <c r="CM322"/>
  <c r="DL320"/>
  <c r="DL353"/>
  <c r="DL331"/>
  <c r="DL309"/>
  <c r="CC312"/>
  <c r="AJ324"/>
  <c r="CC334"/>
  <c r="AJ346"/>
  <c r="CC356"/>
  <c r="CC345"/>
  <c r="AJ357"/>
  <c r="CC323"/>
  <c r="AJ335"/>
  <c r="DL342"/>
  <c r="P630" i="8"/>
  <c r="A670"/>
  <c r="A710" s="1"/>
  <c r="A750" s="1"/>
  <c r="A790" s="1"/>
  <c r="A830" s="1"/>
  <c r="A870" s="1"/>
  <c r="CF299" i="7"/>
  <c r="CH299"/>
  <c r="CJ299"/>
  <c r="CL299"/>
  <c r="CN299"/>
  <c r="CP298"/>
  <c r="CR299"/>
  <c r="CT299"/>
  <c r="CV299"/>
  <c r="CX299"/>
  <c r="CZ299"/>
  <c r="DB299"/>
  <c r="DD299"/>
  <c r="DF299"/>
  <c r="DH299"/>
  <c r="BW300"/>
  <c r="BX300" s="1"/>
  <c r="CE298"/>
  <c r="CG298"/>
  <c r="CI299"/>
  <c r="CK299"/>
  <c r="CM299"/>
  <c r="CO299"/>
  <c r="CQ299"/>
  <c r="CS298"/>
  <c r="CU299"/>
  <c r="CW298"/>
  <c r="CY299"/>
  <c r="DA299"/>
  <c r="DC299"/>
  <c r="DE299"/>
  <c r="DG299"/>
  <c r="DI299"/>
  <c r="CF288"/>
  <c r="CH288"/>
  <c r="CJ288"/>
  <c r="CL288"/>
  <c r="CN288"/>
  <c r="CP287"/>
  <c r="CR288"/>
  <c r="CT288"/>
  <c r="CV288"/>
  <c r="CZ288"/>
  <c r="DB288"/>
  <c r="DD288"/>
  <c r="DF288"/>
  <c r="DH288"/>
  <c r="CE287"/>
  <c r="CG287"/>
  <c r="CI288"/>
  <c r="CK288"/>
  <c r="CM288"/>
  <c r="CO288"/>
  <c r="CQ288"/>
  <c r="CS287"/>
  <c r="CU288"/>
  <c r="CW287"/>
  <c r="CY288"/>
  <c r="DC288"/>
  <c r="DE288"/>
  <c r="DG288"/>
  <c r="DI288"/>
  <c r="CC300"/>
  <c r="DL297"/>
  <c r="AJ301"/>
  <c r="AJ313" s="1"/>
  <c r="CC289"/>
  <c r="DL286"/>
  <c r="DJ220"/>
  <c r="DK220" s="1"/>
  <c r="DJ274"/>
  <c r="DK274" s="1"/>
  <c r="DJ252"/>
  <c r="DK252" s="1"/>
  <c r="DJ219"/>
  <c r="DK219" s="1"/>
  <c r="DJ241"/>
  <c r="DK241" s="1"/>
  <c r="DJ230"/>
  <c r="DK230" s="1"/>
  <c r="DJ263"/>
  <c r="DK263" s="1"/>
  <c r="CP231"/>
  <c r="CP264"/>
  <c r="CP242"/>
  <c r="CP275"/>
  <c r="CP253"/>
  <c r="CW231"/>
  <c r="CW264"/>
  <c r="CW242"/>
  <c r="CW275"/>
  <c r="CW253"/>
  <c r="CU232"/>
  <c r="CV232"/>
  <c r="CX232"/>
  <c r="CY232"/>
  <c r="CZ232"/>
  <c r="DA232"/>
  <c r="DB232"/>
  <c r="DC232"/>
  <c r="DD232"/>
  <c r="DE232"/>
  <c r="DF232"/>
  <c r="CU265"/>
  <c r="CV265"/>
  <c r="CX265"/>
  <c r="CY265"/>
  <c r="CZ265"/>
  <c r="DA265"/>
  <c r="DB265"/>
  <c r="DC265"/>
  <c r="DD265"/>
  <c r="DE265"/>
  <c r="DF265"/>
  <c r="CU243"/>
  <c r="CV243"/>
  <c r="CX243"/>
  <c r="CY243"/>
  <c r="CZ243"/>
  <c r="DA243"/>
  <c r="DB243"/>
  <c r="DC243"/>
  <c r="DD243"/>
  <c r="DE243"/>
  <c r="DF243"/>
  <c r="CU276"/>
  <c r="CV276"/>
  <c r="CX276"/>
  <c r="CZ276"/>
  <c r="DA276"/>
  <c r="DB276"/>
  <c r="DC276"/>
  <c r="DD276"/>
  <c r="DE276"/>
  <c r="DF276"/>
  <c r="CU254"/>
  <c r="CV254"/>
  <c r="CX254"/>
  <c r="CZ254"/>
  <c r="DA254"/>
  <c r="DB254"/>
  <c r="DC254"/>
  <c r="DD254"/>
  <c r="DE254"/>
  <c r="DF254"/>
  <c r="CS231"/>
  <c r="CS264"/>
  <c r="CS242"/>
  <c r="CS275"/>
  <c r="CS253"/>
  <c r="CQ232"/>
  <c r="CQ394" s="1"/>
  <c r="CQ265"/>
  <c r="CQ243"/>
  <c r="CQ276"/>
  <c r="CQ254"/>
  <c r="CJ232"/>
  <c r="CJ265"/>
  <c r="CJ243"/>
  <c r="CJ254"/>
  <c r="CF232"/>
  <c r="CF265"/>
  <c r="CF243"/>
  <c r="CF254"/>
  <c r="AX394"/>
  <c r="CT232"/>
  <c r="CT265"/>
  <c r="CT243"/>
  <c r="CT276"/>
  <c r="CT254"/>
  <c r="A116" i="8"/>
  <c r="A156" s="1"/>
  <c r="A196" s="1"/>
  <c r="P76"/>
  <c r="P383"/>
  <c r="P857"/>
  <c r="P935"/>
  <c r="P1015"/>
  <c r="A551"/>
  <c r="P551" s="1"/>
  <c r="A631"/>
  <c r="P889"/>
  <c r="P730"/>
  <c r="P1167"/>
  <c r="P116"/>
  <c r="A232"/>
  <c r="P272"/>
  <c r="P1500"/>
  <c r="P1091"/>
  <c r="P974"/>
  <c r="A584"/>
  <c r="P584" s="1"/>
  <c r="P465"/>
  <c r="A38"/>
  <c r="P37"/>
  <c r="A77"/>
  <c r="P306"/>
  <c r="P808"/>
  <c r="P155"/>
  <c r="A273"/>
  <c r="P193"/>
  <c r="DI232" i="7"/>
  <c r="DI394" s="1"/>
  <c r="DI243"/>
  <c r="DI254"/>
  <c r="DH232"/>
  <c r="DI265"/>
  <c r="DH254"/>
  <c r="DI276"/>
  <c r="DH243"/>
  <c r="DH276"/>
  <c r="DH265"/>
  <c r="DI245"/>
  <c r="BR394"/>
  <c r="BS394"/>
  <c r="BP394"/>
  <c r="CC266"/>
  <c r="AJ267"/>
  <c r="AJ278"/>
  <c r="AJ290" s="1"/>
  <c r="AJ245"/>
  <c r="CC244"/>
  <c r="AJ256"/>
  <c r="CC255"/>
  <c r="CC233"/>
  <c r="CC277"/>
  <c r="CB280" i="8"/>
  <c r="CB269"/>
  <c r="AJ281"/>
  <c r="AJ293" s="1"/>
  <c r="BA303"/>
  <c r="BB278" i="7"/>
  <c r="BM303" i="8"/>
  <c r="AR303"/>
  <c r="BF346" i="7"/>
  <c r="AX303" i="8"/>
  <c r="AP357" i="7"/>
  <c r="AR278"/>
  <c r="BS301"/>
  <c r="BF278"/>
  <c r="BB245"/>
  <c r="BS278"/>
  <c r="AQ314" i="8"/>
  <c r="DM314"/>
  <c r="AX336"/>
  <c r="AU267" i="7"/>
  <c r="AR346"/>
  <c r="AN281" i="8"/>
  <c r="BE324" i="7"/>
  <c r="BK301"/>
  <c r="AM313"/>
  <c r="DN345"/>
  <c r="AR325" i="8"/>
  <c r="AT245" i="7"/>
  <c r="BJ301"/>
  <c r="BI347" i="8"/>
  <c r="BE301" i="7"/>
  <c r="BI301"/>
  <c r="AY281" i="8"/>
  <c r="BJ347"/>
  <c r="AQ313" i="7"/>
  <c r="AP335"/>
  <c r="BT336" i="8"/>
  <c r="BN357" i="7"/>
  <c r="BL290"/>
  <c r="AT292" i="8"/>
  <c r="DN334" i="7"/>
  <c r="BN290"/>
  <c r="AO278"/>
  <c r="AV325" i="8"/>
  <c r="AS303"/>
  <c r="BP335" i="7"/>
  <c r="BK313"/>
  <c r="BH313"/>
  <c r="AT301"/>
  <c r="BH346"/>
  <c r="AM301"/>
  <c r="BM256"/>
  <c r="AM346"/>
  <c r="AN336" i="8"/>
  <c r="AY303"/>
  <c r="AN313" i="7"/>
  <c r="BR292" i="8"/>
  <c r="BQ278" i="7"/>
  <c r="AP292" i="8"/>
  <c r="BS325"/>
  <c r="BP324" i="7"/>
  <c r="BF281" i="8"/>
  <c r="BO325"/>
  <c r="BQ290" i="7"/>
  <c r="BJ314" i="8"/>
  <c r="BA347"/>
  <c r="BS335" i="7"/>
  <c r="BS303" i="8"/>
  <c r="AR281"/>
  <c r="AO336"/>
  <c r="AW336"/>
  <c r="BL292"/>
  <c r="BC281"/>
  <c r="AV256" i="7"/>
  <c r="BN324"/>
  <c r="BS346"/>
  <c r="BM245"/>
  <c r="BH292" i="8"/>
  <c r="AX292"/>
  <c r="BM335" i="7"/>
  <c r="BO256"/>
  <c r="AL301"/>
  <c r="BC347" i="8"/>
  <c r="BI245" i="7"/>
  <c r="BN281" i="8"/>
  <c r="AT303"/>
  <c r="BK347"/>
  <c r="BH336"/>
  <c r="BR325"/>
  <c r="BL314"/>
  <c r="BI278" i="7"/>
  <c r="AO281" i="8"/>
  <c r="AR256" i="7"/>
  <c r="BH303" i="8"/>
  <c r="AT267" i="7"/>
  <c r="AM277"/>
  <c r="BA357"/>
  <c r="BG278"/>
  <c r="AM303" i="8"/>
  <c r="BF325"/>
  <c r="AN278" i="7"/>
  <c r="BQ357"/>
  <c r="BI324"/>
  <c r="AS290"/>
  <c r="AL335"/>
  <c r="BF245"/>
  <c r="BI267"/>
  <c r="AZ357"/>
  <c r="BJ267"/>
  <c r="DM325" i="8"/>
  <c r="AQ303"/>
  <c r="BG256" i="7"/>
  <c r="BP281" i="8"/>
  <c r="AW301" i="7"/>
  <c r="BK267"/>
  <c r="AV357"/>
  <c r="BP303" i="8"/>
  <c r="BO290" i="7"/>
  <c r="BQ325" i="8"/>
  <c r="AQ325"/>
  <c r="BR256" i="7"/>
  <c r="AZ290"/>
  <c r="DN323"/>
  <c r="AT314" i="8"/>
  <c r="BF256" i="7"/>
  <c r="AX325" i="8"/>
  <c r="AO245" i="7"/>
  <c r="AS267"/>
  <c r="DN266"/>
  <c r="AL278"/>
  <c r="BQ267"/>
  <c r="BN278"/>
  <c r="AO301"/>
  <c r="BE267"/>
  <c r="BT325" i="8"/>
  <c r="AW256" i="7"/>
  <c r="BP278"/>
  <c r="AV245"/>
  <c r="BS245"/>
  <c r="AX347" i="8"/>
  <c r="AL267" i="7"/>
  <c r="BP313"/>
  <c r="AX324"/>
  <c r="BH281" i="8"/>
  <c r="BL336"/>
  <c r="AY278" i="7"/>
  <c r="BA267"/>
  <c r="BC267"/>
  <c r="BM281" i="8"/>
  <c r="AM336"/>
  <c r="BL357" i="7"/>
  <c r="BL303" i="8"/>
  <c r="BK357" i="7"/>
  <c r="BE346"/>
  <c r="AU256"/>
  <c r="BB336" i="8"/>
  <c r="BB346" i="7"/>
  <c r="BD267"/>
  <c r="AZ301"/>
  <c r="AX267"/>
  <c r="BG281" i="8"/>
  <c r="AO346" i="7"/>
  <c r="AT336" i="8"/>
  <c r="AT347"/>
  <c r="AP267" i="7"/>
  <c r="AW278"/>
  <c r="DM347" i="8"/>
  <c r="AU281"/>
  <c r="AM325"/>
  <c r="BA314"/>
  <c r="AU314"/>
  <c r="BD301" i="7"/>
  <c r="BE256"/>
  <c r="BB357"/>
  <c r="AN335"/>
  <c r="AS245"/>
  <c r="BH335"/>
  <c r="AP278"/>
  <c r="BM292" i="8"/>
  <c r="BG325"/>
  <c r="BJ336"/>
  <c r="BR278" i="7"/>
  <c r="AS256"/>
  <c r="AL245"/>
  <c r="BH325" i="8"/>
  <c r="AQ336"/>
  <c r="AL346" i="7"/>
  <c r="BA290"/>
  <c r="AW245"/>
  <c r="AP314" i="8"/>
  <c r="AL290" i="7"/>
  <c r="DN255"/>
  <c r="AV301"/>
  <c r="BF357"/>
  <c r="BC303" i="8"/>
  <c r="AV347"/>
  <c r="AW314"/>
  <c r="BH267" i="7"/>
  <c r="AL324"/>
  <c r="BG347" i="8"/>
  <c r="BL313" i="7"/>
  <c r="AV346"/>
  <c r="BR357"/>
  <c r="AS347" i="8"/>
  <c r="BL347"/>
  <c r="BH357" i="7"/>
  <c r="BF347" i="8"/>
  <c r="BK278" i="7"/>
  <c r="BA301"/>
  <c r="BS357"/>
  <c r="AN292" i="8"/>
  <c r="BL325"/>
  <c r="AS336"/>
  <c r="AZ346" i="7"/>
  <c r="BQ324"/>
  <c r="AT290"/>
  <c r="BM278"/>
  <c r="BG357"/>
  <c r="AU292" i="8"/>
  <c r="AN256" i="7"/>
  <c r="BT267"/>
  <c r="BM313"/>
  <c r="BF292" i="8"/>
  <c r="BM314"/>
  <c r="BF255" i="7"/>
  <c r="AZ347" i="8"/>
  <c r="AS314"/>
  <c r="BF336"/>
  <c r="AL292"/>
  <c r="BT290" i="7"/>
  <c r="AM357"/>
  <c r="AT325" i="8"/>
  <c r="AW303"/>
  <c r="AV292"/>
  <c r="BJ256" i="7"/>
  <c r="BB256"/>
  <c r="AU346"/>
  <c r="AY336" i="8"/>
  <c r="BB335" i="7"/>
  <c r="AS357"/>
  <c r="BL324"/>
  <c r="AL256"/>
  <c r="BJ313"/>
  <c r="AS335"/>
  <c r="BI290"/>
  <c r="BN325" i="8"/>
  <c r="BM267" i="7"/>
  <c r="AY324"/>
  <c r="BO292" i="8"/>
  <c r="BC256" i="7"/>
  <c r="AT335"/>
  <c r="BI281" i="8"/>
  <c r="BU346" i="7"/>
  <c r="BE314" i="8"/>
  <c r="AV278" i="7"/>
  <c r="BC313"/>
  <c r="BG324"/>
  <c r="BH245"/>
  <c r="AQ347" i="8"/>
  <c r="AU301" i="7"/>
  <c r="BT292" i="8"/>
  <c r="BR281"/>
  <c r="BE303"/>
  <c r="AW267" i="7"/>
  <c r="BJ346"/>
  <c r="AY357"/>
  <c r="AL281" i="8"/>
  <c r="AO347"/>
  <c r="AQ267" i="7"/>
  <c r="AR313"/>
  <c r="BK292" i="8"/>
  <c r="DN277" i="7"/>
  <c r="AT281" i="8"/>
  <c r="BU335" i="7"/>
  <c r="BD325" i="8"/>
  <c r="AX313" i="7"/>
  <c r="AQ335"/>
  <c r="AX290"/>
  <c r="BC346"/>
  <c r="BC292" i="8"/>
  <c r="AU290" i="7"/>
  <c r="AT278"/>
  <c r="AZ267"/>
  <c r="BE289"/>
  <c r="BJ290"/>
  <c r="AV336" i="8"/>
  <c r="BD292"/>
  <c r="BU256" i="7"/>
  <c r="AX278"/>
  <c r="AU347" i="8"/>
  <c r="BQ313" i="7"/>
  <c r="BN346"/>
  <c r="BD281" i="8"/>
  <c r="BA278" i="7"/>
  <c r="AM267"/>
  <c r="AN303" i="8"/>
  <c r="BA325"/>
  <c r="AZ336"/>
  <c r="AX346" i="7"/>
  <c r="BK335"/>
  <c r="AQ281" i="8"/>
  <c r="BF335" i="7"/>
  <c r="AQ256"/>
  <c r="BB324"/>
  <c r="BO347" i="8"/>
  <c r="BD290" i="7"/>
  <c r="AO314" i="8"/>
  <c r="BB301" i="7"/>
  <c r="AY245"/>
  <c r="BM357"/>
  <c r="BS347" i="8"/>
  <c r="BF303"/>
  <c r="BE357" i="7"/>
  <c r="BA281" i="8"/>
  <c r="BD256" i="7"/>
  <c r="BQ335"/>
  <c r="AP313"/>
  <c r="BD357"/>
  <c r="BU290"/>
  <c r="AL313"/>
  <c r="BO278"/>
  <c r="BR314" i="8"/>
  <c r="AQ290" i="7"/>
  <c r="DM303" i="8"/>
  <c r="AL325"/>
  <c r="AO267" i="7"/>
  <c r="BT313"/>
  <c r="BF324"/>
  <c r="AU245"/>
  <c r="AV290"/>
  <c r="AW347" i="8"/>
  <c r="BS324" i="7"/>
  <c r="BC324"/>
  <c r="AR336" i="8"/>
  <c r="BK346" i="7"/>
  <c r="AU335"/>
  <c r="BD313"/>
  <c r="BN245"/>
  <c r="AU336" i="8"/>
  <c r="BO324" i="7"/>
  <c r="BT303" i="8"/>
  <c r="BB290" i="7"/>
  <c r="BM290"/>
  <c r="BI303" i="8"/>
  <c r="BO301" i="7"/>
  <c r="AU278"/>
  <c r="BO335"/>
  <c r="AZ335"/>
  <c r="AZ245"/>
  <c r="AV324"/>
  <c r="AO357"/>
  <c r="AO292" i="8"/>
  <c r="BS256" i="7"/>
  <c r="BN292" i="8"/>
  <c r="BI325"/>
  <c r="AY256" i="7"/>
  <c r="BO314" i="8"/>
  <c r="BT256" i="7"/>
  <c r="AP336" i="8"/>
  <c r="BK245" i="7"/>
  <c r="AU313"/>
  <c r="BQ314" i="8"/>
  <c r="BO336"/>
  <c r="AW290" i="7"/>
  <c r="AX281" i="8"/>
  <c r="AP346" i="7"/>
  <c r="AM281" i="8"/>
  <c r="BJ245" i="7"/>
  <c r="BG346"/>
  <c r="BK336" i="8"/>
  <c r="AX335" i="7"/>
  <c r="BT357"/>
  <c r="BB292" i="8"/>
  <c r="BN301" i="7"/>
  <c r="BG313"/>
  <c r="AT346"/>
  <c r="BB281" i="8"/>
  <c r="AO313" i="7"/>
  <c r="AL347" i="8"/>
  <c r="BT278" i="7"/>
  <c r="AZ324"/>
  <c r="BA245"/>
  <c r="AX357"/>
  <c r="AZ256"/>
  <c r="BC335"/>
  <c r="BC325" i="8"/>
  <c r="BQ292"/>
  <c r="AQ346" i="7"/>
  <c r="AT324"/>
  <c r="AV314" i="8"/>
  <c r="AO303"/>
  <c r="AP325"/>
  <c r="BM346" i="7"/>
  <c r="BT335"/>
  <c r="BT346"/>
  <c r="BJ292" i="8"/>
  <c r="BN335" i="7"/>
  <c r="BE290"/>
  <c r="BL267"/>
  <c r="AL314" i="8"/>
  <c r="BC357" i="7"/>
  <c r="BF277"/>
  <c r="AL357"/>
  <c r="BR313"/>
  <c r="AY301"/>
  <c r="BG335"/>
  <c r="BP292" i="8"/>
  <c r="BJ303"/>
  <c r="BS290" i="7"/>
  <c r="BN314" i="8"/>
  <c r="BA292"/>
  <c r="BM301" i="7"/>
  <c r="AN245"/>
  <c r="BH324"/>
  <c r="BS313"/>
  <c r="AZ292" i="8"/>
  <c r="AT256" i="7"/>
  <c r="AR292" i="8"/>
  <c r="BQ245" i="7"/>
  <c r="BP290"/>
  <c r="AN325" i="8"/>
  <c r="AN357" i="7"/>
  <c r="AO325" i="8"/>
  <c r="AN267" i="7"/>
  <c r="AY346"/>
  <c r="AQ277"/>
  <c r="AS281" i="8"/>
  <c r="BR346" i="7"/>
  <c r="AZ314" i="8"/>
  <c r="BJ281"/>
  <c r="BB313" i="7"/>
  <c r="BA313"/>
  <c r="BN256"/>
  <c r="BA335"/>
  <c r="BF301"/>
  <c r="BU301"/>
  <c r="AZ281" i="8"/>
  <c r="BF290" i="7"/>
  <c r="AW313"/>
  <c r="BK314" i="8"/>
  <c r="BP325"/>
  <c r="BD347"/>
  <c r="AP324" i="7"/>
  <c r="AW292" i="8"/>
  <c r="BO245" i="7"/>
  <c r="BQ256"/>
  <c r="BP245"/>
  <c r="BR336" i="8"/>
  <c r="BT324" i="7"/>
  <c r="AM256"/>
  <c r="AM290"/>
  <c r="BC314" i="8"/>
  <c r="BB303"/>
  <c r="BR290" i="7"/>
  <c r="BT347" i="8"/>
  <c r="AT313" i="7"/>
  <c r="AN347" i="8"/>
  <c r="AQ324" i="7"/>
  <c r="BN313"/>
  <c r="BA256"/>
  <c r="BN303" i="8"/>
  <c r="AX314"/>
  <c r="BH301" i="7"/>
  <c r="BR267"/>
  <c r="BI314" i="8"/>
  <c r="BI292"/>
  <c r="AS325"/>
  <c r="AR314"/>
  <c r="BO303"/>
  <c r="BD336"/>
  <c r="DN312" i="7"/>
  <c r="AZ278"/>
  <c r="AW281" i="8"/>
  <c r="BJ278" i="7"/>
  <c r="BR324"/>
  <c r="BE325" i="8"/>
  <c r="BG292"/>
  <c r="BO357" i="7"/>
  <c r="BR301"/>
  <c r="BO313"/>
  <c r="BR303" i="8"/>
  <c r="BR245" i="7"/>
  <c r="BO346"/>
  <c r="AY335"/>
  <c r="AX256"/>
  <c r="BB267"/>
  <c r="BH278"/>
  <c r="BK281" i="8"/>
  <c r="AZ303"/>
  <c r="BC301" i="7"/>
  <c r="BS267"/>
  <c r="BU324"/>
  <c r="BI313"/>
  <c r="BG314" i="8"/>
  <c r="AO335" i="7"/>
  <c r="AW324"/>
  <c r="DN300"/>
  <c r="AM245"/>
  <c r="AV335"/>
  <c r="BE347" i="8"/>
  <c r="BP267" i="7"/>
  <c r="BC245"/>
  <c r="AZ325" i="8"/>
  <c r="BM325"/>
  <c r="BO267" i="7"/>
  <c r="BC290"/>
  <c r="AV303" i="8"/>
  <c r="AS346" i="7"/>
  <c r="BE336" i="8"/>
  <c r="BP314"/>
  <c r="AV281"/>
  <c r="BL256" i="7"/>
  <c r="BL301"/>
  <c r="BJ324"/>
  <c r="AN301"/>
  <c r="BE335"/>
  <c r="AM335"/>
  <c r="BF313"/>
  <c r="BQ301"/>
  <c r="AN346"/>
  <c r="BP256"/>
  <c r="BB325" i="8"/>
  <c r="BH347"/>
  <c r="AV267" i="7"/>
  <c r="AN324"/>
  <c r="BH289"/>
  <c r="AO290"/>
  <c r="BJ357"/>
  <c r="BU313"/>
  <c r="DM292" i="8"/>
  <c r="AQ292"/>
  <c r="BD303"/>
  <c r="AL277" i="7"/>
  <c r="BH314" i="8"/>
  <c r="BG303"/>
  <c r="AP301" i="7"/>
  <c r="AR245"/>
  <c r="BK325" i="8"/>
  <c r="BD245" i="7"/>
  <c r="BI335"/>
  <c r="AQ301"/>
  <c r="BP347" i="8"/>
  <c r="BI336"/>
  <c r="BR347"/>
  <c r="AM292"/>
  <c r="BL245" i="7"/>
  <c r="BF267"/>
  <c r="AS292" i="8"/>
  <c r="BQ336"/>
  <c r="BR335" i="7"/>
  <c r="AO324"/>
  <c r="AP256"/>
  <c r="AP290"/>
  <c r="DN289"/>
  <c r="AM347" i="8"/>
  <c r="AP303"/>
  <c r="BF314"/>
  <c r="AZ313" i="7"/>
  <c r="BM324"/>
  <c r="AR347" i="8"/>
  <c r="BB314"/>
  <c r="BN267" i="7"/>
  <c r="BS281" i="8"/>
  <c r="AW335" i="7"/>
  <c r="BU278"/>
  <c r="AW346"/>
  <c r="AU324"/>
  <c r="BG336" i="8"/>
  <c r="BJ335" i="7"/>
  <c r="AL303" i="8"/>
  <c r="BG245" i="7"/>
  <c r="BP346"/>
  <c r="BH256"/>
  <c r="BJ325" i="8"/>
  <c r="AS278" i="7"/>
  <c r="BT314" i="8"/>
  <c r="AR267" i="7"/>
  <c r="BP357"/>
  <c r="BL278"/>
  <c r="AM314" i="8"/>
  <c r="BD324" i="7"/>
  <c r="AQ278"/>
  <c r="BC336" i="8"/>
  <c r="BA336"/>
  <c r="BD278" i="7"/>
  <c r="BO281" i="8"/>
  <c r="AU303"/>
  <c r="DM336"/>
  <c r="BQ347"/>
  <c r="AR324" i="7"/>
  <c r="BQ303" i="8"/>
  <c r="BG301" i="7"/>
  <c r="AN314" i="8"/>
  <c r="AY325"/>
  <c r="AO256" i="7"/>
  <c r="BQ281" i="8"/>
  <c r="BC278" i="7"/>
  <c r="BA346"/>
  <c r="BP301"/>
  <c r="AM324"/>
  <c r="AX245"/>
  <c r="BP336" i="8"/>
  <c r="BG290" i="7"/>
  <c r="BK256"/>
  <c r="BL346"/>
  <c r="BK290"/>
  <c r="AR357"/>
  <c r="AY267"/>
  <c r="BQ346"/>
  <c r="BE292" i="8"/>
  <c r="BD346" i="7"/>
  <c r="BN336" i="8"/>
  <c r="BD314"/>
  <c r="BE313" i="7"/>
  <c r="AS301"/>
  <c r="BT301"/>
  <c r="BM347" i="8"/>
  <c r="AW357" i="7"/>
  <c r="BL335"/>
  <c r="AN290"/>
  <c r="AU325" i="8"/>
  <c r="AV313" i="7"/>
  <c r="BI256"/>
  <c r="BE245"/>
  <c r="BG267"/>
  <c r="AY313"/>
  <c r="BU357"/>
  <c r="AS313"/>
  <c r="AR290"/>
  <c r="BA324"/>
  <c r="DM281" i="8"/>
  <c r="AQ245" i="7"/>
  <c r="BK303" i="8"/>
  <c r="BM336"/>
  <c r="BS292"/>
  <c r="BU267" i="7"/>
  <c r="BI357"/>
  <c r="AP245"/>
  <c r="BL281" i="8"/>
  <c r="BB347"/>
  <c r="AP281"/>
  <c r="BE281"/>
  <c r="AX301" i="7"/>
  <c r="AW325" i="8"/>
  <c r="BN347"/>
  <c r="BT281"/>
  <c r="BS336"/>
  <c r="BI346" i="7"/>
  <c r="BD335"/>
  <c r="BK324"/>
  <c r="DN356"/>
  <c r="AY314" i="8"/>
  <c r="AY347"/>
  <c r="AY292"/>
  <c r="AS324" i="7"/>
  <c r="AM278"/>
  <c r="BH290"/>
  <c r="AL336" i="8"/>
  <c r="AU357" i="7"/>
  <c r="BE278"/>
  <c r="AY290"/>
  <c r="BS314" i="8"/>
  <c r="AP347"/>
  <c r="AQ357" i="7"/>
  <c r="AR335"/>
  <c r="AR301"/>
  <c r="AT357"/>
  <c r="DM353" l="1"/>
  <c r="DJ321"/>
  <c r="DK321" s="1"/>
  <c r="DM297"/>
  <c r="DO297" s="1"/>
  <c r="DP297" s="1"/>
  <c r="DM320"/>
  <c r="DO320" s="1"/>
  <c r="DP320" s="1"/>
  <c r="DJ343"/>
  <c r="DK343" s="1"/>
  <c r="DL288" i="8"/>
  <c r="DN288" s="1"/>
  <c r="DO288" s="1"/>
  <c r="DL299"/>
  <c r="DN299" s="1"/>
  <c r="DO299" s="1"/>
  <c r="DI344"/>
  <c r="DL321"/>
  <c r="DN321" s="1"/>
  <c r="DO321" s="1"/>
  <c r="DM286" i="7"/>
  <c r="DO286" s="1"/>
  <c r="DP286" s="1"/>
  <c r="DL332" i="8"/>
  <c r="DN332" s="1"/>
  <c r="DO332" s="1"/>
  <c r="DL342"/>
  <c r="DN342" s="1"/>
  <c r="DO342" s="1"/>
  <c r="DK344"/>
  <c r="DK333"/>
  <c r="DL343"/>
  <c r="DN343" s="1"/>
  <c r="DO343" s="1"/>
  <c r="DK289"/>
  <c r="CN346"/>
  <c r="CQ346"/>
  <c r="CL346"/>
  <c r="CD345"/>
  <c r="BV347"/>
  <c r="BW347" s="1"/>
  <c r="CI346"/>
  <c r="CW346"/>
  <c r="CG346"/>
  <c r="CZ346"/>
  <c r="CP324"/>
  <c r="DC324"/>
  <c r="DA324"/>
  <c r="DH324"/>
  <c r="CV323"/>
  <c r="CK324"/>
  <c r="CM324"/>
  <c r="CJ324"/>
  <c r="CR312"/>
  <c r="CE313"/>
  <c r="CM313"/>
  <c r="DG312"/>
  <c r="CL313"/>
  <c r="CF312"/>
  <c r="CH313"/>
  <c r="CI313"/>
  <c r="DA291"/>
  <c r="DG290"/>
  <c r="DJ290" s="1"/>
  <c r="CR290"/>
  <c r="DE291"/>
  <c r="CV290"/>
  <c r="CP291"/>
  <c r="CQ291"/>
  <c r="CF276" i="7"/>
  <c r="CV334" i="8"/>
  <c r="CD334"/>
  <c r="BV336"/>
  <c r="BW336" s="1"/>
  <c r="CM335"/>
  <c r="DG334"/>
  <c r="CO334"/>
  <c r="CK335"/>
  <c r="DE335"/>
  <c r="CU335"/>
  <c r="CO301"/>
  <c r="CE302"/>
  <c r="CL302"/>
  <c r="DH302"/>
  <c r="CQ302"/>
  <c r="CF301"/>
  <c r="CK302"/>
  <c r="CW302"/>
  <c r="CY254" i="7"/>
  <c r="DB346" i="8"/>
  <c r="CH346"/>
  <c r="CO345"/>
  <c r="CJ346"/>
  <c r="CM346"/>
  <c r="CU346"/>
  <c r="DC346"/>
  <c r="CO323"/>
  <c r="CQ324"/>
  <c r="DG323"/>
  <c r="DJ323" s="1"/>
  <c r="CD323"/>
  <c r="BV325"/>
  <c r="BW325" s="1"/>
  <c r="CI324"/>
  <c r="CZ324"/>
  <c r="CR323"/>
  <c r="DI323" s="1"/>
  <c r="DF324"/>
  <c r="CV312"/>
  <c r="DD313"/>
  <c r="DB313"/>
  <c r="CU313"/>
  <c r="CT313"/>
  <c r="DH313"/>
  <c r="CO312"/>
  <c r="CQ313"/>
  <c r="DH291"/>
  <c r="CY291"/>
  <c r="CX291"/>
  <c r="CH291"/>
  <c r="DB291"/>
  <c r="CE291"/>
  <c r="CM291"/>
  <c r="DF291"/>
  <c r="CX288" i="7"/>
  <c r="BW289"/>
  <c r="BX289" s="1"/>
  <c r="CT335" i="8"/>
  <c r="DD335"/>
  <c r="CS335"/>
  <c r="CG335"/>
  <c r="CN335"/>
  <c r="CH335"/>
  <c r="CR334"/>
  <c r="CZ335"/>
  <c r="DA302"/>
  <c r="CD301"/>
  <c r="BV303"/>
  <c r="BW303" s="1"/>
  <c r="CS302"/>
  <c r="CU302"/>
  <c r="CX302"/>
  <c r="CJ302"/>
  <c r="DD302"/>
  <c r="DA288" i="7"/>
  <c r="CF345" i="8"/>
  <c r="CK346"/>
  <c r="CX346"/>
  <c r="CE346"/>
  <c r="CT346"/>
  <c r="CY346"/>
  <c r="DA346"/>
  <c r="DD346"/>
  <c r="CT324"/>
  <c r="DE324"/>
  <c r="CS324"/>
  <c r="CY324"/>
  <c r="CW324"/>
  <c r="CE324"/>
  <c r="CU324"/>
  <c r="CP313"/>
  <c r="DF313"/>
  <c r="DC313"/>
  <c r="CJ313"/>
  <c r="DA313"/>
  <c r="CW313"/>
  <c r="CN313"/>
  <c r="CK313"/>
  <c r="CN291"/>
  <c r="DD291"/>
  <c r="CK291"/>
  <c r="CW291"/>
  <c r="CS291"/>
  <c r="CG291"/>
  <c r="CT291"/>
  <c r="CD290"/>
  <c r="BV292"/>
  <c r="BW292" s="1"/>
  <c r="CJ276" i="7"/>
  <c r="DF335" i="8"/>
  <c r="CQ335"/>
  <c r="DH335"/>
  <c r="CY335"/>
  <c r="DA335"/>
  <c r="DC335"/>
  <c r="DB335"/>
  <c r="CE335"/>
  <c r="DF302"/>
  <c r="CY302"/>
  <c r="CV301"/>
  <c r="CZ302"/>
  <c r="CT302"/>
  <c r="DG301"/>
  <c r="DJ301" s="1"/>
  <c r="CN302"/>
  <c r="DE302"/>
  <c r="CY276" i="7"/>
  <c r="CR345" i="8"/>
  <c r="DF346"/>
  <c r="CP346"/>
  <c r="DH346"/>
  <c r="CS346"/>
  <c r="DG345"/>
  <c r="DJ345" s="1"/>
  <c r="CV345"/>
  <c r="DE346"/>
  <c r="DB324"/>
  <c r="CF323"/>
  <c r="CX324"/>
  <c r="CH324"/>
  <c r="CL324"/>
  <c r="DD324"/>
  <c r="CN324"/>
  <c r="CG324"/>
  <c r="CS313"/>
  <c r="DE313"/>
  <c r="CD312"/>
  <c r="BV314"/>
  <c r="BW314" s="1"/>
  <c r="CZ313"/>
  <c r="CG313"/>
  <c r="CX313"/>
  <c r="CY313"/>
  <c r="CL291"/>
  <c r="CF290"/>
  <c r="CO290"/>
  <c r="DC291"/>
  <c r="CI291"/>
  <c r="CU291"/>
  <c r="CJ291"/>
  <c r="CZ291"/>
  <c r="CL335"/>
  <c r="CF334"/>
  <c r="CJ335"/>
  <c r="CI335"/>
  <c r="CW335"/>
  <c r="CX335"/>
  <c r="CP335"/>
  <c r="CM302"/>
  <c r="CP302"/>
  <c r="CG302"/>
  <c r="DC302"/>
  <c r="CR301"/>
  <c r="CH302"/>
  <c r="DB302"/>
  <c r="CI302"/>
  <c r="DI289"/>
  <c r="DL289" s="1"/>
  <c r="DN289" s="1"/>
  <c r="DO289" s="1"/>
  <c r="DJ312"/>
  <c r="DK311"/>
  <c r="AJ349"/>
  <c r="CB337"/>
  <c r="DL310"/>
  <c r="DN310" s="1"/>
  <c r="DO310" s="1"/>
  <c r="DJ334"/>
  <c r="DK322"/>
  <c r="DI322"/>
  <c r="AJ305"/>
  <c r="CB293"/>
  <c r="CB304"/>
  <c r="AJ316"/>
  <c r="AJ327"/>
  <c r="CB315"/>
  <c r="AJ338"/>
  <c r="CB326"/>
  <c r="CB348"/>
  <c r="DI333"/>
  <c r="DL333" s="1"/>
  <c r="DN333" s="1"/>
  <c r="DO333" s="1"/>
  <c r="DI311"/>
  <c r="DK300"/>
  <c r="DI300"/>
  <c r="DN281"/>
  <c r="DO281" s="1"/>
  <c r="DJ332" i="7"/>
  <c r="DK332" s="1"/>
  <c r="DM342"/>
  <c r="DO342" s="1"/>
  <c r="DP342" s="1"/>
  <c r="DM309"/>
  <c r="DO309" s="1"/>
  <c r="DP309" s="1"/>
  <c r="CH280" i="8"/>
  <c r="DC280"/>
  <c r="CG280"/>
  <c r="CW280"/>
  <c r="CJ280"/>
  <c r="DA280"/>
  <c r="CE280"/>
  <c r="CV279"/>
  <c r="CT280"/>
  <c r="CP280"/>
  <c r="CM280"/>
  <c r="DF280"/>
  <c r="DE280"/>
  <c r="CK280"/>
  <c r="CO279"/>
  <c r="DB280"/>
  <c r="CQ280"/>
  <c r="CS280"/>
  <c r="CY280"/>
  <c r="DG279"/>
  <c r="CD279"/>
  <c r="CL280"/>
  <c r="CN280"/>
  <c r="CI280"/>
  <c r="CR279"/>
  <c r="DD280"/>
  <c r="CZ280"/>
  <c r="CX280"/>
  <c r="CU280"/>
  <c r="CF279"/>
  <c r="DH280"/>
  <c r="A1069"/>
  <c r="P1029"/>
  <c r="A469"/>
  <c r="P429"/>
  <c r="A508"/>
  <c r="P508" s="1"/>
  <c r="P468"/>
  <c r="P1466"/>
  <c r="A1506"/>
  <c r="P1187"/>
  <c r="A1227"/>
  <c r="A430"/>
  <c r="P390"/>
  <c r="A1108"/>
  <c r="A1148" s="1"/>
  <c r="A1188" s="1"/>
  <c r="P1068"/>
  <c r="A391"/>
  <c r="P351"/>
  <c r="A312"/>
  <c r="A352" s="1"/>
  <c r="P232"/>
  <c r="A910"/>
  <c r="A950" s="1"/>
  <c r="A990" s="1"/>
  <c r="A1030" s="1"/>
  <c r="P870"/>
  <c r="DM331" i="7"/>
  <c r="DO331" s="1"/>
  <c r="DP331" s="1"/>
  <c r="DJ365"/>
  <c r="DK365" s="1"/>
  <c r="DJ354"/>
  <c r="DK354" s="1"/>
  <c r="DJ310"/>
  <c r="DK310" s="1"/>
  <c r="DD345"/>
  <c r="DH345"/>
  <c r="CH345"/>
  <c r="DG345"/>
  <c r="DA345"/>
  <c r="CQ345"/>
  <c r="CI345"/>
  <c r="DF345"/>
  <c r="CZ345"/>
  <c r="CJ345"/>
  <c r="CL345"/>
  <c r="DI345"/>
  <c r="DE345"/>
  <c r="CV345"/>
  <c r="CK345"/>
  <c r="CF345"/>
  <c r="CR345"/>
  <c r="CE344"/>
  <c r="BW346"/>
  <c r="BX346" s="1"/>
  <c r="DB345"/>
  <c r="CY345"/>
  <c r="CU345"/>
  <c r="CS344"/>
  <c r="DC345"/>
  <c r="CX345"/>
  <c r="CP344"/>
  <c r="CT345"/>
  <c r="CW344"/>
  <c r="CO345"/>
  <c r="CM345"/>
  <c r="CN345"/>
  <c r="CG344"/>
  <c r="CL323"/>
  <c r="DI323"/>
  <c r="DE323"/>
  <c r="CV323"/>
  <c r="CK323"/>
  <c r="CF323"/>
  <c r="DD323"/>
  <c r="CE322"/>
  <c r="BW324"/>
  <c r="BX324" s="1"/>
  <c r="DF323"/>
  <c r="CH323"/>
  <c r="DG323"/>
  <c r="DA323"/>
  <c r="CQ323"/>
  <c r="CI323"/>
  <c r="DH323"/>
  <c r="CZ323"/>
  <c r="CJ323"/>
  <c r="CR323"/>
  <c r="CS322"/>
  <c r="DC323"/>
  <c r="CX323"/>
  <c r="CT323"/>
  <c r="CW322"/>
  <c r="DB323"/>
  <c r="CY323"/>
  <c r="CU323"/>
  <c r="CG322"/>
  <c r="CO323"/>
  <c r="CM323"/>
  <c r="CP322"/>
  <c r="CN323"/>
  <c r="DI312"/>
  <c r="CK312"/>
  <c r="DH312"/>
  <c r="DD312"/>
  <c r="CR312"/>
  <c r="CJ312"/>
  <c r="CE311"/>
  <c r="BW313"/>
  <c r="BX313" s="1"/>
  <c r="DE312"/>
  <c r="CQ312"/>
  <c r="CV312"/>
  <c r="CF312"/>
  <c r="DF312"/>
  <c r="CZ312"/>
  <c r="CL312"/>
  <c r="CH312"/>
  <c r="DG312"/>
  <c r="DA312"/>
  <c r="CI312"/>
  <c r="CX312"/>
  <c r="CU312"/>
  <c r="CS311"/>
  <c r="DC312"/>
  <c r="CY312"/>
  <c r="CT312"/>
  <c r="CW311"/>
  <c r="DB312"/>
  <c r="CP311"/>
  <c r="CN312"/>
  <c r="CO312"/>
  <c r="CM312"/>
  <c r="CG311"/>
  <c r="CZ334"/>
  <c r="CE333"/>
  <c r="BW335"/>
  <c r="BX335" s="1"/>
  <c r="DG334"/>
  <c r="DA334"/>
  <c r="CQ334"/>
  <c r="CI334"/>
  <c r="DF334"/>
  <c r="CR334"/>
  <c r="DH334"/>
  <c r="CL334"/>
  <c r="DI334"/>
  <c r="DE334"/>
  <c r="CV334"/>
  <c r="CK334"/>
  <c r="CF334"/>
  <c r="DD334"/>
  <c r="CJ334"/>
  <c r="CH334"/>
  <c r="CW333"/>
  <c r="DB334"/>
  <c r="CX334"/>
  <c r="CU334"/>
  <c r="CS333"/>
  <c r="DC334"/>
  <c r="CY334"/>
  <c r="CT334"/>
  <c r="CP333"/>
  <c r="CG333"/>
  <c r="CN334"/>
  <c r="CO334"/>
  <c r="CM334"/>
  <c r="DF356"/>
  <c r="CZ356"/>
  <c r="CL356"/>
  <c r="CH356"/>
  <c r="DI356"/>
  <c r="DE356"/>
  <c r="CV356"/>
  <c r="CK356"/>
  <c r="CF356"/>
  <c r="DH356"/>
  <c r="DD356"/>
  <c r="CR356"/>
  <c r="CJ356"/>
  <c r="CE355"/>
  <c r="BW357"/>
  <c r="BX357" s="1"/>
  <c r="DG356"/>
  <c r="DA356"/>
  <c r="CQ356"/>
  <c r="CI356"/>
  <c r="DC356"/>
  <c r="CY356"/>
  <c r="CT356"/>
  <c r="CW355"/>
  <c r="DB356"/>
  <c r="CP355"/>
  <c r="CX356"/>
  <c r="CU356"/>
  <c r="CS355"/>
  <c r="CN356"/>
  <c r="CO356"/>
  <c r="CM356"/>
  <c r="CG355"/>
  <c r="CC346"/>
  <c r="AJ358"/>
  <c r="CC324"/>
  <c r="AJ336"/>
  <c r="DL321"/>
  <c r="DL343"/>
  <c r="DL354"/>
  <c r="CC313"/>
  <c r="AJ325"/>
  <c r="CC335"/>
  <c r="AJ347"/>
  <c r="CC357"/>
  <c r="DL365"/>
  <c r="DL332"/>
  <c r="DL310"/>
  <c r="DJ287"/>
  <c r="DK287" s="1"/>
  <c r="P631" i="8"/>
  <c r="A671"/>
  <c r="A711" s="1"/>
  <c r="A751" s="1"/>
  <c r="A791" s="1"/>
  <c r="A831" s="1"/>
  <c r="A871" s="1"/>
  <c r="DJ298" i="7"/>
  <c r="DK298" s="1"/>
  <c r="CF289"/>
  <c r="CL289"/>
  <c r="CP288"/>
  <c r="CT289"/>
  <c r="CX289"/>
  <c r="DB289"/>
  <c r="DF289"/>
  <c r="BW290"/>
  <c r="BX290" s="1"/>
  <c r="CE288"/>
  <c r="CG288"/>
  <c r="CI289"/>
  <c r="CK289"/>
  <c r="CM289"/>
  <c r="CO289"/>
  <c r="CQ289"/>
  <c r="CS288"/>
  <c r="CU289"/>
  <c r="CW288"/>
  <c r="CY289"/>
  <c r="DA289"/>
  <c r="DC289"/>
  <c r="DE289"/>
  <c r="DG289"/>
  <c r="DI289"/>
  <c r="CH289"/>
  <c r="CJ289"/>
  <c r="CN289"/>
  <c r="CR289"/>
  <c r="CV289"/>
  <c r="CZ289"/>
  <c r="DD289"/>
  <c r="DH289"/>
  <c r="CG299"/>
  <c r="CM300"/>
  <c r="CQ300"/>
  <c r="CU300"/>
  <c r="CY300"/>
  <c r="DC300"/>
  <c r="DG300"/>
  <c r="CF300"/>
  <c r="CH300"/>
  <c r="CJ300"/>
  <c r="CL300"/>
  <c r="CN300"/>
  <c r="CP299"/>
  <c r="CR300"/>
  <c r="CT300"/>
  <c r="CV300"/>
  <c r="CX300"/>
  <c r="CZ300"/>
  <c r="DB300"/>
  <c r="DD300"/>
  <c r="DF300"/>
  <c r="DH300"/>
  <c r="CE299"/>
  <c r="BW301"/>
  <c r="BX301" s="1"/>
  <c r="CI300"/>
  <c r="CK300"/>
  <c r="CO300"/>
  <c r="CS299"/>
  <c r="CW299"/>
  <c r="DA300"/>
  <c r="DE300"/>
  <c r="DI300"/>
  <c r="AJ302"/>
  <c r="AJ314" s="1"/>
  <c r="CC290"/>
  <c r="DL287"/>
  <c r="CC301"/>
  <c r="DL298"/>
  <c r="DJ232"/>
  <c r="DK232" s="1"/>
  <c r="DJ231"/>
  <c r="DK231" s="1"/>
  <c r="DJ275"/>
  <c r="DK275" s="1"/>
  <c r="DJ264"/>
  <c r="DK264" s="1"/>
  <c r="DJ253"/>
  <c r="DK253" s="1"/>
  <c r="DJ242"/>
  <c r="DK242" s="1"/>
  <c r="CP254"/>
  <c r="CP243"/>
  <c r="CP265"/>
  <c r="CP276"/>
  <c r="CW254"/>
  <c r="CW243"/>
  <c r="CW265"/>
  <c r="CW276"/>
  <c r="CU255"/>
  <c r="CV255"/>
  <c r="CX255"/>
  <c r="CY255"/>
  <c r="CZ255"/>
  <c r="DA255"/>
  <c r="DB255"/>
  <c r="DC255"/>
  <c r="DD255"/>
  <c r="DE255"/>
  <c r="DF255"/>
  <c r="CU244"/>
  <c r="CV244"/>
  <c r="CX244"/>
  <c r="CY244"/>
  <c r="CZ244"/>
  <c r="DA244"/>
  <c r="DB244"/>
  <c r="DC244"/>
  <c r="DD244"/>
  <c r="DE244"/>
  <c r="DF244"/>
  <c r="CU266"/>
  <c r="CV266"/>
  <c r="CX266"/>
  <c r="CY266"/>
  <c r="CZ266"/>
  <c r="DA266"/>
  <c r="DB266"/>
  <c r="DC266"/>
  <c r="DD266"/>
  <c r="DE266"/>
  <c r="DF266"/>
  <c r="CU277"/>
  <c r="CV277"/>
  <c r="CX277"/>
  <c r="CY277"/>
  <c r="CZ277"/>
  <c r="DA277"/>
  <c r="DB277"/>
  <c r="DC277"/>
  <c r="DD277"/>
  <c r="DE277"/>
  <c r="DF277"/>
  <c r="CS254"/>
  <c r="CS243"/>
  <c r="CS265"/>
  <c r="CS276"/>
  <c r="CQ255"/>
  <c r="CQ244"/>
  <c r="CQ395" s="1"/>
  <c r="CQ266"/>
  <c r="CQ277"/>
  <c r="CJ255"/>
  <c r="CJ244"/>
  <c r="CJ266"/>
  <c r="CJ277"/>
  <c r="CF255"/>
  <c r="CF244"/>
  <c r="CF266"/>
  <c r="CF277"/>
  <c r="CT255"/>
  <c r="AX395"/>
  <c r="CT244"/>
  <c r="CT266"/>
  <c r="CT277"/>
  <c r="A117" i="8"/>
  <c r="P117" s="1"/>
  <c r="P77"/>
  <c r="P1168"/>
  <c r="A157"/>
  <c r="A197" s="1"/>
  <c r="A585"/>
  <c r="P585" s="1"/>
  <c r="P1092"/>
  <c r="A233"/>
  <c r="P273"/>
  <c r="P466"/>
  <c r="P1016"/>
  <c r="P936"/>
  <c r="P1501"/>
  <c r="A274"/>
  <c r="P194"/>
  <c r="P307"/>
  <c r="A39"/>
  <c r="A78"/>
  <c r="P38"/>
  <c r="P384"/>
  <c r="P731"/>
  <c r="P858"/>
  <c r="A552"/>
  <c r="P552" s="1"/>
  <c r="A632"/>
  <c r="P156"/>
  <c r="P1367"/>
  <c r="P890"/>
  <c r="P975"/>
  <c r="DI244" i="7"/>
  <c r="DI395" s="1"/>
  <c r="DI266"/>
  <c r="DH255"/>
  <c r="DH244"/>
  <c r="DH277"/>
  <c r="DI257"/>
  <c r="DH266"/>
  <c r="DI277"/>
  <c r="DI255"/>
  <c r="BR395"/>
  <c r="BS395"/>
  <c r="BP395"/>
  <c r="CC278"/>
  <c r="CC256"/>
  <c r="AJ257"/>
  <c r="CC245"/>
  <c r="CC267"/>
  <c r="AJ268"/>
  <c r="AJ279"/>
  <c r="AJ291" s="1"/>
  <c r="CB281" i="8"/>
  <c r="BS315"/>
  <c r="AM291" i="7"/>
  <c r="AM347"/>
  <c r="BJ358"/>
  <c r="BS358"/>
  <c r="BF347"/>
  <c r="BB293" i="8"/>
  <c r="AT279" i="7"/>
  <c r="AW325"/>
  <c r="AO358"/>
  <c r="AN268"/>
  <c r="AT293" i="8"/>
  <c r="BQ302" i="7"/>
  <c r="BK304" i="8"/>
  <c r="AO257" i="7"/>
  <c r="BQ257"/>
  <c r="AP314"/>
  <c r="BQ336"/>
  <c r="AQ291"/>
  <c r="BG348" i="8"/>
  <c r="BG336" i="7"/>
  <c r="BQ347"/>
  <c r="AX336"/>
  <c r="AV348" i="8"/>
  <c r="BG314" i="7"/>
  <c r="BB279"/>
  <c r="BG358"/>
  <c r="BO279"/>
  <c r="BN326" i="8"/>
  <c r="AW336" i="7"/>
  <c r="AV293" i="8"/>
  <c r="AQ358" i="7"/>
  <c r="BL337" i="8"/>
  <c r="DM293"/>
  <c r="BC257" i="7"/>
  <c r="AT358"/>
  <c r="BL293" i="8"/>
  <c r="BS268" i="7"/>
  <c r="BM315" i="8"/>
  <c r="BO348"/>
  <c r="AN293"/>
  <c r="BJ336" i="7"/>
  <c r="AT291"/>
  <c r="BU302"/>
  <c r="AY315" i="8"/>
  <c r="AX348"/>
  <c r="BN348"/>
  <c r="AR347" i="7"/>
  <c r="AL325"/>
  <c r="BO336"/>
  <c r="BO302"/>
  <c r="AL358"/>
  <c r="BF358"/>
  <c r="BD268"/>
  <c r="AZ302"/>
  <c r="AR326" i="8"/>
  <c r="AV257" i="7"/>
  <c r="AW337" i="8"/>
  <c r="BA302" i="7"/>
  <c r="AW257"/>
  <c r="BD279"/>
  <c r="AM293" i="8"/>
  <c r="AV315"/>
  <c r="BI315"/>
  <c r="BG315"/>
  <c r="AL268" i="7"/>
  <c r="AZ314"/>
  <c r="BC279"/>
  <c r="BN293" i="8"/>
  <c r="BE358" i="7"/>
  <c r="BG279"/>
  <c r="BC326" i="8"/>
  <c r="AS347" i="7"/>
  <c r="AP315" i="8"/>
  <c r="BT337"/>
  <c r="AT326"/>
  <c r="BM336" i="7"/>
  <c r="BP279"/>
  <c r="BA291"/>
  <c r="BT291"/>
  <c r="BL279"/>
  <c r="AY257"/>
  <c r="BM314"/>
  <c r="BF279"/>
  <c r="AR304" i="8"/>
  <c r="BH325" i="7"/>
  <c r="AY358"/>
  <c r="BB325"/>
  <c r="BD304" i="8"/>
  <c r="BP348"/>
  <c r="AV358" i="7"/>
  <c r="BT293" i="8"/>
  <c r="BD336" i="7"/>
  <c r="DN267"/>
  <c r="AW358"/>
  <c r="AP337" i="8"/>
  <c r="BG337"/>
  <c r="AM348"/>
  <c r="BP315"/>
  <c r="BL268" i="7"/>
  <c r="BH348" i="8"/>
  <c r="BT302" i="7"/>
  <c r="AL314"/>
  <c r="AP358"/>
  <c r="AW314"/>
  <c r="BO268"/>
  <c r="AV314"/>
  <c r="BK358"/>
  <c r="BH314"/>
  <c r="BO315" i="8"/>
  <c r="BS347" i="7"/>
  <c r="AQ279"/>
  <c r="AR291"/>
  <c r="AS336"/>
  <c r="DN301"/>
  <c r="BO314"/>
  <c r="BE337" i="8"/>
  <c r="AT268" i="7"/>
  <c r="AL315" i="8"/>
  <c r="DN346" i="7"/>
  <c r="BN314"/>
  <c r="AU279"/>
  <c r="BA358"/>
  <c r="BK347"/>
  <c r="BB336"/>
  <c r="BT304" i="8"/>
  <c r="BS291" i="7"/>
  <c r="BB337" i="8"/>
  <c r="BA325" i="7"/>
  <c r="AL347"/>
  <c r="AX315" i="8"/>
  <c r="AL302" i="7"/>
  <c r="BM326" i="8"/>
  <c r="AM326"/>
  <c r="AL257" i="7"/>
  <c r="BJ326" i="8"/>
  <c r="AO348"/>
  <c r="BJ315"/>
  <c r="AN304"/>
  <c r="AW279" i="7"/>
  <c r="BG293" i="8"/>
  <c r="AW268" i="7"/>
  <c r="BQ315" i="8"/>
  <c r="AT336" i="7"/>
  <c r="BM358"/>
  <c r="BT326" i="8"/>
  <c r="AS268" i="7"/>
  <c r="BH326" i="8"/>
  <c r="BH304"/>
  <c r="AX293"/>
  <c r="BN291" i="7"/>
  <c r="AR358"/>
  <c r="BQ268"/>
  <c r="AP325"/>
  <c r="AZ291"/>
  <c r="BO347"/>
  <c r="AQ336"/>
  <c r="AX314"/>
  <c r="AR314"/>
  <c r="AY314"/>
  <c r="BO257"/>
  <c r="AR336"/>
  <c r="BE279"/>
  <c r="BP358"/>
  <c r="DN256"/>
  <c r="BQ279"/>
  <c r="DM326" i="8"/>
  <c r="BK257" i="7"/>
  <c r="AQ314"/>
  <c r="BU257"/>
  <c r="AN358"/>
  <c r="BQ358"/>
  <c r="BA315" i="8"/>
  <c r="AY326"/>
  <c r="BH302" i="7"/>
  <c r="BN268"/>
  <c r="BN257"/>
  <c r="AO304" i="8"/>
  <c r="BL315"/>
  <c r="BP293"/>
  <c r="BR257" i="7"/>
  <c r="AQ325"/>
  <c r="AZ268"/>
  <c r="BD257"/>
  <c r="AO314"/>
  <c r="BE314"/>
  <c r="BD347"/>
  <c r="AU337" i="8"/>
  <c r="BR336" i="7"/>
  <c r="BG291"/>
  <c r="AT348" i="8"/>
  <c r="AZ325" i="7"/>
  <c r="BT336"/>
  <c r="AM337" i="8"/>
  <c r="BB302" i="7"/>
  <c r="AR279"/>
  <c r="BU347"/>
  <c r="BJ302"/>
  <c r="BS326" i="8"/>
  <c r="BO325" i="7"/>
  <c r="BQ325"/>
  <c r="AZ315" i="8"/>
  <c r="AX325" i="7"/>
  <c r="BR279"/>
  <c r="AS348" i="8"/>
  <c r="BG304"/>
  <c r="AM314" i="7"/>
  <c r="BI325"/>
  <c r="BL347"/>
  <c r="BC302"/>
  <c r="AV302"/>
  <c r="BD326" i="8"/>
  <c r="AQ315"/>
  <c r="AZ336" i="7"/>
  <c r="AL304" i="8"/>
  <c r="BR314" i="7"/>
  <c r="AX268"/>
  <c r="AR302"/>
  <c r="BF336"/>
  <c r="BM348" i="8"/>
  <c r="AX304"/>
  <c r="BB257" i="7"/>
  <c r="BC337" i="8"/>
  <c r="BE326"/>
  <c r="AY302" i="7"/>
  <c r="BC291"/>
  <c r="BD315" i="8"/>
  <c r="BD291" i="7"/>
  <c r="AW326" i="8"/>
  <c r="BL257" i="7"/>
  <c r="AP326" i="8"/>
  <c r="BN325" i="7"/>
  <c r="BJ304" i="8"/>
  <c r="BS257" i="7"/>
  <c r="BL326" i="8"/>
  <c r="AP268" i="7"/>
  <c r="AZ348" i="8"/>
  <c r="BH257" i="7"/>
  <c r="BN279"/>
  <c r="AS337" i="8"/>
  <c r="BP336" i="7"/>
  <c r="AS314"/>
  <c r="AQ347"/>
  <c r="BI293" i="8"/>
  <c r="AT304"/>
  <c r="BC325" i="7"/>
  <c r="BM291"/>
  <c r="AR315" i="8"/>
  <c r="BK279" i="7"/>
  <c r="BC293" i="8"/>
  <c r="BJ347" i="7"/>
  <c r="BO291"/>
  <c r="DN290"/>
  <c r="BU314"/>
  <c r="BH336"/>
  <c r="AV325"/>
  <c r="BB326" i="8"/>
  <c r="AN336" i="7"/>
  <c r="BA293" i="8"/>
  <c r="AP257" i="7"/>
  <c r="BR304" i="8"/>
  <c r="AQ304"/>
  <c r="BQ293"/>
  <c r="BS279" i="7"/>
  <c r="BC347"/>
  <c r="BA304" i="8"/>
  <c r="AV291" i="7"/>
  <c r="BE291"/>
  <c r="AM279"/>
  <c r="BB348" i="8"/>
  <c r="BO358" i="7"/>
  <c r="AP304" i="8"/>
  <c r="AR348"/>
  <c r="BJ293"/>
  <c r="AO268" i="7"/>
  <c r="AY293" i="8"/>
  <c r="AL348"/>
  <c r="AM325" i="7"/>
  <c r="AL279"/>
  <c r="BR347"/>
  <c r="BE315" i="8"/>
  <c r="BT268" i="7"/>
  <c r="AV279"/>
  <c r="BP347"/>
  <c r="BI302"/>
  <c r="BM325"/>
  <c r="BS348" i="8"/>
  <c r="BI291" i="7"/>
  <c r="AW293" i="8"/>
  <c r="AN347" i="7"/>
  <c r="AO347"/>
  <c r="AW348" i="8"/>
  <c r="BJ337"/>
  <c r="BI337"/>
  <c r="AY325" i="7"/>
  <c r="BS314"/>
  <c r="BK268"/>
  <c r="BM279"/>
  <c r="AZ257"/>
  <c r="AS358"/>
  <c r="BF257"/>
  <c r="BF348" i="8"/>
  <c r="BL358" i="7"/>
  <c r="BB291"/>
  <c r="AO302"/>
  <c r="AU293" i="8"/>
  <c r="BG347" i="7"/>
  <c r="BS304" i="8"/>
  <c r="BK293"/>
  <c r="AO326"/>
  <c r="AM304"/>
  <c r="AZ337"/>
  <c r="AN337"/>
  <c r="BD302" i="7"/>
  <c r="AZ358"/>
  <c r="AT315" i="8"/>
  <c r="AN291" i="7"/>
  <c r="BJ325"/>
  <c r="BS325"/>
  <c r="BE302"/>
  <c r="AQ293" i="8"/>
  <c r="AS302" i="7"/>
  <c r="BG257"/>
  <c r="BU325"/>
  <c r="BS293" i="8"/>
  <c r="AY304"/>
  <c r="BU279" i="7"/>
  <c r="BL314"/>
  <c r="BR293" i="8"/>
  <c r="AW315"/>
  <c r="AP293"/>
  <c r="AN302" i="7"/>
  <c r="BK315" i="8"/>
  <c r="BB358" i="7"/>
  <c r="BF293" i="8"/>
  <c r="BJ268" i="7"/>
  <c r="BJ314"/>
  <c r="AS304" i="8"/>
  <c r="AL337"/>
  <c r="BT325" i="7"/>
  <c r="BT358"/>
  <c r="BQ337" i="8"/>
  <c r="BN302" i="7"/>
  <c r="DM315" i="8"/>
  <c r="BL291" i="7"/>
  <c r="AU302"/>
  <c r="AL336"/>
  <c r="BB268"/>
  <c r="AN325"/>
  <c r="BH358"/>
  <c r="AX279"/>
  <c r="BM304" i="8"/>
  <c r="BR315"/>
  <c r="AT314" i="7"/>
  <c r="AU257"/>
  <c r="AS326" i="8"/>
  <c r="BE257" i="7"/>
  <c r="AP302"/>
  <c r="BB347"/>
  <c r="BF315" i="8"/>
  <c r="BG326"/>
  <c r="AX257" i="7"/>
  <c r="AV304" i="8"/>
  <c r="AU325" i="7"/>
  <c r="AR257"/>
  <c r="BT279"/>
  <c r="BR268"/>
  <c r="BP325"/>
  <c r="AU268"/>
  <c r="BS336"/>
  <c r="AQ257"/>
  <c r="BA348" i="8"/>
  <c r="AY337"/>
  <c r="AU291" i="7"/>
  <c r="AX326" i="8"/>
  <c r="AT257" i="7"/>
  <c r="AS315" i="8"/>
  <c r="AY347" i="7"/>
  <c r="AM336"/>
  <c r="BE348" i="8"/>
  <c r="BN358" i="7"/>
  <c r="AW302"/>
  <c r="BD358"/>
  <c r="BH337" i="8"/>
  <c r="AU347" i="7"/>
  <c r="BR291"/>
  <c r="BP291"/>
  <c r="BB304" i="8"/>
  <c r="BH279" i="7"/>
  <c r="BQ348" i="8"/>
  <c r="BB315"/>
  <c r="AQ302" i="7"/>
  <c r="AX347"/>
  <c r="BF325"/>
  <c r="BH293" i="8"/>
  <c r="BQ314" i="7"/>
  <c r="BE293" i="8"/>
  <c r="BC314" i="7"/>
  <c r="AL293" i="8"/>
  <c r="BS302" i="7"/>
  <c r="AO279"/>
  <c r="BL325"/>
  <c r="BJ348" i="8"/>
  <c r="BE336" i="7"/>
  <c r="AZ279"/>
  <c r="BO337" i="8"/>
  <c r="BE268" i="7"/>
  <c r="AM358"/>
  <c r="AX291"/>
  <c r="AU315" i="8"/>
  <c r="AT302" i="7"/>
  <c r="BP314"/>
  <c r="BD293" i="8"/>
  <c r="BC268" i="7"/>
  <c r="AS257"/>
  <c r="BN315" i="8"/>
  <c r="BD314" i="7"/>
  <c r="AO291"/>
  <c r="BD348" i="8"/>
  <c r="BM337"/>
  <c r="BT347" i="7"/>
  <c r="AS291"/>
  <c r="BK348" i="8"/>
  <c r="DM304"/>
  <c r="AV326"/>
  <c r="BR325" i="7"/>
  <c r="BK325"/>
  <c r="BS337" i="8"/>
  <c r="AW291" i="7"/>
  <c r="BA347"/>
  <c r="AS293" i="8"/>
  <c r="BO326"/>
  <c r="BK302" i="7"/>
  <c r="BC348" i="8"/>
  <c r="BL336" i="7"/>
  <c r="AX337" i="8"/>
  <c r="BF326"/>
  <c r="BR358" i="7"/>
  <c r="AO325"/>
  <c r="DN335"/>
  <c r="AP279"/>
  <c r="AP336"/>
  <c r="BI347"/>
  <c r="BD325"/>
  <c r="AQ326" i="8"/>
  <c r="BA336" i="7"/>
  <c r="BD337" i="8"/>
  <c r="BO293"/>
  <c r="AU348"/>
  <c r="DN324" i="7"/>
  <c r="AV268"/>
  <c r="BM268"/>
  <c r="AW304" i="8"/>
  <c r="BN304"/>
  <c r="DN357" i="7"/>
  <c r="BT315" i="8"/>
  <c r="BF291" i="7"/>
  <c r="AN348" i="8"/>
  <c r="BE304"/>
  <c r="BH315"/>
  <c r="BC358" i="7"/>
  <c r="BF304" i="8"/>
  <c r="AZ304"/>
  <c r="BI336" i="7"/>
  <c r="BM257"/>
  <c r="BM293" i="8"/>
  <c r="BM347" i="7"/>
  <c r="BK291"/>
  <c r="BQ291"/>
  <c r="BA257"/>
  <c r="BU358"/>
  <c r="AN314"/>
  <c r="AR268"/>
  <c r="BG302"/>
  <c r="BB314"/>
  <c r="BA314"/>
  <c r="AO293" i="8"/>
  <c r="BP302" i="7"/>
  <c r="AO337" i="8"/>
  <c r="AP348"/>
  <c r="AY348"/>
  <c r="AV347" i="7"/>
  <c r="BM302"/>
  <c r="AN315" i="8"/>
  <c r="BI326"/>
  <c r="AX302" i="7"/>
  <c r="BP257"/>
  <c r="BU291"/>
  <c r="BL348" i="8"/>
  <c r="BC336" i="7"/>
  <c r="DM337" i="8"/>
  <c r="BP337"/>
  <c r="BJ291" i="7"/>
  <c r="BF314"/>
  <c r="AZ293" i="8"/>
  <c r="AY291" i="7"/>
  <c r="AS279"/>
  <c r="AY279"/>
  <c r="AV336"/>
  <c r="BA279"/>
  <c r="AQ348" i="8"/>
  <c r="BH347" i="7"/>
  <c r="BP304" i="8"/>
  <c r="BJ257" i="7"/>
  <c r="BT257"/>
  <c r="AP347"/>
  <c r="AW347"/>
  <c r="BR302"/>
  <c r="BF337" i="8"/>
  <c r="AN279" i="7"/>
  <c r="BR337" i="8"/>
  <c r="BR326"/>
  <c r="BI268" i="7"/>
  <c r="BI257"/>
  <c r="AN326" i="8"/>
  <c r="AO336" i="7"/>
  <c r="BO304" i="8"/>
  <c r="BI304"/>
  <c r="BF302" i="7"/>
  <c r="BK314"/>
  <c r="AM257"/>
  <c r="BH268"/>
  <c r="AU314"/>
  <c r="BT314"/>
  <c r="BQ326" i="8"/>
  <c r="AM315"/>
  <c r="DN313" i="7"/>
  <c r="BI314"/>
  <c r="AL291"/>
  <c r="AT337" i="8"/>
  <c r="AU358" i="7"/>
  <c r="AS325"/>
  <c r="AQ268"/>
  <c r="BF268"/>
  <c r="AL326" i="8"/>
  <c r="BL302" i="7"/>
  <c r="BE347"/>
  <c r="BH291"/>
  <c r="BE325"/>
  <c r="BP268"/>
  <c r="DM348" i="8"/>
  <c r="BN337"/>
  <c r="BI279" i="7"/>
  <c r="BA337" i="8"/>
  <c r="BK326"/>
  <c r="AU304"/>
  <c r="AT347" i="7"/>
  <c r="AU326" i="8"/>
  <c r="BK336" i="7"/>
  <c r="AV337" i="8"/>
  <c r="BC304"/>
  <c r="AX358" i="7"/>
  <c r="BL304" i="8"/>
  <c r="BQ304"/>
  <c r="BU268" i="7"/>
  <c r="BI348" i="8"/>
  <c r="AZ347" i="7"/>
  <c r="BC315" i="8"/>
  <c r="AY336" i="7"/>
  <c r="BP326" i="8"/>
  <c r="AP291" i="7"/>
  <c r="AM302"/>
  <c r="DN278"/>
  <c r="BG268"/>
  <c r="AY268"/>
  <c r="BG325"/>
  <c r="AR293" i="8"/>
  <c r="AQ337"/>
  <c r="AU336" i="7"/>
  <c r="BK337" i="8"/>
  <c r="BR348"/>
  <c r="AR337"/>
  <c r="AO315"/>
  <c r="AN257" i="7"/>
  <c r="BN347"/>
  <c r="BT348" i="8"/>
  <c r="BN336" i="7"/>
  <c r="BA326" i="8"/>
  <c r="AT325" i="7"/>
  <c r="BJ279"/>
  <c r="BI358"/>
  <c r="AZ326" i="8"/>
  <c r="BU336" i="7"/>
  <c r="DJ244" l="1"/>
  <c r="DK244" s="1"/>
  <c r="DJ311"/>
  <c r="DK311" s="1"/>
  <c r="DM321"/>
  <c r="DO321" s="1"/>
  <c r="DP321" s="1"/>
  <c r="DM343"/>
  <c r="DO343" s="1"/>
  <c r="DP343" s="1"/>
  <c r="DJ322"/>
  <c r="DK322" s="1"/>
  <c r="DK323" i="8"/>
  <c r="DL344"/>
  <c r="DN344" s="1"/>
  <c r="DO344" s="1"/>
  <c r="DK301"/>
  <c r="DM287" i="7"/>
  <c r="DO287" s="1"/>
  <c r="DP287" s="1"/>
  <c r="DL300" i="8"/>
  <c r="DN300" s="1"/>
  <c r="DO300" s="1"/>
  <c r="DL311"/>
  <c r="DN311" s="1"/>
  <c r="DO311" s="1"/>
  <c r="DI334"/>
  <c r="DK312"/>
  <c r="DB347"/>
  <c r="CM347"/>
  <c r="CG347"/>
  <c r="DH347"/>
  <c r="CV346"/>
  <c r="CI347"/>
  <c r="CY347"/>
  <c r="CR346"/>
  <c r="CD346"/>
  <c r="BV348"/>
  <c r="BW348" s="1"/>
  <c r="DB325"/>
  <c r="DF325"/>
  <c r="DA325"/>
  <c r="DE325"/>
  <c r="CO324"/>
  <c r="CQ325"/>
  <c r="CY325"/>
  <c r="CN314"/>
  <c r="CE314"/>
  <c r="DA314"/>
  <c r="DG313"/>
  <c r="CO313"/>
  <c r="DF314"/>
  <c r="CZ314"/>
  <c r="CI314"/>
  <c r="CJ303"/>
  <c r="DC303"/>
  <c r="CX303"/>
  <c r="CF302"/>
  <c r="CS303"/>
  <c r="DF303"/>
  <c r="CM303"/>
  <c r="CI303"/>
  <c r="CV291"/>
  <c r="CG292"/>
  <c r="CX292"/>
  <c r="CM292"/>
  <c r="CK292"/>
  <c r="CU292"/>
  <c r="CW292"/>
  <c r="CJ292"/>
  <c r="CX336"/>
  <c r="CY336"/>
  <c r="CV335"/>
  <c r="CI336"/>
  <c r="CN336"/>
  <c r="CG336"/>
  <c r="CH336"/>
  <c r="CK336"/>
  <c r="CX347"/>
  <c r="DA347"/>
  <c r="CH347"/>
  <c r="DE347"/>
  <c r="CS347"/>
  <c r="DG346"/>
  <c r="DJ346" s="1"/>
  <c r="CP347"/>
  <c r="CT347"/>
  <c r="DC347"/>
  <c r="CP325"/>
  <c r="CZ325"/>
  <c r="CT325"/>
  <c r="CG325"/>
  <c r="CR324"/>
  <c r="CH325"/>
  <c r="CL325"/>
  <c r="DD325"/>
  <c r="CS314"/>
  <c r="DH314"/>
  <c r="DB314"/>
  <c r="CU314"/>
  <c r="CM314"/>
  <c r="CD313"/>
  <c r="BV315"/>
  <c r="BW315" s="1"/>
  <c r="CR313"/>
  <c r="CQ314"/>
  <c r="CO302"/>
  <c r="CD302"/>
  <c r="BV304"/>
  <c r="BW304" s="1"/>
  <c r="CE303"/>
  <c r="CU303"/>
  <c r="CT303"/>
  <c r="CY303"/>
  <c r="DA303"/>
  <c r="CK303"/>
  <c r="DA292"/>
  <c r="CZ292"/>
  <c r="DC292"/>
  <c r="CR291"/>
  <c r="DH292"/>
  <c r="CI292"/>
  <c r="CO291"/>
  <c r="DG291"/>
  <c r="DJ291" s="1"/>
  <c r="DN293"/>
  <c r="DO293" s="1"/>
  <c r="DA336"/>
  <c r="CJ336"/>
  <c r="CS336"/>
  <c r="CW336"/>
  <c r="CO335"/>
  <c r="CF335"/>
  <c r="CL336"/>
  <c r="DC336"/>
  <c r="CW347"/>
  <c r="CJ347"/>
  <c r="CF346"/>
  <c r="DF347"/>
  <c r="CK347"/>
  <c r="CE347"/>
  <c r="CQ347"/>
  <c r="CN325"/>
  <c r="CW325"/>
  <c r="CE325"/>
  <c r="DC325"/>
  <c r="CS325"/>
  <c r="DH325"/>
  <c r="CV324"/>
  <c r="CK325"/>
  <c r="DD314"/>
  <c r="CP314"/>
  <c r="DC314"/>
  <c r="CH314"/>
  <c r="CV313"/>
  <c r="CW314"/>
  <c r="CT314"/>
  <c r="CY314"/>
  <c r="CN303"/>
  <c r="CZ303"/>
  <c r="CL303"/>
  <c r="CQ303"/>
  <c r="CG303"/>
  <c r="CW303"/>
  <c r="DD303"/>
  <c r="DH303"/>
  <c r="CY292"/>
  <c r="CP292"/>
  <c r="DD292"/>
  <c r="DF292"/>
  <c r="CH292"/>
  <c r="CT292"/>
  <c r="CQ292"/>
  <c r="DD336"/>
  <c r="CP336"/>
  <c r="DG335"/>
  <c r="DJ335" s="1"/>
  <c r="DH336"/>
  <c r="CT336"/>
  <c r="CU336"/>
  <c r="CR335"/>
  <c r="CQ336"/>
  <c r="CZ347"/>
  <c r="CO346"/>
  <c r="CU347"/>
  <c r="CN347"/>
  <c r="CL347"/>
  <c r="DD347"/>
  <c r="CM325"/>
  <c r="CI325"/>
  <c r="CX325"/>
  <c r="CD324"/>
  <c r="BV326"/>
  <c r="BW326" s="1"/>
  <c r="CJ325"/>
  <c r="CF324"/>
  <c r="CU325"/>
  <c r="DG324"/>
  <c r="DJ324" s="1"/>
  <c r="CL314"/>
  <c r="DE314"/>
  <c r="CF313"/>
  <c r="CJ314"/>
  <c r="CG314"/>
  <c r="CX314"/>
  <c r="CK314"/>
  <c r="CV302"/>
  <c r="DE303"/>
  <c r="DB303"/>
  <c r="CP303"/>
  <c r="CR302"/>
  <c r="DG302"/>
  <c r="DJ302" s="1"/>
  <c r="CH303"/>
  <c r="CL292"/>
  <c r="DE292"/>
  <c r="CN292"/>
  <c r="CD291"/>
  <c r="BV293"/>
  <c r="BW293" s="1"/>
  <c r="CS292"/>
  <c r="CF291"/>
  <c r="DB292"/>
  <c r="CE292"/>
  <c r="CM336"/>
  <c r="CZ336"/>
  <c r="DF336"/>
  <c r="DE336"/>
  <c r="CE336"/>
  <c r="DB336"/>
  <c r="CD335"/>
  <c r="BV337"/>
  <c r="BW337" s="1"/>
  <c r="AJ328"/>
  <c r="CB316"/>
  <c r="DL322"/>
  <c r="DN322" s="1"/>
  <c r="DO322" s="1"/>
  <c r="DL323"/>
  <c r="DN323" s="1"/>
  <c r="DO323" s="1"/>
  <c r="DK334"/>
  <c r="DI290"/>
  <c r="DK345"/>
  <c r="DJ313"/>
  <c r="AJ350"/>
  <c r="CB338"/>
  <c r="DI301"/>
  <c r="DI345"/>
  <c r="DK290"/>
  <c r="DI312"/>
  <c r="DJ288" i="7"/>
  <c r="DK288" s="1"/>
  <c r="AJ339" i="8"/>
  <c r="CB327"/>
  <c r="CB305"/>
  <c r="AJ317"/>
  <c r="CB349"/>
  <c r="DM332" i="7"/>
  <c r="DO332" s="1"/>
  <c r="DP332" s="1"/>
  <c r="DM310"/>
  <c r="DO310" s="1"/>
  <c r="DP310" s="1"/>
  <c r="DM365"/>
  <c r="DM354"/>
  <c r="DO354" s="1"/>
  <c r="DP354" s="1"/>
  <c r="A1070" i="8"/>
  <c r="P1030"/>
  <c r="A392"/>
  <c r="P352"/>
  <c r="A431"/>
  <c r="P391"/>
  <c r="P1188"/>
  <c r="A1228"/>
  <c r="A470"/>
  <c r="P430"/>
  <c r="A509"/>
  <c r="P509" s="1"/>
  <c r="P469"/>
  <c r="A1109"/>
  <c r="A1149" s="1"/>
  <c r="A1189" s="1"/>
  <c r="P1069"/>
  <c r="A313"/>
  <c r="A353" s="1"/>
  <c r="P233"/>
  <c r="A911"/>
  <c r="A951" s="1"/>
  <c r="A991" s="1"/>
  <c r="A1031" s="1"/>
  <c r="P871"/>
  <c r="A1267"/>
  <c r="P1227"/>
  <c r="DJ333" i="7"/>
  <c r="DK333" s="1"/>
  <c r="DJ355"/>
  <c r="DK355" s="1"/>
  <c r="DL311"/>
  <c r="DJ344"/>
  <c r="DK344" s="1"/>
  <c r="DI313"/>
  <c r="CQ313"/>
  <c r="DH313"/>
  <c r="DD313"/>
  <c r="CR313"/>
  <c r="CJ313"/>
  <c r="CE312"/>
  <c r="BW314"/>
  <c r="BX314" s="1"/>
  <c r="CK313"/>
  <c r="DA313"/>
  <c r="CI313"/>
  <c r="DF313"/>
  <c r="CZ313"/>
  <c r="CL313"/>
  <c r="CH313"/>
  <c r="DG313"/>
  <c r="CV313"/>
  <c r="CF313"/>
  <c r="DE313"/>
  <c r="DB313"/>
  <c r="CY313"/>
  <c r="CU313"/>
  <c r="CS312"/>
  <c r="DC313"/>
  <c r="CX313"/>
  <c r="CT313"/>
  <c r="CW312"/>
  <c r="CO313"/>
  <c r="CM313"/>
  <c r="CP312"/>
  <c r="CN313"/>
  <c r="CG312"/>
  <c r="DF346"/>
  <c r="DH346"/>
  <c r="CJ346"/>
  <c r="DI346"/>
  <c r="DE346"/>
  <c r="CV346"/>
  <c r="CK346"/>
  <c r="CF346"/>
  <c r="DD346"/>
  <c r="CL346"/>
  <c r="CR346"/>
  <c r="CE345"/>
  <c r="BW347"/>
  <c r="BX347" s="1"/>
  <c r="DG346"/>
  <c r="DA346"/>
  <c r="CQ346"/>
  <c r="CI346"/>
  <c r="CZ346"/>
  <c r="CH346"/>
  <c r="CU346"/>
  <c r="CS345"/>
  <c r="DC346"/>
  <c r="CY346"/>
  <c r="CT346"/>
  <c r="CW345"/>
  <c r="DB346"/>
  <c r="CP345"/>
  <c r="CX346"/>
  <c r="CG345"/>
  <c r="CN346"/>
  <c r="CO346"/>
  <c r="CM346"/>
  <c r="CL324"/>
  <c r="DI324"/>
  <c r="DE324"/>
  <c r="CV324"/>
  <c r="CF324"/>
  <c r="DD324"/>
  <c r="CR324"/>
  <c r="CE323"/>
  <c r="DF324"/>
  <c r="CH324"/>
  <c r="DG324"/>
  <c r="DA324"/>
  <c r="CQ324"/>
  <c r="CI324"/>
  <c r="DH324"/>
  <c r="CZ324"/>
  <c r="CJ324"/>
  <c r="DC324"/>
  <c r="CY324"/>
  <c r="CT324"/>
  <c r="CW323"/>
  <c r="DB324"/>
  <c r="CX324"/>
  <c r="CU324"/>
  <c r="CS323"/>
  <c r="CP323"/>
  <c r="CN324"/>
  <c r="CO324"/>
  <c r="CM324"/>
  <c r="CG323"/>
  <c r="CQ335"/>
  <c r="DH335"/>
  <c r="CJ335"/>
  <c r="DI335"/>
  <c r="DE335"/>
  <c r="CV335"/>
  <c r="CK335"/>
  <c r="CF335"/>
  <c r="DD335"/>
  <c r="CL335"/>
  <c r="CR335"/>
  <c r="CE334"/>
  <c r="BW336"/>
  <c r="BX336" s="1"/>
  <c r="DG335"/>
  <c r="DA335"/>
  <c r="CI335"/>
  <c r="DF335"/>
  <c r="CZ335"/>
  <c r="CH335"/>
  <c r="CT335"/>
  <c r="CW334"/>
  <c r="DB335"/>
  <c r="CY335"/>
  <c r="CU335"/>
  <c r="CS334"/>
  <c r="DC335"/>
  <c r="CX335"/>
  <c r="CP334"/>
  <c r="CO335"/>
  <c r="CM335"/>
  <c r="CN335"/>
  <c r="CG334"/>
  <c r="CK357"/>
  <c r="DH357"/>
  <c r="CH357"/>
  <c r="DG357"/>
  <c r="DA357"/>
  <c r="CQ357"/>
  <c r="CI357"/>
  <c r="DF357"/>
  <c r="CZ357"/>
  <c r="CJ357"/>
  <c r="CL357"/>
  <c r="DI357"/>
  <c r="DE357"/>
  <c r="CV357"/>
  <c r="CF357"/>
  <c r="DD357"/>
  <c r="CR357"/>
  <c r="CE356"/>
  <c r="BW358"/>
  <c r="BX358" s="1"/>
  <c r="CP356"/>
  <c r="CT357"/>
  <c r="CW356"/>
  <c r="DB357"/>
  <c r="CY357"/>
  <c r="CU357"/>
  <c r="CS356"/>
  <c r="DC357"/>
  <c r="CX357"/>
  <c r="CG356"/>
  <c r="CO357"/>
  <c r="CM357"/>
  <c r="CN357"/>
  <c r="CC314"/>
  <c r="AJ326"/>
  <c r="CC347"/>
  <c r="AJ359"/>
  <c r="CC325"/>
  <c r="AJ337"/>
  <c r="CC336"/>
  <c r="AJ348"/>
  <c r="CC358"/>
  <c r="DL355"/>
  <c r="DL322"/>
  <c r="DL333"/>
  <c r="DL344"/>
  <c r="DM298"/>
  <c r="DO298" s="1"/>
  <c r="DP298" s="1"/>
  <c r="P632" i="8"/>
  <c r="A672"/>
  <c r="A712" s="1"/>
  <c r="A752" s="1"/>
  <c r="A792" s="1"/>
  <c r="A832" s="1"/>
  <c r="A872" s="1"/>
  <c r="DJ299" i="7"/>
  <c r="DK299" s="1"/>
  <c r="DL299"/>
  <c r="CG289"/>
  <c r="CO290"/>
  <c r="CS289"/>
  <c r="CW289"/>
  <c r="DA290"/>
  <c r="DE290"/>
  <c r="DI290"/>
  <c r="CF290"/>
  <c r="CH290"/>
  <c r="CJ290"/>
  <c r="CL290"/>
  <c r="CN290"/>
  <c r="CP289"/>
  <c r="CR290"/>
  <c r="CT290"/>
  <c r="CV290"/>
  <c r="CX290"/>
  <c r="CZ290"/>
  <c r="DB290"/>
  <c r="DD290"/>
  <c r="DF290"/>
  <c r="DH290"/>
  <c r="BW291"/>
  <c r="BX291" s="1"/>
  <c r="CE289"/>
  <c r="CI290"/>
  <c r="CK290"/>
  <c r="CM290"/>
  <c r="CQ290"/>
  <c r="CU290"/>
  <c r="CY290"/>
  <c r="DC290"/>
  <c r="DG290"/>
  <c r="BW302"/>
  <c r="BX302" s="1"/>
  <c r="CE300"/>
  <c r="CG300"/>
  <c r="CI301"/>
  <c r="CK301"/>
  <c r="CM301"/>
  <c r="CO301"/>
  <c r="CQ301"/>
  <c r="CS300"/>
  <c r="CU301"/>
  <c r="CW300"/>
  <c r="CY301"/>
  <c r="DA301"/>
  <c r="DC301"/>
  <c r="DE301"/>
  <c r="DI301"/>
  <c r="CF301"/>
  <c r="CH301"/>
  <c r="CJ301"/>
  <c r="CL301"/>
  <c r="CN301"/>
  <c r="CP300"/>
  <c r="CR301"/>
  <c r="CT301"/>
  <c r="CV301"/>
  <c r="CX301"/>
  <c r="CZ301"/>
  <c r="DB301"/>
  <c r="DD301"/>
  <c r="DF301"/>
  <c r="DH301"/>
  <c r="DG301"/>
  <c r="AJ303"/>
  <c r="AJ315" s="1"/>
  <c r="CC291"/>
  <c r="DL288"/>
  <c r="CC302"/>
  <c r="DJ243"/>
  <c r="DK243" s="1"/>
  <c r="DJ265"/>
  <c r="DK265" s="1"/>
  <c r="DJ254"/>
  <c r="DK254" s="1"/>
  <c r="DJ276"/>
  <c r="DK276" s="1"/>
  <c r="CP266"/>
  <c r="CP277"/>
  <c r="CP255"/>
  <c r="CW266"/>
  <c r="CW277"/>
  <c r="CW255"/>
  <c r="CU267"/>
  <c r="CV267"/>
  <c r="CX267"/>
  <c r="CY267"/>
  <c r="CZ267"/>
  <c r="DA267"/>
  <c r="DB267"/>
  <c r="DC267"/>
  <c r="DD267"/>
  <c r="DE267"/>
  <c r="DF267"/>
  <c r="CU278"/>
  <c r="CV278"/>
  <c r="CX278"/>
  <c r="CY278"/>
  <c r="CZ278"/>
  <c r="DA278"/>
  <c r="DB278"/>
  <c r="DC278"/>
  <c r="DD278"/>
  <c r="DE278"/>
  <c r="DF278"/>
  <c r="CU256"/>
  <c r="CV256"/>
  <c r="CX256"/>
  <c r="CY256"/>
  <c r="CZ256"/>
  <c r="DA256"/>
  <c r="DB256"/>
  <c r="DC256"/>
  <c r="DD256"/>
  <c r="DE256"/>
  <c r="DF256"/>
  <c r="CS266"/>
  <c r="CS277"/>
  <c r="CS255"/>
  <c r="CQ267"/>
  <c r="CQ278"/>
  <c r="CQ256"/>
  <c r="CQ396" s="1"/>
  <c r="CJ267"/>
  <c r="CJ278"/>
  <c r="CJ256"/>
  <c r="CF278"/>
  <c r="CF256"/>
  <c r="CT278"/>
  <c r="AX396"/>
  <c r="CT256"/>
  <c r="A118" i="8"/>
  <c r="P118" s="1"/>
  <c r="P78"/>
  <c r="P308"/>
  <c r="A40"/>
  <c r="P39"/>
  <c r="A79"/>
  <c r="P1502"/>
  <c r="A275"/>
  <c r="P195"/>
  <c r="P157"/>
  <c r="P1368"/>
  <c r="P891"/>
  <c r="P274"/>
  <c r="A234"/>
  <c r="P1017"/>
  <c r="P937"/>
  <c r="P1169"/>
  <c r="P976"/>
  <c r="A586"/>
  <c r="P586" s="1"/>
  <c r="A553"/>
  <c r="P553" s="1"/>
  <c r="A633"/>
  <c r="P732"/>
  <c r="P1093"/>
  <c r="P385"/>
  <c r="P1407"/>
  <c r="P859"/>
  <c r="DI256" i="7"/>
  <c r="DI396" s="1"/>
  <c r="DI278"/>
  <c r="DH256"/>
  <c r="DI267"/>
  <c r="DH267"/>
  <c r="DH278"/>
  <c r="BR396"/>
  <c r="BS396"/>
  <c r="BP396"/>
  <c r="CC279"/>
  <c r="CC257"/>
  <c r="AJ280"/>
  <c r="AJ292" s="1"/>
  <c r="CC268"/>
  <c r="AJ269"/>
  <c r="BN316" i="8"/>
  <c r="AN303" i="7"/>
  <c r="AQ326"/>
  <c r="BN269"/>
  <c r="BK303"/>
  <c r="BN348"/>
  <c r="AW305" i="8"/>
  <c r="AL338"/>
  <c r="BC337" i="7"/>
  <c r="BC303"/>
  <c r="AX337"/>
  <c r="AP327" i="8"/>
  <c r="BI305"/>
  <c r="BB326" i="7"/>
  <c r="BI280"/>
  <c r="BE359"/>
  <c r="DN325"/>
  <c r="BT337"/>
  <c r="AT305" i="8"/>
  <c r="AS338"/>
  <c r="BO326" i="7"/>
  <c r="AR316" i="8"/>
  <c r="BE326" i="7"/>
  <c r="AO338" i="8"/>
  <c r="BF327"/>
  <c r="BT315" i="7"/>
  <c r="AS303"/>
  <c r="AU338" i="8"/>
  <c r="AR349"/>
  <c r="BH280" i="7"/>
  <c r="BU292"/>
  <c r="BM337"/>
  <c r="DN268"/>
  <c r="DN302"/>
  <c r="BO315"/>
  <c r="AO327" i="8"/>
  <c r="BF305"/>
  <c r="AW338"/>
  <c r="BF292" i="7"/>
  <c r="BI349" i="8"/>
  <c r="BS269" i="7"/>
  <c r="AM338" i="8"/>
  <c r="BC326" i="7"/>
  <c r="BO280"/>
  <c r="BJ316" i="8"/>
  <c r="BG337" i="7"/>
  <c r="BN337"/>
  <c r="AM269"/>
  <c r="AO349" i="8"/>
  <c r="BT305"/>
  <c r="BS316"/>
  <c r="AN349"/>
  <c r="AY348" i="7"/>
  <c r="BM348"/>
  <c r="AW327" i="8"/>
  <c r="AT269" i="7"/>
  <c r="BR315"/>
  <c r="BK269"/>
  <c r="BG269"/>
  <c r="AZ348"/>
  <c r="AL349" i="8"/>
  <c r="BQ316"/>
  <c r="AT326" i="7"/>
  <c r="BU337"/>
  <c r="DN291"/>
  <c r="BD326"/>
  <c r="AT337"/>
  <c r="AX326"/>
  <c r="BD269"/>
  <c r="BA348"/>
  <c r="BM280"/>
  <c r="BN280"/>
  <c r="AO359"/>
  <c r="AS305" i="8"/>
  <c r="BI359" i="7"/>
  <c r="BK316" i="8"/>
  <c r="BF349"/>
  <c r="AT303" i="7"/>
  <c r="AM327" i="8"/>
  <c r="AQ349"/>
  <c r="BG315" i="7"/>
  <c r="AQ292"/>
  <c r="BA305" i="8"/>
  <c r="BN326" i="7"/>
  <c r="AS359"/>
  <c r="BJ349" i="8"/>
  <c r="BE337" i="7"/>
  <c r="AV337"/>
  <c r="BB315"/>
  <c r="AV305" i="8"/>
  <c r="BN315" i="7"/>
  <c r="BS349" i="8"/>
  <c r="BG327"/>
  <c r="AR337" i="7"/>
  <c r="AL348"/>
  <c r="AU359"/>
  <c r="BM303"/>
  <c r="AR338" i="8"/>
  <c r="BP359" i="7"/>
  <c r="BL359"/>
  <c r="AS315"/>
  <c r="BD305" i="8"/>
  <c r="BE327"/>
  <c r="BG359" i="7"/>
  <c r="BS292"/>
  <c r="BB327" i="8"/>
  <c r="BP305"/>
  <c r="BQ326" i="7"/>
  <c r="AP326"/>
  <c r="AZ305" i="8"/>
  <c r="BH327"/>
  <c r="AU327"/>
  <c r="AO280" i="7"/>
  <c r="AL292"/>
  <c r="BU326"/>
  <c r="BC316" i="8"/>
  <c r="BN359" i="7"/>
  <c r="BK349" i="8"/>
  <c r="AP292" i="7"/>
  <c r="AL337"/>
  <c r="AL316" i="8"/>
  <c r="AY327"/>
  <c r="BS305"/>
  <c r="AZ316"/>
  <c r="BG326" i="7"/>
  <c r="BQ359"/>
  <c r="AY316" i="8"/>
  <c r="BB348" i="7"/>
  <c r="AV292"/>
  <c r="BH349" i="8"/>
  <c r="BN349"/>
  <c r="AP315" i="7"/>
  <c r="DM305" i="8"/>
  <c r="BT292" i="7"/>
  <c r="AL359"/>
  <c r="BB269"/>
  <c r="BC315"/>
  <c r="BJ348"/>
  <c r="BQ315"/>
  <c r="AQ303"/>
  <c r="AW326"/>
  <c r="BQ327" i="8"/>
  <c r="BO292" i="7"/>
  <c r="BE292"/>
  <c r="BP326"/>
  <c r="BB338" i="8"/>
  <c r="AZ359" i="7"/>
  <c r="AR305" i="8"/>
  <c r="BD303" i="7"/>
  <c r="BH338" i="8"/>
  <c r="AM292" i="7"/>
  <c r="AW348"/>
  <c r="BR338" i="8"/>
  <c r="BF359" i="7"/>
  <c r="BF326"/>
  <c r="AR359"/>
  <c r="BD315"/>
  <c r="AS349" i="8"/>
  <c r="BJ292" i="7"/>
  <c r="BF338" i="8"/>
  <c r="BP315" i="7"/>
  <c r="BK359"/>
  <c r="AV303"/>
  <c r="BF303"/>
  <c r="DM349" i="8"/>
  <c r="AQ316"/>
  <c r="BP348" i="7"/>
  <c r="BP337"/>
  <c r="BD337"/>
  <c r="BJ305" i="8"/>
  <c r="AP338"/>
  <c r="AP305"/>
  <c r="BA326" i="7"/>
  <c r="BG338" i="8"/>
  <c r="BF348" i="7"/>
  <c r="AT315"/>
  <c r="BJ315"/>
  <c r="AZ280"/>
  <c r="AW315"/>
  <c r="AX280"/>
  <c r="DN257"/>
  <c r="BH269"/>
  <c r="BQ305" i="8"/>
  <c r="AM337" i="7"/>
  <c r="BG316" i="8"/>
  <c r="BM338"/>
  <c r="AY338"/>
  <c r="AS327"/>
  <c r="AO316"/>
  <c r="BU315" i="7"/>
  <c r="AT316" i="8"/>
  <c r="AY303" i="7"/>
  <c r="BF337"/>
  <c r="BA337"/>
  <c r="AX315"/>
  <c r="BH303"/>
  <c r="BC348"/>
  <c r="BM349" i="8"/>
  <c r="AM305"/>
  <c r="BM305"/>
  <c r="BK292" i="7"/>
  <c r="BU303"/>
  <c r="BA316" i="8"/>
  <c r="BM327"/>
  <c r="BA280" i="7"/>
  <c r="BK327" i="8"/>
  <c r="BK337" i="7"/>
  <c r="BA315"/>
  <c r="BJ303"/>
  <c r="BJ338" i="8"/>
  <c r="AT348" i="7"/>
  <c r="AN348"/>
  <c r="BI303"/>
  <c r="AY269"/>
  <c r="BT359"/>
  <c r="AZ326"/>
  <c r="BT316" i="8"/>
  <c r="BB280" i="7"/>
  <c r="BF269"/>
  <c r="BT326"/>
  <c r="AS316" i="8"/>
  <c r="AW359" i="7"/>
  <c r="BO303"/>
  <c r="BD348"/>
  <c r="AV327" i="8"/>
  <c r="BL338"/>
  <c r="BR349"/>
  <c r="AW349"/>
  <c r="DN336" i="7"/>
  <c r="BL316" i="8"/>
  <c r="BH316"/>
  <c r="AV338"/>
  <c r="BN327"/>
  <c r="BR303" i="7"/>
  <c r="AM348"/>
  <c r="AW303"/>
  <c r="BS315"/>
  <c r="BP349" i="8"/>
  <c r="AS337" i="7"/>
  <c r="BT327" i="8"/>
  <c r="AQ338"/>
  <c r="AO269" i="7"/>
  <c r="AL326"/>
  <c r="AN359"/>
  <c r="AM303"/>
  <c r="AO337"/>
  <c r="BO327" i="8"/>
  <c r="BA269" i="7"/>
  <c r="BT338" i="8"/>
  <c r="BH292" i="7"/>
  <c r="AN269"/>
  <c r="BK338" i="8"/>
  <c r="BJ269" i="7"/>
  <c r="AY349" i="8"/>
  <c r="AP269" i="7"/>
  <c r="BQ292"/>
  <c r="BH337"/>
  <c r="AP359"/>
  <c r="BJ327" i="8"/>
  <c r="AU280" i="7"/>
  <c r="BI348"/>
  <c r="AT280"/>
  <c r="AZ338" i="8"/>
  <c r="DN279" i="7"/>
  <c r="AT349" i="8"/>
  <c r="BK305"/>
  <c r="AM280" i="7"/>
  <c r="AW337"/>
  <c r="AX348"/>
  <c r="AV348"/>
  <c r="AZ349" i="8"/>
  <c r="AM316"/>
  <c r="BD327"/>
  <c r="DM316"/>
  <c r="AV326" i="7"/>
  <c r="BG303"/>
  <c r="BK348"/>
  <c r="AT338" i="8"/>
  <c r="BC305"/>
  <c r="AU348" i="7"/>
  <c r="BI315"/>
  <c r="AQ327" i="8"/>
  <c r="BL292" i="7"/>
  <c r="BO316" i="8"/>
  <c r="AU269" i="7"/>
  <c r="AL269"/>
  <c r="BO348"/>
  <c r="BQ349" i="8"/>
  <c r="AP337" i="7"/>
  <c r="AX269"/>
  <c r="BJ326"/>
  <c r="BC338" i="8"/>
  <c r="BC280" i="7"/>
  <c r="BM359"/>
  <c r="BC359"/>
  <c r="AL303"/>
  <c r="BI337"/>
  <c r="AO303"/>
  <c r="BL269"/>
  <c r="AU305" i="8"/>
  <c r="BH348" i="7"/>
  <c r="AS280"/>
  <c r="AY359"/>
  <c r="AO348"/>
  <c r="BR305" i="8"/>
  <c r="DN347" i="7"/>
  <c r="AX305" i="8"/>
  <c r="AY280" i="7"/>
  <c r="BR326"/>
  <c r="BH315"/>
  <c r="BU280"/>
  <c r="AX338" i="8"/>
  <c r="BE269" i="7"/>
  <c r="BC327" i="8"/>
  <c r="BE305"/>
  <c r="BA327"/>
  <c r="BA292" i="7"/>
  <c r="AL327" i="8"/>
  <c r="AN326" i="7"/>
  <c r="BL348"/>
  <c r="BL305" i="8"/>
  <c r="BS280" i="7"/>
  <c r="AZ292"/>
  <c r="BA338" i="8"/>
  <c r="AN315" i="7"/>
  <c r="AL280"/>
  <c r="AR326"/>
  <c r="BO349" i="8"/>
  <c r="BE315" i="7"/>
  <c r="BJ337"/>
  <c r="AO305" i="8"/>
  <c r="BE348" i="7"/>
  <c r="AR269"/>
  <c r="BD292"/>
  <c r="AM326"/>
  <c r="AQ348"/>
  <c r="AM268"/>
  <c r="AT359"/>
  <c r="BR269"/>
  <c r="BS338" i="8"/>
  <c r="BD316"/>
  <c r="BM326" i="7"/>
  <c r="BR327" i="8"/>
  <c r="BO337" i="7"/>
  <c r="AT292"/>
  <c r="AW280"/>
  <c r="AX327" i="8"/>
  <c r="DN314" i="7"/>
  <c r="BB359"/>
  <c r="AS348"/>
  <c r="BF315"/>
  <c r="AU303"/>
  <c r="AX292"/>
  <c r="AR280"/>
  <c r="BP338" i="8"/>
  <c r="AO315" i="7"/>
  <c r="DM327" i="8"/>
  <c r="BG349"/>
  <c r="AY292" i="7"/>
  <c r="AN337"/>
  <c r="BD338" i="8"/>
  <c r="AV349"/>
  <c r="BF280" i="7"/>
  <c r="AN316" i="8"/>
  <c r="BN305"/>
  <c r="BT269" i="7"/>
  <c r="BM292"/>
  <c r="BO305" i="8"/>
  <c r="AU316"/>
  <c r="AM349"/>
  <c r="AO326" i="7"/>
  <c r="AW269"/>
  <c r="AY305" i="8"/>
  <c r="AQ280" i="7"/>
  <c r="AP348"/>
  <c r="BD359"/>
  <c r="BP316" i="8"/>
  <c r="BJ359" i="7"/>
  <c r="BM315"/>
  <c r="BB337"/>
  <c r="BQ348"/>
  <c r="BU269"/>
  <c r="BP303"/>
  <c r="BO269"/>
  <c r="BG292"/>
  <c r="BT349" i="8"/>
  <c r="AU337" i="7"/>
  <c r="AR315"/>
  <c r="BL349" i="8"/>
  <c r="AZ315" i="7"/>
  <c r="BS303"/>
  <c r="BR359"/>
  <c r="AX303"/>
  <c r="BQ338" i="8"/>
  <c r="AQ337" i="7"/>
  <c r="AU349" i="8"/>
  <c r="BK326" i="7"/>
  <c r="BQ303"/>
  <c r="BQ269"/>
  <c r="AV359"/>
  <c r="BH359"/>
  <c r="BQ337"/>
  <c r="BO359"/>
  <c r="BE303"/>
  <c r="BD349" i="8"/>
  <c r="BB303" i="7"/>
  <c r="AQ359"/>
  <c r="BN292"/>
  <c r="AX349" i="8"/>
  <c r="BE349"/>
  <c r="BG280" i="7"/>
  <c r="BS359"/>
  <c r="BE316" i="8"/>
  <c r="AL305"/>
  <c r="AW316"/>
  <c r="BP327"/>
  <c r="AZ337" i="7"/>
  <c r="AT327" i="8"/>
  <c r="AW292" i="7"/>
  <c r="BU348"/>
  <c r="BI338" i="8"/>
  <c r="BA303" i="7"/>
  <c r="AY315"/>
  <c r="AV316" i="8"/>
  <c r="BR348" i="7"/>
  <c r="AM315"/>
  <c r="BA268"/>
  <c r="BL337"/>
  <c r="AR325"/>
  <c r="AZ269"/>
  <c r="DN358"/>
  <c r="BS327" i="8"/>
  <c r="DM338"/>
  <c r="AV315" i="7"/>
  <c r="BH326"/>
  <c r="BL280"/>
  <c r="BT348"/>
  <c r="BS337"/>
  <c r="BR337"/>
  <c r="BB349" i="8"/>
  <c r="AP280" i="7"/>
  <c r="BB292"/>
  <c r="BL326"/>
  <c r="BL327" i="8"/>
  <c r="BB316"/>
  <c r="AZ303" i="7"/>
  <c r="BM316" i="8"/>
  <c r="BK280" i="7"/>
  <c r="BO338" i="8"/>
  <c r="BE338"/>
  <c r="BI316"/>
  <c r="AP316"/>
  <c r="BG305"/>
  <c r="BF316"/>
  <c r="AU326" i="7"/>
  <c r="AU315"/>
  <c r="BM269"/>
  <c r="AQ305" i="8"/>
  <c r="AL315" i="7"/>
  <c r="BN303"/>
  <c r="BB305" i="8"/>
  <c r="BL315" i="7"/>
  <c r="AM359"/>
  <c r="BS326"/>
  <c r="BA359"/>
  <c r="BR316" i="8"/>
  <c r="AS326" i="7"/>
  <c r="BH305" i="8"/>
  <c r="AN305"/>
  <c r="BK315" i="7"/>
  <c r="BG348"/>
  <c r="BS348"/>
  <c r="AN292"/>
  <c r="BI326"/>
  <c r="AX359"/>
  <c r="BC349" i="8"/>
  <c r="AX316"/>
  <c r="AN280" i="7"/>
  <c r="BU359"/>
  <c r="BT280"/>
  <c r="AQ315"/>
  <c r="AR327" i="8"/>
  <c r="AP303" i="7"/>
  <c r="BI292"/>
  <c r="BN338" i="8"/>
  <c r="AR348" i="7"/>
  <c r="AN327" i="8"/>
  <c r="BQ280" i="7"/>
  <c r="AP349" i="8"/>
  <c r="BT303" i="7"/>
  <c r="AS269"/>
  <c r="AY326"/>
  <c r="BR292"/>
  <c r="AY337"/>
  <c r="BA349" i="8"/>
  <c r="AO292" i="7"/>
  <c r="AZ327" i="8"/>
  <c r="BL303" i="7"/>
  <c r="BI327" i="8"/>
  <c r="AN338"/>
  <c r="AR303" i="7"/>
  <c r="BE280"/>
  <c r="DM311" l="1"/>
  <c r="DO311" s="1"/>
  <c r="DP311" s="1"/>
  <c r="DI302" i="8"/>
  <c r="DM322" i="7"/>
  <c r="DO322" s="1"/>
  <c r="DP322" s="1"/>
  <c r="DJ345"/>
  <c r="DK345" s="1"/>
  <c r="DM355"/>
  <c r="DO355" s="1"/>
  <c r="DP355" s="1"/>
  <c r="DJ312"/>
  <c r="DK312" s="1"/>
  <c r="DJ256"/>
  <c r="DK256" s="1"/>
  <c r="DM333"/>
  <c r="DO333" s="1"/>
  <c r="DP333" s="1"/>
  <c r="DJ323"/>
  <c r="DK323" s="1"/>
  <c r="DL312" i="8"/>
  <c r="DN312" s="1"/>
  <c r="DO312" s="1"/>
  <c r="DJ300" i="7"/>
  <c r="DK300" s="1"/>
  <c r="DJ356"/>
  <c r="DK356" s="1"/>
  <c r="DL345" i="8"/>
  <c r="DN345" s="1"/>
  <c r="DO345" s="1"/>
  <c r="DI335"/>
  <c r="DL301"/>
  <c r="DN301" s="1"/>
  <c r="DO301" s="1"/>
  <c r="DK302"/>
  <c r="DK324"/>
  <c r="DM288" i="7"/>
  <c r="DO288" s="1"/>
  <c r="DP288" s="1"/>
  <c r="DK335" i="8"/>
  <c r="DL334"/>
  <c r="DN334" s="1"/>
  <c r="DO334" s="1"/>
  <c r="DI292"/>
  <c r="DK291"/>
  <c r="DL290"/>
  <c r="DN290" s="1"/>
  <c r="DO290" s="1"/>
  <c r="DI313"/>
  <c r="CF347"/>
  <c r="CV347"/>
  <c r="CE348"/>
  <c r="DB348"/>
  <c r="CO347"/>
  <c r="CP348"/>
  <c r="CZ348"/>
  <c r="CU348"/>
  <c r="CO303"/>
  <c r="DG303"/>
  <c r="CL304"/>
  <c r="CW304"/>
  <c r="CG304"/>
  <c r="CH304"/>
  <c r="DA304"/>
  <c r="DF304"/>
  <c r="CI326"/>
  <c r="CZ326"/>
  <c r="CV325"/>
  <c r="DF326"/>
  <c r="CT326"/>
  <c r="DE326"/>
  <c r="CO325"/>
  <c r="CY326"/>
  <c r="CT337"/>
  <c r="CG337"/>
  <c r="DB337"/>
  <c r="CF336"/>
  <c r="CH337"/>
  <c r="CJ337"/>
  <c r="DC337"/>
  <c r="DH337"/>
  <c r="DB315"/>
  <c r="DF315"/>
  <c r="DA315"/>
  <c r="CK315"/>
  <c r="CM315"/>
  <c r="CY315"/>
  <c r="DE315"/>
  <c r="CK324" i="7"/>
  <c r="BW325"/>
  <c r="BX325" s="1"/>
  <c r="CH348" i="8"/>
  <c r="DA348"/>
  <c r="DD348"/>
  <c r="CW348"/>
  <c r="CS348"/>
  <c r="DG347"/>
  <c r="DJ347" s="1"/>
  <c r="CL348"/>
  <c r="CD347"/>
  <c r="DK347" s="1"/>
  <c r="BV349"/>
  <c r="BW349" s="1"/>
  <c r="CS304"/>
  <c r="DE304"/>
  <c r="CV303"/>
  <c r="CE304"/>
  <c r="CN304"/>
  <c r="CJ304"/>
  <c r="CQ304"/>
  <c r="CF303"/>
  <c r="CW326"/>
  <c r="CK326"/>
  <c r="CU326"/>
  <c r="CX326"/>
  <c r="CG326"/>
  <c r="DB326"/>
  <c r="CH326"/>
  <c r="DA337"/>
  <c r="CU337"/>
  <c r="CR336"/>
  <c r="CQ337"/>
  <c r="CS337"/>
  <c r="DG336"/>
  <c r="DJ336" s="1"/>
  <c r="DD337"/>
  <c r="CH315"/>
  <c r="DG314"/>
  <c r="CV314"/>
  <c r="DH315"/>
  <c r="CX315"/>
  <c r="CQ315"/>
  <c r="CO314"/>
  <c r="CG315"/>
  <c r="CF267" i="7"/>
  <c r="DH348" i="8"/>
  <c r="DC348"/>
  <c r="DE348"/>
  <c r="CK348"/>
  <c r="CI348"/>
  <c r="CN348"/>
  <c r="DF348"/>
  <c r="CY304"/>
  <c r="CU304"/>
  <c r="CT304"/>
  <c r="CD303"/>
  <c r="BV305"/>
  <c r="BW305" s="1"/>
  <c r="CR303"/>
  <c r="CK304"/>
  <c r="CM304"/>
  <c r="DC304"/>
  <c r="DN305"/>
  <c r="DO305" s="1"/>
  <c r="CS326"/>
  <c r="DD326"/>
  <c r="CN326"/>
  <c r="CD325"/>
  <c r="BV327"/>
  <c r="BW327" s="1"/>
  <c r="CP326"/>
  <c r="DC326"/>
  <c r="CR325"/>
  <c r="CJ326"/>
  <c r="CZ337"/>
  <c r="CE337"/>
  <c r="CX337"/>
  <c r="CD336"/>
  <c r="BV338"/>
  <c r="BW338" s="1"/>
  <c r="CN337"/>
  <c r="CY337"/>
  <c r="CM337"/>
  <c r="CI337"/>
  <c r="CL315"/>
  <c r="CD314"/>
  <c r="BV316"/>
  <c r="BW316" s="1"/>
  <c r="CU315"/>
  <c r="CJ315"/>
  <c r="CT315"/>
  <c r="CF314"/>
  <c r="CS315"/>
  <c r="DD315"/>
  <c r="CX348"/>
  <c r="CT348"/>
  <c r="CY348"/>
  <c r="CM348"/>
  <c r="CQ348"/>
  <c r="CG348"/>
  <c r="CR347"/>
  <c r="CJ348"/>
  <c r="CZ304"/>
  <c r="DD304"/>
  <c r="CP304"/>
  <c r="DB304"/>
  <c r="DH304"/>
  <c r="CX304"/>
  <c r="CI304"/>
  <c r="DA326"/>
  <c r="CE326"/>
  <c r="CL326"/>
  <c r="DH326"/>
  <c r="CM326"/>
  <c r="CQ326"/>
  <c r="DG325"/>
  <c r="DJ325" s="1"/>
  <c r="CF325"/>
  <c r="CL337"/>
  <c r="DF337"/>
  <c r="DE337"/>
  <c r="CK337"/>
  <c r="CV336"/>
  <c r="CP337"/>
  <c r="CO336"/>
  <c r="CW337"/>
  <c r="CN315"/>
  <c r="CI315"/>
  <c r="CR314"/>
  <c r="DI314" s="1"/>
  <c r="DC315"/>
  <c r="CW315"/>
  <c r="CP315"/>
  <c r="CE315"/>
  <c r="CZ315"/>
  <c r="CT267" i="7"/>
  <c r="DJ314" i="8"/>
  <c r="DI324"/>
  <c r="DI346"/>
  <c r="DJ292"/>
  <c r="DJ303"/>
  <c r="AJ351"/>
  <c r="CB339"/>
  <c r="CB328"/>
  <c r="AJ340"/>
  <c r="DK292"/>
  <c r="DI291"/>
  <c r="AJ329"/>
  <c r="CB317"/>
  <c r="CB350"/>
  <c r="DK313"/>
  <c r="DK346"/>
  <c r="A314"/>
  <c r="A354" s="1"/>
  <c r="P234"/>
  <c r="A1307"/>
  <c r="P1267"/>
  <c r="A1071"/>
  <c r="P1031"/>
  <c r="A393"/>
  <c r="P353"/>
  <c r="P1189"/>
  <c r="A1229"/>
  <c r="A510"/>
  <c r="P510" s="1"/>
  <c r="P470"/>
  <c r="A471"/>
  <c r="P431"/>
  <c r="A432"/>
  <c r="P392"/>
  <c r="A1110"/>
  <c r="A1150" s="1"/>
  <c r="A1190" s="1"/>
  <c r="P1070"/>
  <c r="A912"/>
  <c r="A952" s="1"/>
  <c r="A992" s="1"/>
  <c r="A1032" s="1"/>
  <c r="P872"/>
  <c r="A1268"/>
  <c r="P1228"/>
  <c r="DJ334" i="7"/>
  <c r="DK334" s="1"/>
  <c r="DM344"/>
  <c r="DO344" s="1"/>
  <c r="DP344" s="1"/>
  <c r="DL356"/>
  <c r="DI314"/>
  <c r="CK314"/>
  <c r="DH314"/>
  <c r="DD314"/>
  <c r="CR314"/>
  <c r="CJ314"/>
  <c r="CE313"/>
  <c r="BW315"/>
  <c r="BX315" s="1"/>
  <c r="CQ314"/>
  <c r="CV314"/>
  <c r="CF314"/>
  <c r="DF314"/>
  <c r="CZ314"/>
  <c r="CL314"/>
  <c r="CH314"/>
  <c r="DG314"/>
  <c r="DA314"/>
  <c r="CI314"/>
  <c r="DE314"/>
  <c r="CU314"/>
  <c r="CS313"/>
  <c r="DC314"/>
  <c r="CY314"/>
  <c r="CT314"/>
  <c r="CW313"/>
  <c r="DB314"/>
  <c r="CX314"/>
  <c r="CG313"/>
  <c r="CP313"/>
  <c r="CN314"/>
  <c r="CO314"/>
  <c r="CM314"/>
  <c r="CI347"/>
  <c r="DH347"/>
  <c r="CJ347"/>
  <c r="DI347"/>
  <c r="DE347"/>
  <c r="CV347"/>
  <c r="CK347"/>
  <c r="CF347"/>
  <c r="DD347"/>
  <c r="CL347"/>
  <c r="CR347"/>
  <c r="CE346"/>
  <c r="BW348"/>
  <c r="BX348" s="1"/>
  <c r="DG347"/>
  <c r="DA347"/>
  <c r="CQ347"/>
  <c r="DF347"/>
  <c r="CZ347"/>
  <c r="CH347"/>
  <c r="CS346"/>
  <c r="DC347"/>
  <c r="CX347"/>
  <c r="CP346"/>
  <c r="CT347"/>
  <c r="CW346"/>
  <c r="DB347"/>
  <c r="CY347"/>
  <c r="CU347"/>
  <c r="CG346"/>
  <c r="CO347"/>
  <c r="CM347"/>
  <c r="CN347"/>
  <c r="CV336"/>
  <c r="CE335"/>
  <c r="BW337"/>
  <c r="BX337" s="1"/>
  <c r="DH336"/>
  <c r="CH336"/>
  <c r="DG336"/>
  <c r="DA336"/>
  <c r="CQ336"/>
  <c r="CI336"/>
  <c r="DF336"/>
  <c r="CZ336"/>
  <c r="CJ336"/>
  <c r="CL336"/>
  <c r="DI336"/>
  <c r="DE336"/>
  <c r="CK336"/>
  <c r="CF336"/>
  <c r="DD336"/>
  <c r="CR336"/>
  <c r="CX336"/>
  <c r="CU336"/>
  <c r="CS335"/>
  <c r="DC336"/>
  <c r="CY336"/>
  <c r="CT336"/>
  <c r="CW335"/>
  <c r="DB336"/>
  <c r="CP335"/>
  <c r="CG335"/>
  <c r="CN336"/>
  <c r="CO336"/>
  <c r="CM336"/>
  <c r="CR358"/>
  <c r="CE357"/>
  <c r="BW359"/>
  <c r="BX359" s="1"/>
  <c r="DG358"/>
  <c r="DA358"/>
  <c r="CQ358"/>
  <c r="CI358"/>
  <c r="CZ358"/>
  <c r="DH358"/>
  <c r="CJ358"/>
  <c r="DI358"/>
  <c r="DE358"/>
  <c r="CV358"/>
  <c r="CK358"/>
  <c r="CF358"/>
  <c r="DD358"/>
  <c r="CL358"/>
  <c r="DF358"/>
  <c r="CH358"/>
  <c r="CW357"/>
  <c r="DB358"/>
  <c r="CP357"/>
  <c r="CX358"/>
  <c r="CU358"/>
  <c r="CS357"/>
  <c r="DC358"/>
  <c r="CY358"/>
  <c r="CT358"/>
  <c r="CG357"/>
  <c r="CN358"/>
  <c r="CO358"/>
  <c r="CM358"/>
  <c r="CL325"/>
  <c r="DI325"/>
  <c r="DE325"/>
  <c r="CV325"/>
  <c r="CK325"/>
  <c r="CF325"/>
  <c r="DD325"/>
  <c r="CE324"/>
  <c r="BW326"/>
  <c r="BX326" s="1"/>
  <c r="DF325"/>
  <c r="CH325"/>
  <c r="DG325"/>
  <c r="DA325"/>
  <c r="CQ325"/>
  <c r="CI325"/>
  <c r="DH325"/>
  <c r="CZ325"/>
  <c r="CJ325"/>
  <c r="CR325"/>
  <c r="CT325"/>
  <c r="CW324"/>
  <c r="DB325"/>
  <c r="CY325"/>
  <c r="CU325"/>
  <c r="CS324"/>
  <c r="DC325"/>
  <c r="CX325"/>
  <c r="CG324"/>
  <c r="CO325"/>
  <c r="CM325"/>
  <c r="CP324"/>
  <c r="CN325"/>
  <c r="CC315"/>
  <c r="AJ327"/>
  <c r="CC348"/>
  <c r="AJ360"/>
  <c r="CC337"/>
  <c r="AJ349"/>
  <c r="CC359"/>
  <c r="CC326"/>
  <c r="AJ338"/>
  <c r="DL334"/>
  <c r="DL323"/>
  <c r="DL345"/>
  <c r="DL312"/>
  <c r="DJ289"/>
  <c r="DK289" s="1"/>
  <c r="DM299"/>
  <c r="DO299" s="1"/>
  <c r="DP299" s="1"/>
  <c r="A158" i="8"/>
  <c r="A198" s="1"/>
  <c r="P633"/>
  <c r="A673"/>
  <c r="A713" s="1"/>
  <c r="A753" s="1"/>
  <c r="A793" s="1"/>
  <c r="A833" s="1"/>
  <c r="A873" s="1"/>
  <c r="CJ291" i="7"/>
  <c r="CR291"/>
  <c r="CZ291"/>
  <c r="DD291"/>
  <c r="DH291"/>
  <c r="CE290"/>
  <c r="CG290"/>
  <c r="CI291"/>
  <c r="CM291"/>
  <c r="CO291"/>
  <c r="CQ291"/>
  <c r="CS290"/>
  <c r="CU291"/>
  <c r="CW290"/>
  <c r="CY291"/>
  <c r="DA291"/>
  <c r="DC291"/>
  <c r="DE291"/>
  <c r="DG291"/>
  <c r="CF291"/>
  <c r="CH291"/>
  <c r="CP290"/>
  <c r="CT291"/>
  <c r="CX291"/>
  <c r="DB291"/>
  <c r="DF291"/>
  <c r="CE301"/>
  <c r="BW303"/>
  <c r="BX303" s="1"/>
  <c r="CK302"/>
  <c r="CO302"/>
  <c r="CS301"/>
  <c r="CW301"/>
  <c r="DA302"/>
  <c r="DE302"/>
  <c r="DI302"/>
  <c r="CF302"/>
  <c r="CH302"/>
  <c r="CJ302"/>
  <c r="CL302"/>
  <c r="CN302"/>
  <c r="CP301"/>
  <c r="CR302"/>
  <c r="CT302"/>
  <c r="CV302"/>
  <c r="CX302"/>
  <c r="CZ302"/>
  <c r="DB302"/>
  <c r="DD302"/>
  <c r="DF302"/>
  <c r="DH302"/>
  <c r="CG301"/>
  <c r="CI302"/>
  <c r="CM302"/>
  <c r="CQ302"/>
  <c r="CU302"/>
  <c r="CY302"/>
  <c r="DC302"/>
  <c r="DG302"/>
  <c r="CC292"/>
  <c r="AJ304"/>
  <c r="AJ316" s="1"/>
  <c r="CC303"/>
  <c r="DL289"/>
  <c r="DL300"/>
  <c r="BU397"/>
  <c r="BS397"/>
  <c r="BQ397"/>
  <c r="AL397"/>
  <c r="BT397"/>
  <c r="BR397"/>
  <c r="AM397"/>
  <c r="AN397"/>
  <c r="AO397"/>
  <c r="AP397"/>
  <c r="AR397"/>
  <c r="AS397"/>
  <c r="AT397"/>
  <c r="AU397"/>
  <c r="AX397"/>
  <c r="AW397"/>
  <c r="AY397"/>
  <c r="AZ397"/>
  <c r="BA397"/>
  <c r="BB397"/>
  <c r="BD397"/>
  <c r="BE397"/>
  <c r="BF397"/>
  <c r="BG397"/>
  <c r="BH397"/>
  <c r="BJ397"/>
  <c r="BK397"/>
  <c r="BL397"/>
  <c r="BM397"/>
  <c r="BN397"/>
  <c r="BO397"/>
  <c r="DJ255"/>
  <c r="DK255" s="1"/>
  <c r="DJ266"/>
  <c r="DK266" s="1"/>
  <c r="DJ277"/>
  <c r="DK277" s="1"/>
  <c r="CP267"/>
  <c r="CP278"/>
  <c r="CW267"/>
  <c r="CU268"/>
  <c r="CX268"/>
  <c r="CY268"/>
  <c r="CZ268"/>
  <c r="DA268"/>
  <c r="DC268"/>
  <c r="DD268"/>
  <c r="DE268"/>
  <c r="DF268"/>
  <c r="CU279"/>
  <c r="CV279"/>
  <c r="CX279"/>
  <c r="CY279"/>
  <c r="CZ279"/>
  <c r="DA279"/>
  <c r="DB279"/>
  <c r="DD279"/>
  <c r="DE279"/>
  <c r="DF279"/>
  <c r="CS267"/>
  <c r="CS278"/>
  <c r="CQ268"/>
  <c r="CQ397" s="1"/>
  <c r="CQ279"/>
  <c r="CJ279"/>
  <c r="CF268"/>
  <c r="CF279"/>
  <c r="CT268"/>
  <c r="CT279"/>
  <c r="A119" i="8"/>
  <c r="A159" s="1"/>
  <c r="A199" s="1"/>
  <c r="P79"/>
  <c r="P977"/>
  <c r="P860"/>
  <c r="A235"/>
  <c r="P275"/>
  <c r="P309"/>
  <c r="P1018"/>
  <c r="P938"/>
  <c r="P1047"/>
  <c r="P892"/>
  <c r="A554"/>
  <c r="P554" s="1"/>
  <c r="A634"/>
  <c r="P1094"/>
  <c r="P1408"/>
  <c r="P1503"/>
  <c r="P119"/>
  <c r="A80"/>
  <c r="A41"/>
  <c r="P40"/>
  <c r="A276"/>
  <c r="P196"/>
  <c r="P1170"/>
  <c r="P733"/>
  <c r="P386"/>
  <c r="P1369"/>
  <c r="A587"/>
  <c r="P587" s="1"/>
  <c r="DH279" i="7"/>
  <c r="DH268"/>
  <c r="DH397" s="1"/>
  <c r="CC269"/>
  <c r="AJ281"/>
  <c r="AJ293" s="1"/>
  <c r="CC280"/>
  <c r="AY281"/>
  <c r="BC339" i="8"/>
  <c r="BC360" i="7"/>
  <c r="BR293"/>
  <c r="AQ349"/>
  <c r="AV293"/>
  <c r="AS360"/>
  <c r="BF339" i="8"/>
  <c r="BC292" i="7"/>
  <c r="AL316"/>
  <c r="AT360"/>
  <c r="BQ317" i="8"/>
  <c r="BM293" i="7"/>
  <c r="BA327"/>
  <c r="AL328" i="8"/>
  <c r="AW350"/>
  <c r="BG317"/>
  <c r="BJ316" i="7"/>
  <c r="AU360"/>
  <c r="BL281"/>
  <c r="BS281"/>
  <c r="AZ317" i="8"/>
  <c r="DM350"/>
  <c r="BS304" i="7"/>
  <c r="BP350" i="8"/>
  <c r="BB328"/>
  <c r="BQ328"/>
  <c r="BG304" i="7"/>
  <c r="BG350" i="8"/>
  <c r="BN349" i="7"/>
  <c r="BO327"/>
  <c r="BE339" i="8"/>
  <c r="BM327" i="7"/>
  <c r="AY317" i="8"/>
  <c r="BL360" i="7"/>
  <c r="DN303"/>
  <c r="BD338"/>
  <c r="AS317" i="8"/>
  <c r="BP316" i="7"/>
  <c r="BL327"/>
  <c r="AW281"/>
  <c r="AM350" i="8"/>
  <c r="BQ281" i="7"/>
  <c r="AY350" i="8"/>
  <c r="BK338" i="7"/>
  <c r="AU349"/>
  <c r="BF328" i="8"/>
  <c r="BK328"/>
  <c r="BT281" i="7"/>
  <c r="BK316"/>
  <c r="DN280"/>
  <c r="BU327"/>
  <c r="AO338"/>
  <c r="AW293"/>
  <c r="BU360"/>
  <c r="BB349"/>
  <c r="AO304"/>
  <c r="BN316"/>
  <c r="BL349"/>
  <c r="AV281"/>
  <c r="BU304"/>
  <c r="AY349"/>
  <c r="BP280"/>
  <c r="BE338"/>
  <c r="AX317" i="8"/>
  <c r="BL293" i="7"/>
  <c r="AZ327"/>
  <c r="BD280"/>
  <c r="BC317" i="8"/>
  <c r="BD339"/>
  <c r="AR316" i="7"/>
  <c r="BJ317" i="8"/>
  <c r="BN304" i="7"/>
  <c r="BC316"/>
  <c r="AS349"/>
  <c r="BJ350" i="8"/>
  <c r="BE327" i="7"/>
  <c r="AM339" i="8"/>
  <c r="BH304" i="7"/>
  <c r="AX328" i="8"/>
  <c r="BS350"/>
  <c r="BF317"/>
  <c r="BH339"/>
  <c r="BO349" i="7"/>
  <c r="BT339" i="8"/>
  <c r="BP327" i="7"/>
  <c r="BK293"/>
  <c r="BI338"/>
  <c r="BF338"/>
  <c r="BI349"/>
  <c r="BM339" i="8"/>
  <c r="AU338" i="7"/>
  <c r="AM360"/>
  <c r="BC338"/>
  <c r="AW327"/>
  <c r="BG327"/>
  <c r="BG316"/>
  <c r="BJ338"/>
  <c r="BO317" i="8"/>
  <c r="AL360" i="7"/>
  <c r="BM328" i="8"/>
  <c r="AY339"/>
  <c r="BC349" i="7"/>
  <c r="BM304"/>
  <c r="BN338"/>
  <c r="BQ350" i="8"/>
  <c r="AV349" i="7"/>
  <c r="BT317" i="8"/>
  <c r="BN339"/>
  <c r="AS339"/>
  <c r="BF304" i="7"/>
  <c r="AQ269"/>
  <c r="BS349"/>
  <c r="BQ327"/>
  <c r="AP293"/>
  <c r="BS316"/>
  <c r="BD317" i="8"/>
  <c r="BS339"/>
  <c r="BN317"/>
  <c r="AP338" i="7"/>
  <c r="BU338"/>
  <c r="AR349"/>
  <c r="BC350" i="8"/>
  <c r="BG339"/>
  <c r="BK339"/>
  <c r="AN339"/>
  <c r="AV327" i="7"/>
  <c r="BS360"/>
  <c r="AL304"/>
  <c r="BA304"/>
  <c r="AV328" i="8"/>
  <c r="BB316" i="7"/>
  <c r="AN349"/>
  <c r="DN326"/>
  <c r="AT349"/>
  <c r="AM349"/>
  <c r="BH281"/>
  <c r="AQ293"/>
  <c r="BD360"/>
  <c r="AV338"/>
  <c r="AM281"/>
  <c r="AZ338"/>
  <c r="BE316"/>
  <c r="AL293"/>
  <c r="DN292"/>
  <c r="BJ328" i="8"/>
  <c r="BC293" i="7"/>
  <c r="BE304"/>
  <c r="AX338"/>
  <c r="BN327"/>
  <c r="BJ339" i="8"/>
  <c r="BK304" i="7"/>
  <c r="AX293"/>
  <c r="BJ280"/>
  <c r="BE293"/>
  <c r="BA316"/>
  <c r="AS293"/>
  <c r="BI316"/>
  <c r="BO328" i="8"/>
  <c r="BC269" i="7"/>
  <c r="BI327"/>
  <c r="BO316"/>
  <c r="BA317" i="8"/>
  <c r="BB317"/>
  <c r="AZ328"/>
  <c r="AO350"/>
  <c r="BF350"/>
  <c r="AN317"/>
  <c r="BC304" i="7"/>
  <c r="AT304"/>
  <c r="AY304"/>
  <c r="BL338"/>
  <c r="AP360"/>
  <c r="AP317" i="8"/>
  <c r="AZ339"/>
  <c r="BE360" i="7"/>
  <c r="AN293"/>
  <c r="AM338"/>
  <c r="BJ293"/>
  <c r="AR360"/>
  <c r="AP350" i="8"/>
  <c r="AU327" i="7"/>
  <c r="AO281"/>
  <c r="BK349"/>
  <c r="BK281"/>
  <c r="BB327"/>
  <c r="BM360"/>
  <c r="AX339" i="8"/>
  <c r="AQ328"/>
  <c r="BR317"/>
  <c r="AU281" i="7"/>
  <c r="BT293"/>
  <c r="AL281"/>
  <c r="AU293"/>
  <c r="AO349"/>
  <c r="BO281"/>
  <c r="AM293"/>
  <c r="AL349"/>
  <c r="AO339" i="8"/>
  <c r="BP317"/>
  <c r="AM316" i="7"/>
  <c r="AR350" i="8"/>
  <c r="AO328"/>
  <c r="BT338" i="7"/>
  <c r="AX304"/>
  <c r="BO304"/>
  <c r="AR327"/>
  <c r="AV350" i="8"/>
  <c r="BL316" i="7"/>
  <c r="BI350" i="8"/>
  <c r="AU304" i="7"/>
  <c r="BS338"/>
  <c r="BA281"/>
  <c r="BP281"/>
  <c r="AO316"/>
  <c r="AT327"/>
  <c r="BS327"/>
  <c r="BH360"/>
  <c r="BP338"/>
  <c r="BP269"/>
  <c r="AN328" i="8"/>
  <c r="AS304" i="7"/>
  <c r="AZ293"/>
  <c r="AS292"/>
  <c r="AR317" i="8"/>
  <c r="AP328"/>
  <c r="BI339"/>
  <c r="DN337" i="7"/>
  <c r="AY328" i="8"/>
  <c r="AP327" i="7"/>
  <c r="AR292"/>
  <c r="AU317" i="8"/>
  <c r="BR349" i="7"/>
  <c r="BT304"/>
  <c r="BG338"/>
  <c r="BR360"/>
  <c r="BT328" i="8"/>
  <c r="BR339"/>
  <c r="AV360" i="7"/>
  <c r="BH293"/>
  <c r="BN328" i="8"/>
  <c r="BT349" i="7"/>
  <c r="AL350" i="8"/>
  <c r="BI269" i="7"/>
  <c r="AY338"/>
  <c r="BR281"/>
  <c r="AN360"/>
  <c r="BM317" i="8"/>
  <c r="BA360" i="7"/>
  <c r="BE349"/>
  <c r="BJ349"/>
  <c r="AZ281"/>
  <c r="AO317" i="8"/>
  <c r="BG360" i="7"/>
  <c r="BQ293"/>
  <c r="BD328" i="8"/>
  <c r="BH350"/>
  <c r="AV304" i="7"/>
  <c r="BS328" i="8"/>
  <c r="AV317"/>
  <c r="AX349" i="7"/>
  <c r="BK327"/>
  <c r="AZ360"/>
  <c r="BA328" i="8"/>
  <c r="BJ327" i="7"/>
  <c r="AS338"/>
  <c r="DM328" i="8"/>
  <c r="AQ316" i="7"/>
  <c r="BR327"/>
  <c r="AN281"/>
  <c r="BP339" i="8"/>
  <c r="BB293" i="7"/>
  <c r="BF327"/>
  <c r="BR328" i="8"/>
  <c r="BF360" i="7"/>
  <c r="AT338"/>
  <c r="AU316"/>
  <c r="BF293"/>
  <c r="AT293"/>
  <c r="AT350" i="8"/>
  <c r="BS317"/>
  <c r="AY360" i="7"/>
  <c r="AV269"/>
  <c r="AN338"/>
  <c r="AN327"/>
  <c r="AR338"/>
  <c r="BT350" i="8"/>
  <c r="BU281" i="7"/>
  <c r="BK360"/>
  <c r="BJ360"/>
  <c r="BE350" i="8"/>
  <c r="BI328"/>
  <c r="AW360" i="7"/>
  <c r="AW316"/>
  <c r="BR338"/>
  <c r="AX327"/>
  <c r="AQ350" i="8"/>
  <c r="AW339"/>
  <c r="AX281" i="7"/>
  <c r="BM350" i="8"/>
  <c r="BJ281" i="7"/>
  <c r="AW317" i="8"/>
  <c r="AQ339"/>
  <c r="AV339"/>
  <c r="AN350"/>
  <c r="BG293" i="7"/>
  <c r="BA350" i="8"/>
  <c r="BU349" i="7"/>
  <c r="BL304"/>
  <c r="AR293"/>
  <c r="BL328" i="8"/>
  <c r="AP304" i="7"/>
  <c r="BB350" i="8"/>
  <c r="BH349" i="7"/>
  <c r="BF316"/>
  <c r="AY327"/>
  <c r="AZ304"/>
  <c r="BR304"/>
  <c r="AO327"/>
  <c r="BB304"/>
  <c r="AZ316"/>
  <c r="BA339" i="8"/>
  <c r="BI281" i="7"/>
  <c r="BG349"/>
  <c r="BP360"/>
  <c r="AS281"/>
  <c r="BQ339" i="8"/>
  <c r="AS328"/>
  <c r="BR316" i="7"/>
  <c r="AS350" i="8"/>
  <c r="BD281" i="7"/>
  <c r="AU350" i="8"/>
  <c r="AL339"/>
  <c r="BC327" i="7"/>
  <c r="AV316"/>
  <c r="AM327"/>
  <c r="AL338"/>
  <c r="AL317" i="8"/>
  <c r="AL327" i="7"/>
  <c r="AO293"/>
  <c r="DM317" i="8"/>
  <c r="BG328"/>
  <c r="BR280" i="7"/>
  <c r="AT316"/>
  <c r="BA349"/>
  <c r="AW349"/>
  <c r="AT339" i="8"/>
  <c r="BC281" i="7"/>
  <c r="AU292"/>
  <c r="DM339" i="8"/>
  <c r="BO360" i="7"/>
  <c r="AM304"/>
  <c r="BD349"/>
  <c r="BH327"/>
  <c r="BR350" i="8"/>
  <c r="BU293" i="7"/>
  <c r="BL317" i="8"/>
  <c r="BU316" i="7"/>
  <c r="AP339" i="8"/>
  <c r="AP349" i="7"/>
  <c r="AR281"/>
  <c r="BA338"/>
  <c r="BM338"/>
  <c r="BO339" i="8"/>
  <c r="AX360" i="7"/>
  <c r="AY293"/>
  <c r="AQ360"/>
  <c r="BS293"/>
  <c r="BF281"/>
  <c r="BQ338"/>
  <c r="BE328" i="8"/>
  <c r="BD350"/>
  <c r="BD293" i="7"/>
  <c r="AM317" i="8"/>
  <c r="BQ304" i="7"/>
  <c r="BP349"/>
  <c r="BF349"/>
  <c r="AT281"/>
  <c r="BD304"/>
  <c r="BL339" i="8"/>
  <c r="BH338" i="7"/>
  <c r="BI293"/>
  <c r="AS327"/>
  <c r="BL350" i="8"/>
  <c r="BO350"/>
  <c r="AP281" i="7"/>
  <c r="BC328" i="8"/>
  <c r="BB338" i="7"/>
  <c r="BP293"/>
  <c r="DN359"/>
  <c r="AX350" i="8"/>
  <c r="BI304" i="7"/>
  <c r="AQ281"/>
  <c r="BG281"/>
  <c r="BE281"/>
  <c r="BH328" i="8"/>
  <c r="AU328"/>
  <c r="AM328"/>
  <c r="AP316" i="7"/>
  <c r="BN360"/>
  <c r="BT316"/>
  <c r="DN348"/>
  <c r="BB360"/>
  <c r="BN281"/>
  <c r="BH316"/>
  <c r="AR304"/>
  <c r="BN293"/>
  <c r="BH317" i="8"/>
  <c r="AS316" i="7"/>
  <c r="BB339" i="8"/>
  <c r="BQ349" i="7"/>
  <c r="BO338"/>
  <c r="AZ350" i="8"/>
  <c r="BQ316" i="7"/>
  <c r="BD316"/>
  <c r="AU339" i="8"/>
  <c r="AR328"/>
  <c r="DN315" i="7"/>
  <c r="BI360"/>
  <c r="BT360"/>
  <c r="BM281"/>
  <c r="BB281"/>
  <c r="AW338"/>
  <c r="AQ338"/>
  <c r="DN269"/>
  <c r="AV280"/>
  <c r="AT328" i="8"/>
  <c r="BQ360" i="7"/>
  <c r="BN350" i="8"/>
  <c r="AQ327" i="7"/>
  <c r="BP328" i="8"/>
  <c r="AZ349" i="7"/>
  <c r="BE317" i="8"/>
  <c r="AQ317"/>
  <c r="BA293" i="7"/>
  <c r="AW328" i="8"/>
  <c r="AY316" i="7"/>
  <c r="AR339" i="8"/>
  <c r="BK350"/>
  <c r="BP292" i="7"/>
  <c r="BO293"/>
  <c r="BI317" i="8"/>
  <c r="BK317"/>
  <c r="AT317"/>
  <c r="DL302" l="1"/>
  <c r="DN302" s="1"/>
  <c r="DO302" s="1"/>
  <c r="DM345" i="7"/>
  <c r="DO345" s="1"/>
  <c r="DP345" s="1"/>
  <c r="DJ313"/>
  <c r="DK313" s="1"/>
  <c r="DM312"/>
  <c r="DO312" s="1"/>
  <c r="DP312" s="1"/>
  <c r="DL335" i="8"/>
  <c r="DN335" s="1"/>
  <c r="DO335" s="1"/>
  <c r="DJ335" i="7"/>
  <c r="DK335" s="1"/>
  <c r="DM323"/>
  <c r="DO323" s="1"/>
  <c r="DP323" s="1"/>
  <c r="DJ324"/>
  <c r="DK324" s="1"/>
  <c r="DM356"/>
  <c r="DO356" s="1"/>
  <c r="DP356" s="1"/>
  <c r="DL291" i="8"/>
  <c r="DN291" s="1"/>
  <c r="DO291" s="1"/>
  <c r="DM289" i="7"/>
  <c r="DO289" s="1"/>
  <c r="DP289" s="1"/>
  <c r="DM300"/>
  <c r="DO300" s="1"/>
  <c r="DP300" s="1"/>
  <c r="DL313" i="8"/>
  <c r="DN313" s="1"/>
  <c r="DO313" s="1"/>
  <c r="DM334" i="7"/>
  <c r="DO334" s="1"/>
  <c r="DP334" s="1"/>
  <c r="DI347" i="8"/>
  <c r="DL347" s="1"/>
  <c r="DN347" s="1"/>
  <c r="DO347" s="1"/>
  <c r="DJ268" i="7"/>
  <c r="DL292" i="8"/>
  <c r="DN292" s="1"/>
  <c r="DO292" s="1"/>
  <c r="DL324"/>
  <c r="DN324" s="1"/>
  <c r="DO324" s="1"/>
  <c r="DI303"/>
  <c r="CJ349"/>
  <c r="CL349"/>
  <c r="CQ349"/>
  <c r="CO348"/>
  <c r="CN349"/>
  <c r="DG348"/>
  <c r="DJ348" s="1"/>
  <c r="CT316"/>
  <c r="CF315"/>
  <c r="CL316"/>
  <c r="CQ316"/>
  <c r="CP316"/>
  <c r="CJ316"/>
  <c r="DC316"/>
  <c r="DD316"/>
  <c r="CZ327"/>
  <c r="DC327"/>
  <c r="DB327"/>
  <c r="DH327"/>
  <c r="CX327"/>
  <c r="DE327"/>
  <c r="CR326"/>
  <c r="CK327"/>
  <c r="CX338"/>
  <c r="DF338"/>
  <c r="CN338"/>
  <c r="DH338"/>
  <c r="CL338"/>
  <c r="DG337"/>
  <c r="DJ337" s="1"/>
  <c r="CE338"/>
  <c r="CP338"/>
  <c r="DC279" i="7"/>
  <c r="BW292"/>
  <c r="BX292" s="1"/>
  <c r="CK291"/>
  <c r="DI268"/>
  <c r="DI397" s="1"/>
  <c r="BP397"/>
  <c r="CR348" i="8"/>
  <c r="CM349"/>
  <c r="DE349"/>
  <c r="DB349"/>
  <c r="CV348"/>
  <c r="CK349"/>
  <c r="CE349"/>
  <c r="DA349"/>
  <c r="CI349"/>
  <c r="CR315"/>
  <c r="CW316"/>
  <c r="CX316"/>
  <c r="CY316"/>
  <c r="CM316"/>
  <c r="DE316"/>
  <c r="CD315"/>
  <c r="BV317"/>
  <c r="BW317" s="1"/>
  <c r="DN317"/>
  <c r="DO317" s="1"/>
  <c r="CN327"/>
  <c r="CY327"/>
  <c r="CW327"/>
  <c r="CD326"/>
  <c r="BV328"/>
  <c r="BW328" s="1"/>
  <c r="CG327"/>
  <c r="DG326"/>
  <c r="DJ326" s="1"/>
  <c r="CT327"/>
  <c r="DF327"/>
  <c r="DA338"/>
  <c r="CW338"/>
  <c r="CS338"/>
  <c r="CI338"/>
  <c r="CO337"/>
  <c r="DC338"/>
  <c r="CM338"/>
  <c r="CJ338"/>
  <c r="CW278" i="7"/>
  <c r="DJ278" s="1"/>
  <c r="DK278" s="1"/>
  <c r="CV268"/>
  <c r="BC397"/>
  <c r="BI397"/>
  <c r="DB268"/>
  <c r="CV291"/>
  <c r="DC349" i="8"/>
  <c r="CX349"/>
  <c r="DH349"/>
  <c r="DD349"/>
  <c r="CS349"/>
  <c r="CH349"/>
  <c r="CF348"/>
  <c r="CT349"/>
  <c r="CP349"/>
  <c r="CZ316"/>
  <c r="CG316"/>
  <c r="DB316"/>
  <c r="CK316"/>
  <c r="CV315"/>
  <c r="CE316"/>
  <c r="CN316"/>
  <c r="DG315"/>
  <c r="DJ315" s="1"/>
  <c r="CS327"/>
  <c r="CJ327"/>
  <c r="CM327"/>
  <c r="CI327"/>
  <c r="CE327"/>
  <c r="CP327"/>
  <c r="CU327"/>
  <c r="CK338"/>
  <c r="CG338"/>
  <c r="CY338"/>
  <c r="DD338"/>
  <c r="CT338"/>
  <c r="CU338"/>
  <c r="CR337"/>
  <c r="CQ338"/>
  <c r="CL291" i="7"/>
  <c r="CN291"/>
  <c r="DI291"/>
  <c r="AV397"/>
  <c r="CU349" i="8"/>
  <c r="CW349"/>
  <c r="CY349"/>
  <c r="DF349"/>
  <c r="CZ349"/>
  <c r="CG349"/>
  <c r="CD348"/>
  <c r="BV350"/>
  <c r="BW350" s="1"/>
  <c r="CO315"/>
  <c r="DH316"/>
  <c r="CH316"/>
  <c r="CI316"/>
  <c r="DA316"/>
  <c r="DF316"/>
  <c r="CS316"/>
  <c r="CU316"/>
  <c r="CV326"/>
  <c r="CF326"/>
  <c r="DA327"/>
  <c r="CH327"/>
  <c r="CO326"/>
  <c r="DD327"/>
  <c r="CL327"/>
  <c r="CQ327"/>
  <c r="CV337"/>
  <c r="CF337"/>
  <c r="CD337"/>
  <c r="BV339"/>
  <c r="BW339" s="1"/>
  <c r="DE338"/>
  <c r="CZ338"/>
  <c r="DB338"/>
  <c r="CH338"/>
  <c r="DI279" i="7"/>
  <c r="AQ397"/>
  <c r="CJ268"/>
  <c r="DJ290"/>
  <c r="DK290" s="1"/>
  <c r="AJ352" i="8"/>
  <c r="CB340"/>
  <c r="DK303"/>
  <c r="DK336"/>
  <c r="DI304"/>
  <c r="DI336"/>
  <c r="P158"/>
  <c r="DK314"/>
  <c r="DL314" s="1"/>
  <c r="DN314" s="1"/>
  <c r="DO314" s="1"/>
  <c r="DI325"/>
  <c r="DK325"/>
  <c r="DJ304"/>
  <c r="CB329"/>
  <c r="AJ341"/>
  <c r="CB351"/>
  <c r="DL346"/>
  <c r="DN346" s="1"/>
  <c r="DO346" s="1"/>
  <c r="DK304"/>
  <c r="A315"/>
  <c r="A355" s="1"/>
  <c r="P235"/>
  <c r="A913"/>
  <c r="A953" s="1"/>
  <c r="A993" s="1"/>
  <c r="A1033" s="1"/>
  <c r="P873"/>
  <c r="A1308"/>
  <c r="P1268"/>
  <c r="A1072"/>
  <c r="P1032"/>
  <c r="P1190"/>
  <c r="A1230"/>
  <c r="A472"/>
  <c r="P432"/>
  <c r="A511"/>
  <c r="P511" s="1"/>
  <c r="P471"/>
  <c r="A433"/>
  <c r="P393"/>
  <c r="A1111"/>
  <c r="A1151" s="1"/>
  <c r="A1191" s="1"/>
  <c r="P1071"/>
  <c r="A1347"/>
  <c r="P1307"/>
  <c r="A394"/>
  <c r="P354"/>
  <c r="A1269"/>
  <c r="P1229"/>
  <c r="DJ346" i="7"/>
  <c r="DK346" s="1"/>
  <c r="DJ357"/>
  <c r="DK357" s="1"/>
  <c r="CZ337"/>
  <c r="DH337"/>
  <c r="CJ337"/>
  <c r="DI337"/>
  <c r="DE337"/>
  <c r="CV337"/>
  <c r="CK337"/>
  <c r="CF337"/>
  <c r="DD337"/>
  <c r="CL337"/>
  <c r="CR337"/>
  <c r="CE336"/>
  <c r="BW338"/>
  <c r="BX338" s="1"/>
  <c r="DG337"/>
  <c r="DA337"/>
  <c r="CQ337"/>
  <c r="CI337"/>
  <c r="DF337"/>
  <c r="CH337"/>
  <c r="DB337"/>
  <c r="CY337"/>
  <c r="CU337"/>
  <c r="CS336"/>
  <c r="DC337"/>
  <c r="CX337"/>
  <c r="CP336"/>
  <c r="CT337"/>
  <c r="CW336"/>
  <c r="CO337"/>
  <c r="CM337"/>
  <c r="CN337"/>
  <c r="CG336"/>
  <c r="CZ315"/>
  <c r="CI315"/>
  <c r="CR315"/>
  <c r="DH315"/>
  <c r="CJ315"/>
  <c r="DI315"/>
  <c r="DE315"/>
  <c r="CV315"/>
  <c r="CK315"/>
  <c r="CF315"/>
  <c r="DD315"/>
  <c r="CL315"/>
  <c r="CE314"/>
  <c r="DG315"/>
  <c r="DA315"/>
  <c r="CH315"/>
  <c r="CS314"/>
  <c r="DC315"/>
  <c r="CX315"/>
  <c r="CT315"/>
  <c r="CW314"/>
  <c r="DB315"/>
  <c r="CY315"/>
  <c r="CU315"/>
  <c r="CO315"/>
  <c r="CM315"/>
  <c r="CP314"/>
  <c r="CN315"/>
  <c r="CZ348"/>
  <c r="DH348"/>
  <c r="CJ348"/>
  <c r="DI348"/>
  <c r="DE348"/>
  <c r="CV348"/>
  <c r="CK348"/>
  <c r="CF348"/>
  <c r="DD348"/>
  <c r="CL348"/>
  <c r="CR348"/>
  <c r="CE347"/>
  <c r="DG348"/>
  <c r="DA348"/>
  <c r="CQ348"/>
  <c r="CI348"/>
  <c r="CH348"/>
  <c r="DC348"/>
  <c r="CY348"/>
  <c r="CT348"/>
  <c r="CW347"/>
  <c r="DB348"/>
  <c r="CP347"/>
  <c r="CX348"/>
  <c r="CU348"/>
  <c r="CS347"/>
  <c r="CN348"/>
  <c r="CO348"/>
  <c r="CM348"/>
  <c r="CG347"/>
  <c r="CR359"/>
  <c r="DI359"/>
  <c r="DE359"/>
  <c r="CV359"/>
  <c r="CK359"/>
  <c r="CF359"/>
  <c r="DD359"/>
  <c r="CL359"/>
  <c r="CE358"/>
  <c r="DH359"/>
  <c r="CJ359"/>
  <c r="DG359"/>
  <c r="DA359"/>
  <c r="CQ359"/>
  <c r="CI359"/>
  <c r="DF359"/>
  <c r="CZ359"/>
  <c r="CT359"/>
  <c r="CW358"/>
  <c r="DB359"/>
  <c r="CY359"/>
  <c r="CU359"/>
  <c r="CS358"/>
  <c r="DC359"/>
  <c r="CX359"/>
  <c r="CP358"/>
  <c r="CO359"/>
  <c r="CM359"/>
  <c r="CN359"/>
  <c r="CG358"/>
  <c r="CL326"/>
  <c r="DI326"/>
  <c r="DE326"/>
  <c r="CV326"/>
  <c r="CK326"/>
  <c r="CF326"/>
  <c r="DD326"/>
  <c r="CR326"/>
  <c r="CE325"/>
  <c r="DF326"/>
  <c r="CH326"/>
  <c r="DG326"/>
  <c r="DA326"/>
  <c r="CQ326"/>
  <c r="CI326"/>
  <c r="DH326"/>
  <c r="CZ326"/>
  <c r="CJ326"/>
  <c r="DB326"/>
  <c r="CX326"/>
  <c r="CU326"/>
  <c r="CS325"/>
  <c r="DC326"/>
  <c r="CY326"/>
  <c r="CT326"/>
  <c r="CG325"/>
  <c r="CP325"/>
  <c r="CN326"/>
  <c r="CO326"/>
  <c r="CM326"/>
  <c r="CC338"/>
  <c r="AJ350"/>
  <c r="DL357"/>
  <c r="DL313"/>
  <c r="CC316"/>
  <c r="AJ328"/>
  <c r="CC349"/>
  <c r="AJ361"/>
  <c r="CC360"/>
  <c r="CC327"/>
  <c r="AJ339"/>
  <c r="DL324"/>
  <c r="DL335"/>
  <c r="DL346"/>
  <c r="DJ301"/>
  <c r="DK301" s="1"/>
  <c r="P634" i="8"/>
  <c r="A674"/>
  <c r="A714" s="1"/>
  <c r="A754" s="1"/>
  <c r="A794" s="1"/>
  <c r="A834" s="1"/>
  <c r="A874" s="1"/>
  <c r="CE302" i="7"/>
  <c r="CI303"/>
  <c r="CK303"/>
  <c r="CM303"/>
  <c r="CO303"/>
  <c r="CQ303"/>
  <c r="CS302"/>
  <c r="CU303"/>
  <c r="CW302"/>
  <c r="CY303"/>
  <c r="DA303"/>
  <c r="DE303"/>
  <c r="DG303"/>
  <c r="CF303"/>
  <c r="CH303"/>
  <c r="CL303"/>
  <c r="CN303"/>
  <c r="CR303"/>
  <c r="CT303"/>
  <c r="CV303"/>
  <c r="CX303"/>
  <c r="CZ303"/>
  <c r="DB303"/>
  <c r="DD303"/>
  <c r="DF303"/>
  <c r="DH303"/>
  <c r="BW293"/>
  <c r="BX293" s="1"/>
  <c r="CE291"/>
  <c r="CG291"/>
  <c r="CK292"/>
  <c r="CO292"/>
  <c r="CS291"/>
  <c r="CW291"/>
  <c r="DA292"/>
  <c r="DE292"/>
  <c r="DI292"/>
  <c r="CF292"/>
  <c r="CH292"/>
  <c r="CJ292"/>
  <c r="CL292"/>
  <c r="CN292"/>
  <c r="CP291"/>
  <c r="CR292"/>
  <c r="CT292"/>
  <c r="CV292"/>
  <c r="CX292"/>
  <c r="CZ292"/>
  <c r="DB292"/>
  <c r="DD292"/>
  <c r="DF292"/>
  <c r="DH292"/>
  <c r="CI292"/>
  <c r="CM292"/>
  <c r="CQ292"/>
  <c r="CU292"/>
  <c r="CY292"/>
  <c r="DC292"/>
  <c r="DG292"/>
  <c r="CC304"/>
  <c r="DL301"/>
  <c r="AJ305"/>
  <c r="AJ317" s="1"/>
  <c r="CC293"/>
  <c r="DL290"/>
  <c r="BU398"/>
  <c r="BS398"/>
  <c r="BQ398"/>
  <c r="AL398"/>
  <c r="BT398"/>
  <c r="BR398"/>
  <c r="AM398"/>
  <c r="AN398"/>
  <c r="AO398"/>
  <c r="AP398"/>
  <c r="AQ398"/>
  <c r="AR398"/>
  <c r="AS398"/>
  <c r="AT398"/>
  <c r="AU398"/>
  <c r="AX398"/>
  <c r="AV398"/>
  <c r="AW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DJ267"/>
  <c r="DK267" s="1"/>
  <c r="CP279"/>
  <c r="CW279"/>
  <c r="CU280"/>
  <c r="CV280"/>
  <c r="CX280"/>
  <c r="CY280"/>
  <c r="CZ280"/>
  <c r="DA280"/>
  <c r="DB280"/>
  <c r="DC280"/>
  <c r="DD280"/>
  <c r="DJ280" s="1"/>
  <c r="DE280"/>
  <c r="DF280"/>
  <c r="CS279"/>
  <c r="CQ280"/>
  <c r="CQ398" s="1"/>
  <c r="CJ280"/>
  <c r="CF280"/>
  <c r="CT280"/>
  <c r="A120" i="8"/>
  <c r="P120" s="1"/>
  <c r="P80"/>
  <c r="P1048"/>
  <c r="P1171"/>
  <c r="P1095"/>
  <c r="P1504"/>
  <c r="P1409"/>
  <c r="P893"/>
  <c r="A236"/>
  <c r="P276"/>
  <c r="P41"/>
  <c r="A81"/>
  <c r="P81" s="1"/>
  <c r="P159"/>
  <c r="P734"/>
  <c r="P978"/>
  <c r="P1019"/>
  <c r="P939"/>
  <c r="A588"/>
  <c r="P588" s="1"/>
  <c r="A555"/>
  <c r="P555" s="1"/>
  <c r="A635"/>
  <c r="P197"/>
  <c r="A277"/>
  <c r="P861"/>
  <c r="P310"/>
  <c r="P1370"/>
  <c r="DH280" i="7"/>
  <c r="DH398" s="1"/>
  <c r="DI280"/>
  <c r="CC281"/>
  <c r="AX351" i="8"/>
  <c r="AO360" i="7"/>
  <c r="AN339"/>
  <c r="BN305"/>
  <c r="AU340" i="8"/>
  <c r="BQ339" i="7"/>
  <c r="BG339"/>
  <c r="BJ350"/>
  <c r="BJ304"/>
  <c r="AZ350"/>
  <c r="AY328"/>
  <c r="AZ329" i="8"/>
  <c r="AQ340"/>
  <c r="AX317" i="7"/>
  <c r="BO339"/>
  <c r="BH339"/>
  <c r="BO328"/>
  <c r="AN328"/>
  <c r="BT327"/>
  <c r="AW350"/>
  <c r="AR317"/>
  <c r="BS351" i="8"/>
  <c r="AT340"/>
  <c r="AM328" i="7"/>
  <c r="BF305"/>
  <c r="BT317"/>
  <c r="BU350"/>
  <c r="BR305"/>
  <c r="BQ361"/>
  <c r="AX339"/>
  <c r="BA317"/>
  <c r="BT339"/>
  <c r="BS361"/>
  <c r="BK305"/>
  <c r="AQ350"/>
  <c r="BM351" i="8"/>
  <c r="BU339" i="7"/>
  <c r="AU351" i="8"/>
  <c r="BJ339" i="7"/>
  <c r="AQ304"/>
  <c r="AU317"/>
  <c r="BB361"/>
  <c r="AV340" i="8"/>
  <c r="BO317" i="7"/>
  <c r="AN340" i="8"/>
  <c r="AM361" i="7"/>
  <c r="BU328"/>
  <c r="BM305"/>
  <c r="AT328"/>
  <c r="BM361"/>
  <c r="AX361"/>
  <c r="BU361"/>
  <c r="BL329" i="8"/>
  <c r="BH317" i="7"/>
  <c r="AN329" i="8"/>
  <c r="AV339" i="7"/>
  <c r="AV361"/>
  <c r="AR329" i="8"/>
  <c r="BS305" i="7"/>
  <c r="AS317"/>
  <c r="AW351" i="8"/>
  <c r="BC305" i="7"/>
  <c r="AL317"/>
  <c r="BR339"/>
  <c r="AX328"/>
  <c r="BB328"/>
  <c r="BD340" i="8"/>
  <c r="BH351"/>
  <c r="AL339" i="7"/>
  <c r="BC328"/>
  <c r="AV350"/>
  <c r="AL329" i="8"/>
  <c r="AO350" i="7"/>
  <c r="AQ351" i="8"/>
  <c r="BP328" i="7"/>
  <c r="BF317"/>
  <c r="BT305"/>
  <c r="AQ305"/>
  <c r="BI305"/>
  <c r="AP340" i="8"/>
  <c r="BF328" i="7"/>
  <c r="BI340" i="8"/>
  <c r="DM329"/>
  <c r="BP317" i="7"/>
  <c r="AM317"/>
  <c r="AS329" i="8"/>
  <c r="AW317" i="7"/>
  <c r="AR351" i="8"/>
  <c r="DN304" i="7"/>
  <c r="BR340" i="8"/>
  <c r="AZ351"/>
  <c r="AL351"/>
  <c r="AM340"/>
  <c r="BH328" i="7"/>
  <c r="DN327"/>
  <c r="BA339"/>
  <c r="BO305"/>
  <c r="AR340" i="8"/>
  <c r="BD329"/>
  <c r="BD305" i="7"/>
  <c r="BH340" i="8"/>
  <c r="BN339" i="7"/>
  <c r="BU317"/>
  <c r="AN351" i="8"/>
  <c r="AP305" i="7"/>
  <c r="BH361"/>
  <c r="AX329" i="8"/>
  <c r="AP350" i="7"/>
  <c r="BD350"/>
  <c r="BI339"/>
  <c r="AP361"/>
  <c r="BG329" i="8"/>
  <c r="BK329"/>
  <c r="BF361" i="7"/>
  <c r="BF340" i="8"/>
  <c r="AW361" i="7"/>
  <c r="BF339"/>
  <c r="BL350"/>
  <c r="DN360"/>
  <c r="BC351" i="8"/>
  <c r="AQ317" i="7"/>
  <c r="AO305"/>
  <c r="BJ305"/>
  <c r="BB350"/>
  <c r="BQ317"/>
  <c r="AP329" i="8"/>
  <c r="AO329"/>
  <c r="DN293" i="7"/>
  <c r="AO361"/>
  <c r="BK328"/>
  <c r="AQ328"/>
  <c r="BE328"/>
  <c r="BG328"/>
  <c r="BJ351" i="8"/>
  <c r="BQ340"/>
  <c r="BB339" i="7"/>
  <c r="BM339"/>
  <c r="AV317"/>
  <c r="BP304"/>
  <c r="DN281"/>
  <c r="BN329" i="8"/>
  <c r="AQ339" i="7"/>
  <c r="BB351" i="8"/>
  <c r="AU328" i="7"/>
  <c r="AW339"/>
  <c r="AU361"/>
  <c r="AU329" i="8"/>
  <c r="BJ329"/>
  <c r="AM329"/>
  <c r="BT350" i="7"/>
  <c r="BN361"/>
  <c r="BB340" i="8"/>
  <c r="BE361" i="7"/>
  <c r="BH329" i="8"/>
  <c r="BB317" i="7"/>
  <c r="AN361"/>
  <c r="BF351" i="8"/>
  <c r="BI329"/>
  <c r="BG317" i="7"/>
  <c r="AW328"/>
  <c r="BL351" i="8"/>
  <c r="BC339" i="7"/>
  <c r="BQ305"/>
  <c r="AP339"/>
  <c r="BL317"/>
  <c r="AR305"/>
  <c r="AL350"/>
  <c r="AZ328"/>
  <c r="BP361"/>
  <c r="DN316"/>
  <c r="BG351" i="8"/>
  <c r="BN317" i="7"/>
  <c r="AT350"/>
  <c r="BE350"/>
  <c r="AO339"/>
  <c r="AT305"/>
  <c r="AL305"/>
  <c r="BM340" i="8"/>
  <c r="AZ317" i="7"/>
  <c r="BA328"/>
  <c r="BF329" i="8"/>
  <c r="BS328" i="7"/>
  <c r="BL328"/>
  <c r="AW304"/>
  <c r="BK361"/>
  <c r="AY339"/>
  <c r="BO361"/>
  <c r="AX350"/>
  <c r="AY351" i="8"/>
  <c r="AN316" i="7"/>
  <c r="BR361"/>
  <c r="BJ328"/>
  <c r="BP350"/>
  <c r="BS329" i="8"/>
  <c r="BR328" i="7"/>
  <c r="BO350"/>
  <c r="BI350"/>
  <c r="BQ351" i="8"/>
  <c r="BD317" i="7"/>
  <c r="BS317"/>
  <c r="AQ361"/>
  <c r="BK350"/>
  <c r="AR350"/>
  <c r="BT340" i="8"/>
  <c r="BL340"/>
  <c r="AO317" i="7"/>
  <c r="BD328"/>
  <c r="AY317"/>
  <c r="AV328"/>
  <c r="BJ317"/>
  <c r="AP328"/>
  <c r="BC361"/>
  <c r="AZ305"/>
  <c r="BP305"/>
  <c r="AZ361"/>
  <c r="AL340" i="8"/>
  <c r="BK351"/>
  <c r="BS339" i="7"/>
  <c r="BA350"/>
  <c r="DN338"/>
  <c r="BE329" i="8"/>
  <c r="BN328" i="7"/>
  <c r="AL328"/>
  <c r="AT317"/>
  <c r="AT339"/>
  <c r="AU350"/>
  <c r="AW340" i="8"/>
  <c r="BK317" i="7"/>
  <c r="AY350"/>
  <c r="BE305"/>
  <c r="AO351" i="8"/>
  <c r="BQ350" i="7"/>
  <c r="BH350"/>
  <c r="AN317"/>
  <c r="BD327"/>
  <c r="AP351" i="8"/>
  <c r="BN340"/>
  <c r="AT351"/>
  <c r="BP339" i="7"/>
  <c r="AV351" i="8"/>
  <c r="BU305" i="7"/>
  <c r="AR361"/>
  <c r="AY305"/>
  <c r="BA351" i="8"/>
  <c r="BO329"/>
  <c r="AR328" i="7"/>
  <c r="BE351" i="8"/>
  <c r="AS340"/>
  <c r="BA329"/>
  <c r="AN305" i="7"/>
  <c r="AQ329" i="8"/>
  <c r="BS340"/>
  <c r="BE339" i="7"/>
  <c r="AU339"/>
  <c r="AM350"/>
  <c r="BD339"/>
  <c r="BI351" i="8"/>
  <c r="BO340"/>
  <c r="AT361" i="7"/>
  <c r="BM316"/>
  <c r="BK340" i="8"/>
  <c r="AT329"/>
  <c r="BG305" i="7"/>
  <c r="BG361"/>
  <c r="BI317"/>
  <c r="BL305"/>
  <c r="BR329" i="8"/>
  <c r="BT329"/>
  <c r="BT351"/>
  <c r="BP340"/>
  <c r="BE317" i="7"/>
  <c r="AW329" i="8"/>
  <c r="BB305" i="7"/>
  <c r="BC329" i="8"/>
  <c r="AM339" i="7"/>
  <c r="DN349"/>
  <c r="BN351" i="8"/>
  <c r="BM317" i="7"/>
  <c r="AU305"/>
  <c r="AO328"/>
  <c r="AS351" i="8"/>
  <c r="BL339" i="7"/>
  <c r="BP351" i="8"/>
  <c r="AO340"/>
  <c r="AN304" i="7"/>
  <c r="BO351" i="8"/>
  <c r="BI361" i="7"/>
  <c r="BQ329" i="8"/>
  <c r="AV329"/>
  <c r="BA340"/>
  <c r="BF350" i="7"/>
  <c r="BE340" i="8"/>
  <c r="AN350" i="7"/>
  <c r="BM349"/>
  <c r="AM305"/>
  <c r="AY361"/>
  <c r="AV305"/>
  <c r="BG340" i="8"/>
  <c r="AX340"/>
  <c r="BK339" i="7"/>
  <c r="BI328"/>
  <c r="BR351" i="8"/>
  <c r="AS305" i="7"/>
  <c r="AS361"/>
  <c r="BR350"/>
  <c r="AP317"/>
  <c r="BA305"/>
  <c r="BC350"/>
  <c r="BM329" i="8"/>
  <c r="BJ340"/>
  <c r="BA361" i="7"/>
  <c r="BC317"/>
  <c r="BP329" i="8"/>
  <c r="BT328" i="7"/>
  <c r="AS328"/>
  <c r="BS350"/>
  <c r="BQ328"/>
  <c r="AZ339"/>
  <c r="BB329" i="8"/>
  <c r="AX305" i="7"/>
  <c r="AY329" i="8"/>
  <c r="DM351"/>
  <c r="AL361" i="7"/>
  <c r="BL361"/>
  <c r="AS339"/>
  <c r="AX316"/>
  <c r="AY340" i="8"/>
  <c r="AS350" i="7"/>
  <c r="BD351" i="8"/>
  <c r="BR317" i="7"/>
  <c r="DM340" i="8"/>
  <c r="AM351"/>
  <c r="BH305" i="7"/>
  <c r="AW305"/>
  <c r="BT361"/>
  <c r="BC340" i="8"/>
  <c r="AZ340"/>
  <c r="AR339" i="7"/>
  <c r="DM313" l="1"/>
  <c r="DO313" s="1"/>
  <c r="DP313" s="1"/>
  <c r="DJ314"/>
  <c r="DK314" s="1"/>
  <c r="DM324"/>
  <c r="DO324" s="1"/>
  <c r="DP324" s="1"/>
  <c r="DM335"/>
  <c r="DO335" s="1"/>
  <c r="DP335" s="1"/>
  <c r="DI398"/>
  <c r="DI337" i="8"/>
  <c r="DK268" i="7"/>
  <c r="DL303" i="8"/>
  <c r="DN303" s="1"/>
  <c r="DO303" s="1"/>
  <c r="DK348"/>
  <c r="DM290" i="7"/>
  <c r="DO290" s="1"/>
  <c r="DP290" s="1"/>
  <c r="DJ316" i="8"/>
  <c r="DL325"/>
  <c r="DN325" s="1"/>
  <c r="DO325" s="1"/>
  <c r="DL304"/>
  <c r="DN304" s="1"/>
  <c r="DO304" s="1"/>
  <c r="CS350"/>
  <c r="DF350"/>
  <c r="DB350"/>
  <c r="CE350"/>
  <c r="CN350"/>
  <c r="CD349"/>
  <c r="BV351"/>
  <c r="BW351" s="1"/>
  <c r="DA350"/>
  <c r="CK350"/>
  <c r="CX328"/>
  <c r="DE328"/>
  <c r="CN328"/>
  <c r="CQ328"/>
  <c r="CW328"/>
  <c r="CD327"/>
  <c r="BV329"/>
  <c r="BW329" s="1"/>
  <c r="CI328"/>
  <c r="CJ328"/>
  <c r="CT339"/>
  <c r="CP339"/>
  <c r="CX339"/>
  <c r="CQ339"/>
  <c r="CO338"/>
  <c r="DG338"/>
  <c r="DJ338" s="1"/>
  <c r="CN339"/>
  <c r="CF338"/>
  <c r="CP302" i="7"/>
  <c r="CG314"/>
  <c r="BW316"/>
  <c r="BX316" s="1"/>
  <c r="CP350" i="8"/>
  <c r="DD350"/>
  <c r="CR349"/>
  <c r="DG349"/>
  <c r="DJ349" s="1"/>
  <c r="CO349"/>
  <c r="CZ350"/>
  <c r="CM350"/>
  <c r="CF349"/>
  <c r="DB328"/>
  <c r="CG328"/>
  <c r="CM328"/>
  <c r="CF327"/>
  <c r="CO327"/>
  <c r="DH328"/>
  <c r="DD328"/>
  <c r="DN329"/>
  <c r="DO329" s="1"/>
  <c r="CH339"/>
  <c r="CJ339"/>
  <c r="CU339"/>
  <c r="DH339"/>
  <c r="CS339"/>
  <c r="CY339"/>
  <c r="CR338"/>
  <c r="CW339"/>
  <c r="CQ315" i="7"/>
  <c r="BW360"/>
  <c r="BX360" s="1"/>
  <c r="CH359"/>
  <c r="DC303"/>
  <c r="CT350" i="8"/>
  <c r="CI350"/>
  <c r="CG350"/>
  <c r="CW350"/>
  <c r="DC350"/>
  <c r="CJ350"/>
  <c r="CX350"/>
  <c r="CU350"/>
  <c r="DF328"/>
  <c r="CU328"/>
  <c r="DA328"/>
  <c r="CH328"/>
  <c r="CS328"/>
  <c r="CP328"/>
  <c r="CR327"/>
  <c r="CZ328"/>
  <c r="CG302" i="7"/>
  <c r="BW304"/>
  <c r="BX304" s="1"/>
  <c r="CL339" i="8"/>
  <c r="CZ339"/>
  <c r="DD339"/>
  <c r="CD338"/>
  <c r="BV340"/>
  <c r="BW340" s="1"/>
  <c r="CE339"/>
  <c r="DB339"/>
  <c r="CI339"/>
  <c r="CJ303" i="7"/>
  <c r="CW325"/>
  <c r="DJ325" s="1"/>
  <c r="DK325" s="1"/>
  <c r="BW327"/>
  <c r="BX327" s="1"/>
  <c r="CV349" i="8"/>
  <c r="DH350"/>
  <c r="CL350"/>
  <c r="CY350"/>
  <c r="CQ350"/>
  <c r="DE350"/>
  <c r="CH350"/>
  <c r="CL328"/>
  <c r="CY328"/>
  <c r="CE328"/>
  <c r="DC328"/>
  <c r="CV327"/>
  <c r="CK328"/>
  <c r="CT328"/>
  <c r="DG327"/>
  <c r="DJ327" s="1"/>
  <c r="DF315" i="7"/>
  <c r="CV338" i="8"/>
  <c r="CG339"/>
  <c r="DA339"/>
  <c r="DC339"/>
  <c r="CM339"/>
  <c r="DF339"/>
  <c r="DE339"/>
  <c r="CK339"/>
  <c r="BW349" i="7"/>
  <c r="BX349" s="1"/>
  <c r="DF348"/>
  <c r="DI303"/>
  <c r="A160" i="8"/>
  <c r="A200" s="1"/>
  <c r="DL336"/>
  <c r="DN336" s="1"/>
  <c r="DO336" s="1"/>
  <c r="DK315"/>
  <c r="DI316"/>
  <c r="AJ353"/>
  <c r="CB341"/>
  <c r="CB352"/>
  <c r="DK337"/>
  <c r="DK326"/>
  <c r="DI315"/>
  <c r="DI326"/>
  <c r="DK316"/>
  <c r="DI348"/>
  <c r="DM346" i="7"/>
  <c r="DO346" s="1"/>
  <c r="DP346" s="1"/>
  <c r="A1309" i="8"/>
  <c r="P1269"/>
  <c r="A434"/>
  <c r="P394"/>
  <c r="A1387"/>
  <c r="A1427" s="1"/>
  <c r="A1467" s="1"/>
  <c r="P1347"/>
  <c r="P1191"/>
  <c r="A1231"/>
  <c r="A473"/>
  <c r="P433"/>
  <c r="A512"/>
  <c r="P512" s="1"/>
  <c r="P472"/>
  <c r="A1112"/>
  <c r="A1152" s="1"/>
  <c r="A1192" s="1"/>
  <c r="P1072"/>
  <c r="A1348"/>
  <c r="P1308"/>
  <c r="A1073"/>
  <c r="P1033"/>
  <c r="A395"/>
  <c r="P355"/>
  <c r="A316"/>
  <c r="A356" s="1"/>
  <c r="P236"/>
  <c r="A914"/>
  <c r="A954" s="1"/>
  <c r="A994" s="1"/>
  <c r="A1034" s="1"/>
  <c r="P874"/>
  <c r="A1270"/>
  <c r="P1230"/>
  <c r="DJ358" i="7"/>
  <c r="DK358" s="1"/>
  <c r="DJ347"/>
  <c r="DK347" s="1"/>
  <c r="DM357"/>
  <c r="DO357" s="1"/>
  <c r="DP357" s="1"/>
  <c r="DJ336"/>
  <c r="DK336" s="1"/>
  <c r="CR316"/>
  <c r="CE315"/>
  <c r="BW317"/>
  <c r="BX317" s="1"/>
  <c r="DG316"/>
  <c r="DA316"/>
  <c r="CQ316"/>
  <c r="CI316"/>
  <c r="DF316"/>
  <c r="CZ316"/>
  <c r="CH316"/>
  <c r="DH316"/>
  <c r="CJ316"/>
  <c r="DI316"/>
  <c r="DE316"/>
  <c r="CV316"/>
  <c r="CK316"/>
  <c r="CF316"/>
  <c r="DD316"/>
  <c r="CL316"/>
  <c r="DC316"/>
  <c r="CY316"/>
  <c r="CT316"/>
  <c r="CW315"/>
  <c r="DB316"/>
  <c r="CX316"/>
  <c r="CU316"/>
  <c r="CS315"/>
  <c r="CP315"/>
  <c r="CN316"/>
  <c r="CO316"/>
  <c r="CM316"/>
  <c r="CG315"/>
  <c r="CL360"/>
  <c r="DI360"/>
  <c r="DE360"/>
  <c r="CV360"/>
  <c r="CK360"/>
  <c r="CF360"/>
  <c r="DD360"/>
  <c r="CE359"/>
  <c r="DF360"/>
  <c r="CH360"/>
  <c r="DG360"/>
  <c r="DA360"/>
  <c r="CQ360"/>
  <c r="CI360"/>
  <c r="DH360"/>
  <c r="CZ360"/>
  <c r="CJ360"/>
  <c r="CR360"/>
  <c r="CX360"/>
  <c r="CU360"/>
  <c r="CS359"/>
  <c r="CY360"/>
  <c r="CT360"/>
  <c r="DB360"/>
  <c r="CP359"/>
  <c r="CN360"/>
  <c r="CO360"/>
  <c r="CM360"/>
  <c r="CG359"/>
  <c r="CR327"/>
  <c r="DI327"/>
  <c r="DE327"/>
  <c r="CV327"/>
  <c r="CK327"/>
  <c r="CF327"/>
  <c r="DD327"/>
  <c r="CL327"/>
  <c r="DH327"/>
  <c r="CH327"/>
  <c r="DG327"/>
  <c r="DA327"/>
  <c r="CQ327"/>
  <c r="CI327"/>
  <c r="CZ327"/>
  <c r="CJ327"/>
  <c r="CE326"/>
  <c r="CT327"/>
  <c r="CW326"/>
  <c r="DB327"/>
  <c r="CY327"/>
  <c r="CU327"/>
  <c r="CS326"/>
  <c r="DC327"/>
  <c r="CX327"/>
  <c r="CO327"/>
  <c r="CM327"/>
  <c r="CP326"/>
  <c r="CG326"/>
  <c r="CN327"/>
  <c r="CR338"/>
  <c r="CE337"/>
  <c r="BW339"/>
  <c r="BX339" s="1"/>
  <c r="DG338"/>
  <c r="DA338"/>
  <c r="CQ338"/>
  <c r="CI338"/>
  <c r="CZ338"/>
  <c r="DH338"/>
  <c r="CJ338"/>
  <c r="DI338"/>
  <c r="DE338"/>
  <c r="CV338"/>
  <c r="CK338"/>
  <c r="CF338"/>
  <c r="DD338"/>
  <c r="CL338"/>
  <c r="DF338"/>
  <c r="CH338"/>
  <c r="CU338"/>
  <c r="CS337"/>
  <c r="DC338"/>
  <c r="CY338"/>
  <c r="CT338"/>
  <c r="CW337"/>
  <c r="DB338"/>
  <c r="CP337"/>
  <c r="CX338"/>
  <c r="CG337"/>
  <c r="CN338"/>
  <c r="CO338"/>
  <c r="CM338"/>
  <c r="DD349"/>
  <c r="DH349"/>
  <c r="CH349"/>
  <c r="DA349"/>
  <c r="CQ349"/>
  <c r="CI349"/>
  <c r="CJ349"/>
  <c r="CL349"/>
  <c r="DI349"/>
  <c r="DE349"/>
  <c r="CV349"/>
  <c r="CK349"/>
  <c r="CF349"/>
  <c r="CR349"/>
  <c r="CE348"/>
  <c r="CP348"/>
  <c r="CT349"/>
  <c r="CW348"/>
  <c r="DB349"/>
  <c r="CY349"/>
  <c r="CU349"/>
  <c r="CS348"/>
  <c r="DC349"/>
  <c r="CX349"/>
  <c r="CG348"/>
  <c r="CO349"/>
  <c r="CM349"/>
  <c r="CN349"/>
  <c r="CC317"/>
  <c r="AJ329"/>
  <c r="CC361"/>
  <c r="CC328"/>
  <c r="AJ340"/>
  <c r="DL358"/>
  <c r="DL347"/>
  <c r="DL314"/>
  <c r="CC339"/>
  <c r="AJ351"/>
  <c r="CC350"/>
  <c r="AJ362"/>
  <c r="DL325"/>
  <c r="DL336"/>
  <c r="DM301"/>
  <c r="DO301" s="1"/>
  <c r="DP301" s="1"/>
  <c r="DJ291"/>
  <c r="DK291" s="1"/>
  <c r="P635" i="8"/>
  <c r="A675"/>
  <c r="A715" s="1"/>
  <c r="A755" s="1"/>
  <c r="A795" s="1"/>
  <c r="A835" s="1"/>
  <c r="A875" s="1"/>
  <c r="DJ302" i="7"/>
  <c r="DK302" s="1"/>
  <c r="BW305"/>
  <c r="BX305" s="1"/>
  <c r="CE303"/>
  <c r="CG303"/>
  <c r="CK304"/>
  <c r="CO304"/>
  <c r="CS303"/>
  <c r="CW303"/>
  <c r="DA304"/>
  <c r="DE304"/>
  <c r="DI304"/>
  <c r="CF304"/>
  <c r="CH304"/>
  <c r="CJ304"/>
  <c r="CL304"/>
  <c r="CN304"/>
  <c r="CP303"/>
  <c r="CR304"/>
  <c r="CT304"/>
  <c r="CV304"/>
  <c r="CX304"/>
  <c r="CZ304"/>
  <c r="DB304"/>
  <c r="DD304"/>
  <c r="DF304"/>
  <c r="DH304"/>
  <c r="CI304"/>
  <c r="CM304"/>
  <c r="CQ304"/>
  <c r="CU304"/>
  <c r="CY304"/>
  <c r="DC304"/>
  <c r="DG304"/>
  <c r="DO293"/>
  <c r="DP293" s="1"/>
  <c r="CC305"/>
  <c r="DJ292"/>
  <c r="DK292" s="1"/>
  <c r="DL291"/>
  <c r="DL292"/>
  <c r="DJ279"/>
  <c r="DK279" s="1"/>
  <c r="DK280"/>
  <c r="P1410" i="8"/>
  <c r="P979"/>
  <c r="P1096"/>
  <c r="P198"/>
  <c r="A278"/>
  <c r="P277"/>
  <c r="A237"/>
  <c r="A317" s="1"/>
  <c r="A357" s="1"/>
  <c r="A397" s="1"/>
  <c r="A437" s="1"/>
  <c r="A477" s="1"/>
  <c r="A517" s="1"/>
  <c r="A589"/>
  <c r="P589" s="1"/>
  <c r="A556"/>
  <c r="P556" s="1"/>
  <c r="A636"/>
  <c r="P1049"/>
  <c r="P311"/>
  <c r="P735"/>
  <c r="P1172"/>
  <c r="P1371"/>
  <c r="P160"/>
  <c r="P862"/>
  <c r="P894"/>
  <c r="A121"/>
  <c r="P1505"/>
  <c r="P1020"/>
  <c r="P940"/>
  <c r="BM362" i="7"/>
  <c r="BD329"/>
  <c r="BC351"/>
  <c r="AV352" i="8"/>
  <c r="BI329" i="7"/>
  <c r="AX341" i="8"/>
  <c r="BD340" i="7"/>
  <c r="BO340"/>
  <c r="AX352" i="8"/>
  <c r="AL329" i="7"/>
  <c r="BA340"/>
  <c r="BI340"/>
  <c r="BB340"/>
  <c r="BQ362"/>
  <c r="DN361"/>
  <c r="AO329"/>
  <c r="BH362"/>
  <c r="BU340"/>
  <c r="BM350"/>
  <c r="BL352" i="8"/>
  <c r="AW341"/>
  <c r="AY340" i="7"/>
  <c r="BL362"/>
  <c r="AP351"/>
  <c r="BO341" i="8"/>
  <c r="BM351" i="7"/>
  <c r="AV362"/>
  <c r="BT341" i="8"/>
  <c r="AO341"/>
  <c r="AN341"/>
  <c r="BG350" i="7"/>
  <c r="BE362"/>
  <c r="BG340"/>
  <c r="BO352" i="8"/>
  <c r="AY352"/>
  <c r="AR341"/>
  <c r="BE352"/>
  <c r="BR340" i="7"/>
  <c r="BN350"/>
  <c r="BD341" i="8"/>
  <c r="BU351" i="7"/>
  <c r="DN328"/>
  <c r="BT329"/>
  <c r="AY329"/>
  <c r="AZ352" i="8"/>
  <c r="AQ351" i="7"/>
  <c r="BK351"/>
  <c r="AX329"/>
  <c r="BE340"/>
  <c r="AQ352" i="8"/>
  <c r="AP362" i="7"/>
  <c r="AU362"/>
  <c r="BD361"/>
  <c r="AU352" i="8"/>
  <c r="BI352"/>
  <c r="BI341"/>
  <c r="AN340" i="7"/>
  <c r="BB341" i="8"/>
  <c r="DN350" i="7"/>
  <c r="AO362"/>
  <c r="AR352" i="8"/>
  <c r="BG352"/>
  <c r="BD362" i="7"/>
  <c r="DM352" i="8"/>
  <c r="BQ340" i="7"/>
  <c r="BA341" i="8"/>
  <c r="BH340" i="7"/>
  <c r="AR329"/>
  <c r="BL340"/>
  <c r="BF352" i="8"/>
  <c r="AW352"/>
  <c r="BS340" i="7"/>
  <c r="AT341" i="8"/>
  <c r="AT329" i="7"/>
  <c r="BF329"/>
  <c r="AL362"/>
  <c r="AS352" i="8"/>
  <c r="BJ361" i="7"/>
  <c r="BK352" i="8"/>
  <c r="AP341"/>
  <c r="BP351" i="7"/>
  <c r="AL341" i="8"/>
  <c r="BF341"/>
  <c r="AW329" i="7"/>
  <c r="BC340"/>
  <c r="AM341" i="8"/>
  <c r="AM352"/>
  <c r="AL352"/>
  <c r="AU329" i="7"/>
  <c r="BD352" i="8"/>
  <c r="BH341"/>
  <c r="AM340" i="7"/>
  <c r="AU341" i="8"/>
  <c r="BR362" i="7"/>
  <c r="BH329"/>
  <c r="BI362"/>
  <c r="AO352" i="8"/>
  <c r="BJ340" i="7"/>
  <c r="BO351"/>
  <c r="BT351"/>
  <c r="AU340"/>
  <c r="AQ362"/>
  <c r="AN352" i="8"/>
  <c r="AQ341"/>
  <c r="AP329" i="7"/>
  <c r="BJ362"/>
  <c r="AZ340"/>
  <c r="BC352" i="8"/>
  <c r="BM328" i="7"/>
  <c r="BK340"/>
  <c r="AM362"/>
  <c r="BB352" i="8"/>
  <c r="AT340" i="7"/>
  <c r="BM340"/>
  <c r="BR341" i="8"/>
  <c r="BJ352"/>
  <c r="AV341"/>
  <c r="AV329" i="7"/>
  <c r="AZ351"/>
  <c r="BC341" i="8"/>
  <c r="AW362" i="7"/>
  <c r="BP329"/>
  <c r="AR340"/>
  <c r="BA352" i="8"/>
  <c r="BB329" i="7"/>
  <c r="AV351"/>
  <c r="AZ341" i="8"/>
  <c r="AL340" i="7"/>
  <c r="BP341" i="8"/>
  <c r="BP340" i="7"/>
  <c r="BH352" i="8"/>
  <c r="BU329" i="7"/>
  <c r="AW340"/>
  <c r="AY351"/>
  <c r="BL341" i="8"/>
  <c r="AR351" i="7"/>
  <c r="DN317"/>
  <c r="DM341" i="8"/>
  <c r="AQ340" i="7"/>
  <c r="BM329"/>
  <c r="AS351"/>
  <c r="BF340"/>
  <c r="BC329"/>
  <c r="BN341" i="8"/>
  <c r="BN362" i="7"/>
  <c r="AP340"/>
  <c r="BT352" i="8"/>
  <c r="BP362" i="7"/>
  <c r="BE329"/>
  <c r="AT352" i="8"/>
  <c r="BK341"/>
  <c r="BE341"/>
  <c r="BS341"/>
  <c r="AS340" i="7"/>
  <c r="BM352" i="8"/>
  <c r="AX340" i="7"/>
  <c r="BO362"/>
  <c r="BE351"/>
  <c r="BN340"/>
  <c r="AV340"/>
  <c r="BP352" i="8"/>
  <c r="BQ329" i="7"/>
  <c r="AS362"/>
  <c r="DN305"/>
  <c r="BG351"/>
  <c r="BQ352" i="8"/>
  <c r="BR352"/>
  <c r="DN339" i="7"/>
  <c r="AS341" i="8"/>
  <c r="AT351" i="7"/>
  <c r="BQ341" i="8"/>
  <c r="BM341"/>
  <c r="BU362" i="7"/>
  <c r="AN362"/>
  <c r="AO340"/>
  <c r="BG341" i="8"/>
  <c r="BN352"/>
  <c r="BJ351" i="7"/>
  <c r="AY341" i="8"/>
  <c r="BS352"/>
  <c r="AM351" i="7"/>
  <c r="AP352" i="8"/>
  <c r="BD351" i="7"/>
  <c r="BT340"/>
  <c r="BJ341" i="8"/>
  <c r="BT362" i="7"/>
  <c r="DM314" l="1"/>
  <c r="DO314" s="1"/>
  <c r="DP314" s="1"/>
  <c r="DL348" i="8"/>
  <c r="DN348" s="1"/>
  <c r="DO348" s="1"/>
  <c r="DK338"/>
  <c r="DL302" i="7"/>
  <c r="DM302" s="1"/>
  <c r="DO302" s="1"/>
  <c r="DP302" s="1"/>
  <c r="DL326" i="8"/>
  <c r="DN326" s="1"/>
  <c r="DO326" s="1"/>
  <c r="DL337"/>
  <c r="DN337" s="1"/>
  <c r="DO337" s="1"/>
  <c r="DL315"/>
  <c r="DN315" s="1"/>
  <c r="DO315" s="1"/>
  <c r="DH351"/>
  <c r="CT351"/>
  <c r="CK351"/>
  <c r="CU351"/>
  <c r="CV350"/>
  <c r="CQ351"/>
  <c r="DD351"/>
  <c r="CW351"/>
  <c r="CH351"/>
  <c r="CM340"/>
  <c r="CG340"/>
  <c r="CZ340"/>
  <c r="CK340"/>
  <c r="CO339"/>
  <c r="DD340"/>
  <c r="DB340"/>
  <c r="DC340"/>
  <c r="DF349" i="7"/>
  <c r="CZ349"/>
  <c r="BW350"/>
  <c r="BX350" s="1"/>
  <c r="CG351" i="8"/>
  <c r="DG350"/>
  <c r="DF351"/>
  <c r="DC351"/>
  <c r="CI351"/>
  <c r="CS340"/>
  <c r="CF339"/>
  <c r="CN340"/>
  <c r="DG339"/>
  <c r="CP340"/>
  <c r="CE340"/>
  <c r="CU340"/>
  <c r="CJ340"/>
  <c r="DG349" i="7"/>
  <c r="DB351" i="8"/>
  <c r="CM351"/>
  <c r="CY351"/>
  <c r="CS351"/>
  <c r="CJ351"/>
  <c r="DA351"/>
  <c r="CL351"/>
  <c r="CZ351"/>
  <c r="DA340"/>
  <c r="CH340"/>
  <c r="CR339"/>
  <c r="CW340"/>
  <c r="CV339"/>
  <c r="DH340"/>
  <c r="DF340"/>
  <c r="DN341"/>
  <c r="DO341" s="1"/>
  <c r="CW359" i="7"/>
  <c r="DJ359" s="1"/>
  <c r="DK359" s="1"/>
  <c r="BW361"/>
  <c r="BX361" s="1"/>
  <c r="CF350" i="8"/>
  <c r="CO350"/>
  <c r="DE351"/>
  <c r="CR350"/>
  <c r="CN351"/>
  <c r="CP351"/>
  <c r="CE351"/>
  <c r="CX351"/>
  <c r="CD350"/>
  <c r="BV352"/>
  <c r="BW352" s="1"/>
  <c r="DE340"/>
  <c r="CI340"/>
  <c r="CX340"/>
  <c r="CD339"/>
  <c r="BV341"/>
  <c r="BW341" s="1"/>
  <c r="CT340"/>
  <c r="CY340"/>
  <c r="CL340"/>
  <c r="CQ340"/>
  <c r="DC360" i="7"/>
  <c r="DF327"/>
  <c r="BW328"/>
  <c r="BX328" s="1"/>
  <c r="CB353" i="8"/>
  <c r="DJ328"/>
  <c r="DJ339"/>
  <c r="DK327"/>
  <c r="DL316"/>
  <c r="DN316" s="1"/>
  <c r="DO316" s="1"/>
  <c r="DI328"/>
  <c r="DK328"/>
  <c r="DI327"/>
  <c r="DI338"/>
  <c r="DI349"/>
  <c r="DK349"/>
  <c r="DJ350"/>
  <c r="DM358" i="7"/>
  <c r="DO358" s="1"/>
  <c r="DP358" s="1"/>
  <c r="DM325"/>
  <c r="DO325" s="1"/>
  <c r="DP325" s="1"/>
  <c r="A915" i="8"/>
  <c r="A955" s="1"/>
  <c r="A995" s="1"/>
  <c r="A1035" s="1"/>
  <c r="P875"/>
  <c r="A1310"/>
  <c r="P1270"/>
  <c r="A1074"/>
  <c r="P1034"/>
  <c r="A396"/>
  <c r="P356"/>
  <c r="A435"/>
  <c r="P395"/>
  <c r="A1113"/>
  <c r="A1153" s="1"/>
  <c r="A1193" s="1"/>
  <c r="P1073"/>
  <c r="A1388"/>
  <c r="A1428" s="1"/>
  <c r="A1468" s="1"/>
  <c r="P1348"/>
  <c r="P1192"/>
  <c r="A1232"/>
  <c r="A513"/>
  <c r="P513" s="1"/>
  <c r="P473"/>
  <c r="A1507"/>
  <c r="P1467"/>
  <c r="A474"/>
  <c r="P434"/>
  <c r="A1349"/>
  <c r="P1309"/>
  <c r="A1271"/>
  <c r="P1231"/>
  <c r="DJ337" i="7"/>
  <c r="DK337" s="1"/>
  <c r="DJ348"/>
  <c r="DK348" s="1"/>
  <c r="DJ326"/>
  <c r="DK326" s="1"/>
  <c r="DM336"/>
  <c r="DO336" s="1"/>
  <c r="DP336" s="1"/>
  <c r="DM347"/>
  <c r="DO347" s="1"/>
  <c r="DP347" s="1"/>
  <c r="DJ315"/>
  <c r="DK315" s="1"/>
  <c r="DL337"/>
  <c r="DO317"/>
  <c r="DP317" s="1"/>
  <c r="DI361"/>
  <c r="DE361"/>
  <c r="CF361"/>
  <c r="CL361"/>
  <c r="CE360"/>
  <c r="DH361"/>
  <c r="CH361"/>
  <c r="DG361"/>
  <c r="DA361"/>
  <c r="CI361"/>
  <c r="DF361"/>
  <c r="CJ361"/>
  <c r="DB361"/>
  <c r="DC361"/>
  <c r="CX361"/>
  <c r="CP360"/>
  <c r="CW360"/>
  <c r="CO361"/>
  <c r="CN361"/>
  <c r="CG360"/>
  <c r="CV350"/>
  <c r="DH350"/>
  <c r="CJ350"/>
  <c r="CI350"/>
  <c r="DF350"/>
  <c r="CZ350"/>
  <c r="CR350"/>
  <c r="DI350"/>
  <c r="CK350"/>
  <c r="CF350"/>
  <c r="DD350"/>
  <c r="CL350"/>
  <c r="CW349"/>
  <c r="CX350"/>
  <c r="CS349"/>
  <c r="DC350"/>
  <c r="CO350"/>
  <c r="CM350"/>
  <c r="CQ339"/>
  <c r="DH339"/>
  <c r="CJ339"/>
  <c r="DI339"/>
  <c r="DE339"/>
  <c r="CV339"/>
  <c r="CK339"/>
  <c r="CF339"/>
  <c r="DD339"/>
  <c r="CL339"/>
  <c r="CR339"/>
  <c r="CE338"/>
  <c r="BW340"/>
  <c r="BX340" s="1"/>
  <c r="DG339"/>
  <c r="DA339"/>
  <c r="CI339"/>
  <c r="DF339"/>
  <c r="CZ339"/>
  <c r="CH339"/>
  <c r="CS338"/>
  <c r="DC339"/>
  <c r="CX339"/>
  <c r="CP338"/>
  <c r="CT339"/>
  <c r="CW338"/>
  <c r="DB339"/>
  <c r="CY339"/>
  <c r="CU339"/>
  <c r="CG338"/>
  <c r="CO339"/>
  <c r="CM339"/>
  <c r="CN339"/>
  <c r="CR328"/>
  <c r="CE327"/>
  <c r="DA328"/>
  <c r="CQ328"/>
  <c r="CI328"/>
  <c r="DF328"/>
  <c r="CH328"/>
  <c r="DI328"/>
  <c r="CV328"/>
  <c r="CK328"/>
  <c r="CX328"/>
  <c r="CU328"/>
  <c r="CY328"/>
  <c r="CW327"/>
  <c r="DB328"/>
  <c r="CP327"/>
  <c r="CN328"/>
  <c r="CO328"/>
  <c r="CM328"/>
  <c r="CC362"/>
  <c r="CC351"/>
  <c r="AJ363"/>
  <c r="CC340"/>
  <c r="AJ352"/>
  <c r="DL348"/>
  <c r="DL359"/>
  <c r="DL316"/>
  <c r="CC329"/>
  <c r="AJ341"/>
  <c r="DL326"/>
  <c r="DJ316"/>
  <c r="DK316" s="1"/>
  <c r="DL315"/>
  <c r="DM291"/>
  <c r="DO291" s="1"/>
  <c r="DP291" s="1"/>
  <c r="DJ303"/>
  <c r="DK303" s="1"/>
  <c r="P636" i="8"/>
  <c r="A676"/>
  <c r="A716" s="1"/>
  <c r="A756" s="1"/>
  <c r="A796" s="1"/>
  <c r="A836" s="1"/>
  <c r="A876" s="1"/>
  <c r="DO305" i="7"/>
  <c r="DP305" s="1"/>
  <c r="DM292"/>
  <c r="DO292" s="1"/>
  <c r="DP292" s="1"/>
  <c r="DJ304"/>
  <c r="DK304" s="1"/>
  <c r="DL304"/>
  <c r="DL303"/>
  <c r="P980" i="8"/>
  <c r="P121"/>
  <c r="A161"/>
  <c r="A201" s="1"/>
  <c r="A590"/>
  <c r="P590" s="1"/>
  <c r="P1411"/>
  <c r="P1372"/>
  <c r="P1173"/>
  <c r="A279"/>
  <c r="P199"/>
  <c r="P237"/>
  <c r="A557"/>
  <c r="P557" s="1"/>
  <c r="A637"/>
  <c r="P278"/>
  <c r="A238"/>
  <c r="A318" s="1"/>
  <c r="A358" s="1"/>
  <c r="A398" s="1"/>
  <c r="A438" s="1"/>
  <c r="A478" s="1"/>
  <c r="A518" s="1"/>
  <c r="P1097"/>
  <c r="P736"/>
  <c r="P1506"/>
  <c r="P863"/>
  <c r="P941"/>
  <c r="P1021"/>
  <c r="P895"/>
  <c r="P312"/>
  <c r="P1050"/>
  <c r="BA352" i="7"/>
  <c r="AX351"/>
  <c r="BI351"/>
  <c r="AU351"/>
  <c r="BI352"/>
  <c r="BQ351"/>
  <c r="BK362"/>
  <c r="BJ329"/>
  <c r="BL352"/>
  <c r="AR352"/>
  <c r="BU363"/>
  <c r="AL351"/>
  <c r="AW351"/>
  <c r="BG363"/>
  <c r="BB353" i="8"/>
  <c r="AM363" i="7"/>
  <c r="AO352"/>
  <c r="BU341"/>
  <c r="BR353" i="8"/>
  <c r="BF353"/>
  <c r="BG353"/>
  <c r="BK363" i="7"/>
  <c r="BH363"/>
  <c r="BL363"/>
  <c r="AU341"/>
  <c r="AR353" i="8"/>
  <c r="DN329" i="7"/>
  <c r="AZ329"/>
  <c r="BD353" i="8"/>
  <c r="BJ363" i="7"/>
  <c r="AS352"/>
  <c r="BB341"/>
  <c r="BO352"/>
  <c r="BJ341"/>
  <c r="BT341"/>
  <c r="BA329"/>
  <c r="BH351"/>
  <c r="BN351"/>
  <c r="AL363"/>
  <c r="AZ363"/>
  <c r="BG329"/>
  <c r="BG362"/>
  <c r="BR363"/>
  <c r="AY362"/>
  <c r="AX362"/>
  <c r="BN353" i="8"/>
  <c r="AM353"/>
  <c r="AL353"/>
  <c r="AQ352" i="7"/>
  <c r="AV341"/>
  <c r="BQ363"/>
  <c r="AN352"/>
  <c r="BC363"/>
  <c r="AW353" i="8"/>
  <c r="BK353"/>
  <c r="BK329" i="7"/>
  <c r="BO363"/>
  <c r="BC353" i="8"/>
  <c r="BQ352" i="7"/>
  <c r="BH352"/>
  <c r="BR329"/>
  <c r="BB362"/>
  <c r="AL352"/>
  <c r="BF341"/>
  <c r="BI363"/>
  <c r="AX353" i="8"/>
  <c r="AY341" i="7"/>
  <c r="AO363"/>
  <c r="AQ353" i="8"/>
  <c r="AW363" i="7"/>
  <c r="AT362"/>
  <c r="AM341"/>
  <c r="BA353" i="8"/>
  <c r="BC352" i="7"/>
  <c r="BM353" i="8"/>
  <c r="BP341" i="7"/>
  <c r="BN352"/>
  <c r="BP352"/>
  <c r="DN351"/>
  <c r="BB351"/>
  <c r="AX363"/>
  <c r="BI353" i="8"/>
  <c r="AZ352" i="7"/>
  <c r="BT352"/>
  <c r="BL329"/>
  <c r="AN351"/>
  <c r="BH341"/>
  <c r="AY352"/>
  <c r="BS341"/>
  <c r="BN341"/>
  <c r="AP363"/>
  <c r="AP352"/>
  <c r="AW352"/>
  <c r="BP363"/>
  <c r="BR351"/>
  <c r="BS363"/>
  <c r="AT363"/>
  <c r="AM352"/>
  <c r="AX341"/>
  <c r="BQ353" i="8"/>
  <c r="AQ329" i="7"/>
  <c r="AR363"/>
  <c r="BS362"/>
  <c r="BU352"/>
  <c r="BQ341"/>
  <c r="BO329"/>
  <c r="BJ352"/>
  <c r="AN329"/>
  <c r="AP341"/>
  <c r="BT353" i="8"/>
  <c r="BA341" i="7"/>
  <c r="BS352"/>
  <c r="BS353" i="8"/>
  <c r="BR352" i="7"/>
  <c r="BG352"/>
  <c r="AU353" i="8"/>
  <c r="BF352" i="7"/>
  <c r="BE341"/>
  <c r="BD363"/>
  <c r="AT353" i="8"/>
  <c r="BF362" i="7"/>
  <c r="BS351"/>
  <c r="AL341"/>
  <c r="AT352"/>
  <c r="BF351"/>
  <c r="DN340"/>
  <c r="BL351"/>
  <c r="AY363"/>
  <c r="BP353" i="8"/>
  <c r="BM341" i="7"/>
  <c r="AN353" i="8"/>
  <c r="BK352" i="7"/>
  <c r="BD352"/>
  <c r="BT363"/>
  <c r="BM363"/>
  <c r="AP353" i="8"/>
  <c r="BM352" i="7"/>
  <c r="AS363"/>
  <c r="BF363"/>
  <c r="AU363"/>
  <c r="BA363"/>
  <c r="BN329"/>
  <c r="AO353" i="8"/>
  <c r="BI341" i="7"/>
  <c r="BB352"/>
  <c r="BE352"/>
  <c r="BH353" i="8"/>
  <c r="BO353"/>
  <c r="BK341" i="7"/>
  <c r="BE363"/>
  <c r="AO351"/>
  <c r="DM353" i="8"/>
  <c r="BE353"/>
  <c r="AZ362" i="7"/>
  <c r="AZ353" i="8"/>
  <c r="BN363" i="7"/>
  <c r="BA351"/>
  <c r="AM329"/>
  <c r="AR362"/>
  <c r="AV363"/>
  <c r="BS329"/>
  <c r="AX352"/>
  <c r="AV352"/>
  <c r="BJ353" i="8"/>
  <c r="AQ363" i="7"/>
  <c r="AU352"/>
  <c r="BB363"/>
  <c r="AT341"/>
  <c r="AY353" i="8"/>
  <c r="AS341" i="7"/>
  <c r="AS353" i="8"/>
  <c r="BL353"/>
  <c r="BC362" i="7"/>
  <c r="AN363"/>
  <c r="BA362"/>
  <c r="DN362"/>
  <c r="AV353" i="8"/>
  <c r="AS329" i="7"/>
  <c r="DL327" i="8" l="1"/>
  <c r="DN327" s="1"/>
  <c r="DO327" s="1"/>
  <c r="DL338"/>
  <c r="DN338" s="1"/>
  <c r="DO338" s="1"/>
  <c r="DL349"/>
  <c r="DN349" s="1"/>
  <c r="DO349" s="1"/>
  <c r="DL328"/>
  <c r="DN328" s="1"/>
  <c r="DO328" s="1"/>
  <c r="DI340"/>
  <c r="DI350"/>
  <c r="DM359" i="7"/>
  <c r="DO359" s="1"/>
  <c r="DP359" s="1"/>
  <c r="DK339" i="8"/>
  <c r="DM337" i="7"/>
  <c r="DO337" s="1"/>
  <c r="DP337" s="1"/>
  <c r="CY350"/>
  <c r="CT361"/>
  <c r="CT328"/>
  <c r="DE350"/>
  <c r="CQ361"/>
  <c r="DA352" i="8"/>
  <c r="CE352"/>
  <c r="CN352"/>
  <c r="DD352"/>
  <c r="DE352"/>
  <c r="CF351"/>
  <c r="DH352"/>
  <c r="CH350" i="7"/>
  <c r="CZ328"/>
  <c r="DG328"/>
  <c r="DD328"/>
  <c r="DJ328" s="1"/>
  <c r="CU350"/>
  <c r="CS327"/>
  <c r="DJ327" s="1"/>
  <c r="DK327" s="1"/>
  <c r="CQ350"/>
  <c r="DD361"/>
  <c r="DH328"/>
  <c r="CT350"/>
  <c r="CZ361"/>
  <c r="CR351" i="8"/>
  <c r="DC352"/>
  <c r="CO351"/>
  <c r="CU352"/>
  <c r="CM352"/>
  <c r="CI352"/>
  <c r="CL352"/>
  <c r="CW352"/>
  <c r="DN353"/>
  <c r="DO353" s="1"/>
  <c r="CR361" i="7"/>
  <c r="CV361"/>
  <c r="DC328"/>
  <c r="CG349"/>
  <c r="CY361"/>
  <c r="CJ328"/>
  <c r="DE328"/>
  <c r="CE349"/>
  <c r="BW351"/>
  <c r="BX351" s="1"/>
  <c r="CK352" i="8"/>
  <c r="CG352"/>
  <c r="CX352"/>
  <c r="CZ352"/>
  <c r="CV351"/>
  <c r="CH352"/>
  <c r="CT352"/>
  <c r="DF352"/>
  <c r="CS360" i="7"/>
  <c r="DJ360" s="1"/>
  <c r="DK360" s="1"/>
  <c r="DB350"/>
  <c r="CU361"/>
  <c r="DG350"/>
  <c r="CK361"/>
  <c r="BW362"/>
  <c r="BX362" s="1"/>
  <c r="CN350"/>
  <c r="CM361"/>
  <c r="CG327"/>
  <c r="DL327" s="1"/>
  <c r="CS352" i="8"/>
  <c r="CY352"/>
  <c r="CQ352"/>
  <c r="CD351"/>
  <c r="BV353"/>
  <c r="BW353" s="1"/>
  <c r="CJ352"/>
  <c r="CP352"/>
  <c r="DB352"/>
  <c r="DG351"/>
  <c r="DJ351" s="1"/>
  <c r="BW329" i="7"/>
  <c r="BX329" s="1"/>
  <c r="CF328"/>
  <c r="CL328"/>
  <c r="CP349"/>
  <c r="DA350"/>
  <c r="DK340" i="8"/>
  <c r="DJ340"/>
  <c r="DK350"/>
  <c r="DI339"/>
  <c r="DM326" i="7"/>
  <c r="DO326" s="1"/>
  <c r="DP326" s="1"/>
  <c r="A1311" i="8"/>
  <c r="P1271"/>
  <c r="A1389"/>
  <c r="A1429" s="1"/>
  <c r="A1469" s="1"/>
  <c r="P1349"/>
  <c r="A514"/>
  <c r="P514" s="1"/>
  <c r="P474"/>
  <c r="P1468"/>
  <c r="A1508"/>
  <c r="P1193"/>
  <c r="A1233"/>
  <c r="A475"/>
  <c r="P435"/>
  <c r="A436"/>
  <c r="P396"/>
  <c r="A1114"/>
  <c r="A1154" s="1"/>
  <c r="A1194" s="1"/>
  <c r="P1074"/>
  <c r="A1350"/>
  <c r="P1310"/>
  <c r="A1075"/>
  <c r="P1035"/>
  <c r="A916"/>
  <c r="A956" s="1"/>
  <c r="A996" s="1"/>
  <c r="A1036" s="1"/>
  <c r="P876"/>
  <c r="A1272"/>
  <c r="P1232"/>
  <c r="DM348" i="7"/>
  <c r="DO348" s="1"/>
  <c r="DP348" s="1"/>
  <c r="DM315"/>
  <c r="DO315" s="1"/>
  <c r="DP315" s="1"/>
  <c r="DJ338"/>
  <c r="DK338" s="1"/>
  <c r="DM316"/>
  <c r="DO316" s="1"/>
  <c r="DP316" s="1"/>
  <c r="DJ349"/>
  <c r="DK349" s="1"/>
  <c r="DL338"/>
  <c r="DA340"/>
  <c r="DI340"/>
  <c r="CF340"/>
  <c r="DD340"/>
  <c r="CL340"/>
  <c r="CR340"/>
  <c r="CE339"/>
  <c r="DG340"/>
  <c r="CQ340"/>
  <c r="CI340"/>
  <c r="DF340"/>
  <c r="DC340"/>
  <c r="CY340"/>
  <c r="CT340"/>
  <c r="DB340"/>
  <c r="CX340"/>
  <c r="CU340"/>
  <c r="CN340"/>
  <c r="CO340"/>
  <c r="CM340"/>
  <c r="DO329"/>
  <c r="DP329" s="1"/>
  <c r="CV351"/>
  <c r="CE350"/>
  <c r="BW352"/>
  <c r="BX352" s="1"/>
  <c r="DH351"/>
  <c r="CH351"/>
  <c r="DG351"/>
  <c r="DA351"/>
  <c r="CQ351"/>
  <c r="CI351"/>
  <c r="DF351"/>
  <c r="CZ351"/>
  <c r="CJ351"/>
  <c r="CR351"/>
  <c r="DI351"/>
  <c r="DE351"/>
  <c r="CK351"/>
  <c r="CF351"/>
  <c r="DD351"/>
  <c r="CL351"/>
  <c r="CT351"/>
  <c r="CW350"/>
  <c r="DB351"/>
  <c r="CY351"/>
  <c r="CU351"/>
  <c r="CS350"/>
  <c r="DC351"/>
  <c r="CX351"/>
  <c r="CP350"/>
  <c r="CO351"/>
  <c r="CM351"/>
  <c r="CG350"/>
  <c r="CN351"/>
  <c r="CL362"/>
  <c r="DI362"/>
  <c r="DE362"/>
  <c r="CV362"/>
  <c r="CK362"/>
  <c r="CF362"/>
  <c r="DD362"/>
  <c r="CE361"/>
  <c r="BW363"/>
  <c r="BX363" s="1"/>
  <c r="DH362"/>
  <c r="CH362"/>
  <c r="DG362"/>
  <c r="DA362"/>
  <c r="CQ362"/>
  <c r="CI362"/>
  <c r="DF362"/>
  <c r="CZ362"/>
  <c r="CJ362"/>
  <c r="CR362"/>
  <c r="CU362"/>
  <c r="CS361"/>
  <c r="DC362"/>
  <c r="CY362"/>
  <c r="CT362"/>
  <c r="CW361"/>
  <c r="DB362"/>
  <c r="CP361"/>
  <c r="CX362"/>
  <c r="CG361"/>
  <c r="CN362"/>
  <c r="CO362"/>
  <c r="CM362"/>
  <c r="CC341"/>
  <c r="AJ353"/>
  <c r="DL360"/>
  <c r="CC352"/>
  <c r="AJ364"/>
  <c r="CC363"/>
  <c r="DM303"/>
  <c r="DO303" s="1"/>
  <c r="DP303" s="1"/>
  <c r="P637" i="8"/>
  <c r="A677"/>
  <c r="A717" s="1"/>
  <c r="A757" s="1"/>
  <c r="A797" s="1"/>
  <c r="A837" s="1"/>
  <c r="A877" s="1"/>
  <c r="A917" s="1"/>
  <c r="A957" s="1"/>
  <c r="A997" s="1"/>
  <c r="A1037" s="1"/>
  <c r="A1077" s="1"/>
  <c r="A1117" s="1"/>
  <c r="A1157" s="1"/>
  <c r="A1197" s="1"/>
  <c r="A1237" s="1"/>
  <c r="DM304" i="7"/>
  <c r="DO304" s="1"/>
  <c r="DP304" s="1"/>
  <c r="P313" i="8"/>
  <c r="P1174"/>
  <c r="P896"/>
  <c r="P737"/>
  <c r="P864"/>
  <c r="P1051"/>
  <c r="P1022"/>
  <c r="P942"/>
  <c r="P161"/>
  <c r="P1098"/>
  <c r="P1507"/>
  <c r="P981"/>
  <c r="P238"/>
  <c r="A558"/>
  <c r="P558" s="1"/>
  <c r="A638"/>
  <c r="A239"/>
  <c r="A319" s="1"/>
  <c r="A359" s="1"/>
  <c r="A399" s="1"/>
  <c r="A439" s="1"/>
  <c r="A479" s="1"/>
  <c r="A519" s="1"/>
  <c r="P279"/>
  <c r="P1373"/>
  <c r="A591"/>
  <c r="P591" s="1"/>
  <c r="P1412"/>
  <c r="A280"/>
  <c r="P200"/>
  <c r="BK364" i="7"/>
  <c r="AX353"/>
  <c r="BR353"/>
  <c r="AW353"/>
  <c r="BF364"/>
  <c r="BS353"/>
  <c r="AT353"/>
  <c r="AR341"/>
  <c r="AY364"/>
  <c r="BQ353"/>
  <c r="BG353"/>
  <c r="BE353"/>
  <c r="BD341"/>
  <c r="AW341"/>
  <c r="BG341"/>
  <c r="BD364"/>
  <c r="AN353"/>
  <c r="AL353"/>
  <c r="BM364"/>
  <c r="BG364"/>
  <c r="AQ353"/>
  <c r="AT364"/>
  <c r="AY353"/>
  <c r="BS364"/>
  <c r="AV364"/>
  <c r="AP353"/>
  <c r="AW364"/>
  <c r="AX364"/>
  <c r="BN353"/>
  <c r="AO353"/>
  <c r="DN341"/>
  <c r="BI353"/>
  <c r="BA364"/>
  <c r="BT364"/>
  <c r="AL364"/>
  <c r="AN364"/>
  <c r="BC353"/>
  <c r="BO364"/>
  <c r="AS364"/>
  <c r="BO341"/>
  <c r="AV353"/>
  <c r="AP364"/>
  <c r="AS353"/>
  <c r="BJ364"/>
  <c r="AO341"/>
  <c r="BI364"/>
  <c r="BL353"/>
  <c r="BE364"/>
  <c r="BU353"/>
  <c r="AQ341"/>
  <c r="BB364"/>
  <c r="BH353"/>
  <c r="AU353"/>
  <c r="AR353"/>
  <c r="BP364"/>
  <c r="BM353"/>
  <c r="BP353"/>
  <c r="BO353"/>
  <c r="BC364"/>
  <c r="BB353"/>
  <c r="BD353"/>
  <c r="DN363"/>
  <c r="BL364"/>
  <c r="BN364"/>
  <c r="BR341"/>
  <c r="AU364"/>
  <c r="BJ353"/>
  <c r="AM364"/>
  <c r="BU364"/>
  <c r="AN341"/>
  <c r="BK353"/>
  <c r="BT353"/>
  <c r="BA353"/>
  <c r="BL341"/>
  <c r="BC341"/>
  <c r="AM353"/>
  <c r="AQ364"/>
  <c r="AZ341"/>
  <c r="DN352"/>
  <c r="AR364"/>
  <c r="BR364"/>
  <c r="AZ364"/>
  <c r="AZ353"/>
  <c r="BF353"/>
  <c r="BQ364"/>
  <c r="AO364"/>
  <c r="BH364"/>
  <c r="DM327" l="1"/>
  <c r="DO327" s="1"/>
  <c r="DP327" s="1"/>
  <c r="DL349"/>
  <c r="DM349" s="1"/>
  <c r="DO349" s="1"/>
  <c r="DP349" s="1"/>
  <c r="DL350" i="8"/>
  <c r="DN350" s="1"/>
  <c r="DO350" s="1"/>
  <c r="DJ361" i="7"/>
  <c r="DK361" s="1"/>
  <c r="DK328"/>
  <c r="DK351" i="8"/>
  <c r="DL340"/>
  <c r="DN340" s="1"/>
  <c r="DO340" s="1"/>
  <c r="DL328" i="7"/>
  <c r="DL339" i="8"/>
  <c r="DN339" s="1"/>
  <c r="DO339" s="1"/>
  <c r="DI352"/>
  <c r="DJ352"/>
  <c r="BW341" i="7"/>
  <c r="BX341" s="1"/>
  <c r="CG339"/>
  <c r="CV340"/>
  <c r="DH340"/>
  <c r="CH340"/>
  <c r="CJ340"/>
  <c r="CW339"/>
  <c r="CK340"/>
  <c r="CZ340"/>
  <c r="CS339"/>
  <c r="CP339"/>
  <c r="DE340"/>
  <c r="DI351" i="8"/>
  <c r="DK352"/>
  <c r="DM338" i="7"/>
  <c r="DO338" s="1"/>
  <c r="DP338" s="1"/>
  <c r="A1312" i="8"/>
  <c r="P1272"/>
  <c r="A1076"/>
  <c r="P1036"/>
  <c r="A1115"/>
  <c r="A1155" s="1"/>
  <c r="A1195" s="1"/>
  <c r="P1075"/>
  <c r="A1390"/>
  <c r="A1430" s="1"/>
  <c r="A1470" s="1"/>
  <c r="P1350"/>
  <c r="P1194"/>
  <c r="A1234"/>
  <c r="A476"/>
  <c r="P436"/>
  <c r="A515"/>
  <c r="P515" s="1"/>
  <c r="P475"/>
  <c r="A1509"/>
  <c r="P1469"/>
  <c r="A1351"/>
  <c r="P1311"/>
  <c r="A1277"/>
  <c r="P1237"/>
  <c r="A1273"/>
  <c r="P1233"/>
  <c r="DM360" i="7"/>
  <c r="DO360" s="1"/>
  <c r="DP360" s="1"/>
  <c r="DJ350"/>
  <c r="DK350" s="1"/>
  <c r="CR363"/>
  <c r="CE362"/>
  <c r="BW364"/>
  <c r="BX364" s="1"/>
  <c r="DG363"/>
  <c r="DA363"/>
  <c r="CQ363"/>
  <c r="CI363"/>
  <c r="DF363"/>
  <c r="CZ363"/>
  <c r="CH363"/>
  <c r="DH363"/>
  <c r="CJ363"/>
  <c r="DI363"/>
  <c r="DE363"/>
  <c r="CV363"/>
  <c r="CK363"/>
  <c r="CF363"/>
  <c r="DD363"/>
  <c r="CL363"/>
  <c r="CS362"/>
  <c r="DC363"/>
  <c r="CX363"/>
  <c r="CP362"/>
  <c r="CT363"/>
  <c r="CW362"/>
  <c r="DB363"/>
  <c r="CY363"/>
  <c r="CU363"/>
  <c r="CG362"/>
  <c r="CO363"/>
  <c r="CM363"/>
  <c r="CN363"/>
  <c r="CL352"/>
  <c r="DI352"/>
  <c r="DE352"/>
  <c r="CV352"/>
  <c r="CK352"/>
  <c r="CF352"/>
  <c r="DD352"/>
  <c r="CR352"/>
  <c r="DH352"/>
  <c r="CH352"/>
  <c r="DG352"/>
  <c r="DA352"/>
  <c r="CQ352"/>
  <c r="CI352"/>
  <c r="DF352"/>
  <c r="CZ352"/>
  <c r="CJ352"/>
  <c r="CE351"/>
  <c r="BW353"/>
  <c r="BX353" s="1"/>
  <c r="CX352"/>
  <c r="CU352"/>
  <c r="CS351"/>
  <c r="DC352"/>
  <c r="CY352"/>
  <c r="CT352"/>
  <c r="CW351"/>
  <c r="DB352"/>
  <c r="CP351"/>
  <c r="CG351"/>
  <c r="CN352"/>
  <c r="CO352"/>
  <c r="CM352"/>
  <c r="DO341"/>
  <c r="DP341" s="1"/>
  <c r="CC364"/>
  <c r="CC353"/>
  <c r="AJ365"/>
  <c r="DL350"/>
  <c r="DL361"/>
  <c r="DJ340"/>
  <c r="P638" i="8"/>
  <c r="A678"/>
  <c r="A718" s="1"/>
  <c r="A758" s="1"/>
  <c r="A798" s="1"/>
  <c r="A838" s="1"/>
  <c r="A878" s="1"/>
  <c r="A918" s="1"/>
  <c r="A958" s="1"/>
  <c r="A998" s="1"/>
  <c r="A1038" s="1"/>
  <c r="A1078" s="1"/>
  <c r="A1118" s="1"/>
  <c r="A1158" s="1"/>
  <c r="A1198" s="1"/>
  <c r="A1238" s="1"/>
  <c r="P865"/>
  <c r="A240"/>
  <c r="A320" s="1"/>
  <c r="A360" s="1"/>
  <c r="A400" s="1"/>
  <c r="A440" s="1"/>
  <c r="A480" s="1"/>
  <c r="A520" s="1"/>
  <c r="P280"/>
  <c r="P1052"/>
  <c r="P1413"/>
  <c r="P239"/>
  <c r="A559"/>
  <c r="P559" s="1"/>
  <c r="A639"/>
  <c r="P437"/>
  <c r="P738"/>
  <c r="P1508"/>
  <c r="P1374"/>
  <c r="P1099"/>
  <c r="P314"/>
  <c r="P982"/>
  <c r="P897"/>
  <c r="P1023"/>
  <c r="P943"/>
  <c r="P1175"/>
  <c r="A592"/>
  <c r="P592" s="1"/>
  <c r="BM365" i="7"/>
  <c r="BC365"/>
  <c r="AX365"/>
  <c r="DN364"/>
  <c r="BG365"/>
  <c r="AR365"/>
  <c r="AS365"/>
  <c r="AP365"/>
  <c r="BH365"/>
  <c r="BU365"/>
  <c r="BF365"/>
  <c r="AT365"/>
  <c r="DN353"/>
  <c r="BP365"/>
  <c r="BD365"/>
  <c r="AV365"/>
  <c r="BT365"/>
  <c r="AY365"/>
  <c r="AQ365"/>
  <c r="BE365"/>
  <c r="BO365"/>
  <c r="BN365"/>
  <c r="DL339" l="1"/>
  <c r="DL351" i="8"/>
  <c r="DN351" s="1"/>
  <c r="DO351" s="1"/>
  <c r="DM328" i="7"/>
  <c r="DO328" s="1"/>
  <c r="DP328" s="1"/>
  <c r="DK340"/>
  <c r="DL352" i="8"/>
  <c r="DN352" s="1"/>
  <c r="DO352" s="1"/>
  <c r="DM361" i="7"/>
  <c r="DO361" s="1"/>
  <c r="DP361" s="1"/>
  <c r="DJ339"/>
  <c r="DK339" s="1"/>
  <c r="DL340"/>
  <c r="DJ351"/>
  <c r="DK351" s="1"/>
  <c r="A1313" i="8"/>
  <c r="P1273"/>
  <c r="A1317"/>
  <c r="P1277"/>
  <c r="A1391"/>
  <c r="A1431" s="1"/>
  <c r="A1471" s="1"/>
  <c r="P1351"/>
  <c r="A516"/>
  <c r="P516" s="1"/>
  <c r="P476"/>
  <c r="P1470"/>
  <c r="A1510"/>
  <c r="P1195"/>
  <c r="A1235"/>
  <c r="A1116"/>
  <c r="A1156" s="1"/>
  <c r="A1196" s="1"/>
  <c r="P1076"/>
  <c r="A1352"/>
  <c r="P1312"/>
  <c r="A1278"/>
  <c r="P1238"/>
  <c r="A1274"/>
  <c r="P1234"/>
  <c r="DM350" i="7"/>
  <c r="DO350" s="1"/>
  <c r="DP350" s="1"/>
  <c r="DJ362"/>
  <c r="DK362" s="1"/>
  <c r="DO353"/>
  <c r="DP353" s="1"/>
  <c r="DA364"/>
  <c r="DF364"/>
  <c r="CZ364"/>
  <c r="CL364"/>
  <c r="DG364"/>
  <c r="CV364"/>
  <c r="CI364"/>
  <c r="DI364"/>
  <c r="CQ364"/>
  <c r="DH364"/>
  <c r="CR364"/>
  <c r="CJ364"/>
  <c r="CK364"/>
  <c r="CY364"/>
  <c r="CW363"/>
  <c r="CX364"/>
  <c r="CO364"/>
  <c r="CM364"/>
  <c r="DL351"/>
  <c r="DL352"/>
  <c r="CC365"/>
  <c r="DJ352"/>
  <c r="DK352" s="1"/>
  <c r="DL362"/>
  <c r="P639" i="8"/>
  <c r="A679"/>
  <c r="A719" s="1"/>
  <c r="A759" s="1"/>
  <c r="A799" s="1"/>
  <c r="A839" s="1"/>
  <c r="A879" s="1"/>
  <c r="A919" s="1"/>
  <c r="A959" s="1"/>
  <c r="A999" s="1"/>
  <c r="A1039" s="1"/>
  <c r="A1079" s="1"/>
  <c r="A1119" s="1"/>
  <c r="A1159" s="1"/>
  <c r="A1199" s="1"/>
  <c r="A1239" s="1"/>
  <c r="P983"/>
  <c r="A281"/>
  <c r="P201"/>
  <c r="P438"/>
  <c r="P315"/>
  <c r="A593"/>
  <c r="P593" s="1"/>
  <c r="P1414"/>
  <c r="P1176"/>
  <c r="P1024"/>
  <c r="P944"/>
  <c r="P898"/>
  <c r="P517"/>
  <c r="P1100"/>
  <c r="P1375"/>
  <c r="P866"/>
  <c r="P739"/>
  <c r="P1509"/>
  <c r="P1053"/>
  <c r="P240"/>
  <c r="A560"/>
  <c r="P560" s="1"/>
  <c r="A640"/>
  <c r="AM365" i="7"/>
  <c r="BJ365"/>
  <c r="BQ365"/>
  <c r="AZ365"/>
  <c r="AN365"/>
  <c r="BK365"/>
  <c r="BB365"/>
  <c r="BA365"/>
  <c r="AL365"/>
  <c r="AO365"/>
  <c r="BI365"/>
  <c r="BL365"/>
  <c r="BS365"/>
  <c r="AU365"/>
  <c r="BR365"/>
  <c r="AW365"/>
  <c r="DN365"/>
  <c r="DM339" l="1"/>
  <c r="DO339" s="1"/>
  <c r="DP339" s="1"/>
  <c r="DM340"/>
  <c r="DO340" s="1"/>
  <c r="DP340" s="1"/>
  <c r="CU364"/>
  <c r="CG363"/>
  <c r="CN364"/>
  <c r="CE363"/>
  <c r="BW365"/>
  <c r="BX365" s="1"/>
  <c r="DC364"/>
  <c r="DD364"/>
  <c r="DE364"/>
  <c r="CP363"/>
  <c r="CS363"/>
  <c r="DJ363" s="1"/>
  <c r="DK363" s="1"/>
  <c r="CT364"/>
  <c r="DB364"/>
  <c r="CF364"/>
  <c r="CH364"/>
  <c r="DM351"/>
  <c r="DO351" s="1"/>
  <c r="DP351" s="1"/>
  <c r="A1279" i="8"/>
  <c r="P1239"/>
  <c r="A1314"/>
  <c r="P1274"/>
  <c r="A1318"/>
  <c r="P1278"/>
  <c r="A1392"/>
  <c r="A1432" s="1"/>
  <c r="A1472" s="1"/>
  <c r="P1352"/>
  <c r="P1196"/>
  <c r="A1236"/>
  <c r="A1511"/>
  <c r="P1471"/>
  <c r="A1357"/>
  <c r="P1317"/>
  <c r="A1353"/>
  <c r="P1313"/>
  <c r="A1275"/>
  <c r="P1235"/>
  <c r="DM362" i="7"/>
  <c r="DO362" s="1"/>
  <c r="DP362" s="1"/>
  <c r="DO365"/>
  <c r="DP365" s="1"/>
  <c r="DM352"/>
  <c r="DO352" s="1"/>
  <c r="DP352" s="1"/>
  <c r="P640" i="8"/>
  <c r="A680"/>
  <c r="A720" s="1"/>
  <c r="A760" s="1"/>
  <c r="A800" s="1"/>
  <c r="A840" s="1"/>
  <c r="A880" s="1"/>
  <c r="A920" s="1"/>
  <c r="A960" s="1"/>
  <c r="A1000" s="1"/>
  <c r="A1040" s="1"/>
  <c r="A1080" s="1"/>
  <c r="A1120" s="1"/>
  <c r="A1160" s="1"/>
  <c r="A1200" s="1"/>
  <c r="A1240" s="1"/>
  <c r="P1510"/>
  <c r="P1415"/>
  <c r="P1025"/>
  <c r="P945"/>
  <c r="P357"/>
  <c r="P1376"/>
  <c r="P1101"/>
  <c r="P439"/>
  <c r="P899"/>
  <c r="A594"/>
  <c r="P594" s="1"/>
  <c r="P1177"/>
  <c r="P316"/>
  <c r="P740"/>
  <c r="P984"/>
  <c r="P1054"/>
  <c r="P518"/>
  <c r="P281"/>
  <c r="A241"/>
  <c r="A321" s="1"/>
  <c r="A361" s="1"/>
  <c r="A401" s="1"/>
  <c r="A441" s="1"/>
  <c r="A481" s="1"/>
  <c r="A521" s="1"/>
  <c r="CN281" i="7"/>
  <c r="CK281"/>
  <c r="CL281"/>
  <c r="CH281"/>
  <c r="CM281"/>
  <c r="CO281"/>
  <c r="DL364" l="1"/>
  <c r="DJ364"/>
  <c r="DK364" s="1"/>
  <c r="DL363"/>
  <c r="DM363" s="1"/>
  <c r="DO363" s="1"/>
  <c r="DP363" s="1"/>
  <c r="A1280" i="8"/>
  <c r="P1240"/>
  <c r="A1315"/>
  <c r="P1275"/>
  <c r="A1393"/>
  <c r="A1433" s="1"/>
  <c r="A1473" s="1"/>
  <c r="P1353"/>
  <c r="A1397"/>
  <c r="A1437" s="1"/>
  <c r="A1477" s="1"/>
  <c r="P1357"/>
  <c r="P1472"/>
  <c r="A1512"/>
  <c r="A1358"/>
  <c r="P1318"/>
  <c r="A1354"/>
  <c r="P1314"/>
  <c r="A1319"/>
  <c r="P1279"/>
  <c r="A1276"/>
  <c r="P1236"/>
  <c r="P1102"/>
  <c r="A595"/>
  <c r="P595" s="1"/>
  <c r="P1178"/>
  <c r="P1377"/>
  <c r="P519"/>
  <c r="P440"/>
  <c r="P741"/>
  <c r="P1416"/>
  <c r="P317"/>
  <c r="P985"/>
  <c r="P1055"/>
  <c r="P946"/>
  <c r="P1026"/>
  <c r="P241"/>
  <c r="A561"/>
  <c r="P561" s="1"/>
  <c r="A641"/>
  <c r="P358"/>
  <c r="P900"/>
  <c r="P1511"/>
  <c r="DM364" i="7" l="1"/>
  <c r="DO364" s="1"/>
  <c r="DP364" s="1"/>
  <c r="A1316" i="8"/>
  <c r="P1276"/>
  <c r="A1359"/>
  <c r="P1319"/>
  <c r="A1394"/>
  <c r="A1434" s="1"/>
  <c r="A1474" s="1"/>
  <c r="P1354"/>
  <c r="A1398"/>
  <c r="A1438" s="1"/>
  <c r="A1478" s="1"/>
  <c r="P1358"/>
  <c r="A1517"/>
  <c r="P1477"/>
  <c r="A1513"/>
  <c r="P1473"/>
  <c r="A1355"/>
  <c r="P1315"/>
  <c r="A1320"/>
  <c r="P1280"/>
  <c r="P641"/>
  <c r="A681"/>
  <c r="A721" s="1"/>
  <c r="A761" s="1"/>
  <c r="A801" s="1"/>
  <c r="A841" s="1"/>
  <c r="A881" s="1"/>
  <c r="A921" s="1"/>
  <c r="A961" s="1"/>
  <c r="A1001" s="1"/>
  <c r="A1041" s="1"/>
  <c r="A1081" s="1"/>
  <c r="A1121" s="1"/>
  <c r="A1161" s="1"/>
  <c r="A1201" s="1"/>
  <c r="A1241" s="1"/>
  <c r="P318"/>
  <c r="P986"/>
  <c r="P359"/>
  <c r="P1378"/>
  <c r="P742"/>
  <c r="P1103"/>
  <c r="P1512"/>
  <c r="P477"/>
  <c r="P1056"/>
  <c r="P901"/>
  <c r="P520"/>
  <c r="P1179"/>
  <c r="P947"/>
  <c r="P1417"/>
  <c r="A596"/>
  <c r="P596" s="1"/>
  <c r="AC332"/>
  <c r="A1360" l="1"/>
  <c r="P1320"/>
  <c r="A1395"/>
  <c r="A1435" s="1"/>
  <c r="A1475" s="1"/>
  <c r="P1355"/>
  <c r="P1478"/>
  <c r="A1518"/>
  <c r="P1474"/>
  <c r="A1514"/>
  <c r="A1399"/>
  <c r="A1439" s="1"/>
  <c r="A1479" s="1"/>
  <c r="P1359"/>
  <c r="A1356"/>
  <c r="P1316"/>
  <c r="A1281"/>
  <c r="P1241"/>
  <c r="P1379"/>
  <c r="P360"/>
  <c r="P1513"/>
  <c r="P743"/>
  <c r="P478"/>
  <c r="P1057"/>
  <c r="P987"/>
  <c r="A597"/>
  <c r="P597" s="1"/>
  <c r="P441"/>
  <c r="P948"/>
  <c r="P902"/>
  <c r="P1418"/>
  <c r="P319"/>
  <c r="P1104"/>
  <c r="P1180"/>
  <c r="AC52"/>
  <c r="A1321" l="1"/>
  <c r="P1281"/>
  <c r="A1396"/>
  <c r="A1436" s="1"/>
  <c r="A1476" s="1"/>
  <c r="P1356"/>
  <c r="A1519"/>
  <c r="P1479"/>
  <c r="A1515"/>
  <c r="P1475"/>
  <c r="A1400"/>
  <c r="A1440" s="1"/>
  <c r="A1480" s="1"/>
  <c r="P1360"/>
  <c r="P521"/>
  <c r="P1380"/>
  <c r="P744"/>
  <c r="P479"/>
  <c r="P1514"/>
  <c r="P1058"/>
  <c r="P949"/>
  <c r="P988"/>
  <c r="P397"/>
  <c r="P1181"/>
  <c r="A598"/>
  <c r="P598" s="1"/>
  <c r="P903"/>
  <c r="P1105"/>
  <c r="P320"/>
  <c r="P1419"/>
  <c r="P1480" l="1"/>
  <c r="A1520"/>
  <c r="P1476"/>
  <c r="A1516"/>
  <c r="A1361"/>
  <c r="P1321"/>
  <c r="P1381"/>
  <c r="P904"/>
  <c r="P1515"/>
  <c r="P361"/>
  <c r="P1059"/>
  <c r="P480"/>
  <c r="P745"/>
  <c r="P398"/>
  <c r="P989"/>
  <c r="P950"/>
  <c r="A599"/>
  <c r="P599" s="1"/>
  <c r="P1106"/>
  <c r="P1420"/>
  <c r="P1182"/>
  <c r="AC52" i="7"/>
  <c r="N332" i="8"/>
  <c r="A1401" l="1"/>
  <c r="A1441" s="1"/>
  <c r="A1481" s="1"/>
  <c r="P1361"/>
  <c r="P1382"/>
  <c r="P951"/>
  <c r="P746"/>
  <c r="P1107"/>
  <c r="P905"/>
  <c r="P1516"/>
  <c r="P1060"/>
  <c r="P399"/>
  <c r="P990"/>
  <c r="P1183"/>
  <c r="A600"/>
  <c r="P600" s="1"/>
  <c r="P321"/>
  <c r="P1421"/>
  <c r="N52" i="7"/>
  <c r="N52" i="8"/>
  <c r="A1521" l="1"/>
  <c r="P1481"/>
  <c r="P1108"/>
  <c r="P1517"/>
  <c r="P747"/>
  <c r="P952"/>
  <c r="P1061"/>
  <c r="P1184"/>
  <c r="P481"/>
  <c r="P400"/>
  <c r="P1383"/>
  <c r="P906"/>
  <c r="P991"/>
  <c r="P1422"/>
  <c r="P1062" l="1"/>
  <c r="A601"/>
  <c r="P601" s="1"/>
  <c r="P1384"/>
  <c r="P1518"/>
  <c r="P1109"/>
  <c r="P1423"/>
  <c r="P992"/>
  <c r="P907"/>
  <c r="P1185"/>
  <c r="P748"/>
  <c r="P953"/>
  <c r="P954" l="1"/>
  <c r="P1385"/>
  <c r="P1519"/>
  <c r="P993"/>
  <c r="P908"/>
  <c r="P1063"/>
  <c r="P749"/>
  <c r="P1110"/>
  <c r="P1424"/>
  <c r="P401"/>
  <c r="P1186"/>
  <c r="P1386" l="1"/>
  <c r="P750"/>
  <c r="P798"/>
  <c r="P994"/>
  <c r="P1520"/>
  <c r="P955"/>
  <c r="P1064"/>
  <c r="P1111"/>
  <c r="P909"/>
  <c r="P877"/>
  <c r="P1425"/>
  <c r="P956" l="1"/>
  <c r="P799"/>
  <c r="P1112"/>
  <c r="P751"/>
  <c r="P910"/>
  <c r="P1065"/>
  <c r="P1387"/>
  <c r="P995"/>
  <c r="P878"/>
  <c r="P1426"/>
  <c r="P1388" l="1"/>
  <c r="P800"/>
  <c r="P911"/>
  <c r="P752"/>
  <c r="P1113"/>
  <c r="P879"/>
  <c r="P996"/>
  <c r="P1066"/>
  <c r="P1427"/>
  <c r="P1521"/>
  <c r="P1037"/>
  <c r="P957"/>
  <c r="P958" l="1"/>
  <c r="P1038"/>
  <c r="P753"/>
  <c r="P880"/>
  <c r="P1114"/>
  <c r="P997"/>
  <c r="P1389"/>
  <c r="P912"/>
  <c r="P1428"/>
  <c r="P1115" l="1"/>
  <c r="P1390"/>
  <c r="P801"/>
  <c r="P754"/>
  <c r="P998"/>
  <c r="P1039"/>
  <c r="P959"/>
  <c r="P1429"/>
  <c r="P913"/>
  <c r="C8" i="7"/>
  <c r="C12"/>
  <c r="C16"/>
  <c r="C20"/>
  <c r="C24"/>
  <c r="M26"/>
  <c r="DN245"/>
  <c r="BU245"/>
  <c r="P960" i="8" l="1"/>
  <c r="P1040"/>
  <c r="P1391"/>
  <c r="P1158"/>
  <c r="P1116"/>
  <c r="P881"/>
  <c r="P999"/>
  <c r="P914"/>
  <c r="P1430"/>
  <c r="P755"/>
  <c r="J26" i="7"/>
  <c r="H26"/>
  <c r="F26"/>
  <c r="D26"/>
  <c r="L25"/>
  <c r="J25"/>
  <c r="H25"/>
  <c r="F25"/>
  <c r="D25"/>
  <c r="L24"/>
  <c r="J24"/>
  <c r="H24"/>
  <c r="F24"/>
  <c r="D24"/>
  <c r="L23"/>
  <c r="J23"/>
  <c r="H23"/>
  <c r="F23"/>
  <c r="D23"/>
  <c r="L22"/>
  <c r="J22"/>
  <c r="H22"/>
  <c r="F22"/>
  <c r="D22"/>
  <c r="L21"/>
  <c r="J21"/>
  <c r="H21"/>
  <c r="F21"/>
  <c r="D21"/>
  <c r="L20"/>
  <c r="J20"/>
  <c r="H20"/>
  <c r="F20"/>
  <c r="D20"/>
  <c r="L19"/>
  <c r="J19"/>
  <c r="H19"/>
  <c r="F19"/>
  <c r="D19"/>
  <c r="L18"/>
  <c r="J18"/>
  <c r="H18"/>
  <c r="F18"/>
  <c r="D18"/>
  <c r="L17"/>
  <c r="J17"/>
  <c r="H17"/>
  <c r="F17"/>
  <c r="D17"/>
  <c r="L16"/>
  <c r="J16"/>
  <c r="H16"/>
  <c r="F16"/>
  <c r="D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L8"/>
  <c r="J8"/>
  <c r="H8"/>
  <c r="F8"/>
  <c r="D8"/>
  <c r="L26"/>
  <c r="K26"/>
  <c r="I26"/>
  <c r="G26"/>
  <c r="E26"/>
  <c r="C26"/>
  <c r="M25"/>
  <c r="K25"/>
  <c r="I25"/>
  <c r="G25"/>
  <c r="E25"/>
  <c r="C25"/>
  <c r="M24"/>
  <c r="K24"/>
  <c r="I24"/>
  <c r="G24"/>
  <c r="E24"/>
  <c r="M23"/>
  <c r="K23"/>
  <c r="I23"/>
  <c r="G23"/>
  <c r="E23"/>
  <c r="C23"/>
  <c r="M22"/>
  <c r="K22"/>
  <c r="I22"/>
  <c r="G22"/>
  <c r="E22"/>
  <c r="C22"/>
  <c r="M21"/>
  <c r="K21"/>
  <c r="I21"/>
  <c r="G21"/>
  <c r="E21"/>
  <c r="C21"/>
  <c r="M20"/>
  <c r="K20"/>
  <c r="I20"/>
  <c r="G20"/>
  <c r="E20"/>
  <c r="M19"/>
  <c r="K19"/>
  <c r="I19"/>
  <c r="G19"/>
  <c r="E19"/>
  <c r="C19"/>
  <c r="M18"/>
  <c r="K18"/>
  <c r="I18"/>
  <c r="G18"/>
  <c r="E18"/>
  <c r="C18"/>
  <c r="M17"/>
  <c r="K17"/>
  <c r="I17"/>
  <c r="G17"/>
  <c r="E17"/>
  <c r="C17"/>
  <c r="M16"/>
  <c r="K16"/>
  <c r="I16"/>
  <c r="G16"/>
  <c r="E16"/>
  <c r="M15"/>
  <c r="K15"/>
  <c r="I15"/>
  <c r="G15"/>
  <c r="E15"/>
  <c r="C15"/>
  <c r="M14"/>
  <c r="K14"/>
  <c r="I14"/>
  <c r="G14"/>
  <c r="E14"/>
  <c r="C14"/>
  <c r="M13"/>
  <c r="K13"/>
  <c r="I13"/>
  <c r="G13"/>
  <c r="E13"/>
  <c r="C13"/>
  <c r="M12"/>
  <c r="K12"/>
  <c r="I12"/>
  <c r="G12"/>
  <c r="E12"/>
  <c r="M11"/>
  <c r="K11"/>
  <c r="I11"/>
  <c r="G11"/>
  <c r="E11"/>
  <c r="C11"/>
  <c r="M10"/>
  <c r="K10"/>
  <c r="I10"/>
  <c r="G10"/>
  <c r="E10"/>
  <c r="C10"/>
  <c r="M8"/>
  <c r="K8"/>
  <c r="I8"/>
  <c r="G8"/>
  <c r="E8"/>
  <c r="DN64"/>
  <c r="DN175"/>
  <c r="BU89"/>
  <c r="BU233"/>
  <c r="BU219"/>
  <c r="BU103"/>
  <c r="DN108"/>
  <c r="BU57"/>
  <c r="DN167"/>
  <c r="BU97"/>
  <c r="BU122"/>
  <c r="DN172"/>
  <c r="BU71"/>
  <c r="BU164"/>
  <c r="BU94"/>
  <c r="DN141"/>
  <c r="BU142"/>
  <c r="BU165"/>
  <c r="DN128"/>
  <c r="BU222"/>
  <c r="DN83"/>
  <c r="DN71"/>
  <c r="DN184"/>
  <c r="DN155"/>
  <c r="BU61"/>
  <c r="BU145"/>
  <c r="BU214"/>
  <c r="DN77"/>
  <c r="BU73"/>
  <c r="DN76"/>
  <c r="BU116"/>
  <c r="DN203"/>
  <c r="BU151"/>
  <c r="BU201"/>
  <c r="BU124"/>
  <c r="DN73"/>
  <c r="DN127"/>
  <c r="BU174"/>
  <c r="BU188"/>
  <c r="DN225"/>
  <c r="DN228"/>
  <c r="BU205"/>
  <c r="DN44"/>
  <c r="BU119"/>
  <c r="DN199"/>
  <c r="BU132"/>
  <c r="BU228"/>
  <c r="BU91"/>
  <c r="BU147"/>
  <c r="BU232"/>
  <c r="DN173"/>
  <c r="DN242"/>
  <c r="DN51"/>
  <c r="DN135"/>
  <c r="DN84"/>
  <c r="BU176"/>
  <c r="DN180"/>
  <c r="BU159"/>
  <c r="DN46"/>
  <c r="DN86"/>
  <c r="DN147"/>
  <c r="DN168"/>
  <c r="BU77"/>
  <c r="BU185"/>
  <c r="DN161"/>
  <c r="BU125"/>
  <c r="DN243"/>
  <c r="DN176"/>
  <c r="BU129"/>
  <c r="DN144"/>
  <c r="DN230"/>
  <c r="DN142"/>
  <c r="BU135"/>
  <c r="BU206"/>
  <c r="BU182"/>
  <c r="DN200"/>
  <c r="DN93"/>
  <c r="BU45"/>
  <c r="DN191"/>
  <c r="DN208"/>
  <c r="BU203"/>
  <c r="DN216"/>
  <c r="BU149"/>
  <c r="DN91"/>
  <c r="BU189"/>
  <c r="BU47"/>
  <c r="DN104"/>
  <c r="BU108"/>
  <c r="DN61"/>
  <c r="DN206"/>
  <c r="DN122"/>
  <c r="BU237"/>
  <c r="DN45"/>
  <c r="BU198"/>
  <c r="BU177"/>
  <c r="BU199"/>
  <c r="BU81"/>
  <c r="DN192"/>
  <c r="DN189"/>
  <c r="BU111"/>
  <c r="BU60"/>
  <c r="BU242"/>
  <c r="DN146"/>
  <c r="DN169"/>
  <c r="DN60"/>
  <c r="BU44"/>
  <c r="DN212"/>
  <c r="BU225"/>
  <c r="BU238"/>
  <c r="DN97"/>
  <c r="DN194"/>
  <c r="DN177"/>
  <c r="DN136"/>
  <c r="DN227"/>
  <c r="BU207"/>
  <c r="DN190"/>
  <c r="BU141"/>
  <c r="BU67"/>
  <c r="DN179"/>
  <c r="DN118"/>
  <c r="BU65"/>
  <c r="BU235"/>
  <c r="DN209"/>
  <c r="DN236"/>
  <c r="DN217"/>
  <c r="BU63"/>
  <c r="DN238"/>
  <c r="DN152"/>
  <c r="BU80"/>
  <c r="BU152"/>
  <c r="DN188"/>
  <c r="DN120"/>
  <c r="BU220"/>
  <c r="BU157"/>
  <c r="DN154"/>
  <c r="BU240"/>
  <c r="BU140"/>
  <c r="BU221"/>
  <c r="BU136"/>
  <c r="DN117"/>
  <c r="BU173"/>
  <c r="DN123"/>
  <c r="BU178"/>
  <c r="DN178"/>
  <c r="DN239"/>
  <c r="BU128"/>
  <c r="DN79"/>
  <c r="DN88"/>
  <c r="DN112"/>
  <c r="DN240"/>
  <c r="DN125"/>
  <c r="DN158"/>
  <c r="BU139"/>
  <c r="BU197"/>
  <c r="DN107"/>
  <c r="BU123"/>
  <c r="DN55"/>
  <c r="BU234"/>
  <c r="BU244"/>
  <c r="BU215"/>
  <c r="DN219"/>
  <c r="BU95"/>
  <c r="DN197"/>
  <c r="DN101"/>
  <c r="DN140"/>
  <c r="BU110"/>
  <c r="DN58"/>
  <c r="DN149"/>
  <c r="DN85"/>
  <c r="DN143"/>
  <c r="BU134"/>
  <c r="BU99"/>
  <c r="BU137"/>
  <c r="BU208"/>
  <c r="DN82"/>
  <c r="BU84"/>
  <c r="BU104"/>
  <c r="DN106"/>
  <c r="DN221"/>
  <c r="BU156"/>
  <c r="BU153"/>
  <c r="DN164"/>
  <c r="BU76"/>
  <c r="BU172"/>
  <c r="BU48"/>
  <c r="BU64"/>
  <c r="DN47"/>
  <c r="DN99"/>
  <c r="BU87"/>
  <c r="DN131"/>
  <c r="BU169"/>
  <c r="BU209"/>
  <c r="BU92"/>
  <c r="BU212"/>
  <c r="DN170"/>
  <c r="DN94"/>
  <c r="DN129"/>
  <c r="DN145"/>
  <c r="BU70"/>
  <c r="BU72"/>
  <c r="DN215"/>
  <c r="BU107"/>
  <c r="BU193"/>
  <c r="BU49"/>
  <c r="BU100"/>
  <c r="BU59"/>
  <c r="BU227"/>
  <c r="BU218"/>
  <c r="BU241"/>
  <c r="DN207"/>
  <c r="BU170"/>
  <c r="BU52"/>
  <c r="BU121"/>
  <c r="BU86"/>
  <c r="BU180"/>
  <c r="BU106"/>
  <c r="BU56"/>
  <c r="DN187"/>
  <c r="DN226"/>
  <c r="DN218"/>
  <c r="BU196"/>
  <c r="BU113"/>
  <c r="DN233"/>
  <c r="DN59"/>
  <c r="BU239"/>
  <c r="BU168"/>
  <c r="DN92"/>
  <c r="BU88"/>
  <c r="DN130"/>
  <c r="BU184"/>
  <c r="DN231"/>
  <c r="DN134"/>
  <c r="BU115"/>
  <c r="BU171"/>
  <c r="DN72"/>
  <c r="BU236"/>
  <c r="BU148"/>
  <c r="DN201"/>
  <c r="DN113"/>
  <c r="BU146"/>
  <c r="BU131"/>
  <c r="DN52"/>
  <c r="DN50"/>
  <c r="DN67"/>
  <c r="DN229"/>
  <c r="BU217"/>
  <c r="DN183"/>
  <c r="BU179"/>
  <c r="DN119"/>
  <c r="DN89"/>
  <c r="BU187"/>
  <c r="DN165"/>
  <c r="DN98"/>
  <c r="DN132"/>
  <c r="BU133"/>
  <c r="BU183"/>
  <c r="BU120"/>
  <c r="BU167"/>
  <c r="BU204"/>
  <c r="DN109"/>
  <c r="DN202"/>
  <c r="BU200"/>
  <c r="DN81"/>
  <c r="DN237"/>
  <c r="DN133"/>
  <c r="DN105"/>
  <c r="BU93"/>
  <c r="BU224"/>
  <c r="DN241"/>
  <c r="DN204"/>
  <c r="BU186"/>
  <c r="DN224"/>
  <c r="BU112"/>
  <c r="DN205"/>
  <c r="DN244"/>
  <c r="BU160"/>
  <c r="BU194"/>
  <c r="BU74"/>
  <c r="BU109"/>
  <c r="BU118"/>
  <c r="DN235"/>
  <c r="DN69"/>
  <c r="DN151"/>
  <c r="DN181"/>
  <c r="BU223"/>
  <c r="BU195"/>
  <c r="DN195"/>
  <c r="DN182"/>
  <c r="BU62"/>
  <c r="DN223"/>
  <c r="DN56"/>
  <c r="BU98"/>
  <c r="DN185"/>
  <c r="DN153"/>
  <c r="DN87"/>
  <c r="BU175"/>
  <c r="BU75"/>
  <c r="DN220"/>
  <c r="DN171"/>
  <c r="BU190"/>
  <c r="DN116"/>
  <c r="DN157"/>
  <c r="BU192"/>
  <c r="DN111"/>
  <c r="BU96"/>
  <c r="BU51"/>
  <c r="BU58"/>
  <c r="BU68"/>
  <c r="BU191"/>
  <c r="BU231"/>
  <c r="BU50"/>
  <c r="DN137"/>
  <c r="BU117"/>
  <c r="BU143"/>
  <c r="BU211"/>
  <c r="BU55"/>
  <c r="DN75"/>
  <c r="BU229"/>
  <c r="DN163"/>
  <c r="BU243"/>
  <c r="BU53"/>
  <c r="DN211"/>
  <c r="BU144"/>
  <c r="DN103"/>
  <c r="DN232"/>
  <c r="BU155"/>
  <c r="DN166"/>
  <c r="DN65"/>
  <c r="BU213"/>
  <c r="BU46"/>
  <c r="BU105"/>
  <c r="DN95"/>
  <c r="BU101"/>
  <c r="BU69"/>
  <c r="DN70"/>
  <c r="DN214"/>
  <c r="BU130"/>
  <c r="DN115"/>
  <c r="BU166"/>
  <c r="BU43"/>
  <c r="DN62"/>
  <c r="DN100"/>
  <c r="DN74"/>
  <c r="DN124"/>
  <c r="DN139"/>
  <c r="BU127"/>
  <c r="DN63"/>
  <c r="BU82"/>
  <c r="DN68"/>
  <c r="BU226"/>
  <c r="DN80"/>
  <c r="BU216"/>
  <c r="BU181"/>
  <c r="DN57"/>
  <c r="BU79"/>
  <c r="DN96"/>
  <c r="DN193"/>
  <c r="DN121"/>
  <c r="DN196"/>
  <c r="DN148"/>
  <c r="BU161"/>
  <c r="DN160"/>
  <c r="DN110"/>
  <c r="BU154"/>
  <c r="DN213"/>
  <c r="BU210"/>
  <c r="BU85"/>
  <c r="BU83"/>
  <c r="BU202"/>
  <c r="DN159"/>
  <c r="DN156"/>
  <c r="DN53"/>
  <c r="DN43"/>
  <c r="BU230"/>
  <c r="BU163"/>
  <c r="BU158"/>
  <c r="DN49"/>
  <c r="DN48"/>
  <c r="P1159" i="8" l="1"/>
  <c r="P1117"/>
  <c r="P1000"/>
  <c r="P1392"/>
  <c r="P915"/>
  <c r="P756"/>
  <c r="P1431"/>
  <c r="M9" i="7"/>
  <c r="C9"/>
  <c r="E9"/>
  <c r="G9"/>
  <c r="I9"/>
  <c r="K9"/>
  <c r="D9"/>
  <c r="F9"/>
  <c r="H9"/>
  <c r="J9"/>
  <c r="L9"/>
  <c r="AC127" i="8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T8" i="7"/>
  <c r="T16"/>
  <c r="T24"/>
  <c r="N127"/>
  <c r="N129"/>
  <c r="N130"/>
  <c r="N131"/>
  <c r="N133"/>
  <c r="N134"/>
  <c r="N135"/>
  <c r="N137"/>
  <c r="N138"/>
  <c r="N139"/>
  <c r="N141"/>
  <c r="N142"/>
  <c r="N143"/>
  <c r="N145"/>
  <c r="N146"/>
  <c r="S20"/>
  <c r="S24"/>
  <c r="N132"/>
  <c r="N140"/>
  <c r="N128"/>
  <c r="N136"/>
  <c r="N144"/>
  <c r="T12"/>
  <c r="T20"/>
  <c r="S16"/>
  <c r="S12"/>
  <c r="S8"/>
  <c r="N92"/>
  <c r="B12"/>
  <c r="N100"/>
  <c r="B20"/>
  <c r="N88"/>
  <c r="N96"/>
  <c r="B16"/>
  <c r="N104"/>
  <c r="B24"/>
  <c r="DN41"/>
  <c r="BU39"/>
  <c r="BU36"/>
  <c r="BU32"/>
  <c r="BU38"/>
  <c r="DN26"/>
  <c r="DN29"/>
  <c r="DN21"/>
  <c r="BU35"/>
  <c r="DN25"/>
  <c r="DN36"/>
  <c r="DN39"/>
  <c r="DN24"/>
  <c r="BU29"/>
  <c r="DN37"/>
  <c r="BU26"/>
  <c r="DN23"/>
  <c r="BU27"/>
  <c r="BU31"/>
  <c r="DN40"/>
  <c r="DN20"/>
  <c r="DN22"/>
  <c r="BU33"/>
  <c r="DN19"/>
  <c r="DN35"/>
  <c r="BU21"/>
  <c r="DN31"/>
  <c r="BU41"/>
  <c r="DN38"/>
  <c r="DN34"/>
  <c r="BU19"/>
  <c r="BU37"/>
  <c r="BU34"/>
  <c r="BU25"/>
  <c r="BU28"/>
  <c r="DN27"/>
  <c r="BU20"/>
  <c r="DN33"/>
  <c r="DN28"/>
  <c r="BU40"/>
  <c r="BU24"/>
  <c r="BU23"/>
  <c r="DN32"/>
  <c r="BU22"/>
  <c r="P1160" i="8" l="1"/>
  <c r="P1118"/>
  <c r="P1393"/>
  <c r="P916"/>
  <c r="P1432"/>
  <c r="P757"/>
  <c r="P1041"/>
  <c r="P961"/>
  <c r="CG281" i="7"/>
  <c r="CG280"/>
  <c r="N24"/>
  <c r="N16"/>
  <c r="N20"/>
  <c r="N12"/>
  <c r="AA26"/>
  <c r="W26"/>
  <c r="S26"/>
  <c r="Y25"/>
  <c r="U25"/>
  <c r="Q25"/>
  <c r="AA24"/>
  <c r="W24"/>
  <c r="Q24"/>
  <c r="AA23"/>
  <c r="W23"/>
  <c r="Y26"/>
  <c r="U26"/>
  <c r="Q26"/>
  <c r="AA25"/>
  <c r="W25"/>
  <c r="S25"/>
  <c r="Y24"/>
  <c r="U24"/>
  <c r="Y23"/>
  <c r="U23"/>
  <c r="Q23"/>
  <c r="AA22"/>
  <c r="W22"/>
  <c r="S22"/>
  <c r="Y21"/>
  <c r="U21"/>
  <c r="Q21"/>
  <c r="AA20"/>
  <c r="W20"/>
  <c r="Q20"/>
  <c r="AA19"/>
  <c r="W19"/>
  <c r="S19"/>
  <c r="Y18"/>
  <c r="U18"/>
  <c r="Q18"/>
  <c r="AA17"/>
  <c r="W17"/>
  <c r="S17"/>
  <c r="Y16"/>
  <c r="U16"/>
  <c r="Y15"/>
  <c r="U15"/>
  <c r="Q15"/>
  <c r="AA14"/>
  <c r="W14"/>
  <c r="S14"/>
  <c r="Y13"/>
  <c r="U13"/>
  <c r="Q13"/>
  <c r="AA12"/>
  <c r="W12"/>
  <c r="Q12"/>
  <c r="AA11"/>
  <c r="W11"/>
  <c r="S11"/>
  <c r="Y10"/>
  <c r="U10"/>
  <c r="Q10"/>
  <c r="AA9"/>
  <c r="W9"/>
  <c r="S9"/>
  <c r="Y8"/>
  <c r="U8"/>
  <c r="Q7"/>
  <c r="Z26"/>
  <c r="V26"/>
  <c r="R26"/>
  <c r="Z25"/>
  <c r="V25"/>
  <c r="R25"/>
  <c r="Z24"/>
  <c r="V24"/>
  <c r="AB23"/>
  <c r="X23"/>
  <c r="T23"/>
  <c r="AB22"/>
  <c r="X22"/>
  <c r="T22"/>
  <c r="AB21"/>
  <c r="X21"/>
  <c r="T21"/>
  <c r="AB20"/>
  <c r="X20"/>
  <c r="R20"/>
  <c r="Z19"/>
  <c r="V19"/>
  <c r="R19"/>
  <c r="Z18"/>
  <c r="V18"/>
  <c r="R18"/>
  <c r="Z17"/>
  <c r="V17"/>
  <c r="R17"/>
  <c r="Z16"/>
  <c r="V16"/>
  <c r="AB15"/>
  <c r="X15"/>
  <c r="T15"/>
  <c r="AB14"/>
  <c r="X14"/>
  <c r="T14"/>
  <c r="AB13"/>
  <c r="X13"/>
  <c r="T13"/>
  <c r="AB12"/>
  <c r="X12"/>
  <c r="R12"/>
  <c r="Z11"/>
  <c r="V11"/>
  <c r="R11"/>
  <c r="Z10"/>
  <c r="V10"/>
  <c r="R10"/>
  <c r="Z9"/>
  <c r="V9"/>
  <c r="R9"/>
  <c r="Z8"/>
  <c r="V8"/>
  <c r="N106"/>
  <c r="B26"/>
  <c r="B25"/>
  <c r="N105"/>
  <c r="B23"/>
  <c r="N103"/>
  <c r="N102"/>
  <c r="B22"/>
  <c r="N101"/>
  <c r="B21"/>
  <c r="N99"/>
  <c r="B19"/>
  <c r="N98"/>
  <c r="B18"/>
  <c r="N97"/>
  <c r="B17"/>
  <c r="N95"/>
  <c r="B15"/>
  <c r="N94"/>
  <c r="B14"/>
  <c r="N93"/>
  <c r="B13"/>
  <c r="N91"/>
  <c r="B11"/>
  <c r="N90"/>
  <c r="B10"/>
  <c r="N89"/>
  <c r="B9"/>
  <c r="AB26" i="8"/>
  <c r="X26"/>
  <c r="T26"/>
  <c r="AB25"/>
  <c r="X25"/>
  <c r="T25"/>
  <c r="AB24"/>
  <c r="X24"/>
  <c r="T24"/>
  <c r="AB23"/>
  <c r="X23"/>
  <c r="T23"/>
  <c r="AB22"/>
  <c r="X22"/>
  <c r="T22"/>
  <c r="AB21"/>
  <c r="X21"/>
  <c r="T21"/>
  <c r="AB20"/>
  <c r="X20"/>
  <c r="T20"/>
  <c r="AB19"/>
  <c r="X19"/>
  <c r="T19"/>
  <c r="AB18"/>
  <c r="X18"/>
  <c r="T18"/>
  <c r="AB17"/>
  <c r="X17"/>
  <c r="T17"/>
  <c r="AB16"/>
  <c r="X16"/>
  <c r="T16"/>
  <c r="AB15"/>
  <c r="X15"/>
  <c r="T15"/>
  <c r="AB14"/>
  <c r="X14"/>
  <c r="T14"/>
  <c r="AB13"/>
  <c r="X13"/>
  <c r="T13"/>
  <c r="AB12"/>
  <c r="X12"/>
  <c r="T12"/>
  <c r="AB11"/>
  <c r="X11"/>
  <c r="T11"/>
  <c r="AB10"/>
  <c r="X10"/>
  <c r="T10"/>
  <c r="AB9"/>
  <c r="X9"/>
  <c r="T9"/>
  <c r="AB8"/>
  <c r="X8"/>
  <c r="T8"/>
  <c r="AB7"/>
  <c r="X7"/>
  <c r="T7"/>
  <c r="AA26"/>
  <c r="W26"/>
  <c r="S26"/>
  <c r="Y25"/>
  <c r="U25"/>
  <c r="Q25"/>
  <c r="AC105"/>
  <c r="AA24"/>
  <c r="W24"/>
  <c r="S24"/>
  <c r="Y23"/>
  <c r="U23"/>
  <c r="AA22"/>
  <c r="W22"/>
  <c r="S22"/>
  <c r="Y21"/>
  <c r="U21"/>
  <c r="AC101"/>
  <c r="Q21"/>
  <c r="AA20"/>
  <c r="W20"/>
  <c r="S20"/>
  <c r="Y19"/>
  <c r="U19"/>
  <c r="AA18"/>
  <c r="W18"/>
  <c r="S18"/>
  <c r="Y17"/>
  <c r="U17"/>
  <c r="AA16"/>
  <c r="W16"/>
  <c r="S16"/>
  <c r="Y15"/>
  <c r="U15"/>
  <c r="AC95"/>
  <c r="Q15"/>
  <c r="AA14"/>
  <c r="W14"/>
  <c r="S14"/>
  <c r="Y13"/>
  <c r="U13"/>
  <c r="Q13"/>
  <c r="AC93"/>
  <c r="AA12"/>
  <c r="W12"/>
  <c r="S12"/>
  <c r="Y11"/>
  <c r="U11"/>
  <c r="AC91"/>
  <c r="Q11"/>
  <c r="AA10"/>
  <c r="W10"/>
  <c r="S10"/>
  <c r="Y9"/>
  <c r="U9"/>
  <c r="AA8"/>
  <c r="W8"/>
  <c r="S8"/>
  <c r="Y7"/>
  <c r="U7"/>
  <c r="AC87"/>
  <c r="S23" i="7"/>
  <c r="Y22"/>
  <c r="U22"/>
  <c r="Q22"/>
  <c r="AA21"/>
  <c r="W21"/>
  <c r="S21"/>
  <c r="Y20"/>
  <c r="U20"/>
  <c r="Y19"/>
  <c r="U19"/>
  <c r="Q19"/>
  <c r="AA18"/>
  <c r="W18"/>
  <c r="S18"/>
  <c r="Y17"/>
  <c r="U17"/>
  <c r="Q17"/>
  <c r="AA16"/>
  <c r="W16"/>
  <c r="Q16"/>
  <c r="AA15"/>
  <c r="W15"/>
  <c r="S15"/>
  <c r="Y14"/>
  <c r="U14"/>
  <c r="Q14"/>
  <c r="AA13"/>
  <c r="W13"/>
  <c r="S13"/>
  <c r="Y12"/>
  <c r="U12"/>
  <c r="Y11"/>
  <c r="U11"/>
  <c r="Q11"/>
  <c r="AA10"/>
  <c r="W10"/>
  <c r="S10"/>
  <c r="Y9"/>
  <c r="U9"/>
  <c r="Q9"/>
  <c r="AA8"/>
  <c r="W8"/>
  <c r="AB26"/>
  <c r="X26"/>
  <c r="T26"/>
  <c r="AB25"/>
  <c r="X25"/>
  <c r="T25"/>
  <c r="AB24"/>
  <c r="X24"/>
  <c r="R24"/>
  <c r="Z23"/>
  <c r="V23"/>
  <c r="R23"/>
  <c r="Z22"/>
  <c r="V22"/>
  <c r="R22"/>
  <c r="Z21"/>
  <c r="V21"/>
  <c r="R21"/>
  <c r="Z20"/>
  <c r="V20"/>
  <c r="AB19"/>
  <c r="X19"/>
  <c r="T19"/>
  <c r="AB18"/>
  <c r="X18"/>
  <c r="T18"/>
  <c r="AB17"/>
  <c r="X17"/>
  <c r="T17"/>
  <c r="AB16"/>
  <c r="X16"/>
  <c r="R16"/>
  <c r="Z15"/>
  <c r="V15"/>
  <c r="R15"/>
  <c r="Z14"/>
  <c r="V14"/>
  <c r="R14"/>
  <c r="Z13"/>
  <c r="V13"/>
  <c r="R13"/>
  <c r="Z12"/>
  <c r="V12"/>
  <c r="AB11"/>
  <c r="X11"/>
  <c r="T11"/>
  <c r="AB10"/>
  <c r="X10"/>
  <c r="T10"/>
  <c r="AB9"/>
  <c r="X9"/>
  <c r="T9"/>
  <c r="AB8"/>
  <c r="X8"/>
  <c r="Z26" i="8"/>
  <c r="V26"/>
  <c r="R26"/>
  <c r="Z25"/>
  <c r="V25"/>
  <c r="R25"/>
  <c r="Z24"/>
  <c r="V24"/>
  <c r="R24"/>
  <c r="Z23"/>
  <c r="V23"/>
  <c r="R23"/>
  <c r="Z22"/>
  <c r="V22"/>
  <c r="R22"/>
  <c r="Z21"/>
  <c r="V21"/>
  <c r="R21"/>
  <c r="Z20"/>
  <c r="V20"/>
  <c r="R20"/>
  <c r="Z19"/>
  <c r="V19"/>
  <c r="R19"/>
  <c r="Z18"/>
  <c r="V18"/>
  <c r="R18"/>
  <c r="Z17"/>
  <c r="V17"/>
  <c r="R17"/>
  <c r="Z16"/>
  <c r="V16"/>
  <c r="R16"/>
  <c r="Z15"/>
  <c r="V15"/>
  <c r="R15"/>
  <c r="Z14"/>
  <c r="V14"/>
  <c r="R14"/>
  <c r="Z13"/>
  <c r="V13"/>
  <c r="R13"/>
  <c r="Z12"/>
  <c r="V12"/>
  <c r="R12"/>
  <c r="Z11"/>
  <c r="V11"/>
  <c r="R11"/>
  <c r="Z10"/>
  <c r="V10"/>
  <c r="R10"/>
  <c r="Z9"/>
  <c r="V9"/>
  <c r="R9"/>
  <c r="Z8"/>
  <c r="V8"/>
  <c r="R8"/>
  <c r="Z7"/>
  <c r="V7"/>
  <c r="R7"/>
  <c r="Y26"/>
  <c r="U26"/>
  <c r="Q26"/>
  <c r="AC106"/>
  <c r="AA25"/>
  <c r="W25"/>
  <c r="S25"/>
  <c r="Y24"/>
  <c r="U24"/>
  <c r="Q24"/>
  <c r="AC104"/>
  <c r="AA23"/>
  <c r="W23"/>
  <c r="S23"/>
  <c r="Q23"/>
  <c r="AC103"/>
  <c r="Y22"/>
  <c r="U22"/>
  <c r="Q22"/>
  <c r="AC102"/>
  <c r="AA21"/>
  <c r="W21"/>
  <c r="S21"/>
  <c r="Y20"/>
  <c r="U20"/>
  <c r="Q20"/>
  <c r="AC100"/>
  <c r="AA19"/>
  <c r="W19"/>
  <c r="S19"/>
  <c r="Q19"/>
  <c r="AC99"/>
  <c r="Y18"/>
  <c r="U18"/>
  <c r="AC98"/>
  <c r="Q18"/>
  <c r="AA17"/>
  <c r="W17"/>
  <c r="S17"/>
  <c r="AC97"/>
  <c r="Q17"/>
  <c r="Y16"/>
  <c r="U16"/>
  <c r="AC96"/>
  <c r="Q16"/>
  <c r="AA15"/>
  <c r="W15"/>
  <c r="S15"/>
  <c r="Y14"/>
  <c r="U14"/>
  <c r="AC94"/>
  <c r="Q14"/>
  <c r="AA13"/>
  <c r="W13"/>
  <c r="S13"/>
  <c r="Y12"/>
  <c r="U12"/>
  <c r="AC92"/>
  <c r="Q12"/>
  <c r="AA11"/>
  <c r="W11"/>
  <c r="S11"/>
  <c r="Y10"/>
  <c r="U10"/>
  <c r="AC90"/>
  <c r="Q10"/>
  <c r="AA9"/>
  <c r="W9"/>
  <c r="S9"/>
  <c r="AC89"/>
  <c r="Q9"/>
  <c r="Y8"/>
  <c r="U8"/>
  <c r="Q8"/>
  <c r="AC88"/>
  <c r="AA7"/>
  <c r="W7"/>
  <c r="S7"/>
  <c r="BS183"/>
  <c r="BT219" i="7"/>
  <c r="BS140" i="8"/>
  <c r="BS45"/>
  <c r="BS124"/>
  <c r="BS215"/>
  <c r="BT173" i="7"/>
  <c r="BT66"/>
  <c r="BS33" i="8"/>
  <c r="BS12"/>
  <c r="BT174" i="7"/>
  <c r="BT33" i="8"/>
  <c r="BT183"/>
  <c r="BS161"/>
  <c r="BT107" i="7"/>
  <c r="BT227"/>
  <c r="BT139"/>
  <c r="BS229" i="8"/>
  <c r="BS148"/>
  <c r="BT73" i="7"/>
  <c r="BS87" i="8"/>
  <c r="BT161" i="7"/>
  <c r="BT206"/>
  <c r="BS91" i="8"/>
  <c r="BT151"/>
  <c r="BT175"/>
  <c r="BT72"/>
  <c r="BS168"/>
  <c r="BT110" i="7"/>
  <c r="BT186" i="8"/>
  <c r="BT136"/>
  <c r="BS132"/>
  <c r="BS232"/>
  <c r="BT106" i="7"/>
  <c r="BT25"/>
  <c r="BS170" i="8"/>
  <c r="BT21"/>
  <c r="BT54"/>
  <c r="BT51" i="7"/>
  <c r="BT75" i="8"/>
  <c r="BS50"/>
  <c r="BT127" i="7"/>
  <c r="BS110" i="8"/>
  <c r="BS25"/>
  <c r="BS23"/>
  <c r="BS143"/>
  <c r="BT246" i="7"/>
  <c r="BT110" i="8"/>
  <c r="BU162" i="7"/>
  <c r="BS13" i="8"/>
  <c r="BT56" i="7"/>
  <c r="BT22"/>
  <c r="BT132"/>
  <c r="BS96" i="8"/>
  <c r="BT215" i="7"/>
  <c r="DN114"/>
  <c r="BT87"/>
  <c r="BS151" i="8"/>
  <c r="BS220"/>
  <c r="BT24" i="7"/>
  <c r="BS82" i="8"/>
  <c r="BT60"/>
  <c r="BS117"/>
  <c r="BT203"/>
  <c r="BT169"/>
  <c r="BT80" i="7"/>
  <c r="BT88" i="8"/>
  <c r="BT192" i="7"/>
  <c r="BT105"/>
  <c r="BT68" i="8"/>
  <c r="BS209"/>
  <c r="BT128" i="7"/>
  <c r="BT213" i="8"/>
  <c r="BS169"/>
  <c r="BT230" i="7"/>
  <c r="BT78"/>
  <c r="DN54"/>
  <c r="BT218"/>
  <c r="BT108" i="8"/>
  <c r="BT168" i="7"/>
  <c r="BT26" i="8"/>
  <c r="BT26" i="7"/>
  <c r="BS79" i="8"/>
  <c r="BS40"/>
  <c r="BT58" i="7"/>
  <c r="BT105" i="8"/>
  <c r="BS134"/>
  <c r="BS72"/>
  <c r="BT141"/>
  <c r="DN78" i="7"/>
  <c r="BT31" i="8"/>
  <c r="BS146"/>
  <c r="BT135"/>
  <c r="BT62"/>
  <c r="BS210"/>
  <c r="BS205"/>
  <c r="BT221"/>
  <c r="BS235"/>
  <c r="BT93"/>
  <c r="BT208" i="7"/>
  <c r="BS52" i="8"/>
  <c r="BT244" i="7"/>
  <c r="BS104" i="8"/>
  <c r="BS71"/>
  <c r="BT171" i="7"/>
  <c r="BS76" i="8"/>
  <c r="BT125" i="7"/>
  <c r="BT164"/>
  <c r="BT210" i="8"/>
  <c r="BT231"/>
  <c r="BU114" i="7"/>
  <c r="BT201" i="8"/>
  <c r="BT167" i="7"/>
  <c r="BT117" i="8"/>
  <c r="BS54"/>
  <c r="BT47" i="7"/>
  <c r="BT152" i="8"/>
  <c r="BT65" i="7"/>
  <c r="BT186"/>
  <c r="BT65" i="8"/>
  <c r="BT59" i="7"/>
  <c r="BT68"/>
  <c r="BS57" i="8"/>
  <c r="BT219"/>
  <c r="BT147"/>
  <c r="BS32"/>
  <c r="BS227"/>
  <c r="BT140" i="7"/>
  <c r="BT233"/>
  <c r="BT225" i="8"/>
  <c r="BT136" i="7"/>
  <c r="BT55"/>
  <c r="BT56" i="8"/>
  <c r="BU102" i="7"/>
  <c r="BS171" i="8"/>
  <c r="BS109"/>
  <c r="BS207"/>
  <c r="BU78" i="7"/>
  <c r="BS11" i="8"/>
  <c r="BT162"/>
  <c r="BT79"/>
  <c r="BS31"/>
  <c r="BS165"/>
  <c r="BS167"/>
  <c r="BT148"/>
  <c r="BT241" i="7"/>
  <c r="BT169"/>
  <c r="BT197" i="8"/>
  <c r="BS56"/>
  <c r="BT53" i="7"/>
  <c r="BT129" i="8"/>
  <c r="BT30" i="7"/>
  <c r="BT200" i="8"/>
  <c r="BS186"/>
  <c r="BT223"/>
  <c r="BT94"/>
  <c r="BT70"/>
  <c r="BT217"/>
  <c r="BT14"/>
  <c r="BS49"/>
  <c r="BS15"/>
  <c r="BT245"/>
  <c r="BS125"/>
  <c r="BT188" i="7"/>
  <c r="BS156" i="8"/>
  <c r="BT19"/>
  <c r="BT140"/>
  <c r="BS92"/>
  <c r="BT202" i="7"/>
  <c r="BT179" i="8"/>
  <c r="BT71"/>
  <c r="BS153"/>
  <c r="BT175" i="7"/>
  <c r="BS30" i="8"/>
  <c r="BT160" i="7"/>
  <c r="BT224"/>
  <c r="BT203"/>
  <c r="BT21"/>
  <c r="BS192" i="8"/>
  <c r="BS160"/>
  <c r="BT158" i="7"/>
  <c r="BT209"/>
  <c r="BS38" i="8"/>
  <c r="BT146"/>
  <c r="BT114"/>
  <c r="BT163" i="7"/>
  <c r="BT10" i="8"/>
  <c r="BS95"/>
  <c r="BT208"/>
  <c r="BS17"/>
  <c r="BT235"/>
  <c r="BS116"/>
  <c r="BT166" i="7"/>
  <c r="BT103" i="8"/>
  <c r="BS197"/>
  <c r="BT149"/>
  <c r="BS63"/>
  <c r="BT139"/>
  <c r="BT76" i="7"/>
  <c r="BT236"/>
  <c r="BT113"/>
  <c r="BT133"/>
  <c r="BT32" i="8"/>
  <c r="BT103" i="7"/>
  <c r="BS178" i="8"/>
  <c r="BT91" i="7"/>
  <c r="BT101" i="8"/>
  <c r="BT7"/>
  <c r="BT143" i="7"/>
  <c r="BT145" i="8"/>
  <c r="BT82" i="7"/>
  <c r="BS131" i="8"/>
  <c r="BT182" i="7"/>
  <c r="BT20"/>
  <c r="BT237"/>
  <c r="BT40"/>
  <c r="BS135" i="8"/>
  <c r="BT97"/>
  <c r="BS201"/>
  <c r="BT44"/>
  <c r="BT42"/>
  <c r="BT112" i="7"/>
  <c r="BT156" i="8"/>
  <c r="BT234"/>
  <c r="BT159"/>
  <c r="BT123"/>
  <c r="BT233"/>
  <c r="BU42" i="7"/>
  <c r="BT158" i="8"/>
  <c r="BT159" i="7"/>
  <c r="BS225" i="8"/>
  <c r="BT236"/>
  <c r="BS152"/>
  <c r="BT195"/>
  <c r="BT134"/>
  <c r="BS166"/>
  <c r="BS219"/>
  <c r="BT149" i="7"/>
  <c r="BS28" i="8"/>
  <c r="BT36"/>
  <c r="BT95" i="7"/>
  <c r="BT55" i="8"/>
  <c r="BT36" i="7"/>
  <c r="BT90"/>
  <c r="BS106" i="8"/>
  <c r="BS102"/>
  <c r="BT46" i="7"/>
  <c r="BT96" i="8"/>
  <c r="BT119"/>
  <c r="BT242" i="7"/>
  <c r="BS211" i="8"/>
  <c r="BT41" i="7"/>
  <c r="BS217" i="8"/>
  <c r="BT45"/>
  <c r="BT244"/>
  <c r="BT137"/>
  <c r="BT180"/>
  <c r="BT40"/>
  <c r="BT8"/>
  <c r="BT226" i="7"/>
  <c r="BS59" i="8"/>
  <c r="BT60" i="7"/>
  <c r="BS191" i="8"/>
  <c r="BT211"/>
  <c r="BT133"/>
  <c r="DN90" i="7"/>
  <c r="BS142" i="8"/>
  <c r="BS224"/>
  <c r="BS176"/>
  <c r="BT184"/>
  <c r="BS80"/>
  <c r="BS113"/>
  <c r="BT100" i="7"/>
  <c r="BT121"/>
  <c r="BU138"/>
  <c r="BT109" i="8"/>
  <c r="BS61"/>
  <c r="BT214" i="7"/>
  <c r="BT234"/>
  <c r="BS237" i="8"/>
  <c r="BS85"/>
  <c r="BT225" i="7"/>
  <c r="BS175" i="8"/>
  <c r="BS51"/>
  <c r="BT166"/>
  <c r="BS39"/>
  <c r="BS236"/>
  <c r="BT218"/>
  <c r="BS129"/>
  <c r="BT112"/>
  <c r="BS221"/>
  <c r="BT163"/>
  <c r="BS81"/>
  <c r="BT12"/>
  <c r="BT98" i="7"/>
  <c r="BT183"/>
  <c r="BS27" i="8"/>
  <c r="BT165"/>
  <c r="BT82"/>
  <c r="BT73"/>
  <c r="BT42" i="7"/>
  <c r="BT201"/>
  <c r="BS187" i="8"/>
  <c r="BS67"/>
  <c r="BT144"/>
  <c r="BT67"/>
  <c r="BT116" i="7"/>
  <c r="BS158" i="8"/>
  <c r="BT220"/>
  <c r="BT104"/>
  <c r="BT232"/>
  <c r="BT162" i="7"/>
  <c r="BT84"/>
  <c r="BT66" i="8"/>
  <c r="BS199"/>
  <c r="BT189"/>
  <c r="BT98"/>
  <c r="BT113"/>
  <c r="BT196"/>
  <c r="BT76"/>
  <c r="BT205"/>
  <c r="BS162"/>
  <c r="BS97"/>
  <c r="BT118"/>
  <c r="BT170" i="7"/>
  <c r="DN30"/>
  <c r="BT205"/>
  <c r="BS74" i="8"/>
  <c r="BT28" i="7"/>
  <c r="BT58" i="8"/>
  <c r="DN102" i="7"/>
  <c r="BT238"/>
  <c r="BT212"/>
  <c r="BT199"/>
  <c r="BS163" i="8"/>
  <c r="BU126" i="7"/>
  <c r="BT75"/>
  <c r="BT194" i="8"/>
  <c r="BS182"/>
  <c r="BT84"/>
  <c r="BS179"/>
  <c r="BS69"/>
  <c r="BT167"/>
  <c r="BT108" i="7"/>
  <c r="DN66"/>
  <c r="BT107" i="8"/>
  <c r="BS198"/>
  <c r="BT202"/>
  <c r="BT78"/>
  <c r="BT157"/>
  <c r="BT71" i="7"/>
  <c r="BT222" i="8"/>
  <c r="BT24"/>
  <c r="BT63" i="7"/>
  <c r="BT194"/>
  <c r="BT240" i="8"/>
  <c r="BS55"/>
  <c r="BT83"/>
  <c r="BT115"/>
  <c r="BS62"/>
  <c r="BU66" i="7"/>
  <c r="BT239" i="8"/>
  <c r="BS133"/>
  <c r="BS19"/>
  <c r="BS94"/>
  <c r="BT155"/>
  <c r="BS21"/>
  <c r="BS213"/>
  <c r="BS193"/>
  <c r="BS196"/>
  <c r="BT35" i="7"/>
  <c r="BT61" i="8"/>
  <c r="BU30" i="7"/>
  <c r="BS122" i="8"/>
  <c r="BT170"/>
  <c r="BT138"/>
  <c r="BT47"/>
  <c r="BT115" i="7"/>
  <c r="BT70"/>
  <c r="BS222" i="8"/>
  <c r="BT231" i="7"/>
  <c r="BS194" i="8"/>
  <c r="BT69" i="7"/>
  <c r="BS247" i="8"/>
  <c r="BT27"/>
  <c r="BT83" i="7"/>
  <c r="BS243" i="8"/>
  <c r="BT99" i="7"/>
  <c r="BS10" i="8"/>
  <c r="BS241"/>
  <c r="BS214"/>
  <c r="DN222" i="7"/>
  <c r="BT125" i="8"/>
  <c r="BS126"/>
  <c r="BT238"/>
  <c r="DN42" i="7"/>
  <c r="BS90" i="8"/>
  <c r="BT123" i="7"/>
  <c r="BT89"/>
  <c r="BS203" i="8"/>
  <c r="BT53"/>
  <c r="BT150" i="7"/>
  <c r="BS189" i="8"/>
  <c r="BT187"/>
  <c r="BS130"/>
  <c r="BT89"/>
  <c r="BT119" i="7"/>
  <c r="BT154" i="8"/>
  <c r="BS144"/>
  <c r="BS138"/>
  <c r="BT151" i="7"/>
  <c r="BT45"/>
  <c r="BT38" i="8"/>
  <c r="BT243"/>
  <c r="BS18"/>
  <c r="BT63"/>
  <c r="BT57" i="7"/>
  <c r="BT229"/>
  <c r="BS83" i="8"/>
  <c r="BS137"/>
  <c r="DN198" i="7"/>
  <c r="BS157" i="8"/>
  <c r="BS155"/>
  <c r="BT145" i="7"/>
  <c r="BT54"/>
  <c r="BS174" i="8"/>
  <c r="BS66"/>
  <c r="BT126" i="7"/>
  <c r="BT43" i="8"/>
  <c r="BT224"/>
  <c r="BT209"/>
  <c r="BT31" i="7"/>
  <c r="BT120" i="8"/>
  <c r="BS99"/>
  <c r="BS60"/>
  <c r="BT135" i="7"/>
  <c r="BT226" i="8"/>
  <c r="BS223"/>
  <c r="BS73"/>
  <c r="BS149"/>
  <c r="BS98"/>
  <c r="BT124"/>
  <c r="BS64"/>
  <c r="BT190"/>
  <c r="BS228"/>
  <c r="BT215"/>
  <c r="BS88"/>
  <c r="BT193"/>
  <c r="BT126"/>
  <c r="BT216" i="7"/>
  <c r="BS145" i="8"/>
  <c r="BS185"/>
  <c r="BT187" i="7"/>
  <c r="BT196"/>
  <c r="BT74"/>
  <c r="BS181" i="8"/>
  <c r="BT41"/>
  <c r="DN186" i="7"/>
  <c r="BS188" i="8"/>
  <c r="BS101"/>
  <c r="BS26"/>
  <c r="BS240"/>
  <c r="BT134" i="7"/>
  <c r="BT195"/>
  <c r="BS47" i="8"/>
  <c r="BS8"/>
  <c r="BT168"/>
  <c r="BS195"/>
  <c r="BT241"/>
  <c r="BT17"/>
  <c r="BT88" i="7"/>
  <c r="BT94"/>
  <c r="BT131" i="8"/>
  <c r="BT188"/>
  <c r="BS103"/>
  <c r="BT130"/>
  <c r="BT173"/>
  <c r="DN174" i="7"/>
  <c r="DN138"/>
  <c r="BS46" i="8"/>
  <c r="BS93"/>
  <c r="BT120" i="7"/>
  <c r="BT214" i="8"/>
  <c r="BT121"/>
  <c r="BU150" i="7"/>
  <c r="BT81"/>
  <c r="BS206" i="8"/>
  <c r="BT13"/>
  <c r="BT34" i="7"/>
  <c r="BT191" i="8"/>
  <c r="BS128"/>
  <c r="BS100"/>
  <c r="DN162" i="7"/>
  <c r="BT228"/>
  <c r="BT50"/>
  <c r="BS121" i="8"/>
  <c r="BT171"/>
  <c r="BT179" i="7"/>
  <c r="BT228" i="8"/>
  <c r="BT192"/>
  <c r="BT32" i="7"/>
  <c r="BS239" i="8"/>
  <c r="BT80"/>
  <c r="BT184" i="7"/>
  <c r="BT177"/>
  <c r="BS218" i="8"/>
  <c r="BT11"/>
  <c r="BT129" i="7"/>
  <c r="BS139" i="8"/>
  <c r="BS89"/>
  <c r="BT130" i="7"/>
  <c r="BT38"/>
  <c r="BT156"/>
  <c r="BT199" i="8"/>
  <c r="BS230"/>
  <c r="BT92"/>
  <c r="BT131" i="7"/>
  <c r="BS105" i="8"/>
  <c r="BS86"/>
  <c r="BT193" i="7"/>
  <c r="BT50" i="8"/>
  <c r="BT237"/>
  <c r="BT137" i="7"/>
  <c r="BS159" i="8"/>
  <c r="BT181"/>
  <c r="BS246"/>
  <c r="BS184"/>
  <c r="BT114" i="7"/>
  <c r="BT30" i="8"/>
  <c r="BT245" i="7"/>
  <c r="BT142"/>
  <c r="BT86" i="8"/>
  <c r="BT207" i="7"/>
  <c r="BT232"/>
  <c r="BT182" i="8"/>
  <c r="BS112"/>
  <c r="BT9"/>
  <c r="BT111"/>
  <c r="BT39"/>
  <c r="BT27" i="7"/>
  <c r="BT165"/>
  <c r="BT104"/>
  <c r="BT161" i="8"/>
  <c r="BT43" i="7"/>
  <c r="BT124"/>
  <c r="BS164" i="8"/>
  <c r="BT86" i="7"/>
  <c r="BT185" i="8"/>
  <c r="BS22"/>
  <c r="BT118" i="7"/>
  <c r="BS233" i="8"/>
  <c r="BT127"/>
  <c r="BT122" i="7"/>
  <c r="BS216" i="8"/>
  <c r="BT243" i="7"/>
  <c r="BS231" i="8"/>
  <c r="BT204" i="7"/>
  <c r="BT222"/>
  <c r="BS65" i="8"/>
  <c r="BT146" i="7"/>
  <c r="BS111" i="8"/>
  <c r="BT15"/>
  <c r="BT160"/>
  <c r="BT34"/>
  <c r="BS77"/>
  <c r="BT48" i="7"/>
  <c r="BT87" i="8"/>
  <c r="BS202"/>
  <c r="BT101" i="7"/>
  <c r="BT198" i="8"/>
  <c r="BT230"/>
  <c r="BS127"/>
  <c r="BT221" i="7"/>
  <c r="BT18" i="8"/>
  <c r="BT61" i="7"/>
  <c r="BT172"/>
  <c r="BT177" i="8"/>
  <c r="BS9"/>
  <c r="BT85" i="7"/>
  <c r="BS208" i="8"/>
  <c r="BT37"/>
  <c r="BS118"/>
  <c r="BT64"/>
  <c r="BT25"/>
  <c r="BT37" i="7"/>
  <c r="DN150"/>
  <c r="BT155"/>
  <c r="BS35" i="8"/>
  <c r="BT29" i="7"/>
  <c r="BT174" i="8"/>
  <c r="BT242"/>
  <c r="BS24"/>
  <c r="DN210" i="7"/>
  <c r="BS154" i="8"/>
  <c r="BT64" i="7"/>
  <c r="BS41" i="8"/>
  <c r="BS48"/>
  <c r="BT33" i="7"/>
  <c r="BS200" i="8"/>
  <c r="BS242"/>
  <c r="BT22"/>
  <c r="BS84"/>
  <c r="BS20"/>
  <c r="BT23"/>
  <c r="BT153" i="7"/>
  <c r="BT150" i="8"/>
  <c r="BT16"/>
  <c r="BT176"/>
  <c r="BT189" i="7"/>
  <c r="BT28" i="8"/>
  <c r="BS7"/>
  <c r="BT85"/>
  <c r="DN126" i="7"/>
  <c r="BS78" i="8"/>
  <c r="BT49"/>
  <c r="BT217" i="7"/>
  <c r="BT93"/>
  <c r="BT106" i="8"/>
  <c r="BS58"/>
  <c r="BT81"/>
  <c r="BT138" i="7"/>
  <c r="BS141" i="8"/>
  <c r="BT116"/>
  <c r="BT211" i="7"/>
  <c r="BT172" i="8"/>
  <c r="BT100"/>
  <c r="BT69"/>
  <c r="BT51"/>
  <c r="BT20"/>
  <c r="BT96" i="7"/>
  <c r="BT176"/>
  <c r="BT91" i="8"/>
  <c r="BS204"/>
  <c r="BT148" i="7"/>
  <c r="BT74" i="8"/>
  <c r="BT102"/>
  <c r="BT44" i="7"/>
  <c r="BT142" i="8"/>
  <c r="BT191" i="7"/>
  <c r="BT143" i="8"/>
  <c r="BT178" i="7"/>
  <c r="BS190" i="8"/>
  <c r="BS36"/>
  <c r="BT210" i="7"/>
  <c r="BT52" i="8"/>
  <c r="BS150"/>
  <c r="BS136"/>
  <c r="BT46"/>
  <c r="BT153"/>
  <c r="BS245"/>
  <c r="BT154" i="7"/>
  <c r="BT152"/>
  <c r="BT122" i="8"/>
  <c r="BT67" i="7"/>
  <c r="BT197"/>
  <c r="BS44" i="8"/>
  <c r="BU90" i="7"/>
  <c r="BT102"/>
  <c r="BT220"/>
  <c r="BT109"/>
  <c r="BT240"/>
  <c r="BS14" i="8"/>
  <c r="BS16"/>
  <c r="BT72" i="7"/>
  <c r="BT229" i="8"/>
  <c r="BS147"/>
  <c r="BT92" i="7"/>
  <c r="BT216" i="8"/>
  <c r="BT97" i="7"/>
  <c r="BT23"/>
  <c r="BT185"/>
  <c r="BT181"/>
  <c r="BS172" i="8"/>
  <c r="BT29"/>
  <c r="BT141" i="7"/>
  <c r="BT198"/>
  <c r="BS244" i="8"/>
  <c r="BT213" i="7"/>
  <c r="BT157"/>
  <c r="BT204" i="8"/>
  <c r="BS177"/>
  <c r="BT111" i="7"/>
  <c r="BT117"/>
  <c r="BT79"/>
  <c r="BS68" i="8"/>
  <c r="BS75"/>
  <c r="BU54" i="7"/>
  <c r="BT247"/>
  <c r="BS70" i="8"/>
  <c r="BS34"/>
  <c r="BT39" i="7"/>
  <c r="BT95" i="8"/>
  <c r="DN234" i="7"/>
  <c r="BT132" i="8"/>
  <c r="BS42"/>
  <c r="BT207"/>
  <c r="BT147" i="7"/>
  <c r="BS119" i="8"/>
  <c r="BS234"/>
  <c r="BT52" i="7"/>
  <c r="BT190"/>
  <c r="BT57" i="8"/>
  <c r="BT144" i="7"/>
  <c r="BS238" i="8"/>
  <c r="BT227"/>
  <c r="BT235" i="7"/>
  <c r="BT164" i="8"/>
  <c r="BS212"/>
  <c r="BS180"/>
  <c r="BT128"/>
  <c r="BT35"/>
  <c r="BS43"/>
  <c r="BS120"/>
  <c r="BS114"/>
  <c r="BT49" i="7"/>
  <c r="BS115" i="8"/>
  <c r="BT77" i="7"/>
  <c r="BT206" i="8"/>
  <c r="BS53"/>
  <c r="BS123"/>
  <c r="BT200" i="7"/>
  <c r="BS29" i="8"/>
  <c r="BT48"/>
  <c r="BT178"/>
  <c r="BS226"/>
  <c r="BT99"/>
  <c r="BT180" i="7"/>
  <c r="BS107" i="8"/>
  <c r="BS37"/>
  <c r="BS173"/>
  <c r="BT90"/>
  <c r="BT239" i="7"/>
  <c r="BT77" i="8"/>
  <c r="BT62" i="7"/>
  <c r="BT223"/>
  <c r="BS108" i="8"/>
  <c r="BT59"/>
  <c r="BT212"/>
  <c r="AC9" i="7" l="1"/>
  <c r="P1119" i="8"/>
  <c r="P1001"/>
  <c r="P1433"/>
  <c r="P1394"/>
  <c r="P917"/>
  <c r="P758"/>
  <c r="CE281" i="7"/>
  <c r="DL281" s="1"/>
  <c r="DM281" s="1"/>
  <c r="CE280"/>
  <c r="AC8" i="8"/>
  <c r="AC10"/>
  <c r="AC14"/>
  <c r="AC18"/>
  <c r="AC20"/>
  <c r="AC24"/>
  <c r="AC11" i="7"/>
  <c r="AC16"/>
  <c r="AC17"/>
  <c r="AC22"/>
  <c r="AC11" i="8"/>
  <c r="AC13"/>
  <c r="AC15"/>
  <c r="AC25"/>
  <c r="N23" i="7"/>
  <c r="N25"/>
  <c r="AC12"/>
  <c r="AC13"/>
  <c r="AC18"/>
  <c r="AC23"/>
  <c r="N127" i="8"/>
  <c r="AC9"/>
  <c r="AC12"/>
  <c r="AC16"/>
  <c r="AC17"/>
  <c r="AC19"/>
  <c r="AC22"/>
  <c r="AC23"/>
  <c r="AC26"/>
  <c r="AC14" i="7"/>
  <c r="AC19"/>
  <c r="AC21" i="8"/>
  <c r="N9" i="7"/>
  <c r="N10"/>
  <c r="N11"/>
  <c r="N13"/>
  <c r="N14"/>
  <c r="N15"/>
  <c r="N17"/>
  <c r="N18"/>
  <c r="N19"/>
  <c r="N21"/>
  <c r="N22"/>
  <c r="N26"/>
  <c r="AC10"/>
  <c r="AC15"/>
  <c r="AC20"/>
  <c r="AC21"/>
  <c r="AC26"/>
  <c r="AC24"/>
  <c r="AC25"/>
  <c r="P1395" i="8" l="1"/>
  <c r="P1161"/>
  <c r="P759"/>
  <c r="P918"/>
  <c r="P1434"/>
  <c r="P1120"/>
  <c r="N128"/>
  <c r="E8"/>
  <c r="D8"/>
  <c r="K7"/>
  <c r="F7"/>
  <c r="I8"/>
  <c r="H8"/>
  <c r="D7"/>
  <c r="G8"/>
  <c r="J7"/>
  <c r="M7"/>
  <c r="M8"/>
  <c r="E7"/>
  <c r="L8"/>
  <c r="H7"/>
  <c r="K8"/>
  <c r="C7"/>
  <c r="J8"/>
  <c r="I7"/>
  <c r="L7"/>
  <c r="G7"/>
  <c r="F8"/>
  <c r="N132"/>
  <c r="N130"/>
  <c r="B23"/>
  <c r="B21"/>
  <c r="B20"/>
  <c r="B19"/>
  <c r="B18"/>
  <c r="B17"/>
  <c r="B16"/>
  <c r="B15"/>
  <c r="B14"/>
  <c r="B13"/>
  <c r="B11"/>
  <c r="B7"/>
  <c r="N87"/>
  <c r="B26"/>
  <c r="B24"/>
  <c r="N145"/>
  <c r="N129"/>
  <c r="N142"/>
  <c r="B25"/>
  <c r="B12"/>
  <c r="B10"/>
  <c r="B9"/>
  <c r="B22"/>
  <c r="N143"/>
  <c r="N141"/>
  <c r="N140"/>
  <c r="N139"/>
  <c r="N138"/>
  <c r="N137"/>
  <c r="N136"/>
  <c r="N135"/>
  <c r="N134"/>
  <c r="N133"/>
  <c r="N131"/>
  <c r="N146"/>
  <c r="N144"/>
  <c r="DM186"/>
  <c r="DM66"/>
  <c r="DM150"/>
  <c r="DM13"/>
  <c r="DM6"/>
  <c r="DM234"/>
  <c r="DM10"/>
  <c r="DM210"/>
  <c r="DM102"/>
  <c r="DM17"/>
  <c r="DM126"/>
  <c r="DM30"/>
  <c r="DM11"/>
  <c r="DM54"/>
  <c r="DM222"/>
  <c r="DM9"/>
  <c r="DM16"/>
  <c r="DM198"/>
  <c r="DM14"/>
  <c r="DM138"/>
  <c r="DM162"/>
  <c r="DM174"/>
  <c r="DM78"/>
  <c r="DM8"/>
  <c r="DM12"/>
  <c r="DM114"/>
  <c r="DM42"/>
  <c r="DM90"/>
  <c r="DM18"/>
  <c r="DM15"/>
  <c r="P1396" l="1"/>
  <c r="P919"/>
  <c r="P1435"/>
  <c r="P1197"/>
  <c r="P760"/>
  <c r="P838"/>
  <c r="J16"/>
  <c r="C8"/>
  <c r="F10"/>
  <c r="J14"/>
  <c r="J18"/>
  <c r="F22"/>
  <c r="F26"/>
  <c r="G10"/>
  <c r="K12"/>
  <c r="C16"/>
  <c r="G18"/>
  <c r="K20"/>
  <c r="C24"/>
  <c r="G26"/>
  <c r="D9"/>
  <c r="H10"/>
  <c r="L11"/>
  <c r="D13"/>
  <c r="H14"/>
  <c r="L15"/>
  <c r="D17"/>
  <c r="H18"/>
  <c r="L19"/>
  <c r="D21"/>
  <c r="H22"/>
  <c r="L23"/>
  <c r="D25"/>
  <c r="H26"/>
  <c r="M13"/>
  <c r="M20"/>
  <c r="M24"/>
  <c r="M15"/>
  <c r="J11"/>
  <c r="J15"/>
  <c r="J19"/>
  <c r="F23"/>
  <c r="G9"/>
  <c r="K11"/>
  <c r="C15"/>
  <c r="G17"/>
  <c r="K19"/>
  <c r="C23"/>
  <c r="G25"/>
  <c r="E9"/>
  <c r="E11"/>
  <c r="E13"/>
  <c r="E15"/>
  <c r="E17"/>
  <c r="E19"/>
  <c r="E21"/>
  <c r="E23"/>
  <c r="E25"/>
  <c r="M26"/>
  <c r="F17"/>
  <c r="K17"/>
  <c r="C25"/>
  <c r="I11"/>
  <c r="I15"/>
  <c r="I18"/>
  <c r="I23"/>
  <c r="I26"/>
  <c r="F14"/>
  <c r="F18"/>
  <c r="J22"/>
  <c r="J26"/>
  <c r="K10"/>
  <c r="C14"/>
  <c r="G16"/>
  <c r="K18"/>
  <c r="C22"/>
  <c r="G24"/>
  <c r="K26"/>
  <c r="H9"/>
  <c r="L10"/>
  <c r="D12"/>
  <c r="H13"/>
  <c r="L14"/>
  <c r="D16"/>
  <c r="H17"/>
  <c r="L18"/>
  <c r="D20"/>
  <c r="H21"/>
  <c r="L22"/>
  <c r="D24"/>
  <c r="H25"/>
  <c r="L26"/>
  <c r="M14"/>
  <c r="M21"/>
  <c r="M18"/>
  <c r="F11"/>
  <c r="F19"/>
  <c r="F25"/>
  <c r="K9"/>
  <c r="C13"/>
  <c r="G15"/>
  <c r="G19"/>
  <c r="G23"/>
  <c r="I9"/>
  <c r="I12"/>
  <c r="I16"/>
  <c r="I20"/>
  <c r="I24"/>
  <c r="J12"/>
  <c r="J20"/>
  <c r="J24"/>
  <c r="C12"/>
  <c r="G14"/>
  <c r="K16"/>
  <c r="C20"/>
  <c r="G22"/>
  <c r="K24"/>
  <c r="M25"/>
  <c r="L9"/>
  <c r="D11"/>
  <c r="H12"/>
  <c r="L13"/>
  <c r="D15"/>
  <c r="H16"/>
  <c r="L17"/>
  <c r="D19"/>
  <c r="H20"/>
  <c r="L21"/>
  <c r="D23"/>
  <c r="H24"/>
  <c r="L25"/>
  <c r="M9"/>
  <c r="M16"/>
  <c r="M22"/>
  <c r="J10"/>
  <c r="J9"/>
  <c r="J13"/>
  <c r="J17"/>
  <c r="J21"/>
  <c r="J25"/>
  <c r="C11"/>
  <c r="G13"/>
  <c r="K15"/>
  <c r="C19"/>
  <c r="G21"/>
  <c r="K23"/>
  <c r="M11"/>
  <c r="E10"/>
  <c r="E12"/>
  <c r="E14"/>
  <c r="E16"/>
  <c r="E18"/>
  <c r="E20"/>
  <c r="E22"/>
  <c r="E24"/>
  <c r="E26"/>
  <c r="F13"/>
  <c r="F21"/>
  <c r="K21"/>
  <c r="M10"/>
  <c r="I13"/>
  <c r="I17"/>
  <c r="I21"/>
  <c r="I25"/>
  <c r="F12"/>
  <c r="F16"/>
  <c r="F20"/>
  <c r="F24"/>
  <c r="C10"/>
  <c r="G12"/>
  <c r="K14"/>
  <c r="C18"/>
  <c r="G20"/>
  <c r="K22"/>
  <c r="C26"/>
  <c r="M19"/>
  <c r="D10"/>
  <c r="H11"/>
  <c r="L12"/>
  <c r="D14"/>
  <c r="H15"/>
  <c r="L16"/>
  <c r="D18"/>
  <c r="H19"/>
  <c r="L20"/>
  <c r="D22"/>
  <c r="H23"/>
  <c r="L24"/>
  <c r="D26"/>
  <c r="M12"/>
  <c r="M17"/>
  <c r="M23"/>
  <c r="F9"/>
  <c r="F15"/>
  <c r="J23"/>
  <c r="C9"/>
  <c r="G11"/>
  <c r="K13"/>
  <c r="C17"/>
  <c r="C21"/>
  <c r="K25"/>
  <c r="I10"/>
  <c r="I14"/>
  <c r="I19"/>
  <c r="I22"/>
  <c r="N106"/>
  <c r="N91"/>
  <c r="N103"/>
  <c r="N102"/>
  <c r="N88"/>
  <c r="N94"/>
  <c r="N95"/>
  <c r="N98"/>
  <c r="N99"/>
  <c r="N100"/>
  <c r="N89"/>
  <c r="N90"/>
  <c r="N92"/>
  <c r="N105"/>
  <c r="N104"/>
  <c r="N93"/>
  <c r="N96"/>
  <c r="N97"/>
  <c r="N101"/>
  <c r="N7"/>
  <c r="DM207"/>
  <c r="DM36"/>
  <c r="DM151"/>
  <c r="DM195"/>
  <c r="DM124"/>
  <c r="DM62"/>
  <c r="DM236"/>
  <c r="DM183"/>
  <c r="DM131"/>
  <c r="DM84"/>
  <c r="DM71"/>
  <c r="DM39"/>
  <c r="DM233"/>
  <c r="DM220"/>
  <c r="DM142"/>
  <c r="DM99"/>
  <c r="DM179"/>
  <c r="DM243"/>
  <c r="DM100"/>
  <c r="DM115"/>
  <c r="DM101"/>
  <c r="DM48"/>
  <c r="DM110"/>
  <c r="DM212"/>
  <c r="DM122"/>
  <c r="DM223"/>
  <c r="DM41"/>
  <c r="DM241"/>
  <c r="DM106"/>
  <c r="DM55"/>
  <c r="DM21"/>
  <c r="DM194"/>
  <c r="DM139"/>
  <c r="DM28"/>
  <c r="DM119"/>
  <c r="DM168"/>
  <c r="DM152"/>
  <c r="DM196"/>
  <c r="DM221"/>
  <c r="DM245"/>
  <c r="DM176"/>
  <c r="DM182"/>
  <c r="DM83"/>
  <c r="DM105"/>
  <c r="DM149"/>
  <c r="DM205"/>
  <c r="DM77"/>
  <c r="DM169"/>
  <c r="DM235"/>
  <c r="DM63"/>
  <c r="DM46"/>
  <c r="DM112"/>
  <c r="DM22"/>
  <c r="DM192"/>
  <c r="DM238"/>
  <c r="DM58"/>
  <c r="DM87"/>
  <c r="DM26"/>
  <c r="DM136"/>
  <c r="DM164"/>
  <c r="DM230"/>
  <c r="DM74"/>
  <c r="DM113"/>
  <c r="DM228"/>
  <c r="DM130"/>
  <c r="DM157"/>
  <c r="DM197"/>
  <c r="DM172"/>
  <c r="DM193"/>
  <c r="DM244"/>
  <c r="DM189"/>
  <c r="DM57"/>
  <c r="DM147"/>
  <c r="DM143"/>
  <c r="DM127"/>
  <c r="DM45"/>
  <c r="DM96"/>
  <c r="DM190"/>
  <c r="DM103"/>
  <c r="DM132"/>
  <c r="DM82"/>
  <c r="DM211"/>
  <c r="DM215"/>
  <c r="DM93"/>
  <c r="DM49"/>
  <c r="DM185"/>
  <c r="DM170"/>
  <c r="DM97"/>
  <c r="DM231"/>
  <c r="DM178"/>
  <c r="DM213"/>
  <c r="DM108"/>
  <c r="DM44"/>
  <c r="DM94"/>
  <c r="DM140"/>
  <c r="DM154"/>
  <c r="DM181"/>
  <c r="DM111"/>
  <c r="DM92"/>
  <c r="DM239"/>
  <c r="DM91"/>
  <c r="DM65"/>
  <c r="DM98"/>
  <c r="DM85"/>
  <c r="DM155"/>
  <c r="DM159"/>
  <c r="DM167"/>
  <c r="DM19"/>
  <c r="DM225"/>
  <c r="DM163"/>
  <c r="DM95"/>
  <c r="DM79"/>
  <c r="DM165"/>
  <c r="DM128"/>
  <c r="DM109"/>
  <c r="DM242"/>
  <c r="DM118"/>
  <c r="DM120"/>
  <c r="DM209"/>
  <c r="DM59"/>
  <c r="DM34"/>
  <c r="DM31"/>
  <c r="DM35"/>
  <c r="DM23"/>
  <c r="DM53"/>
  <c r="DM175"/>
  <c r="DM67"/>
  <c r="DM80"/>
  <c r="DM89"/>
  <c r="DM204"/>
  <c r="DM184"/>
  <c r="DM158"/>
  <c r="DM116"/>
  <c r="DM227"/>
  <c r="DM33"/>
  <c r="DM68"/>
  <c r="DM72"/>
  <c r="DM43"/>
  <c r="DM188"/>
  <c r="DM229"/>
  <c r="DM214"/>
  <c r="DM180"/>
  <c r="DM218"/>
  <c r="DM40"/>
  <c r="DM73"/>
  <c r="DM216"/>
  <c r="DM146"/>
  <c r="DM104"/>
  <c r="DM76"/>
  <c r="DM203"/>
  <c r="DM64"/>
  <c r="DM61"/>
  <c r="DM56"/>
  <c r="DM173"/>
  <c r="DM153"/>
  <c r="DM141"/>
  <c r="DM32"/>
  <c r="DM51"/>
  <c r="DM171"/>
  <c r="DM166"/>
  <c r="DM125"/>
  <c r="DM24"/>
  <c r="DM217"/>
  <c r="DM240"/>
  <c r="DM81"/>
  <c r="DM29"/>
  <c r="DM191"/>
  <c r="DM75"/>
  <c r="DM27"/>
  <c r="DM37"/>
  <c r="DM129"/>
  <c r="DM202"/>
  <c r="DM201"/>
  <c r="DM219"/>
  <c r="DM69"/>
  <c r="DM121"/>
  <c r="DM50"/>
  <c r="DM161"/>
  <c r="DM187"/>
  <c r="DM145"/>
  <c r="DM47"/>
  <c r="DM88"/>
  <c r="DM199"/>
  <c r="DM156"/>
  <c r="DM135"/>
  <c r="DM25"/>
  <c r="DM237"/>
  <c r="DM177"/>
  <c r="DM160"/>
  <c r="DM148"/>
  <c r="DM107"/>
  <c r="DM224"/>
  <c r="DM137"/>
  <c r="DM52"/>
  <c r="DM117"/>
  <c r="DM206"/>
  <c r="DM144"/>
  <c r="DM86"/>
  <c r="DM20"/>
  <c r="DM226"/>
  <c r="DM208"/>
  <c r="DM200"/>
  <c r="DM232"/>
  <c r="DM38"/>
  <c r="DM7"/>
  <c r="DM133"/>
  <c r="DM123"/>
  <c r="DM70"/>
  <c r="DM60"/>
  <c r="DM134"/>
  <c r="P1198" l="1"/>
  <c r="P920"/>
  <c r="P1121"/>
  <c r="P839"/>
  <c r="P1436"/>
  <c r="P1397"/>
  <c r="N20"/>
  <c r="N8"/>
  <c r="N10"/>
  <c r="N21"/>
  <c r="N23"/>
  <c r="N19"/>
  <c r="N26"/>
  <c r="N13"/>
  <c r="N15"/>
  <c r="N12"/>
  <c r="N25"/>
  <c r="N17"/>
  <c r="N11"/>
  <c r="N18"/>
  <c r="N16"/>
  <c r="N22"/>
  <c r="N14"/>
  <c r="N24"/>
  <c r="N9"/>
  <c r="P761" l="1"/>
  <c r="P840"/>
  <c r="P1437"/>
  <c r="P1199"/>
  <c r="P1398"/>
  <c r="P1399" l="1"/>
  <c r="P1077"/>
  <c r="P921"/>
  <c r="P1438"/>
  <c r="P1200"/>
  <c r="P1400" l="1"/>
  <c r="P841"/>
  <c r="P1078"/>
  <c r="P1439"/>
  <c r="N46" i="7"/>
  <c r="P1079" i="8" l="1"/>
  <c r="P1201"/>
  <c r="P1440"/>
  <c r="P1401" l="1"/>
  <c r="P1080"/>
  <c r="CM145" i="7"/>
  <c r="CM142"/>
  <c r="CM146"/>
  <c r="CM144"/>
  <c r="CM157"/>
  <c r="CM159"/>
  <c r="CM164"/>
  <c r="CM147"/>
  <c r="CM160"/>
  <c r="CM158"/>
  <c r="CM163"/>
  <c r="CM143"/>
  <c r="CM162"/>
  <c r="CM161"/>
  <c r="P1441" i="8" l="1"/>
  <c r="P1081" l="1"/>
  <c r="AC126" l="1"/>
  <c r="AC86" l="1"/>
  <c r="N126" i="7"/>
  <c r="N126" i="8" l="1"/>
  <c r="AC6"/>
  <c r="N86" l="1"/>
  <c r="P1486" i="7" l="1"/>
  <c r="P86"/>
  <c r="P126"/>
  <c r="P127" l="1"/>
  <c r="P6"/>
  <c r="P128" l="1"/>
  <c r="BW235" l="1"/>
  <c r="CE233"/>
  <c r="CR213"/>
  <c r="CM24"/>
  <c r="CL64"/>
  <c r="DG257"/>
  <c r="CG74"/>
  <c r="CN132"/>
  <c r="CH78"/>
  <c r="CL172"/>
  <c r="CE42"/>
  <c r="BW44"/>
  <c r="CI242"/>
  <c r="CE219"/>
  <c r="BW221"/>
  <c r="CE70"/>
  <c r="BW72"/>
  <c r="DG267"/>
  <c r="BV190" i="8"/>
  <c r="BW190" s="1"/>
  <c r="DG58" i="7"/>
  <c r="BV217" i="8"/>
  <c r="BW217" s="1"/>
  <c r="BW239" i="7"/>
  <c r="CE237"/>
  <c r="CE244"/>
  <c r="AL396"/>
  <c r="BV243" i="8"/>
  <c r="BW243" s="1"/>
  <c r="BV133"/>
  <c r="BW133" s="1"/>
  <c r="BV188"/>
  <c r="BW188" s="1"/>
  <c r="CL269" i="7"/>
  <c r="CO151"/>
  <c r="CE229"/>
  <c r="BW231"/>
  <c r="BV81" i="8"/>
  <c r="BW81" s="1"/>
  <c r="CE72" i="7"/>
  <c r="BW74"/>
  <c r="CG157"/>
  <c r="BV156" i="8"/>
  <c r="BW156" s="1"/>
  <c r="CL83" i="7"/>
  <c r="CG36"/>
  <c r="CM280"/>
  <c r="CO110"/>
  <c r="CH136"/>
  <c r="AQ396"/>
  <c r="CI278"/>
  <c r="DG119"/>
  <c r="CK266"/>
  <c r="CE159"/>
  <c r="BW161"/>
  <c r="DG100"/>
  <c r="CH209"/>
  <c r="AO393"/>
  <c r="CN249"/>
  <c r="BV125" i="8"/>
  <c r="BW125" s="1"/>
  <c r="BJ390" i="7"/>
  <c r="CK173"/>
  <c r="AR390"/>
  <c r="CN263"/>
  <c r="CL268"/>
  <c r="DG105"/>
  <c r="CR191"/>
  <c r="CI211"/>
  <c r="CE11"/>
  <c r="CH172"/>
  <c r="CE122"/>
  <c r="BW124"/>
  <c r="CL250"/>
  <c r="CI171"/>
  <c r="CI10"/>
  <c r="CK242"/>
  <c r="CO127"/>
  <c r="CE222"/>
  <c r="BW224"/>
  <c r="CG152"/>
  <c r="BV71" i="8"/>
  <c r="BW71" s="1"/>
  <c r="CE253" i="7"/>
  <c r="BW255"/>
  <c r="CN217"/>
  <c r="CG117"/>
  <c r="CN194"/>
  <c r="DG263"/>
  <c r="CO187"/>
  <c r="CE240"/>
  <c r="BW242"/>
  <c r="CR232"/>
  <c r="DN387"/>
  <c r="CR269"/>
  <c r="BU390"/>
  <c r="BV151" i="8"/>
  <c r="BW151" s="1"/>
  <c r="BD391" i="7"/>
  <c r="CE7"/>
  <c r="BU389"/>
  <c r="CH13"/>
  <c r="CE50"/>
  <c r="BW52"/>
  <c r="CL272"/>
  <c r="CH197"/>
  <c r="AO392"/>
  <c r="CI254"/>
  <c r="CH249"/>
  <c r="CH150"/>
  <c r="DG42"/>
  <c r="CG53"/>
  <c r="CO147"/>
  <c r="CG185"/>
  <c r="CO133"/>
  <c r="CG125"/>
  <c r="BM390"/>
  <c r="CH36"/>
  <c r="CR150"/>
  <c r="CL112"/>
  <c r="CL96"/>
  <c r="BW83"/>
  <c r="CE81"/>
  <c r="CH178"/>
  <c r="AL390"/>
  <c r="CE172"/>
  <c r="BU379"/>
  <c r="BV49" i="8"/>
  <c r="BW49" s="1"/>
  <c r="DG272" i="7"/>
  <c r="CE236"/>
  <c r="BW238"/>
  <c r="CO140"/>
  <c r="BV242" i="8"/>
  <c r="BW242" s="1"/>
  <c r="DO281" i="7"/>
  <c r="DP281" s="1"/>
  <c r="BV192" i="8"/>
  <c r="BW192" s="1"/>
  <c r="BW47" i="7"/>
  <c r="CE45"/>
  <c r="CK137"/>
  <c r="AR387"/>
  <c r="CG216"/>
  <c r="BF390"/>
  <c r="CH237"/>
  <c r="BV150" i="8"/>
  <c r="BW150" s="1"/>
  <c r="DG177" i="7"/>
  <c r="CO227"/>
  <c r="CG264"/>
  <c r="CE131"/>
  <c r="BW133"/>
  <c r="CH174"/>
  <c r="CR126"/>
  <c r="CL133"/>
  <c r="DG79"/>
  <c r="BW229"/>
  <c r="CE227"/>
  <c r="BN387"/>
  <c r="DG137"/>
  <c r="BN382"/>
  <c r="DG77"/>
  <c r="CO208"/>
  <c r="DG75"/>
  <c r="BV234" i="8"/>
  <c r="BW234" s="1"/>
  <c r="CE93" i="7"/>
  <c r="BW95"/>
  <c r="CL78"/>
  <c r="BV172" i="8"/>
  <c r="BW172" s="1"/>
  <c r="DG238" i="7"/>
  <c r="CO93"/>
  <c r="CI219"/>
  <c r="BV57" i="8"/>
  <c r="BW57" s="1"/>
  <c r="CR164" i="7"/>
  <c r="BE390"/>
  <c r="CG261"/>
  <c r="DG237"/>
  <c r="BW215"/>
  <c r="CE213"/>
  <c r="CH210"/>
  <c r="CE10"/>
  <c r="BL392"/>
  <c r="BV67" i="8"/>
  <c r="BW67" s="1"/>
  <c r="BW149" i="7"/>
  <c r="CE147"/>
  <c r="DG251"/>
  <c r="CE250"/>
  <c r="BW252"/>
  <c r="CR129"/>
  <c r="BW271"/>
  <c r="CE269"/>
  <c r="AL387"/>
  <c r="CE136"/>
  <c r="BV145" i="8"/>
  <c r="BW145" s="1"/>
  <c r="CE67" i="7"/>
  <c r="BW69"/>
  <c r="BV274" i="8"/>
  <c r="BW274" s="1"/>
  <c r="CG228" i="7"/>
  <c r="BW205"/>
  <c r="CE203"/>
  <c r="CR104"/>
  <c r="CM191"/>
  <c r="BV118" i="8"/>
  <c r="BW118" s="1"/>
  <c r="BG385" i="7"/>
  <c r="CH228"/>
  <c r="CR202"/>
  <c r="BV185" i="8"/>
  <c r="BW185" s="1"/>
  <c r="BF384" i="7"/>
  <c r="BT379"/>
  <c r="CK258"/>
  <c r="BV114" i="8"/>
  <c r="BW114" s="1"/>
  <c r="CG207" i="7"/>
  <c r="CE206"/>
  <c r="BW208"/>
  <c r="CE277"/>
  <c r="BW279"/>
  <c r="DG248"/>
  <c r="CG252"/>
  <c r="CR116"/>
  <c r="CG223"/>
  <c r="CO45"/>
  <c r="BV123" i="8"/>
  <c r="BW123" s="1"/>
  <c r="BV33"/>
  <c r="BW33" s="1"/>
  <c r="BL387" i="7"/>
  <c r="CG41"/>
  <c r="CE118"/>
  <c r="BW120"/>
  <c r="DG279"/>
  <c r="CL160"/>
  <c r="BV280" i="8"/>
  <c r="BW280" s="1"/>
  <c r="BN386" i="7"/>
  <c r="DG125"/>
  <c r="CO192"/>
  <c r="CG231"/>
  <c r="CE133"/>
  <c r="BW135"/>
  <c r="DN386"/>
  <c r="CK127"/>
  <c r="CO250"/>
  <c r="CL173"/>
  <c r="AS390"/>
  <c r="CK183"/>
  <c r="CE248"/>
  <c r="BW250"/>
  <c r="CG65"/>
  <c r="BW247"/>
  <c r="CE245"/>
  <c r="BT382"/>
  <c r="CG246"/>
  <c r="CN260"/>
  <c r="CM258"/>
  <c r="CI274"/>
  <c r="CR60"/>
  <c r="CH230"/>
  <c r="CO11"/>
  <c r="BV245" i="8"/>
  <c r="BW245" s="1"/>
  <c r="BV84"/>
  <c r="BW84" s="1"/>
  <c r="DG140" i="7"/>
  <c r="BV139" i="8"/>
  <c r="BW139" s="1"/>
  <c r="CL186" i="7"/>
  <c r="CH28"/>
  <c r="CG149"/>
  <c r="CI11"/>
  <c r="BN378"/>
  <c r="DG29"/>
  <c r="BW105"/>
  <c r="CE103"/>
  <c r="CK182"/>
  <c r="BV75" i="8"/>
  <c r="BW75" s="1"/>
  <c r="CL31" i="7"/>
  <c r="CR239"/>
  <c r="CN214"/>
  <c r="BW116"/>
  <c r="CE114"/>
  <c r="CL261"/>
  <c r="BW103"/>
  <c r="CE101"/>
  <c r="BW39"/>
  <c r="CE37"/>
  <c r="BT385"/>
  <c r="CE176"/>
  <c r="BW178"/>
  <c r="AL383"/>
  <c r="CE88"/>
  <c r="CH268"/>
  <c r="CH26"/>
  <c r="CI253"/>
  <c r="CH118"/>
  <c r="DG35"/>
  <c r="CR67"/>
  <c r="BV154" i="8"/>
  <c r="BW154" s="1"/>
  <c r="CG78" i="7"/>
  <c r="CR34"/>
  <c r="CI252"/>
  <c r="CG56"/>
  <c r="BV113" i="8"/>
  <c r="BW113" s="1"/>
  <c r="CI178" i="7"/>
  <c r="CG57"/>
  <c r="DG99"/>
  <c r="CH68"/>
  <c r="CH55"/>
  <c r="CH134"/>
  <c r="CN28"/>
  <c r="CH91"/>
  <c r="DG170"/>
  <c r="DG128"/>
  <c r="BW121"/>
  <c r="CE119"/>
  <c r="CE270"/>
  <c r="BW272"/>
  <c r="BV213" i="8"/>
  <c r="BW213" s="1"/>
  <c r="BV116"/>
  <c r="BW116" s="1"/>
  <c r="BV124"/>
  <c r="BW124" s="1"/>
  <c r="CK178" i="7"/>
  <c r="DG184"/>
  <c r="DG205"/>
  <c r="CG94"/>
  <c r="CH9"/>
  <c r="DG188"/>
  <c r="CG237"/>
  <c r="AQ379"/>
  <c r="CI74"/>
  <c r="BW270"/>
  <c r="CE268"/>
  <c r="CH129"/>
  <c r="DG108"/>
  <c r="CM27"/>
  <c r="BG376"/>
  <c r="CI57"/>
  <c r="CM37"/>
  <c r="DG129"/>
  <c r="BV231" i="8"/>
  <c r="BW231" s="1"/>
  <c r="DG49" i="7"/>
  <c r="CO240"/>
  <c r="BV253" i="8"/>
  <c r="BW253" s="1"/>
  <c r="DG227" i="7"/>
  <c r="AQ389"/>
  <c r="DG110"/>
  <c r="CR182"/>
  <c r="BW92"/>
  <c r="CE90"/>
  <c r="DG144"/>
  <c r="CE21"/>
  <c r="BW23"/>
  <c r="CK267"/>
  <c r="CG170"/>
  <c r="CL222"/>
  <c r="CG83"/>
  <c r="CH145"/>
  <c r="DG190"/>
  <c r="CM168"/>
  <c r="CG93"/>
  <c r="CG192"/>
  <c r="CR275"/>
  <c r="DG59"/>
  <c r="CR43"/>
  <c r="CG111"/>
  <c r="BV277" i="8"/>
  <c r="BW277" s="1"/>
  <c r="CH233" i="7"/>
  <c r="AO395"/>
  <c r="DG122"/>
  <c r="DG269"/>
  <c r="BV146" i="8"/>
  <c r="BW146" s="1"/>
  <c r="BV159"/>
  <c r="BW159" s="1"/>
  <c r="CK222" i="7"/>
  <c r="CH265"/>
  <c r="CG40"/>
  <c r="AN379"/>
  <c r="DG265"/>
  <c r="CK255"/>
  <c r="DG135"/>
  <c r="CG196"/>
  <c r="AN392"/>
  <c r="CG126"/>
  <c r="CO214"/>
  <c r="BG392"/>
  <c r="CR234"/>
  <c r="DG273"/>
  <c r="BV12" i="8"/>
  <c r="BW12" s="1"/>
  <c r="CE52" i="7"/>
  <c r="AL380"/>
  <c r="BU384"/>
  <c r="CK166"/>
  <c r="DG47"/>
  <c r="CR58"/>
  <c r="CN167"/>
  <c r="CI181"/>
  <c r="CK217"/>
  <c r="DG167"/>
  <c r="CH274"/>
  <c r="CO249"/>
  <c r="CL91"/>
  <c r="BV205" i="8"/>
  <c r="BW205" s="1"/>
  <c r="CE235" i="7"/>
  <c r="BW237"/>
  <c r="CN177"/>
  <c r="BV222" i="8"/>
  <c r="BW222" s="1"/>
  <c r="CN252" i="7"/>
  <c r="CG212"/>
  <c r="AU391"/>
  <c r="CN185"/>
  <c r="CH76"/>
  <c r="BV59" i="8"/>
  <c r="BW59" s="1"/>
  <c r="BE379" i="7"/>
  <c r="CI128"/>
  <c r="CO237"/>
  <c r="BV122" i="8"/>
  <c r="BW122" s="1"/>
  <c r="CK214" i="7"/>
  <c r="DG210"/>
  <c r="CH124"/>
  <c r="CR204"/>
  <c r="CI134"/>
  <c r="CR88"/>
  <c r="BW277"/>
  <c r="CE275"/>
  <c r="BI378"/>
  <c r="CG33"/>
  <c r="CO72"/>
  <c r="CO76"/>
  <c r="AL376"/>
  <c r="CR12"/>
  <c r="DG91"/>
  <c r="CH238"/>
  <c r="CH244"/>
  <c r="CE24"/>
  <c r="BW26"/>
  <c r="CG55"/>
  <c r="CH247"/>
  <c r="CR99"/>
  <c r="BL390"/>
  <c r="CR155"/>
  <c r="CE23"/>
  <c r="BW25"/>
  <c r="BD395"/>
  <c r="BV224" i="8"/>
  <c r="BW224" s="1"/>
  <c r="CH239" i="7"/>
  <c r="DG200"/>
  <c r="BW48"/>
  <c r="CE46"/>
  <c r="DG216"/>
  <c r="CR123"/>
  <c r="CK185"/>
  <c r="AR391"/>
  <c r="CR118"/>
  <c r="BV197" i="8"/>
  <c r="BW197" s="1"/>
  <c r="CG50" i="7"/>
  <c r="CM279"/>
  <c r="CL100"/>
  <c r="CH177"/>
  <c r="BV58" i="8"/>
  <c r="BW58" s="1"/>
  <c r="CR256" i="7"/>
  <c r="CH234"/>
  <c r="CN262"/>
  <c r="CH19"/>
  <c r="BV121" i="8"/>
  <c r="BW121" s="1"/>
  <c r="BV111"/>
  <c r="BW111" s="1"/>
  <c r="DG65" i="7"/>
  <c r="BN381"/>
  <c r="CR223"/>
  <c r="CO200"/>
  <c r="CN131"/>
  <c r="CO191"/>
  <c r="CI176"/>
  <c r="CE25"/>
  <c r="BW27"/>
  <c r="CH126"/>
  <c r="CG230"/>
  <c r="CR95"/>
  <c r="CI226"/>
  <c r="CG76"/>
  <c r="AN382"/>
  <c r="BW130"/>
  <c r="CE128"/>
  <c r="CK149"/>
  <c r="AR388"/>
  <c r="DG274"/>
  <c r="CR14"/>
  <c r="CE44"/>
  <c r="BW46"/>
  <c r="CI88"/>
  <c r="BW125"/>
  <c r="CE123"/>
  <c r="CE160"/>
  <c r="CH77"/>
  <c r="AO382"/>
  <c r="CL134"/>
  <c r="CG85"/>
  <c r="CR11"/>
  <c r="CN19"/>
  <c r="BE381"/>
  <c r="DG71"/>
  <c r="DG240"/>
  <c r="CL155"/>
  <c r="CH48"/>
  <c r="DG194"/>
  <c r="BI389"/>
  <c r="CG123"/>
  <c r="CR79"/>
  <c r="CM242"/>
  <c r="CK189"/>
  <c r="CG213"/>
  <c r="BV110" i="8"/>
  <c r="BW110" s="1"/>
  <c r="CM229" i="7"/>
  <c r="CN160"/>
  <c r="CM51"/>
  <c r="CG218"/>
  <c r="CR248"/>
  <c r="CI213"/>
  <c r="DG66"/>
  <c r="BW137"/>
  <c r="CE135"/>
  <c r="BV248" i="8"/>
  <c r="BW248" s="1"/>
  <c r="BG383" i="7"/>
  <c r="CK273"/>
  <c r="AN387"/>
  <c r="CG136"/>
  <c r="DN392"/>
  <c r="BV107" i="8"/>
  <c r="BW107" s="1"/>
  <c r="DG73" i="7"/>
  <c r="CE48"/>
  <c r="BW50"/>
  <c r="BN384"/>
  <c r="DG101"/>
  <c r="CO194"/>
  <c r="CR258"/>
  <c r="CK146"/>
  <c r="CH87"/>
  <c r="CR181"/>
  <c r="BW223"/>
  <c r="CE221"/>
  <c r="DN396"/>
  <c r="DG44"/>
  <c r="CL181"/>
  <c r="CO120"/>
  <c r="CR169"/>
  <c r="CK95"/>
  <c r="CK208"/>
  <c r="DG74"/>
  <c r="BT384"/>
  <c r="CK162"/>
  <c r="AR389"/>
  <c r="CE129"/>
  <c r="BW131"/>
  <c r="CH226"/>
  <c r="DN384"/>
  <c r="CG79"/>
  <c r="DG232"/>
  <c r="CH8"/>
  <c r="BV129" i="8"/>
  <c r="BW129" s="1"/>
  <c r="CG171" i="7"/>
  <c r="BV35" i="8"/>
  <c r="BW35" s="1"/>
  <c r="CL275" i="7"/>
  <c r="CR235"/>
  <c r="CO261"/>
  <c r="DG151"/>
  <c r="CI259"/>
  <c r="CE17"/>
  <c r="BV104" i="8"/>
  <c r="BW104" s="1"/>
  <c r="BW154" i="7"/>
  <c r="CE152"/>
  <c r="CN94"/>
  <c r="CG62"/>
  <c r="CK131"/>
  <c r="CG45"/>
  <c r="DG255"/>
  <c r="CE187"/>
  <c r="BW189"/>
  <c r="DG262"/>
  <c r="BV265" i="8"/>
  <c r="BW265" s="1"/>
  <c r="BV249"/>
  <c r="BW249" s="1"/>
  <c r="BW232" i="7"/>
  <c r="CE230"/>
  <c r="DG252"/>
  <c r="DG207"/>
  <c r="CM66"/>
  <c r="BU387"/>
  <c r="BN390"/>
  <c r="DG173"/>
  <c r="BU392"/>
  <c r="CM194"/>
  <c r="BV32" i="8"/>
  <c r="BW32" s="1"/>
  <c r="DG196" i="7"/>
  <c r="BV256" i="8"/>
  <c r="BW256" s="1"/>
  <c r="BV10"/>
  <c r="BW10" s="1"/>
  <c r="CH64" i="7"/>
  <c r="BM389"/>
  <c r="BV28" i="8"/>
  <c r="BW28" s="1"/>
  <c r="CI215" i="7"/>
  <c r="BV152" i="8"/>
  <c r="BW152" s="1"/>
  <c r="DG174" i="7"/>
  <c r="AO383"/>
  <c r="CH89"/>
  <c r="CO170"/>
  <c r="CH171"/>
  <c r="BV264" i="8"/>
  <c r="BW264" s="1"/>
  <c r="BV157"/>
  <c r="BW157" s="1"/>
  <c r="BV30"/>
  <c r="BW30" s="1"/>
  <c r="CO16" i="7"/>
  <c r="CM199"/>
  <c r="BK391"/>
  <c r="CM272"/>
  <c r="BV44" i="8"/>
  <c r="BW44" s="1"/>
  <c r="CE61" i="7"/>
  <c r="BW63"/>
  <c r="CR194"/>
  <c r="DG158"/>
  <c r="CM62"/>
  <c r="CR159"/>
  <c r="CL189"/>
  <c r="DG131"/>
  <c r="CN224"/>
  <c r="CG115"/>
  <c r="AQ388"/>
  <c r="CM97"/>
  <c r="CH74"/>
  <c r="CL183"/>
  <c r="CO212"/>
  <c r="CG42"/>
  <c r="DG256"/>
  <c r="BV22" i="8"/>
  <c r="BW22" s="1"/>
  <c r="DG181" i="7"/>
  <c r="BV275" i="8"/>
  <c r="BW275" s="1"/>
  <c r="CI168" i="7"/>
  <c r="CK274"/>
  <c r="CM257"/>
  <c r="CN107"/>
  <c r="CE256"/>
  <c r="CR219"/>
  <c r="DG85"/>
  <c r="BW73"/>
  <c r="CE71"/>
  <c r="CH138"/>
  <c r="DG15"/>
  <c r="BV166" i="8"/>
  <c r="BW166" s="1"/>
  <c r="CG122" i="7"/>
  <c r="DG81"/>
  <c r="CI6"/>
  <c r="BH395"/>
  <c r="CH151"/>
  <c r="BI377"/>
  <c r="CL80"/>
  <c r="CR226"/>
  <c r="DG61"/>
  <c r="DG191"/>
  <c r="BV193" i="8"/>
  <c r="BW193" s="1"/>
  <c r="CE169" i="7"/>
  <c r="BW171"/>
  <c r="CG87"/>
  <c r="CR273"/>
  <c r="CM201"/>
  <c r="CE150"/>
  <c r="BW152"/>
  <c r="CR263"/>
  <c r="CG95"/>
  <c r="BE387"/>
  <c r="CH66"/>
  <c r="CH199"/>
  <c r="BU383"/>
  <c r="DG218"/>
  <c r="CG18"/>
  <c r="AM393"/>
  <c r="CH175"/>
  <c r="DG202"/>
  <c r="CH200"/>
  <c r="BW197"/>
  <c r="CE195"/>
  <c r="CI27"/>
  <c r="BV25" i="8"/>
  <c r="BW25" s="1"/>
  <c r="CH99" i="7"/>
  <c r="CG43"/>
  <c r="CL143"/>
  <c r="CL115"/>
  <c r="CL244"/>
  <c r="CE86"/>
  <c r="BW88"/>
  <c r="DG278"/>
  <c r="BM385"/>
  <c r="BV219" i="8"/>
  <c r="BW219" s="1"/>
  <c r="BV195"/>
  <c r="BW195" s="1"/>
  <c r="CN250" i="7"/>
  <c r="CE182"/>
  <c r="BW184"/>
  <c r="BI391"/>
  <c r="CK280"/>
  <c r="BW136"/>
  <c r="CE134"/>
  <c r="CR200"/>
  <c r="CG29"/>
  <c r="CE173"/>
  <c r="BV272" i="8"/>
  <c r="BW272" s="1"/>
  <c r="CN277" i="7"/>
  <c r="BW158"/>
  <c r="CE156"/>
  <c r="DG268"/>
  <c r="CM251"/>
  <c r="BV105" i="8"/>
  <c r="BW105" s="1"/>
  <c r="CL114" i="7"/>
  <c r="CG20"/>
  <c r="CN242"/>
  <c r="CR210"/>
  <c r="CG141"/>
  <c r="AU395"/>
  <c r="CN233"/>
  <c r="DG22"/>
  <c r="AP389"/>
  <c r="CI162"/>
  <c r="CG279"/>
  <c r="DN388"/>
  <c r="AN394"/>
  <c r="CG220"/>
  <c r="BV246" i="8"/>
  <c r="BW246" s="1"/>
  <c r="CI244" i="7"/>
  <c r="CH103"/>
  <c r="CN103"/>
  <c r="DG98"/>
  <c r="CH221"/>
  <c r="AO394"/>
  <c r="CE99"/>
  <c r="BW101"/>
  <c r="CE274"/>
  <c r="BW276"/>
  <c r="DG32"/>
  <c r="CK197"/>
  <c r="AR392"/>
  <c r="AN384"/>
  <c r="CG100"/>
  <c r="CG227"/>
  <c r="CN207"/>
  <c r="CK10"/>
  <c r="BW168"/>
  <c r="CE166"/>
  <c r="BV15" i="8"/>
  <c r="BW15" s="1"/>
  <c r="CG256" i="7"/>
  <c r="CG32"/>
  <c r="CE121"/>
  <c r="BW123"/>
  <c r="CG128"/>
  <c r="BM379"/>
  <c r="CH80"/>
  <c r="CE273"/>
  <c r="BW275"/>
  <c r="BW173"/>
  <c r="CE171"/>
  <c r="CH160"/>
  <c r="BW106"/>
  <c r="CE104"/>
  <c r="CH90"/>
  <c r="BV165" i="8"/>
  <c r="BW165" s="1"/>
  <c r="AT394" i="7"/>
  <c r="CM221"/>
  <c r="CI100"/>
  <c r="DG70"/>
  <c r="BU394"/>
  <c r="CH10"/>
  <c r="BW28"/>
  <c r="CE26"/>
  <c r="CI163"/>
  <c r="BU381"/>
  <c r="CO278"/>
  <c r="DG50"/>
  <c r="CG243"/>
  <c r="CG205"/>
  <c r="CG247"/>
  <c r="CM240"/>
  <c r="DG156"/>
  <c r="CG165"/>
  <c r="CL279"/>
  <c r="BM380"/>
  <c r="BW146"/>
  <c r="CE144"/>
  <c r="BT393"/>
  <c r="CL218"/>
  <c r="DG67"/>
  <c r="BV261" i="8"/>
  <c r="BW261" s="1"/>
  <c r="CR229" i="7"/>
  <c r="CG153"/>
  <c r="BV117" i="8"/>
  <c r="BW117" s="1"/>
  <c r="CM215" i="7"/>
  <c r="BV130" i="8"/>
  <c r="BW130" s="1"/>
  <c r="CR228" i="7"/>
  <c r="CG188"/>
  <c r="CR133"/>
  <c r="BM384"/>
  <c r="BV254" i="8"/>
  <c r="BW254" s="1"/>
  <c r="BV269"/>
  <c r="BW269" s="1"/>
  <c r="DG45" i="7"/>
  <c r="CN258"/>
  <c r="CG168"/>
  <c r="CE63"/>
  <c r="BW65"/>
  <c r="CL95"/>
  <c r="CM216"/>
  <c r="CI83"/>
  <c r="BG391"/>
  <c r="CN95"/>
  <c r="CE83"/>
  <c r="BW85"/>
  <c r="BW266"/>
  <c r="CE264"/>
  <c r="CR237"/>
  <c r="CG127"/>
  <c r="CR45"/>
  <c r="DG187"/>
  <c r="CH32"/>
  <c r="CH188"/>
  <c r="CM133"/>
  <c r="CG206"/>
  <c r="CE66"/>
  <c r="BW68"/>
  <c r="DG95"/>
  <c r="CO15"/>
  <c r="BV182" i="8"/>
  <c r="BW182" s="1"/>
  <c r="BV70"/>
  <c r="BW70" s="1"/>
  <c r="AO381" i="7"/>
  <c r="CH65"/>
  <c r="BJ393"/>
  <c r="CR98"/>
  <c r="CK14"/>
  <c r="CR106"/>
  <c r="CH59"/>
  <c r="BW260"/>
  <c r="CE258"/>
  <c r="CG52"/>
  <c r="AN380"/>
  <c r="DG162"/>
  <c r="BN389"/>
  <c r="CE126"/>
  <c r="BW128"/>
  <c r="CL15"/>
  <c r="CH266"/>
  <c r="CH123"/>
  <c r="CH246"/>
  <c r="DG198"/>
  <c r="CH202"/>
  <c r="CH270"/>
  <c r="CG104"/>
  <c r="CI275"/>
  <c r="DG111"/>
  <c r="AM395"/>
  <c r="CL161"/>
  <c r="BV61" i="8"/>
  <c r="BW61" s="1"/>
  <c r="CR178" i="7"/>
  <c r="CR128"/>
  <c r="CG215"/>
  <c r="BW151"/>
  <c r="CE149"/>
  <c r="BW29"/>
  <c r="CE27"/>
  <c r="BW141"/>
  <c r="CE139"/>
  <c r="BV230" i="8"/>
  <c r="BW230" s="1"/>
  <c r="CM210" i="7"/>
  <c r="CG158"/>
  <c r="BV260" i="8"/>
  <c r="BW260" s="1"/>
  <c r="CR111" i="7"/>
  <c r="DG152"/>
  <c r="BV43" i="8"/>
  <c r="BW43" s="1"/>
  <c r="CN87" i="7"/>
  <c r="CH146"/>
  <c r="DG242"/>
  <c r="CH167"/>
  <c r="CO160"/>
  <c r="BV223" i="8"/>
  <c r="BW223" s="1"/>
  <c r="CG250" i="7"/>
  <c r="CO117"/>
  <c r="DG104"/>
  <c r="CN201"/>
  <c r="CI240"/>
  <c r="CG211"/>
  <c r="CO175"/>
  <c r="CL230"/>
  <c r="DG212"/>
  <c r="CR208"/>
  <c r="AY378"/>
  <c r="CR29"/>
  <c r="CH22"/>
  <c r="CN216"/>
  <c r="BV191" i="8"/>
  <c r="BW191" s="1"/>
  <c r="CK220" i="7"/>
  <c r="CK158"/>
  <c r="CM278"/>
  <c r="CM207"/>
  <c r="CE249"/>
  <c r="BW251"/>
  <c r="AY387"/>
  <c r="CR137"/>
  <c r="AQ393"/>
  <c r="CM253"/>
  <c r="CK53"/>
  <c r="AR380"/>
  <c r="CE95"/>
  <c r="BW97"/>
  <c r="CM230"/>
  <c r="CR42"/>
  <c r="CG267"/>
  <c r="CG80"/>
  <c r="CG146"/>
  <c r="CI174"/>
  <c r="DG147"/>
  <c r="CH14"/>
  <c r="CR254"/>
  <c r="CH56"/>
  <c r="DN390"/>
  <c r="CG276"/>
  <c r="DG254"/>
  <c r="BV203" i="8"/>
  <c r="BW203" s="1"/>
  <c r="CN239" i="7"/>
  <c r="AU394"/>
  <c r="CN221"/>
  <c r="CO198"/>
  <c r="BA393"/>
  <c r="CK188"/>
  <c r="CN106"/>
  <c r="DG230"/>
  <c r="BT392"/>
  <c r="BV181" i="8"/>
  <c r="BW181" s="1"/>
  <c r="CN112" i="7"/>
  <c r="CK100"/>
  <c r="CE164"/>
  <c r="BW166"/>
  <c r="CM105"/>
  <c r="CR268"/>
  <c r="CG121"/>
  <c r="CM277"/>
  <c r="CE217"/>
  <c r="BW219"/>
  <c r="CE153"/>
  <c r="BW155"/>
  <c r="CK157"/>
  <c r="CI269"/>
  <c r="BM392"/>
  <c r="CK196"/>
  <c r="DG179"/>
  <c r="BE394"/>
  <c r="CG133"/>
  <c r="DG88"/>
  <c r="CH212"/>
  <c r="CH127"/>
  <c r="CI39"/>
  <c r="CH271"/>
  <c r="CG99"/>
  <c r="DG112"/>
  <c r="CO121"/>
  <c r="CE19"/>
  <c r="BW190"/>
  <c r="CE188"/>
  <c r="CR240"/>
  <c r="CE15"/>
  <c r="DG14"/>
  <c r="CL130"/>
  <c r="CH42"/>
  <c r="CR243"/>
  <c r="BG396"/>
  <c r="AP391"/>
  <c r="CI185"/>
  <c r="BV16" i="8"/>
  <c r="BW16" s="1"/>
  <c r="CI202" i="7"/>
  <c r="BC380"/>
  <c r="CH52"/>
  <c r="CN88"/>
  <c r="DG249"/>
  <c r="CM193"/>
  <c r="BV250" i="8"/>
  <c r="BW250" s="1"/>
  <c r="CM134" i="7"/>
  <c r="CE194"/>
  <c r="BW196"/>
  <c r="CG48"/>
  <c r="CI136"/>
  <c r="CG265"/>
  <c r="CN212"/>
  <c r="CH192"/>
  <c r="BI388"/>
  <c r="BC389"/>
  <c r="BM395"/>
  <c r="DG38"/>
  <c r="BW86"/>
  <c r="CE84"/>
  <c r="CG97"/>
  <c r="DG243"/>
  <c r="CH104"/>
  <c r="CI261"/>
  <c r="DG236"/>
  <c r="CG160"/>
  <c r="CH250"/>
  <c r="CI256"/>
  <c r="CL248"/>
  <c r="CE54"/>
  <c r="BW56"/>
  <c r="CR262"/>
  <c r="CE39"/>
  <c r="BW41"/>
  <c r="CL33"/>
  <c r="CH73"/>
  <c r="CL46"/>
  <c r="CG37"/>
  <c r="CG54"/>
  <c r="BV6" i="8"/>
  <c r="CE279" i="7"/>
  <c r="BW281"/>
  <c r="CG259"/>
  <c r="CG138"/>
  <c r="BV186" i="8"/>
  <c r="BW186" s="1"/>
  <c r="CH193" i="7"/>
  <c r="CK231"/>
  <c r="DG103"/>
  <c r="CH143"/>
  <c r="CH40"/>
  <c r="CL180"/>
  <c r="CN73"/>
  <c r="DG186"/>
  <c r="CL196"/>
  <c r="CR39"/>
  <c r="BV207" i="8"/>
  <c r="BW207" s="1"/>
  <c r="CL225" i="7"/>
  <c r="CG132"/>
  <c r="BV208" i="8"/>
  <c r="BW208" s="1"/>
  <c r="CN39" i="7"/>
  <c r="CL156"/>
  <c r="BN394"/>
  <c r="DG221"/>
  <c r="CH105"/>
  <c r="CH130"/>
  <c r="BV62" i="8"/>
  <c r="BW62" s="1"/>
  <c r="CI118" i="7"/>
  <c r="BV237" i="8"/>
  <c r="BW237" s="1"/>
  <c r="CL141" i="7"/>
  <c r="BV209" i="8"/>
  <c r="BW209" s="1"/>
  <c r="AS389" i="7"/>
  <c r="CL162"/>
  <c r="CL163"/>
  <c r="BV137" i="8"/>
  <c r="BW137" s="1"/>
  <c r="CK85" i="7"/>
  <c r="CK15"/>
  <c r="CE6"/>
  <c r="CH220"/>
  <c r="CR189"/>
  <c r="CN178"/>
  <c r="CM184"/>
  <c r="CI229"/>
  <c r="CN53"/>
  <c r="AU380"/>
  <c r="CR97"/>
  <c r="BV83" i="8"/>
  <c r="BW83" s="1"/>
  <c r="BW36" i="7"/>
  <c r="CE34"/>
  <c r="BW32"/>
  <c r="CE30"/>
  <c r="CR205"/>
  <c r="BV176" i="8"/>
  <c r="BW176" s="1"/>
  <c r="BW111" i="7"/>
  <c r="CE109"/>
  <c r="CN240"/>
  <c r="CG71"/>
  <c r="CH207"/>
  <c r="DN389"/>
  <c r="CI146"/>
  <c r="CK54"/>
  <c r="CO225"/>
  <c r="DG31"/>
  <c r="BV268" i="8"/>
  <c r="BW268" s="1"/>
  <c r="CG46" i="7"/>
  <c r="CM90"/>
  <c r="AY390"/>
  <c r="CR173"/>
  <c r="DG149"/>
  <c r="BN388"/>
  <c r="CL187"/>
  <c r="CG44"/>
  <c r="BW59"/>
  <c r="CE57"/>
  <c r="CG199"/>
  <c r="BT391"/>
  <c r="CH47"/>
  <c r="CH165"/>
  <c r="BN383"/>
  <c r="DG89"/>
  <c r="BV100" i="8"/>
  <c r="BW100" s="1"/>
  <c r="BV7"/>
  <c r="BW7" s="1"/>
  <c r="CR101" i="7"/>
  <c r="AY384"/>
  <c r="CE167"/>
  <c r="BW169"/>
  <c r="CI249"/>
  <c r="DG46"/>
  <c r="CH194"/>
  <c r="DG123"/>
  <c r="CH180"/>
  <c r="BV76" i="8"/>
  <c r="BW76" s="1"/>
  <c r="DG157" i="7"/>
  <c r="DG213"/>
  <c r="CN133"/>
  <c r="BV108" i="8"/>
  <c r="BW108" s="1"/>
  <c r="BV63"/>
  <c r="BW63" s="1"/>
  <c r="AQ386" i="7"/>
  <c r="CR31"/>
  <c r="DG220"/>
  <c r="CO270"/>
  <c r="CK64"/>
  <c r="CG75"/>
  <c r="CG257"/>
  <c r="BL395"/>
  <c r="CN157"/>
  <c r="CI207"/>
  <c r="CL213"/>
  <c r="BB395"/>
  <c r="CG129"/>
  <c r="CE174"/>
  <c r="CO154"/>
  <c r="CH49"/>
  <c r="CM132"/>
  <c r="BV99" i="8"/>
  <c r="BW99" s="1"/>
  <c r="CE74" i="7"/>
  <c r="BW76"/>
  <c r="CI224"/>
  <c r="CE242"/>
  <c r="BW244"/>
  <c r="BW71"/>
  <c r="CE69"/>
  <c r="CH163"/>
  <c r="DG141"/>
  <c r="CE35"/>
  <c r="BW37"/>
  <c r="DG239"/>
  <c r="CM177"/>
  <c r="DG51"/>
  <c r="CG194"/>
  <c r="CH38"/>
  <c r="DG87"/>
  <c r="BV235" i="8"/>
  <c r="BW235" s="1"/>
  <c r="CG139" i="7"/>
  <c r="CH190"/>
  <c r="CG278"/>
  <c r="CI65"/>
  <c r="AP381"/>
  <c r="CH245"/>
  <c r="AO396"/>
  <c r="CG201"/>
  <c r="CL182"/>
  <c r="BV175" i="8"/>
  <c r="BW175" s="1"/>
  <c r="CG143" i="7"/>
  <c r="DG34"/>
  <c r="CR114"/>
  <c r="DG132"/>
  <c r="CR252"/>
  <c r="CR231"/>
  <c r="CG96"/>
  <c r="CL276"/>
  <c r="CK133"/>
  <c r="CO203"/>
  <c r="CE202"/>
  <c r="BW204"/>
  <c r="BW280"/>
  <c r="CE278"/>
  <c r="DG234"/>
  <c r="CR57"/>
  <c r="CO190"/>
  <c r="BV89" i="8"/>
  <c r="BW89" s="1"/>
  <c r="CO89" i="7"/>
  <c r="AV383"/>
  <c r="CN59"/>
  <c r="CE189"/>
  <c r="BW191"/>
  <c r="BV168" i="8"/>
  <c r="BW168" s="1"/>
  <c r="CO275" i="7"/>
  <c r="CE91"/>
  <c r="BW93"/>
  <c r="BW248"/>
  <c r="CE246"/>
  <c r="AW395"/>
  <c r="CG38"/>
  <c r="CH215"/>
  <c r="CR125"/>
  <c r="AY386"/>
  <c r="BV143" i="8"/>
  <c r="BW143" s="1"/>
  <c r="BB390" i="7"/>
  <c r="BC394"/>
  <c r="BW230"/>
  <c r="CE228"/>
  <c r="BT386"/>
  <c r="CL132"/>
  <c r="CO84"/>
  <c r="DG270"/>
  <c r="CN165"/>
  <c r="CO246"/>
  <c r="CG102"/>
  <c r="CR48"/>
  <c r="CR144"/>
  <c r="DG94"/>
  <c r="BV216" i="8"/>
  <c r="BW216" s="1"/>
  <c r="CM226" i="7"/>
  <c r="CI273"/>
  <c r="CG113"/>
  <c r="CG137"/>
  <c r="CH189"/>
  <c r="BV140" i="8"/>
  <c r="BW140" s="1"/>
  <c r="CG204" i="7"/>
  <c r="CH218"/>
  <c r="CE76"/>
  <c r="AL382"/>
  <c r="CO258"/>
  <c r="CN164"/>
  <c r="CO201"/>
  <c r="CK201"/>
  <c r="CH117"/>
  <c r="CG195"/>
  <c r="CM260"/>
  <c r="BH387"/>
  <c r="BV204" i="8"/>
  <c r="BW204" s="1"/>
  <c r="CG47" i="7"/>
  <c r="AR393"/>
  <c r="CK209"/>
  <c r="CH120"/>
  <c r="BW89"/>
  <c r="CE87"/>
  <c r="CH152"/>
  <c r="CG200"/>
  <c r="CR73"/>
  <c r="BT387"/>
  <c r="DG96"/>
  <c r="CE197"/>
  <c r="BW199"/>
  <c r="BV53" i="8"/>
  <c r="BW53" s="1"/>
  <c r="DG106" i="7"/>
  <c r="BV215" i="8"/>
  <c r="BW215" s="1"/>
  <c r="AL381" i="7"/>
  <c r="CE64"/>
  <c r="CR64"/>
  <c r="CG277"/>
  <c r="CR36"/>
  <c r="CN139"/>
  <c r="CR158"/>
  <c r="CG140"/>
  <c r="CG81"/>
  <c r="BW99"/>
  <c r="CE97"/>
  <c r="CR102"/>
  <c r="DG241"/>
  <c r="CG241"/>
  <c r="CR80"/>
  <c r="DG60"/>
  <c r="BW96"/>
  <c r="CE94"/>
  <c r="CG112"/>
  <c r="AN385"/>
  <c r="BW183"/>
  <c r="CE181"/>
  <c r="CG172"/>
  <c r="AN390"/>
  <c r="BV174" i="8"/>
  <c r="BW174" s="1"/>
  <c r="CK194" i="7"/>
  <c r="CH93"/>
  <c r="CG114"/>
  <c r="DG145"/>
  <c r="CG238"/>
  <c r="CR250"/>
  <c r="AP376"/>
  <c r="CL260"/>
  <c r="CR177"/>
  <c r="CL258"/>
  <c r="CO268"/>
  <c r="CE216"/>
  <c r="BW218"/>
  <c r="CR154"/>
  <c r="CG91"/>
  <c r="CH86"/>
  <c r="CL265"/>
  <c r="CH267"/>
  <c r="BU388"/>
  <c r="CN118"/>
  <c r="CM241"/>
  <c r="CK141"/>
  <c r="DG225"/>
  <c r="BV210" i="8"/>
  <c r="BW210" s="1"/>
  <c r="CG269" i="7"/>
  <c r="BW256"/>
  <c r="CE254"/>
  <c r="BV37" i="8"/>
  <c r="BW37" s="1"/>
  <c r="CH88" i="7"/>
  <c r="CE124"/>
  <c r="AL386"/>
  <c r="BT396"/>
  <c r="CR179"/>
  <c r="CH54"/>
  <c r="BV9" i="8"/>
  <c r="BW9" s="1"/>
  <c r="CG254" i="7"/>
  <c r="BB391"/>
  <c r="AZ379"/>
  <c r="CE12"/>
  <c r="BT395"/>
  <c r="CI169"/>
  <c r="CR55"/>
  <c r="BT381"/>
  <c r="CL57"/>
  <c r="CM271"/>
  <c r="BN391"/>
  <c r="DG185"/>
  <c r="BV41" i="8"/>
  <c r="BW41" s="1"/>
  <c r="DG224" i="7"/>
  <c r="CR46"/>
  <c r="CM28"/>
  <c r="CL11"/>
  <c r="BV112" i="8"/>
  <c r="BW112" s="1"/>
  <c r="BV91"/>
  <c r="BW91" s="1"/>
  <c r="CG105" i="7"/>
  <c r="BA394"/>
  <c r="DG82"/>
  <c r="CI270"/>
  <c r="BV138" i="8"/>
  <c r="BW138" s="1"/>
  <c r="BW79" i="7"/>
  <c r="CE77"/>
  <c r="BV180" i="8"/>
  <c r="BW180" s="1"/>
  <c r="CG260" i="7"/>
  <c r="CR224"/>
  <c r="CN223"/>
  <c r="CG66"/>
  <c r="CG90"/>
  <c r="CE261"/>
  <c r="BW263"/>
  <c r="CH254"/>
  <c r="BV211" i="8"/>
  <c r="BW211" s="1"/>
  <c r="CH81" i="7"/>
  <c r="CK121"/>
  <c r="CM232"/>
  <c r="CL242"/>
  <c r="CH69"/>
  <c r="CH33"/>
  <c r="CR49"/>
  <c r="DG72"/>
  <c r="BU386"/>
  <c r="CH7"/>
  <c r="CH224"/>
  <c r="AV395"/>
  <c r="CO233"/>
  <c r="CE223"/>
  <c r="BW225"/>
  <c r="CR199"/>
  <c r="CG135"/>
  <c r="BL376"/>
  <c r="CG19"/>
  <c r="BV173" i="8"/>
  <c r="BW173" s="1"/>
  <c r="CN195" i="7"/>
  <c r="CE73"/>
  <c r="BW75"/>
  <c r="CN196"/>
  <c r="CH23"/>
  <c r="CI262"/>
  <c r="CM247"/>
  <c r="BW134"/>
  <c r="CE132"/>
  <c r="BV263" i="8"/>
  <c r="BW263" s="1"/>
  <c r="BG393" i="7"/>
  <c r="DG48"/>
  <c r="CE193"/>
  <c r="BW195"/>
  <c r="CL249"/>
  <c r="BW49"/>
  <c r="CE47"/>
  <c r="CH195"/>
  <c r="CE211"/>
  <c r="BW213"/>
  <c r="DG246"/>
  <c r="DG219"/>
  <c r="CO182"/>
  <c r="AQ376"/>
  <c r="CR167"/>
  <c r="CO196"/>
  <c r="CI153"/>
  <c r="CM244"/>
  <c r="CL201"/>
  <c r="CM198"/>
  <c r="BV163" i="8"/>
  <c r="BW163" s="1"/>
  <c r="CR108" i="7"/>
  <c r="CH63"/>
  <c r="DG171"/>
  <c r="AM379"/>
  <c r="AY383"/>
  <c r="CR89"/>
  <c r="CM100"/>
  <c r="CM186"/>
  <c r="CR152"/>
  <c r="CI221"/>
  <c r="AP394"/>
  <c r="CH231"/>
  <c r="BJ388"/>
  <c r="BV69" i="8"/>
  <c r="BW69" s="1"/>
  <c r="BV239"/>
  <c r="BW239" s="1"/>
  <c r="DG180" i="7"/>
  <c r="CN30"/>
  <c r="CE75"/>
  <c r="BW77"/>
  <c r="CR279"/>
  <c r="CG89"/>
  <c r="AQ395"/>
  <c r="CG63"/>
  <c r="CE226"/>
  <c r="BW228"/>
  <c r="CK227"/>
  <c r="DN393"/>
  <c r="CR91"/>
  <c r="BV13" i="8"/>
  <c r="BW13" s="1"/>
  <c r="CN84" i="7"/>
  <c r="AL384"/>
  <c r="CE100"/>
  <c r="DG133"/>
  <c r="CO274"/>
  <c r="AO379"/>
  <c r="CH41"/>
  <c r="CN200"/>
  <c r="CI191"/>
  <c r="CN15"/>
  <c r="CI133"/>
  <c r="CK88"/>
  <c r="CL124"/>
  <c r="BE395"/>
  <c r="CE85"/>
  <c r="BW87"/>
  <c r="CL154"/>
  <c r="CR166"/>
  <c r="CK241"/>
  <c r="CM88"/>
  <c r="DG12"/>
  <c r="BW67"/>
  <c r="CE65"/>
  <c r="BV276" i="8"/>
  <c r="BW276" s="1"/>
  <c r="CE232" i="7"/>
  <c r="AL395"/>
  <c r="BV93" i="8"/>
  <c r="BW93" s="1"/>
  <c r="CN154" i="7"/>
  <c r="DG172"/>
  <c r="CG24"/>
  <c r="CE210"/>
  <c r="BW212"/>
  <c r="CO103"/>
  <c r="CM181"/>
  <c r="CL14"/>
  <c r="CO224"/>
  <c r="DN385"/>
  <c r="CE163"/>
  <c r="BW165"/>
  <c r="CL190"/>
  <c r="DG57"/>
  <c r="CH155"/>
  <c r="DN383"/>
  <c r="CM176"/>
  <c r="BV241" i="8"/>
  <c r="BW241" s="1"/>
  <c r="BV88"/>
  <c r="BW88" s="1"/>
  <c r="BW214" i="7"/>
  <c r="CE212"/>
  <c r="CM63"/>
  <c r="CG175"/>
  <c r="BF394"/>
  <c r="CR119"/>
  <c r="CI112"/>
  <c r="CN92"/>
  <c r="CG166"/>
  <c r="DG43"/>
  <c r="CE239"/>
  <c r="BW241"/>
  <c r="CE32"/>
  <c r="BW34"/>
  <c r="CG110"/>
  <c r="CI271"/>
  <c r="CR244"/>
  <c r="CR103"/>
  <c r="CG203"/>
  <c r="CG145"/>
  <c r="CH205"/>
  <c r="CG108"/>
  <c r="CI184"/>
  <c r="BW167"/>
  <c r="CE165"/>
  <c r="CH72"/>
  <c r="BV179" i="8"/>
  <c r="BW179" s="1"/>
  <c r="CN145" i="7"/>
  <c r="BN380"/>
  <c r="DG53"/>
  <c r="BA391"/>
  <c r="CG130"/>
  <c r="CL214"/>
  <c r="DG166"/>
  <c r="CN48"/>
  <c r="BV78" i="8"/>
  <c r="BW78" s="1"/>
  <c r="CI223" i="7"/>
  <c r="BW170"/>
  <c r="CE168"/>
  <c r="BH393"/>
  <c r="BA385"/>
  <c r="CH12"/>
  <c r="BV184" i="8"/>
  <c r="BW184" s="1"/>
  <c r="DG150" i="7"/>
  <c r="CH227"/>
  <c r="CR93"/>
  <c r="CH257"/>
  <c r="CM220"/>
  <c r="CM249"/>
  <c r="CL10"/>
  <c r="BW227"/>
  <c r="CE225"/>
  <c r="CG68"/>
  <c r="BW185"/>
  <c r="CE183"/>
  <c r="CO266"/>
  <c r="CR227"/>
  <c r="CH208"/>
  <c r="CH142"/>
  <c r="BV164" i="8"/>
  <c r="BW164" s="1"/>
  <c r="CG229" i="7"/>
  <c r="CR277"/>
  <c r="BW129"/>
  <c r="CE127"/>
  <c r="BW80"/>
  <c r="CE78"/>
  <c r="CH34"/>
  <c r="BV101" i="8"/>
  <c r="BW101" s="1"/>
  <c r="CK50" i="7"/>
  <c r="CR100"/>
  <c r="CH128"/>
  <c r="BV183" i="8"/>
  <c r="BW183" s="1"/>
  <c r="CG232" i="7"/>
  <c r="AN395"/>
  <c r="BV171" i="8"/>
  <c r="BW171" s="1"/>
  <c r="BV42"/>
  <c r="BW42" s="1"/>
  <c r="BV65"/>
  <c r="BW65" s="1"/>
  <c r="CR192" i="7"/>
  <c r="CH84"/>
  <c r="CE138"/>
  <c r="BW140"/>
  <c r="CM188"/>
  <c r="DG201"/>
  <c r="CG58"/>
  <c r="CG34"/>
  <c r="CI236"/>
  <c r="CL273"/>
  <c r="CG82"/>
  <c r="CE146"/>
  <c r="BW148"/>
  <c r="CH30"/>
  <c r="CH141"/>
  <c r="CG224"/>
  <c r="BV79" i="8"/>
  <c r="BW79" s="1"/>
  <c r="CH139" i="7"/>
  <c r="CG25"/>
  <c r="BV77" i="8"/>
  <c r="BW77" s="1"/>
  <c r="CR274" i="7"/>
  <c r="CI217"/>
  <c r="CE215"/>
  <c r="BW217"/>
  <c r="BV149" i="8"/>
  <c r="BW149" s="1"/>
  <c r="BW38" i="7"/>
  <c r="CE36"/>
  <c r="BM381"/>
  <c r="CI165"/>
  <c r="CE238"/>
  <c r="BW240"/>
  <c r="CO119"/>
  <c r="CG39"/>
  <c r="CI149"/>
  <c r="AP388"/>
  <c r="CR143"/>
  <c r="BV142" i="8"/>
  <c r="BW142" s="1"/>
  <c r="BV131"/>
  <c r="BW131" s="1"/>
  <c r="CE96" i="7"/>
  <c r="BW98"/>
  <c r="CL94"/>
  <c r="CG98"/>
  <c r="CR172"/>
  <c r="BK383"/>
  <c r="CH211"/>
  <c r="CG249"/>
  <c r="DG142"/>
  <c r="DG159"/>
  <c r="CG179"/>
  <c r="CM254"/>
  <c r="CE170"/>
  <c r="BW172"/>
  <c r="CL235"/>
  <c r="BA379"/>
  <c r="BV262" i="8"/>
  <c r="BW262" s="1"/>
  <c r="BW261" i="7"/>
  <c r="CE259"/>
  <c r="CG186"/>
  <c r="CN68"/>
  <c r="CK134"/>
  <c r="BW220"/>
  <c r="CE218"/>
  <c r="CL199"/>
  <c r="AN386"/>
  <c r="CG124"/>
  <c r="CG72"/>
  <c r="BV14" i="8"/>
  <c r="BW14" s="1"/>
  <c r="CH106" i="7"/>
  <c r="CE151"/>
  <c r="BW153"/>
  <c r="CR94"/>
  <c r="BW269"/>
  <c r="CE267"/>
  <c r="BW45"/>
  <c r="CE43"/>
  <c r="AO389"/>
  <c r="CH162"/>
  <c r="DG41"/>
  <c r="BN379"/>
  <c r="DG204"/>
  <c r="CG116"/>
  <c r="CK165"/>
  <c r="CL171"/>
  <c r="CO273"/>
  <c r="BV214" i="8"/>
  <c r="BW214" s="1"/>
  <c r="BW107" i="7"/>
  <c r="CE105"/>
  <c r="AO385"/>
  <c r="CH113"/>
  <c r="DG195"/>
  <c r="CE16"/>
  <c r="AL377"/>
  <c r="DG215"/>
  <c r="BV55" i="8"/>
  <c r="BW55" s="1"/>
  <c r="BW143" i="7"/>
  <c r="CE141"/>
  <c r="BV103" i="8"/>
  <c r="BW103" s="1"/>
  <c r="CR68" i="7"/>
  <c r="CN226"/>
  <c r="CI208"/>
  <c r="BV238" i="8"/>
  <c r="BW238" s="1"/>
  <c r="DG127" i="7"/>
  <c r="DN382"/>
  <c r="DG33"/>
  <c r="CO180"/>
  <c r="BV34" i="8"/>
  <c r="BW34" s="1"/>
  <c r="DG197" i="7"/>
  <c r="BN392"/>
  <c r="CR66"/>
  <c r="BM396"/>
  <c r="AO384"/>
  <c r="CH101"/>
  <c r="BV74" i="8"/>
  <c r="BW74" s="1"/>
  <c r="CG69" i="7"/>
  <c r="CR220"/>
  <c r="BV201" i="8"/>
  <c r="BW201" s="1"/>
  <c r="DG115" i="7"/>
  <c r="DG109"/>
  <c r="CI264"/>
  <c r="CR135"/>
  <c r="CG193"/>
  <c r="CE20"/>
  <c r="BW22"/>
  <c r="CO131"/>
  <c r="BW236"/>
  <c r="CE234"/>
  <c r="CG173"/>
  <c r="CH67"/>
  <c r="BW203"/>
  <c r="CE201"/>
  <c r="BV29" i="8"/>
  <c r="BW29" s="1"/>
  <c r="BW233" i="7"/>
  <c r="CE231"/>
  <c r="BV160" i="8"/>
  <c r="BW160" s="1"/>
  <c r="BV109"/>
  <c r="BW109" s="1"/>
  <c r="BW82" i="7"/>
  <c r="CE80"/>
  <c r="BV68" i="8"/>
  <c r="BW68" s="1"/>
  <c r="CE157" i="7"/>
  <c r="BW159"/>
  <c r="BV106" i="8"/>
  <c r="BW106" s="1"/>
  <c r="CL262" i="7"/>
  <c r="BU391"/>
  <c r="CH15"/>
  <c r="CK204"/>
  <c r="BW182"/>
  <c r="CE180"/>
  <c r="CH182"/>
  <c r="CH51"/>
  <c r="CH83"/>
  <c r="CH223"/>
  <c r="DG11"/>
  <c r="CR266"/>
  <c r="CM26"/>
  <c r="BW278"/>
  <c r="CE276"/>
  <c r="CR151"/>
  <c r="CO255"/>
  <c r="CG245"/>
  <c r="CG86"/>
  <c r="BW226"/>
  <c r="CE224"/>
  <c r="CR78"/>
  <c r="CE116"/>
  <c r="BW118"/>
  <c r="BV162" i="8"/>
  <c r="BW162" s="1"/>
  <c r="CL278" i="7"/>
  <c r="AS377"/>
  <c r="CL17"/>
  <c r="BV244" i="8"/>
  <c r="BW244" s="1"/>
  <c r="CR84" i="7"/>
  <c r="CO229"/>
  <c r="DG163"/>
  <c r="CK252"/>
  <c r="DG199"/>
  <c r="CL216"/>
  <c r="CI64"/>
  <c r="CG88"/>
  <c r="AN383"/>
  <c r="CH92"/>
  <c r="CG84"/>
  <c r="CH206"/>
  <c r="BV252" i="8"/>
  <c r="BW252" s="1"/>
  <c r="BW112" i="7"/>
  <c r="CE110"/>
  <c r="CN237"/>
  <c r="BV66" i="8"/>
  <c r="BW66" s="1"/>
  <c r="CR176" i="7"/>
  <c r="DG54"/>
  <c r="BV198" i="8"/>
  <c r="BW198" s="1"/>
  <c r="DG143" i="7"/>
  <c r="CR122"/>
  <c r="CG271"/>
  <c r="CH217"/>
  <c r="AQ383"/>
  <c r="CI99"/>
  <c r="CK106"/>
  <c r="AM387"/>
  <c r="CL277"/>
  <c r="DG138"/>
  <c r="CH148"/>
  <c r="CN134"/>
  <c r="BN393"/>
  <c r="DG209"/>
  <c r="BV161" i="8"/>
  <c r="BW161" s="1"/>
  <c r="CG240" i="7"/>
  <c r="BM383"/>
  <c r="CN122"/>
  <c r="CK275"/>
  <c r="CO100"/>
  <c r="DG84"/>
  <c r="CH225"/>
  <c r="BV169" i="8"/>
  <c r="BW169" s="1"/>
  <c r="CE120" i="7"/>
  <c r="BW122"/>
  <c r="CI104"/>
  <c r="BV80" i="8"/>
  <c r="BW80" s="1"/>
  <c r="DG161" i="7"/>
  <c r="CE179"/>
  <c r="BW181"/>
  <c r="CR246"/>
  <c r="CI143"/>
  <c r="DG93"/>
  <c r="BV50" i="8"/>
  <c r="BW50" s="1"/>
  <c r="DG222" i="7"/>
  <c r="DG165"/>
  <c r="CE190"/>
  <c r="BW192"/>
  <c r="CO122"/>
  <c r="CK199"/>
  <c r="CH43"/>
  <c r="DG121"/>
  <c r="CE108"/>
  <c r="BW110"/>
  <c r="DG264"/>
  <c r="CN269"/>
  <c r="DG247"/>
  <c r="CH20"/>
  <c r="CM23"/>
  <c r="DN379"/>
  <c r="BE396"/>
  <c r="CE8"/>
  <c r="CI122"/>
  <c r="DG178"/>
  <c r="CG144"/>
  <c r="DN398"/>
  <c r="CE137"/>
  <c r="BW139"/>
  <c r="CG187"/>
  <c r="CL99"/>
  <c r="CI55"/>
  <c r="CG263"/>
  <c r="DG124"/>
  <c r="CR134"/>
  <c r="CR267"/>
  <c r="CG275"/>
  <c r="BU385"/>
  <c r="CI44"/>
  <c r="BV266" i="8"/>
  <c r="BW266" s="1"/>
  <c r="CK52" i="7"/>
  <c r="DG69"/>
  <c r="CE263"/>
  <c r="BW265"/>
  <c r="DG76"/>
  <c r="CO206"/>
  <c r="CM219"/>
  <c r="BV158" i="8"/>
  <c r="BW158" s="1"/>
  <c r="DG117" i="7"/>
  <c r="BV38" i="8"/>
  <c r="BW38" s="1"/>
  <c r="CG169" i="7"/>
  <c r="CN198"/>
  <c r="BW119"/>
  <c r="CE117"/>
  <c r="DG280"/>
  <c r="CK90"/>
  <c r="CE9"/>
  <c r="CR198"/>
  <c r="BW58"/>
  <c r="CE56"/>
  <c r="AL379"/>
  <c r="CE40"/>
  <c r="DG52"/>
  <c r="CR211"/>
  <c r="BV60" i="8"/>
  <c r="BW60" s="1"/>
  <c r="BV233"/>
  <c r="BW233" s="1"/>
  <c r="BW35" i="7"/>
  <c r="CE33"/>
  <c r="CR215"/>
  <c r="CH252"/>
  <c r="CK251"/>
  <c r="CN110"/>
  <c r="CR74"/>
  <c r="CN230"/>
  <c r="CR251"/>
  <c r="CR44"/>
  <c r="CL67"/>
  <c r="DG228"/>
  <c r="DG146"/>
  <c r="BW211"/>
  <c r="CE209"/>
  <c r="CG190"/>
  <c r="DG175"/>
  <c r="CK122"/>
  <c r="CR62"/>
  <c r="CH109"/>
  <c r="CH60"/>
  <c r="CI132"/>
  <c r="CR188"/>
  <c r="AY388"/>
  <c r="CR149"/>
  <c r="CR56"/>
  <c r="CH79"/>
  <c r="DG130"/>
  <c r="CH45"/>
  <c r="CI41"/>
  <c r="AP379"/>
  <c r="CR212"/>
  <c r="CR124"/>
  <c r="BV85" i="8"/>
  <c r="BW85" s="1"/>
  <c r="CR238" i="7"/>
  <c r="CO248"/>
  <c r="CO239"/>
  <c r="CE14"/>
  <c r="CG253"/>
  <c r="CG273"/>
  <c r="CE41"/>
  <c r="BW43"/>
  <c r="DG206"/>
  <c r="BV247" i="8"/>
  <c r="BW247" s="1"/>
  <c r="CR153" i="7"/>
  <c r="CL203"/>
  <c r="CI255"/>
  <c r="BV136" i="8"/>
  <c r="BW136" s="1"/>
  <c r="CR184" i="7"/>
  <c r="DG266"/>
  <c r="BV240" i="8"/>
  <c r="BW240" s="1"/>
  <c r="CG217" i="7"/>
  <c r="BV47" i="8"/>
  <c r="BW47" s="1"/>
  <c r="CK260" i="7"/>
  <c r="CL194"/>
  <c r="CL52"/>
  <c r="AN389"/>
  <c r="CG161"/>
  <c r="CL184"/>
  <c r="CK113"/>
  <c r="AR385"/>
  <c r="BG387"/>
  <c r="DG244"/>
  <c r="AY395"/>
  <c r="CR233"/>
  <c r="CH58"/>
  <c r="CG106"/>
  <c r="DG271"/>
  <c r="CE145"/>
  <c r="BW147"/>
  <c r="CE62"/>
  <c r="BW64"/>
  <c r="DG245"/>
  <c r="BN396"/>
  <c r="CN169"/>
  <c r="BF393"/>
  <c r="CG222"/>
  <c r="CO159"/>
  <c r="CE257"/>
  <c r="BW259"/>
  <c r="BV178" i="8"/>
  <c r="BW178" s="1"/>
  <c r="CG49" i="7"/>
  <c r="CN228"/>
  <c r="CK46"/>
  <c r="BV56" i="8"/>
  <c r="BW56" s="1"/>
  <c r="CH112" i="7"/>
  <c r="BV257" i="8"/>
  <c r="BW257" s="1"/>
  <c r="CL256" i="7"/>
  <c r="AM377"/>
  <c r="DG120"/>
  <c r="CL255"/>
  <c r="CL49"/>
  <c r="CK264"/>
  <c r="CK144"/>
  <c r="BS382"/>
  <c r="CN152"/>
  <c r="BM378"/>
  <c r="CI52"/>
  <c r="CN174"/>
  <c r="BJ395"/>
  <c r="CL251"/>
  <c r="CE266"/>
  <c r="BW268"/>
  <c r="CI14"/>
  <c r="DG217"/>
  <c r="CH157"/>
  <c r="CI87"/>
  <c r="BF392"/>
  <c r="BB384"/>
  <c r="BV23" i="8"/>
  <c r="BW23" s="1"/>
  <c r="BV227"/>
  <c r="BW227" s="1"/>
  <c r="BV236"/>
  <c r="BW236" s="1"/>
  <c r="CR230" i="7"/>
  <c r="CH149"/>
  <c r="AO388"/>
  <c r="CM12"/>
  <c r="CK170"/>
  <c r="CG23"/>
  <c r="BI395"/>
  <c r="CR47"/>
  <c r="CH196"/>
  <c r="CR174"/>
  <c r="BW117"/>
  <c r="CE115"/>
  <c r="CL106"/>
  <c r="CM114"/>
  <c r="DI124" i="8"/>
  <c r="CH97" i="7"/>
  <c r="CM101"/>
  <c r="AT384"/>
  <c r="BV64" i="8"/>
  <c r="BW64" s="1"/>
  <c r="BE391" i="7"/>
  <c r="BV120" i="8"/>
  <c r="BW120" s="1"/>
  <c r="BW194" i="7"/>
  <c r="CE192"/>
  <c r="CI150"/>
  <c r="CM179"/>
  <c r="CI265"/>
  <c r="CO161"/>
  <c r="CN35"/>
  <c r="CM266"/>
  <c r="BB387"/>
  <c r="BV200" i="8"/>
  <c r="BW200" s="1"/>
  <c r="CR157" i="7"/>
  <c r="CN141"/>
  <c r="CR209"/>
  <c r="AY393"/>
  <c r="CH140"/>
  <c r="CN104"/>
  <c r="CM202"/>
  <c r="CI220"/>
  <c r="CM274"/>
  <c r="CG251"/>
  <c r="CR81"/>
  <c r="BV225" i="8"/>
  <c r="BW225" s="1"/>
  <c r="CO88" i="7"/>
  <c r="CL158"/>
  <c r="CG64"/>
  <c r="AN381"/>
  <c r="CG103"/>
  <c r="CH154"/>
  <c r="BV40" i="8"/>
  <c r="BW40" s="1"/>
  <c r="CL270" i="7"/>
  <c r="AQ390"/>
  <c r="CR70"/>
  <c r="CR147"/>
  <c r="CR185"/>
  <c r="AY391"/>
  <c r="CO251"/>
  <c r="CO47"/>
  <c r="CK143"/>
  <c r="BW109"/>
  <c r="CE107"/>
  <c r="CI154"/>
  <c r="CG67"/>
  <c r="CE79"/>
  <c r="BW81"/>
  <c r="DG83"/>
  <c r="CH111"/>
  <c r="CI228"/>
  <c r="CR259"/>
  <c r="CR72"/>
  <c r="CE158"/>
  <c r="BW160"/>
  <c r="BJ394"/>
  <c r="CR131"/>
  <c r="CR140"/>
  <c r="CN184"/>
  <c r="CR214"/>
  <c r="AQ385"/>
  <c r="CL109"/>
  <c r="BJ396"/>
  <c r="BV17" i="8"/>
  <c r="BW17" s="1"/>
  <c r="CN96" i="7"/>
  <c r="CL104"/>
  <c r="BK389"/>
  <c r="BI392"/>
  <c r="CO210"/>
  <c r="BV36" i="8"/>
  <c r="BW36" s="1"/>
  <c r="CH61" i="7"/>
  <c r="BT389"/>
  <c r="CM21"/>
  <c r="CK135"/>
  <c r="CM252"/>
  <c r="CM206"/>
  <c r="CL271"/>
  <c r="CL210"/>
  <c r="BW57"/>
  <c r="CE55"/>
  <c r="DG139"/>
  <c r="CR121"/>
  <c r="CI206"/>
  <c r="BE392"/>
  <c r="CO126"/>
  <c r="AL385"/>
  <c r="CE112"/>
  <c r="CR186"/>
  <c r="CH219"/>
  <c r="CL254"/>
  <c r="BI376"/>
  <c r="CI268"/>
  <c r="CM190"/>
  <c r="BV31" i="8"/>
  <c r="BW31" s="1"/>
  <c r="BW267" i="7"/>
  <c r="CE265"/>
  <c r="BV52" i="8"/>
  <c r="BW52" s="1"/>
  <c r="CG30" i="7"/>
  <c r="CK213"/>
  <c r="BV95" i="8"/>
  <c r="BW95" s="1"/>
  <c r="BW33" i="7"/>
  <c r="CE31"/>
  <c r="CM172"/>
  <c r="AP378"/>
  <c r="CI29"/>
  <c r="CO39"/>
  <c r="BL381"/>
  <c r="BV82" i="8"/>
  <c r="BW82" s="1"/>
  <c r="CG234" i="7"/>
  <c r="BW164"/>
  <c r="CE162"/>
  <c r="CL169"/>
  <c r="CO184"/>
  <c r="CK245"/>
  <c r="AR396"/>
  <c r="CN274"/>
  <c r="CN91"/>
  <c r="CK150"/>
  <c r="CI241"/>
  <c r="CR201"/>
  <c r="CN254"/>
  <c r="CO86"/>
  <c r="CI180"/>
  <c r="AW378"/>
  <c r="CK187"/>
  <c r="BV46" i="8"/>
  <c r="BW46" s="1"/>
  <c r="CE140" i="7"/>
  <c r="BW142"/>
  <c r="CR175"/>
  <c r="CG225"/>
  <c r="CO244"/>
  <c r="BT383"/>
  <c r="CK215"/>
  <c r="CM223"/>
  <c r="BI396"/>
  <c r="CM33"/>
  <c r="CL110"/>
  <c r="CK175"/>
  <c r="DG62"/>
  <c r="CK268"/>
  <c r="AM380"/>
  <c r="CO228"/>
  <c r="BV39" i="8"/>
  <c r="BW39" s="1"/>
  <c r="CG151" i="7"/>
  <c r="CH37"/>
  <c r="CH235"/>
  <c r="CH114"/>
  <c r="CL151"/>
  <c r="CH110"/>
  <c r="CK265"/>
  <c r="BG386"/>
  <c r="CO219"/>
  <c r="CR13"/>
  <c r="CM85"/>
  <c r="CK193"/>
  <c r="CL43"/>
  <c r="CH100"/>
  <c r="BF387"/>
  <c r="AM394"/>
  <c r="DN397"/>
  <c r="CH273"/>
  <c r="BV141" i="8"/>
  <c r="BW141" s="1"/>
  <c r="CL191" i="7"/>
  <c r="DG78"/>
  <c r="DG168"/>
  <c r="CI126"/>
  <c r="CI62"/>
  <c r="CI148"/>
  <c r="CI127"/>
  <c r="CH53"/>
  <c r="AO380"/>
  <c r="CR170"/>
  <c r="CN38"/>
  <c r="CL148"/>
  <c r="BV218" i="8"/>
  <c r="BW218" s="1"/>
  <c r="BV8"/>
  <c r="BW8" s="1"/>
  <c r="CD6"/>
  <c r="BV19"/>
  <c r="BW19" s="1"/>
  <c r="CN144" i="7"/>
  <c r="CG51"/>
  <c r="CM156"/>
  <c r="CH153"/>
  <c r="CR110"/>
  <c r="CO114"/>
  <c r="CI272"/>
  <c r="BD387"/>
  <c r="CO106"/>
  <c r="CH173"/>
  <c r="AO390"/>
  <c r="AW392"/>
  <c r="CL202"/>
  <c r="DG250"/>
  <c r="BV45" i="8"/>
  <c r="BW45" s="1"/>
  <c r="CO134" i="7"/>
  <c r="CR52"/>
  <c r="CG60"/>
  <c r="CK261"/>
  <c r="CO204"/>
  <c r="CK225"/>
  <c r="CO166"/>
  <c r="CK174"/>
  <c r="BV170" i="8"/>
  <c r="BW170" s="1"/>
  <c r="DG102" i="7"/>
  <c r="CE68"/>
  <c r="BW70"/>
  <c r="DG231"/>
  <c r="BV229" i="8"/>
  <c r="BW229" s="1"/>
  <c r="CN244" i="7"/>
  <c r="CG131"/>
  <c r="CM67"/>
  <c r="CM262"/>
  <c r="BV98" i="8"/>
  <c r="BW98" s="1"/>
  <c r="CI102" i="7"/>
  <c r="CL206"/>
  <c r="CG226"/>
  <c r="CE22"/>
  <c r="BW24"/>
  <c r="CE178"/>
  <c r="BW180"/>
  <c r="CI73"/>
  <c r="BV155" i="8"/>
  <c r="BW155" s="1"/>
  <c r="CH46" i="7"/>
  <c r="CN128"/>
  <c r="BV273" i="8"/>
  <c r="BW273" s="1"/>
  <c r="CE38" i="7"/>
  <c r="BW40"/>
  <c r="CR218"/>
  <c r="CI167"/>
  <c r="CN271"/>
  <c r="CG266"/>
  <c r="CK130"/>
  <c r="BW274"/>
  <c r="CE272"/>
  <c r="CN76"/>
  <c r="CL205"/>
  <c r="CH203"/>
  <c r="CR225"/>
  <c r="AZ393"/>
  <c r="CO167"/>
  <c r="CM14"/>
  <c r="CE198"/>
  <c r="BW200"/>
  <c r="CR187"/>
  <c r="CR90"/>
  <c r="CO74"/>
  <c r="CI96"/>
  <c r="CK262"/>
  <c r="CO269"/>
  <c r="CI141"/>
  <c r="CI105"/>
  <c r="CE125"/>
  <c r="BW127"/>
  <c r="CO156"/>
  <c r="CH115"/>
  <c r="CG27"/>
  <c r="DG136"/>
  <c r="CN279"/>
  <c r="CH279"/>
  <c r="DG116"/>
  <c r="BM382"/>
  <c r="DG134"/>
  <c r="CH186"/>
  <c r="BW163"/>
  <c r="CE161"/>
  <c r="AL389"/>
  <c r="CO188"/>
  <c r="CI117"/>
  <c r="DG114"/>
  <c r="BV90" i="8"/>
  <c r="BW90" s="1"/>
  <c r="CK228" i="7"/>
  <c r="CK246"/>
  <c r="AL392"/>
  <c r="CE196"/>
  <c r="BV271" i="8"/>
  <c r="BW271" s="1"/>
  <c r="BU382" i="7"/>
  <c r="AV376"/>
  <c r="CK232"/>
  <c r="CN253"/>
  <c r="CR9"/>
  <c r="CN232"/>
  <c r="CK277"/>
  <c r="DG118"/>
  <c r="BU396"/>
  <c r="CR163"/>
  <c r="CI98"/>
  <c r="CO105"/>
  <c r="CM71"/>
  <c r="CI131"/>
  <c r="CN278"/>
  <c r="CK250"/>
  <c r="CI280"/>
  <c r="CL263"/>
  <c r="CK160"/>
  <c r="CO123"/>
  <c r="DG211"/>
  <c r="CN208"/>
  <c r="BE378"/>
  <c r="CM245"/>
  <c r="AT396"/>
  <c r="CM84"/>
  <c r="CO59"/>
  <c r="BD378"/>
  <c r="DG126"/>
  <c r="DG107"/>
  <c r="DG182"/>
  <c r="DG259"/>
  <c r="CN117"/>
  <c r="CH191"/>
  <c r="CR193"/>
  <c r="BC376"/>
  <c r="CL12"/>
  <c r="CM209"/>
  <c r="AT393"/>
  <c r="BW61"/>
  <c r="CE59"/>
  <c r="CK47"/>
  <c r="BI393"/>
  <c r="CO52"/>
  <c r="CM109"/>
  <c r="CL220"/>
  <c r="CN52"/>
  <c r="CH181"/>
  <c r="CL257"/>
  <c r="CN21"/>
  <c r="CK129"/>
  <c r="CI95"/>
  <c r="CN142"/>
  <c r="CM171"/>
  <c r="BV94" i="8"/>
  <c r="BW94" s="1"/>
  <c r="CE175" i="7"/>
  <c r="BW177"/>
  <c r="CI218"/>
  <c r="CL122"/>
  <c r="CM235"/>
  <c r="BI383"/>
  <c r="CL246"/>
  <c r="CG221"/>
  <c r="CM102"/>
  <c r="CR216"/>
  <c r="CI49"/>
  <c r="CK256"/>
  <c r="CO51"/>
  <c r="CL60"/>
  <c r="CO178"/>
  <c r="CO36"/>
  <c r="BW249"/>
  <c r="CE247"/>
  <c r="BD396"/>
  <c r="CR162"/>
  <c r="AY389"/>
  <c r="CN147"/>
  <c r="CK84"/>
  <c r="CK80"/>
  <c r="CK164"/>
  <c r="CH269"/>
  <c r="CN243"/>
  <c r="BV102" i="8"/>
  <c r="BW102" s="1"/>
  <c r="CG92" i="7"/>
  <c r="CH184"/>
  <c r="CL98"/>
  <c r="CH85"/>
  <c r="CL58"/>
  <c r="CK38"/>
  <c r="CM208"/>
  <c r="CM19"/>
  <c r="CN193"/>
  <c r="CO222"/>
  <c r="CL47"/>
  <c r="BU393"/>
  <c r="CK124"/>
  <c r="CG255"/>
  <c r="CG134"/>
  <c r="CE130"/>
  <c r="BW132"/>
  <c r="AS386"/>
  <c r="CL125"/>
  <c r="BV128" i="8"/>
  <c r="BW128" s="1"/>
  <c r="CM183" i="7"/>
  <c r="CL87"/>
  <c r="CR206"/>
  <c r="CN172"/>
  <c r="CI237"/>
  <c r="AQ384"/>
  <c r="DG39"/>
  <c r="CH258"/>
  <c r="CI109"/>
  <c r="CN136"/>
  <c r="CR145"/>
  <c r="DN380"/>
  <c r="BT378"/>
  <c r="CI84"/>
  <c r="CE111"/>
  <c r="BW113"/>
  <c r="BF386"/>
  <c r="CR26"/>
  <c r="BW108"/>
  <c r="CE106"/>
  <c r="CK109"/>
  <c r="CI212"/>
  <c r="CH216"/>
  <c r="CN150"/>
  <c r="CO83"/>
  <c r="BW94"/>
  <c r="CE92"/>
  <c r="BV126" i="8"/>
  <c r="BW126" s="1"/>
  <c r="CH82" i="7"/>
  <c r="CR146"/>
  <c r="BL386"/>
  <c r="CK108"/>
  <c r="CI210"/>
  <c r="CI110"/>
  <c r="CO73"/>
  <c r="CG219"/>
  <c r="CM265"/>
  <c r="CO232"/>
  <c r="BV147" i="8"/>
  <c r="BW147" s="1"/>
  <c r="BU378" i="7"/>
  <c r="BV92" i="8"/>
  <c r="BW92" s="1"/>
  <c r="BD389" i="7"/>
  <c r="BW104"/>
  <c r="CE102"/>
  <c r="CM15"/>
  <c r="AN396"/>
  <c r="CG244"/>
  <c r="CR86"/>
  <c r="CL178"/>
  <c r="CN191"/>
  <c r="BW53"/>
  <c r="CE51"/>
  <c r="BV11" i="8"/>
  <c r="BW11" s="1"/>
  <c r="CH131" i="7"/>
  <c r="CI195"/>
  <c r="BB394"/>
  <c r="CH70"/>
  <c r="CR25"/>
  <c r="CH121"/>
  <c r="DN395"/>
  <c r="DG214"/>
  <c r="AV394"/>
  <c r="CO221"/>
  <c r="DG80"/>
  <c r="CO101"/>
  <c r="AV384"/>
  <c r="CK238"/>
  <c r="CH39"/>
  <c r="CR132"/>
  <c r="BE386"/>
  <c r="CI205"/>
  <c r="CI194"/>
  <c r="CK270"/>
  <c r="CI92"/>
  <c r="CR85"/>
  <c r="CG142"/>
  <c r="CM195"/>
  <c r="BV281" i="8"/>
  <c r="BW281" s="1"/>
  <c r="CH16" i="7"/>
  <c r="CN215"/>
  <c r="DG86"/>
  <c r="CE113"/>
  <c r="BW115"/>
  <c r="CH27"/>
  <c r="CE241"/>
  <c r="BW243"/>
  <c r="CR272"/>
  <c r="CM218"/>
  <c r="BV251" i="8"/>
  <c r="BW251" s="1"/>
  <c r="CI40" i="7"/>
  <c r="CI142"/>
  <c r="AU393"/>
  <c r="CN209"/>
  <c r="CL105"/>
  <c r="DG176"/>
  <c r="CR156"/>
  <c r="CG274"/>
  <c r="DG90"/>
  <c r="CG35"/>
  <c r="CK172"/>
  <c r="CO98"/>
  <c r="AZ386"/>
  <c r="AZ396"/>
  <c r="CG155"/>
  <c r="CI159"/>
  <c r="BL384"/>
  <c r="DG226"/>
  <c r="CI277"/>
  <c r="CO271"/>
  <c r="CO109"/>
  <c r="CM151"/>
  <c r="AZ391"/>
  <c r="CH98"/>
  <c r="CG197"/>
  <c r="CG26"/>
  <c r="BW209"/>
  <c r="CE207"/>
  <c r="CO230"/>
  <c r="CH272"/>
  <c r="CI266"/>
  <c r="CM16"/>
  <c r="CN203"/>
  <c r="CN187"/>
  <c r="CH213"/>
  <c r="CG77"/>
  <c r="CN261"/>
  <c r="BW91"/>
  <c r="CE89"/>
  <c r="CN37"/>
  <c r="CR107"/>
  <c r="DG36"/>
  <c r="CR270"/>
  <c r="CO63"/>
  <c r="CH256"/>
  <c r="CO124"/>
  <c r="BH381"/>
  <c r="BV97" i="8"/>
  <c r="BW97" s="1"/>
  <c r="CE251" i="7"/>
  <c r="BW253"/>
  <c r="CM267"/>
  <c r="BV135" i="8"/>
  <c r="BW135" s="1"/>
  <c r="CR183" i="7"/>
  <c r="CO49"/>
  <c r="CM106"/>
  <c r="CY6" i="8"/>
  <c r="DG155" i="7"/>
  <c r="CH11"/>
  <c r="CG118"/>
  <c r="CH75"/>
  <c r="CO107"/>
  <c r="AW388"/>
  <c r="CM70"/>
  <c r="AL378"/>
  <c r="CE28"/>
  <c r="CL192"/>
  <c r="CK103"/>
  <c r="CO217"/>
  <c r="CR136"/>
  <c r="DG154"/>
  <c r="BV177" i="8"/>
  <c r="BW177" s="1"/>
  <c r="CL253" i="7"/>
  <c r="CK105"/>
  <c r="CK229"/>
  <c r="CK128"/>
  <c r="CK140"/>
  <c r="CM174"/>
  <c r="CN267"/>
  <c r="CO267"/>
  <c r="CH253"/>
  <c r="CH261"/>
  <c r="CI192"/>
  <c r="CM153"/>
  <c r="CI158"/>
  <c r="CO252"/>
  <c r="CG262"/>
  <c r="DG55"/>
  <c r="CL128"/>
  <c r="CO279"/>
  <c r="BV270" i="8"/>
  <c r="BW270" s="1"/>
  <c r="CL40" i="7"/>
  <c r="BV228" i="8"/>
  <c r="BW228" s="1"/>
  <c r="BF389" i="7"/>
  <c r="BK382"/>
  <c r="CN46"/>
  <c r="BV220" i="8"/>
  <c r="BW220" s="1"/>
  <c r="DG253" i="7"/>
  <c r="DG235"/>
  <c r="CG182"/>
  <c r="CG150"/>
  <c r="CI231"/>
  <c r="CK176"/>
  <c r="DN394"/>
  <c r="CN176"/>
  <c r="CS6" i="8"/>
  <c r="AL388" i="7"/>
  <c r="CE148"/>
  <c r="CH161"/>
  <c r="CR180"/>
  <c r="CG162"/>
  <c r="CH96"/>
  <c r="CN72"/>
  <c r="CR264"/>
  <c r="CM152"/>
  <c r="CL6"/>
  <c r="CL247"/>
  <c r="BV27" i="8"/>
  <c r="BW27" s="1"/>
  <c r="BD393" i="7"/>
  <c r="CN146"/>
  <c r="CI216"/>
  <c r="CL188"/>
  <c r="AV379"/>
  <c r="CO41"/>
  <c r="CN24"/>
  <c r="CM214"/>
  <c r="CK148"/>
  <c r="BV278" i="8"/>
  <c r="BW278" s="1"/>
  <c r="DG192" i="7"/>
  <c r="CK74"/>
  <c r="CL238"/>
  <c r="CL16"/>
  <c r="BW31"/>
  <c r="CE29"/>
  <c r="CN80"/>
  <c r="CG28"/>
  <c r="AN378"/>
  <c r="BH396"/>
  <c r="CI130"/>
  <c r="CO173"/>
  <c r="AV390"/>
  <c r="AQ381"/>
  <c r="CO277"/>
  <c r="CM169"/>
  <c r="AY379"/>
  <c r="CR41"/>
  <c r="CM263"/>
  <c r="CK145"/>
  <c r="CN129"/>
  <c r="CH24"/>
  <c r="CE58"/>
  <c r="BW60"/>
  <c r="CR241"/>
  <c r="CM273"/>
  <c r="CM141"/>
  <c r="CL37"/>
  <c r="CH164"/>
  <c r="CH25"/>
  <c r="CG147"/>
  <c r="CO70"/>
  <c r="CR195"/>
  <c r="CO142"/>
  <c r="BV153" i="8"/>
  <c r="BW153" s="1"/>
  <c r="CG178" i="7"/>
  <c r="DG6"/>
  <c r="AZ380"/>
  <c r="CM264"/>
  <c r="CM8"/>
  <c r="BH392"/>
  <c r="CO157"/>
  <c r="CG183"/>
  <c r="CH170"/>
  <c r="CK206"/>
  <c r="CR190"/>
  <c r="CN159"/>
  <c r="BI380"/>
  <c r="CL137"/>
  <c r="AS387"/>
  <c r="CI257"/>
  <c r="BK392"/>
  <c r="CK13"/>
  <c r="CL107"/>
  <c r="CR50"/>
  <c r="BU380"/>
  <c r="CH95"/>
  <c r="BV199" i="8"/>
  <c r="BW199" s="1"/>
  <c r="CE53" i="7"/>
  <c r="BW55"/>
  <c r="CG119"/>
  <c r="CN70"/>
  <c r="CL7"/>
  <c r="CR112"/>
  <c r="CM135"/>
  <c r="CR40"/>
  <c r="CR138"/>
  <c r="CG148"/>
  <c r="AN388"/>
  <c r="DG183"/>
  <c r="CK26"/>
  <c r="CM276"/>
  <c r="AV389"/>
  <c r="CO162"/>
  <c r="CL82"/>
  <c r="CN140"/>
  <c r="CI78"/>
  <c r="CM228"/>
  <c r="BD377"/>
  <c r="BC396"/>
  <c r="CI22"/>
  <c r="CO238"/>
  <c r="CI114"/>
  <c r="CL266"/>
  <c r="BA396"/>
  <c r="BW207"/>
  <c r="CE205"/>
  <c r="BV221" i="8"/>
  <c r="BW221" s="1"/>
  <c r="CL76" i="7"/>
  <c r="CN182"/>
  <c r="CN16"/>
  <c r="CI61"/>
  <c r="CK104"/>
  <c r="BV96" i="8"/>
  <c r="BW96" s="1"/>
  <c r="CN245" i="7"/>
  <c r="AU396"/>
  <c r="DG21"/>
  <c r="CR76"/>
  <c r="CK116"/>
  <c r="CK218"/>
  <c r="CK159"/>
  <c r="CH168"/>
  <c r="CM123"/>
  <c r="CO242"/>
  <c r="AR386"/>
  <c r="CK125"/>
  <c r="AZ385"/>
  <c r="CN74"/>
  <c r="CO48"/>
  <c r="CI139"/>
  <c r="DN391"/>
  <c r="CO145"/>
  <c r="CG210"/>
  <c r="CR113"/>
  <c r="AY385"/>
  <c r="CG107"/>
  <c r="BV115" i="8"/>
  <c r="BW115" s="1"/>
  <c r="CO264" i="7"/>
  <c r="BH394"/>
  <c r="AL391"/>
  <c r="CE184"/>
  <c r="CM261"/>
  <c r="CG235"/>
  <c r="BG379"/>
  <c r="CM170"/>
  <c r="CO19"/>
  <c r="CO150"/>
  <c r="BW264"/>
  <c r="CE262"/>
  <c r="CG59"/>
  <c r="BL393"/>
  <c r="AU378"/>
  <c r="CN29"/>
  <c r="BV196" i="8"/>
  <c r="BW196" s="1"/>
  <c r="CH277" i="7"/>
  <c r="DG40"/>
  <c r="BA387"/>
  <c r="CH132"/>
  <c r="BV226" i="8"/>
  <c r="BW226" s="1"/>
  <c r="BU395" i="7"/>
  <c r="AM388"/>
  <c r="DG63"/>
  <c r="AZ389"/>
  <c r="CL170"/>
  <c r="DG223"/>
  <c r="CN236"/>
  <c r="CL44"/>
  <c r="CH119"/>
  <c r="DG148"/>
  <c r="CH44"/>
  <c r="CK86"/>
  <c r="CI182"/>
  <c r="CN222"/>
  <c r="CN130"/>
  <c r="BK385"/>
  <c r="DG164"/>
  <c r="CI54"/>
  <c r="CN98"/>
  <c r="CR196"/>
  <c r="CG202"/>
  <c r="CH133"/>
  <c r="DG113"/>
  <c r="BN385"/>
  <c r="CH276"/>
  <c r="CI225"/>
  <c r="CG31"/>
  <c r="CK211"/>
  <c r="CO241"/>
  <c r="CN27"/>
  <c r="CH222"/>
  <c r="BW187"/>
  <c r="CE185"/>
  <c r="CN161"/>
  <c r="BM388"/>
  <c r="DG64"/>
  <c r="CM148"/>
  <c r="CR203"/>
  <c r="BV167" i="8"/>
  <c r="BW167" s="1"/>
  <c r="BV51"/>
  <c r="BW51" s="1"/>
  <c r="CK212" i="7"/>
  <c r="CG189"/>
  <c r="BW262"/>
  <c r="CE260"/>
  <c r="CK224"/>
  <c r="CM275"/>
  <c r="CM6"/>
  <c r="DG261"/>
  <c r="CL217"/>
  <c r="CI190"/>
  <c r="CM87"/>
  <c r="CL159"/>
  <c r="CH31"/>
  <c r="CK181"/>
  <c r="CO205"/>
  <c r="BI382"/>
  <c r="CG214"/>
  <c r="CM196"/>
  <c r="CM138"/>
  <c r="CI25"/>
  <c r="CO262"/>
  <c r="CO199"/>
  <c r="AO387"/>
  <c r="CH137"/>
  <c r="AO378"/>
  <c r="CH29"/>
  <c r="AL393"/>
  <c r="CE208"/>
  <c r="CG167"/>
  <c r="BW51"/>
  <c r="CE49"/>
  <c r="CN188"/>
  <c r="CO42"/>
  <c r="CI50"/>
  <c r="CG70"/>
  <c r="BJ380"/>
  <c r="DN381"/>
  <c r="CN264"/>
  <c r="CI12"/>
  <c r="BW273"/>
  <c r="CE271"/>
  <c r="CK37"/>
  <c r="CK236"/>
  <c r="CH198"/>
  <c r="CN69"/>
  <c r="CH57"/>
  <c r="CK235"/>
  <c r="CK254"/>
  <c r="CK11"/>
  <c r="CM75"/>
  <c r="BB380"/>
  <c r="CN272"/>
  <c r="CN204"/>
  <c r="CO132"/>
  <c r="BK380"/>
  <c r="CN219"/>
  <c r="BN395"/>
  <c r="DG233"/>
  <c r="CG248"/>
  <c r="BW206"/>
  <c r="CE204"/>
  <c r="CK9"/>
  <c r="CN180"/>
  <c r="CM128"/>
  <c r="CO263"/>
  <c r="CI75"/>
  <c r="CO183"/>
  <c r="DG193"/>
  <c r="CR245"/>
  <c r="AY396"/>
  <c r="CH102"/>
  <c r="CO177"/>
  <c r="BE384"/>
  <c r="CM95"/>
  <c r="CI183"/>
  <c r="AN393"/>
  <c r="CG208"/>
  <c r="CK237"/>
  <c r="CM83"/>
  <c r="CN175"/>
  <c r="AS391"/>
  <c r="CL185"/>
  <c r="CO265"/>
  <c r="CK253"/>
  <c r="BT388"/>
  <c r="BV148" i="8"/>
  <c r="BW148" s="1"/>
  <c r="CN119" i="7"/>
  <c r="BW179"/>
  <c r="CE177"/>
  <c r="BV187" i="8"/>
  <c r="BW187" s="1"/>
  <c r="CR75" i="7"/>
  <c r="BV132" i="8"/>
  <c r="BW132" s="1"/>
  <c r="BV72"/>
  <c r="BW72" s="1"/>
  <c r="CM40" i="7"/>
  <c r="CI187"/>
  <c r="CH260"/>
  <c r="BV259" i="8"/>
  <c r="BW259" s="1"/>
  <c r="DG153" i="7"/>
  <c r="CO220"/>
  <c r="CI188"/>
  <c r="CG191"/>
  <c r="CI234"/>
  <c r="CK83"/>
  <c r="CO71"/>
  <c r="BV87" i="8"/>
  <c r="BW87" s="1"/>
  <c r="CH116" i="7"/>
  <c r="CO136"/>
  <c r="DG92"/>
  <c r="CR35"/>
  <c r="CR105"/>
  <c r="CO91"/>
  <c r="DG13"/>
  <c r="CR65"/>
  <c r="AY381"/>
  <c r="CO25"/>
  <c r="AP377"/>
  <c r="CI17"/>
  <c r="BC386"/>
  <c r="CN32"/>
  <c r="CG159"/>
  <c r="BH380"/>
  <c r="CN158"/>
  <c r="CR82"/>
  <c r="CM217"/>
  <c r="BK394"/>
  <c r="CH183"/>
  <c r="DG276"/>
  <c r="AO391"/>
  <c r="CH185"/>
  <c r="AN391"/>
  <c r="CG184"/>
  <c r="CI124"/>
  <c r="CI93"/>
  <c r="CE199"/>
  <c r="BW201"/>
  <c r="CN257"/>
  <c r="CN190"/>
  <c r="CM243"/>
  <c r="CI9"/>
  <c r="BV54" i="8"/>
  <c r="BW54" s="1"/>
  <c r="CE18" i="7"/>
  <c r="CG109"/>
  <c r="BV86" i="8"/>
  <c r="BW86" s="1"/>
  <c r="CE220" i="7"/>
  <c r="AL394"/>
  <c r="CH280"/>
  <c r="CL131"/>
  <c r="CN168"/>
  <c r="CG198"/>
  <c r="DG258"/>
  <c r="CI63"/>
  <c r="CK240"/>
  <c r="CM205"/>
  <c r="AQ392"/>
  <c r="CM98"/>
  <c r="AZ392"/>
  <c r="BE393"/>
  <c r="CR54"/>
  <c r="CH94"/>
  <c r="CG154"/>
  <c r="AP386"/>
  <c r="CI125"/>
  <c r="CI151"/>
  <c r="CO202"/>
  <c r="CN111"/>
  <c r="CM250"/>
  <c r="CK19"/>
  <c r="CO99"/>
  <c r="CO165"/>
  <c r="CL208"/>
  <c r="CM112"/>
  <c r="CN7"/>
  <c r="BL394"/>
  <c r="CM99"/>
  <c r="CO30"/>
  <c r="CI19"/>
  <c r="CN116"/>
  <c r="CL239"/>
  <c r="DG169"/>
  <c r="BW144"/>
  <c r="CE142"/>
  <c r="BD388"/>
  <c r="CM189"/>
  <c r="CL241"/>
  <c r="CM47"/>
  <c r="CG156"/>
  <c r="BT380"/>
  <c r="CL79"/>
  <c r="CH159"/>
  <c r="CM204"/>
  <c r="CM155"/>
  <c r="CL127"/>
  <c r="CH156"/>
  <c r="CH232"/>
  <c r="CO20"/>
  <c r="CO172"/>
  <c r="CN99"/>
  <c r="CK123"/>
  <c r="CR142"/>
  <c r="CL226"/>
  <c r="CE255"/>
  <c r="BW257"/>
  <c r="CI161"/>
  <c r="AM384"/>
  <c r="CN156"/>
  <c r="BM393"/>
  <c r="DG56"/>
  <c r="BL396"/>
  <c r="CL42"/>
  <c r="CK276"/>
  <c r="CR69"/>
  <c r="CH122"/>
  <c r="CR63"/>
  <c r="CE13"/>
  <c r="CN189"/>
  <c r="BV232" i="8"/>
  <c r="BW232" s="1"/>
  <c r="AV396" i="7"/>
  <c r="CO245"/>
  <c r="DG208"/>
  <c r="CI258"/>
  <c r="CK114"/>
  <c r="CK239"/>
  <c r="CI246"/>
  <c r="CI166"/>
  <c r="CI170"/>
  <c r="BV48" i="8"/>
  <c r="BW48" s="1"/>
  <c r="CG180" i="7"/>
  <c r="CR253"/>
  <c r="CM120"/>
  <c r="CH158"/>
  <c r="CR222"/>
  <c r="CH242"/>
  <c r="AY380"/>
  <c r="CR53"/>
  <c r="CN47"/>
  <c r="CO216"/>
  <c r="BT390"/>
  <c r="DG275"/>
  <c r="CI248"/>
  <c r="CO130"/>
  <c r="DG160"/>
  <c r="CE200"/>
  <c r="BW202"/>
  <c r="CH251"/>
  <c r="CO234"/>
  <c r="BV212" i="8"/>
  <c r="BW212" s="1"/>
  <c r="CK243" i="7"/>
  <c r="AS382"/>
  <c r="CL77"/>
  <c r="CR160"/>
  <c r="BL391"/>
  <c r="DI35" i="8"/>
  <c r="CL13" i="7"/>
  <c r="CK263"/>
  <c r="BV21" i="8"/>
  <c r="BW21" s="1"/>
  <c r="CL48" i="7"/>
  <c r="CK18"/>
  <c r="CL138"/>
  <c r="CH241"/>
  <c r="CO129"/>
  <c r="CR115"/>
  <c r="AP382"/>
  <c r="CI77"/>
  <c r="DI280" i="8"/>
  <c r="CI16" i="7"/>
  <c r="CR271"/>
  <c r="CN213"/>
  <c r="CK142"/>
  <c r="CO176"/>
  <c r="CO139"/>
  <c r="CI68"/>
  <c r="CN57"/>
  <c r="AP385"/>
  <c r="CI113"/>
  <c r="BK384"/>
  <c r="CL215"/>
  <c r="CR92"/>
  <c r="CN170"/>
  <c r="CG258"/>
  <c r="CM92"/>
  <c r="CM78"/>
  <c r="CR6" i="8"/>
  <c r="CI232" i="7"/>
  <c r="CL108"/>
  <c r="CR59"/>
  <c r="CK92"/>
  <c r="CN75"/>
  <c r="AM382"/>
  <c r="CN276"/>
  <c r="AT381"/>
  <c r="CM65"/>
  <c r="DI47" i="8"/>
  <c r="CN45" i="7"/>
  <c r="CM94"/>
  <c r="CR83"/>
  <c r="CL193"/>
  <c r="CR165"/>
  <c r="CO179"/>
  <c r="CI260"/>
  <c r="CL68"/>
  <c r="CN126"/>
  <c r="CM222"/>
  <c r="CM115"/>
  <c r="CN218"/>
  <c r="BD381"/>
  <c r="CM60"/>
  <c r="BH376"/>
  <c r="CL74"/>
  <c r="CR28"/>
  <c r="CM48"/>
  <c r="CI43"/>
  <c r="CO66"/>
  <c r="CI175"/>
  <c r="CG73"/>
  <c r="CK112"/>
  <c r="CN179"/>
  <c r="BG378"/>
  <c r="CM182"/>
  <c r="AS395"/>
  <c r="CL233"/>
  <c r="BD392"/>
  <c r="CN54"/>
  <c r="BA388"/>
  <c r="CK39"/>
  <c r="BL383"/>
  <c r="CO223"/>
  <c r="DG25"/>
  <c r="CR217"/>
  <c r="BV24" i="8"/>
  <c r="BW24" s="1"/>
  <c r="CI72" i="7"/>
  <c r="BA386"/>
  <c r="CM137"/>
  <c r="AT387"/>
  <c r="CM256"/>
  <c r="CL92"/>
  <c r="CO169"/>
  <c r="CK16"/>
  <c r="CH147"/>
  <c r="CO211"/>
  <c r="CK156"/>
  <c r="CI56"/>
  <c r="BE385"/>
  <c r="CK31"/>
  <c r="CO57"/>
  <c r="CH179"/>
  <c r="CK67"/>
  <c r="CO10"/>
  <c r="CN238"/>
  <c r="AQ394"/>
  <c r="CK110"/>
  <c r="CK168"/>
  <c r="AW386"/>
  <c r="CN51"/>
  <c r="DI45" i="8"/>
  <c r="CM227" i="7"/>
  <c r="CK41"/>
  <c r="AR379"/>
  <c r="CN64"/>
  <c r="BC383"/>
  <c r="CL153"/>
  <c r="CR139"/>
  <c r="CI263"/>
  <c r="CK96"/>
  <c r="AV392"/>
  <c r="CO197"/>
  <c r="CO254"/>
  <c r="CM61"/>
  <c r="BH378"/>
  <c r="CI156"/>
  <c r="CM107"/>
  <c r="BA389"/>
  <c r="CN43"/>
  <c r="CO231"/>
  <c r="CN183"/>
  <c r="CO78"/>
  <c r="CL234"/>
  <c r="CM231"/>
  <c r="CM34"/>
  <c r="BC388"/>
  <c r="CI24"/>
  <c r="CN270"/>
  <c r="CI144"/>
  <c r="CL245"/>
  <c r="AS396"/>
  <c r="CR247"/>
  <c r="BA383"/>
  <c r="CM269"/>
  <c r="CN97"/>
  <c r="CH35"/>
  <c r="CI209"/>
  <c r="AP393"/>
  <c r="BW157"/>
  <c r="CE155"/>
  <c r="CO80"/>
  <c r="CO81"/>
  <c r="CK51"/>
  <c r="CI227"/>
  <c r="BG394"/>
  <c r="BW245"/>
  <c r="CE243"/>
  <c r="CI101"/>
  <c r="AP384"/>
  <c r="BH388"/>
  <c r="BV258" i="8"/>
  <c r="BW258" s="1"/>
  <c r="CH71" i="7"/>
  <c r="CK171"/>
  <c r="AW384"/>
  <c r="BB385"/>
  <c r="CN211"/>
  <c r="CM74"/>
  <c r="CM68"/>
  <c r="CH176"/>
  <c r="CO94"/>
  <c r="CH248"/>
  <c r="CM93"/>
  <c r="CH263"/>
  <c r="CO143"/>
  <c r="CN124"/>
  <c r="DG277"/>
  <c r="CN181"/>
  <c r="CL229"/>
  <c r="BC390"/>
  <c r="CR37"/>
  <c r="BB392"/>
  <c r="CN173"/>
  <c r="AU390"/>
  <c r="CK65"/>
  <c r="AR381"/>
  <c r="BV20" i="8"/>
  <c r="BW20" s="1"/>
  <c r="AZ383" i="7"/>
  <c r="CK118"/>
  <c r="AW393"/>
  <c r="CM165"/>
  <c r="AT389"/>
  <c r="CO118"/>
  <c r="DG97"/>
  <c r="CR278"/>
  <c r="CL211"/>
  <c r="CI30"/>
  <c r="AP383"/>
  <c r="CI89"/>
  <c r="CI23"/>
  <c r="CI33"/>
  <c r="BC378"/>
  <c r="CG174"/>
  <c r="BV255" i="8"/>
  <c r="BW255" s="1"/>
  <c r="CL38" i="7"/>
  <c r="AW380"/>
  <c r="CK56"/>
  <c r="CN246"/>
  <c r="CN268"/>
  <c r="CI94"/>
  <c r="CR61"/>
  <c r="BL379"/>
  <c r="CL146"/>
  <c r="CM167"/>
  <c r="BI387"/>
  <c r="CM212"/>
  <c r="CL126"/>
  <c r="CO60"/>
  <c r="CO92"/>
  <c r="CN93"/>
  <c r="CO35"/>
  <c r="CL103"/>
  <c r="AW377"/>
  <c r="CL117"/>
  <c r="CM52"/>
  <c r="CH240"/>
  <c r="CR161"/>
  <c r="CI199"/>
  <c r="CO112"/>
  <c r="AZ387"/>
  <c r="AQ378"/>
  <c r="CM56"/>
  <c r="CN36"/>
  <c r="AM396"/>
  <c r="BM394"/>
  <c r="CK248"/>
  <c r="CL152"/>
  <c r="BL380"/>
  <c r="CO146"/>
  <c r="BC384"/>
  <c r="CI32"/>
  <c r="CK226"/>
  <c r="CO193"/>
  <c r="CK169"/>
  <c r="CK184"/>
  <c r="BJ392"/>
  <c r="BD394"/>
  <c r="CN82"/>
  <c r="CK272"/>
  <c r="CM41"/>
  <c r="AT379"/>
  <c r="CM118"/>
  <c r="CN210"/>
  <c r="CR265"/>
  <c r="CN85"/>
  <c r="CR117"/>
  <c r="AQ391"/>
  <c r="CO128"/>
  <c r="BH382"/>
  <c r="CI46"/>
  <c r="CL24"/>
  <c r="CO280"/>
  <c r="CK195"/>
  <c r="CI90"/>
  <c r="CR127"/>
  <c r="CI279"/>
  <c r="BV119" i="8"/>
  <c r="BW119" s="1"/>
  <c r="CN171" i="7"/>
  <c r="CH259"/>
  <c r="CL274"/>
  <c r="CI123"/>
  <c r="CR221"/>
  <c r="AY394"/>
  <c r="CK147"/>
  <c r="CI204"/>
  <c r="CN120"/>
  <c r="CO137"/>
  <c r="AV387"/>
  <c r="CO58"/>
  <c r="CN34"/>
  <c r="BV144" i="8"/>
  <c r="BW144" s="1"/>
  <c r="CI235" i="7"/>
  <c r="CM248"/>
  <c r="CM10"/>
  <c r="CI198"/>
  <c r="BB379"/>
  <c r="BC393"/>
  <c r="CM54"/>
  <c r="CK66"/>
  <c r="BK388"/>
  <c r="CK72"/>
  <c r="BE380"/>
  <c r="CK99"/>
  <c r="CN50"/>
  <c r="CO97"/>
  <c r="AW394"/>
  <c r="CK111"/>
  <c r="BI384"/>
  <c r="CL28"/>
  <c r="CO40"/>
  <c r="CR260"/>
  <c r="CR249"/>
  <c r="CO213"/>
  <c r="CE60"/>
  <c r="BW62"/>
  <c r="CL157"/>
  <c r="DG10"/>
  <c r="DG7"/>
  <c r="CR32"/>
  <c r="DG68"/>
  <c r="BJ378"/>
  <c r="CL175"/>
  <c r="CK62"/>
  <c r="BA381"/>
  <c r="BJ387"/>
  <c r="BJ382"/>
  <c r="BJ389"/>
  <c r="CL232"/>
  <c r="CR27"/>
  <c r="CI119"/>
  <c r="CM246"/>
  <c r="CI70"/>
  <c r="CR242"/>
  <c r="CI186"/>
  <c r="CH50"/>
  <c r="CM187"/>
  <c r="BG388"/>
  <c r="CI42"/>
  <c r="CM234"/>
  <c r="CN255"/>
  <c r="CI193"/>
  <c r="BH390"/>
  <c r="CI230"/>
  <c r="CL41"/>
  <c r="AS379"/>
  <c r="CK91"/>
  <c r="BG389"/>
  <c r="CN109"/>
  <c r="CG61"/>
  <c r="CK68"/>
  <c r="DG37"/>
  <c r="CI108"/>
  <c r="CK28"/>
  <c r="CK180"/>
  <c r="CL167"/>
  <c r="CN18"/>
  <c r="CI106"/>
  <c r="BK393"/>
  <c r="CK234"/>
  <c r="BG377"/>
  <c r="CI251"/>
  <c r="CH214"/>
  <c r="DG189"/>
  <c r="AO386"/>
  <c r="CH125"/>
  <c r="CN12"/>
  <c r="CK49"/>
  <c r="CO33"/>
  <c r="CM192"/>
  <c r="CK155"/>
  <c r="AT380"/>
  <c r="CM53"/>
  <c r="CO189"/>
  <c r="CL27"/>
  <c r="CL200"/>
  <c r="CR96"/>
  <c r="CO115"/>
  <c r="CL259"/>
  <c r="CI79"/>
  <c r="CG176"/>
  <c r="CG21"/>
  <c r="CL61"/>
  <c r="CM224"/>
  <c r="CR236"/>
  <c r="CO235"/>
  <c r="CL63"/>
  <c r="AR378"/>
  <c r="CK29"/>
  <c r="BW216"/>
  <c r="CE214"/>
  <c r="AV378"/>
  <c r="CO29"/>
  <c r="CO272"/>
  <c r="CK23"/>
  <c r="BT394"/>
  <c r="CH187"/>
  <c r="CO138"/>
  <c r="CO24"/>
  <c r="CN61"/>
  <c r="CN227"/>
  <c r="CO256"/>
  <c r="CK257"/>
  <c r="BI390"/>
  <c r="CN163"/>
  <c r="CN20"/>
  <c r="CN202"/>
  <c r="CL219"/>
  <c r="CI35"/>
  <c r="CI155"/>
  <c r="BE389"/>
  <c r="CL55"/>
  <c r="CN192"/>
  <c r="CI196"/>
  <c r="CL228"/>
  <c r="CM96"/>
  <c r="CE143"/>
  <c r="BW145"/>
  <c r="DG203"/>
  <c r="AW387"/>
  <c r="CO168"/>
  <c r="CG101"/>
  <c r="AV385"/>
  <c r="CO113"/>
  <c r="CO8"/>
  <c r="CL147"/>
  <c r="CI26"/>
  <c r="CM185"/>
  <c r="AT391"/>
  <c r="CH107"/>
  <c r="DI277" i="8"/>
  <c r="CL144" i="7"/>
  <c r="BG382"/>
  <c r="CR10"/>
  <c r="CN25"/>
  <c r="CN83"/>
  <c r="CL102"/>
  <c r="CR71"/>
  <c r="BM386"/>
  <c r="CN220"/>
  <c r="CN40"/>
  <c r="BV134" i="8"/>
  <c r="BW134" s="1"/>
  <c r="CL179" i="7"/>
  <c r="CG22"/>
  <c r="CK27"/>
  <c r="CL139"/>
  <c r="CN14"/>
  <c r="CL36"/>
  <c r="DI178" i="8"/>
  <c r="CM72" i="7"/>
  <c r="BH383"/>
  <c r="CI85"/>
  <c r="BM387"/>
  <c r="BD390"/>
  <c r="BL388"/>
  <c r="CL9"/>
  <c r="CH204"/>
  <c r="BA392"/>
  <c r="CK97"/>
  <c r="CI214"/>
  <c r="DB391"/>
  <c r="CO79"/>
  <c r="BE377"/>
  <c r="BV279" i="8"/>
  <c r="BW279" s="1"/>
  <c r="CO135" i="7"/>
  <c r="CI233"/>
  <c r="AP395"/>
  <c r="CM175"/>
  <c r="CH62"/>
  <c r="BV202" i="8"/>
  <c r="BW202" s="1"/>
  <c r="BK387" i="7"/>
  <c r="CL22"/>
  <c r="CH278"/>
  <c r="CO6"/>
  <c r="CR276"/>
  <c r="BM391"/>
  <c r="AU383"/>
  <c r="CN89"/>
  <c r="CL32"/>
  <c r="CN148"/>
  <c r="CK76"/>
  <c r="CL221"/>
  <c r="AS394"/>
  <c r="CL140"/>
  <c r="CK221"/>
  <c r="AR394"/>
  <c r="CI80"/>
  <c r="CK73"/>
  <c r="CK177"/>
  <c r="CL142"/>
  <c r="BI379"/>
  <c r="CL118"/>
  <c r="CK55"/>
  <c r="CK21"/>
  <c r="CK94"/>
  <c r="CO186"/>
  <c r="CM136"/>
  <c r="CK219"/>
  <c r="CO236"/>
  <c r="CI82"/>
  <c r="CM39"/>
  <c r="CK48"/>
  <c r="AR376"/>
  <c r="CM116"/>
  <c r="CM124"/>
  <c r="CK20"/>
  <c r="CN127"/>
  <c r="CL212"/>
  <c r="CL135"/>
  <c r="BB386"/>
  <c r="CK102"/>
  <c r="BH385"/>
  <c r="CO18"/>
  <c r="CH262"/>
  <c r="AW385"/>
  <c r="CK34"/>
  <c r="CG164"/>
  <c r="BW84"/>
  <c r="CE82"/>
  <c r="CO276"/>
  <c r="CN273"/>
  <c r="CO195"/>
  <c r="CO37"/>
  <c r="CL23"/>
  <c r="CE154"/>
  <c r="BW156"/>
  <c r="DJ170" i="8"/>
  <c r="CI28" i="7"/>
  <c r="AW389"/>
  <c r="CR197"/>
  <c r="AY392"/>
  <c r="CM49"/>
  <c r="AW390"/>
  <c r="CR171"/>
  <c r="CH108"/>
  <c r="CM64"/>
  <c r="CN206"/>
  <c r="BB389"/>
  <c r="BK386"/>
  <c r="AU386"/>
  <c r="CN125"/>
  <c r="CH144"/>
  <c r="CO61"/>
  <c r="BL389"/>
  <c r="CG236"/>
  <c r="CL240"/>
  <c r="CK198"/>
  <c r="CO31"/>
  <c r="BK381"/>
  <c r="CK210"/>
  <c r="CN259"/>
  <c r="BW188"/>
  <c r="CE186"/>
  <c r="CR109"/>
  <c r="CL93"/>
  <c r="CR38"/>
  <c r="CL129"/>
  <c r="CI69"/>
  <c r="CN100"/>
  <c r="BA378"/>
  <c r="BJ384"/>
  <c r="DI196" i="8"/>
  <c r="BF395" i="7"/>
  <c r="CI177"/>
  <c r="CJ396"/>
  <c r="CK230"/>
  <c r="CI21"/>
  <c r="DI56" i="8"/>
  <c r="AW376" i="7"/>
  <c r="CL88"/>
  <c r="BC382"/>
  <c r="AY382"/>
  <c r="CR77"/>
  <c r="CK70"/>
  <c r="CI172"/>
  <c r="CL50"/>
  <c r="CM127"/>
  <c r="DJ143" i="8"/>
  <c r="CO64" i="7"/>
  <c r="CK87"/>
  <c r="CL97"/>
  <c r="CN62"/>
  <c r="CO87"/>
  <c r="CI13"/>
  <c r="CZ395"/>
  <c r="CL59"/>
  <c r="CL51"/>
  <c r="CI200"/>
  <c r="AW396"/>
  <c r="CI86"/>
  <c r="CO26"/>
  <c r="BI381"/>
  <c r="DF389"/>
  <c r="AS392"/>
  <c r="CL197"/>
  <c r="AM392"/>
  <c r="CO207"/>
  <c r="DG16"/>
  <c r="CN121"/>
  <c r="CN234"/>
  <c r="AS381"/>
  <c r="CL65"/>
  <c r="CR280"/>
  <c r="CI201"/>
  <c r="CL56"/>
  <c r="BG390"/>
  <c r="CN248"/>
  <c r="CL231"/>
  <c r="CN6"/>
  <c r="CN251"/>
  <c r="CM129"/>
  <c r="CM139"/>
  <c r="CO82"/>
  <c r="CH255"/>
  <c r="BC395"/>
  <c r="CK249"/>
  <c r="CO218"/>
  <c r="CO226"/>
  <c r="CN265"/>
  <c r="BW193"/>
  <c r="CE191"/>
  <c r="CI38"/>
  <c r="CO243"/>
  <c r="CM91"/>
  <c r="BK395"/>
  <c r="CR33"/>
  <c r="CK191"/>
  <c r="BF385"/>
  <c r="BH386"/>
  <c r="CN78"/>
  <c r="BB381"/>
  <c r="CL150"/>
  <c r="CH21"/>
  <c r="CI76"/>
  <c r="CH243"/>
  <c r="CG209"/>
  <c r="CR141"/>
  <c r="AV386"/>
  <c r="CO125"/>
  <c r="BV267" i="8"/>
  <c r="BW267" s="1"/>
  <c r="CK216" i="7"/>
  <c r="CR24"/>
  <c r="CI137"/>
  <c r="AP387"/>
  <c r="CG177"/>
  <c r="DG229"/>
  <c r="CM178"/>
  <c r="CH166"/>
  <c r="CN166"/>
  <c r="CI189"/>
  <c r="AT376"/>
  <c r="CO259"/>
  <c r="BW254"/>
  <c r="CE252"/>
  <c r="CI15"/>
  <c r="CO22"/>
  <c r="CK279"/>
  <c r="CI239"/>
  <c r="CN105"/>
  <c r="BA384"/>
  <c r="CO34"/>
  <c r="CR120"/>
  <c r="CN225"/>
  <c r="CI164"/>
  <c r="DG18"/>
  <c r="CL62"/>
  <c r="CN256"/>
  <c r="CK132"/>
  <c r="CK203"/>
  <c r="AY376"/>
  <c r="BJ385"/>
  <c r="CN81"/>
  <c r="CK61"/>
  <c r="CR257"/>
  <c r="BE376"/>
  <c r="AS393"/>
  <c r="CL209"/>
  <c r="BV127" i="8"/>
  <c r="BW127" s="1"/>
  <c r="BB396" i="7"/>
  <c r="CO65"/>
  <c r="AV381"/>
  <c r="CI179"/>
  <c r="CK93"/>
  <c r="CN123"/>
  <c r="CL252"/>
  <c r="BE383"/>
  <c r="CL25"/>
  <c r="CL164"/>
  <c r="CR7"/>
  <c r="CG239"/>
  <c r="CR51"/>
  <c r="CR30"/>
  <c r="CO14"/>
  <c r="CL73"/>
  <c r="CO23"/>
  <c r="CN135"/>
  <c r="CI116"/>
  <c r="BD382"/>
  <c r="CO158"/>
  <c r="CM259"/>
  <c r="CR6"/>
  <c r="BI386"/>
  <c r="AZ388"/>
  <c r="CM30"/>
  <c r="BC391"/>
  <c r="CO54"/>
  <c r="BV194" i="8"/>
  <c r="BW194" s="1"/>
  <c r="CI121" i="7"/>
  <c r="DI265" i="8"/>
  <c r="CM150" i="7"/>
  <c r="BD383"/>
  <c r="CK186"/>
  <c r="CR8"/>
  <c r="DF383"/>
  <c r="CN9"/>
  <c r="CK153"/>
  <c r="BL382"/>
  <c r="CO9"/>
  <c r="CM238"/>
  <c r="CR130"/>
  <c r="CH135"/>
  <c r="CI197"/>
  <c r="AP392"/>
  <c r="CL45"/>
  <c r="AZ384"/>
  <c r="CI120"/>
  <c r="CG163"/>
  <c r="CM225"/>
  <c r="CL243"/>
  <c r="CK69"/>
  <c r="CL85"/>
  <c r="CO111"/>
  <c r="CL121"/>
  <c r="AP380"/>
  <c r="CI53"/>
  <c r="CO116"/>
  <c r="AM386"/>
  <c r="CI250"/>
  <c r="CN33"/>
  <c r="BF378"/>
  <c r="CN199"/>
  <c r="AM385"/>
  <c r="CO155"/>
  <c r="CM35"/>
  <c r="AR395"/>
  <c r="CK233"/>
  <c r="CK205"/>
  <c r="CN280"/>
  <c r="CM119"/>
  <c r="CI20"/>
  <c r="CK179"/>
  <c r="CO102"/>
  <c r="CI152"/>
  <c r="CM57"/>
  <c r="CR16"/>
  <c r="CM239"/>
  <c r="CI203"/>
  <c r="CN23"/>
  <c r="BH377"/>
  <c r="CR19"/>
  <c r="BM377"/>
  <c r="CK58"/>
  <c r="BD386"/>
  <c r="BN376"/>
  <c r="CI267"/>
  <c r="CK7"/>
  <c r="CN266"/>
  <c r="CN153"/>
  <c r="BH379"/>
  <c r="CO75"/>
  <c r="BH391"/>
  <c r="CL176"/>
  <c r="AZ395"/>
  <c r="CN44"/>
  <c r="AW383"/>
  <c r="CO209"/>
  <c r="AV393"/>
  <c r="CK12"/>
  <c r="CI8"/>
  <c r="CK247"/>
  <c r="CK136"/>
  <c r="BK378"/>
  <c r="BF388"/>
  <c r="CM255"/>
  <c r="CN162"/>
  <c r="AU389"/>
  <c r="DG26"/>
  <c r="DG23"/>
  <c r="CK278"/>
  <c r="CK101"/>
  <c r="AR384"/>
  <c r="CO149"/>
  <c r="AV388"/>
  <c r="CI276"/>
  <c r="CI37"/>
  <c r="CL145"/>
  <c r="BJ391"/>
  <c r="AS385"/>
  <c r="CL113"/>
  <c r="DG260"/>
  <c r="CI247"/>
  <c r="CO28"/>
  <c r="CO174"/>
  <c r="CK79"/>
  <c r="CL264"/>
  <c r="DN378"/>
  <c r="CL280"/>
  <c r="AZ376"/>
  <c r="BG395"/>
  <c r="BC387"/>
  <c r="CN108"/>
  <c r="CG268"/>
  <c r="BA390"/>
  <c r="CG181"/>
  <c r="CK192"/>
  <c r="CH229"/>
  <c r="CR87"/>
  <c r="DF387"/>
  <c r="CI243"/>
  <c r="CH169"/>
  <c r="CG270"/>
  <c r="CK152"/>
  <c r="CR168"/>
  <c r="DG28"/>
  <c r="CI129"/>
  <c r="BC377"/>
  <c r="CO171"/>
  <c r="CL168"/>
  <c r="CK163"/>
  <c r="CL70"/>
  <c r="CN42"/>
  <c r="CK36"/>
  <c r="CN231"/>
  <c r="CI245"/>
  <c r="AP396"/>
  <c r="CK200"/>
  <c r="AM389"/>
  <c r="BV189" i="8"/>
  <c r="BW189" s="1"/>
  <c r="AZ390" i="7"/>
  <c r="CG242"/>
  <c r="CM46"/>
  <c r="CG233"/>
  <c r="CL223"/>
  <c r="CO46"/>
  <c r="CL120"/>
  <c r="BF383"/>
  <c r="CL204"/>
  <c r="CR148"/>
  <c r="CK25"/>
  <c r="CR255"/>
  <c r="BV73" i="8"/>
  <c r="BW73" s="1"/>
  <c r="CO163" i="7"/>
  <c r="CL90"/>
  <c r="CN151"/>
  <c r="CK8"/>
  <c r="CR261"/>
  <c r="BV26" i="8"/>
  <c r="BW26" s="1"/>
  <c r="CM36" i="7"/>
  <c r="AW382"/>
  <c r="AM390"/>
  <c r="AU377"/>
  <c r="CN17"/>
  <c r="CM236"/>
  <c r="DG8"/>
  <c r="CE98"/>
  <c r="BW100"/>
  <c r="CI135"/>
  <c r="CL177"/>
  <c r="CL195"/>
  <c r="AU376"/>
  <c r="CT395"/>
  <c r="CK139"/>
  <c r="BC385"/>
  <c r="CO144"/>
  <c r="CI47"/>
  <c r="CL165"/>
  <c r="CG120"/>
  <c r="BV206" i="8"/>
  <c r="BW206" s="1"/>
  <c r="CM237" i="7"/>
  <c r="CL86"/>
  <c r="CK259"/>
  <c r="CR207"/>
  <c r="CH201"/>
  <c r="CG272"/>
  <c r="CH236"/>
  <c r="CK244"/>
  <c r="AW391"/>
  <c r="CO12"/>
  <c r="CO153"/>
  <c r="CM213"/>
  <c r="CK33"/>
  <c r="CN31"/>
  <c r="DG19"/>
  <c r="CM270"/>
  <c r="CF394"/>
  <c r="CO141"/>
  <c r="CM50"/>
  <c r="CI48"/>
  <c r="CX6" i="8"/>
  <c r="BE388" i="7"/>
  <c r="CK151"/>
  <c r="CR15"/>
  <c r="CN63"/>
  <c r="CK78"/>
  <c r="CM108"/>
  <c r="CN229"/>
  <c r="CL84"/>
  <c r="CM82"/>
  <c r="CI145"/>
  <c r="DG27"/>
  <c r="CI147"/>
  <c r="CO62"/>
  <c r="CN137"/>
  <c r="AU387"/>
  <c r="AU388"/>
  <c r="CN149"/>
  <c r="CK32"/>
  <c r="CW396"/>
  <c r="CM131"/>
  <c r="CL136"/>
  <c r="DG24"/>
  <c r="DI179" i="8"/>
  <c r="CK117" i="7"/>
  <c r="BJ383"/>
  <c r="CO7"/>
  <c r="CR23"/>
  <c r="CM43"/>
  <c r="CK207"/>
  <c r="DI246" i="8"/>
  <c r="CN58" i="7"/>
  <c r="CL20"/>
  <c r="CL116"/>
  <c r="CO104"/>
  <c r="AZ377"/>
  <c r="BB388"/>
  <c r="DI172" i="8"/>
  <c r="CK60" i="7"/>
  <c r="AR382"/>
  <c r="CK77"/>
  <c r="BD380"/>
  <c r="CI81"/>
  <c r="CI60"/>
  <c r="AZ381"/>
  <c r="CN13"/>
  <c r="CN241"/>
  <c r="AM376"/>
  <c r="CN205"/>
  <c r="CL227"/>
  <c r="AQ380"/>
  <c r="CO108"/>
  <c r="CH275"/>
  <c r="CO148"/>
  <c r="CR22"/>
  <c r="CK98"/>
  <c r="CL111"/>
  <c r="CI59"/>
  <c r="CO152"/>
  <c r="CL123"/>
  <c r="CL81"/>
  <c r="CK82"/>
  <c r="CN247"/>
  <c r="CK271"/>
  <c r="CK45"/>
  <c r="CI97"/>
  <c r="CO69"/>
  <c r="CM77"/>
  <c r="AT382"/>
  <c r="BJ386"/>
  <c r="CL267"/>
  <c r="CR20"/>
  <c r="CO55"/>
  <c r="AU392"/>
  <c r="CN197"/>
  <c r="CM22"/>
  <c r="CI115"/>
  <c r="DI38" i="8"/>
  <c r="CN143" i="7"/>
  <c r="DI92" i="8"/>
  <c r="CN10" i="7"/>
  <c r="CN8"/>
  <c r="CK44"/>
  <c r="BG381"/>
  <c r="CN41"/>
  <c r="AU379"/>
  <c r="CO50"/>
  <c r="CM25"/>
  <c r="CL119"/>
  <c r="AM383"/>
  <c r="CL237"/>
  <c r="CK167"/>
  <c r="CM79"/>
  <c r="BA382"/>
  <c r="BJ379"/>
  <c r="CI173"/>
  <c r="AP390"/>
  <c r="CL149"/>
  <c r="AS388"/>
  <c r="BK396"/>
  <c r="CM111"/>
  <c r="DI71" i="8"/>
  <c r="CO164" i="7"/>
  <c r="CI140"/>
  <c r="CM32"/>
  <c r="CK42"/>
  <c r="BC379"/>
  <c r="CU6" i="8"/>
  <c r="CM89" i="7"/>
  <c r="AT383"/>
  <c r="CI31"/>
  <c r="BD384"/>
  <c r="AT388"/>
  <c r="CM149"/>
  <c r="CI18"/>
  <c r="AQ377"/>
  <c r="CK126"/>
  <c r="CP383"/>
  <c r="BA380"/>
  <c r="CM81"/>
  <c r="CK223"/>
  <c r="CM122"/>
  <c r="CL207"/>
  <c r="CT396"/>
  <c r="CL75"/>
  <c r="CO90"/>
  <c r="CN275"/>
  <c r="CN235"/>
  <c r="BB383"/>
  <c r="AT392"/>
  <c r="CM197"/>
  <c r="DI110" i="8"/>
  <c r="AM381" i="7"/>
  <c r="BF379"/>
  <c r="CN71"/>
  <c r="BI394"/>
  <c r="BF381"/>
  <c r="BF382"/>
  <c r="DI232" i="8"/>
  <c r="CN55" i="7"/>
  <c r="CM58"/>
  <c r="CK63"/>
  <c r="BI385"/>
  <c r="CL26"/>
  <c r="AV377"/>
  <c r="CO17"/>
  <c r="CL8"/>
  <c r="AT377"/>
  <c r="CM17"/>
  <c r="CO67"/>
  <c r="AQ387"/>
  <c r="CK22"/>
  <c r="BE382"/>
  <c r="CM110"/>
  <c r="CK190"/>
  <c r="BG384"/>
  <c r="CM233"/>
  <c r="AT395"/>
  <c r="BG380"/>
  <c r="CN115"/>
  <c r="CN77"/>
  <c r="AU382"/>
  <c r="CL72"/>
  <c r="CM13"/>
  <c r="CK59"/>
  <c r="CM11"/>
  <c r="CM73"/>
  <c r="CK161"/>
  <c r="BD376"/>
  <c r="CM20"/>
  <c r="CI45"/>
  <c r="CI222"/>
  <c r="CN186"/>
  <c r="CI66"/>
  <c r="BB376"/>
  <c r="DG9"/>
  <c r="CH264"/>
  <c r="AS384"/>
  <c r="CL101"/>
  <c r="CO96"/>
  <c r="CK202"/>
  <c r="CP6" i="8"/>
  <c r="CO21" i="7"/>
  <c r="AV391"/>
  <c r="CO185"/>
  <c r="CL35"/>
  <c r="CO85"/>
  <c r="BH384"/>
  <c r="CT6" i="8"/>
  <c r="CL34" i="7"/>
  <c r="CI238"/>
  <c r="CK115"/>
  <c r="CI67"/>
  <c r="CM69"/>
  <c r="CI36"/>
  <c r="CK6"/>
  <c r="CK81"/>
  <c r="CI103"/>
  <c r="BD379"/>
  <c r="BJ377"/>
  <c r="CL69"/>
  <c r="AV380"/>
  <c r="CO53"/>
  <c r="CK35"/>
  <c r="CO247"/>
  <c r="BM376"/>
  <c r="CM211"/>
  <c r="DG20"/>
  <c r="CM45"/>
  <c r="CO32"/>
  <c r="AZ394"/>
  <c r="BJ376"/>
  <c r="CI91"/>
  <c r="CM180"/>
  <c r="CI160"/>
  <c r="CT384"/>
  <c r="CM104"/>
  <c r="AM378"/>
  <c r="CM173"/>
  <c r="AT390"/>
  <c r="CI58"/>
  <c r="CO215"/>
  <c r="CO44"/>
  <c r="CM125"/>
  <c r="AT386"/>
  <c r="BK390"/>
  <c r="CO43"/>
  <c r="AW379"/>
  <c r="CK40"/>
  <c r="AS376"/>
  <c r="CT380"/>
  <c r="CM59"/>
  <c r="DG30"/>
  <c r="CI71"/>
  <c r="CK269"/>
  <c r="CW386"/>
  <c r="CK57"/>
  <c r="CN114"/>
  <c r="DD379"/>
  <c r="AZ382"/>
  <c r="CN49"/>
  <c r="CL30"/>
  <c r="CI51"/>
  <c r="CL166"/>
  <c r="CO68"/>
  <c r="CN138"/>
  <c r="AS383"/>
  <c r="CL89"/>
  <c r="CO13"/>
  <c r="CK24"/>
  <c r="CM126"/>
  <c r="CK17"/>
  <c r="AR377"/>
  <c r="CM86"/>
  <c r="CM154"/>
  <c r="DC387"/>
  <c r="CO56"/>
  <c r="CL71"/>
  <c r="BL385"/>
  <c r="CN60"/>
  <c r="CL174"/>
  <c r="CN79"/>
  <c r="CM31"/>
  <c r="CS376"/>
  <c r="BF380"/>
  <c r="CM140"/>
  <c r="CL224"/>
  <c r="BB393"/>
  <c r="CK107"/>
  <c r="CK75"/>
  <c r="CI34"/>
  <c r="CO38"/>
  <c r="CL39"/>
  <c r="CI7"/>
  <c r="CO257"/>
  <c r="BK379"/>
  <c r="CL198"/>
  <c r="BB378"/>
  <c r="CO260"/>
  <c r="CM55"/>
  <c r="CN66"/>
  <c r="CL18"/>
  <c r="BL378"/>
  <c r="CT389"/>
  <c r="DG17"/>
  <c r="BN377"/>
  <c r="CR17"/>
  <c r="AY377"/>
  <c r="BK376"/>
  <c r="CL53"/>
  <c r="AS380"/>
  <c r="CK71"/>
  <c r="DD376"/>
  <c r="CN67"/>
  <c r="CM121"/>
  <c r="CI157"/>
  <c r="AU381"/>
  <c r="CN65"/>
  <c r="CG6" i="8"/>
  <c r="AZ378" i="7"/>
  <c r="CO77"/>
  <c r="AV382"/>
  <c r="CI111"/>
  <c r="CS377"/>
  <c r="CM7"/>
  <c r="CI138"/>
  <c r="DI125" i="8"/>
  <c r="CK120" i="7"/>
  <c r="CM38"/>
  <c r="CO181"/>
  <c r="CN11"/>
  <c r="CM203"/>
  <c r="CN155"/>
  <c r="DI270" i="8"/>
  <c r="AQ382" i="7"/>
  <c r="CZ6" i="8"/>
  <c r="CM200" i="7"/>
  <c r="CM130"/>
  <c r="CN102"/>
  <c r="CM18"/>
  <c r="CH6" i="8"/>
  <c r="CL29" i="7"/>
  <c r="AS378"/>
  <c r="AU385"/>
  <c r="CN113"/>
  <c r="CN22"/>
  <c r="BB382"/>
  <c r="BA395"/>
  <c r="BC392"/>
  <c r="CK154"/>
  <c r="CN56"/>
  <c r="CK119"/>
  <c r="AT378"/>
  <c r="CM29"/>
  <c r="AR383"/>
  <c r="CK89"/>
  <c r="CM268"/>
  <c r="CM44"/>
  <c r="BD385"/>
  <c r="CM166"/>
  <c r="BC381"/>
  <c r="CM103"/>
  <c r="CL66"/>
  <c r="CN86"/>
  <c r="AM391"/>
  <c r="CO253"/>
  <c r="AW381"/>
  <c r="CF378"/>
  <c r="CZ381"/>
  <c r="BF377"/>
  <c r="CM76"/>
  <c r="CK30"/>
  <c r="CF6" i="8"/>
  <c r="CK43" i="7"/>
  <c r="CN101"/>
  <c r="AU384"/>
  <c r="DI217" i="8"/>
  <c r="CO95" i="7"/>
  <c r="DA389"/>
  <c r="BH389"/>
  <c r="CX382"/>
  <c r="DD380"/>
  <c r="BF396"/>
  <c r="CM42"/>
  <c r="CL21"/>
  <c r="CK138"/>
  <c r="BF391"/>
  <c r="CL54"/>
  <c r="CL236"/>
  <c r="AT385"/>
  <c r="CM113"/>
  <c r="CN90"/>
  <c r="CR21"/>
  <c r="BJ381"/>
  <c r="CW397"/>
  <c r="CM117"/>
  <c r="CM9"/>
  <c r="CZ391"/>
  <c r="CO27"/>
  <c r="CR18"/>
  <c r="BF376"/>
  <c r="CL19"/>
  <c r="DI52" i="8"/>
  <c r="CZ378" i="7"/>
  <c r="CN26"/>
  <c r="CI107"/>
  <c r="CM80"/>
  <c r="CT390"/>
  <c r="DF382"/>
  <c r="DF388"/>
  <c r="DF379"/>
  <c r="CS395"/>
  <c r="DE390"/>
  <c r="CJ382"/>
  <c r="CS384"/>
  <c r="CU397"/>
  <c r="CS388"/>
  <c r="CS389"/>
  <c r="CU391"/>
  <c r="DC389"/>
  <c r="DD387"/>
  <c r="CX390"/>
  <c r="CJ388"/>
  <c r="DB398"/>
  <c r="DC386"/>
  <c r="CZ393"/>
  <c r="DB390"/>
  <c r="CS386"/>
  <c r="DF385"/>
  <c r="DF381"/>
  <c r="CW392"/>
  <c r="DA397"/>
  <c r="CJ397"/>
  <c r="DE382"/>
  <c r="CU394"/>
  <c r="DB394"/>
  <c r="DB392"/>
  <c r="DF392"/>
  <c r="DC398"/>
  <c r="CP397"/>
  <c r="DC396"/>
  <c r="CU388"/>
  <c r="DA392"/>
  <c r="CT397"/>
  <c r="CS396"/>
  <c r="P129"/>
  <c r="DI268" i="8" l="1"/>
  <c r="DI78"/>
  <c r="DI51"/>
  <c r="DI17"/>
  <c r="DI148"/>
  <c r="DI82"/>
  <c r="DI160"/>
  <c r="DJ152"/>
  <c r="DI198"/>
  <c r="DI214"/>
  <c r="DI63"/>
  <c r="DI166"/>
  <c r="DI74"/>
  <c r="DI275"/>
  <c r="DI228"/>
  <c r="DJ266"/>
  <c r="DI257"/>
  <c r="DI205"/>
  <c r="DI183"/>
  <c r="DJ6"/>
  <c r="DI102"/>
  <c r="DI164"/>
  <c r="DI68"/>
  <c r="DJ13"/>
  <c r="DI208"/>
  <c r="DJ12"/>
  <c r="DI220"/>
  <c r="DI98"/>
  <c r="DI138"/>
  <c r="DI64"/>
  <c r="DI95"/>
  <c r="DI213"/>
  <c r="DI244"/>
  <c r="DI195"/>
  <c r="DI207"/>
  <c r="DI189"/>
  <c r="DI126"/>
  <c r="DI249"/>
  <c r="DI36"/>
  <c r="DI134"/>
  <c r="DI248"/>
  <c r="DI106"/>
  <c r="DI253"/>
  <c r="DI113"/>
  <c r="DI176"/>
  <c r="DI121"/>
  <c r="DI135"/>
  <c r="DI194"/>
  <c r="DJ147"/>
  <c r="DJ165"/>
  <c r="DI267"/>
  <c r="DI234"/>
  <c r="DJ35"/>
  <c r="DJ34"/>
  <c r="DI41"/>
  <c r="DI16"/>
  <c r="DI65"/>
  <c r="DI40"/>
  <c r="DJ38"/>
  <c r="DI127"/>
  <c r="DI11"/>
  <c r="DI88"/>
  <c r="DI170"/>
  <c r="DI21"/>
  <c r="DJ182"/>
  <c r="DJ56"/>
  <c r="DK192"/>
  <c r="DI158"/>
  <c r="DI39"/>
  <c r="DJ118"/>
  <c r="DI146"/>
  <c r="DI218"/>
  <c r="DI245"/>
  <c r="DI76"/>
  <c r="DI59"/>
  <c r="DI156"/>
  <c r="DI28"/>
  <c r="DK265"/>
  <c r="DK280"/>
  <c r="DK256"/>
  <c r="DI185"/>
  <c r="DJ18"/>
  <c r="DI90"/>
  <c r="DJ19"/>
  <c r="DJ21"/>
  <c r="DI24"/>
  <c r="DI100"/>
  <c r="DJ27"/>
  <c r="DI77"/>
  <c r="DJ30"/>
  <c r="DI149"/>
  <c r="DJ24"/>
  <c r="DI159"/>
  <c r="DJ150"/>
  <c r="DI79"/>
  <c r="DJ53"/>
  <c r="DK71"/>
  <c r="DI117"/>
  <c r="DJ48"/>
  <c r="DJ202"/>
  <c r="DI91"/>
  <c r="DI173"/>
  <c r="DI206"/>
  <c r="DJ68"/>
  <c r="DI57"/>
  <c r="DK125"/>
  <c r="DJ259"/>
  <c r="DI86"/>
  <c r="DI200"/>
  <c r="DI163"/>
  <c r="DI242"/>
  <c r="DJ184"/>
  <c r="DJ99"/>
  <c r="DJ28"/>
  <c r="DI8"/>
  <c r="DI175"/>
  <c r="DK200"/>
  <c r="DK277"/>
  <c r="DK132"/>
  <c r="DI142"/>
  <c r="DI203"/>
  <c r="DJ20"/>
  <c r="DK253"/>
  <c r="DJ217"/>
  <c r="DJ252"/>
  <c r="DI128"/>
  <c r="DI120"/>
  <c r="DK18"/>
  <c r="DI73"/>
  <c r="DI177"/>
  <c r="DI81"/>
  <c r="DJ243"/>
  <c r="DI132"/>
  <c r="DJ196"/>
  <c r="DJ109"/>
  <c r="DJ9"/>
  <c r="DI18"/>
  <c r="DI99"/>
  <c r="DJ17"/>
  <c r="DI62"/>
  <c r="DI222"/>
  <c r="DI58"/>
  <c r="DK19"/>
  <c r="DI69"/>
  <c r="DJ178"/>
  <c r="DJ211"/>
  <c r="DI131"/>
  <c r="DI261"/>
  <c r="DJ163"/>
  <c r="DI96"/>
  <c r="DI167"/>
  <c r="DJ74"/>
  <c r="DJ141"/>
  <c r="DJ241"/>
  <c r="DK52"/>
  <c r="DK16"/>
  <c r="DJ106"/>
  <c r="DJ162"/>
  <c r="DI192"/>
  <c r="DJ174"/>
  <c r="DK85"/>
  <c r="DJ212"/>
  <c r="DJ148"/>
  <c r="DJ244"/>
  <c r="DK185"/>
  <c r="DK146"/>
  <c r="DJ73"/>
  <c r="DJ67"/>
  <c r="DJ209"/>
  <c r="DK165"/>
  <c r="DJ101"/>
  <c r="DK224"/>
  <c r="DK194"/>
  <c r="DI83"/>
  <c r="DK94"/>
  <c r="DJ201"/>
  <c r="DI209"/>
  <c r="DJ197"/>
  <c r="DJ31"/>
  <c r="DJ8"/>
  <c r="DI233"/>
  <c r="DJ32"/>
  <c r="DI30"/>
  <c r="DJ14"/>
  <c r="DI54"/>
  <c r="DI55"/>
  <c r="DI137"/>
  <c r="DI29"/>
  <c r="DK204"/>
  <c r="DI186"/>
  <c r="DK24"/>
  <c r="DK187"/>
  <c r="DI101"/>
  <c r="DI118"/>
  <c r="DI31"/>
  <c r="DI112"/>
  <c r="DI115"/>
  <c r="DI154"/>
  <c r="DJ233"/>
  <c r="DJ171"/>
  <c r="DI114"/>
  <c r="DI111"/>
  <c r="DJ54"/>
  <c r="DJ82"/>
  <c r="DI89"/>
  <c r="DJ15"/>
  <c r="DI221"/>
  <c r="DI19"/>
  <c r="DJ36"/>
  <c r="DI43"/>
  <c r="DI279"/>
  <c r="DJ23"/>
  <c r="DJ127"/>
  <c r="DI229"/>
  <c r="DK142"/>
  <c r="DI251"/>
  <c r="DK117"/>
  <c r="DJ37"/>
  <c r="DI122"/>
  <c r="DI70"/>
  <c r="DJ187"/>
  <c r="DI169"/>
  <c r="DI12"/>
  <c r="DI66"/>
  <c r="DI150"/>
  <c r="DJ185"/>
  <c r="DI278"/>
  <c r="DI80"/>
  <c r="DK22"/>
  <c r="DJ262"/>
  <c r="DI14"/>
  <c r="DI255"/>
  <c r="DI227"/>
  <c r="DI13"/>
  <c r="DK210"/>
  <c r="DK46"/>
  <c r="DI32"/>
  <c r="DK230"/>
  <c r="DI48"/>
  <c r="DJ166"/>
  <c r="DI75"/>
  <c r="DJ210"/>
  <c r="DJ115"/>
  <c r="DK84"/>
  <c r="DI22"/>
  <c r="DJ191"/>
  <c r="DJ168"/>
  <c r="DK257"/>
  <c r="DK70"/>
  <c r="DK130"/>
  <c r="DJ268"/>
  <c r="DI162"/>
  <c r="DI210"/>
  <c r="DI109"/>
  <c r="DJ114"/>
  <c r="DI67"/>
  <c r="DI174"/>
  <c r="DK49"/>
  <c r="DI230"/>
  <c r="DJ156"/>
  <c r="DI61"/>
  <c r="DI269"/>
  <c r="DI152"/>
  <c r="DI155"/>
  <c r="DK113"/>
  <c r="DI259"/>
  <c r="DJ153"/>
  <c r="DK219"/>
  <c r="DJ263"/>
  <c r="DJ7"/>
  <c r="DJ136"/>
  <c r="DJ206"/>
  <c r="DK197"/>
  <c r="DJ16"/>
  <c r="DK151"/>
  <c r="DJ140"/>
  <c r="DI219"/>
  <c r="DJ26"/>
  <c r="DJ93"/>
  <c r="DJ227"/>
  <c r="DK276"/>
  <c r="DI136"/>
  <c r="DK25"/>
  <c r="DJ223"/>
  <c r="DI133"/>
  <c r="DK268"/>
  <c r="DJ192"/>
  <c r="DJ130"/>
  <c r="DK133"/>
  <c r="DJ131"/>
  <c r="DK95"/>
  <c r="DJ10"/>
  <c r="DJ167"/>
  <c r="DJ22"/>
  <c r="DK279"/>
  <c r="DJ122"/>
  <c r="DK124"/>
  <c r="DI182"/>
  <c r="DJ64"/>
  <c r="DI161"/>
  <c r="DI104"/>
  <c r="DK126"/>
  <c r="DJ195"/>
  <c r="DJ255"/>
  <c r="DI243"/>
  <c r="DK269"/>
  <c r="DK88"/>
  <c r="DJ146"/>
  <c r="DI168"/>
  <c r="DJ278"/>
  <c r="DK271"/>
  <c r="DJ33"/>
  <c r="DK227"/>
  <c r="DK168"/>
  <c r="DK43"/>
  <c r="DJ188"/>
  <c r="DK216"/>
  <c r="DJ70"/>
  <c r="DI256"/>
  <c r="DI10"/>
  <c r="DJ11"/>
  <c r="DK44"/>
  <c r="DI180"/>
  <c r="DK50"/>
  <c r="DK29"/>
  <c r="DJ242"/>
  <c r="DK34"/>
  <c r="DK15"/>
  <c r="DJ207"/>
  <c r="DJ251"/>
  <c r="DJ253"/>
  <c r="DL253" s="1"/>
  <c r="DN253" s="1"/>
  <c r="DO253" s="1"/>
  <c r="DI226"/>
  <c r="DJ169"/>
  <c r="DI276"/>
  <c r="DK223"/>
  <c r="DJ256"/>
  <c r="DI216"/>
  <c r="DK62"/>
  <c r="DK234"/>
  <c r="DI97"/>
  <c r="DI271"/>
  <c r="DK54"/>
  <c r="DK45"/>
  <c r="DJ138"/>
  <c r="DK134"/>
  <c r="DI181"/>
  <c r="DJ59"/>
  <c r="DJ149"/>
  <c r="DK58"/>
  <c r="DI193"/>
  <c r="DK36"/>
  <c r="DK156"/>
  <c r="DJ226"/>
  <c r="DK78"/>
  <c r="DJ78"/>
  <c r="DK159"/>
  <c r="DJ96"/>
  <c r="DK196"/>
  <c r="DJ129"/>
  <c r="DK250"/>
  <c r="DJ279"/>
  <c r="DK104"/>
  <c r="DI262"/>
  <c r="DK158"/>
  <c r="DK27"/>
  <c r="DJ274"/>
  <c r="DK199"/>
  <c r="DI141"/>
  <c r="DK72"/>
  <c r="DK236"/>
  <c r="DK101"/>
  <c r="DJ105"/>
  <c r="DI188"/>
  <c r="DK12"/>
  <c r="DI103"/>
  <c r="DK140"/>
  <c r="DK147"/>
  <c r="DK75"/>
  <c r="DK40"/>
  <c r="DK76"/>
  <c r="DI123"/>
  <c r="DK177"/>
  <c r="DK86"/>
  <c r="DJ247"/>
  <c r="DI272"/>
  <c r="DK274"/>
  <c r="DJ92"/>
  <c r="DJ248"/>
  <c r="DK237"/>
  <c r="DK67"/>
  <c r="DJ261"/>
  <c r="DJ25"/>
  <c r="DK178"/>
  <c r="DK89"/>
  <c r="DK7"/>
  <c r="DK208"/>
  <c r="DI130"/>
  <c r="DK202"/>
  <c r="DI252"/>
  <c r="DJ112"/>
  <c r="DK214"/>
  <c r="DK141"/>
  <c r="DK166"/>
  <c r="DJ257"/>
  <c r="DK87"/>
  <c r="DI105"/>
  <c r="DJ158"/>
  <c r="DJ80"/>
  <c r="DI202"/>
  <c r="DK173"/>
  <c r="DJ119"/>
  <c r="DK97"/>
  <c r="DJ104"/>
  <c r="DJ194"/>
  <c r="DK106"/>
  <c r="DK74"/>
  <c r="DK266"/>
  <c r="DI129"/>
  <c r="DK135"/>
  <c r="DK235"/>
  <c r="DI94"/>
  <c r="DI199"/>
  <c r="DK184"/>
  <c r="DK14"/>
  <c r="DJ103"/>
  <c r="DJ193"/>
  <c r="DI254"/>
  <c r="DJ128"/>
  <c r="DJ50"/>
  <c r="DK201"/>
  <c r="DI9"/>
  <c r="DK221"/>
  <c r="DI7"/>
  <c r="DK258"/>
  <c r="DK228"/>
  <c r="DK59"/>
  <c r="DI191"/>
  <c r="DK180"/>
  <c r="DJ175"/>
  <c r="DI116"/>
  <c r="DJ179"/>
  <c r="DI143"/>
  <c r="DK115"/>
  <c r="DI236"/>
  <c r="DI49"/>
  <c r="DI235"/>
  <c r="DJ271"/>
  <c r="DK103"/>
  <c r="DJ83"/>
  <c r="DK270"/>
  <c r="DJ234"/>
  <c r="DI145"/>
  <c r="DI151"/>
  <c r="DK191"/>
  <c r="DJ40"/>
  <c r="DK273"/>
  <c r="DJ39"/>
  <c r="DJ43"/>
  <c r="DK42"/>
  <c r="DK28"/>
  <c r="DJ45"/>
  <c r="DK247"/>
  <c r="DK33"/>
  <c r="DK127"/>
  <c r="DJ111"/>
  <c r="DI20"/>
  <c r="DK105"/>
  <c r="DI212"/>
  <c r="DI190"/>
  <c r="DJ275"/>
  <c r="DI139"/>
  <c r="DJ98"/>
  <c r="DJ215"/>
  <c r="DJ236"/>
  <c r="DK109"/>
  <c r="DK119"/>
  <c r="DI187"/>
  <c r="DJ230"/>
  <c r="DK195"/>
  <c r="DJ84"/>
  <c r="DJ116"/>
  <c r="DK222"/>
  <c r="DJ79"/>
  <c r="DJ142"/>
  <c r="DK57"/>
  <c r="DI237"/>
  <c r="DK203"/>
  <c r="DI273"/>
  <c r="DI33"/>
  <c r="DK157"/>
  <c r="DK275"/>
  <c r="DI85"/>
  <c r="DJ161"/>
  <c r="DJ240"/>
  <c r="DK251"/>
  <c r="DJ137"/>
  <c r="DK229"/>
  <c r="DK122"/>
  <c r="DK114"/>
  <c r="DK211"/>
  <c r="DI87"/>
  <c r="DK152"/>
  <c r="DJ276"/>
  <c r="DJ88"/>
  <c r="DK82"/>
  <c r="DJ264"/>
  <c r="DJ123"/>
  <c r="DK278"/>
  <c r="DK31"/>
  <c r="DK121"/>
  <c r="DI231"/>
  <c r="DJ272"/>
  <c r="DK183"/>
  <c r="DK116"/>
  <c r="DK272"/>
  <c r="DK65"/>
  <c r="DK170"/>
  <c r="DJ260"/>
  <c r="DJ62"/>
  <c r="DJ229"/>
  <c r="DK148"/>
  <c r="DK190"/>
  <c r="DJ280"/>
  <c r="DL280" s="1"/>
  <c r="DN280" s="1"/>
  <c r="DO280" s="1"/>
  <c r="DK47"/>
  <c r="DJ189"/>
  <c r="DJ151"/>
  <c r="DK69"/>
  <c r="DK123"/>
  <c r="DK131"/>
  <c r="DJ159"/>
  <c r="DJ51"/>
  <c r="DJ145"/>
  <c r="DI211"/>
  <c r="DI260"/>
  <c r="DK218"/>
  <c r="DI25"/>
  <c r="DK226"/>
  <c r="DI171"/>
  <c r="DI34"/>
  <c r="DK175"/>
  <c r="DI144"/>
  <c r="DJ203"/>
  <c r="DJ107"/>
  <c r="DJ224"/>
  <c r="DJ75"/>
  <c r="DJ135"/>
  <c r="DK249"/>
  <c r="DJ198"/>
  <c r="DJ267"/>
  <c r="DK9"/>
  <c r="DJ225"/>
  <c r="DK90"/>
  <c r="DK145"/>
  <c r="DI238"/>
  <c r="DJ181"/>
  <c r="DK100"/>
  <c r="DI84"/>
  <c r="DJ71"/>
  <c r="DK92"/>
  <c r="DI153"/>
  <c r="DJ277"/>
  <c r="DJ60"/>
  <c r="DJ121"/>
  <c r="DJ134"/>
  <c r="DJ180"/>
  <c r="DK153"/>
  <c r="DJ164"/>
  <c r="DK96"/>
  <c r="DJ186"/>
  <c r="DJ208"/>
  <c r="DK139"/>
  <c r="DI37"/>
  <c r="DI184"/>
  <c r="DJ232"/>
  <c r="DJ265"/>
  <c r="DK37"/>
  <c r="DK80"/>
  <c r="DK93"/>
  <c r="DJ29"/>
  <c r="DI224"/>
  <c r="DI72"/>
  <c r="DJ160"/>
  <c r="DI119"/>
  <c r="DI147"/>
  <c r="DK38"/>
  <c r="DJ245"/>
  <c r="DK198"/>
  <c r="DK118"/>
  <c r="DI241"/>
  <c r="DJ58"/>
  <c r="DK225"/>
  <c r="DK21"/>
  <c r="DK255"/>
  <c r="DJ222"/>
  <c r="DK176"/>
  <c r="DK238"/>
  <c r="DK245"/>
  <c r="DJ63"/>
  <c r="DK83"/>
  <c r="DI201"/>
  <c r="DI50"/>
  <c r="DK231"/>
  <c r="DK264"/>
  <c r="DI26"/>
  <c r="DJ183"/>
  <c r="DK48"/>
  <c r="DJ231"/>
  <c r="DK167"/>
  <c r="DJ157"/>
  <c r="DJ66"/>
  <c r="DK64"/>
  <c r="DJ173"/>
  <c r="DK242"/>
  <c r="DJ221"/>
  <c r="DK160"/>
  <c r="DJ176"/>
  <c r="DJ139"/>
  <c r="DJ42"/>
  <c r="DI44"/>
  <c r="DK66"/>
  <c r="DK107"/>
  <c r="DJ200"/>
  <c r="DK32"/>
  <c r="DK53"/>
  <c r="DJ228"/>
  <c r="DK212"/>
  <c r="DJ254"/>
  <c r="DK260"/>
  <c r="DI204"/>
  <c r="DJ124"/>
  <c r="DK129"/>
  <c r="DK77"/>
  <c r="DI140"/>
  <c r="DJ235"/>
  <c r="DK63"/>
  <c r="DK169"/>
  <c r="DK181"/>
  <c r="DK99"/>
  <c r="DK162"/>
  <c r="DK182"/>
  <c r="DJ55"/>
  <c r="DK239"/>
  <c r="DK91"/>
  <c r="DJ218"/>
  <c r="DK11"/>
  <c r="DI215"/>
  <c r="DJ65"/>
  <c r="DK161"/>
  <c r="DI264"/>
  <c r="DJ69"/>
  <c r="DK261"/>
  <c r="DI258"/>
  <c r="DK171"/>
  <c r="DJ273"/>
  <c r="DJ46"/>
  <c r="DK209"/>
  <c r="DJ246"/>
  <c r="DJ219"/>
  <c r="DK136"/>
  <c r="DI53"/>
  <c r="DL53" s="1"/>
  <c r="DN53" s="1"/>
  <c r="DO53" s="1"/>
  <c r="DK110"/>
  <c r="DK39"/>
  <c r="DJ47"/>
  <c r="DK35"/>
  <c r="DK172"/>
  <c r="DJ155"/>
  <c r="DJ126"/>
  <c r="DJ250"/>
  <c r="DK213"/>
  <c r="DK51"/>
  <c r="DJ108"/>
  <c r="DJ97"/>
  <c r="DK138"/>
  <c r="DI274"/>
  <c r="DL274" s="1"/>
  <c r="DN274" s="1"/>
  <c r="DO274" s="1"/>
  <c r="DJ95"/>
  <c r="DJ86"/>
  <c r="DI108"/>
  <c r="DJ44"/>
  <c r="DJ90"/>
  <c r="DJ132"/>
  <c r="DK233"/>
  <c r="DI165"/>
  <c r="DL165" s="1"/>
  <c r="DN165" s="1"/>
  <c r="DO165" s="1"/>
  <c r="DJ216"/>
  <c r="DJ269"/>
  <c r="DK61"/>
  <c r="DI60"/>
  <c r="DJ94"/>
  <c r="DJ204"/>
  <c r="DJ89"/>
  <c r="DI15"/>
  <c r="DK98"/>
  <c r="DI240"/>
  <c r="DK174"/>
  <c r="DK81"/>
  <c r="DK207"/>
  <c r="DJ117"/>
  <c r="DK60"/>
  <c r="DK206"/>
  <c r="DK205"/>
  <c r="DK248"/>
  <c r="DJ237"/>
  <c r="DI225"/>
  <c r="DJ199"/>
  <c r="DJ220"/>
  <c r="DI239"/>
  <c r="DK179"/>
  <c r="DI107"/>
  <c r="DI266"/>
  <c r="DJ91"/>
  <c r="DK189"/>
  <c r="DJ52"/>
  <c r="DL52" s="1"/>
  <c r="DN52" s="1"/>
  <c r="DO52" s="1"/>
  <c r="DJ214"/>
  <c r="DJ239"/>
  <c r="DK41"/>
  <c r="DJ72"/>
  <c r="DK68"/>
  <c r="DI223"/>
  <c r="DJ41"/>
  <c r="DK267"/>
  <c r="DJ77"/>
  <c r="DK252"/>
  <c r="DJ258"/>
  <c r="DK128"/>
  <c r="DK259"/>
  <c r="DI250"/>
  <c r="DK163"/>
  <c r="DI93"/>
  <c r="DI42"/>
  <c r="DK13"/>
  <c r="DK244"/>
  <c r="DJ87"/>
  <c r="DK193"/>
  <c r="DK217"/>
  <c r="DJ110"/>
  <c r="DI157"/>
  <c r="DK23"/>
  <c r="DJ249"/>
  <c r="DJ57"/>
  <c r="DK164"/>
  <c r="DJ113"/>
  <c r="DK20"/>
  <c r="DJ133"/>
  <c r="DJ81"/>
  <c r="DK155"/>
  <c r="DK262"/>
  <c r="DK150"/>
  <c r="DK26"/>
  <c r="DK8"/>
  <c r="DK254"/>
  <c r="DK30"/>
  <c r="DK263"/>
  <c r="DK102"/>
  <c r="DJ144"/>
  <c r="DJ154"/>
  <c r="DJ120"/>
  <c r="DI46"/>
  <c r="DJ177"/>
  <c r="DK246"/>
  <c r="DI247"/>
  <c r="DK108"/>
  <c r="DK56"/>
  <c r="DI197"/>
  <c r="DJ49"/>
  <c r="DK120"/>
  <c r="DI23"/>
  <c r="DK220"/>
  <c r="DK10"/>
  <c r="DK144"/>
  <c r="DJ85"/>
  <c r="DJ238"/>
  <c r="DK111"/>
  <c r="DJ102"/>
  <c r="DK73"/>
  <c r="DK137"/>
  <c r="DJ100"/>
  <c r="DK243"/>
  <c r="DJ270"/>
  <c r="DK112"/>
  <c r="DK143"/>
  <c r="DK55"/>
  <c r="DK232"/>
  <c r="DJ61"/>
  <c r="DK240"/>
  <c r="DJ205"/>
  <c r="DJ172"/>
  <c r="DL172" s="1"/>
  <c r="DN172" s="1"/>
  <c r="DO172" s="1"/>
  <c r="DJ213"/>
  <c r="DK149"/>
  <c r="DJ76"/>
  <c r="DJ190"/>
  <c r="DI27"/>
  <c r="DK154"/>
  <c r="DK79"/>
  <c r="DK186"/>
  <c r="DK241"/>
  <c r="DJ125"/>
  <c r="DK215"/>
  <c r="DK188"/>
  <c r="DI263"/>
  <c r="DK6"/>
  <c r="DI6"/>
  <c r="CG386" i="7"/>
  <c r="CM398"/>
  <c r="CE383"/>
  <c r="CL396"/>
  <c r="DG387"/>
  <c r="CG393"/>
  <c r="DG386"/>
  <c r="CG396"/>
  <c r="DG384"/>
  <c r="CH385"/>
  <c r="CE384"/>
  <c r="DG385"/>
  <c r="CH382"/>
  <c r="DG393"/>
  <c r="CE381"/>
  <c r="CE395"/>
  <c r="CE380"/>
  <c r="CL376"/>
  <c r="CM396"/>
  <c r="CN392"/>
  <c r="CG390"/>
  <c r="CR382"/>
  <c r="CH386"/>
  <c r="CR379"/>
  <c r="CI393"/>
  <c r="CH388"/>
  <c r="CE392"/>
  <c r="CK381"/>
  <c r="CH396"/>
  <c r="CG380"/>
  <c r="CH379"/>
  <c r="CE386"/>
  <c r="CI396"/>
  <c r="CN397"/>
  <c r="CR398"/>
  <c r="CM383"/>
  <c r="CN390"/>
  <c r="CE379"/>
  <c r="DG388"/>
  <c r="CR383"/>
  <c r="DG382"/>
  <c r="CE378"/>
  <c r="CG378"/>
  <c r="CL393"/>
  <c r="CR388"/>
  <c r="DG380"/>
  <c r="CR390"/>
  <c r="DG392"/>
  <c r="DG389"/>
  <c r="CR394"/>
  <c r="CR384"/>
  <c r="CM388"/>
  <c r="CM393"/>
  <c r="CG394"/>
  <c r="CG392"/>
  <c r="CH393"/>
  <c r="CH387"/>
  <c r="CH380"/>
  <c r="CL398"/>
  <c r="CN389"/>
  <c r="CK396"/>
  <c r="CK387"/>
  <c r="CM380"/>
  <c r="BX100"/>
  <c r="BX193"/>
  <c r="BX188"/>
  <c r="BX206"/>
  <c r="BX187"/>
  <c r="BX264"/>
  <c r="BX55"/>
  <c r="BX60"/>
  <c r="BX31"/>
  <c r="BX253"/>
  <c r="BX91"/>
  <c r="BX115"/>
  <c r="BX104"/>
  <c r="BX113"/>
  <c r="BX132"/>
  <c r="BX177"/>
  <c r="BX200"/>
  <c r="BX274"/>
  <c r="BX40"/>
  <c r="BX24"/>
  <c r="BX70"/>
  <c r="BX164"/>
  <c r="BX33"/>
  <c r="BX81"/>
  <c r="BX109"/>
  <c r="BX64"/>
  <c r="BX147"/>
  <c r="BX43"/>
  <c r="BX35"/>
  <c r="BX119"/>
  <c r="BX265"/>
  <c r="BX139"/>
  <c r="BX110"/>
  <c r="BX181"/>
  <c r="BX122"/>
  <c r="BX112"/>
  <c r="BX118"/>
  <c r="BX226"/>
  <c r="BX278"/>
  <c r="BX82"/>
  <c r="BX233"/>
  <c r="BX143"/>
  <c r="BX153"/>
  <c r="BX220"/>
  <c r="BX172"/>
  <c r="BX38"/>
  <c r="BX140"/>
  <c r="BX80"/>
  <c r="BX185"/>
  <c r="BX170"/>
  <c r="BX34"/>
  <c r="BX214"/>
  <c r="BX165"/>
  <c r="BX87"/>
  <c r="BX228"/>
  <c r="BX77"/>
  <c r="BX213"/>
  <c r="BX49"/>
  <c r="BX195"/>
  <c r="BX75"/>
  <c r="BX218"/>
  <c r="BX99"/>
  <c r="BX199"/>
  <c r="BX248"/>
  <c r="BX204"/>
  <c r="BX37"/>
  <c r="BX71"/>
  <c r="BX76"/>
  <c r="BX32"/>
  <c r="BX36"/>
  <c r="BX281"/>
  <c r="BX86"/>
  <c r="BX196"/>
  <c r="BX155"/>
  <c r="BX219"/>
  <c r="BX128"/>
  <c r="BX85"/>
  <c r="BX146"/>
  <c r="BX106"/>
  <c r="BX173"/>
  <c r="BX123"/>
  <c r="BX168"/>
  <c r="BX158"/>
  <c r="BX184"/>
  <c r="BX73"/>
  <c r="BX63"/>
  <c r="BX154"/>
  <c r="BX131"/>
  <c r="BX50"/>
  <c r="BX137"/>
  <c r="BX27"/>
  <c r="BX237"/>
  <c r="BX272"/>
  <c r="BX121"/>
  <c r="BX178"/>
  <c r="BX103"/>
  <c r="BX105"/>
  <c r="BX120"/>
  <c r="BX69"/>
  <c r="BX271"/>
  <c r="BX252"/>
  <c r="BX95"/>
  <c r="BX133"/>
  <c r="BX238"/>
  <c r="BX52"/>
  <c r="BX242"/>
  <c r="BX255"/>
  <c r="BX124"/>
  <c r="BX74"/>
  <c r="BX239"/>
  <c r="BX44"/>
  <c r="BX235"/>
  <c r="BX254"/>
  <c r="BX156"/>
  <c r="BX84"/>
  <c r="BX145"/>
  <c r="BX216"/>
  <c r="BX62"/>
  <c r="BX245"/>
  <c r="BX157"/>
  <c r="BX202"/>
  <c r="BX257"/>
  <c r="BX144"/>
  <c r="BX201"/>
  <c r="BX179"/>
  <c r="BX273"/>
  <c r="BX51"/>
  <c r="BX262"/>
  <c r="BX207"/>
  <c r="BX209"/>
  <c r="BX243"/>
  <c r="BX53"/>
  <c r="BX94"/>
  <c r="BX108"/>
  <c r="BX249"/>
  <c r="BX61"/>
  <c r="BX163"/>
  <c r="BX127"/>
  <c r="BX180"/>
  <c r="BX142"/>
  <c r="BX267"/>
  <c r="BX57"/>
  <c r="BX160"/>
  <c r="BX194"/>
  <c r="BX117"/>
  <c r="BX268"/>
  <c r="BX259"/>
  <c r="BX211"/>
  <c r="BX58"/>
  <c r="BX192"/>
  <c r="BX182"/>
  <c r="BX159"/>
  <c r="BX203"/>
  <c r="BX236"/>
  <c r="BX107"/>
  <c r="BX45"/>
  <c r="BX269"/>
  <c r="BX261"/>
  <c r="BX98"/>
  <c r="BX240"/>
  <c r="BX217"/>
  <c r="BX148"/>
  <c r="BX129"/>
  <c r="BX227"/>
  <c r="BX167"/>
  <c r="BX241"/>
  <c r="BX212"/>
  <c r="BX67"/>
  <c r="BX134"/>
  <c r="BX225"/>
  <c r="BX263"/>
  <c r="BX79"/>
  <c r="BX256"/>
  <c r="BX183"/>
  <c r="BX96"/>
  <c r="BX89"/>
  <c r="BX230"/>
  <c r="BX93"/>
  <c r="BX191"/>
  <c r="BX280"/>
  <c r="BX244"/>
  <c r="BX169"/>
  <c r="BX59"/>
  <c r="BX111"/>
  <c r="BX41"/>
  <c r="BX56"/>
  <c r="BX190"/>
  <c r="BX166"/>
  <c r="BX97"/>
  <c r="BX251"/>
  <c r="BX141"/>
  <c r="BX29"/>
  <c r="BX151"/>
  <c r="BX260"/>
  <c r="BX68"/>
  <c r="BX266"/>
  <c r="BX65"/>
  <c r="BX28"/>
  <c r="BX275"/>
  <c r="BX276"/>
  <c r="BX101"/>
  <c r="BX136"/>
  <c r="BX88"/>
  <c r="BX197"/>
  <c r="BX152"/>
  <c r="BX171"/>
  <c r="BX232"/>
  <c r="BX189"/>
  <c r="BX223"/>
  <c r="BX125"/>
  <c r="BX46"/>
  <c r="BX130"/>
  <c r="BX48"/>
  <c r="BX25"/>
  <c r="BX26"/>
  <c r="BX277"/>
  <c r="BX23"/>
  <c r="BX92"/>
  <c r="BX270"/>
  <c r="BX39"/>
  <c r="BX116"/>
  <c r="BX247"/>
  <c r="BX250"/>
  <c r="BX135"/>
  <c r="BX279"/>
  <c r="BX208"/>
  <c r="BX205"/>
  <c r="BX149"/>
  <c r="BX215"/>
  <c r="BX229"/>
  <c r="BX47"/>
  <c r="BX83"/>
  <c r="BX224"/>
  <c r="BX161"/>
  <c r="BX231"/>
  <c r="BX72"/>
  <c r="BX221"/>
  <c r="CE376"/>
  <c r="CE390"/>
  <c r="DL177"/>
  <c r="DM177" s="1"/>
  <c r="DO177" s="1"/>
  <c r="DP177" s="1"/>
  <c r="CE398"/>
  <c r="DL271"/>
  <c r="DM271" s="1"/>
  <c r="DO271" s="1"/>
  <c r="DP271" s="1"/>
  <c r="DL252"/>
  <c r="DM252" s="1"/>
  <c r="DO252" s="1"/>
  <c r="DP252" s="1"/>
  <c r="DL154"/>
  <c r="DM154" s="1"/>
  <c r="DO154" s="1"/>
  <c r="DP154" s="1"/>
  <c r="DL82"/>
  <c r="DM82" s="1"/>
  <c r="DO82" s="1"/>
  <c r="DP82" s="1"/>
  <c r="DL143"/>
  <c r="DM143" s="1"/>
  <c r="DO143" s="1"/>
  <c r="DP143" s="1"/>
  <c r="DL214"/>
  <c r="DM214" s="1"/>
  <c r="DL60"/>
  <c r="DM60" s="1"/>
  <c r="DO60" s="1"/>
  <c r="DP60" s="1"/>
  <c r="DL243"/>
  <c r="DM243" s="1"/>
  <c r="DO243" s="1"/>
  <c r="DP243" s="1"/>
  <c r="DL155"/>
  <c r="DM155" s="1"/>
  <c r="DL200"/>
  <c r="DM200" s="1"/>
  <c r="DO200" s="1"/>
  <c r="DP200" s="1"/>
  <c r="DL255"/>
  <c r="DM255" s="1"/>
  <c r="DL142"/>
  <c r="DM142" s="1"/>
  <c r="DO142" s="1"/>
  <c r="DP142" s="1"/>
  <c r="DL220"/>
  <c r="DM220" s="1"/>
  <c r="DL199"/>
  <c r="DM199" s="1"/>
  <c r="DO199" s="1"/>
  <c r="DP199" s="1"/>
  <c r="DL49"/>
  <c r="DM49" s="1"/>
  <c r="DO49" s="1"/>
  <c r="DP49" s="1"/>
  <c r="DL260"/>
  <c r="DM260" s="1"/>
  <c r="DO260" s="1"/>
  <c r="DP260" s="1"/>
  <c r="DL184"/>
  <c r="DM184" s="1"/>
  <c r="DO184" s="1"/>
  <c r="DP184" s="1"/>
  <c r="DL205"/>
  <c r="DM205" s="1"/>
  <c r="DO205" s="1"/>
  <c r="DP205" s="1"/>
  <c r="DL148"/>
  <c r="DM148" s="1"/>
  <c r="DO148" s="1"/>
  <c r="DP148" s="1"/>
  <c r="DL207"/>
  <c r="DM207" s="1"/>
  <c r="DO207" s="1"/>
  <c r="DP207" s="1"/>
  <c r="DL241"/>
  <c r="DM241" s="1"/>
  <c r="DO241" s="1"/>
  <c r="DP241" s="1"/>
  <c r="DL51"/>
  <c r="DM51" s="1"/>
  <c r="DO51" s="1"/>
  <c r="DP51" s="1"/>
  <c r="DL92"/>
  <c r="DM92" s="1"/>
  <c r="DL106"/>
  <c r="DM106" s="1"/>
  <c r="DO106" s="1"/>
  <c r="DP106" s="1"/>
  <c r="DL247"/>
  <c r="DM247" s="1"/>
  <c r="DL59"/>
  <c r="DM59" s="1"/>
  <c r="DO59" s="1"/>
  <c r="DP59" s="1"/>
  <c r="DL196"/>
  <c r="DM196" s="1"/>
  <c r="DL161"/>
  <c r="DM161" s="1"/>
  <c r="DL125"/>
  <c r="DM125" s="1"/>
  <c r="DL178"/>
  <c r="DM178" s="1"/>
  <c r="DO178" s="1"/>
  <c r="DP178" s="1"/>
  <c r="DL140"/>
  <c r="DM140" s="1"/>
  <c r="DO140" s="1"/>
  <c r="DP140" s="1"/>
  <c r="DL265"/>
  <c r="DM265" s="1"/>
  <c r="DO265" s="1"/>
  <c r="DP265" s="1"/>
  <c r="DL112"/>
  <c r="DM112" s="1"/>
  <c r="DO112" s="1"/>
  <c r="DP112" s="1"/>
  <c r="DL55"/>
  <c r="DM55" s="1"/>
  <c r="DL158"/>
  <c r="DM158" s="1"/>
  <c r="DO158" s="1"/>
  <c r="DP158" s="1"/>
  <c r="DL192"/>
  <c r="DM192" s="1"/>
  <c r="DO192" s="1"/>
  <c r="DP192" s="1"/>
  <c r="DL115"/>
  <c r="DM115" s="1"/>
  <c r="DO115" s="1"/>
  <c r="DP115" s="1"/>
  <c r="DL266"/>
  <c r="DM266" s="1"/>
  <c r="DO266" s="1"/>
  <c r="DP266" s="1"/>
  <c r="DL257"/>
  <c r="DM257" s="1"/>
  <c r="DL209"/>
  <c r="DM209" s="1"/>
  <c r="DL40"/>
  <c r="DM40" s="1"/>
  <c r="DL56"/>
  <c r="DM56" s="1"/>
  <c r="DO56" s="1"/>
  <c r="DP56" s="1"/>
  <c r="DL190"/>
  <c r="DM190" s="1"/>
  <c r="DO190" s="1"/>
  <c r="DP190" s="1"/>
  <c r="DL180"/>
  <c r="DM180" s="1"/>
  <c r="DO180" s="1"/>
  <c r="DP180" s="1"/>
  <c r="DL157"/>
  <c r="DM157" s="1"/>
  <c r="DL201"/>
  <c r="DM201" s="1"/>
  <c r="DL234"/>
  <c r="DM234" s="1"/>
  <c r="DO234" s="1"/>
  <c r="DP234" s="1"/>
  <c r="DL105"/>
  <c r="DM105" s="1"/>
  <c r="DO105" s="1"/>
  <c r="DP105" s="1"/>
  <c r="DL43"/>
  <c r="DM43" s="1"/>
  <c r="DO43" s="1"/>
  <c r="DP43" s="1"/>
  <c r="DL267"/>
  <c r="DM267" s="1"/>
  <c r="DL259"/>
  <c r="DM259" s="1"/>
  <c r="DO259" s="1"/>
  <c r="DP259" s="1"/>
  <c r="DL96"/>
  <c r="DM96" s="1"/>
  <c r="DO96" s="1"/>
  <c r="DP96" s="1"/>
  <c r="DL238"/>
  <c r="DM238" s="1"/>
  <c r="DO238" s="1"/>
  <c r="DP238" s="1"/>
  <c r="DL215"/>
  <c r="DM215" s="1"/>
  <c r="DL146"/>
  <c r="DM146" s="1"/>
  <c r="DO146" s="1"/>
  <c r="DP146" s="1"/>
  <c r="DL127"/>
  <c r="DM127" s="1"/>
  <c r="DL225"/>
  <c r="DM225" s="1"/>
  <c r="DO225" s="1"/>
  <c r="DP225" s="1"/>
  <c r="DL165"/>
  <c r="DM165" s="1"/>
  <c r="DO165" s="1"/>
  <c r="DP165" s="1"/>
  <c r="DL239"/>
  <c r="DM239" s="1"/>
  <c r="DO239" s="1"/>
  <c r="DP239" s="1"/>
  <c r="DL210"/>
  <c r="DM210" s="1"/>
  <c r="DL65"/>
  <c r="DM65" s="1"/>
  <c r="DL132"/>
  <c r="DM132" s="1"/>
  <c r="DL223"/>
  <c r="DM223" s="1"/>
  <c r="DO223" s="1"/>
  <c r="DP223" s="1"/>
  <c r="DL261"/>
  <c r="DM261" s="1"/>
  <c r="DO261" s="1"/>
  <c r="DP261" s="1"/>
  <c r="DL77"/>
  <c r="DM77" s="1"/>
  <c r="DL254"/>
  <c r="DM254" s="1"/>
  <c r="DO254" s="1"/>
  <c r="DP254" s="1"/>
  <c r="DL181"/>
  <c r="DM181" s="1"/>
  <c r="DO181" s="1"/>
  <c r="DP181" s="1"/>
  <c r="DL94"/>
  <c r="DM94" s="1"/>
  <c r="DO94" s="1"/>
  <c r="DP94" s="1"/>
  <c r="DL64"/>
  <c r="DM64" s="1"/>
  <c r="DO64" s="1"/>
  <c r="DP64" s="1"/>
  <c r="DL87"/>
  <c r="DM87" s="1"/>
  <c r="DL228"/>
  <c r="DM228" s="1"/>
  <c r="DO228" s="1"/>
  <c r="DP228" s="1"/>
  <c r="DL91"/>
  <c r="DM91" s="1"/>
  <c r="DO91" s="1"/>
  <c r="DP91" s="1"/>
  <c r="DL189"/>
  <c r="DM189" s="1"/>
  <c r="DO189" s="1"/>
  <c r="DP189" s="1"/>
  <c r="DL278"/>
  <c r="DM278" s="1"/>
  <c r="DO278" s="1"/>
  <c r="DP278" s="1"/>
  <c r="DL242"/>
  <c r="DM242" s="1"/>
  <c r="DO242" s="1"/>
  <c r="DP242" s="1"/>
  <c r="DL167"/>
  <c r="DM167" s="1"/>
  <c r="DO167" s="1"/>
  <c r="DP167" s="1"/>
  <c r="DL57"/>
  <c r="DM57" s="1"/>
  <c r="DL109"/>
  <c r="DM109" s="1"/>
  <c r="DO109" s="1"/>
  <c r="DP109" s="1"/>
  <c r="DL39"/>
  <c r="DM39" s="1"/>
  <c r="DO39" s="1"/>
  <c r="DP39" s="1"/>
  <c r="DL54"/>
  <c r="DM54" s="1"/>
  <c r="DO54" s="1"/>
  <c r="DP54" s="1"/>
  <c r="DL188"/>
  <c r="DM188" s="1"/>
  <c r="DO188" s="1"/>
  <c r="DP188" s="1"/>
  <c r="DL19"/>
  <c r="DM19" s="1"/>
  <c r="DL164"/>
  <c r="DM164" s="1"/>
  <c r="DO164" s="1"/>
  <c r="DP164" s="1"/>
  <c r="DL95"/>
  <c r="DM95" s="1"/>
  <c r="DO95" s="1"/>
  <c r="DP95" s="1"/>
  <c r="DL249"/>
  <c r="DM249" s="1"/>
  <c r="DO249" s="1"/>
  <c r="DP249" s="1"/>
  <c r="DL139"/>
  <c r="DM139" s="1"/>
  <c r="DO139" s="1"/>
  <c r="DP139" s="1"/>
  <c r="DL27"/>
  <c r="DM27" s="1"/>
  <c r="DL149"/>
  <c r="DM149" s="1"/>
  <c r="DL258"/>
  <c r="DM258" s="1"/>
  <c r="DL66"/>
  <c r="DM66" s="1"/>
  <c r="DL264"/>
  <c r="DM264" s="1"/>
  <c r="DO264" s="1"/>
  <c r="DP264" s="1"/>
  <c r="DL63"/>
  <c r="DM63" s="1"/>
  <c r="DO63" s="1"/>
  <c r="DP63" s="1"/>
  <c r="DL26"/>
  <c r="DM26" s="1"/>
  <c r="DO26" s="1"/>
  <c r="DP26" s="1"/>
  <c r="DL273"/>
  <c r="DM273" s="1"/>
  <c r="DO273" s="1"/>
  <c r="DP273" s="1"/>
  <c r="DL274"/>
  <c r="DM274" s="1"/>
  <c r="DO274" s="1"/>
  <c r="DP274" s="1"/>
  <c r="DL99"/>
  <c r="DM99" s="1"/>
  <c r="DO99" s="1"/>
  <c r="DP99" s="1"/>
  <c r="DL173"/>
  <c r="DM173" s="1"/>
  <c r="DL134"/>
  <c r="DM134" s="1"/>
  <c r="DO134" s="1"/>
  <c r="DP134" s="1"/>
  <c r="DL86"/>
  <c r="DM86" s="1"/>
  <c r="DO86" s="1"/>
  <c r="DP86" s="1"/>
  <c r="DL195"/>
  <c r="DM195" s="1"/>
  <c r="DO195" s="1"/>
  <c r="DP195" s="1"/>
  <c r="DL150"/>
  <c r="DM150" s="1"/>
  <c r="DO150" s="1"/>
  <c r="DP150" s="1"/>
  <c r="DL169"/>
  <c r="DM169" s="1"/>
  <c r="DO169" s="1"/>
  <c r="DP169" s="1"/>
  <c r="DL230"/>
  <c r="DM230" s="1"/>
  <c r="DO230" s="1"/>
  <c r="DP230" s="1"/>
  <c r="DL187"/>
  <c r="DM187" s="1"/>
  <c r="DO187" s="1"/>
  <c r="DP187" s="1"/>
  <c r="DL221"/>
  <c r="DM221" s="1"/>
  <c r="DL160"/>
  <c r="DM160" s="1"/>
  <c r="DO160" s="1"/>
  <c r="DP160" s="1"/>
  <c r="DL123"/>
  <c r="DM123" s="1"/>
  <c r="DO123" s="1"/>
  <c r="DP123" s="1"/>
  <c r="DL44"/>
  <c r="DM44" s="1"/>
  <c r="DL128"/>
  <c r="DM128" s="1"/>
  <c r="DO128" s="1"/>
  <c r="DP128" s="1"/>
  <c r="DL46"/>
  <c r="DM46" s="1"/>
  <c r="DO46" s="1"/>
  <c r="DP46" s="1"/>
  <c r="DL23"/>
  <c r="DM23" s="1"/>
  <c r="DO23" s="1"/>
  <c r="DP23" s="1"/>
  <c r="DL24"/>
  <c r="DM24" s="1"/>
  <c r="DO24" s="1"/>
  <c r="DP24" s="1"/>
  <c r="DL275"/>
  <c r="DM275" s="1"/>
  <c r="DO275" s="1"/>
  <c r="DP275" s="1"/>
  <c r="DL52"/>
  <c r="DM52" s="1"/>
  <c r="DO52" s="1"/>
  <c r="DP52" s="1"/>
  <c r="DL21"/>
  <c r="DM21" s="1"/>
  <c r="DO21" s="1"/>
  <c r="DP21" s="1"/>
  <c r="DL90"/>
  <c r="DM90" s="1"/>
  <c r="DO90" s="1"/>
  <c r="DP90" s="1"/>
  <c r="DL268"/>
  <c r="DM268" s="1"/>
  <c r="DO268" s="1"/>
  <c r="DP268" s="1"/>
  <c r="DL37"/>
  <c r="DM37" s="1"/>
  <c r="DO37" s="1"/>
  <c r="DP37" s="1"/>
  <c r="DL114"/>
  <c r="DM114" s="1"/>
  <c r="DL245"/>
  <c r="DM245" s="1"/>
  <c r="DL248"/>
  <c r="DM248" s="1"/>
  <c r="DO248" s="1"/>
  <c r="DP248" s="1"/>
  <c r="DL133"/>
  <c r="DM133" s="1"/>
  <c r="DL277"/>
  <c r="DM277" s="1"/>
  <c r="DO277" s="1"/>
  <c r="DP277" s="1"/>
  <c r="DL206"/>
  <c r="DM206" s="1"/>
  <c r="DO206" s="1"/>
  <c r="DP206" s="1"/>
  <c r="DL203"/>
  <c r="DM203" s="1"/>
  <c r="DO203" s="1"/>
  <c r="DP203" s="1"/>
  <c r="DL136"/>
  <c r="DM136" s="1"/>
  <c r="DO136" s="1"/>
  <c r="DP136" s="1"/>
  <c r="DL147"/>
  <c r="DM147" s="1"/>
  <c r="DO147" s="1"/>
  <c r="DP147" s="1"/>
  <c r="DL213"/>
  <c r="DM213" s="1"/>
  <c r="DO213" s="1"/>
  <c r="DP213" s="1"/>
  <c r="DL227"/>
  <c r="DM227" s="1"/>
  <c r="DO227" s="1"/>
  <c r="DP227" s="1"/>
  <c r="DL45"/>
  <c r="DM45" s="1"/>
  <c r="DO45" s="1"/>
  <c r="DP45" s="1"/>
  <c r="DL81"/>
  <c r="DM81" s="1"/>
  <c r="DO81" s="1"/>
  <c r="DP81" s="1"/>
  <c r="DL222"/>
  <c r="DM222" s="1"/>
  <c r="DO222" s="1"/>
  <c r="DP222" s="1"/>
  <c r="DL159"/>
  <c r="DM159" s="1"/>
  <c r="DO159" s="1"/>
  <c r="DP159" s="1"/>
  <c r="DL229"/>
  <c r="DM229" s="1"/>
  <c r="DO229" s="1"/>
  <c r="DP229" s="1"/>
  <c r="DL70"/>
  <c r="DM70" s="1"/>
  <c r="DL219"/>
  <c r="DM219" s="1"/>
  <c r="CE377"/>
  <c r="DL98"/>
  <c r="DM98" s="1"/>
  <c r="DO98" s="1"/>
  <c r="DP98" s="1"/>
  <c r="DL191"/>
  <c r="DM191" s="1"/>
  <c r="DO191" s="1"/>
  <c r="DP191" s="1"/>
  <c r="DL186"/>
  <c r="DM186" s="1"/>
  <c r="DO186" s="1"/>
  <c r="DP186" s="1"/>
  <c r="DL280"/>
  <c r="DM280" s="1"/>
  <c r="DO280" s="1"/>
  <c r="DP280" s="1"/>
  <c r="DL204"/>
  <c r="DM204" s="1"/>
  <c r="DO204" s="1"/>
  <c r="DP204" s="1"/>
  <c r="DL208"/>
  <c r="DM208" s="1"/>
  <c r="DL185"/>
  <c r="DM185" s="1"/>
  <c r="DL262"/>
  <c r="DM262" s="1"/>
  <c r="DO262" s="1"/>
  <c r="DP262" s="1"/>
  <c r="DL53"/>
  <c r="DM53" s="1"/>
  <c r="DL58"/>
  <c r="DM58" s="1"/>
  <c r="DO58" s="1"/>
  <c r="DP58" s="1"/>
  <c r="DL29"/>
  <c r="DM29" s="1"/>
  <c r="DL28"/>
  <c r="DM28" s="1"/>
  <c r="DL251"/>
  <c r="DM251" s="1"/>
  <c r="DO251" s="1"/>
  <c r="DP251" s="1"/>
  <c r="DL89"/>
  <c r="DM89" s="1"/>
  <c r="DL113"/>
  <c r="DM113" s="1"/>
  <c r="DL102"/>
  <c r="DM102" s="1"/>
  <c r="DO102" s="1"/>
  <c r="DP102" s="1"/>
  <c r="DL111"/>
  <c r="DM111" s="1"/>
  <c r="DL130"/>
  <c r="DM130" s="1"/>
  <c r="DO130" s="1"/>
  <c r="DP130" s="1"/>
  <c r="DL175"/>
  <c r="DM175" s="1"/>
  <c r="DL198"/>
  <c r="DM198" s="1"/>
  <c r="DO198" s="1"/>
  <c r="DP198" s="1"/>
  <c r="DL272"/>
  <c r="DM272" s="1"/>
  <c r="DO272" s="1"/>
  <c r="DP272" s="1"/>
  <c r="DL38"/>
  <c r="DM38" s="1"/>
  <c r="DO38" s="1"/>
  <c r="DP38" s="1"/>
  <c r="DL22"/>
  <c r="DM22" s="1"/>
  <c r="DO22" s="1"/>
  <c r="DP22" s="1"/>
  <c r="DL68"/>
  <c r="DM68" s="1"/>
  <c r="DO68" s="1"/>
  <c r="DP68" s="1"/>
  <c r="DL162"/>
  <c r="DM162" s="1"/>
  <c r="DL31"/>
  <c r="DM31" s="1"/>
  <c r="DO31" s="1"/>
  <c r="DP31" s="1"/>
  <c r="DL79"/>
  <c r="DM79" s="1"/>
  <c r="DO79" s="1"/>
  <c r="DP79" s="1"/>
  <c r="DL107"/>
  <c r="DM107" s="1"/>
  <c r="DO107" s="1"/>
  <c r="DP107" s="1"/>
  <c r="DL62"/>
  <c r="DM62" s="1"/>
  <c r="DO62" s="1"/>
  <c r="DP62" s="1"/>
  <c r="DL145"/>
  <c r="DM145" s="1"/>
  <c r="DL41"/>
  <c r="DM41" s="1"/>
  <c r="DL33"/>
  <c r="DM33" s="1"/>
  <c r="DO33" s="1"/>
  <c r="DP33" s="1"/>
  <c r="DL117"/>
  <c r="DM117" s="1"/>
  <c r="DO117" s="1"/>
  <c r="DP117" s="1"/>
  <c r="DL263"/>
  <c r="DM263" s="1"/>
  <c r="DO263" s="1"/>
  <c r="DP263" s="1"/>
  <c r="DL137"/>
  <c r="DM137" s="1"/>
  <c r="DL108"/>
  <c r="DM108" s="1"/>
  <c r="DO108" s="1"/>
  <c r="DP108" s="1"/>
  <c r="DL179"/>
  <c r="DM179" s="1"/>
  <c r="DO179" s="1"/>
  <c r="DP179" s="1"/>
  <c r="DL120"/>
  <c r="DM120" s="1"/>
  <c r="DO120" s="1"/>
  <c r="DP120" s="1"/>
  <c r="DL110"/>
  <c r="DM110" s="1"/>
  <c r="DL116"/>
  <c r="DM116" s="1"/>
  <c r="DO116" s="1"/>
  <c r="DP116" s="1"/>
  <c r="DL224"/>
  <c r="DM224" s="1"/>
  <c r="DO224" s="1"/>
  <c r="DP224" s="1"/>
  <c r="DL276"/>
  <c r="DM276" s="1"/>
  <c r="DL80"/>
  <c r="DM80" s="1"/>
  <c r="DO80" s="1"/>
  <c r="DP80" s="1"/>
  <c r="DL231"/>
  <c r="DM231" s="1"/>
  <c r="DO231" s="1"/>
  <c r="DP231" s="1"/>
  <c r="DL20"/>
  <c r="DM20" s="1"/>
  <c r="DL141"/>
  <c r="DM141" s="1"/>
  <c r="DL151"/>
  <c r="DM151" s="1"/>
  <c r="DO151" s="1"/>
  <c r="DP151" s="1"/>
  <c r="DL218"/>
  <c r="DM218" s="1"/>
  <c r="DO218" s="1"/>
  <c r="DP218" s="1"/>
  <c r="DL170"/>
  <c r="DM170" s="1"/>
  <c r="DO170" s="1"/>
  <c r="DP170" s="1"/>
  <c r="DL36"/>
  <c r="DM36" s="1"/>
  <c r="DO36" s="1"/>
  <c r="DP36" s="1"/>
  <c r="DL138"/>
  <c r="DM138" s="1"/>
  <c r="DO138" s="1"/>
  <c r="DP138" s="1"/>
  <c r="DL78"/>
  <c r="DM78" s="1"/>
  <c r="DO78" s="1"/>
  <c r="DP78" s="1"/>
  <c r="DL183"/>
  <c r="DM183" s="1"/>
  <c r="DO183" s="1"/>
  <c r="DP183" s="1"/>
  <c r="DL168"/>
  <c r="DM168" s="1"/>
  <c r="DO168" s="1"/>
  <c r="DP168" s="1"/>
  <c r="DL32"/>
  <c r="DM32" s="1"/>
  <c r="DO32" s="1"/>
  <c r="DP32" s="1"/>
  <c r="DL212"/>
  <c r="DM212" s="1"/>
  <c r="DO212" s="1"/>
  <c r="DP212" s="1"/>
  <c r="DL163"/>
  <c r="DM163" s="1"/>
  <c r="DO162" s="1"/>
  <c r="DL232"/>
  <c r="DM232" s="1"/>
  <c r="DO232" s="1"/>
  <c r="DP232" s="1"/>
  <c r="DL85"/>
  <c r="DM85" s="1"/>
  <c r="DL100"/>
  <c r="DM100" s="1"/>
  <c r="DO100" s="1"/>
  <c r="DP100" s="1"/>
  <c r="DL226"/>
  <c r="DM226" s="1"/>
  <c r="DO226" s="1"/>
  <c r="DP226" s="1"/>
  <c r="DL75"/>
  <c r="DM75" s="1"/>
  <c r="DO75" s="1"/>
  <c r="DP75" s="1"/>
  <c r="DL211"/>
  <c r="DM211" s="1"/>
  <c r="DO211" s="1"/>
  <c r="DP211" s="1"/>
  <c r="DL47"/>
  <c r="DM47" s="1"/>
  <c r="DO47" s="1"/>
  <c r="DP47" s="1"/>
  <c r="DL193"/>
  <c r="DM193" s="1"/>
  <c r="DO193" s="1"/>
  <c r="DP193" s="1"/>
  <c r="DL73"/>
  <c r="DM73" s="1"/>
  <c r="DL124"/>
  <c r="DM124" s="1"/>
  <c r="DO124" s="1"/>
  <c r="DP124" s="1"/>
  <c r="DL216"/>
  <c r="DM216" s="1"/>
  <c r="DO216" s="1"/>
  <c r="DP216" s="1"/>
  <c r="DL97"/>
  <c r="DM97" s="1"/>
  <c r="DO97" s="1"/>
  <c r="DP97" s="1"/>
  <c r="DL197"/>
  <c r="DM197" s="1"/>
  <c r="DL76"/>
  <c r="DM76" s="1"/>
  <c r="DL246"/>
  <c r="DM246" s="1"/>
  <c r="DO246" s="1"/>
  <c r="DP246" s="1"/>
  <c r="DL202"/>
  <c r="DM202" s="1"/>
  <c r="DO202" s="1"/>
  <c r="DP202" s="1"/>
  <c r="DL35"/>
  <c r="DM35" s="1"/>
  <c r="DL69"/>
  <c r="DM69" s="1"/>
  <c r="DO69" s="1"/>
  <c r="DP69" s="1"/>
  <c r="DL74"/>
  <c r="DM74" s="1"/>
  <c r="DO74" s="1"/>
  <c r="DP74" s="1"/>
  <c r="DL174"/>
  <c r="DM174" s="1"/>
  <c r="DL30"/>
  <c r="DM30" s="1"/>
  <c r="DO30" s="1"/>
  <c r="DP30" s="1"/>
  <c r="DL34"/>
  <c r="DM34" s="1"/>
  <c r="DL279"/>
  <c r="DM279" s="1"/>
  <c r="DO279" s="1"/>
  <c r="DP279" s="1"/>
  <c r="DL84"/>
  <c r="DM84" s="1"/>
  <c r="DO84" s="1"/>
  <c r="DP84" s="1"/>
  <c r="DL194"/>
  <c r="DM194" s="1"/>
  <c r="DO194" s="1"/>
  <c r="DP194" s="1"/>
  <c r="DL153"/>
  <c r="DM153" s="1"/>
  <c r="DL217"/>
  <c r="DM217" s="1"/>
  <c r="DO217" s="1"/>
  <c r="DP217" s="1"/>
  <c r="DL126"/>
  <c r="DM126" s="1"/>
  <c r="DO126" s="1"/>
  <c r="DP126" s="1"/>
  <c r="DL83"/>
  <c r="DM83" s="1"/>
  <c r="DO83" s="1"/>
  <c r="DP83" s="1"/>
  <c r="DL144"/>
  <c r="DM144" s="1"/>
  <c r="DO144" s="1"/>
  <c r="DP144" s="1"/>
  <c r="DL104"/>
  <c r="DM104" s="1"/>
  <c r="DO104" s="1"/>
  <c r="DP104" s="1"/>
  <c r="DL171"/>
  <c r="DM171" s="1"/>
  <c r="DO171" s="1"/>
  <c r="DP171" s="1"/>
  <c r="DL121"/>
  <c r="DM121" s="1"/>
  <c r="DO121" s="1"/>
  <c r="DP121" s="1"/>
  <c r="DL166"/>
  <c r="DM166" s="1"/>
  <c r="DL156"/>
  <c r="DM156" s="1"/>
  <c r="DO156" s="1"/>
  <c r="DP156" s="1"/>
  <c r="DL182"/>
  <c r="DM182" s="1"/>
  <c r="DO182" s="1"/>
  <c r="DP182" s="1"/>
  <c r="DL71"/>
  <c r="DM71" s="1"/>
  <c r="DO71" s="1"/>
  <c r="DP71" s="1"/>
  <c r="DL256"/>
  <c r="DM256" s="1"/>
  <c r="DO256" s="1"/>
  <c r="DP256" s="1"/>
  <c r="DL61"/>
  <c r="DM61" s="1"/>
  <c r="DO61" s="1"/>
  <c r="DP61" s="1"/>
  <c r="DL152"/>
  <c r="DM152" s="1"/>
  <c r="DO152" s="1"/>
  <c r="DP152" s="1"/>
  <c r="DL129"/>
  <c r="DM129" s="1"/>
  <c r="DO129" s="1"/>
  <c r="DP129" s="1"/>
  <c r="DL48"/>
  <c r="DM48" s="1"/>
  <c r="DL135"/>
  <c r="DM135" s="1"/>
  <c r="DO135" s="1"/>
  <c r="DP135" s="1"/>
  <c r="DL25"/>
  <c r="DM25" s="1"/>
  <c r="DO25" s="1"/>
  <c r="DP25" s="1"/>
  <c r="DL235"/>
  <c r="DM235" s="1"/>
  <c r="DO235" s="1"/>
  <c r="DP235" s="1"/>
  <c r="DL270"/>
  <c r="DM270" s="1"/>
  <c r="DL119"/>
  <c r="DM119" s="1"/>
  <c r="DO119" s="1"/>
  <c r="DP119" s="1"/>
  <c r="DL88"/>
  <c r="DM88" s="1"/>
  <c r="DO88" s="1"/>
  <c r="DP88" s="1"/>
  <c r="DL176"/>
  <c r="DM176" s="1"/>
  <c r="DO176" s="1"/>
  <c r="DP176" s="1"/>
  <c r="DL101"/>
  <c r="DM101" s="1"/>
  <c r="DL103"/>
  <c r="DM103" s="1"/>
  <c r="DL118"/>
  <c r="DM118" s="1"/>
  <c r="DO118" s="1"/>
  <c r="DP118" s="1"/>
  <c r="DL67"/>
  <c r="DM67" s="1"/>
  <c r="DO67" s="1"/>
  <c r="DP67" s="1"/>
  <c r="DL269"/>
  <c r="DM269" s="1"/>
  <c r="DO269" s="1"/>
  <c r="DP269" s="1"/>
  <c r="DL250"/>
  <c r="DM250" s="1"/>
  <c r="DL93"/>
  <c r="DM93" s="1"/>
  <c r="DO93" s="1"/>
  <c r="DP93" s="1"/>
  <c r="DL131"/>
  <c r="DM131" s="1"/>
  <c r="DO131" s="1"/>
  <c r="DP131" s="1"/>
  <c r="DL236"/>
  <c r="DM236" s="1"/>
  <c r="DO236" s="1"/>
  <c r="DP236" s="1"/>
  <c r="DL172"/>
  <c r="DM172" s="1"/>
  <c r="DO172" s="1"/>
  <c r="DP172" s="1"/>
  <c r="DL50"/>
  <c r="DM50" s="1"/>
  <c r="DL240"/>
  <c r="DM240" s="1"/>
  <c r="DL253"/>
  <c r="DM253" s="1"/>
  <c r="DO253" s="1"/>
  <c r="DP253" s="1"/>
  <c r="DL122"/>
  <c r="DM122" s="1"/>
  <c r="DO122" s="1"/>
  <c r="DP122" s="1"/>
  <c r="DL72"/>
  <c r="DM72" s="1"/>
  <c r="DO72" s="1"/>
  <c r="DP72" s="1"/>
  <c r="DL244"/>
  <c r="DM244" s="1"/>
  <c r="DO244" s="1"/>
  <c r="DP244" s="1"/>
  <c r="DL237"/>
  <c r="DM237" s="1"/>
  <c r="DO237" s="1"/>
  <c r="DP237" s="1"/>
  <c r="DL42"/>
  <c r="DM42" s="1"/>
  <c r="DO42" s="1"/>
  <c r="DP42" s="1"/>
  <c r="DL233"/>
  <c r="DM233" s="1"/>
  <c r="CG377"/>
  <c r="DG376"/>
  <c r="CH392"/>
  <c r="CR378"/>
  <c r="CH390"/>
  <c r="CU383"/>
  <c r="CX380"/>
  <c r="CP385"/>
  <c r="CZ396"/>
  <c r="CO392"/>
  <c r="DB387"/>
  <c r="CV398"/>
  <c r="CY398"/>
  <c r="DC381"/>
  <c r="CZ388"/>
  <c r="DC390"/>
  <c r="DC383"/>
  <c r="DC394"/>
  <c r="CW385"/>
  <c r="CR386"/>
  <c r="CU390"/>
  <c r="CP398"/>
  <c r="CV393"/>
  <c r="CN378"/>
  <c r="CX387"/>
  <c r="CO388"/>
  <c r="CG395"/>
  <c r="DA391"/>
  <c r="CP395"/>
  <c r="CX398"/>
  <c r="CO391"/>
  <c r="CV392"/>
  <c r="CR395"/>
  <c r="CY383"/>
  <c r="DB397"/>
  <c r="CV387"/>
  <c r="CH395"/>
  <c r="DD393"/>
  <c r="CU395"/>
  <c r="CN393"/>
  <c r="CE388"/>
  <c r="CP384"/>
  <c r="CO394"/>
  <c r="DF386"/>
  <c r="CW390"/>
  <c r="CX395"/>
  <c r="CR385"/>
  <c r="CX394"/>
  <c r="DG398"/>
  <c r="CK395"/>
  <c r="CJ394"/>
  <c r="CE396"/>
  <c r="CY393"/>
  <c r="CE393"/>
  <c r="DG383"/>
  <c r="DF394"/>
  <c r="CH378"/>
  <c r="DF391"/>
  <c r="CE387"/>
  <c r="CG391"/>
  <c r="CH383"/>
  <c r="CF396"/>
  <c r="DF393"/>
  <c r="CJ398"/>
  <c r="CI386"/>
  <c r="CR393"/>
  <c r="CI390"/>
  <c r="CR380"/>
  <c r="CY385"/>
  <c r="CF398"/>
  <c r="CG388"/>
  <c r="CH384"/>
  <c r="CG381"/>
  <c r="CK393"/>
  <c r="DG394"/>
  <c r="CY387"/>
  <c r="CU398"/>
  <c r="CG387"/>
  <c r="CH381"/>
  <c r="CU384"/>
  <c r="CV389"/>
  <c r="CK379"/>
  <c r="CW380"/>
  <c r="CV382"/>
  <c r="DD382"/>
  <c r="CZ383"/>
  <c r="CV386"/>
  <c r="CI388"/>
  <c r="CI376"/>
  <c r="DB396"/>
  <c r="CW389"/>
  <c r="DC397"/>
  <c r="CP387"/>
  <c r="CJ377"/>
  <c r="CY386"/>
  <c r="CI380"/>
  <c r="CM390"/>
  <c r="DA393"/>
  <c r="CY396"/>
  <c r="CV384"/>
  <c r="CJ392"/>
  <c r="CV394"/>
  <c r="CN391"/>
  <c r="CP386"/>
  <c r="CK391"/>
  <c r="DE388"/>
  <c r="CW382"/>
  <c r="DA396"/>
  <c r="CI385"/>
  <c r="CN396"/>
  <c r="CH398"/>
  <c r="CI382"/>
  <c r="CU387"/>
  <c r="CF388"/>
  <c r="CR392"/>
  <c r="CG385"/>
  <c r="CZ398"/>
  <c r="CZ397"/>
  <c r="CR396"/>
  <c r="DF390"/>
  <c r="DF396"/>
  <c r="CG397"/>
  <c r="CW395"/>
  <c r="CJ390"/>
  <c r="CG389"/>
  <c r="CX397"/>
  <c r="CL388"/>
  <c r="DF378"/>
  <c r="CR391"/>
  <c r="CG383"/>
  <c r="CH391"/>
  <c r="DG391"/>
  <c r="DG381"/>
  <c r="CZ377"/>
  <c r="CJ380"/>
  <c r="DE395"/>
  <c r="CT377"/>
  <c r="DA382"/>
  <c r="CV388"/>
  <c r="CJ395"/>
  <c r="CH389"/>
  <c r="DA376"/>
  <c r="CO385"/>
  <c r="DE393"/>
  <c r="CU389"/>
  <c r="CV397"/>
  <c r="CO386"/>
  <c r="CN395"/>
  <c r="DA380"/>
  <c r="CO384"/>
  <c r="CP390"/>
  <c r="DB379"/>
  <c r="CJ393"/>
  <c r="CT383"/>
  <c r="DF377"/>
  <c r="CL382"/>
  <c r="CM395"/>
  <c r="CL383"/>
  <c r="CK398"/>
  <c r="CS394"/>
  <c r="CF391"/>
  <c r="DE381"/>
  <c r="DE386"/>
  <c r="DD397"/>
  <c r="CP396"/>
  <c r="CW393"/>
  <c r="DB380"/>
  <c r="CU381"/>
  <c r="CV378"/>
  <c r="CY388"/>
  <c r="CO387"/>
  <c r="DE394"/>
  <c r="CN394"/>
  <c r="CX384"/>
  <c r="CL397"/>
  <c r="CL387"/>
  <c r="CN386"/>
  <c r="CS398"/>
  <c r="CE391"/>
  <c r="CF393"/>
  <c r="CO398"/>
  <c r="CO393"/>
  <c r="DD386"/>
  <c r="CG398"/>
  <c r="CK390"/>
  <c r="CM394"/>
  <c r="CS378"/>
  <c r="CS390"/>
  <c r="DE383"/>
  <c r="DE396"/>
  <c r="CL389"/>
  <c r="CX396"/>
  <c r="CJ391"/>
  <c r="CU380"/>
  <c r="CI392"/>
  <c r="CL386"/>
  <c r="CO395"/>
  <c r="CR381"/>
  <c r="CU396"/>
  <c r="CL390"/>
  <c r="DC391"/>
  <c r="DC385"/>
  <c r="CP389"/>
  <c r="CI397"/>
  <c r="CT388"/>
  <c r="CO383"/>
  <c r="CX385"/>
  <c r="CT391"/>
  <c r="CW384"/>
  <c r="DA381"/>
  <c r="CY394"/>
  <c r="CV391"/>
  <c r="CP393"/>
  <c r="CV377"/>
  <c r="CX378"/>
  <c r="CJ385"/>
  <c r="CF379"/>
  <c r="CX393"/>
  <c r="CK384"/>
  <c r="DG378"/>
  <c r="DA395"/>
  <c r="CJ389"/>
  <c r="CZ385"/>
  <c r="CH397"/>
  <c r="CI394"/>
  <c r="DB389"/>
  <c r="CM391"/>
  <c r="CP391"/>
  <c r="CV385"/>
  <c r="CR397"/>
  <c r="DE391"/>
  <c r="CR389"/>
  <c r="CH394"/>
  <c r="CP392"/>
  <c r="DG397"/>
  <c r="CT393"/>
  <c r="DF384"/>
  <c r="CE382"/>
  <c r="CY390"/>
  <c r="DA390"/>
  <c r="CZ392"/>
  <c r="DE392"/>
  <c r="CL392"/>
  <c r="CM387"/>
  <c r="DB386"/>
  <c r="CP376"/>
  <c r="CL384"/>
  <c r="CL391"/>
  <c r="CS385"/>
  <c r="CP379"/>
  <c r="CT387"/>
  <c r="CT398"/>
  <c r="CV390"/>
  <c r="CV396"/>
  <c r="CI391"/>
  <c r="CZ389"/>
  <c r="CM381"/>
  <c r="CX381"/>
  <c r="CI383"/>
  <c r="DA377"/>
  <c r="CJ386"/>
  <c r="DD395"/>
  <c r="DG377"/>
  <c r="CX392"/>
  <c r="CN379"/>
  <c r="DE398"/>
  <c r="CJ379"/>
  <c r="CL385"/>
  <c r="DD391"/>
  <c r="CI398"/>
  <c r="DB384"/>
  <c r="CL380"/>
  <c r="CT378"/>
  <c r="CF390"/>
  <c r="CF376"/>
  <c r="CP388"/>
  <c r="CM386"/>
  <c r="CS392"/>
  <c r="DC395"/>
  <c r="CV395"/>
  <c r="CP378"/>
  <c r="CJ383"/>
  <c r="CS383"/>
  <c r="DD384"/>
  <c r="CM389"/>
  <c r="CI387"/>
  <c r="CO397"/>
  <c r="CX379"/>
  <c r="CN376"/>
  <c r="CX386"/>
  <c r="CS391"/>
  <c r="DD394"/>
  <c r="CY379"/>
  <c r="CK392"/>
  <c r="CL379"/>
  <c r="CS381"/>
  <c r="CO390"/>
  <c r="CK397"/>
  <c r="CY376"/>
  <c r="DC382"/>
  <c r="DD396"/>
  <c r="CS380"/>
  <c r="CO382"/>
  <c r="DA384"/>
  <c r="CK394"/>
  <c r="CI377"/>
  <c r="CW378"/>
  <c r="CM382"/>
  <c r="CW383"/>
  <c r="CR377"/>
  <c r="CY395"/>
  <c r="CX376"/>
  <c r="DB378"/>
  <c r="CU379"/>
  <c r="CM379"/>
  <c r="CK378"/>
  <c r="CW376"/>
  <c r="CW387"/>
  <c r="CL381"/>
  <c r="CM377"/>
  <c r="DD390"/>
  <c r="CN380"/>
  <c r="CT381"/>
  <c r="CT394"/>
  <c r="CN377"/>
  <c r="CU385"/>
  <c r="CW377"/>
  <c r="CV376"/>
  <c r="CY381"/>
  <c r="CF385"/>
  <c r="CP394"/>
  <c r="CS379"/>
  <c r="CO381"/>
  <c r="CF377"/>
  <c r="CR376"/>
  <c r="CX389"/>
  <c r="CV383"/>
  <c r="CZ379"/>
  <c r="CL378"/>
  <c r="CU392"/>
  <c r="CN382"/>
  <c r="DB381"/>
  <c r="DE384"/>
  <c r="CF381"/>
  <c r="CO380"/>
  <c r="CS387"/>
  <c r="CN387"/>
  <c r="CY378"/>
  <c r="CN385"/>
  <c r="DE397"/>
  <c r="CS382"/>
  <c r="CW394"/>
  <c r="DE380"/>
  <c r="DF376"/>
  <c r="CS393"/>
  <c r="CZ386"/>
  <c r="CJ384"/>
  <c r="CX391"/>
  <c r="CZ387"/>
  <c r="DA385"/>
  <c r="DB382"/>
  <c r="CY384"/>
  <c r="CZ394"/>
  <c r="CT386"/>
  <c r="CW391"/>
  <c r="DA388"/>
  <c r="CS397"/>
  <c r="CP381"/>
  <c r="DB393"/>
  <c r="CN398"/>
  <c r="CY392"/>
  <c r="CO389"/>
  <c r="CI389"/>
  <c r="DA387"/>
  <c r="CK383"/>
  <c r="DE376"/>
  <c r="DB385"/>
  <c r="CU386"/>
  <c r="CW379"/>
  <c r="CT392"/>
  <c r="CR387"/>
  <c r="DA398"/>
  <c r="CY397"/>
  <c r="DA394"/>
  <c r="CK382"/>
  <c r="CJ378"/>
  <c r="CN383"/>
  <c r="DC379"/>
  <c r="DD389"/>
  <c r="CF380"/>
  <c r="DA386"/>
  <c r="CX383"/>
  <c r="CN381"/>
  <c r="CT379"/>
  <c r="CY380"/>
  <c r="CI384"/>
  <c r="CI381"/>
  <c r="CU382"/>
  <c r="CK377"/>
  <c r="CO376"/>
  <c r="DA379"/>
  <c r="CZ376"/>
  <c r="CU378"/>
  <c r="CL395"/>
  <c r="DE385"/>
  <c r="CO379"/>
  <c r="CZ382"/>
  <c r="CZ390"/>
  <c r="CX377"/>
  <c r="CJ376"/>
  <c r="DB377"/>
  <c r="CF383"/>
  <c r="CL394"/>
  <c r="CL377"/>
  <c r="DD381"/>
  <c r="CT385"/>
  <c r="DC377"/>
  <c r="CM376"/>
  <c r="CZ380"/>
  <c r="DE389"/>
  <c r="DD392"/>
  <c r="CO378"/>
  <c r="CF384"/>
  <c r="DC388"/>
  <c r="DC378"/>
  <c r="DB388"/>
  <c r="CJ381"/>
  <c r="DC384"/>
  <c r="CK380"/>
  <c r="CF389"/>
  <c r="CY382"/>
  <c r="CI378"/>
  <c r="DE387"/>
  <c r="DD398"/>
  <c r="DD388"/>
  <c r="CM385"/>
  <c r="CN388"/>
  <c r="DD378"/>
  <c r="CK385"/>
  <c r="CW381"/>
  <c r="CY391"/>
  <c r="DB376"/>
  <c r="DC376"/>
  <c r="CZ384"/>
  <c r="CF392"/>
  <c r="DD385"/>
  <c r="DA383"/>
  <c r="CI379"/>
  <c r="CY377"/>
  <c r="DE378"/>
  <c r="CO377"/>
  <c r="CV379"/>
  <c r="CT382"/>
  <c r="CF387"/>
  <c r="CX388"/>
  <c r="CP380"/>
  <c r="CM378"/>
  <c r="CV380"/>
  <c r="CI395"/>
  <c r="CM397"/>
  <c r="CU393"/>
  <c r="CF397"/>
  <c r="CW398"/>
  <c r="CF382"/>
  <c r="CM384"/>
  <c r="CN384"/>
  <c r="CP377"/>
  <c r="DE379"/>
  <c r="CO396"/>
  <c r="CK376"/>
  <c r="DC380"/>
  <c r="CU376"/>
  <c r="CP382"/>
  <c r="CV381"/>
  <c r="CJ387"/>
  <c r="CY389"/>
  <c r="CK389"/>
  <c r="DB383"/>
  <c r="CW388"/>
  <c r="CK388"/>
  <c r="DA378"/>
  <c r="CM392"/>
  <c r="DD383"/>
  <c r="DC393"/>
  <c r="DF397"/>
  <c r="DC392"/>
  <c r="DB395"/>
  <c r="CF386"/>
  <c r="CK386"/>
  <c r="DF398"/>
  <c r="CE389"/>
  <c r="DO215"/>
  <c r="DP215" s="1"/>
  <c r="CG384"/>
  <c r="CE397"/>
  <c r="CG379"/>
  <c r="DG390"/>
  <c r="CG382"/>
  <c r="CE394"/>
  <c r="CF395"/>
  <c r="DG396"/>
  <c r="DG395"/>
  <c r="DF380"/>
  <c r="CE385"/>
  <c r="DF395"/>
  <c r="DG379"/>
  <c r="DJ398"/>
  <c r="DJ397"/>
  <c r="P130"/>
  <c r="DL224" i="8" l="1"/>
  <c r="DN224" s="1"/>
  <c r="DO224" s="1"/>
  <c r="DL95"/>
  <c r="DN95" s="1"/>
  <c r="DO95" s="1"/>
  <c r="DL107"/>
  <c r="DN107" s="1"/>
  <c r="DO107" s="1"/>
  <c r="DL76"/>
  <c r="DN76" s="1"/>
  <c r="DO76" s="1"/>
  <c r="DL201"/>
  <c r="DN201" s="1"/>
  <c r="DO201" s="1"/>
  <c r="DL228"/>
  <c r="DN228" s="1"/>
  <c r="DO228" s="1"/>
  <c r="DL183"/>
  <c r="DN183" s="1"/>
  <c r="DO183" s="1"/>
  <c r="DL38"/>
  <c r="DN38" s="1"/>
  <c r="DO38" s="1"/>
  <c r="DL170"/>
  <c r="DN170" s="1"/>
  <c r="DO170" s="1"/>
  <c r="DL45"/>
  <c r="DN45" s="1"/>
  <c r="DO45" s="1"/>
  <c r="DL15"/>
  <c r="DN15" s="1"/>
  <c r="DO15" s="1"/>
  <c r="DL16"/>
  <c r="DN16" s="1"/>
  <c r="DO16" s="1"/>
  <c r="DL249"/>
  <c r="DN249" s="1"/>
  <c r="DO249" s="1"/>
  <c r="DL27"/>
  <c r="DN27" s="1"/>
  <c r="DO27" s="1"/>
  <c r="DL102"/>
  <c r="DN102" s="1"/>
  <c r="DO102" s="1"/>
  <c r="DL197"/>
  <c r="DN197" s="1"/>
  <c r="DO197" s="1"/>
  <c r="DL113"/>
  <c r="DN113" s="1"/>
  <c r="DO113" s="1"/>
  <c r="DL41"/>
  <c r="DN41" s="1"/>
  <c r="DO41" s="1"/>
  <c r="DL35"/>
  <c r="DN35" s="1"/>
  <c r="DO35" s="1"/>
  <c r="DL208"/>
  <c r="DN208" s="1"/>
  <c r="DO208" s="1"/>
  <c r="DL257"/>
  <c r="DN257" s="1"/>
  <c r="DO257" s="1"/>
  <c r="DL263"/>
  <c r="DN263" s="1"/>
  <c r="DO263" s="1"/>
  <c r="DL213"/>
  <c r="DN213" s="1"/>
  <c r="DO213" s="1"/>
  <c r="DL205"/>
  <c r="DN205" s="1"/>
  <c r="DO205" s="1"/>
  <c r="DL46"/>
  <c r="DN46" s="1"/>
  <c r="DO46" s="1"/>
  <c r="DL110"/>
  <c r="DN110" s="1"/>
  <c r="DO110" s="1"/>
  <c r="DL42"/>
  <c r="DN42" s="1"/>
  <c r="DO42" s="1"/>
  <c r="DL214"/>
  <c r="DN214" s="1"/>
  <c r="DO214" s="1"/>
  <c r="DL266"/>
  <c r="DN266" s="1"/>
  <c r="DO266" s="1"/>
  <c r="DL225"/>
  <c r="DN225" s="1"/>
  <c r="DO225" s="1"/>
  <c r="DL218"/>
  <c r="DN218" s="1"/>
  <c r="DO218" s="1"/>
  <c r="DL124"/>
  <c r="DN124" s="1"/>
  <c r="DO124" s="1"/>
  <c r="DL176"/>
  <c r="DN176" s="1"/>
  <c r="DO176" s="1"/>
  <c r="DL147"/>
  <c r="DN147" s="1"/>
  <c r="DO147" s="1"/>
  <c r="DL134"/>
  <c r="DN134" s="1"/>
  <c r="DO134" s="1"/>
  <c r="DL71"/>
  <c r="DN71" s="1"/>
  <c r="DO71" s="1"/>
  <c r="DL135"/>
  <c r="DN135" s="1"/>
  <c r="DO135" s="1"/>
  <c r="DL25"/>
  <c r="DN25" s="1"/>
  <c r="DO25" s="1"/>
  <c r="DL88"/>
  <c r="DN88" s="1"/>
  <c r="DO88" s="1"/>
  <c r="DL194"/>
  <c r="DN194" s="1"/>
  <c r="DO194" s="1"/>
  <c r="DL146"/>
  <c r="DN146" s="1"/>
  <c r="DO146" s="1"/>
  <c r="DL19"/>
  <c r="DN19" s="1"/>
  <c r="DO19" s="1"/>
  <c r="DL125"/>
  <c r="DN125" s="1"/>
  <c r="DO125" s="1"/>
  <c r="DL270"/>
  <c r="DN270" s="1"/>
  <c r="DO270" s="1"/>
  <c r="DL56"/>
  <c r="DN56" s="1"/>
  <c r="DO56" s="1"/>
  <c r="DL247"/>
  <c r="DN247" s="1"/>
  <c r="DO247" s="1"/>
  <c r="DL157"/>
  <c r="DN157" s="1"/>
  <c r="DO157" s="1"/>
  <c r="DL223"/>
  <c r="DN223" s="1"/>
  <c r="DO223" s="1"/>
  <c r="DL126"/>
  <c r="DN126" s="1"/>
  <c r="DO126" s="1"/>
  <c r="DL47"/>
  <c r="DN47" s="1"/>
  <c r="DO47" s="1"/>
  <c r="DL65"/>
  <c r="DN65" s="1"/>
  <c r="DO65" s="1"/>
  <c r="DL140"/>
  <c r="DN140" s="1"/>
  <c r="DO140" s="1"/>
  <c r="DL50"/>
  <c r="DN50" s="1"/>
  <c r="DO50" s="1"/>
  <c r="DL265"/>
  <c r="DN265" s="1"/>
  <c r="DO265" s="1"/>
  <c r="DL184"/>
  <c r="DN184" s="1"/>
  <c r="DO184" s="1"/>
  <c r="DL277"/>
  <c r="DN277" s="1"/>
  <c r="DO277" s="1"/>
  <c r="DL34"/>
  <c r="DN34" s="1"/>
  <c r="DO34" s="1"/>
  <c r="DL33"/>
  <c r="DN33" s="1"/>
  <c r="DO33" s="1"/>
  <c r="DL187"/>
  <c r="DN187" s="1"/>
  <c r="DO187" s="1"/>
  <c r="DL40"/>
  <c r="DN40" s="1"/>
  <c r="DO40" s="1"/>
  <c r="DL234"/>
  <c r="DN234" s="1"/>
  <c r="DO234" s="1"/>
  <c r="DL7"/>
  <c r="DL158"/>
  <c r="DN158" s="1"/>
  <c r="DO158" s="1"/>
  <c r="DL130"/>
  <c r="DN130" s="1"/>
  <c r="DO130" s="1"/>
  <c r="DL210"/>
  <c r="DN210" s="1"/>
  <c r="DO210" s="1"/>
  <c r="DL121"/>
  <c r="DN121" s="1"/>
  <c r="DO121" s="1"/>
  <c r="DL78"/>
  <c r="DN78" s="1"/>
  <c r="DO78" s="1"/>
  <c r="DL18"/>
  <c r="DN18" s="1"/>
  <c r="DO18" s="1"/>
  <c r="DL246"/>
  <c r="DN246" s="1"/>
  <c r="DO246" s="1"/>
  <c r="DL164"/>
  <c r="DN164" s="1"/>
  <c r="DO164" s="1"/>
  <c r="DL267"/>
  <c r="DN267" s="1"/>
  <c r="DO267" s="1"/>
  <c r="DL51"/>
  <c r="DN51" s="1"/>
  <c r="DO51" s="1"/>
  <c r="DL189"/>
  <c r="DN189" s="1"/>
  <c r="DO189" s="1"/>
  <c r="DL39"/>
  <c r="DN39" s="1"/>
  <c r="DO39" s="1"/>
  <c r="DL179"/>
  <c r="DN179" s="1"/>
  <c r="DO179" s="1"/>
  <c r="DL92"/>
  <c r="DN92" s="1"/>
  <c r="DO92" s="1"/>
  <c r="DL59"/>
  <c r="DN59" s="1"/>
  <c r="DO59" s="1"/>
  <c r="DL207"/>
  <c r="DN207" s="1"/>
  <c r="DO207" s="1"/>
  <c r="DL11"/>
  <c r="DL195"/>
  <c r="DN195" s="1"/>
  <c r="DO195" s="1"/>
  <c r="DL64"/>
  <c r="DN64" s="1"/>
  <c r="DO64" s="1"/>
  <c r="DL268"/>
  <c r="DN268" s="1"/>
  <c r="DO268" s="1"/>
  <c r="DL127"/>
  <c r="DN127" s="1"/>
  <c r="DO127" s="1"/>
  <c r="DL36"/>
  <c r="DN36" s="1"/>
  <c r="DO36" s="1"/>
  <c r="DL148"/>
  <c r="DN148" s="1"/>
  <c r="DO148" s="1"/>
  <c r="DL106"/>
  <c r="DN106" s="1"/>
  <c r="DO106" s="1"/>
  <c r="DL178"/>
  <c r="DN178" s="1"/>
  <c r="DO178" s="1"/>
  <c r="DL21"/>
  <c r="DN21" s="1"/>
  <c r="DO21" s="1"/>
  <c r="DL220"/>
  <c r="DN220" s="1"/>
  <c r="DO220" s="1"/>
  <c r="DL240"/>
  <c r="DN240" s="1"/>
  <c r="DO240" s="1"/>
  <c r="DL60"/>
  <c r="DN60" s="1"/>
  <c r="DO60" s="1"/>
  <c r="DL26"/>
  <c r="DN26" s="1"/>
  <c r="DO26" s="1"/>
  <c r="DL63"/>
  <c r="DN63" s="1"/>
  <c r="DO63" s="1"/>
  <c r="DL245"/>
  <c r="DN245" s="1"/>
  <c r="DO245" s="1"/>
  <c r="DL160"/>
  <c r="DN160" s="1"/>
  <c r="DO160" s="1"/>
  <c r="DL232"/>
  <c r="DN232" s="1"/>
  <c r="DO232" s="1"/>
  <c r="DL198"/>
  <c r="DN198" s="1"/>
  <c r="DO198" s="1"/>
  <c r="DL171"/>
  <c r="DN171" s="1"/>
  <c r="DO171" s="1"/>
  <c r="DL98"/>
  <c r="DN98" s="1"/>
  <c r="DO98" s="1"/>
  <c r="DL275"/>
  <c r="DN275" s="1"/>
  <c r="DO275" s="1"/>
  <c r="DL105"/>
  <c r="DN105" s="1"/>
  <c r="DO105" s="1"/>
  <c r="DL248"/>
  <c r="DN248" s="1"/>
  <c r="DO248" s="1"/>
  <c r="DL138"/>
  <c r="DN138" s="1"/>
  <c r="DO138" s="1"/>
  <c r="DL166"/>
  <c r="DN166" s="1"/>
  <c r="DO166" s="1"/>
  <c r="DL82"/>
  <c r="DN82" s="1"/>
  <c r="DO82" s="1"/>
  <c r="DL244"/>
  <c r="DN244" s="1"/>
  <c r="DO244" s="1"/>
  <c r="DL74"/>
  <c r="DN74" s="1"/>
  <c r="DO74" s="1"/>
  <c r="DL196"/>
  <c r="DN196" s="1"/>
  <c r="DO196" s="1"/>
  <c r="DL217"/>
  <c r="DN217" s="1"/>
  <c r="DO217" s="1"/>
  <c r="DL68"/>
  <c r="DN68" s="1"/>
  <c r="DO68" s="1"/>
  <c r="DL23"/>
  <c r="DN23" s="1"/>
  <c r="DO23" s="1"/>
  <c r="DL93"/>
  <c r="DN93" s="1"/>
  <c r="DO93" s="1"/>
  <c r="DL250"/>
  <c r="DN250" s="1"/>
  <c r="DO250" s="1"/>
  <c r="DL239"/>
  <c r="DN239" s="1"/>
  <c r="DO239" s="1"/>
  <c r="DL108"/>
  <c r="DN108" s="1"/>
  <c r="DO108" s="1"/>
  <c r="DL264"/>
  <c r="DN264" s="1"/>
  <c r="DO264" s="1"/>
  <c r="DL204"/>
  <c r="DN204" s="1"/>
  <c r="DO204" s="1"/>
  <c r="DL44"/>
  <c r="DN44" s="1"/>
  <c r="DO44" s="1"/>
  <c r="DL241"/>
  <c r="DN241" s="1"/>
  <c r="DO241" s="1"/>
  <c r="DL119"/>
  <c r="DN119" s="1"/>
  <c r="DO119" s="1"/>
  <c r="DL72"/>
  <c r="DN72" s="1"/>
  <c r="DO72" s="1"/>
  <c r="DL84"/>
  <c r="DN84" s="1"/>
  <c r="DO84" s="1"/>
  <c r="DL144"/>
  <c r="DN144" s="1"/>
  <c r="DO144" s="1"/>
  <c r="DL211"/>
  <c r="DN211" s="1"/>
  <c r="DO211" s="1"/>
  <c r="DL231"/>
  <c r="DN231" s="1"/>
  <c r="DO231" s="1"/>
  <c r="DL87"/>
  <c r="DN87" s="1"/>
  <c r="DO87" s="1"/>
  <c r="DL139"/>
  <c r="DN139" s="1"/>
  <c r="DO139" s="1"/>
  <c r="DL190"/>
  <c r="DN190" s="1"/>
  <c r="DO190" s="1"/>
  <c r="DL151"/>
  <c r="DN151" s="1"/>
  <c r="DO151" s="1"/>
  <c r="DL49"/>
  <c r="DN49" s="1"/>
  <c r="DO49" s="1"/>
  <c r="DL191"/>
  <c r="DN191" s="1"/>
  <c r="DO191" s="1"/>
  <c r="DL9"/>
  <c r="DN9" s="1"/>
  <c r="DL254"/>
  <c r="DN254" s="1"/>
  <c r="DO254" s="1"/>
  <c r="DL94"/>
  <c r="DN94" s="1"/>
  <c r="DO94" s="1"/>
  <c r="DL202"/>
  <c r="DN202" s="1"/>
  <c r="DO202" s="1"/>
  <c r="DL252"/>
  <c r="DN252" s="1"/>
  <c r="DO252" s="1"/>
  <c r="DL272"/>
  <c r="DN272" s="1"/>
  <c r="DO272" s="1"/>
  <c r="DL123"/>
  <c r="DN123" s="1"/>
  <c r="DO123" s="1"/>
  <c r="DL103"/>
  <c r="DN103" s="1"/>
  <c r="DO103" s="1"/>
  <c r="DL188"/>
  <c r="DN188" s="1"/>
  <c r="DO188" s="1"/>
  <c r="DL262"/>
  <c r="DN262" s="1"/>
  <c r="DO262" s="1"/>
  <c r="DL271"/>
  <c r="DN271" s="1"/>
  <c r="DO271" s="1"/>
  <c r="DL216"/>
  <c r="DN216" s="1"/>
  <c r="DO216" s="1"/>
  <c r="DL180"/>
  <c r="DN180" s="1"/>
  <c r="DO180" s="1"/>
  <c r="DL256"/>
  <c r="DN256" s="1"/>
  <c r="DO256" s="1"/>
  <c r="DL168"/>
  <c r="DN168" s="1"/>
  <c r="DO168" s="1"/>
  <c r="DL243"/>
  <c r="DN243" s="1"/>
  <c r="DO243" s="1"/>
  <c r="DL104"/>
  <c r="DN104" s="1"/>
  <c r="DO104" s="1"/>
  <c r="DL133"/>
  <c r="DN133" s="1"/>
  <c r="DO133" s="1"/>
  <c r="DL219"/>
  <c r="DN219" s="1"/>
  <c r="DO219" s="1"/>
  <c r="DL152"/>
  <c r="DN152" s="1"/>
  <c r="DO152" s="1"/>
  <c r="DL61"/>
  <c r="DN61" s="1"/>
  <c r="DO61" s="1"/>
  <c r="DL230"/>
  <c r="DN230" s="1"/>
  <c r="DO230" s="1"/>
  <c r="DL174"/>
  <c r="DN174" s="1"/>
  <c r="DO174" s="1"/>
  <c r="DL22"/>
  <c r="DN22" s="1"/>
  <c r="DO22" s="1"/>
  <c r="DL75"/>
  <c r="DN75" s="1"/>
  <c r="DO75" s="1"/>
  <c r="DL48"/>
  <c r="DN48" s="1"/>
  <c r="DO48" s="1"/>
  <c r="DL32"/>
  <c r="DN32" s="1"/>
  <c r="DO32" s="1"/>
  <c r="DL227"/>
  <c r="DN227" s="1"/>
  <c r="DO227" s="1"/>
  <c r="DL14"/>
  <c r="DL278"/>
  <c r="DN278" s="1"/>
  <c r="DO278" s="1"/>
  <c r="DL150"/>
  <c r="DN150" s="1"/>
  <c r="DO150" s="1"/>
  <c r="DL12"/>
  <c r="DL122"/>
  <c r="DN122" s="1"/>
  <c r="DO122" s="1"/>
  <c r="DL279"/>
  <c r="DN279" s="1"/>
  <c r="DO279" s="1"/>
  <c r="DL221"/>
  <c r="DN221" s="1"/>
  <c r="DO221" s="1"/>
  <c r="DL89"/>
  <c r="DN89" s="1"/>
  <c r="DO89" s="1"/>
  <c r="DL114"/>
  <c r="DN114" s="1"/>
  <c r="DO114" s="1"/>
  <c r="DL115"/>
  <c r="DN115" s="1"/>
  <c r="DO115" s="1"/>
  <c r="DL31"/>
  <c r="DN31" s="1"/>
  <c r="DO31" s="1"/>
  <c r="DL101"/>
  <c r="DN101" s="1"/>
  <c r="DO101" s="1"/>
  <c r="DL137"/>
  <c r="DN137" s="1"/>
  <c r="DO137" s="1"/>
  <c r="DL54"/>
  <c r="DN54" s="1"/>
  <c r="DO54" s="1"/>
  <c r="DL30"/>
  <c r="DN30" s="1"/>
  <c r="DO30" s="1"/>
  <c r="DL233"/>
  <c r="DN233" s="1"/>
  <c r="DO233" s="1"/>
  <c r="DL209"/>
  <c r="DN209" s="1"/>
  <c r="DO209" s="1"/>
  <c r="DL192"/>
  <c r="DN192" s="1"/>
  <c r="DO192" s="1"/>
  <c r="DL167"/>
  <c r="DN167" s="1"/>
  <c r="DO167" s="1"/>
  <c r="DL131"/>
  <c r="DN131" s="1"/>
  <c r="DO131" s="1"/>
  <c r="DL222"/>
  <c r="DN222" s="1"/>
  <c r="DO222" s="1"/>
  <c r="DL132"/>
  <c r="DN132" s="1"/>
  <c r="DO132" s="1"/>
  <c r="DL81"/>
  <c r="DN81" s="1"/>
  <c r="DO81" s="1"/>
  <c r="DL73"/>
  <c r="DN73" s="1"/>
  <c r="DO73" s="1"/>
  <c r="DL120"/>
  <c r="DN120" s="1"/>
  <c r="DO120" s="1"/>
  <c r="DL203"/>
  <c r="DN203" s="1"/>
  <c r="DO203" s="1"/>
  <c r="DL8"/>
  <c r="DL242"/>
  <c r="DN242" s="1"/>
  <c r="DO242" s="1"/>
  <c r="DL200"/>
  <c r="DN200" s="1"/>
  <c r="DO200" s="1"/>
  <c r="DL57"/>
  <c r="DN57" s="1"/>
  <c r="DO57" s="1"/>
  <c r="DL206"/>
  <c r="DN206" s="1"/>
  <c r="DO206" s="1"/>
  <c r="DL91"/>
  <c r="DN91" s="1"/>
  <c r="DO91" s="1"/>
  <c r="DL79"/>
  <c r="DN79" s="1"/>
  <c r="DO79" s="1"/>
  <c r="DL159"/>
  <c r="DN159" s="1"/>
  <c r="DO159" s="1"/>
  <c r="DL149"/>
  <c r="DN149" s="1"/>
  <c r="DO149" s="1"/>
  <c r="DL77"/>
  <c r="DN77" s="1"/>
  <c r="DO77" s="1"/>
  <c r="DL100"/>
  <c r="DN100" s="1"/>
  <c r="DO100" s="1"/>
  <c r="DL90"/>
  <c r="DN90" s="1"/>
  <c r="DO90" s="1"/>
  <c r="DL185"/>
  <c r="DN185" s="1"/>
  <c r="DO185" s="1"/>
  <c r="DL28"/>
  <c r="DN28" s="1"/>
  <c r="DO28" s="1"/>
  <c r="DL258"/>
  <c r="DN258" s="1"/>
  <c r="DO258" s="1"/>
  <c r="DL215"/>
  <c r="DN215" s="1"/>
  <c r="DO215" s="1"/>
  <c r="DL37"/>
  <c r="DN37" s="1"/>
  <c r="DO37" s="1"/>
  <c r="DL153"/>
  <c r="DN153" s="1"/>
  <c r="DO153" s="1"/>
  <c r="DL238"/>
  <c r="DN238" s="1"/>
  <c r="DO238" s="1"/>
  <c r="DL260"/>
  <c r="DN260" s="1"/>
  <c r="DO260" s="1"/>
  <c r="DL85"/>
  <c r="DN85" s="1"/>
  <c r="DO85" s="1"/>
  <c r="DL273"/>
  <c r="DN273" s="1"/>
  <c r="DO273" s="1"/>
  <c r="DL237"/>
  <c r="DN237" s="1"/>
  <c r="DO237" s="1"/>
  <c r="DL212"/>
  <c r="DN212" s="1"/>
  <c r="DO212" s="1"/>
  <c r="DL20"/>
  <c r="DN20" s="1"/>
  <c r="DO20" s="1"/>
  <c r="DL145"/>
  <c r="DN145" s="1"/>
  <c r="DO145" s="1"/>
  <c r="DL235"/>
  <c r="DN235" s="1"/>
  <c r="DO235" s="1"/>
  <c r="DL236"/>
  <c r="DN236" s="1"/>
  <c r="DO236" s="1"/>
  <c r="DL143"/>
  <c r="DN143" s="1"/>
  <c r="DO143" s="1"/>
  <c r="DL116"/>
  <c r="DN116" s="1"/>
  <c r="DO116" s="1"/>
  <c r="DL199"/>
  <c r="DN199" s="1"/>
  <c r="DO199" s="1"/>
  <c r="DL129"/>
  <c r="DN129" s="1"/>
  <c r="DO129" s="1"/>
  <c r="DL141"/>
  <c r="DN141" s="1"/>
  <c r="DO141" s="1"/>
  <c r="DL193"/>
  <c r="DN193" s="1"/>
  <c r="DO193" s="1"/>
  <c r="DL181"/>
  <c r="DN181" s="1"/>
  <c r="DO181" s="1"/>
  <c r="DL97"/>
  <c r="DN97" s="1"/>
  <c r="DO97" s="1"/>
  <c r="DL276"/>
  <c r="DN276" s="1"/>
  <c r="DO276" s="1"/>
  <c r="DL226"/>
  <c r="DN226" s="1"/>
  <c r="DO226" s="1"/>
  <c r="DL10"/>
  <c r="DL161"/>
  <c r="DN161" s="1"/>
  <c r="DO161" s="1"/>
  <c r="DL182"/>
  <c r="DN182" s="1"/>
  <c r="DO182" s="1"/>
  <c r="DL136"/>
  <c r="DN136" s="1"/>
  <c r="DO136" s="1"/>
  <c r="DL259"/>
  <c r="DN259" s="1"/>
  <c r="DO259" s="1"/>
  <c r="DL155"/>
  <c r="DN155" s="1"/>
  <c r="DO155" s="1"/>
  <c r="DL269"/>
  <c r="DN269" s="1"/>
  <c r="DO269" s="1"/>
  <c r="DL67"/>
  <c r="DN67" s="1"/>
  <c r="DO67" s="1"/>
  <c r="DL109"/>
  <c r="DN109" s="1"/>
  <c r="DO109" s="1"/>
  <c r="DL162"/>
  <c r="DN162" s="1"/>
  <c r="DO162" s="1"/>
  <c r="DL13"/>
  <c r="DL255"/>
  <c r="DN255" s="1"/>
  <c r="DO255" s="1"/>
  <c r="DL80"/>
  <c r="DN80" s="1"/>
  <c r="DO80" s="1"/>
  <c r="DL66"/>
  <c r="DN66" s="1"/>
  <c r="DO66" s="1"/>
  <c r="DL169"/>
  <c r="DN169" s="1"/>
  <c r="DO169" s="1"/>
  <c r="DL70"/>
  <c r="DN70" s="1"/>
  <c r="DO70" s="1"/>
  <c r="DL251"/>
  <c r="DN251" s="1"/>
  <c r="DO251" s="1"/>
  <c r="DL229"/>
  <c r="DN229" s="1"/>
  <c r="DO229" s="1"/>
  <c r="DL43"/>
  <c r="DN43" s="1"/>
  <c r="DO43" s="1"/>
  <c r="DL111"/>
  <c r="DN111" s="1"/>
  <c r="DO111" s="1"/>
  <c r="DL154"/>
  <c r="DN154" s="1"/>
  <c r="DO154" s="1"/>
  <c r="DL112"/>
  <c r="DN112" s="1"/>
  <c r="DO112" s="1"/>
  <c r="DL118"/>
  <c r="DN118" s="1"/>
  <c r="DO118" s="1"/>
  <c r="DL186"/>
  <c r="DN186" s="1"/>
  <c r="DO186" s="1"/>
  <c r="DL29"/>
  <c r="DN29" s="1"/>
  <c r="DO29" s="1"/>
  <c r="DL55"/>
  <c r="DN55" s="1"/>
  <c r="DO55" s="1"/>
  <c r="DL83"/>
  <c r="DN83" s="1"/>
  <c r="DO83" s="1"/>
  <c r="DL96"/>
  <c r="DN96" s="1"/>
  <c r="DO96" s="1"/>
  <c r="DL261"/>
  <c r="DN261" s="1"/>
  <c r="DO261" s="1"/>
  <c r="DL69"/>
  <c r="DN69" s="1"/>
  <c r="DO69" s="1"/>
  <c r="DL58"/>
  <c r="DN58" s="1"/>
  <c r="DO58" s="1"/>
  <c r="DL62"/>
  <c r="DN62" s="1"/>
  <c r="DO62" s="1"/>
  <c r="DL99"/>
  <c r="DN99" s="1"/>
  <c r="DO99" s="1"/>
  <c r="DL177"/>
  <c r="DN177" s="1"/>
  <c r="DO177" s="1"/>
  <c r="DL128"/>
  <c r="DN128" s="1"/>
  <c r="DO128" s="1"/>
  <c r="DL142"/>
  <c r="DN142" s="1"/>
  <c r="DO142" s="1"/>
  <c r="DL175"/>
  <c r="DN175" s="1"/>
  <c r="DO175" s="1"/>
  <c r="DL163"/>
  <c r="DN163" s="1"/>
  <c r="DO163" s="1"/>
  <c r="DL86"/>
  <c r="DN86" s="1"/>
  <c r="DO86" s="1"/>
  <c r="DL173"/>
  <c r="DN173" s="1"/>
  <c r="DO173" s="1"/>
  <c r="DL117"/>
  <c r="DN117" s="1"/>
  <c r="DO117" s="1"/>
  <c r="DL24"/>
  <c r="DN24" s="1"/>
  <c r="DO24" s="1"/>
  <c r="DL156"/>
  <c r="DN156" s="1"/>
  <c r="DO156" s="1"/>
  <c r="DL6"/>
  <c r="DN6" s="1"/>
  <c r="DO6" s="1"/>
  <c r="DL379" i="7"/>
  <c r="DL381"/>
  <c r="DL392"/>
  <c r="DL385"/>
  <c r="DL391"/>
  <c r="DL398"/>
  <c r="DL380"/>
  <c r="DL386"/>
  <c r="DL378"/>
  <c r="DL389"/>
  <c r="DL384"/>
  <c r="DL390"/>
  <c r="DL397"/>
  <c r="DL396"/>
  <c r="DL395"/>
  <c r="DL394"/>
  <c r="DL383"/>
  <c r="DL388"/>
  <c r="DL387"/>
  <c r="DL393"/>
  <c r="DL382"/>
  <c r="DO28"/>
  <c r="DP28" s="1"/>
  <c r="DO267"/>
  <c r="DP267" s="1"/>
  <c r="DO240"/>
  <c r="DP240" s="1"/>
  <c r="DO208"/>
  <c r="DP208" s="1"/>
  <c r="DO76"/>
  <c r="DP76" s="1"/>
  <c r="DO34"/>
  <c r="DP34" s="1"/>
  <c r="DO153"/>
  <c r="DP153" s="1"/>
  <c r="DO111"/>
  <c r="DP111" s="1"/>
  <c r="DO127"/>
  <c r="DP127" s="1"/>
  <c r="DO85"/>
  <c r="DP85" s="1"/>
  <c r="DO141"/>
  <c r="DP141" s="1"/>
  <c r="DO92"/>
  <c r="DP92" s="1"/>
  <c r="DO70"/>
  <c r="DP70" s="1"/>
  <c r="DO166"/>
  <c r="DP166" s="1"/>
  <c r="DO210"/>
  <c r="DP210" s="1"/>
  <c r="DO276"/>
  <c r="DP276" s="1"/>
  <c r="DO220"/>
  <c r="DP220" s="1"/>
  <c r="DO145"/>
  <c r="DP145" s="1"/>
  <c r="DO255"/>
  <c r="DP255" s="1"/>
  <c r="DO35"/>
  <c r="DP35" s="1"/>
  <c r="DO201"/>
  <c r="DP201" s="1"/>
  <c r="DO50"/>
  <c r="DP50" s="1"/>
  <c r="DO219"/>
  <c r="DP219" s="1"/>
  <c r="DO66"/>
  <c r="DP66" s="1"/>
  <c r="DK398"/>
  <c r="DO103"/>
  <c r="DP103" s="1"/>
  <c r="DO214"/>
  <c r="DP214" s="1"/>
  <c r="DO87"/>
  <c r="DP87" s="1"/>
  <c r="DO40"/>
  <c r="DP40" s="1"/>
  <c r="DO155"/>
  <c r="DP155" s="1"/>
  <c r="DO250"/>
  <c r="DP250" s="1"/>
  <c r="DO44"/>
  <c r="DP44" s="1"/>
  <c r="DK397"/>
  <c r="DO163"/>
  <c r="DP163" s="1"/>
  <c r="DO133"/>
  <c r="DP133" s="1"/>
  <c r="DO55"/>
  <c r="DP55" s="1"/>
  <c r="DO48"/>
  <c r="DP48" s="1"/>
  <c r="DO196"/>
  <c r="DP196" s="1"/>
  <c r="DO247"/>
  <c r="DP247" s="1"/>
  <c r="DO157"/>
  <c r="DP157" s="1"/>
  <c r="DO73"/>
  <c r="DP73" s="1"/>
  <c r="DO57"/>
  <c r="DP57" s="1"/>
  <c r="DO27"/>
  <c r="DP27" s="1"/>
  <c r="DO132"/>
  <c r="DP132" s="1"/>
  <c r="DO114"/>
  <c r="DP114" s="1"/>
  <c r="DO110"/>
  <c r="DP110" s="1"/>
  <c r="DM398"/>
  <c r="DO270"/>
  <c r="DM397"/>
  <c r="DO258"/>
  <c r="P131"/>
  <c r="DN13" i="8" l="1"/>
  <c r="DO13" s="1"/>
  <c r="DN10"/>
  <c r="DO10" s="1"/>
  <c r="DN14"/>
  <c r="DO14" s="1"/>
  <c r="DN12"/>
  <c r="DO12" s="1"/>
  <c r="DN11"/>
  <c r="DO11" s="1"/>
  <c r="DN8"/>
  <c r="DO8" s="1"/>
  <c r="DO9"/>
  <c r="DN7"/>
  <c r="DO7" s="1"/>
  <c r="DP162" i="7"/>
  <c r="DP258"/>
  <c r="DO397"/>
  <c r="DP397" s="1"/>
  <c r="DP270"/>
  <c r="DO398"/>
  <c r="DP398" s="1"/>
  <c r="P132"/>
  <c r="P133" l="1"/>
  <c r="P134" l="1"/>
  <c r="P135" l="1"/>
  <c r="P136" l="1"/>
  <c r="P137" l="1"/>
  <c r="P138" l="1"/>
  <c r="BO376" l="1"/>
  <c r="P139"/>
  <c r="P1287"/>
  <c r="DH17" l="1"/>
  <c r="BO377"/>
  <c r="P1288"/>
  <c r="P140"/>
  <c r="DH29" l="1"/>
  <c r="BO378"/>
  <c r="BW30"/>
  <c r="BQ376"/>
  <c r="DH376"/>
  <c r="DJ376"/>
  <c r="P141"/>
  <c r="P1289"/>
  <c r="BX30" l="1"/>
  <c r="DH41"/>
  <c r="BQ377"/>
  <c r="DH377"/>
  <c r="BO379"/>
  <c r="BW42"/>
  <c r="P142"/>
  <c r="P1290"/>
  <c r="BX42" l="1"/>
  <c r="DO29"/>
  <c r="DP29" s="1"/>
  <c r="DH53"/>
  <c r="BQ378"/>
  <c r="BO380"/>
  <c r="BW54"/>
  <c r="DH378"/>
  <c r="P143"/>
  <c r="P1291"/>
  <c r="BX54" l="1"/>
  <c r="DH65"/>
  <c r="BQ379"/>
  <c r="BO381"/>
  <c r="BW66"/>
  <c r="DJ378"/>
  <c r="DH379"/>
  <c r="P144"/>
  <c r="P1292"/>
  <c r="BX66" l="1"/>
  <c r="DH77"/>
  <c r="BQ380"/>
  <c r="BO382"/>
  <c r="BW78"/>
  <c r="DK378"/>
  <c r="DJ379"/>
  <c r="DH380"/>
  <c r="P145"/>
  <c r="P1293"/>
  <c r="BX78" l="1"/>
  <c r="DH89"/>
  <c r="BQ381"/>
  <c r="BO383"/>
  <c r="BW90"/>
  <c r="DK379"/>
  <c r="DM378"/>
  <c r="DO41"/>
  <c r="DJ380"/>
  <c r="DH381"/>
  <c r="P146"/>
  <c r="P1294"/>
  <c r="BX90" l="1"/>
  <c r="DH101"/>
  <c r="BQ382"/>
  <c r="BO384"/>
  <c r="BW102"/>
  <c r="DK380"/>
  <c r="DM379"/>
  <c r="DO53"/>
  <c r="DJ381"/>
  <c r="DP41"/>
  <c r="DO378"/>
  <c r="DP378" s="1"/>
  <c r="DH382"/>
  <c r="P147"/>
  <c r="P1295"/>
  <c r="BX102" l="1"/>
  <c r="DH113"/>
  <c r="BQ383"/>
  <c r="BO385"/>
  <c r="BW114"/>
  <c r="DK381"/>
  <c r="DM380"/>
  <c r="DO65"/>
  <c r="DJ382"/>
  <c r="DP53"/>
  <c r="DO379"/>
  <c r="DP379" s="1"/>
  <c r="DH383"/>
  <c r="P148"/>
  <c r="P1296"/>
  <c r="BX114" l="1"/>
  <c r="DH125"/>
  <c r="BQ384"/>
  <c r="BO386"/>
  <c r="BW126"/>
  <c r="DK382"/>
  <c r="DM381"/>
  <c r="DO77"/>
  <c r="DJ383"/>
  <c r="DP65"/>
  <c r="DO380"/>
  <c r="DP380" s="1"/>
  <c r="DH384"/>
  <c r="P149"/>
  <c r="P1297"/>
  <c r="BX126" l="1"/>
  <c r="DH137"/>
  <c r="BQ385"/>
  <c r="BO387"/>
  <c r="BW138"/>
  <c r="DK383"/>
  <c r="DM382"/>
  <c r="DO89"/>
  <c r="DJ384"/>
  <c r="DP77"/>
  <c r="DO381"/>
  <c r="DP381" s="1"/>
  <c r="DH385"/>
  <c r="P150"/>
  <c r="P1298"/>
  <c r="BX138" l="1"/>
  <c r="DH149"/>
  <c r="BQ386"/>
  <c r="BO388"/>
  <c r="BW150"/>
  <c r="DK384"/>
  <c r="DM383"/>
  <c r="DO101"/>
  <c r="DJ385"/>
  <c r="DP89"/>
  <c r="DO382"/>
  <c r="DP382" s="1"/>
  <c r="DH386"/>
  <c r="P151"/>
  <c r="P1299"/>
  <c r="BX150" l="1"/>
  <c r="DH161"/>
  <c r="BQ387"/>
  <c r="BW162"/>
  <c r="DK385"/>
  <c r="DM384"/>
  <c r="DO113"/>
  <c r="DJ386"/>
  <c r="DP101"/>
  <c r="DO383"/>
  <c r="DP383" s="1"/>
  <c r="DH387"/>
  <c r="P152"/>
  <c r="P1300"/>
  <c r="BX162" l="1"/>
  <c r="DH173"/>
  <c r="BQ388"/>
  <c r="BO390"/>
  <c r="BW174"/>
  <c r="DJ387"/>
  <c r="DP113"/>
  <c r="DO384"/>
  <c r="DP384" s="1"/>
  <c r="DK386"/>
  <c r="DM385"/>
  <c r="DO125"/>
  <c r="DH388"/>
  <c r="P153"/>
  <c r="P1301"/>
  <c r="BX174" l="1"/>
  <c r="DH185"/>
  <c r="BO391"/>
  <c r="BW186"/>
  <c r="DM386"/>
  <c r="DO137"/>
  <c r="DK387"/>
  <c r="DJ388"/>
  <c r="DP125"/>
  <c r="DO385"/>
  <c r="DP385" s="1"/>
  <c r="DH389"/>
  <c r="P154"/>
  <c r="P1302"/>
  <c r="BX186" l="1"/>
  <c r="DH197"/>
  <c r="BQ390"/>
  <c r="BO392"/>
  <c r="BW198"/>
  <c r="DK388"/>
  <c r="DM387"/>
  <c r="DO149"/>
  <c r="DJ389"/>
  <c r="DP137"/>
  <c r="DO386"/>
  <c r="DP386" s="1"/>
  <c r="DH390"/>
  <c r="P155"/>
  <c r="P1303"/>
  <c r="BX198" l="1"/>
  <c r="DH209"/>
  <c r="BQ391"/>
  <c r="BO393"/>
  <c r="BW210"/>
  <c r="DK389"/>
  <c r="DM388"/>
  <c r="DO161"/>
  <c r="DP149"/>
  <c r="DO387"/>
  <c r="DP387" s="1"/>
  <c r="DH391"/>
  <c r="P156"/>
  <c r="P1304"/>
  <c r="BX210" l="1"/>
  <c r="DH221"/>
  <c r="BQ392"/>
  <c r="BO394"/>
  <c r="BW222"/>
  <c r="DM389"/>
  <c r="DO173"/>
  <c r="DJ391"/>
  <c r="DP161"/>
  <c r="DO388"/>
  <c r="DP388" s="1"/>
  <c r="DH392"/>
  <c r="P157"/>
  <c r="P1305"/>
  <c r="BX222" l="1"/>
  <c r="DH233"/>
  <c r="BQ393"/>
  <c r="BO395"/>
  <c r="BW234"/>
  <c r="DK391"/>
  <c r="DO185"/>
  <c r="DJ392"/>
  <c r="DP173"/>
  <c r="DO389"/>
  <c r="DP389" s="1"/>
  <c r="DH393"/>
  <c r="P158"/>
  <c r="P1306"/>
  <c r="BX234" l="1"/>
  <c r="DH245"/>
  <c r="BQ394"/>
  <c r="BO396"/>
  <c r="BW246"/>
  <c r="DK392"/>
  <c r="DM391"/>
  <c r="DO197"/>
  <c r="DJ393"/>
  <c r="DP185"/>
  <c r="DH394"/>
  <c r="P159"/>
  <c r="P1307"/>
  <c r="P1308" s="1"/>
  <c r="P1309" s="1"/>
  <c r="P1310" s="1"/>
  <c r="P1311" s="1"/>
  <c r="P1312" s="1"/>
  <c r="P1313" s="1"/>
  <c r="P1314" s="1"/>
  <c r="P1315" s="1"/>
  <c r="P1316" s="1"/>
  <c r="P1317" s="1"/>
  <c r="P1318" s="1"/>
  <c r="P1319" s="1"/>
  <c r="P1320" s="1"/>
  <c r="P1321" s="1"/>
  <c r="BX246" l="1"/>
  <c r="DH257"/>
  <c r="BQ395"/>
  <c r="BW258"/>
  <c r="DK393"/>
  <c r="DM392"/>
  <c r="DO209"/>
  <c r="DJ394"/>
  <c r="DP197"/>
  <c r="DO391"/>
  <c r="DP391" s="1"/>
  <c r="DH395"/>
  <c r="P160"/>
  <c r="BX258" l="1"/>
  <c r="BQ396"/>
  <c r="DJ395"/>
  <c r="DP209"/>
  <c r="DO392"/>
  <c r="DP392" s="1"/>
  <c r="DK394"/>
  <c r="DM393"/>
  <c r="DO221"/>
  <c r="DH396"/>
  <c r="P161"/>
  <c r="DJ396" l="1"/>
  <c r="DP221"/>
  <c r="DO393"/>
  <c r="DP393" s="1"/>
  <c r="DM394"/>
  <c r="DO233"/>
  <c r="DK395"/>
  <c r="AC6"/>
  <c r="DP233" l="1"/>
  <c r="DO394"/>
  <c r="DP394" s="1"/>
  <c r="DM395"/>
  <c r="DO245"/>
  <c r="DK396"/>
  <c r="DP245" l="1"/>
  <c r="DO395"/>
  <c r="DP395" s="1"/>
  <c r="DM396"/>
  <c r="DO257"/>
  <c r="DP257" l="1"/>
  <c r="DO396"/>
  <c r="DP396" s="1"/>
  <c r="BA376" l="1"/>
  <c r="BB377"/>
  <c r="BA377"/>
  <c r="N6"/>
  <c r="N86"/>
  <c r="BR7"/>
  <c r="BR376" l="1"/>
  <c r="CU377"/>
  <c r="CT376"/>
  <c r="R7"/>
  <c r="BW175" l="1"/>
  <c r="DK376"/>
  <c r="BX175" l="1"/>
  <c r="N87" l="1"/>
  <c r="DO174" l="1"/>
  <c r="BW21"/>
  <c r="BL377"/>
  <c r="BW20"/>
  <c r="BK377"/>
  <c r="DP174" l="1"/>
  <c r="DE377"/>
  <c r="BR377"/>
  <c r="DD377"/>
  <c r="DO20" l="1"/>
  <c r="DP20" s="1"/>
  <c r="BW176"/>
  <c r="BX21"/>
  <c r="BX22"/>
  <c r="BX20"/>
  <c r="DJ377"/>
  <c r="BX176" l="1"/>
  <c r="DK377"/>
  <c r="DJ390" l="1"/>
  <c r="DO19"/>
  <c r="DK390" l="1"/>
  <c r="DP19"/>
  <c r="DO175" l="1"/>
  <c r="DM390"/>
  <c r="N486" i="8"/>
  <c r="N46"/>
  <c r="BV18" l="1"/>
  <c r="BW18" s="1"/>
  <c r="DP175" i="7"/>
  <c r="DO390"/>
  <c r="DP390" s="1"/>
  <c r="AC487" i="8"/>
  <c r="N6"/>
  <c r="DK17"/>
  <c r="DL17" s="1"/>
  <c r="DN17" l="1"/>
  <c r="DO17" s="1"/>
  <c r="AC47"/>
  <c r="Q7"/>
  <c r="BS6"/>
  <c r="BT6"/>
  <c r="BW6" l="1"/>
  <c r="AC7"/>
  <c r="N247" i="7" l="1"/>
  <c r="I47"/>
  <c r="I7" s="1"/>
  <c r="Z47"/>
  <c r="AN15"/>
  <c r="BS15"/>
  <c r="BU13"/>
  <c r="DN13"/>
  <c r="BW15" l="1"/>
  <c r="Z7"/>
  <c r="CG13"/>
  <c r="D47"/>
  <c r="D7" s="1"/>
  <c r="DN8"/>
  <c r="BT15"/>
  <c r="BU8"/>
  <c r="DL13" l="1"/>
  <c r="DM13" s="1"/>
  <c r="DO13" s="1"/>
  <c r="DP13" s="1"/>
  <c r="BX15"/>
  <c r="U47"/>
  <c r="BS10"/>
  <c r="AN10"/>
  <c r="BW10" l="1"/>
  <c r="U7"/>
  <c r="CG8"/>
  <c r="DL8" s="1"/>
  <c r="DM8" s="1"/>
  <c r="DO8" s="1"/>
  <c r="DP8" s="1"/>
  <c r="F47"/>
  <c r="F7" s="1"/>
  <c r="DN10"/>
  <c r="BU10"/>
  <c r="BT10"/>
  <c r="BX10" l="1"/>
  <c r="J47"/>
  <c r="J7" s="1"/>
  <c r="AA47"/>
  <c r="BU14"/>
  <c r="DN14"/>
  <c r="AN16"/>
  <c r="BS16"/>
  <c r="BW16" l="1"/>
  <c r="AA7"/>
  <c r="CG14"/>
  <c r="DL14" s="1"/>
  <c r="DM14" s="1"/>
  <c r="DO14" s="1"/>
  <c r="DP14" s="1"/>
  <c r="W47"/>
  <c r="AN12"/>
  <c r="BS12"/>
  <c r="BT16"/>
  <c r="BW12" l="1"/>
  <c r="BX16"/>
  <c r="W7"/>
  <c r="CG10"/>
  <c r="H47"/>
  <c r="H7" s="1"/>
  <c r="BU12"/>
  <c r="DN12"/>
  <c r="BT12"/>
  <c r="DL10" l="1"/>
  <c r="DM10" s="1"/>
  <c r="DO10" s="1"/>
  <c r="DP10" s="1"/>
  <c r="BX12"/>
  <c r="Y47"/>
  <c r="AN14"/>
  <c r="BS14"/>
  <c r="BW14" l="1"/>
  <c r="Y7"/>
  <c r="CG12"/>
  <c r="E47"/>
  <c r="E7" s="1"/>
  <c r="DN9"/>
  <c r="BU9"/>
  <c r="BT14"/>
  <c r="DL12" l="1"/>
  <c r="DM12" s="1"/>
  <c r="DO12" s="1"/>
  <c r="DP12" s="1"/>
  <c r="BX14"/>
  <c r="V47"/>
  <c r="AN11"/>
  <c r="BS11"/>
  <c r="BW11" l="1"/>
  <c r="V7"/>
  <c r="CG9"/>
  <c r="BT11"/>
  <c r="DL9" l="1"/>
  <c r="DM9" s="1"/>
  <c r="DO9" s="1"/>
  <c r="DP9" s="1"/>
  <c r="BX11"/>
  <c r="G47"/>
  <c r="G7" s="1"/>
  <c r="X47"/>
  <c r="DN11"/>
  <c r="BU11"/>
  <c r="AN13"/>
  <c r="BS13"/>
  <c r="BW13" l="1"/>
  <c r="X7"/>
  <c r="CG11"/>
  <c r="L47"/>
  <c r="L7" s="1"/>
  <c r="BU16"/>
  <c r="BT13"/>
  <c r="DN16"/>
  <c r="DL11" l="1"/>
  <c r="DM11" s="1"/>
  <c r="DO11" s="1"/>
  <c r="DP11" s="1"/>
  <c r="BX13"/>
  <c r="AN18"/>
  <c r="CG16" l="1"/>
  <c r="DL16" l="1"/>
  <c r="DM16" s="1"/>
  <c r="DO16" s="1"/>
  <c r="DP16" s="1"/>
  <c r="K47"/>
  <c r="K7" s="1"/>
  <c r="BU15"/>
  <c r="DN15"/>
  <c r="AN17"/>
  <c r="BW17" l="1"/>
  <c r="CG15"/>
  <c r="AB47"/>
  <c r="BS17"/>
  <c r="DL15" l="1"/>
  <c r="DM15" s="1"/>
  <c r="DO15" s="1"/>
  <c r="DP15" s="1"/>
  <c r="AB7"/>
  <c r="BT17"/>
  <c r="BX17" l="1"/>
  <c r="AN19"/>
  <c r="AN377" l="1"/>
  <c r="CG17"/>
  <c r="AC248"/>
  <c r="C47" l="1"/>
  <c r="C7" s="1"/>
  <c r="DN7"/>
  <c r="BU7"/>
  <c r="AN9"/>
  <c r="BW9" l="1"/>
  <c r="CG7"/>
  <c r="T47"/>
  <c r="B47"/>
  <c r="B7" s="1"/>
  <c r="BS9"/>
  <c r="DL7" l="1"/>
  <c r="DM7" s="1"/>
  <c r="DO7" s="1"/>
  <c r="DP7" s="1"/>
  <c r="T7"/>
  <c r="S47"/>
  <c r="BT9"/>
  <c r="BS8"/>
  <c r="AN8"/>
  <c r="BX9" l="1"/>
  <c r="BW8"/>
  <c r="AN376"/>
  <c r="CG6"/>
  <c r="AC47"/>
  <c r="S7"/>
  <c r="AC247"/>
  <c r="BT8"/>
  <c r="BX8" l="1"/>
  <c r="AC7"/>
  <c r="CG376"/>
  <c r="Q48" l="1"/>
  <c r="BS6"/>
  <c r="BS18"/>
  <c r="Q8" l="1"/>
  <c r="BT18"/>
  <c r="AO18"/>
  <c r="BT6"/>
  <c r="BX6" l="1"/>
  <c r="BW18"/>
  <c r="BX18" s="1"/>
  <c r="CH17"/>
  <c r="M287"/>
  <c r="N287" s="1"/>
  <c r="M47" l="1"/>
  <c r="N47" s="1"/>
  <c r="DL17"/>
  <c r="BU17"/>
  <c r="DN17"/>
  <c r="M7" l="1"/>
  <c r="DM17"/>
  <c r="N7"/>
  <c r="DO17" l="1"/>
  <c r="DP17" s="1"/>
  <c r="N288"/>
  <c r="B48"/>
  <c r="N48" s="1"/>
  <c r="B8" l="1"/>
  <c r="R48"/>
  <c r="AO7"/>
  <c r="DN18"/>
  <c r="BS7"/>
  <c r="AO19"/>
  <c r="BU18"/>
  <c r="DN6"/>
  <c r="BS19"/>
  <c r="BU6"/>
  <c r="AO376" l="1"/>
  <c r="CH6"/>
  <c r="BW7"/>
  <c r="DN376"/>
  <c r="BU376"/>
  <c r="BS376"/>
  <c r="N8"/>
  <c r="BU377"/>
  <c r="DN377"/>
  <c r="AO377"/>
  <c r="BW19"/>
  <c r="CH18"/>
  <c r="AC48"/>
  <c r="R8"/>
  <c r="AC288"/>
  <c r="BS377"/>
  <c r="BT7"/>
  <c r="BT19"/>
  <c r="DL6" l="1"/>
  <c r="CH376"/>
  <c r="BX7"/>
  <c r="BT376"/>
  <c r="BT377"/>
  <c r="BX19"/>
  <c r="AC8"/>
  <c r="CH377"/>
  <c r="DL18"/>
  <c r="DM6" l="1"/>
  <c r="DL376"/>
  <c r="DL377"/>
  <c r="DM18"/>
  <c r="DM376" l="1"/>
  <c r="DO6"/>
  <c r="DM377"/>
  <c r="DO18"/>
  <c r="DP6" l="1"/>
  <c r="DO376"/>
  <c r="DP376" s="1"/>
  <c r="DP18"/>
  <c r="DO377"/>
  <c r="DP377" s="1"/>
</calcChain>
</file>

<file path=xl/comments1.xml><?xml version="1.0" encoding="utf-8"?>
<comments xmlns="http://schemas.openxmlformats.org/spreadsheetml/2006/main">
  <authors>
    <author>J. R. Lindquist</author>
  </authors>
  <commentList>
    <comment ref="AD729" authorId="0">
      <text>
        <r>
          <rPr>
            <b/>
            <sz val="8"/>
            <color indexed="81"/>
            <rFont val="Tahoma"/>
            <family val="2"/>
          </rPr>
          <t>J. R. Lindquist: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from K:\fc\wholesale\FnHistMw.xls</t>
        </r>
      </text>
    </comment>
  </commentList>
</comments>
</file>

<file path=xl/sharedStrings.xml><?xml version="1.0" encoding="utf-8"?>
<sst xmlns="http://schemas.openxmlformats.org/spreadsheetml/2006/main" count="3888" uniqueCount="284">
  <si>
    <t>Annual</t>
  </si>
  <si>
    <t>12 Mo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</si>
  <si>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</si>
  <si>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</si>
  <si>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</si>
  <si>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</si>
  <si>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</si>
  <si>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</si>
  <si>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</si>
  <si>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</si>
  <si>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</si>
  <si>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</si>
  <si>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</si>
  <si>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</si>
  <si>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</si>
  <si>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Sum</t>
  </si>
  <si>
    <t>Year</t>
  </si>
  <si>
    <t>Month</t>
  </si>
  <si>
    <t>TOTAL WHOLESALE BILLED ENERGY    WITH  LAGS, SEPA</t>
  </si>
  <si>
    <t xml:space="preserve">       11.4 MW  @  100% L.F.</t>
  </si>
  <si>
    <t>Diff</t>
  </si>
  <si>
    <t>W/ LINE LOSSES</t>
  </si>
  <si>
    <t>12 mo.</t>
  </si>
  <si>
    <t xml:space="preserve"> WITH LINE LOSSES</t>
  </si>
  <si>
    <t>COIN. DEMAND</t>
  </si>
  <si>
    <t xml:space="preserve">TOTAL WHOLESALE ENERGY  (Calendar Mo)     With SEPA </t>
  </si>
  <si>
    <t>REA  BILLING DEMANDS   (LAGGED)</t>
  </si>
  <si>
    <t>TOTAL WHOLESALE BILLING DEMAND    W / BILLING LAGS &amp; SEPA</t>
  </si>
  <si>
    <t xml:space="preserve">COINCIDENT DEMAND   </t>
  </si>
  <si>
    <t>FULL REQUIREMENTS  BILLING DEMANDS    WITH SEPA, LAGGED</t>
  </si>
  <si>
    <t>(All wholesale excluding REA)</t>
  </si>
  <si>
    <t>TOTAL WHOLESALE (MUNI &amp; REA) COINCIDENT MW  W / LOSSES,SEPA</t>
  </si>
  <si>
    <t>MUNICIPAL COINCIDENT MW WITH LOSSES, SEPA</t>
  </si>
  <si>
    <t>Billing Month Data</t>
  </si>
  <si>
    <t>Loss Factor</t>
  </si>
  <si>
    <t>1 Mo Lag</t>
  </si>
  <si>
    <t>1 Mp Lag</t>
  </si>
  <si>
    <t>(1 Mo Lag)</t>
  </si>
  <si>
    <t>1 mo lag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</si>
  <si>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</si>
  <si>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</si>
  <si>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</si>
  <si>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</si>
  <si>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</si>
  <si>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</si>
  <si>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</si>
  <si>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</si>
  <si>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</si>
  <si>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</si>
  <si>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</si>
  <si>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</si>
  <si>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First Row #--&gt;</t>
  </si>
  <si>
    <t>Tal/Tri</t>
  </si>
  <si>
    <t>SEC-150Int</t>
  </si>
  <si>
    <t>Col Letter</t>
  </si>
  <si>
    <t>TALL</t>
  </si>
  <si>
    <t>Whol SysReq</t>
  </si>
  <si>
    <t>Check sum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</si>
  <si>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</si>
  <si>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</si>
  <si>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</si>
  <si>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</si>
  <si>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</si>
  <si>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</si>
  <si>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</si>
  <si>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</si>
  <si>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</si>
  <si>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</si>
  <si>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</si>
  <si>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</si>
  <si>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RATE Code</t>
  </si>
  <si>
    <t>SUPL-P</t>
  </si>
  <si>
    <t>Whol Coin</t>
  </si>
  <si>
    <t>First Yr Row #--&gt;</t>
  </si>
  <si>
    <t>10.3-SECI SUPL PEAKING DEMAND</t>
  </si>
  <si>
    <t>504-Talq/Tri</t>
  </si>
  <si>
    <t xml:space="preserve">39.4-FMPA "LOSSES SERVICE"  DEMAND </t>
  </si>
  <si>
    <t>014-NSB PR DEMAND</t>
  </si>
  <si>
    <t>510-TALLAHASSEE CR3 BUY-BACK  DEMANDS</t>
  </si>
  <si>
    <t>Col</t>
  </si>
  <si>
    <t>Check</t>
  </si>
  <si>
    <t>USE for TOT</t>
  </si>
  <si>
    <t>Calendar month Generation Level</t>
  </si>
  <si>
    <t>non-coin</t>
  </si>
  <si>
    <t>Coincident</t>
  </si>
  <si>
    <t>w/Losses</t>
  </si>
  <si>
    <t xml:space="preserve">510   TALLAHASSEE CR3 BUY-BACK  ENERGY FORECAST </t>
  </si>
  <si>
    <t>10.3   SECI SUPPLEMENTAL STRATIFIED PEAKING ENERGY</t>
  </si>
  <si>
    <t>Non Coincident DEMAND</t>
  </si>
  <si>
    <t>GPC</t>
  </si>
  <si>
    <t>Calendar Month</t>
  </si>
  <si>
    <t>LAG-&gt;</t>
  </si>
  <si>
    <t>Calendar Month Data</t>
  </si>
  <si>
    <t>SUM</t>
  </si>
  <si>
    <t>555   SECI IS (CLAY-HAILE)</t>
  </si>
  <si>
    <t>Losses added</t>
  </si>
  <si>
    <t>NO LOSSES ADDED</t>
  </si>
  <si>
    <t>Generator Level MWh - Losses added</t>
  </si>
  <si>
    <r>
      <t xml:space="preserve">FULL REQUIREMENTS  ENERGY  FORECAST      </t>
    </r>
    <r>
      <rPr>
        <b/>
        <u/>
        <sz val="12"/>
        <color indexed="10"/>
        <rFont val="Arial Narrow"/>
        <family val="2"/>
      </rPr>
      <t>(BILLED SALES, LAGGED)</t>
    </r>
  </si>
  <si>
    <r>
      <t xml:space="preserve">FULL REQUIREMENTS  ENERGY  FORECAST      </t>
    </r>
    <r>
      <rPr>
        <b/>
        <u/>
        <sz val="12"/>
        <color indexed="10"/>
        <rFont val="Arial Narrow"/>
        <family val="2"/>
      </rPr>
      <t>(Calendar Mo, with SEPA &amp; Losses)</t>
    </r>
  </si>
  <si>
    <t>Billing Month - Delivery level (Billed MW)</t>
  </si>
  <si>
    <t>Wholesale</t>
  </si>
  <si>
    <t>Losses</t>
  </si>
  <si>
    <t>%</t>
  </si>
  <si>
    <t>512-HOMESTEAD CONTRACT DEMANDS-Base Strata</t>
  </si>
  <si>
    <t>512   HOMESTEAD  POWER SALE    (Base Strata)</t>
  </si>
  <si>
    <t>HMST-I</t>
  </si>
  <si>
    <t>555-SECI IS (CLAY-HAILE) - IST-1</t>
  </si>
  <si>
    <t>Billing Month</t>
  </si>
  <si>
    <t>Billed at Generator level</t>
  </si>
  <si>
    <t>Billing Demands</t>
  </si>
  <si>
    <t>switches to 1 mo lag in Feb 2014</t>
  </si>
  <si>
    <t xml:space="preserve">Generator Level MWh </t>
  </si>
  <si>
    <t>559-HOMESTEAD CONTRACT DEMANDS-Intermediate Strata,  LAGGED 1 MO</t>
  </si>
  <si>
    <t>559-HOMESTEAD CONTRACT DEMANDS-Intermediate Strata</t>
  </si>
  <si>
    <t>559   HOMESTEAD  POWER SALE    (Intermediate Strata)   (BILLED SALES, LAGGED)</t>
  </si>
  <si>
    <t>559   HOMESTEAD  POWER SALE    (Intermediate Strata)</t>
  </si>
  <si>
    <t>GRU</t>
  </si>
  <si>
    <t>High Side Generator</t>
  </si>
  <si>
    <t>No Losses to be added</t>
  </si>
  <si>
    <t>FULL REQUIREMENTS DEMAND  FORECAST  Coincident MW, W/LOSSES &amp; SEPA (NCP/CP ratios applied)</t>
  </si>
  <si>
    <t>Meter-Level Data (as billed and reflected in CSS) with NO Billing Lag</t>
  </si>
  <si>
    <r>
      <t xml:space="preserve">519 GRU Variable MW Base Contract Firm (03/11/08-12/31/13) </t>
    </r>
    <r>
      <rPr>
        <b/>
        <sz val="10"/>
        <color indexed="10"/>
        <rFont val="Arial"/>
        <family val="2"/>
      </rPr>
      <t>MMKT 2014-30</t>
    </r>
  </si>
  <si>
    <t>CP</t>
  </si>
  <si>
    <t>490-SECI 1995 AGREEMENT - 450 MW INTERM  = 300 MW 2011-2013 (Block 3 to Hines CC)</t>
  </si>
  <si>
    <t>520  SECI FR 150 INTERM (1/1/10-7/31/20) BILLING DEMAND</t>
  </si>
  <si>
    <t>519  GRU MW Base Contract Firm (03/11/08-12/31/09)     ENERGY</t>
  </si>
  <si>
    <t>Muni-FR</t>
  </si>
  <si>
    <t>BM</t>
  </si>
  <si>
    <t>Muni-Tot</t>
  </si>
  <si>
    <t>SECI-Tot</t>
  </si>
  <si>
    <t>Tot Whol-BM</t>
  </si>
  <si>
    <t>12-MO</t>
  </si>
  <si>
    <t>Meter Level one month lag</t>
  </si>
  <si>
    <t>from Billing Component Report</t>
  </si>
  <si>
    <t>Coincident @ Generator</t>
  </si>
  <si>
    <t>From ALLR file</t>
  </si>
  <si>
    <t>billing month @ Meter Level</t>
  </si>
  <si>
    <t>from: billing component file</t>
  </si>
  <si>
    <t>Calendar Mo</t>
  </si>
  <si>
    <t>TOTAL</t>
  </si>
  <si>
    <t>into PEF</t>
  </si>
  <si>
    <t>496 - WILLISTON SALES    (DEL.PT. LEVEL, ONE MONTH BILLING LAG)</t>
  </si>
  <si>
    <t>ANNUAL</t>
  </si>
  <si>
    <t xml:space="preserve">09 - SEPA MWH    (TWO MONTH LAG) </t>
  </si>
  <si>
    <t xml:space="preserve">09 -  SEPA FIRMING &amp; DEFICIENCY SALES     (CALENDAR MONTH) </t>
  </si>
  <si>
    <t>PEAK</t>
  </si>
  <si>
    <t xml:space="preserve"> (CALENDAR MONTH)</t>
  </si>
  <si>
    <t>10 - 496 WILLISTON MW</t>
  </si>
  <si>
    <t xml:space="preserve"> (COINCIDENT DEMAND)</t>
  </si>
  <si>
    <t xml:space="preserve">10 09 - SEPA  FIRMING MW </t>
  </si>
  <si>
    <t>10 - 493 QUINCY MW</t>
  </si>
  <si>
    <t>W/O SEPA</t>
  </si>
  <si>
    <t>10 - 502 CHATTAHOOCHEE  BILLING DEMAND    (TWO MONTH BILLING LAG)</t>
  </si>
  <si>
    <t>10 - 502 CHATTAHOOCHEE MW</t>
  </si>
  <si>
    <t>10 - 502 CHATTAHOOCHEE MWH (CALENDAR MO)</t>
  </si>
  <si>
    <t>560 - MT. DORA  BILLED SALES        (ONE MONTH BILLING LAG)</t>
  </si>
  <si>
    <t>Loss Factor=.9978</t>
  </si>
  <si>
    <t>560 - MT. DORA MWH     (CALENDAR MONTH)</t>
  </si>
  <si>
    <t>10 - 560 MT. DORA MW</t>
  </si>
  <si>
    <t xml:space="preserve"> (CALENDAR MONTH w/Losses)</t>
  </si>
  <si>
    <t xml:space="preserve">10 - 495 BARTOW MW </t>
  </si>
  <si>
    <t>(Values shifted 1 month 2/24/05)</t>
  </si>
  <si>
    <t>493 - QUINCY MWH    (CALENDAR MONTH)</t>
  </si>
  <si>
    <t>SPEC</t>
  </si>
  <si>
    <t>495 - BARTOW  BILLED SALES       (ONE MONTH BILLING LAG)</t>
  </si>
  <si>
    <t>495 - BARTOW MWH    (CALENDAR MONTH)</t>
  </si>
  <si>
    <r>
      <t>493 - QUINCY  BILLED SALES      (</t>
    </r>
    <r>
      <rPr>
        <b/>
        <sz val="10"/>
        <color indexed="10"/>
        <rFont val="Arial"/>
        <family val="2"/>
      </rPr>
      <t>ONE MONTH</t>
    </r>
    <r>
      <rPr>
        <b/>
        <sz val="10"/>
        <rFont val="Arial"/>
        <family val="2"/>
      </rPr>
      <t xml:space="preserve"> BILLING LAG)</t>
    </r>
  </si>
  <si>
    <t>WPARK</t>
  </si>
  <si>
    <t>SEPA</t>
  </si>
  <si>
    <t>Quincy</t>
  </si>
  <si>
    <t>Bartow</t>
  </si>
  <si>
    <t>SEC-VDP</t>
  </si>
  <si>
    <t xml:space="preserve">504-TALQUIN/TRI-COUNTY SALES </t>
  </si>
  <si>
    <r>
      <t xml:space="preserve">REA  (SECI+TALQ/TRI-CNTY+IST+PR Contracts) DEMANDS   </t>
    </r>
    <r>
      <rPr>
        <b/>
        <sz val="10"/>
        <color indexed="10"/>
        <rFont val="Arial Narrow"/>
        <family val="2"/>
      </rPr>
      <t>(WITH LOSSES)</t>
    </r>
  </si>
  <si>
    <t>Includes Winter Park</t>
  </si>
  <si>
    <t>FORECAST:</t>
  </si>
  <si>
    <t>502-CHATTAHOOCHEE  BILLED SALES    (TWO MONTH BILLING LAG)</t>
  </si>
  <si>
    <t>Com Cap</t>
  </si>
  <si>
    <t>COINCIDENT</t>
  </si>
  <si>
    <t>520  SECI FR VDP SALE (1/1/10-7/31/20)</t>
  </si>
  <si>
    <t>500-RCID Base 37 MW - 120 MW Sale</t>
  </si>
  <si>
    <t>Base 250</t>
  </si>
  <si>
    <t>AVG 150</t>
  </si>
  <si>
    <t>535 SECI - Average 150 MW Sale</t>
  </si>
  <si>
    <t>533 SECI-Base 150 MW Sale</t>
  </si>
  <si>
    <t>534-SECI BASE 250 MW Sale</t>
  </si>
  <si>
    <t>538 SECI-Hines 200-500 CC</t>
  </si>
  <si>
    <t xml:space="preserve">536 SCP SECI PEAKING  WTR Pking - 2014-2020 (600) </t>
  </si>
  <si>
    <t>537-SECI - Intermediate 150 MW SALE</t>
  </si>
  <si>
    <t>537-SECI - Intermediate 150 MW 2014-2030</t>
  </si>
  <si>
    <t>CM</t>
  </si>
  <si>
    <t>Excludes Winter Park 1/11</t>
  </si>
  <si>
    <t>Muni-TOT</t>
  </si>
  <si>
    <t>SECI-TOT</t>
  </si>
  <si>
    <t>TOT Whol-CM</t>
  </si>
  <si>
    <t>Excludes WP 1/1/11</t>
  </si>
  <si>
    <t xml:space="preserve">TOTAL WHOLESALE Base Revenue  (Calendar Mo)     With SEPA </t>
  </si>
  <si>
    <t>TOTAL WHOLESALE BILLED Base Revenue    WITH  LAGS, SEPA</t>
  </si>
  <si>
    <t>FULL REQUIREMENTS  Base Revenue  FORECAST      (Calendar Mo, with SEPA &amp; Losses)</t>
  </si>
  <si>
    <t>10.3   SECI SUPPLEMENTAL STRATIFIED PEAKING Base Revenue</t>
  </si>
  <si>
    <t>MUNICIPAL Base Revenue    (ALL WHOLESALE EXCEPT REA)   Billed Mo</t>
  </si>
  <si>
    <t>MUNICIPAL Base Revenue    (ALL WHOLESALE EXCEPT REA)   Calendar Mo</t>
  </si>
  <si>
    <t>REA Base Revenue</t>
  </si>
  <si>
    <t>FULL REQUIREMENTS  Base Revenue  FORECAST      (BILLED Base Rev, LAGGED)</t>
  </si>
  <si>
    <t>Calendar Month Base Revenue</t>
  </si>
  <si>
    <t xml:space="preserve">Billing Month </t>
  </si>
  <si>
    <t>Base 150</t>
  </si>
  <si>
    <t>MWH</t>
  </si>
  <si>
    <t>MW</t>
  </si>
  <si>
    <t>BR</t>
  </si>
  <si>
    <t>Actual thru 12/2011</t>
  </si>
  <si>
    <t>Actuals Thru 12/11</t>
  </si>
  <si>
    <t>520  SECI FR VDP SALE (1/1/10-12/31/11)</t>
  </si>
  <si>
    <t>xx</t>
  </si>
  <si>
    <t xml:space="preserve">536 SCP SECI WTR PEAKING - 2014-2020 (600) </t>
  </si>
  <si>
    <t>Wtr Pkg</t>
  </si>
  <si>
    <t>Clay Haile</t>
  </si>
  <si>
    <t>Interm 150</t>
  </si>
  <si>
    <t>'95 Sys CC</t>
  </si>
  <si>
    <t>Hines 250/500</t>
  </si>
  <si>
    <t>spec</t>
  </si>
  <si>
    <t>SECI-spec</t>
  </si>
  <si>
    <t>496 - WILLISTON MWH     (CALENDAR MONTH, GENERATION LEVEL)</t>
  </si>
  <si>
    <t>531- Reedy Creek (Hines CC)</t>
  </si>
  <si>
    <t>old Rate 13</t>
  </si>
  <si>
    <t>540 - WINTER PARK MWH   w/ new 40MW  (CALENDAR MONTH, GENERATION LEVEL)</t>
  </si>
  <si>
    <t>540-Winter Park</t>
  </si>
  <si>
    <t>540-WINTER PARK (w/ New 40 MW)</t>
  </si>
  <si>
    <t>NSB</t>
  </si>
  <si>
    <t>Willist</t>
  </si>
  <si>
    <t>Chatta</t>
  </si>
  <si>
    <t>HST-B</t>
  </si>
  <si>
    <t>Mt Dora</t>
  </si>
  <si>
    <t>RC-A</t>
  </si>
  <si>
    <t>RC-A Base</t>
  </si>
  <si>
    <r>
      <t xml:space="preserve">RC-B </t>
    </r>
    <r>
      <rPr>
        <b/>
        <sz val="8"/>
        <rFont val="Arial Narrow"/>
        <family val="2"/>
      </rPr>
      <t>CC</t>
    </r>
  </si>
  <si>
    <t>SECI-SPEC</t>
  </si>
  <si>
    <t xml:space="preserve">39.4-FMPA "PR"  DEMAND </t>
  </si>
  <si>
    <t>REA ENERGY</t>
  </si>
  <si>
    <t>504-Talq/Tri Base Rev</t>
  </si>
  <si>
    <t>10 09 - SEPA  FIRMING Base Rev</t>
  </si>
  <si>
    <t>014-NSB PR Base Rev</t>
  </si>
  <si>
    <t xml:space="preserve">10 - 496 WILLISTON </t>
  </si>
  <si>
    <t xml:space="preserve">10 - 502 CHATTAHOOCHEE </t>
  </si>
  <si>
    <t>510-TALLAHASSEE CR3 BUY-BACK  Base Rev</t>
  </si>
  <si>
    <t>512-HOMESTEAD -Base Strata</t>
  </si>
  <si>
    <r>
      <t xml:space="preserve">519 GRU Base Contract Firm (03/11/08-12/31/13) </t>
    </r>
    <r>
      <rPr>
        <b/>
        <sz val="10"/>
        <color indexed="10"/>
        <rFont val="Arial"/>
        <family val="2"/>
      </rPr>
      <t>MMKT 2014-30</t>
    </r>
  </si>
  <si>
    <t>559-HOMESTEAD-Intermediate Strata</t>
  </si>
  <si>
    <t>10 - 560 MT. DORA</t>
  </si>
  <si>
    <t>10 - 493 QUINCY</t>
  </si>
  <si>
    <t>10 - 495 BARTOW</t>
  </si>
  <si>
    <t>2 blocks!!</t>
  </si>
  <si>
    <t>538 SECI 200-500 System CC</t>
  </si>
  <si>
    <r>
      <t xml:space="preserve">MUNICIPAL ENERGY    </t>
    </r>
    <r>
      <rPr>
        <b/>
        <u/>
        <sz val="12"/>
        <color rgb="FFFF0000"/>
        <rFont val="Arial Narrow"/>
        <family val="2"/>
      </rPr>
      <t>(ALL WHOLESALE EXCEPT SECI)</t>
    </r>
    <r>
      <rPr>
        <b/>
        <u/>
        <sz val="12"/>
        <rFont val="Arial Narrow"/>
        <family val="2"/>
      </rPr>
      <t xml:space="preserve">   Calendar Mo</t>
    </r>
  </si>
  <si>
    <r>
      <t xml:space="preserve">MUNICIPAL ENERGY    </t>
    </r>
    <r>
      <rPr>
        <b/>
        <u/>
        <sz val="12"/>
        <color rgb="FFFF0000"/>
        <rFont val="Arial Narrow"/>
        <family val="2"/>
      </rPr>
      <t>(ALL WHOLESALE EXCEPT SECI)</t>
    </r>
    <r>
      <rPr>
        <b/>
        <u/>
        <sz val="12"/>
        <rFont val="Arial Narrow"/>
        <family val="2"/>
      </rPr>
      <t xml:space="preserve">   Billed Mo</t>
    </r>
  </si>
  <si>
    <t>with Gas Index contract 2013-15</t>
  </si>
  <si>
    <t>TOT Whol-SysReq</t>
  </si>
  <si>
    <t>532 SECI 1995 Agreement - System Combined Cycle CC 2011-2013</t>
  </si>
  <si>
    <t>538 SECI-Hines 200-500 CC  Blks 1 &amp; 2</t>
  </si>
  <si>
    <t>RC-B</t>
  </si>
  <si>
    <t>Gas Index-2013-16</t>
  </si>
  <si>
    <t>490   SECI 150MW SYSTEM INTERMEDIATE 1995 Agreement  BLKS 1 &amp; 3</t>
  </si>
  <si>
    <t>(Incl FR)</t>
  </si>
  <si>
    <t>This scenario incorporates an extention of Mt Dora thru 2016.</t>
  </si>
  <si>
    <t>Levy has ownership</t>
  </si>
  <si>
    <t>Applied Mt Dora contract rates to proposed Williston extension</t>
  </si>
  <si>
    <t>Reduced SECI Clay-Haile base revenue.</t>
  </si>
  <si>
    <t>Updated (lowered) on 10/22/12</t>
  </si>
  <si>
    <t>Removed Base Rev from TAL contract after 2014 and MW and MWh after 2016.</t>
  </si>
  <si>
    <t>532 SECI 1995 Agreementt - System Combined Cycle CC 2011-2013</t>
  </si>
  <si>
    <t xml:space="preserve">514   NEW SMYRNA BEACH ENERGY FORECAST </t>
  </si>
  <si>
    <t>570- NSB PEAKING SALE</t>
  </si>
  <si>
    <t>NSB Pkg</t>
  </si>
  <si>
    <t>UI Name: SECI 95 System CC, Block #2</t>
  </si>
  <si>
    <t>570-NSB Peaking Contract</t>
  </si>
  <si>
    <t xml:space="preserve">WDE_201308 - FALL 2013 Wholesale Forecast </t>
  </si>
  <si>
    <t>DEF Sept 2013 Forecast (Oct FOF/Nov GFF)</t>
  </si>
  <si>
    <t>This file has all signed wholesale contracts as of 10/1/2013.  Assumption of all contracts terms are made by Wholesale Power.</t>
  </si>
  <si>
    <t>This scenario incorporates the restructuring of the RCID contracts.  Both get extended from 2012 to through 2016.</t>
  </si>
  <si>
    <t>Winter Park terminates on 12/31/13</t>
  </si>
  <si>
    <t>SECI IS terminates on 12/31/13</t>
  </si>
  <si>
    <t>499 Reedy Creek Sys Interm</t>
  </si>
  <si>
    <t>499- Reedy Creek System Intermediate (Gas Index)</t>
  </si>
</sst>
</file>

<file path=xl/styles.xml><?xml version="1.0" encoding="utf-8"?>
<styleSheet xmlns="http://schemas.openxmlformats.org/spreadsheetml/2006/main">
  <numFmts count="11">
    <numFmt numFmtId="164" formatCode="0.000"/>
    <numFmt numFmtId="165" formatCode="0.0000"/>
    <numFmt numFmtId="166" formatCode="0.0"/>
    <numFmt numFmtId="167" formatCode="0.0%"/>
    <numFmt numFmtId="168" formatCode="General_)"/>
    <numFmt numFmtId="169" formatCode="#,##0.0_);[Red]\(#,##0.0\)"/>
    <numFmt numFmtId="170" formatCode="#,##0.0"/>
    <numFmt numFmtId="171" formatCode="#,##0.0000"/>
    <numFmt numFmtId="172" formatCode="0.00000"/>
    <numFmt numFmtId="173" formatCode="#,##0.00000"/>
    <numFmt numFmtId="174" formatCode="#,##0.000"/>
  </numFmts>
  <fonts count="82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.5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8"/>
      <color indexed="81"/>
      <name val="Tahoma"/>
      <family val="2"/>
    </font>
    <font>
      <sz val="10"/>
      <name val="Arial Narrow"/>
      <family val="2"/>
    </font>
    <font>
      <sz val="10"/>
      <color indexed="12"/>
      <name val="Arial Narrow"/>
      <family val="2"/>
    </font>
    <font>
      <b/>
      <sz val="10"/>
      <name val="Arial Narrow"/>
      <family val="2"/>
    </font>
    <font>
      <b/>
      <sz val="10"/>
      <color indexed="12"/>
      <name val="Arial Narrow"/>
      <family val="2"/>
    </font>
    <font>
      <u/>
      <sz val="10"/>
      <name val="Arial Narrow"/>
      <family val="2"/>
    </font>
    <font>
      <sz val="10"/>
      <color indexed="8"/>
      <name val="Arial Narrow"/>
      <family val="2"/>
    </font>
    <font>
      <sz val="10"/>
      <color indexed="10"/>
      <name val="Arial Narrow"/>
      <family val="2"/>
    </font>
    <font>
      <sz val="10"/>
      <color indexed="14"/>
      <name val="Arial Narrow"/>
      <family val="2"/>
    </font>
    <font>
      <b/>
      <sz val="12"/>
      <name val="Arial Narrow"/>
      <family val="2"/>
    </font>
    <font>
      <b/>
      <sz val="10"/>
      <color indexed="10"/>
      <name val="Arial Narrow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10"/>
      <color indexed="14"/>
      <name val="Arial Narrow"/>
      <family val="2"/>
    </font>
    <font>
      <u/>
      <sz val="10"/>
      <color indexed="14"/>
      <name val="Arial Narrow"/>
      <family val="2"/>
    </font>
    <font>
      <sz val="8"/>
      <name val="MS Sans Serif"/>
      <family val="2"/>
    </font>
    <font>
      <b/>
      <sz val="14"/>
      <color indexed="12"/>
      <name val="Arial Narrow"/>
      <family val="2"/>
    </font>
    <font>
      <sz val="7"/>
      <name val="Arial Narrow"/>
      <family val="2"/>
    </font>
    <font>
      <sz val="8.5"/>
      <name val="Arial Narrow"/>
      <family val="2"/>
    </font>
    <font>
      <b/>
      <u/>
      <sz val="12"/>
      <name val="Arial Narrow"/>
      <family val="2"/>
    </font>
    <font>
      <u/>
      <sz val="7"/>
      <name val="Arial Narrow"/>
      <family val="2"/>
    </font>
    <font>
      <u/>
      <sz val="8.5"/>
      <name val="Arial Narrow"/>
      <family val="2"/>
    </font>
    <font>
      <b/>
      <sz val="8.5"/>
      <name val="Arial Narrow"/>
      <family val="2"/>
    </font>
    <font>
      <b/>
      <sz val="8"/>
      <name val="Arial Narrow"/>
      <family val="2"/>
    </font>
    <font>
      <b/>
      <u/>
      <sz val="12"/>
      <color indexed="10"/>
      <name val="Arial Narrow"/>
      <family val="2"/>
    </font>
    <font>
      <b/>
      <u/>
      <sz val="12"/>
      <color indexed="12"/>
      <name val="Arial Narrow"/>
      <family val="2"/>
    </font>
    <font>
      <sz val="8"/>
      <name val="Arial"/>
      <family val="2"/>
    </font>
    <font>
      <u/>
      <sz val="10"/>
      <color indexed="10"/>
      <name val="Arial Narrow"/>
      <family val="2"/>
    </font>
    <font>
      <b/>
      <sz val="8.5"/>
      <color indexed="10"/>
      <name val="Arial Narrow"/>
      <family val="2"/>
    </font>
    <font>
      <sz val="10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3.5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8"/>
      <color indexed="10"/>
      <name val="Arial"/>
      <family val="2"/>
    </font>
    <font>
      <u/>
      <sz val="10"/>
      <color indexed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name val="MS Sans Serif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sz val="8"/>
      <color rgb="FFFF0000"/>
      <name val="Arial Narrow"/>
      <family val="2"/>
    </font>
    <font>
      <sz val="7"/>
      <color rgb="FFFF0000"/>
      <name val="Arial Narrow"/>
      <family val="2"/>
    </font>
    <font>
      <sz val="10"/>
      <name val="MS Sans Serif"/>
      <family val="2"/>
    </font>
    <font>
      <sz val="12"/>
      <name val="Arial Narrow"/>
      <family val="2"/>
    </font>
    <font>
      <sz val="10"/>
      <name val="MS Sans Serif"/>
      <family val="2"/>
    </font>
    <font>
      <b/>
      <u/>
      <sz val="11"/>
      <name val="Arial Narrow"/>
      <family val="2"/>
    </font>
    <font>
      <sz val="9"/>
      <name val="MS Sans Serif"/>
      <family val="2"/>
    </font>
    <font>
      <sz val="8.5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Arial Narrow"/>
      <family val="2"/>
    </font>
    <font>
      <b/>
      <sz val="12"/>
      <color indexed="10"/>
      <name val="Arial Narrow"/>
      <family val="2"/>
    </font>
    <font>
      <u/>
      <sz val="10"/>
      <color rgb="FFFF0000"/>
      <name val="Arial"/>
      <family val="2"/>
    </font>
    <font>
      <sz val="9"/>
      <color rgb="FFFF0000"/>
      <name val="Arial"/>
      <family val="2"/>
    </font>
    <font>
      <b/>
      <sz val="9"/>
      <color indexed="12"/>
      <name val="Arial Narrow"/>
      <family val="2"/>
    </font>
    <font>
      <b/>
      <u/>
      <sz val="12"/>
      <color rgb="FFFF0000"/>
      <name val="Arial Narrow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8">
    <xf numFmtId="0" fontId="0" fillId="0" borderId="0"/>
    <xf numFmtId="4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7" fillId="0" borderId="0"/>
    <xf numFmtId="0" fontId="5" fillId="0" borderId="0"/>
    <xf numFmtId="0" fontId="67" fillId="0" borderId="0"/>
    <xf numFmtId="0" fontId="5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4" fillId="0" borderId="0"/>
    <xf numFmtId="0" fontId="3" fillId="0" borderId="0"/>
    <xf numFmtId="0" fontId="69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8" fillId="0" borderId="0"/>
  </cellStyleXfs>
  <cellXfs count="668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quotePrefix="1" applyFont="1" applyAlignment="1">
      <alignment horizontal="left"/>
    </xf>
    <xf numFmtId="0" fontId="15" fillId="0" borderId="0" xfId="0" applyFont="1" applyAlignment="1">
      <alignment horizontal="right"/>
    </xf>
    <xf numFmtId="0" fontId="15" fillId="0" borderId="0" xfId="0" applyFont="1"/>
    <xf numFmtId="0" fontId="12" fillId="0" borderId="0" xfId="0" applyFont="1"/>
    <xf numFmtId="1" fontId="11" fillId="0" borderId="0" xfId="0" applyNumberFormat="1" applyFont="1"/>
    <xf numFmtId="1" fontId="11" fillId="0" borderId="0" xfId="0" applyNumberFormat="1" applyFont="1" applyBorder="1"/>
    <xf numFmtId="0" fontId="15" fillId="0" borderId="0" xfId="0" quotePrefix="1" applyFont="1" applyBorder="1" applyAlignment="1">
      <alignment horizontal="right"/>
    </xf>
    <xf numFmtId="0" fontId="15" fillId="0" borderId="0" xfId="0" applyFont="1" applyBorder="1"/>
    <xf numFmtId="0" fontId="15" fillId="0" borderId="0" xfId="0" applyFont="1" applyBorder="1" applyAlignment="1">
      <alignment horizontal="right"/>
    </xf>
    <xf numFmtId="2" fontId="17" fillId="0" borderId="0" xfId="0" applyNumberFormat="1" applyFont="1" applyBorder="1"/>
    <xf numFmtId="3" fontId="11" fillId="0" borderId="0" xfId="0" applyNumberFormat="1" applyFont="1" applyBorder="1"/>
    <xf numFmtId="2" fontId="11" fillId="0" borderId="0" xfId="0" applyNumberFormat="1" applyFont="1" applyBorder="1"/>
    <xf numFmtId="3" fontId="12" fillId="0" borderId="0" xfId="0" applyNumberFormat="1" applyFont="1"/>
    <xf numFmtId="0" fontId="11" fillId="0" borderId="1" xfId="0" applyFont="1" applyBorder="1"/>
    <xf numFmtId="2" fontId="11" fillId="0" borderId="0" xfId="0" applyNumberFormat="1" applyFont="1"/>
    <xf numFmtId="0" fontId="11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3" fontId="12" fillId="0" borderId="0" xfId="0" applyNumberFormat="1" applyFont="1" applyBorder="1"/>
    <xf numFmtId="3" fontId="13" fillId="0" borderId="0" xfId="0" applyNumberFormat="1" applyFont="1"/>
    <xf numFmtId="3" fontId="11" fillId="0" borderId="0" xfId="0" applyNumberFormat="1" applyFont="1"/>
    <xf numFmtId="0" fontId="19" fillId="0" borderId="0" xfId="0" quotePrefix="1" applyFont="1" applyAlignment="1">
      <alignment horizontal="left"/>
    </xf>
    <xf numFmtId="0" fontId="13" fillId="0" borderId="0" xfId="0" applyFont="1"/>
    <xf numFmtId="0" fontId="9" fillId="0" borderId="0" xfId="0" applyFont="1"/>
    <xf numFmtId="0" fontId="22" fillId="0" borderId="0" xfId="0" applyFont="1"/>
    <xf numFmtId="0" fontId="23" fillId="0" borderId="0" xfId="0" applyFont="1"/>
    <xf numFmtId="1" fontId="9" fillId="0" borderId="0" xfId="0" applyNumberFormat="1" applyFont="1" applyBorder="1"/>
    <xf numFmtId="0" fontId="9" fillId="0" borderId="0" xfId="0" applyFont="1" applyBorder="1"/>
    <xf numFmtId="2" fontId="9" fillId="0" borderId="0" xfId="0" applyNumberFormat="1" applyFont="1" applyBorder="1"/>
    <xf numFmtId="1" fontId="9" fillId="0" borderId="0" xfId="0" applyNumberFormat="1" applyFont="1"/>
    <xf numFmtId="3" fontId="9" fillId="0" borderId="0" xfId="0" applyNumberFormat="1" applyFont="1"/>
    <xf numFmtId="3" fontId="9" fillId="0" borderId="0" xfId="1" applyNumberFormat="1" applyFont="1"/>
    <xf numFmtId="0" fontId="9" fillId="0" borderId="0" xfId="0" applyFont="1" applyAlignment="1">
      <alignment horizontal="right"/>
    </xf>
    <xf numFmtId="1" fontId="23" fillId="0" borderId="0" xfId="0" applyNumberFormat="1" applyFont="1"/>
    <xf numFmtId="3" fontId="9" fillId="0" borderId="0" xfId="0" applyNumberFormat="1" applyFont="1" applyBorder="1"/>
    <xf numFmtId="38" fontId="11" fillId="0" borderId="0" xfId="0" applyNumberFormat="1" applyFont="1"/>
    <xf numFmtId="0" fontId="11" fillId="0" borderId="2" xfId="0" applyFont="1" applyBorder="1"/>
    <xf numFmtId="1" fontId="13" fillId="0" borderId="0" xfId="0" quotePrefix="1" applyNumberFormat="1" applyFont="1" applyAlignment="1">
      <alignment horizontal="left"/>
    </xf>
    <xf numFmtId="3" fontId="9" fillId="0" borderId="0" xfId="0" applyNumberFormat="1" applyFont="1" applyAlignment="1">
      <alignment horizontal="right"/>
    </xf>
    <xf numFmtId="3" fontId="16" fillId="0" borderId="0" xfId="0" applyNumberFormat="1" applyFont="1" applyBorder="1" applyProtection="1">
      <protection locked="0"/>
    </xf>
    <xf numFmtId="3" fontId="15" fillId="0" borderId="0" xfId="0" quotePrefix="1" applyNumberFormat="1" applyFont="1" applyBorder="1" applyAlignment="1">
      <alignment horizontal="right"/>
    </xf>
    <xf numFmtId="3" fontId="11" fillId="0" borderId="0" xfId="0" quotePrefix="1" applyNumberFormat="1" applyFont="1" applyBorder="1" applyAlignment="1">
      <alignment horizontal="right"/>
    </xf>
    <xf numFmtId="3" fontId="15" fillId="0" borderId="0" xfId="0" applyNumberFormat="1" applyFont="1"/>
    <xf numFmtId="3" fontId="11" fillId="0" borderId="0" xfId="0" applyNumberFormat="1" applyFont="1" applyAlignment="1">
      <alignment horizontal="right"/>
    </xf>
    <xf numFmtId="3" fontId="11" fillId="0" borderId="3" xfId="0" applyNumberFormat="1" applyFont="1" applyBorder="1"/>
    <xf numFmtId="0" fontId="18" fillId="0" borderId="0" xfId="0" applyFont="1"/>
    <xf numFmtId="0" fontId="32" fillId="0" borderId="0" xfId="0" applyFont="1"/>
    <xf numFmtId="3" fontId="9" fillId="0" borderId="0" xfId="0" quotePrefix="1" applyNumberFormat="1" applyFont="1" applyAlignment="1">
      <alignment horizontal="center"/>
    </xf>
    <xf numFmtId="2" fontId="24" fillId="0" borderId="0" xfId="0" applyNumberFormat="1" applyFont="1"/>
    <xf numFmtId="2" fontId="9" fillId="0" borderId="0" xfId="0" applyNumberFormat="1" applyFont="1"/>
    <xf numFmtId="0" fontId="9" fillId="0" borderId="0" xfId="0" quotePrefix="1" applyFont="1" applyAlignment="1">
      <alignment horizontal="center"/>
    </xf>
    <xf numFmtId="0" fontId="22" fillId="0" borderId="0" xfId="0" quotePrefix="1" applyFont="1" applyAlignment="1">
      <alignment horizontal="center"/>
    </xf>
    <xf numFmtId="2" fontId="9" fillId="0" borderId="3" xfId="0" applyNumberFormat="1" applyFont="1" applyBorder="1"/>
    <xf numFmtId="2" fontId="22" fillId="0" borderId="0" xfId="0" applyNumberFormat="1" applyFont="1" applyAlignment="1">
      <alignment horizontal="center"/>
    </xf>
    <xf numFmtId="3" fontId="25" fillId="0" borderId="0" xfId="0" applyNumberFormat="1" applyFont="1"/>
    <xf numFmtId="3" fontId="25" fillId="0" borderId="0" xfId="0" quotePrefix="1" applyNumberFormat="1" applyFont="1" applyAlignment="1">
      <alignment horizontal="center"/>
    </xf>
    <xf numFmtId="0" fontId="18" fillId="0" borderId="0" xfId="0" quotePrefix="1" applyFont="1" applyAlignment="1">
      <alignment horizontal="left"/>
    </xf>
    <xf numFmtId="0" fontId="11" fillId="0" borderId="0" xfId="0" quotePrefix="1" applyFont="1" applyBorder="1" applyAlignment="1">
      <alignment horizontal="left"/>
    </xf>
    <xf numFmtId="3" fontId="11" fillId="0" borderId="0" xfId="0" applyNumberFormat="1" applyFont="1" applyBorder="1" applyProtection="1">
      <protection locked="0"/>
    </xf>
    <xf numFmtId="1" fontId="13" fillId="0" borderId="0" xfId="0" quotePrefix="1" applyNumberFormat="1" applyFont="1" applyFill="1" applyAlignment="1">
      <alignment horizontal="left"/>
    </xf>
    <xf numFmtId="0" fontId="18" fillId="0" borderId="0" xfId="0" applyFont="1" applyFill="1"/>
    <xf numFmtId="1" fontId="31" fillId="0" borderId="0" xfId="0" applyNumberFormat="1" applyFont="1" applyFill="1"/>
    <xf numFmtId="0" fontId="13" fillId="0" borderId="0" xfId="0" quotePrefix="1" applyFont="1" applyFill="1" applyAlignment="1">
      <alignment horizontal="left"/>
    </xf>
    <xf numFmtId="0" fontId="11" fillId="0" borderId="0" xfId="0" applyFont="1" applyFill="1"/>
    <xf numFmtId="3" fontId="9" fillId="0" borderId="0" xfId="0" quotePrefix="1" applyNumberFormat="1" applyFont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0" fontId="34" fillId="0" borderId="0" xfId="0" quotePrefix="1" applyFont="1" applyAlignment="1">
      <alignment horizontal="left"/>
    </xf>
    <xf numFmtId="0" fontId="35" fillId="0" borderId="0" xfId="0" applyFont="1" applyAlignment="1">
      <alignment horizontal="center"/>
    </xf>
    <xf numFmtId="3" fontId="36" fillId="0" borderId="0" xfId="0" applyNumberFormat="1" applyFont="1"/>
    <xf numFmtId="3" fontId="11" fillId="0" borderId="4" xfId="0" applyNumberFormat="1" applyFont="1" applyBorder="1"/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28" fillId="0" borderId="3" xfId="0" quotePrefix="1" applyFont="1" applyBorder="1" applyAlignment="1">
      <alignment horizontal="left"/>
    </xf>
    <xf numFmtId="3" fontId="11" fillId="0" borderId="5" xfId="0" applyNumberFormat="1" applyFont="1" applyBorder="1"/>
    <xf numFmtId="1" fontId="37" fillId="0" borderId="0" xfId="0" quotePrefix="1" applyNumberFormat="1" applyFont="1" applyAlignment="1">
      <alignment horizontal="left"/>
    </xf>
    <xf numFmtId="0" fontId="37" fillId="0" borderId="0" xfId="0" quotePrefix="1" applyFont="1" applyAlignment="1">
      <alignment horizontal="left"/>
    </xf>
    <xf numFmtId="3" fontId="11" fillId="0" borderId="0" xfId="0" quotePrefix="1" applyNumberFormat="1" applyFont="1" applyAlignment="1">
      <alignment horizontal="center"/>
    </xf>
    <xf numFmtId="3" fontId="11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right" vertical="center"/>
    </xf>
    <xf numFmtId="3" fontId="15" fillId="0" borderId="0" xfId="0" applyNumberFormat="1" applyFont="1" applyAlignment="1">
      <alignment horizontal="right" vertical="center"/>
    </xf>
    <xf numFmtId="3" fontId="15" fillId="0" borderId="0" xfId="0" quotePrefix="1" applyNumberFormat="1" applyFont="1" applyAlignment="1">
      <alignment horizontal="right" vertical="center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quotePrefix="1" applyFont="1" applyBorder="1" applyAlignment="1">
      <alignment horizontal="left"/>
    </xf>
    <xf numFmtId="2" fontId="39" fillId="0" borderId="0" xfId="0" applyNumberFormat="1" applyFont="1" applyBorder="1" applyAlignment="1">
      <alignment horizontal="center"/>
    </xf>
    <xf numFmtId="3" fontId="15" fillId="0" borderId="0" xfId="0" quotePrefix="1" applyNumberFormat="1" applyFont="1" applyBorder="1" applyAlignment="1">
      <alignment horizontal="center"/>
    </xf>
    <xf numFmtId="0" fontId="11" fillId="0" borderId="0" xfId="0" applyFont="1" applyBorder="1" applyAlignment="1">
      <alignment vertical="center"/>
    </xf>
    <xf numFmtId="3" fontId="12" fillId="0" borderId="0" xfId="0" applyNumberFormat="1" applyFont="1" applyFill="1" applyBorder="1" applyAlignment="1" applyProtection="1">
      <alignment horizontal="right"/>
      <protection locked="0"/>
    </xf>
    <xf numFmtId="3" fontId="16" fillId="0" borderId="0" xfId="0" applyNumberFormat="1" applyFont="1" applyFill="1" applyBorder="1" applyAlignment="1">
      <alignment vertical="center"/>
    </xf>
    <xf numFmtId="3" fontId="35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vertical="center"/>
    </xf>
    <xf numFmtId="3" fontId="12" fillId="0" borderId="0" xfId="0" applyNumberFormat="1" applyFont="1" applyFill="1" applyAlignment="1" applyProtection="1">
      <alignment horizontal="right"/>
      <protection locked="0"/>
    </xf>
    <xf numFmtId="3" fontId="16" fillId="0" borderId="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12" fillId="0" borderId="0" xfId="0" applyNumberFormat="1" applyFont="1" applyFill="1" applyBorder="1"/>
    <xf numFmtId="3" fontId="12" fillId="0" borderId="0" xfId="0" applyNumberFormat="1" applyFont="1" applyFill="1"/>
    <xf numFmtId="0" fontId="11" fillId="0" borderId="0" xfId="0" applyFont="1" applyAlignment="1">
      <alignment vertical="center"/>
    </xf>
    <xf numFmtId="3" fontId="12" fillId="0" borderId="0" xfId="0" applyNumberFormat="1" applyFont="1" applyFill="1" applyAlignment="1">
      <alignment horizontal="right"/>
    </xf>
    <xf numFmtId="2" fontId="14" fillId="0" borderId="0" xfId="0" applyNumberFormat="1" applyFont="1" applyBorder="1"/>
    <xf numFmtId="3" fontId="16" fillId="0" borderId="0" xfId="0" applyNumberFormat="1" applyFont="1" applyFill="1"/>
    <xf numFmtId="3" fontId="11" fillId="0" borderId="0" xfId="0" applyNumberFormat="1" applyFont="1" applyFill="1"/>
    <xf numFmtId="3" fontId="11" fillId="0" borderId="0" xfId="0" applyNumberFormat="1" applyFont="1" applyFill="1" applyAlignment="1">
      <alignment horizontal="right"/>
    </xf>
    <xf numFmtId="168" fontId="15" fillId="0" borderId="0" xfId="0" applyNumberFormat="1" applyFont="1" applyAlignment="1" applyProtection="1">
      <alignment horizontal="right"/>
    </xf>
    <xf numFmtId="168" fontId="39" fillId="0" borderId="4" xfId="0" applyNumberFormat="1" applyFont="1" applyBorder="1" applyAlignment="1" applyProtection="1">
      <alignment horizontal="right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3" fontId="18" fillId="0" borderId="0" xfId="0" applyNumberFormat="1" applyFont="1" applyFill="1"/>
    <xf numFmtId="0" fontId="35" fillId="0" borderId="0" xfId="0" applyFont="1" applyFill="1" applyAlignment="1">
      <alignment horizontal="center"/>
    </xf>
    <xf numFmtId="0" fontId="37" fillId="0" borderId="0" xfId="0" quotePrefix="1" applyFont="1" applyFill="1" applyAlignment="1">
      <alignment horizontal="left"/>
    </xf>
    <xf numFmtId="3" fontId="11" fillId="0" borderId="0" xfId="0" quotePrefix="1" applyNumberFormat="1" applyFont="1" applyFill="1" applyAlignment="1">
      <alignment horizontal="left"/>
    </xf>
    <xf numFmtId="3" fontId="15" fillId="0" borderId="0" xfId="0" applyNumberFormat="1" applyFont="1" applyFill="1" applyAlignment="1">
      <alignment horizontal="right" vertical="center"/>
    </xf>
    <xf numFmtId="3" fontId="15" fillId="0" borderId="0" xfId="0" quotePrefix="1" applyNumberFormat="1" applyFont="1" applyFill="1" applyAlignment="1">
      <alignment horizontal="right" vertical="center"/>
    </xf>
    <xf numFmtId="0" fontId="38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right" vertical="center"/>
    </xf>
    <xf numFmtId="2" fontId="39" fillId="0" borderId="0" xfId="0" quotePrefix="1" applyNumberFormat="1" applyFont="1" applyBorder="1" applyAlignment="1">
      <alignment horizontal="left"/>
    </xf>
    <xf numFmtId="0" fontId="11" fillId="0" borderId="6" xfId="0" applyFont="1" applyBorder="1" applyAlignment="1">
      <alignment horizontal="center"/>
    </xf>
    <xf numFmtId="3" fontId="15" fillId="0" borderId="0" xfId="0" applyNumberFormat="1" applyFont="1" applyFill="1" applyAlignment="1">
      <alignment horizontal="right"/>
    </xf>
    <xf numFmtId="0" fontId="38" fillId="0" borderId="0" xfId="0" applyFont="1" applyFill="1" applyAlignment="1">
      <alignment horizontal="center"/>
    </xf>
    <xf numFmtId="0" fontId="15" fillId="0" borderId="0" xfId="0" applyFont="1" applyFill="1" applyAlignment="1">
      <alignment horizontal="right"/>
    </xf>
    <xf numFmtId="3" fontId="16" fillId="0" borderId="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3" fontId="11" fillId="0" borderId="0" xfId="0" applyNumberFormat="1" applyFont="1" applyFill="1" applyBorder="1"/>
    <xf numFmtId="2" fontId="14" fillId="0" borderId="0" xfId="0" applyNumberFormat="1" applyFont="1"/>
    <xf numFmtId="0" fontId="43" fillId="0" borderId="0" xfId="0" quotePrefix="1" applyFont="1" applyAlignment="1">
      <alignment horizontal="left"/>
    </xf>
    <xf numFmtId="3" fontId="11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/>
    </xf>
    <xf numFmtId="3" fontId="11" fillId="0" borderId="0" xfId="0" applyNumberFormat="1" applyFont="1" applyBorder="1" applyProtection="1"/>
    <xf numFmtId="0" fontId="3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3" fontId="11" fillId="0" borderId="0" xfId="0" applyNumberFormat="1" applyFont="1" applyFill="1" applyBorder="1" applyAlignment="1" applyProtection="1">
      <alignment horizontal="right"/>
      <protection locked="0"/>
    </xf>
    <xf numFmtId="0" fontId="35" fillId="0" borderId="0" xfId="0" applyFont="1" applyFill="1" applyBorder="1" applyAlignment="1">
      <alignment horizontal="center"/>
    </xf>
    <xf numFmtId="3" fontId="11" fillId="0" borderId="0" xfId="1" applyNumberFormat="1" applyFont="1"/>
    <xf numFmtId="3" fontId="11" fillId="0" borderId="0" xfId="0" applyNumberFormat="1" applyFont="1" applyFill="1" applyBorder="1" applyAlignment="1">
      <alignment vertical="center"/>
    </xf>
    <xf numFmtId="4" fontId="11" fillId="0" borderId="0" xfId="0" applyNumberFormat="1" applyFont="1" applyFill="1"/>
    <xf numFmtId="4" fontId="11" fillId="0" borderId="0" xfId="0" applyNumberFormat="1" applyFont="1"/>
    <xf numFmtId="3" fontId="18" fillId="0" borderId="0" xfId="0" quotePrefix="1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1" fillId="0" borderId="0" xfId="0" applyNumberFormat="1" applyFont="1" applyBorder="1" applyAlignment="1">
      <alignment vertical="center"/>
    </xf>
    <xf numFmtId="3" fontId="35" fillId="0" borderId="0" xfId="0" applyNumberFormat="1" applyFont="1" applyAlignment="1">
      <alignment horizontal="center"/>
    </xf>
    <xf numFmtId="3" fontId="3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right"/>
    </xf>
    <xf numFmtId="0" fontId="38" fillId="0" borderId="0" xfId="0" applyFont="1" applyAlignment="1">
      <alignment horizontal="center"/>
    </xf>
    <xf numFmtId="1" fontId="13" fillId="0" borderId="0" xfId="0" applyNumberFormat="1" applyFont="1" applyFill="1" applyBorder="1"/>
    <xf numFmtId="3" fontId="11" fillId="0" borderId="0" xfId="0" quotePrefix="1" applyNumberFormat="1" applyFont="1" applyAlignment="1">
      <alignment horizontal="left"/>
    </xf>
    <xf numFmtId="0" fontId="42" fillId="0" borderId="0" xfId="0" quotePrefix="1" applyFont="1" applyBorder="1" applyAlignment="1">
      <alignment horizontal="left"/>
    </xf>
    <xf numFmtId="0" fontId="42" fillId="0" borderId="0" xfId="0" quotePrefix="1" applyFont="1" applyFill="1" applyAlignment="1">
      <alignment horizontal="left"/>
    </xf>
    <xf numFmtId="0" fontId="17" fillId="0" borderId="0" xfId="0" applyFont="1"/>
    <xf numFmtId="3" fontId="40" fillId="0" borderId="0" xfId="0" applyNumberFormat="1" applyFont="1" applyAlignment="1">
      <alignment horizontal="right"/>
    </xf>
    <xf numFmtId="3" fontId="40" fillId="0" borderId="0" xfId="0" quotePrefix="1" applyNumberFormat="1" applyFont="1" applyAlignment="1">
      <alignment horizontal="right"/>
    </xf>
    <xf numFmtId="3" fontId="41" fillId="0" borderId="0" xfId="0" applyNumberFormat="1" applyFont="1" applyAlignment="1" applyProtection="1">
      <alignment horizontal="right"/>
    </xf>
    <xf numFmtId="0" fontId="30" fillId="0" borderId="0" xfId="0" applyFont="1" applyAlignment="1">
      <alignment horizontal="right"/>
    </xf>
    <xf numFmtId="3" fontId="11" fillId="0" borderId="0" xfId="0" applyNumberFormat="1" applyFont="1" applyAlignment="1">
      <alignment horizontal="center"/>
    </xf>
    <xf numFmtId="3" fontId="11" fillId="0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3" fontId="11" fillId="0" borderId="0" xfId="0" quotePrefix="1" applyNumberFormat="1" applyFont="1" applyBorder="1" applyAlignment="1">
      <alignment horizontal="center"/>
    </xf>
    <xf numFmtId="0" fontId="31" fillId="0" borderId="0" xfId="0" applyFont="1"/>
    <xf numFmtId="38" fontId="13" fillId="0" borderId="0" xfId="1" quotePrefix="1" applyNumberFormat="1" applyFont="1" applyAlignment="1">
      <alignment horizontal="right"/>
    </xf>
    <xf numFmtId="3" fontId="13" fillId="0" borderId="9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center"/>
    </xf>
    <xf numFmtId="3" fontId="46" fillId="0" borderId="0" xfId="0" quotePrefix="1" applyNumberFormat="1" applyFont="1" applyAlignment="1">
      <alignment horizontal="right"/>
    </xf>
    <xf numFmtId="0" fontId="45" fillId="0" borderId="0" xfId="0" applyFont="1"/>
    <xf numFmtId="0" fontId="17" fillId="0" borderId="0" xfId="0" applyFont="1" applyBorder="1"/>
    <xf numFmtId="0" fontId="17" fillId="0" borderId="1" xfId="0" applyFont="1" applyBorder="1"/>
    <xf numFmtId="3" fontId="46" fillId="0" borderId="0" xfId="0" applyNumberFormat="1" applyFont="1" applyAlignment="1">
      <alignment horizontal="right"/>
    </xf>
    <xf numFmtId="0" fontId="45" fillId="0" borderId="0" xfId="0" applyFont="1" applyBorder="1"/>
    <xf numFmtId="173" fontId="11" fillId="0" borderId="0" xfId="0" applyNumberFormat="1" applyFont="1" applyBorder="1"/>
    <xf numFmtId="0" fontId="11" fillId="0" borderId="0" xfId="0" applyFont="1" applyBorder="1" applyAlignment="1" applyProtection="1">
      <alignment horizontal="center"/>
    </xf>
    <xf numFmtId="0" fontId="22" fillId="0" borderId="0" xfId="0" applyFont="1" applyBorder="1"/>
    <xf numFmtId="3" fontId="20" fillId="0" borderId="0" xfId="0" applyNumberFormat="1" applyFont="1"/>
    <xf numFmtId="0" fontId="11" fillId="3" borderId="0" xfId="0" applyFont="1" applyFill="1"/>
    <xf numFmtId="3" fontId="41" fillId="0" borderId="0" xfId="0" quotePrefix="1" applyNumberFormat="1" applyFont="1" applyAlignment="1">
      <alignment horizontal="right"/>
    </xf>
    <xf numFmtId="0" fontId="11" fillId="4" borderId="0" xfId="0" quotePrefix="1" applyFont="1" applyFill="1" applyBorder="1" applyAlignment="1">
      <alignment horizontal="left"/>
    </xf>
    <xf numFmtId="0" fontId="11" fillId="4" borderId="0" xfId="0" applyFont="1" applyFill="1" applyBorder="1" applyAlignment="1">
      <alignment horizontal="center"/>
    </xf>
    <xf numFmtId="0" fontId="41" fillId="4" borderId="0" xfId="0" applyFont="1" applyFill="1" applyAlignment="1">
      <alignment horizontal="center"/>
    </xf>
    <xf numFmtId="0" fontId="41" fillId="4" borderId="0" xfId="0" quotePrefix="1" applyFont="1" applyFill="1" applyAlignment="1">
      <alignment horizontal="center"/>
    </xf>
    <xf numFmtId="0" fontId="30" fillId="4" borderId="0" xfId="0" applyFont="1" applyFill="1"/>
    <xf numFmtId="0" fontId="41" fillId="4" borderId="0" xfId="0" applyFont="1" applyFill="1" applyAlignment="1">
      <alignment horizontal="right"/>
    </xf>
    <xf numFmtId="3" fontId="13" fillId="0" borderId="3" xfId="0" applyNumberFormat="1" applyFont="1" applyBorder="1"/>
    <xf numFmtId="0" fontId="11" fillId="0" borderId="6" xfId="0" applyFont="1" applyBorder="1"/>
    <xf numFmtId="0" fontId="11" fillId="0" borderId="1" xfId="0" applyFont="1" applyBorder="1" applyAlignment="1" applyProtection="1">
      <alignment horizontal="center"/>
    </xf>
    <xf numFmtId="171" fontId="35" fillId="0" borderId="0" xfId="0" applyNumberFormat="1" applyFont="1" applyFill="1" applyAlignment="1">
      <alignment horizontal="center"/>
    </xf>
    <xf numFmtId="171" fontId="35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38" fontId="11" fillId="0" borderId="0" xfId="1" applyNumberFormat="1" applyFont="1" applyBorder="1"/>
    <xf numFmtId="0" fontId="13" fillId="0" borderId="0" xfId="0" applyFont="1" applyAlignment="1">
      <alignment horizontal="right"/>
    </xf>
    <xf numFmtId="0" fontId="11" fillId="0" borderId="4" xfId="0" applyFont="1" applyFill="1" applyBorder="1"/>
    <xf numFmtId="0" fontId="11" fillId="0" borderId="0" xfId="0" applyFont="1" applyFill="1" applyAlignment="1" applyProtection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1" xfId="0" applyFont="1" applyFill="1" applyBorder="1"/>
    <xf numFmtId="3" fontId="11" fillId="0" borderId="0" xfId="0" applyNumberFormat="1" applyFont="1" applyAlignment="1">
      <alignment vertical="center"/>
    </xf>
    <xf numFmtId="168" fontId="39" fillId="0" borderId="0" xfId="0" applyNumberFormat="1" applyFont="1" applyBorder="1" applyAlignment="1" applyProtection="1">
      <alignment horizontal="right"/>
    </xf>
    <xf numFmtId="1" fontId="11" fillId="0" borderId="0" xfId="0" applyNumberFormat="1" applyFont="1" applyAlignment="1">
      <alignment vertical="center"/>
    </xf>
    <xf numFmtId="3" fontId="13" fillId="0" borderId="0" xfId="0" quotePrefix="1" applyNumberFormat="1" applyFont="1" applyFill="1" applyAlignment="1">
      <alignment horizontal="left"/>
    </xf>
    <xf numFmtId="0" fontId="31" fillId="3" borderId="0" xfId="0" quotePrefix="1" applyFont="1" applyFill="1" applyAlignment="1">
      <alignment horizontal="left"/>
    </xf>
    <xf numFmtId="0" fontId="11" fillId="3" borderId="0" xfId="0" applyFont="1" applyFill="1" applyAlignment="1">
      <alignment horizontal="center"/>
    </xf>
    <xf numFmtId="0" fontId="31" fillId="3" borderId="0" xfId="0" applyFont="1" applyFill="1"/>
    <xf numFmtId="38" fontId="13" fillId="0" borderId="0" xfId="1" applyNumberFormat="1" applyFont="1" applyFill="1" applyBorder="1"/>
    <xf numFmtId="1" fontId="11" fillId="0" borderId="0" xfId="0" quotePrefix="1" applyNumberFormat="1" applyFont="1" applyFill="1" applyBorder="1" applyAlignment="1">
      <alignment horizontal="left"/>
    </xf>
    <xf numFmtId="0" fontId="17" fillId="0" borderId="0" xfId="0" applyFont="1" applyFill="1" applyBorder="1"/>
    <xf numFmtId="0" fontId="17" fillId="0" borderId="0" xfId="0" applyFont="1" applyAlignment="1">
      <alignment horizontal="right"/>
    </xf>
    <xf numFmtId="3" fontId="23" fillId="0" borderId="0" xfId="0" applyNumberFormat="1" applyFont="1"/>
    <xf numFmtId="164" fontId="12" fillId="0" borderId="0" xfId="0" applyNumberFormat="1" applyFont="1"/>
    <xf numFmtId="10" fontId="11" fillId="0" borderId="0" xfId="2" applyNumberFormat="1" applyFont="1"/>
    <xf numFmtId="38" fontId="13" fillId="0" borderId="0" xfId="1" quotePrefix="1" applyNumberFormat="1" applyFont="1" applyAlignment="1">
      <alignment horizontal="center"/>
    </xf>
    <xf numFmtId="0" fontId="14" fillId="0" borderId="0" xfId="0" applyFont="1"/>
    <xf numFmtId="38" fontId="17" fillId="0" borderId="0" xfId="0" applyNumberFormat="1" applyFont="1" applyFill="1" applyBorder="1"/>
    <xf numFmtId="0" fontId="11" fillId="0" borderId="1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3" fontId="11" fillId="0" borderId="0" xfId="1" applyNumberFormat="1" applyFont="1" applyBorder="1" applyAlignment="1">
      <alignment horizontal="center"/>
    </xf>
    <xf numFmtId="0" fontId="13" fillId="0" borderId="0" xfId="0" applyFont="1" applyFill="1" applyBorder="1"/>
    <xf numFmtId="1" fontId="11" fillId="0" borderId="0" xfId="0" applyNumberFormat="1" applyFont="1" applyBorder="1" applyAlignment="1">
      <alignment vertical="center"/>
    </xf>
    <xf numFmtId="10" fontId="11" fillId="0" borderId="0" xfId="2" applyNumberFormat="1" applyFont="1" applyBorder="1"/>
    <xf numFmtId="3" fontId="13" fillId="0" borderId="0" xfId="0" applyNumberFormat="1" applyFont="1" applyFill="1"/>
    <xf numFmtId="167" fontId="11" fillId="0" borderId="0" xfId="2" applyNumberFormat="1" applyFont="1"/>
    <xf numFmtId="170" fontId="23" fillId="0" borderId="0" xfId="0" applyNumberFormat="1" applyFont="1" applyFill="1" applyBorder="1" applyAlignment="1">
      <alignment horizontal="right"/>
    </xf>
    <xf numFmtId="0" fontId="23" fillId="0" borderId="0" xfId="0" applyFont="1" applyFill="1" applyBorder="1"/>
    <xf numFmtId="3" fontId="47" fillId="0" borderId="0" xfId="0" applyNumberFormat="1" applyFont="1" applyFill="1" applyBorder="1" applyAlignment="1" applyProtection="1">
      <alignment horizontal="right"/>
      <protection locked="0"/>
    </xf>
    <xf numFmtId="0" fontId="35" fillId="0" borderId="0" xfId="0" applyFont="1" applyAlignment="1">
      <alignment horizontal="right"/>
    </xf>
    <xf numFmtId="3" fontId="11" fillId="0" borderId="0" xfId="0" applyNumberFormat="1" applyFont="1" applyBorder="1" applyAlignment="1">
      <alignment horizontal="right"/>
    </xf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/>
    <xf numFmtId="0" fontId="11" fillId="0" borderId="1" xfId="0" applyFont="1" applyFill="1" applyBorder="1" applyAlignment="1" applyProtection="1">
      <alignment horizontal="center"/>
    </xf>
    <xf numFmtId="0" fontId="8" fillId="0" borderId="0" xfId="0" applyFont="1"/>
    <xf numFmtId="3" fontId="64" fillId="0" borderId="0" xfId="0" applyNumberFormat="1" applyFont="1" applyFill="1"/>
    <xf numFmtId="3" fontId="64" fillId="0" borderId="0" xfId="0" applyNumberFormat="1" applyFont="1" applyFill="1" applyAlignment="1" applyProtection="1">
      <alignment horizontal="right"/>
      <protection locked="0"/>
    </xf>
    <xf numFmtId="3" fontId="13" fillId="5" borderId="3" xfId="0" applyNumberFormat="1" applyFont="1" applyFill="1" applyBorder="1"/>
    <xf numFmtId="3" fontId="11" fillId="5" borderId="3" xfId="0" applyNumberFormat="1" applyFont="1" applyFill="1" applyBorder="1"/>
    <xf numFmtId="0" fontId="21" fillId="0" borderId="0" xfId="0" quotePrefix="1" applyFont="1" applyAlignment="1">
      <alignment horizontal="left"/>
    </xf>
    <xf numFmtId="0" fontId="21" fillId="0" borderId="0" xfId="0" applyFont="1"/>
    <xf numFmtId="0" fontId="23" fillId="0" borderId="0" xfId="0" quotePrefix="1" applyFont="1" applyAlignment="1">
      <alignment horizontal="left"/>
    </xf>
    <xf numFmtId="166" fontId="9" fillId="0" borderId="0" xfId="0" applyNumberFormat="1" applyFont="1"/>
    <xf numFmtId="3" fontId="23" fillId="0" borderId="0" xfId="0" quotePrefix="1" applyNumberFormat="1" applyFont="1" applyAlignment="1">
      <alignment horizontal="right"/>
    </xf>
    <xf numFmtId="3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left"/>
    </xf>
    <xf numFmtId="0" fontId="50" fillId="0" borderId="0" xfId="0" applyFont="1"/>
    <xf numFmtId="3" fontId="21" fillId="0" borderId="0" xfId="0" applyNumberFormat="1" applyFont="1"/>
    <xf numFmtId="0" fontId="52" fillId="3" borderId="0" xfId="0" quotePrefix="1" applyFont="1" applyFill="1" applyAlignment="1">
      <alignment horizontal="left"/>
    </xf>
    <xf numFmtId="0" fontId="9" fillId="3" borderId="0" xfId="0" applyFont="1" applyFill="1" applyAlignment="1">
      <alignment horizontal="center"/>
    </xf>
    <xf numFmtId="0" fontId="9" fillId="3" borderId="0" xfId="0" applyFont="1" applyFill="1"/>
    <xf numFmtId="0" fontId="21" fillId="0" borderId="3" xfId="0" applyFont="1" applyBorder="1"/>
    <xf numFmtId="0" fontId="9" fillId="0" borderId="3" xfId="0" applyFont="1" applyBorder="1"/>
    <xf numFmtId="0" fontId="53" fillId="0" borderId="3" xfId="0" quotePrefix="1" applyFont="1" applyBorder="1" applyAlignment="1">
      <alignment horizontal="left"/>
    </xf>
    <xf numFmtId="3" fontId="9" fillId="0" borderId="3" xfId="0" applyNumberFormat="1" applyFont="1" applyBorder="1"/>
    <xf numFmtId="0" fontId="9" fillId="3" borderId="0" xfId="0" applyFont="1" applyFill="1" applyBorder="1"/>
    <xf numFmtId="0" fontId="21" fillId="0" borderId="3" xfId="0" quotePrefix="1" applyFont="1" applyBorder="1" applyAlignment="1">
      <alignment horizontal="left"/>
    </xf>
    <xf numFmtId="0" fontId="21" fillId="0" borderId="0" xfId="0" quotePrefix="1" applyFont="1" applyAlignment="1">
      <alignment horizontal="center"/>
    </xf>
    <xf numFmtId="0" fontId="54" fillId="0" borderId="0" xfId="0" applyFont="1" applyAlignment="1">
      <alignment horizontal="right"/>
    </xf>
    <xf numFmtId="3" fontId="9" fillId="2" borderId="11" xfId="0" applyNumberFormat="1" applyFont="1" applyFill="1" applyBorder="1"/>
    <xf numFmtId="171" fontId="9" fillId="2" borderId="12" xfId="0" applyNumberFormat="1" applyFont="1" applyFill="1" applyBorder="1" applyAlignment="1">
      <alignment horizontal="center"/>
    </xf>
    <xf numFmtId="0" fontId="24" fillId="0" borderId="0" xfId="0" quotePrefix="1" applyFont="1" applyFill="1" applyAlignment="1">
      <alignment horizontal="left"/>
    </xf>
    <xf numFmtId="166" fontId="21" fillId="0" borderId="0" xfId="0" applyNumberFormat="1" applyFont="1" applyAlignment="1">
      <alignment horizontal="left"/>
    </xf>
    <xf numFmtId="3" fontId="9" fillId="0" borderId="0" xfId="0" quotePrefix="1" applyNumberFormat="1" applyFont="1" applyAlignment="1">
      <alignment horizontal="right"/>
    </xf>
    <xf numFmtId="0" fontId="21" fillId="0" borderId="0" xfId="0" quotePrefix="1" applyFont="1" applyBorder="1" applyAlignment="1">
      <alignment horizontal="left"/>
    </xf>
    <xf numFmtId="3" fontId="9" fillId="0" borderId="0" xfId="0" quotePrefix="1" applyNumberFormat="1" applyFont="1" applyBorder="1" applyAlignment="1">
      <alignment horizontal="left"/>
    </xf>
    <xf numFmtId="0" fontId="22" fillId="0" borderId="0" xfId="0" applyFont="1" applyAlignment="1">
      <alignment horizontal="right"/>
    </xf>
    <xf numFmtId="3" fontId="22" fillId="0" borderId="0" xfId="0" quotePrefix="1" applyNumberFormat="1" applyFont="1" applyAlignment="1">
      <alignment horizontal="right"/>
    </xf>
    <xf numFmtId="3" fontId="22" fillId="0" borderId="0" xfId="0" quotePrefix="1" applyNumberFormat="1" applyFont="1" applyBorder="1" applyAlignment="1">
      <alignment horizontal="center"/>
    </xf>
    <xf numFmtId="3" fontId="21" fillId="0" borderId="9" xfId="0" applyNumberFormat="1" applyFont="1" applyBorder="1" applyAlignment="1">
      <alignment horizontal="center"/>
    </xf>
    <xf numFmtId="3" fontId="54" fillId="0" borderId="0" xfId="0" applyNumberFormat="1" applyFont="1" applyAlignment="1" applyProtection="1">
      <alignment horizontal="right"/>
    </xf>
    <xf numFmtId="3" fontId="44" fillId="0" borderId="0" xfId="0" quotePrefix="1" applyNumberFormat="1" applyFont="1" applyAlignment="1">
      <alignment horizontal="center"/>
    </xf>
    <xf numFmtId="0" fontId="44" fillId="0" borderId="0" xfId="0" applyFont="1" applyAlignment="1">
      <alignment horizontal="right"/>
    </xf>
    <xf numFmtId="38" fontId="55" fillId="0" borderId="0" xfId="1" quotePrefix="1" applyNumberFormat="1" applyFont="1" applyBorder="1" applyAlignment="1">
      <alignment horizontal="center" vertical="top" wrapText="1"/>
    </xf>
    <xf numFmtId="3" fontId="56" fillId="0" borderId="0" xfId="0" applyNumberFormat="1" applyFont="1" applyBorder="1" applyAlignment="1" applyProtection="1">
      <alignment horizontal="left" wrapText="1"/>
    </xf>
    <xf numFmtId="3" fontId="48" fillId="0" borderId="0" xfId="0" applyNumberFormat="1" applyFont="1" applyProtection="1">
      <protection locked="0"/>
    </xf>
    <xf numFmtId="3" fontId="23" fillId="0" borderId="0" xfId="0" applyNumberFormat="1" applyFont="1" applyBorder="1"/>
    <xf numFmtId="0" fontId="9" fillId="0" borderId="0" xfId="0" applyFont="1" applyFill="1"/>
    <xf numFmtId="0" fontId="9" fillId="0" borderId="4" xfId="0" applyFont="1" applyFill="1" applyBorder="1" applyAlignment="1">
      <alignment horizontal="center"/>
    </xf>
    <xf numFmtId="0" fontId="9" fillId="0" borderId="4" xfId="0" applyFont="1" applyFill="1" applyBorder="1"/>
    <xf numFmtId="0" fontId="50" fillId="0" borderId="4" xfId="0" applyFont="1" applyFill="1" applyBorder="1"/>
    <xf numFmtId="0" fontId="9" fillId="0" borderId="0" xfId="0" applyFont="1" applyFill="1" applyAlignment="1" applyProtection="1">
      <alignment horizontal="center"/>
    </xf>
    <xf numFmtId="38" fontId="9" fillId="0" borderId="0" xfId="1" applyNumberFormat="1" applyFont="1" applyFill="1" applyBorder="1" applyProtection="1"/>
    <xf numFmtId="3" fontId="9" fillId="0" borderId="0" xfId="0" applyNumberFormat="1" applyFont="1" applyFill="1" applyBorder="1" applyProtection="1"/>
    <xf numFmtId="1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Fill="1" applyBorder="1"/>
    <xf numFmtId="166" fontId="9" fillId="0" borderId="0" xfId="0" applyNumberFormat="1" applyFont="1" applyFill="1" applyBorder="1"/>
    <xf numFmtId="0" fontId="22" fillId="0" borderId="0" xfId="0" applyFont="1" applyFill="1"/>
    <xf numFmtId="1" fontId="23" fillId="0" borderId="0" xfId="0" applyNumberFormat="1" applyFont="1" applyFill="1" applyProtection="1"/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0" xfId="0" applyFont="1" applyAlignment="1" applyProtection="1">
      <alignment horizontal="center"/>
    </xf>
    <xf numFmtId="38" fontId="9" fillId="0" borderId="0" xfId="1" applyNumberFormat="1" applyFont="1" applyBorder="1" applyProtection="1"/>
    <xf numFmtId="3" fontId="9" fillId="0" borderId="0" xfId="0" applyNumberFormat="1" applyFont="1" applyBorder="1" applyProtection="1"/>
    <xf numFmtId="0" fontId="9" fillId="0" borderId="0" xfId="0" applyFont="1" applyBorder="1" applyAlignment="1">
      <alignment horizontal="center"/>
    </xf>
    <xf numFmtId="3" fontId="49" fillId="0" borderId="0" xfId="0" applyNumberFormat="1" applyFont="1" applyFill="1"/>
    <xf numFmtId="1" fontId="48" fillId="0" borderId="0" xfId="0" applyNumberFormat="1" applyFont="1" applyBorder="1" applyAlignment="1" applyProtection="1">
      <alignment horizontal="center"/>
      <protection locked="0"/>
    </xf>
    <xf numFmtId="1" fontId="48" fillId="0" borderId="0" xfId="0" quotePrefix="1" applyNumberFormat="1" applyFont="1" applyFill="1" applyBorder="1" applyAlignment="1" applyProtection="1">
      <alignment horizontal="center"/>
      <protection locked="0"/>
    </xf>
    <xf numFmtId="3" fontId="50" fillId="0" borderId="0" xfId="0" applyNumberFormat="1" applyFont="1"/>
    <xf numFmtId="0" fontId="9" fillId="0" borderId="1" xfId="0" applyFont="1" applyBorder="1"/>
    <xf numFmtId="1" fontId="48" fillId="0" borderId="0" xfId="0" applyNumberFormat="1" applyFont="1" applyBorder="1" applyProtection="1">
      <protection locked="0"/>
    </xf>
    <xf numFmtId="0" fontId="21" fillId="0" borderId="0" xfId="0" quotePrefix="1" applyFont="1" applyFill="1" applyAlignment="1">
      <alignment horizontal="left"/>
    </xf>
    <xf numFmtId="3" fontId="9" fillId="0" borderId="0" xfId="0" quotePrefix="1" applyNumberFormat="1" applyFont="1" applyBorder="1" applyAlignment="1">
      <alignment horizontal="right"/>
    </xf>
    <xf numFmtId="0" fontId="24" fillId="0" borderId="0" xfId="0" quotePrefix="1" applyFont="1" applyBorder="1" applyAlignment="1">
      <alignment horizontal="left"/>
    </xf>
    <xf numFmtId="3" fontId="22" fillId="0" borderId="0" xfId="0" quotePrefix="1" applyNumberFormat="1" applyFont="1" applyBorder="1" applyAlignment="1">
      <alignment horizontal="right"/>
    </xf>
    <xf numFmtId="2" fontId="50" fillId="0" borderId="0" xfId="0" applyNumberFormat="1" applyFont="1" applyBorder="1"/>
    <xf numFmtId="0" fontId="22" fillId="0" borderId="0" xfId="0" applyFont="1" applyBorder="1" applyAlignment="1">
      <alignment horizontal="right"/>
    </xf>
    <xf numFmtId="3" fontId="48" fillId="0" borderId="0" xfId="0" applyNumberFormat="1" applyFont="1"/>
    <xf numFmtId="3" fontId="48" fillId="0" borderId="0" xfId="0" applyNumberFormat="1" applyFont="1" applyBorder="1" applyProtection="1">
      <protection locked="0"/>
    </xf>
    <xf numFmtId="3" fontId="24" fillId="0" borderId="0" xfId="0" applyNumberFormat="1" applyFont="1"/>
    <xf numFmtId="3" fontId="24" fillId="0" borderId="0" xfId="0" applyNumberFormat="1" applyFont="1" applyBorder="1"/>
    <xf numFmtId="3" fontId="48" fillId="0" borderId="0" xfId="0" applyNumberFormat="1" applyFont="1" applyFill="1" applyBorder="1" applyProtection="1">
      <protection locked="0"/>
    </xf>
    <xf numFmtId="2" fontId="9" fillId="0" borderId="0" xfId="0" applyNumberFormat="1" applyFont="1" applyFill="1" applyBorder="1"/>
    <xf numFmtId="0" fontId="21" fillId="3" borderId="0" xfId="0" applyFont="1" applyFill="1"/>
    <xf numFmtId="166" fontId="9" fillId="0" borderId="0" xfId="0" applyNumberFormat="1" applyFont="1" applyBorder="1"/>
    <xf numFmtId="170" fontId="23" fillId="0" borderId="0" xfId="0" applyNumberFormat="1" applyFont="1"/>
    <xf numFmtId="165" fontId="9" fillId="0" borderId="0" xfId="0" applyNumberFormat="1" applyFont="1" applyBorder="1" applyAlignment="1">
      <alignment horizontal="center"/>
    </xf>
    <xf numFmtId="170" fontId="9" fillId="0" borderId="0" xfId="0" applyNumberFormat="1" applyFont="1"/>
    <xf numFmtId="3" fontId="9" fillId="0" borderId="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6" xfId="0" applyFont="1" applyBorder="1"/>
    <xf numFmtId="0" fontId="9" fillId="0" borderId="1" xfId="0" applyFont="1" applyBorder="1" applyAlignment="1" applyProtection="1">
      <alignment horizontal="center"/>
    </xf>
    <xf numFmtId="1" fontId="9" fillId="0" borderId="0" xfId="0" applyNumberFormat="1" applyFont="1" applyBorder="1" applyAlignment="1">
      <alignment vertical="center"/>
    </xf>
    <xf numFmtId="3" fontId="9" fillId="0" borderId="0" xfId="0" applyNumberFormat="1" applyFont="1" applyBorder="1" applyAlignment="1">
      <alignment vertical="center"/>
    </xf>
    <xf numFmtId="3" fontId="9" fillId="0" borderId="0" xfId="0" applyNumberFormat="1" applyFont="1" applyBorder="1" applyProtection="1">
      <protection locked="0"/>
    </xf>
    <xf numFmtId="0" fontId="9" fillId="0" borderId="13" xfId="0" applyFont="1" applyBorder="1"/>
    <xf numFmtId="0" fontId="9" fillId="0" borderId="0" xfId="0" applyFont="1" applyBorder="1" applyAlignment="1" applyProtection="1">
      <alignment horizontal="center"/>
    </xf>
    <xf numFmtId="0" fontId="9" fillId="0" borderId="0" xfId="0" applyFont="1" applyBorder="1" applyProtection="1"/>
    <xf numFmtId="1" fontId="9" fillId="0" borderId="0" xfId="0" applyNumberFormat="1" applyFont="1" applyFill="1"/>
    <xf numFmtId="0" fontId="50" fillId="0" borderId="0" xfId="0" applyFont="1" applyBorder="1"/>
    <xf numFmtId="1" fontId="24" fillId="0" borderId="0" xfId="0" quotePrefix="1" applyNumberFormat="1" applyFont="1" applyFill="1" applyAlignment="1">
      <alignment horizontal="left"/>
    </xf>
    <xf numFmtId="1" fontId="21" fillId="0" borderId="0" xfId="0" applyNumberFormat="1" applyFont="1"/>
    <xf numFmtId="172" fontId="9" fillId="0" borderId="0" xfId="0" applyNumberFormat="1" applyFont="1" applyFill="1"/>
    <xf numFmtId="1" fontId="24" fillId="0" borderId="0" xfId="0" quotePrefix="1" applyNumberFormat="1" applyFont="1" applyAlignment="1">
      <alignment horizontal="left"/>
    </xf>
    <xf numFmtId="1" fontId="9" fillId="0" borderId="0" xfId="0" applyNumberFormat="1" applyFont="1" applyFill="1" applyAlignment="1">
      <alignment horizontal="right"/>
    </xf>
    <xf numFmtId="3" fontId="9" fillId="0" borderId="0" xfId="0" applyNumberFormat="1" applyFont="1" applyFill="1"/>
    <xf numFmtId="0" fontId="9" fillId="0" borderId="0" xfId="0" applyFont="1" applyBorder="1" applyAlignment="1">
      <alignment horizontal="right"/>
    </xf>
    <xf numFmtId="0" fontId="57" fillId="0" borderId="0" xfId="0" applyFont="1" applyBorder="1"/>
    <xf numFmtId="170" fontId="9" fillId="0" borderId="0" xfId="0" applyNumberFormat="1" applyFont="1" applyBorder="1"/>
    <xf numFmtId="0" fontId="21" fillId="0" borderId="0" xfId="0" applyFont="1" applyBorder="1"/>
    <xf numFmtId="1" fontId="9" fillId="0" borderId="0" xfId="0" applyNumberFormat="1" applyFont="1" applyAlignment="1">
      <alignment horizontal="right"/>
    </xf>
    <xf numFmtId="166" fontId="23" fillId="0" borderId="0" xfId="0" applyNumberFormat="1" applyFont="1" applyAlignment="1">
      <alignment horizontal="right"/>
    </xf>
    <xf numFmtId="166" fontId="23" fillId="0" borderId="0" xfId="0" applyNumberFormat="1" applyFont="1" applyBorder="1" applyAlignment="1">
      <alignment horizontal="right"/>
    </xf>
    <xf numFmtId="1" fontId="23" fillId="0" borderId="0" xfId="0" applyNumberFormat="1" applyFont="1" applyBorder="1" applyAlignment="1">
      <alignment horizontal="right"/>
    </xf>
    <xf numFmtId="166" fontId="23" fillId="0" borderId="0" xfId="0" applyNumberFormat="1" applyFont="1"/>
    <xf numFmtId="166" fontId="9" fillId="0" borderId="0" xfId="0" applyNumberFormat="1" applyFont="1" applyAlignment="1">
      <alignment horizontal="right"/>
    </xf>
    <xf numFmtId="169" fontId="9" fillId="0" borderId="0" xfId="0" applyNumberFormat="1" applyFont="1"/>
    <xf numFmtId="0" fontId="21" fillId="0" borderId="0" xfId="0" applyFont="1" applyAlignment="1">
      <alignment horizontal="left"/>
    </xf>
    <xf numFmtId="169" fontId="9" fillId="0" borderId="0" xfId="0" applyNumberFormat="1" applyFont="1" applyBorder="1"/>
    <xf numFmtId="169" fontId="22" fillId="0" borderId="0" xfId="0" applyNumberFormat="1" applyFont="1" applyAlignment="1">
      <alignment horizontal="right"/>
    </xf>
    <xf numFmtId="169" fontId="22" fillId="0" borderId="0" xfId="0" applyNumberFormat="1" applyFont="1" applyBorder="1" applyAlignment="1">
      <alignment horizontal="right"/>
    </xf>
    <xf numFmtId="1" fontId="21" fillId="0" borderId="0" xfId="0" quotePrefix="1" applyNumberFormat="1" applyFont="1" applyAlignment="1">
      <alignment horizontal="left"/>
    </xf>
    <xf numFmtId="169" fontId="23" fillId="0" borderId="0" xfId="0" applyNumberFormat="1" applyFont="1"/>
    <xf numFmtId="38" fontId="23" fillId="0" borderId="0" xfId="0" applyNumberFormat="1" applyFont="1" applyAlignment="1">
      <alignment horizontal="right"/>
    </xf>
    <xf numFmtId="38" fontId="9" fillId="0" borderId="0" xfId="0" applyNumberFormat="1" applyFont="1" applyAlignment="1">
      <alignment horizontal="right"/>
    </xf>
    <xf numFmtId="1" fontId="21" fillId="0" borderId="0" xfId="0" applyNumberFormat="1" applyFont="1" applyFill="1"/>
    <xf numFmtId="0" fontId="52" fillId="0" borderId="0" xfId="0" quotePrefix="1" applyFont="1" applyBorder="1" applyAlignment="1">
      <alignment horizontal="left"/>
    </xf>
    <xf numFmtId="169" fontId="9" fillId="0" borderId="0" xfId="0" quotePrefix="1" applyNumberFormat="1" applyFont="1" applyBorder="1" applyAlignment="1">
      <alignment horizontal="left"/>
    </xf>
    <xf numFmtId="38" fontId="9" fillId="0" borderId="0" xfId="0" applyNumberFormat="1" applyFont="1" applyFill="1" applyAlignment="1">
      <alignment horizontal="right"/>
    </xf>
    <xf numFmtId="169" fontId="21" fillId="0" borderId="0" xfId="0" quotePrefix="1" applyNumberFormat="1" applyFont="1" applyAlignment="1">
      <alignment horizontal="left"/>
    </xf>
    <xf numFmtId="0" fontId="58" fillId="0" borderId="0" xfId="0" applyFont="1"/>
    <xf numFmtId="0" fontId="59" fillId="0" borderId="0" xfId="0" applyFont="1"/>
    <xf numFmtId="0" fontId="63" fillId="0" borderId="0" xfId="0" applyFont="1"/>
    <xf numFmtId="3" fontId="58" fillId="0" borderId="0" xfId="0" quotePrefix="1" applyNumberFormat="1" applyFont="1" applyBorder="1" applyAlignment="1">
      <alignment horizontal="left"/>
    </xf>
    <xf numFmtId="0" fontId="51" fillId="0" borderId="0" xfId="0" quotePrefix="1" applyFont="1" applyBorder="1" applyAlignment="1">
      <alignment horizontal="left"/>
    </xf>
    <xf numFmtId="3" fontId="9" fillId="0" borderId="0" xfId="0" applyNumberFormat="1" applyFont="1" applyFill="1" applyAlignment="1">
      <alignment horizontal="right"/>
    </xf>
    <xf numFmtId="1" fontId="21" fillId="0" borderId="0" xfId="0" quotePrefix="1" applyNumberFormat="1" applyFont="1" applyBorder="1" applyAlignment="1">
      <alignment horizontal="left"/>
    </xf>
    <xf numFmtId="0" fontId="58" fillId="0" borderId="0" xfId="0" applyFont="1" applyAlignment="1">
      <alignment horizontal="right"/>
    </xf>
    <xf numFmtId="1" fontId="21" fillId="0" borderId="0" xfId="0" applyNumberFormat="1" applyFont="1" applyFill="1" applyBorder="1"/>
    <xf numFmtId="1" fontId="25" fillId="0" borderId="0" xfId="0" applyNumberFormat="1" applyFont="1"/>
    <xf numFmtId="1" fontId="9" fillId="0" borderId="0" xfId="0" applyNumberFormat="1" applyFont="1" applyFill="1" applyBorder="1"/>
    <xf numFmtId="0" fontId="60" fillId="0" borderId="0" xfId="0" applyFont="1"/>
    <xf numFmtId="165" fontId="58" fillId="0" borderId="0" xfId="0" applyNumberFormat="1" applyFont="1"/>
    <xf numFmtId="0" fontId="21" fillId="0" borderId="0" xfId="0" quotePrefix="1" applyFont="1" applyFill="1" applyBorder="1" applyAlignment="1">
      <alignment horizontal="left"/>
    </xf>
    <xf numFmtId="0" fontId="61" fillId="0" borderId="0" xfId="0" quotePrefix="1" applyFont="1" applyAlignment="1">
      <alignment horizontal="left"/>
    </xf>
    <xf numFmtId="0" fontId="57" fillId="0" borderId="0" xfId="0" applyFont="1"/>
    <xf numFmtId="0" fontId="61" fillId="0" borderId="0" xfId="0" quotePrefix="1" applyFont="1" applyBorder="1" applyAlignment="1">
      <alignment horizontal="left"/>
    </xf>
    <xf numFmtId="0" fontId="65" fillId="0" borderId="0" xfId="0" applyFont="1" applyFill="1" applyAlignment="1">
      <alignment horizontal="center"/>
    </xf>
    <xf numFmtId="171" fontId="30" fillId="0" borderId="0" xfId="0" applyNumberFormat="1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58" fillId="0" borderId="0" xfId="0" applyFont="1" applyFill="1"/>
    <xf numFmtId="3" fontId="21" fillId="0" borderId="0" xfId="0" applyNumberFormat="1" applyFont="1" applyBorder="1" applyAlignment="1">
      <alignment horizontal="center"/>
    </xf>
    <xf numFmtId="0" fontId="50" fillId="0" borderId="6" xfId="0" applyFont="1" applyFill="1" applyBorder="1"/>
    <xf numFmtId="0" fontId="9" fillId="0" borderId="1" xfId="0" applyFont="1" applyFill="1" applyBorder="1"/>
    <xf numFmtId="38" fontId="9" fillId="0" borderId="1" xfId="1" applyNumberFormat="1" applyFont="1" applyBorder="1" applyProtection="1"/>
    <xf numFmtId="3" fontId="9" fillId="0" borderId="1" xfId="0" applyNumberFormat="1" applyFont="1" applyBorder="1" applyProtection="1"/>
    <xf numFmtId="1" fontId="9" fillId="0" borderId="1" xfId="0" applyNumberFormat="1" applyFont="1" applyBorder="1" applyAlignment="1">
      <alignment vertical="center"/>
    </xf>
    <xf numFmtId="3" fontId="9" fillId="0" borderId="1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vertical="center"/>
    </xf>
    <xf numFmtId="1" fontId="9" fillId="0" borderId="1" xfId="0" applyNumberFormat="1" applyFont="1" applyFill="1" applyBorder="1"/>
    <xf numFmtId="38" fontId="17" fillId="0" borderId="1" xfId="0" applyNumberFormat="1" applyFont="1" applyFill="1" applyBorder="1"/>
    <xf numFmtId="10" fontId="11" fillId="0" borderId="1" xfId="2" applyNumberFormat="1" applyFont="1" applyBorder="1"/>
    <xf numFmtId="0" fontId="66" fillId="0" borderId="0" xfId="0" applyFont="1" applyFill="1" applyAlignment="1">
      <alignment horizontal="center"/>
    </xf>
    <xf numFmtId="3" fontId="63" fillId="0" borderId="0" xfId="0" applyNumberFormat="1" applyFont="1"/>
    <xf numFmtId="1" fontId="5" fillId="0" borderId="0" xfId="4" applyNumberFormat="1"/>
    <xf numFmtId="3" fontId="68" fillId="0" borderId="0" xfId="0" applyNumberFormat="1" applyFont="1"/>
    <xf numFmtId="0" fontId="21" fillId="0" borderId="0" xfId="0" applyFont="1" applyFill="1"/>
    <xf numFmtId="3" fontId="31" fillId="0" borderId="0" xfId="0" applyNumberFormat="1" applyFont="1" applyFill="1"/>
    <xf numFmtId="0" fontId="13" fillId="0" borderId="0" xfId="0" applyFont="1" applyFill="1"/>
    <xf numFmtId="0" fontId="29" fillId="0" borderId="0" xfId="0" applyFont="1" applyFill="1"/>
    <xf numFmtId="3" fontId="15" fillId="0" borderId="0" xfId="0" quotePrefix="1" applyNumberFormat="1" applyFont="1" applyFill="1" applyBorder="1" applyAlignment="1">
      <alignment horizontal="right"/>
    </xf>
    <xf numFmtId="0" fontId="29" fillId="0" borderId="0" xfId="0" applyFont="1" applyFill="1" applyAlignment="1">
      <alignment horizontal="center"/>
    </xf>
    <xf numFmtId="166" fontId="9" fillId="0" borderId="0" xfId="0" applyNumberFormat="1" applyFont="1" applyFill="1"/>
    <xf numFmtId="0" fontId="58" fillId="0" borderId="0" xfId="0" applyFont="1" applyFill="1" applyAlignment="1">
      <alignment horizontal="center"/>
    </xf>
    <xf numFmtId="0" fontId="49" fillId="0" borderId="0" xfId="0" quotePrefix="1" applyFont="1" applyAlignment="1">
      <alignment horizontal="left"/>
    </xf>
    <xf numFmtId="0" fontId="58" fillId="0" borderId="3" xfId="0" applyFont="1" applyBorder="1"/>
    <xf numFmtId="1" fontId="24" fillId="0" borderId="0" xfId="0" quotePrefix="1" applyNumberFormat="1" applyFont="1" applyAlignment="1">
      <alignment horizontal="right"/>
    </xf>
    <xf numFmtId="38" fontId="63" fillId="0" borderId="0" xfId="0" applyNumberFormat="1" applyFont="1" applyFill="1" applyAlignment="1">
      <alignment horizontal="right"/>
    </xf>
    <xf numFmtId="1" fontId="50" fillId="0" borderId="0" xfId="0" applyNumberFormat="1" applyFont="1" applyFill="1" applyBorder="1" applyProtection="1"/>
    <xf numFmtId="0" fontId="9" fillId="0" borderId="0" xfId="0" applyFont="1" applyAlignment="1">
      <alignment horizontal="left"/>
    </xf>
    <xf numFmtId="3" fontId="64" fillId="0" borderId="0" xfId="0" applyNumberFormat="1" applyFont="1"/>
    <xf numFmtId="0" fontId="70" fillId="0" borderId="0" xfId="0" quotePrefix="1" applyFont="1" applyFill="1" applyAlignment="1">
      <alignment horizontal="left"/>
    </xf>
    <xf numFmtId="0" fontId="9" fillId="0" borderId="6" xfId="0" applyFont="1" applyFill="1" applyBorder="1"/>
    <xf numFmtId="0" fontId="9" fillId="0" borderId="1" xfId="0" applyFont="1" applyFill="1" applyBorder="1" applyAlignment="1" applyProtection="1">
      <alignment horizontal="center"/>
    </xf>
    <xf numFmtId="38" fontId="9" fillId="0" borderId="1" xfId="1" applyNumberFormat="1" applyFont="1" applyFill="1" applyBorder="1" applyProtection="1"/>
    <xf numFmtId="3" fontId="9" fillId="0" borderId="1" xfId="0" applyNumberFormat="1" applyFont="1" applyFill="1" applyBorder="1" applyProtection="1"/>
    <xf numFmtId="0" fontId="9" fillId="0" borderId="6" xfId="0" applyFont="1" applyFill="1" applyBorder="1" applyAlignment="1">
      <alignment horizontal="center"/>
    </xf>
    <xf numFmtId="0" fontId="63" fillId="0" borderId="0" xfId="0" applyFont="1" applyFill="1" applyBorder="1"/>
    <xf numFmtId="0" fontId="63" fillId="0" borderId="1" xfId="0" applyFont="1" applyFill="1" applyBorder="1"/>
    <xf numFmtId="0" fontId="0" fillId="0" borderId="0" xfId="0" applyBorder="1"/>
    <xf numFmtId="0" fontId="29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3" fontId="0" fillId="0" borderId="0" xfId="0" applyNumberFormat="1" applyBorder="1"/>
    <xf numFmtId="167" fontId="71" fillId="0" borderId="0" xfId="0" applyNumberFormat="1" applyFont="1" applyBorder="1"/>
    <xf numFmtId="166" fontId="6" fillId="0" borderId="0" xfId="0" quotePrefix="1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0" fontId="6" fillId="0" borderId="0" xfId="0" applyFont="1" applyBorder="1"/>
    <xf numFmtId="3" fontId="6" fillId="0" borderId="0" xfId="0" applyNumberFormat="1" applyFont="1" applyBorder="1"/>
    <xf numFmtId="0" fontId="6" fillId="0" borderId="0" xfId="0" quotePrefix="1" applyFont="1" applyBorder="1" applyAlignment="1">
      <alignment horizontal="right"/>
    </xf>
    <xf numFmtId="0" fontId="7" fillId="0" borderId="0" xfId="0" quotePrefix="1" applyFont="1" applyBorder="1" applyAlignment="1">
      <alignment horizontal="left"/>
    </xf>
    <xf numFmtId="170" fontId="0" fillId="0" borderId="0" xfId="0" quotePrefix="1" applyNumberFormat="1" applyAlignment="1">
      <alignment horizontal="right"/>
    </xf>
    <xf numFmtId="0" fontId="6" fillId="0" borderId="0" xfId="0" applyFont="1" applyAlignment="1">
      <alignment horizontal="center"/>
    </xf>
    <xf numFmtId="0" fontId="13" fillId="0" borderId="0" xfId="0" quotePrefix="1" applyFont="1" applyBorder="1" applyAlignment="1">
      <alignment horizontal="left"/>
    </xf>
    <xf numFmtId="0" fontId="13" fillId="0" borderId="0" xfId="0" applyFont="1" applyBorder="1"/>
    <xf numFmtId="0" fontId="13" fillId="0" borderId="0" xfId="0" quotePrefix="1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28" fillId="0" borderId="0" xfId="0" applyFont="1"/>
    <xf numFmtId="1" fontId="9" fillId="0" borderId="0" xfId="0" applyNumberFormat="1" applyFont="1" applyAlignment="1">
      <alignment horizontal="center"/>
    </xf>
    <xf numFmtId="167" fontId="9" fillId="0" borderId="0" xfId="0" applyNumberFormat="1" applyFont="1"/>
    <xf numFmtId="174" fontId="23" fillId="0" borderId="0" xfId="0" applyNumberFormat="1" applyFont="1"/>
    <xf numFmtId="174" fontId="23" fillId="0" borderId="0" xfId="0" applyNumberFormat="1" applyFont="1" applyFill="1"/>
    <xf numFmtId="3" fontId="25" fillId="0" borderId="0" xfId="0" applyNumberFormat="1" applyFont="1" applyFill="1"/>
    <xf numFmtId="165" fontId="9" fillId="0" borderId="0" xfId="0" applyNumberFormat="1" applyFont="1"/>
    <xf numFmtId="0" fontId="0" fillId="0" borderId="0" xfId="0" quotePrefix="1" applyBorder="1" applyAlignment="1">
      <alignment horizontal="right"/>
    </xf>
    <xf numFmtId="170" fontId="21" fillId="0" borderId="0" xfId="0" quotePrefix="1" applyNumberFormat="1" applyFont="1" applyAlignment="1">
      <alignment horizontal="left"/>
    </xf>
    <xf numFmtId="164" fontId="21" fillId="0" borderId="0" xfId="0" applyNumberFormat="1" applyFont="1" applyBorder="1"/>
    <xf numFmtId="3" fontId="21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center"/>
    </xf>
    <xf numFmtId="170" fontId="9" fillId="0" borderId="0" xfId="0" applyNumberFormat="1" applyFont="1" applyBorder="1" applyAlignment="1">
      <alignment horizontal="right"/>
    </xf>
    <xf numFmtId="164" fontId="9" fillId="0" borderId="0" xfId="0" applyNumberFormat="1" applyFont="1" applyBorder="1"/>
    <xf numFmtId="170" fontId="9" fillId="0" borderId="0" xfId="0" quotePrefix="1" applyNumberFormat="1" applyFont="1" applyAlignment="1">
      <alignment horizontal="right"/>
    </xf>
    <xf numFmtId="0" fontId="44" fillId="0" borderId="0" xfId="0" quotePrefix="1" applyFont="1" applyBorder="1" applyAlignment="1">
      <alignment horizontal="center"/>
    </xf>
    <xf numFmtId="0" fontId="22" fillId="0" borderId="0" xfId="0" applyFont="1" applyAlignment="1">
      <alignment horizontal="left"/>
    </xf>
    <xf numFmtId="170" fontId="22" fillId="0" borderId="0" xfId="0" quotePrefix="1" applyNumberFormat="1" applyFont="1" applyAlignment="1">
      <alignment horizontal="right"/>
    </xf>
    <xf numFmtId="0" fontId="72" fillId="0" borderId="0" xfId="0" quotePrefix="1" applyFont="1" applyBorder="1" applyAlignment="1">
      <alignment horizontal="left"/>
    </xf>
    <xf numFmtId="166" fontId="9" fillId="0" borderId="0" xfId="0" applyNumberFormat="1" applyFont="1" applyBorder="1" applyAlignment="1">
      <alignment horizontal="center"/>
    </xf>
    <xf numFmtId="164" fontId="23" fillId="0" borderId="0" xfId="0" applyNumberFormat="1" applyFont="1"/>
    <xf numFmtId="0" fontId="48" fillId="0" borderId="0" xfId="0" quotePrefix="1" applyFont="1" applyAlignment="1">
      <alignment horizontal="left"/>
    </xf>
    <xf numFmtId="3" fontId="9" fillId="0" borderId="0" xfId="0" quotePrefix="1" applyNumberFormat="1" applyFont="1" applyFill="1" applyAlignment="1">
      <alignment horizontal="left"/>
    </xf>
    <xf numFmtId="166" fontId="9" fillId="0" borderId="4" xfId="0" applyNumberFormat="1" applyFont="1" applyFill="1" applyBorder="1"/>
    <xf numFmtId="0" fontId="11" fillId="0" borderId="15" xfId="0" applyFont="1" applyBorder="1"/>
    <xf numFmtId="0" fontId="41" fillId="0" borderId="0" xfId="0" applyFont="1" applyFill="1" applyAlignment="1">
      <alignment horizontal="center"/>
    </xf>
    <xf numFmtId="38" fontId="17" fillId="0" borderId="0" xfId="1" applyNumberFormat="1" applyFont="1" applyFill="1" applyBorder="1"/>
    <xf numFmtId="38" fontId="17" fillId="0" borderId="1" xfId="1" applyNumberFormat="1" applyFont="1" applyFill="1" applyBorder="1"/>
    <xf numFmtId="38" fontId="11" fillId="0" borderId="0" xfId="1" applyNumberFormat="1" applyFont="1" applyFill="1" applyBorder="1"/>
    <xf numFmtId="38" fontId="11" fillId="0" borderId="0" xfId="1" applyNumberFormat="1" applyFont="1" applyAlignment="1">
      <alignment vertical="center"/>
    </xf>
    <xf numFmtId="38" fontId="11" fillId="0" borderId="0" xfId="1" applyNumberFormat="1" applyFont="1" applyBorder="1" applyAlignment="1">
      <alignment vertical="center"/>
    </xf>
    <xf numFmtId="38" fontId="11" fillId="0" borderId="1" xfId="1" applyNumberFormat="1" applyFont="1" applyFill="1" applyBorder="1"/>
    <xf numFmtId="38" fontId="11" fillId="0" borderId="1" xfId="1" applyNumberFormat="1" applyFont="1" applyBorder="1" applyAlignment="1">
      <alignment vertical="center"/>
    </xf>
    <xf numFmtId="3" fontId="13" fillId="0" borderId="0" xfId="0" applyNumberFormat="1" applyFont="1" applyBorder="1" applyAlignment="1">
      <alignment horizontal="center"/>
    </xf>
    <xf numFmtId="170" fontId="13" fillId="0" borderId="0" xfId="0" applyNumberFormat="1" applyFont="1" applyBorder="1" applyAlignment="1">
      <alignment horizontal="center"/>
    </xf>
    <xf numFmtId="3" fontId="74" fillId="0" borderId="0" xfId="0" applyNumberFormat="1" applyFont="1" applyBorder="1" applyAlignment="1">
      <alignment horizontal="center"/>
    </xf>
    <xf numFmtId="170" fontId="74" fillId="0" borderId="0" xfId="0" applyNumberFormat="1" applyFont="1" applyBorder="1" applyAlignment="1">
      <alignment horizontal="center"/>
    </xf>
    <xf numFmtId="38" fontId="64" fillId="0" borderId="0" xfId="1" applyNumberFormat="1" applyFont="1" applyBorder="1"/>
    <xf numFmtId="0" fontId="75" fillId="0" borderId="0" xfId="0" quotePrefix="1" applyFont="1" applyFill="1" applyBorder="1" applyAlignment="1">
      <alignment horizontal="left"/>
    </xf>
    <xf numFmtId="0" fontId="75" fillId="0" borderId="0" xfId="0" quotePrefix="1" applyFont="1" applyBorder="1" applyAlignment="1">
      <alignment horizontal="left"/>
    </xf>
    <xf numFmtId="0" fontId="11" fillId="0" borderId="0" xfId="0" quotePrefix="1" applyFont="1" applyAlignment="1">
      <alignment horizontal="left"/>
    </xf>
    <xf numFmtId="170" fontId="12" fillId="0" borderId="0" xfId="0" applyNumberFormat="1" applyFont="1"/>
    <xf numFmtId="4" fontId="12" fillId="0" borderId="0" xfId="0" applyNumberFormat="1" applyFont="1" applyBorder="1"/>
    <xf numFmtId="3" fontId="73" fillId="0" borderId="0" xfId="0" applyNumberFormat="1" applyFont="1"/>
    <xf numFmtId="3" fontId="63" fillId="0" borderId="0" xfId="0" applyNumberFormat="1" applyFont="1" applyFill="1"/>
    <xf numFmtId="0" fontId="24" fillId="0" borderId="0" xfId="0" quotePrefix="1" applyFont="1" applyAlignment="1">
      <alignment horizontal="left"/>
    </xf>
    <xf numFmtId="170" fontId="63" fillId="0" borderId="0" xfId="0" applyNumberFormat="1" applyFont="1"/>
    <xf numFmtId="0" fontId="6" fillId="0" borderId="0" xfId="0" quotePrefix="1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0" fillId="5" borderId="0" xfId="0" applyFill="1"/>
    <xf numFmtId="0" fontId="64" fillId="0" borderId="0" xfId="0" applyFont="1"/>
    <xf numFmtId="38" fontId="12" fillId="0" borderId="0" xfId="1" applyNumberFormat="1" applyFont="1" applyFill="1"/>
    <xf numFmtId="3" fontId="63" fillId="0" borderId="0" xfId="0" applyNumberFormat="1" applyFont="1" applyBorder="1"/>
    <xf numFmtId="1" fontId="63" fillId="0" borderId="0" xfId="0" quotePrefix="1" applyNumberFormat="1" applyFont="1" applyAlignment="1">
      <alignment horizontal="right"/>
    </xf>
    <xf numFmtId="38" fontId="63" fillId="5" borderId="0" xfId="0" applyNumberFormat="1" applyFont="1" applyFill="1" applyAlignment="1">
      <alignment horizontal="right"/>
    </xf>
    <xf numFmtId="166" fontId="63" fillId="0" borderId="0" xfId="0" applyNumberFormat="1" applyFont="1" applyFill="1" applyAlignment="1">
      <alignment horizontal="right"/>
    </xf>
    <xf numFmtId="1" fontId="63" fillId="0" borderId="0" xfId="0" applyNumberFormat="1" applyFont="1" applyBorder="1" applyAlignment="1">
      <alignment horizontal="right"/>
    </xf>
    <xf numFmtId="38" fontId="63" fillId="0" borderId="0" xfId="0" applyNumberFormat="1" applyFont="1" applyAlignment="1">
      <alignment horizontal="right"/>
    </xf>
    <xf numFmtId="3" fontId="63" fillId="0" borderId="0" xfId="0" applyNumberFormat="1" applyFont="1" applyFill="1" applyBorder="1"/>
    <xf numFmtId="166" fontId="63" fillId="0" borderId="0" xfId="0" applyNumberFormat="1" applyFont="1" applyAlignment="1">
      <alignment horizontal="right"/>
    </xf>
    <xf numFmtId="170" fontId="63" fillId="0" borderId="0" xfId="0" applyNumberFormat="1" applyFont="1" applyFill="1"/>
    <xf numFmtId="1" fontId="64" fillId="0" borderId="0" xfId="0" applyNumberFormat="1" applyFont="1"/>
    <xf numFmtId="3" fontId="24" fillId="0" borderId="0" xfId="0" quotePrefix="1" applyNumberFormat="1" applyFont="1" applyAlignment="1">
      <alignment horizontal="right"/>
    </xf>
    <xf numFmtId="3" fontId="63" fillId="0" borderId="0" xfId="0" quotePrefix="1" applyNumberFormat="1" applyFont="1" applyAlignment="1">
      <alignment horizontal="right"/>
    </xf>
    <xf numFmtId="0" fontId="23" fillId="0" borderId="0" xfId="0" quotePrefix="1" applyFont="1" applyFill="1" applyAlignment="1">
      <alignment horizontal="right"/>
    </xf>
    <xf numFmtId="38" fontId="11" fillId="0" borderId="0" xfId="1" applyNumberFormat="1" applyFont="1"/>
    <xf numFmtId="3" fontId="64" fillId="0" borderId="0" xfId="0" applyNumberFormat="1" applyFont="1" applyFill="1" applyAlignment="1">
      <alignment horizontal="right"/>
    </xf>
    <xf numFmtId="3" fontId="64" fillId="0" borderId="0" xfId="0" applyNumberFormat="1" applyFont="1" applyFill="1" applyAlignment="1">
      <alignment vertical="center"/>
    </xf>
    <xf numFmtId="3" fontId="36" fillId="0" borderId="0" xfId="0" quotePrefix="1" applyNumberFormat="1" applyFont="1" applyAlignment="1">
      <alignment horizontal="center"/>
    </xf>
    <xf numFmtId="3" fontId="40" fillId="0" borderId="0" xfId="0" quotePrefix="1" applyNumberFormat="1" applyFont="1" applyAlignment="1">
      <alignment horizontal="center"/>
    </xf>
    <xf numFmtId="0" fontId="13" fillId="0" borderId="0" xfId="0" quotePrefix="1" applyFont="1" applyAlignment="1">
      <alignment horizontal="center"/>
    </xf>
    <xf numFmtId="0" fontId="17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38" fontId="73" fillId="0" borderId="0" xfId="0" applyNumberFormat="1" applyFont="1" applyFill="1" applyAlignment="1">
      <alignment horizontal="right"/>
    </xf>
    <xf numFmtId="0" fontId="52" fillId="5" borderId="0" xfId="0" applyFont="1" applyFill="1"/>
    <xf numFmtId="0" fontId="9" fillId="5" borderId="0" xfId="0" applyFont="1" applyFill="1" applyAlignment="1">
      <alignment horizontal="center"/>
    </xf>
    <xf numFmtId="0" fontId="9" fillId="5" borderId="0" xfId="0" applyFont="1" applyFill="1"/>
    <xf numFmtId="0" fontId="63" fillId="0" borderId="4" xfId="0" applyFont="1" applyFill="1" applyBorder="1"/>
    <xf numFmtId="0" fontId="63" fillId="0" borderId="6" xfId="0" applyFont="1" applyFill="1" applyBorder="1"/>
    <xf numFmtId="0" fontId="63" fillId="0" borderId="4" xfId="0" applyFont="1" applyBorder="1"/>
    <xf numFmtId="0" fontId="63" fillId="0" borderId="6" xfId="0" applyFont="1" applyBorder="1"/>
    <xf numFmtId="0" fontId="76" fillId="0" borderId="0" xfId="0" applyFont="1"/>
    <xf numFmtId="0" fontId="63" fillId="0" borderId="0" xfId="0" applyFont="1" applyBorder="1"/>
    <xf numFmtId="0" fontId="63" fillId="0" borderId="0" xfId="0" applyFont="1" applyAlignment="1">
      <alignment horizontal="right"/>
    </xf>
    <xf numFmtId="0" fontId="76" fillId="0" borderId="0" xfId="0" applyFont="1" applyBorder="1"/>
    <xf numFmtId="0" fontId="77" fillId="0" borderId="0" xfId="0" applyFont="1"/>
    <xf numFmtId="0" fontId="6" fillId="5" borderId="0" xfId="0" quotePrefix="1" applyFont="1" applyFill="1" applyAlignment="1">
      <alignment horizontal="left"/>
    </xf>
    <xf numFmtId="0" fontId="38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5" fillId="0" borderId="0" xfId="0" applyFont="1" applyFill="1" applyBorder="1"/>
    <xf numFmtId="1" fontId="11" fillId="0" borderId="0" xfId="0" applyNumberFormat="1" applyFont="1" applyFill="1" applyBorder="1"/>
    <xf numFmtId="2" fontId="11" fillId="0" borderId="0" xfId="0" applyNumberFormat="1" applyFont="1" applyFill="1" applyBorder="1"/>
    <xf numFmtId="3" fontId="13" fillId="5" borderId="3" xfId="0" quotePrefix="1" applyNumberFormat="1" applyFont="1" applyFill="1" applyBorder="1" applyAlignment="1">
      <alignment horizontal="left"/>
    </xf>
    <xf numFmtId="3" fontId="64" fillId="0" borderId="0" xfId="0" applyNumberFormat="1" applyFont="1" applyBorder="1"/>
    <xf numFmtId="3" fontId="13" fillId="0" borderId="3" xfId="0" quotePrefix="1" applyNumberFormat="1" applyFont="1" applyBorder="1" applyAlignment="1">
      <alignment horizontal="left"/>
    </xf>
    <xf numFmtId="0" fontId="11" fillId="0" borderId="16" xfId="0" applyFont="1" applyBorder="1"/>
    <xf numFmtId="3" fontId="13" fillId="0" borderId="16" xfId="0" applyNumberFormat="1" applyFont="1" applyBorder="1" applyAlignment="1">
      <alignment horizontal="center"/>
    </xf>
    <xf numFmtId="38" fontId="11" fillId="0" borderId="16" xfId="1" applyNumberFormat="1" applyFont="1" applyBorder="1"/>
    <xf numFmtId="0" fontId="15" fillId="0" borderId="16" xfId="0" applyFont="1" applyBorder="1"/>
    <xf numFmtId="0" fontId="11" fillId="0" borderId="16" xfId="0" applyFont="1" applyBorder="1" applyAlignment="1">
      <alignment horizontal="right"/>
    </xf>
    <xf numFmtId="0" fontId="12" fillId="0" borderId="16" xfId="0" applyFont="1" applyBorder="1"/>
    <xf numFmtId="0" fontId="11" fillId="0" borderId="17" xfId="0" applyFont="1" applyBorder="1"/>
    <xf numFmtId="0" fontId="18" fillId="0" borderId="16" xfId="0" applyFont="1" applyBorder="1"/>
    <xf numFmtId="0" fontId="32" fillId="0" borderId="16" xfId="0" applyFont="1" applyBorder="1"/>
    <xf numFmtId="0" fontId="11" fillId="0" borderId="18" xfId="0" applyFont="1" applyBorder="1"/>
    <xf numFmtId="0" fontId="41" fillId="4" borderId="18" xfId="0" applyFont="1" applyFill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Fill="1" applyBorder="1"/>
    <xf numFmtId="0" fontId="11" fillId="0" borderId="20" xfId="0" applyFont="1" applyFill="1" applyBorder="1"/>
    <xf numFmtId="0" fontId="11" fillId="0" borderId="19" xfId="0" applyFont="1" applyBorder="1"/>
    <xf numFmtId="0" fontId="11" fillId="0" borderId="20" xfId="0" applyFont="1" applyBorder="1"/>
    <xf numFmtId="3" fontId="13" fillId="0" borderId="18" xfId="0" applyNumberFormat="1" applyFont="1" applyBorder="1" applyAlignment="1">
      <alignment horizontal="center"/>
    </xf>
    <xf numFmtId="170" fontId="13" fillId="0" borderId="18" xfId="0" applyNumberFormat="1" applyFont="1" applyBorder="1" applyAlignment="1">
      <alignment horizontal="center"/>
    </xf>
    <xf numFmtId="38" fontId="11" fillId="0" borderId="18" xfId="1" applyNumberFormat="1" applyFont="1" applyBorder="1"/>
    <xf numFmtId="0" fontId="15" fillId="0" borderId="18" xfId="0" applyFont="1" applyBorder="1"/>
    <xf numFmtId="0" fontId="11" fillId="0" borderId="18" xfId="0" applyFont="1" applyBorder="1" applyAlignment="1">
      <alignment horizontal="right"/>
    </xf>
    <xf numFmtId="0" fontId="12" fillId="0" borderId="18" xfId="0" applyFont="1" applyBorder="1"/>
    <xf numFmtId="0" fontId="11" fillId="0" borderId="21" xfId="0" applyFont="1" applyBorder="1"/>
    <xf numFmtId="0" fontId="18" fillId="0" borderId="18" xfId="0" applyFont="1" applyBorder="1"/>
    <xf numFmtId="0" fontId="32" fillId="0" borderId="18" xfId="0" applyFont="1" applyBorder="1"/>
    <xf numFmtId="0" fontId="41" fillId="0" borderId="16" xfId="0" applyFont="1" applyFill="1" applyBorder="1" applyAlignment="1">
      <alignment horizontal="center"/>
    </xf>
    <xf numFmtId="3" fontId="11" fillId="0" borderId="16" xfId="0" applyNumberFormat="1" applyFont="1" applyBorder="1"/>
    <xf numFmtId="3" fontId="40" fillId="0" borderId="16" xfId="0" quotePrefix="1" applyNumberFormat="1" applyFont="1" applyBorder="1" applyAlignment="1">
      <alignment horizontal="right"/>
    </xf>
    <xf numFmtId="1" fontId="24" fillId="5" borderId="0" xfId="0" quotePrefix="1" applyNumberFormat="1" applyFont="1" applyFill="1" applyAlignment="1">
      <alignment horizontal="left"/>
    </xf>
    <xf numFmtId="3" fontId="63" fillId="5" borderId="0" xfId="0" applyNumberFormat="1" applyFont="1" applyFill="1"/>
    <xf numFmtId="0" fontId="24" fillId="5" borderId="0" xfId="0" quotePrefix="1" applyFont="1" applyFill="1" applyAlignment="1">
      <alignment horizontal="left"/>
    </xf>
    <xf numFmtId="3" fontId="48" fillId="5" borderId="0" xfId="0" applyNumberFormat="1" applyFont="1" applyFill="1" applyBorder="1" applyProtection="1">
      <protection locked="0"/>
    </xf>
    <xf numFmtId="3" fontId="11" fillId="5" borderId="0" xfId="0" applyNumberFormat="1" applyFont="1" applyFill="1"/>
    <xf numFmtId="3" fontId="9" fillId="5" borderId="0" xfId="0" quotePrefix="1" applyNumberFormat="1" applyFont="1" applyFill="1" applyAlignment="1">
      <alignment horizontal="right"/>
    </xf>
    <xf numFmtId="3" fontId="13" fillId="0" borderId="0" xfId="0" quotePrefix="1" applyNumberFormat="1" applyFont="1" applyAlignment="1">
      <alignment horizontal="left"/>
    </xf>
    <xf numFmtId="1" fontId="50" fillId="0" borderId="4" xfId="0" applyNumberFormat="1" applyFont="1" applyFill="1" applyBorder="1"/>
    <xf numFmtId="1" fontId="50" fillId="0" borderId="6" xfId="0" applyNumberFormat="1" applyFont="1" applyFill="1" applyBorder="1"/>
    <xf numFmtId="1" fontId="63" fillId="0" borderId="0" xfId="0" applyNumberFormat="1" applyFont="1" applyFill="1" applyBorder="1"/>
    <xf numFmtId="1" fontId="50" fillId="0" borderId="0" xfId="0" applyNumberFormat="1" applyFont="1" applyFill="1" applyBorder="1"/>
    <xf numFmtId="1" fontId="63" fillId="0" borderId="1" xfId="0" applyNumberFormat="1" applyFont="1" applyFill="1" applyBorder="1"/>
    <xf numFmtId="0" fontId="1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11" fillId="0" borderId="13" xfId="0" applyFont="1" applyFill="1" applyBorder="1"/>
    <xf numFmtId="0" fontId="11" fillId="0" borderId="15" xfId="0" applyFont="1" applyFill="1" applyBorder="1"/>
    <xf numFmtId="0" fontId="11" fillId="0" borderId="13" xfId="0" applyFont="1" applyBorder="1"/>
    <xf numFmtId="0" fontId="14" fillId="0" borderId="0" xfId="0" applyFont="1" applyFill="1"/>
    <xf numFmtId="0" fontId="13" fillId="5" borderId="0" xfId="0" applyFont="1" applyFill="1" applyAlignment="1">
      <alignment horizontal="left"/>
    </xf>
    <xf numFmtId="0" fontId="21" fillId="5" borderId="0" xfId="0" applyFont="1" applyFill="1" applyAlignment="1">
      <alignment horizontal="left"/>
    </xf>
    <xf numFmtId="170" fontId="21" fillId="5" borderId="0" xfId="0" applyNumberFormat="1" applyFont="1" applyFill="1" applyAlignment="1">
      <alignment horizontal="left"/>
    </xf>
    <xf numFmtId="0" fontId="13" fillId="0" borderId="18" xfId="0" applyFont="1" applyBorder="1" applyAlignment="1">
      <alignment horizontal="center"/>
    </xf>
    <xf numFmtId="3" fontId="41" fillId="0" borderId="0" xfId="0" quotePrefix="1" applyNumberFormat="1" applyFont="1" applyAlignment="1">
      <alignment horizontal="center"/>
    </xf>
    <xf numFmtId="0" fontId="41" fillId="0" borderId="0" xfId="0" applyFont="1" applyFill="1" applyBorder="1" applyAlignment="1">
      <alignment horizontal="center"/>
    </xf>
    <xf numFmtId="1" fontId="63" fillId="0" borderId="0" xfId="0" quotePrefix="1" applyNumberFormat="1" applyFont="1" applyFill="1" applyAlignment="1">
      <alignment horizontal="right"/>
    </xf>
    <xf numFmtId="0" fontId="21" fillId="0" borderId="0" xfId="0" applyFont="1" applyFill="1" applyAlignment="1">
      <alignment horizontal="left"/>
    </xf>
    <xf numFmtId="14" fontId="13" fillId="5" borderId="0" xfId="0" applyNumberFormat="1" applyFont="1" applyFill="1"/>
    <xf numFmtId="0" fontId="78" fillId="6" borderId="3" xfId="0" applyFont="1" applyFill="1" applyBorder="1" applyAlignment="1">
      <alignment horizontal="left"/>
    </xf>
    <xf numFmtId="0" fontId="78" fillId="6" borderId="3" xfId="0" quotePrefix="1" applyFont="1" applyFill="1" applyBorder="1" applyAlignment="1">
      <alignment horizontal="left"/>
    </xf>
    <xf numFmtId="1" fontId="63" fillId="5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center"/>
    </xf>
    <xf numFmtId="3" fontId="64" fillId="5" borderId="0" xfId="0" applyNumberFormat="1" applyFont="1" applyFill="1" applyBorder="1"/>
    <xf numFmtId="3" fontId="64" fillId="5" borderId="0" xfId="0" applyNumberFormat="1" applyFont="1" applyFill="1" applyBorder="1" applyAlignment="1" applyProtection="1">
      <alignment horizontal="right"/>
      <protection locked="0"/>
    </xf>
    <xf numFmtId="3" fontId="64" fillId="5" borderId="0" xfId="0" applyNumberFormat="1" applyFont="1" applyFill="1"/>
    <xf numFmtId="3" fontId="64" fillId="5" borderId="0" xfId="0" applyNumberFormat="1" applyFont="1" applyFill="1" applyAlignment="1" applyProtection="1">
      <alignment horizontal="right"/>
      <protection locked="0"/>
    </xf>
    <xf numFmtId="0" fontId="28" fillId="0" borderId="3" xfId="0" quotePrefix="1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Alignment="1">
      <alignment horizontal="center" vertical="center"/>
    </xf>
    <xf numFmtId="0" fontId="21" fillId="0" borderId="0" xfId="0" quotePrefix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0" fontId="21" fillId="0" borderId="0" xfId="0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" fontId="21" fillId="0" borderId="0" xfId="0" applyNumberFormat="1" applyFont="1" applyAlignment="1">
      <alignment horizontal="left"/>
    </xf>
    <xf numFmtId="0" fontId="8" fillId="5" borderId="0" xfId="0" quotePrefix="1" applyFont="1" applyFill="1" applyAlignment="1">
      <alignment horizontal="left"/>
    </xf>
    <xf numFmtId="0" fontId="41" fillId="4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9" fillId="0" borderId="22" xfId="0" applyFont="1" applyBorder="1"/>
    <xf numFmtId="0" fontId="41" fillId="4" borderId="22" xfId="0" applyFont="1" applyFill="1" applyBorder="1" applyAlignment="1">
      <alignment horizontal="center"/>
    </xf>
    <xf numFmtId="0" fontId="11" fillId="0" borderId="22" xfId="0" applyFont="1" applyBorder="1"/>
    <xf numFmtId="0" fontId="13" fillId="0" borderId="22" xfId="0" applyFont="1" applyBorder="1" applyAlignment="1">
      <alignment horizontal="center"/>
    </xf>
    <xf numFmtId="0" fontId="9" fillId="0" borderId="22" xfId="0" applyFont="1" applyFill="1" applyBorder="1"/>
    <xf numFmtId="0" fontId="9" fillId="0" borderId="23" xfId="0" applyFont="1" applyFill="1" applyBorder="1"/>
    <xf numFmtId="0" fontId="9" fillId="0" borderId="23" xfId="0" applyFont="1" applyBorder="1"/>
    <xf numFmtId="0" fontId="22" fillId="0" borderId="22" xfId="0" applyFont="1" applyBorder="1"/>
    <xf numFmtId="0" fontId="58" fillId="0" borderId="22" xfId="0" applyFont="1" applyBorder="1"/>
    <xf numFmtId="1" fontId="50" fillId="0" borderId="15" xfId="0" applyNumberFormat="1" applyFont="1" applyFill="1" applyBorder="1"/>
    <xf numFmtId="0" fontId="9" fillId="0" borderId="22" xfId="0" applyFont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41" fillId="4" borderId="24" xfId="0" applyFont="1" applyFill="1" applyBorder="1" applyAlignment="1">
      <alignment horizontal="center"/>
    </xf>
    <xf numFmtId="0" fontId="41" fillId="0" borderId="22" xfId="0" applyFont="1" applyFill="1" applyBorder="1" applyAlignment="1">
      <alignment horizontal="center"/>
    </xf>
    <xf numFmtId="3" fontId="11" fillId="0" borderId="22" xfId="0" applyNumberFormat="1" applyFont="1" applyBorder="1"/>
    <xf numFmtId="0" fontId="11" fillId="0" borderId="22" xfId="0" applyFont="1" applyFill="1" applyBorder="1"/>
    <xf numFmtId="0" fontId="11" fillId="0" borderId="22" xfId="0" applyFont="1" applyBorder="1" applyAlignment="1">
      <alignment horizontal="center"/>
    </xf>
    <xf numFmtId="165" fontId="9" fillId="0" borderId="0" xfId="0" applyNumberFormat="1" applyFont="1" applyFill="1" applyBorder="1"/>
    <xf numFmtId="165" fontId="9" fillId="0" borderId="1" xfId="0" applyNumberFormat="1" applyFont="1" applyFill="1" applyBorder="1"/>
    <xf numFmtId="165" fontId="22" fillId="0" borderId="0" xfId="0" applyNumberFormat="1" applyFont="1"/>
    <xf numFmtId="3" fontId="13" fillId="0" borderId="0" xfId="0" quotePrefix="1" applyNumberFormat="1" applyFont="1" applyAlignment="1">
      <alignment horizontal="center"/>
    </xf>
    <xf numFmtId="0" fontId="11" fillId="0" borderId="23" xfId="0" applyFont="1" applyFill="1" applyBorder="1"/>
    <xf numFmtId="0" fontId="11" fillId="0" borderId="23" xfId="0" applyFont="1" applyBorder="1"/>
    <xf numFmtId="0" fontId="41" fillId="4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quotePrefix="1" applyNumberFormat="1" applyFont="1" applyFill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3" fontId="23" fillId="5" borderId="0" xfId="0" applyNumberFormat="1" applyFont="1" applyFill="1"/>
    <xf numFmtId="3" fontId="13" fillId="5" borderId="0" xfId="0" applyNumberFormat="1" applyFont="1" applyFill="1"/>
    <xf numFmtId="170" fontId="48" fillId="0" borderId="0" xfId="0" applyNumberFormat="1" applyFont="1" applyBorder="1" applyProtection="1">
      <protection locked="0"/>
    </xf>
    <xf numFmtId="0" fontId="19" fillId="5" borderId="0" xfId="0" quotePrefix="1" applyFont="1" applyFill="1" applyAlignment="1">
      <alignment horizontal="left"/>
    </xf>
    <xf numFmtId="3" fontId="12" fillId="5" borderId="0" xfId="0" applyNumberFormat="1" applyFont="1" applyFill="1"/>
    <xf numFmtId="166" fontId="9" fillId="0" borderId="1" xfId="0" applyNumberFormat="1" applyFont="1" applyFill="1" applyBorder="1"/>
    <xf numFmtId="166" fontId="9" fillId="0" borderId="1" xfId="0" applyNumberFormat="1" applyFont="1" applyBorder="1" applyAlignment="1">
      <alignment horizontal="center"/>
    </xf>
    <xf numFmtId="166" fontId="22" fillId="0" borderId="1" xfId="0" applyNumberFormat="1" applyFont="1" applyBorder="1" applyAlignment="1">
      <alignment horizontal="center"/>
    </xf>
    <xf numFmtId="166" fontId="22" fillId="0" borderId="0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/>
    </xf>
    <xf numFmtId="170" fontId="12" fillId="0" borderId="0" xfId="0" applyNumberFormat="1" applyFont="1" applyFill="1" applyAlignment="1" applyProtection="1">
      <alignment horizontal="right"/>
      <protection locked="0"/>
    </xf>
    <xf numFmtId="170" fontId="64" fillId="5" borderId="0" xfId="0" applyNumberFormat="1" applyFont="1" applyFill="1" applyAlignment="1" applyProtection="1">
      <alignment horizontal="right"/>
      <protection locked="0"/>
    </xf>
    <xf numFmtId="0" fontId="80" fillId="5" borderId="0" xfId="0" applyFont="1" applyFill="1"/>
    <xf numFmtId="1" fontId="21" fillId="0" borderId="0" xfId="0" quotePrefix="1" applyNumberFormat="1" applyFont="1" applyFill="1" applyBorder="1" applyAlignment="1">
      <alignment horizontal="left"/>
    </xf>
    <xf numFmtId="3" fontId="64" fillId="6" borderId="0" xfId="0" applyNumberFormat="1" applyFont="1" applyFill="1" applyAlignment="1" applyProtection="1">
      <alignment horizontal="right"/>
      <protection locked="0"/>
    </xf>
    <xf numFmtId="170" fontId="64" fillId="6" borderId="0" xfId="0" applyNumberFormat="1" applyFont="1" applyFill="1" applyAlignment="1" applyProtection="1">
      <alignment horizontal="right"/>
      <protection locked="0"/>
    </xf>
    <xf numFmtId="170" fontId="9" fillId="6" borderId="0" xfId="0" applyNumberFormat="1" applyFont="1" applyFill="1"/>
    <xf numFmtId="0" fontId="0" fillId="0" borderId="0" xfId="0" quotePrefix="1" applyAlignment="1">
      <alignment horizontal="left"/>
    </xf>
    <xf numFmtId="14" fontId="8" fillId="0" borderId="0" xfId="0" applyNumberFormat="1" applyFont="1" applyAlignment="1">
      <alignment horizontal="center"/>
    </xf>
    <xf numFmtId="0" fontId="81" fillId="0" borderId="25" xfId="47" quotePrefix="1" applyFont="1" applyFill="1" applyBorder="1" applyAlignment="1">
      <alignment horizontal="left"/>
    </xf>
    <xf numFmtId="3" fontId="9" fillId="5" borderId="0" xfId="0" applyNumberFormat="1" applyFont="1" applyFill="1"/>
    <xf numFmtId="0" fontId="80" fillId="5" borderId="0" xfId="0" quotePrefix="1" applyFont="1" applyFill="1" applyAlignment="1">
      <alignment horizontal="left"/>
    </xf>
    <xf numFmtId="3" fontId="62" fillId="5" borderId="14" xfId="0" quotePrefix="1" applyNumberFormat="1" applyFont="1" applyFill="1" applyBorder="1" applyAlignment="1">
      <alignment horizontal="center"/>
    </xf>
    <xf numFmtId="3" fontId="62" fillId="5" borderId="7" xfId="0" applyNumberFormat="1" applyFont="1" applyFill="1" applyBorder="1" applyAlignment="1">
      <alignment horizontal="center"/>
    </xf>
    <xf numFmtId="3" fontId="62" fillId="5" borderId="8" xfId="0" applyNumberFormat="1" applyFont="1" applyFill="1" applyBorder="1" applyAlignment="1">
      <alignment horizontal="center"/>
    </xf>
    <xf numFmtId="3" fontId="8" fillId="5" borderId="14" xfId="0" quotePrefix="1" applyNumberFormat="1" applyFont="1" applyFill="1" applyBorder="1" applyAlignment="1">
      <alignment horizontal="center"/>
    </xf>
    <xf numFmtId="3" fontId="8" fillId="5" borderId="7" xfId="0" applyNumberFormat="1" applyFont="1" applyFill="1" applyBorder="1" applyAlignment="1">
      <alignment horizontal="center"/>
    </xf>
    <xf numFmtId="3" fontId="8" fillId="5" borderId="8" xfId="0" applyNumberFormat="1" applyFont="1" applyFill="1" applyBorder="1" applyAlignment="1">
      <alignment horizontal="center"/>
    </xf>
  </cellXfs>
  <cellStyles count="48">
    <cellStyle name="Comma" xfId="1" builtinId="3"/>
    <cellStyle name="Normal" xfId="0" builtinId="0"/>
    <cellStyle name="Normal 2" xfId="14"/>
    <cellStyle name="Normal 2 2" xfId="3"/>
    <cellStyle name="Normal 2 2 2" xfId="6"/>
    <cellStyle name="Normal 2 2 2 2" xfId="7"/>
    <cellStyle name="Normal 2 2 2 2 2" xfId="20"/>
    <cellStyle name="Normal 2 2 2 2 3" xfId="30"/>
    <cellStyle name="Normal 2 2 2 3" xfId="11"/>
    <cellStyle name="Normal 2 2 2 3 2" xfId="24"/>
    <cellStyle name="Normal 2 2 2 3 2 2" xfId="44"/>
    <cellStyle name="Normal 2 2 2 3 3" xfId="34"/>
    <cellStyle name="Normal 2 2 2 4" xfId="13"/>
    <cellStyle name="Normal 2 2 2 4 2" xfId="26"/>
    <cellStyle name="Normal 2 2 2 4 2 2" xfId="45"/>
    <cellStyle name="Normal 2 2 2 4 3" xfId="36"/>
    <cellStyle name="Normal 2 2 2 5" xfId="19"/>
    <cellStyle name="Normal 2 2 2 5 2" xfId="40"/>
    <cellStyle name="Normal 2 2 2 6" xfId="27"/>
    <cellStyle name="Normal 2 2 3" xfId="16"/>
    <cellStyle name="Normal 2 2 4" xfId="37"/>
    <cellStyle name="Normal 2 3" xfId="15"/>
    <cellStyle name="Normal 2 3 2" xfId="38"/>
    <cellStyle name="Normal 3" xfId="4"/>
    <cellStyle name="Normal 3 2" xfId="5"/>
    <cellStyle name="Normal 3 2 2" xfId="18"/>
    <cellStyle name="Normal 3 2 3" xfId="29"/>
    <cellStyle name="Normal 3 3" xfId="9"/>
    <cellStyle name="Normal 3 3 2" xfId="22"/>
    <cellStyle name="Normal 3 3 2 2" xfId="42"/>
    <cellStyle name="Normal 3 3 3" xfId="32"/>
    <cellStyle name="Normal 3 4" xfId="8"/>
    <cellStyle name="Normal 3 4 2" xfId="21"/>
    <cellStyle name="Normal 3 4 2 2" xfId="41"/>
    <cellStyle name="Normal 3 4 3" xfId="31"/>
    <cellStyle name="Normal 3 5" xfId="17"/>
    <cellStyle name="Normal 3 5 2" xfId="39"/>
    <cellStyle name="Normal 3 6" xfId="28"/>
    <cellStyle name="Normal 4" xfId="10"/>
    <cellStyle name="Normal 4 2" xfId="23"/>
    <cellStyle name="Normal 4 2 2" xfId="43"/>
    <cellStyle name="Normal 4 3" xfId="33"/>
    <cellStyle name="Normal 5" xfId="12"/>
    <cellStyle name="Normal 5 2" xfId="25"/>
    <cellStyle name="Normal 5 3" xfId="35"/>
    <cellStyle name="Normal 6" xfId="46"/>
    <cellStyle name="Normal_Demand" xfId="47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8</xdr:row>
      <xdr:rowOff>16669</xdr:rowOff>
    </xdr:from>
    <xdr:to>
      <xdr:col>10</xdr:col>
      <xdr:colOff>381000</xdr:colOff>
      <xdr:row>10</xdr:row>
      <xdr:rowOff>164307</xdr:rowOff>
    </xdr:to>
    <xdr:sp macro="" textlink="">
      <xdr:nvSpPr>
        <xdr:cNvPr id="5147" name="Text 4"/>
        <xdr:cNvSpPr txBox="1">
          <a:spLocks noChangeArrowheads="1"/>
        </xdr:cNvSpPr>
      </xdr:nvSpPr>
      <xdr:spPr bwMode="auto">
        <a:xfrm>
          <a:off x="3655219" y="1612107"/>
          <a:ext cx="3119437" cy="481013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MS Sans Serif"/>
            </a:rPr>
            <a:t>DO NOT DELETE ROWS, DUE TO </a:t>
          </a:r>
        </a:p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MS Sans Serif"/>
            </a:rPr>
            <a:t>COLUMN-ARRAYS AT RIGHT !!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209/Wholesale/Sept%202012%20Wholesale%20Forecast_MRM_R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209/Wholesale/201206%20Wholesale%20Forecast-MRM_Re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Wholesale/20131021%20Wholesale%20Budget%20File_MRM_EVL%20Rev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W"/>
      <sheetName val="MWH"/>
      <sheetName val="BR"/>
    </sheetNames>
    <sheetDataSet>
      <sheetData sheetId="0">
        <row r="242">
          <cell r="C242">
            <v>150</v>
          </cell>
          <cell r="D242">
            <v>150</v>
          </cell>
          <cell r="E242">
            <v>150</v>
          </cell>
          <cell r="F242">
            <v>150</v>
          </cell>
          <cell r="G242">
            <v>150</v>
          </cell>
          <cell r="H242">
            <v>150</v>
          </cell>
          <cell r="I242">
            <v>150</v>
          </cell>
          <cell r="J242">
            <v>150</v>
          </cell>
          <cell r="K242">
            <v>150</v>
          </cell>
          <cell r="L242">
            <v>150</v>
          </cell>
          <cell r="M242">
            <v>150</v>
          </cell>
          <cell r="N242">
            <v>150</v>
          </cell>
          <cell r="S242">
            <v>150</v>
          </cell>
          <cell r="T242">
            <v>150</v>
          </cell>
          <cell r="U242">
            <v>150</v>
          </cell>
          <cell r="V242">
            <v>150</v>
          </cell>
          <cell r="W242">
            <v>150</v>
          </cell>
          <cell r="X242">
            <v>150</v>
          </cell>
          <cell r="Y242">
            <v>150</v>
          </cell>
          <cell r="Z242">
            <v>150</v>
          </cell>
          <cell r="AA242">
            <v>150</v>
          </cell>
          <cell r="AB242">
            <v>150</v>
          </cell>
          <cell r="AC242">
            <v>150</v>
          </cell>
          <cell r="AD242">
            <v>150</v>
          </cell>
        </row>
        <row r="282">
          <cell r="C282">
            <v>300</v>
          </cell>
          <cell r="D282">
            <v>300</v>
          </cell>
          <cell r="E282">
            <v>300</v>
          </cell>
          <cell r="F282">
            <v>300</v>
          </cell>
          <cell r="G282">
            <v>300</v>
          </cell>
          <cell r="H282">
            <v>300</v>
          </cell>
          <cell r="I282">
            <v>300</v>
          </cell>
          <cell r="J282">
            <v>300</v>
          </cell>
          <cell r="K282">
            <v>300</v>
          </cell>
          <cell r="L282">
            <v>300</v>
          </cell>
          <cell r="M282">
            <v>300</v>
          </cell>
          <cell r="N282">
            <v>300</v>
          </cell>
          <cell r="S282">
            <v>300</v>
          </cell>
          <cell r="T282">
            <v>300</v>
          </cell>
          <cell r="U282">
            <v>300</v>
          </cell>
          <cell r="V282">
            <v>300</v>
          </cell>
          <cell r="W282">
            <v>300</v>
          </cell>
          <cell r="X282">
            <v>300</v>
          </cell>
          <cell r="Y282">
            <v>300</v>
          </cell>
          <cell r="Z282">
            <v>300</v>
          </cell>
          <cell r="AA282">
            <v>300</v>
          </cell>
          <cell r="AB282">
            <v>300</v>
          </cell>
          <cell r="AC282">
            <v>300</v>
          </cell>
          <cell r="AD282">
            <v>300</v>
          </cell>
        </row>
        <row r="322">
          <cell r="C322">
            <v>125</v>
          </cell>
          <cell r="D322">
            <v>125</v>
          </cell>
          <cell r="E322">
            <v>75</v>
          </cell>
          <cell r="F322">
            <v>50</v>
          </cell>
          <cell r="G322">
            <v>100</v>
          </cell>
          <cell r="H322">
            <v>175</v>
          </cell>
          <cell r="I322">
            <v>175</v>
          </cell>
          <cell r="J322">
            <v>175</v>
          </cell>
          <cell r="K322">
            <v>175</v>
          </cell>
          <cell r="L322">
            <v>100</v>
          </cell>
          <cell r="M322">
            <v>50</v>
          </cell>
          <cell r="N322">
            <v>75</v>
          </cell>
          <cell r="S322">
            <v>0</v>
          </cell>
          <cell r="T322">
            <v>125</v>
          </cell>
          <cell r="U322">
            <v>125</v>
          </cell>
          <cell r="V322">
            <v>75</v>
          </cell>
          <cell r="W322">
            <v>50</v>
          </cell>
          <cell r="X322">
            <v>100</v>
          </cell>
          <cell r="Y322">
            <v>175</v>
          </cell>
          <cell r="Z322">
            <v>175</v>
          </cell>
          <cell r="AA322">
            <v>175</v>
          </cell>
          <cell r="AB322">
            <v>175</v>
          </cell>
          <cell r="AC322">
            <v>100</v>
          </cell>
          <cell r="AD322">
            <v>50</v>
          </cell>
        </row>
        <row r="362">
          <cell r="C362">
            <v>150</v>
          </cell>
          <cell r="D362">
            <v>150</v>
          </cell>
          <cell r="E362">
            <v>150</v>
          </cell>
          <cell r="F362">
            <v>150</v>
          </cell>
          <cell r="G362">
            <v>150</v>
          </cell>
          <cell r="H362">
            <v>150</v>
          </cell>
          <cell r="I362">
            <v>150</v>
          </cell>
          <cell r="J362">
            <v>150</v>
          </cell>
          <cell r="K362">
            <v>150</v>
          </cell>
          <cell r="L362">
            <v>150</v>
          </cell>
          <cell r="M362">
            <v>150</v>
          </cell>
          <cell r="N362">
            <v>150</v>
          </cell>
          <cell r="S362">
            <v>0</v>
          </cell>
          <cell r="T362">
            <v>150</v>
          </cell>
          <cell r="U362">
            <v>150</v>
          </cell>
          <cell r="V362">
            <v>150</v>
          </cell>
          <cell r="W362">
            <v>150</v>
          </cell>
          <cell r="X362">
            <v>150</v>
          </cell>
          <cell r="Y362">
            <v>150</v>
          </cell>
          <cell r="Z362">
            <v>150</v>
          </cell>
          <cell r="AA362">
            <v>150</v>
          </cell>
          <cell r="AB362">
            <v>150</v>
          </cell>
          <cell r="AC362">
            <v>150</v>
          </cell>
          <cell r="AD362">
            <v>150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42">
          <cell r="C642">
            <v>16</v>
          </cell>
          <cell r="D642">
            <v>21</v>
          </cell>
          <cell r="E642">
            <v>21</v>
          </cell>
          <cell r="F642">
            <v>15</v>
          </cell>
          <cell r="G642">
            <v>15</v>
          </cell>
          <cell r="H642">
            <v>15</v>
          </cell>
          <cell r="I642">
            <v>15</v>
          </cell>
          <cell r="J642">
            <v>15</v>
          </cell>
          <cell r="K642">
            <v>15</v>
          </cell>
          <cell r="L642">
            <v>15</v>
          </cell>
          <cell r="M642">
            <v>15</v>
          </cell>
          <cell r="N642">
            <v>15</v>
          </cell>
          <cell r="S642">
            <v>16</v>
          </cell>
          <cell r="T642">
            <v>21</v>
          </cell>
          <cell r="U642">
            <v>16</v>
          </cell>
          <cell r="V642">
            <v>21</v>
          </cell>
          <cell r="W642">
            <v>21</v>
          </cell>
          <cell r="X642">
            <v>15</v>
          </cell>
          <cell r="Y642">
            <v>15</v>
          </cell>
          <cell r="Z642">
            <v>15</v>
          </cell>
          <cell r="AA642">
            <v>15</v>
          </cell>
          <cell r="AB642">
            <v>15</v>
          </cell>
          <cell r="AC642">
            <v>15</v>
          </cell>
          <cell r="AD642">
            <v>15</v>
          </cell>
        </row>
        <row r="722">
          <cell r="C722">
            <v>25</v>
          </cell>
          <cell r="D722">
            <v>25</v>
          </cell>
          <cell r="E722">
            <v>25</v>
          </cell>
          <cell r="F722">
            <v>25</v>
          </cell>
          <cell r="G722">
            <v>25</v>
          </cell>
          <cell r="H722">
            <v>25</v>
          </cell>
          <cell r="I722">
            <v>25</v>
          </cell>
          <cell r="J722">
            <v>25</v>
          </cell>
          <cell r="K722">
            <v>25</v>
          </cell>
          <cell r="L722">
            <v>25</v>
          </cell>
          <cell r="M722">
            <v>25</v>
          </cell>
          <cell r="N722">
            <v>25</v>
          </cell>
          <cell r="S722">
            <v>25</v>
          </cell>
          <cell r="T722">
            <v>25</v>
          </cell>
          <cell r="U722">
            <v>25</v>
          </cell>
          <cell r="V722">
            <v>25</v>
          </cell>
          <cell r="W722">
            <v>25</v>
          </cell>
          <cell r="X722">
            <v>25</v>
          </cell>
          <cell r="Y722">
            <v>25</v>
          </cell>
          <cell r="Z722">
            <v>25</v>
          </cell>
          <cell r="AA722">
            <v>25</v>
          </cell>
          <cell r="AB722">
            <v>25</v>
          </cell>
          <cell r="AC722">
            <v>25</v>
          </cell>
          <cell r="AD722">
            <v>25</v>
          </cell>
        </row>
        <row r="762">
          <cell r="C762">
            <v>37</v>
          </cell>
          <cell r="D762">
            <v>43</v>
          </cell>
          <cell r="E762">
            <v>54</v>
          </cell>
          <cell r="F762">
            <v>58</v>
          </cell>
          <cell r="G762">
            <v>62</v>
          </cell>
          <cell r="H762">
            <v>70</v>
          </cell>
          <cell r="I762">
            <v>86</v>
          </cell>
          <cell r="J762">
            <v>74</v>
          </cell>
          <cell r="K762">
            <v>66</v>
          </cell>
          <cell r="L762">
            <v>64</v>
          </cell>
          <cell r="M762">
            <v>51</v>
          </cell>
          <cell r="N762">
            <v>48</v>
          </cell>
          <cell r="S762">
            <v>44</v>
          </cell>
          <cell r="T762">
            <v>37</v>
          </cell>
          <cell r="U762">
            <v>43</v>
          </cell>
          <cell r="V762">
            <v>54</v>
          </cell>
          <cell r="W762">
            <v>58</v>
          </cell>
          <cell r="X762">
            <v>62</v>
          </cell>
          <cell r="Y762">
            <v>70</v>
          </cell>
          <cell r="Z762">
            <v>86</v>
          </cell>
          <cell r="AA762">
            <v>74</v>
          </cell>
          <cell r="AB762">
            <v>66</v>
          </cell>
          <cell r="AC762">
            <v>64</v>
          </cell>
          <cell r="AD762">
            <v>51</v>
          </cell>
        </row>
        <row r="802">
          <cell r="C802">
            <v>11.407999999999999</v>
          </cell>
          <cell r="D802">
            <v>11.407999999999999</v>
          </cell>
          <cell r="E802">
            <v>11.407999999999999</v>
          </cell>
          <cell r="F802">
            <v>11.407999999999999</v>
          </cell>
          <cell r="G802">
            <v>11.407999999999999</v>
          </cell>
          <cell r="H802">
            <v>11.407999999999999</v>
          </cell>
          <cell r="I802">
            <v>11.407999999999999</v>
          </cell>
          <cell r="J802">
            <v>11.407999999999999</v>
          </cell>
          <cell r="K802">
            <v>11.407999999999999</v>
          </cell>
          <cell r="L802">
            <v>11.407999999999999</v>
          </cell>
          <cell r="M802">
            <v>11.407999999999999</v>
          </cell>
          <cell r="N802">
            <v>11.407999999999999</v>
          </cell>
          <cell r="S802">
            <v>11.21</v>
          </cell>
          <cell r="T802">
            <v>11.21</v>
          </cell>
          <cell r="U802">
            <v>11.21</v>
          </cell>
          <cell r="V802">
            <v>11.21</v>
          </cell>
          <cell r="W802">
            <v>11.21</v>
          </cell>
          <cell r="X802">
            <v>11.21</v>
          </cell>
          <cell r="Y802">
            <v>11.21</v>
          </cell>
          <cell r="Z802">
            <v>11.21</v>
          </cell>
          <cell r="AA802">
            <v>11.21</v>
          </cell>
          <cell r="AB802">
            <v>11.21</v>
          </cell>
          <cell r="AC802">
            <v>11.21</v>
          </cell>
          <cell r="AD802">
            <v>11.21</v>
          </cell>
        </row>
        <row r="842">
          <cell r="C842">
            <v>50</v>
          </cell>
          <cell r="D842">
            <v>50</v>
          </cell>
          <cell r="E842">
            <v>50</v>
          </cell>
          <cell r="F842">
            <v>50</v>
          </cell>
          <cell r="G842">
            <v>50</v>
          </cell>
          <cell r="H842">
            <v>50</v>
          </cell>
          <cell r="I842">
            <v>50</v>
          </cell>
          <cell r="J842">
            <v>50</v>
          </cell>
          <cell r="K842">
            <v>50</v>
          </cell>
          <cell r="L842">
            <v>50</v>
          </cell>
          <cell r="M842">
            <v>50</v>
          </cell>
          <cell r="N842">
            <v>50</v>
          </cell>
          <cell r="S842">
            <v>50</v>
          </cell>
          <cell r="T842">
            <v>50</v>
          </cell>
          <cell r="U842">
            <v>50</v>
          </cell>
          <cell r="V842">
            <v>50</v>
          </cell>
          <cell r="W842">
            <v>50</v>
          </cell>
          <cell r="X842">
            <v>50</v>
          </cell>
          <cell r="Y842">
            <v>50</v>
          </cell>
          <cell r="Z842">
            <v>50</v>
          </cell>
          <cell r="AA842">
            <v>50</v>
          </cell>
          <cell r="AB842">
            <v>50</v>
          </cell>
          <cell r="AC842">
            <v>50</v>
          </cell>
          <cell r="AD842">
            <v>50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82">
          <cell r="C882">
            <v>35</v>
          </cell>
          <cell r="D882">
            <v>35</v>
          </cell>
          <cell r="E882">
            <v>35</v>
          </cell>
          <cell r="F882">
            <v>35</v>
          </cell>
          <cell r="G882">
            <v>35</v>
          </cell>
          <cell r="H882">
            <v>35</v>
          </cell>
          <cell r="I882">
            <v>35</v>
          </cell>
          <cell r="J882">
            <v>35</v>
          </cell>
          <cell r="K882">
            <v>35</v>
          </cell>
          <cell r="L882">
            <v>35</v>
          </cell>
          <cell r="M882">
            <v>35</v>
          </cell>
          <cell r="N882">
            <v>35</v>
          </cell>
          <cell r="S882">
            <v>35</v>
          </cell>
          <cell r="T882">
            <v>35</v>
          </cell>
          <cell r="U882">
            <v>35</v>
          </cell>
          <cell r="V882">
            <v>35</v>
          </cell>
          <cell r="W882">
            <v>35</v>
          </cell>
          <cell r="X882">
            <v>35</v>
          </cell>
          <cell r="Y882">
            <v>35</v>
          </cell>
          <cell r="Z882">
            <v>35</v>
          </cell>
          <cell r="AA882">
            <v>35</v>
          </cell>
          <cell r="AB882">
            <v>35</v>
          </cell>
          <cell r="AC882">
            <v>35</v>
          </cell>
          <cell r="AD882">
            <v>35</v>
          </cell>
        </row>
        <row r="883">
          <cell r="S883">
            <v>35</v>
          </cell>
          <cell r="T883">
            <v>25</v>
          </cell>
          <cell r="U883">
            <v>25</v>
          </cell>
          <cell r="V883">
            <v>25</v>
          </cell>
          <cell r="W883">
            <v>25</v>
          </cell>
          <cell r="X883">
            <v>25</v>
          </cell>
          <cell r="Y883">
            <v>25</v>
          </cell>
          <cell r="Z883">
            <v>25</v>
          </cell>
          <cell r="AA883">
            <v>25</v>
          </cell>
          <cell r="AB883">
            <v>25</v>
          </cell>
          <cell r="AC883">
            <v>25</v>
          </cell>
          <cell r="AD883">
            <v>25</v>
          </cell>
        </row>
        <row r="884">
          <cell r="S884">
            <v>25</v>
          </cell>
          <cell r="T884">
            <v>25</v>
          </cell>
          <cell r="U884">
            <v>25</v>
          </cell>
          <cell r="V884">
            <v>25</v>
          </cell>
          <cell r="W884">
            <v>25</v>
          </cell>
          <cell r="X884">
            <v>25</v>
          </cell>
          <cell r="Y884">
            <v>25</v>
          </cell>
          <cell r="Z884">
            <v>25</v>
          </cell>
          <cell r="AA884">
            <v>25</v>
          </cell>
          <cell r="AB884">
            <v>25</v>
          </cell>
          <cell r="AC884">
            <v>25</v>
          </cell>
          <cell r="AD884">
            <v>25</v>
          </cell>
        </row>
        <row r="885">
          <cell r="S885">
            <v>25</v>
          </cell>
          <cell r="T885">
            <v>25</v>
          </cell>
          <cell r="U885">
            <v>25</v>
          </cell>
          <cell r="V885">
            <v>25</v>
          </cell>
          <cell r="W885">
            <v>25</v>
          </cell>
          <cell r="X885">
            <v>25</v>
          </cell>
          <cell r="Y885">
            <v>25</v>
          </cell>
          <cell r="Z885">
            <v>25</v>
          </cell>
          <cell r="AA885">
            <v>25</v>
          </cell>
          <cell r="AB885">
            <v>25</v>
          </cell>
          <cell r="AC885">
            <v>25</v>
          </cell>
          <cell r="AD885">
            <v>25</v>
          </cell>
        </row>
        <row r="886">
          <cell r="S886">
            <v>25</v>
          </cell>
          <cell r="T886">
            <v>25</v>
          </cell>
          <cell r="U886">
            <v>25</v>
          </cell>
          <cell r="V886">
            <v>25</v>
          </cell>
          <cell r="W886">
            <v>25</v>
          </cell>
          <cell r="X886">
            <v>25</v>
          </cell>
          <cell r="Y886">
            <v>25</v>
          </cell>
          <cell r="Z886">
            <v>25</v>
          </cell>
          <cell r="AA886">
            <v>25</v>
          </cell>
          <cell r="AB886">
            <v>25</v>
          </cell>
          <cell r="AC886">
            <v>25</v>
          </cell>
          <cell r="AD886">
            <v>25</v>
          </cell>
        </row>
        <row r="887">
          <cell r="S887">
            <v>25</v>
          </cell>
          <cell r="T887">
            <v>25</v>
          </cell>
          <cell r="U887">
            <v>25</v>
          </cell>
          <cell r="V887">
            <v>25</v>
          </cell>
          <cell r="W887">
            <v>25</v>
          </cell>
          <cell r="X887">
            <v>25</v>
          </cell>
          <cell r="Y887">
            <v>25</v>
          </cell>
          <cell r="Z887">
            <v>25</v>
          </cell>
          <cell r="AA887">
            <v>25</v>
          </cell>
          <cell r="AB887">
            <v>25</v>
          </cell>
          <cell r="AC887">
            <v>25</v>
          </cell>
          <cell r="AD887">
            <v>25</v>
          </cell>
        </row>
        <row r="888">
          <cell r="S888">
            <v>25</v>
          </cell>
          <cell r="T888">
            <v>25</v>
          </cell>
          <cell r="U888">
            <v>25</v>
          </cell>
          <cell r="V888">
            <v>25</v>
          </cell>
          <cell r="W888">
            <v>25</v>
          </cell>
          <cell r="X888">
            <v>25</v>
          </cell>
          <cell r="Y888">
            <v>25</v>
          </cell>
          <cell r="Z888">
            <v>25</v>
          </cell>
          <cell r="AA888">
            <v>25</v>
          </cell>
          <cell r="AB888">
            <v>25</v>
          </cell>
          <cell r="AC888">
            <v>25</v>
          </cell>
          <cell r="AD888">
            <v>25</v>
          </cell>
        </row>
        <row r="889">
          <cell r="S889">
            <v>25</v>
          </cell>
          <cell r="T889">
            <v>25</v>
          </cell>
          <cell r="U889">
            <v>25</v>
          </cell>
          <cell r="V889">
            <v>25</v>
          </cell>
          <cell r="W889">
            <v>25</v>
          </cell>
          <cell r="X889">
            <v>25</v>
          </cell>
          <cell r="Y889">
            <v>25</v>
          </cell>
          <cell r="Z889">
            <v>25</v>
          </cell>
          <cell r="AA889">
            <v>25</v>
          </cell>
          <cell r="AB889">
            <v>25</v>
          </cell>
          <cell r="AC889">
            <v>25</v>
          </cell>
          <cell r="AD889">
            <v>25</v>
          </cell>
        </row>
        <row r="890">
          <cell r="S890">
            <v>25</v>
          </cell>
          <cell r="T890">
            <v>25</v>
          </cell>
          <cell r="U890">
            <v>25</v>
          </cell>
          <cell r="V890">
            <v>25</v>
          </cell>
          <cell r="W890">
            <v>25</v>
          </cell>
          <cell r="X890">
            <v>25</v>
          </cell>
          <cell r="Y890">
            <v>25</v>
          </cell>
          <cell r="Z890">
            <v>25</v>
          </cell>
          <cell r="AA890">
            <v>25</v>
          </cell>
          <cell r="AB890">
            <v>25</v>
          </cell>
          <cell r="AC890">
            <v>25</v>
          </cell>
          <cell r="AD890">
            <v>25</v>
          </cell>
        </row>
        <row r="891">
          <cell r="S891">
            <v>25</v>
          </cell>
          <cell r="T891">
            <v>25</v>
          </cell>
          <cell r="U891">
            <v>25</v>
          </cell>
          <cell r="V891">
            <v>25</v>
          </cell>
          <cell r="W891">
            <v>25</v>
          </cell>
          <cell r="X891">
            <v>25</v>
          </cell>
          <cell r="Y891">
            <v>25</v>
          </cell>
          <cell r="Z891">
            <v>25</v>
          </cell>
          <cell r="AA891">
            <v>25</v>
          </cell>
          <cell r="AB891">
            <v>25</v>
          </cell>
          <cell r="AC891">
            <v>25</v>
          </cell>
          <cell r="AD891">
            <v>25</v>
          </cell>
        </row>
        <row r="892">
          <cell r="S892">
            <v>25</v>
          </cell>
          <cell r="T892">
            <v>25</v>
          </cell>
          <cell r="U892">
            <v>25</v>
          </cell>
          <cell r="V892">
            <v>25</v>
          </cell>
          <cell r="W892">
            <v>25</v>
          </cell>
          <cell r="X892">
            <v>25</v>
          </cell>
          <cell r="Y892">
            <v>25</v>
          </cell>
          <cell r="Z892">
            <v>25</v>
          </cell>
          <cell r="AA892">
            <v>25</v>
          </cell>
          <cell r="AB892">
            <v>25</v>
          </cell>
          <cell r="AC892">
            <v>25</v>
          </cell>
          <cell r="AD892">
            <v>25</v>
          </cell>
        </row>
        <row r="893">
          <cell r="S893">
            <v>25</v>
          </cell>
          <cell r="T893">
            <v>25</v>
          </cell>
          <cell r="U893">
            <v>25</v>
          </cell>
          <cell r="V893">
            <v>25</v>
          </cell>
          <cell r="W893">
            <v>25</v>
          </cell>
          <cell r="X893">
            <v>25</v>
          </cell>
          <cell r="Y893">
            <v>25</v>
          </cell>
          <cell r="Z893">
            <v>25</v>
          </cell>
          <cell r="AA893">
            <v>25</v>
          </cell>
          <cell r="AB893">
            <v>25</v>
          </cell>
          <cell r="AC893">
            <v>25</v>
          </cell>
          <cell r="AD893">
            <v>25</v>
          </cell>
        </row>
        <row r="894">
          <cell r="S894">
            <v>25</v>
          </cell>
          <cell r="T894">
            <v>25</v>
          </cell>
          <cell r="U894">
            <v>25</v>
          </cell>
          <cell r="V894">
            <v>25</v>
          </cell>
          <cell r="W894">
            <v>25</v>
          </cell>
          <cell r="X894">
            <v>25</v>
          </cell>
          <cell r="Y894">
            <v>25</v>
          </cell>
          <cell r="Z894">
            <v>25</v>
          </cell>
          <cell r="AA894">
            <v>25</v>
          </cell>
          <cell r="AB894">
            <v>25</v>
          </cell>
          <cell r="AC894">
            <v>25</v>
          </cell>
          <cell r="AD894">
            <v>25</v>
          </cell>
        </row>
        <row r="895">
          <cell r="S895">
            <v>25</v>
          </cell>
          <cell r="T895">
            <v>25</v>
          </cell>
          <cell r="U895">
            <v>25</v>
          </cell>
          <cell r="V895">
            <v>25</v>
          </cell>
          <cell r="W895">
            <v>25</v>
          </cell>
          <cell r="X895">
            <v>25</v>
          </cell>
          <cell r="Y895">
            <v>25</v>
          </cell>
          <cell r="Z895">
            <v>25</v>
          </cell>
          <cell r="AA895">
            <v>25</v>
          </cell>
          <cell r="AB895">
            <v>25</v>
          </cell>
          <cell r="AC895">
            <v>25</v>
          </cell>
          <cell r="AD895">
            <v>25</v>
          </cell>
        </row>
        <row r="896">
          <cell r="S896">
            <v>25</v>
          </cell>
          <cell r="T896">
            <v>25</v>
          </cell>
          <cell r="U896">
            <v>25</v>
          </cell>
          <cell r="V896">
            <v>25</v>
          </cell>
          <cell r="W896">
            <v>25</v>
          </cell>
          <cell r="X896">
            <v>25</v>
          </cell>
          <cell r="Y896">
            <v>25</v>
          </cell>
          <cell r="Z896">
            <v>25</v>
          </cell>
          <cell r="AA896">
            <v>25</v>
          </cell>
          <cell r="AB896">
            <v>25</v>
          </cell>
          <cell r="AC896">
            <v>25</v>
          </cell>
          <cell r="AD896">
            <v>25</v>
          </cell>
        </row>
        <row r="897">
          <cell r="S897">
            <v>25</v>
          </cell>
          <cell r="T897">
            <v>25</v>
          </cell>
          <cell r="U897">
            <v>25</v>
          </cell>
          <cell r="V897">
            <v>25</v>
          </cell>
          <cell r="W897">
            <v>25</v>
          </cell>
          <cell r="X897">
            <v>25</v>
          </cell>
          <cell r="Y897">
            <v>25</v>
          </cell>
          <cell r="Z897">
            <v>25</v>
          </cell>
          <cell r="AA897">
            <v>25</v>
          </cell>
          <cell r="AB897">
            <v>25</v>
          </cell>
          <cell r="AC897">
            <v>25</v>
          </cell>
          <cell r="AD897">
            <v>25</v>
          </cell>
        </row>
        <row r="898">
          <cell r="S898">
            <v>25</v>
          </cell>
          <cell r="T898">
            <v>25</v>
          </cell>
          <cell r="U898">
            <v>25</v>
          </cell>
          <cell r="V898">
            <v>25</v>
          </cell>
          <cell r="W898">
            <v>25</v>
          </cell>
          <cell r="X898">
            <v>25</v>
          </cell>
          <cell r="Y898">
            <v>25</v>
          </cell>
          <cell r="Z898">
            <v>25</v>
          </cell>
          <cell r="AA898">
            <v>25</v>
          </cell>
          <cell r="AB898">
            <v>25</v>
          </cell>
          <cell r="AC898">
            <v>25</v>
          </cell>
          <cell r="AD898">
            <v>25</v>
          </cell>
        </row>
        <row r="899">
          <cell r="S899">
            <v>25</v>
          </cell>
          <cell r="T899">
            <v>25</v>
          </cell>
          <cell r="U899">
            <v>25</v>
          </cell>
          <cell r="V899">
            <v>25</v>
          </cell>
          <cell r="W899">
            <v>25</v>
          </cell>
          <cell r="X899">
            <v>25</v>
          </cell>
          <cell r="Y899">
            <v>25</v>
          </cell>
          <cell r="Z899">
            <v>25</v>
          </cell>
          <cell r="AA899">
            <v>25</v>
          </cell>
          <cell r="AB899">
            <v>25</v>
          </cell>
          <cell r="AC899">
            <v>25</v>
          </cell>
          <cell r="AD899">
            <v>25</v>
          </cell>
        </row>
        <row r="900">
          <cell r="S900">
            <v>25</v>
          </cell>
          <cell r="T900">
            <v>25</v>
          </cell>
          <cell r="U900">
            <v>25</v>
          </cell>
          <cell r="V900">
            <v>25</v>
          </cell>
          <cell r="W900">
            <v>25</v>
          </cell>
          <cell r="X900">
            <v>25</v>
          </cell>
          <cell r="Y900">
            <v>25</v>
          </cell>
          <cell r="Z900">
            <v>25</v>
          </cell>
          <cell r="AA900">
            <v>25</v>
          </cell>
          <cell r="AB900">
            <v>25</v>
          </cell>
          <cell r="AC900">
            <v>25</v>
          </cell>
          <cell r="AD900">
            <v>25</v>
          </cell>
        </row>
        <row r="901">
          <cell r="S901">
            <v>25</v>
          </cell>
          <cell r="T901">
            <v>25</v>
          </cell>
          <cell r="U901">
            <v>25</v>
          </cell>
          <cell r="V901">
            <v>25</v>
          </cell>
          <cell r="W901">
            <v>25</v>
          </cell>
          <cell r="X901">
            <v>25</v>
          </cell>
          <cell r="Y901">
            <v>25</v>
          </cell>
          <cell r="Z901">
            <v>25</v>
          </cell>
          <cell r="AA901">
            <v>25</v>
          </cell>
          <cell r="AB901">
            <v>25</v>
          </cell>
          <cell r="AC901">
            <v>25</v>
          </cell>
          <cell r="AD901">
            <v>25</v>
          </cell>
        </row>
        <row r="902">
          <cell r="S902">
            <v>25</v>
          </cell>
          <cell r="T902">
            <v>25</v>
          </cell>
          <cell r="U902">
            <v>25</v>
          </cell>
          <cell r="V902">
            <v>25</v>
          </cell>
          <cell r="W902">
            <v>25</v>
          </cell>
          <cell r="X902">
            <v>25</v>
          </cell>
          <cell r="Y902">
            <v>25</v>
          </cell>
          <cell r="Z902">
            <v>25</v>
          </cell>
          <cell r="AA902">
            <v>25</v>
          </cell>
          <cell r="AB902">
            <v>25</v>
          </cell>
          <cell r="AC902">
            <v>25</v>
          </cell>
          <cell r="AD902">
            <v>25</v>
          </cell>
        </row>
        <row r="903">
          <cell r="S903">
            <v>25</v>
          </cell>
          <cell r="T903">
            <v>25</v>
          </cell>
          <cell r="U903">
            <v>25</v>
          </cell>
          <cell r="V903">
            <v>25</v>
          </cell>
          <cell r="W903">
            <v>25</v>
          </cell>
          <cell r="X903">
            <v>25</v>
          </cell>
          <cell r="Y903">
            <v>25</v>
          </cell>
          <cell r="Z903">
            <v>25</v>
          </cell>
          <cell r="AA903">
            <v>25</v>
          </cell>
          <cell r="AB903">
            <v>25</v>
          </cell>
          <cell r="AC903">
            <v>25</v>
          </cell>
          <cell r="AD903">
            <v>25</v>
          </cell>
        </row>
        <row r="904">
          <cell r="S904">
            <v>25</v>
          </cell>
          <cell r="T904">
            <v>25</v>
          </cell>
          <cell r="U904">
            <v>25</v>
          </cell>
          <cell r="V904">
            <v>25</v>
          </cell>
          <cell r="W904">
            <v>25</v>
          </cell>
          <cell r="X904">
            <v>25</v>
          </cell>
          <cell r="Y904">
            <v>25</v>
          </cell>
          <cell r="Z904">
            <v>25</v>
          </cell>
          <cell r="AA904">
            <v>25</v>
          </cell>
          <cell r="AB904">
            <v>25</v>
          </cell>
          <cell r="AC904">
            <v>25</v>
          </cell>
          <cell r="AD904">
            <v>25</v>
          </cell>
        </row>
        <row r="905">
          <cell r="S905">
            <v>25</v>
          </cell>
          <cell r="T905">
            <v>25</v>
          </cell>
          <cell r="U905">
            <v>25</v>
          </cell>
          <cell r="V905">
            <v>25</v>
          </cell>
          <cell r="W905">
            <v>25</v>
          </cell>
          <cell r="X905">
            <v>25</v>
          </cell>
          <cell r="Y905">
            <v>25</v>
          </cell>
          <cell r="Z905">
            <v>25</v>
          </cell>
          <cell r="AA905">
            <v>25</v>
          </cell>
          <cell r="AB905">
            <v>25</v>
          </cell>
          <cell r="AC905">
            <v>25</v>
          </cell>
          <cell r="AD905">
            <v>25</v>
          </cell>
        </row>
        <row r="906">
          <cell r="S906">
            <v>25</v>
          </cell>
          <cell r="T906">
            <v>25</v>
          </cell>
          <cell r="U906">
            <v>25</v>
          </cell>
          <cell r="V906">
            <v>25</v>
          </cell>
          <cell r="W906">
            <v>25</v>
          </cell>
          <cell r="X906">
            <v>25</v>
          </cell>
          <cell r="Y906">
            <v>25</v>
          </cell>
          <cell r="Z906">
            <v>25</v>
          </cell>
          <cell r="AA906">
            <v>25</v>
          </cell>
          <cell r="AB906">
            <v>25</v>
          </cell>
          <cell r="AC906">
            <v>25</v>
          </cell>
          <cell r="AD906">
            <v>25</v>
          </cell>
        </row>
        <row r="907">
          <cell r="S907">
            <v>25</v>
          </cell>
          <cell r="T907">
            <v>25</v>
          </cell>
          <cell r="U907">
            <v>25</v>
          </cell>
          <cell r="V907">
            <v>25</v>
          </cell>
          <cell r="W907">
            <v>25</v>
          </cell>
          <cell r="X907">
            <v>25</v>
          </cell>
          <cell r="Y907">
            <v>25</v>
          </cell>
          <cell r="Z907">
            <v>25</v>
          </cell>
          <cell r="AA907">
            <v>25</v>
          </cell>
          <cell r="AB907">
            <v>25</v>
          </cell>
          <cell r="AC907">
            <v>25</v>
          </cell>
          <cell r="AD907">
            <v>25</v>
          </cell>
        </row>
        <row r="908">
          <cell r="S908">
            <v>25</v>
          </cell>
          <cell r="T908">
            <v>25</v>
          </cell>
          <cell r="U908">
            <v>25</v>
          </cell>
          <cell r="V908">
            <v>25</v>
          </cell>
          <cell r="W908">
            <v>25</v>
          </cell>
          <cell r="X908">
            <v>25</v>
          </cell>
          <cell r="Y908">
            <v>25</v>
          </cell>
          <cell r="Z908">
            <v>25</v>
          </cell>
          <cell r="AA908">
            <v>25</v>
          </cell>
          <cell r="AB908">
            <v>25</v>
          </cell>
          <cell r="AC908">
            <v>25</v>
          </cell>
          <cell r="AD908">
            <v>25</v>
          </cell>
        </row>
        <row r="909">
          <cell r="S909">
            <v>25</v>
          </cell>
          <cell r="T909">
            <v>25</v>
          </cell>
          <cell r="U909">
            <v>25</v>
          </cell>
          <cell r="V909">
            <v>25</v>
          </cell>
          <cell r="W909">
            <v>25</v>
          </cell>
          <cell r="X909">
            <v>25</v>
          </cell>
          <cell r="Y909">
            <v>25</v>
          </cell>
          <cell r="Z909">
            <v>25</v>
          </cell>
          <cell r="AA909">
            <v>25</v>
          </cell>
          <cell r="AB909">
            <v>25</v>
          </cell>
          <cell r="AC909">
            <v>25</v>
          </cell>
          <cell r="AD909">
            <v>25</v>
          </cell>
        </row>
        <row r="910">
          <cell r="S910">
            <v>25</v>
          </cell>
          <cell r="T910">
            <v>25</v>
          </cell>
          <cell r="U910">
            <v>25</v>
          </cell>
          <cell r="V910">
            <v>25</v>
          </cell>
          <cell r="W910">
            <v>25</v>
          </cell>
          <cell r="X910">
            <v>25</v>
          </cell>
          <cell r="Y910">
            <v>25</v>
          </cell>
          <cell r="Z910">
            <v>25</v>
          </cell>
          <cell r="AA910">
            <v>25</v>
          </cell>
          <cell r="AB910">
            <v>25</v>
          </cell>
          <cell r="AC910">
            <v>25</v>
          </cell>
          <cell r="AD910">
            <v>25</v>
          </cell>
        </row>
        <row r="911">
          <cell r="S911">
            <v>25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62">
          <cell r="C962">
            <v>41</v>
          </cell>
          <cell r="D962">
            <v>41</v>
          </cell>
          <cell r="E962">
            <v>41</v>
          </cell>
          <cell r="F962">
            <v>41</v>
          </cell>
          <cell r="G962">
            <v>41</v>
          </cell>
          <cell r="H962">
            <v>41</v>
          </cell>
          <cell r="I962">
            <v>41</v>
          </cell>
          <cell r="J962">
            <v>41</v>
          </cell>
          <cell r="K962">
            <v>41</v>
          </cell>
          <cell r="L962">
            <v>41</v>
          </cell>
          <cell r="M962">
            <v>41</v>
          </cell>
          <cell r="N962">
            <v>41</v>
          </cell>
          <cell r="S962">
            <v>40</v>
          </cell>
          <cell r="T962">
            <v>40</v>
          </cell>
          <cell r="U962">
            <v>40</v>
          </cell>
          <cell r="V962">
            <v>40</v>
          </cell>
          <cell r="W962">
            <v>40</v>
          </cell>
          <cell r="X962">
            <v>40</v>
          </cell>
          <cell r="Y962">
            <v>40</v>
          </cell>
          <cell r="Z962">
            <v>40</v>
          </cell>
          <cell r="AA962">
            <v>40</v>
          </cell>
          <cell r="AB962">
            <v>40</v>
          </cell>
          <cell r="AC962">
            <v>40</v>
          </cell>
          <cell r="AD962">
            <v>40</v>
          </cell>
        </row>
        <row r="1002">
          <cell r="C1002">
            <v>27</v>
          </cell>
          <cell r="D1002">
            <v>16</v>
          </cell>
          <cell r="E1002">
            <v>0</v>
          </cell>
          <cell r="F1002">
            <v>0</v>
          </cell>
          <cell r="G1002">
            <v>10</v>
          </cell>
          <cell r="H1002">
            <v>12</v>
          </cell>
          <cell r="I1002">
            <v>10</v>
          </cell>
          <cell r="J1002">
            <v>10</v>
          </cell>
          <cell r="K1002">
            <v>10</v>
          </cell>
          <cell r="L1002">
            <v>11</v>
          </cell>
          <cell r="M1002">
            <v>7</v>
          </cell>
          <cell r="N1002">
            <v>10</v>
          </cell>
          <cell r="S1002">
            <v>22</v>
          </cell>
          <cell r="T1002">
            <v>30</v>
          </cell>
          <cell r="U1002">
            <v>27</v>
          </cell>
          <cell r="V1002">
            <v>16</v>
          </cell>
          <cell r="W1002">
            <v>0</v>
          </cell>
          <cell r="X1002">
            <v>0</v>
          </cell>
          <cell r="Y1002">
            <v>10</v>
          </cell>
          <cell r="Z1002">
            <v>12</v>
          </cell>
          <cell r="AA1002">
            <v>10</v>
          </cell>
          <cell r="AB1002">
            <v>10</v>
          </cell>
          <cell r="AC1002">
            <v>10</v>
          </cell>
          <cell r="AD1002">
            <v>11</v>
          </cell>
        </row>
        <row r="1042">
          <cell r="C1042">
            <v>5</v>
          </cell>
          <cell r="D1042">
            <v>4</v>
          </cell>
          <cell r="E1042">
            <v>3</v>
          </cell>
          <cell r="F1042">
            <v>3</v>
          </cell>
          <cell r="G1042">
            <v>5</v>
          </cell>
          <cell r="H1042">
            <v>5</v>
          </cell>
          <cell r="I1042">
            <v>5</v>
          </cell>
          <cell r="J1042">
            <v>5</v>
          </cell>
          <cell r="K1042">
            <v>5</v>
          </cell>
          <cell r="L1042">
            <v>4</v>
          </cell>
          <cell r="M1042">
            <v>4</v>
          </cell>
          <cell r="N1042">
            <v>4</v>
          </cell>
          <cell r="S1042">
            <v>3</v>
          </cell>
          <cell r="T1042">
            <v>4</v>
          </cell>
          <cell r="U1042">
            <v>5</v>
          </cell>
          <cell r="V1042">
            <v>5</v>
          </cell>
          <cell r="W1042">
            <v>4</v>
          </cell>
          <cell r="X1042">
            <v>3</v>
          </cell>
          <cell r="Y1042">
            <v>5</v>
          </cell>
          <cell r="Z1042">
            <v>6</v>
          </cell>
          <cell r="AA1042">
            <v>6</v>
          </cell>
          <cell r="AB1042">
            <v>6</v>
          </cell>
          <cell r="AC1042">
            <v>5</v>
          </cell>
          <cell r="AD1042">
            <v>4</v>
          </cell>
        </row>
        <row r="1082">
          <cell r="C1082">
            <v>7</v>
          </cell>
          <cell r="D1082">
            <v>6</v>
          </cell>
          <cell r="E1082">
            <v>5</v>
          </cell>
          <cell r="F1082">
            <v>5</v>
          </cell>
          <cell r="G1082">
            <v>6</v>
          </cell>
          <cell r="H1082">
            <v>7</v>
          </cell>
          <cell r="I1082">
            <v>7</v>
          </cell>
          <cell r="J1082">
            <v>6</v>
          </cell>
          <cell r="K1082">
            <v>6</v>
          </cell>
          <cell r="L1082">
            <v>6</v>
          </cell>
          <cell r="M1082">
            <v>5</v>
          </cell>
          <cell r="N1082">
            <v>5</v>
          </cell>
          <cell r="S1082">
            <v>5</v>
          </cell>
          <cell r="T1082">
            <v>7</v>
          </cell>
          <cell r="U1082">
            <v>6</v>
          </cell>
          <cell r="V1082">
            <v>5</v>
          </cell>
          <cell r="W1082">
            <v>5</v>
          </cell>
          <cell r="X1082">
            <v>6</v>
          </cell>
          <cell r="Y1082">
            <v>7</v>
          </cell>
          <cell r="Z1082">
            <v>7</v>
          </cell>
          <cell r="AA1082">
            <v>7</v>
          </cell>
          <cell r="AB1082">
            <v>6</v>
          </cell>
          <cell r="AC1082">
            <v>6</v>
          </cell>
          <cell r="AD1082">
            <v>5</v>
          </cell>
        </row>
        <row r="1122">
          <cell r="C1122">
            <v>19</v>
          </cell>
          <cell r="D1122">
            <v>18</v>
          </cell>
          <cell r="E1122">
            <v>15</v>
          </cell>
          <cell r="F1122">
            <v>16</v>
          </cell>
          <cell r="G1122">
            <v>18</v>
          </cell>
          <cell r="H1122">
            <v>19</v>
          </cell>
          <cell r="I1122">
            <v>20</v>
          </cell>
          <cell r="J1122">
            <v>20</v>
          </cell>
          <cell r="K1122">
            <v>20</v>
          </cell>
          <cell r="L1122">
            <v>18</v>
          </cell>
          <cell r="M1122">
            <v>13</v>
          </cell>
          <cell r="N1122">
            <v>16</v>
          </cell>
          <cell r="S1122">
            <v>12</v>
          </cell>
          <cell r="T1122">
            <v>19</v>
          </cell>
          <cell r="U1122">
            <v>18</v>
          </cell>
          <cell r="V1122">
            <v>15</v>
          </cell>
          <cell r="W1122">
            <v>17</v>
          </cell>
          <cell r="X1122">
            <v>19</v>
          </cell>
          <cell r="Y1122">
            <v>19</v>
          </cell>
          <cell r="Z1122">
            <v>20</v>
          </cell>
          <cell r="AA1122">
            <v>21</v>
          </cell>
          <cell r="AB1122">
            <v>21</v>
          </cell>
          <cell r="AC1122">
            <v>19</v>
          </cell>
          <cell r="AD1122">
            <v>14</v>
          </cell>
        </row>
        <row r="1162">
          <cell r="C1162">
            <v>24</v>
          </cell>
          <cell r="D1162">
            <v>24</v>
          </cell>
          <cell r="E1162">
            <v>24</v>
          </cell>
          <cell r="F1162">
            <v>24</v>
          </cell>
          <cell r="G1162">
            <v>24</v>
          </cell>
          <cell r="H1162">
            <v>24</v>
          </cell>
          <cell r="I1162">
            <v>24</v>
          </cell>
          <cell r="J1162">
            <v>24</v>
          </cell>
          <cell r="K1162">
            <v>24</v>
          </cell>
          <cell r="L1162">
            <v>24</v>
          </cell>
          <cell r="M1162">
            <v>24</v>
          </cell>
          <cell r="N1162">
            <v>24</v>
          </cell>
          <cell r="S1162">
            <v>23</v>
          </cell>
          <cell r="T1162">
            <v>24</v>
          </cell>
          <cell r="U1162">
            <v>24</v>
          </cell>
          <cell r="V1162">
            <v>24</v>
          </cell>
          <cell r="W1162">
            <v>24</v>
          </cell>
          <cell r="X1162">
            <v>24</v>
          </cell>
          <cell r="Y1162">
            <v>24</v>
          </cell>
          <cell r="Z1162">
            <v>24</v>
          </cell>
          <cell r="AA1162">
            <v>24</v>
          </cell>
          <cell r="AB1162">
            <v>24</v>
          </cell>
          <cell r="AC1162">
            <v>24</v>
          </cell>
          <cell r="AD1162">
            <v>24</v>
          </cell>
        </row>
      </sheetData>
      <sheetData sheetId="1">
        <row r="242">
          <cell r="C242">
            <v>29371</v>
          </cell>
          <cell r="D242">
            <v>45423</v>
          </cell>
          <cell r="E242">
            <v>46134</v>
          </cell>
          <cell r="F242">
            <v>38228</v>
          </cell>
          <cell r="G242">
            <v>33504</v>
          </cell>
          <cell r="H242">
            <v>48635</v>
          </cell>
          <cell r="I242">
            <v>50257</v>
          </cell>
          <cell r="J242">
            <v>50257</v>
          </cell>
          <cell r="K242">
            <v>43232</v>
          </cell>
          <cell r="L242">
            <v>20103</v>
          </cell>
          <cell r="M242">
            <v>12969</v>
          </cell>
          <cell r="N242">
            <v>17869</v>
          </cell>
          <cell r="S242">
            <v>18200</v>
          </cell>
          <cell r="T242">
            <v>29350</v>
          </cell>
          <cell r="U242">
            <v>45390</v>
          </cell>
          <cell r="V242">
            <v>46100</v>
          </cell>
          <cell r="W242">
            <v>38200</v>
          </cell>
          <cell r="X242">
            <v>33480</v>
          </cell>
          <cell r="Y242">
            <v>48600</v>
          </cell>
          <cell r="Z242">
            <v>50220</v>
          </cell>
          <cell r="AA242">
            <v>50220</v>
          </cell>
          <cell r="AB242">
            <v>43200</v>
          </cell>
          <cell r="AC242">
            <v>20088</v>
          </cell>
          <cell r="AD242">
            <v>12960</v>
          </cell>
        </row>
        <row r="282">
          <cell r="C282">
            <v>5061</v>
          </cell>
          <cell r="D282">
            <v>3899</v>
          </cell>
          <cell r="E282">
            <v>1099</v>
          </cell>
          <cell r="F282">
            <v>1664</v>
          </cell>
          <cell r="G282">
            <v>3440</v>
          </cell>
          <cell r="H282">
            <v>4494</v>
          </cell>
          <cell r="I282">
            <v>3612</v>
          </cell>
          <cell r="J282">
            <v>3440</v>
          </cell>
          <cell r="K282">
            <v>1165</v>
          </cell>
          <cell r="L282">
            <v>516</v>
          </cell>
          <cell r="M282">
            <v>333</v>
          </cell>
          <cell r="N282">
            <v>344</v>
          </cell>
          <cell r="S282">
            <v>1685</v>
          </cell>
          <cell r="T282">
            <v>5057</v>
          </cell>
          <cell r="U282">
            <v>3896</v>
          </cell>
          <cell r="V282">
            <v>1098</v>
          </cell>
          <cell r="W282">
            <v>1663</v>
          </cell>
          <cell r="X282">
            <v>3437</v>
          </cell>
          <cell r="Y282">
            <v>4491</v>
          </cell>
          <cell r="Z282">
            <v>3609</v>
          </cell>
          <cell r="AA282">
            <v>3437</v>
          </cell>
          <cell r="AB282">
            <v>1164</v>
          </cell>
          <cell r="AC282">
            <v>516</v>
          </cell>
          <cell r="AD282">
            <v>333</v>
          </cell>
        </row>
        <row r="322">
          <cell r="C322">
            <v>2109</v>
          </cell>
          <cell r="D322">
            <v>1624</v>
          </cell>
          <cell r="E322">
            <v>274</v>
          </cell>
          <cell r="F322">
            <v>277</v>
          </cell>
          <cell r="G322">
            <v>1147</v>
          </cell>
          <cell r="H322">
            <v>2622</v>
          </cell>
          <cell r="I322">
            <v>2107</v>
          </cell>
          <cell r="J322">
            <v>2006</v>
          </cell>
          <cell r="K322">
            <v>679</v>
          </cell>
          <cell r="L322">
            <v>172</v>
          </cell>
          <cell r="M322">
            <v>55</v>
          </cell>
          <cell r="N322">
            <v>86</v>
          </cell>
          <cell r="S322">
            <v>0</v>
          </cell>
          <cell r="T322">
            <v>2107</v>
          </cell>
          <cell r="U322">
            <v>1623</v>
          </cell>
          <cell r="V322">
            <v>274</v>
          </cell>
          <cell r="W322">
            <v>277</v>
          </cell>
          <cell r="X322">
            <v>1146</v>
          </cell>
          <cell r="Y322">
            <v>2620</v>
          </cell>
          <cell r="Z322">
            <v>2105</v>
          </cell>
          <cell r="AA322">
            <v>2005</v>
          </cell>
          <cell r="AB322">
            <v>679</v>
          </cell>
          <cell r="AC322">
            <v>172</v>
          </cell>
          <cell r="AD322">
            <v>55</v>
          </cell>
        </row>
        <row r="362">
          <cell r="C362">
            <v>4128</v>
          </cell>
          <cell r="D362">
            <v>2565</v>
          </cell>
          <cell r="E362">
            <v>0</v>
          </cell>
          <cell r="F362">
            <v>0</v>
          </cell>
          <cell r="G362">
            <v>5294</v>
          </cell>
          <cell r="H362">
            <v>11526</v>
          </cell>
          <cell r="I362">
            <v>13235</v>
          </cell>
          <cell r="J362">
            <v>13235</v>
          </cell>
          <cell r="K362">
            <v>11526</v>
          </cell>
          <cell r="L362">
            <v>5294</v>
          </cell>
          <cell r="M362">
            <v>1793</v>
          </cell>
          <cell r="N362">
            <v>1852</v>
          </cell>
          <cell r="S362">
            <v>0</v>
          </cell>
          <cell r="T362">
            <v>4125</v>
          </cell>
          <cell r="U362">
            <v>2563</v>
          </cell>
          <cell r="V362">
            <v>0</v>
          </cell>
          <cell r="W362">
            <v>0</v>
          </cell>
          <cell r="X362">
            <v>5290</v>
          </cell>
          <cell r="Y362">
            <v>11518</v>
          </cell>
          <cell r="Z362">
            <v>13225</v>
          </cell>
          <cell r="AA362">
            <v>13225</v>
          </cell>
          <cell r="AB362">
            <v>11518</v>
          </cell>
          <cell r="AC362">
            <v>5290</v>
          </cell>
          <cell r="AD362">
            <v>1792</v>
          </cell>
        </row>
        <row r="482"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511"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22"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51"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642">
          <cell r="C642">
            <v>7777</v>
          </cell>
          <cell r="D642">
            <v>8548</v>
          </cell>
          <cell r="E642">
            <v>8458</v>
          </cell>
          <cell r="F642">
            <v>6206</v>
          </cell>
          <cell r="G642">
            <v>6501</v>
          </cell>
          <cell r="H642">
            <v>6089</v>
          </cell>
          <cell r="I642">
            <v>7237</v>
          </cell>
          <cell r="J642">
            <v>6642</v>
          </cell>
          <cell r="K642">
            <v>5505</v>
          </cell>
          <cell r="L642">
            <v>6987</v>
          </cell>
          <cell r="M642">
            <v>6381</v>
          </cell>
          <cell r="N642">
            <v>7148</v>
          </cell>
          <cell r="S642">
            <v>8063</v>
          </cell>
          <cell r="T642">
            <v>8823</v>
          </cell>
          <cell r="U642">
            <v>7642</v>
          </cell>
          <cell r="V642">
            <v>8400</v>
          </cell>
          <cell r="W642">
            <v>8311</v>
          </cell>
          <cell r="X642">
            <v>6098</v>
          </cell>
          <cell r="Y642">
            <v>6388</v>
          </cell>
          <cell r="Z642">
            <v>5984</v>
          </cell>
          <cell r="AA642">
            <v>7112</v>
          </cell>
          <cell r="AB642">
            <v>6527</v>
          </cell>
          <cell r="AC642">
            <v>5410</v>
          </cell>
          <cell r="AD642">
            <v>6866</v>
          </cell>
        </row>
        <row r="682">
          <cell r="C682">
            <v>29</v>
          </cell>
          <cell r="D682">
            <v>18</v>
          </cell>
          <cell r="E682">
            <v>17</v>
          </cell>
          <cell r="F682">
            <v>8</v>
          </cell>
          <cell r="G682">
            <v>8</v>
          </cell>
          <cell r="H682">
            <v>8</v>
          </cell>
          <cell r="I682">
            <v>8</v>
          </cell>
          <cell r="J682">
            <v>8</v>
          </cell>
          <cell r="K682">
            <v>8</v>
          </cell>
          <cell r="L682">
            <v>8</v>
          </cell>
          <cell r="M682">
            <v>8</v>
          </cell>
          <cell r="N682">
            <v>8</v>
          </cell>
          <cell r="S682">
            <v>20</v>
          </cell>
          <cell r="T682">
            <v>22</v>
          </cell>
          <cell r="U682">
            <v>28</v>
          </cell>
          <cell r="V682">
            <v>18</v>
          </cell>
          <cell r="W682">
            <v>17</v>
          </cell>
          <cell r="X682">
            <v>8</v>
          </cell>
          <cell r="Y682">
            <v>8</v>
          </cell>
          <cell r="Z682">
            <v>8</v>
          </cell>
          <cell r="AA682">
            <v>8</v>
          </cell>
          <cell r="AB682">
            <v>8</v>
          </cell>
          <cell r="AC682">
            <v>8</v>
          </cell>
          <cell r="AD682">
            <v>8</v>
          </cell>
        </row>
        <row r="711"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22">
          <cell r="C722">
            <v>1541</v>
          </cell>
          <cell r="D722">
            <v>690</v>
          </cell>
          <cell r="E722">
            <v>1726</v>
          </cell>
          <cell r="F722">
            <v>1746</v>
          </cell>
          <cell r="G722">
            <v>2579</v>
          </cell>
          <cell r="H722">
            <v>3744</v>
          </cell>
          <cell r="I722">
            <v>4997</v>
          </cell>
          <cell r="J722">
            <v>5320</v>
          </cell>
          <cell r="K722">
            <v>4368</v>
          </cell>
          <cell r="L722">
            <v>3062</v>
          </cell>
          <cell r="M722">
            <v>1560</v>
          </cell>
          <cell r="N722">
            <v>3547</v>
          </cell>
          <cell r="S722">
            <v>4980</v>
          </cell>
          <cell r="T722">
            <v>1540</v>
          </cell>
          <cell r="U722">
            <v>689</v>
          </cell>
          <cell r="V722">
            <v>1725</v>
          </cell>
          <cell r="W722">
            <v>1745</v>
          </cell>
          <cell r="X722">
            <v>2577</v>
          </cell>
          <cell r="Y722">
            <v>3741</v>
          </cell>
          <cell r="Z722">
            <v>4993</v>
          </cell>
          <cell r="AA722">
            <v>5316</v>
          </cell>
          <cell r="AB722">
            <v>4365</v>
          </cell>
          <cell r="AC722">
            <v>3060</v>
          </cell>
          <cell r="AD722">
            <v>1559</v>
          </cell>
        </row>
        <row r="762">
          <cell r="C762">
            <v>487</v>
          </cell>
          <cell r="D762">
            <v>75</v>
          </cell>
          <cell r="E762">
            <v>169</v>
          </cell>
          <cell r="F762">
            <v>150</v>
          </cell>
          <cell r="G762">
            <v>724</v>
          </cell>
          <cell r="H762">
            <v>824</v>
          </cell>
          <cell r="I762">
            <v>1107</v>
          </cell>
          <cell r="J762">
            <v>952</v>
          </cell>
          <cell r="K762">
            <v>929</v>
          </cell>
          <cell r="L762">
            <v>655</v>
          </cell>
          <cell r="M762">
            <v>458</v>
          </cell>
          <cell r="N762">
            <v>571</v>
          </cell>
          <cell r="S762">
            <v>90</v>
          </cell>
          <cell r="T762">
            <v>487</v>
          </cell>
          <cell r="U762">
            <v>75</v>
          </cell>
          <cell r="V762">
            <v>169</v>
          </cell>
          <cell r="W762">
            <v>150</v>
          </cell>
          <cell r="X762">
            <v>723</v>
          </cell>
          <cell r="Y762">
            <v>823</v>
          </cell>
          <cell r="Z762">
            <v>1106</v>
          </cell>
          <cell r="AA762">
            <v>951</v>
          </cell>
          <cell r="AB762">
            <v>928</v>
          </cell>
          <cell r="AC762">
            <v>655</v>
          </cell>
          <cell r="AD762">
            <v>458</v>
          </cell>
        </row>
        <row r="802">
          <cell r="C802">
            <v>8488</v>
          </cell>
          <cell r="D802">
            <v>7940</v>
          </cell>
          <cell r="E802">
            <v>8488</v>
          </cell>
          <cell r="F802">
            <v>8214</v>
          </cell>
          <cell r="G802">
            <v>8148</v>
          </cell>
          <cell r="H802">
            <v>7886</v>
          </cell>
          <cell r="I802">
            <v>8148</v>
          </cell>
          <cell r="J802">
            <v>8148</v>
          </cell>
          <cell r="K802">
            <v>7886</v>
          </cell>
          <cell r="L802">
            <v>8148</v>
          </cell>
          <cell r="M802">
            <v>7886</v>
          </cell>
          <cell r="N802">
            <v>8148</v>
          </cell>
          <cell r="S802">
            <v>8341</v>
          </cell>
          <cell r="T802">
            <v>8341</v>
          </cell>
          <cell r="U802">
            <v>7802</v>
          </cell>
          <cell r="V802">
            <v>8341</v>
          </cell>
          <cell r="W802">
            <v>8072</v>
          </cell>
          <cell r="X802">
            <v>8007</v>
          </cell>
          <cell r="Y802">
            <v>7749</v>
          </cell>
          <cell r="Z802">
            <v>8007</v>
          </cell>
          <cell r="AA802">
            <v>8007</v>
          </cell>
          <cell r="AB802">
            <v>7749</v>
          </cell>
          <cell r="AC802">
            <v>8007</v>
          </cell>
          <cell r="AD802">
            <v>7749</v>
          </cell>
        </row>
        <row r="842">
          <cell r="C842">
            <v>0</v>
          </cell>
          <cell r="D842">
            <v>200</v>
          </cell>
          <cell r="E842">
            <v>200</v>
          </cell>
          <cell r="F842">
            <v>445</v>
          </cell>
          <cell r="G842">
            <v>840</v>
          </cell>
          <cell r="H842">
            <v>1625</v>
          </cell>
          <cell r="I842">
            <v>2520</v>
          </cell>
          <cell r="J842">
            <v>3570</v>
          </cell>
          <cell r="K842">
            <v>2438</v>
          </cell>
          <cell r="L842">
            <v>840</v>
          </cell>
          <cell r="M842">
            <v>406</v>
          </cell>
          <cell r="N842">
            <v>420</v>
          </cell>
          <cell r="S842">
            <v>235</v>
          </cell>
          <cell r="T842">
            <v>0</v>
          </cell>
          <cell r="U842">
            <v>200</v>
          </cell>
          <cell r="V842">
            <v>200</v>
          </cell>
          <cell r="W842">
            <v>445</v>
          </cell>
          <cell r="X842">
            <v>839</v>
          </cell>
          <cell r="Y842">
            <v>1624</v>
          </cell>
          <cell r="Z842">
            <v>2518</v>
          </cell>
          <cell r="AA842">
            <v>3567</v>
          </cell>
          <cell r="AB842">
            <v>2436</v>
          </cell>
          <cell r="AC842">
            <v>839</v>
          </cell>
          <cell r="AD842">
            <v>406</v>
          </cell>
        </row>
        <row r="882">
          <cell r="C882">
            <v>14667</v>
          </cell>
          <cell r="D882">
            <v>14231</v>
          </cell>
          <cell r="E882">
            <v>15815</v>
          </cell>
          <cell r="F882">
            <v>11956</v>
          </cell>
          <cell r="G882">
            <v>13551</v>
          </cell>
          <cell r="H882">
            <v>13618</v>
          </cell>
          <cell r="I882">
            <v>14593</v>
          </cell>
          <cell r="J882">
            <v>14593</v>
          </cell>
          <cell r="K882">
            <v>13618</v>
          </cell>
          <cell r="L882">
            <v>13551</v>
          </cell>
          <cell r="M882">
            <v>12609</v>
          </cell>
          <cell r="N882">
            <v>13029</v>
          </cell>
          <cell r="S882">
            <v>14487</v>
          </cell>
          <cell r="T882">
            <v>14656</v>
          </cell>
          <cell r="U882">
            <v>14221</v>
          </cell>
          <cell r="V882">
            <v>15803</v>
          </cell>
          <cell r="W882">
            <v>11947</v>
          </cell>
          <cell r="X882">
            <v>13541</v>
          </cell>
          <cell r="Y882">
            <v>13608</v>
          </cell>
          <cell r="Z882">
            <v>14582</v>
          </cell>
          <cell r="AA882">
            <v>14582</v>
          </cell>
          <cell r="AB882">
            <v>13608</v>
          </cell>
          <cell r="AC882">
            <v>13541</v>
          </cell>
          <cell r="AD882">
            <v>12600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62">
          <cell r="C962">
            <v>21848</v>
          </cell>
          <cell r="D962">
            <v>25161</v>
          </cell>
          <cell r="E962">
            <v>27287</v>
          </cell>
          <cell r="F962">
            <v>26925</v>
          </cell>
          <cell r="G962">
            <v>29071</v>
          </cell>
          <cell r="H962">
            <v>28724</v>
          </cell>
          <cell r="I962">
            <v>19721</v>
          </cell>
          <cell r="J962">
            <v>19721</v>
          </cell>
          <cell r="K962">
            <v>17617</v>
          </cell>
          <cell r="L962">
            <v>15777</v>
          </cell>
          <cell r="M962">
            <v>14681</v>
          </cell>
          <cell r="N962">
            <v>12743</v>
          </cell>
          <cell r="S962">
            <v>14870</v>
          </cell>
          <cell r="T962">
            <v>21430</v>
          </cell>
          <cell r="U962">
            <v>24679</v>
          </cell>
          <cell r="V962">
            <v>26765</v>
          </cell>
          <cell r="W962">
            <v>26410</v>
          </cell>
          <cell r="X962">
            <v>28515</v>
          </cell>
          <cell r="Y962">
            <v>28174</v>
          </cell>
          <cell r="Z962">
            <v>19344</v>
          </cell>
          <cell r="AA962">
            <v>19344</v>
          </cell>
          <cell r="AB962">
            <v>17280</v>
          </cell>
          <cell r="AC962">
            <v>15475</v>
          </cell>
          <cell r="AD962">
            <v>14400</v>
          </cell>
        </row>
        <row r="1002">
          <cell r="C1002">
            <v>2857</v>
          </cell>
          <cell r="D1002">
            <v>631</v>
          </cell>
          <cell r="E1002">
            <v>0</v>
          </cell>
          <cell r="F1002">
            <v>0</v>
          </cell>
          <cell r="G1002">
            <v>1969</v>
          </cell>
          <cell r="H1002">
            <v>2287</v>
          </cell>
          <cell r="I1002">
            <v>1969</v>
          </cell>
          <cell r="J1002">
            <v>1969</v>
          </cell>
          <cell r="K1002">
            <v>1905</v>
          </cell>
          <cell r="L1002">
            <v>2166</v>
          </cell>
          <cell r="M1002">
            <v>675</v>
          </cell>
          <cell r="N1002">
            <v>1240</v>
          </cell>
          <cell r="S1002">
            <v>3552</v>
          </cell>
          <cell r="T1002">
            <v>3680</v>
          </cell>
          <cell r="U1002">
            <v>2808</v>
          </cell>
          <cell r="V1002">
            <v>621</v>
          </cell>
          <cell r="W1002">
            <v>0</v>
          </cell>
          <cell r="X1002">
            <v>0</v>
          </cell>
          <cell r="Y1002">
            <v>1935</v>
          </cell>
          <cell r="Z1002">
            <v>2247</v>
          </cell>
          <cell r="AA1002">
            <v>1935</v>
          </cell>
          <cell r="AB1002">
            <v>1935</v>
          </cell>
          <cell r="AC1002">
            <v>1872</v>
          </cell>
          <cell r="AD1002">
            <v>2128</v>
          </cell>
        </row>
        <row r="1042">
          <cell r="C1042">
            <v>2296</v>
          </cell>
          <cell r="D1042">
            <v>2052</v>
          </cell>
          <cell r="E1042">
            <v>1912</v>
          </cell>
          <cell r="F1042">
            <v>1856</v>
          </cell>
          <cell r="G1042">
            <v>2127</v>
          </cell>
          <cell r="H1042">
            <v>2205</v>
          </cell>
          <cell r="I1042">
            <v>2220</v>
          </cell>
          <cell r="J1042">
            <v>2487</v>
          </cell>
          <cell r="K1042">
            <v>1933</v>
          </cell>
          <cell r="L1042">
            <v>1711</v>
          </cell>
          <cell r="M1042">
            <v>1641</v>
          </cell>
          <cell r="N1042">
            <v>1943</v>
          </cell>
          <cell r="S1042">
            <v>1807</v>
          </cell>
          <cell r="T1042">
            <v>1974</v>
          </cell>
          <cell r="U1042">
            <v>2256</v>
          </cell>
          <cell r="V1042">
            <v>2017</v>
          </cell>
          <cell r="W1042">
            <v>1879</v>
          </cell>
          <cell r="X1042">
            <v>1824</v>
          </cell>
          <cell r="Y1042">
            <v>2090</v>
          </cell>
          <cell r="Z1042">
            <v>2166</v>
          </cell>
          <cell r="AA1042">
            <v>2181</v>
          </cell>
          <cell r="AB1042">
            <v>2444</v>
          </cell>
          <cell r="AC1042">
            <v>1900</v>
          </cell>
          <cell r="AD1042">
            <v>1682</v>
          </cell>
        </row>
        <row r="1082">
          <cell r="C1082">
            <v>2544</v>
          </cell>
          <cell r="D1082">
            <v>1819</v>
          </cell>
          <cell r="E1082">
            <v>1768</v>
          </cell>
          <cell r="F1082">
            <v>2076</v>
          </cell>
          <cell r="G1082">
            <v>2691</v>
          </cell>
          <cell r="H1082">
            <v>2897</v>
          </cell>
          <cell r="I1082">
            <v>2839</v>
          </cell>
          <cell r="J1082">
            <v>3135</v>
          </cell>
          <cell r="K1082">
            <v>2624</v>
          </cell>
          <cell r="L1082">
            <v>2361</v>
          </cell>
          <cell r="M1082">
            <v>2297</v>
          </cell>
          <cell r="N1082">
            <v>2377</v>
          </cell>
          <cell r="S1082">
            <v>2286</v>
          </cell>
          <cell r="T1082">
            <v>2475</v>
          </cell>
          <cell r="U1082">
            <v>1770</v>
          </cell>
          <cell r="V1082">
            <v>1720</v>
          </cell>
          <cell r="W1082">
            <v>2019</v>
          </cell>
          <cell r="X1082">
            <v>2618</v>
          </cell>
          <cell r="Y1082">
            <v>2818</v>
          </cell>
          <cell r="Z1082">
            <v>2762</v>
          </cell>
          <cell r="AA1082">
            <v>3050</v>
          </cell>
          <cell r="AB1082">
            <v>2553</v>
          </cell>
          <cell r="AC1082">
            <v>2297</v>
          </cell>
          <cell r="AD1082">
            <v>2234</v>
          </cell>
        </row>
        <row r="1122">
          <cell r="C1122">
            <v>6648</v>
          </cell>
          <cell r="D1122">
            <v>5529</v>
          </cell>
          <cell r="E1122">
            <v>6610</v>
          </cell>
          <cell r="F1122">
            <v>6784</v>
          </cell>
          <cell r="G1122">
            <v>7676</v>
          </cell>
          <cell r="H1122">
            <v>8258</v>
          </cell>
          <cell r="I1122">
            <v>9048</v>
          </cell>
          <cell r="J1122">
            <v>10188</v>
          </cell>
          <cell r="K1122">
            <v>9267</v>
          </cell>
          <cell r="L1122">
            <v>8141</v>
          </cell>
          <cell r="M1122">
            <v>6369</v>
          </cell>
          <cell r="N1122">
            <v>7407</v>
          </cell>
          <cell r="S1122">
            <v>6053</v>
          </cell>
          <cell r="T1122">
            <v>6643</v>
          </cell>
          <cell r="U1122">
            <v>5525</v>
          </cell>
          <cell r="V1122">
            <v>6605</v>
          </cell>
          <cell r="W1122">
            <v>6779</v>
          </cell>
          <cell r="X1122">
            <v>7670</v>
          </cell>
          <cell r="Y1122">
            <v>8252</v>
          </cell>
          <cell r="Z1122">
            <v>9041</v>
          </cell>
          <cell r="AA1122">
            <v>10181</v>
          </cell>
          <cell r="AB1122">
            <v>9260</v>
          </cell>
          <cell r="AC1122">
            <v>8135</v>
          </cell>
          <cell r="AD1122">
            <v>6364</v>
          </cell>
        </row>
        <row r="1162">
          <cell r="C1162">
            <v>5971</v>
          </cell>
          <cell r="D1162">
            <v>6185</v>
          </cell>
          <cell r="E1162">
            <v>5004</v>
          </cell>
          <cell r="F1162">
            <v>6917</v>
          </cell>
          <cell r="G1162">
            <v>7684</v>
          </cell>
          <cell r="H1162">
            <v>7609</v>
          </cell>
          <cell r="I1162">
            <v>8577</v>
          </cell>
          <cell r="J1162">
            <v>8398</v>
          </cell>
          <cell r="K1162">
            <v>9338</v>
          </cell>
          <cell r="L1162">
            <v>6790</v>
          </cell>
          <cell r="M1162">
            <v>5706</v>
          </cell>
          <cell r="N1162">
            <v>7863</v>
          </cell>
          <cell r="S1162">
            <v>3783</v>
          </cell>
          <cell r="T1162">
            <v>5967</v>
          </cell>
          <cell r="U1162">
            <v>6180</v>
          </cell>
          <cell r="V1162">
            <v>5000</v>
          </cell>
          <cell r="W1162">
            <v>6912</v>
          </cell>
          <cell r="X1162">
            <v>7678</v>
          </cell>
          <cell r="Y1162">
            <v>7603</v>
          </cell>
          <cell r="Z1162">
            <v>8571</v>
          </cell>
          <cell r="AA1162">
            <v>8392</v>
          </cell>
          <cell r="AB1162">
            <v>9331</v>
          </cell>
          <cell r="AC1162">
            <v>6785</v>
          </cell>
          <cell r="AD1162">
            <v>5702</v>
          </cell>
        </row>
      </sheetData>
      <sheetData sheetId="2">
        <row r="242">
          <cell r="C242">
            <v>1505811</v>
          </cell>
          <cell r="D242">
            <v>1554893</v>
          </cell>
          <cell r="E242">
            <v>1557066</v>
          </cell>
          <cell r="F242">
            <v>1532892</v>
          </cell>
          <cell r="G242">
            <v>1518449</v>
          </cell>
          <cell r="H242">
            <v>1564716</v>
          </cell>
          <cell r="I242">
            <v>1569673</v>
          </cell>
          <cell r="J242">
            <v>1569673</v>
          </cell>
          <cell r="K242">
            <v>1548192</v>
          </cell>
          <cell r="L242">
            <v>1477469</v>
          </cell>
          <cell r="M242">
            <v>1455658</v>
          </cell>
          <cell r="N242">
            <v>1470639</v>
          </cell>
          <cell r="S242">
            <v>1442100</v>
          </cell>
          <cell r="T242">
            <v>1505811</v>
          </cell>
          <cell r="U242">
            <v>1554893</v>
          </cell>
          <cell r="V242">
            <v>1557066</v>
          </cell>
          <cell r="W242">
            <v>1532892</v>
          </cell>
          <cell r="X242">
            <v>1518449</v>
          </cell>
          <cell r="Y242">
            <v>1564716</v>
          </cell>
          <cell r="Z242">
            <v>1569673</v>
          </cell>
          <cell r="AA242">
            <v>1569673</v>
          </cell>
          <cell r="AB242">
            <v>1548192</v>
          </cell>
          <cell r="AC242">
            <v>1477469</v>
          </cell>
          <cell r="AD242">
            <v>1455658</v>
          </cell>
        </row>
        <row r="243">
          <cell r="C243">
            <v>1498711</v>
          </cell>
          <cell r="D243">
            <v>1477595</v>
          </cell>
          <cell r="E243">
            <v>1509156</v>
          </cell>
          <cell r="F243">
            <v>1517131</v>
          </cell>
          <cell r="G243">
            <v>1547458</v>
          </cell>
          <cell r="H243">
            <v>1594632</v>
          </cell>
          <cell r="I243">
            <v>1599686</v>
          </cell>
          <cell r="J243">
            <v>1599686</v>
          </cell>
          <cell r="K243">
            <v>1577784</v>
          </cell>
          <cell r="L243">
            <v>1505675</v>
          </cell>
          <cell r="M243">
            <v>1483435</v>
          </cell>
          <cell r="N243">
            <v>1498711</v>
          </cell>
          <cell r="S243">
            <v>1470639</v>
          </cell>
          <cell r="T243">
            <v>1498711</v>
          </cell>
          <cell r="U243">
            <v>1477595</v>
          </cell>
          <cell r="V243">
            <v>1509156</v>
          </cell>
          <cell r="W243">
            <v>1517131</v>
          </cell>
          <cell r="X243">
            <v>1547458</v>
          </cell>
          <cell r="Y243">
            <v>1594632</v>
          </cell>
          <cell r="Z243">
            <v>1599686</v>
          </cell>
          <cell r="AA243">
            <v>1599686</v>
          </cell>
          <cell r="AB243">
            <v>1577784</v>
          </cell>
          <cell r="AC243">
            <v>1505675</v>
          </cell>
          <cell r="AD243">
            <v>1483435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1498711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82">
          <cell r="C282">
            <v>1868483</v>
          </cell>
          <cell r="D282">
            <v>1904375</v>
          </cell>
          <cell r="E282">
            <v>1795055</v>
          </cell>
          <cell r="F282">
            <v>1772659</v>
          </cell>
          <cell r="G282">
            <v>1771069</v>
          </cell>
          <cell r="H282">
            <v>1783697</v>
          </cell>
          <cell r="I282">
            <v>1759556</v>
          </cell>
          <cell r="J282">
            <v>1788255</v>
          </cell>
          <cell r="K282">
            <v>1789764</v>
          </cell>
          <cell r="L282">
            <v>1797241</v>
          </cell>
          <cell r="M282">
            <v>1869644</v>
          </cell>
          <cell r="N282">
            <v>1838107</v>
          </cell>
          <cell r="S282">
            <v>1849282</v>
          </cell>
          <cell r="T282">
            <v>1868483</v>
          </cell>
          <cell r="U282">
            <v>1904375</v>
          </cell>
          <cell r="V282">
            <v>1795055</v>
          </cell>
          <cell r="W282">
            <v>1772659</v>
          </cell>
          <cell r="X282">
            <v>1771069</v>
          </cell>
          <cell r="Y282">
            <v>1783697</v>
          </cell>
          <cell r="Z282">
            <v>1759556</v>
          </cell>
          <cell r="AA282">
            <v>1788255</v>
          </cell>
          <cell r="AB282">
            <v>1789764</v>
          </cell>
          <cell r="AC282">
            <v>1797241</v>
          </cell>
          <cell r="AD282">
            <v>1869644</v>
          </cell>
        </row>
        <row r="283">
          <cell r="C283">
            <v>1843716</v>
          </cell>
          <cell r="D283">
            <v>1890148</v>
          </cell>
          <cell r="E283">
            <v>1790287</v>
          </cell>
          <cell r="F283">
            <v>1768107</v>
          </cell>
          <cell r="G283">
            <v>1766365</v>
          </cell>
          <cell r="H283">
            <v>1779145</v>
          </cell>
          <cell r="I283">
            <v>1754726</v>
          </cell>
          <cell r="J283">
            <v>1783677</v>
          </cell>
          <cell r="K283">
            <v>1785394</v>
          </cell>
          <cell r="L283">
            <v>1792849</v>
          </cell>
          <cell r="M283">
            <v>1865940</v>
          </cell>
          <cell r="N283">
            <v>1833718</v>
          </cell>
          <cell r="S283">
            <v>1838107</v>
          </cell>
          <cell r="T283">
            <v>1843716</v>
          </cell>
          <cell r="U283">
            <v>1890148</v>
          </cell>
          <cell r="V283">
            <v>1790287</v>
          </cell>
          <cell r="W283">
            <v>1768107</v>
          </cell>
          <cell r="X283">
            <v>1766365</v>
          </cell>
          <cell r="Y283">
            <v>1779145</v>
          </cell>
          <cell r="Z283">
            <v>1754726</v>
          </cell>
          <cell r="AA283">
            <v>1783677</v>
          </cell>
          <cell r="AB283">
            <v>1785394</v>
          </cell>
          <cell r="AC283">
            <v>1792849</v>
          </cell>
          <cell r="AD283">
            <v>1865940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S284">
            <v>1833718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322">
          <cell r="C322">
            <v>1025591</v>
          </cell>
          <cell r="D322">
            <v>1022871</v>
          </cell>
          <cell r="E322">
            <v>609790</v>
          </cell>
          <cell r="F322">
            <v>407057</v>
          </cell>
          <cell r="G322">
            <v>817441</v>
          </cell>
          <cell r="H322">
            <v>1433974</v>
          </cell>
          <cell r="I322">
            <v>1431080</v>
          </cell>
          <cell r="J322">
            <v>1430518</v>
          </cell>
          <cell r="K322">
            <v>1423066</v>
          </cell>
          <cell r="L322">
            <v>811967</v>
          </cell>
          <cell r="M322">
            <v>405809</v>
          </cell>
          <cell r="N322">
            <v>608733</v>
          </cell>
          <cell r="S322">
            <v>0</v>
          </cell>
          <cell r="T322">
            <v>1025591</v>
          </cell>
          <cell r="U322">
            <v>1022871</v>
          </cell>
          <cell r="V322">
            <v>609790</v>
          </cell>
          <cell r="W322">
            <v>407057</v>
          </cell>
          <cell r="X322">
            <v>817441</v>
          </cell>
          <cell r="Y322">
            <v>1433974</v>
          </cell>
          <cell r="Z322">
            <v>1431080</v>
          </cell>
          <cell r="AA322">
            <v>1430518</v>
          </cell>
          <cell r="AB322">
            <v>1423066</v>
          </cell>
          <cell r="AC322">
            <v>811967</v>
          </cell>
          <cell r="AD322">
            <v>405809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S323">
            <v>608733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62">
          <cell r="C362">
            <v>3016500</v>
          </cell>
          <cell r="D362">
            <v>3010252</v>
          </cell>
          <cell r="E362">
            <v>3000000</v>
          </cell>
          <cell r="F362">
            <v>3000000</v>
          </cell>
          <cell r="G362">
            <v>3021160</v>
          </cell>
          <cell r="H362">
            <v>3046072</v>
          </cell>
          <cell r="I362">
            <v>3052900</v>
          </cell>
          <cell r="J362">
            <v>3052900</v>
          </cell>
          <cell r="K362">
            <v>3046072</v>
          </cell>
          <cell r="L362">
            <v>3021160</v>
          </cell>
          <cell r="M362">
            <v>3007168</v>
          </cell>
          <cell r="N362">
            <v>3007404</v>
          </cell>
          <cell r="S362">
            <v>0</v>
          </cell>
          <cell r="T362">
            <v>3016500</v>
          </cell>
          <cell r="U362">
            <v>3010252</v>
          </cell>
          <cell r="V362">
            <v>3000000</v>
          </cell>
          <cell r="W362">
            <v>3000000</v>
          </cell>
          <cell r="X362">
            <v>3021160</v>
          </cell>
          <cell r="Y362">
            <v>3046072</v>
          </cell>
          <cell r="Z362">
            <v>3052900</v>
          </cell>
          <cell r="AA362">
            <v>3052900</v>
          </cell>
          <cell r="AB362">
            <v>3046072</v>
          </cell>
          <cell r="AC362">
            <v>3021160</v>
          </cell>
          <cell r="AD362">
            <v>3007168</v>
          </cell>
        </row>
        <row r="363">
          <cell r="C363">
            <v>3004232</v>
          </cell>
          <cell r="D363">
            <v>3003824</v>
          </cell>
          <cell r="E363">
            <v>3007404</v>
          </cell>
          <cell r="F363">
            <v>3015356</v>
          </cell>
          <cell r="G363">
            <v>3021160</v>
          </cell>
          <cell r="H363">
            <v>3046072</v>
          </cell>
          <cell r="I363">
            <v>3052900</v>
          </cell>
          <cell r="J363">
            <v>3052900</v>
          </cell>
          <cell r="K363">
            <v>3046072</v>
          </cell>
          <cell r="L363">
            <v>3021160</v>
          </cell>
          <cell r="M363">
            <v>3007168</v>
          </cell>
          <cell r="N363">
            <v>3007404</v>
          </cell>
          <cell r="S363">
            <v>3007404</v>
          </cell>
          <cell r="T363">
            <v>3004232</v>
          </cell>
          <cell r="U363">
            <v>3003824</v>
          </cell>
          <cell r="V363">
            <v>3007404</v>
          </cell>
          <cell r="W363">
            <v>3015356</v>
          </cell>
          <cell r="X363">
            <v>3021160</v>
          </cell>
          <cell r="Y363">
            <v>3046072</v>
          </cell>
          <cell r="Z363">
            <v>3052900</v>
          </cell>
          <cell r="AA363">
            <v>3052900</v>
          </cell>
          <cell r="AB363">
            <v>3046072</v>
          </cell>
          <cell r="AC363">
            <v>3021160</v>
          </cell>
          <cell r="AD363">
            <v>3007168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3007404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C404">
            <v>2402016</v>
          </cell>
          <cell r="D404">
            <v>2401818</v>
          </cell>
          <cell r="E404">
            <v>2403524</v>
          </cell>
          <cell r="F404">
            <v>2407308</v>
          </cell>
          <cell r="G404">
            <v>2410071</v>
          </cell>
          <cell r="H404">
            <v>2421924</v>
          </cell>
          <cell r="I404">
            <v>2425173</v>
          </cell>
          <cell r="J404">
            <v>2425173</v>
          </cell>
          <cell r="K404">
            <v>2421924</v>
          </cell>
          <cell r="L404">
            <v>2410071</v>
          </cell>
          <cell r="M404">
            <v>2403411</v>
          </cell>
          <cell r="N404">
            <v>2403524</v>
          </cell>
          <cell r="S404">
            <v>0</v>
          </cell>
          <cell r="T404">
            <v>2402016</v>
          </cell>
          <cell r="U404">
            <v>2401818</v>
          </cell>
          <cell r="V404">
            <v>2403524</v>
          </cell>
          <cell r="W404">
            <v>2407308</v>
          </cell>
          <cell r="X404">
            <v>2410071</v>
          </cell>
          <cell r="Y404">
            <v>2421924</v>
          </cell>
          <cell r="Z404">
            <v>2425173</v>
          </cell>
          <cell r="AA404">
            <v>2425173</v>
          </cell>
          <cell r="AB404">
            <v>2421924</v>
          </cell>
          <cell r="AC404">
            <v>2410071</v>
          </cell>
          <cell r="AD404">
            <v>2403411</v>
          </cell>
        </row>
        <row r="405">
          <cell r="C405">
            <v>2552021</v>
          </cell>
          <cell r="D405">
            <v>2551827</v>
          </cell>
          <cell r="E405">
            <v>2553537</v>
          </cell>
          <cell r="F405">
            <v>2557335</v>
          </cell>
          <cell r="G405">
            <v>2560107</v>
          </cell>
          <cell r="H405">
            <v>2572005</v>
          </cell>
          <cell r="I405">
            <v>2575268</v>
          </cell>
          <cell r="J405">
            <v>2575268</v>
          </cell>
          <cell r="K405">
            <v>2572005</v>
          </cell>
          <cell r="L405">
            <v>2560107</v>
          </cell>
          <cell r="M405">
            <v>2553425</v>
          </cell>
          <cell r="N405">
            <v>2553537</v>
          </cell>
          <cell r="S405">
            <v>2403524</v>
          </cell>
          <cell r="T405">
            <v>2552021</v>
          </cell>
          <cell r="U405">
            <v>2551827</v>
          </cell>
          <cell r="V405">
            <v>2553537</v>
          </cell>
          <cell r="W405">
            <v>2557335</v>
          </cell>
          <cell r="X405">
            <v>2560107</v>
          </cell>
          <cell r="Y405">
            <v>2572005</v>
          </cell>
          <cell r="Z405">
            <v>2575268</v>
          </cell>
          <cell r="AA405">
            <v>2575268</v>
          </cell>
          <cell r="AB405">
            <v>2572005</v>
          </cell>
          <cell r="AC405">
            <v>2560107</v>
          </cell>
          <cell r="AD405">
            <v>2553425</v>
          </cell>
        </row>
        <row r="406">
          <cell r="C406">
            <v>3002030</v>
          </cell>
          <cell r="D406">
            <v>3001899</v>
          </cell>
          <cell r="E406">
            <v>3003551</v>
          </cell>
          <cell r="F406">
            <v>3007362</v>
          </cell>
          <cell r="G406">
            <v>3010143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2553537</v>
          </cell>
          <cell r="T406">
            <v>3002030</v>
          </cell>
          <cell r="U406">
            <v>3001899</v>
          </cell>
          <cell r="V406">
            <v>3003551</v>
          </cell>
          <cell r="W406">
            <v>3007362</v>
          </cell>
          <cell r="X406">
            <v>3010143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C444">
            <v>5021160</v>
          </cell>
          <cell r="D444">
            <v>5019112</v>
          </cell>
          <cell r="E444">
            <v>5037028</v>
          </cell>
          <cell r="F444">
            <v>5076788</v>
          </cell>
          <cell r="G444">
            <v>5105796</v>
          </cell>
          <cell r="H444">
            <v>5230364</v>
          </cell>
          <cell r="I444">
            <v>5264492</v>
          </cell>
          <cell r="J444">
            <v>5264492</v>
          </cell>
          <cell r="K444">
            <v>5230364</v>
          </cell>
          <cell r="L444">
            <v>5105796</v>
          </cell>
          <cell r="M444">
            <v>5035836</v>
          </cell>
          <cell r="N444">
            <v>5037028</v>
          </cell>
          <cell r="S444">
            <v>0</v>
          </cell>
          <cell r="T444">
            <v>5021160</v>
          </cell>
          <cell r="U444">
            <v>5019112</v>
          </cell>
          <cell r="V444">
            <v>5037028</v>
          </cell>
          <cell r="W444">
            <v>5076788</v>
          </cell>
          <cell r="X444">
            <v>5105796</v>
          </cell>
          <cell r="Y444">
            <v>5230364</v>
          </cell>
          <cell r="Z444">
            <v>5264492</v>
          </cell>
          <cell r="AA444">
            <v>5264492</v>
          </cell>
          <cell r="AB444">
            <v>5230364</v>
          </cell>
          <cell r="AC444">
            <v>5105796</v>
          </cell>
          <cell r="AD444">
            <v>5035836</v>
          </cell>
        </row>
        <row r="445">
          <cell r="C445">
            <v>5526088</v>
          </cell>
          <cell r="D445">
            <v>5523564</v>
          </cell>
          <cell r="E445">
            <v>5545656</v>
          </cell>
          <cell r="F445">
            <v>5594680</v>
          </cell>
          <cell r="G445">
            <v>5630448</v>
          </cell>
          <cell r="H445">
            <v>5784040</v>
          </cell>
          <cell r="I445">
            <v>5826120</v>
          </cell>
          <cell r="J445">
            <v>5826120</v>
          </cell>
          <cell r="K445">
            <v>5784040</v>
          </cell>
          <cell r="L445">
            <v>5630448</v>
          </cell>
          <cell r="M445">
            <v>5544184</v>
          </cell>
          <cell r="N445">
            <v>5545656</v>
          </cell>
          <cell r="S445">
            <v>5037028</v>
          </cell>
          <cell r="T445">
            <v>5526088</v>
          </cell>
          <cell r="U445">
            <v>5523564</v>
          </cell>
          <cell r="V445">
            <v>5545656</v>
          </cell>
          <cell r="W445">
            <v>5594680</v>
          </cell>
          <cell r="X445">
            <v>5630448</v>
          </cell>
          <cell r="Y445">
            <v>5784040</v>
          </cell>
          <cell r="Z445">
            <v>5826120</v>
          </cell>
          <cell r="AA445">
            <v>5826120</v>
          </cell>
          <cell r="AB445">
            <v>5784040</v>
          </cell>
          <cell r="AC445">
            <v>5630448</v>
          </cell>
          <cell r="AD445">
            <v>5544184</v>
          </cell>
        </row>
        <row r="446">
          <cell r="C446">
            <v>6032168</v>
          </cell>
          <cell r="D446">
            <v>6030092</v>
          </cell>
          <cell r="E446">
            <v>6056296</v>
          </cell>
          <cell r="F446">
            <v>6116740</v>
          </cell>
          <cell r="G446">
            <v>6160840</v>
          </cell>
          <cell r="H446">
            <v>1276408</v>
          </cell>
          <cell r="I446">
            <v>1287724</v>
          </cell>
          <cell r="J446">
            <v>1287724</v>
          </cell>
          <cell r="K446">
            <v>1276408</v>
          </cell>
          <cell r="L446">
            <v>1235092</v>
          </cell>
          <cell r="M446">
            <v>1211884</v>
          </cell>
          <cell r="N446">
            <v>1212280</v>
          </cell>
          <cell r="S446">
            <v>5545656</v>
          </cell>
          <cell r="T446">
            <v>6032168</v>
          </cell>
          <cell r="U446">
            <v>6030092</v>
          </cell>
          <cell r="V446">
            <v>6056296</v>
          </cell>
          <cell r="W446">
            <v>6116740</v>
          </cell>
          <cell r="X446">
            <v>6160840</v>
          </cell>
          <cell r="Y446">
            <v>1276408</v>
          </cell>
          <cell r="Z446">
            <v>1287724</v>
          </cell>
          <cell r="AA446">
            <v>1287724</v>
          </cell>
          <cell r="AB446">
            <v>1276408</v>
          </cell>
          <cell r="AC446">
            <v>1235092</v>
          </cell>
          <cell r="AD446">
            <v>1211884</v>
          </cell>
        </row>
        <row r="447">
          <cell r="C447">
            <v>1308652</v>
          </cell>
          <cell r="D447">
            <v>1307816</v>
          </cell>
          <cell r="E447">
            <v>1315144</v>
          </cell>
          <cell r="F447">
            <v>1331404</v>
          </cell>
          <cell r="G447">
            <v>1343268</v>
          </cell>
          <cell r="H447">
            <v>1379892</v>
          </cell>
          <cell r="I447">
            <v>1391728</v>
          </cell>
          <cell r="J447">
            <v>1391728</v>
          </cell>
          <cell r="K447">
            <v>1379892</v>
          </cell>
          <cell r="L447">
            <v>1336692</v>
          </cell>
          <cell r="M447">
            <v>1312428</v>
          </cell>
          <cell r="N447">
            <v>1312840</v>
          </cell>
          <cell r="S447">
            <v>1212280</v>
          </cell>
          <cell r="T447">
            <v>1308652</v>
          </cell>
          <cell r="U447">
            <v>1307816</v>
          </cell>
          <cell r="V447">
            <v>1315144</v>
          </cell>
          <cell r="W447">
            <v>1331404</v>
          </cell>
          <cell r="X447">
            <v>1343268</v>
          </cell>
          <cell r="Y447">
            <v>1379892</v>
          </cell>
          <cell r="Z447">
            <v>1391728</v>
          </cell>
          <cell r="AA447">
            <v>1391728</v>
          </cell>
          <cell r="AB447">
            <v>1379892</v>
          </cell>
          <cell r="AC447">
            <v>1336692</v>
          </cell>
          <cell r="AD447">
            <v>1312428</v>
          </cell>
        </row>
        <row r="448">
          <cell r="C448">
            <v>1409048</v>
          </cell>
          <cell r="D448">
            <v>1408172</v>
          </cell>
          <cell r="E448">
            <v>1415832</v>
          </cell>
          <cell r="F448">
            <v>1432836</v>
          </cell>
          <cell r="G448">
            <v>1445240</v>
          </cell>
          <cell r="H448">
            <v>1483532</v>
          </cell>
          <cell r="I448">
            <v>1495908</v>
          </cell>
          <cell r="J448">
            <v>1495908</v>
          </cell>
          <cell r="K448">
            <v>1483532</v>
          </cell>
          <cell r="L448">
            <v>1438364</v>
          </cell>
          <cell r="M448">
            <v>1412996</v>
          </cell>
          <cell r="N448">
            <v>1413428</v>
          </cell>
          <cell r="S448">
            <v>1312840</v>
          </cell>
          <cell r="T448">
            <v>1409048</v>
          </cell>
          <cell r="U448">
            <v>1408172</v>
          </cell>
          <cell r="V448">
            <v>1415832</v>
          </cell>
          <cell r="W448">
            <v>1432836</v>
          </cell>
          <cell r="X448">
            <v>1445240</v>
          </cell>
          <cell r="Y448">
            <v>1483532</v>
          </cell>
          <cell r="Z448">
            <v>1495908</v>
          </cell>
          <cell r="AA448">
            <v>1495908</v>
          </cell>
          <cell r="AB448">
            <v>1483532</v>
          </cell>
          <cell r="AC448">
            <v>1438364</v>
          </cell>
          <cell r="AD448">
            <v>1412996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1413428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C484">
            <v>1235020</v>
          </cell>
          <cell r="D484">
            <v>1220774</v>
          </cell>
          <cell r="E484">
            <v>1243795</v>
          </cell>
          <cell r="F484">
            <v>1250778</v>
          </cell>
          <cell r="G484">
            <v>1252570</v>
          </cell>
          <cell r="H484">
            <v>1250778</v>
          </cell>
          <cell r="I484">
            <v>1255495</v>
          </cell>
          <cell r="J484">
            <v>1249645</v>
          </cell>
          <cell r="K484">
            <v>1245120</v>
          </cell>
          <cell r="L484">
            <v>1243795</v>
          </cell>
          <cell r="M484">
            <v>1225305</v>
          </cell>
          <cell r="N484">
            <v>1235020</v>
          </cell>
          <cell r="S484">
            <v>0</v>
          </cell>
          <cell r="T484">
            <v>1235020</v>
          </cell>
          <cell r="U484">
            <v>1220774</v>
          </cell>
          <cell r="V484">
            <v>1243795</v>
          </cell>
          <cell r="W484">
            <v>1250778</v>
          </cell>
          <cell r="X484">
            <v>1252570</v>
          </cell>
          <cell r="Y484">
            <v>1250778</v>
          </cell>
          <cell r="Z484">
            <v>1255495</v>
          </cell>
          <cell r="AA484">
            <v>1249645</v>
          </cell>
          <cell r="AB484">
            <v>1245120</v>
          </cell>
          <cell r="AC484">
            <v>1243795</v>
          </cell>
          <cell r="AD484">
            <v>1225305</v>
          </cell>
        </row>
        <row r="485">
          <cell r="C485">
            <v>1235751</v>
          </cell>
          <cell r="D485">
            <v>1221232</v>
          </cell>
          <cell r="E485">
            <v>1244695</v>
          </cell>
          <cell r="F485">
            <v>1251812</v>
          </cell>
          <cell r="G485">
            <v>1253639</v>
          </cell>
          <cell r="H485">
            <v>1251812</v>
          </cell>
          <cell r="I485">
            <v>1256620</v>
          </cell>
          <cell r="J485">
            <v>1250658</v>
          </cell>
          <cell r="K485">
            <v>1246045</v>
          </cell>
          <cell r="L485">
            <v>1244695</v>
          </cell>
          <cell r="M485">
            <v>1225849</v>
          </cell>
          <cell r="N485">
            <v>1235751</v>
          </cell>
          <cell r="S485">
            <v>1235020</v>
          </cell>
          <cell r="T485">
            <v>1235751</v>
          </cell>
          <cell r="U485">
            <v>1221232</v>
          </cell>
          <cell r="V485">
            <v>1244695</v>
          </cell>
          <cell r="W485">
            <v>1251812</v>
          </cell>
          <cell r="X485">
            <v>1253639</v>
          </cell>
          <cell r="Y485">
            <v>1251812</v>
          </cell>
          <cell r="Z485">
            <v>1256620</v>
          </cell>
          <cell r="AA485">
            <v>1250658</v>
          </cell>
          <cell r="AB485">
            <v>1246045</v>
          </cell>
          <cell r="AC485">
            <v>1244695</v>
          </cell>
          <cell r="AD485">
            <v>1225849</v>
          </cell>
        </row>
        <row r="486">
          <cell r="C486">
            <v>1236564</v>
          </cell>
          <cell r="D486">
            <v>1222626</v>
          </cell>
          <cell r="E486">
            <v>1245695</v>
          </cell>
          <cell r="F486">
            <v>1252961</v>
          </cell>
          <cell r="G486">
            <v>1254826</v>
          </cell>
          <cell r="H486">
            <v>1252961</v>
          </cell>
          <cell r="I486">
            <v>1257870</v>
          </cell>
          <cell r="J486">
            <v>1251783</v>
          </cell>
          <cell r="K486">
            <v>1247073</v>
          </cell>
          <cell r="L486">
            <v>1245695</v>
          </cell>
          <cell r="M486">
            <v>1226454</v>
          </cell>
          <cell r="N486">
            <v>1236564</v>
          </cell>
          <cell r="S486">
            <v>1235751</v>
          </cell>
          <cell r="T486">
            <v>1236564</v>
          </cell>
          <cell r="U486">
            <v>1222626</v>
          </cell>
          <cell r="V486">
            <v>1245695</v>
          </cell>
          <cell r="W486">
            <v>1252961</v>
          </cell>
          <cell r="X486">
            <v>1254826</v>
          </cell>
          <cell r="Y486">
            <v>1252961</v>
          </cell>
          <cell r="Z486">
            <v>1257870</v>
          </cell>
          <cell r="AA486">
            <v>1251783</v>
          </cell>
          <cell r="AB486">
            <v>1247073</v>
          </cell>
          <cell r="AC486">
            <v>1245695</v>
          </cell>
          <cell r="AD486">
            <v>1226454</v>
          </cell>
        </row>
        <row r="487">
          <cell r="C487">
            <v>1237376</v>
          </cell>
          <cell r="D487">
            <v>1222248</v>
          </cell>
          <cell r="E487">
            <v>1246695</v>
          </cell>
          <cell r="F487">
            <v>1254110</v>
          </cell>
          <cell r="G487">
            <v>1256014</v>
          </cell>
          <cell r="H487">
            <v>1254110</v>
          </cell>
          <cell r="I487">
            <v>1259120</v>
          </cell>
          <cell r="J487">
            <v>1252908</v>
          </cell>
          <cell r="K487">
            <v>1248102</v>
          </cell>
          <cell r="L487">
            <v>1246695</v>
          </cell>
          <cell r="M487">
            <v>1227059</v>
          </cell>
          <cell r="N487">
            <v>1237376</v>
          </cell>
          <cell r="S487">
            <v>1236564</v>
          </cell>
          <cell r="T487">
            <v>1237376</v>
          </cell>
          <cell r="U487">
            <v>1222248</v>
          </cell>
          <cell r="V487">
            <v>1246695</v>
          </cell>
          <cell r="W487">
            <v>1254110</v>
          </cell>
          <cell r="X487">
            <v>1256014</v>
          </cell>
          <cell r="Y487">
            <v>1254110</v>
          </cell>
          <cell r="Z487">
            <v>1259120</v>
          </cell>
          <cell r="AA487">
            <v>1252908</v>
          </cell>
          <cell r="AB487">
            <v>1248102</v>
          </cell>
          <cell r="AC487">
            <v>1246695</v>
          </cell>
          <cell r="AD487">
            <v>1227059</v>
          </cell>
        </row>
        <row r="488">
          <cell r="C488">
            <v>1238189</v>
          </cell>
          <cell r="D488">
            <v>1222756</v>
          </cell>
          <cell r="E488">
            <v>1247695</v>
          </cell>
          <cell r="F488">
            <v>1255259</v>
          </cell>
          <cell r="G488">
            <v>1257201</v>
          </cell>
          <cell r="H488">
            <v>1255259</v>
          </cell>
          <cell r="I488">
            <v>1260370</v>
          </cell>
          <cell r="J488">
            <v>1254032</v>
          </cell>
          <cell r="K488">
            <v>1249130</v>
          </cell>
          <cell r="L488">
            <v>1247695</v>
          </cell>
          <cell r="M488">
            <v>1227663</v>
          </cell>
          <cell r="N488">
            <v>1238189</v>
          </cell>
          <cell r="S488">
            <v>1237376</v>
          </cell>
          <cell r="T488">
            <v>1238189</v>
          </cell>
          <cell r="U488">
            <v>1222756</v>
          </cell>
          <cell r="V488">
            <v>1247695</v>
          </cell>
          <cell r="W488">
            <v>1255259</v>
          </cell>
          <cell r="X488">
            <v>1257201</v>
          </cell>
          <cell r="Y488">
            <v>1255259</v>
          </cell>
          <cell r="Z488">
            <v>1260370</v>
          </cell>
          <cell r="AA488">
            <v>1254032</v>
          </cell>
          <cell r="AB488">
            <v>1249130</v>
          </cell>
          <cell r="AC488">
            <v>1247695</v>
          </cell>
          <cell r="AD488">
            <v>1227663</v>
          </cell>
        </row>
        <row r="489">
          <cell r="C489">
            <v>1239001</v>
          </cell>
          <cell r="D489">
            <v>1223264</v>
          </cell>
          <cell r="E489">
            <v>1248695</v>
          </cell>
          <cell r="F489">
            <v>1256408</v>
          </cell>
          <cell r="G489">
            <v>1258389</v>
          </cell>
          <cell r="H489">
            <v>1256408</v>
          </cell>
          <cell r="I489">
            <v>1261620</v>
          </cell>
          <cell r="J489">
            <v>1255157</v>
          </cell>
          <cell r="K489">
            <v>1250158</v>
          </cell>
          <cell r="L489">
            <v>1248695</v>
          </cell>
          <cell r="M489">
            <v>1228268</v>
          </cell>
          <cell r="N489">
            <v>1239001</v>
          </cell>
          <cell r="S489">
            <v>1238189</v>
          </cell>
          <cell r="T489">
            <v>1239001</v>
          </cell>
          <cell r="U489">
            <v>1223264</v>
          </cell>
          <cell r="V489">
            <v>1248695</v>
          </cell>
          <cell r="W489">
            <v>1256408</v>
          </cell>
          <cell r="X489">
            <v>1258389</v>
          </cell>
          <cell r="Y489">
            <v>1256408</v>
          </cell>
          <cell r="Z489">
            <v>1261620</v>
          </cell>
          <cell r="AA489">
            <v>1255157</v>
          </cell>
          <cell r="AB489">
            <v>1250158</v>
          </cell>
          <cell r="AC489">
            <v>1248695</v>
          </cell>
          <cell r="AD489">
            <v>1228268</v>
          </cell>
        </row>
        <row r="490">
          <cell r="C490">
            <v>1239813</v>
          </cell>
          <cell r="D490">
            <v>1224731</v>
          </cell>
          <cell r="E490">
            <v>1249695</v>
          </cell>
          <cell r="F490">
            <v>1257558</v>
          </cell>
          <cell r="G490">
            <v>1259576</v>
          </cell>
          <cell r="H490">
            <v>1257558</v>
          </cell>
          <cell r="I490">
            <v>1262870</v>
          </cell>
          <cell r="J490">
            <v>1256282</v>
          </cell>
          <cell r="K490">
            <v>1251186</v>
          </cell>
          <cell r="L490">
            <v>1249695</v>
          </cell>
          <cell r="M490">
            <v>1228873</v>
          </cell>
          <cell r="N490">
            <v>1239813</v>
          </cell>
          <cell r="S490">
            <v>1239001</v>
          </cell>
          <cell r="T490">
            <v>1239813</v>
          </cell>
          <cell r="U490">
            <v>1224731</v>
          </cell>
          <cell r="V490">
            <v>1249695</v>
          </cell>
          <cell r="W490">
            <v>1257558</v>
          </cell>
          <cell r="X490">
            <v>1259576</v>
          </cell>
          <cell r="Y490">
            <v>1257558</v>
          </cell>
          <cell r="Z490">
            <v>1262870</v>
          </cell>
          <cell r="AA490">
            <v>1256282</v>
          </cell>
          <cell r="AB490">
            <v>1251186</v>
          </cell>
          <cell r="AC490">
            <v>1249695</v>
          </cell>
          <cell r="AD490">
            <v>1228873</v>
          </cell>
        </row>
        <row r="491">
          <cell r="C491">
            <v>1240707</v>
          </cell>
          <cell r="D491">
            <v>1224330</v>
          </cell>
          <cell r="E491">
            <v>1250795</v>
          </cell>
          <cell r="F491">
            <v>1258822</v>
          </cell>
          <cell r="G491">
            <v>1260882</v>
          </cell>
          <cell r="H491">
            <v>1258822</v>
          </cell>
          <cell r="I491">
            <v>1264245</v>
          </cell>
          <cell r="J491">
            <v>1257520</v>
          </cell>
          <cell r="K491">
            <v>1252317</v>
          </cell>
          <cell r="L491">
            <v>1250795</v>
          </cell>
          <cell r="M491">
            <v>1229538</v>
          </cell>
          <cell r="N491">
            <v>1240707</v>
          </cell>
          <cell r="S491">
            <v>1239813</v>
          </cell>
          <cell r="T491">
            <v>1240707</v>
          </cell>
          <cell r="U491">
            <v>1224330</v>
          </cell>
          <cell r="V491">
            <v>1250795</v>
          </cell>
          <cell r="W491">
            <v>1258822</v>
          </cell>
          <cell r="X491">
            <v>1260882</v>
          </cell>
          <cell r="Y491">
            <v>1258822</v>
          </cell>
          <cell r="Z491">
            <v>1264245</v>
          </cell>
          <cell r="AA491">
            <v>1257520</v>
          </cell>
          <cell r="AB491">
            <v>1252317</v>
          </cell>
          <cell r="AC491">
            <v>1250795</v>
          </cell>
          <cell r="AD491">
            <v>1229538</v>
          </cell>
        </row>
        <row r="492">
          <cell r="C492">
            <v>1241520</v>
          </cell>
          <cell r="D492">
            <v>1224838</v>
          </cell>
          <cell r="E492">
            <v>1251795</v>
          </cell>
          <cell r="F492">
            <v>1259971</v>
          </cell>
          <cell r="G492">
            <v>1262070</v>
          </cell>
          <cell r="H492">
            <v>1259971</v>
          </cell>
          <cell r="I492">
            <v>1265495</v>
          </cell>
          <cell r="J492">
            <v>1258645</v>
          </cell>
          <cell r="K492">
            <v>1253345</v>
          </cell>
          <cell r="L492">
            <v>1251795</v>
          </cell>
          <cell r="M492">
            <v>1230143</v>
          </cell>
          <cell r="N492">
            <v>1241520</v>
          </cell>
          <cell r="S492">
            <v>1240707</v>
          </cell>
          <cell r="T492">
            <v>1241520</v>
          </cell>
          <cell r="U492">
            <v>1224838</v>
          </cell>
          <cell r="V492">
            <v>1251795</v>
          </cell>
          <cell r="W492">
            <v>1259971</v>
          </cell>
          <cell r="X492">
            <v>1262070</v>
          </cell>
          <cell r="Y492">
            <v>1259971</v>
          </cell>
          <cell r="Z492">
            <v>1265495</v>
          </cell>
          <cell r="AA492">
            <v>1258645</v>
          </cell>
          <cell r="AB492">
            <v>1253345</v>
          </cell>
          <cell r="AC492">
            <v>1251795</v>
          </cell>
          <cell r="AD492">
            <v>1230143</v>
          </cell>
        </row>
        <row r="493">
          <cell r="C493">
            <v>1242413</v>
          </cell>
          <cell r="D493">
            <v>1225397</v>
          </cell>
          <cell r="E493">
            <v>1252894</v>
          </cell>
          <cell r="F493">
            <v>1261235</v>
          </cell>
          <cell r="G493">
            <v>1263376</v>
          </cell>
          <cell r="H493">
            <v>1261235</v>
          </cell>
          <cell r="I493">
            <v>1266869</v>
          </cell>
          <cell r="J493">
            <v>1259882</v>
          </cell>
          <cell r="K493">
            <v>1254476</v>
          </cell>
          <cell r="L493">
            <v>1252894</v>
          </cell>
          <cell r="M493">
            <v>1230808</v>
          </cell>
          <cell r="N493">
            <v>1242413</v>
          </cell>
          <cell r="S493">
            <v>1241520</v>
          </cell>
          <cell r="T493">
            <v>1242413</v>
          </cell>
          <cell r="U493">
            <v>1225397</v>
          </cell>
          <cell r="V493">
            <v>1252894</v>
          </cell>
          <cell r="W493">
            <v>1261235</v>
          </cell>
          <cell r="X493">
            <v>1263376</v>
          </cell>
          <cell r="Y493">
            <v>1261235</v>
          </cell>
          <cell r="Z493">
            <v>1266869</v>
          </cell>
          <cell r="AA493">
            <v>1259882</v>
          </cell>
          <cell r="AB493">
            <v>1254476</v>
          </cell>
          <cell r="AC493">
            <v>1252894</v>
          </cell>
          <cell r="AD493">
            <v>1230808</v>
          </cell>
        </row>
        <row r="494">
          <cell r="C494">
            <v>1243307</v>
          </cell>
          <cell r="D494">
            <v>1226993</v>
          </cell>
          <cell r="E494">
            <v>1253994</v>
          </cell>
          <cell r="F494">
            <v>1262499</v>
          </cell>
          <cell r="G494">
            <v>1264682</v>
          </cell>
          <cell r="H494">
            <v>1262499</v>
          </cell>
          <cell r="I494">
            <v>1268244</v>
          </cell>
          <cell r="J494">
            <v>1261119</v>
          </cell>
          <cell r="K494">
            <v>1255607</v>
          </cell>
          <cell r="L494">
            <v>1253994</v>
          </cell>
          <cell r="M494">
            <v>1231474</v>
          </cell>
          <cell r="N494">
            <v>1243307</v>
          </cell>
          <cell r="S494">
            <v>1242413</v>
          </cell>
          <cell r="T494">
            <v>1243307</v>
          </cell>
          <cell r="U494">
            <v>1226993</v>
          </cell>
          <cell r="V494">
            <v>1253994</v>
          </cell>
          <cell r="W494">
            <v>1262499</v>
          </cell>
          <cell r="X494">
            <v>1264682</v>
          </cell>
          <cell r="Y494">
            <v>1262499</v>
          </cell>
          <cell r="Z494">
            <v>1268244</v>
          </cell>
          <cell r="AA494">
            <v>1261119</v>
          </cell>
          <cell r="AB494">
            <v>1255607</v>
          </cell>
          <cell r="AC494">
            <v>1253994</v>
          </cell>
          <cell r="AD494">
            <v>1231474</v>
          </cell>
        </row>
        <row r="495">
          <cell r="C495">
            <v>1244282</v>
          </cell>
          <cell r="D495">
            <v>1226566</v>
          </cell>
          <cell r="E495">
            <v>1255194</v>
          </cell>
          <cell r="F495">
            <v>1263878</v>
          </cell>
          <cell r="G495">
            <v>1266107</v>
          </cell>
          <cell r="H495">
            <v>1263878</v>
          </cell>
          <cell r="I495">
            <v>1269744</v>
          </cell>
          <cell r="J495">
            <v>1262469</v>
          </cell>
          <cell r="K495">
            <v>1256841</v>
          </cell>
          <cell r="L495">
            <v>1255194</v>
          </cell>
          <cell r="M495">
            <v>1232199</v>
          </cell>
          <cell r="N495">
            <v>1244282</v>
          </cell>
          <cell r="S495">
            <v>1243307</v>
          </cell>
          <cell r="T495">
            <v>1244282</v>
          </cell>
          <cell r="U495">
            <v>1226566</v>
          </cell>
          <cell r="V495">
            <v>1255194</v>
          </cell>
          <cell r="W495">
            <v>1263878</v>
          </cell>
          <cell r="X495">
            <v>1266107</v>
          </cell>
          <cell r="Y495">
            <v>1263878</v>
          </cell>
          <cell r="Z495">
            <v>1269744</v>
          </cell>
          <cell r="AA495">
            <v>1262469</v>
          </cell>
          <cell r="AB495">
            <v>1256841</v>
          </cell>
          <cell r="AC495">
            <v>1255194</v>
          </cell>
          <cell r="AD495">
            <v>1232199</v>
          </cell>
        </row>
        <row r="496">
          <cell r="C496">
            <v>1245257</v>
          </cell>
          <cell r="D496">
            <v>1227175</v>
          </cell>
          <cell r="E496">
            <v>1256394</v>
          </cell>
          <cell r="F496">
            <v>1265257</v>
          </cell>
          <cell r="G496">
            <v>1267532</v>
          </cell>
          <cell r="H496">
            <v>1265257</v>
          </cell>
          <cell r="I496">
            <v>1271244</v>
          </cell>
          <cell r="J496">
            <v>1263819</v>
          </cell>
          <cell r="K496">
            <v>1258075</v>
          </cell>
          <cell r="L496">
            <v>1256394</v>
          </cell>
          <cell r="M496">
            <v>1232925</v>
          </cell>
          <cell r="N496">
            <v>1245257</v>
          </cell>
          <cell r="S496">
            <v>1244282</v>
          </cell>
          <cell r="T496">
            <v>1245257</v>
          </cell>
          <cell r="U496">
            <v>1227175</v>
          </cell>
          <cell r="V496">
            <v>1256394</v>
          </cell>
          <cell r="W496">
            <v>1265257</v>
          </cell>
          <cell r="X496">
            <v>1267532</v>
          </cell>
          <cell r="Y496">
            <v>1265257</v>
          </cell>
          <cell r="Z496">
            <v>1271244</v>
          </cell>
          <cell r="AA496">
            <v>1263819</v>
          </cell>
          <cell r="AB496">
            <v>1258075</v>
          </cell>
          <cell r="AC496">
            <v>1256394</v>
          </cell>
          <cell r="AD496">
            <v>1232925</v>
          </cell>
        </row>
        <row r="497">
          <cell r="C497">
            <v>1246150</v>
          </cell>
          <cell r="D497">
            <v>1227734</v>
          </cell>
          <cell r="E497">
            <v>1257494</v>
          </cell>
          <cell r="F497">
            <v>1266521</v>
          </cell>
          <cell r="G497">
            <v>1268838</v>
          </cell>
          <cell r="H497">
            <v>1266521</v>
          </cell>
          <cell r="I497">
            <v>1272619</v>
          </cell>
          <cell r="J497">
            <v>1265056</v>
          </cell>
          <cell r="K497">
            <v>1259206</v>
          </cell>
          <cell r="L497">
            <v>1257494</v>
          </cell>
          <cell r="M497">
            <v>1233590</v>
          </cell>
          <cell r="N497">
            <v>1246150</v>
          </cell>
          <cell r="S497">
            <v>1245257</v>
          </cell>
          <cell r="T497">
            <v>1246150</v>
          </cell>
          <cell r="U497">
            <v>1227734</v>
          </cell>
          <cell r="V497">
            <v>1257494</v>
          </cell>
          <cell r="W497">
            <v>1266521</v>
          </cell>
          <cell r="X497">
            <v>1268838</v>
          </cell>
          <cell r="Y497">
            <v>1266521</v>
          </cell>
          <cell r="Z497">
            <v>1272619</v>
          </cell>
          <cell r="AA497">
            <v>1265056</v>
          </cell>
          <cell r="AB497">
            <v>1259206</v>
          </cell>
          <cell r="AC497">
            <v>1257494</v>
          </cell>
          <cell r="AD497">
            <v>1233590</v>
          </cell>
        </row>
        <row r="498">
          <cell r="C498">
            <v>1247206</v>
          </cell>
          <cell r="D498">
            <v>1229519</v>
          </cell>
          <cell r="E498">
            <v>1258794</v>
          </cell>
          <cell r="F498">
            <v>1268014</v>
          </cell>
          <cell r="G498">
            <v>1270381</v>
          </cell>
          <cell r="H498">
            <v>1268014</v>
          </cell>
          <cell r="I498">
            <v>1274244</v>
          </cell>
          <cell r="J498">
            <v>1266519</v>
          </cell>
          <cell r="K498">
            <v>1260543</v>
          </cell>
          <cell r="L498">
            <v>1258794</v>
          </cell>
          <cell r="M498">
            <v>1234377</v>
          </cell>
          <cell r="N498">
            <v>1247206</v>
          </cell>
          <cell r="S498">
            <v>1246150</v>
          </cell>
          <cell r="T498">
            <v>1247206</v>
          </cell>
          <cell r="U498">
            <v>1229519</v>
          </cell>
          <cell r="V498">
            <v>1258794</v>
          </cell>
          <cell r="W498">
            <v>1268014</v>
          </cell>
          <cell r="X498">
            <v>1270381</v>
          </cell>
          <cell r="Y498">
            <v>1268014</v>
          </cell>
          <cell r="Z498">
            <v>1274244</v>
          </cell>
          <cell r="AA498">
            <v>1266519</v>
          </cell>
          <cell r="AB498">
            <v>1260543</v>
          </cell>
          <cell r="AC498">
            <v>1258794</v>
          </cell>
          <cell r="AD498">
            <v>1234377</v>
          </cell>
        </row>
        <row r="499">
          <cell r="C499">
            <v>1248181</v>
          </cell>
          <cell r="D499">
            <v>1229004</v>
          </cell>
          <cell r="E499">
            <v>1259994</v>
          </cell>
          <cell r="F499">
            <v>1269393</v>
          </cell>
          <cell r="G499">
            <v>1271806</v>
          </cell>
          <cell r="H499">
            <v>1269393</v>
          </cell>
          <cell r="I499">
            <v>1275744</v>
          </cell>
          <cell r="J499">
            <v>1267869</v>
          </cell>
          <cell r="K499">
            <v>1261777</v>
          </cell>
          <cell r="L499">
            <v>1259994</v>
          </cell>
          <cell r="M499">
            <v>1235102</v>
          </cell>
          <cell r="N499">
            <v>1248181</v>
          </cell>
          <cell r="S499">
            <v>1247206</v>
          </cell>
          <cell r="T499">
            <v>1248181</v>
          </cell>
          <cell r="U499">
            <v>1229004</v>
          </cell>
          <cell r="V499">
            <v>1259994</v>
          </cell>
          <cell r="W499">
            <v>1269393</v>
          </cell>
          <cell r="X499">
            <v>1271806</v>
          </cell>
          <cell r="Y499">
            <v>1269393</v>
          </cell>
          <cell r="Z499">
            <v>1275744</v>
          </cell>
          <cell r="AA499">
            <v>1267869</v>
          </cell>
          <cell r="AB499">
            <v>1261777</v>
          </cell>
          <cell r="AC499">
            <v>1259994</v>
          </cell>
          <cell r="AD499">
            <v>1235102</v>
          </cell>
        </row>
        <row r="500">
          <cell r="C500">
            <v>1249156</v>
          </cell>
          <cell r="D500">
            <v>1229614</v>
          </cell>
          <cell r="E500">
            <v>1261194</v>
          </cell>
          <cell r="F500">
            <v>1270772</v>
          </cell>
          <cell r="G500">
            <v>1273231</v>
          </cell>
          <cell r="H500">
            <v>1270772</v>
          </cell>
          <cell r="I500">
            <v>1277244</v>
          </cell>
          <cell r="J500">
            <v>1269219</v>
          </cell>
          <cell r="K500">
            <v>1263010</v>
          </cell>
          <cell r="L500">
            <v>1261194</v>
          </cell>
          <cell r="M500">
            <v>1235828</v>
          </cell>
          <cell r="N500">
            <v>1249156</v>
          </cell>
          <cell r="S500">
            <v>1248181</v>
          </cell>
          <cell r="T500">
            <v>1249156</v>
          </cell>
          <cell r="U500">
            <v>1229614</v>
          </cell>
          <cell r="V500">
            <v>1261194</v>
          </cell>
          <cell r="W500">
            <v>1270772</v>
          </cell>
          <cell r="X500">
            <v>1273231</v>
          </cell>
          <cell r="Y500">
            <v>1270772</v>
          </cell>
          <cell r="Z500">
            <v>1277244</v>
          </cell>
          <cell r="AA500">
            <v>1269219</v>
          </cell>
          <cell r="AB500">
            <v>1263010</v>
          </cell>
          <cell r="AC500">
            <v>1261194</v>
          </cell>
          <cell r="AD500">
            <v>1235828</v>
          </cell>
        </row>
        <row r="501">
          <cell r="C501">
            <v>1250212</v>
          </cell>
          <cell r="D501">
            <v>1230274</v>
          </cell>
          <cell r="E501">
            <v>1262493</v>
          </cell>
          <cell r="F501">
            <v>1272266</v>
          </cell>
          <cell r="G501">
            <v>1274775</v>
          </cell>
          <cell r="H501">
            <v>1272266</v>
          </cell>
          <cell r="I501">
            <v>1278868</v>
          </cell>
          <cell r="J501">
            <v>1270681</v>
          </cell>
          <cell r="K501">
            <v>1264347</v>
          </cell>
          <cell r="L501">
            <v>1262493</v>
          </cell>
          <cell r="M501">
            <v>1236614</v>
          </cell>
          <cell r="N501">
            <v>1250212</v>
          </cell>
          <cell r="S501">
            <v>1249156</v>
          </cell>
          <cell r="T501">
            <v>1250212</v>
          </cell>
          <cell r="U501">
            <v>1230274</v>
          </cell>
          <cell r="V501">
            <v>1262493</v>
          </cell>
          <cell r="W501">
            <v>1272266</v>
          </cell>
          <cell r="X501">
            <v>1274775</v>
          </cell>
          <cell r="Y501">
            <v>1272266</v>
          </cell>
          <cell r="Z501">
            <v>1278868</v>
          </cell>
          <cell r="AA501">
            <v>1270681</v>
          </cell>
          <cell r="AB501">
            <v>1264347</v>
          </cell>
          <cell r="AC501">
            <v>1262493</v>
          </cell>
          <cell r="AD501">
            <v>1236614</v>
          </cell>
        </row>
        <row r="502">
          <cell r="C502">
            <v>1251268</v>
          </cell>
          <cell r="D502">
            <v>1232150</v>
          </cell>
          <cell r="E502">
            <v>1263793</v>
          </cell>
          <cell r="F502">
            <v>1273760</v>
          </cell>
          <cell r="G502">
            <v>1276318</v>
          </cell>
          <cell r="H502">
            <v>1273760</v>
          </cell>
          <cell r="I502">
            <v>1280493</v>
          </cell>
          <cell r="J502">
            <v>1272143</v>
          </cell>
          <cell r="K502">
            <v>1265684</v>
          </cell>
          <cell r="L502">
            <v>1263793</v>
          </cell>
          <cell r="M502">
            <v>1237401</v>
          </cell>
          <cell r="N502">
            <v>1251268</v>
          </cell>
          <cell r="S502">
            <v>1250212</v>
          </cell>
          <cell r="T502">
            <v>1251268</v>
          </cell>
          <cell r="U502">
            <v>1232150</v>
          </cell>
          <cell r="V502">
            <v>1263793</v>
          </cell>
          <cell r="W502">
            <v>1273760</v>
          </cell>
          <cell r="X502">
            <v>1276318</v>
          </cell>
          <cell r="Y502">
            <v>1273760</v>
          </cell>
          <cell r="Z502">
            <v>1280493</v>
          </cell>
          <cell r="AA502">
            <v>1272143</v>
          </cell>
          <cell r="AB502">
            <v>1265684</v>
          </cell>
          <cell r="AC502">
            <v>1263793</v>
          </cell>
          <cell r="AD502">
            <v>1237401</v>
          </cell>
        </row>
        <row r="503">
          <cell r="C503">
            <v>1252406</v>
          </cell>
          <cell r="D503">
            <v>1231646</v>
          </cell>
          <cell r="E503">
            <v>1265193</v>
          </cell>
          <cell r="F503">
            <v>1275369</v>
          </cell>
          <cell r="G503">
            <v>1277981</v>
          </cell>
          <cell r="H503">
            <v>1275369</v>
          </cell>
          <cell r="I503">
            <v>1282243</v>
          </cell>
          <cell r="J503">
            <v>1273718</v>
          </cell>
          <cell r="K503">
            <v>1267123</v>
          </cell>
          <cell r="L503">
            <v>1265193</v>
          </cell>
          <cell r="M503">
            <v>1238247</v>
          </cell>
          <cell r="N503">
            <v>1252406</v>
          </cell>
          <cell r="S503">
            <v>1251268</v>
          </cell>
          <cell r="T503">
            <v>1252406</v>
          </cell>
          <cell r="U503">
            <v>1231646</v>
          </cell>
          <cell r="V503">
            <v>1265193</v>
          </cell>
          <cell r="W503">
            <v>1275369</v>
          </cell>
          <cell r="X503">
            <v>1277981</v>
          </cell>
          <cell r="Y503">
            <v>1275369</v>
          </cell>
          <cell r="Z503">
            <v>1282243</v>
          </cell>
          <cell r="AA503">
            <v>1273718</v>
          </cell>
          <cell r="AB503">
            <v>1267123</v>
          </cell>
          <cell r="AC503">
            <v>1265193</v>
          </cell>
          <cell r="AD503">
            <v>1238247</v>
          </cell>
        </row>
        <row r="504">
          <cell r="C504">
            <v>1253462</v>
          </cell>
          <cell r="D504">
            <v>1232306</v>
          </cell>
          <cell r="E504">
            <v>1266493</v>
          </cell>
          <cell r="F504">
            <v>1276862</v>
          </cell>
          <cell r="G504">
            <v>1279524</v>
          </cell>
          <cell r="H504">
            <v>1276862</v>
          </cell>
          <cell r="I504">
            <v>1283868</v>
          </cell>
          <cell r="J504">
            <v>1275181</v>
          </cell>
          <cell r="K504">
            <v>1268460</v>
          </cell>
          <cell r="L504">
            <v>1266493</v>
          </cell>
          <cell r="M504">
            <v>1239034</v>
          </cell>
          <cell r="N504">
            <v>1253462</v>
          </cell>
          <cell r="S504">
            <v>1252406</v>
          </cell>
          <cell r="T504">
            <v>1253462</v>
          </cell>
          <cell r="U504">
            <v>1232306</v>
          </cell>
          <cell r="V504">
            <v>1266493</v>
          </cell>
          <cell r="W504">
            <v>1276862</v>
          </cell>
          <cell r="X504">
            <v>1279524</v>
          </cell>
          <cell r="Y504">
            <v>1276862</v>
          </cell>
          <cell r="Z504">
            <v>1283868</v>
          </cell>
          <cell r="AA504">
            <v>1275181</v>
          </cell>
          <cell r="AB504">
            <v>1268460</v>
          </cell>
          <cell r="AC504">
            <v>1266493</v>
          </cell>
          <cell r="AD504">
            <v>1239034</v>
          </cell>
        </row>
        <row r="505">
          <cell r="C505">
            <v>1254599</v>
          </cell>
          <cell r="D505">
            <v>1233017</v>
          </cell>
          <cell r="E505">
            <v>1267893</v>
          </cell>
          <cell r="F505">
            <v>1278471</v>
          </cell>
          <cell r="G505">
            <v>1281187</v>
          </cell>
          <cell r="H505">
            <v>1278471</v>
          </cell>
          <cell r="I505">
            <v>1285618</v>
          </cell>
          <cell r="J505">
            <v>1276755</v>
          </cell>
          <cell r="K505">
            <v>1269899</v>
          </cell>
          <cell r="L505">
            <v>1267893</v>
          </cell>
          <cell r="M505">
            <v>1239880</v>
          </cell>
          <cell r="N505">
            <v>1254599</v>
          </cell>
          <cell r="S505">
            <v>1253462</v>
          </cell>
          <cell r="T505">
            <v>1254599</v>
          </cell>
          <cell r="U505">
            <v>1233017</v>
          </cell>
          <cell r="V505">
            <v>1267893</v>
          </cell>
          <cell r="W505">
            <v>1278471</v>
          </cell>
          <cell r="X505">
            <v>1281187</v>
          </cell>
          <cell r="Y505">
            <v>1278471</v>
          </cell>
          <cell r="Z505">
            <v>1285618</v>
          </cell>
          <cell r="AA505">
            <v>1276755</v>
          </cell>
          <cell r="AB505">
            <v>1269899</v>
          </cell>
          <cell r="AC505">
            <v>1267893</v>
          </cell>
          <cell r="AD505">
            <v>1239880</v>
          </cell>
        </row>
        <row r="506">
          <cell r="C506">
            <v>1255818</v>
          </cell>
          <cell r="D506">
            <v>1235097</v>
          </cell>
          <cell r="E506">
            <v>1269393</v>
          </cell>
          <cell r="F506">
            <v>1280195</v>
          </cell>
          <cell r="G506">
            <v>1282968</v>
          </cell>
          <cell r="H506">
            <v>1280195</v>
          </cell>
          <cell r="I506">
            <v>1287493</v>
          </cell>
          <cell r="J506">
            <v>1278443</v>
          </cell>
          <cell r="K506">
            <v>1271442</v>
          </cell>
          <cell r="L506">
            <v>1269393</v>
          </cell>
          <cell r="M506">
            <v>1240788</v>
          </cell>
          <cell r="N506">
            <v>1255818</v>
          </cell>
          <cell r="S506">
            <v>1254599</v>
          </cell>
          <cell r="T506">
            <v>1255818</v>
          </cell>
          <cell r="U506">
            <v>1235097</v>
          </cell>
          <cell r="V506">
            <v>1269393</v>
          </cell>
          <cell r="W506">
            <v>1280195</v>
          </cell>
          <cell r="X506">
            <v>1282968</v>
          </cell>
          <cell r="Y506">
            <v>1280195</v>
          </cell>
          <cell r="Z506">
            <v>1287493</v>
          </cell>
          <cell r="AA506">
            <v>1278443</v>
          </cell>
          <cell r="AB506">
            <v>1271442</v>
          </cell>
          <cell r="AC506">
            <v>1269393</v>
          </cell>
          <cell r="AD506">
            <v>1240788</v>
          </cell>
        </row>
        <row r="507">
          <cell r="C507">
            <v>1256955</v>
          </cell>
          <cell r="D507">
            <v>1234490</v>
          </cell>
          <cell r="E507">
            <v>1270793</v>
          </cell>
          <cell r="F507">
            <v>1281804</v>
          </cell>
          <cell r="G507">
            <v>1284630</v>
          </cell>
          <cell r="H507">
            <v>1281804</v>
          </cell>
          <cell r="I507">
            <v>1289243</v>
          </cell>
          <cell r="J507">
            <v>1280018</v>
          </cell>
          <cell r="K507">
            <v>1272881</v>
          </cell>
          <cell r="L507">
            <v>1270793</v>
          </cell>
          <cell r="M507">
            <v>1241634</v>
          </cell>
          <cell r="N507">
            <v>1256955</v>
          </cell>
          <cell r="S507">
            <v>1255818</v>
          </cell>
          <cell r="T507">
            <v>1256955</v>
          </cell>
          <cell r="U507">
            <v>1234490</v>
          </cell>
          <cell r="V507">
            <v>1270793</v>
          </cell>
          <cell r="W507">
            <v>1281804</v>
          </cell>
          <cell r="X507">
            <v>1284630</v>
          </cell>
          <cell r="Y507">
            <v>1281804</v>
          </cell>
          <cell r="Z507">
            <v>1289243</v>
          </cell>
          <cell r="AA507">
            <v>1280018</v>
          </cell>
          <cell r="AB507">
            <v>1272881</v>
          </cell>
          <cell r="AC507">
            <v>1270793</v>
          </cell>
          <cell r="AD507">
            <v>1241634</v>
          </cell>
        </row>
        <row r="508">
          <cell r="C508">
            <v>1258174</v>
          </cell>
          <cell r="D508">
            <v>1235252</v>
          </cell>
          <cell r="E508">
            <v>1272292</v>
          </cell>
          <cell r="F508">
            <v>1283527</v>
          </cell>
          <cell r="G508">
            <v>1286411</v>
          </cell>
          <cell r="H508">
            <v>1283527</v>
          </cell>
          <cell r="I508">
            <v>1291117</v>
          </cell>
          <cell r="J508">
            <v>1281705</v>
          </cell>
          <cell r="K508">
            <v>1274423</v>
          </cell>
          <cell r="L508">
            <v>1272292</v>
          </cell>
          <cell r="M508">
            <v>1242541</v>
          </cell>
          <cell r="N508">
            <v>1258174</v>
          </cell>
          <cell r="S508">
            <v>1256955</v>
          </cell>
          <cell r="T508">
            <v>1258174</v>
          </cell>
          <cell r="U508">
            <v>1235252</v>
          </cell>
          <cell r="V508">
            <v>1272292</v>
          </cell>
          <cell r="W508">
            <v>1283527</v>
          </cell>
          <cell r="X508">
            <v>1286411</v>
          </cell>
          <cell r="Y508">
            <v>1283527</v>
          </cell>
          <cell r="Z508">
            <v>1291117</v>
          </cell>
          <cell r="AA508">
            <v>1281705</v>
          </cell>
          <cell r="AB508">
            <v>1274423</v>
          </cell>
          <cell r="AC508">
            <v>1272292</v>
          </cell>
          <cell r="AD508">
            <v>1242541</v>
          </cell>
        </row>
        <row r="509">
          <cell r="C509">
            <v>1259392</v>
          </cell>
          <cell r="D509">
            <v>1236014</v>
          </cell>
          <cell r="E509">
            <v>1273792</v>
          </cell>
          <cell r="F509">
            <v>1285251</v>
          </cell>
          <cell r="G509">
            <v>1288192</v>
          </cell>
          <cell r="H509">
            <v>1285251</v>
          </cell>
          <cell r="I509">
            <v>1292992</v>
          </cell>
          <cell r="J509">
            <v>1283392</v>
          </cell>
          <cell r="K509">
            <v>1275966</v>
          </cell>
          <cell r="L509">
            <v>1273792</v>
          </cell>
          <cell r="M509">
            <v>1243449</v>
          </cell>
          <cell r="N509">
            <v>1259392</v>
          </cell>
          <cell r="S509">
            <v>1258174</v>
          </cell>
          <cell r="T509">
            <v>1259392</v>
          </cell>
          <cell r="U509">
            <v>1236014</v>
          </cell>
          <cell r="V509">
            <v>1273792</v>
          </cell>
          <cell r="W509">
            <v>1285251</v>
          </cell>
          <cell r="X509">
            <v>1288192</v>
          </cell>
          <cell r="Y509">
            <v>1285251</v>
          </cell>
          <cell r="Z509">
            <v>1292992</v>
          </cell>
          <cell r="AA509">
            <v>1283392</v>
          </cell>
          <cell r="AB509">
            <v>1275966</v>
          </cell>
          <cell r="AC509">
            <v>1273792</v>
          </cell>
          <cell r="AD509">
            <v>1243449</v>
          </cell>
        </row>
        <row r="510">
          <cell r="C510">
            <v>1260611</v>
          </cell>
          <cell r="D510">
            <v>1238201</v>
          </cell>
          <cell r="E510">
            <v>1275292</v>
          </cell>
          <cell r="F510">
            <v>1286975</v>
          </cell>
          <cell r="G510">
            <v>1289973</v>
          </cell>
          <cell r="H510">
            <v>1286975</v>
          </cell>
          <cell r="I510">
            <v>1294867</v>
          </cell>
          <cell r="J510">
            <v>1285080</v>
          </cell>
          <cell r="K510">
            <v>1277508</v>
          </cell>
          <cell r="L510">
            <v>1275292</v>
          </cell>
          <cell r="M510">
            <v>1244356</v>
          </cell>
          <cell r="N510">
            <v>1260611</v>
          </cell>
          <cell r="S510">
            <v>1259392</v>
          </cell>
          <cell r="T510">
            <v>1260611</v>
          </cell>
          <cell r="U510">
            <v>1238201</v>
          </cell>
          <cell r="V510">
            <v>1275292</v>
          </cell>
          <cell r="W510">
            <v>1286975</v>
          </cell>
          <cell r="X510">
            <v>1289973</v>
          </cell>
          <cell r="Y510">
            <v>1286975</v>
          </cell>
          <cell r="Z510">
            <v>1294867</v>
          </cell>
          <cell r="AA510">
            <v>1285080</v>
          </cell>
          <cell r="AB510">
            <v>1277508</v>
          </cell>
          <cell r="AC510">
            <v>1275292</v>
          </cell>
          <cell r="AD510">
            <v>1244356</v>
          </cell>
        </row>
        <row r="511">
          <cell r="S511">
            <v>1260611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C524">
            <v>700990</v>
          </cell>
          <cell r="D524">
            <v>699922</v>
          </cell>
          <cell r="E524">
            <v>696106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4176624</v>
          </cell>
          <cell r="S524">
            <v>0</v>
          </cell>
          <cell r="T524">
            <v>700990</v>
          </cell>
          <cell r="U524">
            <v>699922</v>
          </cell>
          <cell r="V524">
            <v>696106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C525">
            <v>4207234</v>
          </cell>
          <cell r="D525">
            <v>4200735</v>
          </cell>
          <cell r="E525">
            <v>4177353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4177353</v>
          </cell>
          <cell r="S525">
            <v>4176624</v>
          </cell>
          <cell r="T525">
            <v>4207234</v>
          </cell>
          <cell r="U525">
            <v>4200735</v>
          </cell>
          <cell r="V525">
            <v>4177353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C526">
            <v>4208616</v>
          </cell>
          <cell r="D526">
            <v>4204188</v>
          </cell>
          <cell r="E526">
            <v>4178121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4178121</v>
          </cell>
          <cell r="S526">
            <v>4177353</v>
          </cell>
          <cell r="T526">
            <v>4208616</v>
          </cell>
          <cell r="U526">
            <v>4204188</v>
          </cell>
          <cell r="V526">
            <v>4178121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C527">
            <v>4209929</v>
          </cell>
          <cell r="D527">
            <v>4203169</v>
          </cell>
          <cell r="E527">
            <v>4178851</v>
          </cell>
          <cell r="F527">
            <v>0</v>
          </cell>
          <cell r="G527">
            <v>0</v>
          </cell>
          <cell r="H527">
            <v>752663</v>
          </cell>
          <cell r="I527">
            <v>754748</v>
          </cell>
          <cell r="J527">
            <v>754748</v>
          </cell>
          <cell r="K527">
            <v>752663</v>
          </cell>
          <cell r="L527">
            <v>0</v>
          </cell>
          <cell r="M527">
            <v>0</v>
          </cell>
          <cell r="N527">
            <v>4178851</v>
          </cell>
          <cell r="S527">
            <v>4178121</v>
          </cell>
          <cell r="T527">
            <v>4209929</v>
          </cell>
          <cell r="U527">
            <v>4203169</v>
          </cell>
          <cell r="V527">
            <v>4178851</v>
          </cell>
          <cell r="W527">
            <v>0</v>
          </cell>
          <cell r="X527">
            <v>0</v>
          </cell>
          <cell r="Y527">
            <v>752663</v>
          </cell>
          <cell r="Z527">
            <v>754748</v>
          </cell>
          <cell r="AA527">
            <v>754748</v>
          </cell>
          <cell r="AB527">
            <v>752663</v>
          </cell>
          <cell r="AC527">
            <v>0</v>
          </cell>
          <cell r="AD527">
            <v>0</v>
          </cell>
        </row>
        <row r="528">
          <cell r="C528">
            <v>4211380</v>
          </cell>
          <cell r="D528">
            <v>4204480</v>
          </cell>
          <cell r="E528">
            <v>4179657</v>
          </cell>
          <cell r="F528">
            <v>0</v>
          </cell>
          <cell r="G528">
            <v>0</v>
          </cell>
          <cell r="H528">
            <v>753963</v>
          </cell>
          <cell r="I528">
            <v>756091</v>
          </cell>
          <cell r="J528">
            <v>756091</v>
          </cell>
          <cell r="K528">
            <v>753963</v>
          </cell>
          <cell r="L528">
            <v>0</v>
          </cell>
          <cell r="M528">
            <v>0</v>
          </cell>
          <cell r="N528">
            <v>4179657</v>
          </cell>
          <cell r="S528">
            <v>4178851</v>
          </cell>
          <cell r="T528">
            <v>4211380</v>
          </cell>
          <cell r="U528">
            <v>4204480</v>
          </cell>
          <cell r="V528">
            <v>4179657</v>
          </cell>
          <cell r="W528">
            <v>0</v>
          </cell>
          <cell r="X528">
            <v>0</v>
          </cell>
          <cell r="Y528">
            <v>753963</v>
          </cell>
          <cell r="Z528">
            <v>756091</v>
          </cell>
          <cell r="AA528">
            <v>756091</v>
          </cell>
          <cell r="AB528">
            <v>753963</v>
          </cell>
          <cell r="AC528">
            <v>0</v>
          </cell>
          <cell r="AD528">
            <v>0</v>
          </cell>
        </row>
        <row r="529">
          <cell r="C529">
            <v>4212762</v>
          </cell>
          <cell r="D529">
            <v>4205728</v>
          </cell>
          <cell r="E529">
            <v>4180425</v>
          </cell>
          <cell r="F529">
            <v>0</v>
          </cell>
          <cell r="G529">
            <v>0</v>
          </cell>
          <cell r="H529">
            <v>755202</v>
          </cell>
          <cell r="I529">
            <v>757371</v>
          </cell>
          <cell r="J529">
            <v>757371</v>
          </cell>
          <cell r="K529">
            <v>755202</v>
          </cell>
          <cell r="L529">
            <v>0</v>
          </cell>
          <cell r="M529">
            <v>0</v>
          </cell>
          <cell r="N529">
            <v>4180425</v>
          </cell>
          <cell r="S529">
            <v>4179657</v>
          </cell>
          <cell r="T529">
            <v>4212762</v>
          </cell>
          <cell r="U529">
            <v>4205728</v>
          </cell>
          <cell r="V529">
            <v>4180425</v>
          </cell>
          <cell r="W529">
            <v>0</v>
          </cell>
          <cell r="X529">
            <v>0</v>
          </cell>
          <cell r="Y529">
            <v>755202</v>
          </cell>
          <cell r="Z529">
            <v>757371</v>
          </cell>
          <cell r="AA529">
            <v>757371</v>
          </cell>
          <cell r="AB529">
            <v>755202</v>
          </cell>
          <cell r="AC529">
            <v>0</v>
          </cell>
          <cell r="AD529">
            <v>0</v>
          </cell>
        </row>
        <row r="530">
          <cell r="C530">
            <v>4214213</v>
          </cell>
          <cell r="D530">
            <v>4209423</v>
          </cell>
          <cell r="E530">
            <v>4181231</v>
          </cell>
          <cell r="F530">
            <v>0</v>
          </cell>
          <cell r="G530">
            <v>0</v>
          </cell>
          <cell r="H530">
            <v>756502</v>
          </cell>
          <cell r="I530">
            <v>758715</v>
          </cell>
          <cell r="J530">
            <v>758715</v>
          </cell>
          <cell r="K530">
            <v>756502</v>
          </cell>
          <cell r="L530">
            <v>0</v>
          </cell>
          <cell r="M530">
            <v>0</v>
          </cell>
          <cell r="N530">
            <v>4181231</v>
          </cell>
          <cell r="S530">
            <v>4180425</v>
          </cell>
          <cell r="T530">
            <v>4214213</v>
          </cell>
          <cell r="U530">
            <v>4209423</v>
          </cell>
          <cell r="V530">
            <v>4181231</v>
          </cell>
          <cell r="W530">
            <v>0</v>
          </cell>
          <cell r="X530">
            <v>0</v>
          </cell>
          <cell r="Y530">
            <v>756502</v>
          </cell>
          <cell r="Z530">
            <v>758715</v>
          </cell>
          <cell r="AA530">
            <v>758715</v>
          </cell>
          <cell r="AB530">
            <v>756502</v>
          </cell>
          <cell r="AC530">
            <v>0</v>
          </cell>
          <cell r="AD530">
            <v>0</v>
          </cell>
        </row>
        <row r="531">
          <cell r="C531">
            <v>4215734</v>
          </cell>
          <cell r="D531">
            <v>4208412</v>
          </cell>
          <cell r="E531">
            <v>4182075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4182075</v>
          </cell>
          <cell r="S531">
            <v>4181231</v>
          </cell>
          <cell r="T531">
            <v>4215734</v>
          </cell>
          <cell r="U531">
            <v>4208412</v>
          </cell>
          <cell r="V531">
            <v>4182075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C532">
            <v>4217254</v>
          </cell>
          <cell r="D532">
            <v>4209786</v>
          </cell>
          <cell r="E532">
            <v>4182920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4182920</v>
          </cell>
          <cell r="S532">
            <v>4182075</v>
          </cell>
          <cell r="T532">
            <v>4217254</v>
          </cell>
          <cell r="U532">
            <v>4209786</v>
          </cell>
          <cell r="V532">
            <v>4182920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C533">
            <v>4218774</v>
          </cell>
          <cell r="D533">
            <v>4211159</v>
          </cell>
          <cell r="E533">
            <v>4183765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4183765</v>
          </cell>
          <cell r="S533">
            <v>4182920</v>
          </cell>
          <cell r="T533">
            <v>4218774</v>
          </cell>
          <cell r="U533">
            <v>4211159</v>
          </cell>
          <cell r="V533">
            <v>4183765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C534">
            <v>4220363</v>
          </cell>
          <cell r="D534">
            <v>4215176</v>
          </cell>
          <cell r="E534">
            <v>4184648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4184648</v>
          </cell>
          <cell r="S534">
            <v>4183765</v>
          </cell>
          <cell r="T534">
            <v>4220363</v>
          </cell>
          <cell r="U534">
            <v>4215176</v>
          </cell>
          <cell r="V534">
            <v>4184648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C535">
            <v>4221953</v>
          </cell>
          <cell r="D535">
            <v>4214030</v>
          </cell>
          <cell r="E535">
            <v>4185531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4185531</v>
          </cell>
          <cell r="S535">
            <v>4184648</v>
          </cell>
          <cell r="T535">
            <v>4221953</v>
          </cell>
          <cell r="U535">
            <v>4214030</v>
          </cell>
          <cell r="V535">
            <v>4185531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C536">
            <v>4223611</v>
          </cell>
          <cell r="D536">
            <v>4215528</v>
          </cell>
          <cell r="E536">
            <v>4186452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4186452</v>
          </cell>
          <cell r="S536">
            <v>4185531</v>
          </cell>
          <cell r="T536">
            <v>4223611</v>
          </cell>
          <cell r="U536">
            <v>4215528</v>
          </cell>
          <cell r="V536">
            <v>4186452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C537">
            <v>4225269</v>
          </cell>
          <cell r="D537">
            <v>4217026</v>
          </cell>
          <cell r="E537">
            <v>4187373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4187373</v>
          </cell>
          <cell r="S537">
            <v>4186452</v>
          </cell>
          <cell r="T537">
            <v>4225269</v>
          </cell>
          <cell r="U537">
            <v>4217026</v>
          </cell>
          <cell r="V537">
            <v>4187373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C538">
            <v>4226997</v>
          </cell>
          <cell r="D538">
            <v>4221382</v>
          </cell>
          <cell r="E538">
            <v>4188333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4188333</v>
          </cell>
          <cell r="S538">
            <v>4187373</v>
          </cell>
          <cell r="T538">
            <v>4226997</v>
          </cell>
          <cell r="U538">
            <v>4221382</v>
          </cell>
          <cell r="V538">
            <v>4188333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C539">
            <v>4228724</v>
          </cell>
          <cell r="D539">
            <v>4220147</v>
          </cell>
          <cell r="E539">
            <v>4189293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4189293</v>
          </cell>
          <cell r="S539">
            <v>4188333</v>
          </cell>
          <cell r="T539">
            <v>4228724</v>
          </cell>
          <cell r="U539">
            <v>4220147</v>
          </cell>
          <cell r="V539">
            <v>4189293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C540">
            <v>4230521</v>
          </cell>
          <cell r="D540">
            <v>4221770</v>
          </cell>
          <cell r="E540">
            <v>4190291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4190291</v>
          </cell>
          <cell r="S540">
            <v>4189293</v>
          </cell>
          <cell r="T540">
            <v>4230521</v>
          </cell>
          <cell r="U540">
            <v>4221770</v>
          </cell>
          <cell r="V540">
            <v>4190291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C541">
            <v>4232318</v>
          </cell>
          <cell r="D541">
            <v>4223393</v>
          </cell>
          <cell r="E541">
            <v>4191289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4191289</v>
          </cell>
          <cell r="S541">
            <v>4190291</v>
          </cell>
          <cell r="T541">
            <v>4232318</v>
          </cell>
          <cell r="U541">
            <v>4223393</v>
          </cell>
          <cell r="V541">
            <v>4191289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C542">
            <v>4234183</v>
          </cell>
          <cell r="D542">
            <v>4228104</v>
          </cell>
          <cell r="E542">
            <v>4192326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4192326</v>
          </cell>
          <cell r="S542">
            <v>4191289</v>
          </cell>
          <cell r="T542">
            <v>4234183</v>
          </cell>
          <cell r="U542">
            <v>4228104</v>
          </cell>
          <cell r="V542">
            <v>4192326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C543">
            <v>4236049</v>
          </cell>
          <cell r="D543">
            <v>4226764</v>
          </cell>
          <cell r="E543">
            <v>4193362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4193362</v>
          </cell>
          <cell r="S543">
            <v>4192326</v>
          </cell>
          <cell r="T543">
            <v>4236049</v>
          </cell>
          <cell r="U543">
            <v>4226764</v>
          </cell>
          <cell r="V543">
            <v>4193362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C544">
            <v>4237984</v>
          </cell>
          <cell r="D544">
            <v>4228512</v>
          </cell>
          <cell r="E544">
            <v>4194437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4194437</v>
          </cell>
          <cell r="S544">
            <v>4193362</v>
          </cell>
          <cell r="T544">
            <v>4237984</v>
          </cell>
          <cell r="U544">
            <v>4228512</v>
          </cell>
          <cell r="V544">
            <v>4194437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C545">
            <v>4239919</v>
          </cell>
          <cell r="D545">
            <v>4230259</v>
          </cell>
          <cell r="E545">
            <v>4195512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4195512</v>
          </cell>
          <cell r="S545">
            <v>4194437</v>
          </cell>
          <cell r="T545">
            <v>4239919</v>
          </cell>
          <cell r="U545">
            <v>4230259</v>
          </cell>
          <cell r="V545">
            <v>4195512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C546">
            <v>4241923</v>
          </cell>
          <cell r="D546">
            <v>4235344</v>
          </cell>
          <cell r="E546">
            <v>4196625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4196625</v>
          </cell>
          <cell r="S546">
            <v>4195512</v>
          </cell>
          <cell r="T546">
            <v>4241923</v>
          </cell>
          <cell r="U546">
            <v>4235344</v>
          </cell>
          <cell r="V546">
            <v>4196625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C547">
            <v>4243926</v>
          </cell>
          <cell r="D547">
            <v>4233880</v>
          </cell>
          <cell r="E547">
            <v>4197739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4197739</v>
          </cell>
          <cell r="S547">
            <v>4196625</v>
          </cell>
          <cell r="T547">
            <v>4243926</v>
          </cell>
          <cell r="U547">
            <v>4233880</v>
          </cell>
          <cell r="V547">
            <v>4197739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C548">
            <v>4245999</v>
          </cell>
          <cell r="D548">
            <v>4235752</v>
          </cell>
          <cell r="E548">
            <v>4198890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4198890</v>
          </cell>
          <cell r="S548">
            <v>4197739</v>
          </cell>
          <cell r="T548">
            <v>4245999</v>
          </cell>
          <cell r="U548">
            <v>4235752</v>
          </cell>
          <cell r="V548">
            <v>4198890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C549">
            <v>4248142</v>
          </cell>
          <cell r="D549">
            <v>4237687</v>
          </cell>
          <cell r="E549">
            <v>4200080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4200080</v>
          </cell>
          <cell r="S549">
            <v>4198890</v>
          </cell>
          <cell r="T549">
            <v>4248142</v>
          </cell>
          <cell r="U549">
            <v>4237687</v>
          </cell>
          <cell r="V549">
            <v>4200080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C550">
            <v>4250284</v>
          </cell>
          <cell r="D550">
            <v>4243165</v>
          </cell>
          <cell r="E550">
            <v>4201270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4201270</v>
          </cell>
          <cell r="S550">
            <v>4200080</v>
          </cell>
          <cell r="T550">
            <v>4250284</v>
          </cell>
          <cell r="U550">
            <v>4243165</v>
          </cell>
          <cell r="V550">
            <v>4201270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S551">
            <v>4201270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S59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2264751</v>
          </cell>
          <cell r="I606">
            <v>2274082</v>
          </cell>
          <cell r="J606">
            <v>2259365</v>
          </cell>
          <cell r="K606">
            <v>2252470</v>
          </cell>
          <cell r="L606">
            <v>2246784</v>
          </cell>
          <cell r="M606">
            <v>2210581</v>
          </cell>
          <cell r="N606">
            <v>2232332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2264751</v>
          </cell>
          <cell r="Z606">
            <v>2274082</v>
          </cell>
          <cell r="AA606">
            <v>2259365</v>
          </cell>
          <cell r="AB606">
            <v>2252470</v>
          </cell>
          <cell r="AC606">
            <v>2246784</v>
          </cell>
          <cell r="AD606">
            <v>2210581</v>
          </cell>
        </row>
        <row r="607">
          <cell r="C607">
            <v>2274921</v>
          </cell>
          <cell r="D607">
            <v>2244618</v>
          </cell>
          <cell r="E607">
            <v>2293369</v>
          </cell>
          <cell r="F607">
            <v>2306488</v>
          </cell>
          <cell r="G607">
            <v>2312144</v>
          </cell>
          <cell r="H607">
            <v>2308937</v>
          </cell>
          <cell r="I607">
            <v>2318445</v>
          </cell>
          <cell r="J607">
            <v>2303448</v>
          </cell>
          <cell r="K607">
            <v>2296421</v>
          </cell>
          <cell r="L607">
            <v>2290627</v>
          </cell>
          <cell r="M607">
            <v>2253735</v>
          </cell>
          <cell r="N607">
            <v>2275900</v>
          </cell>
          <cell r="S607">
            <v>2232332</v>
          </cell>
          <cell r="T607">
            <v>2274921</v>
          </cell>
          <cell r="U607">
            <v>2244618</v>
          </cell>
          <cell r="V607">
            <v>2293369</v>
          </cell>
          <cell r="W607">
            <v>2306488</v>
          </cell>
          <cell r="X607">
            <v>2312144</v>
          </cell>
          <cell r="Y607">
            <v>2308937</v>
          </cell>
          <cell r="Z607">
            <v>2318445</v>
          </cell>
          <cell r="AA607">
            <v>2303448</v>
          </cell>
          <cell r="AB607">
            <v>2296421</v>
          </cell>
          <cell r="AC607">
            <v>2290627</v>
          </cell>
          <cell r="AD607">
            <v>2253735</v>
          </cell>
        </row>
        <row r="608">
          <cell r="C608">
            <v>2320729</v>
          </cell>
          <cell r="D608">
            <v>2289766</v>
          </cell>
          <cell r="E608">
            <v>2339579</v>
          </cell>
          <cell r="F608">
            <v>2352984</v>
          </cell>
          <cell r="G608">
            <v>2358764</v>
          </cell>
          <cell r="H608">
            <v>2355487</v>
          </cell>
          <cell r="I608">
            <v>2365202</v>
          </cell>
          <cell r="J608">
            <v>2349878</v>
          </cell>
          <cell r="K608">
            <v>2342698</v>
          </cell>
          <cell r="L608">
            <v>2336778</v>
          </cell>
          <cell r="M608">
            <v>2299081</v>
          </cell>
          <cell r="N608">
            <v>2321729</v>
          </cell>
          <cell r="S608">
            <v>2275900</v>
          </cell>
          <cell r="T608">
            <v>2320729</v>
          </cell>
          <cell r="U608">
            <v>2289766</v>
          </cell>
          <cell r="V608">
            <v>2339579</v>
          </cell>
          <cell r="W608">
            <v>2352984</v>
          </cell>
          <cell r="X608">
            <v>2358764</v>
          </cell>
          <cell r="Y608">
            <v>2355487</v>
          </cell>
          <cell r="Z608">
            <v>2365202</v>
          </cell>
          <cell r="AA608">
            <v>2349878</v>
          </cell>
          <cell r="AB608">
            <v>2342698</v>
          </cell>
          <cell r="AC608">
            <v>2336778</v>
          </cell>
          <cell r="AD608">
            <v>2299081</v>
          </cell>
        </row>
        <row r="609">
          <cell r="C609">
            <v>2960349</v>
          </cell>
          <cell r="D609">
            <v>2920937</v>
          </cell>
          <cell r="E609">
            <v>2984343</v>
          </cell>
          <cell r="F609">
            <v>3001407</v>
          </cell>
          <cell r="G609">
            <v>3008762</v>
          </cell>
          <cell r="H609">
            <v>6009180</v>
          </cell>
          <cell r="I609">
            <v>6033917</v>
          </cell>
          <cell r="J609">
            <v>5994899</v>
          </cell>
          <cell r="K609">
            <v>5976622</v>
          </cell>
          <cell r="L609">
            <v>5961555</v>
          </cell>
          <cell r="M609">
            <v>5865591</v>
          </cell>
          <cell r="N609">
            <v>5923246</v>
          </cell>
          <cell r="S609">
            <v>2321729</v>
          </cell>
          <cell r="T609">
            <v>2960349</v>
          </cell>
          <cell r="U609">
            <v>2920937</v>
          </cell>
          <cell r="V609">
            <v>2984343</v>
          </cell>
          <cell r="W609">
            <v>3001407</v>
          </cell>
          <cell r="X609">
            <v>3008762</v>
          </cell>
          <cell r="Y609">
            <v>6009180</v>
          </cell>
          <cell r="Z609">
            <v>6033917</v>
          </cell>
          <cell r="AA609">
            <v>5994899</v>
          </cell>
          <cell r="AB609">
            <v>5976622</v>
          </cell>
          <cell r="AC609">
            <v>5961555</v>
          </cell>
          <cell r="AD609">
            <v>5865591</v>
          </cell>
        </row>
        <row r="610">
          <cell r="C610">
            <v>6040214</v>
          </cell>
          <cell r="D610">
            <v>5964734</v>
          </cell>
          <cell r="E610">
            <v>6089209</v>
          </cell>
          <cell r="F610">
            <v>6124056</v>
          </cell>
          <cell r="G610">
            <v>6139074</v>
          </cell>
          <cell r="H610">
            <v>6130556</v>
          </cell>
          <cell r="I610">
            <v>6155810</v>
          </cell>
          <cell r="J610">
            <v>6115974</v>
          </cell>
          <cell r="K610">
            <v>6097315</v>
          </cell>
          <cell r="L610">
            <v>6081932</v>
          </cell>
          <cell r="M610">
            <v>5983956</v>
          </cell>
          <cell r="N610">
            <v>6042820</v>
          </cell>
          <cell r="S610">
            <v>5923246</v>
          </cell>
          <cell r="T610">
            <v>6040214</v>
          </cell>
          <cell r="U610">
            <v>5964734</v>
          </cell>
          <cell r="V610">
            <v>6089209</v>
          </cell>
          <cell r="W610">
            <v>6124056</v>
          </cell>
          <cell r="X610">
            <v>6139074</v>
          </cell>
          <cell r="Y610">
            <v>6130556</v>
          </cell>
          <cell r="Z610">
            <v>6155810</v>
          </cell>
          <cell r="AA610">
            <v>6115974</v>
          </cell>
          <cell r="AB610">
            <v>6097315</v>
          </cell>
          <cell r="AC610">
            <v>6081932</v>
          </cell>
          <cell r="AD610">
            <v>5983956</v>
          </cell>
        </row>
        <row r="611">
          <cell r="C611">
            <v>6159735</v>
          </cell>
          <cell r="D611">
            <v>6077610</v>
          </cell>
          <cell r="E611">
            <v>6209736</v>
          </cell>
          <cell r="F611">
            <v>6245298</v>
          </cell>
          <cell r="G611">
            <v>6260624</v>
          </cell>
          <cell r="H611">
            <v>6251931</v>
          </cell>
          <cell r="I611">
            <v>6277703</v>
          </cell>
          <cell r="J611">
            <v>6237050</v>
          </cell>
          <cell r="K611">
            <v>6218008</v>
          </cell>
          <cell r="L611">
            <v>6202309</v>
          </cell>
          <cell r="M611">
            <v>6102322</v>
          </cell>
          <cell r="N611">
            <v>6162394</v>
          </cell>
          <cell r="S611">
            <v>6042820</v>
          </cell>
          <cell r="T611">
            <v>6159735</v>
          </cell>
          <cell r="U611">
            <v>6077610</v>
          </cell>
          <cell r="V611">
            <v>6209736</v>
          </cell>
          <cell r="W611">
            <v>6245298</v>
          </cell>
          <cell r="X611">
            <v>6260624</v>
          </cell>
          <cell r="Y611">
            <v>6251931</v>
          </cell>
          <cell r="Z611">
            <v>6277703</v>
          </cell>
          <cell r="AA611">
            <v>6237050</v>
          </cell>
          <cell r="AB611">
            <v>6218008</v>
          </cell>
          <cell r="AC611">
            <v>6202309</v>
          </cell>
          <cell r="AD611">
            <v>6102322</v>
          </cell>
        </row>
        <row r="612">
          <cell r="C612">
            <v>6284255</v>
          </cell>
          <cell r="D612">
            <v>6200479</v>
          </cell>
          <cell r="E612">
            <v>6335262</v>
          </cell>
          <cell r="F612">
            <v>6371539</v>
          </cell>
          <cell r="G612">
            <v>6387174</v>
          </cell>
          <cell r="H612">
            <v>6378306</v>
          </cell>
          <cell r="I612">
            <v>6404597</v>
          </cell>
          <cell r="J612">
            <v>6363126</v>
          </cell>
          <cell r="K612">
            <v>6343700</v>
          </cell>
          <cell r="L612">
            <v>6327686</v>
          </cell>
          <cell r="M612">
            <v>6225688</v>
          </cell>
          <cell r="N612">
            <v>6286968</v>
          </cell>
          <cell r="S612">
            <v>6162394</v>
          </cell>
          <cell r="T612">
            <v>6284255</v>
          </cell>
          <cell r="U612">
            <v>6200479</v>
          </cell>
          <cell r="V612">
            <v>6335262</v>
          </cell>
          <cell r="W612">
            <v>6371539</v>
          </cell>
          <cell r="X612">
            <v>6387174</v>
          </cell>
          <cell r="Y612">
            <v>6378306</v>
          </cell>
          <cell r="Z612">
            <v>6404597</v>
          </cell>
          <cell r="AA612">
            <v>6363126</v>
          </cell>
          <cell r="AB612">
            <v>6343700</v>
          </cell>
          <cell r="AC612">
            <v>6327686</v>
          </cell>
          <cell r="AD612">
            <v>6225688</v>
          </cell>
        </row>
        <row r="613">
          <cell r="C613">
            <v>2563512</v>
          </cell>
          <cell r="D613">
            <v>2529339</v>
          </cell>
          <cell r="E613">
            <v>2584316</v>
          </cell>
          <cell r="F613">
            <v>2599111</v>
          </cell>
          <cell r="G613">
            <v>2605489</v>
          </cell>
          <cell r="H613">
            <v>2601873</v>
          </cell>
          <cell r="I613">
            <v>2612595</v>
          </cell>
          <cell r="J613">
            <v>2595683</v>
          </cell>
          <cell r="K613">
            <v>2587759</v>
          </cell>
          <cell r="L613">
            <v>2581225</v>
          </cell>
          <cell r="M613">
            <v>2539620</v>
          </cell>
          <cell r="N613">
            <v>2564616</v>
          </cell>
          <cell r="S613">
            <v>6286968</v>
          </cell>
          <cell r="T613">
            <v>2563512</v>
          </cell>
          <cell r="U613">
            <v>2529339</v>
          </cell>
          <cell r="V613">
            <v>2584316</v>
          </cell>
          <cell r="W613">
            <v>2599111</v>
          </cell>
          <cell r="X613">
            <v>2605489</v>
          </cell>
          <cell r="Y613">
            <v>2601873</v>
          </cell>
          <cell r="Z613">
            <v>2612595</v>
          </cell>
          <cell r="AA613">
            <v>2595683</v>
          </cell>
          <cell r="AB613">
            <v>2587759</v>
          </cell>
          <cell r="AC613">
            <v>2581225</v>
          </cell>
          <cell r="AD613">
            <v>2539620</v>
          </cell>
        </row>
        <row r="614">
          <cell r="C614">
            <v>2615320</v>
          </cell>
          <cell r="D614">
            <v>2582649</v>
          </cell>
          <cell r="E614">
            <v>2636527</v>
          </cell>
          <cell r="F614">
            <v>2651608</v>
          </cell>
          <cell r="G614">
            <v>2658109</v>
          </cell>
          <cell r="H614">
            <v>2654423</v>
          </cell>
          <cell r="I614">
            <v>2665353</v>
          </cell>
          <cell r="J614">
            <v>2648113</v>
          </cell>
          <cell r="K614">
            <v>2640036</v>
          </cell>
          <cell r="L614">
            <v>2633375</v>
          </cell>
          <cell r="M614">
            <v>2590966</v>
          </cell>
          <cell r="N614">
            <v>2616446</v>
          </cell>
          <cell r="S614">
            <v>2564616</v>
          </cell>
          <cell r="T614">
            <v>2615320</v>
          </cell>
          <cell r="U614">
            <v>2582649</v>
          </cell>
          <cell r="V614">
            <v>2636527</v>
          </cell>
          <cell r="W614">
            <v>2651608</v>
          </cell>
          <cell r="X614">
            <v>2658109</v>
          </cell>
          <cell r="Y614">
            <v>2654423</v>
          </cell>
          <cell r="Z614">
            <v>2665353</v>
          </cell>
          <cell r="AA614">
            <v>2648113</v>
          </cell>
          <cell r="AB614">
            <v>2640036</v>
          </cell>
          <cell r="AC614">
            <v>2633375</v>
          </cell>
          <cell r="AD614">
            <v>2590966</v>
          </cell>
        </row>
        <row r="615">
          <cell r="C615">
            <v>2667128</v>
          </cell>
          <cell r="D615">
            <v>2631634</v>
          </cell>
          <cell r="E615">
            <v>2688737</v>
          </cell>
          <cell r="F615">
            <v>2704104</v>
          </cell>
          <cell r="G615">
            <v>2710729</v>
          </cell>
          <cell r="H615">
            <v>2706973</v>
          </cell>
          <cell r="I615">
            <v>2718110</v>
          </cell>
          <cell r="J615">
            <v>2700543</v>
          </cell>
          <cell r="K615">
            <v>2692313</v>
          </cell>
          <cell r="L615">
            <v>2685526</v>
          </cell>
          <cell r="M615">
            <v>2642312</v>
          </cell>
          <cell r="N615">
            <v>2668275</v>
          </cell>
          <cell r="S615">
            <v>2616446</v>
          </cell>
          <cell r="T615">
            <v>2667128</v>
          </cell>
          <cell r="U615">
            <v>2631634</v>
          </cell>
          <cell r="V615">
            <v>2688737</v>
          </cell>
          <cell r="W615">
            <v>2704104</v>
          </cell>
          <cell r="X615">
            <v>2710729</v>
          </cell>
          <cell r="Y615">
            <v>2706973</v>
          </cell>
          <cell r="Z615">
            <v>2718110</v>
          </cell>
          <cell r="AA615">
            <v>2700543</v>
          </cell>
          <cell r="AB615">
            <v>2692313</v>
          </cell>
          <cell r="AC615">
            <v>2685526</v>
          </cell>
          <cell r="AD615">
            <v>2642312</v>
          </cell>
        </row>
        <row r="616">
          <cell r="C616">
            <v>2719195</v>
          </cell>
          <cell r="D616">
            <v>2682945</v>
          </cell>
          <cell r="E616">
            <v>2741263</v>
          </cell>
          <cell r="F616">
            <v>2756957</v>
          </cell>
          <cell r="G616">
            <v>2763724</v>
          </cell>
          <cell r="H616">
            <v>2759887</v>
          </cell>
          <cell r="I616">
            <v>2771261</v>
          </cell>
          <cell r="J616">
            <v>2753321</v>
          </cell>
          <cell r="K616">
            <v>2744915</v>
          </cell>
          <cell r="L616">
            <v>2737984</v>
          </cell>
          <cell r="M616">
            <v>2693851</v>
          </cell>
          <cell r="N616">
            <v>2720366</v>
          </cell>
          <cell r="S616">
            <v>2668275</v>
          </cell>
          <cell r="T616">
            <v>2719195</v>
          </cell>
          <cell r="U616">
            <v>2682945</v>
          </cell>
          <cell r="V616">
            <v>2741263</v>
          </cell>
          <cell r="W616">
            <v>2756957</v>
          </cell>
          <cell r="X616">
            <v>2763724</v>
          </cell>
          <cell r="Y616">
            <v>2759887</v>
          </cell>
          <cell r="Z616">
            <v>2771261</v>
          </cell>
          <cell r="AA616">
            <v>2753321</v>
          </cell>
          <cell r="AB616">
            <v>2744915</v>
          </cell>
          <cell r="AC616">
            <v>2737984</v>
          </cell>
          <cell r="AD616">
            <v>2693851</v>
          </cell>
        </row>
        <row r="617">
          <cell r="C617">
            <v>2775261</v>
          </cell>
          <cell r="D617">
            <v>2738257</v>
          </cell>
          <cell r="E617">
            <v>2797790</v>
          </cell>
          <cell r="F617">
            <v>2813811</v>
          </cell>
          <cell r="G617">
            <v>2820718</v>
          </cell>
          <cell r="H617">
            <v>2816802</v>
          </cell>
          <cell r="I617">
            <v>2828413</v>
          </cell>
          <cell r="J617">
            <v>2810098</v>
          </cell>
          <cell r="K617">
            <v>2801518</v>
          </cell>
          <cell r="L617">
            <v>2794442</v>
          </cell>
          <cell r="M617">
            <v>2749389</v>
          </cell>
          <cell r="N617">
            <v>2776457</v>
          </cell>
          <cell r="S617">
            <v>2720366</v>
          </cell>
          <cell r="T617">
            <v>2775261</v>
          </cell>
          <cell r="U617">
            <v>2738257</v>
          </cell>
          <cell r="V617">
            <v>2797790</v>
          </cell>
          <cell r="W617">
            <v>2813811</v>
          </cell>
          <cell r="X617">
            <v>2820718</v>
          </cell>
          <cell r="Y617">
            <v>2816802</v>
          </cell>
          <cell r="Z617">
            <v>2828413</v>
          </cell>
          <cell r="AA617">
            <v>2810098</v>
          </cell>
          <cell r="AB617">
            <v>2801518</v>
          </cell>
          <cell r="AC617">
            <v>2794442</v>
          </cell>
          <cell r="AD617">
            <v>2749389</v>
          </cell>
        </row>
        <row r="618">
          <cell r="C618">
            <v>2829328</v>
          </cell>
          <cell r="D618">
            <v>2793912</v>
          </cell>
          <cell r="E618">
            <v>2852316</v>
          </cell>
          <cell r="F618">
            <v>2868664</v>
          </cell>
          <cell r="G618">
            <v>2875712</v>
          </cell>
          <cell r="H618">
            <v>2871716</v>
          </cell>
          <cell r="I618">
            <v>2883564</v>
          </cell>
          <cell r="J618">
            <v>2864876</v>
          </cell>
          <cell r="K618">
            <v>2856120</v>
          </cell>
          <cell r="L618">
            <v>2848900</v>
          </cell>
          <cell r="M618">
            <v>2802928</v>
          </cell>
          <cell r="N618">
            <v>2830548</v>
          </cell>
          <cell r="S618">
            <v>2776457</v>
          </cell>
          <cell r="T618">
            <v>2829328</v>
          </cell>
          <cell r="U618">
            <v>2793912</v>
          </cell>
          <cell r="V618">
            <v>2852316</v>
          </cell>
          <cell r="W618">
            <v>2868664</v>
          </cell>
          <cell r="X618">
            <v>2875712</v>
          </cell>
          <cell r="Y618">
            <v>2871716</v>
          </cell>
          <cell r="Z618">
            <v>2883564</v>
          </cell>
          <cell r="AA618">
            <v>2864876</v>
          </cell>
          <cell r="AB618">
            <v>2856120</v>
          </cell>
          <cell r="AC618">
            <v>2848900</v>
          </cell>
          <cell r="AD618">
            <v>2802928</v>
          </cell>
        </row>
        <row r="619">
          <cell r="C619">
            <v>2887136</v>
          </cell>
          <cell r="D619">
            <v>2848715</v>
          </cell>
          <cell r="E619">
            <v>2910527</v>
          </cell>
          <cell r="F619">
            <v>2927161</v>
          </cell>
          <cell r="G619">
            <v>2934332</v>
          </cell>
          <cell r="H619">
            <v>2930266</v>
          </cell>
          <cell r="I619">
            <v>2942321</v>
          </cell>
          <cell r="J619">
            <v>2923306</v>
          </cell>
          <cell r="K619">
            <v>2914397</v>
          </cell>
          <cell r="L619">
            <v>2907051</v>
          </cell>
          <cell r="M619">
            <v>2860274</v>
          </cell>
          <cell r="N619">
            <v>2888378</v>
          </cell>
          <cell r="S619">
            <v>2830548</v>
          </cell>
          <cell r="T619">
            <v>2887136</v>
          </cell>
          <cell r="U619">
            <v>2848715</v>
          </cell>
          <cell r="V619">
            <v>2910527</v>
          </cell>
          <cell r="W619">
            <v>2927161</v>
          </cell>
          <cell r="X619">
            <v>2934332</v>
          </cell>
          <cell r="Y619">
            <v>2930266</v>
          </cell>
          <cell r="Z619">
            <v>2942321</v>
          </cell>
          <cell r="AA619">
            <v>2923306</v>
          </cell>
          <cell r="AB619">
            <v>2914397</v>
          </cell>
          <cell r="AC619">
            <v>2907051</v>
          </cell>
          <cell r="AD619">
            <v>2860274</v>
          </cell>
        </row>
        <row r="620">
          <cell r="C620">
            <v>2943461</v>
          </cell>
          <cell r="D620">
            <v>2904191</v>
          </cell>
          <cell r="E620">
            <v>2967369</v>
          </cell>
          <cell r="F620">
            <v>2984371</v>
          </cell>
          <cell r="G620">
            <v>2991700</v>
          </cell>
          <cell r="H620">
            <v>2987545</v>
          </cell>
          <cell r="I620">
            <v>2999867</v>
          </cell>
          <cell r="J620">
            <v>2980431</v>
          </cell>
          <cell r="K620">
            <v>2971325</v>
          </cell>
          <cell r="L620">
            <v>2963816</v>
          </cell>
          <cell r="M620">
            <v>2916005</v>
          </cell>
          <cell r="N620">
            <v>2944730</v>
          </cell>
          <cell r="S620">
            <v>2888378</v>
          </cell>
          <cell r="T620">
            <v>2943461</v>
          </cell>
          <cell r="U620">
            <v>2904191</v>
          </cell>
          <cell r="V620">
            <v>2967369</v>
          </cell>
          <cell r="W620">
            <v>2984371</v>
          </cell>
          <cell r="X620">
            <v>2991700</v>
          </cell>
          <cell r="Y620">
            <v>2987545</v>
          </cell>
          <cell r="Z620">
            <v>2999867</v>
          </cell>
          <cell r="AA620">
            <v>2980431</v>
          </cell>
          <cell r="AB620">
            <v>2971325</v>
          </cell>
          <cell r="AC620">
            <v>2963816</v>
          </cell>
          <cell r="AD620">
            <v>2916005</v>
          </cell>
        </row>
        <row r="621">
          <cell r="C621">
            <v>3003528</v>
          </cell>
          <cell r="D621">
            <v>2963502</v>
          </cell>
          <cell r="E621">
            <v>3027895</v>
          </cell>
          <cell r="F621">
            <v>3045224</v>
          </cell>
          <cell r="G621">
            <v>3052695</v>
          </cell>
          <cell r="H621">
            <v>3048459</v>
          </cell>
          <cell r="I621">
            <v>3061018</v>
          </cell>
          <cell r="J621">
            <v>3041209</v>
          </cell>
          <cell r="K621">
            <v>3031927</v>
          </cell>
          <cell r="L621">
            <v>3024274</v>
          </cell>
          <cell r="M621">
            <v>2975544</v>
          </cell>
          <cell r="N621">
            <v>3004821</v>
          </cell>
          <cell r="S621">
            <v>2944730</v>
          </cell>
          <cell r="T621">
            <v>3003528</v>
          </cell>
          <cell r="U621">
            <v>2963502</v>
          </cell>
          <cell r="V621">
            <v>3027895</v>
          </cell>
          <cell r="W621">
            <v>3045224</v>
          </cell>
          <cell r="X621">
            <v>3052695</v>
          </cell>
          <cell r="Y621">
            <v>3048459</v>
          </cell>
          <cell r="Z621">
            <v>3061018</v>
          </cell>
          <cell r="AA621">
            <v>3041209</v>
          </cell>
          <cell r="AB621">
            <v>3031927</v>
          </cell>
          <cell r="AC621">
            <v>3024274</v>
          </cell>
          <cell r="AD621">
            <v>2975544</v>
          </cell>
        </row>
        <row r="622">
          <cell r="C622">
            <v>3063594</v>
          </cell>
          <cell r="D622">
            <v>3025345</v>
          </cell>
          <cell r="E622">
            <v>3088421</v>
          </cell>
          <cell r="F622">
            <v>3106077</v>
          </cell>
          <cell r="G622">
            <v>3113689</v>
          </cell>
          <cell r="H622">
            <v>3109373</v>
          </cell>
          <cell r="I622">
            <v>3122169</v>
          </cell>
          <cell r="J622">
            <v>3101986</v>
          </cell>
          <cell r="K622">
            <v>3092530</v>
          </cell>
          <cell r="L622">
            <v>3084732</v>
          </cell>
          <cell r="M622">
            <v>3035082</v>
          </cell>
          <cell r="N622">
            <v>3064912</v>
          </cell>
          <cell r="S622">
            <v>3004821</v>
          </cell>
          <cell r="T622">
            <v>3063594</v>
          </cell>
          <cell r="U622">
            <v>3025345</v>
          </cell>
          <cell r="V622">
            <v>3088421</v>
          </cell>
          <cell r="W622">
            <v>3106077</v>
          </cell>
          <cell r="X622">
            <v>3113689</v>
          </cell>
          <cell r="Y622">
            <v>3109373</v>
          </cell>
          <cell r="Z622">
            <v>3122169</v>
          </cell>
          <cell r="AA622">
            <v>3101986</v>
          </cell>
          <cell r="AB622">
            <v>3092530</v>
          </cell>
          <cell r="AC622">
            <v>3084732</v>
          </cell>
          <cell r="AD622">
            <v>3035082</v>
          </cell>
        </row>
        <row r="623">
          <cell r="C623">
            <v>3123919</v>
          </cell>
          <cell r="D623">
            <v>3082289</v>
          </cell>
          <cell r="E623">
            <v>3149263</v>
          </cell>
          <cell r="F623">
            <v>3167287</v>
          </cell>
          <cell r="G623">
            <v>3175057</v>
          </cell>
          <cell r="H623">
            <v>3170652</v>
          </cell>
          <cell r="I623">
            <v>3183714</v>
          </cell>
          <cell r="J623">
            <v>3163111</v>
          </cell>
          <cell r="K623">
            <v>3153457</v>
          </cell>
          <cell r="L623">
            <v>3145497</v>
          </cell>
          <cell r="M623">
            <v>3094813</v>
          </cell>
          <cell r="N623">
            <v>3125264</v>
          </cell>
          <cell r="S623">
            <v>3064912</v>
          </cell>
          <cell r="T623">
            <v>3123919</v>
          </cell>
          <cell r="U623">
            <v>3082289</v>
          </cell>
          <cell r="V623">
            <v>3149263</v>
          </cell>
          <cell r="W623">
            <v>3167287</v>
          </cell>
          <cell r="X623">
            <v>3175057</v>
          </cell>
          <cell r="Y623">
            <v>3170652</v>
          </cell>
          <cell r="Z623">
            <v>3183714</v>
          </cell>
          <cell r="AA623">
            <v>3163111</v>
          </cell>
          <cell r="AB623">
            <v>3153457</v>
          </cell>
          <cell r="AC623">
            <v>3145497</v>
          </cell>
          <cell r="AD623">
            <v>3094813</v>
          </cell>
        </row>
        <row r="624">
          <cell r="C624">
            <v>3186244</v>
          </cell>
          <cell r="D624">
            <v>3143764</v>
          </cell>
          <cell r="E624">
            <v>3212106</v>
          </cell>
          <cell r="F624">
            <v>3230497</v>
          </cell>
          <cell r="G624">
            <v>3238426</v>
          </cell>
          <cell r="H624">
            <v>3233931</v>
          </cell>
          <cell r="I624">
            <v>3247260</v>
          </cell>
          <cell r="J624">
            <v>3226236</v>
          </cell>
          <cell r="K624">
            <v>3216385</v>
          </cell>
          <cell r="L624">
            <v>3208263</v>
          </cell>
          <cell r="M624">
            <v>3156544</v>
          </cell>
          <cell r="N624">
            <v>3187617</v>
          </cell>
          <cell r="S624">
            <v>3125264</v>
          </cell>
          <cell r="T624">
            <v>3186244</v>
          </cell>
          <cell r="U624">
            <v>3143764</v>
          </cell>
          <cell r="V624">
            <v>3212106</v>
          </cell>
          <cell r="W624">
            <v>3230497</v>
          </cell>
          <cell r="X624">
            <v>3238426</v>
          </cell>
          <cell r="Y624">
            <v>3233931</v>
          </cell>
          <cell r="Z624">
            <v>3247260</v>
          </cell>
          <cell r="AA624">
            <v>3226236</v>
          </cell>
          <cell r="AB624">
            <v>3216385</v>
          </cell>
          <cell r="AC624">
            <v>3208263</v>
          </cell>
          <cell r="AD624">
            <v>3156544</v>
          </cell>
        </row>
        <row r="625">
          <cell r="C625">
            <v>3250569</v>
          </cell>
          <cell r="D625">
            <v>3207239</v>
          </cell>
          <cell r="E625">
            <v>3276948</v>
          </cell>
          <cell r="F625">
            <v>3295707</v>
          </cell>
          <cell r="G625">
            <v>3303795</v>
          </cell>
          <cell r="H625">
            <v>3299209</v>
          </cell>
          <cell r="I625">
            <v>3312805</v>
          </cell>
          <cell r="J625">
            <v>3291360</v>
          </cell>
          <cell r="K625">
            <v>3281313</v>
          </cell>
          <cell r="L625">
            <v>3273028</v>
          </cell>
          <cell r="M625">
            <v>3220275</v>
          </cell>
          <cell r="N625">
            <v>3251969</v>
          </cell>
          <cell r="S625">
            <v>3187617</v>
          </cell>
          <cell r="T625">
            <v>3250569</v>
          </cell>
          <cell r="U625">
            <v>3207239</v>
          </cell>
          <cell r="V625">
            <v>3276948</v>
          </cell>
          <cell r="W625">
            <v>3295707</v>
          </cell>
          <cell r="X625">
            <v>3303795</v>
          </cell>
          <cell r="Y625">
            <v>3299209</v>
          </cell>
          <cell r="Z625">
            <v>3312805</v>
          </cell>
          <cell r="AA625">
            <v>3291360</v>
          </cell>
          <cell r="AB625">
            <v>3281313</v>
          </cell>
          <cell r="AC625">
            <v>3273028</v>
          </cell>
          <cell r="AD625">
            <v>3220275</v>
          </cell>
        </row>
        <row r="626">
          <cell r="C626">
            <v>3314894</v>
          </cell>
          <cell r="D626">
            <v>3273457</v>
          </cell>
          <cell r="E626">
            <v>3341790</v>
          </cell>
          <cell r="F626">
            <v>3360917</v>
          </cell>
          <cell r="G626">
            <v>3369163</v>
          </cell>
          <cell r="H626">
            <v>3364488</v>
          </cell>
          <cell r="I626">
            <v>3378350</v>
          </cell>
          <cell r="J626">
            <v>3356485</v>
          </cell>
          <cell r="K626">
            <v>3346240</v>
          </cell>
          <cell r="L626">
            <v>3337793</v>
          </cell>
          <cell r="M626">
            <v>3284006</v>
          </cell>
          <cell r="N626">
            <v>3316321</v>
          </cell>
          <cell r="S626">
            <v>3251969</v>
          </cell>
          <cell r="T626">
            <v>3314894</v>
          </cell>
          <cell r="U626">
            <v>3273457</v>
          </cell>
          <cell r="V626">
            <v>3341790</v>
          </cell>
          <cell r="W626">
            <v>3360917</v>
          </cell>
          <cell r="X626">
            <v>3369163</v>
          </cell>
          <cell r="Y626">
            <v>3364488</v>
          </cell>
          <cell r="Z626">
            <v>3378350</v>
          </cell>
          <cell r="AA626">
            <v>3356485</v>
          </cell>
          <cell r="AB626">
            <v>3346240</v>
          </cell>
          <cell r="AC626">
            <v>3337793</v>
          </cell>
          <cell r="AD626">
            <v>3284006</v>
          </cell>
        </row>
        <row r="627">
          <cell r="C627">
            <v>3381219</v>
          </cell>
          <cell r="D627">
            <v>3336190</v>
          </cell>
          <cell r="E627">
            <v>3408632</v>
          </cell>
          <cell r="F627">
            <v>3428127</v>
          </cell>
          <cell r="G627">
            <v>3436532</v>
          </cell>
          <cell r="H627">
            <v>3431766</v>
          </cell>
          <cell r="I627">
            <v>3445895</v>
          </cell>
          <cell r="J627">
            <v>3423610</v>
          </cell>
          <cell r="K627">
            <v>3413168</v>
          </cell>
          <cell r="L627">
            <v>3404558</v>
          </cell>
          <cell r="M627">
            <v>3349737</v>
          </cell>
          <cell r="N627">
            <v>3382673</v>
          </cell>
          <cell r="S627">
            <v>3316321</v>
          </cell>
          <cell r="T627">
            <v>3381219</v>
          </cell>
          <cell r="U627">
            <v>3336190</v>
          </cell>
          <cell r="V627">
            <v>3408632</v>
          </cell>
          <cell r="W627">
            <v>3428127</v>
          </cell>
          <cell r="X627">
            <v>3436532</v>
          </cell>
          <cell r="Y627">
            <v>3431766</v>
          </cell>
          <cell r="Z627">
            <v>3445895</v>
          </cell>
          <cell r="AA627">
            <v>3423610</v>
          </cell>
          <cell r="AB627">
            <v>3413168</v>
          </cell>
          <cell r="AC627">
            <v>3404558</v>
          </cell>
          <cell r="AD627">
            <v>3349737</v>
          </cell>
        </row>
        <row r="628">
          <cell r="C628">
            <v>3449802</v>
          </cell>
          <cell r="D628">
            <v>3403829</v>
          </cell>
          <cell r="E628">
            <v>3477790</v>
          </cell>
          <cell r="F628">
            <v>3497693</v>
          </cell>
          <cell r="G628">
            <v>3506274</v>
          </cell>
          <cell r="H628">
            <v>3501409</v>
          </cell>
          <cell r="I628">
            <v>3515834</v>
          </cell>
          <cell r="J628">
            <v>3493082</v>
          </cell>
          <cell r="K628">
            <v>3482421</v>
          </cell>
          <cell r="L628">
            <v>3473631</v>
          </cell>
          <cell r="M628">
            <v>3417660</v>
          </cell>
          <cell r="N628">
            <v>3451287</v>
          </cell>
          <cell r="S628">
            <v>3382673</v>
          </cell>
          <cell r="T628">
            <v>3449802</v>
          </cell>
          <cell r="U628">
            <v>3403829</v>
          </cell>
          <cell r="V628">
            <v>3477790</v>
          </cell>
          <cell r="W628">
            <v>3497693</v>
          </cell>
          <cell r="X628">
            <v>3506274</v>
          </cell>
          <cell r="Y628">
            <v>3501409</v>
          </cell>
          <cell r="Z628">
            <v>3515834</v>
          </cell>
          <cell r="AA628">
            <v>3493082</v>
          </cell>
          <cell r="AB628">
            <v>3482421</v>
          </cell>
          <cell r="AC628">
            <v>3473631</v>
          </cell>
          <cell r="AD628">
            <v>3417660</v>
          </cell>
        </row>
        <row r="629">
          <cell r="C629">
            <v>3518385</v>
          </cell>
          <cell r="D629">
            <v>3471468</v>
          </cell>
          <cell r="E629">
            <v>3546948</v>
          </cell>
          <cell r="F629">
            <v>3567260</v>
          </cell>
          <cell r="G629">
            <v>3576017</v>
          </cell>
          <cell r="H629">
            <v>3571052</v>
          </cell>
          <cell r="I629">
            <v>3585773</v>
          </cell>
          <cell r="J629">
            <v>3562553</v>
          </cell>
          <cell r="K629">
            <v>3551674</v>
          </cell>
          <cell r="L629">
            <v>3542703</v>
          </cell>
          <cell r="M629">
            <v>3485583</v>
          </cell>
          <cell r="N629">
            <v>3519901</v>
          </cell>
          <cell r="S629">
            <v>3451287</v>
          </cell>
          <cell r="T629">
            <v>3518385</v>
          </cell>
          <cell r="U629">
            <v>3471468</v>
          </cell>
          <cell r="V629">
            <v>3546948</v>
          </cell>
          <cell r="W629">
            <v>3567260</v>
          </cell>
          <cell r="X629">
            <v>3576017</v>
          </cell>
          <cell r="Y629">
            <v>3571052</v>
          </cell>
          <cell r="Z629">
            <v>3585773</v>
          </cell>
          <cell r="AA629">
            <v>3562553</v>
          </cell>
          <cell r="AB629">
            <v>3551674</v>
          </cell>
          <cell r="AC629">
            <v>3542703</v>
          </cell>
          <cell r="AD629">
            <v>3485583</v>
          </cell>
        </row>
        <row r="630">
          <cell r="C630">
            <v>3588968</v>
          </cell>
          <cell r="D630">
            <v>3544078</v>
          </cell>
          <cell r="E630">
            <v>3618106</v>
          </cell>
          <cell r="F630">
            <v>3638827</v>
          </cell>
          <cell r="G630">
            <v>3647760</v>
          </cell>
          <cell r="H630">
            <v>3642695</v>
          </cell>
          <cell r="I630">
            <v>3657712</v>
          </cell>
          <cell r="J630">
            <v>3634025</v>
          </cell>
          <cell r="K630">
            <v>3622927</v>
          </cell>
          <cell r="L630">
            <v>3613776</v>
          </cell>
          <cell r="M630">
            <v>3555506</v>
          </cell>
          <cell r="N630">
            <v>3590515</v>
          </cell>
          <cell r="S630">
            <v>3519901</v>
          </cell>
          <cell r="T630">
            <v>3588968</v>
          </cell>
          <cell r="U630">
            <v>3544078</v>
          </cell>
          <cell r="V630">
            <v>3618106</v>
          </cell>
          <cell r="W630">
            <v>3638827</v>
          </cell>
          <cell r="X630">
            <v>3647760</v>
          </cell>
          <cell r="Y630">
            <v>3642695</v>
          </cell>
          <cell r="Z630">
            <v>3657712</v>
          </cell>
          <cell r="AA630">
            <v>3634025</v>
          </cell>
          <cell r="AB630">
            <v>3622927</v>
          </cell>
          <cell r="AC630">
            <v>3613776</v>
          </cell>
          <cell r="AD630">
            <v>3555506</v>
          </cell>
        </row>
        <row r="631">
          <cell r="S631">
            <v>3590515</v>
          </cell>
        </row>
        <row r="642">
          <cell r="C642">
            <v>164254</v>
          </cell>
          <cell r="D642">
            <v>183552</v>
          </cell>
          <cell r="E642">
            <v>181542</v>
          </cell>
          <cell r="F642">
            <v>132935</v>
          </cell>
          <cell r="G642">
            <v>138648</v>
          </cell>
          <cell r="H642">
            <v>130690</v>
          </cell>
          <cell r="I642">
            <v>152911</v>
          </cell>
          <cell r="J642">
            <v>141387</v>
          </cell>
          <cell r="K642">
            <v>119382</v>
          </cell>
          <cell r="L642">
            <v>148065</v>
          </cell>
          <cell r="M642">
            <v>136324</v>
          </cell>
          <cell r="N642">
            <v>151178</v>
          </cell>
          <cell r="S642">
            <v>172322</v>
          </cell>
          <cell r="T642">
            <v>191476</v>
          </cell>
          <cell r="U642">
            <v>164254</v>
          </cell>
          <cell r="V642">
            <v>183552</v>
          </cell>
          <cell r="W642">
            <v>181542</v>
          </cell>
          <cell r="X642">
            <v>132935</v>
          </cell>
          <cell r="Y642">
            <v>138648</v>
          </cell>
          <cell r="Z642">
            <v>130690</v>
          </cell>
          <cell r="AA642">
            <v>152911</v>
          </cell>
          <cell r="AB642">
            <v>141387</v>
          </cell>
          <cell r="AC642">
            <v>119382</v>
          </cell>
          <cell r="AD642">
            <v>148065</v>
          </cell>
        </row>
        <row r="682">
          <cell r="C682">
            <v>479</v>
          </cell>
          <cell r="D682">
            <v>483</v>
          </cell>
          <cell r="E682">
            <v>481</v>
          </cell>
          <cell r="F682">
            <v>476</v>
          </cell>
          <cell r="G682">
            <v>472</v>
          </cell>
          <cell r="H682">
            <v>472</v>
          </cell>
          <cell r="I682">
            <v>474</v>
          </cell>
          <cell r="J682">
            <v>474</v>
          </cell>
          <cell r="K682">
            <v>474</v>
          </cell>
          <cell r="L682">
            <v>476</v>
          </cell>
          <cell r="M682">
            <v>476</v>
          </cell>
          <cell r="N682">
            <v>472</v>
          </cell>
          <cell r="S682">
            <v>479</v>
          </cell>
          <cell r="T682">
            <v>473</v>
          </cell>
          <cell r="U682">
            <v>479</v>
          </cell>
          <cell r="V682">
            <v>483</v>
          </cell>
          <cell r="W682">
            <v>481</v>
          </cell>
          <cell r="X682">
            <v>476</v>
          </cell>
          <cell r="Y682">
            <v>472</v>
          </cell>
          <cell r="Z682">
            <v>472</v>
          </cell>
          <cell r="AA682">
            <v>474</v>
          </cell>
          <cell r="AB682">
            <v>474</v>
          </cell>
          <cell r="AC682">
            <v>474</v>
          </cell>
          <cell r="AD682">
            <v>476</v>
          </cell>
        </row>
        <row r="683">
          <cell r="C683">
            <v>473</v>
          </cell>
          <cell r="D683">
            <v>476</v>
          </cell>
          <cell r="E683">
            <v>475</v>
          </cell>
          <cell r="F683">
            <v>476</v>
          </cell>
          <cell r="G683">
            <v>473</v>
          </cell>
          <cell r="H683">
            <v>473</v>
          </cell>
          <cell r="I683">
            <v>475</v>
          </cell>
          <cell r="J683">
            <v>475</v>
          </cell>
          <cell r="K683">
            <v>475</v>
          </cell>
          <cell r="L683">
            <v>476</v>
          </cell>
          <cell r="M683">
            <v>476</v>
          </cell>
          <cell r="N683">
            <v>472</v>
          </cell>
          <cell r="S683">
            <v>476</v>
          </cell>
          <cell r="T683">
            <v>472</v>
          </cell>
          <cell r="U683">
            <v>473</v>
          </cell>
          <cell r="V683">
            <v>476</v>
          </cell>
          <cell r="W683">
            <v>475</v>
          </cell>
          <cell r="X683">
            <v>476</v>
          </cell>
          <cell r="Y683">
            <v>473</v>
          </cell>
          <cell r="Z683">
            <v>473</v>
          </cell>
          <cell r="AA683">
            <v>475</v>
          </cell>
          <cell r="AB683">
            <v>475</v>
          </cell>
          <cell r="AC683">
            <v>475</v>
          </cell>
          <cell r="AD683">
            <v>476</v>
          </cell>
        </row>
        <row r="684">
          <cell r="C684">
            <v>479</v>
          </cell>
          <cell r="D684">
            <v>480</v>
          </cell>
          <cell r="E684">
            <v>479</v>
          </cell>
          <cell r="F684">
            <v>480</v>
          </cell>
          <cell r="G684">
            <v>479</v>
          </cell>
          <cell r="H684">
            <v>479</v>
          </cell>
          <cell r="I684">
            <v>479</v>
          </cell>
          <cell r="J684">
            <v>479</v>
          </cell>
          <cell r="K684">
            <v>479</v>
          </cell>
          <cell r="L684">
            <v>480</v>
          </cell>
          <cell r="M684">
            <v>480</v>
          </cell>
          <cell r="N684">
            <v>478</v>
          </cell>
          <cell r="S684">
            <v>476</v>
          </cell>
          <cell r="T684">
            <v>472</v>
          </cell>
          <cell r="U684">
            <v>479</v>
          </cell>
          <cell r="V684">
            <v>480</v>
          </cell>
          <cell r="W684">
            <v>479</v>
          </cell>
          <cell r="X684">
            <v>480</v>
          </cell>
          <cell r="Y684">
            <v>479</v>
          </cell>
          <cell r="Z684">
            <v>479</v>
          </cell>
          <cell r="AA684">
            <v>479</v>
          </cell>
          <cell r="AB684">
            <v>479</v>
          </cell>
          <cell r="AC684">
            <v>479</v>
          </cell>
          <cell r="AD684">
            <v>480</v>
          </cell>
        </row>
        <row r="685">
          <cell r="C685">
            <v>480</v>
          </cell>
          <cell r="D685">
            <v>480</v>
          </cell>
          <cell r="E685">
            <v>480</v>
          </cell>
          <cell r="F685">
            <v>480</v>
          </cell>
          <cell r="G685">
            <v>480</v>
          </cell>
          <cell r="H685">
            <v>480</v>
          </cell>
          <cell r="I685">
            <v>480</v>
          </cell>
          <cell r="J685">
            <v>480</v>
          </cell>
          <cell r="K685">
            <v>480</v>
          </cell>
          <cell r="L685">
            <v>480</v>
          </cell>
          <cell r="M685">
            <v>480</v>
          </cell>
          <cell r="N685">
            <v>480</v>
          </cell>
          <cell r="S685">
            <v>480</v>
          </cell>
          <cell r="T685">
            <v>478</v>
          </cell>
          <cell r="U685">
            <v>480</v>
          </cell>
          <cell r="V685">
            <v>480</v>
          </cell>
          <cell r="W685">
            <v>480</v>
          </cell>
          <cell r="X685">
            <v>480</v>
          </cell>
          <cell r="Y685">
            <v>480</v>
          </cell>
          <cell r="Z685">
            <v>480</v>
          </cell>
          <cell r="AA685">
            <v>480</v>
          </cell>
          <cell r="AB685">
            <v>480</v>
          </cell>
          <cell r="AC685">
            <v>480</v>
          </cell>
          <cell r="AD685">
            <v>480</v>
          </cell>
        </row>
        <row r="686">
          <cell r="C686">
            <v>481</v>
          </cell>
          <cell r="D686">
            <v>481</v>
          </cell>
          <cell r="E686">
            <v>481</v>
          </cell>
          <cell r="F686">
            <v>481</v>
          </cell>
          <cell r="G686">
            <v>481</v>
          </cell>
          <cell r="H686">
            <v>481</v>
          </cell>
          <cell r="I686">
            <v>481</v>
          </cell>
          <cell r="J686">
            <v>481</v>
          </cell>
          <cell r="K686">
            <v>481</v>
          </cell>
          <cell r="L686">
            <v>481</v>
          </cell>
          <cell r="M686">
            <v>481</v>
          </cell>
          <cell r="N686">
            <v>481</v>
          </cell>
          <cell r="S686">
            <v>480</v>
          </cell>
          <cell r="T686">
            <v>480</v>
          </cell>
          <cell r="U686">
            <v>481</v>
          </cell>
          <cell r="V686">
            <v>481</v>
          </cell>
          <cell r="W686">
            <v>481</v>
          </cell>
          <cell r="X686">
            <v>481</v>
          </cell>
          <cell r="Y686">
            <v>481</v>
          </cell>
          <cell r="Z686">
            <v>481</v>
          </cell>
          <cell r="AA686">
            <v>481</v>
          </cell>
          <cell r="AB686">
            <v>481</v>
          </cell>
          <cell r="AC686">
            <v>481</v>
          </cell>
          <cell r="AD686">
            <v>481</v>
          </cell>
        </row>
        <row r="687">
          <cell r="C687">
            <v>481</v>
          </cell>
          <cell r="D687">
            <v>481</v>
          </cell>
          <cell r="E687">
            <v>481</v>
          </cell>
          <cell r="F687">
            <v>481</v>
          </cell>
          <cell r="G687">
            <v>481</v>
          </cell>
          <cell r="H687">
            <v>481</v>
          </cell>
          <cell r="I687">
            <v>481</v>
          </cell>
          <cell r="J687">
            <v>481</v>
          </cell>
          <cell r="K687">
            <v>481</v>
          </cell>
          <cell r="L687">
            <v>481</v>
          </cell>
          <cell r="M687">
            <v>481</v>
          </cell>
          <cell r="N687">
            <v>481</v>
          </cell>
          <cell r="S687">
            <v>481</v>
          </cell>
          <cell r="T687">
            <v>481</v>
          </cell>
          <cell r="U687">
            <v>481</v>
          </cell>
          <cell r="V687">
            <v>481</v>
          </cell>
          <cell r="W687">
            <v>481</v>
          </cell>
          <cell r="X687">
            <v>481</v>
          </cell>
          <cell r="Y687">
            <v>481</v>
          </cell>
          <cell r="Z687">
            <v>481</v>
          </cell>
          <cell r="AA687">
            <v>481</v>
          </cell>
          <cell r="AB687">
            <v>481</v>
          </cell>
          <cell r="AC687">
            <v>481</v>
          </cell>
          <cell r="AD687">
            <v>481</v>
          </cell>
        </row>
        <row r="688">
          <cell r="C688">
            <v>481</v>
          </cell>
          <cell r="D688">
            <v>481</v>
          </cell>
          <cell r="E688">
            <v>481</v>
          </cell>
          <cell r="F688">
            <v>481</v>
          </cell>
          <cell r="G688">
            <v>481</v>
          </cell>
          <cell r="H688">
            <v>481</v>
          </cell>
          <cell r="I688">
            <v>481</v>
          </cell>
          <cell r="J688">
            <v>481</v>
          </cell>
          <cell r="K688">
            <v>481</v>
          </cell>
          <cell r="L688">
            <v>481</v>
          </cell>
          <cell r="M688">
            <v>481</v>
          </cell>
          <cell r="N688">
            <v>481</v>
          </cell>
          <cell r="S688">
            <v>481</v>
          </cell>
          <cell r="T688">
            <v>481</v>
          </cell>
          <cell r="U688">
            <v>481</v>
          </cell>
          <cell r="V688">
            <v>481</v>
          </cell>
          <cell r="W688">
            <v>481</v>
          </cell>
          <cell r="X688">
            <v>481</v>
          </cell>
          <cell r="Y688">
            <v>481</v>
          </cell>
          <cell r="Z688">
            <v>481</v>
          </cell>
          <cell r="AA688">
            <v>481</v>
          </cell>
          <cell r="AB688">
            <v>481</v>
          </cell>
          <cell r="AC688">
            <v>481</v>
          </cell>
          <cell r="AD688">
            <v>481</v>
          </cell>
        </row>
        <row r="689">
          <cell r="C689">
            <v>481</v>
          </cell>
          <cell r="D689">
            <v>481</v>
          </cell>
          <cell r="E689">
            <v>481</v>
          </cell>
          <cell r="F689">
            <v>481</v>
          </cell>
          <cell r="G689">
            <v>481</v>
          </cell>
          <cell r="H689">
            <v>481</v>
          </cell>
          <cell r="I689">
            <v>481</v>
          </cell>
          <cell r="J689">
            <v>481</v>
          </cell>
          <cell r="K689">
            <v>481</v>
          </cell>
          <cell r="L689">
            <v>481</v>
          </cell>
          <cell r="M689">
            <v>481</v>
          </cell>
          <cell r="N689">
            <v>481</v>
          </cell>
          <cell r="S689">
            <v>481</v>
          </cell>
          <cell r="T689">
            <v>481</v>
          </cell>
          <cell r="U689">
            <v>481</v>
          </cell>
          <cell r="V689">
            <v>481</v>
          </cell>
          <cell r="W689">
            <v>481</v>
          </cell>
          <cell r="X689">
            <v>481</v>
          </cell>
          <cell r="Y689">
            <v>481</v>
          </cell>
          <cell r="Z689">
            <v>481</v>
          </cell>
          <cell r="AA689">
            <v>481</v>
          </cell>
          <cell r="AB689">
            <v>481</v>
          </cell>
          <cell r="AC689">
            <v>481</v>
          </cell>
          <cell r="AD689">
            <v>481</v>
          </cell>
        </row>
        <row r="690">
          <cell r="C690">
            <v>481</v>
          </cell>
          <cell r="D690">
            <v>481</v>
          </cell>
          <cell r="E690">
            <v>481</v>
          </cell>
          <cell r="F690">
            <v>481</v>
          </cell>
          <cell r="G690">
            <v>481</v>
          </cell>
          <cell r="H690">
            <v>481</v>
          </cell>
          <cell r="I690">
            <v>481</v>
          </cell>
          <cell r="J690">
            <v>481</v>
          </cell>
          <cell r="K690">
            <v>481</v>
          </cell>
          <cell r="L690">
            <v>481</v>
          </cell>
          <cell r="M690">
            <v>481</v>
          </cell>
          <cell r="N690">
            <v>481</v>
          </cell>
          <cell r="S690">
            <v>481</v>
          </cell>
          <cell r="T690">
            <v>481</v>
          </cell>
          <cell r="U690">
            <v>481</v>
          </cell>
          <cell r="V690">
            <v>481</v>
          </cell>
          <cell r="W690">
            <v>481</v>
          </cell>
          <cell r="X690">
            <v>481</v>
          </cell>
          <cell r="Y690">
            <v>481</v>
          </cell>
          <cell r="Z690">
            <v>481</v>
          </cell>
          <cell r="AA690">
            <v>481</v>
          </cell>
          <cell r="AB690">
            <v>481</v>
          </cell>
          <cell r="AC690">
            <v>481</v>
          </cell>
          <cell r="AD690">
            <v>481</v>
          </cell>
        </row>
        <row r="691">
          <cell r="C691">
            <v>481</v>
          </cell>
          <cell r="D691">
            <v>481</v>
          </cell>
          <cell r="E691">
            <v>481</v>
          </cell>
          <cell r="F691">
            <v>481</v>
          </cell>
          <cell r="G691">
            <v>481</v>
          </cell>
          <cell r="H691">
            <v>481</v>
          </cell>
          <cell r="I691">
            <v>481</v>
          </cell>
          <cell r="J691">
            <v>481</v>
          </cell>
          <cell r="K691">
            <v>481</v>
          </cell>
          <cell r="L691">
            <v>481</v>
          </cell>
          <cell r="M691">
            <v>481</v>
          </cell>
          <cell r="N691">
            <v>481</v>
          </cell>
          <cell r="S691">
            <v>481</v>
          </cell>
          <cell r="T691">
            <v>481</v>
          </cell>
          <cell r="U691">
            <v>481</v>
          </cell>
          <cell r="V691">
            <v>481</v>
          </cell>
          <cell r="W691">
            <v>481</v>
          </cell>
          <cell r="X691">
            <v>481</v>
          </cell>
          <cell r="Y691">
            <v>481</v>
          </cell>
          <cell r="Z691">
            <v>481</v>
          </cell>
          <cell r="AA691">
            <v>481</v>
          </cell>
          <cell r="AB691">
            <v>481</v>
          </cell>
          <cell r="AC691">
            <v>481</v>
          </cell>
          <cell r="AD691">
            <v>481</v>
          </cell>
        </row>
        <row r="692">
          <cell r="C692">
            <v>481</v>
          </cell>
          <cell r="D692">
            <v>481</v>
          </cell>
          <cell r="E692">
            <v>481</v>
          </cell>
          <cell r="F692">
            <v>481</v>
          </cell>
          <cell r="G692">
            <v>481</v>
          </cell>
          <cell r="H692">
            <v>481</v>
          </cell>
          <cell r="I692">
            <v>481</v>
          </cell>
          <cell r="J692">
            <v>481</v>
          </cell>
          <cell r="K692">
            <v>481</v>
          </cell>
          <cell r="L692">
            <v>481</v>
          </cell>
          <cell r="M692">
            <v>481</v>
          </cell>
          <cell r="N692">
            <v>481</v>
          </cell>
          <cell r="S692">
            <v>481</v>
          </cell>
          <cell r="T692">
            <v>481</v>
          </cell>
          <cell r="U692">
            <v>481</v>
          </cell>
          <cell r="V692">
            <v>481</v>
          </cell>
          <cell r="W692">
            <v>481</v>
          </cell>
          <cell r="X692">
            <v>481</v>
          </cell>
          <cell r="Y692">
            <v>481</v>
          </cell>
          <cell r="Z692">
            <v>481</v>
          </cell>
          <cell r="AA692">
            <v>481</v>
          </cell>
          <cell r="AB692">
            <v>481</v>
          </cell>
          <cell r="AC692">
            <v>481</v>
          </cell>
          <cell r="AD692">
            <v>481</v>
          </cell>
        </row>
        <row r="693">
          <cell r="C693">
            <v>481</v>
          </cell>
          <cell r="D693">
            <v>481</v>
          </cell>
          <cell r="E693">
            <v>481</v>
          </cell>
          <cell r="F693">
            <v>481</v>
          </cell>
          <cell r="G693">
            <v>481</v>
          </cell>
          <cell r="H693">
            <v>481</v>
          </cell>
          <cell r="I693">
            <v>481</v>
          </cell>
          <cell r="J693">
            <v>481</v>
          </cell>
          <cell r="K693">
            <v>481</v>
          </cell>
          <cell r="L693">
            <v>481</v>
          </cell>
          <cell r="M693">
            <v>481</v>
          </cell>
          <cell r="N693">
            <v>481</v>
          </cell>
          <cell r="S693">
            <v>481</v>
          </cell>
          <cell r="T693">
            <v>481</v>
          </cell>
          <cell r="U693">
            <v>481</v>
          </cell>
          <cell r="V693">
            <v>481</v>
          </cell>
          <cell r="W693">
            <v>481</v>
          </cell>
          <cell r="X693">
            <v>481</v>
          </cell>
          <cell r="Y693">
            <v>481</v>
          </cell>
          <cell r="Z693">
            <v>481</v>
          </cell>
          <cell r="AA693">
            <v>481</v>
          </cell>
          <cell r="AB693">
            <v>481</v>
          </cell>
          <cell r="AC693">
            <v>481</v>
          </cell>
          <cell r="AD693">
            <v>481</v>
          </cell>
        </row>
        <row r="694">
          <cell r="C694">
            <v>481</v>
          </cell>
          <cell r="D694">
            <v>481</v>
          </cell>
          <cell r="E694">
            <v>481</v>
          </cell>
          <cell r="F694">
            <v>481</v>
          </cell>
          <cell r="G694">
            <v>481</v>
          </cell>
          <cell r="H694">
            <v>481</v>
          </cell>
          <cell r="I694">
            <v>481</v>
          </cell>
          <cell r="J694">
            <v>481</v>
          </cell>
          <cell r="K694">
            <v>481</v>
          </cell>
          <cell r="L694">
            <v>481</v>
          </cell>
          <cell r="M694">
            <v>481</v>
          </cell>
          <cell r="N694">
            <v>481</v>
          </cell>
          <cell r="S694">
            <v>481</v>
          </cell>
          <cell r="T694">
            <v>481</v>
          </cell>
          <cell r="U694">
            <v>481</v>
          </cell>
          <cell r="V694">
            <v>481</v>
          </cell>
          <cell r="W694">
            <v>481</v>
          </cell>
          <cell r="X694">
            <v>481</v>
          </cell>
          <cell r="Y694">
            <v>481</v>
          </cell>
          <cell r="Z694">
            <v>481</v>
          </cell>
          <cell r="AA694">
            <v>481</v>
          </cell>
          <cell r="AB694">
            <v>481</v>
          </cell>
          <cell r="AC694">
            <v>481</v>
          </cell>
          <cell r="AD694">
            <v>481</v>
          </cell>
        </row>
        <row r="695">
          <cell r="C695">
            <v>481</v>
          </cell>
          <cell r="D695">
            <v>481</v>
          </cell>
          <cell r="E695">
            <v>481</v>
          </cell>
          <cell r="F695">
            <v>481</v>
          </cell>
          <cell r="G695">
            <v>481</v>
          </cell>
          <cell r="H695">
            <v>481</v>
          </cell>
          <cell r="I695">
            <v>481</v>
          </cell>
          <cell r="J695">
            <v>481</v>
          </cell>
          <cell r="K695">
            <v>481</v>
          </cell>
          <cell r="L695">
            <v>481</v>
          </cell>
          <cell r="M695">
            <v>481</v>
          </cell>
          <cell r="N695">
            <v>481</v>
          </cell>
          <cell r="S695">
            <v>481</v>
          </cell>
          <cell r="T695">
            <v>481</v>
          </cell>
          <cell r="U695">
            <v>481</v>
          </cell>
          <cell r="V695">
            <v>481</v>
          </cell>
          <cell r="W695">
            <v>481</v>
          </cell>
          <cell r="X695">
            <v>481</v>
          </cell>
          <cell r="Y695">
            <v>481</v>
          </cell>
          <cell r="Z695">
            <v>481</v>
          </cell>
          <cell r="AA695">
            <v>481</v>
          </cell>
          <cell r="AB695">
            <v>481</v>
          </cell>
          <cell r="AC695">
            <v>481</v>
          </cell>
          <cell r="AD695">
            <v>481</v>
          </cell>
        </row>
        <row r="696">
          <cell r="C696">
            <v>481</v>
          </cell>
          <cell r="D696">
            <v>481</v>
          </cell>
          <cell r="E696">
            <v>481</v>
          </cell>
          <cell r="F696">
            <v>481</v>
          </cell>
          <cell r="G696">
            <v>481</v>
          </cell>
          <cell r="H696">
            <v>481</v>
          </cell>
          <cell r="I696">
            <v>481</v>
          </cell>
          <cell r="J696">
            <v>481</v>
          </cell>
          <cell r="K696">
            <v>481</v>
          </cell>
          <cell r="L696">
            <v>481</v>
          </cell>
          <cell r="M696">
            <v>481</v>
          </cell>
          <cell r="N696">
            <v>481</v>
          </cell>
          <cell r="S696">
            <v>481</v>
          </cell>
          <cell r="T696">
            <v>481</v>
          </cell>
          <cell r="U696">
            <v>481</v>
          </cell>
          <cell r="V696">
            <v>481</v>
          </cell>
          <cell r="W696">
            <v>481</v>
          </cell>
          <cell r="X696">
            <v>481</v>
          </cell>
          <cell r="Y696">
            <v>481</v>
          </cell>
          <cell r="Z696">
            <v>481</v>
          </cell>
          <cell r="AA696">
            <v>481</v>
          </cell>
          <cell r="AB696">
            <v>481</v>
          </cell>
          <cell r="AC696">
            <v>481</v>
          </cell>
          <cell r="AD696">
            <v>481</v>
          </cell>
        </row>
        <row r="697">
          <cell r="C697">
            <v>481</v>
          </cell>
          <cell r="D697">
            <v>481</v>
          </cell>
          <cell r="E697">
            <v>481</v>
          </cell>
          <cell r="F697">
            <v>481</v>
          </cell>
          <cell r="G697">
            <v>481</v>
          </cell>
          <cell r="H697">
            <v>481</v>
          </cell>
          <cell r="I697">
            <v>481</v>
          </cell>
          <cell r="J697">
            <v>481</v>
          </cell>
          <cell r="K697">
            <v>481</v>
          </cell>
          <cell r="L697">
            <v>481</v>
          </cell>
          <cell r="M697">
            <v>481</v>
          </cell>
          <cell r="N697">
            <v>481</v>
          </cell>
          <cell r="S697">
            <v>481</v>
          </cell>
          <cell r="T697">
            <v>481</v>
          </cell>
          <cell r="U697">
            <v>481</v>
          </cell>
          <cell r="V697">
            <v>481</v>
          </cell>
          <cell r="W697">
            <v>481</v>
          </cell>
          <cell r="X697">
            <v>481</v>
          </cell>
          <cell r="Y697">
            <v>481</v>
          </cell>
          <cell r="Z697">
            <v>481</v>
          </cell>
          <cell r="AA697">
            <v>481</v>
          </cell>
          <cell r="AB697">
            <v>481</v>
          </cell>
          <cell r="AC697">
            <v>481</v>
          </cell>
          <cell r="AD697">
            <v>481</v>
          </cell>
        </row>
        <row r="698">
          <cell r="C698">
            <v>481</v>
          </cell>
          <cell r="D698">
            <v>481</v>
          </cell>
          <cell r="E698">
            <v>481</v>
          </cell>
          <cell r="F698">
            <v>481</v>
          </cell>
          <cell r="G698">
            <v>481</v>
          </cell>
          <cell r="H698">
            <v>481</v>
          </cell>
          <cell r="I698">
            <v>481</v>
          </cell>
          <cell r="J698">
            <v>481</v>
          </cell>
          <cell r="K698">
            <v>481</v>
          </cell>
          <cell r="L698">
            <v>481</v>
          </cell>
          <cell r="M698">
            <v>481</v>
          </cell>
          <cell r="N698">
            <v>481</v>
          </cell>
          <cell r="S698">
            <v>481</v>
          </cell>
          <cell r="T698">
            <v>481</v>
          </cell>
          <cell r="U698">
            <v>481</v>
          </cell>
          <cell r="V698">
            <v>481</v>
          </cell>
          <cell r="W698">
            <v>481</v>
          </cell>
          <cell r="X698">
            <v>481</v>
          </cell>
          <cell r="Y698">
            <v>481</v>
          </cell>
          <cell r="Z698">
            <v>481</v>
          </cell>
          <cell r="AA698">
            <v>481</v>
          </cell>
          <cell r="AB698">
            <v>481</v>
          </cell>
          <cell r="AC698">
            <v>481</v>
          </cell>
          <cell r="AD698">
            <v>481</v>
          </cell>
        </row>
        <row r="699">
          <cell r="C699">
            <v>481</v>
          </cell>
          <cell r="D699">
            <v>481</v>
          </cell>
          <cell r="E699">
            <v>481</v>
          </cell>
          <cell r="F699">
            <v>481</v>
          </cell>
          <cell r="G699">
            <v>481</v>
          </cell>
          <cell r="H699">
            <v>481</v>
          </cell>
          <cell r="I699">
            <v>481</v>
          </cell>
          <cell r="J699">
            <v>481</v>
          </cell>
          <cell r="K699">
            <v>481</v>
          </cell>
          <cell r="L699">
            <v>481</v>
          </cell>
          <cell r="M699">
            <v>481</v>
          </cell>
          <cell r="N699">
            <v>481</v>
          </cell>
          <cell r="S699">
            <v>481</v>
          </cell>
          <cell r="T699">
            <v>481</v>
          </cell>
          <cell r="U699">
            <v>481</v>
          </cell>
          <cell r="V699">
            <v>481</v>
          </cell>
          <cell r="W699">
            <v>481</v>
          </cell>
          <cell r="X699">
            <v>481</v>
          </cell>
          <cell r="Y699">
            <v>481</v>
          </cell>
          <cell r="Z699">
            <v>481</v>
          </cell>
          <cell r="AA699">
            <v>481</v>
          </cell>
          <cell r="AB699">
            <v>481</v>
          </cell>
          <cell r="AC699">
            <v>481</v>
          </cell>
          <cell r="AD699">
            <v>481</v>
          </cell>
        </row>
        <row r="700">
          <cell r="C700">
            <v>481</v>
          </cell>
          <cell r="D700">
            <v>481</v>
          </cell>
          <cell r="E700">
            <v>481</v>
          </cell>
          <cell r="F700">
            <v>481</v>
          </cell>
          <cell r="G700">
            <v>481</v>
          </cell>
          <cell r="H700">
            <v>481</v>
          </cell>
          <cell r="I700">
            <v>481</v>
          </cell>
          <cell r="J700">
            <v>481</v>
          </cell>
          <cell r="K700">
            <v>481</v>
          </cell>
          <cell r="L700">
            <v>481</v>
          </cell>
          <cell r="M700">
            <v>481</v>
          </cell>
          <cell r="N700">
            <v>481</v>
          </cell>
          <cell r="S700">
            <v>481</v>
          </cell>
          <cell r="T700">
            <v>481</v>
          </cell>
          <cell r="U700">
            <v>481</v>
          </cell>
          <cell r="V700">
            <v>481</v>
          </cell>
          <cell r="W700">
            <v>481</v>
          </cell>
          <cell r="X700">
            <v>481</v>
          </cell>
          <cell r="Y700">
            <v>481</v>
          </cell>
          <cell r="Z700">
            <v>481</v>
          </cell>
          <cell r="AA700">
            <v>481</v>
          </cell>
          <cell r="AB700">
            <v>481</v>
          </cell>
          <cell r="AC700">
            <v>481</v>
          </cell>
          <cell r="AD700">
            <v>481</v>
          </cell>
        </row>
        <row r="701">
          <cell r="C701">
            <v>481</v>
          </cell>
          <cell r="D701">
            <v>481</v>
          </cell>
          <cell r="E701">
            <v>481</v>
          </cell>
          <cell r="F701">
            <v>481</v>
          </cell>
          <cell r="G701">
            <v>481</v>
          </cell>
          <cell r="H701">
            <v>481</v>
          </cell>
          <cell r="I701">
            <v>481</v>
          </cell>
          <cell r="J701">
            <v>481</v>
          </cell>
          <cell r="K701">
            <v>481</v>
          </cell>
          <cell r="L701">
            <v>481</v>
          </cell>
          <cell r="M701">
            <v>481</v>
          </cell>
          <cell r="N701">
            <v>481</v>
          </cell>
          <cell r="S701">
            <v>481</v>
          </cell>
          <cell r="T701">
            <v>481</v>
          </cell>
          <cell r="U701">
            <v>481</v>
          </cell>
          <cell r="V701">
            <v>481</v>
          </cell>
          <cell r="W701">
            <v>481</v>
          </cell>
          <cell r="X701">
            <v>481</v>
          </cell>
          <cell r="Y701">
            <v>481</v>
          </cell>
          <cell r="Z701">
            <v>481</v>
          </cell>
          <cell r="AA701">
            <v>481</v>
          </cell>
          <cell r="AB701">
            <v>481</v>
          </cell>
          <cell r="AC701">
            <v>481</v>
          </cell>
          <cell r="AD701">
            <v>481</v>
          </cell>
        </row>
        <row r="702">
          <cell r="C702">
            <v>481</v>
          </cell>
          <cell r="D702">
            <v>481</v>
          </cell>
          <cell r="E702">
            <v>481</v>
          </cell>
          <cell r="F702">
            <v>481</v>
          </cell>
          <cell r="G702">
            <v>481</v>
          </cell>
          <cell r="H702">
            <v>481</v>
          </cell>
          <cell r="I702">
            <v>481</v>
          </cell>
          <cell r="J702">
            <v>481</v>
          </cell>
          <cell r="K702">
            <v>481</v>
          </cell>
          <cell r="L702">
            <v>481</v>
          </cell>
          <cell r="M702">
            <v>481</v>
          </cell>
          <cell r="N702">
            <v>481</v>
          </cell>
          <cell r="S702">
            <v>481</v>
          </cell>
          <cell r="T702">
            <v>481</v>
          </cell>
          <cell r="U702">
            <v>481</v>
          </cell>
          <cell r="V702">
            <v>481</v>
          </cell>
          <cell r="W702">
            <v>481</v>
          </cell>
          <cell r="X702">
            <v>481</v>
          </cell>
          <cell r="Y702">
            <v>481</v>
          </cell>
          <cell r="Z702">
            <v>481</v>
          </cell>
          <cell r="AA702">
            <v>481</v>
          </cell>
          <cell r="AB702">
            <v>481</v>
          </cell>
          <cell r="AC702">
            <v>481</v>
          </cell>
          <cell r="AD702">
            <v>481</v>
          </cell>
        </row>
        <row r="703">
          <cell r="C703">
            <v>481</v>
          </cell>
          <cell r="D703">
            <v>481</v>
          </cell>
          <cell r="E703">
            <v>481</v>
          </cell>
          <cell r="F703">
            <v>481</v>
          </cell>
          <cell r="G703">
            <v>481</v>
          </cell>
          <cell r="H703">
            <v>481</v>
          </cell>
          <cell r="I703">
            <v>481</v>
          </cell>
          <cell r="J703">
            <v>481</v>
          </cell>
          <cell r="K703">
            <v>481</v>
          </cell>
          <cell r="L703">
            <v>481</v>
          </cell>
          <cell r="M703">
            <v>481</v>
          </cell>
          <cell r="N703">
            <v>481</v>
          </cell>
          <cell r="S703">
            <v>481</v>
          </cell>
          <cell r="T703">
            <v>481</v>
          </cell>
          <cell r="U703">
            <v>481</v>
          </cell>
          <cell r="V703">
            <v>481</v>
          </cell>
          <cell r="W703">
            <v>481</v>
          </cell>
          <cell r="X703">
            <v>481</v>
          </cell>
          <cell r="Y703">
            <v>481</v>
          </cell>
          <cell r="Z703">
            <v>481</v>
          </cell>
          <cell r="AA703">
            <v>481</v>
          </cell>
          <cell r="AB703">
            <v>481</v>
          </cell>
          <cell r="AC703">
            <v>481</v>
          </cell>
          <cell r="AD703">
            <v>481</v>
          </cell>
        </row>
        <row r="704">
          <cell r="C704">
            <v>481</v>
          </cell>
          <cell r="D704">
            <v>481</v>
          </cell>
          <cell r="E704">
            <v>481</v>
          </cell>
          <cell r="F704">
            <v>481</v>
          </cell>
          <cell r="G704">
            <v>481</v>
          </cell>
          <cell r="H704">
            <v>481</v>
          </cell>
          <cell r="I704">
            <v>481</v>
          </cell>
          <cell r="J704">
            <v>481</v>
          </cell>
          <cell r="K704">
            <v>481</v>
          </cell>
          <cell r="L704">
            <v>481</v>
          </cell>
          <cell r="M704">
            <v>481</v>
          </cell>
          <cell r="N704">
            <v>481</v>
          </cell>
          <cell r="S704">
            <v>481</v>
          </cell>
          <cell r="T704">
            <v>481</v>
          </cell>
          <cell r="U704">
            <v>481</v>
          </cell>
          <cell r="V704">
            <v>481</v>
          </cell>
          <cell r="W704">
            <v>481</v>
          </cell>
          <cell r="X704">
            <v>481</v>
          </cell>
          <cell r="Y704">
            <v>481</v>
          </cell>
          <cell r="Z704">
            <v>481</v>
          </cell>
          <cell r="AA704">
            <v>481</v>
          </cell>
          <cell r="AB704">
            <v>481</v>
          </cell>
          <cell r="AC704">
            <v>481</v>
          </cell>
          <cell r="AD704">
            <v>481</v>
          </cell>
        </row>
        <row r="705">
          <cell r="C705">
            <v>481</v>
          </cell>
          <cell r="D705">
            <v>481</v>
          </cell>
          <cell r="E705">
            <v>481</v>
          </cell>
          <cell r="F705">
            <v>481</v>
          </cell>
          <cell r="G705">
            <v>481</v>
          </cell>
          <cell r="H705">
            <v>481</v>
          </cell>
          <cell r="I705">
            <v>481</v>
          </cell>
          <cell r="J705">
            <v>481</v>
          </cell>
          <cell r="K705">
            <v>481</v>
          </cell>
          <cell r="L705">
            <v>481</v>
          </cell>
          <cell r="M705">
            <v>481</v>
          </cell>
          <cell r="N705">
            <v>481</v>
          </cell>
          <cell r="S705">
            <v>481</v>
          </cell>
          <cell r="T705">
            <v>481</v>
          </cell>
          <cell r="U705">
            <v>481</v>
          </cell>
          <cell r="V705">
            <v>481</v>
          </cell>
          <cell r="W705">
            <v>481</v>
          </cell>
          <cell r="X705">
            <v>481</v>
          </cell>
          <cell r="Y705">
            <v>481</v>
          </cell>
          <cell r="Z705">
            <v>481</v>
          </cell>
          <cell r="AA705">
            <v>481</v>
          </cell>
          <cell r="AB705">
            <v>481</v>
          </cell>
          <cell r="AC705">
            <v>481</v>
          </cell>
          <cell r="AD705">
            <v>481</v>
          </cell>
        </row>
        <row r="706">
          <cell r="C706">
            <v>481</v>
          </cell>
          <cell r="D706">
            <v>481</v>
          </cell>
          <cell r="E706">
            <v>481</v>
          </cell>
          <cell r="F706">
            <v>481</v>
          </cell>
          <cell r="G706">
            <v>481</v>
          </cell>
          <cell r="H706">
            <v>481</v>
          </cell>
          <cell r="I706">
            <v>481</v>
          </cell>
          <cell r="J706">
            <v>481</v>
          </cell>
          <cell r="K706">
            <v>481</v>
          </cell>
          <cell r="L706">
            <v>481</v>
          </cell>
          <cell r="M706">
            <v>481</v>
          </cell>
          <cell r="N706">
            <v>481</v>
          </cell>
          <cell r="S706">
            <v>481</v>
          </cell>
          <cell r="T706">
            <v>481</v>
          </cell>
          <cell r="U706">
            <v>481</v>
          </cell>
          <cell r="V706">
            <v>481</v>
          </cell>
          <cell r="W706">
            <v>481</v>
          </cell>
          <cell r="X706">
            <v>481</v>
          </cell>
          <cell r="Y706">
            <v>481</v>
          </cell>
          <cell r="Z706">
            <v>481</v>
          </cell>
          <cell r="AA706">
            <v>481</v>
          </cell>
          <cell r="AB706">
            <v>481</v>
          </cell>
          <cell r="AC706">
            <v>481</v>
          </cell>
          <cell r="AD706">
            <v>481</v>
          </cell>
        </row>
        <row r="707">
          <cell r="C707">
            <v>481</v>
          </cell>
          <cell r="D707">
            <v>481</v>
          </cell>
          <cell r="E707">
            <v>481</v>
          </cell>
          <cell r="F707">
            <v>481</v>
          </cell>
          <cell r="G707">
            <v>481</v>
          </cell>
          <cell r="H707">
            <v>481</v>
          </cell>
          <cell r="I707">
            <v>481</v>
          </cell>
          <cell r="J707">
            <v>481</v>
          </cell>
          <cell r="K707">
            <v>481</v>
          </cell>
          <cell r="L707">
            <v>481</v>
          </cell>
          <cell r="M707">
            <v>481</v>
          </cell>
          <cell r="N707">
            <v>481</v>
          </cell>
          <cell r="S707">
            <v>481</v>
          </cell>
          <cell r="T707">
            <v>481</v>
          </cell>
          <cell r="U707">
            <v>481</v>
          </cell>
          <cell r="V707">
            <v>481</v>
          </cell>
          <cell r="W707">
            <v>481</v>
          </cell>
          <cell r="X707">
            <v>481</v>
          </cell>
          <cell r="Y707">
            <v>481</v>
          </cell>
          <cell r="Z707">
            <v>481</v>
          </cell>
          <cell r="AA707">
            <v>481</v>
          </cell>
          <cell r="AB707">
            <v>481</v>
          </cell>
          <cell r="AC707">
            <v>481</v>
          </cell>
          <cell r="AD707">
            <v>481</v>
          </cell>
        </row>
        <row r="708">
          <cell r="C708">
            <v>481</v>
          </cell>
          <cell r="D708">
            <v>481</v>
          </cell>
          <cell r="E708">
            <v>481</v>
          </cell>
          <cell r="F708">
            <v>481</v>
          </cell>
          <cell r="G708">
            <v>481</v>
          </cell>
          <cell r="H708">
            <v>481</v>
          </cell>
          <cell r="I708">
            <v>481</v>
          </cell>
          <cell r="J708">
            <v>481</v>
          </cell>
          <cell r="K708">
            <v>481</v>
          </cell>
          <cell r="L708">
            <v>481</v>
          </cell>
          <cell r="M708">
            <v>481</v>
          </cell>
          <cell r="N708">
            <v>481</v>
          </cell>
          <cell r="S708">
            <v>481</v>
          </cell>
          <cell r="T708">
            <v>481</v>
          </cell>
          <cell r="U708">
            <v>481</v>
          </cell>
          <cell r="V708">
            <v>481</v>
          </cell>
          <cell r="W708">
            <v>481</v>
          </cell>
          <cell r="X708">
            <v>481</v>
          </cell>
          <cell r="Y708">
            <v>481</v>
          </cell>
          <cell r="Z708">
            <v>481</v>
          </cell>
          <cell r="AA708">
            <v>481</v>
          </cell>
          <cell r="AB708">
            <v>481</v>
          </cell>
          <cell r="AC708">
            <v>481</v>
          </cell>
          <cell r="AD708">
            <v>481</v>
          </cell>
        </row>
        <row r="709">
          <cell r="C709">
            <v>481</v>
          </cell>
          <cell r="D709">
            <v>481</v>
          </cell>
          <cell r="E709">
            <v>481</v>
          </cell>
          <cell r="F709">
            <v>481</v>
          </cell>
          <cell r="G709">
            <v>481</v>
          </cell>
          <cell r="H709">
            <v>481</v>
          </cell>
          <cell r="I709">
            <v>481</v>
          </cell>
          <cell r="J709">
            <v>481</v>
          </cell>
          <cell r="K709">
            <v>481</v>
          </cell>
          <cell r="L709">
            <v>481</v>
          </cell>
          <cell r="M709">
            <v>481</v>
          </cell>
          <cell r="N709">
            <v>481</v>
          </cell>
          <cell r="S709">
            <v>481</v>
          </cell>
          <cell r="T709">
            <v>481</v>
          </cell>
          <cell r="U709">
            <v>481</v>
          </cell>
          <cell r="V709">
            <v>481</v>
          </cell>
          <cell r="W709">
            <v>481</v>
          </cell>
          <cell r="X709">
            <v>481</v>
          </cell>
          <cell r="Y709">
            <v>481</v>
          </cell>
          <cell r="Z709">
            <v>481</v>
          </cell>
          <cell r="AA709">
            <v>481</v>
          </cell>
          <cell r="AB709">
            <v>481</v>
          </cell>
          <cell r="AC709">
            <v>481</v>
          </cell>
          <cell r="AD709">
            <v>481</v>
          </cell>
        </row>
        <row r="710">
          <cell r="C710">
            <v>481</v>
          </cell>
          <cell r="D710">
            <v>481</v>
          </cell>
          <cell r="E710">
            <v>481</v>
          </cell>
          <cell r="F710">
            <v>481</v>
          </cell>
          <cell r="G710">
            <v>481</v>
          </cell>
          <cell r="H710">
            <v>481</v>
          </cell>
          <cell r="I710">
            <v>481</v>
          </cell>
          <cell r="J710">
            <v>481</v>
          </cell>
          <cell r="K710">
            <v>481</v>
          </cell>
          <cell r="L710">
            <v>481</v>
          </cell>
          <cell r="M710">
            <v>481</v>
          </cell>
          <cell r="N710">
            <v>481</v>
          </cell>
          <cell r="S710">
            <v>481</v>
          </cell>
          <cell r="T710">
            <v>481</v>
          </cell>
          <cell r="U710">
            <v>481</v>
          </cell>
          <cell r="V710">
            <v>481</v>
          </cell>
          <cell r="W710">
            <v>481</v>
          </cell>
          <cell r="X710">
            <v>481</v>
          </cell>
          <cell r="Y710">
            <v>481</v>
          </cell>
          <cell r="Z710">
            <v>481</v>
          </cell>
          <cell r="AA710">
            <v>481</v>
          </cell>
          <cell r="AB710">
            <v>481</v>
          </cell>
          <cell r="AC710">
            <v>481</v>
          </cell>
          <cell r="AD710">
            <v>481</v>
          </cell>
        </row>
        <row r="711">
          <cell r="S711">
            <v>481</v>
          </cell>
          <cell r="T711">
            <v>481</v>
          </cell>
        </row>
        <row r="722">
          <cell r="C722">
            <v>327605</v>
          </cell>
          <cell r="D722">
            <v>322712</v>
          </cell>
          <cell r="E722">
            <v>328669</v>
          </cell>
          <cell r="F722">
            <v>328784</v>
          </cell>
          <cell r="G722">
            <v>333568</v>
          </cell>
          <cell r="H722">
            <v>340261</v>
          </cell>
          <cell r="I722">
            <v>347460</v>
          </cell>
          <cell r="J722">
            <v>349317</v>
          </cell>
          <cell r="K722">
            <v>343849</v>
          </cell>
          <cell r="L722">
            <v>336345</v>
          </cell>
          <cell r="M722">
            <v>327714</v>
          </cell>
          <cell r="N722">
            <v>339128</v>
          </cell>
          <cell r="S722">
            <v>340637</v>
          </cell>
          <cell r="T722">
            <v>327605</v>
          </cell>
          <cell r="U722">
            <v>322712</v>
          </cell>
          <cell r="V722">
            <v>328669</v>
          </cell>
          <cell r="W722">
            <v>328784</v>
          </cell>
          <cell r="X722">
            <v>333568</v>
          </cell>
          <cell r="Y722">
            <v>340261</v>
          </cell>
          <cell r="Z722">
            <v>347460</v>
          </cell>
          <cell r="AA722">
            <v>349317</v>
          </cell>
          <cell r="AB722">
            <v>343849</v>
          </cell>
          <cell r="AC722">
            <v>336345</v>
          </cell>
          <cell r="AD722">
            <v>327714</v>
          </cell>
        </row>
        <row r="723">
          <cell r="C723">
            <v>348558</v>
          </cell>
          <cell r="D723">
            <v>334360</v>
          </cell>
          <cell r="E723">
            <v>329709</v>
          </cell>
          <cell r="F723">
            <v>335945</v>
          </cell>
          <cell r="G723">
            <v>340075</v>
          </cell>
          <cell r="H723">
            <v>346885</v>
          </cell>
          <cell r="I723">
            <v>354209</v>
          </cell>
          <cell r="J723">
            <v>356099</v>
          </cell>
          <cell r="K723">
            <v>350535</v>
          </cell>
          <cell r="L723">
            <v>342901</v>
          </cell>
          <cell r="M723">
            <v>334120</v>
          </cell>
          <cell r="N723">
            <v>345732</v>
          </cell>
          <cell r="S723">
            <v>339128</v>
          </cell>
          <cell r="T723">
            <v>348558</v>
          </cell>
          <cell r="U723">
            <v>334360</v>
          </cell>
          <cell r="V723">
            <v>329709</v>
          </cell>
          <cell r="W723">
            <v>335945</v>
          </cell>
          <cell r="X723">
            <v>340075</v>
          </cell>
          <cell r="Y723">
            <v>346885</v>
          </cell>
          <cell r="Z723">
            <v>354209</v>
          </cell>
          <cell r="AA723">
            <v>356099</v>
          </cell>
          <cell r="AB723">
            <v>350535</v>
          </cell>
          <cell r="AC723">
            <v>342901</v>
          </cell>
          <cell r="AD723">
            <v>334120</v>
          </cell>
        </row>
        <row r="724">
          <cell r="C724">
            <v>187845</v>
          </cell>
          <cell r="D724">
            <v>179350</v>
          </cell>
          <cell r="E724">
            <v>176568</v>
          </cell>
          <cell r="F724">
            <v>180299</v>
          </cell>
          <cell r="G724">
            <v>182770</v>
          </cell>
          <cell r="H724">
            <v>186844</v>
          </cell>
          <cell r="I724">
            <v>191226</v>
          </cell>
          <cell r="J724">
            <v>192356</v>
          </cell>
          <cell r="K724">
            <v>189028</v>
          </cell>
          <cell r="L724">
            <v>184460</v>
          </cell>
          <cell r="M724">
            <v>179207</v>
          </cell>
          <cell r="N724">
            <v>186154</v>
          </cell>
          <cell r="S724">
            <v>345732</v>
          </cell>
          <cell r="T724">
            <v>187845</v>
          </cell>
          <cell r="U724">
            <v>179350</v>
          </cell>
          <cell r="V724">
            <v>176568</v>
          </cell>
          <cell r="W724">
            <v>180299</v>
          </cell>
          <cell r="X724">
            <v>182770</v>
          </cell>
          <cell r="Y724">
            <v>186844</v>
          </cell>
          <cell r="Z724">
            <v>191226</v>
          </cell>
          <cell r="AA724">
            <v>192356</v>
          </cell>
          <cell r="AB724">
            <v>189028</v>
          </cell>
          <cell r="AC724">
            <v>184460</v>
          </cell>
          <cell r="AD724">
            <v>179207</v>
          </cell>
        </row>
        <row r="725">
          <cell r="C725">
            <v>189858</v>
          </cell>
          <cell r="D725">
            <v>180150</v>
          </cell>
          <cell r="E725">
            <v>176970</v>
          </cell>
          <cell r="F725">
            <v>181234</v>
          </cell>
          <cell r="G725">
            <v>184058</v>
          </cell>
          <cell r="H725">
            <v>188714</v>
          </cell>
          <cell r="I725">
            <v>193722</v>
          </cell>
          <cell r="J725">
            <v>195014</v>
          </cell>
          <cell r="K725">
            <v>191210</v>
          </cell>
          <cell r="L725">
            <v>185990</v>
          </cell>
          <cell r="M725">
            <v>179986</v>
          </cell>
          <cell r="N725">
            <v>187926</v>
          </cell>
          <cell r="S725">
            <v>186154</v>
          </cell>
          <cell r="T725">
            <v>189858</v>
          </cell>
          <cell r="U725">
            <v>180150</v>
          </cell>
          <cell r="V725">
            <v>176970</v>
          </cell>
          <cell r="W725">
            <v>181234</v>
          </cell>
          <cell r="X725">
            <v>184058</v>
          </cell>
          <cell r="Y725">
            <v>188714</v>
          </cell>
          <cell r="Z725">
            <v>193722</v>
          </cell>
          <cell r="AA725">
            <v>195014</v>
          </cell>
          <cell r="AB725">
            <v>191210</v>
          </cell>
          <cell r="AC725">
            <v>185990</v>
          </cell>
          <cell r="AD725">
            <v>179986</v>
          </cell>
        </row>
        <row r="726">
          <cell r="C726">
            <v>191872</v>
          </cell>
          <cell r="D726">
            <v>181211</v>
          </cell>
          <cell r="E726">
            <v>177373</v>
          </cell>
          <cell r="F726">
            <v>182170</v>
          </cell>
          <cell r="G726">
            <v>185347</v>
          </cell>
          <cell r="H726">
            <v>190585</v>
          </cell>
          <cell r="I726">
            <v>196219</v>
          </cell>
          <cell r="J726">
            <v>197672</v>
          </cell>
          <cell r="K726">
            <v>193393</v>
          </cell>
          <cell r="L726">
            <v>187520</v>
          </cell>
          <cell r="M726">
            <v>180766</v>
          </cell>
          <cell r="N726">
            <v>189698</v>
          </cell>
          <cell r="S726">
            <v>187926</v>
          </cell>
          <cell r="T726">
            <v>191872</v>
          </cell>
          <cell r="U726">
            <v>181211</v>
          </cell>
          <cell r="V726">
            <v>177373</v>
          </cell>
          <cell r="W726">
            <v>182170</v>
          </cell>
          <cell r="X726">
            <v>185347</v>
          </cell>
          <cell r="Y726">
            <v>190585</v>
          </cell>
          <cell r="Z726">
            <v>196219</v>
          </cell>
          <cell r="AA726">
            <v>197672</v>
          </cell>
          <cell r="AB726">
            <v>193393</v>
          </cell>
          <cell r="AC726">
            <v>187520</v>
          </cell>
          <cell r="AD726">
            <v>180766</v>
          </cell>
        </row>
        <row r="727">
          <cell r="C727">
            <v>193885</v>
          </cell>
          <cell r="D727">
            <v>181750</v>
          </cell>
          <cell r="E727">
            <v>177775</v>
          </cell>
          <cell r="F727">
            <v>183105</v>
          </cell>
          <cell r="G727">
            <v>186635</v>
          </cell>
          <cell r="H727">
            <v>192455</v>
          </cell>
          <cell r="I727">
            <v>198715</v>
          </cell>
          <cell r="J727">
            <v>200330</v>
          </cell>
          <cell r="K727">
            <v>195575</v>
          </cell>
          <cell r="L727">
            <v>189050</v>
          </cell>
          <cell r="M727">
            <v>181545</v>
          </cell>
          <cell r="N727">
            <v>191470</v>
          </cell>
          <cell r="S727">
            <v>189698</v>
          </cell>
          <cell r="T727">
            <v>193885</v>
          </cell>
          <cell r="U727">
            <v>181750</v>
          </cell>
          <cell r="V727">
            <v>177775</v>
          </cell>
          <cell r="W727">
            <v>183105</v>
          </cell>
          <cell r="X727">
            <v>186635</v>
          </cell>
          <cell r="Y727">
            <v>192455</v>
          </cell>
          <cell r="Z727">
            <v>198715</v>
          </cell>
          <cell r="AA727">
            <v>200330</v>
          </cell>
          <cell r="AB727">
            <v>195575</v>
          </cell>
          <cell r="AC727">
            <v>189050</v>
          </cell>
          <cell r="AD727">
            <v>181545</v>
          </cell>
        </row>
        <row r="728">
          <cell r="C728">
            <v>195899</v>
          </cell>
          <cell r="D728">
            <v>182550</v>
          </cell>
          <cell r="E728">
            <v>178178</v>
          </cell>
          <cell r="F728">
            <v>184041</v>
          </cell>
          <cell r="G728">
            <v>187924</v>
          </cell>
          <cell r="H728">
            <v>194326</v>
          </cell>
          <cell r="I728">
            <v>201212</v>
          </cell>
          <cell r="J728">
            <v>202988</v>
          </cell>
          <cell r="K728">
            <v>197758</v>
          </cell>
          <cell r="L728">
            <v>190580</v>
          </cell>
          <cell r="M728">
            <v>182325</v>
          </cell>
          <cell r="N728">
            <v>193242</v>
          </cell>
          <cell r="S728">
            <v>191470</v>
          </cell>
          <cell r="T728">
            <v>195899</v>
          </cell>
          <cell r="U728">
            <v>182550</v>
          </cell>
          <cell r="V728">
            <v>178178</v>
          </cell>
          <cell r="W728">
            <v>184041</v>
          </cell>
          <cell r="X728">
            <v>187924</v>
          </cell>
          <cell r="Y728">
            <v>194326</v>
          </cell>
          <cell r="Z728">
            <v>201212</v>
          </cell>
          <cell r="AA728">
            <v>202988</v>
          </cell>
          <cell r="AB728">
            <v>197758</v>
          </cell>
          <cell r="AC728">
            <v>190580</v>
          </cell>
          <cell r="AD728">
            <v>182325</v>
          </cell>
        </row>
        <row r="729">
          <cell r="C729">
            <v>197912</v>
          </cell>
          <cell r="D729">
            <v>183350</v>
          </cell>
          <cell r="E729">
            <v>178580</v>
          </cell>
          <cell r="F729">
            <v>184976</v>
          </cell>
          <cell r="G729">
            <v>189212</v>
          </cell>
          <cell r="H729">
            <v>196196</v>
          </cell>
          <cell r="I729">
            <v>203708</v>
          </cell>
          <cell r="J729">
            <v>205646</v>
          </cell>
          <cell r="K729">
            <v>199940</v>
          </cell>
          <cell r="L729">
            <v>192110</v>
          </cell>
          <cell r="M729">
            <v>183104</v>
          </cell>
          <cell r="N729">
            <v>195014</v>
          </cell>
          <cell r="S729">
            <v>193242</v>
          </cell>
          <cell r="T729">
            <v>197912</v>
          </cell>
          <cell r="U729">
            <v>183350</v>
          </cell>
          <cell r="V729">
            <v>178580</v>
          </cell>
          <cell r="W729">
            <v>184976</v>
          </cell>
          <cell r="X729">
            <v>189212</v>
          </cell>
          <cell r="Y729">
            <v>196196</v>
          </cell>
          <cell r="Z729">
            <v>203708</v>
          </cell>
          <cell r="AA729">
            <v>205646</v>
          </cell>
          <cell r="AB729">
            <v>199940</v>
          </cell>
          <cell r="AC729">
            <v>192110</v>
          </cell>
          <cell r="AD729">
            <v>183104</v>
          </cell>
        </row>
        <row r="730">
          <cell r="C730">
            <v>199926</v>
          </cell>
          <cell r="D730">
            <v>184527</v>
          </cell>
          <cell r="E730">
            <v>178983</v>
          </cell>
          <cell r="F730">
            <v>185912</v>
          </cell>
          <cell r="G730">
            <v>190501</v>
          </cell>
          <cell r="H730">
            <v>198067</v>
          </cell>
          <cell r="I730">
            <v>206205</v>
          </cell>
          <cell r="J730">
            <v>208304</v>
          </cell>
          <cell r="K730">
            <v>202123</v>
          </cell>
          <cell r="L730">
            <v>193640</v>
          </cell>
          <cell r="M730">
            <v>183884</v>
          </cell>
          <cell r="N730">
            <v>196786</v>
          </cell>
          <cell r="S730">
            <v>195014</v>
          </cell>
          <cell r="T730">
            <v>199926</v>
          </cell>
          <cell r="U730">
            <v>184527</v>
          </cell>
          <cell r="V730">
            <v>178983</v>
          </cell>
          <cell r="W730">
            <v>185912</v>
          </cell>
          <cell r="X730">
            <v>190501</v>
          </cell>
          <cell r="Y730">
            <v>198067</v>
          </cell>
          <cell r="Z730">
            <v>206205</v>
          </cell>
          <cell r="AA730">
            <v>208304</v>
          </cell>
          <cell r="AB730">
            <v>202123</v>
          </cell>
          <cell r="AC730">
            <v>193640</v>
          </cell>
          <cell r="AD730">
            <v>183884</v>
          </cell>
        </row>
        <row r="731">
          <cell r="C731">
            <v>201939</v>
          </cell>
          <cell r="D731">
            <v>184950</v>
          </cell>
          <cell r="E731">
            <v>179385</v>
          </cell>
          <cell r="F731">
            <v>186847</v>
          </cell>
          <cell r="G731">
            <v>191789</v>
          </cell>
          <cell r="H731">
            <v>199937</v>
          </cell>
          <cell r="I731">
            <v>208701</v>
          </cell>
          <cell r="J731">
            <v>210962</v>
          </cell>
          <cell r="K731">
            <v>204305</v>
          </cell>
          <cell r="L731">
            <v>195170</v>
          </cell>
          <cell r="M731">
            <v>184663</v>
          </cell>
          <cell r="N731">
            <v>198558</v>
          </cell>
          <cell r="S731">
            <v>196786</v>
          </cell>
          <cell r="T731">
            <v>201939</v>
          </cell>
          <cell r="U731">
            <v>184950</v>
          </cell>
          <cell r="V731">
            <v>179385</v>
          </cell>
          <cell r="W731">
            <v>186847</v>
          </cell>
          <cell r="X731">
            <v>191789</v>
          </cell>
          <cell r="Y731">
            <v>199937</v>
          </cell>
          <cell r="Z731">
            <v>208701</v>
          </cell>
          <cell r="AA731">
            <v>210962</v>
          </cell>
          <cell r="AB731">
            <v>204305</v>
          </cell>
          <cell r="AC731">
            <v>195170</v>
          </cell>
          <cell r="AD731">
            <v>184663</v>
          </cell>
        </row>
        <row r="732">
          <cell r="C732">
            <v>203953</v>
          </cell>
          <cell r="D732">
            <v>185750</v>
          </cell>
          <cell r="E732">
            <v>179788</v>
          </cell>
          <cell r="F732">
            <v>187783</v>
          </cell>
          <cell r="G732">
            <v>193078</v>
          </cell>
          <cell r="H732">
            <v>201808</v>
          </cell>
          <cell r="I732">
            <v>211198</v>
          </cell>
          <cell r="J732">
            <v>213620</v>
          </cell>
          <cell r="K732">
            <v>206488</v>
          </cell>
          <cell r="L732">
            <v>196700</v>
          </cell>
          <cell r="M732">
            <v>185443</v>
          </cell>
          <cell r="N732">
            <v>200330</v>
          </cell>
          <cell r="S732">
            <v>198558</v>
          </cell>
          <cell r="T732">
            <v>203953</v>
          </cell>
          <cell r="U732">
            <v>185750</v>
          </cell>
          <cell r="V732">
            <v>179788</v>
          </cell>
          <cell r="W732">
            <v>187783</v>
          </cell>
          <cell r="X732">
            <v>193078</v>
          </cell>
          <cell r="Y732">
            <v>201808</v>
          </cell>
          <cell r="Z732">
            <v>211198</v>
          </cell>
          <cell r="AA732">
            <v>213620</v>
          </cell>
          <cell r="AB732">
            <v>206488</v>
          </cell>
          <cell r="AC732">
            <v>196700</v>
          </cell>
          <cell r="AD732">
            <v>185443</v>
          </cell>
        </row>
        <row r="733">
          <cell r="C733">
            <v>205966</v>
          </cell>
          <cell r="D733">
            <v>186550</v>
          </cell>
          <cell r="E733">
            <v>180190</v>
          </cell>
          <cell r="F733">
            <v>188718</v>
          </cell>
          <cell r="G733">
            <v>194366</v>
          </cell>
          <cell r="H733">
            <v>203678</v>
          </cell>
          <cell r="I733">
            <v>213694</v>
          </cell>
          <cell r="J733">
            <v>216278</v>
          </cell>
          <cell r="K733">
            <v>208670</v>
          </cell>
          <cell r="L733">
            <v>198230</v>
          </cell>
          <cell r="M733">
            <v>186222</v>
          </cell>
          <cell r="N733">
            <v>202102</v>
          </cell>
          <cell r="S733">
            <v>200330</v>
          </cell>
          <cell r="T733">
            <v>205966</v>
          </cell>
          <cell r="U733">
            <v>186550</v>
          </cell>
          <cell r="V733">
            <v>180190</v>
          </cell>
          <cell r="W733">
            <v>188718</v>
          </cell>
          <cell r="X733">
            <v>194366</v>
          </cell>
          <cell r="Y733">
            <v>203678</v>
          </cell>
          <cell r="Z733">
            <v>213694</v>
          </cell>
          <cell r="AA733">
            <v>216278</v>
          </cell>
          <cell r="AB733">
            <v>208670</v>
          </cell>
          <cell r="AC733">
            <v>198230</v>
          </cell>
          <cell r="AD733">
            <v>186222</v>
          </cell>
        </row>
        <row r="734">
          <cell r="C734">
            <v>207980</v>
          </cell>
          <cell r="D734">
            <v>187843</v>
          </cell>
          <cell r="E734">
            <v>180593</v>
          </cell>
          <cell r="F734">
            <v>189654</v>
          </cell>
          <cell r="G734">
            <v>195655</v>
          </cell>
          <cell r="H734">
            <v>205549</v>
          </cell>
          <cell r="I734">
            <v>216191</v>
          </cell>
          <cell r="J734">
            <v>218936</v>
          </cell>
          <cell r="K734">
            <v>210853</v>
          </cell>
          <cell r="L734">
            <v>199760</v>
          </cell>
          <cell r="M734">
            <v>187002</v>
          </cell>
          <cell r="N734">
            <v>203874</v>
          </cell>
          <cell r="S734">
            <v>202102</v>
          </cell>
          <cell r="T734">
            <v>207980</v>
          </cell>
          <cell r="U734">
            <v>187843</v>
          </cell>
          <cell r="V734">
            <v>180593</v>
          </cell>
          <cell r="W734">
            <v>189654</v>
          </cell>
          <cell r="X734">
            <v>195655</v>
          </cell>
          <cell r="Y734">
            <v>205549</v>
          </cell>
          <cell r="Z734">
            <v>216191</v>
          </cell>
          <cell r="AA734">
            <v>218936</v>
          </cell>
          <cell r="AB734">
            <v>210853</v>
          </cell>
          <cell r="AC734">
            <v>199760</v>
          </cell>
          <cell r="AD734">
            <v>187002</v>
          </cell>
        </row>
        <row r="735">
          <cell r="C735">
            <v>209993</v>
          </cell>
          <cell r="D735">
            <v>188150</v>
          </cell>
          <cell r="E735">
            <v>180995</v>
          </cell>
          <cell r="F735">
            <v>190589</v>
          </cell>
          <cell r="G735">
            <v>196943</v>
          </cell>
          <cell r="H735">
            <v>207419</v>
          </cell>
          <cell r="I735">
            <v>218687</v>
          </cell>
          <cell r="J735">
            <v>221594</v>
          </cell>
          <cell r="K735">
            <v>213035</v>
          </cell>
          <cell r="L735">
            <v>201290</v>
          </cell>
          <cell r="M735">
            <v>187781</v>
          </cell>
          <cell r="N735">
            <v>205646</v>
          </cell>
          <cell r="S735">
            <v>203874</v>
          </cell>
          <cell r="T735">
            <v>209993</v>
          </cell>
          <cell r="U735">
            <v>188150</v>
          </cell>
          <cell r="V735">
            <v>180995</v>
          </cell>
          <cell r="W735">
            <v>190589</v>
          </cell>
          <cell r="X735">
            <v>196943</v>
          </cell>
          <cell r="Y735">
            <v>207419</v>
          </cell>
          <cell r="Z735">
            <v>218687</v>
          </cell>
          <cell r="AA735">
            <v>221594</v>
          </cell>
          <cell r="AB735">
            <v>213035</v>
          </cell>
          <cell r="AC735">
            <v>201290</v>
          </cell>
          <cell r="AD735">
            <v>187781</v>
          </cell>
        </row>
        <row r="736">
          <cell r="C736">
            <v>212007</v>
          </cell>
          <cell r="D736">
            <v>188950</v>
          </cell>
          <cell r="E736">
            <v>181398</v>
          </cell>
          <cell r="F736">
            <v>191525</v>
          </cell>
          <cell r="G736">
            <v>198232</v>
          </cell>
          <cell r="H736">
            <v>209290</v>
          </cell>
          <cell r="I736">
            <v>221184</v>
          </cell>
          <cell r="J736">
            <v>224252</v>
          </cell>
          <cell r="K736">
            <v>215218</v>
          </cell>
          <cell r="L736">
            <v>202820</v>
          </cell>
          <cell r="M736">
            <v>188561</v>
          </cell>
          <cell r="N736">
            <v>207418</v>
          </cell>
          <cell r="S736">
            <v>205646</v>
          </cell>
          <cell r="T736">
            <v>212007</v>
          </cell>
          <cell r="U736">
            <v>188950</v>
          </cell>
          <cell r="V736">
            <v>181398</v>
          </cell>
          <cell r="W736">
            <v>191525</v>
          </cell>
          <cell r="X736">
            <v>198232</v>
          </cell>
          <cell r="Y736">
            <v>209290</v>
          </cell>
          <cell r="Z736">
            <v>221184</v>
          </cell>
          <cell r="AA736">
            <v>224252</v>
          </cell>
          <cell r="AB736">
            <v>215218</v>
          </cell>
          <cell r="AC736">
            <v>202820</v>
          </cell>
          <cell r="AD736">
            <v>188561</v>
          </cell>
        </row>
        <row r="737">
          <cell r="C737">
            <v>214020</v>
          </cell>
          <cell r="D737">
            <v>189750</v>
          </cell>
          <cell r="E737">
            <v>181800</v>
          </cell>
          <cell r="F737">
            <v>192460</v>
          </cell>
          <cell r="G737">
            <v>199520</v>
          </cell>
          <cell r="H737">
            <v>211160</v>
          </cell>
          <cell r="I737">
            <v>223680</v>
          </cell>
          <cell r="J737">
            <v>226910</v>
          </cell>
          <cell r="K737">
            <v>217400</v>
          </cell>
          <cell r="L737">
            <v>204350</v>
          </cell>
          <cell r="M737">
            <v>189340</v>
          </cell>
          <cell r="N737">
            <v>209190</v>
          </cell>
          <cell r="S737">
            <v>207418</v>
          </cell>
          <cell r="T737">
            <v>214020</v>
          </cell>
          <cell r="U737">
            <v>189750</v>
          </cell>
          <cell r="V737">
            <v>181800</v>
          </cell>
          <cell r="W737">
            <v>192460</v>
          </cell>
          <cell r="X737">
            <v>199520</v>
          </cell>
          <cell r="Y737">
            <v>211160</v>
          </cell>
          <cell r="Z737">
            <v>223680</v>
          </cell>
          <cell r="AA737">
            <v>226910</v>
          </cell>
          <cell r="AB737">
            <v>217400</v>
          </cell>
          <cell r="AC737">
            <v>204350</v>
          </cell>
          <cell r="AD737">
            <v>189340</v>
          </cell>
        </row>
        <row r="738">
          <cell r="C738">
            <v>216034</v>
          </cell>
          <cell r="D738">
            <v>191159</v>
          </cell>
          <cell r="E738">
            <v>182203</v>
          </cell>
          <cell r="F738">
            <v>193396</v>
          </cell>
          <cell r="G738">
            <v>200809</v>
          </cell>
          <cell r="H738">
            <v>213031</v>
          </cell>
          <cell r="I738">
            <v>226177</v>
          </cell>
          <cell r="J738">
            <v>229568</v>
          </cell>
          <cell r="K738">
            <v>219583</v>
          </cell>
          <cell r="L738">
            <v>205880</v>
          </cell>
          <cell r="M738">
            <v>190120</v>
          </cell>
          <cell r="N738">
            <v>210962</v>
          </cell>
          <cell r="S738">
            <v>209190</v>
          </cell>
          <cell r="T738">
            <v>216034</v>
          </cell>
          <cell r="U738">
            <v>191159</v>
          </cell>
          <cell r="V738">
            <v>182203</v>
          </cell>
          <cell r="W738">
            <v>193396</v>
          </cell>
          <cell r="X738">
            <v>200809</v>
          </cell>
          <cell r="Y738">
            <v>213031</v>
          </cell>
          <cell r="Z738">
            <v>226177</v>
          </cell>
          <cell r="AA738">
            <v>229568</v>
          </cell>
          <cell r="AB738">
            <v>219583</v>
          </cell>
          <cell r="AC738">
            <v>205880</v>
          </cell>
          <cell r="AD738">
            <v>190120</v>
          </cell>
        </row>
        <row r="739">
          <cell r="C739">
            <v>218047</v>
          </cell>
          <cell r="D739">
            <v>191350</v>
          </cell>
          <cell r="E739">
            <v>182605</v>
          </cell>
          <cell r="F739">
            <v>194331</v>
          </cell>
          <cell r="G739">
            <v>202097</v>
          </cell>
          <cell r="H739">
            <v>214901</v>
          </cell>
          <cell r="I739">
            <v>228673</v>
          </cell>
          <cell r="J739">
            <v>232226</v>
          </cell>
          <cell r="K739">
            <v>221765</v>
          </cell>
          <cell r="L739">
            <v>207410</v>
          </cell>
          <cell r="M739">
            <v>190899</v>
          </cell>
          <cell r="N739">
            <v>212734</v>
          </cell>
          <cell r="S739">
            <v>210962</v>
          </cell>
          <cell r="T739">
            <v>218047</v>
          </cell>
          <cell r="U739">
            <v>191350</v>
          </cell>
          <cell r="V739">
            <v>182605</v>
          </cell>
          <cell r="W739">
            <v>194331</v>
          </cell>
          <cell r="X739">
            <v>202097</v>
          </cell>
          <cell r="Y739">
            <v>214901</v>
          </cell>
          <cell r="Z739">
            <v>228673</v>
          </cell>
          <cell r="AA739">
            <v>232226</v>
          </cell>
          <cell r="AB739">
            <v>221765</v>
          </cell>
          <cell r="AC739">
            <v>207410</v>
          </cell>
          <cell r="AD739">
            <v>190899</v>
          </cell>
        </row>
        <row r="740">
          <cell r="C740">
            <v>220061</v>
          </cell>
          <cell r="D740">
            <v>192150</v>
          </cell>
          <cell r="E740">
            <v>183008</v>
          </cell>
          <cell r="F740">
            <v>195267</v>
          </cell>
          <cell r="G740">
            <v>203386</v>
          </cell>
          <cell r="H740">
            <v>216772</v>
          </cell>
          <cell r="I740">
            <v>231170</v>
          </cell>
          <cell r="J740">
            <v>234884</v>
          </cell>
          <cell r="K740">
            <v>223948</v>
          </cell>
          <cell r="L740">
            <v>208940</v>
          </cell>
          <cell r="M740">
            <v>191679</v>
          </cell>
          <cell r="N740">
            <v>214506</v>
          </cell>
          <cell r="S740">
            <v>212734</v>
          </cell>
          <cell r="T740">
            <v>220061</v>
          </cell>
          <cell r="U740">
            <v>192150</v>
          </cell>
          <cell r="V740">
            <v>183008</v>
          </cell>
          <cell r="W740">
            <v>195267</v>
          </cell>
          <cell r="X740">
            <v>203386</v>
          </cell>
          <cell r="Y740">
            <v>216772</v>
          </cell>
          <cell r="Z740">
            <v>231170</v>
          </cell>
          <cell r="AA740">
            <v>234884</v>
          </cell>
          <cell r="AB740">
            <v>223948</v>
          </cell>
          <cell r="AC740">
            <v>208940</v>
          </cell>
          <cell r="AD740">
            <v>191679</v>
          </cell>
        </row>
        <row r="741">
          <cell r="C741">
            <v>222074</v>
          </cell>
          <cell r="D741">
            <v>192950</v>
          </cell>
          <cell r="E741">
            <v>183410</v>
          </cell>
          <cell r="F741">
            <v>196202</v>
          </cell>
          <cell r="G741">
            <v>204674</v>
          </cell>
          <cell r="H741">
            <v>218642</v>
          </cell>
          <cell r="I741">
            <v>233666</v>
          </cell>
          <cell r="J741">
            <v>237542</v>
          </cell>
          <cell r="K741">
            <v>226130</v>
          </cell>
          <cell r="L741">
            <v>210470</v>
          </cell>
          <cell r="M741">
            <v>192458</v>
          </cell>
          <cell r="N741">
            <v>216278</v>
          </cell>
          <cell r="S741">
            <v>214506</v>
          </cell>
          <cell r="T741">
            <v>222074</v>
          </cell>
          <cell r="U741">
            <v>192950</v>
          </cell>
          <cell r="V741">
            <v>183410</v>
          </cell>
          <cell r="W741">
            <v>196202</v>
          </cell>
          <cell r="X741">
            <v>204674</v>
          </cell>
          <cell r="Y741">
            <v>218642</v>
          </cell>
          <cell r="Z741">
            <v>233666</v>
          </cell>
          <cell r="AA741">
            <v>237542</v>
          </cell>
          <cell r="AB741">
            <v>226130</v>
          </cell>
          <cell r="AC741">
            <v>210470</v>
          </cell>
          <cell r="AD741">
            <v>192458</v>
          </cell>
        </row>
        <row r="742">
          <cell r="C742">
            <v>224088</v>
          </cell>
          <cell r="D742">
            <v>194475</v>
          </cell>
          <cell r="E742">
            <v>183813</v>
          </cell>
          <cell r="F742">
            <v>197138</v>
          </cell>
          <cell r="G742">
            <v>205963</v>
          </cell>
          <cell r="H742">
            <v>220513</v>
          </cell>
          <cell r="I742">
            <v>236163</v>
          </cell>
          <cell r="J742">
            <v>240200</v>
          </cell>
          <cell r="K742">
            <v>228313</v>
          </cell>
          <cell r="L742">
            <v>212000</v>
          </cell>
          <cell r="M742">
            <v>193238</v>
          </cell>
          <cell r="N742">
            <v>218050</v>
          </cell>
          <cell r="S742">
            <v>216278</v>
          </cell>
          <cell r="T742">
            <v>224088</v>
          </cell>
          <cell r="U742">
            <v>194475</v>
          </cell>
          <cell r="V742">
            <v>183813</v>
          </cell>
          <cell r="W742">
            <v>197138</v>
          </cell>
          <cell r="X742">
            <v>205963</v>
          </cell>
          <cell r="Y742">
            <v>220513</v>
          </cell>
          <cell r="Z742">
            <v>236163</v>
          </cell>
          <cell r="AA742">
            <v>240200</v>
          </cell>
          <cell r="AB742">
            <v>228313</v>
          </cell>
          <cell r="AC742">
            <v>212000</v>
          </cell>
          <cell r="AD742">
            <v>193238</v>
          </cell>
        </row>
        <row r="743">
          <cell r="C743">
            <v>226101</v>
          </cell>
          <cell r="D743">
            <v>194550</v>
          </cell>
          <cell r="E743">
            <v>184215</v>
          </cell>
          <cell r="F743">
            <v>198073</v>
          </cell>
          <cell r="G743">
            <v>207251</v>
          </cell>
          <cell r="H743">
            <v>222383</v>
          </cell>
          <cell r="I743">
            <v>238659</v>
          </cell>
          <cell r="J743">
            <v>242858</v>
          </cell>
          <cell r="K743">
            <v>230495</v>
          </cell>
          <cell r="L743">
            <v>213530</v>
          </cell>
          <cell r="M743">
            <v>194017</v>
          </cell>
          <cell r="N743">
            <v>219822</v>
          </cell>
          <cell r="S743">
            <v>218050</v>
          </cell>
          <cell r="T743">
            <v>226101</v>
          </cell>
          <cell r="U743">
            <v>194550</v>
          </cell>
          <cell r="V743">
            <v>184215</v>
          </cell>
          <cell r="W743">
            <v>198073</v>
          </cell>
          <cell r="X743">
            <v>207251</v>
          </cell>
          <cell r="Y743">
            <v>222383</v>
          </cell>
          <cell r="Z743">
            <v>238659</v>
          </cell>
          <cell r="AA743">
            <v>242858</v>
          </cell>
          <cell r="AB743">
            <v>230495</v>
          </cell>
          <cell r="AC743">
            <v>213530</v>
          </cell>
          <cell r="AD743">
            <v>194017</v>
          </cell>
        </row>
        <row r="744">
          <cell r="C744">
            <v>228115</v>
          </cell>
          <cell r="D744">
            <v>195350</v>
          </cell>
          <cell r="E744">
            <v>184618</v>
          </cell>
          <cell r="F744">
            <v>199009</v>
          </cell>
          <cell r="G744">
            <v>208540</v>
          </cell>
          <cell r="H744">
            <v>224254</v>
          </cell>
          <cell r="I744">
            <v>241156</v>
          </cell>
          <cell r="J744">
            <v>245516</v>
          </cell>
          <cell r="K744">
            <v>232678</v>
          </cell>
          <cell r="L744">
            <v>215060</v>
          </cell>
          <cell r="M744">
            <v>194797</v>
          </cell>
          <cell r="N744">
            <v>221594</v>
          </cell>
          <cell r="S744">
            <v>219822</v>
          </cell>
          <cell r="T744">
            <v>228115</v>
          </cell>
          <cell r="U744">
            <v>195350</v>
          </cell>
          <cell r="V744">
            <v>184618</v>
          </cell>
          <cell r="W744">
            <v>199009</v>
          </cell>
          <cell r="X744">
            <v>208540</v>
          </cell>
          <cell r="Y744">
            <v>224254</v>
          </cell>
          <cell r="Z744">
            <v>241156</v>
          </cell>
          <cell r="AA744">
            <v>245516</v>
          </cell>
          <cell r="AB744">
            <v>232678</v>
          </cell>
          <cell r="AC744">
            <v>215060</v>
          </cell>
          <cell r="AD744">
            <v>194797</v>
          </cell>
        </row>
        <row r="745">
          <cell r="C745">
            <v>230128</v>
          </cell>
          <cell r="D745">
            <v>196150</v>
          </cell>
          <cell r="E745">
            <v>185020</v>
          </cell>
          <cell r="F745">
            <v>199944</v>
          </cell>
          <cell r="G745">
            <v>209828</v>
          </cell>
          <cell r="H745">
            <v>226124</v>
          </cell>
          <cell r="I745">
            <v>243652</v>
          </cell>
          <cell r="J745">
            <v>248174</v>
          </cell>
          <cell r="K745">
            <v>234860</v>
          </cell>
          <cell r="L745">
            <v>216590</v>
          </cell>
          <cell r="M745">
            <v>195576</v>
          </cell>
          <cell r="N745">
            <v>223366</v>
          </cell>
          <cell r="S745">
            <v>221594</v>
          </cell>
          <cell r="T745">
            <v>230128</v>
          </cell>
          <cell r="U745">
            <v>196150</v>
          </cell>
          <cell r="V745">
            <v>185020</v>
          </cell>
          <cell r="W745">
            <v>199944</v>
          </cell>
          <cell r="X745">
            <v>209828</v>
          </cell>
          <cell r="Y745">
            <v>226124</v>
          </cell>
          <cell r="Z745">
            <v>243652</v>
          </cell>
          <cell r="AA745">
            <v>248174</v>
          </cell>
          <cell r="AB745">
            <v>234860</v>
          </cell>
          <cell r="AC745">
            <v>216590</v>
          </cell>
          <cell r="AD745">
            <v>195576</v>
          </cell>
        </row>
        <row r="746">
          <cell r="C746">
            <v>232142</v>
          </cell>
          <cell r="D746">
            <v>197791</v>
          </cell>
          <cell r="E746">
            <v>185423</v>
          </cell>
          <cell r="F746">
            <v>200880</v>
          </cell>
          <cell r="G746">
            <v>211117</v>
          </cell>
          <cell r="H746">
            <v>227995</v>
          </cell>
          <cell r="I746">
            <v>246149</v>
          </cell>
          <cell r="J746">
            <v>250832</v>
          </cell>
          <cell r="K746">
            <v>237043</v>
          </cell>
          <cell r="L746">
            <v>218120</v>
          </cell>
          <cell r="M746">
            <v>196356</v>
          </cell>
          <cell r="N746">
            <v>225138</v>
          </cell>
          <cell r="S746">
            <v>223366</v>
          </cell>
          <cell r="T746">
            <v>232142</v>
          </cell>
          <cell r="U746">
            <v>197791</v>
          </cell>
          <cell r="V746">
            <v>185423</v>
          </cell>
          <cell r="W746">
            <v>200880</v>
          </cell>
          <cell r="X746">
            <v>211117</v>
          </cell>
          <cell r="Y746">
            <v>227995</v>
          </cell>
          <cell r="Z746">
            <v>246149</v>
          </cell>
          <cell r="AA746">
            <v>250832</v>
          </cell>
          <cell r="AB746">
            <v>237043</v>
          </cell>
          <cell r="AC746">
            <v>218120</v>
          </cell>
          <cell r="AD746">
            <v>196356</v>
          </cell>
        </row>
        <row r="747">
          <cell r="C747">
            <v>234155</v>
          </cell>
          <cell r="D747">
            <v>197750</v>
          </cell>
          <cell r="E747">
            <v>185825</v>
          </cell>
          <cell r="F747">
            <v>201815</v>
          </cell>
          <cell r="G747">
            <v>212405</v>
          </cell>
          <cell r="H747">
            <v>229865</v>
          </cell>
          <cell r="I747">
            <v>248645</v>
          </cell>
          <cell r="J747">
            <v>253490</v>
          </cell>
          <cell r="K747">
            <v>239225</v>
          </cell>
          <cell r="L747">
            <v>219650</v>
          </cell>
          <cell r="M747">
            <v>197135</v>
          </cell>
          <cell r="N747">
            <v>226910</v>
          </cell>
          <cell r="S747">
            <v>225138</v>
          </cell>
          <cell r="T747">
            <v>234155</v>
          </cell>
          <cell r="U747">
            <v>197750</v>
          </cell>
          <cell r="V747">
            <v>185825</v>
          </cell>
          <cell r="W747">
            <v>201815</v>
          </cell>
          <cell r="X747">
            <v>212405</v>
          </cell>
          <cell r="Y747">
            <v>229865</v>
          </cell>
          <cell r="Z747">
            <v>248645</v>
          </cell>
          <cell r="AA747">
            <v>253490</v>
          </cell>
          <cell r="AB747">
            <v>239225</v>
          </cell>
          <cell r="AC747">
            <v>219650</v>
          </cell>
          <cell r="AD747">
            <v>197135</v>
          </cell>
        </row>
        <row r="748">
          <cell r="C748">
            <v>236169</v>
          </cell>
          <cell r="D748">
            <v>198550</v>
          </cell>
          <cell r="E748">
            <v>186228</v>
          </cell>
          <cell r="F748">
            <v>202751</v>
          </cell>
          <cell r="G748">
            <v>213694</v>
          </cell>
          <cell r="H748">
            <v>231736</v>
          </cell>
          <cell r="I748">
            <v>251142</v>
          </cell>
          <cell r="J748">
            <v>256148</v>
          </cell>
          <cell r="K748">
            <v>241408</v>
          </cell>
          <cell r="L748">
            <v>221180</v>
          </cell>
          <cell r="M748">
            <v>197915</v>
          </cell>
          <cell r="N748">
            <v>228682</v>
          </cell>
          <cell r="S748">
            <v>226910</v>
          </cell>
          <cell r="T748">
            <v>236169</v>
          </cell>
          <cell r="U748">
            <v>198550</v>
          </cell>
          <cell r="V748">
            <v>186228</v>
          </cell>
          <cell r="W748">
            <v>202751</v>
          </cell>
          <cell r="X748">
            <v>213694</v>
          </cell>
          <cell r="Y748">
            <v>231736</v>
          </cell>
          <cell r="Z748">
            <v>251142</v>
          </cell>
          <cell r="AA748">
            <v>256148</v>
          </cell>
          <cell r="AB748">
            <v>241408</v>
          </cell>
          <cell r="AC748">
            <v>221180</v>
          </cell>
          <cell r="AD748">
            <v>197915</v>
          </cell>
        </row>
        <row r="749">
          <cell r="C749">
            <v>238182</v>
          </cell>
          <cell r="D749">
            <v>199350</v>
          </cell>
          <cell r="E749">
            <v>186630</v>
          </cell>
          <cell r="F749">
            <v>203686</v>
          </cell>
          <cell r="G749">
            <v>214982</v>
          </cell>
          <cell r="H749">
            <v>233606</v>
          </cell>
          <cell r="I749">
            <v>253638</v>
          </cell>
          <cell r="J749">
            <v>258806</v>
          </cell>
          <cell r="K749">
            <v>243590</v>
          </cell>
          <cell r="L749">
            <v>222710</v>
          </cell>
          <cell r="M749">
            <v>198694</v>
          </cell>
          <cell r="N749">
            <v>230454</v>
          </cell>
          <cell r="S749">
            <v>228682</v>
          </cell>
          <cell r="T749">
            <v>238182</v>
          </cell>
          <cell r="U749">
            <v>199350</v>
          </cell>
          <cell r="V749">
            <v>186630</v>
          </cell>
          <cell r="W749">
            <v>203686</v>
          </cell>
          <cell r="X749">
            <v>214982</v>
          </cell>
          <cell r="Y749">
            <v>233606</v>
          </cell>
          <cell r="Z749">
            <v>253638</v>
          </cell>
          <cell r="AA749">
            <v>258806</v>
          </cell>
          <cell r="AB749">
            <v>243590</v>
          </cell>
          <cell r="AC749">
            <v>222710</v>
          </cell>
          <cell r="AD749">
            <v>198694</v>
          </cell>
        </row>
        <row r="750">
          <cell r="C750">
            <v>240196</v>
          </cell>
          <cell r="D750">
            <v>201107</v>
          </cell>
          <cell r="E750">
            <v>187033</v>
          </cell>
          <cell r="F750">
            <v>204622</v>
          </cell>
          <cell r="G750">
            <v>216271</v>
          </cell>
          <cell r="H750">
            <v>235477</v>
          </cell>
          <cell r="I750">
            <v>256135</v>
          </cell>
          <cell r="J750">
            <v>261464</v>
          </cell>
          <cell r="K750">
            <v>245773</v>
          </cell>
          <cell r="L750">
            <v>224240</v>
          </cell>
          <cell r="M750">
            <v>199474</v>
          </cell>
          <cell r="N750">
            <v>232226</v>
          </cell>
          <cell r="S750">
            <v>230454</v>
          </cell>
          <cell r="T750">
            <v>240196</v>
          </cell>
          <cell r="U750">
            <v>201107</v>
          </cell>
          <cell r="V750">
            <v>187033</v>
          </cell>
          <cell r="W750">
            <v>204622</v>
          </cell>
          <cell r="X750">
            <v>216271</v>
          </cell>
          <cell r="Y750">
            <v>235477</v>
          </cell>
          <cell r="Z750">
            <v>256135</v>
          </cell>
          <cell r="AA750">
            <v>261464</v>
          </cell>
          <cell r="AB750">
            <v>245773</v>
          </cell>
          <cell r="AC750">
            <v>224240</v>
          </cell>
          <cell r="AD750">
            <v>199474</v>
          </cell>
        </row>
        <row r="751">
          <cell r="S751">
            <v>232226</v>
          </cell>
          <cell r="T751">
            <v>0</v>
          </cell>
        </row>
        <row r="762">
          <cell r="C762">
            <v>666000</v>
          </cell>
          <cell r="D762">
            <v>774000</v>
          </cell>
          <cell r="E762">
            <v>972000</v>
          </cell>
          <cell r="F762">
            <v>1044000</v>
          </cell>
          <cell r="G762">
            <v>1116000</v>
          </cell>
          <cell r="H762">
            <v>1260000</v>
          </cell>
          <cell r="I762">
            <v>1548000</v>
          </cell>
          <cell r="J762">
            <v>1332000</v>
          </cell>
          <cell r="K762">
            <v>1188000</v>
          </cell>
          <cell r="L762">
            <v>1152000</v>
          </cell>
          <cell r="M762">
            <v>918000</v>
          </cell>
          <cell r="N762">
            <v>864000</v>
          </cell>
          <cell r="S762">
            <v>792000</v>
          </cell>
          <cell r="T762">
            <v>666000</v>
          </cell>
          <cell r="U762">
            <v>774000</v>
          </cell>
          <cell r="V762">
            <v>972000</v>
          </cell>
          <cell r="W762">
            <v>1044000</v>
          </cell>
          <cell r="X762">
            <v>1116000</v>
          </cell>
          <cell r="Y762">
            <v>1260000</v>
          </cell>
          <cell r="Z762">
            <v>1548000</v>
          </cell>
          <cell r="AA762">
            <v>1332000</v>
          </cell>
          <cell r="AB762">
            <v>1188000</v>
          </cell>
          <cell r="AC762">
            <v>1152000</v>
          </cell>
          <cell r="AD762">
            <v>918000</v>
          </cell>
        </row>
        <row r="763">
          <cell r="C763">
            <v>360000</v>
          </cell>
          <cell r="D763">
            <v>270000</v>
          </cell>
          <cell r="E763">
            <v>954000</v>
          </cell>
          <cell r="F763">
            <v>450000</v>
          </cell>
          <cell r="G763">
            <v>900000</v>
          </cell>
          <cell r="H763">
            <v>954000</v>
          </cell>
          <cell r="I763">
            <v>954000</v>
          </cell>
          <cell r="J763">
            <v>954000</v>
          </cell>
          <cell r="K763">
            <v>774000</v>
          </cell>
          <cell r="L763">
            <v>630000</v>
          </cell>
          <cell r="M763">
            <v>324000</v>
          </cell>
          <cell r="N763">
            <v>450000</v>
          </cell>
          <cell r="S763">
            <v>864000</v>
          </cell>
          <cell r="T763">
            <v>360000</v>
          </cell>
          <cell r="U763">
            <v>270000</v>
          </cell>
          <cell r="V763">
            <v>954000</v>
          </cell>
          <cell r="W763">
            <v>450000</v>
          </cell>
          <cell r="X763">
            <v>900000</v>
          </cell>
          <cell r="Y763">
            <v>954000</v>
          </cell>
          <cell r="Z763">
            <v>954000</v>
          </cell>
          <cell r="AA763">
            <v>954000</v>
          </cell>
          <cell r="AB763">
            <v>774000</v>
          </cell>
          <cell r="AC763">
            <v>630000</v>
          </cell>
          <cell r="AD763">
            <v>324000</v>
          </cell>
        </row>
        <row r="764">
          <cell r="C764">
            <v>954000</v>
          </cell>
          <cell r="D764">
            <v>720000</v>
          </cell>
          <cell r="E764">
            <v>1566000</v>
          </cell>
          <cell r="F764">
            <v>1080000</v>
          </cell>
          <cell r="G764">
            <v>1566000</v>
          </cell>
          <cell r="H764">
            <v>1566000</v>
          </cell>
          <cell r="I764">
            <v>1566000</v>
          </cell>
          <cell r="J764">
            <v>1566000</v>
          </cell>
          <cell r="K764">
            <v>1350000</v>
          </cell>
          <cell r="L764">
            <v>1242000</v>
          </cell>
          <cell r="M764">
            <v>900000</v>
          </cell>
          <cell r="N764">
            <v>1062000</v>
          </cell>
          <cell r="S764">
            <v>450000</v>
          </cell>
          <cell r="T764">
            <v>954000</v>
          </cell>
          <cell r="U764">
            <v>720000</v>
          </cell>
          <cell r="V764">
            <v>1566000</v>
          </cell>
          <cell r="W764">
            <v>1080000</v>
          </cell>
          <cell r="X764">
            <v>1566000</v>
          </cell>
          <cell r="Y764">
            <v>1566000</v>
          </cell>
          <cell r="Z764">
            <v>1566000</v>
          </cell>
          <cell r="AA764">
            <v>1566000</v>
          </cell>
          <cell r="AB764">
            <v>1350000</v>
          </cell>
          <cell r="AC764">
            <v>1242000</v>
          </cell>
          <cell r="AD764">
            <v>900000</v>
          </cell>
        </row>
        <row r="765">
          <cell r="C765">
            <v>990000</v>
          </cell>
          <cell r="D765">
            <v>738000</v>
          </cell>
          <cell r="E765">
            <v>1602000</v>
          </cell>
          <cell r="F765">
            <v>1080000</v>
          </cell>
          <cell r="G765">
            <v>1602000</v>
          </cell>
          <cell r="H765">
            <v>1602000</v>
          </cell>
          <cell r="I765">
            <v>1602000</v>
          </cell>
          <cell r="J765">
            <v>1602000</v>
          </cell>
          <cell r="K765">
            <v>1350000</v>
          </cell>
          <cell r="L765">
            <v>1260000</v>
          </cell>
          <cell r="M765">
            <v>936000</v>
          </cell>
          <cell r="N765">
            <v>1116000</v>
          </cell>
          <cell r="S765">
            <v>1062000</v>
          </cell>
          <cell r="T765">
            <v>990000</v>
          </cell>
          <cell r="U765">
            <v>738000</v>
          </cell>
          <cell r="V765">
            <v>1602000</v>
          </cell>
          <cell r="W765">
            <v>1080000</v>
          </cell>
          <cell r="X765">
            <v>1602000</v>
          </cell>
          <cell r="Y765">
            <v>1602000</v>
          </cell>
          <cell r="Z765">
            <v>1602000</v>
          </cell>
          <cell r="AA765">
            <v>1602000</v>
          </cell>
          <cell r="AB765">
            <v>1350000</v>
          </cell>
          <cell r="AC765">
            <v>1260000</v>
          </cell>
          <cell r="AD765">
            <v>936000</v>
          </cell>
        </row>
        <row r="766">
          <cell r="C766">
            <v>741000</v>
          </cell>
          <cell r="D766">
            <v>546000</v>
          </cell>
          <cell r="E766">
            <v>1183000</v>
          </cell>
          <cell r="F766">
            <v>780000</v>
          </cell>
          <cell r="G766">
            <v>1183000</v>
          </cell>
          <cell r="H766">
            <v>1183000</v>
          </cell>
          <cell r="I766">
            <v>1183000</v>
          </cell>
          <cell r="J766">
            <v>1183000</v>
          </cell>
          <cell r="K766">
            <v>975000</v>
          </cell>
          <cell r="L766">
            <v>923000</v>
          </cell>
          <cell r="M766">
            <v>702000</v>
          </cell>
          <cell r="N766">
            <v>845000</v>
          </cell>
          <cell r="S766">
            <v>1116000</v>
          </cell>
          <cell r="T766">
            <v>741000</v>
          </cell>
          <cell r="U766">
            <v>546000</v>
          </cell>
          <cell r="V766">
            <v>1183000</v>
          </cell>
          <cell r="W766">
            <v>780000</v>
          </cell>
          <cell r="X766">
            <v>1183000</v>
          </cell>
          <cell r="Y766">
            <v>1183000</v>
          </cell>
          <cell r="Z766">
            <v>1183000</v>
          </cell>
          <cell r="AA766">
            <v>1183000</v>
          </cell>
          <cell r="AB766">
            <v>975000</v>
          </cell>
          <cell r="AC766">
            <v>923000</v>
          </cell>
          <cell r="AD766">
            <v>702000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S767">
            <v>845000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802">
          <cell r="C802">
            <v>-31512</v>
          </cell>
          <cell r="D802">
            <v>-974</v>
          </cell>
          <cell r="E802">
            <v>-64850</v>
          </cell>
          <cell r="F802">
            <v>-73094</v>
          </cell>
          <cell r="G802">
            <v>-56854</v>
          </cell>
          <cell r="H802">
            <v>-133367</v>
          </cell>
          <cell r="I802">
            <v>-168332</v>
          </cell>
          <cell r="J802">
            <v>-222074</v>
          </cell>
          <cell r="K802">
            <v>-111879</v>
          </cell>
          <cell r="L802">
            <v>-117043</v>
          </cell>
          <cell r="M802">
            <v>-55951</v>
          </cell>
          <cell r="N802">
            <v>-49400</v>
          </cell>
          <cell r="S802">
            <v>0</v>
          </cell>
          <cell r="T802">
            <v>-31512</v>
          </cell>
          <cell r="U802">
            <v>-974</v>
          </cell>
          <cell r="V802">
            <v>-64850</v>
          </cell>
          <cell r="W802">
            <v>-73094</v>
          </cell>
          <cell r="X802">
            <v>-56854</v>
          </cell>
          <cell r="Y802">
            <v>-133367</v>
          </cell>
          <cell r="Z802">
            <v>-168332</v>
          </cell>
          <cell r="AA802">
            <v>-222074</v>
          </cell>
          <cell r="AB802">
            <v>-111879</v>
          </cell>
          <cell r="AC802">
            <v>-117043</v>
          </cell>
          <cell r="AD802">
            <v>-55951</v>
          </cell>
        </row>
        <row r="803">
          <cell r="C803">
            <v>-53173</v>
          </cell>
          <cell r="D803">
            <v>-18155</v>
          </cell>
          <cell r="E803">
            <v>-97091</v>
          </cell>
          <cell r="F803">
            <v>-44562</v>
          </cell>
          <cell r="G803">
            <v>-102680</v>
          </cell>
          <cell r="H803">
            <v>-163832</v>
          </cell>
          <cell r="I803">
            <v>-211040</v>
          </cell>
          <cell r="J803">
            <v>-248452</v>
          </cell>
          <cell r="K803">
            <v>-177758</v>
          </cell>
          <cell r="L803">
            <v>-116060</v>
          </cell>
          <cell r="M803">
            <v>-33407</v>
          </cell>
          <cell r="N803">
            <v>-31321</v>
          </cell>
          <cell r="S803">
            <v>-49400</v>
          </cell>
          <cell r="T803">
            <v>-53173</v>
          </cell>
          <cell r="U803">
            <v>-18155</v>
          </cell>
          <cell r="V803">
            <v>-97091</v>
          </cell>
          <cell r="W803">
            <v>-44562</v>
          </cell>
          <cell r="X803">
            <v>-102680</v>
          </cell>
          <cell r="Y803">
            <v>-163832</v>
          </cell>
          <cell r="Z803">
            <v>-211040</v>
          </cell>
          <cell r="AA803">
            <v>-248452</v>
          </cell>
          <cell r="AB803">
            <v>-177758</v>
          </cell>
          <cell r="AC803">
            <v>-116060</v>
          </cell>
          <cell r="AD803">
            <v>-33407</v>
          </cell>
        </row>
        <row r="804">
          <cell r="C804">
            <v>-97457</v>
          </cell>
          <cell r="D804">
            <v>-52931</v>
          </cell>
          <cell r="E804">
            <v>-148180</v>
          </cell>
          <cell r="F804">
            <v>-85734</v>
          </cell>
          <cell r="G804">
            <v>-111715</v>
          </cell>
          <cell r="H804">
            <v>-177281</v>
          </cell>
          <cell r="I804">
            <v>-223973</v>
          </cell>
          <cell r="J804">
            <v>-259043</v>
          </cell>
          <cell r="K804">
            <v>-192857</v>
          </cell>
          <cell r="L804">
            <v>-134454</v>
          </cell>
          <cell r="M804">
            <v>-43378</v>
          </cell>
          <cell r="N804">
            <v>-40132</v>
          </cell>
          <cell r="S804">
            <v>-31321</v>
          </cell>
          <cell r="T804">
            <v>-97457</v>
          </cell>
          <cell r="U804">
            <v>-52931</v>
          </cell>
          <cell r="V804">
            <v>-148180</v>
          </cell>
          <cell r="W804">
            <v>-85734</v>
          </cell>
          <cell r="X804">
            <v>-111715</v>
          </cell>
          <cell r="Y804">
            <v>-177281</v>
          </cell>
          <cell r="Z804">
            <v>-223973</v>
          </cell>
          <cell r="AA804">
            <v>-259043</v>
          </cell>
          <cell r="AB804">
            <v>-192857</v>
          </cell>
          <cell r="AC804">
            <v>-134454</v>
          </cell>
          <cell r="AD804">
            <v>-43378</v>
          </cell>
        </row>
        <row r="805">
          <cell r="S805">
            <v>-40132</v>
          </cell>
        </row>
        <row r="842">
          <cell r="C842">
            <v>1150000</v>
          </cell>
          <cell r="D842">
            <v>1150800</v>
          </cell>
          <cell r="E842">
            <v>1150800</v>
          </cell>
          <cell r="F842">
            <v>1151780</v>
          </cell>
          <cell r="G842">
            <v>1153356</v>
          </cell>
          <cell r="H842">
            <v>1156496</v>
          </cell>
          <cell r="I842">
            <v>1160072</v>
          </cell>
          <cell r="J842">
            <v>1164268</v>
          </cell>
          <cell r="K842">
            <v>1159744</v>
          </cell>
          <cell r="L842">
            <v>1153356</v>
          </cell>
          <cell r="M842">
            <v>1151624</v>
          </cell>
          <cell r="N842">
            <v>1151680</v>
          </cell>
          <cell r="S842">
            <v>1075940</v>
          </cell>
          <cell r="T842">
            <v>1150000</v>
          </cell>
          <cell r="U842">
            <v>1150800</v>
          </cell>
          <cell r="V842">
            <v>1150800</v>
          </cell>
          <cell r="W842">
            <v>1151780</v>
          </cell>
          <cell r="X842">
            <v>1153356</v>
          </cell>
          <cell r="Y842">
            <v>1156496</v>
          </cell>
          <cell r="Z842">
            <v>1160072</v>
          </cell>
          <cell r="AA842">
            <v>1164268</v>
          </cell>
          <cell r="AB842">
            <v>1159744</v>
          </cell>
          <cell r="AC842">
            <v>1153356</v>
          </cell>
          <cell r="AD842">
            <v>1151624</v>
          </cell>
        </row>
        <row r="843">
          <cell r="C843">
            <v>1229196</v>
          </cell>
          <cell r="D843">
            <v>1227276</v>
          </cell>
          <cell r="E843">
            <v>1226680</v>
          </cell>
          <cell r="F843">
            <v>1226624</v>
          </cell>
          <cell r="G843">
            <v>1229196</v>
          </cell>
          <cell r="H843">
            <v>1233120</v>
          </cell>
          <cell r="I843">
            <v>1237588</v>
          </cell>
          <cell r="J843">
            <v>1241784</v>
          </cell>
          <cell r="K843">
            <v>1237184</v>
          </cell>
          <cell r="L843">
            <v>1230036</v>
          </cell>
          <cell r="M843">
            <v>1228248</v>
          </cell>
          <cell r="N843">
            <v>1228356</v>
          </cell>
          <cell r="S843">
            <v>1151680</v>
          </cell>
          <cell r="T843">
            <v>1229196</v>
          </cell>
          <cell r="U843">
            <v>1227276</v>
          </cell>
          <cell r="V843">
            <v>1226680</v>
          </cell>
          <cell r="W843">
            <v>1226624</v>
          </cell>
          <cell r="X843">
            <v>1229196</v>
          </cell>
          <cell r="Y843">
            <v>1233120</v>
          </cell>
          <cell r="Z843">
            <v>1237588</v>
          </cell>
          <cell r="AA843">
            <v>1241784</v>
          </cell>
          <cell r="AB843">
            <v>1237184</v>
          </cell>
          <cell r="AC843">
            <v>1230036</v>
          </cell>
          <cell r="AD843">
            <v>1228248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S844">
            <v>1228356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82">
          <cell r="C882">
            <v>537632</v>
          </cell>
          <cell r="D882">
            <v>536218</v>
          </cell>
          <cell r="E882">
            <v>541360</v>
          </cell>
          <cell r="F882">
            <v>528828</v>
          </cell>
          <cell r="G882">
            <v>534008</v>
          </cell>
          <cell r="H882">
            <v>534226</v>
          </cell>
          <cell r="I882">
            <v>537392</v>
          </cell>
          <cell r="J882">
            <v>537392</v>
          </cell>
          <cell r="K882">
            <v>534226</v>
          </cell>
          <cell r="L882">
            <v>534008</v>
          </cell>
          <cell r="M882">
            <v>530950</v>
          </cell>
          <cell r="N882">
            <v>532315</v>
          </cell>
          <cell r="S882">
            <v>537083</v>
          </cell>
          <cell r="T882">
            <v>537632</v>
          </cell>
          <cell r="U882">
            <v>536218</v>
          </cell>
          <cell r="V882">
            <v>541360</v>
          </cell>
          <cell r="W882">
            <v>528828</v>
          </cell>
          <cell r="X882">
            <v>534008</v>
          </cell>
          <cell r="Y882">
            <v>534226</v>
          </cell>
          <cell r="Z882">
            <v>537392</v>
          </cell>
          <cell r="AA882">
            <v>537392</v>
          </cell>
          <cell r="AB882">
            <v>534226</v>
          </cell>
          <cell r="AC882">
            <v>534008</v>
          </cell>
          <cell r="AD882">
            <v>530950</v>
          </cell>
        </row>
        <row r="883">
          <cell r="C883">
            <v>395050</v>
          </cell>
          <cell r="D883">
            <v>391900</v>
          </cell>
          <cell r="E883">
            <v>395050</v>
          </cell>
          <cell r="F883">
            <v>394000</v>
          </cell>
          <cell r="G883">
            <v>396352</v>
          </cell>
          <cell r="H883">
            <v>396520</v>
          </cell>
          <cell r="I883">
            <v>398956</v>
          </cell>
          <cell r="J883">
            <v>398956</v>
          </cell>
          <cell r="K883">
            <v>396520</v>
          </cell>
          <cell r="L883">
            <v>396352</v>
          </cell>
          <cell r="M883">
            <v>394000</v>
          </cell>
          <cell r="N883">
            <v>395050</v>
          </cell>
          <cell r="S883">
            <v>532315</v>
          </cell>
          <cell r="T883">
            <v>395050</v>
          </cell>
          <cell r="U883">
            <v>391900</v>
          </cell>
          <cell r="V883">
            <v>395050</v>
          </cell>
          <cell r="W883">
            <v>394000</v>
          </cell>
          <cell r="X883">
            <v>396352</v>
          </cell>
          <cell r="Y883">
            <v>396520</v>
          </cell>
          <cell r="Z883">
            <v>398956</v>
          </cell>
          <cell r="AA883">
            <v>398956</v>
          </cell>
          <cell r="AB883">
            <v>396520</v>
          </cell>
          <cell r="AC883">
            <v>396352</v>
          </cell>
          <cell r="AD883">
            <v>394000</v>
          </cell>
        </row>
        <row r="884">
          <cell r="C884">
            <v>395050</v>
          </cell>
          <cell r="D884">
            <v>391900</v>
          </cell>
          <cell r="E884">
            <v>395050</v>
          </cell>
          <cell r="F884">
            <v>394000</v>
          </cell>
          <cell r="G884">
            <v>396352</v>
          </cell>
          <cell r="H884">
            <v>396520</v>
          </cell>
          <cell r="I884">
            <v>398956</v>
          </cell>
          <cell r="J884">
            <v>398956</v>
          </cell>
          <cell r="K884">
            <v>396520</v>
          </cell>
          <cell r="L884">
            <v>396352</v>
          </cell>
          <cell r="M884">
            <v>394000</v>
          </cell>
          <cell r="N884">
            <v>395050</v>
          </cell>
          <cell r="S884">
            <v>395050</v>
          </cell>
          <cell r="T884">
            <v>395050</v>
          </cell>
          <cell r="U884">
            <v>391900</v>
          </cell>
          <cell r="V884">
            <v>395050</v>
          </cell>
          <cell r="W884">
            <v>394000</v>
          </cell>
          <cell r="X884">
            <v>396352</v>
          </cell>
          <cell r="Y884">
            <v>396520</v>
          </cell>
          <cell r="Z884">
            <v>398956</v>
          </cell>
          <cell r="AA884">
            <v>398956</v>
          </cell>
          <cell r="AB884">
            <v>396520</v>
          </cell>
          <cell r="AC884">
            <v>396352</v>
          </cell>
          <cell r="AD884">
            <v>394000</v>
          </cell>
        </row>
        <row r="885">
          <cell r="C885">
            <v>395050</v>
          </cell>
          <cell r="D885">
            <v>407188</v>
          </cell>
          <cell r="E885">
            <v>413278</v>
          </cell>
          <cell r="F885">
            <v>412900</v>
          </cell>
          <cell r="G885">
            <v>415882</v>
          </cell>
          <cell r="H885">
            <v>415420</v>
          </cell>
          <cell r="I885">
            <v>417184</v>
          </cell>
          <cell r="J885">
            <v>417184</v>
          </cell>
          <cell r="K885">
            <v>412900</v>
          </cell>
          <cell r="L885">
            <v>413278</v>
          </cell>
          <cell r="M885">
            <v>410380</v>
          </cell>
          <cell r="N885">
            <v>413278</v>
          </cell>
          <cell r="S885">
            <v>395050</v>
          </cell>
          <cell r="T885">
            <v>395050</v>
          </cell>
          <cell r="U885">
            <v>407188</v>
          </cell>
          <cell r="V885">
            <v>413278</v>
          </cell>
          <cell r="W885">
            <v>412900</v>
          </cell>
          <cell r="X885">
            <v>415882</v>
          </cell>
          <cell r="Y885">
            <v>415420</v>
          </cell>
          <cell r="Z885">
            <v>417184</v>
          </cell>
          <cell r="AA885">
            <v>417184</v>
          </cell>
          <cell r="AB885">
            <v>412900</v>
          </cell>
          <cell r="AC885">
            <v>413278</v>
          </cell>
          <cell r="AD885">
            <v>410380</v>
          </cell>
        </row>
        <row r="886">
          <cell r="C886">
            <v>418226</v>
          </cell>
          <cell r="D886">
            <v>415034</v>
          </cell>
          <cell r="E886">
            <v>419528</v>
          </cell>
          <cell r="F886">
            <v>419150</v>
          </cell>
          <cell r="G886">
            <v>422132</v>
          </cell>
          <cell r="H886">
            <v>421670</v>
          </cell>
          <cell r="I886">
            <v>423434</v>
          </cell>
          <cell r="J886">
            <v>423434</v>
          </cell>
          <cell r="K886">
            <v>419150</v>
          </cell>
          <cell r="L886">
            <v>419528</v>
          </cell>
          <cell r="M886">
            <v>416630</v>
          </cell>
          <cell r="N886">
            <v>419528</v>
          </cell>
          <cell r="S886">
            <v>413278</v>
          </cell>
          <cell r="T886">
            <v>418226</v>
          </cell>
          <cell r="U886">
            <v>415034</v>
          </cell>
          <cell r="V886">
            <v>419528</v>
          </cell>
          <cell r="W886">
            <v>419150</v>
          </cell>
          <cell r="X886">
            <v>422132</v>
          </cell>
          <cell r="Y886">
            <v>421670</v>
          </cell>
          <cell r="Z886">
            <v>423434</v>
          </cell>
          <cell r="AA886">
            <v>423434</v>
          </cell>
          <cell r="AB886">
            <v>419150</v>
          </cell>
          <cell r="AC886">
            <v>419528</v>
          </cell>
          <cell r="AD886">
            <v>416630</v>
          </cell>
        </row>
        <row r="887">
          <cell r="C887">
            <v>418226</v>
          </cell>
          <cell r="D887">
            <v>413438</v>
          </cell>
          <cell r="E887">
            <v>419528</v>
          </cell>
          <cell r="F887">
            <v>419150</v>
          </cell>
          <cell r="G887">
            <v>422132</v>
          </cell>
          <cell r="H887">
            <v>421670</v>
          </cell>
          <cell r="I887">
            <v>423434</v>
          </cell>
          <cell r="J887">
            <v>423434</v>
          </cell>
          <cell r="K887">
            <v>419150</v>
          </cell>
          <cell r="L887">
            <v>419528</v>
          </cell>
          <cell r="M887">
            <v>416630</v>
          </cell>
          <cell r="N887">
            <v>419528</v>
          </cell>
          <cell r="S887">
            <v>419528</v>
          </cell>
          <cell r="T887">
            <v>418226</v>
          </cell>
          <cell r="U887">
            <v>413438</v>
          </cell>
          <cell r="V887">
            <v>419528</v>
          </cell>
          <cell r="W887">
            <v>419150</v>
          </cell>
          <cell r="X887">
            <v>422132</v>
          </cell>
          <cell r="Y887">
            <v>421670</v>
          </cell>
          <cell r="Z887">
            <v>423434</v>
          </cell>
          <cell r="AA887">
            <v>423434</v>
          </cell>
          <cell r="AB887">
            <v>419150</v>
          </cell>
          <cell r="AC887">
            <v>419528</v>
          </cell>
          <cell r="AD887">
            <v>416630</v>
          </cell>
        </row>
        <row r="888">
          <cell r="C888">
            <v>418226</v>
          </cell>
          <cell r="D888">
            <v>413438</v>
          </cell>
          <cell r="E888">
            <v>419528</v>
          </cell>
          <cell r="F888">
            <v>419150</v>
          </cell>
          <cell r="G888">
            <v>422132</v>
          </cell>
          <cell r="H888">
            <v>421670</v>
          </cell>
          <cell r="I888">
            <v>423434</v>
          </cell>
          <cell r="J888">
            <v>423434</v>
          </cell>
          <cell r="K888">
            <v>419150</v>
          </cell>
          <cell r="L888">
            <v>419528</v>
          </cell>
          <cell r="M888">
            <v>416630</v>
          </cell>
          <cell r="N888">
            <v>419528</v>
          </cell>
          <cell r="S888">
            <v>419528</v>
          </cell>
          <cell r="T888">
            <v>418226</v>
          </cell>
          <cell r="U888">
            <v>413438</v>
          </cell>
          <cell r="V888">
            <v>419528</v>
          </cell>
          <cell r="W888">
            <v>419150</v>
          </cell>
          <cell r="X888">
            <v>422132</v>
          </cell>
          <cell r="Y888">
            <v>421670</v>
          </cell>
          <cell r="Z888">
            <v>423434</v>
          </cell>
          <cell r="AA888">
            <v>423434</v>
          </cell>
          <cell r="AB888">
            <v>419150</v>
          </cell>
          <cell r="AC888">
            <v>419528</v>
          </cell>
          <cell r="AD888">
            <v>416630</v>
          </cell>
        </row>
        <row r="889">
          <cell r="C889">
            <v>431544</v>
          </cell>
          <cell r="D889">
            <v>426072</v>
          </cell>
          <cell r="E889">
            <v>433032</v>
          </cell>
          <cell r="F889">
            <v>432600</v>
          </cell>
          <cell r="G889">
            <v>436008</v>
          </cell>
          <cell r="H889">
            <v>435480</v>
          </cell>
          <cell r="I889">
            <v>437496</v>
          </cell>
          <cell r="J889">
            <v>437496</v>
          </cell>
          <cell r="K889">
            <v>432600</v>
          </cell>
          <cell r="L889">
            <v>433032</v>
          </cell>
          <cell r="M889">
            <v>429720</v>
          </cell>
          <cell r="N889">
            <v>433032</v>
          </cell>
          <cell r="S889">
            <v>419528</v>
          </cell>
          <cell r="T889">
            <v>431544</v>
          </cell>
          <cell r="U889">
            <v>426072</v>
          </cell>
          <cell r="V889">
            <v>433032</v>
          </cell>
          <cell r="W889">
            <v>432600</v>
          </cell>
          <cell r="X889">
            <v>436008</v>
          </cell>
          <cell r="Y889">
            <v>435480</v>
          </cell>
          <cell r="Z889">
            <v>437496</v>
          </cell>
          <cell r="AA889">
            <v>437496</v>
          </cell>
          <cell r="AB889">
            <v>432600</v>
          </cell>
          <cell r="AC889">
            <v>433032</v>
          </cell>
          <cell r="AD889">
            <v>429720</v>
          </cell>
        </row>
        <row r="890">
          <cell r="C890">
            <v>431544</v>
          </cell>
          <cell r="D890">
            <v>427896</v>
          </cell>
          <cell r="E890">
            <v>433032</v>
          </cell>
          <cell r="F890">
            <v>432600</v>
          </cell>
          <cell r="G890">
            <v>436008</v>
          </cell>
          <cell r="H890">
            <v>435480</v>
          </cell>
          <cell r="I890">
            <v>437496</v>
          </cell>
          <cell r="J890">
            <v>437496</v>
          </cell>
          <cell r="K890">
            <v>432600</v>
          </cell>
          <cell r="L890">
            <v>433032</v>
          </cell>
          <cell r="M890">
            <v>429720</v>
          </cell>
          <cell r="N890">
            <v>433032</v>
          </cell>
          <cell r="S890">
            <v>433032</v>
          </cell>
          <cell r="T890">
            <v>431544</v>
          </cell>
          <cell r="U890">
            <v>427896</v>
          </cell>
          <cell r="V890">
            <v>433032</v>
          </cell>
          <cell r="W890">
            <v>432600</v>
          </cell>
          <cell r="X890">
            <v>436008</v>
          </cell>
          <cell r="Y890">
            <v>435480</v>
          </cell>
          <cell r="Z890">
            <v>437496</v>
          </cell>
          <cell r="AA890">
            <v>437496</v>
          </cell>
          <cell r="AB890">
            <v>432600</v>
          </cell>
          <cell r="AC890">
            <v>433032</v>
          </cell>
          <cell r="AD890">
            <v>429720</v>
          </cell>
        </row>
        <row r="891">
          <cell r="C891">
            <v>431544</v>
          </cell>
          <cell r="D891">
            <v>426072</v>
          </cell>
          <cell r="E891">
            <v>433032</v>
          </cell>
          <cell r="F891">
            <v>432600</v>
          </cell>
          <cell r="G891">
            <v>436008</v>
          </cell>
          <cell r="H891">
            <v>435480</v>
          </cell>
          <cell r="I891">
            <v>437496</v>
          </cell>
          <cell r="J891">
            <v>437496</v>
          </cell>
          <cell r="K891">
            <v>432600</v>
          </cell>
          <cell r="L891">
            <v>433032</v>
          </cell>
          <cell r="M891">
            <v>429720</v>
          </cell>
          <cell r="N891">
            <v>433032</v>
          </cell>
          <cell r="S891">
            <v>433032</v>
          </cell>
          <cell r="T891">
            <v>431544</v>
          </cell>
          <cell r="U891">
            <v>426072</v>
          </cell>
          <cell r="V891">
            <v>433032</v>
          </cell>
          <cell r="W891">
            <v>432600</v>
          </cell>
          <cell r="X891">
            <v>436008</v>
          </cell>
          <cell r="Y891">
            <v>435480</v>
          </cell>
          <cell r="Z891">
            <v>437496</v>
          </cell>
          <cell r="AA891">
            <v>437496</v>
          </cell>
          <cell r="AB891">
            <v>432600</v>
          </cell>
          <cell r="AC891">
            <v>433032</v>
          </cell>
          <cell r="AD891">
            <v>429720</v>
          </cell>
        </row>
        <row r="892">
          <cell r="C892">
            <v>431544</v>
          </cell>
          <cell r="D892">
            <v>426072</v>
          </cell>
          <cell r="E892">
            <v>433032</v>
          </cell>
          <cell r="F892">
            <v>432600</v>
          </cell>
          <cell r="G892">
            <v>436008</v>
          </cell>
          <cell r="H892">
            <v>435480</v>
          </cell>
          <cell r="I892">
            <v>437496</v>
          </cell>
          <cell r="J892">
            <v>437496</v>
          </cell>
          <cell r="K892">
            <v>432600</v>
          </cell>
          <cell r="L892">
            <v>433032</v>
          </cell>
          <cell r="M892">
            <v>429720</v>
          </cell>
          <cell r="N892">
            <v>433032</v>
          </cell>
          <cell r="S892">
            <v>433032</v>
          </cell>
          <cell r="T892">
            <v>431544</v>
          </cell>
          <cell r="U892">
            <v>426072</v>
          </cell>
          <cell r="V892">
            <v>433032</v>
          </cell>
          <cell r="W892">
            <v>432600</v>
          </cell>
          <cell r="X892">
            <v>436008</v>
          </cell>
          <cell r="Y892">
            <v>435480</v>
          </cell>
          <cell r="Z892">
            <v>437496</v>
          </cell>
          <cell r="AA892">
            <v>437496</v>
          </cell>
          <cell r="AB892">
            <v>432600</v>
          </cell>
          <cell r="AC892">
            <v>433032</v>
          </cell>
          <cell r="AD892">
            <v>429720</v>
          </cell>
        </row>
        <row r="893">
          <cell r="C893">
            <v>431544</v>
          </cell>
          <cell r="D893">
            <v>426072</v>
          </cell>
          <cell r="E893">
            <v>433032</v>
          </cell>
          <cell r="F893">
            <v>432600</v>
          </cell>
          <cell r="G893">
            <v>436008</v>
          </cell>
          <cell r="H893">
            <v>435480</v>
          </cell>
          <cell r="I893">
            <v>437496</v>
          </cell>
          <cell r="J893">
            <v>437496</v>
          </cell>
          <cell r="K893">
            <v>432600</v>
          </cell>
          <cell r="L893">
            <v>433032</v>
          </cell>
          <cell r="M893">
            <v>429720</v>
          </cell>
          <cell r="N893">
            <v>433032</v>
          </cell>
          <cell r="S893">
            <v>433032</v>
          </cell>
          <cell r="T893">
            <v>431544</v>
          </cell>
          <cell r="U893">
            <v>426072</v>
          </cell>
          <cell r="V893">
            <v>433032</v>
          </cell>
          <cell r="W893">
            <v>432600</v>
          </cell>
          <cell r="X893">
            <v>436008</v>
          </cell>
          <cell r="Y893">
            <v>435480</v>
          </cell>
          <cell r="Z893">
            <v>437496</v>
          </cell>
          <cell r="AA893">
            <v>437496</v>
          </cell>
          <cell r="AB893">
            <v>432600</v>
          </cell>
          <cell r="AC893">
            <v>433032</v>
          </cell>
          <cell r="AD893">
            <v>429720</v>
          </cell>
        </row>
        <row r="894">
          <cell r="C894">
            <v>431544</v>
          </cell>
          <cell r="D894">
            <v>427896</v>
          </cell>
          <cell r="E894">
            <v>433032</v>
          </cell>
          <cell r="F894">
            <v>432600</v>
          </cell>
          <cell r="G894">
            <v>436008</v>
          </cell>
          <cell r="H894">
            <v>435480</v>
          </cell>
          <cell r="I894">
            <v>437496</v>
          </cell>
          <cell r="J894">
            <v>437496</v>
          </cell>
          <cell r="K894">
            <v>432600</v>
          </cell>
          <cell r="L894">
            <v>433032</v>
          </cell>
          <cell r="M894">
            <v>429720</v>
          </cell>
          <cell r="N894">
            <v>433032</v>
          </cell>
          <cell r="S894">
            <v>433032</v>
          </cell>
          <cell r="T894">
            <v>431544</v>
          </cell>
          <cell r="U894">
            <v>427896</v>
          </cell>
          <cell r="V894">
            <v>433032</v>
          </cell>
          <cell r="W894">
            <v>432600</v>
          </cell>
          <cell r="X894">
            <v>436008</v>
          </cell>
          <cell r="Y894">
            <v>435480</v>
          </cell>
          <cell r="Z894">
            <v>437496</v>
          </cell>
          <cell r="AA894">
            <v>437496</v>
          </cell>
          <cell r="AB894">
            <v>432600</v>
          </cell>
          <cell r="AC894">
            <v>433032</v>
          </cell>
          <cell r="AD894">
            <v>429720</v>
          </cell>
        </row>
        <row r="895">
          <cell r="C895">
            <v>431544</v>
          </cell>
          <cell r="D895">
            <v>426072</v>
          </cell>
          <cell r="E895">
            <v>433032</v>
          </cell>
          <cell r="F895">
            <v>432600</v>
          </cell>
          <cell r="G895">
            <v>436008</v>
          </cell>
          <cell r="H895">
            <v>435480</v>
          </cell>
          <cell r="I895">
            <v>437496</v>
          </cell>
          <cell r="J895">
            <v>437496</v>
          </cell>
          <cell r="K895">
            <v>432600</v>
          </cell>
          <cell r="L895">
            <v>433032</v>
          </cell>
          <cell r="M895">
            <v>429720</v>
          </cell>
          <cell r="N895">
            <v>433032</v>
          </cell>
          <cell r="S895">
            <v>433032</v>
          </cell>
          <cell r="T895">
            <v>431544</v>
          </cell>
          <cell r="U895">
            <v>426072</v>
          </cell>
          <cell r="V895">
            <v>433032</v>
          </cell>
          <cell r="W895">
            <v>432600</v>
          </cell>
          <cell r="X895">
            <v>436008</v>
          </cell>
          <cell r="Y895">
            <v>435480</v>
          </cell>
          <cell r="Z895">
            <v>437496</v>
          </cell>
          <cell r="AA895">
            <v>437496</v>
          </cell>
          <cell r="AB895">
            <v>432600</v>
          </cell>
          <cell r="AC895">
            <v>433032</v>
          </cell>
          <cell r="AD895">
            <v>429720</v>
          </cell>
        </row>
        <row r="896">
          <cell r="C896">
            <v>431544</v>
          </cell>
          <cell r="D896">
            <v>426072</v>
          </cell>
          <cell r="E896">
            <v>433032</v>
          </cell>
          <cell r="F896">
            <v>432600</v>
          </cell>
          <cell r="G896">
            <v>436008</v>
          </cell>
          <cell r="H896">
            <v>435480</v>
          </cell>
          <cell r="I896">
            <v>437496</v>
          </cell>
          <cell r="J896">
            <v>437496</v>
          </cell>
          <cell r="K896">
            <v>432600</v>
          </cell>
          <cell r="L896">
            <v>433032</v>
          </cell>
          <cell r="M896">
            <v>429720</v>
          </cell>
          <cell r="N896">
            <v>433032</v>
          </cell>
          <cell r="S896">
            <v>433032</v>
          </cell>
          <cell r="T896">
            <v>431544</v>
          </cell>
          <cell r="U896">
            <v>426072</v>
          </cell>
          <cell r="V896">
            <v>433032</v>
          </cell>
          <cell r="W896">
            <v>432600</v>
          </cell>
          <cell r="X896">
            <v>436008</v>
          </cell>
          <cell r="Y896">
            <v>435480</v>
          </cell>
          <cell r="Z896">
            <v>437496</v>
          </cell>
          <cell r="AA896">
            <v>437496</v>
          </cell>
          <cell r="AB896">
            <v>432600</v>
          </cell>
          <cell r="AC896">
            <v>433032</v>
          </cell>
          <cell r="AD896">
            <v>429720</v>
          </cell>
        </row>
        <row r="897">
          <cell r="C897">
            <v>431544</v>
          </cell>
          <cell r="D897">
            <v>426072</v>
          </cell>
          <cell r="E897">
            <v>433032</v>
          </cell>
          <cell r="F897">
            <v>432600</v>
          </cell>
          <cell r="G897">
            <v>436008</v>
          </cell>
          <cell r="H897">
            <v>435480</v>
          </cell>
          <cell r="I897">
            <v>437496</v>
          </cell>
          <cell r="J897">
            <v>437496</v>
          </cell>
          <cell r="K897">
            <v>432600</v>
          </cell>
          <cell r="L897">
            <v>433032</v>
          </cell>
          <cell r="M897">
            <v>429720</v>
          </cell>
          <cell r="N897">
            <v>433032</v>
          </cell>
          <cell r="S897">
            <v>433032</v>
          </cell>
          <cell r="T897">
            <v>431544</v>
          </cell>
          <cell r="U897">
            <v>426072</v>
          </cell>
          <cell r="V897">
            <v>433032</v>
          </cell>
          <cell r="W897">
            <v>432600</v>
          </cell>
          <cell r="X897">
            <v>436008</v>
          </cell>
          <cell r="Y897">
            <v>435480</v>
          </cell>
          <cell r="Z897">
            <v>437496</v>
          </cell>
          <cell r="AA897">
            <v>437496</v>
          </cell>
          <cell r="AB897">
            <v>432600</v>
          </cell>
          <cell r="AC897">
            <v>433032</v>
          </cell>
          <cell r="AD897">
            <v>429720</v>
          </cell>
        </row>
        <row r="898">
          <cell r="C898">
            <v>431544</v>
          </cell>
          <cell r="D898">
            <v>427896</v>
          </cell>
          <cell r="E898">
            <v>433032</v>
          </cell>
          <cell r="F898">
            <v>432600</v>
          </cell>
          <cell r="G898">
            <v>436008</v>
          </cell>
          <cell r="H898">
            <v>435480</v>
          </cell>
          <cell r="I898">
            <v>437496</v>
          </cell>
          <cell r="J898">
            <v>437496</v>
          </cell>
          <cell r="K898">
            <v>432600</v>
          </cell>
          <cell r="L898">
            <v>433032</v>
          </cell>
          <cell r="M898">
            <v>429720</v>
          </cell>
          <cell r="N898">
            <v>433032</v>
          </cell>
          <cell r="S898">
            <v>433032</v>
          </cell>
          <cell r="T898">
            <v>431544</v>
          </cell>
          <cell r="U898">
            <v>427896</v>
          </cell>
          <cell r="V898">
            <v>433032</v>
          </cell>
          <cell r="W898">
            <v>432600</v>
          </cell>
          <cell r="X898">
            <v>436008</v>
          </cell>
          <cell r="Y898">
            <v>435480</v>
          </cell>
          <cell r="Z898">
            <v>437496</v>
          </cell>
          <cell r="AA898">
            <v>437496</v>
          </cell>
          <cell r="AB898">
            <v>432600</v>
          </cell>
          <cell r="AC898">
            <v>433032</v>
          </cell>
          <cell r="AD898">
            <v>429720</v>
          </cell>
        </row>
        <row r="899">
          <cell r="C899">
            <v>431544</v>
          </cell>
          <cell r="D899">
            <v>426072</v>
          </cell>
          <cell r="E899">
            <v>433032</v>
          </cell>
          <cell r="F899">
            <v>432600</v>
          </cell>
          <cell r="G899">
            <v>436008</v>
          </cell>
          <cell r="H899">
            <v>435480</v>
          </cell>
          <cell r="I899">
            <v>437496</v>
          </cell>
          <cell r="J899">
            <v>437496</v>
          </cell>
          <cell r="K899">
            <v>432600</v>
          </cell>
          <cell r="L899">
            <v>433032</v>
          </cell>
          <cell r="M899">
            <v>429720</v>
          </cell>
          <cell r="N899">
            <v>433032</v>
          </cell>
          <cell r="S899">
            <v>433032</v>
          </cell>
          <cell r="T899">
            <v>431544</v>
          </cell>
          <cell r="U899">
            <v>426072</v>
          </cell>
          <cell r="V899">
            <v>433032</v>
          </cell>
          <cell r="W899">
            <v>432600</v>
          </cell>
          <cell r="X899">
            <v>436008</v>
          </cell>
          <cell r="Y899">
            <v>435480</v>
          </cell>
          <cell r="Z899">
            <v>437496</v>
          </cell>
          <cell r="AA899">
            <v>437496</v>
          </cell>
          <cell r="AB899">
            <v>432600</v>
          </cell>
          <cell r="AC899">
            <v>433032</v>
          </cell>
          <cell r="AD899">
            <v>429720</v>
          </cell>
        </row>
        <row r="900">
          <cell r="C900">
            <v>431544</v>
          </cell>
          <cell r="D900">
            <v>426072</v>
          </cell>
          <cell r="E900">
            <v>433032</v>
          </cell>
          <cell r="F900">
            <v>432600</v>
          </cell>
          <cell r="G900">
            <v>436008</v>
          </cell>
          <cell r="H900">
            <v>435480</v>
          </cell>
          <cell r="I900">
            <v>437496</v>
          </cell>
          <cell r="J900">
            <v>437496</v>
          </cell>
          <cell r="K900">
            <v>432600</v>
          </cell>
          <cell r="L900">
            <v>433032</v>
          </cell>
          <cell r="M900">
            <v>429720</v>
          </cell>
          <cell r="N900">
            <v>433032</v>
          </cell>
          <cell r="S900">
            <v>433032</v>
          </cell>
          <cell r="T900">
            <v>431544</v>
          </cell>
          <cell r="U900">
            <v>426072</v>
          </cell>
          <cell r="V900">
            <v>433032</v>
          </cell>
          <cell r="W900">
            <v>432600</v>
          </cell>
          <cell r="X900">
            <v>436008</v>
          </cell>
          <cell r="Y900">
            <v>435480</v>
          </cell>
          <cell r="Z900">
            <v>437496</v>
          </cell>
          <cell r="AA900">
            <v>437496</v>
          </cell>
          <cell r="AB900">
            <v>432600</v>
          </cell>
          <cell r="AC900">
            <v>433032</v>
          </cell>
          <cell r="AD900">
            <v>429720</v>
          </cell>
        </row>
        <row r="901">
          <cell r="C901">
            <v>431544</v>
          </cell>
          <cell r="D901">
            <v>426072</v>
          </cell>
          <cell r="E901">
            <v>433032</v>
          </cell>
          <cell r="F901">
            <v>432600</v>
          </cell>
          <cell r="G901">
            <v>436008</v>
          </cell>
          <cell r="H901">
            <v>435480</v>
          </cell>
          <cell r="I901">
            <v>437496</v>
          </cell>
          <cell r="J901">
            <v>437496</v>
          </cell>
          <cell r="K901">
            <v>432600</v>
          </cell>
          <cell r="L901">
            <v>433032</v>
          </cell>
          <cell r="M901">
            <v>429720</v>
          </cell>
          <cell r="N901">
            <v>433032</v>
          </cell>
          <cell r="S901">
            <v>433032</v>
          </cell>
          <cell r="T901">
            <v>431544</v>
          </cell>
          <cell r="U901">
            <v>426072</v>
          </cell>
          <cell r="V901">
            <v>433032</v>
          </cell>
          <cell r="W901">
            <v>432600</v>
          </cell>
          <cell r="X901">
            <v>436008</v>
          </cell>
          <cell r="Y901">
            <v>435480</v>
          </cell>
          <cell r="Z901">
            <v>437496</v>
          </cell>
          <cell r="AA901">
            <v>437496</v>
          </cell>
          <cell r="AB901">
            <v>432600</v>
          </cell>
          <cell r="AC901">
            <v>433032</v>
          </cell>
          <cell r="AD901">
            <v>429720</v>
          </cell>
        </row>
        <row r="902">
          <cell r="C902">
            <v>431544</v>
          </cell>
          <cell r="D902">
            <v>427896</v>
          </cell>
          <cell r="E902">
            <v>433032</v>
          </cell>
          <cell r="F902">
            <v>432600</v>
          </cell>
          <cell r="G902">
            <v>436008</v>
          </cell>
          <cell r="H902">
            <v>435480</v>
          </cell>
          <cell r="I902">
            <v>437496</v>
          </cell>
          <cell r="J902">
            <v>437496</v>
          </cell>
          <cell r="K902">
            <v>432600</v>
          </cell>
          <cell r="L902">
            <v>433032</v>
          </cell>
          <cell r="M902">
            <v>429720</v>
          </cell>
          <cell r="N902">
            <v>433032</v>
          </cell>
          <cell r="S902">
            <v>433032</v>
          </cell>
          <cell r="T902">
            <v>431544</v>
          </cell>
          <cell r="U902">
            <v>427896</v>
          </cell>
          <cell r="V902">
            <v>433032</v>
          </cell>
          <cell r="W902">
            <v>432600</v>
          </cell>
          <cell r="X902">
            <v>436008</v>
          </cell>
          <cell r="Y902">
            <v>435480</v>
          </cell>
          <cell r="Z902">
            <v>437496</v>
          </cell>
          <cell r="AA902">
            <v>437496</v>
          </cell>
          <cell r="AB902">
            <v>432600</v>
          </cell>
          <cell r="AC902">
            <v>433032</v>
          </cell>
          <cell r="AD902">
            <v>429720</v>
          </cell>
        </row>
        <row r="903">
          <cell r="C903">
            <v>431544</v>
          </cell>
          <cell r="D903">
            <v>426072</v>
          </cell>
          <cell r="E903">
            <v>433032</v>
          </cell>
          <cell r="F903">
            <v>432600</v>
          </cell>
          <cell r="G903">
            <v>436008</v>
          </cell>
          <cell r="H903">
            <v>435480</v>
          </cell>
          <cell r="I903">
            <v>437496</v>
          </cell>
          <cell r="J903">
            <v>437496</v>
          </cell>
          <cell r="K903">
            <v>432600</v>
          </cell>
          <cell r="L903">
            <v>433032</v>
          </cell>
          <cell r="M903">
            <v>429720</v>
          </cell>
          <cell r="N903">
            <v>433032</v>
          </cell>
          <cell r="S903">
            <v>433032</v>
          </cell>
          <cell r="T903">
            <v>431544</v>
          </cell>
          <cell r="U903">
            <v>426072</v>
          </cell>
          <cell r="V903">
            <v>433032</v>
          </cell>
          <cell r="W903">
            <v>432600</v>
          </cell>
          <cell r="X903">
            <v>436008</v>
          </cell>
          <cell r="Y903">
            <v>435480</v>
          </cell>
          <cell r="Z903">
            <v>437496</v>
          </cell>
          <cell r="AA903">
            <v>437496</v>
          </cell>
          <cell r="AB903">
            <v>432600</v>
          </cell>
          <cell r="AC903">
            <v>433032</v>
          </cell>
          <cell r="AD903">
            <v>429720</v>
          </cell>
        </row>
        <row r="904">
          <cell r="C904">
            <v>431544</v>
          </cell>
          <cell r="D904">
            <v>426072</v>
          </cell>
          <cell r="E904">
            <v>433032</v>
          </cell>
          <cell r="F904">
            <v>432600</v>
          </cell>
          <cell r="G904">
            <v>436008</v>
          </cell>
          <cell r="H904">
            <v>435480</v>
          </cell>
          <cell r="I904">
            <v>437496</v>
          </cell>
          <cell r="J904">
            <v>437496</v>
          </cell>
          <cell r="K904">
            <v>432600</v>
          </cell>
          <cell r="L904">
            <v>433032</v>
          </cell>
          <cell r="M904">
            <v>429720</v>
          </cell>
          <cell r="N904">
            <v>433032</v>
          </cell>
          <cell r="S904">
            <v>433032</v>
          </cell>
          <cell r="T904">
            <v>431544</v>
          </cell>
          <cell r="U904">
            <v>426072</v>
          </cell>
          <cell r="V904">
            <v>433032</v>
          </cell>
          <cell r="W904">
            <v>432600</v>
          </cell>
          <cell r="X904">
            <v>436008</v>
          </cell>
          <cell r="Y904">
            <v>435480</v>
          </cell>
          <cell r="Z904">
            <v>437496</v>
          </cell>
          <cell r="AA904">
            <v>437496</v>
          </cell>
          <cell r="AB904">
            <v>432600</v>
          </cell>
          <cell r="AC904">
            <v>433032</v>
          </cell>
          <cell r="AD904">
            <v>429720</v>
          </cell>
        </row>
        <row r="905">
          <cell r="C905">
            <v>431544</v>
          </cell>
          <cell r="D905">
            <v>426072</v>
          </cell>
          <cell r="E905">
            <v>433032</v>
          </cell>
          <cell r="F905">
            <v>432600</v>
          </cell>
          <cell r="G905">
            <v>436008</v>
          </cell>
          <cell r="H905">
            <v>435480</v>
          </cell>
          <cell r="I905">
            <v>437496</v>
          </cell>
          <cell r="J905">
            <v>437496</v>
          </cell>
          <cell r="K905">
            <v>432600</v>
          </cell>
          <cell r="L905">
            <v>433032</v>
          </cell>
          <cell r="M905">
            <v>429720</v>
          </cell>
          <cell r="N905">
            <v>433032</v>
          </cell>
          <cell r="S905">
            <v>433032</v>
          </cell>
          <cell r="T905">
            <v>431544</v>
          </cell>
          <cell r="U905">
            <v>426072</v>
          </cell>
          <cell r="V905">
            <v>433032</v>
          </cell>
          <cell r="W905">
            <v>432600</v>
          </cell>
          <cell r="X905">
            <v>436008</v>
          </cell>
          <cell r="Y905">
            <v>435480</v>
          </cell>
          <cell r="Z905">
            <v>437496</v>
          </cell>
          <cell r="AA905">
            <v>437496</v>
          </cell>
          <cell r="AB905">
            <v>432600</v>
          </cell>
          <cell r="AC905">
            <v>433032</v>
          </cell>
          <cell r="AD905">
            <v>429720</v>
          </cell>
        </row>
        <row r="906">
          <cell r="C906">
            <v>431544</v>
          </cell>
          <cell r="D906">
            <v>427896</v>
          </cell>
          <cell r="E906">
            <v>433032</v>
          </cell>
          <cell r="F906">
            <v>432600</v>
          </cell>
          <cell r="G906">
            <v>436008</v>
          </cell>
          <cell r="H906">
            <v>435480</v>
          </cell>
          <cell r="I906">
            <v>437496</v>
          </cell>
          <cell r="J906">
            <v>437496</v>
          </cell>
          <cell r="K906">
            <v>432600</v>
          </cell>
          <cell r="L906">
            <v>433032</v>
          </cell>
          <cell r="M906">
            <v>429720</v>
          </cell>
          <cell r="N906">
            <v>433032</v>
          </cell>
          <cell r="S906">
            <v>433032</v>
          </cell>
          <cell r="T906">
            <v>431544</v>
          </cell>
          <cell r="U906">
            <v>427896</v>
          </cell>
          <cell r="V906">
            <v>433032</v>
          </cell>
          <cell r="W906">
            <v>432600</v>
          </cell>
          <cell r="X906">
            <v>436008</v>
          </cell>
          <cell r="Y906">
            <v>435480</v>
          </cell>
          <cell r="Z906">
            <v>437496</v>
          </cell>
          <cell r="AA906">
            <v>437496</v>
          </cell>
          <cell r="AB906">
            <v>432600</v>
          </cell>
          <cell r="AC906">
            <v>433032</v>
          </cell>
          <cell r="AD906">
            <v>429720</v>
          </cell>
        </row>
        <row r="907">
          <cell r="C907">
            <v>431544</v>
          </cell>
          <cell r="D907">
            <v>426072</v>
          </cell>
          <cell r="E907">
            <v>433032</v>
          </cell>
          <cell r="F907">
            <v>432600</v>
          </cell>
          <cell r="G907">
            <v>436008</v>
          </cell>
          <cell r="H907">
            <v>435480</v>
          </cell>
          <cell r="I907">
            <v>437496</v>
          </cell>
          <cell r="J907">
            <v>437496</v>
          </cell>
          <cell r="K907">
            <v>432600</v>
          </cell>
          <cell r="L907">
            <v>433032</v>
          </cell>
          <cell r="M907">
            <v>429720</v>
          </cell>
          <cell r="N907">
            <v>433032</v>
          </cell>
          <cell r="S907">
            <v>433032</v>
          </cell>
          <cell r="T907">
            <v>431544</v>
          </cell>
          <cell r="U907">
            <v>426072</v>
          </cell>
          <cell r="V907">
            <v>433032</v>
          </cell>
          <cell r="W907">
            <v>432600</v>
          </cell>
          <cell r="X907">
            <v>436008</v>
          </cell>
          <cell r="Y907">
            <v>435480</v>
          </cell>
          <cell r="Z907">
            <v>437496</v>
          </cell>
          <cell r="AA907">
            <v>437496</v>
          </cell>
          <cell r="AB907">
            <v>432600</v>
          </cell>
          <cell r="AC907">
            <v>433032</v>
          </cell>
          <cell r="AD907">
            <v>429720</v>
          </cell>
        </row>
        <row r="908">
          <cell r="C908">
            <v>431544</v>
          </cell>
          <cell r="D908">
            <v>426072</v>
          </cell>
          <cell r="E908">
            <v>433032</v>
          </cell>
          <cell r="F908">
            <v>432600</v>
          </cell>
          <cell r="G908">
            <v>436008</v>
          </cell>
          <cell r="H908">
            <v>435480</v>
          </cell>
          <cell r="I908">
            <v>437496</v>
          </cell>
          <cell r="J908">
            <v>437496</v>
          </cell>
          <cell r="K908">
            <v>432600</v>
          </cell>
          <cell r="L908">
            <v>433032</v>
          </cell>
          <cell r="M908">
            <v>429720</v>
          </cell>
          <cell r="N908">
            <v>433032</v>
          </cell>
          <cell r="S908">
            <v>433032</v>
          </cell>
          <cell r="T908">
            <v>431544</v>
          </cell>
          <cell r="U908">
            <v>426072</v>
          </cell>
          <cell r="V908">
            <v>433032</v>
          </cell>
          <cell r="W908">
            <v>432600</v>
          </cell>
          <cell r="X908">
            <v>436008</v>
          </cell>
          <cell r="Y908">
            <v>435480</v>
          </cell>
          <cell r="Z908">
            <v>437496</v>
          </cell>
          <cell r="AA908">
            <v>437496</v>
          </cell>
          <cell r="AB908">
            <v>432600</v>
          </cell>
          <cell r="AC908">
            <v>433032</v>
          </cell>
          <cell r="AD908">
            <v>429720</v>
          </cell>
        </row>
        <row r="909">
          <cell r="C909">
            <v>431544</v>
          </cell>
          <cell r="D909">
            <v>426072</v>
          </cell>
          <cell r="E909">
            <v>433032</v>
          </cell>
          <cell r="F909">
            <v>432600</v>
          </cell>
          <cell r="G909">
            <v>436008</v>
          </cell>
          <cell r="H909">
            <v>435480</v>
          </cell>
          <cell r="I909">
            <v>437496</v>
          </cell>
          <cell r="J909">
            <v>437496</v>
          </cell>
          <cell r="K909">
            <v>432600</v>
          </cell>
          <cell r="L909">
            <v>433032</v>
          </cell>
          <cell r="M909">
            <v>429720</v>
          </cell>
          <cell r="N909">
            <v>433032</v>
          </cell>
          <cell r="S909">
            <v>433032</v>
          </cell>
          <cell r="T909">
            <v>431544</v>
          </cell>
          <cell r="U909">
            <v>426072</v>
          </cell>
          <cell r="V909">
            <v>433032</v>
          </cell>
          <cell r="W909">
            <v>432600</v>
          </cell>
          <cell r="X909">
            <v>436008</v>
          </cell>
          <cell r="Y909">
            <v>435480</v>
          </cell>
          <cell r="Z909">
            <v>437496</v>
          </cell>
          <cell r="AA909">
            <v>437496</v>
          </cell>
          <cell r="AB909">
            <v>432600</v>
          </cell>
          <cell r="AC909">
            <v>433032</v>
          </cell>
          <cell r="AD909">
            <v>429720</v>
          </cell>
        </row>
        <row r="910">
          <cell r="C910">
            <v>431544</v>
          </cell>
          <cell r="D910">
            <v>427896</v>
          </cell>
          <cell r="E910">
            <v>433032</v>
          </cell>
          <cell r="F910">
            <v>432600</v>
          </cell>
          <cell r="G910">
            <v>436008</v>
          </cell>
          <cell r="H910">
            <v>435480</v>
          </cell>
          <cell r="I910">
            <v>437496</v>
          </cell>
          <cell r="J910">
            <v>437496</v>
          </cell>
          <cell r="K910">
            <v>432600</v>
          </cell>
          <cell r="L910">
            <v>433032</v>
          </cell>
          <cell r="M910">
            <v>429720</v>
          </cell>
          <cell r="N910">
            <v>433032</v>
          </cell>
          <cell r="S910">
            <v>433032</v>
          </cell>
          <cell r="T910">
            <v>431544</v>
          </cell>
          <cell r="U910">
            <v>427896</v>
          </cell>
          <cell r="V910">
            <v>433032</v>
          </cell>
          <cell r="W910">
            <v>432600</v>
          </cell>
          <cell r="X910">
            <v>436008</v>
          </cell>
          <cell r="Y910">
            <v>435480</v>
          </cell>
          <cell r="Z910">
            <v>437496</v>
          </cell>
          <cell r="AA910">
            <v>437496</v>
          </cell>
          <cell r="AB910">
            <v>432600</v>
          </cell>
          <cell r="AC910">
            <v>433032</v>
          </cell>
          <cell r="AD910">
            <v>429720</v>
          </cell>
        </row>
        <row r="911">
          <cell r="S911">
            <v>433032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C923">
            <v>95095</v>
          </cell>
          <cell r="D923">
            <v>94765</v>
          </cell>
          <cell r="E923">
            <v>95480</v>
          </cell>
          <cell r="F923">
            <v>95520</v>
          </cell>
          <cell r="G923">
            <v>95680</v>
          </cell>
          <cell r="H923">
            <v>95525</v>
          </cell>
          <cell r="I923">
            <v>95705</v>
          </cell>
          <cell r="J923">
            <v>95670</v>
          </cell>
          <cell r="K923">
            <v>94730</v>
          </cell>
          <cell r="L923">
            <v>94055</v>
          </cell>
          <cell r="M923">
            <v>93920</v>
          </cell>
          <cell r="N923">
            <v>94890</v>
          </cell>
          <cell r="S923">
            <v>0</v>
          </cell>
          <cell r="T923">
            <v>95095</v>
          </cell>
          <cell r="U923">
            <v>94765</v>
          </cell>
          <cell r="V923">
            <v>95480</v>
          </cell>
          <cell r="W923">
            <v>95520</v>
          </cell>
          <cell r="X923">
            <v>95680</v>
          </cell>
          <cell r="Y923">
            <v>95525</v>
          </cell>
          <cell r="Z923">
            <v>95705</v>
          </cell>
          <cell r="AA923">
            <v>95670</v>
          </cell>
          <cell r="AB923">
            <v>94730</v>
          </cell>
          <cell r="AC923">
            <v>94055</v>
          </cell>
          <cell r="AD923">
            <v>93920</v>
          </cell>
        </row>
        <row r="924">
          <cell r="C924">
            <v>95095</v>
          </cell>
          <cell r="D924">
            <v>94765</v>
          </cell>
          <cell r="E924">
            <v>95480</v>
          </cell>
          <cell r="F924">
            <v>95520</v>
          </cell>
          <cell r="G924">
            <v>95680</v>
          </cell>
          <cell r="H924">
            <v>95525</v>
          </cell>
          <cell r="I924">
            <v>95705</v>
          </cell>
          <cell r="J924">
            <v>95670</v>
          </cell>
          <cell r="K924">
            <v>94730</v>
          </cell>
          <cell r="L924">
            <v>94055</v>
          </cell>
          <cell r="M924">
            <v>93920</v>
          </cell>
          <cell r="N924">
            <v>94890</v>
          </cell>
          <cell r="S924">
            <v>94890</v>
          </cell>
          <cell r="T924">
            <v>95095</v>
          </cell>
          <cell r="U924">
            <v>94765</v>
          </cell>
          <cell r="V924">
            <v>95480</v>
          </cell>
          <cell r="W924">
            <v>95520</v>
          </cell>
          <cell r="X924">
            <v>95680</v>
          </cell>
          <cell r="Y924">
            <v>95525</v>
          </cell>
          <cell r="Z924">
            <v>95705</v>
          </cell>
          <cell r="AA924">
            <v>95670</v>
          </cell>
          <cell r="AB924">
            <v>94730</v>
          </cell>
          <cell r="AC924">
            <v>94055</v>
          </cell>
          <cell r="AD924">
            <v>93920</v>
          </cell>
        </row>
        <row r="925">
          <cell r="C925">
            <v>95095</v>
          </cell>
          <cell r="D925">
            <v>94765</v>
          </cell>
          <cell r="E925">
            <v>95480</v>
          </cell>
          <cell r="F925">
            <v>95520</v>
          </cell>
          <cell r="G925">
            <v>95680</v>
          </cell>
          <cell r="H925">
            <v>95525</v>
          </cell>
          <cell r="I925">
            <v>95705</v>
          </cell>
          <cell r="J925">
            <v>95670</v>
          </cell>
          <cell r="K925">
            <v>94730</v>
          </cell>
          <cell r="L925">
            <v>94055</v>
          </cell>
          <cell r="M925">
            <v>93920</v>
          </cell>
          <cell r="N925">
            <v>94890</v>
          </cell>
          <cell r="S925">
            <v>94890</v>
          </cell>
          <cell r="T925">
            <v>95095</v>
          </cell>
          <cell r="U925">
            <v>94765</v>
          </cell>
          <cell r="V925">
            <v>95480</v>
          </cell>
          <cell r="W925">
            <v>95520</v>
          </cell>
          <cell r="X925">
            <v>95680</v>
          </cell>
          <cell r="Y925">
            <v>95525</v>
          </cell>
          <cell r="Z925">
            <v>95705</v>
          </cell>
          <cell r="AA925">
            <v>95670</v>
          </cell>
          <cell r="AB925">
            <v>94730</v>
          </cell>
          <cell r="AC925">
            <v>94055</v>
          </cell>
          <cell r="AD925">
            <v>93920</v>
          </cell>
        </row>
        <row r="926">
          <cell r="C926">
            <v>103105</v>
          </cell>
          <cell r="D926">
            <v>102929</v>
          </cell>
          <cell r="E926">
            <v>103528</v>
          </cell>
          <cell r="F926">
            <v>103572</v>
          </cell>
          <cell r="G926">
            <v>103748</v>
          </cell>
          <cell r="H926">
            <v>103578</v>
          </cell>
          <cell r="I926">
            <v>103776</v>
          </cell>
          <cell r="J926">
            <v>103737</v>
          </cell>
          <cell r="K926">
            <v>102703</v>
          </cell>
          <cell r="L926">
            <v>101961</v>
          </cell>
          <cell r="M926">
            <v>101812</v>
          </cell>
          <cell r="N926">
            <v>102879</v>
          </cell>
          <cell r="S926">
            <v>94890</v>
          </cell>
          <cell r="T926">
            <v>103105</v>
          </cell>
          <cell r="U926">
            <v>102929</v>
          </cell>
          <cell r="V926">
            <v>103528</v>
          </cell>
          <cell r="W926">
            <v>103572</v>
          </cell>
          <cell r="X926">
            <v>103748</v>
          </cell>
          <cell r="Y926">
            <v>103578</v>
          </cell>
          <cell r="Z926">
            <v>103776</v>
          </cell>
          <cell r="AA926">
            <v>103737</v>
          </cell>
          <cell r="AB926">
            <v>102703</v>
          </cell>
          <cell r="AC926">
            <v>101961</v>
          </cell>
          <cell r="AD926">
            <v>101812</v>
          </cell>
        </row>
        <row r="927">
          <cell r="C927">
            <v>103105</v>
          </cell>
          <cell r="D927">
            <v>102742</v>
          </cell>
          <cell r="E927">
            <v>103528</v>
          </cell>
          <cell r="F927">
            <v>103572</v>
          </cell>
          <cell r="G927">
            <v>103748</v>
          </cell>
          <cell r="H927">
            <v>103578</v>
          </cell>
          <cell r="I927">
            <v>103776</v>
          </cell>
          <cell r="J927">
            <v>103737</v>
          </cell>
          <cell r="K927">
            <v>102703</v>
          </cell>
          <cell r="L927">
            <v>101961</v>
          </cell>
          <cell r="M927">
            <v>101812</v>
          </cell>
          <cell r="N927">
            <v>102879</v>
          </cell>
          <cell r="S927">
            <v>102879</v>
          </cell>
          <cell r="T927">
            <v>103105</v>
          </cell>
          <cell r="U927">
            <v>102742</v>
          </cell>
          <cell r="V927">
            <v>103528</v>
          </cell>
          <cell r="W927">
            <v>103572</v>
          </cell>
          <cell r="X927">
            <v>103748</v>
          </cell>
          <cell r="Y927">
            <v>103578</v>
          </cell>
          <cell r="Z927">
            <v>103776</v>
          </cell>
          <cell r="AA927">
            <v>103737</v>
          </cell>
          <cell r="AB927">
            <v>102703</v>
          </cell>
          <cell r="AC927">
            <v>101961</v>
          </cell>
          <cell r="AD927">
            <v>101812</v>
          </cell>
        </row>
        <row r="928">
          <cell r="C928">
            <v>103105</v>
          </cell>
          <cell r="D928">
            <v>102742</v>
          </cell>
          <cell r="E928">
            <v>103528</v>
          </cell>
          <cell r="F928">
            <v>103572</v>
          </cell>
          <cell r="G928">
            <v>103748</v>
          </cell>
          <cell r="H928">
            <v>103578</v>
          </cell>
          <cell r="I928">
            <v>103776</v>
          </cell>
          <cell r="J928">
            <v>103737</v>
          </cell>
          <cell r="K928">
            <v>102703</v>
          </cell>
          <cell r="L928">
            <v>101961</v>
          </cell>
          <cell r="M928">
            <v>101812</v>
          </cell>
          <cell r="N928">
            <v>102879</v>
          </cell>
          <cell r="S928">
            <v>102879</v>
          </cell>
          <cell r="T928">
            <v>103105</v>
          </cell>
          <cell r="U928">
            <v>102742</v>
          </cell>
          <cell r="V928">
            <v>103528</v>
          </cell>
          <cell r="W928">
            <v>103572</v>
          </cell>
          <cell r="X928">
            <v>103748</v>
          </cell>
          <cell r="Y928">
            <v>103578</v>
          </cell>
          <cell r="Z928">
            <v>103776</v>
          </cell>
          <cell r="AA928">
            <v>103737</v>
          </cell>
          <cell r="AB928">
            <v>102703</v>
          </cell>
          <cell r="AC928">
            <v>101961</v>
          </cell>
          <cell r="AD928">
            <v>101812</v>
          </cell>
        </row>
        <row r="929">
          <cell r="C929">
            <v>111114</v>
          </cell>
          <cell r="D929">
            <v>110718</v>
          </cell>
          <cell r="E929">
            <v>111576</v>
          </cell>
          <cell r="F929">
            <v>111624</v>
          </cell>
          <cell r="G929">
            <v>111816</v>
          </cell>
          <cell r="H929">
            <v>111630</v>
          </cell>
          <cell r="I929">
            <v>111846</v>
          </cell>
          <cell r="J929">
            <v>111804</v>
          </cell>
          <cell r="K929">
            <v>110676</v>
          </cell>
          <cell r="L929">
            <v>109866</v>
          </cell>
          <cell r="M929">
            <v>109704</v>
          </cell>
          <cell r="N929">
            <v>110868</v>
          </cell>
          <cell r="S929">
            <v>102879</v>
          </cell>
          <cell r="T929">
            <v>111114</v>
          </cell>
          <cell r="U929">
            <v>110718</v>
          </cell>
          <cell r="V929">
            <v>111576</v>
          </cell>
          <cell r="W929">
            <v>111624</v>
          </cell>
          <cell r="X929">
            <v>111816</v>
          </cell>
          <cell r="Y929">
            <v>111630</v>
          </cell>
          <cell r="Z929">
            <v>111846</v>
          </cell>
          <cell r="AA929">
            <v>111804</v>
          </cell>
          <cell r="AB929">
            <v>110676</v>
          </cell>
          <cell r="AC929">
            <v>109866</v>
          </cell>
          <cell r="AD929">
            <v>109704</v>
          </cell>
        </row>
        <row r="930">
          <cell r="C930">
            <v>111114</v>
          </cell>
          <cell r="D930">
            <v>110922</v>
          </cell>
          <cell r="E930">
            <v>111576</v>
          </cell>
          <cell r="F930">
            <v>111624</v>
          </cell>
          <cell r="G930">
            <v>111816</v>
          </cell>
          <cell r="H930">
            <v>111630</v>
          </cell>
          <cell r="I930">
            <v>111846</v>
          </cell>
          <cell r="J930">
            <v>111804</v>
          </cell>
          <cell r="K930">
            <v>110676</v>
          </cell>
          <cell r="L930">
            <v>109866</v>
          </cell>
          <cell r="M930">
            <v>109704</v>
          </cell>
          <cell r="N930">
            <v>110868</v>
          </cell>
          <cell r="S930">
            <v>110868</v>
          </cell>
          <cell r="T930">
            <v>111114</v>
          </cell>
          <cell r="U930">
            <v>110922</v>
          </cell>
          <cell r="V930">
            <v>111576</v>
          </cell>
          <cell r="W930">
            <v>111624</v>
          </cell>
          <cell r="X930">
            <v>111816</v>
          </cell>
          <cell r="Y930">
            <v>111630</v>
          </cell>
          <cell r="Z930">
            <v>111846</v>
          </cell>
          <cell r="AA930">
            <v>111804</v>
          </cell>
          <cell r="AB930">
            <v>110676</v>
          </cell>
          <cell r="AC930">
            <v>109866</v>
          </cell>
          <cell r="AD930">
            <v>109704</v>
          </cell>
        </row>
        <row r="931">
          <cell r="C931">
            <v>111114</v>
          </cell>
          <cell r="D931">
            <v>110718</v>
          </cell>
          <cell r="E931">
            <v>111576</v>
          </cell>
          <cell r="F931">
            <v>111624</v>
          </cell>
          <cell r="G931">
            <v>111816</v>
          </cell>
          <cell r="H931">
            <v>111630</v>
          </cell>
          <cell r="I931">
            <v>111846</v>
          </cell>
          <cell r="J931">
            <v>111804</v>
          </cell>
          <cell r="K931">
            <v>110676</v>
          </cell>
          <cell r="L931">
            <v>109866</v>
          </cell>
          <cell r="M931">
            <v>109704</v>
          </cell>
          <cell r="N931">
            <v>110868</v>
          </cell>
          <cell r="S931">
            <v>110868</v>
          </cell>
          <cell r="T931">
            <v>111114</v>
          </cell>
          <cell r="U931">
            <v>110718</v>
          </cell>
          <cell r="V931">
            <v>111576</v>
          </cell>
          <cell r="W931">
            <v>111624</v>
          </cell>
          <cell r="X931">
            <v>111816</v>
          </cell>
          <cell r="Y931">
            <v>111630</v>
          </cell>
          <cell r="Z931">
            <v>111846</v>
          </cell>
          <cell r="AA931">
            <v>111804</v>
          </cell>
          <cell r="AB931">
            <v>110676</v>
          </cell>
          <cell r="AC931">
            <v>109866</v>
          </cell>
          <cell r="AD931">
            <v>109704</v>
          </cell>
        </row>
        <row r="932">
          <cell r="C932">
            <v>111114</v>
          </cell>
          <cell r="D932">
            <v>110718</v>
          </cell>
          <cell r="E932">
            <v>111576</v>
          </cell>
          <cell r="F932">
            <v>111624</v>
          </cell>
          <cell r="G932">
            <v>111816</v>
          </cell>
          <cell r="H932">
            <v>111630</v>
          </cell>
          <cell r="I932">
            <v>111846</v>
          </cell>
          <cell r="J932">
            <v>111804</v>
          </cell>
          <cell r="K932">
            <v>110676</v>
          </cell>
          <cell r="L932">
            <v>109866</v>
          </cell>
          <cell r="M932">
            <v>109704</v>
          </cell>
          <cell r="N932">
            <v>110868</v>
          </cell>
          <cell r="S932">
            <v>110868</v>
          </cell>
          <cell r="T932">
            <v>111114</v>
          </cell>
          <cell r="U932">
            <v>110718</v>
          </cell>
          <cell r="V932">
            <v>111576</v>
          </cell>
          <cell r="W932">
            <v>111624</v>
          </cell>
          <cell r="X932">
            <v>111816</v>
          </cell>
          <cell r="Y932">
            <v>111630</v>
          </cell>
          <cell r="Z932">
            <v>111846</v>
          </cell>
          <cell r="AA932">
            <v>111804</v>
          </cell>
          <cell r="AB932">
            <v>110676</v>
          </cell>
          <cell r="AC932">
            <v>109866</v>
          </cell>
          <cell r="AD932">
            <v>109704</v>
          </cell>
        </row>
        <row r="933">
          <cell r="C933">
            <v>111114</v>
          </cell>
          <cell r="D933">
            <v>110718</v>
          </cell>
          <cell r="E933">
            <v>111576</v>
          </cell>
          <cell r="F933">
            <v>111624</v>
          </cell>
          <cell r="G933">
            <v>111816</v>
          </cell>
          <cell r="H933">
            <v>111630</v>
          </cell>
          <cell r="I933">
            <v>111846</v>
          </cell>
          <cell r="J933">
            <v>111804</v>
          </cell>
          <cell r="K933">
            <v>110676</v>
          </cell>
          <cell r="L933">
            <v>109866</v>
          </cell>
          <cell r="M933">
            <v>109704</v>
          </cell>
          <cell r="N933">
            <v>110868</v>
          </cell>
          <cell r="S933">
            <v>110868</v>
          </cell>
          <cell r="T933">
            <v>111114</v>
          </cell>
          <cell r="U933">
            <v>110718</v>
          </cell>
          <cell r="V933">
            <v>111576</v>
          </cell>
          <cell r="W933">
            <v>111624</v>
          </cell>
          <cell r="X933">
            <v>111816</v>
          </cell>
          <cell r="Y933">
            <v>111630</v>
          </cell>
          <cell r="Z933">
            <v>111846</v>
          </cell>
          <cell r="AA933">
            <v>111804</v>
          </cell>
          <cell r="AB933">
            <v>110676</v>
          </cell>
          <cell r="AC933">
            <v>109866</v>
          </cell>
          <cell r="AD933">
            <v>109704</v>
          </cell>
        </row>
        <row r="934">
          <cell r="C934">
            <v>111114</v>
          </cell>
          <cell r="D934">
            <v>110922</v>
          </cell>
          <cell r="E934">
            <v>111576</v>
          </cell>
          <cell r="F934">
            <v>111624</v>
          </cell>
          <cell r="G934">
            <v>111816</v>
          </cell>
          <cell r="H934">
            <v>111630</v>
          </cell>
          <cell r="I934">
            <v>111846</v>
          </cell>
          <cell r="J934">
            <v>111804</v>
          </cell>
          <cell r="K934">
            <v>110676</v>
          </cell>
          <cell r="L934">
            <v>109866</v>
          </cell>
          <cell r="M934">
            <v>109704</v>
          </cell>
          <cell r="N934">
            <v>110868</v>
          </cell>
          <cell r="S934">
            <v>110868</v>
          </cell>
          <cell r="T934">
            <v>111114</v>
          </cell>
          <cell r="U934">
            <v>110922</v>
          </cell>
          <cell r="V934">
            <v>111576</v>
          </cell>
          <cell r="W934">
            <v>111624</v>
          </cell>
          <cell r="X934">
            <v>111816</v>
          </cell>
          <cell r="Y934">
            <v>111630</v>
          </cell>
          <cell r="Z934">
            <v>111846</v>
          </cell>
          <cell r="AA934">
            <v>111804</v>
          </cell>
          <cell r="AB934">
            <v>110676</v>
          </cell>
          <cell r="AC934">
            <v>109866</v>
          </cell>
          <cell r="AD934">
            <v>109704</v>
          </cell>
        </row>
        <row r="935">
          <cell r="C935">
            <v>111114</v>
          </cell>
          <cell r="D935">
            <v>110718</v>
          </cell>
          <cell r="E935">
            <v>111576</v>
          </cell>
          <cell r="F935">
            <v>111624</v>
          </cell>
          <cell r="G935">
            <v>111816</v>
          </cell>
          <cell r="H935">
            <v>111630</v>
          </cell>
          <cell r="I935">
            <v>111846</v>
          </cell>
          <cell r="J935">
            <v>111804</v>
          </cell>
          <cell r="K935">
            <v>110676</v>
          </cell>
          <cell r="L935">
            <v>109866</v>
          </cell>
          <cell r="M935">
            <v>109704</v>
          </cell>
          <cell r="N935">
            <v>110868</v>
          </cell>
          <cell r="S935">
            <v>110868</v>
          </cell>
          <cell r="T935">
            <v>111114</v>
          </cell>
          <cell r="U935">
            <v>110718</v>
          </cell>
          <cell r="V935">
            <v>111576</v>
          </cell>
          <cell r="W935">
            <v>111624</v>
          </cell>
          <cell r="X935">
            <v>111816</v>
          </cell>
          <cell r="Y935">
            <v>111630</v>
          </cell>
          <cell r="Z935">
            <v>111846</v>
          </cell>
          <cell r="AA935">
            <v>111804</v>
          </cell>
          <cell r="AB935">
            <v>110676</v>
          </cell>
          <cell r="AC935">
            <v>109866</v>
          </cell>
          <cell r="AD935">
            <v>109704</v>
          </cell>
        </row>
        <row r="936">
          <cell r="C936">
            <v>111114</v>
          </cell>
          <cell r="D936">
            <v>110718</v>
          </cell>
          <cell r="E936">
            <v>111576</v>
          </cell>
          <cell r="F936">
            <v>111624</v>
          </cell>
          <cell r="G936">
            <v>111816</v>
          </cell>
          <cell r="H936">
            <v>111630</v>
          </cell>
          <cell r="I936">
            <v>111846</v>
          </cell>
          <cell r="J936">
            <v>111804</v>
          </cell>
          <cell r="K936">
            <v>110676</v>
          </cell>
          <cell r="L936">
            <v>109866</v>
          </cell>
          <cell r="M936">
            <v>109704</v>
          </cell>
          <cell r="N936">
            <v>110868</v>
          </cell>
          <cell r="S936">
            <v>110868</v>
          </cell>
          <cell r="T936">
            <v>111114</v>
          </cell>
          <cell r="U936">
            <v>110718</v>
          </cell>
          <cell r="V936">
            <v>111576</v>
          </cell>
          <cell r="W936">
            <v>111624</v>
          </cell>
          <cell r="X936">
            <v>111816</v>
          </cell>
          <cell r="Y936">
            <v>111630</v>
          </cell>
          <cell r="Z936">
            <v>111846</v>
          </cell>
          <cell r="AA936">
            <v>111804</v>
          </cell>
          <cell r="AB936">
            <v>110676</v>
          </cell>
          <cell r="AC936">
            <v>109866</v>
          </cell>
          <cell r="AD936">
            <v>109704</v>
          </cell>
        </row>
        <row r="937">
          <cell r="C937">
            <v>111114</v>
          </cell>
          <cell r="D937">
            <v>110718</v>
          </cell>
          <cell r="E937">
            <v>111576</v>
          </cell>
          <cell r="F937">
            <v>111624</v>
          </cell>
          <cell r="G937">
            <v>111816</v>
          </cell>
          <cell r="H937">
            <v>111630</v>
          </cell>
          <cell r="I937">
            <v>111846</v>
          </cell>
          <cell r="J937">
            <v>111804</v>
          </cell>
          <cell r="K937">
            <v>110676</v>
          </cell>
          <cell r="L937">
            <v>109866</v>
          </cell>
          <cell r="M937">
            <v>109704</v>
          </cell>
          <cell r="N937">
            <v>110868</v>
          </cell>
          <cell r="S937">
            <v>110868</v>
          </cell>
          <cell r="T937">
            <v>111114</v>
          </cell>
          <cell r="U937">
            <v>110718</v>
          </cell>
          <cell r="V937">
            <v>111576</v>
          </cell>
          <cell r="W937">
            <v>111624</v>
          </cell>
          <cell r="X937">
            <v>111816</v>
          </cell>
          <cell r="Y937">
            <v>111630</v>
          </cell>
          <cell r="Z937">
            <v>111846</v>
          </cell>
          <cell r="AA937">
            <v>111804</v>
          </cell>
          <cell r="AB937">
            <v>110676</v>
          </cell>
          <cell r="AC937">
            <v>109866</v>
          </cell>
          <cell r="AD937">
            <v>109704</v>
          </cell>
        </row>
        <row r="938">
          <cell r="C938">
            <v>111114</v>
          </cell>
          <cell r="D938">
            <v>110922</v>
          </cell>
          <cell r="E938">
            <v>111576</v>
          </cell>
          <cell r="F938">
            <v>111624</v>
          </cell>
          <cell r="G938">
            <v>111816</v>
          </cell>
          <cell r="H938">
            <v>111630</v>
          </cell>
          <cell r="I938">
            <v>111846</v>
          </cell>
          <cell r="J938">
            <v>111804</v>
          </cell>
          <cell r="K938">
            <v>110676</v>
          </cell>
          <cell r="L938">
            <v>109866</v>
          </cell>
          <cell r="M938">
            <v>109704</v>
          </cell>
          <cell r="N938">
            <v>110868</v>
          </cell>
          <cell r="S938">
            <v>110868</v>
          </cell>
          <cell r="T938">
            <v>111114</v>
          </cell>
          <cell r="U938">
            <v>110922</v>
          </cell>
          <cell r="V938">
            <v>111576</v>
          </cell>
          <cell r="W938">
            <v>111624</v>
          </cell>
          <cell r="X938">
            <v>111816</v>
          </cell>
          <cell r="Y938">
            <v>111630</v>
          </cell>
          <cell r="Z938">
            <v>111846</v>
          </cell>
          <cell r="AA938">
            <v>111804</v>
          </cell>
          <cell r="AB938">
            <v>110676</v>
          </cell>
          <cell r="AC938">
            <v>109866</v>
          </cell>
          <cell r="AD938">
            <v>109704</v>
          </cell>
        </row>
        <row r="939">
          <cell r="C939">
            <v>111114</v>
          </cell>
          <cell r="D939">
            <v>110718</v>
          </cell>
          <cell r="E939">
            <v>111576</v>
          </cell>
          <cell r="F939">
            <v>111624</v>
          </cell>
          <cell r="G939">
            <v>111816</v>
          </cell>
          <cell r="H939">
            <v>111630</v>
          </cell>
          <cell r="I939">
            <v>111846</v>
          </cell>
          <cell r="J939">
            <v>111804</v>
          </cell>
          <cell r="K939">
            <v>110676</v>
          </cell>
          <cell r="L939">
            <v>109866</v>
          </cell>
          <cell r="M939">
            <v>109704</v>
          </cell>
          <cell r="N939">
            <v>110868</v>
          </cell>
          <cell r="S939">
            <v>110868</v>
          </cell>
          <cell r="T939">
            <v>111114</v>
          </cell>
          <cell r="U939">
            <v>110718</v>
          </cell>
          <cell r="V939">
            <v>111576</v>
          </cell>
          <cell r="W939">
            <v>111624</v>
          </cell>
          <cell r="X939">
            <v>111816</v>
          </cell>
          <cell r="Y939">
            <v>111630</v>
          </cell>
          <cell r="Z939">
            <v>111846</v>
          </cell>
          <cell r="AA939">
            <v>111804</v>
          </cell>
          <cell r="AB939">
            <v>110676</v>
          </cell>
          <cell r="AC939">
            <v>109866</v>
          </cell>
          <cell r="AD939">
            <v>109704</v>
          </cell>
        </row>
        <row r="940">
          <cell r="C940">
            <v>111114</v>
          </cell>
          <cell r="D940">
            <v>110718</v>
          </cell>
          <cell r="E940">
            <v>111576</v>
          </cell>
          <cell r="F940">
            <v>111624</v>
          </cell>
          <cell r="G940">
            <v>111816</v>
          </cell>
          <cell r="H940">
            <v>111630</v>
          </cell>
          <cell r="I940">
            <v>111846</v>
          </cell>
          <cell r="J940">
            <v>111804</v>
          </cell>
          <cell r="K940">
            <v>110676</v>
          </cell>
          <cell r="L940">
            <v>109866</v>
          </cell>
          <cell r="M940">
            <v>109704</v>
          </cell>
          <cell r="N940">
            <v>110868</v>
          </cell>
          <cell r="S940">
            <v>110868</v>
          </cell>
          <cell r="T940">
            <v>111114</v>
          </cell>
          <cell r="U940">
            <v>110718</v>
          </cell>
          <cell r="V940">
            <v>111576</v>
          </cell>
          <cell r="W940">
            <v>111624</v>
          </cell>
          <cell r="X940">
            <v>111816</v>
          </cell>
          <cell r="Y940">
            <v>111630</v>
          </cell>
          <cell r="Z940">
            <v>111846</v>
          </cell>
          <cell r="AA940">
            <v>111804</v>
          </cell>
          <cell r="AB940">
            <v>110676</v>
          </cell>
          <cell r="AC940">
            <v>109866</v>
          </cell>
          <cell r="AD940">
            <v>109704</v>
          </cell>
        </row>
        <row r="941">
          <cell r="C941">
            <v>111114</v>
          </cell>
          <cell r="D941">
            <v>110718</v>
          </cell>
          <cell r="E941">
            <v>111576</v>
          </cell>
          <cell r="F941">
            <v>111624</v>
          </cell>
          <cell r="G941">
            <v>111816</v>
          </cell>
          <cell r="H941">
            <v>111630</v>
          </cell>
          <cell r="I941">
            <v>111846</v>
          </cell>
          <cell r="J941">
            <v>111804</v>
          </cell>
          <cell r="K941">
            <v>110676</v>
          </cell>
          <cell r="L941">
            <v>109866</v>
          </cell>
          <cell r="M941">
            <v>109704</v>
          </cell>
          <cell r="N941">
            <v>110868</v>
          </cell>
          <cell r="S941">
            <v>110868</v>
          </cell>
          <cell r="T941">
            <v>111114</v>
          </cell>
          <cell r="U941">
            <v>110718</v>
          </cell>
          <cell r="V941">
            <v>111576</v>
          </cell>
          <cell r="W941">
            <v>111624</v>
          </cell>
          <cell r="X941">
            <v>111816</v>
          </cell>
          <cell r="Y941">
            <v>111630</v>
          </cell>
          <cell r="Z941">
            <v>111846</v>
          </cell>
          <cell r="AA941">
            <v>111804</v>
          </cell>
          <cell r="AB941">
            <v>110676</v>
          </cell>
          <cell r="AC941">
            <v>109866</v>
          </cell>
          <cell r="AD941">
            <v>109704</v>
          </cell>
        </row>
        <row r="942">
          <cell r="C942">
            <v>111114</v>
          </cell>
          <cell r="D942">
            <v>110922</v>
          </cell>
          <cell r="E942">
            <v>111576</v>
          </cell>
          <cell r="F942">
            <v>111624</v>
          </cell>
          <cell r="G942">
            <v>111816</v>
          </cell>
          <cell r="H942">
            <v>111630</v>
          </cell>
          <cell r="I942">
            <v>111846</v>
          </cell>
          <cell r="J942">
            <v>111804</v>
          </cell>
          <cell r="K942">
            <v>110676</v>
          </cell>
          <cell r="L942">
            <v>109866</v>
          </cell>
          <cell r="M942">
            <v>109704</v>
          </cell>
          <cell r="N942">
            <v>110868</v>
          </cell>
          <cell r="S942">
            <v>110868</v>
          </cell>
          <cell r="T942">
            <v>111114</v>
          </cell>
          <cell r="U942">
            <v>110922</v>
          </cell>
          <cell r="V942">
            <v>111576</v>
          </cell>
          <cell r="W942">
            <v>111624</v>
          </cell>
          <cell r="X942">
            <v>111816</v>
          </cell>
          <cell r="Y942">
            <v>111630</v>
          </cell>
          <cell r="Z942">
            <v>111846</v>
          </cell>
          <cell r="AA942">
            <v>111804</v>
          </cell>
          <cell r="AB942">
            <v>110676</v>
          </cell>
          <cell r="AC942">
            <v>109866</v>
          </cell>
          <cell r="AD942">
            <v>109704</v>
          </cell>
        </row>
        <row r="943">
          <cell r="C943">
            <v>111114</v>
          </cell>
          <cell r="D943">
            <v>110718</v>
          </cell>
          <cell r="E943">
            <v>111576</v>
          </cell>
          <cell r="F943">
            <v>111624</v>
          </cell>
          <cell r="G943">
            <v>111816</v>
          </cell>
          <cell r="H943">
            <v>111630</v>
          </cell>
          <cell r="I943">
            <v>111846</v>
          </cell>
          <cell r="J943">
            <v>111804</v>
          </cell>
          <cell r="K943">
            <v>110676</v>
          </cell>
          <cell r="L943">
            <v>109866</v>
          </cell>
          <cell r="M943">
            <v>109704</v>
          </cell>
          <cell r="N943">
            <v>110868</v>
          </cell>
          <cell r="S943">
            <v>110868</v>
          </cell>
          <cell r="T943">
            <v>111114</v>
          </cell>
          <cell r="U943">
            <v>110718</v>
          </cell>
          <cell r="V943">
            <v>111576</v>
          </cell>
          <cell r="W943">
            <v>111624</v>
          </cell>
          <cell r="X943">
            <v>111816</v>
          </cell>
          <cell r="Y943">
            <v>111630</v>
          </cell>
          <cell r="Z943">
            <v>111846</v>
          </cell>
          <cell r="AA943">
            <v>111804</v>
          </cell>
          <cell r="AB943">
            <v>110676</v>
          </cell>
          <cell r="AC943">
            <v>109866</v>
          </cell>
          <cell r="AD943">
            <v>109704</v>
          </cell>
        </row>
        <row r="944">
          <cell r="C944">
            <v>111114</v>
          </cell>
          <cell r="D944">
            <v>110718</v>
          </cell>
          <cell r="E944">
            <v>111576</v>
          </cell>
          <cell r="F944">
            <v>111624</v>
          </cell>
          <cell r="G944">
            <v>111816</v>
          </cell>
          <cell r="H944">
            <v>111630</v>
          </cell>
          <cell r="I944">
            <v>111846</v>
          </cell>
          <cell r="J944">
            <v>111804</v>
          </cell>
          <cell r="K944">
            <v>110676</v>
          </cell>
          <cell r="L944">
            <v>109866</v>
          </cell>
          <cell r="M944">
            <v>109704</v>
          </cell>
          <cell r="N944">
            <v>110868</v>
          </cell>
          <cell r="S944">
            <v>110868</v>
          </cell>
          <cell r="T944">
            <v>111114</v>
          </cell>
          <cell r="U944">
            <v>110718</v>
          </cell>
          <cell r="V944">
            <v>111576</v>
          </cell>
          <cell r="W944">
            <v>111624</v>
          </cell>
          <cell r="X944">
            <v>111816</v>
          </cell>
          <cell r="Y944">
            <v>111630</v>
          </cell>
          <cell r="Z944">
            <v>111846</v>
          </cell>
          <cell r="AA944">
            <v>111804</v>
          </cell>
          <cell r="AB944">
            <v>110676</v>
          </cell>
          <cell r="AC944">
            <v>109866</v>
          </cell>
          <cell r="AD944">
            <v>109704</v>
          </cell>
        </row>
        <row r="945">
          <cell r="C945">
            <v>111114</v>
          </cell>
          <cell r="D945">
            <v>110718</v>
          </cell>
          <cell r="E945">
            <v>111576</v>
          </cell>
          <cell r="F945">
            <v>111624</v>
          </cell>
          <cell r="G945">
            <v>111816</v>
          </cell>
          <cell r="H945">
            <v>111630</v>
          </cell>
          <cell r="I945">
            <v>111846</v>
          </cell>
          <cell r="J945">
            <v>111804</v>
          </cell>
          <cell r="K945">
            <v>110676</v>
          </cell>
          <cell r="L945">
            <v>109866</v>
          </cell>
          <cell r="M945">
            <v>109704</v>
          </cell>
          <cell r="N945">
            <v>110868</v>
          </cell>
          <cell r="S945">
            <v>110868</v>
          </cell>
          <cell r="T945">
            <v>111114</v>
          </cell>
          <cell r="U945">
            <v>110718</v>
          </cell>
          <cell r="V945">
            <v>111576</v>
          </cell>
          <cell r="W945">
            <v>111624</v>
          </cell>
          <cell r="X945">
            <v>111816</v>
          </cell>
          <cell r="Y945">
            <v>111630</v>
          </cell>
          <cell r="Z945">
            <v>111846</v>
          </cell>
          <cell r="AA945">
            <v>111804</v>
          </cell>
          <cell r="AB945">
            <v>110676</v>
          </cell>
          <cell r="AC945">
            <v>109866</v>
          </cell>
          <cell r="AD945">
            <v>109704</v>
          </cell>
        </row>
        <row r="946">
          <cell r="C946">
            <v>111114</v>
          </cell>
          <cell r="D946">
            <v>110922</v>
          </cell>
          <cell r="E946">
            <v>111576</v>
          </cell>
          <cell r="F946">
            <v>111624</v>
          </cell>
          <cell r="G946">
            <v>111816</v>
          </cell>
          <cell r="H946">
            <v>111630</v>
          </cell>
          <cell r="I946">
            <v>111846</v>
          </cell>
          <cell r="J946">
            <v>111804</v>
          </cell>
          <cell r="K946">
            <v>110676</v>
          </cell>
          <cell r="L946">
            <v>109866</v>
          </cell>
          <cell r="M946">
            <v>109704</v>
          </cell>
          <cell r="N946">
            <v>110868</v>
          </cell>
          <cell r="S946">
            <v>110868</v>
          </cell>
          <cell r="T946">
            <v>111114</v>
          </cell>
          <cell r="U946">
            <v>110922</v>
          </cell>
          <cell r="V946">
            <v>111576</v>
          </cell>
          <cell r="W946">
            <v>111624</v>
          </cell>
          <cell r="X946">
            <v>111816</v>
          </cell>
          <cell r="Y946">
            <v>111630</v>
          </cell>
          <cell r="Z946">
            <v>111846</v>
          </cell>
          <cell r="AA946">
            <v>111804</v>
          </cell>
          <cell r="AB946">
            <v>110676</v>
          </cell>
          <cell r="AC946">
            <v>109866</v>
          </cell>
          <cell r="AD946">
            <v>109704</v>
          </cell>
        </row>
        <row r="947">
          <cell r="C947">
            <v>111114</v>
          </cell>
          <cell r="D947">
            <v>110718</v>
          </cell>
          <cell r="E947">
            <v>111576</v>
          </cell>
          <cell r="F947">
            <v>111624</v>
          </cell>
          <cell r="G947">
            <v>111816</v>
          </cell>
          <cell r="H947">
            <v>111630</v>
          </cell>
          <cell r="I947">
            <v>111846</v>
          </cell>
          <cell r="J947">
            <v>111804</v>
          </cell>
          <cell r="K947">
            <v>110676</v>
          </cell>
          <cell r="L947">
            <v>109866</v>
          </cell>
          <cell r="M947">
            <v>109704</v>
          </cell>
          <cell r="N947">
            <v>110868</v>
          </cell>
          <cell r="S947">
            <v>110868</v>
          </cell>
          <cell r="T947">
            <v>111114</v>
          </cell>
          <cell r="U947">
            <v>110718</v>
          </cell>
          <cell r="V947">
            <v>111576</v>
          </cell>
          <cell r="W947">
            <v>111624</v>
          </cell>
          <cell r="X947">
            <v>111816</v>
          </cell>
          <cell r="Y947">
            <v>111630</v>
          </cell>
          <cell r="Z947">
            <v>111846</v>
          </cell>
          <cell r="AA947">
            <v>111804</v>
          </cell>
          <cell r="AB947">
            <v>110676</v>
          </cell>
          <cell r="AC947">
            <v>109866</v>
          </cell>
          <cell r="AD947">
            <v>109704</v>
          </cell>
        </row>
        <row r="948">
          <cell r="C948">
            <v>111114</v>
          </cell>
          <cell r="D948">
            <v>110718</v>
          </cell>
          <cell r="E948">
            <v>111576</v>
          </cell>
          <cell r="F948">
            <v>111624</v>
          </cell>
          <cell r="G948">
            <v>111816</v>
          </cell>
          <cell r="H948">
            <v>111630</v>
          </cell>
          <cell r="I948">
            <v>111846</v>
          </cell>
          <cell r="J948">
            <v>111804</v>
          </cell>
          <cell r="K948">
            <v>110676</v>
          </cell>
          <cell r="L948">
            <v>109866</v>
          </cell>
          <cell r="M948">
            <v>109704</v>
          </cell>
          <cell r="N948">
            <v>110868</v>
          </cell>
          <cell r="S948">
            <v>110868</v>
          </cell>
          <cell r="T948">
            <v>111114</v>
          </cell>
          <cell r="U948">
            <v>110718</v>
          </cell>
          <cell r="V948">
            <v>111576</v>
          </cell>
          <cell r="W948">
            <v>111624</v>
          </cell>
          <cell r="X948">
            <v>111816</v>
          </cell>
          <cell r="Y948">
            <v>111630</v>
          </cell>
          <cell r="Z948">
            <v>111846</v>
          </cell>
          <cell r="AA948">
            <v>111804</v>
          </cell>
          <cell r="AB948">
            <v>110676</v>
          </cell>
          <cell r="AC948">
            <v>109866</v>
          </cell>
          <cell r="AD948">
            <v>109704</v>
          </cell>
        </row>
        <row r="949">
          <cell r="C949">
            <v>111114</v>
          </cell>
          <cell r="D949">
            <v>110718</v>
          </cell>
          <cell r="E949">
            <v>111576</v>
          </cell>
          <cell r="F949">
            <v>111624</v>
          </cell>
          <cell r="G949">
            <v>111816</v>
          </cell>
          <cell r="H949">
            <v>111630</v>
          </cell>
          <cell r="I949">
            <v>111846</v>
          </cell>
          <cell r="J949">
            <v>111804</v>
          </cell>
          <cell r="K949">
            <v>110676</v>
          </cell>
          <cell r="L949">
            <v>109866</v>
          </cell>
          <cell r="M949">
            <v>109704</v>
          </cell>
          <cell r="N949">
            <v>110868</v>
          </cell>
          <cell r="S949">
            <v>110868</v>
          </cell>
          <cell r="T949">
            <v>111114</v>
          </cell>
          <cell r="U949">
            <v>110718</v>
          </cell>
          <cell r="V949">
            <v>111576</v>
          </cell>
          <cell r="W949">
            <v>111624</v>
          </cell>
          <cell r="X949">
            <v>111816</v>
          </cell>
          <cell r="Y949">
            <v>111630</v>
          </cell>
          <cell r="Z949">
            <v>111846</v>
          </cell>
          <cell r="AA949">
            <v>111804</v>
          </cell>
          <cell r="AB949">
            <v>110676</v>
          </cell>
          <cell r="AC949">
            <v>109866</v>
          </cell>
          <cell r="AD949">
            <v>109704</v>
          </cell>
        </row>
        <row r="950">
          <cell r="C950">
            <v>111114</v>
          </cell>
          <cell r="D950">
            <v>110922</v>
          </cell>
          <cell r="E950">
            <v>111576</v>
          </cell>
          <cell r="F950">
            <v>111624</v>
          </cell>
          <cell r="G950">
            <v>111816</v>
          </cell>
          <cell r="H950">
            <v>111630</v>
          </cell>
          <cell r="I950">
            <v>111846</v>
          </cell>
          <cell r="J950">
            <v>111804</v>
          </cell>
          <cell r="K950">
            <v>110676</v>
          </cell>
          <cell r="L950">
            <v>109866</v>
          </cell>
          <cell r="M950">
            <v>109704</v>
          </cell>
          <cell r="N950">
            <v>110868</v>
          </cell>
          <cell r="S950">
            <v>110868</v>
          </cell>
          <cell r="T950">
            <v>111114</v>
          </cell>
          <cell r="U950">
            <v>110922</v>
          </cell>
          <cell r="V950">
            <v>111576</v>
          </cell>
          <cell r="W950">
            <v>111624</v>
          </cell>
          <cell r="X950">
            <v>111816</v>
          </cell>
          <cell r="Y950">
            <v>111630</v>
          </cell>
          <cell r="Z950">
            <v>111846</v>
          </cell>
          <cell r="AA950">
            <v>111804</v>
          </cell>
          <cell r="AB950">
            <v>110676</v>
          </cell>
          <cell r="AC950">
            <v>109866</v>
          </cell>
          <cell r="AD950">
            <v>109704</v>
          </cell>
        </row>
        <row r="951">
          <cell r="S951">
            <v>110868</v>
          </cell>
        </row>
        <row r="962">
          <cell r="C962">
            <v>380935</v>
          </cell>
          <cell r="D962">
            <v>386143</v>
          </cell>
          <cell r="E962">
            <v>389486</v>
          </cell>
          <cell r="F962">
            <v>388918</v>
          </cell>
          <cell r="G962">
            <v>392291</v>
          </cell>
          <cell r="H962">
            <v>391745</v>
          </cell>
          <cell r="I962">
            <v>377591</v>
          </cell>
          <cell r="J962">
            <v>377591</v>
          </cell>
          <cell r="K962">
            <v>374283</v>
          </cell>
          <cell r="L962">
            <v>371391</v>
          </cell>
          <cell r="M962">
            <v>369668</v>
          </cell>
          <cell r="N962">
            <v>366620</v>
          </cell>
          <cell r="S962">
            <v>369792</v>
          </cell>
          <cell r="T962">
            <v>380935</v>
          </cell>
          <cell r="U962">
            <v>386143</v>
          </cell>
          <cell r="V962">
            <v>389486</v>
          </cell>
          <cell r="W962">
            <v>388918</v>
          </cell>
          <cell r="X962">
            <v>392291</v>
          </cell>
          <cell r="Y962">
            <v>391745</v>
          </cell>
          <cell r="Z962">
            <v>377591</v>
          </cell>
          <cell r="AA962">
            <v>377591</v>
          </cell>
          <cell r="AB962">
            <v>374283</v>
          </cell>
          <cell r="AC962">
            <v>371391</v>
          </cell>
          <cell r="AD962">
            <v>369668</v>
          </cell>
        </row>
        <row r="963">
          <cell r="C963">
            <v>364713</v>
          </cell>
          <cell r="D963">
            <v>362529</v>
          </cell>
          <cell r="E963">
            <v>369006</v>
          </cell>
          <cell r="F963">
            <v>372899</v>
          </cell>
          <cell r="G963">
            <v>374731</v>
          </cell>
          <cell r="H963">
            <v>375668</v>
          </cell>
          <cell r="I963">
            <v>377591</v>
          </cell>
          <cell r="J963">
            <v>377591</v>
          </cell>
          <cell r="K963">
            <v>374283</v>
          </cell>
          <cell r="L963">
            <v>371391</v>
          </cell>
          <cell r="M963">
            <v>369668</v>
          </cell>
          <cell r="N963">
            <v>366620</v>
          </cell>
          <cell r="S963">
            <v>366620</v>
          </cell>
          <cell r="T963">
            <v>364713</v>
          </cell>
          <cell r="U963">
            <v>362529</v>
          </cell>
          <cell r="V963">
            <v>369006</v>
          </cell>
          <cell r="W963">
            <v>372899</v>
          </cell>
          <cell r="X963">
            <v>374731</v>
          </cell>
          <cell r="Y963">
            <v>375668</v>
          </cell>
          <cell r="Z963">
            <v>377591</v>
          </cell>
          <cell r="AA963">
            <v>377591</v>
          </cell>
          <cell r="AB963">
            <v>374283</v>
          </cell>
          <cell r="AC963">
            <v>371391</v>
          </cell>
          <cell r="AD963">
            <v>369668</v>
          </cell>
        </row>
        <row r="964">
          <cell r="C964">
            <v>364713</v>
          </cell>
          <cell r="D964">
            <v>362529</v>
          </cell>
          <cell r="E964">
            <v>369006</v>
          </cell>
          <cell r="F964">
            <v>372899</v>
          </cell>
          <cell r="G964">
            <v>374731</v>
          </cell>
          <cell r="H964">
            <v>375668</v>
          </cell>
          <cell r="I964">
            <v>377591</v>
          </cell>
          <cell r="J964">
            <v>377591</v>
          </cell>
          <cell r="K964">
            <v>374283</v>
          </cell>
          <cell r="L964">
            <v>371391</v>
          </cell>
          <cell r="M964">
            <v>369668</v>
          </cell>
          <cell r="N964">
            <v>366620</v>
          </cell>
          <cell r="S964">
            <v>366620</v>
          </cell>
          <cell r="T964">
            <v>364713</v>
          </cell>
          <cell r="U964">
            <v>362529</v>
          </cell>
          <cell r="V964">
            <v>369006</v>
          </cell>
          <cell r="W964">
            <v>372899</v>
          </cell>
          <cell r="X964">
            <v>374731</v>
          </cell>
          <cell r="Y964">
            <v>375668</v>
          </cell>
          <cell r="Z964">
            <v>377591</v>
          </cell>
          <cell r="AA964">
            <v>377591</v>
          </cell>
          <cell r="AB964">
            <v>374283</v>
          </cell>
          <cell r="AC964">
            <v>371391</v>
          </cell>
          <cell r="AD964">
            <v>369668</v>
          </cell>
        </row>
        <row r="965">
          <cell r="C965">
            <v>364713</v>
          </cell>
          <cell r="D965">
            <v>362529</v>
          </cell>
          <cell r="E965">
            <v>369006</v>
          </cell>
          <cell r="F965">
            <v>372899</v>
          </cell>
          <cell r="G965">
            <v>374731</v>
          </cell>
          <cell r="H965">
            <v>375668</v>
          </cell>
          <cell r="I965">
            <v>377591</v>
          </cell>
          <cell r="J965">
            <v>377591</v>
          </cell>
          <cell r="K965">
            <v>374283</v>
          </cell>
          <cell r="L965">
            <v>371391</v>
          </cell>
          <cell r="M965">
            <v>369668</v>
          </cell>
          <cell r="N965">
            <v>366620</v>
          </cell>
          <cell r="S965">
            <v>366620</v>
          </cell>
          <cell r="T965">
            <v>364713</v>
          </cell>
          <cell r="U965">
            <v>362529</v>
          </cell>
          <cell r="V965">
            <v>369006</v>
          </cell>
          <cell r="W965">
            <v>372899</v>
          </cell>
          <cell r="X965">
            <v>374731</v>
          </cell>
          <cell r="Y965">
            <v>375668</v>
          </cell>
          <cell r="Z965">
            <v>377591</v>
          </cell>
          <cell r="AA965">
            <v>377591</v>
          </cell>
          <cell r="AB965">
            <v>374283</v>
          </cell>
          <cell r="AC965">
            <v>371391</v>
          </cell>
          <cell r="AD965">
            <v>369668</v>
          </cell>
        </row>
        <row r="966">
          <cell r="C966">
            <v>364713</v>
          </cell>
          <cell r="D966">
            <v>363099</v>
          </cell>
          <cell r="E966">
            <v>369006</v>
          </cell>
          <cell r="F966">
            <v>372899</v>
          </cell>
          <cell r="G966">
            <v>374731</v>
          </cell>
          <cell r="H966">
            <v>375668</v>
          </cell>
          <cell r="I966">
            <v>377591</v>
          </cell>
          <cell r="J966">
            <v>377591</v>
          </cell>
          <cell r="K966">
            <v>374283</v>
          </cell>
          <cell r="L966">
            <v>371391</v>
          </cell>
          <cell r="M966">
            <v>369668</v>
          </cell>
          <cell r="N966">
            <v>366620</v>
          </cell>
          <cell r="S966">
            <v>366620</v>
          </cell>
          <cell r="T966">
            <v>364713</v>
          </cell>
          <cell r="U966">
            <v>363099</v>
          </cell>
          <cell r="V966">
            <v>369006</v>
          </cell>
          <cell r="W966">
            <v>372899</v>
          </cell>
          <cell r="X966">
            <v>374731</v>
          </cell>
          <cell r="Y966">
            <v>375668</v>
          </cell>
          <cell r="Z966">
            <v>377591</v>
          </cell>
          <cell r="AA966">
            <v>377591</v>
          </cell>
          <cell r="AB966">
            <v>374283</v>
          </cell>
          <cell r="AC966">
            <v>371391</v>
          </cell>
          <cell r="AD966">
            <v>369668</v>
          </cell>
        </row>
        <row r="967">
          <cell r="C967">
            <v>364713</v>
          </cell>
          <cell r="D967">
            <v>362529</v>
          </cell>
          <cell r="E967">
            <v>369006</v>
          </cell>
          <cell r="F967">
            <v>372899</v>
          </cell>
          <cell r="G967">
            <v>374731</v>
          </cell>
          <cell r="H967">
            <v>375668</v>
          </cell>
          <cell r="I967">
            <v>377591</v>
          </cell>
          <cell r="J967">
            <v>377591</v>
          </cell>
          <cell r="K967">
            <v>374283</v>
          </cell>
          <cell r="L967">
            <v>371391</v>
          </cell>
          <cell r="M967">
            <v>369668</v>
          </cell>
          <cell r="N967">
            <v>366620</v>
          </cell>
          <cell r="S967">
            <v>366620</v>
          </cell>
          <cell r="T967">
            <v>364713</v>
          </cell>
          <cell r="U967">
            <v>362529</v>
          </cell>
          <cell r="V967">
            <v>369006</v>
          </cell>
          <cell r="W967">
            <v>372899</v>
          </cell>
          <cell r="X967">
            <v>374731</v>
          </cell>
          <cell r="Y967">
            <v>375668</v>
          </cell>
          <cell r="Z967">
            <v>377591</v>
          </cell>
          <cell r="AA967">
            <v>377591</v>
          </cell>
          <cell r="AB967">
            <v>374283</v>
          </cell>
          <cell r="AC967">
            <v>371391</v>
          </cell>
          <cell r="AD967">
            <v>369668</v>
          </cell>
        </row>
        <row r="968">
          <cell r="C968">
            <v>364713</v>
          </cell>
          <cell r="D968">
            <v>362529</v>
          </cell>
          <cell r="E968">
            <v>369006</v>
          </cell>
          <cell r="F968">
            <v>372899</v>
          </cell>
          <cell r="G968">
            <v>374731</v>
          </cell>
          <cell r="H968">
            <v>375668</v>
          </cell>
          <cell r="I968">
            <v>377591</v>
          </cell>
          <cell r="J968">
            <v>377591</v>
          </cell>
          <cell r="K968">
            <v>374283</v>
          </cell>
          <cell r="L968">
            <v>371391</v>
          </cell>
          <cell r="M968">
            <v>369668</v>
          </cell>
          <cell r="N968">
            <v>366620</v>
          </cell>
          <cell r="S968">
            <v>366620</v>
          </cell>
          <cell r="T968">
            <v>364713</v>
          </cell>
          <cell r="U968">
            <v>362529</v>
          </cell>
          <cell r="V968">
            <v>369006</v>
          </cell>
          <cell r="W968">
            <v>372899</v>
          </cell>
          <cell r="X968">
            <v>374731</v>
          </cell>
          <cell r="Y968">
            <v>375668</v>
          </cell>
          <cell r="Z968">
            <v>377591</v>
          </cell>
          <cell r="AA968">
            <v>377591</v>
          </cell>
          <cell r="AB968">
            <v>374283</v>
          </cell>
          <cell r="AC968">
            <v>371391</v>
          </cell>
          <cell r="AD968">
            <v>369668</v>
          </cell>
        </row>
        <row r="969">
          <cell r="C969">
            <v>364713</v>
          </cell>
          <cell r="D969">
            <v>362529</v>
          </cell>
          <cell r="E969">
            <v>369006</v>
          </cell>
          <cell r="F969">
            <v>372899</v>
          </cell>
          <cell r="G969">
            <v>374731</v>
          </cell>
          <cell r="H969">
            <v>375668</v>
          </cell>
          <cell r="I969">
            <v>377591</v>
          </cell>
          <cell r="J969">
            <v>377591</v>
          </cell>
          <cell r="K969">
            <v>374283</v>
          </cell>
          <cell r="L969">
            <v>371391</v>
          </cell>
          <cell r="M969">
            <v>369668</v>
          </cell>
          <cell r="N969">
            <v>366620</v>
          </cell>
          <cell r="S969">
            <v>366620</v>
          </cell>
          <cell r="T969">
            <v>364713</v>
          </cell>
          <cell r="U969">
            <v>362529</v>
          </cell>
          <cell r="V969">
            <v>369006</v>
          </cell>
          <cell r="W969">
            <v>372899</v>
          </cell>
          <cell r="X969">
            <v>374731</v>
          </cell>
          <cell r="Y969">
            <v>375668</v>
          </cell>
          <cell r="Z969">
            <v>377591</v>
          </cell>
          <cell r="AA969">
            <v>377591</v>
          </cell>
          <cell r="AB969">
            <v>374283</v>
          </cell>
          <cell r="AC969">
            <v>371391</v>
          </cell>
          <cell r="AD969">
            <v>369668</v>
          </cell>
        </row>
        <row r="970">
          <cell r="C970">
            <v>364713</v>
          </cell>
          <cell r="D970">
            <v>363099</v>
          </cell>
          <cell r="E970">
            <v>369006</v>
          </cell>
          <cell r="F970">
            <v>372899</v>
          </cell>
          <cell r="G970">
            <v>374731</v>
          </cell>
          <cell r="H970">
            <v>375668</v>
          </cell>
          <cell r="I970">
            <v>377591</v>
          </cell>
          <cell r="J970">
            <v>377591</v>
          </cell>
          <cell r="K970">
            <v>374283</v>
          </cell>
          <cell r="L970">
            <v>371391</v>
          </cell>
          <cell r="M970">
            <v>369668</v>
          </cell>
          <cell r="N970">
            <v>366620</v>
          </cell>
          <cell r="S970">
            <v>366620</v>
          </cell>
          <cell r="T970">
            <v>364713</v>
          </cell>
          <cell r="U970">
            <v>363099</v>
          </cell>
          <cell r="V970">
            <v>369006</v>
          </cell>
          <cell r="W970">
            <v>372899</v>
          </cell>
          <cell r="X970">
            <v>374731</v>
          </cell>
          <cell r="Y970">
            <v>375668</v>
          </cell>
          <cell r="Z970">
            <v>377591</v>
          </cell>
          <cell r="AA970">
            <v>377591</v>
          </cell>
          <cell r="AB970">
            <v>374283</v>
          </cell>
          <cell r="AC970">
            <v>371391</v>
          </cell>
          <cell r="AD970">
            <v>369668</v>
          </cell>
        </row>
        <row r="971">
          <cell r="C971">
            <v>364713</v>
          </cell>
          <cell r="D971">
            <v>362529</v>
          </cell>
          <cell r="E971">
            <v>369006</v>
          </cell>
          <cell r="F971">
            <v>372899</v>
          </cell>
          <cell r="G971">
            <v>374731</v>
          </cell>
          <cell r="H971">
            <v>375668</v>
          </cell>
          <cell r="I971">
            <v>377591</v>
          </cell>
          <cell r="J971">
            <v>377591</v>
          </cell>
          <cell r="K971">
            <v>374283</v>
          </cell>
          <cell r="L971">
            <v>371391</v>
          </cell>
          <cell r="M971">
            <v>369668</v>
          </cell>
          <cell r="N971">
            <v>366620</v>
          </cell>
          <cell r="S971">
            <v>366620</v>
          </cell>
          <cell r="T971">
            <v>364713</v>
          </cell>
          <cell r="U971">
            <v>362529</v>
          </cell>
          <cell r="V971">
            <v>369006</v>
          </cell>
          <cell r="W971">
            <v>372899</v>
          </cell>
          <cell r="X971">
            <v>374731</v>
          </cell>
          <cell r="Y971">
            <v>375668</v>
          </cell>
          <cell r="Z971">
            <v>377591</v>
          </cell>
          <cell r="AA971">
            <v>377591</v>
          </cell>
          <cell r="AB971">
            <v>374283</v>
          </cell>
          <cell r="AC971">
            <v>371391</v>
          </cell>
          <cell r="AD971">
            <v>369668</v>
          </cell>
        </row>
        <row r="972">
          <cell r="C972">
            <v>364713</v>
          </cell>
          <cell r="D972">
            <v>362529</v>
          </cell>
          <cell r="E972">
            <v>369006</v>
          </cell>
          <cell r="F972">
            <v>372899</v>
          </cell>
          <cell r="G972">
            <v>374731</v>
          </cell>
          <cell r="H972">
            <v>375668</v>
          </cell>
          <cell r="I972">
            <v>377591</v>
          </cell>
          <cell r="J972">
            <v>377591</v>
          </cell>
          <cell r="K972">
            <v>374283</v>
          </cell>
          <cell r="L972">
            <v>371391</v>
          </cell>
          <cell r="M972">
            <v>369668</v>
          </cell>
          <cell r="N972">
            <v>366620</v>
          </cell>
          <cell r="S972">
            <v>366620</v>
          </cell>
          <cell r="T972">
            <v>364713</v>
          </cell>
          <cell r="U972">
            <v>362529</v>
          </cell>
          <cell r="V972">
            <v>369006</v>
          </cell>
          <cell r="W972">
            <v>372899</v>
          </cell>
          <cell r="X972">
            <v>374731</v>
          </cell>
          <cell r="Y972">
            <v>375668</v>
          </cell>
          <cell r="Z972">
            <v>377591</v>
          </cell>
          <cell r="AA972">
            <v>377591</v>
          </cell>
          <cell r="AB972">
            <v>374283</v>
          </cell>
          <cell r="AC972">
            <v>371391</v>
          </cell>
          <cell r="AD972">
            <v>369668</v>
          </cell>
        </row>
        <row r="973">
          <cell r="C973">
            <v>364713</v>
          </cell>
          <cell r="D973">
            <v>362529</v>
          </cell>
          <cell r="E973">
            <v>369006</v>
          </cell>
          <cell r="F973">
            <v>372899</v>
          </cell>
          <cell r="G973">
            <v>374731</v>
          </cell>
          <cell r="H973">
            <v>375668</v>
          </cell>
          <cell r="I973">
            <v>377591</v>
          </cell>
          <cell r="J973">
            <v>377591</v>
          </cell>
          <cell r="K973">
            <v>374283</v>
          </cell>
          <cell r="L973">
            <v>371391</v>
          </cell>
          <cell r="M973">
            <v>369668</v>
          </cell>
          <cell r="N973">
            <v>366620</v>
          </cell>
          <cell r="S973">
            <v>366620</v>
          </cell>
          <cell r="T973">
            <v>364713</v>
          </cell>
          <cell r="U973">
            <v>362529</v>
          </cell>
          <cell r="V973">
            <v>369006</v>
          </cell>
          <cell r="W973">
            <v>372899</v>
          </cell>
          <cell r="X973">
            <v>374731</v>
          </cell>
          <cell r="Y973">
            <v>375668</v>
          </cell>
          <cell r="Z973">
            <v>377591</v>
          </cell>
          <cell r="AA973">
            <v>377591</v>
          </cell>
          <cell r="AB973">
            <v>374283</v>
          </cell>
          <cell r="AC973">
            <v>371391</v>
          </cell>
          <cell r="AD973">
            <v>369668</v>
          </cell>
        </row>
        <row r="974">
          <cell r="C974">
            <v>364713</v>
          </cell>
          <cell r="D974">
            <v>363099</v>
          </cell>
          <cell r="E974">
            <v>369006</v>
          </cell>
          <cell r="F974">
            <v>372899</v>
          </cell>
          <cell r="G974">
            <v>374731</v>
          </cell>
          <cell r="H974">
            <v>375668</v>
          </cell>
          <cell r="I974">
            <v>377591</v>
          </cell>
          <cell r="J974">
            <v>377591</v>
          </cell>
          <cell r="K974">
            <v>374283</v>
          </cell>
          <cell r="L974">
            <v>371391</v>
          </cell>
          <cell r="M974">
            <v>369668</v>
          </cell>
          <cell r="N974">
            <v>366620</v>
          </cell>
          <cell r="S974">
            <v>366620</v>
          </cell>
          <cell r="T974">
            <v>364713</v>
          </cell>
          <cell r="U974">
            <v>363099</v>
          </cell>
          <cell r="V974">
            <v>369006</v>
          </cell>
          <cell r="W974">
            <v>372899</v>
          </cell>
          <cell r="X974">
            <v>374731</v>
          </cell>
          <cell r="Y974">
            <v>375668</v>
          </cell>
          <cell r="Z974">
            <v>377591</v>
          </cell>
          <cell r="AA974">
            <v>377591</v>
          </cell>
          <cell r="AB974">
            <v>374283</v>
          </cell>
          <cell r="AC974">
            <v>371391</v>
          </cell>
          <cell r="AD974">
            <v>369668</v>
          </cell>
        </row>
        <row r="975">
          <cell r="C975">
            <v>364713</v>
          </cell>
          <cell r="D975">
            <v>362529</v>
          </cell>
          <cell r="E975">
            <v>369006</v>
          </cell>
          <cell r="F975">
            <v>372899</v>
          </cell>
          <cell r="G975">
            <v>374731</v>
          </cell>
          <cell r="H975">
            <v>375668</v>
          </cell>
          <cell r="I975">
            <v>377591</v>
          </cell>
          <cell r="J975">
            <v>377591</v>
          </cell>
          <cell r="K975">
            <v>374283</v>
          </cell>
          <cell r="L975">
            <v>371391</v>
          </cell>
          <cell r="M975">
            <v>369668</v>
          </cell>
          <cell r="N975">
            <v>366620</v>
          </cell>
          <cell r="S975">
            <v>366620</v>
          </cell>
          <cell r="T975">
            <v>364713</v>
          </cell>
          <cell r="U975">
            <v>362529</v>
          </cell>
          <cell r="V975">
            <v>369006</v>
          </cell>
          <cell r="W975">
            <v>372899</v>
          </cell>
          <cell r="X975">
            <v>374731</v>
          </cell>
          <cell r="Y975">
            <v>375668</v>
          </cell>
          <cell r="Z975">
            <v>377591</v>
          </cell>
          <cell r="AA975">
            <v>377591</v>
          </cell>
          <cell r="AB975">
            <v>374283</v>
          </cell>
          <cell r="AC975">
            <v>371391</v>
          </cell>
          <cell r="AD975">
            <v>369668</v>
          </cell>
        </row>
        <row r="976">
          <cell r="C976">
            <v>364713</v>
          </cell>
          <cell r="D976">
            <v>362529</v>
          </cell>
          <cell r="E976">
            <v>369006</v>
          </cell>
          <cell r="F976">
            <v>372899</v>
          </cell>
          <cell r="G976">
            <v>374731</v>
          </cell>
          <cell r="H976">
            <v>375668</v>
          </cell>
          <cell r="I976">
            <v>377591</v>
          </cell>
          <cell r="J976">
            <v>377591</v>
          </cell>
          <cell r="K976">
            <v>374283</v>
          </cell>
          <cell r="L976">
            <v>371391</v>
          </cell>
          <cell r="M976">
            <v>369668</v>
          </cell>
          <cell r="N976">
            <v>366620</v>
          </cell>
          <cell r="S976">
            <v>366620</v>
          </cell>
          <cell r="T976">
            <v>364713</v>
          </cell>
          <cell r="U976">
            <v>362529</v>
          </cell>
          <cell r="V976">
            <v>369006</v>
          </cell>
          <cell r="W976">
            <v>372899</v>
          </cell>
          <cell r="X976">
            <v>374731</v>
          </cell>
          <cell r="Y976">
            <v>375668</v>
          </cell>
          <cell r="Z976">
            <v>377591</v>
          </cell>
          <cell r="AA976">
            <v>377591</v>
          </cell>
          <cell r="AB976">
            <v>374283</v>
          </cell>
          <cell r="AC976">
            <v>371391</v>
          </cell>
          <cell r="AD976">
            <v>369668</v>
          </cell>
        </row>
        <row r="977">
          <cell r="C977">
            <v>364713</v>
          </cell>
          <cell r="D977">
            <v>362529</v>
          </cell>
          <cell r="E977">
            <v>369006</v>
          </cell>
          <cell r="F977">
            <v>372899</v>
          </cell>
          <cell r="G977">
            <v>374731</v>
          </cell>
          <cell r="H977">
            <v>375668</v>
          </cell>
          <cell r="I977">
            <v>377591</v>
          </cell>
          <cell r="J977">
            <v>377591</v>
          </cell>
          <cell r="K977">
            <v>374283</v>
          </cell>
          <cell r="L977">
            <v>371391</v>
          </cell>
          <cell r="M977">
            <v>369668</v>
          </cell>
          <cell r="N977">
            <v>366620</v>
          </cell>
          <cell r="S977">
            <v>366620</v>
          </cell>
          <cell r="T977">
            <v>364713</v>
          </cell>
          <cell r="U977">
            <v>362529</v>
          </cell>
          <cell r="V977">
            <v>369006</v>
          </cell>
          <cell r="W977">
            <v>372899</v>
          </cell>
          <cell r="X977">
            <v>374731</v>
          </cell>
          <cell r="Y977">
            <v>375668</v>
          </cell>
          <cell r="Z977">
            <v>377591</v>
          </cell>
          <cell r="AA977">
            <v>377591</v>
          </cell>
          <cell r="AB977">
            <v>374283</v>
          </cell>
          <cell r="AC977">
            <v>371391</v>
          </cell>
          <cell r="AD977">
            <v>369668</v>
          </cell>
        </row>
        <row r="978">
          <cell r="C978">
            <v>364713</v>
          </cell>
          <cell r="D978">
            <v>363099</v>
          </cell>
          <cell r="E978">
            <v>369006</v>
          </cell>
          <cell r="F978">
            <v>372899</v>
          </cell>
          <cell r="G978">
            <v>374731</v>
          </cell>
          <cell r="H978">
            <v>375668</v>
          </cell>
          <cell r="I978">
            <v>377591</v>
          </cell>
          <cell r="J978">
            <v>377591</v>
          </cell>
          <cell r="K978">
            <v>374283</v>
          </cell>
          <cell r="L978">
            <v>371391</v>
          </cell>
          <cell r="M978">
            <v>369668</v>
          </cell>
          <cell r="N978">
            <v>366620</v>
          </cell>
          <cell r="S978">
            <v>366620</v>
          </cell>
          <cell r="T978">
            <v>364713</v>
          </cell>
          <cell r="U978">
            <v>363099</v>
          </cell>
          <cell r="V978">
            <v>369006</v>
          </cell>
          <cell r="W978">
            <v>372899</v>
          </cell>
          <cell r="X978">
            <v>374731</v>
          </cell>
          <cell r="Y978">
            <v>375668</v>
          </cell>
          <cell r="Z978">
            <v>377591</v>
          </cell>
          <cell r="AA978">
            <v>377591</v>
          </cell>
          <cell r="AB978">
            <v>374283</v>
          </cell>
          <cell r="AC978">
            <v>371391</v>
          </cell>
          <cell r="AD978">
            <v>369668</v>
          </cell>
        </row>
        <row r="979">
          <cell r="C979">
            <v>364713</v>
          </cell>
          <cell r="D979">
            <v>362529</v>
          </cell>
          <cell r="E979">
            <v>369006</v>
          </cell>
          <cell r="F979">
            <v>372899</v>
          </cell>
          <cell r="G979">
            <v>374731</v>
          </cell>
          <cell r="H979">
            <v>375668</v>
          </cell>
          <cell r="I979">
            <v>377591</v>
          </cell>
          <cell r="J979">
            <v>377591</v>
          </cell>
          <cell r="K979">
            <v>374283</v>
          </cell>
          <cell r="L979">
            <v>371391</v>
          </cell>
          <cell r="M979">
            <v>369668</v>
          </cell>
          <cell r="N979">
            <v>366620</v>
          </cell>
          <cell r="S979">
            <v>366620</v>
          </cell>
          <cell r="T979">
            <v>364713</v>
          </cell>
          <cell r="U979">
            <v>362529</v>
          </cell>
          <cell r="V979">
            <v>369006</v>
          </cell>
          <cell r="W979">
            <v>372899</v>
          </cell>
          <cell r="X979">
            <v>374731</v>
          </cell>
          <cell r="Y979">
            <v>375668</v>
          </cell>
          <cell r="Z979">
            <v>377591</v>
          </cell>
          <cell r="AA979">
            <v>377591</v>
          </cell>
          <cell r="AB979">
            <v>374283</v>
          </cell>
          <cell r="AC979">
            <v>371391</v>
          </cell>
          <cell r="AD979">
            <v>369668</v>
          </cell>
        </row>
        <row r="980">
          <cell r="C980">
            <v>364713</v>
          </cell>
          <cell r="D980">
            <v>362529</v>
          </cell>
          <cell r="E980">
            <v>369006</v>
          </cell>
          <cell r="F980">
            <v>372899</v>
          </cell>
          <cell r="G980">
            <v>374731</v>
          </cell>
          <cell r="H980">
            <v>375668</v>
          </cell>
          <cell r="I980">
            <v>377591</v>
          </cell>
          <cell r="J980">
            <v>377591</v>
          </cell>
          <cell r="K980">
            <v>374283</v>
          </cell>
          <cell r="L980">
            <v>371391</v>
          </cell>
          <cell r="M980">
            <v>369668</v>
          </cell>
          <cell r="N980">
            <v>366620</v>
          </cell>
          <cell r="S980">
            <v>366620</v>
          </cell>
          <cell r="T980">
            <v>364713</v>
          </cell>
          <cell r="U980">
            <v>362529</v>
          </cell>
          <cell r="V980">
            <v>369006</v>
          </cell>
          <cell r="W980">
            <v>372899</v>
          </cell>
          <cell r="X980">
            <v>374731</v>
          </cell>
          <cell r="Y980">
            <v>375668</v>
          </cell>
          <cell r="Z980">
            <v>377591</v>
          </cell>
          <cell r="AA980">
            <v>377591</v>
          </cell>
          <cell r="AB980">
            <v>374283</v>
          </cell>
          <cell r="AC980">
            <v>371391</v>
          </cell>
          <cell r="AD980">
            <v>369668</v>
          </cell>
        </row>
        <row r="981">
          <cell r="C981">
            <v>364713</v>
          </cell>
          <cell r="D981">
            <v>362529</v>
          </cell>
          <cell r="E981">
            <v>369006</v>
          </cell>
          <cell r="F981">
            <v>372899</v>
          </cell>
          <cell r="G981">
            <v>374731</v>
          </cell>
          <cell r="H981">
            <v>375668</v>
          </cell>
          <cell r="I981">
            <v>377591</v>
          </cell>
          <cell r="J981">
            <v>377591</v>
          </cell>
          <cell r="K981">
            <v>374283</v>
          </cell>
          <cell r="L981">
            <v>371391</v>
          </cell>
          <cell r="M981">
            <v>369668</v>
          </cell>
          <cell r="N981">
            <v>366620</v>
          </cell>
          <cell r="S981">
            <v>366620</v>
          </cell>
          <cell r="T981">
            <v>364713</v>
          </cell>
          <cell r="U981">
            <v>362529</v>
          </cell>
          <cell r="V981">
            <v>369006</v>
          </cell>
          <cell r="W981">
            <v>372899</v>
          </cell>
          <cell r="X981">
            <v>374731</v>
          </cell>
          <cell r="Y981">
            <v>375668</v>
          </cell>
          <cell r="Z981">
            <v>377591</v>
          </cell>
          <cell r="AA981">
            <v>377591</v>
          </cell>
          <cell r="AB981">
            <v>374283</v>
          </cell>
          <cell r="AC981">
            <v>371391</v>
          </cell>
          <cell r="AD981">
            <v>369668</v>
          </cell>
        </row>
        <row r="982">
          <cell r="C982">
            <v>364713</v>
          </cell>
          <cell r="D982">
            <v>363099</v>
          </cell>
          <cell r="E982">
            <v>369006</v>
          </cell>
          <cell r="F982">
            <v>372899</v>
          </cell>
          <cell r="G982">
            <v>374731</v>
          </cell>
          <cell r="H982">
            <v>375668</v>
          </cell>
          <cell r="I982">
            <v>377591</v>
          </cell>
          <cell r="J982">
            <v>377591</v>
          </cell>
          <cell r="K982">
            <v>374283</v>
          </cell>
          <cell r="L982">
            <v>371391</v>
          </cell>
          <cell r="M982">
            <v>369668</v>
          </cell>
          <cell r="N982">
            <v>366620</v>
          </cell>
          <cell r="S982">
            <v>366620</v>
          </cell>
          <cell r="T982">
            <v>364713</v>
          </cell>
          <cell r="U982">
            <v>363099</v>
          </cell>
          <cell r="V982">
            <v>369006</v>
          </cell>
          <cell r="W982">
            <v>372899</v>
          </cell>
          <cell r="X982">
            <v>374731</v>
          </cell>
          <cell r="Y982">
            <v>375668</v>
          </cell>
          <cell r="Z982">
            <v>377591</v>
          </cell>
          <cell r="AA982">
            <v>377591</v>
          </cell>
          <cell r="AB982">
            <v>374283</v>
          </cell>
          <cell r="AC982">
            <v>371391</v>
          </cell>
          <cell r="AD982">
            <v>369668</v>
          </cell>
        </row>
        <row r="983">
          <cell r="C983">
            <v>364713</v>
          </cell>
          <cell r="D983">
            <v>362529</v>
          </cell>
          <cell r="E983">
            <v>369006</v>
          </cell>
          <cell r="F983">
            <v>372899</v>
          </cell>
          <cell r="G983">
            <v>374731</v>
          </cell>
          <cell r="H983">
            <v>375668</v>
          </cell>
          <cell r="I983">
            <v>377591</v>
          </cell>
          <cell r="J983">
            <v>377591</v>
          </cell>
          <cell r="K983">
            <v>374283</v>
          </cell>
          <cell r="L983">
            <v>371391</v>
          </cell>
          <cell r="M983">
            <v>369668</v>
          </cell>
          <cell r="N983">
            <v>366620</v>
          </cell>
          <cell r="S983">
            <v>366620</v>
          </cell>
          <cell r="T983">
            <v>364713</v>
          </cell>
          <cell r="U983">
            <v>362529</v>
          </cell>
          <cell r="V983">
            <v>369006</v>
          </cell>
          <cell r="W983">
            <v>372899</v>
          </cell>
          <cell r="X983">
            <v>374731</v>
          </cell>
          <cell r="Y983">
            <v>375668</v>
          </cell>
          <cell r="Z983">
            <v>377591</v>
          </cell>
          <cell r="AA983">
            <v>377591</v>
          </cell>
          <cell r="AB983">
            <v>374283</v>
          </cell>
          <cell r="AC983">
            <v>371391</v>
          </cell>
          <cell r="AD983">
            <v>369668</v>
          </cell>
        </row>
        <row r="984">
          <cell r="C984">
            <v>364713</v>
          </cell>
          <cell r="D984">
            <v>362529</v>
          </cell>
          <cell r="E984">
            <v>369006</v>
          </cell>
          <cell r="F984">
            <v>372899</v>
          </cell>
          <cell r="G984">
            <v>374731</v>
          </cell>
          <cell r="H984">
            <v>375668</v>
          </cell>
          <cell r="I984">
            <v>377591</v>
          </cell>
          <cell r="J984">
            <v>377591</v>
          </cell>
          <cell r="K984">
            <v>374283</v>
          </cell>
          <cell r="L984">
            <v>371391</v>
          </cell>
          <cell r="M984">
            <v>369668</v>
          </cell>
          <cell r="N984">
            <v>366620</v>
          </cell>
          <cell r="S984">
            <v>366620</v>
          </cell>
          <cell r="T984">
            <v>364713</v>
          </cell>
          <cell r="U984">
            <v>362529</v>
          </cell>
          <cell r="V984">
            <v>369006</v>
          </cell>
          <cell r="W984">
            <v>372899</v>
          </cell>
          <cell r="X984">
            <v>374731</v>
          </cell>
          <cell r="Y984">
            <v>375668</v>
          </cell>
          <cell r="Z984">
            <v>377591</v>
          </cell>
          <cell r="AA984">
            <v>377591</v>
          </cell>
          <cell r="AB984">
            <v>374283</v>
          </cell>
          <cell r="AC984">
            <v>371391</v>
          </cell>
          <cell r="AD984">
            <v>369668</v>
          </cell>
        </row>
        <row r="985">
          <cell r="C985">
            <v>364713</v>
          </cell>
          <cell r="D985">
            <v>362529</v>
          </cell>
          <cell r="E985">
            <v>369006</v>
          </cell>
          <cell r="F985">
            <v>372899</v>
          </cell>
          <cell r="G985">
            <v>374731</v>
          </cell>
          <cell r="H985">
            <v>375668</v>
          </cell>
          <cell r="I985">
            <v>377591</v>
          </cell>
          <cell r="J985">
            <v>377591</v>
          </cell>
          <cell r="K985">
            <v>374283</v>
          </cell>
          <cell r="L985">
            <v>371391</v>
          </cell>
          <cell r="M985">
            <v>369668</v>
          </cell>
          <cell r="N985">
            <v>366620</v>
          </cell>
          <cell r="S985">
            <v>366620</v>
          </cell>
          <cell r="T985">
            <v>364713</v>
          </cell>
          <cell r="U985">
            <v>362529</v>
          </cell>
          <cell r="V985">
            <v>369006</v>
          </cell>
          <cell r="W985">
            <v>372899</v>
          </cell>
          <cell r="X985">
            <v>374731</v>
          </cell>
          <cell r="Y985">
            <v>375668</v>
          </cell>
          <cell r="Z985">
            <v>377591</v>
          </cell>
          <cell r="AA985">
            <v>377591</v>
          </cell>
          <cell r="AB985">
            <v>374283</v>
          </cell>
          <cell r="AC985">
            <v>371391</v>
          </cell>
          <cell r="AD985">
            <v>369668</v>
          </cell>
        </row>
        <row r="986">
          <cell r="C986">
            <v>364713</v>
          </cell>
          <cell r="D986">
            <v>363099</v>
          </cell>
          <cell r="E986">
            <v>369006</v>
          </cell>
          <cell r="F986">
            <v>372899</v>
          </cell>
          <cell r="G986">
            <v>374731</v>
          </cell>
          <cell r="H986">
            <v>375668</v>
          </cell>
          <cell r="I986">
            <v>377591</v>
          </cell>
          <cell r="J986">
            <v>377591</v>
          </cell>
          <cell r="K986">
            <v>374283</v>
          </cell>
          <cell r="L986">
            <v>371391</v>
          </cell>
          <cell r="M986">
            <v>369668</v>
          </cell>
          <cell r="N986">
            <v>366620</v>
          </cell>
          <cell r="S986">
            <v>366620</v>
          </cell>
          <cell r="T986">
            <v>364713</v>
          </cell>
          <cell r="U986">
            <v>363099</v>
          </cell>
          <cell r="V986">
            <v>369006</v>
          </cell>
          <cell r="W986">
            <v>372899</v>
          </cell>
          <cell r="X986">
            <v>374731</v>
          </cell>
          <cell r="Y986">
            <v>375668</v>
          </cell>
          <cell r="Z986">
            <v>377591</v>
          </cell>
          <cell r="AA986">
            <v>377591</v>
          </cell>
          <cell r="AB986">
            <v>374283</v>
          </cell>
          <cell r="AC986">
            <v>371391</v>
          </cell>
          <cell r="AD986">
            <v>369668</v>
          </cell>
        </row>
        <row r="987">
          <cell r="C987">
            <v>364713</v>
          </cell>
          <cell r="D987">
            <v>362529</v>
          </cell>
          <cell r="E987">
            <v>369006</v>
          </cell>
          <cell r="F987">
            <v>372899</v>
          </cell>
          <cell r="G987">
            <v>374731</v>
          </cell>
          <cell r="H987">
            <v>375668</v>
          </cell>
          <cell r="I987">
            <v>377591</v>
          </cell>
          <cell r="J987">
            <v>377591</v>
          </cell>
          <cell r="K987">
            <v>374283</v>
          </cell>
          <cell r="L987">
            <v>371391</v>
          </cell>
          <cell r="M987">
            <v>369668</v>
          </cell>
          <cell r="N987">
            <v>366620</v>
          </cell>
          <cell r="S987">
            <v>366620</v>
          </cell>
          <cell r="T987">
            <v>364713</v>
          </cell>
          <cell r="U987">
            <v>362529</v>
          </cell>
          <cell r="V987">
            <v>369006</v>
          </cell>
          <cell r="W987">
            <v>372899</v>
          </cell>
          <cell r="X987">
            <v>374731</v>
          </cell>
          <cell r="Y987">
            <v>375668</v>
          </cell>
          <cell r="Z987">
            <v>377591</v>
          </cell>
          <cell r="AA987">
            <v>377591</v>
          </cell>
          <cell r="AB987">
            <v>374283</v>
          </cell>
          <cell r="AC987">
            <v>371391</v>
          </cell>
          <cell r="AD987">
            <v>369668</v>
          </cell>
        </row>
        <row r="988">
          <cell r="C988">
            <v>364713</v>
          </cell>
          <cell r="D988">
            <v>362529</v>
          </cell>
          <cell r="E988">
            <v>369006</v>
          </cell>
          <cell r="F988">
            <v>372899</v>
          </cell>
          <cell r="G988">
            <v>374731</v>
          </cell>
          <cell r="H988">
            <v>375668</v>
          </cell>
          <cell r="I988">
            <v>377591</v>
          </cell>
          <cell r="J988">
            <v>377591</v>
          </cell>
          <cell r="K988">
            <v>374283</v>
          </cell>
          <cell r="L988">
            <v>371391</v>
          </cell>
          <cell r="M988">
            <v>369668</v>
          </cell>
          <cell r="N988">
            <v>366620</v>
          </cell>
          <cell r="S988">
            <v>366620</v>
          </cell>
          <cell r="T988">
            <v>364713</v>
          </cell>
          <cell r="U988">
            <v>362529</v>
          </cell>
          <cell r="V988">
            <v>369006</v>
          </cell>
          <cell r="W988">
            <v>372899</v>
          </cell>
          <cell r="X988">
            <v>374731</v>
          </cell>
          <cell r="Y988">
            <v>375668</v>
          </cell>
          <cell r="Z988">
            <v>377591</v>
          </cell>
          <cell r="AA988">
            <v>377591</v>
          </cell>
          <cell r="AB988">
            <v>374283</v>
          </cell>
          <cell r="AC988">
            <v>371391</v>
          </cell>
          <cell r="AD988">
            <v>369668</v>
          </cell>
        </row>
        <row r="989">
          <cell r="C989">
            <v>364713</v>
          </cell>
          <cell r="D989">
            <v>362529</v>
          </cell>
          <cell r="E989">
            <v>369006</v>
          </cell>
          <cell r="F989">
            <v>372899</v>
          </cell>
          <cell r="G989">
            <v>374731</v>
          </cell>
          <cell r="H989">
            <v>375668</v>
          </cell>
          <cell r="I989">
            <v>377591</v>
          </cell>
          <cell r="J989">
            <v>377591</v>
          </cell>
          <cell r="K989">
            <v>374283</v>
          </cell>
          <cell r="L989">
            <v>371391</v>
          </cell>
          <cell r="M989">
            <v>369668</v>
          </cell>
          <cell r="N989">
            <v>366620</v>
          </cell>
          <cell r="S989">
            <v>366620</v>
          </cell>
          <cell r="T989">
            <v>364713</v>
          </cell>
          <cell r="U989">
            <v>362529</v>
          </cell>
          <cell r="V989">
            <v>369006</v>
          </cell>
          <cell r="W989">
            <v>372899</v>
          </cell>
          <cell r="X989">
            <v>374731</v>
          </cell>
          <cell r="Y989">
            <v>375668</v>
          </cell>
          <cell r="Z989">
            <v>377591</v>
          </cell>
          <cell r="AA989">
            <v>377591</v>
          </cell>
          <cell r="AB989">
            <v>374283</v>
          </cell>
          <cell r="AC989">
            <v>371391</v>
          </cell>
          <cell r="AD989">
            <v>369668</v>
          </cell>
        </row>
        <row r="990">
          <cell r="C990">
            <v>364713</v>
          </cell>
          <cell r="D990">
            <v>363099</v>
          </cell>
          <cell r="E990">
            <v>369006</v>
          </cell>
          <cell r="F990">
            <v>372899</v>
          </cell>
          <cell r="G990">
            <v>374731</v>
          </cell>
          <cell r="H990">
            <v>375668</v>
          </cell>
          <cell r="I990">
            <v>377591</v>
          </cell>
          <cell r="J990">
            <v>377591</v>
          </cell>
          <cell r="K990">
            <v>374283</v>
          </cell>
          <cell r="L990">
            <v>371391</v>
          </cell>
          <cell r="M990">
            <v>369668</v>
          </cell>
          <cell r="N990">
            <v>366620</v>
          </cell>
          <cell r="S990">
            <v>366620</v>
          </cell>
          <cell r="T990">
            <v>364713</v>
          </cell>
          <cell r="U990">
            <v>363099</v>
          </cell>
          <cell r="V990">
            <v>369006</v>
          </cell>
          <cell r="W990">
            <v>372899</v>
          </cell>
          <cell r="X990">
            <v>374731</v>
          </cell>
          <cell r="Y990">
            <v>375668</v>
          </cell>
          <cell r="Z990">
            <v>377591</v>
          </cell>
          <cell r="AA990">
            <v>377591</v>
          </cell>
          <cell r="AB990">
            <v>374283</v>
          </cell>
          <cell r="AC990">
            <v>371391</v>
          </cell>
          <cell r="AD990">
            <v>369668</v>
          </cell>
        </row>
        <row r="991">
          <cell r="S991">
            <v>366620</v>
          </cell>
        </row>
        <row r="1002">
          <cell r="C1002">
            <v>75870</v>
          </cell>
          <cell r="D1002">
            <v>42076</v>
          </cell>
          <cell r="E1002">
            <v>0</v>
          </cell>
          <cell r="F1002">
            <v>0</v>
          </cell>
          <cell r="G1002">
            <v>30030</v>
          </cell>
          <cell r="H1002">
            <v>35842</v>
          </cell>
          <cell r="I1002">
            <v>30030</v>
          </cell>
          <cell r="J1002">
            <v>30030</v>
          </cell>
          <cell r="K1002">
            <v>29869</v>
          </cell>
          <cell r="L1002">
            <v>33031</v>
          </cell>
          <cell r="M1002">
            <v>19254</v>
          </cell>
          <cell r="N1002">
            <v>28195</v>
          </cell>
          <cell r="S1002">
            <v>64816</v>
          </cell>
          <cell r="T1002">
            <v>85258</v>
          </cell>
          <cell r="U1002">
            <v>75870</v>
          </cell>
          <cell r="V1002">
            <v>42076</v>
          </cell>
          <cell r="W1002">
            <v>0</v>
          </cell>
          <cell r="X1002">
            <v>0</v>
          </cell>
          <cell r="Y1002">
            <v>30030</v>
          </cell>
          <cell r="Z1002">
            <v>35842</v>
          </cell>
          <cell r="AA1002">
            <v>30030</v>
          </cell>
          <cell r="AB1002">
            <v>30030</v>
          </cell>
          <cell r="AC1002">
            <v>29869</v>
          </cell>
          <cell r="AD1002">
            <v>33031</v>
          </cell>
        </row>
        <row r="1003">
          <cell r="C1003">
            <v>29398</v>
          </cell>
          <cell r="D1003">
            <v>29711</v>
          </cell>
          <cell r="E1003">
            <v>26362</v>
          </cell>
          <cell r="F1003">
            <v>26794</v>
          </cell>
          <cell r="G1003">
            <v>30030</v>
          </cell>
          <cell r="H1003">
            <v>35842</v>
          </cell>
          <cell r="I1003">
            <v>30030</v>
          </cell>
          <cell r="J1003">
            <v>30030</v>
          </cell>
          <cell r="K1003">
            <v>29869</v>
          </cell>
          <cell r="L1003">
            <v>33031</v>
          </cell>
          <cell r="M1003">
            <v>19254</v>
          </cell>
          <cell r="N1003">
            <v>28195</v>
          </cell>
          <cell r="S1003">
            <v>19254</v>
          </cell>
          <cell r="T1003">
            <v>28195</v>
          </cell>
          <cell r="U1003">
            <v>29398</v>
          </cell>
          <cell r="V1003">
            <v>29711</v>
          </cell>
          <cell r="W1003">
            <v>26362</v>
          </cell>
          <cell r="X1003">
            <v>26794</v>
          </cell>
          <cell r="Y1003">
            <v>30030</v>
          </cell>
          <cell r="Z1003">
            <v>35842</v>
          </cell>
          <cell r="AA1003">
            <v>30030</v>
          </cell>
          <cell r="AB1003">
            <v>30030</v>
          </cell>
          <cell r="AC1003">
            <v>29869</v>
          </cell>
          <cell r="AD1003">
            <v>33031</v>
          </cell>
        </row>
        <row r="1004">
          <cell r="C1004">
            <v>29398</v>
          </cell>
          <cell r="D1004">
            <v>29711</v>
          </cell>
          <cell r="E1004">
            <v>26362</v>
          </cell>
          <cell r="F1004">
            <v>26794</v>
          </cell>
          <cell r="G1004">
            <v>30030</v>
          </cell>
          <cell r="H1004">
            <v>35842</v>
          </cell>
          <cell r="I1004">
            <v>30030</v>
          </cell>
          <cell r="J1004">
            <v>30030</v>
          </cell>
          <cell r="K1004">
            <v>29869</v>
          </cell>
          <cell r="L1004">
            <v>33031</v>
          </cell>
          <cell r="M1004">
            <v>19254</v>
          </cell>
          <cell r="N1004">
            <v>28195</v>
          </cell>
          <cell r="S1004">
            <v>19254</v>
          </cell>
          <cell r="T1004">
            <v>28195</v>
          </cell>
          <cell r="U1004">
            <v>29398</v>
          </cell>
          <cell r="V1004">
            <v>29711</v>
          </cell>
          <cell r="W1004">
            <v>26362</v>
          </cell>
          <cell r="X1004">
            <v>26794</v>
          </cell>
          <cell r="Y1004">
            <v>30030</v>
          </cell>
          <cell r="Z1004">
            <v>35842</v>
          </cell>
          <cell r="AA1004">
            <v>30030</v>
          </cell>
          <cell r="AB1004">
            <v>30030</v>
          </cell>
          <cell r="AC1004">
            <v>29869</v>
          </cell>
          <cell r="AD1004">
            <v>33031</v>
          </cell>
        </row>
        <row r="1005">
          <cell r="C1005">
            <v>29398</v>
          </cell>
          <cell r="D1005">
            <v>29711</v>
          </cell>
          <cell r="E1005">
            <v>26362</v>
          </cell>
          <cell r="F1005">
            <v>26794</v>
          </cell>
          <cell r="G1005">
            <v>30030</v>
          </cell>
          <cell r="H1005">
            <v>35842</v>
          </cell>
          <cell r="I1005">
            <v>30030</v>
          </cell>
          <cell r="J1005">
            <v>30030</v>
          </cell>
          <cell r="K1005">
            <v>29869</v>
          </cell>
          <cell r="L1005">
            <v>33031</v>
          </cell>
          <cell r="M1005">
            <v>19254</v>
          </cell>
          <cell r="N1005">
            <v>28195</v>
          </cell>
          <cell r="S1005">
            <v>19254</v>
          </cell>
          <cell r="T1005">
            <v>28195</v>
          </cell>
          <cell r="U1005">
            <v>29398</v>
          </cell>
          <cell r="V1005">
            <v>29711</v>
          </cell>
          <cell r="W1005">
            <v>26362</v>
          </cell>
          <cell r="X1005">
            <v>26794</v>
          </cell>
          <cell r="Y1005">
            <v>30030</v>
          </cell>
          <cell r="Z1005">
            <v>35842</v>
          </cell>
          <cell r="AA1005">
            <v>30030</v>
          </cell>
          <cell r="AB1005">
            <v>30030</v>
          </cell>
          <cell r="AC1005">
            <v>29869</v>
          </cell>
          <cell r="AD1005">
            <v>33031</v>
          </cell>
        </row>
        <row r="1006">
          <cell r="C1006">
            <v>29398</v>
          </cell>
          <cell r="D1006">
            <v>29785</v>
          </cell>
          <cell r="E1006">
            <v>26362</v>
          </cell>
          <cell r="F1006">
            <v>26794</v>
          </cell>
          <cell r="G1006">
            <v>30030</v>
          </cell>
          <cell r="H1006">
            <v>35842</v>
          </cell>
          <cell r="I1006">
            <v>30030</v>
          </cell>
          <cell r="J1006">
            <v>30030</v>
          </cell>
          <cell r="K1006">
            <v>29869</v>
          </cell>
          <cell r="L1006">
            <v>33031</v>
          </cell>
          <cell r="M1006">
            <v>19254</v>
          </cell>
          <cell r="N1006">
            <v>28195</v>
          </cell>
          <cell r="S1006">
            <v>19254</v>
          </cell>
          <cell r="T1006">
            <v>28195</v>
          </cell>
          <cell r="U1006">
            <v>29398</v>
          </cell>
          <cell r="V1006">
            <v>29785</v>
          </cell>
          <cell r="W1006">
            <v>26362</v>
          </cell>
          <cell r="X1006">
            <v>26794</v>
          </cell>
          <cell r="Y1006">
            <v>30030</v>
          </cell>
          <cell r="Z1006">
            <v>35842</v>
          </cell>
          <cell r="AA1006">
            <v>30030</v>
          </cell>
          <cell r="AB1006">
            <v>30030</v>
          </cell>
          <cell r="AC1006">
            <v>29869</v>
          </cell>
          <cell r="AD1006">
            <v>33031</v>
          </cell>
        </row>
        <row r="1007">
          <cell r="C1007">
            <v>29398</v>
          </cell>
          <cell r="D1007">
            <v>29711</v>
          </cell>
          <cell r="E1007">
            <v>26362</v>
          </cell>
          <cell r="F1007">
            <v>26794</v>
          </cell>
          <cell r="G1007">
            <v>30030</v>
          </cell>
          <cell r="H1007">
            <v>35842</v>
          </cell>
          <cell r="I1007">
            <v>30030</v>
          </cell>
          <cell r="J1007">
            <v>30030</v>
          </cell>
          <cell r="K1007">
            <v>29869</v>
          </cell>
          <cell r="L1007">
            <v>33031</v>
          </cell>
          <cell r="M1007">
            <v>19254</v>
          </cell>
          <cell r="N1007">
            <v>28195</v>
          </cell>
          <cell r="S1007">
            <v>19254</v>
          </cell>
          <cell r="T1007">
            <v>28195</v>
          </cell>
          <cell r="U1007">
            <v>29398</v>
          </cell>
          <cell r="V1007">
            <v>29711</v>
          </cell>
          <cell r="W1007">
            <v>26362</v>
          </cell>
          <cell r="X1007">
            <v>26794</v>
          </cell>
          <cell r="Y1007">
            <v>30030</v>
          </cell>
          <cell r="Z1007">
            <v>35842</v>
          </cell>
          <cell r="AA1007">
            <v>30030</v>
          </cell>
          <cell r="AB1007">
            <v>30030</v>
          </cell>
          <cell r="AC1007">
            <v>29869</v>
          </cell>
          <cell r="AD1007">
            <v>33031</v>
          </cell>
        </row>
        <row r="1008">
          <cell r="C1008">
            <v>29398</v>
          </cell>
          <cell r="D1008">
            <v>29711</v>
          </cell>
          <cell r="E1008">
            <v>26362</v>
          </cell>
          <cell r="F1008">
            <v>26794</v>
          </cell>
          <cell r="G1008">
            <v>30030</v>
          </cell>
          <cell r="H1008">
            <v>35842</v>
          </cell>
          <cell r="I1008">
            <v>30030</v>
          </cell>
          <cell r="J1008">
            <v>30030</v>
          </cell>
          <cell r="K1008">
            <v>29869</v>
          </cell>
          <cell r="L1008">
            <v>33031</v>
          </cell>
          <cell r="M1008">
            <v>19254</v>
          </cell>
          <cell r="N1008">
            <v>28195</v>
          </cell>
          <cell r="S1008">
            <v>19254</v>
          </cell>
          <cell r="T1008">
            <v>28195</v>
          </cell>
          <cell r="U1008">
            <v>29398</v>
          </cell>
          <cell r="V1008">
            <v>29711</v>
          </cell>
          <cell r="W1008">
            <v>26362</v>
          </cell>
          <cell r="X1008">
            <v>26794</v>
          </cell>
          <cell r="Y1008">
            <v>30030</v>
          </cell>
          <cell r="Z1008">
            <v>35842</v>
          </cell>
          <cell r="AA1008">
            <v>30030</v>
          </cell>
          <cell r="AB1008">
            <v>30030</v>
          </cell>
          <cell r="AC1008">
            <v>29869</v>
          </cell>
          <cell r="AD1008">
            <v>33031</v>
          </cell>
        </row>
        <row r="1009">
          <cell r="C1009">
            <v>29398</v>
          </cell>
          <cell r="D1009">
            <v>29711</v>
          </cell>
          <cell r="E1009">
            <v>26362</v>
          </cell>
          <cell r="F1009">
            <v>26794</v>
          </cell>
          <cell r="G1009">
            <v>30030</v>
          </cell>
          <cell r="H1009">
            <v>35842</v>
          </cell>
          <cell r="I1009">
            <v>30030</v>
          </cell>
          <cell r="J1009">
            <v>30030</v>
          </cell>
          <cell r="K1009">
            <v>29869</v>
          </cell>
          <cell r="L1009">
            <v>33031</v>
          </cell>
          <cell r="M1009">
            <v>19254</v>
          </cell>
          <cell r="N1009">
            <v>28195</v>
          </cell>
          <cell r="S1009">
            <v>19254</v>
          </cell>
          <cell r="T1009">
            <v>28195</v>
          </cell>
          <cell r="U1009">
            <v>29398</v>
          </cell>
          <cell r="V1009">
            <v>29711</v>
          </cell>
          <cell r="W1009">
            <v>26362</v>
          </cell>
          <cell r="X1009">
            <v>26794</v>
          </cell>
          <cell r="Y1009">
            <v>30030</v>
          </cell>
          <cell r="Z1009">
            <v>35842</v>
          </cell>
          <cell r="AA1009">
            <v>30030</v>
          </cell>
          <cell r="AB1009">
            <v>30030</v>
          </cell>
          <cell r="AC1009">
            <v>29869</v>
          </cell>
          <cell r="AD1009">
            <v>33031</v>
          </cell>
        </row>
        <row r="1010">
          <cell r="C1010">
            <v>29398</v>
          </cell>
          <cell r="D1010">
            <v>29785</v>
          </cell>
          <cell r="E1010">
            <v>26362</v>
          </cell>
          <cell r="F1010">
            <v>26794</v>
          </cell>
          <cell r="G1010">
            <v>30030</v>
          </cell>
          <cell r="H1010">
            <v>35842</v>
          </cell>
          <cell r="I1010">
            <v>30030</v>
          </cell>
          <cell r="J1010">
            <v>30030</v>
          </cell>
          <cell r="K1010">
            <v>29869</v>
          </cell>
          <cell r="L1010">
            <v>33031</v>
          </cell>
          <cell r="M1010">
            <v>19254</v>
          </cell>
          <cell r="N1010">
            <v>28195</v>
          </cell>
          <cell r="S1010">
            <v>19254</v>
          </cell>
          <cell r="T1010">
            <v>28195</v>
          </cell>
          <cell r="U1010">
            <v>29398</v>
          </cell>
          <cell r="V1010">
            <v>29785</v>
          </cell>
          <cell r="W1010">
            <v>26362</v>
          </cell>
          <cell r="X1010">
            <v>26794</v>
          </cell>
          <cell r="Y1010">
            <v>30030</v>
          </cell>
          <cell r="Z1010">
            <v>35842</v>
          </cell>
          <cell r="AA1010">
            <v>30030</v>
          </cell>
          <cell r="AB1010">
            <v>30030</v>
          </cell>
          <cell r="AC1010">
            <v>29869</v>
          </cell>
          <cell r="AD1010">
            <v>33031</v>
          </cell>
        </row>
        <row r="1011">
          <cell r="C1011">
            <v>29398</v>
          </cell>
          <cell r="D1011">
            <v>29711</v>
          </cell>
          <cell r="E1011">
            <v>26362</v>
          </cell>
          <cell r="F1011">
            <v>26794</v>
          </cell>
          <cell r="G1011">
            <v>30030</v>
          </cell>
          <cell r="H1011">
            <v>35842</v>
          </cell>
          <cell r="I1011">
            <v>30030</v>
          </cell>
          <cell r="J1011">
            <v>30030</v>
          </cell>
          <cell r="K1011">
            <v>29869</v>
          </cell>
          <cell r="L1011">
            <v>33031</v>
          </cell>
          <cell r="M1011">
            <v>19254</v>
          </cell>
          <cell r="N1011">
            <v>28195</v>
          </cell>
          <cell r="S1011">
            <v>19254</v>
          </cell>
          <cell r="T1011">
            <v>28195</v>
          </cell>
          <cell r="U1011">
            <v>29398</v>
          </cell>
          <cell r="V1011">
            <v>29711</v>
          </cell>
          <cell r="W1011">
            <v>26362</v>
          </cell>
          <cell r="X1011">
            <v>26794</v>
          </cell>
          <cell r="Y1011">
            <v>30030</v>
          </cell>
          <cell r="Z1011">
            <v>35842</v>
          </cell>
          <cell r="AA1011">
            <v>30030</v>
          </cell>
          <cell r="AB1011">
            <v>30030</v>
          </cell>
          <cell r="AC1011">
            <v>29869</v>
          </cell>
          <cell r="AD1011">
            <v>33031</v>
          </cell>
        </row>
        <row r="1012">
          <cell r="C1012">
            <v>29398</v>
          </cell>
          <cell r="D1012">
            <v>29711</v>
          </cell>
          <cell r="E1012">
            <v>26362</v>
          </cell>
          <cell r="F1012">
            <v>26794</v>
          </cell>
          <cell r="G1012">
            <v>30030</v>
          </cell>
          <cell r="H1012">
            <v>35842</v>
          </cell>
          <cell r="I1012">
            <v>30030</v>
          </cell>
          <cell r="J1012">
            <v>30030</v>
          </cell>
          <cell r="K1012">
            <v>29869</v>
          </cell>
          <cell r="L1012">
            <v>33031</v>
          </cell>
          <cell r="M1012">
            <v>19254</v>
          </cell>
          <cell r="N1012">
            <v>28195</v>
          </cell>
          <cell r="S1012">
            <v>19254</v>
          </cell>
          <cell r="T1012">
            <v>28195</v>
          </cell>
          <cell r="U1012">
            <v>29398</v>
          </cell>
          <cell r="V1012">
            <v>29711</v>
          </cell>
          <cell r="W1012">
            <v>26362</v>
          </cell>
          <cell r="X1012">
            <v>26794</v>
          </cell>
          <cell r="Y1012">
            <v>30030</v>
          </cell>
          <cell r="Z1012">
            <v>35842</v>
          </cell>
          <cell r="AA1012">
            <v>30030</v>
          </cell>
          <cell r="AB1012">
            <v>30030</v>
          </cell>
          <cell r="AC1012">
            <v>29869</v>
          </cell>
          <cell r="AD1012">
            <v>33031</v>
          </cell>
        </row>
        <row r="1013">
          <cell r="C1013">
            <v>29398</v>
          </cell>
          <cell r="D1013">
            <v>29711</v>
          </cell>
          <cell r="E1013">
            <v>26362</v>
          </cell>
          <cell r="F1013">
            <v>26794</v>
          </cell>
          <cell r="G1013">
            <v>30030</v>
          </cell>
          <cell r="H1013">
            <v>35842</v>
          </cell>
          <cell r="I1013">
            <v>30030</v>
          </cell>
          <cell r="J1013">
            <v>30030</v>
          </cell>
          <cell r="K1013">
            <v>29869</v>
          </cell>
          <cell r="L1013">
            <v>33031</v>
          </cell>
          <cell r="M1013">
            <v>19254</v>
          </cell>
          <cell r="N1013">
            <v>28195</v>
          </cell>
          <cell r="S1013">
            <v>19254</v>
          </cell>
          <cell r="T1013">
            <v>28195</v>
          </cell>
          <cell r="U1013">
            <v>29398</v>
          </cell>
          <cell r="V1013">
            <v>29711</v>
          </cell>
          <cell r="W1013">
            <v>26362</v>
          </cell>
          <cell r="X1013">
            <v>26794</v>
          </cell>
          <cell r="Y1013">
            <v>30030</v>
          </cell>
          <cell r="Z1013">
            <v>35842</v>
          </cell>
          <cell r="AA1013">
            <v>30030</v>
          </cell>
          <cell r="AB1013">
            <v>30030</v>
          </cell>
          <cell r="AC1013">
            <v>29869</v>
          </cell>
          <cell r="AD1013">
            <v>33031</v>
          </cell>
        </row>
        <row r="1014">
          <cell r="C1014">
            <v>29398</v>
          </cell>
          <cell r="D1014">
            <v>29785</v>
          </cell>
          <cell r="E1014">
            <v>26362</v>
          </cell>
          <cell r="F1014">
            <v>26794</v>
          </cell>
          <cell r="G1014">
            <v>30030</v>
          </cell>
          <cell r="H1014">
            <v>35842</v>
          </cell>
          <cell r="I1014">
            <v>30030</v>
          </cell>
          <cell r="J1014">
            <v>30030</v>
          </cell>
          <cell r="K1014">
            <v>29869</v>
          </cell>
          <cell r="L1014">
            <v>33031</v>
          </cell>
          <cell r="M1014">
            <v>19254</v>
          </cell>
          <cell r="N1014">
            <v>28195</v>
          </cell>
          <cell r="S1014">
            <v>19254</v>
          </cell>
          <cell r="T1014">
            <v>28195</v>
          </cell>
          <cell r="U1014">
            <v>29398</v>
          </cell>
          <cell r="V1014">
            <v>29785</v>
          </cell>
          <cell r="W1014">
            <v>26362</v>
          </cell>
          <cell r="X1014">
            <v>26794</v>
          </cell>
          <cell r="Y1014">
            <v>30030</v>
          </cell>
          <cell r="Z1014">
            <v>35842</v>
          </cell>
          <cell r="AA1014">
            <v>30030</v>
          </cell>
          <cell r="AB1014">
            <v>30030</v>
          </cell>
          <cell r="AC1014">
            <v>29869</v>
          </cell>
          <cell r="AD1014">
            <v>33031</v>
          </cell>
        </row>
        <row r="1015">
          <cell r="C1015">
            <v>29398</v>
          </cell>
          <cell r="D1015">
            <v>29711</v>
          </cell>
          <cell r="E1015">
            <v>26362</v>
          </cell>
          <cell r="F1015">
            <v>26794</v>
          </cell>
          <cell r="G1015">
            <v>30030</v>
          </cell>
          <cell r="H1015">
            <v>35842</v>
          </cell>
          <cell r="I1015">
            <v>30030</v>
          </cell>
          <cell r="J1015">
            <v>30030</v>
          </cell>
          <cell r="K1015">
            <v>29869</v>
          </cell>
          <cell r="L1015">
            <v>33031</v>
          </cell>
          <cell r="M1015">
            <v>19254</v>
          </cell>
          <cell r="N1015">
            <v>28195</v>
          </cell>
          <cell r="S1015">
            <v>19254</v>
          </cell>
          <cell r="T1015">
            <v>28195</v>
          </cell>
          <cell r="U1015">
            <v>29398</v>
          </cell>
          <cell r="V1015">
            <v>29711</v>
          </cell>
          <cell r="W1015">
            <v>26362</v>
          </cell>
          <cell r="X1015">
            <v>26794</v>
          </cell>
          <cell r="Y1015">
            <v>30030</v>
          </cell>
          <cell r="Z1015">
            <v>35842</v>
          </cell>
          <cell r="AA1015">
            <v>30030</v>
          </cell>
          <cell r="AB1015">
            <v>30030</v>
          </cell>
          <cell r="AC1015">
            <v>29869</v>
          </cell>
          <cell r="AD1015">
            <v>33031</v>
          </cell>
        </row>
        <row r="1016">
          <cell r="C1016">
            <v>29398</v>
          </cell>
          <cell r="D1016">
            <v>29711</v>
          </cell>
          <cell r="E1016">
            <v>26362</v>
          </cell>
          <cell r="F1016">
            <v>26794</v>
          </cell>
          <cell r="G1016">
            <v>30030</v>
          </cell>
          <cell r="H1016">
            <v>35842</v>
          </cell>
          <cell r="I1016">
            <v>30030</v>
          </cell>
          <cell r="J1016">
            <v>30030</v>
          </cell>
          <cell r="K1016">
            <v>29869</v>
          </cell>
          <cell r="L1016">
            <v>33031</v>
          </cell>
          <cell r="M1016">
            <v>19254</v>
          </cell>
          <cell r="N1016">
            <v>28195</v>
          </cell>
          <cell r="S1016">
            <v>19254</v>
          </cell>
          <cell r="T1016">
            <v>28195</v>
          </cell>
          <cell r="U1016">
            <v>29398</v>
          </cell>
          <cell r="V1016">
            <v>29711</v>
          </cell>
          <cell r="W1016">
            <v>26362</v>
          </cell>
          <cell r="X1016">
            <v>26794</v>
          </cell>
          <cell r="Y1016">
            <v>30030</v>
          </cell>
          <cell r="Z1016">
            <v>35842</v>
          </cell>
          <cell r="AA1016">
            <v>30030</v>
          </cell>
          <cell r="AB1016">
            <v>30030</v>
          </cell>
          <cell r="AC1016">
            <v>29869</v>
          </cell>
          <cell r="AD1016">
            <v>33031</v>
          </cell>
        </row>
        <row r="1017">
          <cell r="C1017">
            <v>29398</v>
          </cell>
          <cell r="D1017">
            <v>29711</v>
          </cell>
          <cell r="E1017">
            <v>26362</v>
          </cell>
          <cell r="F1017">
            <v>26794</v>
          </cell>
          <cell r="G1017">
            <v>30030</v>
          </cell>
          <cell r="H1017">
            <v>35842</v>
          </cell>
          <cell r="I1017">
            <v>30030</v>
          </cell>
          <cell r="J1017">
            <v>30030</v>
          </cell>
          <cell r="K1017">
            <v>29869</v>
          </cell>
          <cell r="L1017">
            <v>33031</v>
          </cell>
          <cell r="M1017">
            <v>19254</v>
          </cell>
          <cell r="N1017">
            <v>28195</v>
          </cell>
          <cell r="S1017">
            <v>19254</v>
          </cell>
          <cell r="T1017">
            <v>28195</v>
          </cell>
          <cell r="U1017">
            <v>29398</v>
          </cell>
          <cell r="V1017">
            <v>29711</v>
          </cell>
          <cell r="W1017">
            <v>26362</v>
          </cell>
          <cell r="X1017">
            <v>26794</v>
          </cell>
          <cell r="Y1017">
            <v>30030</v>
          </cell>
          <cell r="Z1017">
            <v>35842</v>
          </cell>
          <cell r="AA1017">
            <v>30030</v>
          </cell>
          <cell r="AB1017">
            <v>30030</v>
          </cell>
          <cell r="AC1017">
            <v>29869</v>
          </cell>
          <cell r="AD1017">
            <v>33031</v>
          </cell>
        </row>
        <row r="1018">
          <cell r="C1018">
            <v>29398</v>
          </cell>
          <cell r="D1018">
            <v>29785</v>
          </cell>
          <cell r="E1018">
            <v>26362</v>
          </cell>
          <cell r="F1018">
            <v>26794</v>
          </cell>
          <cell r="G1018">
            <v>30030</v>
          </cell>
          <cell r="H1018">
            <v>35842</v>
          </cell>
          <cell r="I1018">
            <v>30030</v>
          </cell>
          <cell r="J1018">
            <v>30030</v>
          </cell>
          <cell r="K1018">
            <v>29869</v>
          </cell>
          <cell r="L1018">
            <v>33031</v>
          </cell>
          <cell r="M1018">
            <v>19254</v>
          </cell>
          <cell r="N1018">
            <v>28195</v>
          </cell>
          <cell r="S1018">
            <v>19254</v>
          </cell>
          <cell r="T1018">
            <v>28195</v>
          </cell>
          <cell r="U1018">
            <v>29398</v>
          </cell>
          <cell r="V1018">
            <v>29785</v>
          </cell>
          <cell r="W1018">
            <v>26362</v>
          </cell>
          <cell r="X1018">
            <v>26794</v>
          </cell>
          <cell r="Y1018">
            <v>30030</v>
          </cell>
          <cell r="Z1018">
            <v>35842</v>
          </cell>
          <cell r="AA1018">
            <v>30030</v>
          </cell>
          <cell r="AB1018">
            <v>30030</v>
          </cell>
          <cell r="AC1018">
            <v>29869</v>
          </cell>
          <cell r="AD1018">
            <v>33031</v>
          </cell>
        </row>
        <row r="1019">
          <cell r="C1019">
            <v>29398</v>
          </cell>
          <cell r="D1019">
            <v>29711</v>
          </cell>
          <cell r="E1019">
            <v>26362</v>
          </cell>
          <cell r="F1019">
            <v>26794</v>
          </cell>
          <cell r="G1019">
            <v>30030</v>
          </cell>
          <cell r="H1019">
            <v>35842</v>
          </cell>
          <cell r="I1019">
            <v>30030</v>
          </cell>
          <cell r="J1019">
            <v>30030</v>
          </cell>
          <cell r="K1019">
            <v>29869</v>
          </cell>
          <cell r="L1019">
            <v>33031</v>
          </cell>
          <cell r="M1019">
            <v>19254</v>
          </cell>
          <cell r="N1019">
            <v>28195</v>
          </cell>
          <cell r="S1019">
            <v>19254</v>
          </cell>
          <cell r="T1019">
            <v>28195</v>
          </cell>
          <cell r="U1019">
            <v>29398</v>
          </cell>
          <cell r="V1019">
            <v>29711</v>
          </cell>
          <cell r="W1019">
            <v>26362</v>
          </cell>
          <cell r="X1019">
            <v>26794</v>
          </cell>
          <cell r="Y1019">
            <v>30030</v>
          </cell>
          <cell r="Z1019">
            <v>35842</v>
          </cell>
          <cell r="AA1019">
            <v>30030</v>
          </cell>
          <cell r="AB1019">
            <v>30030</v>
          </cell>
          <cell r="AC1019">
            <v>29869</v>
          </cell>
          <cell r="AD1019">
            <v>33031</v>
          </cell>
        </row>
        <row r="1020">
          <cell r="C1020">
            <v>29398</v>
          </cell>
          <cell r="D1020">
            <v>29711</v>
          </cell>
          <cell r="E1020">
            <v>26362</v>
          </cell>
          <cell r="F1020">
            <v>26794</v>
          </cell>
          <cell r="G1020">
            <v>30030</v>
          </cell>
          <cell r="H1020">
            <v>35842</v>
          </cell>
          <cell r="I1020">
            <v>30030</v>
          </cell>
          <cell r="J1020">
            <v>30030</v>
          </cell>
          <cell r="K1020">
            <v>29869</v>
          </cell>
          <cell r="L1020">
            <v>33031</v>
          </cell>
          <cell r="M1020">
            <v>19254</v>
          </cell>
          <cell r="N1020">
            <v>28195</v>
          </cell>
          <cell r="S1020">
            <v>19254</v>
          </cell>
          <cell r="T1020">
            <v>28195</v>
          </cell>
          <cell r="U1020">
            <v>29398</v>
          </cell>
          <cell r="V1020">
            <v>29711</v>
          </cell>
          <cell r="W1020">
            <v>26362</v>
          </cell>
          <cell r="X1020">
            <v>26794</v>
          </cell>
          <cell r="Y1020">
            <v>30030</v>
          </cell>
          <cell r="Z1020">
            <v>35842</v>
          </cell>
          <cell r="AA1020">
            <v>30030</v>
          </cell>
          <cell r="AB1020">
            <v>30030</v>
          </cell>
          <cell r="AC1020">
            <v>29869</v>
          </cell>
          <cell r="AD1020">
            <v>33031</v>
          </cell>
        </row>
        <row r="1021">
          <cell r="C1021">
            <v>29398</v>
          </cell>
          <cell r="D1021">
            <v>29711</v>
          </cell>
          <cell r="E1021">
            <v>26362</v>
          </cell>
          <cell r="F1021">
            <v>26794</v>
          </cell>
          <cell r="G1021">
            <v>30030</v>
          </cell>
          <cell r="H1021">
            <v>35842</v>
          </cell>
          <cell r="I1021">
            <v>30030</v>
          </cell>
          <cell r="J1021">
            <v>30030</v>
          </cell>
          <cell r="K1021">
            <v>29869</v>
          </cell>
          <cell r="L1021">
            <v>33031</v>
          </cell>
          <cell r="M1021">
            <v>19254</v>
          </cell>
          <cell r="N1021">
            <v>28195</v>
          </cell>
          <cell r="S1021">
            <v>19254</v>
          </cell>
          <cell r="T1021">
            <v>28195</v>
          </cell>
          <cell r="U1021">
            <v>29398</v>
          </cell>
          <cell r="V1021">
            <v>29711</v>
          </cell>
          <cell r="W1021">
            <v>26362</v>
          </cell>
          <cell r="X1021">
            <v>26794</v>
          </cell>
          <cell r="Y1021">
            <v>30030</v>
          </cell>
          <cell r="Z1021">
            <v>35842</v>
          </cell>
          <cell r="AA1021">
            <v>30030</v>
          </cell>
          <cell r="AB1021">
            <v>30030</v>
          </cell>
          <cell r="AC1021">
            <v>29869</v>
          </cell>
          <cell r="AD1021">
            <v>33031</v>
          </cell>
        </row>
        <row r="1022">
          <cell r="C1022">
            <v>29398</v>
          </cell>
          <cell r="D1022">
            <v>29785</v>
          </cell>
          <cell r="E1022">
            <v>26362</v>
          </cell>
          <cell r="F1022">
            <v>26794</v>
          </cell>
          <cell r="G1022">
            <v>30030</v>
          </cell>
          <cell r="H1022">
            <v>35842</v>
          </cell>
          <cell r="I1022">
            <v>30030</v>
          </cell>
          <cell r="J1022">
            <v>30030</v>
          </cell>
          <cell r="K1022">
            <v>29869</v>
          </cell>
          <cell r="L1022">
            <v>33031</v>
          </cell>
          <cell r="M1022">
            <v>19254</v>
          </cell>
          <cell r="N1022">
            <v>28195</v>
          </cell>
          <cell r="S1022">
            <v>19254</v>
          </cell>
          <cell r="T1022">
            <v>28195</v>
          </cell>
          <cell r="U1022">
            <v>29398</v>
          </cell>
          <cell r="V1022">
            <v>29785</v>
          </cell>
          <cell r="W1022">
            <v>26362</v>
          </cell>
          <cell r="X1022">
            <v>26794</v>
          </cell>
          <cell r="Y1022">
            <v>30030</v>
          </cell>
          <cell r="Z1022">
            <v>35842</v>
          </cell>
          <cell r="AA1022">
            <v>30030</v>
          </cell>
          <cell r="AB1022">
            <v>30030</v>
          </cell>
          <cell r="AC1022">
            <v>29869</v>
          </cell>
          <cell r="AD1022">
            <v>33031</v>
          </cell>
        </row>
        <row r="1023">
          <cell r="C1023">
            <v>29398</v>
          </cell>
          <cell r="D1023">
            <v>29711</v>
          </cell>
          <cell r="E1023">
            <v>26362</v>
          </cell>
          <cell r="F1023">
            <v>26794</v>
          </cell>
          <cell r="G1023">
            <v>30030</v>
          </cell>
          <cell r="H1023">
            <v>35842</v>
          </cell>
          <cell r="I1023">
            <v>30030</v>
          </cell>
          <cell r="J1023">
            <v>30030</v>
          </cell>
          <cell r="K1023">
            <v>29869</v>
          </cell>
          <cell r="L1023">
            <v>33031</v>
          </cell>
          <cell r="M1023">
            <v>19254</v>
          </cell>
          <cell r="N1023">
            <v>28195</v>
          </cell>
          <cell r="S1023">
            <v>19254</v>
          </cell>
          <cell r="T1023">
            <v>28195</v>
          </cell>
          <cell r="U1023">
            <v>29398</v>
          </cell>
          <cell r="V1023">
            <v>29711</v>
          </cell>
          <cell r="W1023">
            <v>26362</v>
          </cell>
          <cell r="X1023">
            <v>26794</v>
          </cell>
          <cell r="Y1023">
            <v>30030</v>
          </cell>
          <cell r="Z1023">
            <v>35842</v>
          </cell>
          <cell r="AA1023">
            <v>30030</v>
          </cell>
          <cell r="AB1023">
            <v>30030</v>
          </cell>
          <cell r="AC1023">
            <v>29869</v>
          </cell>
          <cell r="AD1023">
            <v>33031</v>
          </cell>
        </row>
        <row r="1024">
          <cell r="C1024">
            <v>29398</v>
          </cell>
          <cell r="D1024">
            <v>29711</v>
          </cell>
          <cell r="E1024">
            <v>26362</v>
          </cell>
          <cell r="F1024">
            <v>26794</v>
          </cell>
          <cell r="G1024">
            <v>30030</v>
          </cell>
          <cell r="H1024">
            <v>35842</v>
          </cell>
          <cell r="I1024">
            <v>30030</v>
          </cell>
          <cell r="J1024">
            <v>30030</v>
          </cell>
          <cell r="K1024">
            <v>29869</v>
          </cell>
          <cell r="L1024">
            <v>33031</v>
          </cell>
          <cell r="M1024">
            <v>19254</v>
          </cell>
          <cell r="N1024">
            <v>28195</v>
          </cell>
          <cell r="S1024">
            <v>19254</v>
          </cell>
          <cell r="T1024">
            <v>28195</v>
          </cell>
          <cell r="U1024">
            <v>29398</v>
          </cell>
          <cell r="V1024">
            <v>29711</v>
          </cell>
          <cell r="W1024">
            <v>26362</v>
          </cell>
          <cell r="X1024">
            <v>26794</v>
          </cell>
          <cell r="Y1024">
            <v>30030</v>
          </cell>
          <cell r="Z1024">
            <v>35842</v>
          </cell>
          <cell r="AA1024">
            <v>30030</v>
          </cell>
          <cell r="AB1024">
            <v>30030</v>
          </cell>
          <cell r="AC1024">
            <v>29869</v>
          </cell>
          <cell r="AD1024">
            <v>33031</v>
          </cell>
        </row>
        <row r="1025">
          <cell r="C1025">
            <v>29398</v>
          </cell>
          <cell r="D1025">
            <v>29711</v>
          </cell>
          <cell r="E1025">
            <v>26362</v>
          </cell>
          <cell r="F1025">
            <v>26794</v>
          </cell>
          <cell r="G1025">
            <v>30030</v>
          </cell>
          <cell r="H1025">
            <v>35842</v>
          </cell>
          <cell r="I1025">
            <v>30030</v>
          </cell>
          <cell r="J1025">
            <v>30030</v>
          </cell>
          <cell r="K1025">
            <v>29869</v>
          </cell>
          <cell r="L1025">
            <v>33031</v>
          </cell>
          <cell r="M1025">
            <v>19254</v>
          </cell>
          <cell r="N1025">
            <v>28195</v>
          </cell>
          <cell r="S1025">
            <v>19254</v>
          </cell>
          <cell r="T1025">
            <v>28195</v>
          </cell>
          <cell r="U1025">
            <v>29398</v>
          </cell>
          <cell r="V1025">
            <v>29711</v>
          </cell>
          <cell r="W1025">
            <v>26362</v>
          </cell>
          <cell r="X1025">
            <v>26794</v>
          </cell>
          <cell r="Y1025">
            <v>30030</v>
          </cell>
          <cell r="Z1025">
            <v>35842</v>
          </cell>
          <cell r="AA1025">
            <v>30030</v>
          </cell>
          <cell r="AB1025">
            <v>30030</v>
          </cell>
          <cell r="AC1025">
            <v>29869</v>
          </cell>
          <cell r="AD1025">
            <v>33031</v>
          </cell>
        </row>
        <row r="1026">
          <cell r="C1026">
            <v>29398</v>
          </cell>
          <cell r="D1026">
            <v>29785</v>
          </cell>
          <cell r="E1026">
            <v>26362</v>
          </cell>
          <cell r="F1026">
            <v>26794</v>
          </cell>
          <cell r="G1026">
            <v>30030</v>
          </cell>
          <cell r="H1026">
            <v>35842</v>
          </cell>
          <cell r="I1026">
            <v>30030</v>
          </cell>
          <cell r="J1026">
            <v>30030</v>
          </cell>
          <cell r="K1026">
            <v>29869</v>
          </cell>
          <cell r="L1026">
            <v>33031</v>
          </cell>
          <cell r="M1026">
            <v>19254</v>
          </cell>
          <cell r="N1026">
            <v>28195</v>
          </cell>
          <cell r="S1026">
            <v>19254</v>
          </cell>
          <cell r="T1026">
            <v>28195</v>
          </cell>
          <cell r="U1026">
            <v>29398</v>
          </cell>
          <cell r="V1026">
            <v>29785</v>
          </cell>
          <cell r="W1026">
            <v>26362</v>
          </cell>
          <cell r="X1026">
            <v>26794</v>
          </cell>
          <cell r="Y1026">
            <v>30030</v>
          </cell>
          <cell r="Z1026">
            <v>35842</v>
          </cell>
          <cell r="AA1026">
            <v>30030</v>
          </cell>
          <cell r="AB1026">
            <v>30030</v>
          </cell>
          <cell r="AC1026">
            <v>29869</v>
          </cell>
          <cell r="AD1026">
            <v>33031</v>
          </cell>
        </row>
        <row r="1027">
          <cell r="C1027">
            <v>29398</v>
          </cell>
          <cell r="D1027">
            <v>29711</v>
          </cell>
          <cell r="E1027">
            <v>26362</v>
          </cell>
          <cell r="F1027">
            <v>26794</v>
          </cell>
          <cell r="G1027">
            <v>30030</v>
          </cell>
          <cell r="H1027">
            <v>35842</v>
          </cell>
          <cell r="I1027">
            <v>30030</v>
          </cell>
          <cell r="J1027">
            <v>30030</v>
          </cell>
          <cell r="K1027">
            <v>29869</v>
          </cell>
          <cell r="L1027">
            <v>33031</v>
          </cell>
          <cell r="M1027">
            <v>19254</v>
          </cell>
          <cell r="N1027">
            <v>28195</v>
          </cell>
          <cell r="S1027">
            <v>19254</v>
          </cell>
          <cell r="T1027">
            <v>28195</v>
          </cell>
          <cell r="U1027">
            <v>29398</v>
          </cell>
          <cell r="V1027">
            <v>29711</v>
          </cell>
          <cell r="W1027">
            <v>26362</v>
          </cell>
          <cell r="X1027">
            <v>26794</v>
          </cell>
          <cell r="Y1027">
            <v>30030</v>
          </cell>
          <cell r="Z1027">
            <v>35842</v>
          </cell>
          <cell r="AA1027">
            <v>30030</v>
          </cell>
          <cell r="AB1027">
            <v>30030</v>
          </cell>
          <cell r="AC1027">
            <v>29869</v>
          </cell>
          <cell r="AD1027">
            <v>33031</v>
          </cell>
        </row>
        <row r="1028">
          <cell r="C1028">
            <v>29398</v>
          </cell>
          <cell r="D1028">
            <v>29711</v>
          </cell>
          <cell r="E1028">
            <v>26362</v>
          </cell>
          <cell r="F1028">
            <v>26794</v>
          </cell>
          <cell r="G1028">
            <v>30030</v>
          </cell>
          <cell r="H1028">
            <v>35842</v>
          </cell>
          <cell r="I1028">
            <v>30030</v>
          </cell>
          <cell r="J1028">
            <v>30030</v>
          </cell>
          <cell r="K1028">
            <v>29869</v>
          </cell>
          <cell r="L1028">
            <v>33031</v>
          </cell>
          <cell r="M1028">
            <v>19254</v>
          </cell>
          <cell r="N1028">
            <v>28195</v>
          </cell>
          <cell r="S1028">
            <v>19254</v>
          </cell>
          <cell r="T1028">
            <v>28195</v>
          </cell>
          <cell r="U1028">
            <v>29398</v>
          </cell>
          <cell r="V1028">
            <v>29711</v>
          </cell>
          <cell r="W1028">
            <v>26362</v>
          </cell>
          <cell r="X1028">
            <v>26794</v>
          </cell>
          <cell r="Y1028">
            <v>30030</v>
          </cell>
          <cell r="Z1028">
            <v>35842</v>
          </cell>
          <cell r="AA1028">
            <v>30030</v>
          </cell>
          <cell r="AB1028">
            <v>30030</v>
          </cell>
          <cell r="AC1028">
            <v>29869</v>
          </cell>
          <cell r="AD1028">
            <v>33031</v>
          </cell>
        </row>
        <row r="1029">
          <cell r="C1029">
            <v>29398</v>
          </cell>
          <cell r="D1029">
            <v>29711</v>
          </cell>
          <cell r="E1029">
            <v>26362</v>
          </cell>
          <cell r="F1029">
            <v>26794</v>
          </cell>
          <cell r="G1029">
            <v>30030</v>
          </cell>
          <cell r="H1029">
            <v>35842</v>
          </cell>
          <cell r="I1029">
            <v>30030</v>
          </cell>
          <cell r="J1029">
            <v>30030</v>
          </cell>
          <cell r="K1029">
            <v>29869</v>
          </cell>
          <cell r="L1029">
            <v>33031</v>
          </cell>
          <cell r="M1029">
            <v>19254</v>
          </cell>
          <cell r="N1029">
            <v>28195</v>
          </cell>
          <cell r="S1029">
            <v>19254</v>
          </cell>
          <cell r="T1029">
            <v>28195</v>
          </cell>
          <cell r="U1029">
            <v>29398</v>
          </cell>
          <cell r="V1029">
            <v>29711</v>
          </cell>
          <cell r="W1029">
            <v>26362</v>
          </cell>
          <cell r="X1029">
            <v>26794</v>
          </cell>
          <cell r="Y1029">
            <v>30030</v>
          </cell>
          <cell r="Z1029">
            <v>35842</v>
          </cell>
          <cell r="AA1029">
            <v>30030</v>
          </cell>
          <cell r="AB1029">
            <v>30030</v>
          </cell>
          <cell r="AC1029">
            <v>29869</v>
          </cell>
          <cell r="AD1029">
            <v>33031</v>
          </cell>
        </row>
        <row r="1030">
          <cell r="C1030">
            <v>29398</v>
          </cell>
          <cell r="D1030">
            <v>29785</v>
          </cell>
          <cell r="E1030">
            <v>26362</v>
          </cell>
          <cell r="F1030">
            <v>26794</v>
          </cell>
          <cell r="G1030">
            <v>30030</v>
          </cell>
          <cell r="H1030">
            <v>35842</v>
          </cell>
          <cell r="I1030">
            <v>30030</v>
          </cell>
          <cell r="J1030">
            <v>30030</v>
          </cell>
          <cell r="K1030">
            <v>29869</v>
          </cell>
          <cell r="L1030">
            <v>33031</v>
          </cell>
          <cell r="M1030">
            <v>19254</v>
          </cell>
          <cell r="N1030">
            <v>28195</v>
          </cell>
          <cell r="S1030">
            <v>19254</v>
          </cell>
          <cell r="T1030">
            <v>28195</v>
          </cell>
          <cell r="U1030">
            <v>29398</v>
          </cell>
          <cell r="V1030">
            <v>29785</v>
          </cell>
          <cell r="W1030">
            <v>26362</v>
          </cell>
          <cell r="X1030">
            <v>26794</v>
          </cell>
          <cell r="Y1030">
            <v>30030</v>
          </cell>
          <cell r="Z1030">
            <v>35842</v>
          </cell>
          <cell r="AA1030">
            <v>30030</v>
          </cell>
          <cell r="AB1030">
            <v>30030</v>
          </cell>
          <cell r="AC1030">
            <v>29869</v>
          </cell>
          <cell r="AD1030">
            <v>33031</v>
          </cell>
        </row>
        <row r="1042">
          <cell r="C1042">
            <v>48262</v>
          </cell>
          <cell r="D1042">
            <v>47862</v>
          </cell>
          <cell r="E1042">
            <v>33985</v>
          </cell>
          <cell r="F1042">
            <v>33425</v>
          </cell>
          <cell r="G1042">
            <v>50944</v>
          </cell>
          <cell r="H1042">
            <v>53620</v>
          </cell>
          <cell r="I1042">
            <v>54955</v>
          </cell>
          <cell r="J1042">
            <v>57412</v>
          </cell>
          <cell r="K1042">
            <v>48696</v>
          </cell>
          <cell r="L1042">
            <v>39408</v>
          </cell>
          <cell r="M1042">
            <v>40422</v>
          </cell>
          <cell r="N1042">
            <v>46441</v>
          </cell>
          <cell r="S1042">
            <v>30099</v>
          </cell>
          <cell r="T1042">
            <v>36851</v>
          </cell>
          <cell r="U1042">
            <v>48262</v>
          </cell>
          <cell r="V1042">
            <v>47862</v>
          </cell>
          <cell r="W1042">
            <v>33985</v>
          </cell>
          <cell r="X1042">
            <v>33425</v>
          </cell>
          <cell r="Y1042">
            <v>50944</v>
          </cell>
          <cell r="Z1042">
            <v>53620</v>
          </cell>
          <cell r="AA1042">
            <v>54955</v>
          </cell>
          <cell r="AB1042">
            <v>57412</v>
          </cell>
          <cell r="AC1042">
            <v>48696</v>
          </cell>
          <cell r="AD1042">
            <v>39408</v>
          </cell>
        </row>
        <row r="1043">
          <cell r="C1043">
            <v>48827</v>
          </cell>
          <cell r="D1043">
            <v>41436</v>
          </cell>
          <cell r="E1043">
            <v>41477</v>
          </cell>
          <cell r="F1043">
            <v>39613</v>
          </cell>
          <cell r="G1043">
            <v>50842</v>
          </cell>
          <cell r="H1043">
            <v>52580</v>
          </cell>
          <cell r="I1043">
            <v>53920</v>
          </cell>
          <cell r="J1043">
            <v>56346</v>
          </cell>
          <cell r="K1043">
            <v>51404</v>
          </cell>
          <cell r="L1043">
            <v>39336</v>
          </cell>
          <cell r="M1043">
            <v>41283</v>
          </cell>
          <cell r="N1043">
            <v>47293</v>
          </cell>
          <cell r="S1043">
            <v>40422</v>
          </cell>
          <cell r="T1043">
            <v>46441</v>
          </cell>
          <cell r="U1043">
            <v>48827</v>
          </cell>
          <cell r="V1043">
            <v>41436</v>
          </cell>
          <cell r="W1043">
            <v>41477</v>
          </cell>
          <cell r="X1043">
            <v>39613</v>
          </cell>
          <cell r="Y1043">
            <v>50842</v>
          </cell>
          <cell r="Z1043">
            <v>52580</v>
          </cell>
          <cell r="AA1043">
            <v>53920</v>
          </cell>
          <cell r="AB1043">
            <v>56346</v>
          </cell>
          <cell r="AC1043">
            <v>51404</v>
          </cell>
          <cell r="AD1043">
            <v>39336</v>
          </cell>
        </row>
        <row r="1044">
          <cell r="C1044">
            <v>51225</v>
          </cell>
          <cell r="D1044">
            <v>42547</v>
          </cell>
          <cell r="E1044">
            <v>43890</v>
          </cell>
          <cell r="F1044">
            <v>41176</v>
          </cell>
          <cell r="G1044">
            <v>52716</v>
          </cell>
          <cell r="H1044">
            <v>54460</v>
          </cell>
          <cell r="I1044">
            <v>56951</v>
          </cell>
          <cell r="J1044">
            <v>59293</v>
          </cell>
          <cell r="K1044">
            <v>54047</v>
          </cell>
          <cell r="L1044">
            <v>40679</v>
          </cell>
          <cell r="M1044">
            <v>41763</v>
          </cell>
          <cell r="N1044">
            <v>48935</v>
          </cell>
          <cell r="S1044">
            <v>41283</v>
          </cell>
          <cell r="T1044">
            <v>47293</v>
          </cell>
          <cell r="U1044">
            <v>51225</v>
          </cell>
          <cell r="V1044">
            <v>42547</v>
          </cell>
          <cell r="W1044">
            <v>43890</v>
          </cell>
          <cell r="X1044">
            <v>41176</v>
          </cell>
          <cell r="Y1044">
            <v>52716</v>
          </cell>
          <cell r="Z1044">
            <v>54460</v>
          </cell>
          <cell r="AA1044">
            <v>56951</v>
          </cell>
          <cell r="AB1044">
            <v>59293</v>
          </cell>
          <cell r="AC1044">
            <v>54047</v>
          </cell>
          <cell r="AD1044">
            <v>40679</v>
          </cell>
        </row>
        <row r="1045">
          <cell r="C1045">
            <v>51651</v>
          </cell>
          <cell r="D1045">
            <v>42870</v>
          </cell>
          <cell r="E1045">
            <v>43344</v>
          </cell>
          <cell r="F1045">
            <v>40672</v>
          </cell>
          <cell r="G1045">
            <v>53260</v>
          </cell>
          <cell r="H1045">
            <v>55980</v>
          </cell>
          <cell r="I1045">
            <v>57564</v>
          </cell>
          <cell r="J1045">
            <v>59870</v>
          </cell>
          <cell r="K1045">
            <v>56483</v>
          </cell>
          <cell r="L1045">
            <v>41069</v>
          </cell>
          <cell r="M1045">
            <v>42174</v>
          </cell>
          <cell r="N1045">
            <v>49424</v>
          </cell>
          <cell r="S1045">
            <v>41763</v>
          </cell>
          <cell r="T1045">
            <v>48935</v>
          </cell>
          <cell r="U1045">
            <v>51651</v>
          </cell>
          <cell r="V1045">
            <v>42870</v>
          </cell>
          <cell r="W1045">
            <v>43344</v>
          </cell>
          <cell r="X1045">
            <v>40672</v>
          </cell>
          <cell r="Y1045">
            <v>53260</v>
          </cell>
          <cell r="Z1045">
            <v>55980</v>
          </cell>
          <cell r="AA1045">
            <v>57564</v>
          </cell>
          <cell r="AB1045">
            <v>59870</v>
          </cell>
          <cell r="AC1045">
            <v>56483</v>
          </cell>
          <cell r="AD1045">
            <v>41069</v>
          </cell>
        </row>
        <row r="1046">
          <cell r="C1046">
            <v>50857</v>
          </cell>
          <cell r="D1046">
            <v>41810</v>
          </cell>
          <cell r="E1046">
            <v>42578</v>
          </cell>
          <cell r="F1046">
            <v>38868</v>
          </cell>
          <cell r="G1046">
            <v>51051</v>
          </cell>
          <cell r="H1046">
            <v>54676</v>
          </cell>
          <cell r="I1046">
            <v>56006</v>
          </cell>
          <cell r="J1046">
            <v>58484</v>
          </cell>
          <cell r="K1046">
            <v>55301</v>
          </cell>
          <cell r="L1046">
            <v>39485</v>
          </cell>
          <cell r="M1046">
            <v>40503</v>
          </cell>
          <cell r="N1046">
            <v>47435</v>
          </cell>
          <cell r="S1046">
            <v>42174</v>
          </cell>
          <cell r="T1046">
            <v>49424</v>
          </cell>
          <cell r="U1046">
            <v>50857</v>
          </cell>
          <cell r="V1046">
            <v>41810</v>
          </cell>
          <cell r="W1046">
            <v>42578</v>
          </cell>
          <cell r="X1046">
            <v>38868</v>
          </cell>
          <cell r="Y1046">
            <v>51051</v>
          </cell>
          <cell r="Z1046">
            <v>54676</v>
          </cell>
          <cell r="AA1046">
            <v>56006</v>
          </cell>
          <cell r="AB1046">
            <v>58484</v>
          </cell>
          <cell r="AC1046">
            <v>55301</v>
          </cell>
          <cell r="AD1046">
            <v>39485</v>
          </cell>
        </row>
        <row r="1047">
          <cell r="C1047">
            <v>52835</v>
          </cell>
          <cell r="D1047">
            <v>42638</v>
          </cell>
          <cell r="E1047">
            <v>42776</v>
          </cell>
          <cell r="F1047">
            <v>39074</v>
          </cell>
          <cell r="G1047">
            <v>52252</v>
          </cell>
          <cell r="H1047">
            <v>54936</v>
          </cell>
          <cell r="I1047">
            <v>56295</v>
          </cell>
          <cell r="J1047">
            <v>58755</v>
          </cell>
          <cell r="K1047">
            <v>55547</v>
          </cell>
          <cell r="L1047">
            <v>39666</v>
          </cell>
          <cell r="M1047">
            <v>41639</v>
          </cell>
          <cell r="N1047">
            <v>47625</v>
          </cell>
          <cell r="S1047">
            <v>40503</v>
          </cell>
          <cell r="T1047">
            <v>47435</v>
          </cell>
          <cell r="U1047">
            <v>52835</v>
          </cell>
          <cell r="V1047">
            <v>42638</v>
          </cell>
          <cell r="W1047">
            <v>42776</v>
          </cell>
          <cell r="X1047">
            <v>39074</v>
          </cell>
          <cell r="Y1047">
            <v>52252</v>
          </cell>
          <cell r="Z1047">
            <v>54936</v>
          </cell>
          <cell r="AA1047">
            <v>56295</v>
          </cell>
          <cell r="AB1047">
            <v>58755</v>
          </cell>
          <cell r="AC1047">
            <v>55547</v>
          </cell>
          <cell r="AD1047">
            <v>39666</v>
          </cell>
        </row>
        <row r="1048">
          <cell r="C1048">
            <v>53810</v>
          </cell>
          <cell r="D1048">
            <v>43986</v>
          </cell>
          <cell r="E1048">
            <v>45517</v>
          </cell>
          <cell r="F1048">
            <v>41853</v>
          </cell>
          <cell r="G1048">
            <v>54515</v>
          </cell>
          <cell r="H1048">
            <v>58220</v>
          </cell>
          <cell r="I1048">
            <v>58839</v>
          </cell>
          <cell r="J1048">
            <v>61153</v>
          </cell>
          <cell r="K1048">
            <v>57719</v>
          </cell>
          <cell r="L1048">
            <v>41261</v>
          </cell>
          <cell r="M1048">
            <v>43358</v>
          </cell>
          <cell r="N1048">
            <v>51644</v>
          </cell>
          <cell r="S1048">
            <v>41639</v>
          </cell>
          <cell r="T1048">
            <v>47625</v>
          </cell>
          <cell r="U1048">
            <v>53810</v>
          </cell>
          <cell r="V1048">
            <v>43986</v>
          </cell>
          <cell r="W1048">
            <v>45517</v>
          </cell>
          <cell r="X1048">
            <v>41853</v>
          </cell>
          <cell r="Y1048">
            <v>54515</v>
          </cell>
          <cell r="Z1048">
            <v>58220</v>
          </cell>
          <cell r="AA1048">
            <v>58839</v>
          </cell>
          <cell r="AB1048">
            <v>61153</v>
          </cell>
          <cell r="AC1048">
            <v>57719</v>
          </cell>
          <cell r="AD1048">
            <v>41261</v>
          </cell>
        </row>
        <row r="1049">
          <cell r="C1049">
            <v>54778</v>
          </cell>
          <cell r="D1049">
            <v>43986</v>
          </cell>
          <cell r="E1049">
            <v>46503</v>
          </cell>
          <cell r="F1049">
            <v>41853</v>
          </cell>
          <cell r="G1049">
            <v>54515</v>
          </cell>
          <cell r="H1049">
            <v>58220</v>
          </cell>
          <cell r="I1049">
            <v>58839</v>
          </cell>
          <cell r="J1049">
            <v>61153</v>
          </cell>
          <cell r="K1049">
            <v>58687</v>
          </cell>
          <cell r="L1049">
            <v>42258</v>
          </cell>
          <cell r="M1049">
            <v>44338</v>
          </cell>
          <cell r="N1049">
            <v>51644</v>
          </cell>
          <cell r="S1049">
            <v>43358</v>
          </cell>
          <cell r="T1049">
            <v>51644</v>
          </cell>
          <cell r="U1049">
            <v>54778</v>
          </cell>
          <cell r="V1049">
            <v>43986</v>
          </cell>
          <cell r="W1049">
            <v>46503</v>
          </cell>
          <cell r="X1049">
            <v>41853</v>
          </cell>
          <cell r="Y1049">
            <v>54515</v>
          </cell>
          <cell r="Z1049">
            <v>58220</v>
          </cell>
          <cell r="AA1049">
            <v>58839</v>
          </cell>
          <cell r="AB1049">
            <v>61153</v>
          </cell>
          <cell r="AC1049">
            <v>58687</v>
          </cell>
          <cell r="AD1049">
            <v>42258</v>
          </cell>
        </row>
        <row r="1050">
          <cell r="C1050">
            <v>55752</v>
          </cell>
          <cell r="D1050">
            <v>44295</v>
          </cell>
          <cell r="E1050">
            <v>46503</v>
          </cell>
          <cell r="F1050">
            <v>41853</v>
          </cell>
          <cell r="G1050">
            <v>54515</v>
          </cell>
          <cell r="H1050">
            <v>59200</v>
          </cell>
          <cell r="I1050">
            <v>59826</v>
          </cell>
          <cell r="J1050">
            <v>62150</v>
          </cell>
          <cell r="K1050">
            <v>58687</v>
          </cell>
          <cell r="L1050">
            <v>43249</v>
          </cell>
          <cell r="M1050">
            <v>44338</v>
          </cell>
          <cell r="N1050">
            <v>52623</v>
          </cell>
          <cell r="S1050">
            <v>44338</v>
          </cell>
          <cell r="T1050">
            <v>51644</v>
          </cell>
          <cell r="U1050">
            <v>55752</v>
          </cell>
          <cell r="V1050">
            <v>44295</v>
          </cell>
          <cell r="W1050">
            <v>46503</v>
          </cell>
          <cell r="X1050">
            <v>41853</v>
          </cell>
          <cell r="Y1050">
            <v>54515</v>
          </cell>
          <cell r="Z1050">
            <v>59200</v>
          </cell>
          <cell r="AA1050">
            <v>59826</v>
          </cell>
          <cell r="AB1050">
            <v>62150</v>
          </cell>
          <cell r="AC1050">
            <v>58687</v>
          </cell>
          <cell r="AD1050">
            <v>43249</v>
          </cell>
        </row>
        <row r="1051">
          <cell r="C1051">
            <v>55752</v>
          </cell>
          <cell r="D1051">
            <v>44931</v>
          </cell>
          <cell r="E1051">
            <v>47477</v>
          </cell>
          <cell r="F1051">
            <v>42828</v>
          </cell>
          <cell r="G1051">
            <v>54515</v>
          </cell>
          <cell r="H1051">
            <v>59200</v>
          </cell>
          <cell r="I1051">
            <v>59826</v>
          </cell>
          <cell r="J1051">
            <v>62150</v>
          </cell>
          <cell r="K1051">
            <v>58687</v>
          </cell>
          <cell r="L1051">
            <v>43249</v>
          </cell>
          <cell r="M1051">
            <v>45325</v>
          </cell>
          <cell r="N1051">
            <v>53609</v>
          </cell>
          <cell r="S1051">
            <v>44338</v>
          </cell>
          <cell r="T1051">
            <v>52623</v>
          </cell>
          <cell r="U1051">
            <v>55752</v>
          </cell>
          <cell r="V1051">
            <v>44931</v>
          </cell>
          <cell r="W1051">
            <v>47477</v>
          </cell>
          <cell r="X1051">
            <v>42828</v>
          </cell>
          <cell r="Y1051">
            <v>54515</v>
          </cell>
          <cell r="Z1051">
            <v>59200</v>
          </cell>
          <cell r="AA1051">
            <v>59826</v>
          </cell>
          <cell r="AB1051">
            <v>62150</v>
          </cell>
          <cell r="AC1051">
            <v>58687</v>
          </cell>
          <cell r="AD1051">
            <v>43249</v>
          </cell>
        </row>
        <row r="1052">
          <cell r="C1052">
            <v>56734</v>
          </cell>
          <cell r="D1052">
            <v>44931</v>
          </cell>
          <cell r="E1052">
            <v>47477</v>
          </cell>
          <cell r="F1052">
            <v>42828</v>
          </cell>
          <cell r="G1052">
            <v>54515</v>
          </cell>
          <cell r="H1052">
            <v>59200</v>
          </cell>
          <cell r="I1052">
            <v>60794</v>
          </cell>
          <cell r="J1052">
            <v>63147</v>
          </cell>
          <cell r="K1052">
            <v>58687</v>
          </cell>
          <cell r="L1052">
            <v>45257</v>
          </cell>
          <cell r="M1052">
            <v>45325</v>
          </cell>
          <cell r="N1052">
            <v>54608</v>
          </cell>
          <cell r="S1052">
            <v>45325</v>
          </cell>
          <cell r="T1052">
            <v>53609</v>
          </cell>
          <cell r="U1052">
            <v>56734</v>
          </cell>
          <cell r="V1052">
            <v>44931</v>
          </cell>
          <cell r="W1052">
            <v>47477</v>
          </cell>
          <cell r="X1052">
            <v>42828</v>
          </cell>
          <cell r="Y1052">
            <v>54515</v>
          </cell>
          <cell r="Z1052">
            <v>59200</v>
          </cell>
          <cell r="AA1052">
            <v>60794</v>
          </cell>
          <cell r="AB1052">
            <v>63147</v>
          </cell>
          <cell r="AC1052">
            <v>58687</v>
          </cell>
          <cell r="AD1052">
            <v>45257</v>
          </cell>
        </row>
        <row r="1053">
          <cell r="C1053">
            <v>57708</v>
          </cell>
          <cell r="D1053">
            <v>45882</v>
          </cell>
          <cell r="E1053">
            <v>47477</v>
          </cell>
          <cell r="F1053">
            <v>43791</v>
          </cell>
          <cell r="G1053">
            <v>54515</v>
          </cell>
          <cell r="H1053">
            <v>60187</v>
          </cell>
          <cell r="I1053">
            <v>61774</v>
          </cell>
          <cell r="J1053">
            <v>64152</v>
          </cell>
          <cell r="K1053">
            <v>58687</v>
          </cell>
          <cell r="L1053">
            <v>46256</v>
          </cell>
          <cell r="M1053">
            <v>47279</v>
          </cell>
          <cell r="N1053">
            <v>55587</v>
          </cell>
          <cell r="S1053">
            <v>45325</v>
          </cell>
          <cell r="T1053">
            <v>54608</v>
          </cell>
          <cell r="U1053">
            <v>57708</v>
          </cell>
          <cell r="V1053">
            <v>45882</v>
          </cell>
          <cell r="W1053">
            <v>47477</v>
          </cell>
          <cell r="X1053">
            <v>43791</v>
          </cell>
          <cell r="Y1053">
            <v>54515</v>
          </cell>
          <cell r="Z1053">
            <v>60187</v>
          </cell>
          <cell r="AA1053">
            <v>61774</v>
          </cell>
          <cell r="AB1053">
            <v>64152</v>
          </cell>
          <cell r="AC1053">
            <v>58687</v>
          </cell>
          <cell r="AD1053">
            <v>46256</v>
          </cell>
        </row>
        <row r="1054">
          <cell r="C1054">
            <v>57708</v>
          </cell>
          <cell r="D1054">
            <v>47166</v>
          </cell>
          <cell r="E1054">
            <v>48464</v>
          </cell>
          <cell r="F1054">
            <v>43791</v>
          </cell>
          <cell r="G1054">
            <v>55500</v>
          </cell>
          <cell r="H1054">
            <v>60187</v>
          </cell>
          <cell r="I1054">
            <v>62750</v>
          </cell>
          <cell r="J1054">
            <v>65144</v>
          </cell>
          <cell r="K1054">
            <v>59663</v>
          </cell>
          <cell r="L1054">
            <v>46256</v>
          </cell>
          <cell r="M1054">
            <v>47279</v>
          </cell>
          <cell r="N1054">
            <v>55587</v>
          </cell>
          <cell r="S1054">
            <v>47279</v>
          </cell>
          <cell r="T1054">
            <v>55587</v>
          </cell>
          <cell r="U1054">
            <v>57708</v>
          </cell>
          <cell r="V1054">
            <v>47166</v>
          </cell>
          <cell r="W1054">
            <v>48464</v>
          </cell>
          <cell r="X1054">
            <v>43791</v>
          </cell>
          <cell r="Y1054">
            <v>55500</v>
          </cell>
          <cell r="Z1054">
            <v>60187</v>
          </cell>
          <cell r="AA1054">
            <v>62750</v>
          </cell>
          <cell r="AB1054">
            <v>65144</v>
          </cell>
          <cell r="AC1054">
            <v>59663</v>
          </cell>
          <cell r="AD1054">
            <v>46256</v>
          </cell>
        </row>
        <row r="1055">
          <cell r="C1055">
            <v>58676</v>
          </cell>
          <cell r="D1055">
            <v>48730</v>
          </cell>
          <cell r="E1055">
            <v>48464</v>
          </cell>
          <cell r="F1055">
            <v>43791</v>
          </cell>
          <cell r="G1055">
            <v>55500</v>
          </cell>
          <cell r="H1055">
            <v>61167</v>
          </cell>
          <cell r="I1055">
            <v>63724</v>
          </cell>
          <cell r="J1055">
            <v>66141</v>
          </cell>
          <cell r="K1055">
            <v>59663</v>
          </cell>
          <cell r="L1055">
            <v>47253</v>
          </cell>
          <cell r="M1055">
            <v>48260</v>
          </cell>
          <cell r="N1055">
            <v>55587</v>
          </cell>
          <cell r="S1055">
            <v>47279</v>
          </cell>
          <cell r="T1055">
            <v>55587</v>
          </cell>
          <cell r="U1055">
            <v>58676</v>
          </cell>
          <cell r="V1055">
            <v>48730</v>
          </cell>
          <cell r="W1055">
            <v>48464</v>
          </cell>
          <cell r="X1055">
            <v>43791</v>
          </cell>
          <cell r="Y1055">
            <v>55500</v>
          </cell>
          <cell r="Z1055">
            <v>61167</v>
          </cell>
          <cell r="AA1055">
            <v>63724</v>
          </cell>
          <cell r="AB1055">
            <v>66141</v>
          </cell>
          <cell r="AC1055">
            <v>59663</v>
          </cell>
          <cell r="AD1055">
            <v>47253</v>
          </cell>
        </row>
        <row r="1056">
          <cell r="C1056">
            <v>59652</v>
          </cell>
          <cell r="D1056">
            <v>49682</v>
          </cell>
          <cell r="E1056">
            <v>49449</v>
          </cell>
          <cell r="F1056">
            <v>43791</v>
          </cell>
          <cell r="G1056">
            <v>55500</v>
          </cell>
          <cell r="H1056">
            <v>62152</v>
          </cell>
          <cell r="I1056">
            <v>64703</v>
          </cell>
          <cell r="J1056">
            <v>67146</v>
          </cell>
          <cell r="K1056">
            <v>60637</v>
          </cell>
          <cell r="L1056">
            <v>47253</v>
          </cell>
          <cell r="M1056">
            <v>48260</v>
          </cell>
          <cell r="N1056">
            <v>55587</v>
          </cell>
          <cell r="S1056">
            <v>48260</v>
          </cell>
          <cell r="T1056">
            <v>55587</v>
          </cell>
          <cell r="U1056">
            <v>59652</v>
          </cell>
          <cell r="V1056">
            <v>49682</v>
          </cell>
          <cell r="W1056">
            <v>49449</v>
          </cell>
          <cell r="X1056">
            <v>43791</v>
          </cell>
          <cell r="Y1056">
            <v>55500</v>
          </cell>
          <cell r="Z1056">
            <v>62152</v>
          </cell>
          <cell r="AA1056">
            <v>64703</v>
          </cell>
          <cell r="AB1056">
            <v>67146</v>
          </cell>
          <cell r="AC1056">
            <v>60637</v>
          </cell>
          <cell r="AD1056">
            <v>47253</v>
          </cell>
        </row>
        <row r="1057">
          <cell r="C1057">
            <v>60625</v>
          </cell>
          <cell r="D1057">
            <v>49682</v>
          </cell>
          <cell r="E1057">
            <v>49449</v>
          </cell>
          <cell r="F1057">
            <v>45729</v>
          </cell>
          <cell r="G1057">
            <v>55500</v>
          </cell>
          <cell r="H1057">
            <v>63134</v>
          </cell>
          <cell r="I1057">
            <v>65679</v>
          </cell>
          <cell r="J1057">
            <v>68137</v>
          </cell>
          <cell r="K1057">
            <v>61605</v>
          </cell>
          <cell r="L1057">
            <v>47253</v>
          </cell>
          <cell r="M1057">
            <v>49234</v>
          </cell>
          <cell r="N1057">
            <v>56573</v>
          </cell>
          <cell r="S1057">
            <v>48260</v>
          </cell>
          <cell r="T1057">
            <v>55587</v>
          </cell>
          <cell r="U1057">
            <v>60625</v>
          </cell>
          <cell r="V1057">
            <v>49682</v>
          </cell>
          <cell r="W1057">
            <v>49449</v>
          </cell>
          <cell r="X1057">
            <v>45729</v>
          </cell>
          <cell r="Y1057">
            <v>55500</v>
          </cell>
          <cell r="Z1057">
            <v>63134</v>
          </cell>
          <cell r="AA1057">
            <v>65679</v>
          </cell>
          <cell r="AB1057">
            <v>68137</v>
          </cell>
          <cell r="AC1057">
            <v>61605</v>
          </cell>
          <cell r="AD1057">
            <v>47253</v>
          </cell>
        </row>
        <row r="1058">
          <cell r="C1058">
            <v>61593</v>
          </cell>
          <cell r="D1058">
            <v>50994</v>
          </cell>
          <cell r="E1058">
            <v>50429</v>
          </cell>
          <cell r="F1058">
            <v>45729</v>
          </cell>
          <cell r="G1058">
            <v>55500</v>
          </cell>
          <cell r="H1058">
            <v>63134</v>
          </cell>
          <cell r="I1058">
            <v>65679</v>
          </cell>
          <cell r="J1058">
            <v>68137</v>
          </cell>
          <cell r="K1058">
            <v>62581</v>
          </cell>
          <cell r="L1058">
            <v>47253</v>
          </cell>
          <cell r="M1058">
            <v>49234</v>
          </cell>
          <cell r="N1058">
            <v>57572</v>
          </cell>
          <cell r="S1058">
            <v>49234</v>
          </cell>
          <cell r="T1058">
            <v>56573</v>
          </cell>
          <cell r="U1058">
            <v>61593</v>
          </cell>
          <cell r="V1058">
            <v>50994</v>
          </cell>
          <cell r="W1058">
            <v>50429</v>
          </cell>
          <cell r="X1058">
            <v>45729</v>
          </cell>
          <cell r="Y1058">
            <v>55500</v>
          </cell>
          <cell r="Z1058">
            <v>63134</v>
          </cell>
          <cell r="AA1058">
            <v>65679</v>
          </cell>
          <cell r="AB1058">
            <v>68137</v>
          </cell>
          <cell r="AC1058">
            <v>62581</v>
          </cell>
          <cell r="AD1058">
            <v>47253</v>
          </cell>
        </row>
        <row r="1059">
          <cell r="C1059">
            <v>62575</v>
          </cell>
          <cell r="D1059">
            <v>50639</v>
          </cell>
          <cell r="E1059">
            <v>51417</v>
          </cell>
          <cell r="F1059">
            <v>45729</v>
          </cell>
          <cell r="G1059">
            <v>56486</v>
          </cell>
          <cell r="H1059">
            <v>64113</v>
          </cell>
          <cell r="I1059">
            <v>66653</v>
          </cell>
          <cell r="J1059">
            <v>69134</v>
          </cell>
          <cell r="K1059">
            <v>63555</v>
          </cell>
          <cell r="L1059">
            <v>48256</v>
          </cell>
          <cell r="M1059">
            <v>50220</v>
          </cell>
          <cell r="N1059">
            <v>57572</v>
          </cell>
          <cell r="S1059">
            <v>49234</v>
          </cell>
          <cell r="T1059">
            <v>57572</v>
          </cell>
          <cell r="U1059">
            <v>62575</v>
          </cell>
          <cell r="V1059">
            <v>50639</v>
          </cell>
          <cell r="W1059">
            <v>51417</v>
          </cell>
          <cell r="X1059">
            <v>45729</v>
          </cell>
          <cell r="Y1059">
            <v>56486</v>
          </cell>
          <cell r="Z1059">
            <v>64113</v>
          </cell>
          <cell r="AA1059">
            <v>66653</v>
          </cell>
          <cell r="AB1059">
            <v>69134</v>
          </cell>
          <cell r="AC1059">
            <v>63555</v>
          </cell>
          <cell r="AD1059">
            <v>48256</v>
          </cell>
        </row>
        <row r="1060">
          <cell r="C1060">
            <v>62575</v>
          </cell>
          <cell r="D1060">
            <v>51583</v>
          </cell>
          <cell r="E1060">
            <v>51417</v>
          </cell>
          <cell r="F1060">
            <v>46691</v>
          </cell>
          <cell r="G1060">
            <v>56486</v>
          </cell>
          <cell r="H1060">
            <v>65093</v>
          </cell>
          <cell r="I1060">
            <v>67627</v>
          </cell>
          <cell r="J1060">
            <v>70139</v>
          </cell>
          <cell r="K1060">
            <v>64529</v>
          </cell>
          <cell r="L1060">
            <v>48256</v>
          </cell>
          <cell r="M1060">
            <v>50220</v>
          </cell>
          <cell r="N1060">
            <v>58552</v>
          </cell>
          <cell r="S1060">
            <v>50220</v>
          </cell>
          <cell r="T1060">
            <v>57572</v>
          </cell>
          <cell r="U1060">
            <v>62575</v>
          </cell>
          <cell r="V1060">
            <v>51583</v>
          </cell>
          <cell r="W1060">
            <v>51417</v>
          </cell>
          <cell r="X1060">
            <v>46691</v>
          </cell>
          <cell r="Y1060">
            <v>56486</v>
          </cell>
          <cell r="Z1060">
            <v>65093</v>
          </cell>
          <cell r="AA1060">
            <v>67627</v>
          </cell>
          <cell r="AB1060">
            <v>70139</v>
          </cell>
          <cell r="AC1060">
            <v>64529</v>
          </cell>
          <cell r="AD1060">
            <v>48256</v>
          </cell>
        </row>
        <row r="1061">
          <cell r="C1061">
            <v>63146</v>
          </cell>
          <cell r="D1061">
            <v>51016</v>
          </cell>
          <cell r="E1061">
            <v>51380</v>
          </cell>
          <cell r="F1061">
            <v>46691</v>
          </cell>
          <cell r="G1061">
            <v>56306</v>
          </cell>
          <cell r="H1061">
            <v>64625</v>
          </cell>
          <cell r="I1061">
            <v>67042</v>
          </cell>
          <cell r="J1061">
            <v>69529</v>
          </cell>
          <cell r="K1061">
            <v>64594</v>
          </cell>
          <cell r="L1061">
            <v>48911</v>
          </cell>
          <cell r="M1061">
            <v>50429</v>
          </cell>
          <cell r="N1061">
            <v>58933</v>
          </cell>
          <cell r="S1061">
            <v>50220</v>
          </cell>
          <cell r="T1061">
            <v>58552</v>
          </cell>
          <cell r="U1061">
            <v>63146</v>
          </cell>
          <cell r="V1061">
            <v>51016</v>
          </cell>
          <cell r="W1061">
            <v>51380</v>
          </cell>
          <cell r="X1061">
            <v>46691</v>
          </cell>
          <cell r="Y1061">
            <v>56306</v>
          </cell>
          <cell r="Z1061">
            <v>64625</v>
          </cell>
          <cell r="AA1061">
            <v>67042</v>
          </cell>
          <cell r="AB1061">
            <v>69529</v>
          </cell>
          <cell r="AC1061">
            <v>64594</v>
          </cell>
          <cell r="AD1061">
            <v>48911</v>
          </cell>
        </row>
        <row r="1062">
          <cell r="C1062">
            <v>63832</v>
          </cell>
          <cell r="D1062">
            <v>51865</v>
          </cell>
          <cell r="E1062">
            <v>51798</v>
          </cell>
          <cell r="F1062">
            <v>46691</v>
          </cell>
          <cell r="G1062">
            <v>56464</v>
          </cell>
          <cell r="H1062">
            <v>65128</v>
          </cell>
          <cell r="I1062">
            <v>67605</v>
          </cell>
          <cell r="J1062">
            <v>70110</v>
          </cell>
          <cell r="K1062">
            <v>65200</v>
          </cell>
          <cell r="L1062">
            <v>49370</v>
          </cell>
          <cell r="M1062">
            <v>50878</v>
          </cell>
          <cell r="N1062">
            <v>59479</v>
          </cell>
          <cell r="S1062">
            <v>50429</v>
          </cell>
          <cell r="T1062">
            <v>58933</v>
          </cell>
          <cell r="U1062">
            <v>63832</v>
          </cell>
          <cell r="V1062">
            <v>51865</v>
          </cell>
          <cell r="W1062">
            <v>51798</v>
          </cell>
          <cell r="X1062">
            <v>46691</v>
          </cell>
          <cell r="Y1062">
            <v>56464</v>
          </cell>
          <cell r="Z1062">
            <v>65128</v>
          </cell>
          <cell r="AA1062">
            <v>67605</v>
          </cell>
          <cell r="AB1062">
            <v>70110</v>
          </cell>
          <cell r="AC1062">
            <v>65200</v>
          </cell>
          <cell r="AD1062">
            <v>49370</v>
          </cell>
        </row>
        <row r="1063">
          <cell r="C1063">
            <v>64511</v>
          </cell>
          <cell r="D1063">
            <v>51990</v>
          </cell>
          <cell r="E1063">
            <v>52222</v>
          </cell>
          <cell r="F1063">
            <v>46691</v>
          </cell>
          <cell r="G1063">
            <v>56615</v>
          </cell>
          <cell r="H1063">
            <v>65633</v>
          </cell>
          <cell r="I1063">
            <v>68175</v>
          </cell>
          <cell r="J1063">
            <v>70685</v>
          </cell>
          <cell r="K1063">
            <v>65814</v>
          </cell>
          <cell r="L1063">
            <v>49829</v>
          </cell>
          <cell r="M1063">
            <v>51339</v>
          </cell>
          <cell r="N1063">
            <v>60033</v>
          </cell>
          <cell r="S1063">
            <v>50878</v>
          </cell>
          <cell r="T1063">
            <v>59479</v>
          </cell>
          <cell r="U1063">
            <v>64511</v>
          </cell>
          <cell r="V1063">
            <v>51990</v>
          </cell>
          <cell r="W1063">
            <v>52222</v>
          </cell>
          <cell r="X1063">
            <v>46691</v>
          </cell>
          <cell r="Y1063">
            <v>56615</v>
          </cell>
          <cell r="Z1063">
            <v>65633</v>
          </cell>
          <cell r="AA1063">
            <v>68175</v>
          </cell>
          <cell r="AB1063">
            <v>70685</v>
          </cell>
          <cell r="AC1063">
            <v>65814</v>
          </cell>
          <cell r="AD1063">
            <v>49829</v>
          </cell>
        </row>
        <row r="1064">
          <cell r="C1064">
            <v>65197</v>
          </cell>
          <cell r="D1064">
            <v>52484</v>
          </cell>
          <cell r="E1064">
            <v>52640</v>
          </cell>
          <cell r="F1064">
            <v>46395</v>
          </cell>
          <cell r="G1064">
            <v>56774</v>
          </cell>
          <cell r="H1064">
            <v>66144</v>
          </cell>
          <cell r="I1064">
            <v>68738</v>
          </cell>
          <cell r="J1064">
            <v>71266</v>
          </cell>
          <cell r="K1064">
            <v>66428</v>
          </cell>
          <cell r="L1064">
            <v>50287</v>
          </cell>
          <cell r="M1064">
            <v>51799</v>
          </cell>
          <cell r="N1064">
            <v>60587</v>
          </cell>
          <cell r="S1064">
            <v>51339</v>
          </cell>
          <cell r="T1064">
            <v>60033</v>
          </cell>
          <cell r="U1064">
            <v>65197</v>
          </cell>
          <cell r="V1064">
            <v>52484</v>
          </cell>
          <cell r="W1064">
            <v>52640</v>
          </cell>
          <cell r="X1064">
            <v>46395</v>
          </cell>
          <cell r="Y1064">
            <v>56774</v>
          </cell>
          <cell r="Z1064">
            <v>66144</v>
          </cell>
          <cell r="AA1064">
            <v>68738</v>
          </cell>
          <cell r="AB1064">
            <v>71266</v>
          </cell>
          <cell r="AC1064">
            <v>66428</v>
          </cell>
          <cell r="AD1064">
            <v>50287</v>
          </cell>
        </row>
        <row r="1065">
          <cell r="C1065">
            <v>65882</v>
          </cell>
          <cell r="D1065">
            <v>52970</v>
          </cell>
          <cell r="E1065">
            <v>53058</v>
          </cell>
          <cell r="F1065">
            <v>46633</v>
          </cell>
          <cell r="G1065">
            <v>56925</v>
          </cell>
          <cell r="H1065">
            <v>66650</v>
          </cell>
          <cell r="I1065">
            <v>69307</v>
          </cell>
          <cell r="J1065">
            <v>71847</v>
          </cell>
          <cell r="K1065">
            <v>67034</v>
          </cell>
          <cell r="L1065">
            <v>50746</v>
          </cell>
          <cell r="M1065">
            <v>52254</v>
          </cell>
          <cell r="N1065">
            <v>61127</v>
          </cell>
          <cell r="S1065">
            <v>51799</v>
          </cell>
          <cell r="T1065">
            <v>60587</v>
          </cell>
          <cell r="U1065">
            <v>65882</v>
          </cell>
          <cell r="V1065">
            <v>52970</v>
          </cell>
          <cell r="W1065">
            <v>53058</v>
          </cell>
          <cell r="X1065">
            <v>46633</v>
          </cell>
          <cell r="Y1065">
            <v>56925</v>
          </cell>
          <cell r="Z1065">
            <v>66650</v>
          </cell>
          <cell r="AA1065">
            <v>69307</v>
          </cell>
          <cell r="AB1065">
            <v>71847</v>
          </cell>
          <cell r="AC1065">
            <v>67034</v>
          </cell>
          <cell r="AD1065">
            <v>50746</v>
          </cell>
        </row>
        <row r="1066">
          <cell r="C1066">
            <v>66575</v>
          </cell>
          <cell r="D1066">
            <v>53836</v>
          </cell>
          <cell r="E1066">
            <v>53482</v>
          </cell>
          <cell r="F1066">
            <v>47363</v>
          </cell>
          <cell r="G1066">
            <v>57084</v>
          </cell>
          <cell r="H1066">
            <v>67147</v>
          </cell>
          <cell r="I1066">
            <v>69871</v>
          </cell>
          <cell r="J1066">
            <v>72422</v>
          </cell>
          <cell r="K1066">
            <v>67642</v>
          </cell>
          <cell r="L1066">
            <v>51205</v>
          </cell>
          <cell r="M1066">
            <v>52715</v>
          </cell>
          <cell r="N1066">
            <v>61680</v>
          </cell>
          <cell r="S1066">
            <v>52254</v>
          </cell>
          <cell r="T1066">
            <v>61127</v>
          </cell>
          <cell r="U1066">
            <v>66575</v>
          </cell>
          <cell r="V1066">
            <v>53836</v>
          </cell>
          <cell r="W1066">
            <v>53482</v>
          </cell>
          <cell r="X1066">
            <v>47363</v>
          </cell>
          <cell r="Y1066">
            <v>57084</v>
          </cell>
          <cell r="Z1066">
            <v>67147</v>
          </cell>
          <cell r="AA1066">
            <v>69871</v>
          </cell>
          <cell r="AB1066">
            <v>72422</v>
          </cell>
          <cell r="AC1066">
            <v>67642</v>
          </cell>
          <cell r="AD1066">
            <v>51205</v>
          </cell>
        </row>
        <row r="1067">
          <cell r="C1067">
            <v>67260</v>
          </cell>
          <cell r="D1067">
            <v>53951</v>
          </cell>
          <cell r="E1067">
            <v>53901</v>
          </cell>
          <cell r="F1067">
            <v>47363</v>
          </cell>
          <cell r="G1067">
            <v>57243</v>
          </cell>
          <cell r="H1067">
            <v>67659</v>
          </cell>
          <cell r="I1067">
            <v>70440</v>
          </cell>
          <cell r="J1067">
            <v>73010</v>
          </cell>
          <cell r="K1067">
            <v>68254</v>
          </cell>
          <cell r="L1067">
            <v>51658</v>
          </cell>
          <cell r="M1067">
            <v>53176</v>
          </cell>
          <cell r="N1067">
            <v>62234</v>
          </cell>
          <cell r="S1067">
            <v>52715</v>
          </cell>
          <cell r="T1067">
            <v>61680</v>
          </cell>
          <cell r="U1067">
            <v>67260</v>
          </cell>
          <cell r="V1067">
            <v>53951</v>
          </cell>
          <cell r="W1067">
            <v>53901</v>
          </cell>
          <cell r="X1067">
            <v>47363</v>
          </cell>
          <cell r="Y1067">
            <v>57243</v>
          </cell>
          <cell r="Z1067">
            <v>67659</v>
          </cell>
          <cell r="AA1067">
            <v>70440</v>
          </cell>
          <cell r="AB1067">
            <v>73010</v>
          </cell>
          <cell r="AC1067">
            <v>68254</v>
          </cell>
          <cell r="AD1067">
            <v>51658</v>
          </cell>
        </row>
        <row r="1068">
          <cell r="C1068">
            <v>67940</v>
          </cell>
          <cell r="D1068">
            <v>54437</v>
          </cell>
          <cell r="E1068">
            <v>54311</v>
          </cell>
          <cell r="F1068">
            <v>47363</v>
          </cell>
          <cell r="G1068">
            <v>57394</v>
          </cell>
          <cell r="H1068">
            <v>68170</v>
          </cell>
          <cell r="I1068">
            <v>71003</v>
          </cell>
          <cell r="J1068">
            <v>73585</v>
          </cell>
          <cell r="K1068">
            <v>68862</v>
          </cell>
          <cell r="L1068">
            <v>52117</v>
          </cell>
          <cell r="M1068">
            <v>53625</v>
          </cell>
          <cell r="N1068">
            <v>62774</v>
          </cell>
          <cell r="S1068">
            <v>53176</v>
          </cell>
          <cell r="T1068">
            <v>62234</v>
          </cell>
          <cell r="U1068">
            <v>67940</v>
          </cell>
          <cell r="V1068">
            <v>54437</v>
          </cell>
          <cell r="W1068">
            <v>54311</v>
          </cell>
          <cell r="X1068">
            <v>47363</v>
          </cell>
          <cell r="Y1068">
            <v>57394</v>
          </cell>
          <cell r="Z1068">
            <v>68170</v>
          </cell>
          <cell r="AA1068">
            <v>71003</v>
          </cell>
          <cell r="AB1068">
            <v>73585</v>
          </cell>
          <cell r="AC1068">
            <v>68862</v>
          </cell>
          <cell r="AD1068">
            <v>52117</v>
          </cell>
        </row>
        <row r="1069">
          <cell r="C1069">
            <v>68625</v>
          </cell>
          <cell r="D1069">
            <v>54925</v>
          </cell>
          <cell r="E1069">
            <v>54729</v>
          </cell>
          <cell r="F1069">
            <v>47609</v>
          </cell>
          <cell r="G1069">
            <v>57558</v>
          </cell>
          <cell r="H1069">
            <v>68667</v>
          </cell>
          <cell r="I1069">
            <v>71567</v>
          </cell>
          <cell r="J1069">
            <v>74166</v>
          </cell>
          <cell r="K1069">
            <v>69468</v>
          </cell>
          <cell r="L1069">
            <v>52576</v>
          </cell>
          <cell r="M1069">
            <v>54086</v>
          </cell>
          <cell r="N1069">
            <v>63328</v>
          </cell>
          <cell r="S1069">
            <v>53625</v>
          </cell>
          <cell r="T1069">
            <v>62774</v>
          </cell>
          <cell r="U1069">
            <v>68625</v>
          </cell>
          <cell r="V1069">
            <v>54925</v>
          </cell>
          <cell r="W1069">
            <v>54729</v>
          </cell>
          <cell r="X1069">
            <v>47609</v>
          </cell>
          <cell r="Y1069">
            <v>57558</v>
          </cell>
          <cell r="Z1069">
            <v>68667</v>
          </cell>
          <cell r="AA1069">
            <v>71567</v>
          </cell>
          <cell r="AB1069">
            <v>74166</v>
          </cell>
          <cell r="AC1069">
            <v>69468</v>
          </cell>
          <cell r="AD1069">
            <v>52576</v>
          </cell>
        </row>
        <row r="1070">
          <cell r="C1070">
            <v>69305</v>
          </cell>
          <cell r="D1070">
            <v>55801</v>
          </cell>
          <cell r="E1070">
            <v>55153</v>
          </cell>
          <cell r="F1070">
            <v>47854</v>
          </cell>
          <cell r="G1070">
            <v>57717</v>
          </cell>
          <cell r="H1070">
            <v>69178</v>
          </cell>
          <cell r="I1070">
            <v>72136</v>
          </cell>
          <cell r="J1070">
            <v>74747</v>
          </cell>
          <cell r="K1070">
            <v>70081</v>
          </cell>
          <cell r="L1070">
            <v>53029</v>
          </cell>
          <cell r="M1070">
            <v>54547</v>
          </cell>
          <cell r="N1070">
            <v>63874</v>
          </cell>
          <cell r="S1070">
            <v>54086</v>
          </cell>
          <cell r="T1070">
            <v>63328</v>
          </cell>
          <cell r="U1070">
            <v>69305</v>
          </cell>
          <cell r="V1070">
            <v>55801</v>
          </cell>
          <cell r="W1070">
            <v>55153</v>
          </cell>
          <cell r="X1070">
            <v>47854</v>
          </cell>
          <cell r="Y1070">
            <v>57717</v>
          </cell>
          <cell r="Z1070">
            <v>69178</v>
          </cell>
          <cell r="AA1070">
            <v>72136</v>
          </cell>
          <cell r="AB1070">
            <v>74747</v>
          </cell>
          <cell r="AC1070">
            <v>70081</v>
          </cell>
          <cell r="AD1070">
            <v>53029</v>
          </cell>
        </row>
        <row r="1071">
          <cell r="S1071">
            <v>54547</v>
          </cell>
          <cell r="T1071">
            <v>63874</v>
          </cell>
        </row>
        <row r="1082">
          <cell r="C1082">
            <v>82601</v>
          </cell>
          <cell r="D1082">
            <v>61855</v>
          </cell>
          <cell r="E1082">
            <v>56797</v>
          </cell>
          <cell r="F1082">
            <v>57718</v>
          </cell>
          <cell r="G1082">
            <v>73909</v>
          </cell>
          <cell r="H1082">
            <v>82068</v>
          </cell>
          <cell r="I1082">
            <v>81472</v>
          </cell>
          <cell r="J1082">
            <v>83788</v>
          </cell>
          <cell r="K1082">
            <v>76231</v>
          </cell>
          <cell r="L1082">
            <v>69731</v>
          </cell>
          <cell r="M1082">
            <v>63023</v>
          </cell>
          <cell r="N1082">
            <v>66876</v>
          </cell>
          <cell r="S1082">
            <v>62463</v>
          </cell>
          <cell r="T1082">
            <v>82601</v>
          </cell>
          <cell r="U1082">
            <v>61855</v>
          </cell>
          <cell r="V1082">
            <v>56797</v>
          </cell>
          <cell r="W1082">
            <v>57718</v>
          </cell>
          <cell r="X1082">
            <v>73909</v>
          </cell>
          <cell r="Y1082">
            <v>82068</v>
          </cell>
          <cell r="Z1082">
            <v>81472</v>
          </cell>
          <cell r="AA1082">
            <v>83788</v>
          </cell>
          <cell r="AB1082">
            <v>76231</v>
          </cell>
          <cell r="AC1082">
            <v>69731</v>
          </cell>
          <cell r="AD1082">
            <v>63023</v>
          </cell>
        </row>
        <row r="1083">
          <cell r="C1083">
            <v>74577</v>
          </cell>
          <cell r="D1083">
            <v>66038</v>
          </cell>
          <cell r="E1083">
            <v>65072</v>
          </cell>
          <cell r="F1083">
            <v>58173</v>
          </cell>
          <cell r="G1083">
            <v>76116</v>
          </cell>
          <cell r="H1083">
            <v>83748</v>
          </cell>
          <cell r="I1083">
            <v>84361</v>
          </cell>
          <cell r="J1083">
            <v>85443</v>
          </cell>
          <cell r="K1083">
            <v>77813</v>
          </cell>
          <cell r="L1083">
            <v>72380</v>
          </cell>
          <cell r="M1083">
            <v>65530</v>
          </cell>
          <cell r="N1083">
            <v>69451</v>
          </cell>
          <cell r="S1083">
            <v>66876</v>
          </cell>
          <cell r="T1083">
            <v>74577</v>
          </cell>
          <cell r="U1083">
            <v>66038</v>
          </cell>
          <cell r="V1083">
            <v>65072</v>
          </cell>
          <cell r="W1083">
            <v>58173</v>
          </cell>
          <cell r="X1083">
            <v>76116</v>
          </cell>
          <cell r="Y1083">
            <v>83748</v>
          </cell>
          <cell r="Z1083">
            <v>84361</v>
          </cell>
          <cell r="AA1083">
            <v>85443</v>
          </cell>
          <cell r="AB1083">
            <v>77813</v>
          </cell>
          <cell r="AC1083">
            <v>72380</v>
          </cell>
          <cell r="AD1083">
            <v>65530</v>
          </cell>
        </row>
        <row r="1084">
          <cell r="C1084">
            <v>53412</v>
          </cell>
          <cell r="D1084">
            <v>46389</v>
          </cell>
          <cell r="E1084">
            <v>44798</v>
          </cell>
          <cell r="F1084">
            <v>40845</v>
          </cell>
          <cell r="G1084">
            <v>53244</v>
          </cell>
          <cell r="H1084">
            <v>58519</v>
          </cell>
          <cell r="I1084">
            <v>59406</v>
          </cell>
          <cell r="J1084">
            <v>58781</v>
          </cell>
          <cell r="K1084">
            <v>55022</v>
          </cell>
          <cell r="L1084">
            <v>48957</v>
          </cell>
          <cell r="M1084">
            <v>44970</v>
          </cell>
          <cell r="N1084">
            <v>48823</v>
          </cell>
          <cell r="S1084">
            <v>69451</v>
          </cell>
          <cell r="T1084">
            <v>53412</v>
          </cell>
          <cell r="U1084">
            <v>46389</v>
          </cell>
          <cell r="V1084">
            <v>44798</v>
          </cell>
          <cell r="W1084">
            <v>40845</v>
          </cell>
          <cell r="X1084">
            <v>53244</v>
          </cell>
          <cell r="Y1084">
            <v>58519</v>
          </cell>
          <cell r="Z1084">
            <v>59406</v>
          </cell>
          <cell r="AA1084">
            <v>58781</v>
          </cell>
          <cell r="AB1084">
            <v>55022</v>
          </cell>
          <cell r="AC1084">
            <v>48957</v>
          </cell>
          <cell r="AD1084">
            <v>44970</v>
          </cell>
        </row>
        <row r="1085">
          <cell r="C1085">
            <v>54230</v>
          </cell>
          <cell r="D1085">
            <v>46389</v>
          </cell>
          <cell r="E1085">
            <v>45640</v>
          </cell>
          <cell r="F1085">
            <v>41266</v>
          </cell>
          <cell r="G1085">
            <v>54093</v>
          </cell>
          <cell r="H1085">
            <v>58939</v>
          </cell>
          <cell r="I1085">
            <v>60241</v>
          </cell>
          <cell r="J1085">
            <v>59213</v>
          </cell>
          <cell r="K1085">
            <v>55022</v>
          </cell>
          <cell r="L1085">
            <v>49369</v>
          </cell>
          <cell r="M1085">
            <v>44970</v>
          </cell>
          <cell r="N1085">
            <v>49665</v>
          </cell>
          <cell r="S1085">
            <v>48823</v>
          </cell>
          <cell r="T1085">
            <v>54230</v>
          </cell>
          <cell r="U1085">
            <v>46389</v>
          </cell>
          <cell r="V1085">
            <v>45640</v>
          </cell>
          <cell r="W1085">
            <v>41266</v>
          </cell>
          <cell r="X1085">
            <v>54093</v>
          </cell>
          <cell r="Y1085">
            <v>58939</v>
          </cell>
          <cell r="Z1085">
            <v>60241</v>
          </cell>
          <cell r="AA1085">
            <v>59213</v>
          </cell>
          <cell r="AB1085">
            <v>55022</v>
          </cell>
          <cell r="AC1085">
            <v>49369</v>
          </cell>
          <cell r="AD1085">
            <v>44970</v>
          </cell>
        </row>
        <row r="1086">
          <cell r="C1086">
            <v>55059</v>
          </cell>
          <cell r="D1086">
            <v>46649</v>
          </cell>
          <cell r="E1086">
            <v>45640</v>
          </cell>
          <cell r="F1086">
            <v>41679</v>
          </cell>
          <cell r="G1086">
            <v>54940</v>
          </cell>
          <cell r="H1086">
            <v>59364</v>
          </cell>
          <cell r="I1086">
            <v>61082</v>
          </cell>
          <cell r="J1086">
            <v>59635</v>
          </cell>
          <cell r="K1086">
            <v>55022</v>
          </cell>
          <cell r="L1086">
            <v>49697</v>
          </cell>
          <cell r="M1086">
            <v>45563</v>
          </cell>
          <cell r="N1086">
            <v>50503</v>
          </cell>
          <cell r="S1086">
            <v>49665</v>
          </cell>
          <cell r="T1086">
            <v>55059</v>
          </cell>
          <cell r="U1086">
            <v>46649</v>
          </cell>
          <cell r="V1086">
            <v>45640</v>
          </cell>
          <cell r="W1086">
            <v>41679</v>
          </cell>
          <cell r="X1086">
            <v>54940</v>
          </cell>
          <cell r="Y1086">
            <v>59364</v>
          </cell>
          <cell r="Z1086">
            <v>61082</v>
          </cell>
          <cell r="AA1086">
            <v>59635</v>
          </cell>
          <cell r="AB1086">
            <v>55022</v>
          </cell>
          <cell r="AC1086">
            <v>49697</v>
          </cell>
          <cell r="AD1086">
            <v>45563</v>
          </cell>
        </row>
        <row r="1087">
          <cell r="C1087">
            <v>55877</v>
          </cell>
          <cell r="D1087">
            <v>46389</v>
          </cell>
          <cell r="E1087">
            <v>46069</v>
          </cell>
          <cell r="F1087">
            <v>42104</v>
          </cell>
          <cell r="G1087">
            <v>55778</v>
          </cell>
          <cell r="H1087">
            <v>59778</v>
          </cell>
          <cell r="I1087">
            <v>61912</v>
          </cell>
          <cell r="J1087">
            <v>60063</v>
          </cell>
          <cell r="K1087">
            <v>55353</v>
          </cell>
          <cell r="L1087">
            <v>50029</v>
          </cell>
          <cell r="M1087">
            <v>45991</v>
          </cell>
          <cell r="N1087">
            <v>51352</v>
          </cell>
          <cell r="S1087">
            <v>50503</v>
          </cell>
          <cell r="T1087">
            <v>55877</v>
          </cell>
          <cell r="U1087">
            <v>46389</v>
          </cell>
          <cell r="V1087">
            <v>46069</v>
          </cell>
          <cell r="W1087">
            <v>42104</v>
          </cell>
          <cell r="X1087">
            <v>55778</v>
          </cell>
          <cell r="Y1087">
            <v>59778</v>
          </cell>
          <cell r="Z1087">
            <v>61912</v>
          </cell>
          <cell r="AA1087">
            <v>60063</v>
          </cell>
          <cell r="AB1087">
            <v>55353</v>
          </cell>
          <cell r="AC1087">
            <v>50029</v>
          </cell>
          <cell r="AD1087">
            <v>45991</v>
          </cell>
        </row>
        <row r="1088">
          <cell r="C1088">
            <v>56695</v>
          </cell>
          <cell r="D1088">
            <v>46389</v>
          </cell>
          <cell r="E1088">
            <v>46404</v>
          </cell>
          <cell r="F1088">
            <v>42524</v>
          </cell>
          <cell r="G1088">
            <v>56627</v>
          </cell>
          <cell r="H1088">
            <v>60198</v>
          </cell>
          <cell r="I1088">
            <v>62753</v>
          </cell>
          <cell r="J1088">
            <v>60496</v>
          </cell>
          <cell r="K1088">
            <v>55571</v>
          </cell>
          <cell r="L1088">
            <v>50364</v>
          </cell>
          <cell r="M1088">
            <v>46409</v>
          </cell>
          <cell r="N1088">
            <v>52186</v>
          </cell>
          <cell r="S1088">
            <v>51352</v>
          </cell>
          <cell r="T1088">
            <v>56695</v>
          </cell>
          <cell r="U1088">
            <v>46389</v>
          </cell>
          <cell r="V1088">
            <v>46404</v>
          </cell>
          <cell r="W1088">
            <v>42524</v>
          </cell>
          <cell r="X1088">
            <v>56627</v>
          </cell>
          <cell r="Y1088">
            <v>60198</v>
          </cell>
          <cell r="Z1088">
            <v>62753</v>
          </cell>
          <cell r="AA1088">
            <v>60496</v>
          </cell>
          <cell r="AB1088">
            <v>55571</v>
          </cell>
          <cell r="AC1088">
            <v>50364</v>
          </cell>
          <cell r="AD1088">
            <v>46409</v>
          </cell>
        </row>
        <row r="1089">
          <cell r="C1089">
            <v>57520</v>
          </cell>
          <cell r="D1089">
            <v>47465</v>
          </cell>
          <cell r="E1089">
            <v>46743</v>
          </cell>
          <cell r="F1089">
            <v>42938</v>
          </cell>
          <cell r="G1089">
            <v>57469</v>
          </cell>
          <cell r="H1089">
            <v>60623</v>
          </cell>
          <cell r="I1089">
            <v>63591</v>
          </cell>
          <cell r="J1089">
            <v>60918</v>
          </cell>
          <cell r="K1089">
            <v>55784</v>
          </cell>
          <cell r="L1089">
            <v>50691</v>
          </cell>
          <cell r="M1089">
            <v>46837</v>
          </cell>
          <cell r="N1089">
            <v>53024</v>
          </cell>
          <cell r="S1089">
            <v>52186</v>
          </cell>
          <cell r="T1089">
            <v>57520</v>
          </cell>
          <cell r="U1089">
            <v>47465</v>
          </cell>
          <cell r="V1089">
            <v>46743</v>
          </cell>
          <cell r="W1089">
            <v>42938</v>
          </cell>
          <cell r="X1089">
            <v>57469</v>
          </cell>
          <cell r="Y1089">
            <v>60623</v>
          </cell>
          <cell r="Z1089">
            <v>63591</v>
          </cell>
          <cell r="AA1089">
            <v>60918</v>
          </cell>
          <cell r="AB1089">
            <v>55784</v>
          </cell>
          <cell r="AC1089">
            <v>50691</v>
          </cell>
          <cell r="AD1089">
            <v>46837</v>
          </cell>
        </row>
        <row r="1090">
          <cell r="C1090">
            <v>58342</v>
          </cell>
          <cell r="D1090">
            <v>47733</v>
          </cell>
          <cell r="E1090">
            <v>47078</v>
          </cell>
          <cell r="F1090">
            <v>43363</v>
          </cell>
          <cell r="G1090">
            <v>58315</v>
          </cell>
          <cell r="H1090">
            <v>61036</v>
          </cell>
          <cell r="I1090">
            <v>64425</v>
          </cell>
          <cell r="J1090">
            <v>61350</v>
          </cell>
          <cell r="K1090">
            <v>55994</v>
          </cell>
          <cell r="L1090">
            <v>51026</v>
          </cell>
          <cell r="M1090">
            <v>47262</v>
          </cell>
          <cell r="N1090">
            <v>53873</v>
          </cell>
          <cell r="S1090">
            <v>53024</v>
          </cell>
          <cell r="T1090">
            <v>58342</v>
          </cell>
          <cell r="U1090">
            <v>47733</v>
          </cell>
          <cell r="V1090">
            <v>47078</v>
          </cell>
          <cell r="W1090">
            <v>43363</v>
          </cell>
          <cell r="X1090">
            <v>58315</v>
          </cell>
          <cell r="Y1090">
            <v>61036</v>
          </cell>
          <cell r="Z1090">
            <v>64425</v>
          </cell>
          <cell r="AA1090">
            <v>61350</v>
          </cell>
          <cell r="AB1090">
            <v>55994</v>
          </cell>
          <cell r="AC1090">
            <v>51026</v>
          </cell>
          <cell r="AD1090">
            <v>47262</v>
          </cell>
        </row>
        <row r="1091">
          <cell r="C1091">
            <v>59161</v>
          </cell>
          <cell r="D1091">
            <v>47465</v>
          </cell>
          <cell r="E1091">
            <v>47421</v>
          </cell>
          <cell r="F1091">
            <v>43783</v>
          </cell>
          <cell r="G1091">
            <v>59164</v>
          </cell>
          <cell r="H1091">
            <v>61461</v>
          </cell>
          <cell r="I1091">
            <v>64425</v>
          </cell>
          <cell r="J1091">
            <v>61779</v>
          </cell>
          <cell r="K1091">
            <v>56212</v>
          </cell>
          <cell r="L1091">
            <v>51361</v>
          </cell>
          <cell r="M1091">
            <v>47679</v>
          </cell>
          <cell r="N1091">
            <v>54712</v>
          </cell>
          <cell r="S1091">
            <v>53873</v>
          </cell>
          <cell r="T1091">
            <v>59161</v>
          </cell>
          <cell r="U1091">
            <v>47465</v>
          </cell>
          <cell r="V1091">
            <v>47421</v>
          </cell>
          <cell r="W1091">
            <v>43783</v>
          </cell>
          <cell r="X1091">
            <v>59164</v>
          </cell>
          <cell r="Y1091">
            <v>61461</v>
          </cell>
          <cell r="Z1091">
            <v>64425</v>
          </cell>
          <cell r="AA1091">
            <v>61779</v>
          </cell>
          <cell r="AB1091">
            <v>56212</v>
          </cell>
          <cell r="AC1091">
            <v>51361</v>
          </cell>
          <cell r="AD1091">
            <v>47679</v>
          </cell>
        </row>
        <row r="1092">
          <cell r="C1092">
            <v>59986</v>
          </cell>
          <cell r="D1092">
            <v>47465</v>
          </cell>
          <cell r="E1092">
            <v>47749</v>
          </cell>
          <cell r="F1092">
            <v>44201</v>
          </cell>
          <cell r="G1092">
            <v>59164</v>
          </cell>
          <cell r="H1092">
            <v>61881</v>
          </cell>
          <cell r="I1092">
            <v>65266</v>
          </cell>
          <cell r="J1092">
            <v>62200</v>
          </cell>
          <cell r="K1092">
            <v>56426</v>
          </cell>
          <cell r="L1092">
            <v>51692</v>
          </cell>
          <cell r="M1092">
            <v>48108</v>
          </cell>
          <cell r="N1092">
            <v>55554</v>
          </cell>
          <cell r="S1092">
            <v>54712</v>
          </cell>
          <cell r="T1092">
            <v>59986</v>
          </cell>
          <cell r="U1092">
            <v>47465</v>
          </cell>
          <cell r="V1092">
            <v>47749</v>
          </cell>
          <cell r="W1092">
            <v>44201</v>
          </cell>
          <cell r="X1092">
            <v>59164</v>
          </cell>
          <cell r="Y1092">
            <v>61881</v>
          </cell>
          <cell r="Z1092">
            <v>65266</v>
          </cell>
          <cell r="AA1092">
            <v>62200</v>
          </cell>
          <cell r="AB1092">
            <v>56426</v>
          </cell>
          <cell r="AC1092">
            <v>51692</v>
          </cell>
          <cell r="AD1092">
            <v>48108</v>
          </cell>
        </row>
        <row r="1093">
          <cell r="C1093">
            <v>60808</v>
          </cell>
          <cell r="D1093">
            <v>47465</v>
          </cell>
          <cell r="E1093">
            <v>48088</v>
          </cell>
          <cell r="F1093">
            <v>44621</v>
          </cell>
          <cell r="G1093">
            <v>60006</v>
          </cell>
          <cell r="H1093">
            <v>62299</v>
          </cell>
          <cell r="I1093">
            <v>65266</v>
          </cell>
          <cell r="J1093">
            <v>62633</v>
          </cell>
          <cell r="K1093">
            <v>56639</v>
          </cell>
          <cell r="L1093">
            <v>52023</v>
          </cell>
          <cell r="M1093">
            <v>48537</v>
          </cell>
          <cell r="N1093">
            <v>56399</v>
          </cell>
          <cell r="S1093">
            <v>55554</v>
          </cell>
          <cell r="T1093">
            <v>60808</v>
          </cell>
          <cell r="U1093">
            <v>47465</v>
          </cell>
          <cell r="V1093">
            <v>48088</v>
          </cell>
          <cell r="W1093">
            <v>44621</v>
          </cell>
          <cell r="X1093">
            <v>60006</v>
          </cell>
          <cell r="Y1093">
            <v>62299</v>
          </cell>
          <cell r="Z1093">
            <v>65266</v>
          </cell>
          <cell r="AA1093">
            <v>62633</v>
          </cell>
          <cell r="AB1093">
            <v>56639</v>
          </cell>
          <cell r="AC1093">
            <v>52023</v>
          </cell>
          <cell r="AD1093">
            <v>48537</v>
          </cell>
        </row>
        <row r="1094">
          <cell r="C1094">
            <v>61633</v>
          </cell>
          <cell r="D1094">
            <v>47733</v>
          </cell>
          <cell r="E1094">
            <v>48427</v>
          </cell>
          <cell r="F1094">
            <v>45042</v>
          </cell>
          <cell r="G1094">
            <v>60006</v>
          </cell>
          <cell r="H1094">
            <v>62720</v>
          </cell>
          <cell r="I1094">
            <v>65680</v>
          </cell>
          <cell r="J1094">
            <v>63061</v>
          </cell>
          <cell r="K1094">
            <v>56860</v>
          </cell>
          <cell r="L1094">
            <v>52354</v>
          </cell>
          <cell r="M1094">
            <v>48958</v>
          </cell>
          <cell r="N1094">
            <v>57237</v>
          </cell>
          <cell r="S1094">
            <v>56399</v>
          </cell>
          <cell r="T1094">
            <v>61633</v>
          </cell>
          <cell r="U1094">
            <v>47733</v>
          </cell>
          <cell r="V1094">
            <v>48427</v>
          </cell>
          <cell r="W1094">
            <v>45042</v>
          </cell>
          <cell r="X1094">
            <v>60006</v>
          </cell>
          <cell r="Y1094">
            <v>62720</v>
          </cell>
          <cell r="Z1094">
            <v>65680</v>
          </cell>
          <cell r="AA1094">
            <v>63061</v>
          </cell>
          <cell r="AB1094">
            <v>56860</v>
          </cell>
          <cell r="AC1094">
            <v>52354</v>
          </cell>
          <cell r="AD1094">
            <v>48958</v>
          </cell>
        </row>
        <row r="1095">
          <cell r="C1095">
            <v>62451</v>
          </cell>
          <cell r="D1095">
            <v>47465</v>
          </cell>
          <cell r="E1095">
            <v>48766</v>
          </cell>
          <cell r="F1095">
            <v>45455</v>
          </cell>
          <cell r="G1095">
            <v>60431</v>
          </cell>
          <cell r="H1095">
            <v>63144</v>
          </cell>
          <cell r="I1095">
            <v>66015</v>
          </cell>
          <cell r="J1095">
            <v>63487</v>
          </cell>
          <cell r="K1095">
            <v>57074</v>
          </cell>
          <cell r="L1095">
            <v>52689</v>
          </cell>
          <cell r="M1095">
            <v>49383</v>
          </cell>
          <cell r="N1095">
            <v>58079</v>
          </cell>
          <cell r="S1095">
            <v>57237</v>
          </cell>
          <cell r="T1095">
            <v>62451</v>
          </cell>
          <cell r="U1095">
            <v>47465</v>
          </cell>
          <cell r="V1095">
            <v>48766</v>
          </cell>
          <cell r="W1095">
            <v>45455</v>
          </cell>
          <cell r="X1095">
            <v>60431</v>
          </cell>
          <cell r="Y1095">
            <v>63144</v>
          </cell>
          <cell r="Z1095">
            <v>66015</v>
          </cell>
          <cell r="AA1095">
            <v>63487</v>
          </cell>
          <cell r="AB1095">
            <v>57074</v>
          </cell>
          <cell r="AC1095">
            <v>52689</v>
          </cell>
          <cell r="AD1095">
            <v>49383</v>
          </cell>
        </row>
        <row r="1096">
          <cell r="C1096">
            <v>63269</v>
          </cell>
          <cell r="D1096">
            <v>47465</v>
          </cell>
          <cell r="E1096">
            <v>49101</v>
          </cell>
          <cell r="F1096">
            <v>45880</v>
          </cell>
          <cell r="G1096">
            <v>60770</v>
          </cell>
          <cell r="H1096">
            <v>63558</v>
          </cell>
          <cell r="I1096">
            <v>66350</v>
          </cell>
          <cell r="J1096">
            <v>63916</v>
          </cell>
          <cell r="K1096">
            <v>57292</v>
          </cell>
          <cell r="L1096">
            <v>53020</v>
          </cell>
          <cell r="M1096">
            <v>49807</v>
          </cell>
          <cell r="N1096">
            <v>58920</v>
          </cell>
          <cell r="S1096">
            <v>58079</v>
          </cell>
          <cell r="T1096">
            <v>63269</v>
          </cell>
          <cell r="U1096">
            <v>47465</v>
          </cell>
          <cell r="V1096">
            <v>49101</v>
          </cell>
          <cell r="W1096">
            <v>45880</v>
          </cell>
          <cell r="X1096">
            <v>60770</v>
          </cell>
          <cell r="Y1096">
            <v>63558</v>
          </cell>
          <cell r="Z1096">
            <v>66350</v>
          </cell>
          <cell r="AA1096">
            <v>63916</v>
          </cell>
          <cell r="AB1096">
            <v>57292</v>
          </cell>
          <cell r="AC1096">
            <v>53020</v>
          </cell>
          <cell r="AD1096">
            <v>49807</v>
          </cell>
        </row>
        <row r="1097">
          <cell r="C1097">
            <v>64098</v>
          </cell>
          <cell r="D1097">
            <v>47465</v>
          </cell>
          <cell r="E1097">
            <v>49444</v>
          </cell>
          <cell r="F1097">
            <v>46300</v>
          </cell>
          <cell r="G1097">
            <v>61109</v>
          </cell>
          <cell r="H1097">
            <v>63978</v>
          </cell>
          <cell r="I1097">
            <v>66685</v>
          </cell>
          <cell r="J1097">
            <v>64344</v>
          </cell>
          <cell r="K1097">
            <v>57501</v>
          </cell>
          <cell r="L1097">
            <v>53351</v>
          </cell>
          <cell r="M1097">
            <v>50229</v>
          </cell>
          <cell r="N1097">
            <v>59762</v>
          </cell>
          <cell r="S1097">
            <v>58920</v>
          </cell>
          <cell r="T1097">
            <v>64098</v>
          </cell>
          <cell r="U1097">
            <v>47465</v>
          </cell>
          <cell r="V1097">
            <v>49444</v>
          </cell>
          <cell r="W1097">
            <v>46300</v>
          </cell>
          <cell r="X1097">
            <v>61109</v>
          </cell>
          <cell r="Y1097">
            <v>63978</v>
          </cell>
          <cell r="Z1097">
            <v>66685</v>
          </cell>
          <cell r="AA1097">
            <v>64344</v>
          </cell>
          <cell r="AB1097">
            <v>57501</v>
          </cell>
          <cell r="AC1097">
            <v>53351</v>
          </cell>
          <cell r="AD1097">
            <v>50229</v>
          </cell>
        </row>
        <row r="1098">
          <cell r="C1098">
            <v>64916</v>
          </cell>
          <cell r="D1098">
            <v>47733</v>
          </cell>
          <cell r="E1098">
            <v>49783</v>
          </cell>
          <cell r="F1098">
            <v>46714</v>
          </cell>
          <cell r="G1098">
            <v>61448</v>
          </cell>
          <cell r="H1098">
            <v>64403</v>
          </cell>
          <cell r="I1098">
            <v>67020</v>
          </cell>
          <cell r="J1098">
            <v>64770</v>
          </cell>
          <cell r="K1098">
            <v>57715</v>
          </cell>
          <cell r="L1098">
            <v>53686</v>
          </cell>
          <cell r="M1098">
            <v>50653</v>
          </cell>
          <cell r="N1098">
            <v>60601</v>
          </cell>
          <cell r="S1098">
            <v>59762</v>
          </cell>
          <cell r="T1098">
            <v>64916</v>
          </cell>
          <cell r="U1098">
            <v>47733</v>
          </cell>
          <cell r="V1098">
            <v>49783</v>
          </cell>
          <cell r="W1098">
            <v>46714</v>
          </cell>
          <cell r="X1098">
            <v>61448</v>
          </cell>
          <cell r="Y1098">
            <v>64403</v>
          </cell>
          <cell r="Z1098">
            <v>67020</v>
          </cell>
          <cell r="AA1098">
            <v>64770</v>
          </cell>
          <cell r="AB1098">
            <v>57715</v>
          </cell>
          <cell r="AC1098">
            <v>53686</v>
          </cell>
          <cell r="AD1098">
            <v>50653</v>
          </cell>
        </row>
        <row r="1099">
          <cell r="C1099">
            <v>65735</v>
          </cell>
          <cell r="D1099">
            <v>47465</v>
          </cell>
          <cell r="E1099">
            <v>50118</v>
          </cell>
          <cell r="F1099">
            <v>47139</v>
          </cell>
          <cell r="G1099">
            <v>61783</v>
          </cell>
          <cell r="H1099">
            <v>64816</v>
          </cell>
          <cell r="I1099">
            <v>67355</v>
          </cell>
          <cell r="J1099">
            <v>65198</v>
          </cell>
          <cell r="K1099">
            <v>57933</v>
          </cell>
          <cell r="L1099">
            <v>54017</v>
          </cell>
          <cell r="M1099">
            <v>51082</v>
          </cell>
          <cell r="N1099">
            <v>61446</v>
          </cell>
          <cell r="S1099">
            <v>60601</v>
          </cell>
          <cell r="T1099">
            <v>65735</v>
          </cell>
          <cell r="U1099">
            <v>47465</v>
          </cell>
          <cell r="V1099">
            <v>50118</v>
          </cell>
          <cell r="W1099">
            <v>47139</v>
          </cell>
          <cell r="X1099">
            <v>61783</v>
          </cell>
          <cell r="Y1099">
            <v>64816</v>
          </cell>
          <cell r="Z1099">
            <v>67355</v>
          </cell>
          <cell r="AA1099">
            <v>65198</v>
          </cell>
          <cell r="AB1099">
            <v>57933</v>
          </cell>
          <cell r="AC1099">
            <v>54017</v>
          </cell>
          <cell r="AD1099">
            <v>51082</v>
          </cell>
        </row>
        <row r="1100">
          <cell r="C1100">
            <v>66560</v>
          </cell>
          <cell r="D1100">
            <v>47465</v>
          </cell>
          <cell r="E1100">
            <v>50461</v>
          </cell>
          <cell r="F1100">
            <v>47559</v>
          </cell>
          <cell r="G1100">
            <v>62115</v>
          </cell>
          <cell r="H1100">
            <v>65241</v>
          </cell>
          <cell r="I1100">
            <v>67690</v>
          </cell>
          <cell r="J1100">
            <v>65631</v>
          </cell>
          <cell r="K1100">
            <v>58147</v>
          </cell>
          <cell r="L1100">
            <v>54348</v>
          </cell>
          <cell r="M1100">
            <v>51500</v>
          </cell>
          <cell r="N1100">
            <v>62288</v>
          </cell>
          <cell r="S1100">
            <v>61446</v>
          </cell>
          <cell r="T1100">
            <v>66560</v>
          </cell>
          <cell r="U1100">
            <v>47465</v>
          </cell>
          <cell r="V1100">
            <v>50461</v>
          </cell>
          <cell r="W1100">
            <v>47559</v>
          </cell>
          <cell r="X1100">
            <v>62115</v>
          </cell>
          <cell r="Y1100">
            <v>65241</v>
          </cell>
          <cell r="Z1100">
            <v>67690</v>
          </cell>
          <cell r="AA1100">
            <v>65631</v>
          </cell>
          <cell r="AB1100">
            <v>58147</v>
          </cell>
          <cell r="AC1100">
            <v>54348</v>
          </cell>
          <cell r="AD1100">
            <v>51500</v>
          </cell>
        </row>
        <row r="1101">
          <cell r="C1101">
            <v>67382</v>
          </cell>
          <cell r="D1101">
            <v>48263</v>
          </cell>
          <cell r="E1101">
            <v>50796</v>
          </cell>
          <cell r="F1101">
            <v>47977</v>
          </cell>
          <cell r="G1101">
            <v>62454</v>
          </cell>
          <cell r="H1101">
            <v>65662</v>
          </cell>
          <cell r="I1101">
            <v>68029</v>
          </cell>
          <cell r="J1101">
            <v>66052</v>
          </cell>
          <cell r="K1101">
            <v>58360</v>
          </cell>
          <cell r="L1101">
            <v>54679</v>
          </cell>
          <cell r="M1101">
            <v>51928</v>
          </cell>
          <cell r="N1101">
            <v>63133</v>
          </cell>
          <cell r="S1101">
            <v>62288</v>
          </cell>
          <cell r="T1101">
            <v>67382</v>
          </cell>
          <cell r="U1101">
            <v>48263</v>
          </cell>
          <cell r="V1101">
            <v>50796</v>
          </cell>
          <cell r="W1101">
            <v>47977</v>
          </cell>
          <cell r="X1101">
            <v>62454</v>
          </cell>
          <cell r="Y1101">
            <v>65662</v>
          </cell>
          <cell r="Z1101">
            <v>68029</v>
          </cell>
          <cell r="AA1101">
            <v>66052</v>
          </cell>
          <cell r="AB1101">
            <v>58360</v>
          </cell>
          <cell r="AC1101">
            <v>54679</v>
          </cell>
          <cell r="AD1101">
            <v>51928</v>
          </cell>
        </row>
        <row r="1102">
          <cell r="C1102">
            <v>68200</v>
          </cell>
          <cell r="D1102">
            <v>48539</v>
          </cell>
          <cell r="E1102">
            <v>51136</v>
          </cell>
          <cell r="F1102">
            <v>48393</v>
          </cell>
          <cell r="G1102">
            <v>62793</v>
          </cell>
          <cell r="H1102">
            <v>66079</v>
          </cell>
          <cell r="I1102">
            <v>68360</v>
          </cell>
          <cell r="J1102">
            <v>66481</v>
          </cell>
          <cell r="K1102">
            <v>58574</v>
          </cell>
          <cell r="L1102">
            <v>55014</v>
          </cell>
          <cell r="M1102">
            <v>52353</v>
          </cell>
          <cell r="N1102">
            <v>63975</v>
          </cell>
          <cell r="S1102">
            <v>63133</v>
          </cell>
          <cell r="T1102">
            <v>68200</v>
          </cell>
          <cell r="U1102">
            <v>48539</v>
          </cell>
          <cell r="V1102">
            <v>51136</v>
          </cell>
          <cell r="W1102">
            <v>48393</v>
          </cell>
          <cell r="X1102">
            <v>62793</v>
          </cell>
          <cell r="Y1102">
            <v>66079</v>
          </cell>
          <cell r="Z1102">
            <v>68360</v>
          </cell>
          <cell r="AA1102">
            <v>66481</v>
          </cell>
          <cell r="AB1102">
            <v>58574</v>
          </cell>
          <cell r="AC1102">
            <v>55014</v>
          </cell>
          <cell r="AD1102">
            <v>52353</v>
          </cell>
        </row>
        <row r="1103">
          <cell r="C1103">
            <v>69025</v>
          </cell>
          <cell r="D1103">
            <v>48263</v>
          </cell>
          <cell r="E1103">
            <v>51475</v>
          </cell>
          <cell r="F1103">
            <v>48818</v>
          </cell>
          <cell r="G1103">
            <v>63128</v>
          </cell>
          <cell r="H1103">
            <v>66500</v>
          </cell>
          <cell r="I1103">
            <v>68695</v>
          </cell>
          <cell r="J1103">
            <v>66914</v>
          </cell>
          <cell r="K1103">
            <v>58788</v>
          </cell>
          <cell r="L1103">
            <v>55342</v>
          </cell>
          <cell r="M1103">
            <v>52770</v>
          </cell>
          <cell r="N1103">
            <v>64813</v>
          </cell>
          <cell r="S1103">
            <v>63975</v>
          </cell>
          <cell r="T1103">
            <v>69025</v>
          </cell>
          <cell r="U1103">
            <v>48263</v>
          </cell>
          <cell r="V1103">
            <v>51475</v>
          </cell>
          <cell r="W1103">
            <v>48818</v>
          </cell>
          <cell r="X1103">
            <v>63128</v>
          </cell>
          <cell r="Y1103">
            <v>66500</v>
          </cell>
          <cell r="Z1103">
            <v>68695</v>
          </cell>
          <cell r="AA1103">
            <v>66914</v>
          </cell>
          <cell r="AB1103">
            <v>58788</v>
          </cell>
          <cell r="AC1103">
            <v>55342</v>
          </cell>
          <cell r="AD1103">
            <v>52770</v>
          </cell>
        </row>
        <row r="1104">
          <cell r="C1104">
            <v>69843</v>
          </cell>
          <cell r="D1104">
            <v>48263</v>
          </cell>
          <cell r="E1104">
            <v>51814</v>
          </cell>
          <cell r="F1104">
            <v>49231</v>
          </cell>
          <cell r="G1104">
            <v>63471</v>
          </cell>
          <cell r="H1104">
            <v>66924</v>
          </cell>
          <cell r="I1104">
            <v>69030</v>
          </cell>
          <cell r="J1104">
            <v>67335</v>
          </cell>
          <cell r="K1104">
            <v>59002</v>
          </cell>
          <cell r="L1104">
            <v>55669</v>
          </cell>
          <cell r="M1104">
            <v>53199</v>
          </cell>
          <cell r="N1104">
            <v>65654</v>
          </cell>
          <cell r="S1104">
            <v>64813</v>
          </cell>
          <cell r="T1104">
            <v>69843</v>
          </cell>
          <cell r="U1104">
            <v>48263</v>
          </cell>
          <cell r="V1104">
            <v>51814</v>
          </cell>
          <cell r="W1104">
            <v>49231</v>
          </cell>
          <cell r="X1104">
            <v>63471</v>
          </cell>
          <cell r="Y1104">
            <v>66924</v>
          </cell>
          <cell r="Z1104">
            <v>69030</v>
          </cell>
          <cell r="AA1104">
            <v>67335</v>
          </cell>
          <cell r="AB1104">
            <v>59002</v>
          </cell>
          <cell r="AC1104">
            <v>55669</v>
          </cell>
          <cell r="AD1104">
            <v>53199</v>
          </cell>
        </row>
        <row r="1105">
          <cell r="C1105">
            <v>70665</v>
          </cell>
          <cell r="D1105">
            <v>48263</v>
          </cell>
          <cell r="E1105">
            <v>52149</v>
          </cell>
          <cell r="F1105">
            <v>49656</v>
          </cell>
          <cell r="G1105">
            <v>63811</v>
          </cell>
          <cell r="H1105">
            <v>67345</v>
          </cell>
          <cell r="I1105">
            <v>69365</v>
          </cell>
          <cell r="J1105">
            <v>67764</v>
          </cell>
          <cell r="K1105">
            <v>59215</v>
          </cell>
          <cell r="L1105">
            <v>56004</v>
          </cell>
          <cell r="M1105">
            <v>53623</v>
          </cell>
          <cell r="N1105">
            <v>66496</v>
          </cell>
          <cell r="S1105">
            <v>65654</v>
          </cell>
          <cell r="T1105">
            <v>70665</v>
          </cell>
          <cell r="U1105">
            <v>48263</v>
          </cell>
          <cell r="V1105">
            <v>52149</v>
          </cell>
          <cell r="W1105">
            <v>49656</v>
          </cell>
          <cell r="X1105">
            <v>63811</v>
          </cell>
          <cell r="Y1105">
            <v>67345</v>
          </cell>
          <cell r="Z1105">
            <v>69365</v>
          </cell>
          <cell r="AA1105">
            <v>67764</v>
          </cell>
          <cell r="AB1105">
            <v>59215</v>
          </cell>
          <cell r="AC1105">
            <v>56004</v>
          </cell>
          <cell r="AD1105">
            <v>53623</v>
          </cell>
        </row>
        <row r="1106">
          <cell r="C1106">
            <v>71491</v>
          </cell>
          <cell r="D1106">
            <v>48539</v>
          </cell>
          <cell r="E1106">
            <v>52492</v>
          </cell>
          <cell r="F1106">
            <v>50077</v>
          </cell>
          <cell r="G1106">
            <v>64146</v>
          </cell>
          <cell r="H1106">
            <v>67758</v>
          </cell>
          <cell r="I1106">
            <v>69701</v>
          </cell>
          <cell r="J1106">
            <v>68196</v>
          </cell>
          <cell r="K1106">
            <v>59429</v>
          </cell>
          <cell r="L1106">
            <v>56336</v>
          </cell>
          <cell r="M1106">
            <v>54045</v>
          </cell>
          <cell r="N1106">
            <v>67335</v>
          </cell>
          <cell r="S1106">
            <v>66496</v>
          </cell>
          <cell r="T1106">
            <v>71491</v>
          </cell>
          <cell r="U1106">
            <v>48539</v>
          </cell>
          <cell r="V1106">
            <v>52492</v>
          </cell>
          <cell r="W1106">
            <v>50077</v>
          </cell>
          <cell r="X1106">
            <v>64146</v>
          </cell>
          <cell r="Y1106">
            <v>67758</v>
          </cell>
          <cell r="Z1106">
            <v>69701</v>
          </cell>
          <cell r="AA1106">
            <v>68196</v>
          </cell>
          <cell r="AB1106">
            <v>59429</v>
          </cell>
          <cell r="AC1106">
            <v>56336</v>
          </cell>
          <cell r="AD1106">
            <v>54045</v>
          </cell>
        </row>
        <row r="1107">
          <cell r="C1107">
            <v>72309</v>
          </cell>
          <cell r="D1107">
            <v>48263</v>
          </cell>
          <cell r="E1107">
            <v>52827</v>
          </cell>
          <cell r="F1107">
            <v>50490</v>
          </cell>
          <cell r="G1107">
            <v>64489</v>
          </cell>
          <cell r="H1107">
            <v>68179</v>
          </cell>
          <cell r="I1107">
            <v>70029</v>
          </cell>
          <cell r="J1107">
            <v>68629</v>
          </cell>
          <cell r="K1107">
            <v>59647</v>
          </cell>
          <cell r="L1107">
            <v>56667</v>
          </cell>
          <cell r="M1107">
            <v>54470</v>
          </cell>
          <cell r="N1107">
            <v>68184</v>
          </cell>
          <cell r="S1107">
            <v>67335</v>
          </cell>
          <cell r="T1107">
            <v>72309</v>
          </cell>
          <cell r="U1107">
            <v>48263</v>
          </cell>
          <cell r="V1107">
            <v>52827</v>
          </cell>
          <cell r="W1107">
            <v>50490</v>
          </cell>
          <cell r="X1107">
            <v>64489</v>
          </cell>
          <cell r="Y1107">
            <v>68179</v>
          </cell>
          <cell r="Z1107">
            <v>70029</v>
          </cell>
          <cell r="AA1107">
            <v>68629</v>
          </cell>
          <cell r="AB1107">
            <v>59647</v>
          </cell>
          <cell r="AC1107">
            <v>56667</v>
          </cell>
          <cell r="AD1107">
            <v>54470</v>
          </cell>
        </row>
        <row r="1108">
          <cell r="C1108">
            <v>73127</v>
          </cell>
          <cell r="D1108">
            <v>48263</v>
          </cell>
          <cell r="E1108">
            <v>53166</v>
          </cell>
          <cell r="F1108">
            <v>50915</v>
          </cell>
          <cell r="G1108">
            <v>64824</v>
          </cell>
          <cell r="H1108">
            <v>68599</v>
          </cell>
          <cell r="I1108">
            <v>70364</v>
          </cell>
          <cell r="J1108">
            <v>69054</v>
          </cell>
          <cell r="K1108">
            <v>59857</v>
          </cell>
          <cell r="L1108">
            <v>57002</v>
          </cell>
          <cell r="M1108">
            <v>54898</v>
          </cell>
          <cell r="N1108">
            <v>69022</v>
          </cell>
          <cell r="S1108">
            <v>68184</v>
          </cell>
          <cell r="T1108">
            <v>73127</v>
          </cell>
          <cell r="U1108">
            <v>48263</v>
          </cell>
          <cell r="V1108">
            <v>53166</v>
          </cell>
          <cell r="W1108">
            <v>50915</v>
          </cell>
          <cell r="X1108">
            <v>64824</v>
          </cell>
          <cell r="Y1108">
            <v>68599</v>
          </cell>
          <cell r="Z1108">
            <v>70364</v>
          </cell>
          <cell r="AA1108">
            <v>69054</v>
          </cell>
          <cell r="AB1108">
            <v>59857</v>
          </cell>
          <cell r="AC1108">
            <v>57002</v>
          </cell>
          <cell r="AD1108">
            <v>54898</v>
          </cell>
        </row>
        <row r="1109">
          <cell r="C1109">
            <v>73956</v>
          </cell>
          <cell r="D1109">
            <v>48263</v>
          </cell>
          <cell r="E1109">
            <v>53498</v>
          </cell>
          <cell r="F1109">
            <v>51335</v>
          </cell>
          <cell r="G1109">
            <v>65163</v>
          </cell>
          <cell r="H1109">
            <v>69017</v>
          </cell>
          <cell r="I1109">
            <v>70699</v>
          </cell>
          <cell r="J1109">
            <v>69483</v>
          </cell>
          <cell r="K1109">
            <v>60070</v>
          </cell>
          <cell r="L1109">
            <v>57333</v>
          </cell>
          <cell r="M1109">
            <v>55320</v>
          </cell>
          <cell r="N1109">
            <v>69860</v>
          </cell>
          <cell r="S1109">
            <v>69022</v>
          </cell>
          <cell r="T1109">
            <v>73956</v>
          </cell>
          <cell r="U1109">
            <v>48263</v>
          </cell>
          <cell r="V1109">
            <v>53498</v>
          </cell>
          <cell r="W1109">
            <v>51335</v>
          </cell>
          <cell r="X1109">
            <v>65163</v>
          </cell>
          <cell r="Y1109">
            <v>69017</v>
          </cell>
          <cell r="Z1109">
            <v>70699</v>
          </cell>
          <cell r="AA1109">
            <v>69483</v>
          </cell>
          <cell r="AB1109">
            <v>60070</v>
          </cell>
          <cell r="AC1109">
            <v>57333</v>
          </cell>
          <cell r="AD1109">
            <v>55320</v>
          </cell>
        </row>
        <row r="1110">
          <cell r="C1110">
            <v>74774</v>
          </cell>
          <cell r="D1110">
            <v>48539</v>
          </cell>
          <cell r="E1110">
            <v>53837</v>
          </cell>
          <cell r="F1110">
            <v>51753</v>
          </cell>
          <cell r="G1110">
            <v>65502</v>
          </cell>
          <cell r="H1110">
            <v>69438</v>
          </cell>
          <cell r="I1110">
            <v>71038</v>
          </cell>
          <cell r="J1110">
            <v>69911</v>
          </cell>
          <cell r="K1110">
            <v>60288</v>
          </cell>
          <cell r="L1110">
            <v>57668</v>
          </cell>
          <cell r="M1110">
            <v>55744</v>
          </cell>
          <cell r="N1110">
            <v>70709</v>
          </cell>
          <cell r="S1110">
            <v>69860</v>
          </cell>
          <cell r="T1110">
            <v>74774</v>
          </cell>
          <cell r="U1110">
            <v>48539</v>
          </cell>
          <cell r="V1110">
            <v>53837</v>
          </cell>
          <cell r="W1110">
            <v>51753</v>
          </cell>
          <cell r="X1110">
            <v>65502</v>
          </cell>
          <cell r="Y1110">
            <v>69438</v>
          </cell>
          <cell r="Z1110">
            <v>71038</v>
          </cell>
          <cell r="AA1110">
            <v>69911</v>
          </cell>
          <cell r="AB1110">
            <v>60288</v>
          </cell>
          <cell r="AC1110">
            <v>57668</v>
          </cell>
          <cell r="AD1110">
            <v>55744</v>
          </cell>
        </row>
        <row r="1111">
          <cell r="S1111">
            <v>70709</v>
          </cell>
          <cell r="T1111">
            <v>0</v>
          </cell>
        </row>
        <row r="1122">
          <cell r="C1122">
            <v>204362</v>
          </cell>
          <cell r="D1122">
            <v>190737</v>
          </cell>
          <cell r="E1122">
            <v>172241</v>
          </cell>
          <cell r="F1122">
            <v>188991</v>
          </cell>
          <cell r="G1122">
            <v>210879</v>
          </cell>
          <cell r="H1122">
            <v>221367</v>
          </cell>
          <cell r="I1122">
            <v>235982</v>
          </cell>
          <cell r="J1122">
            <v>248225</v>
          </cell>
          <cell r="K1122">
            <v>239437</v>
          </cell>
          <cell r="L1122">
            <v>214150</v>
          </cell>
          <cell r="M1122">
            <v>162317</v>
          </cell>
          <cell r="N1122">
            <v>192272</v>
          </cell>
          <cell r="S1122">
            <v>143414</v>
          </cell>
          <cell r="T1122">
            <v>204362</v>
          </cell>
          <cell r="U1122">
            <v>190737</v>
          </cell>
          <cell r="V1122">
            <v>172241</v>
          </cell>
          <cell r="W1122">
            <v>188991</v>
          </cell>
          <cell r="X1122">
            <v>210879</v>
          </cell>
          <cell r="Y1122">
            <v>221367</v>
          </cell>
          <cell r="Z1122">
            <v>235982</v>
          </cell>
          <cell r="AA1122">
            <v>248225</v>
          </cell>
          <cell r="AB1122">
            <v>239437</v>
          </cell>
          <cell r="AC1122">
            <v>214150</v>
          </cell>
          <cell r="AD1122">
            <v>162317</v>
          </cell>
        </row>
        <row r="1123">
          <cell r="C1123">
            <v>195529</v>
          </cell>
          <cell r="D1123">
            <v>153869</v>
          </cell>
          <cell r="E1123">
            <v>119165</v>
          </cell>
          <cell r="F1123">
            <v>143963</v>
          </cell>
          <cell r="G1123">
            <v>156376</v>
          </cell>
          <cell r="H1123">
            <v>163289</v>
          </cell>
          <cell r="I1123">
            <v>173021</v>
          </cell>
          <cell r="J1123">
            <v>179110</v>
          </cell>
          <cell r="K1123">
            <v>175184</v>
          </cell>
          <cell r="L1123">
            <v>157312</v>
          </cell>
          <cell r="M1123">
            <v>118386</v>
          </cell>
          <cell r="N1123">
            <v>140819</v>
          </cell>
          <cell r="S1123">
            <v>192272</v>
          </cell>
          <cell r="T1123">
            <v>195529</v>
          </cell>
          <cell r="U1123">
            <v>153869</v>
          </cell>
          <cell r="V1123">
            <v>119165</v>
          </cell>
          <cell r="W1123">
            <v>143963</v>
          </cell>
          <cell r="X1123">
            <v>156376</v>
          </cell>
          <cell r="Y1123">
            <v>163289</v>
          </cell>
          <cell r="Z1123">
            <v>173021</v>
          </cell>
          <cell r="AA1123">
            <v>179110</v>
          </cell>
          <cell r="AB1123">
            <v>175184</v>
          </cell>
          <cell r="AC1123">
            <v>157312</v>
          </cell>
          <cell r="AD1123">
            <v>118386</v>
          </cell>
        </row>
        <row r="1124">
          <cell r="C1124">
            <v>200134</v>
          </cell>
          <cell r="D1124">
            <v>157315</v>
          </cell>
          <cell r="E1124">
            <v>122386</v>
          </cell>
          <cell r="F1124">
            <v>147779</v>
          </cell>
          <cell r="G1124">
            <v>160484</v>
          </cell>
          <cell r="H1124">
            <v>167710</v>
          </cell>
          <cell r="I1124">
            <v>177853</v>
          </cell>
          <cell r="J1124">
            <v>184533</v>
          </cell>
          <cell r="K1124">
            <v>180134</v>
          </cell>
          <cell r="L1124">
            <v>161668</v>
          </cell>
          <cell r="M1124">
            <v>121779</v>
          </cell>
          <cell r="N1124">
            <v>144779</v>
          </cell>
          <cell r="S1124">
            <v>140819</v>
          </cell>
          <cell r="T1124">
            <v>200134</v>
          </cell>
          <cell r="U1124">
            <v>157315</v>
          </cell>
          <cell r="V1124">
            <v>122386</v>
          </cell>
          <cell r="W1124">
            <v>147779</v>
          </cell>
          <cell r="X1124">
            <v>160484</v>
          </cell>
          <cell r="Y1124">
            <v>167710</v>
          </cell>
          <cell r="Z1124">
            <v>177853</v>
          </cell>
          <cell r="AA1124">
            <v>184533</v>
          </cell>
          <cell r="AB1124">
            <v>180134</v>
          </cell>
          <cell r="AC1124">
            <v>161668</v>
          </cell>
          <cell r="AD1124">
            <v>121779</v>
          </cell>
        </row>
        <row r="1125">
          <cell r="C1125">
            <v>200469</v>
          </cell>
          <cell r="D1125">
            <v>157574</v>
          </cell>
          <cell r="E1125">
            <v>122592</v>
          </cell>
          <cell r="F1125">
            <v>148028</v>
          </cell>
          <cell r="G1125">
            <v>160755</v>
          </cell>
          <cell r="H1125">
            <v>167996</v>
          </cell>
          <cell r="I1125">
            <v>178160</v>
          </cell>
          <cell r="J1125">
            <v>184848</v>
          </cell>
          <cell r="K1125">
            <v>180441</v>
          </cell>
          <cell r="L1125">
            <v>161947</v>
          </cell>
          <cell r="M1125">
            <v>121989</v>
          </cell>
          <cell r="N1125">
            <v>145024</v>
          </cell>
          <cell r="S1125">
            <v>144779</v>
          </cell>
          <cell r="T1125">
            <v>200469</v>
          </cell>
          <cell r="U1125">
            <v>157574</v>
          </cell>
          <cell r="V1125">
            <v>122592</v>
          </cell>
          <cell r="W1125">
            <v>148028</v>
          </cell>
          <cell r="X1125">
            <v>160755</v>
          </cell>
          <cell r="Y1125">
            <v>167996</v>
          </cell>
          <cell r="Z1125">
            <v>178160</v>
          </cell>
          <cell r="AA1125">
            <v>184848</v>
          </cell>
          <cell r="AB1125">
            <v>180441</v>
          </cell>
          <cell r="AC1125">
            <v>161947</v>
          </cell>
          <cell r="AD1125">
            <v>121989</v>
          </cell>
        </row>
        <row r="1126">
          <cell r="C1126">
            <v>200807</v>
          </cell>
          <cell r="D1126">
            <v>158755</v>
          </cell>
          <cell r="E1126">
            <v>122798</v>
          </cell>
          <cell r="F1126">
            <v>148274</v>
          </cell>
          <cell r="G1126">
            <v>161029</v>
          </cell>
          <cell r="H1126">
            <v>168277</v>
          </cell>
          <cell r="I1126">
            <v>178461</v>
          </cell>
          <cell r="J1126">
            <v>185168</v>
          </cell>
          <cell r="K1126">
            <v>180753</v>
          </cell>
          <cell r="L1126">
            <v>162214</v>
          </cell>
          <cell r="M1126">
            <v>122199</v>
          </cell>
          <cell r="N1126">
            <v>145274</v>
          </cell>
          <cell r="S1126">
            <v>145024</v>
          </cell>
          <cell r="T1126">
            <v>200807</v>
          </cell>
          <cell r="U1126">
            <v>158755</v>
          </cell>
          <cell r="V1126">
            <v>122798</v>
          </cell>
          <cell r="W1126">
            <v>148274</v>
          </cell>
          <cell r="X1126">
            <v>161029</v>
          </cell>
          <cell r="Y1126">
            <v>168277</v>
          </cell>
          <cell r="Z1126">
            <v>178461</v>
          </cell>
          <cell r="AA1126">
            <v>185168</v>
          </cell>
          <cell r="AB1126">
            <v>180753</v>
          </cell>
          <cell r="AC1126">
            <v>162214</v>
          </cell>
          <cell r="AD1126">
            <v>122199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S1127">
            <v>145274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62">
          <cell r="C1162">
            <v>197901</v>
          </cell>
          <cell r="D1162">
            <v>198540</v>
          </cell>
          <cell r="E1162">
            <v>195000</v>
          </cell>
          <cell r="F1162">
            <v>200736</v>
          </cell>
          <cell r="G1162">
            <v>203034</v>
          </cell>
          <cell r="H1162">
            <v>202809</v>
          </cell>
          <cell r="I1162">
            <v>205713</v>
          </cell>
          <cell r="J1162">
            <v>205176</v>
          </cell>
          <cell r="K1162">
            <v>207993</v>
          </cell>
          <cell r="L1162">
            <v>200355</v>
          </cell>
          <cell r="M1162">
            <v>197106</v>
          </cell>
          <cell r="N1162">
            <v>203571</v>
          </cell>
          <cell r="S1162">
            <v>183849</v>
          </cell>
          <cell r="T1162">
            <v>197901</v>
          </cell>
          <cell r="U1162">
            <v>198540</v>
          </cell>
          <cell r="V1162">
            <v>195000</v>
          </cell>
          <cell r="W1162">
            <v>200736</v>
          </cell>
          <cell r="X1162">
            <v>203034</v>
          </cell>
          <cell r="Y1162">
            <v>202809</v>
          </cell>
          <cell r="Z1162">
            <v>205713</v>
          </cell>
          <cell r="AA1162">
            <v>205176</v>
          </cell>
          <cell r="AB1162">
            <v>207993</v>
          </cell>
          <cell r="AC1162">
            <v>200355</v>
          </cell>
          <cell r="AD1162">
            <v>197106</v>
          </cell>
        </row>
        <row r="1203">
          <cell r="C1203">
            <v>645795</v>
          </cell>
          <cell r="D1203">
            <v>540600</v>
          </cell>
          <cell r="E1203">
            <v>632400</v>
          </cell>
          <cell r="F1203">
            <v>652920</v>
          </cell>
          <cell r="G1203">
            <v>675923</v>
          </cell>
          <cell r="H1203">
            <v>669120</v>
          </cell>
          <cell r="I1203">
            <v>679275</v>
          </cell>
          <cell r="J1203">
            <v>675923</v>
          </cell>
          <cell r="K1203">
            <v>665880</v>
          </cell>
          <cell r="L1203">
            <v>619005</v>
          </cell>
          <cell r="M1203">
            <v>542760</v>
          </cell>
          <cell r="N1203">
            <v>605618</v>
          </cell>
          <cell r="T1203">
            <v>645795</v>
          </cell>
          <cell r="U1203">
            <v>540600</v>
          </cell>
          <cell r="V1203">
            <v>632400</v>
          </cell>
          <cell r="W1203">
            <v>652920</v>
          </cell>
          <cell r="X1203">
            <v>675923</v>
          </cell>
          <cell r="Y1203">
            <v>669120</v>
          </cell>
          <cell r="Z1203">
            <v>679275</v>
          </cell>
          <cell r="AA1203">
            <v>675923</v>
          </cell>
          <cell r="AB1203">
            <v>665880</v>
          </cell>
          <cell r="AC1203">
            <v>619005</v>
          </cell>
          <cell r="AD1203">
            <v>542760</v>
          </cell>
        </row>
        <row r="1204">
          <cell r="C1204">
            <v>649140</v>
          </cell>
          <cell r="D1204">
            <v>543623</v>
          </cell>
          <cell r="E1204">
            <v>635745</v>
          </cell>
          <cell r="F1204">
            <v>656160</v>
          </cell>
          <cell r="G1204">
            <v>679275</v>
          </cell>
          <cell r="H1204">
            <v>672360</v>
          </cell>
          <cell r="I1204">
            <v>682620</v>
          </cell>
          <cell r="J1204">
            <v>679275</v>
          </cell>
          <cell r="K1204">
            <v>669120</v>
          </cell>
          <cell r="L1204">
            <v>622358</v>
          </cell>
          <cell r="M1204">
            <v>546000</v>
          </cell>
          <cell r="N1204">
            <v>608963</v>
          </cell>
          <cell r="S1204">
            <v>605618</v>
          </cell>
          <cell r="T1204">
            <v>649140</v>
          </cell>
          <cell r="U1204">
            <v>543623</v>
          </cell>
          <cell r="V1204">
            <v>635745</v>
          </cell>
          <cell r="W1204">
            <v>656160</v>
          </cell>
          <cell r="X1204">
            <v>679275</v>
          </cell>
          <cell r="Y1204">
            <v>672360</v>
          </cell>
          <cell r="Z1204">
            <v>682620</v>
          </cell>
          <cell r="AA1204">
            <v>679275</v>
          </cell>
          <cell r="AB1204">
            <v>669120</v>
          </cell>
          <cell r="AC1204">
            <v>622358</v>
          </cell>
          <cell r="AD1204">
            <v>546000</v>
          </cell>
        </row>
        <row r="1205">
          <cell r="C1205">
            <v>652485</v>
          </cell>
          <cell r="D1205">
            <v>546645</v>
          </cell>
          <cell r="E1205">
            <v>639098</v>
          </cell>
          <cell r="F1205">
            <v>659400</v>
          </cell>
          <cell r="G1205">
            <v>682620</v>
          </cell>
          <cell r="H1205">
            <v>675600</v>
          </cell>
          <cell r="I1205">
            <v>685965</v>
          </cell>
          <cell r="J1205">
            <v>682620</v>
          </cell>
          <cell r="K1205">
            <v>672360</v>
          </cell>
          <cell r="L1205">
            <v>625703</v>
          </cell>
          <cell r="M1205">
            <v>549240</v>
          </cell>
          <cell r="N1205">
            <v>612315</v>
          </cell>
          <cell r="S1205">
            <v>608963</v>
          </cell>
          <cell r="T1205">
            <v>652485</v>
          </cell>
          <cell r="U1205">
            <v>546645</v>
          </cell>
          <cell r="V1205">
            <v>639098</v>
          </cell>
          <cell r="W1205">
            <v>659400</v>
          </cell>
          <cell r="X1205">
            <v>682620</v>
          </cell>
          <cell r="Y1205">
            <v>675600</v>
          </cell>
          <cell r="Z1205">
            <v>685965</v>
          </cell>
          <cell r="AA1205">
            <v>682620</v>
          </cell>
          <cell r="AB1205">
            <v>672360</v>
          </cell>
          <cell r="AC1205">
            <v>625703</v>
          </cell>
          <cell r="AD1205">
            <v>549240</v>
          </cell>
        </row>
        <row r="1206">
          <cell r="C1206">
            <v>401780</v>
          </cell>
          <cell r="D1206">
            <v>346772</v>
          </cell>
          <cell r="E1206">
            <v>394636</v>
          </cell>
          <cell r="F1206">
            <v>405408</v>
          </cell>
          <cell r="G1206">
            <v>417848</v>
          </cell>
          <cell r="H1206">
            <v>414048</v>
          </cell>
          <cell r="I1206">
            <v>419636</v>
          </cell>
          <cell r="J1206">
            <v>417848</v>
          </cell>
          <cell r="K1206">
            <v>412320</v>
          </cell>
          <cell r="L1206">
            <v>387496</v>
          </cell>
          <cell r="M1206">
            <v>346656</v>
          </cell>
          <cell r="N1206">
            <v>380352</v>
          </cell>
          <cell r="S1206">
            <v>612315</v>
          </cell>
          <cell r="T1206">
            <v>401780</v>
          </cell>
          <cell r="U1206">
            <v>346772</v>
          </cell>
          <cell r="V1206">
            <v>394636</v>
          </cell>
          <cell r="W1206">
            <v>405408</v>
          </cell>
          <cell r="X1206">
            <v>417848</v>
          </cell>
          <cell r="Y1206">
            <v>414048</v>
          </cell>
          <cell r="Z1206">
            <v>419636</v>
          </cell>
          <cell r="AA1206">
            <v>417848</v>
          </cell>
          <cell r="AB1206">
            <v>412320</v>
          </cell>
          <cell r="AC1206">
            <v>387496</v>
          </cell>
          <cell r="AD1206">
            <v>346656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S1207">
            <v>380352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W"/>
      <sheetName val="MWH"/>
      <sheetName val="BR"/>
    </sheetNames>
    <sheetDataSet>
      <sheetData sheetId="0" refreshError="1"/>
      <sheetData sheetId="1" refreshError="1"/>
      <sheetData sheetId="2" refreshError="1">
        <row r="202">
          <cell r="C202">
            <v>1505811</v>
          </cell>
        </row>
        <row r="801">
          <cell r="R801">
            <v>19253.46</v>
          </cell>
          <cell r="S801">
            <v>28195.79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mand"/>
      <sheetName val="Energy"/>
      <sheetName val="Revenue"/>
    </sheetNames>
    <sheetDataSet>
      <sheetData sheetId="0">
        <row r="242">
          <cell r="C242">
            <v>150.11000000000001</v>
          </cell>
          <cell r="D242">
            <v>150.11000000000001</v>
          </cell>
          <cell r="E242">
            <v>150.11000000000001</v>
          </cell>
          <cell r="F242">
            <v>150.11000000000001</v>
          </cell>
          <cell r="G242">
            <v>150.11000000000001</v>
          </cell>
          <cell r="H242">
            <v>150.11000000000001</v>
          </cell>
          <cell r="I242">
            <v>150.11000000000001</v>
          </cell>
          <cell r="J242">
            <v>150.11000000000001</v>
          </cell>
          <cell r="K242">
            <v>150.11000000000001</v>
          </cell>
          <cell r="L242">
            <v>150.11000000000001</v>
          </cell>
          <cell r="M242">
            <v>150.11000000000001</v>
          </cell>
          <cell r="N242">
            <v>150.11000000000001</v>
          </cell>
          <cell r="S242">
            <v>150</v>
          </cell>
          <cell r="T242">
            <v>150</v>
          </cell>
          <cell r="U242">
            <v>150</v>
          </cell>
          <cell r="V242">
            <v>150</v>
          </cell>
          <cell r="W242">
            <v>150</v>
          </cell>
          <cell r="X242">
            <v>150</v>
          </cell>
          <cell r="Y242">
            <v>150</v>
          </cell>
          <cell r="Z242">
            <v>150</v>
          </cell>
          <cell r="AA242">
            <v>150</v>
          </cell>
          <cell r="AB242">
            <v>150</v>
          </cell>
          <cell r="AC242">
            <v>150</v>
          </cell>
          <cell r="AD242">
            <v>150</v>
          </cell>
        </row>
        <row r="243">
          <cell r="S243">
            <v>150</v>
          </cell>
        </row>
        <row r="282">
          <cell r="C282">
            <v>300.22000000000003</v>
          </cell>
          <cell r="D282">
            <v>300.22000000000003</v>
          </cell>
          <cell r="E282">
            <v>300.22000000000003</v>
          </cell>
          <cell r="F282">
            <v>300.22000000000003</v>
          </cell>
          <cell r="G282">
            <v>300.22000000000003</v>
          </cell>
          <cell r="H282">
            <v>300.22000000000003</v>
          </cell>
          <cell r="I282">
            <v>300.22000000000003</v>
          </cell>
          <cell r="J282">
            <v>300.22000000000003</v>
          </cell>
          <cell r="K282">
            <v>300.22000000000003</v>
          </cell>
          <cell r="L282">
            <v>300.22000000000003</v>
          </cell>
          <cell r="M282">
            <v>300.22000000000003</v>
          </cell>
          <cell r="N282">
            <v>300.22000000000003</v>
          </cell>
          <cell r="S282">
            <v>300</v>
          </cell>
          <cell r="T282">
            <v>300</v>
          </cell>
          <cell r="U282">
            <v>300</v>
          </cell>
          <cell r="V282">
            <v>300</v>
          </cell>
          <cell r="W282">
            <v>300</v>
          </cell>
          <cell r="X282">
            <v>300</v>
          </cell>
          <cell r="Y282">
            <v>300</v>
          </cell>
          <cell r="Z282">
            <v>300</v>
          </cell>
          <cell r="AA282">
            <v>300</v>
          </cell>
          <cell r="AB282">
            <v>300</v>
          </cell>
          <cell r="AC282">
            <v>300</v>
          </cell>
          <cell r="AD282">
            <v>300</v>
          </cell>
        </row>
        <row r="283">
          <cell r="S283">
            <v>300</v>
          </cell>
        </row>
        <row r="362">
          <cell r="C362">
            <v>150.11000000000001</v>
          </cell>
          <cell r="D362">
            <v>150.11000000000001</v>
          </cell>
          <cell r="E362">
            <v>150.11000000000001</v>
          </cell>
          <cell r="F362">
            <v>150.11000000000001</v>
          </cell>
          <cell r="G362">
            <v>150.11000000000001</v>
          </cell>
          <cell r="H362">
            <v>150.11000000000001</v>
          </cell>
          <cell r="I362">
            <v>150.11000000000001</v>
          </cell>
          <cell r="J362">
            <v>150.11000000000001</v>
          </cell>
          <cell r="K362">
            <v>150.11000000000001</v>
          </cell>
          <cell r="L362">
            <v>150.11000000000001</v>
          </cell>
          <cell r="M362">
            <v>150.11000000000001</v>
          </cell>
          <cell r="N362">
            <v>150.11000000000001</v>
          </cell>
          <cell r="S362">
            <v>150</v>
          </cell>
          <cell r="T362">
            <v>150</v>
          </cell>
          <cell r="U362">
            <v>150</v>
          </cell>
          <cell r="V362">
            <v>150</v>
          </cell>
          <cell r="W362">
            <v>150</v>
          </cell>
          <cell r="X362">
            <v>150</v>
          </cell>
          <cell r="Y362">
            <v>150</v>
          </cell>
          <cell r="Z362">
            <v>150</v>
          </cell>
          <cell r="AA362">
            <v>150</v>
          </cell>
          <cell r="AB362">
            <v>150</v>
          </cell>
          <cell r="AC362">
            <v>150</v>
          </cell>
          <cell r="AD362">
            <v>150</v>
          </cell>
        </row>
        <row r="363">
          <cell r="S363">
            <v>150</v>
          </cell>
        </row>
        <row r="403">
          <cell r="C403">
            <v>150.11000000000001</v>
          </cell>
          <cell r="D403">
            <v>150.11000000000001</v>
          </cell>
          <cell r="E403">
            <v>150.11000000000001</v>
          </cell>
          <cell r="F403">
            <v>150.11000000000001</v>
          </cell>
          <cell r="G403">
            <v>150.11000000000001</v>
          </cell>
          <cell r="H403">
            <v>150.11000000000001</v>
          </cell>
          <cell r="I403">
            <v>150.11000000000001</v>
          </cell>
          <cell r="J403">
            <v>150.11000000000001</v>
          </cell>
          <cell r="K403">
            <v>150.11000000000001</v>
          </cell>
          <cell r="L403">
            <v>150.11000000000001</v>
          </cell>
          <cell r="M403">
            <v>150.11000000000001</v>
          </cell>
          <cell r="N403">
            <v>150.11000000000001</v>
          </cell>
          <cell r="T403">
            <v>150</v>
          </cell>
          <cell r="U403">
            <v>150</v>
          </cell>
          <cell r="V403">
            <v>150</v>
          </cell>
          <cell r="W403">
            <v>150</v>
          </cell>
          <cell r="X403">
            <v>150</v>
          </cell>
          <cell r="Y403">
            <v>150</v>
          </cell>
          <cell r="Z403">
            <v>150</v>
          </cell>
          <cell r="AA403">
            <v>150</v>
          </cell>
          <cell r="AB403">
            <v>150</v>
          </cell>
          <cell r="AC403">
            <v>150</v>
          </cell>
          <cell r="AD403">
            <v>150</v>
          </cell>
        </row>
        <row r="404">
          <cell r="C404">
            <v>150.11000000000001</v>
          </cell>
          <cell r="D404">
            <v>150.11000000000001</v>
          </cell>
          <cell r="E404">
            <v>150.11000000000001</v>
          </cell>
          <cell r="F404">
            <v>150.11000000000001</v>
          </cell>
          <cell r="G404">
            <v>150.11000000000001</v>
          </cell>
          <cell r="H404">
            <v>150.11000000000001</v>
          </cell>
          <cell r="I404">
            <v>150.11000000000001</v>
          </cell>
          <cell r="J404">
            <v>150.11000000000001</v>
          </cell>
          <cell r="K404">
            <v>150.11000000000001</v>
          </cell>
          <cell r="L404">
            <v>150.11000000000001</v>
          </cell>
          <cell r="M404">
            <v>150.11000000000001</v>
          </cell>
          <cell r="N404">
            <v>150.11000000000001</v>
          </cell>
          <cell r="S404">
            <v>150</v>
          </cell>
          <cell r="T404">
            <v>150</v>
          </cell>
          <cell r="U404">
            <v>150</v>
          </cell>
          <cell r="V404">
            <v>150</v>
          </cell>
          <cell r="W404">
            <v>150</v>
          </cell>
          <cell r="X404">
            <v>150</v>
          </cell>
          <cell r="Y404">
            <v>150</v>
          </cell>
          <cell r="Z404">
            <v>150</v>
          </cell>
          <cell r="AA404">
            <v>150</v>
          </cell>
          <cell r="AB404">
            <v>150</v>
          </cell>
          <cell r="AC404">
            <v>150</v>
          </cell>
          <cell r="AD404">
            <v>150</v>
          </cell>
        </row>
        <row r="405">
          <cell r="C405">
            <v>150.11000000000001</v>
          </cell>
          <cell r="D405">
            <v>150.11000000000001</v>
          </cell>
          <cell r="E405">
            <v>150.11000000000001</v>
          </cell>
          <cell r="F405">
            <v>150.11000000000001</v>
          </cell>
          <cell r="G405">
            <v>150.11000000000001</v>
          </cell>
          <cell r="S405">
            <v>150</v>
          </cell>
          <cell r="T405">
            <v>150</v>
          </cell>
          <cell r="U405">
            <v>150</v>
          </cell>
          <cell r="V405">
            <v>150</v>
          </cell>
          <cell r="W405">
            <v>150</v>
          </cell>
          <cell r="X405">
            <v>150</v>
          </cell>
        </row>
        <row r="443">
          <cell r="C443">
            <v>250.18</v>
          </cell>
          <cell r="D443">
            <v>250.18</v>
          </cell>
          <cell r="E443">
            <v>250.18</v>
          </cell>
          <cell r="F443">
            <v>250.18</v>
          </cell>
          <cell r="G443">
            <v>250.18</v>
          </cell>
          <cell r="H443">
            <v>250.18</v>
          </cell>
          <cell r="I443">
            <v>250.18</v>
          </cell>
          <cell r="J443">
            <v>250.18</v>
          </cell>
          <cell r="K443">
            <v>250.18</v>
          </cell>
          <cell r="L443">
            <v>250.18</v>
          </cell>
          <cell r="M443">
            <v>250.18</v>
          </cell>
          <cell r="N443">
            <v>250.18</v>
          </cell>
          <cell r="T443">
            <v>250</v>
          </cell>
          <cell r="U443">
            <v>250</v>
          </cell>
          <cell r="V443">
            <v>250</v>
          </cell>
          <cell r="W443">
            <v>250</v>
          </cell>
          <cell r="X443">
            <v>250</v>
          </cell>
          <cell r="Y443">
            <v>250</v>
          </cell>
          <cell r="Z443">
            <v>250</v>
          </cell>
          <cell r="AA443">
            <v>250</v>
          </cell>
          <cell r="AB443">
            <v>250</v>
          </cell>
          <cell r="AC443">
            <v>250</v>
          </cell>
          <cell r="AD443">
            <v>250</v>
          </cell>
        </row>
        <row r="444">
          <cell r="C444">
            <v>250.18</v>
          </cell>
          <cell r="D444">
            <v>250.18</v>
          </cell>
          <cell r="E444">
            <v>250.18</v>
          </cell>
          <cell r="F444">
            <v>250.18</v>
          </cell>
          <cell r="G444">
            <v>250.18</v>
          </cell>
          <cell r="H444">
            <v>250.18</v>
          </cell>
          <cell r="I444">
            <v>250.18</v>
          </cell>
          <cell r="J444">
            <v>250.18</v>
          </cell>
          <cell r="K444">
            <v>250.18</v>
          </cell>
          <cell r="L444">
            <v>250.18</v>
          </cell>
          <cell r="M444">
            <v>250.18</v>
          </cell>
          <cell r="N444">
            <v>250.18</v>
          </cell>
          <cell r="S444">
            <v>250</v>
          </cell>
          <cell r="T444">
            <v>250</v>
          </cell>
          <cell r="U444">
            <v>250</v>
          </cell>
          <cell r="V444">
            <v>250</v>
          </cell>
          <cell r="W444">
            <v>250</v>
          </cell>
          <cell r="X444">
            <v>250</v>
          </cell>
          <cell r="Y444">
            <v>250</v>
          </cell>
          <cell r="Z444">
            <v>250</v>
          </cell>
          <cell r="AA444">
            <v>250</v>
          </cell>
          <cell r="AB444">
            <v>250</v>
          </cell>
          <cell r="AC444">
            <v>250</v>
          </cell>
          <cell r="AD444">
            <v>250</v>
          </cell>
        </row>
        <row r="445">
          <cell r="C445">
            <v>250.18</v>
          </cell>
          <cell r="D445">
            <v>250.18</v>
          </cell>
          <cell r="E445">
            <v>250.18</v>
          </cell>
          <cell r="F445">
            <v>250.18</v>
          </cell>
          <cell r="G445">
            <v>250.18</v>
          </cell>
          <cell r="H445">
            <v>50.04</v>
          </cell>
          <cell r="I445">
            <v>50.04</v>
          </cell>
          <cell r="J445">
            <v>50.04</v>
          </cell>
          <cell r="K445">
            <v>50.04</v>
          </cell>
          <cell r="L445">
            <v>50.04</v>
          </cell>
          <cell r="M445">
            <v>50.04</v>
          </cell>
          <cell r="N445">
            <v>50.04</v>
          </cell>
          <cell r="S445">
            <v>250</v>
          </cell>
          <cell r="T445">
            <v>250</v>
          </cell>
          <cell r="U445">
            <v>250</v>
          </cell>
          <cell r="V445">
            <v>250</v>
          </cell>
          <cell r="W445">
            <v>250</v>
          </cell>
          <cell r="X445">
            <v>250</v>
          </cell>
          <cell r="Y445">
            <v>50</v>
          </cell>
          <cell r="Z445">
            <v>50</v>
          </cell>
          <cell r="AA445">
            <v>50</v>
          </cell>
          <cell r="AB445">
            <v>50</v>
          </cell>
          <cell r="AC445">
            <v>50</v>
          </cell>
          <cell r="AD445">
            <v>50</v>
          </cell>
        </row>
        <row r="446">
          <cell r="C446">
            <v>50.04</v>
          </cell>
          <cell r="D446">
            <v>50.04</v>
          </cell>
          <cell r="E446">
            <v>50.04</v>
          </cell>
          <cell r="F446">
            <v>50.04</v>
          </cell>
          <cell r="G446">
            <v>50.04</v>
          </cell>
          <cell r="H446">
            <v>50.04</v>
          </cell>
          <cell r="I446">
            <v>50.04</v>
          </cell>
          <cell r="J446">
            <v>50.04</v>
          </cell>
          <cell r="K446">
            <v>50.04</v>
          </cell>
          <cell r="L446">
            <v>50.04</v>
          </cell>
          <cell r="M446">
            <v>50.04</v>
          </cell>
          <cell r="N446">
            <v>50.04</v>
          </cell>
          <cell r="S446">
            <v>50</v>
          </cell>
          <cell r="T446">
            <v>50</v>
          </cell>
          <cell r="U446">
            <v>50</v>
          </cell>
          <cell r="V446">
            <v>50</v>
          </cell>
          <cell r="W446">
            <v>50</v>
          </cell>
          <cell r="X446">
            <v>50</v>
          </cell>
          <cell r="Y446">
            <v>50</v>
          </cell>
          <cell r="Z446">
            <v>50</v>
          </cell>
          <cell r="AA446">
            <v>50</v>
          </cell>
          <cell r="AB446">
            <v>50</v>
          </cell>
          <cell r="AC446">
            <v>50</v>
          </cell>
          <cell r="AD446">
            <v>50</v>
          </cell>
        </row>
        <row r="447">
          <cell r="C447">
            <v>50.04</v>
          </cell>
          <cell r="D447">
            <v>50.04</v>
          </cell>
          <cell r="E447">
            <v>50.04</v>
          </cell>
          <cell r="F447">
            <v>50.04</v>
          </cell>
          <cell r="G447">
            <v>50.04</v>
          </cell>
          <cell r="H447">
            <v>50.04</v>
          </cell>
          <cell r="I447">
            <v>50.04</v>
          </cell>
          <cell r="J447">
            <v>50.04</v>
          </cell>
          <cell r="K447">
            <v>50.04</v>
          </cell>
          <cell r="L447">
            <v>50.04</v>
          </cell>
          <cell r="M447">
            <v>50.04</v>
          </cell>
          <cell r="N447">
            <v>50.04</v>
          </cell>
          <cell r="S447">
            <v>50</v>
          </cell>
          <cell r="T447">
            <v>50</v>
          </cell>
          <cell r="U447">
            <v>50</v>
          </cell>
          <cell r="V447">
            <v>50</v>
          </cell>
          <cell r="W447">
            <v>50</v>
          </cell>
          <cell r="X447">
            <v>50</v>
          </cell>
          <cell r="Y447">
            <v>50</v>
          </cell>
          <cell r="Z447">
            <v>50</v>
          </cell>
          <cell r="AA447">
            <v>50</v>
          </cell>
          <cell r="AB447">
            <v>50</v>
          </cell>
          <cell r="AC447">
            <v>50</v>
          </cell>
          <cell r="AD447">
            <v>50</v>
          </cell>
        </row>
        <row r="448">
          <cell r="S448">
            <v>50</v>
          </cell>
        </row>
        <row r="483">
          <cell r="C483">
            <v>150.11000000000001</v>
          </cell>
          <cell r="D483">
            <v>150.11000000000001</v>
          </cell>
          <cell r="E483">
            <v>150.11000000000001</v>
          </cell>
          <cell r="F483">
            <v>150.11000000000001</v>
          </cell>
          <cell r="G483">
            <v>150.11000000000001</v>
          </cell>
          <cell r="H483">
            <v>150.11000000000001</v>
          </cell>
          <cell r="I483">
            <v>150.11000000000001</v>
          </cell>
          <cell r="J483">
            <v>150.11000000000001</v>
          </cell>
          <cell r="K483">
            <v>150.11000000000001</v>
          </cell>
          <cell r="L483">
            <v>150.11000000000001</v>
          </cell>
          <cell r="M483">
            <v>150.11000000000001</v>
          </cell>
          <cell r="N483">
            <v>150.11000000000001</v>
          </cell>
          <cell r="T483">
            <v>150</v>
          </cell>
          <cell r="U483">
            <v>150</v>
          </cell>
          <cell r="V483">
            <v>150</v>
          </cell>
          <cell r="W483">
            <v>150</v>
          </cell>
          <cell r="X483">
            <v>150</v>
          </cell>
          <cell r="Y483">
            <v>150</v>
          </cell>
          <cell r="Z483">
            <v>150</v>
          </cell>
          <cell r="AA483">
            <v>150</v>
          </cell>
          <cell r="AB483">
            <v>150</v>
          </cell>
          <cell r="AC483">
            <v>150</v>
          </cell>
          <cell r="AD483">
            <v>150</v>
          </cell>
        </row>
        <row r="484">
          <cell r="C484">
            <v>150.11000000000001</v>
          </cell>
          <cell r="D484">
            <v>150.11000000000001</v>
          </cell>
          <cell r="E484">
            <v>150.11000000000001</v>
          </cell>
          <cell r="F484">
            <v>150.11000000000001</v>
          </cell>
          <cell r="G484">
            <v>150.11000000000001</v>
          </cell>
          <cell r="H484">
            <v>150.11000000000001</v>
          </cell>
          <cell r="I484">
            <v>150.11000000000001</v>
          </cell>
          <cell r="J484">
            <v>150.11000000000001</v>
          </cell>
          <cell r="K484">
            <v>150.11000000000001</v>
          </cell>
          <cell r="L484">
            <v>150.11000000000001</v>
          </cell>
          <cell r="M484">
            <v>150.11000000000001</v>
          </cell>
          <cell r="N484">
            <v>150.11000000000001</v>
          </cell>
          <cell r="S484">
            <v>150</v>
          </cell>
          <cell r="T484">
            <v>150</v>
          </cell>
          <cell r="U484">
            <v>150</v>
          </cell>
          <cell r="V484">
            <v>150</v>
          </cell>
          <cell r="W484">
            <v>150</v>
          </cell>
          <cell r="X484">
            <v>150</v>
          </cell>
          <cell r="Y484">
            <v>150</v>
          </cell>
          <cell r="Z484">
            <v>150</v>
          </cell>
          <cell r="AA484">
            <v>150</v>
          </cell>
          <cell r="AB484">
            <v>150</v>
          </cell>
          <cell r="AC484">
            <v>150</v>
          </cell>
          <cell r="AD484">
            <v>150</v>
          </cell>
        </row>
        <row r="485">
          <cell r="C485">
            <v>150.11000000000001</v>
          </cell>
          <cell r="D485">
            <v>150.11000000000001</v>
          </cell>
          <cell r="E485">
            <v>150.11000000000001</v>
          </cell>
          <cell r="F485">
            <v>150.11000000000001</v>
          </cell>
          <cell r="G485">
            <v>150.11000000000001</v>
          </cell>
          <cell r="H485">
            <v>150.11000000000001</v>
          </cell>
          <cell r="I485">
            <v>150.11000000000001</v>
          </cell>
          <cell r="J485">
            <v>150.11000000000001</v>
          </cell>
          <cell r="K485">
            <v>150.11000000000001</v>
          </cell>
          <cell r="L485">
            <v>150.11000000000001</v>
          </cell>
          <cell r="M485">
            <v>150.11000000000001</v>
          </cell>
          <cell r="N485">
            <v>150.11000000000001</v>
          </cell>
          <cell r="S485">
            <v>150</v>
          </cell>
          <cell r="T485">
            <v>150</v>
          </cell>
          <cell r="U485">
            <v>150</v>
          </cell>
          <cell r="V485">
            <v>150</v>
          </cell>
          <cell r="W485">
            <v>150</v>
          </cell>
          <cell r="X485">
            <v>150</v>
          </cell>
          <cell r="Y485">
            <v>150</v>
          </cell>
          <cell r="Z485">
            <v>150</v>
          </cell>
          <cell r="AA485">
            <v>150</v>
          </cell>
          <cell r="AB485">
            <v>150</v>
          </cell>
          <cell r="AC485">
            <v>150</v>
          </cell>
          <cell r="AD485">
            <v>150</v>
          </cell>
        </row>
        <row r="486">
          <cell r="C486">
            <v>150.11000000000001</v>
          </cell>
          <cell r="D486">
            <v>150.11000000000001</v>
          </cell>
          <cell r="E486">
            <v>150.11000000000001</v>
          </cell>
          <cell r="F486">
            <v>150.11000000000001</v>
          </cell>
          <cell r="G486">
            <v>150.11000000000001</v>
          </cell>
          <cell r="H486">
            <v>150.11000000000001</v>
          </cell>
          <cell r="I486">
            <v>150.11000000000001</v>
          </cell>
          <cell r="J486">
            <v>150.11000000000001</v>
          </cell>
          <cell r="K486">
            <v>150.11000000000001</v>
          </cell>
          <cell r="L486">
            <v>150.11000000000001</v>
          </cell>
          <cell r="M486">
            <v>150.11000000000001</v>
          </cell>
          <cell r="N486">
            <v>150.11000000000001</v>
          </cell>
          <cell r="S486">
            <v>150</v>
          </cell>
          <cell r="T486">
            <v>150</v>
          </cell>
          <cell r="U486">
            <v>150</v>
          </cell>
          <cell r="V486">
            <v>150</v>
          </cell>
          <cell r="W486">
            <v>150</v>
          </cell>
          <cell r="X486">
            <v>150</v>
          </cell>
          <cell r="Y486">
            <v>150</v>
          </cell>
          <cell r="Z486">
            <v>150</v>
          </cell>
          <cell r="AA486">
            <v>150</v>
          </cell>
          <cell r="AB486">
            <v>150</v>
          </cell>
          <cell r="AC486">
            <v>150</v>
          </cell>
          <cell r="AD486">
            <v>150</v>
          </cell>
        </row>
        <row r="487">
          <cell r="C487">
            <v>150.11000000000001</v>
          </cell>
          <cell r="D487">
            <v>150.11000000000001</v>
          </cell>
          <cell r="E487">
            <v>150.11000000000001</v>
          </cell>
          <cell r="F487">
            <v>150.11000000000001</v>
          </cell>
          <cell r="G487">
            <v>150.11000000000001</v>
          </cell>
          <cell r="H487">
            <v>150.11000000000001</v>
          </cell>
          <cell r="I487">
            <v>150.11000000000001</v>
          </cell>
          <cell r="J487">
            <v>150.11000000000001</v>
          </cell>
          <cell r="K487">
            <v>150.11000000000001</v>
          </cell>
          <cell r="L487">
            <v>150.11000000000001</v>
          </cell>
          <cell r="M487">
            <v>150.11000000000001</v>
          </cell>
          <cell r="N487">
            <v>150.11000000000001</v>
          </cell>
          <cell r="S487">
            <v>150</v>
          </cell>
          <cell r="T487">
            <v>150</v>
          </cell>
          <cell r="U487">
            <v>150</v>
          </cell>
          <cell r="V487">
            <v>150</v>
          </cell>
          <cell r="W487">
            <v>150</v>
          </cell>
          <cell r="X487">
            <v>150</v>
          </cell>
          <cell r="Y487">
            <v>150</v>
          </cell>
          <cell r="Z487">
            <v>150</v>
          </cell>
          <cell r="AA487">
            <v>150</v>
          </cell>
          <cell r="AB487">
            <v>150</v>
          </cell>
          <cell r="AC487">
            <v>150</v>
          </cell>
          <cell r="AD487">
            <v>150</v>
          </cell>
        </row>
        <row r="488">
          <cell r="C488">
            <v>150.11000000000001</v>
          </cell>
          <cell r="D488">
            <v>150.11000000000001</v>
          </cell>
          <cell r="E488">
            <v>150.11000000000001</v>
          </cell>
          <cell r="F488">
            <v>150.11000000000001</v>
          </cell>
          <cell r="G488">
            <v>150.11000000000001</v>
          </cell>
          <cell r="H488">
            <v>150.11000000000001</v>
          </cell>
          <cell r="I488">
            <v>150.11000000000001</v>
          </cell>
          <cell r="J488">
            <v>150.11000000000001</v>
          </cell>
          <cell r="K488">
            <v>150.11000000000001</v>
          </cell>
          <cell r="L488">
            <v>150.11000000000001</v>
          </cell>
          <cell r="M488">
            <v>150.11000000000001</v>
          </cell>
          <cell r="N488">
            <v>150.11000000000001</v>
          </cell>
          <cell r="S488">
            <v>150</v>
          </cell>
          <cell r="T488">
            <v>150</v>
          </cell>
          <cell r="U488">
            <v>150</v>
          </cell>
          <cell r="V488">
            <v>150</v>
          </cell>
          <cell r="W488">
            <v>150</v>
          </cell>
          <cell r="X488">
            <v>150</v>
          </cell>
          <cell r="Y488">
            <v>150</v>
          </cell>
          <cell r="Z488">
            <v>150</v>
          </cell>
          <cell r="AA488">
            <v>150</v>
          </cell>
          <cell r="AB488">
            <v>150</v>
          </cell>
          <cell r="AC488">
            <v>150</v>
          </cell>
          <cell r="AD488">
            <v>150</v>
          </cell>
        </row>
        <row r="489">
          <cell r="C489">
            <v>150.11000000000001</v>
          </cell>
          <cell r="D489">
            <v>150.11000000000001</v>
          </cell>
          <cell r="E489">
            <v>150.11000000000001</v>
          </cell>
          <cell r="F489">
            <v>150.11000000000001</v>
          </cell>
          <cell r="G489">
            <v>150.11000000000001</v>
          </cell>
          <cell r="H489">
            <v>150.11000000000001</v>
          </cell>
          <cell r="I489">
            <v>150.11000000000001</v>
          </cell>
          <cell r="J489">
            <v>150.11000000000001</v>
          </cell>
          <cell r="K489">
            <v>150.11000000000001</v>
          </cell>
          <cell r="L489">
            <v>150.11000000000001</v>
          </cell>
          <cell r="M489">
            <v>150.11000000000001</v>
          </cell>
          <cell r="N489">
            <v>150.11000000000001</v>
          </cell>
          <cell r="S489">
            <v>150</v>
          </cell>
          <cell r="T489">
            <v>150</v>
          </cell>
          <cell r="U489">
            <v>150</v>
          </cell>
          <cell r="V489">
            <v>150</v>
          </cell>
          <cell r="W489">
            <v>150</v>
          </cell>
          <cell r="X489">
            <v>150</v>
          </cell>
          <cell r="Y489">
            <v>150</v>
          </cell>
          <cell r="Z489">
            <v>150</v>
          </cell>
          <cell r="AA489">
            <v>150</v>
          </cell>
          <cell r="AB489">
            <v>150</v>
          </cell>
          <cell r="AC489">
            <v>150</v>
          </cell>
          <cell r="AD489">
            <v>150</v>
          </cell>
        </row>
        <row r="490">
          <cell r="C490">
            <v>150.11000000000001</v>
          </cell>
          <cell r="D490">
            <v>150.11000000000001</v>
          </cell>
          <cell r="E490">
            <v>150.11000000000001</v>
          </cell>
          <cell r="F490">
            <v>150.11000000000001</v>
          </cell>
          <cell r="G490">
            <v>150.11000000000001</v>
          </cell>
          <cell r="H490">
            <v>150.11000000000001</v>
          </cell>
          <cell r="I490">
            <v>150.11000000000001</v>
          </cell>
          <cell r="J490">
            <v>150.11000000000001</v>
          </cell>
          <cell r="K490">
            <v>150.11000000000001</v>
          </cell>
          <cell r="L490">
            <v>150.11000000000001</v>
          </cell>
          <cell r="M490">
            <v>150.11000000000001</v>
          </cell>
          <cell r="N490">
            <v>150.11000000000001</v>
          </cell>
          <cell r="S490">
            <v>150</v>
          </cell>
          <cell r="T490">
            <v>150</v>
          </cell>
          <cell r="U490">
            <v>150</v>
          </cell>
          <cell r="V490">
            <v>150</v>
          </cell>
          <cell r="W490">
            <v>150</v>
          </cell>
          <cell r="X490">
            <v>150</v>
          </cell>
          <cell r="Y490">
            <v>150</v>
          </cell>
          <cell r="Z490">
            <v>150</v>
          </cell>
          <cell r="AA490">
            <v>150</v>
          </cell>
          <cell r="AB490">
            <v>150</v>
          </cell>
          <cell r="AC490">
            <v>150</v>
          </cell>
          <cell r="AD490">
            <v>150</v>
          </cell>
        </row>
        <row r="491">
          <cell r="C491">
            <v>150.11000000000001</v>
          </cell>
          <cell r="D491">
            <v>150.11000000000001</v>
          </cell>
          <cell r="E491">
            <v>150.11000000000001</v>
          </cell>
          <cell r="F491">
            <v>150.11000000000001</v>
          </cell>
          <cell r="G491">
            <v>150.11000000000001</v>
          </cell>
          <cell r="H491">
            <v>150.11000000000001</v>
          </cell>
          <cell r="I491">
            <v>150.11000000000001</v>
          </cell>
          <cell r="J491">
            <v>150.11000000000001</v>
          </cell>
          <cell r="K491">
            <v>150.11000000000001</v>
          </cell>
          <cell r="L491">
            <v>150.11000000000001</v>
          </cell>
          <cell r="M491">
            <v>150.11000000000001</v>
          </cell>
          <cell r="N491">
            <v>150.11000000000001</v>
          </cell>
          <cell r="S491">
            <v>150</v>
          </cell>
          <cell r="T491">
            <v>150</v>
          </cell>
          <cell r="U491">
            <v>150</v>
          </cell>
          <cell r="V491">
            <v>150</v>
          </cell>
          <cell r="W491">
            <v>150</v>
          </cell>
          <cell r="X491">
            <v>150</v>
          </cell>
          <cell r="Y491">
            <v>150</v>
          </cell>
          <cell r="Z491">
            <v>150</v>
          </cell>
          <cell r="AA491">
            <v>150</v>
          </cell>
          <cell r="AB491">
            <v>150</v>
          </cell>
          <cell r="AC491">
            <v>150</v>
          </cell>
          <cell r="AD491">
            <v>150</v>
          </cell>
        </row>
        <row r="492">
          <cell r="C492">
            <v>150.11000000000001</v>
          </cell>
          <cell r="D492">
            <v>150.11000000000001</v>
          </cell>
          <cell r="E492">
            <v>150.11000000000001</v>
          </cell>
          <cell r="F492">
            <v>150.11000000000001</v>
          </cell>
          <cell r="G492">
            <v>150.11000000000001</v>
          </cell>
          <cell r="H492">
            <v>150.11000000000001</v>
          </cell>
          <cell r="I492">
            <v>150.11000000000001</v>
          </cell>
          <cell r="J492">
            <v>150.11000000000001</v>
          </cell>
          <cell r="K492">
            <v>150.11000000000001</v>
          </cell>
          <cell r="L492">
            <v>150.11000000000001</v>
          </cell>
          <cell r="M492">
            <v>150.11000000000001</v>
          </cell>
          <cell r="N492">
            <v>150.11000000000001</v>
          </cell>
          <cell r="S492">
            <v>150</v>
          </cell>
          <cell r="T492">
            <v>150</v>
          </cell>
          <cell r="U492">
            <v>150</v>
          </cell>
          <cell r="V492">
            <v>150</v>
          </cell>
          <cell r="W492">
            <v>150</v>
          </cell>
          <cell r="X492">
            <v>150</v>
          </cell>
          <cell r="Y492">
            <v>150</v>
          </cell>
          <cell r="Z492">
            <v>150</v>
          </cell>
          <cell r="AA492">
            <v>150</v>
          </cell>
          <cell r="AB492">
            <v>150</v>
          </cell>
          <cell r="AC492">
            <v>150</v>
          </cell>
          <cell r="AD492">
            <v>150</v>
          </cell>
        </row>
        <row r="493">
          <cell r="C493">
            <v>150.11000000000001</v>
          </cell>
          <cell r="D493">
            <v>150.11000000000001</v>
          </cell>
          <cell r="E493">
            <v>150.11000000000001</v>
          </cell>
          <cell r="F493">
            <v>150.11000000000001</v>
          </cell>
          <cell r="G493">
            <v>150.11000000000001</v>
          </cell>
          <cell r="H493">
            <v>150.11000000000001</v>
          </cell>
          <cell r="I493">
            <v>150.11000000000001</v>
          </cell>
          <cell r="J493">
            <v>150.11000000000001</v>
          </cell>
          <cell r="K493">
            <v>150.11000000000001</v>
          </cell>
          <cell r="L493">
            <v>150.11000000000001</v>
          </cell>
          <cell r="M493">
            <v>150.11000000000001</v>
          </cell>
          <cell r="N493">
            <v>150.11000000000001</v>
          </cell>
          <cell r="S493">
            <v>150</v>
          </cell>
          <cell r="T493">
            <v>150</v>
          </cell>
          <cell r="U493">
            <v>150</v>
          </cell>
          <cell r="V493">
            <v>150</v>
          </cell>
          <cell r="W493">
            <v>150</v>
          </cell>
          <cell r="X493">
            <v>150</v>
          </cell>
          <cell r="Y493">
            <v>150</v>
          </cell>
          <cell r="Z493">
            <v>150</v>
          </cell>
          <cell r="AA493">
            <v>150</v>
          </cell>
          <cell r="AB493">
            <v>150</v>
          </cell>
          <cell r="AC493">
            <v>150</v>
          </cell>
          <cell r="AD493">
            <v>150</v>
          </cell>
        </row>
        <row r="494">
          <cell r="C494">
            <v>150.11000000000001</v>
          </cell>
          <cell r="D494">
            <v>150.11000000000001</v>
          </cell>
          <cell r="E494">
            <v>150.11000000000001</v>
          </cell>
          <cell r="F494">
            <v>150.11000000000001</v>
          </cell>
          <cell r="G494">
            <v>150.11000000000001</v>
          </cell>
          <cell r="H494">
            <v>150.11000000000001</v>
          </cell>
          <cell r="I494">
            <v>150.11000000000001</v>
          </cell>
          <cell r="J494">
            <v>150.11000000000001</v>
          </cell>
          <cell r="K494">
            <v>150.11000000000001</v>
          </cell>
          <cell r="L494">
            <v>150.11000000000001</v>
          </cell>
          <cell r="M494">
            <v>150.11000000000001</v>
          </cell>
          <cell r="N494">
            <v>150.11000000000001</v>
          </cell>
          <cell r="S494">
            <v>150</v>
          </cell>
          <cell r="T494">
            <v>150</v>
          </cell>
          <cell r="U494">
            <v>150</v>
          </cell>
          <cell r="V494">
            <v>150</v>
          </cell>
          <cell r="W494">
            <v>150</v>
          </cell>
          <cell r="X494">
            <v>150</v>
          </cell>
          <cell r="Y494">
            <v>150</v>
          </cell>
          <cell r="Z494">
            <v>150</v>
          </cell>
          <cell r="AA494">
            <v>150</v>
          </cell>
          <cell r="AB494">
            <v>150</v>
          </cell>
          <cell r="AC494">
            <v>150</v>
          </cell>
          <cell r="AD494">
            <v>150</v>
          </cell>
        </row>
        <row r="495">
          <cell r="C495">
            <v>150.11000000000001</v>
          </cell>
          <cell r="D495">
            <v>150.11000000000001</v>
          </cell>
          <cell r="E495">
            <v>150.11000000000001</v>
          </cell>
          <cell r="F495">
            <v>150.11000000000001</v>
          </cell>
          <cell r="G495">
            <v>150.11000000000001</v>
          </cell>
          <cell r="H495">
            <v>150.11000000000001</v>
          </cell>
          <cell r="I495">
            <v>150.11000000000001</v>
          </cell>
          <cell r="J495">
            <v>150.11000000000001</v>
          </cell>
          <cell r="K495">
            <v>150.11000000000001</v>
          </cell>
          <cell r="L495">
            <v>150.11000000000001</v>
          </cell>
          <cell r="M495">
            <v>150.11000000000001</v>
          </cell>
          <cell r="N495">
            <v>150.11000000000001</v>
          </cell>
          <cell r="S495">
            <v>150</v>
          </cell>
          <cell r="T495">
            <v>150</v>
          </cell>
          <cell r="U495">
            <v>150</v>
          </cell>
          <cell r="V495">
            <v>150</v>
          </cell>
          <cell r="W495">
            <v>150</v>
          </cell>
          <cell r="X495">
            <v>150</v>
          </cell>
          <cell r="Y495">
            <v>150</v>
          </cell>
          <cell r="Z495">
            <v>150</v>
          </cell>
          <cell r="AA495">
            <v>150</v>
          </cell>
          <cell r="AB495">
            <v>150</v>
          </cell>
          <cell r="AC495">
            <v>150</v>
          </cell>
          <cell r="AD495">
            <v>150</v>
          </cell>
        </row>
        <row r="496">
          <cell r="C496">
            <v>150.11000000000001</v>
          </cell>
          <cell r="D496">
            <v>150.11000000000001</v>
          </cell>
          <cell r="E496">
            <v>150.11000000000001</v>
          </cell>
          <cell r="F496">
            <v>150.11000000000001</v>
          </cell>
          <cell r="G496">
            <v>150.11000000000001</v>
          </cell>
          <cell r="H496">
            <v>150.11000000000001</v>
          </cell>
          <cell r="I496">
            <v>150.11000000000001</v>
          </cell>
          <cell r="J496">
            <v>150.11000000000001</v>
          </cell>
          <cell r="K496">
            <v>150.11000000000001</v>
          </cell>
          <cell r="L496">
            <v>150.11000000000001</v>
          </cell>
          <cell r="M496">
            <v>150.11000000000001</v>
          </cell>
          <cell r="N496">
            <v>150.11000000000001</v>
          </cell>
          <cell r="S496">
            <v>150</v>
          </cell>
          <cell r="T496">
            <v>150</v>
          </cell>
          <cell r="U496">
            <v>150</v>
          </cell>
          <cell r="V496">
            <v>150</v>
          </cell>
          <cell r="W496">
            <v>150</v>
          </cell>
          <cell r="X496">
            <v>150</v>
          </cell>
          <cell r="Y496">
            <v>150</v>
          </cell>
          <cell r="Z496">
            <v>150</v>
          </cell>
          <cell r="AA496">
            <v>150</v>
          </cell>
          <cell r="AB496">
            <v>150</v>
          </cell>
          <cell r="AC496">
            <v>150</v>
          </cell>
          <cell r="AD496">
            <v>150</v>
          </cell>
        </row>
        <row r="497">
          <cell r="C497">
            <v>150.11000000000001</v>
          </cell>
          <cell r="D497">
            <v>150.11000000000001</v>
          </cell>
          <cell r="E497">
            <v>150.11000000000001</v>
          </cell>
          <cell r="F497">
            <v>150.11000000000001</v>
          </cell>
          <cell r="G497">
            <v>150.11000000000001</v>
          </cell>
          <cell r="H497">
            <v>150.11000000000001</v>
          </cell>
          <cell r="I497">
            <v>150.11000000000001</v>
          </cell>
          <cell r="J497">
            <v>150.11000000000001</v>
          </cell>
          <cell r="K497">
            <v>150.11000000000001</v>
          </cell>
          <cell r="L497">
            <v>150.11000000000001</v>
          </cell>
          <cell r="M497">
            <v>150.11000000000001</v>
          </cell>
          <cell r="N497">
            <v>150.11000000000001</v>
          </cell>
          <cell r="S497">
            <v>150</v>
          </cell>
          <cell r="T497">
            <v>150</v>
          </cell>
          <cell r="U497">
            <v>150</v>
          </cell>
          <cell r="V497">
            <v>150</v>
          </cell>
          <cell r="W497">
            <v>150</v>
          </cell>
          <cell r="X497">
            <v>150</v>
          </cell>
          <cell r="Y497">
            <v>150</v>
          </cell>
          <cell r="Z497">
            <v>150</v>
          </cell>
          <cell r="AA497">
            <v>150</v>
          </cell>
          <cell r="AB497">
            <v>150</v>
          </cell>
          <cell r="AC497">
            <v>150</v>
          </cell>
          <cell r="AD497">
            <v>150</v>
          </cell>
        </row>
        <row r="498">
          <cell r="C498">
            <v>150.11000000000001</v>
          </cell>
          <cell r="D498">
            <v>150.11000000000001</v>
          </cell>
          <cell r="E498">
            <v>150.11000000000001</v>
          </cell>
          <cell r="F498">
            <v>150.11000000000001</v>
          </cell>
          <cell r="G498">
            <v>150.11000000000001</v>
          </cell>
          <cell r="H498">
            <v>150.11000000000001</v>
          </cell>
          <cell r="I498">
            <v>150.11000000000001</v>
          </cell>
          <cell r="J498">
            <v>150.11000000000001</v>
          </cell>
          <cell r="K498">
            <v>150.11000000000001</v>
          </cell>
          <cell r="L498">
            <v>150.11000000000001</v>
          </cell>
          <cell r="M498">
            <v>150.11000000000001</v>
          </cell>
          <cell r="N498">
            <v>150.11000000000001</v>
          </cell>
          <cell r="S498">
            <v>150</v>
          </cell>
          <cell r="T498">
            <v>150</v>
          </cell>
          <cell r="U498">
            <v>150</v>
          </cell>
          <cell r="V498">
            <v>150</v>
          </cell>
          <cell r="W498">
            <v>150</v>
          </cell>
          <cell r="X498">
            <v>150</v>
          </cell>
          <cell r="Y498">
            <v>150</v>
          </cell>
          <cell r="Z498">
            <v>150</v>
          </cell>
          <cell r="AA498">
            <v>150</v>
          </cell>
          <cell r="AB498">
            <v>150</v>
          </cell>
          <cell r="AC498">
            <v>150</v>
          </cell>
          <cell r="AD498">
            <v>150</v>
          </cell>
        </row>
        <row r="499">
          <cell r="C499">
            <v>150.11000000000001</v>
          </cell>
          <cell r="D499">
            <v>150.11000000000001</v>
          </cell>
          <cell r="E499">
            <v>150.11000000000001</v>
          </cell>
          <cell r="F499">
            <v>150.11000000000001</v>
          </cell>
          <cell r="G499">
            <v>150.11000000000001</v>
          </cell>
          <cell r="H499">
            <v>150.11000000000001</v>
          </cell>
          <cell r="I499">
            <v>150.11000000000001</v>
          </cell>
          <cell r="J499">
            <v>150.11000000000001</v>
          </cell>
          <cell r="K499">
            <v>150.11000000000001</v>
          </cell>
          <cell r="L499">
            <v>150.11000000000001</v>
          </cell>
          <cell r="M499">
            <v>150.11000000000001</v>
          </cell>
          <cell r="N499">
            <v>150.11000000000001</v>
          </cell>
          <cell r="S499">
            <v>150</v>
          </cell>
          <cell r="T499">
            <v>150</v>
          </cell>
          <cell r="U499">
            <v>150</v>
          </cell>
          <cell r="V499">
            <v>150</v>
          </cell>
          <cell r="W499">
            <v>150</v>
          </cell>
          <cell r="X499">
            <v>150</v>
          </cell>
          <cell r="Y499">
            <v>150</v>
          </cell>
          <cell r="Z499">
            <v>150</v>
          </cell>
          <cell r="AA499">
            <v>150</v>
          </cell>
          <cell r="AB499">
            <v>150</v>
          </cell>
          <cell r="AC499">
            <v>150</v>
          </cell>
          <cell r="AD499">
            <v>150</v>
          </cell>
        </row>
        <row r="500">
          <cell r="C500">
            <v>150.11000000000001</v>
          </cell>
          <cell r="D500">
            <v>150.11000000000001</v>
          </cell>
          <cell r="E500">
            <v>150.11000000000001</v>
          </cell>
          <cell r="F500">
            <v>150.11000000000001</v>
          </cell>
          <cell r="G500">
            <v>150.11000000000001</v>
          </cell>
          <cell r="H500">
            <v>150.11000000000001</v>
          </cell>
          <cell r="I500">
            <v>150.11000000000001</v>
          </cell>
          <cell r="J500">
            <v>150.11000000000001</v>
          </cell>
          <cell r="K500">
            <v>150.11000000000001</v>
          </cell>
          <cell r="L500">
            <v>150.11000000000001</v>
          </cell>
          <cell r="M500">
            <v>150.11000000000001</v>
          </cell>
          <cell r="N500">
            <v>150.11000000000001</v>
          </cell>
          <cell r="S500">
            <v>150</v>
          </cell>
          <cell r="T500">
            <v>150</v>
          </cell>
          <cell r="U500">
            <v>150</v>
          </cell>
          <cell r="V500">
            <v>150</v>
          </cell>
          <cell r="W500">
            <v>150</v>
          </cell>
          <cell r="X500">
            <v>150</v>
          </cell>
          <cell r="Y500">
            <v>150</v>
          </cell>
          <cell r="Z500">
            <v>150</v>
          </cell>
          <cell r="AA500">
            <v>150</v>
          </cell>
          <cell r="AB500">
            <v>150</v>
          </cell>
          <cell r="AC500">
            <v>150</v>
          </cell>
          <cell r="AD500">
            <v>150</v>
          </cell>
        </row>
        <row r="501">
          <cell r="C501">
            <v>150.11000000000001</v>
          </cell>
          <cell r="D501">
            <v>150.11000000000001</v>
          </cell>
          <cell r="E501">
            <v>150.11000000000001</v>
          </cell>
          <cell r="F501">
            <v>150.11000000000001</v>
          </cell>
          <cell r="G501">
            <v>150.11000000000001</v>
          </cell>
          <cell r="H501">
            <v>150.11000000000001</v>
          </cell>
          <cell r="I501">
            <v>150.11000000000001</v>
          </cell>
          <cell r="J501">
            <v>150.11000000000001</v>
          </cell>
          <cell r="K501">
            <v>150.11000000000001</v>
          </cell>
          <cell r="L501">
            <v>150.11000000000001</v>
          </cell>
          <cell r="M501">
            <v>150.11000000000001</v>
          </cell>
          <cell r="N501">
            <v>150.11000000000001</v>
          </cell>
          <cell r="S501">
            <v>150</v>
          </cell>
          <cell r="T501">
            <v>150</v>
          </cell>
          <cell r="U501">
            <v>150</v>
          </cell>
          <cell r="V501">
            <v>150</v>
          </cell>
          <cell r="W501">
            <v>150</v>
          </cell>
          <cell r="X501">
            <v>150</v>
          </cell>
          <cell r="Y501">
            <v>150</v>
          </cell>
          <cell r="Z501">
            <v>150</v>
          </cell>
          <cell r="AA501">
            <v>150</v>
          </cell>
          <cell r="AB501">
            <v>150</v>
          </cell>
          <cell r="AC501">
            <v>150</v>
          </cell>
          <cell r="AD501">
            <v>150</v>
          </cell>
        </row>
        <row r="502">
          <cell r="C502">
            <v>150.11000000000001</v>
          </cell>
          <cell r="D502">
            <v>150.11000000000001</v>
          </cell>
          <cell r="E502">
            <v>150.11000000000001</v>
          </cell>
          <cell r="F502">
            <v>150.11000000000001</v>
          </cell>
          <cell r="G502">
            <v>150.11000000000001</v>
          </cell>
          <cell r="H502">
            <v>150.11000000000001</v>
          </cell>
          <cell r="I502">
            <v>150.11000000000001</v>
          </cell>
          <cell r="J502">
            <v>150.11000000000001</v>
          </cell>
          <cell r="K502">
            <v>150.11000000000001</v>
          </cell>
          <cell r="L502">
            <v>150.11000000000001</v>
          </cell>
          <cell r="M502">
            <v>150.11000000000001</v>
          </cell>
          <cell r="N502">
            <v>150.11000000000001</v>
          </cell>
          <cell r="S502">
            <v>150</v>
          </cell>
          <cell r="T502">
            <v>150</v>
          </cell>
          <cell r="U502">
            <v>150</v>
          </cell>
          <cell r="V502">
            <v>150</v>
          </cell>
          <cell r="W502">
            <v>150</v>
          </cell>
          <cell r="X502">
            <v>150</v>
          </cell>
          <cell r="Y502">
            <v>150</v>
          </cell>
          <cell r="Z502">
            <v>150</v>
          </cell>
          <cell r="AA502">
            <v>150</v>
          </cell>
          <cell r="AB502">
            <v>150</v>
          </cell>
          <cell r="AC502">
            <v>150</v>
          </cell>
          <cell r="AD502">
            <v>150</v>
          </cell>
        </row>
        <row r="503">
          <cell r="C503">
            <v>150.11000000000001</v>
          </cell>
          <cell r="D503">
            <v>150.11000000000001</v>
          </cell>
          <cell r="E503">
            <v>150.11000000000001</v>
          </cell>
          <cell r="F503">
            <v>150.11000000000001</v>
          </cell>
          <cell r="G503">
            <v>150.11000000000001</v>
          </cell>
          <cell r="H503">
            <v>150.11000000000001</v>
          </cell>
          <cell r="I503">
            <v>150.11000000000001</v>
          </cell>
          <cell r="J503">
            <v>150.11000000000001</v>
          </cell>
          <cell r="K503">
            <v>150.11000000000001</v>
          </cell>
          <cell r="L503">
            <v>150.11000000000001</v>
          </cell>
          <cell r="M503">
            <v>150.11000000000001</v>
          </cell>
          <cell r="N503">
            <v>150.11000000000001</v>
          </cell>
          <cell r="S503">
            <v>150</v>
          </cell>
          <cell r="T503">
            <v>150</v>
          </cell>
          <cell r="U503">
            <v>150</v>
          </cell>
          <cell r="V503">
            <v>150</v>
          </cell>
          <cell r="W503">
            <v>150</v>
          </cell>
          <cell r="X503">
            <v>150</v>
          </cell>
          <cell r="Y503">
            <v>150</v>
          </cell>
          <cell r="Z503">
            <v>150</v>
          </cell>
          <cell r="AA503">
            <v>150</v>
          </cell>
          <cell r="AB503">
            <v>150</v>
          </cell>
          <cell r="AC503">
            <v>150</v>
          </cell>
          <cell r="AD503">
            <v>150</v>
          </cell>
        </row>
        <row r="504">
          <cell r="C504">
            <v>150.11000000000001</v>
          </cell>
          <cell r="D504">
            <v>150.11000000000001</v>
          </cell>
          <cell r="E504">
            <v>150.11000000000001</v>
          </cell>
          <cell r="F504">
            <v>150.11000000000001</v>
          </cell>
          <cell r="G504">
            <v>150.11000000000001</v>
          </cell>
          <cell r="H504">
            <v>150.11000000000001</v>
          </cell>
          <cell r="I504">
            <v>150.11000000000001</v>
          </cell>
          <cell r="J504">
            <v>150.11000000000001</v>
          </cell>
          <cell r="K504">
            <v>150.11000000000001</v>
          </cell>
          <cell r="L504">
            <v>150.11000000000001</v>
          </cell>
          <cell r="M504">
            <v>150.11000000000001</v>
          </cell>
          <cell r="N504">
            <v>150.11000000000001</v>
          </cell>
          <cell r="S504">
            <v>150</v>
          </cell>
          <cell r="T504">
            <v>150</v>
          </cell>
          <cell r="U504">
            <v>150</v>
          </cell>
          <cell r="V504">
            <v>150</v>
          </cell>
          <cell r="W504">
            <v>150</v>
          </cell>
          <cell r="X504">
            <v>150</v>
          </cell>
          <cell r="Y504">
            <v>150</v>
          </cell>
          <cell r="Z504">
            <v>150</v>
          </cell>
          <cell r="AA504">
            <v>150</v>
          </cell>
          <cell r="AB504">
            <v>150</v>
          </cell>
          <cell r="AC504">
            <v>150</v>
          </cell>
          <cell r="AD504">
            <v>150</v>
          </cell>
        </row>
        <row r="505">
          <cell r="C505">
            <v>150.11000000000001</v>
          </cell>
          <cell r="D505">
            <v>150.11000000000001</v>
          </cell>
          <cell r="E505">
            <v>150.11000000000001</v>
          </cell>
          <cell r="F505">
            <v>150.11000000000001</v>
          </cell>
          <cell r="G505">
            <v>150.11000000000001</v>
          </cell>
          <cell r="H505">
            <v>150.11000000000001</v>
          </cell>
          <cell r="I505">
            <v>150.11000000000001</v>
          </cell>
          <cell r="J505">
            <v>150.11000000000001</v>
          </cell>
          <cell r="K505">
            <v>150.11000000000001</v>
          </cell>
          <cell r="L505">
            <v>150.11000000000001</v>
          </cell>
          <cell r="M505">
            <v>150.11000000000001</v>
          </cell>
          <cell r="N505">
            <v>150.11000000000001</v>
          </cell>
          <cell r="S505">
            <v>150</v>
          </cell>
          <cell r="T505">
            <v>150</v>
          </cell>
          <cell r="U505">
            <v>150</v>
          </cell>
          <cell r="V505">
            <v>150</v>
          </cell>
          <cell r="W505">
            <v>150</v>
          </cell>
          <cell r="X505">
            <v>150</v>
          </cell>
          <cell r="Y505">
            <v>150</v>
          </cell>
          <cell r="Z505">
            <v>150</v>
          </cell>
          <cell r="AA505">
            <v>150</v>
          </cell>
          <cell r="AB505">
            <v>150</v>
          </cell>
          <cell r="AC505">
            <v>150</v>
          </cell>
          <cell r="AD505">
            <v>150</v>
          </cell>
        </row>
        <row r="506">
          <cell r="C506">
            <v>150.11000000000001</v>
          </cell>
          <cell r="D506">
            <v>150.11000000000001</v>
          </cell>
          <cell r="E506">
            <v>150.11000000000001</v>
          </cell>
          <cell r="F506">
            <v>150.11000000000001</v>
          </cell>
          <cell r="G506">
            <v>150.11000000000001</v>
          </cell>
          <cell r="H506">
            <v>150.11000000000001</v>
          </cell>
          <cell r="I506">
            <v>150.11000000000001</v>
          </cell>
          <cell r="J506">
            <v>150.11000000000001</v>
          </cell>
          <cell r="K506">
            <v>150.11000000000001</v>
          </cell>
          <cell r="L506">
            <v>150.11000000000001</v>
          </cell>
          <cell r="M506">
            <v>150.11000000000001</v>
          </cell>
          <cell r="N506">
            <v>150.11000000000001</v>
          </cell>
          <cell r="S506">
            <v>150</v>
          </cell>
          <cell r="T506">
            <v>150</v>
          </cell>
          <cell r="U506">
            <v>150</v>
          </cell>
          <cell r="V506">
            <v>150</v>
          </cell>
          <cell r="W506">
            <v>150</v>
          </cell>
          <cell r="X506">
            <v>150</v>
          </cell>
          <cell r="Y506">
            <v>150</v>
          </cell>
          <cell r="Z506">
            <v>150</v>
          </cell>
          <cell r="AA506">
            <v>150</v>
          </cell>
          <cell r="AB506">
            <v>150</v>
          </cell>
          <cell r="AC506">
            <v>150</v>
          </cell>
          <cell r="AD506">
            <v>150</v>
          </cell>
        </row>
        <row r="507">
          <cell r="C507">
            <v>150.11000000000001</v>
          </cell>
          <cell r="D507">
            <v>150.11000000000001</v>
          </cell>
          <cell r="E507">
            <v>150.11000000000001</v>
          </cell>
          <cell r="F507">
            <v>150.11000000000001</v>
          </cell>
          <cell r="G507">
            <v>150.11000000000001</v>
          </cell>
          <cell r="H507">
            <v>150.11000000000001</v>
          </cell>
          <cell r="I507">
            <v>150.11000000000001</v>
          </cell>
          <cell r="J507">
            <v>150.11000000000001</v>
          </cell>
          <cell r="K507">
            <v>150.11000000000001</v>
          </cell>
          <cell r="L507">
            <v>150.11000000000001</v>
          </cell>
          <cell r="M507">
            <v>150.11000000000001</v>
          </cell>
          <cell r="N507">
            <v>150.11000000000001</v>
          </cell>
          <cell r="S507">
            <v>150</v>
          </cell>
          <cell r="T507">
            <v>150</v>
          </cell>
          <cell r="U507">
            <v>150</v>
          </cell>
          <cell r="V507">
            <v>150</v>
          </cell>
          <cell r="W507">
            <v>150</v>
          </cell>
          <cell r="X507">
            <v>150</v>
          </cell>
          <cell r="Y507">
            <v>150</v>
          </cell>
          <cell r="Z507">
            <v>150</v>
          </cell>
          <cell r="AA507">
            <v>150</v>
          </cell>
          <cell r="AB507">
            <v>150</v>
          </cell>
          <cell r="AC507">
            <v>150</v>
          </cell>
          <cell r="AD507">
            <v>150</v>
          </cell>
        </row>
        <row r="508">
          <cell r="C508">
            <v>150.11000000000001</v>
          </cell>
          <cell r="D508">
            <v>150.11000000000001</v>
          </cell>
          <cell r="E508">
            <v>150.11000000000001</v>
          </cell>
          <cell r="F508">
            <v>150.11000000000001</v>
          </cell>
          <cell r="G508">
            <v>150.11000000000001</v>
          </cell>
          <cell r="H508">
            <v>150.11000000000001</v>
          </cell>
          <cell r="I508">
            <v>150.11000000000001</v>
          </cell>
          <cell r="J508">
            <v>150.11000000000001</v>
          </cell>
          <cell r="K508">
            <v>150.11000000000001</v>
          </cell>
          <cell r="L508">
            <v>150.11000000000001</v>
          </cell>
          <cell r="M508">
            <v>150.11000000000001</v>
          </cell>
          <cell r="N508">
            <v>150.11000000000001</v>
          </cell>
          <cell r="S508">
            <v>150</v>
          </cell>
          <cell r="T508">
            <v>150</v>
          </cell>
          <cell r="U508">
            <v>150</v>
          </cell>
          <cell r="V508">
            <v>150</v>
          </cell>
          <cell r="W508">
            <v>150</v>
          </cell>
          <cell r="X508">
            <v>150</v>
          </cell>
          <cell r="Y508">
            <v>150</v>
          </cell>
          <cell r="Z508">
            <v>150</v>
          </cell>
          <cell r="AA508">
            <v>150</v>
          </cell>
          <cell r="AB508">
            <v>150</v>
          </cell>
          <cell r="AC508">
            <v>150</v>
          </cell>
          <cell r="AD508">
            <v>150</v>
          </cell>
        </row>
        <row r="509">
          <cell r="C509">
            <v>150.11000000000001</v>
          </cell>
          <cell r="D509">
            <v>150.11000000000001</v>
          </cell>
          <cell r="E509">
            <v>150.11000000000001</v>
          </cell>
          <cell r="F509">
            <v>150.11000000000001</v>
          </cell>
          <cell r="G509">
            <v>150.11000000000001</v>
          </cell>
          <cell r="H509">
            <v>150.11000000000001</v>
          </cell>
          <cell r="I509">
            <v>150.11000000000001</v>
          </cell>
          <cell r="J509">
            <v>150.11000000000001</v>
          </cell>
          <cell r="K509">
            <v>150.11000000000001</v>
          </cell>
          <cell r="L509">
            <v>150.11000000000001</v>
          </cell>
          <cell r="M509">
            <v>150.11000000000001</v>
          </cell>
          <cell r="N509">
            <v>150.11000000000001</v>
          </cell>
          <cell r="S509">
            <v>150</v>
          </cell>
          <cell r="T509">
            <v>150</v>
          </cell>
          <cell r="U509">
            <v>150</v>
          </cell>
          <cell r="V509">
            <v>150</v>
          </cell>
          <cell r="W509">
            <v>150</v>
          </cell>
          <cell r="X509">
            <v>150</v>
          </cell>
          <cell r="Y509">
            <v>150</v>
          </cell>
          <cell r="Z509">
            <v>150</v>
          </cell>
          <cell r="AA509">
            <v>150</v>
          </cell>
          <cell r="AB509">
            <v>150</v>
          </cell>
          <cell r="AC509">
            <v>150</v>
          </cell>
          <cell r="AD509">
            <v>150</v>
          </cell>
        </row>
        <row r="510">
          <cell r="S510">
            <v>150</v>
          </cell>
        </row>
        <row r="523">
          <cell r="C523">
            <v>100.07</v>
          </cell>
          <cell r="D523">
            <v>100.07</v>
          </cell>
          <cell r="E523">
            <v>100.07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600.44000000000005</v>
          </cell>
          <cell r="T523">
            <v>100</v>
          </cell>
          <cell r="U523">
            <v>100</v>
          </cell>
          <cell r="V523">
            <v>100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C524">
            <v>600.44000000000005</v>
          </cell>
          <cell r="D524">
            <v>600.44000000000005</v>
          </cell>
          <cell r="E524">
            <v>600.44000000000005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600.44000000000005</v>
          </cell>
          <cell r="S524">
            <v>600</v>
          </cell>
          <cell r="T524">
            <v>600</v>
          </cell>
          <cell r="U524">
            <v>600</v>
          </cell>
          <cell r="V524">
            <v>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C525">
            <v>600.44000000000005</v>
          </cell>
          <cell r="D525">
            <v>600.44000000000005</v>
          </cell>
          <cell r="E525">
            <v>600.44000000000005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600.44000000000005</v>
          </cell>
          <cell r="S525">
            <v>600</v>
          </cell>
          <cell r="T525">
            <v>600</v>
          </cell>
          <cell r="U525">
            <v>600</v>
          </cell>
          <cell r="V525">
            <v>600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C526">
            <v>600.44000000000005</v>
          </cell>
          <cell r="D526">
            <v>600.44000000000005</v>
          </cell>
          <cell r="E526">
            <v>600.44000000000005</v>
          </cell>
          <cell r="F526">
            <v>0</v>
          </cell>
          <cell r="G526">
            <v>0</v>
          </cell>
          <cell r="H526">
            <v>100.07</v>
          </cell>
          <cell r="I526">
            <v>100.07</v>
          </cell>
          <cell r="J526">
            <v>100.07</v>
          </cell>
          <cell r="K526">
            <v>100.07</v>
          </cell>
          <cell r="L526">
            <v>0</v>
          </cell>
          <cell r="M526">
            <v>0</v>
          </cell>
          <cell r="N526">
            <v>600.44000000000005</v>
          </cell>
          <cell r="S526">
            <v>600</v>
          </cell>
          <cell r="T526">
            <v>600</v>
          </cell>
          <cell r="U526">
            <v>600</v>
          </cell>
          <cell r="V526">
            <v>600</v>
          </cell>
          <cell r="W526">
            <v>0</v>
          </cell>
          <cell r="X526">
            <v>0</v>
          </cell>
          <cell r="Y526">
            <v>100</v>
          </cell>
          <cell r="Z526">
            <v>100</v>
          </cell>
          <cell r="AA526">
            <v>100</v>
          </cell>
          <cell r="AB526">
            <v>100</v>
          </cell>
          <cell r="AC526">
            <v>0</v>
          </cell>
          <cell r="AD526">
            <v>0</v>
          </cell>
        </row>
        <row r="527">
          <cell r="C527">
            <v>600.44000000000005</v>
          </cell>
          <cell r="D527">
            <v>600.44000000000005</v>
          </cell>
          <cell r="E527">
            <v>600.44000000000005</v>
          </cell>
          <cell r="F527">
            <v>0</v>
          </cell>
          <cell r="G527">
            <v>0</v>
          </cell>
          <cell r="H527">
            <v>100.07</v>
          </cell>
          <cell r="I527">
            <v>100.07</v>
          </cell>
          <cell r="J527">
            <v>100.07</v>
          </cell>
          <cell r="K527">
            <v>100.07</v>
          </cell>
          <cell r="L527">
            <v>0</v>
          </cell>
          <cell r="M527">
            <v>0</v>
          </cell>
          <cell r="N527">
            <v>600.44000000000005</v>
          </cell>
          <cell r="S527">
            <v>600</v>
          </cell>
          <cell r="T527">
            <v>600</v>
          </cell>
          <cell r="U527">
            <v>600</v>
          </cell>
          <cell r="V527">
            <v>600</v>
          </cell>
          <cell r="W527">
            <v>0</v>
          </cell>
          <cell r="X527">
            <v>0</v>
          </cell>
          <cell r="Y527">
            <v>100</v>
          </cell>
          <cell r="Z527">
            <v>100</v>
          </cell>
          <cell r="AA527">
            <v>100</v>
          </cell>
          <cell r="AB527">
            <v>100</v>
          </cell>
          <cell r="AC527">
            <v>0</v>
          </cell>
          <cell r="AD527">
            <v>0</v>
          </cell>
        </row>
        <row r="528">
          <cell r="C528">
            <v>600.44000000000005</v>
          </cell>
          <cell r="D528">
            <v>600.44000000000005</v>
          </cell>
          <cell r="E528">
            <v>600.44000000000005</v>
          </cell>
          <cell r="F528">
            <v>0</v>
          </cell>
          <cell r="G528">
            <v>0</v>
          </cell>
          <cell r="H528">
            <v>100.07</v>
          </cell>
          <cell r="I528">
            <v>100.07</v>
          </cell>
          <cell r="J528">
            <v>100.07</v>
          </cell>
          <cell r="K528">
            <v>100.07</v>
          </cell>
          <cell r="L528">
            <v>0</v>
          </cell>
          <cell r="M528">
            <v>0</v>
          </cell>
          <cell r="N528">
            <v>600.44000000000005</v>
          </cell>
          <cell r="S528">
            <v>600</v>
          </cell>
          <cell r="T528">
            <v>600</v>
          </cell>
          <cell r="U528">
            <v>600</v>
          </cell>
          <cell r="V528">
            <v>600</v>
          </cell>
          <cell r="W528">
            <v>0</v>
          </cell>
          <cell r="X528">
            <v>0</v>
          </cell>
          <cell r="Y528">
            <v>100</v>
          </cell>
          <cell r="Z528">
            <v>100</v>
          </cell>
          <cell r="AA528">
            <v>100</v>
          </cell>
          <cell r="AB528">
            <v>100</v>
          </cell>
          <cell r="AC528">
            <v>0</v>
          </cell>
          <cell r="AD528">
            <v>0</v>
          </cell>
        </row>
        <row r="529">
          <cell r="C529">
            <v>600.44000000000005</v>
          </cell>
          <cell r="D529">
            <v>600.44000000000005</v>
          </cell>
          <cell r="E529">
            <v>600.44000000000005</v>
          </cell>
          <cell r="F529">
            <v>0</v>
          </cell>
          <cell r="G529">
            <v>0</v>
          </cell>
          <cell r="H529">
            <v>100.07</v>
          </cell>
          <cell r="I529">
            <v>100.07</v>
          </cell>
          <cell r="J529">
            <v>100.07</v>
          </cell>
          <cell r="K529">
            <v>100.07</v>
          </cell>
          <cell r="L529">
            <v>0</v>
          </cell>
          <cell r="M529">
            <v>0</v>
          </cell>
          <cell r="N529">
            <v>600.44000000000005</v>
          </cell>
          <cell r="S529">
            <v>600</v>
          </cell>
          <cell r="T529">
            <v>600</v>
          </cell>
          <cell r="U529">
            <v>600</v>
          </cell>
          <cell r="V529">
            <v>600</v>
          </cell>
          <cell r="W529">
            <v>0</v>
          </cell>
          <cell r="X529">
            <v>0</v>
          </cell>
          <cell r="Y529">
            <v>100</v>
          </cell>
          <cell r="Z529">
            <v>100</v>
          </cell>
          <cell r="AA529">
            <v>100</v>
          </cell>
          <cell r="AB529">
            <v>100</v>
          </cell>
          <cell r="AC529">
            <v>0</v>
          </cell>
          <cell r="AD529">
            <v>0</v>
          </cell>
        </row>
        <row r="530">
          <cell r="C530">
            <v>600.44000000000005</v>
          </cell>
          <cell r="D530">
            <v>600.44000000000005</v>
          </cell>
          <cell r="E530">
            <v>600.44000000000005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600.44000000000005</v>
          </cell>
          <cell r="S530">
            <v>600</v>
          </cell>
          <cell r="T530">
            <v>600</v>
          </cell>
          <cell r="U530">
            <v>600</v>
          </cell>
          <cell r="V530">
            <v>600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C531">
            <v>600.44000000000005</v>
          </cell>
          <cell r="D531">
            <v>600.44000000000005</v>
          </cell>
          <cell r="E531">
            <v>600.44000000000005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600.44000000000005</v>
          </cell>
          <cell r="S531">
            <v>600</v>
          </cell>
          <cell r="T531">
            <v>600</v>
          </cell>
          <cell r="U531">
            <v>600</v>
          </cell>
          <cell r="V531">
            <v>600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C532">
            <v>600.44000000000005</v>
          </cell>
          <cell r="D532">
            <v>600.44000000000005</v>
          </cell>
          <cell r="E532">
            <v>600.44000000000005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600.44000000000005</v>
          </cell>
          <cell r="S532">
            <v>600</v>
          </cell>
          <cell r="T532">
            <v>600</v>
          </cell>
          <cell r="U532">
            <v>600</v>
          </cell>
          <cell r="V532">
            <v>600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C533">
            <v>600.44000000000005</v>
          </cell>
          <cell r="D533">
            <v>600.44000000000005</v>
          </cell>
          <cell r="E533">
            <v>600.44000000000005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600.44000000000005</v>
          </cell>
          <cell r="S533">
            <v>600</v>
          </cell>
          <cell r="T533">
            <v>600</v>
          </cell>
          <cell r="U533">
            <v>600</v>
          </cell>
          <cell r="V533">
            <v>600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C534">
            <v>600.44000000000005</v>
          </cell>
          <cell r="D534">
            <v>600.44000000000005</v>
          </cell>
          <cell r="E534">
            <v>600.44000000000005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600.44000000000005</v>
          </cell>
          <cell r="S534">
            <v>600</v>
          </cell>
          <cell r="T534">
            <v>600</v>
          </cell>
          <cell r="U534">
            <v>600</v>
          </cell>
          <cell r="V534">
            <v>600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C535">
            <v>600.44000000000005</v>
          </cell>
          <cell r="D535">
            <v>600.44000000000005</v>
          </cell>
          <cell r="E535">
            <v>600.44000000000005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600.44000000000005</v>
          </cell>
          <cell r="S535">
            <v>600</v>
          </cell>
          <cell r="T535">
            <v>600</v>
          </cell>
          <cell r="U535">
            <v>600</v>
          </cell>
          <cell r="V535">
            <v>600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C536">
            <v>600.44000000000005</v>
          </cell>
          <cell r="D536">
            <v>600.44000000000005</v>
          </cell>
          <cell r="E536">
            <v>600.44000000000005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600.44000000000005</v>
          </cell>
          <cell r="S536">
            <v>600</v>
          </cell>
          <cell r="T536">
            <v>600</v>
          </cell>
          <cell r="U536">
            <v>600</v>
          </cell>
          <cell r="V536">
            <v>600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C537">
            <v>600.44000000000005</v>
          </cell>
          <cell r="D537">
            <v>600.44000000000005</v>
          </cell>
          <cell r="E537">
            <v>600.44000000000005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600.44000000000005</v>
          </cell>
          <cell r="S537">
            <v>600</v>
          </cell>
          <cell r="T537">
            <v>600</v>
          </cell>
          <cell r="U537">
            <v>600</v>
          </cell>
          <cell r="V537">
            <v>600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C538">
            <v>600.44000000000005</v>
          </cell>
          <cell r="D538">
            <v>600.44000000000005</v>
          </cell>
          <cell r="E538">
            <v>600.44000000000005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600.44000000000005</v>
          </cell>
          <cell r="S538">
            <v>600</v>
          </cell>
          <cell r="T538">
            <v>600</v>
          </cell>
          <cell r="U538">
            <v>600</v>
          </cell>
          <cell r="V538">
            <v>600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C539">
            <v>600.44000000000005</v>
          </cell>
          <cell r="D539">
            <v>600.44000000000005</v>
          </cell>
          <cell r="E539">
            <v>600.44000000000005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600.44000000000005</v>
          </cell>
          <cell r="S539">
            <v>600</v>
          </cell>
          <cell r="T539">
            <v>600</v>
          </cell>
          <cell r="U539">
            <v>600</v>
          </cell>
          <cell r="V539">
            <v>600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C540">
            <v>600.44000000000005</v>
          </cell>
          <cell r="D540">
            <v>600.44000000000005</v>
          </cell>
          <cell r="E540">
            <v>600.44000000000005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600.44000000000005</v>
          </cell>
          <cell r="S540">
            <v>600</v>
          </cell>
          <cell r="T540">
            <v>600</v>
          </cell>
          <cell r="U540">
            <v>600</v>
          </cell>
          <cell r="V540">
            <v>600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C541">
            <v>600.44000000000005</v>
          </cell>
          <cell r="D541">
            <v>600.44000000000005</v>
          </cell>
          <cell r="E541">
            <v>600.44000000000005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600.44000000000005</v>
          </cell>
          <cell r="S541">
            <v>600</v>
          </cell>
          <cell r="T541">
            <v>600</v>
          </cell>
          <cell r="U541">
            <v>600</v>
          </cell>
          <cell r="V541">
            <v>600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C542">
            <v>600.44000000000005</v>
          </cell>
          <cell r="D542">
            <v>600.44000000000005</v>
          </cell>
          <cell r="E542">
            <v>600.44000000000005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600.44000000000005</v>
          </cell>
          <cell r="S542">
            <v>600</v>
          </cell>
          <cell r="T542">
            <v>600</v>
          </cell>
          <cell r="U542">
            <v>600</v>
          </cell>
          <cell r="V542">
            <v>600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C543">
            <v>600.44000000000005</v>
          </cell>
          <cell r="D543">
            <v>600.44000000000005</v>
          </cell>
          <cell r="E543">
            <v>600.44000000000005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600.44000000000005</v>
          </cell>
          <cell r="S543">
            <v>600</v>
          </cell>
          <cell r="T543">
            <v>600</v>
          </cell>
          <cell r="U543">
            <v>600</v>
          </cell>
          <cell r="V543">
            <v>600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C544">
            <v>600.44000000000005</v>
          </cell>
          <cell r="D544">
            <v>600.44000000000005</v>
          </cell>
          <cell r="E544">
            <v>600.44000000000005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600.44000000000005</v>
          </cell>
          <cell r="S544">
            <v>600</v>
          </cell>
          <cell r="T544">
            <v>600</v>
          </cell>
          <cell r="U544">
            <v>600</v>
          </cell>
          <cell r="V544">
            <v>600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C545">
            <v>600.44000000000005</v>
          </cell>
          <cell r="D545">
            <v>600.44000000000005</v>
          </cell>
          <cell r="E545">
            <v>600.44000000000005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600.44000000000005</v>
          </cell>
          <cell r="S545">
            <v>600</v>
          </cell>
          <cell r="T545">
            <v>600</v>
          </cell>
          <cell r="U545">
            <v>600</v>
          </cell>
          <cell r="V545">
            <v>600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C546">
            <v>600.44000000000005</v>
          </cell>
          <cell r="D546">
            <v>600.44000000000005</v>
          </cell>
          <cell r="E546">
            <v>600.44000000000005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600.44000000000005</v>
          </cell>
          <cell r="S546">
            <v>600</v>
          </cell>
          <cell r="T546">
            <v>600</v>
          </cell>
          <cell r="U546">
            <v>600</v>
          </cell>
          <cell r="V546">
            <v>600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C547">
            <v>600.44000000000005</v>
          </cell>
          <cell r="D547">
            <v>600.44000000000005</v>
          </cell>
          <cell r="E547">
            <v>600.44000000000005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600.44000000000005</v>
          </cell>
          <cell r="S547">
            <v>600</v>
          </cell>
          <cell r="T547">
            <v>600</v>
          </cell>
          <cell r="U547">
            <v>600</v>
          </cell>
          <cell r="V547">
            <v>600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C548">
            <v>600.44000000000005</v>
          </cell>
          <cell r="D548">
            <v>600.44000000000005</v>
          </cell>
          <cell r="E548">
            <v>600.44000000000005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600.44000000000005</v>
          </cell>
          <cell r="S548">
            <v>600</v>
          </cell>
          <cell r="T548">
            <v>600</v>
          </cell>
          <cell r="U548">
            <v>600</v>
          </cell>
          <cell r="V548">
            <v>600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C549">
            <v>600.44000000000005</v>
          </cell>
          <cell r="D549">
            <v>600.44000000000005</v>
          </cell>
          <cell r="E549">
            <v>600.44000000000005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600.44000000000005</v>
          </cell>
          <cell r="S549">
            <v>600</v>
          </cell>
          <cell r="T549">
            <v>600</v>
          </cell>
          <cell r="U549">
            <v>600</v>
          </cell>
          <cell r="V549">
            <v>600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S550">
            <v>600</v>
          </cell>
        </row>
        <row r="565"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C572">
            <v>300.22000000000003</v>
          </cell>
          <cell r="D572">
            <v>300.22000000000003</v>
          </cell>
          <cell r="E572">
            <v>300.22000000000003</v>
          </cell>
          <cell r="F572">
            <v>300.22000000000003</v>
          </cell>
          <cell r="G572">
            <v>300.22000000000003</v>
          </cell>
          <cell r="H572">
            <v>300.22000000000003</v>
          </cell>
          <cell r="I572">
            <v>300.22000000000003</v>
          </cell>
          <cell r="J572">
            <v>300.22000000000003</v>
          </cell>
          <cell r="K572">
            <v>300.22000000000003</v>
          </cell>
          <cell r="L572">
            <v>300.22000000000003</v>
          </cell>
          <cell r="M572">
            <v>300.22000000000003</v>
          </cell>
          <cell r="N572">
            <v>300.22000000000003</v>
          </cell>
          <cell r="S572">
            <v>0</v>
          </cell>
          <cell r="T572">
            <v>300</v>
          </cell>
          <cell r="U572">
            <v>300</v>
          </cell>
          <cell r="V572">
            <v>300</v>
          </cell>
          <cell r="W572">
            <v>300</v>
          </cell>
          <cell r="X572">
            <v>300</v>
          </cell>
          <cell r="Y572">
            <v>300</v>
          </cell>
          <cell r="Z572">
            <v>300</v>
          </cell>
          <cell r="AA572">
            <v>300</v>
          </cell>
          <cell r="AB572">
            <v>300</v>
          </cell>
          <cell r="AC572">
            <v>300</v>
          </cell>
          <cell r="AD572">
            <v>300</v>
          </cell>
        </row>
        <row r="573">
          <cell r="C573">
            <v>300.22000000000003</v>
          </cell>
          <cell r="D573">
            <v>300.22000000000003</v>
          </cell>
          <cell r="E573">
            <v>300.22000000000003</v>
          </cell>
          <cell r="F573">
            <v>300.22000000000003</v>
          </cell>
          <cell r="G573">
            <v>300.22000000000003</v>
          </cell>
          <cell r="H573">
            <v>300</v>
          </cell>
          <cell r="I573">
            <v>300</v>
          </cell>
          <cell r="J573">
            <v>300</v>
          </cell>
          <cell r="K573">
            <v>300</v>
          </cell>
          <cell r="L573">
            <v>300</v>
          </cell>
          <cell r="M573">
            <v>300</v>
          </cell>
          <cell r="N573">
            <v>300</v>
          </cell>
          <cell r="S573">
            <v>300</v>
          </cell>
          <cell r="T573">
            <v>300</v>
          </cell>
          <cell r="U573">
            <v>300</v>
          </cell>
          <cell r="V573">
            <v>300</v>
          </cell>
          <cell r="W573">
            <v>300</v>
          </cell>
          <cell r="X573">
            <v>300</v>
          </cell>
          <cell r="Y573">
            <v>300</v>
          </cell>
          <cell r="Z573">
            <v>300</v>
          </cell>
          <cell r="AA573">
            <v>300</v>
          </cell>
          <cell r="AB573">
            <v>300</v>
          </cell>
          <cell r="AC573">
            <v>300</v>
          </cell>
          <cell r="AD573">
            <v>300</v>
          </cell>
        </row>
        <row r="574">
          <cell r="C574">
            <v>300.22000000000003</v>
          </cell>
          <cell r="D574">
            <v>300.22000000000003</v>
          </cell>
          <cell r="E574">
            <v>300.22000000000003</v>
          </cell>
          <cell r="F574">
            <v>300.22000000000003</v>
          </cell>
          <cell r="G574">
            <v>300.22000000000003</v>
          </cell>
          <cell r="H574">
            <v>300</v>
          </cell>
          <cell r="I574">
            <v>300</v>
          </cell>
          <cell r="J574">
            <v>300</v>
          </cell>
          <cell r="K574">
            <v>300</v>
          </cell>
          <cell r="L574">
            <v>300</v>
          </cell>
          <cell r="M574">
            <v>300</v>
          </cell>
          <cell r="N574">
            <v>300</v>
          </cell>
          <cell r="S574">
            <v>300</v>
          </cell>
          <cell r="T574">
            <v>300</v>
          </cell>
          <cell r="U574">
            <v>300</v>
          </cell>
          <cell r="V574">
            <v>300</v>
          </cell>
          <cell r="W574">
            <v>300</v>
          </cell>
          <cell r="X574">
            <v>300</v>
          </cell>
          <cell r="Y574">
            <v>300</v>
          </cell>
          <cell r="Z574">
            <v>300</v>
          </cell>
          <cell r="AA574">
            <v>300</v>
          </cell>
          <cell r="AB574">
            <v>300</v>
          </cell>
          <cell r="AC574">
            <v>300</v>
          </cell>
          <cell r="AD574">
            <v>300</v>
          </cell>
        </row>
        <row r="575">
          <cell r="C575">
            <v>300.22000000000003</v>
          </cell>
          <cell r="D575">
            <v>300.22000000000003</v>
          </cell>
          <cell r="E575">
            <v>300.22000000000003</v>
          </cell>
          <cell r="F575">
            <v>300.22000000000003</v>
          </cell>
          <cell r="G575">
            <v>300.22000000000003</v>
          </cell>
          <cell r="H575">
            <v>300</v>
          </cell>
          <cell r="I575">
            <v>300</v>
          </cell>
          <cell r="J575">
            <v>300</v>
          </cell>
          <cell r="K575">
            <v>300</v>
          </cell>
          <cell r="L575">
            <v>300</v>
          </cell>
          <cell r="M575">
            <v>300</v>
          </cell>
          <cell r="N575">
            <v>300</v>
          </cell>
          <cell r="S575">
            <v>300</v>
          </cell>
          <cell r="T575">
            <v>300</v>
          </cell>
          <cell r="U575">
            <v>300</v>
          </cell>
          <cell r="V575">
            <v>300</v>
          </cell>
          <cell r="W575">
            <v>300</v>
          </cell>
          <cell r="X575">
            <v>300</v>
          </cell>
          <cell r="Y575">
            <v>300</v>
          </cell>
          <cell r="Z575">
            <v>300</v>
          </cell>
          <cell r="AA575">
            <v>300</v>
          </cell>
          <cell r="AB575">
            <v>300</v>
          </cell>
          <cell r="AC575">
            <v>300</v>
          </cell>
          <cell r="AD575">
            <v>300</v>
          </cell>
        </row>
        <row r="576">
          <cell r="C576">
            <v>300.22000000000003</v>
          </cell>
          <cell r="D576">
            <v>300.22000000000003</v>
          </cell>
          <cell r="E576">
            <v>300.22000000000003</v>
          </cell>
          <cell r="F576">
            <v>300.22000000000003</v>
          </cell>
          <cell r="G576">
            <v>300.22000000000003</v>
          </cell>
          <cell r="H576">
            <v>300</v>
          </cell>
          <cell r="I576">
            <v>300</v>
          </cell>
          <cell r="J576">
            <v>300</v>
          </cell>
          <cell r="K576">
            <v>300</v>
          </cell>
          <cell r="L576">
            <v>300</v>
          </cell>
          <cell r="M576">
            <v>300</v>
          </cell>
          <cell r="N576">
            <v>300</v>
          </cell>
          <cell r="S576">
            <v>300</v>
          </cell>
          <cell r="T576">
            <v>300</v>
          </cell>
          <cell r="U576">
            <v>300</v>
          </cell>
          <cell r="V576">
            <v>300</v>
          </cell>
          <cell r="W576">
            <v>300</v>
          </cell>
          <cell r="X576">
            <v>300</v>
          </cell>
          <cell r="Y576">
            <v>300</v>
          </cell>
          <cell r="Z576">
            <v>300</v>
          </cell>
          <cell r="AA576">
            <v>300</v>
          </cell>
          <cell r="AB576">
            <v>300</v>
          </cell>
          <cell r="AC576">
            <v>300</v>
          </cell>
          <cell r="AD576">
            <v>300</v>
          </cell>
        </row>
        <row r="577">
          <cell r="C577">
            <v>300.22000000000003</v>
          </cell>
          <cell r="D577">
            <v>300.22000000000003</v>
          </cell>
          <cell r="E577">
            <v>300.22000000000003</v>
          </cell>
          <cell r="F577">
            <v>300.22000000000003</v>
          </cell>
          <cell r="G577">
            <v>300.22000000000003</v>
          </cell>
          <cell r="H577">
            <v>300</v>
          </cell>
          <cell r="I577">
            <v>300</v>
          </cell>
          <cell r="J577">
            <v>300</v>
          </cell>
          <cell r="K577">
            <v>300</v>
          </cell>
          <cell r="L577">
            <v>300</v>
          </cell>
          <cell r="M577">
            <v>300</v>
          </cell>
          <cell r="N577">
            <v>300</v>
          </cell>
          <cell r="S577">
            <v>300</v>
          </cell>
          <cell r="T577">
            <v>300</v>
          </cell>
          <cell r="U577">
            <v>300</v>
          </cell>
          <cell r="V577">
            <v>300</v>
          </cell>
          <cell r="W577">
            <v>300</v>
          </cell>
          <cell r="X577">
            <v>300</v>
          </cell>
          <cell r="Y577">
            <v>300</v>
          </cell>
          <cell r="Z577">
            <v>300</v>
          </cell>
          <cell r="AA577">
            <v>300</v>
          </cell>
          <cell r="AB577">
            <v>300</v>
          </cell>
          <cell r="AC577">
            <v>300</v>
          </cell>
          <cell r="AD577">
            <v>300</v>
          </cell>
        </row>
        <row r="578">
          <cell r="C578">
            <v>300.22000000000003</v>
          </cell>
          <cell r="D578">
            <v>300.22000000000003</v>
          </cell>
          <cell r="E578">
            <v>300.22000000000003</v>
          </cell>
          <cell r="F578">
            <v>300.22000000000003</v>
          </cell>
          <cell r="G578">
            <v>300.22000000000003</v>
          </cell>
          <cell r="H578">
            <v>300</v>
          </cell>
          <cell r="I578">
            <v>300</v>
          </cell>
          <cell r="J578">
            <v>300</v>
          </cell>
          <cell r="K578">
            <v>300</v>
          </cell>
          <cell r="L578">
            <v>300</v>
          </cell>
          <cell r="M578">
            <v>300</v>
          </cell>
          <cell r="N578">
            <v>300</v>
          </cell>
          <cell r="S578">
            <v>300</v>
          </cell>
          <cell r="T578">
            <v>300</v>
          </cell>
          <cell r="U578">
            <v>300</v>
          </cell>
          <cell r="V578">
            <v>300</v>
          </cell>
          <cell r="W578">
            <v>300</v>
          </cell>
          <cell r="X578">
            <v>300</v>
          </cell>
          <cell r="Y578">
            <v>300</v>
          </cell>
          <cell r="Z578">
            <v>300</v>
          </cell>
          <cell r="AA578">
            <v>300</v>
          </cell>
          <cell r="AB578">
            <v>300</v>
          </cell>
          <cell r="AC578">
            <v>300</v>
          </cell>
          <cell r="AD578">
            <v>300</v>
          </cell>
        </row>
        <row r="579">
          <cell r="C579">
            <v>300.22000000000003</v>
          </cell>
          <cell r="D579">
            <v>300.22000000000003</v>
          </cell>
          <cell r="E579">
            <v>300.22000000000003</v>
          </cell>
          <cell r="F579">
            <v>300.22000000000003</v>
          </cell>
          <cell r="G579">
            <v>300.22000000000003</v>
          </cell>
          <cell r="H579">
            <v>300</v>
          </cell>
          <cell r="I579">
            <v>300</v>
          </cell>
          <cell r="J579">
            <v>300</v>
          </cell>
          <cell r="K579">
            <v>300</v>
          </cell>
          <cell r="L579">
            <v>300</v>
          </cell>
          <cell r="M579">
            <v>300</v>
          </cell>
          <cell r="N579">
            <v>300</v>
          </cell>
          <cell r="S579">
            <v>300</v>
          </cell>
          <cell r="T579">
            <v>300</v>
          </cell>
          <cell r="U579">
            <v>300</v>
          </cell>
          <cell r="V579">
            <v>300</v>
          </cell>
          <cell r="W579">
            <v>300</v>
          </cell>
          <cell r="X579">
            <v>300</v>
          </cell>
          <cell r="Y579">
            <v>300</v>
          </cell>
          <cell r="Z579">
            <v>300</v>
          </cell>
          <cell r="AA579">
            <v>300</v>
          </cell>
          <cell r="AB579">
            <v>300</v>
          </cell>
          <cell r="AC579">
            <v>300</v>
          </cell>
          <cell r="AD579">
            <v>300</v>
          </cell>
        </row>
        <row r="580">
          <cell r="C580">
            <v>300.22000000000003</v>
          </cell>
          <cell r="D580">
            <v>300.22000000000003</v>
          </cell>
          <cell r="E580">
            <v>300.22000000000003</v>
          </cell>
          <cell r="F580">
            <v>300.22000000000003</v>
          </cell>
          <cell r="G580">
            <v>300.22000000000003</v>
          </cell>
          <cell r="H580">
            <v>300</v>
          </cell>
          <cell r="I580">
            <v>300</v>
          </cell>
          <cell r="J580">
            <v>300</v>
          </cell>
          <cell r="K580">
            <v>300</v>
          </cell>
          <cell r="L580">
            <v>300</v>
          </cell>
          <cell r="M580">
            <v>300</v>
          </cell>
          <cell r="N580">
            <v>300</v>
          </cell>
          <cell r="S580">
            <v>300</v>
          </cell>
          <cell r="T580">
            <v>300</v>
          </cell>
          <cell r="U580">
            <v>300</v>
          </cell>
          <cell r="V580">
            <v>300</v>
          </cell>
          <cell r="W580">
            <v>300</v>
          </cell>
          <cell r="X580">
            <v>300</v>
          </cell>
          <cell r="Y580">
            <v>300</v>
          </cell>
          <cell r="Z580">
            <v>300</v>
          </cell>
          <cell r="AA580">
            <v>300</v>
          </cell>
          <cell r="AB580">
            <v>300</v>
          </cell>
          <cell r="AC580">
            <v>300</v>
          </cell>
          <cell r="AD580">
            <v>300</v>
          </cell>
        </row>
        <row r="581">
          <cell r="C581">
            <v>300.22000000000003</v>
          </cell>
          <cell r="D581">
            <v>300.22000000000003</v>
          </cell>
          <cell r="E581">
            <v>300.22000000000003</v>
          </cell>
          <cell r="F581">
            <v>300.22000000000003</v>
          </cell>
          <cell r="G581">
            <v>300.22000000000003</v>
          </cell>
          <cell r="H581">
            <v>300</v>
          </cell>
          <cell r="I581">
            <v>300</v>
          </cell>
          <cell r="J581">
            <v>300</v>
          </cell>
          <cell r="K581">
            <v>300</v>
          </cell>
          <cell r="L581">
            <v>300</v>
          </cell>
          <cell r="M581">
            <v>300</v>
          </cell>
          <cell r="N581">
            <v>300</v>
          </cell>
          <cell r="S581">
            <v>300</v>
          </cell>
          <cell r="T581">
            <v>300</v>
          </cell>
          <cell r="U581">
            <v>300</v>
          </cell>
          <cell r="V581">
            <v>300</v>
          </cell>
          <cell r="W581">
            <v>300</v>
          </cell>
          <cell r="X581">
            <v>300</v>
          </cell>
          <cell r="Y581">
            <v>300</v>
          </cell>
          <cell r="Z581">
            <v>300</v>
          </cell>
          <cell r="AA581">
            <v>300</v>
          </cell>
          <cell r="AB581">
            <v>300</v>
          </cell>
          <cell r="AC581">
            <v>300</v>
          </cell>
          <cell r="AD581">
            <v>300</v>
          </cell>
        </row>
        <row r="582">
          <cell r="C582">
            <v>300.22000000000003</v>
          </cell>
          <cell r="D582">
            <v>300.22000000000003</v>
          </cell>
          <cell r="E582">
            <v>300.22000000000003</v>
          </cell>
          <cell r="F582">
            <v>300.22000000000003</v>
          </cell>
          <cell r="G582">
            <v>300.22000000000003</v>
          </cell>
          <cell r="H582">
            <v>300</v>
          </cell>
          <cell r="I582">
            <v>300</v>
          </cell>
          <cell r="J582">
            <v>300</v>
          </cell>
          <cell r="K582">
            <v>300</v>
          </cell>
          <cell r="L582">
            <v>300</v>
          </cell>
          <cell r="M582">
            <v>300</v>
          </cell>
          <cell r="N582">
            <v>300</v>
          </cell>
          <cell r="S582">
            <v>300</v>
          </cell>
          <cell r="T582">
            <v>300</v>
          </cell>
          <cell r="U582">
            <v>300</v>
          </cell>
          <cell r="V582">
            <v>300</v>
          </cell>
          <cell r="W582">
            <v>300</v>
          </cell>
          <cell r="X582">
            <v>300</v>
          </cell>
          <cell r="Y582">
            <v>300</v>
          </cell>
          <cell r="Z582">
            <v>300</v>
          </cell>
          <cell r="AA582">
            <v>300</v>
          </cell>
          <cell r="AB582">
            <v>300</v>
          </cell>
          <cell r="AC582">
            <v>300</v>
          </cell>
          <cell r="AD582">
            <v>300</v>
          </cell>
        </row>
        <row r="583">
          <cell r="C583">
            <v>300.22000000000003</v>
          </cell>
          <cell r="D583">
            <v>300.22000000000003</v>
          </cell>
          <cell r="E583">
            <v>300.22000000000003</v>
          </cell>
          <cell r="F583">
            <v>300.22000000000003</v>
          </cell>
          <cell r="G583">
            <v>300.22000000000003</v>
          </cell>
          <cell r="H583">
            <v>300</v>
          </cell>
          <cell r="I583">
            <v>300</v>
          </cell>
          <cell r="J583">
            <v>300</v>
          </cell>
          <cell r="K583">
            <v>300</v>
          </cell>
          <cell r="L583">
            <v>300</v>
          </cell>
          <cell r="M583">
            <v>300</v>
          </cell>
          <cell r="N583">
            <v>300</v>
          </cell>
          <cell r="S583">
            <v>300</v>
          </cell>
          <cell r="T583">
            <v>300</v>
          </cell>
          <cell r="U583">
            <v>300</v>
          </cell>
          <cell r="V583">
            <v>300</v>
          </cell>
          <cell r="W583">
            <v>300</v>
          </cell>
          <cell r="X583">
            <v>300</v>
          </cell>
          <cell r="Y583">
            <v>300</v>
          </cell>
          <cell r="Z583">
            <v>300</v>
          </cell>
          <cell r="AA583">
            <v>300</v>
          </cell>
          <cell r="AB583">
            <v>300</v>
          </cell>
          <cell r="AC583">
            <v>300</v>
          </cell>
          <cell r="AD583">
            <v>300</v>
          </cell>
        </row>
        <row r="584">
          <cell r="C584">
            <v>300.22000000000003</v>
          </cell>
          <cell r="D584">
            <v>300.22000000000003</v>
          </cell>
          <cell r="E584">
            <v>300.22000000000003</v>
          </cell>
          <cell r="F584">
            <v>300.22000000000003</v>
          </cell>
          <cell r="G584">
            <v>300.22000000000003</v>
          </cell>
          <cell r="H584">
            <v>300</v>
          </cell>
          <cell r="I584">
            <v>300</v>
          </cell>
          <cell r="J584">
            <v>300</v>
          </cell>
          <cell r="K584">
            <v>300</v>
          </cell>
          <cell r="L584">
            <v>300</v>
          </cell>
          <cell r="M584">
            <v>300</v>
          </cell>
          <cell r="N584">
            <v>300</v>
          </cell>
          <cell r="S584">
            <v>300</v>
          </cell>
          <cell r="T584">
            <v>300</v>
          </cell>
          <cell r="U584">
            <v>300</v>
          </cell>
          <cell r="V584">
            <v>300</v>
          </cell>
          <cell r="W584">
            <v>300</v>
          </cell>
          <cell r="X584">
            <v>300</v>
          </cell>
          <cell r="Y584">
            <v>300</v>
          </cell>
          <cell r="Z584">
            <v>300</v>
          </cell>
          <cell r="AA584">
            <v>300</v>
          </cell>
          <cell r="AB584">
            <v>300</v>
          </cell>
          <cell r="AC584">
            <v>300</v>
          </cell>
          <cell r="AD584">
            <v>300</v>
          </cell>
        </row>
        <row r="585">
          <cell r="C585">
            <v>300.22000000000003</v>
          </cell>
          <cell r="D585">
            <v>300.22000000000003</v>
          </cell>
          <cell r="E585">
            <v>300.22000000000003</v>
          </cell>
          <cell r="F585">
            <v>300.22000000000003</v>
          </cell>
          <cell r="G585">
            <v>300.22000000000003</v>
          </cell>
          <cell r="H585">
            <v>300</v>
          </cell>
          <cell r="I585">
            <v>300</v>
          </cell>
          <cell r="J585">
            <v>300</v>
          </cell>
          <cell r="K585">
            <v>300</v>
          </cell>
          <cell r="L585">
            <v>300</v>
          </cell>
          <cell r="M585">
            <v>300</v>
          </cell>
          <cell r="N585">
            <v>300</v>
          </cell>
          <cell r="S585">
            <v>300</v>
          </cell>
          <cell r="T585">
            <v>300</v>
          </cell>
          <cell r="U585">
            <v>300</v>
          </cell>
          <cell r="V585">
            <v>300</v>
          </cell>
          <cell r="W585">
            <v>300</v>
          </cell>
          <cell r="X585">
            <v>300</v>
          </cell>
          <cell r="Y585">
            <v>300</v>
          </cell>
          <cell r="Z585">
            <v>300</v>
          </cell>
          <cell r="AA585">
            <v>300</v>
          </cell>
          <cell r="AB585">
            <v>300</v>
          </cell>
          <cell r="AC585">
            <v>300</v>
          </cell>
          <cell r="AD585">
            <v>300</v>
          </cell>
        </row>
        <row r="586">
          <cell r="C586">
            <v>300.22000000000003</v>
          </cell>
          <cell r="D586">
            <v>300.22000000000003</v>
          </cell>
          <cell r="E586">
            <v>300.22000000000003</v>
          </cell>
          <cell r="F586">
            <v>300.22000000000003</v>
          </cell>
          <cell r="G586">
            <v>300.22000000000003</v>
          </cell>
          <cell r="H586">
            <v>300</v>
          </cell>
          <cell r="I586">
            <v>300</v>
          </cell>
          <cell r="J586">
            <v>300</v>
          </cell>
          <cell r="K586">
            <v>300</v>
          </cell>
          <cell r="L586">
            <v>300</v>
          </cell>
          <cell r="M586">
            <v>300</v>
          </cell>
          <cell r="N586">
            <v>300</v>
          </cell>
          <cell r="S586">
            <v>300</v>
          </cell>
          <cell r="T586">
            <v>300</v>
          </cell>
          <cell r="U586">
            <v>300</v>
          </cell>
          <cell r="V586">
            <v>300</v>
          </cell>
          <cell r="W586">
            <v>300</v>
          </cell>
          <cell r="X586">
            <v>300</v>
          </cell>
          <cell r="Y586">
            <v>300</v>
          </cell>
          <cell r="Z586">
            <v>300</v>
          </cell>
          <cell r="AA586">
            <v>300</v>
          </cell>
          <cell r="AB586">
            <v>300</v>
          </cell>
          <cell r="AC586">
            <v>300</v>
          </cell>
          <cell r="AD586">
            <v>300</v>
          </cell>
        </row>
        <row r="587">
          <cell r="C587">
            <v>300.22000000000003</v>
          </cell>
          <cell r="D587">
            <v>300.22000000000003</v>
          </cell>
          <cell r="E587">
            <v>300.22000000000003</v>
          </cell>
          <cell r="F587">
            <v>300.22000000000003</v>
          </cell>
          <cell r="G587">
            <v>300.22000000000003</v>
          </cell>
          <cell r="H587">
            <v>300</v>
          </cell>
          <cell r="I587">
            <v>300</v>
          </cell>
          <cell r="J587">
            <v>300</v>
          </cell>
          <cell r="K587">
            <v>300</v>
          </cell>
          <cell r="L587">
            <v>300</v>
          </cell>
          <cell r="M587">
            <v>300</v>
          </cell>
          <cell r="N587">
            <v>300</v>
          </cell>
          <cell r="S587">
            <v>300</v>
          </cell>
          <cell r="T587">
            <v>300</v>
          </cell>
          <cell r="U587">
            <v>300</v>
          </cell>
          <cell r="V587">
            <v>300</v>
          </cell>
          <cell r="W587">
            <v>300</v>
          </cell>
          <cell r="X587">
            <v>300</v>
          </cell>
          <cell r="Y587">
            <v>300</v>
          </cell>
          <cell r="Z587">
            <v>300</v>
          </cell>
          <cell r="AA587">
            <v>300</v>
          </cell>
          <cell r="AB587">
            <v>300</v>
          </cell>
          <cell r="AC587">
            <v>300</v>
          </cell>
          <cell r="AD587">
            <v>300</v>
          </cell>
        </row>
        <row r="588">
          <cell r="C588">
            <v>300.22000000000003</v>
          </cell>
          <cell r="D588">
            <v>300.22000000000003</v>
          </cell>
          <cell r="E588">
            <v>300.22000000000003</v>
          </cell>
          <cell r="F588">
            <v>300.22000000000003</v>
          </cell>
          <cell r="G588">
            <v>300.22000000000003</v>
          </cell>
          <cell r="H588">
            <v>300</v>
          </cell>
          <cell r="I588">
            <v>300</v>
          </cell>
          <cell r="J588">
            <v>300</v>
          </cell>
          <cell r="K588">
            <v>300</v>
          </cell>
          <cell r="L588">
            <v>300</v>
          </cell>
          <cell r="M588">
            <v>300</v>
          </cell>
          <cell r="N588">
            <v>300</v>
          </cell>
          <cell r="S588">
            <v>300</v>
          </cell>
          <cell r="T588">
            <v>300</v>
          </cell>
          <cell r="U588">
            <v>300</v>
          </cell>
          <cell r="V588">
            <v>300</v>
          </cell>
          <cell r="W588">
            <v>300</v>
          </cell>
          <cell r="X588">
            <v>300</v>
          </cell>
          <cell r="Y588">
            <v>300</v>
          </cell>
          <cell r="Z588">
            <v>300</v>
          </cell>
          <cell r="AA588">
            <v>300</v>
          </cell>
          <cell r="AB588">
            <v>300</v>
          </cell>
          <cell r="AC588">
            <v>300</v>
          </cell>
          <cell r="AD588">
            <v>300</v>
          </cell>
        </row>
        <row r="589">
          <cell r="C589">
            <v>300.22000000000003</v>
          </cell>
          <cell r="D589">
            <v>300.22000000000003</v>
          </cell>
          <cell r="E589">
            <v>300.22000000000003</v>
          </cell>
          <cell r="F589">
            <v>300.22000000000003</v>
          </cell>
          <cell r="G589">
            <v>300.22000000000003</v>
          </cell>
          <cell r="H589">
            <v>300</v>
          </cell>
          <cell r="I589">
            <v>300</v>
          </cell>
          <cell r="J589">
            <v>300</v>
          </cell>
          <cell r="K589">
            <v>300</v>
          </cell>
          <cell r="L589">
            <v>300</v>
          </cell>
          <cell r="M589">
            <v>300</v>
          </cell>
          <cell r="N589">
            <v>300</v>
          </cell>
          <cell r="S589">
            <v>300</v>
          </cell>
          <cell r="T589">
            <v>300</v>
          </cell>
          <cell r="U589">
            <v>300</v>
          </cell>
          <cell r="V589">
            <v>300</v>
          </cell>
          <cell r="W589">
            <v>300</v>
          </cell>
          <cell r="X589">
            <v>300</v>
          </cell>
          <cell r="Y589">
            <v>300</v>
          </cell>
          <cell r="Z589">
            <v>300</v>
          </cell>
          <cell r="AA589">
            <v>300</v>
          </cell>
          <cell r="AB589">
            <v>300</v>
          </cell>
          <cell r="AC589">
            <v>300</v>
          </cell>
          <cell r="AD589">
            <v>300</v>
          </cell>
        </row>
        <row r="590">
          <cell r="S590">
            <v>300</v>
          </cell>
        </row>
        <row r="605">
          <cell r="H605">
            <v>200.15</v>
          </cell>
          <cell r="I605">
            <v>200.15</v>
          </cell>
          <cell r="J605">
            <v>200.15</v>
          </cell>
          <cell r="K605">
            <v>200.15</v>
          </cell>
          <cell r="L605">
            <v>200.15</v>
          </cell>
          <cell r="M605">
            <v>200.15</v>
          </cell>
          <cell r="N605">
            <v>200.15</v>
          </cell>
          <cell r="Y605">
            <v>200</v>
          </cell>
          <cell r="Z605">
            <v>200</v>
          </cell>
          <cell r="AA605">
            <v>200</v>
          </cell>
          <cell r="AB605">
            <v>200</v>
          </cell>
          <cell r="AC605">
            <v>200</v>
          </cell>
          <cell r="AD605">
            <v>200</v>
          </cell>
        </row>
        <row r="606">
          <cell r="C606">
            <v>200.15</v>
          </cell>
          <cell r="D606">
            <v>200.15</v>
          </cell>
          <cell r="E606">
            <v>200.15</v>
          </cell>
          <cell r="F606">
            <v>200.15</v>
          </cell>
          <cell r="G606">
            <v>200.15</v>
          </cell>
          <cell r="H606">
            <v>200.15</v>
          </cell>
          <cell r="I606">
            <v>200.15</v>
          </cell>
          <cell r="J606">
            <v>200.15</v>
          </cell>
          <cell r="K606">
            <v>200.15</v>
          </cell>
          <cell r="L606">
            <v>200.15</v>
          </cell>
          <cell r="M606">
            <v>200.15</v>
          </cell>
          <cell r="N606">
            <v>200.15</v>
          </cell>
          <cell r="S606">
            <v>200</v>
          </cell>
          <cell r="T606">
            <v>200</v>
          </cell>
          <cell r="U606">
            <v>200</v>
          </cell>
          <cell r="V606">
            <v>200</v>
          </cell>
          <cell r="W606">
            <v>200</v>
          </cell>
          <cell r="X606">
            <v>200</v>
          </cell>
          <cell r="Y606">
            <v>200</v>
          </cell>
          <cell r="Z606">
            <v>200</v>
          </cell>
          <cell r="AA606">
            <v>200</v>
          </cell>
          <cell r="AB606">
            <v>200</v>
          </cell>
          <cell r="AC606">
            <v>200</v>
          </cell>
          <cell r="AD606">
            <v>200</v>
          </cell>
        </row>
        <row r="607">
          <cell r="C607">
            <v>200.15</v>
          </cell>
          <cell r="D607">
            <v>200.15</v>
          </cell>
          <cell r="E607">
            <v>200.15</v>
          </cell>
          <cell r="F607">
            <v>200.15</v>
          </cell>
          <cell r="G607">
            <v>200.15</v>
          </cell>
          <cell r="H607">
            <v>200.15</v>
          </cell>
          <cell r="I607">
            <v>200.15</v>
          </cell>
          <cell r="J607">
            <v>200.15</v>
          </cell>
          <cell r="K607">
            <v>200.15</v>
          </cell>
          <cell r="L607">
            <v>200.15</v>
          </cell>
          <cell r="M607">
            <v>200.15</v>
          </cell>
          <cell r="N607">
            <v>200.15</v>
          </cell>
          <cell r="S607">
            <v>200</v>
          </cell>
          <cell r="T607">
            <v>200</v>
          </cell>
          <cell r="U607">
            <v>200</v>
          </cell>
          <cell r="V607">
            <v>200</v>
          </cell>
          <cell r="W607">
            <v>200</v>
          </cell>
          <cell r="X607">
            <v>200</v>
          </cell>
          <cell r="Y607">
            <v>200</v>
          </cell>
          <cell r="Z607">
            <v>200</v>
          </cell>
          <cell r="AA607">
            <v>200</v>
          </cell>
          <cell r="AB607">
            <v>200</v>
          </cell>
          <cell r="AC607">
            <v>200</v>
          </cell>
          <cell r="AD607">
            <v>200</v>
          </cell>
        </row>
        <row r="608">
          <cell r="C608">
            <v>250.18</v>
          </cell>
          <cell r="D608">
            <v>250.18</v>
          </cell>
          <cell r="E608">
            <v>250.18</v>
          </cell>
          <cell r="F608">
            <v>250.18</v>
          </cell>
          <cell r="G608">
            <v>250.18</v>
          </cell>
          <cell r="H608">
            <v>500.37</v>
          </cell>
          <cell r="I608">
            <v>500.37</v>
          </cell>
          <cell r="J608">
            <v>500.37</v>
          </cell>
          <cell r="K608">
            <v>500.37</v>
          </cell>
          <cell r="L608">
            <v>500.37</v>
          </cell>
          <cell r="M608">
            <v>500.37</v>
          </cell>
          <cell r="N608">
            <v>500.37</v>
          </cell>
          <cell r="S608">
            <v>200</v>
          </cell>
          <cell r="T608">
            <v>250</v>
          </cell>
          <cell r="U608">
            <v>250</v>
          </cell>
          <cell r="V608">
            <v>250</v>
          </cell>
          <cell r="W608">
            <v>250</v>
          </cell>
          <cell r="X608">
            <v>250</v>
          </cell>
          <cell r="Y608">
            <v>500</v>
          </cell>
          <cell r="Z608">
            <v>500</v>
          </cell>
          <cell r="AA608">
            <v>500</v>
          </cell>
          <cell r="AB608">
            <v>500</v>
          </cell>
          <cell r="AC608">
            <v>500</v>
          </cell>
          <cell r="AD608">
            <v>500</v>
          </cell>
        </row>
        <row r="609">
          <cell r="C609">
            <v>500.37</v>
          </cell>
          <cell r="D609">
            <v>500.37</v>
          </cell>
          <cell r="E609">
            <v>500.37</v>
          </cell>
          <cell r="F609">
            <v>500.37</v>
          </cell>
          <cell r="G609">
            <v>500.37</v>
          </cell>
          <cell r="H609">
            <v>500.37</v>
          </cell>
          <cell r="I609">
            <v>500.37</v>
          </cell>
          <cell r="J609">
            <v>500.37</v>
          </cell>
          <cell r="K609">
            <v>500.37</v>
          </cell>
          <cell r="L609">
            <v>500.37</v>
          </cell>
          <cell r="M609">
            <v>500.37</v>
          </cell>
          <cell r="N609">
            <v>500.37</v>
          </cell>
          <cell r="S609">
            <v>500</v>
          </cell>
          <cell r="T609">
            <v>500</v>
          </cell>
          <cell r="U609">
            <v>500</v>
          </cell>
          <cell r="V609">
            <v>500</v>
          </cell>
          <cell r="W609">
            <v>500</v>
          </cell>
          <cell r="X609">
            <v>500</v>
          </cell>
          <cell r="Y609">
            <v>500</v>
          </cell>
          <cell r="Z609">
            <v>500</v>
          </cell>
          <cell r="AA609">
            <v>500</v>
          </cell>
          <cell r="AB609">
            <v>500</v>
          </cell>
          <cell r="AC609">
            <v>500</v>
          </cell>
          <cell r="AD609">
            <v>500</v>
          </cell>
        </row>
        <row r="610">
          <cell r="C610">
            <v>500.37</v>
          </cell>
          <cell r="D610">
            <v>500.37</v>
          </cell>
          <cell r="E610">
            <v>500.37</v>
          </cell>
          <cell r="F610">
            <v>500.37</v>
          </cell>
          <cell r="G610">
            <v>500.37</v>
          </cell>
          <cell r="H610">
            <v>500.37</v>
          </cell>
          <cell r="I610">
            <v>500.37</v>
          </cell>
          <cell r="J610">
            <v>500.37</v>
          </cell>
          <cell r="K610">
            <v>500.37</v>
          </cell>
          <cell r="L610">
            <v>500.37</v>
          </cell>
          <cell r="M610">
            <v>500.37</v>
          </cell>
          <cell r="N610">
            <v>500.37</v>
          </cell>
          <cell r="S610">
            <v>500</v>
          </cell>
          <cell r="T610">
            <v>500</v>
          </cell>
          <cell r="U610">
            <v>500</v>
          </cell>
          <cell r="V610">
            <v>500</v>
          </cell>
          <cell r="W610">
            <v>500</v>
          </cell>
          <cell r="X610">
            <v>500</v>
          </cell>
          <cell r="Y610">
            <v>500</v>
          </cell>
          <cell r="Z610">
            <v>500</v>
          </cell>
          <cell r="AA610">
            <v>500</v>
          </cell>
          <cell r="AB610">
            <v>500</v>
          </cell>
          <cell r="AC610">
            <v>500</v>
          </cell>
          <cell r="AD610">
            <v>500</v>
          </cell>
        </row>
        <row r="611">
          <cell r="C611">
            <v>500.37</v>
          </cell>
          <cell r="D611">
            <v>500.37</v>
          </cell>
          <cell r="E611">
            <v>500.37</v>
          </cell>
          <cell r="F611">
            <v>500.37</v>
          </cell>
          <cell r="G611">
            <v>500.37</v>
          </cell>
          <cell r="H611">
            <v>500.37</v>
          </cell>
          <cell r="I611">
            <v>500.37</v>
          </cell>
          <cell r="J611">
            <v>500.37</v>
          </cell>
          <cell r="K611">
            <v>500.37</v>
          </cell>
          <cell r="L611">
            <v>500.37</v>
          </cell>
          <cell r="M611">
            <v>500.37</v>
          </cell>
          <cell r="N611">
            <v>500.37</v>
          </cell>
          <cell r="S611">
            <v>500</v>
          </cell>
          <cell r="T611">
            <v>500</v>
          </cell>
          <cell r="U611">
            <v>500</v>
          </cell>
          <cell r="V611">
            <v>500</v>
          </cell>
          <cell r="W611">
            <v>500</v>
          </cell>
          <cell r="X611">
            <v>500</v>
          </cell>
          <cell r="Y611">
            <v>500</v>
          </cell>
          <cell r="Z611">
            <v>500</v>
          </cell>
          <cell r="AA611">
            <v>500</v>
          </cell>
          <cell r="AB611">
            <v>500</v>
          </cell>
          <cell r="AC611">
            <v>500</v>
          </cell>
          <cell r="AD611">
            <v>500</v>
          </cell>
        </row>
        <row r="612">
          <cell r="C612">
            <v>200.15</v>
          </cell>
          <cell r="D612">
            <v>200.15</v>
          </cell>
          <cell r="E612">
            <v>200.15</v>
          </cell>
          <cell r="F612">
            <v>200.15</v>
          </cell>
          <cell r="G612">
            <v>200.15</v>
          </cell>
          <cell r="H612">
            <v>200.15</v>
          </cell>
          <cell r="I612">
            <v>200.15</v>
          </cell>
          <cell r="J612">
            <v>200.15</v>
          </cell>
          <cell r="K612">
            <v>200.15</v>
          </cell>
          <cell r="L612">
            <v>200.15</v>
          </cell>
          <cell r="M612">
            <v>200.15</v>
          </cell>
          <cell r="N612">
            <v>200.15</v>
          </cell>
          <cell r="S612">
            <v>500</v>
          </cell>
          <cell r="T612">
            <v>200</v>
          </cell>
          <cell r="U612">
            <v>200</v>
          </cell>
          <cell r="V612">
            <v>200</v>
          </cell>
          <cell r="W612">
            <v>200</v>
          </cell>
          <cell r="X612">
            <v>200</v>
          </cell>
          <cell r="Y612">
            <v>200</v>
          </cell>
          <cell r="Z612">
            <v>200</v>
          </cell>
          <cell r="AA612">
            <v>200</v>
          </cell>
          <cell r="AB612">
            <v>200</v>
          </cell>
          <cell r="AC612">
            <v>200</v>
          </cell>
          <cell r="AD612">
            <v>200</v>
          </cell>
        </row>
        <row r="613">
          <cell r="C613">
            <v>200.15</v>
          </cell>
          <cell r="D613">
            <v>200.15</v>
          </cell>
          <cell r="E613">
            <v>200.15</v>
          </cell>
          <cell r="F613">
            <v>200.15</v>
          </cell>
          <cell r="G613">
            <v>200.15</v>
          </cell>
          <cell r="H613">
            <v>200.15</v>
          </cell>
          <cell r="I613">
            <v>200.15</v>
          </cell>
          <cell r="J613">
            <v>200.15</v>
          </cell>
          <cell r="K613">
            <v>200.15</v>
          </cell>
          <cell r="L613">
            <v>200.15</v>
          </cell>
          <cell r="M613">
            <v>200.15</v>
          </cell>
          <cell r="N613">
            <v>200.15</v>
          </cell>
          <cell r="S613">
            <v>200</v>
          </cell>
          <cell r="T613">
            <v>200</v>
          </cell>
          <cell r="U613">
            <v>200</v>
          </cell>
          <cell r="V613">
            <v>200</v>
          </cell>
          <cell r="W613">
            <v>200</v>
          </cell>
          <cell r="X613">
            <v>200</v>
          </cell>
          <cell r="Y613">
            <v>200</v>
          </cell>
          <cell r="Z613">
            <v>200</v>
          </cell>
          <cell r="AA613">
            <v>200</v>
          </cell>
          <cell r="AB613">
            <v>200</v>
          </cell>
          <cell r="AC613">
            <v>200</v>
          </cell>
          <cell r="AD613">
            <v>200</v>
          </cell>
        </row>
        <row r="614">
          <cell r="C614">
            <v>200.15</v>
          </cell>
          <cell r="D614">
            <v>200.15</v>
          </cell>
          <cell r="E614">
            <v>200.15</v>
          </cell>
          <cell r="F614">
            <v>200.15</v>
          </cell>
          <cell r="G614">
            <v>200.15</v>
          </cell>
          <cell r="H614">
            <v>200.15</v>
          </cell>
          <cell r="I614">
            <v>200.15</v>
          </cell>
          <cell r="J614">
            <v>200.15</v>
          </cell>
          <cell r="K614">
            <v>200.15</v>
          </cell>
          <cell r="L614">
            <v>200.15</v>
          </cell>
          <cell r="M614">
            <v>200.15</v>
          </cell>
          <cell r="N614">
            <v>200.15</v>
          </cell>
          <cell r="S614">
            <v>200</v>
          </cell>
          <cell r="T614">
            <v>200</v>
          </cell>
          <cell r="U614">
            <v>200</v>
          </cell>
          <cell r="V614">
            <v>200</v>
          </cell>
          <cell r="W614">
            <v>200</v>
          </cell>
          <cell r="X614">
            <v>200</v>
          </cell>
          <cell r="Y614">
            <v>200</v>
          </cell>
          <cell r="Z614">
            <v>200</v>
          </cell>
          <cell r="AA614">
            <v>200</v>
          </cell>
          <cell r="AB614">
            <v>200</v>
          </cell>
          <cell r="AC614">
            <v>200</v>
          </cell>
          <cell r="AD614">
            <v>200</v>
          </cell>
        </row>
        <row r="615">
          <cell r="C615">
            <v>200.15</v>
          </cell>
          <cell r="D615">
            <v>200.15</v>
          </cell>
          <cell r="E615">
            <v>200.15</v>
          </cell>
          <cell r="F615">
            <v>200.15</v>
          </cell>
          <cell r="G615">
            <v>200.15</v>
          </cell>
          <cell r="H615">
            <v>200.15</v>
          </cell>
          <cell r="I615">
            <v>200.15</v>
          </cell>
          <cell r="J615">
            <v>200.15</v>
          </cell>
          <cell r="K615">
            <v>200.15</v>
          </cell>
          <cell r="L615">
            <v>200.15</v>
          </cell>
          <cell r="M615">
            <v>200.15</v>
          </cell>
          <cell r="N615">
            <v>200.15</v>
          </cell>
          <cell r="S615">
            <v>200</v>
          </cell>
          <cell r="T615">
            <v>200</v>
          </cell>
          <cell r="U615">
            <v>200</v>
          </cell>
          <cell r="V615">
            <v>200</v>
          </cell>
          <cell r="W615">
            <v>200</v>
          </cell>
          <cell r="X615">
            <v>200</v>
          </cell>
          <cell r="Y615">
            <v>200</v>
          </cell>
          <cell r="Z615">
            <v>200</v>
          </cell>
          <cell r="AA615">
            <v>200</v>
          </cell>
          <cell r="AB615">
            <v>200</v>
          </cell>
          <cell r="AC615">
            <v>200</v>
          </cell>
          <cell r="AD615">
            <v>200</v>
          </cell>
        </row>
        <row r="616">
          <cell r="C616">
            <v>200.15</v>
          </cell>
          <cell r="D616">
            <v>200.15</v>
          </cell>
          <cell r="E616">
            <v>200.15</v>
          </cell>
          <cell r="F616">
            <v>200.15</v>
          </cell>
          <cell r="G616">
            <v>200.15</v>
          </cell>
          <cell r="H616">
            <v>200.15</v>
          </cell>
          <cell r="I616">
            <v>200.15</v>
          </cell>
          <cell r="J616">
            <v>200.15</v>
          </cell>
          <cell r="K616">
            <v>200.15</v>
          </cell>
          <cell r="L616">
            <v>200.15</v>
          </cell>
          <cell r="M616">
            <v>200.15</v>
          </cell>
          <cell r="N616">
            <v>200.15</v>
          </cell>
          <cell r="S616">
            <v>200</v>
          </cell>
          <cell r="T616">
            <v>200</v>
          </cell>
          <cell r="U616">
            <v>200</v>
          </cell>
          <cell r="V616">
            <v>200</v>
          </cell>
          <cell r="W616">
            <v>200</v>
          </cell>
          <cell r="X616">
            <v>200</v>
          </cell>
          <cell r="Y616">
            <v>200</v>
          </cell>
          <cell r="Z616">
            <v>200</v>
          </cell>
          <cell r="AA616">
            <v>200</v>
          </cell>
          <cell r="AB616">
            <v>200</v>
          </cell>
          <cell r="AC616">
            <v>200</v>
          </cell>
          <cell r="AD616">
            <v>200</v>
          </cell>
        </row>
        <row r="617">
          <cell r="C617">
            <v>200.15</v>
          </cell>
          <cell r="D617">
            <v>200.15</v>
          </cell>
          <cell r="E617">
            <v>200.15</v>
          </cell>
          <cell r="F617">
            <v>200.15</v>
          </cell>
          <cell r="G617">
            <v>200.15</v>
          </cell>
          <cell r="H617">
            <v>200.15</v>
          </cell>
          <cell r="I617">
            <v>200.15</v>
          </cell>
          <cell r="J617">
            <v>200.15</v>
          </cell>
          <cell r="K617">
            <v>200.15</v>
          </cell>
          <cell r="L617">
            <v>200.15</v>
          </cell>
          <cell r="M617">
            <v>200.15</v>
          </cell>
          <cell r="N617">
            <v>200.15</v>
          </cell>
          <cell r="S617">
            <v>200</v>
          </cell>
          <cell r="T617">
            <v>200</v>
          </cell>
          <cell r="U617">
            <v>200</v>
          </cell>
          <cell r="V617">
            <v>200</v>
          </cell>
          <cell r="W617">
            <v>200</v>
          </cell>
          <cell r="X617">
            <v>200</v>
          </cell>
          <cell r="Y617">
            <v>200</v>
          </cell>
          <cell r="Z617">
            <v>200</v>
          </cell>
          <cell r="AA617">
            <v>200</v>
          </cell>
          <cell r="AB617">
            <v>200</v>
          </cell>
          <cell r="AC617">
            <v>200</v>
          </cell>
          <cell r="AD617">
            <v>200</v>
          </cell>
        </row>
        <row r="618">
          <cell r="C618">
            <v>200.15</v>
          </cell>
          <cell r="D618">
            <v>200.15</v>
          </cell>
          <cell r="E618">
            <v>200.15</v>
          </cell>
          <cell r="F618">
            <v>200.15</v>
          </cell>
          <cell r="G618">
            <v>200.15</v>
          </cell>
          <cell r="H618">
            <v>200.15</v>
          </cell>
          <cell r="I618">
            <v>200.15</v>
          </cell>
          <cell r="J618">
            <v>200.15</v>
          </cell>
          <cell r="K618">
            <v>200.15</v>
          </cell>
          <cell r="L618">
            <v>200.15</v>
          </cell>
          <cell r="M618">
            <v>200.15</v>
          </cell>
          <cell r="N618">
            <v>200.15</v>
          </cell>
          <cell r="S618">
            <v>200</v>
          </cell>
          <cell r="T618">
            <v>200</v>
          </cell>
          <cell r="U618">
            <v>200</v>
          </cell>
          <cell r="V618">
            <v>200</v>
          </cell>
          <cell r="W618">
            <v>200</v>
          </cell>
          <cell r="X618">
            <v>200</v>
          </cell>
          <cell r="Y618">
            <v>200</v>
          </cell>
          <cell r="Z618">
            <v>200</v>
          </cell>
          <cell r="AA618">
            <v>200</v>
          </cell>
          <cell r="AB618">
            <v>200</v>
          </cell>
          <cell r="AC618">
            <v>200</v>
          </cell>
          <cell r="AD618">
            <v>200</v>
          </cell>
        </row>
        <row r="619">
          <cell r="C619">
            <v>200.15</v>
          </cell>
          <cell r="D619">
            <v>200.15</v>
          </cell>
          <cell r="E619">
            <v>200.15</v>
          </cell>
          <cell r="F619">
            <v>200.15</v>
          </cell>
          <cell r="G619">
            <v>200.15</v>
          </cell>
          <cell r="H619">
            <v>200.15</v>
          </cell>
          <cell r="I619">
            <v>200.15</v>
          </cell>
          <cell r="J619">
            <v>200.15</v>
          </cell>
          <cell r="K619">
            <v>200.15</v>
          </cell>
          <cell r="L619">
            <v>200.15</v>
          </cell>
          <cell r="M619">
            <v>200.15</v>
          </cell>
          <cell r="N619">
            <v>200.15</v>
          </cell>
          <cell r="S619">
            <v>200</v>
          </cell>
          <cell r="T619">
            <v>200</v>
          </cell>
          <cell r="U619">
            <v>200</v>
          </cell>
          <cell r="V619">
            <v>200</v>
          </cell>
          <cell r="W619">
            <v>200</v>
          </cell>
          <cell r="X619">
            <v>200</v>
          </cell>
          <cell r="Y619">
            <v>200</v>
          </cell>
          <cell r="Z619">
            <v>200</v>
          </cell>
          <cell r="AA619">
            <v>200</v>
          </cell>
          <cell r="AB619">
            <v>200</v>
          </cell>
          <cell r="AC619">
            <v>200</v>
          </cell>
          <cell r="AD619">
            <v>200</v>
          </cell>
        </row>
        <row r="620">
          <cell r="C620">
            <v>200.15</v>
          </cell>
          <cell r="D620">
            <v>200.15</v>
          </cell>
          <cell r="E620">
            <v>200.15</v>
          </cell>
          <cell r="F620">
            <v>200.15</v>
          </cell>
          <cell r="G620">
            <v>200.15</v>
          </cell>
          <cell r="H620">
            <v>200.15</v>
          </cell>
          <cell r="I620">
            <v>200.15</v>
          </cell>
          <cell r="J620">
            <v>200.15</v>
          </cell>
          <cell r="K620">
            <v>200.15</v>
          </cell>
          <cell r="L620">
            <v>200.15</v>
          </cell>
          <cell r="M620">
            <v>200.15</v>
          </cell>
          <cell r="N620">
            <v>200.15</v>
          </cell>
          <cell r="S620">
            <v>200</v>
          </cell>
          <cell r="T620">
            <v>200</v>
          </cell>
          <cell r="U620">
            <v>200</v>
          </cell>
          <cell r="V620">
            <v>200</v>
          </cell>
          <cell r="W620">
            <v>200</v>
          </cell>
          <cell r="X620">
            <v>200</v>
          </cell>
          <cell r="Y620">
            <v>200</v>
          </cell>
          <cell r="Z620">
            <v>200</v>
          </cell>
          <cell r="AA620">
            <v>200</v>
          </cell>
          <cell r="AB620">
            <v>200</v>
          </cell>
          <cell r="AC620">
            <v>200</v>
          </cell>
          <cell r="AD620">
            <v>200</v>
          </cell>
        </row>
        <row r="621">
          <cell r="C621">
            <v>200.15</v>
          </cell>
          <cell r="D621">
            <v>200.15</v>
          </cell>
          <cell r="E621">
            <v>200.15</v>
          </cell>
          <cell r="F621">
            <v>200.15</v>
          </cell>
          <cell r="G621">
            <v>200.15</v>
          </cell>
          <cell r="H621">
            <v>200.15</v>
          </cell>
          <cell r="I621">
            <v>200.15</v>
          </cell>
          <cell r="J621">
            <v>200.15</v>
          </cell>
          <cell r="K621">
            <v>200.15</v>
          </cell>
          <cell r="L621">
            <v>200.15</v>
          </cell>
          <cell r="M621">
            <v>200.15</v>
          </cell>
          <cell r="N621">
            <v>200.15</v>
          </cell>
          <cell r="S621">
            <v>200</v>
          </cell>
          <cell r="T621">
            <v>200</v>
          </cell>
          <cell r="U621">
            <v>200</v>
          </cell>
          <cell r="V621">
            <v>200</v>
          </cell>
          <cell r="W621">
            <v>200</v>
          </cell>
          <cell r="X621">
            <v>200</v>
          </cell>
          <cell r="Y621">
            <v>200</v>
          </cell>
          <cell r="Z621">
            <v>200</v>
          </cell>
          <cell r="AA621">
            <v>200</v>
          </cell>
          <cell r="AB621">
            <v>200</v>
          </cell>
          <cell r="AC621">
            <v>200</v>
          </cell>
          <cell r="AD621">
            <v>200</v>
          </cell>
        </row>
        <row r="622">
          <cell r="C622">
            <v>200.15</v>
          </cell>
          <cell r="D622">
            <v>200.15</v>
          </cell>
          <cell r="E622">
            <v>200.15</v>
          </cell>
          <cell r="F622">
            <v>200.15</v>
          </cell>
          <cell r="G622">
            <v>200.15</v>
          </cell>
          <cell r="H622">
            <v>200.15</v>
          </cell>
          <cell r="I622">
            <v>200.15</v>
          </cell>
          <cell r="J622">
            <v>200.15</v>
          </cell>
          <cell r="K622">
            <v>200.15</v>
          </cell>
          <cell r="L622">
            <v>200.15</v>
          </cell>
          <cell r="M622">
            <v>200.15</v>
          </cell>
          <cell r="N622">
            <v>200.15</v>
          </cell>
          <cell r="S622">
            <v>200</v>
          </cell>
          <cell r="T622">
            <v>200</v>
          </cell>
          <cell r="U622">
            <v>200</v>
          </cell>
          <cell r="V622">
            <v>200</v>
          </cell>
          <cell r="W622">
            <v>200</v>
          </cell>
          <cell r="X622">
            <v>200</v>
          </cell>
          <cell r="Y622">
            <v>200</v>
          </cell>
          <cell r="Z622">
            <v>200</v>
          </cell>
          <cell r="AA622">
            <v>200</v>
          </cell>
          <cell r="AB622">
            <v>200</v>
          </cell>
          <cell r="AC622">
            <v>200</v>
          </cell>
          <cell r="AD622">
            <v>200</v>
          </cell>
        </row>
        <row r="623">
          <cell r="C623">
            <v>200.15</v>
          </cell>
          <cell r="D623">
            <v>200.15</v>
          </cell>
          <cell r="E623">
            <v>200.15</v>
          </cell>
          <cell r="F623">
            <v>200.15</v>
          </cell>
          <cell r="G623">
            <v>200.15</v>
          </cell>
          <cell r="H623">
            <v>200.15</v>
          </cell>
          <cell r="I623">
            <v>200.15</v>
          </cell>
          <cell r="J623">
            <v>200.15</v>
          </cell>
          <cell r="K623">
            <v>200.15</v>
          </cell>
          <cell r="L623">
            <v>200.15</v>
          </cell>
          <cell r="M623">
            <v>200.15</v>
          </cell>
          <cell r="N623">
            <v>200.15</v>
          </cell>
          <cell r="S623">
            <v>200</v>
          </cell>
          <cell r="T623">
            <v>200</v>
          </cell>
          <cell r="U623">
            <v>200</v>
          </cell>
          <cell r="V623">
            <v>200</v>
          </cell>
          <cell r="W623">
            <v>200</v>
          </cell>
          <cell r="X623">
            <v>200</v>
          </cell>
          <cell r="Y623">
            <v>200</v>
          </cell>
          <cell r="Z623">
            <v>200</v>
          </cell>
          <cell r="AA623">
            <v>200</v>
          </cell>
          <cell r="AB623">
            <v>200</v>
          </cell>
          <cell r="AC623">
            <v>200</v>
          </cell>
          <cell r="AD623">
            <v>200</v>
          </cell>
        </row>
        <row r="624">
          <cell r="C624">
            <v>200.15</v>
          </cell>
          <cell r="D624">
            <v>200.15</v>
          </cell>
          <cell r="E624">
            <v>200.15</v>
          </cell>
          <cell r="F624">
            <v>200.15</v>
          </cell>
          <cell r="G624">
            <v>200.15</v>
          </cell>
          <cell r="H624">
            <v>200.15</v>
          </cell>
          <cell r="I624">
            <v>200.15</v>
          </cell>
          <cell r="J624">
            <v>200.15</v>
          </cell>
          <cell r="K624">
            <v>200.15</v>
          </cell>
          <cell r="L624">
            <v>200.15</v>
          </cell>
          <cell r="M624">
            <v>200.15</v>
          </cell>
          <cell r="N624">
            <v>200.15</v>
          </cell>
          <cell r="S624">
            <v>200</v>
          </cell>
          <cell r="T624">
            <v>200</v>
          </cell>
          <cell r="U624">
            <v>200</v>
          </cell>
          <cell r="V624">
            <v>200</v>
          </cell>
          <cell r="W624">
            <v>200</v>
          </cell>
          <cell r="X624">
            <v>200</v>
          </cell>
          <cell r="Y624">
            <v>200</v>
          </cell>
          <cell r="Z624">
            <v>200</v>
          </cell>
          <cell r="AA624">
            <v>200</v>
          </cell>
          <cell r="AB624">
            <v>200</v>
          </cell>
          <cell r="AC624">
            <v>200</v>
          </cell>
          <cell r="AD624">
            <v>200</v>
          </cell>
        </row>
        <row r="625">
          <cell r="C625">
            <v>200.15</v>
          </cell>
          <cell r="D625">
            <v>200.15</v>
          </cell>
          <cell r="E625">
            <v>200.15</v>
          </cell>
          <cell r="F625">
            <v>200.15</v>
          </cell>
          <cell r="G625">
            <v>200.15</v>
          </cell>
          <cell r="H625">
            <v>200.15</v>
          </cell>
          <cell r="I625">
            <v>200.15</v>
          </cell>
          <cell r="J625">
            <v>200.15</v>
          </cell>
          <cell r="K625">
            <v>200.15</v>
          </cell>
          <cell r="L625">
            <v>200.15</v>
          </cell>
          <cell r="M625">
            <v>200.15</v>
          </cell>
          <cell r="N625">
            <v>200.15</v>
          </cell>
          <cell r="S625">
            <v>200</v>
          </cell>
          <cell r="T625">
            <v>200</v>
          </cell>
          <cell r="U625">
            <v>200</v>
          </cell>
          <cell r="V625">
            <v>200</v>
          </cell>
          <cell r="W625">
            <v>200</v>
          </cell>
          <cell r="X625">
            <v>200</v>
          </cell>
          <cell r="Y625">
            <v>200</v>
          </cell>
          <cell r="Z625">
            <v>200</v>
          </cell>
          <cell r="AA625">
            <v>200</v>
          </cell>
          <cell r="AB625">
            <v>200</v>
          </cell>
          <cell r="AC625">
            <v>200</v>
          </cell>
          <cell r="AD625">
            <v>200</v>
          </cell>
        </row>
        <row r="626">
          <cell r="C626">
            <v>200.15</v>
          </cell>
          <cell r="D626">
            <v>200.15</v>
          </cell>
          <cell r="E626">
            <v>200.15</v>
          </cell>
          <cell r="F626">
            <v>200.15</v>
          </cell>
          <cell r="G626">
            <v>200.15</v>
          </cell>
          <cell r="H626">
            <v>200.15</v>
          </cell>
          <cell r="I626">
            <v>200.15</v>
          </cell>
          <cell r="J626">
            <v>200.15</v>
          </cell>
          <cell r="K626">
            <v>200.15</v>
          </cell>
          <cell r="L626">
            <v>200.15</v>
          </cell>
          <cell r="M626">
            <v>200.15</v>
          </cell>
          <cell r="N626">
            <v>200.15</v>
          </cell>
          <cell r="S626">
            <v>200</v>
          </cell>
          <cell r="T626">
            <v>200</v>
          </cell>
          <cell r="U626">
            <v>200</v>
          </cell>
          <cell r="V626">
            <v>200</v>
          </cell>
          <cell r="W626">
            <v>200</v>
          </cell>
          <cell r="X626">
            <v>200</v>
          </cell>
          <cell r="Y626">
            <v>200</v>
          </cell>
          <cell r="Z626">
            <v>200</v>
          </cell>
          <cell r="AA626">
            <v>200</v>
          </cell>
          <cell r="AB626">
            <v>200</v>
          </cell>
          <cell r="AC626">
            <v>200</v>
          </cell>
          <cell r="AD626">
            <v>200</v>
          </cell>
        </row>
        <row r="627">
          <cell r="C627">
            <v>200.15</v>
          </cell>
          <cell r="D627">
            <v>200.15</v>
          </cell>
          <cell r="E627">
            <v>200.15</v>
          </cell>
          <cell r="F627">
            <v>200.15</v>
          </cell>
          <cell r="G627">
            <v>200.15</v>
          </cell>
          <cell r="H627">
            <v>200.15</v>
          </cell>
          <cell r="I627">
            <v>200.15</v>
          </cell>
          <cell r="J627">
            <v>200.15</v>
          </cell>
          <cell r="K627">
            <v>200.15</v>
          </cell>
          <cell r="L627">
            <v>200.15</v>
          </cell>
          <cell r="M627">
            <v>200.15</v>
          </cell>
          <cell r="N627">
            <v>200.15</v>
          </cell>
          <cell r="S627">
            <v>200</v>
          </cell>
          <cell r="T627">
            <v>200</v>
          </cell>
          <cell r="U627">
            <v>200</v>
          </cell>
          <cell r="V627">
            <v>200</v>
          </cell>
          <cell r="W627">
            <v>200</v>
          </cell>
          <cell r="X627">
            <v>200</v>
          </cell>
          <cell r="Y627">
            <v>200</v>
          </cell>
          <cell r="Z627">
            <v>200</v>
          </cell>
          <cell r="AA627">
            <v>200</v>
          </cell>
          <cell r="AB627">
            <v>200</v>
          </cell>
          <cell r="AC627">
            <v>200</v>
          </cell>
          <cell r="AD627">
            <v>200</v>
          </cell>
        </row>
        <row r="628">
          <cell r="C628">
            <v>200.15</v>
          </cell>
          <cell r="D628">
            <v>200.15</v>
          </cell>
          <cell r="E628">
            <v>200.15</v>
          </cell>
          <cell r="F628">
            <v>200.15</v>
          </cell>
          <cell r="G628">
            <v>200.15</v>
          </cell>
          <cell r="H628">
            <v>200.15</v>
          </cell>
          <cell r="I628">
            <v>200.15</v>
          </cell>
          <cell r="J628">
            <v>200.15</v>
          </cell>
          <cell r="K628">
            <v>200.15</v>
          </cell>
          <cell r="L628">
            <v>200.15</v>
          </cell>
          <cell r="M628">
            <v>200.15</v>
          </cell>
          <cell r="N628">
            <v>200.15</v>
          </cell>
          <cell r="S628">
            <v>200</v>
          </cell>
          <cell r="T628">
            <v>200</v>
          </cell>
          <cell r="U628">
            <v>200</v>
          </cell>
          <cell r="V628">
            <v>200</v>
          </cell>
          <cell r="W628">
            <v>200</v>
          </cell>
          <cell r="X628">
            <v>200</v>
          </cell>
          <cell r="Y628">
            <v>200</v>
          </cell>
          <cell r="Z628">
            <v>200</v>
          </cell>
          <cell r="AA628">
            <v>200</v>
          </cell>
          <cell r="AB628">
            <v>200</v>
          </cell>
          <cell r="AC628">
            <v>200</v>
          </cell>
          <cell r="AD628">
            <v>200</v>
          </cell>
        </row>
        <row r="629">
          <cell r="C629">
            <v>200.15</v>
          </cell>
          <cell r="D629">
            <v>200.15</v>
          </cell>
          <cell r="E629">
            <v>200.15</v>
          </cell>
          <cell r="F629">
            <v>200.15</v>
          </cell>
          <cell r="G629">
            <v>200.15</v>
          </cell>
          <cell r="H629">
            <v>200.15</v>
          </cell>
          <cell r="I629">
            <v>200.15</v>
          </cell>
          <cell r="J629">
            <v>200.15</v>
          </cell>
          <cell r="K629">
            <v>200.15</v>
          </cell>
          <cell r="L629">
            <v>200.15</v>
          </cell>
          <cell r="M629">
            <v>200.15</v>
          </cell>
          <cell r="N629">
            <v>200.15</v>
          </cell>
          <cell r="S629">
            <v>200</v>
          </cell>
          <cell r="T629">
            <v>200</v>
          </cell>
          <cell r="U629">
            <v>200</v>
          </cell>
          <cell r="V629">
            <v>200</v>
          </cell>
          <cell r="W629">
            <v>200</v>
          </cell>
          <cell r="X629">
            <v>200</v>
          </cell>
          <cell r="Y629">
            <v>200</v>
          </cell>
          <cell r="Z629">
            <v>200</v>
          </cell>
          <cell r="AA629">
            <v>200</v>
          </cell>
          <cell r="AB629">
            <v>200</v>
          </cell>
          <cell r="AC629">
            <v>200</v>
          </cell>
          <cell r="AD629">
            <v>200</v>
          </cell>
        </row>
        <row r="630">
          <cell r="S630">
            <v>200</v>
          </cell>
        </row>
        <row r="642">
          <cell r="C642">
            <v>15.01</v>
          </cell>
          <cell r="D642">
            <v>15.01</v>
          </cell>
          <cell r="E642">
            <v>15.01</v>
          </cell>
          <cell r="F642">
            <v>15.01</v>
          </cell>
          <cell r="G642">
            <v>15.01</v>
          </cell>
          <cell r="H642">
            <v>15.01</v>
          </cell>
          <cell r="I642">
            <v>15.01</v>
          </cell>
          <cell r="J642">
            <v>15.01</v>
          </cell>
          <cell r="K642">
            <v>15.01</v>
          </cell>
          <cell r="L642">
            <v>15.01</v>
          </cell>
          <cell r="M642">
            <v>15.01</v>
          </cell>
          <cell r="N642">
            <v>15.01</v>
          </cell>
          <cell r="S642">
            <v>14.75</v>
          </cell>
          <cell r="T642">
            <v>14.75</v>
          </cell>
          <cell r="U642">
            <v>14.75</v>
          </cell>
          <cell r="V642">
            <v>14.75</v>
          </cell>
          <cell r="W642">
            <v>14.75</v>
          </cell>
          <cell r="X642">
            <v>14.75</v>
          </cell>
          <cell r="Y642">
            <v>14.75</v>
          </cell>
          <cell r="Z642">
            <v>14.75</v>
          </cell>
          <cell r="AA642">
            <v>14.75</v>
          </cell>
          <cell r="AB642">
            <v>14.75</v>
          </cell>
          <cell r="AC642">
            <v>14.75</v>
          </cell>
          <cell r="AD642">
            <v>14.75</v>
          </cell>
        </row>
        <row r="643">
          <cell r="S643">
            <v>14.75</v>
          </cell>
          <cell r="T643">
            <v>14.75</v>
          </cell>
        </row>
        <row r="762">
          <cell r="C762">
            <v>25.02</v>
          </cell>
          <cell r="D762">
            <v>25.02</v>
          </cell>
          <cell r="E762">
            <v>25.02</v>
          </cell>
          <cell r="F762">
            <v>25.02</v>
          </cell>
          <cell r="G762">
            <v>25.02</v>
          </cell>
          <cell r="H762">
            <v>25.02</v>
          </cell>
          <cell r="I762">
            <v>25.02</v>
          </cell>
          <cell r="J762">
            <v>25.02</v>
          </cell>
          <cell r="K762">
            <v>25.02</v>
          </cell>
          <cell r="L762">
            <v>25.02</v>
          </cell>
          <cell r="M762">
            <v>25.02</v>
          </cell>
          <cell r="N762">
            <v>25.02</v>
          </cell>
          <cell r="S762">
            <v>25</v>
          </cell>
          <cell r="T762">
            <v>25</v>
          </cell>
          <cell r="U762">
            <v>25</v>
          </cell>
          <cell r="V762">
            <v>25</v>
          </cell>
          <cell r="W762">
            <v>25</v>
          </cell>
          <cell r="X762">
            <v>25</v>
          </cell>
          <cell r="Y762">
            <v>25</v>
          </cell>
          <cell r="Z762">
            <v>25</v>
          </cell>
          <cell r="AA762">
            <v>25</v>
          </cell>
          <cell r="AB762">
            <v>25</v>
          </cell>
          <cell r="AC762">
            <v>25</v>
          </cell>
          <cell r="AD762">
            <v>25</v>
          </cell>
        </row>
        <row r="763">
          <cell r="C763">
            <v>25.02</v>
          </cell>
          <cell r="D763">
            <v>25.02</v>
          </cell>
          <cell r="E763">
            <v>25.02</v>
          </cell>
          <cell r="F763">
            <v>25.02</v>
          </cell>
          <cell r="G763">
            <v>25.02</v>
          </cell>
          <cell r="H763">
            <v>25.02</v>
          </cell>
          <cell r="I763">
            <v>25.02</v>
          </cell>
          <cell r="J763">
            <v>25.02</v>
          </cell>
          <cell r="K763">
            <v>25.02</v>
          </cell>
          <cell r="L763">
            <v>25.02</v>
          </cell>
          <cell r="M763">
            <v>25.02</v>
          </cell>
          <cell r="N763">
            <v>25.02</v>
          </cell>
          <cell r="S763">
            <v>25</v>
          </cell>
          <cell r="T763">
            <v>25</v>
          </cell>
          <cell r="U763">
            <v>25</v>
          </cell>
          <cell r="V763">
            <v>25</v>
          </cell>
          <cell r="W763">
            <v>25</v>
          </cell>
          <cell r="X763">
            <v>25</v>
          </cell>
          <cell r="Y763">
            <v>25</v>
          </cell>
          <cell r="Z763">
            <v>25</v>
          </cell>
          <cell r="AA763">
            <v>25</v>
          </cell>
          <cell r="AB763">
            <v>25</v>
          </cell>
          <cell r="AC763">
            <v>25</v>
          </cell>
          <cell r="AD763">
            <v>25</v>
          </cell>
        </row>
        <row r="764">
          <cell r="C764">
            <v>25.02</v>
          </cell>
          <cell r="D764">
            <v>25.02</v>
          </cell>
          <cell r="E764">
            <v>25.02</v>
          </cell>
          <cell r="F764">
            <v>25.02</v>
          </cell>
          <cell r="G764">
            <v>25.02</v>
          </cell>
          <cell r="H764">
            <v>25.02</v>
          </cell>
          <cell r="I764">
            <v>25.02</v>
          </cell>
          <cell r="J764">
            <v>25.02</v>
          </cell>
          <cell r="K764">
            <v>25.02</v>
          </cell>
          <cell r="L764">
            <v>25.02</v>
          </cell>
          <cell r="M764">
            <v>25.02</v>
          </cell>
          <cell r="N764">
            <v>25.02</v>
          </cell>
          <cell r="S764">
            <v>25</v>
          </cell>
          <cell r="T764">
            <v>25</v>
          </cell>
          <cell r="U764">
            <v>25</v>
          </cell>
          <cell r="V764">
            <v>25</v>
          </cell>
          <cell r="W764">
            <v>25</v>
          </cell>
          <cell r="X764">
            <v>25</v>
          </cell>
          <cell r="Y764">
            <v>25</v>
          </cell>
          <cell r="Z764">
            <v>25</v>
          </cell>
          <cell r="AA764">
            <v>25</v>
          </cell>
          <cell r="AB764">
            <v>25</v>
          </cell>
          <cell r="AC764">
            <v>25</v>
          </cell>
          <cell r="AD764">
            <v>25</v>
          </cell>
        </row>
        <row r="765">
          <cell r="C765">
            <v>25.02</v>
          </cell>
          <cell r="D765">
            <v>25.02</v>
          </cell>
          <cell r="E765">
            <v>25.02</v>
          </cell>
          <cell r="F765">
            <v>25.02</v>
          </cell>
          <cell r="G765">
            <v>25.02</v>
          </cell>
          <cell r="H765">
            <v>25.02</v>
          </cell>
          <cell r="I765">
            <v>25.02</v>
          </cell>
          <cell r="J765">
            <v>25.02</v>
          </cell>
          <cell r="K765">
            <v>25.02</v>
          </cell>
          <cell r="L765">
            <v>25.02</v>
          </cell>
          <cell r="M765">
            <v>25.02</v>
          </cell>
          <cell r="N765">
            <v>25.02</v>
          </cell>
          <cell r="S765">
            <v>25</v>
          </cell>
          <cell r="T765">
            <v>25</v>
          </cell>
          <cell r="U765">
            <v>25</v>
          </cell>
          <cell r="V765">
            <v>25</v>
          </cell>
          <cell r="W765">
            <v>25</v>
          </cell>
          <cell r="X765">
            <v>25</v>
          </cell>
          <cell r="Y765">
            <v>25</v>
          </cell>
          <cell r="Z765">
            <v>25</v>
          </cell>
          <cell r="AA765">
            <v>25</v>
          </cell>
          <cell r="AB765">
            <v>25</v>
          </cell>
          <cell r="AC765">
            <v>25</v>
          </cell>
          <cell r="AD765">
            <v>25</v>
          </cell>
        </row>
        <row r="766">
          <cell r="C766">
            <v>25.02</v>
          </cell>
          <cell r="D766">
            <v>25.02</v>
          </cell>
          <cell r="E766">
            <v>25.02</v>
          </cell>
          <cell r="F766">
            <v>25.02</v>
          </cell>
          <cell r="G766">
            <v>25.02</v>
          </cell>
          <cell r="H766">
            <v>25.02</v>
          </cell>
          <cell r="I766">
            <v>25.02</v>
          </cell>
          <cell r="J766">
            <v>25.02</v>
          </cell>
          <cell r="K766">
            <v>25.02</v>
          </cell>
          <cell r="L766">
            <v>25.02</v>
          </cell>
          <cell r="M766">
            <v>25.02</v>
          </cell>
          <cell r="N766">
            <v>25.02</v>
          </cell>
          <cell r="S766">
            <v>25</v>
          </cell>
          <cell r="T766">
            <v>25</v>
          </cell>
          <cell r="U766">
            <v>25</v>
          </cell>
          <cell r="V766">
            <v>25</v>
          </cell>
          <cell r="W766">
            <v>25</v>
          </cell>
          <cell r="X766">
            <v>25</v>
          </cell>
          <cell r="Y766">
            <v>25</v>
          </cell>
          <cell r="Z766">
            <v>25</v>
          </cell>
          <cell r="AA766">
            <v>25</v>
          </cell>
          <cell r="AB766">
            <v>25</v>
          </cell>
          <cell r="AC766">
            <v>25</v>
          </cell>
          <cell r="AD766">
            <v>25</v>
          </cell>
        </row>
        <row r="767">
          <cell r="C767">
            <v>25.02</v>
          </cell>
          <cell r="D767">
            <v>25.02</v>
          </cell>
          <cell r="E767">
            <v>25.02</v>
          </cell>
          <cell r="F767">
            <v>25.02</v>
          </cell>
          <cell r="G767">
            <v>25.02</v>
          </cell>
          <cell r="H767">
            <v>25.02</v>
          </cell>
          <cell r="I767">
            <v>25.02</v>
          </cell>
          <cell r="J767">
            <v>25.02</v>
          </cell>
          <cell r="K767">
            <v>25.02</v>
          </cell>
          <cell r="L767">
            <v>25.02</v>
          </cell>
          <cell r="M767">
            <v>25.02</v>
          </cell>
          <cell r="N767">
            <v>25.02</v>
          </cell>
          <cell r="S767">
            <v>25</v>
          </cell>
          <cell r="T767">
            <v>25</v>
          </cell>
          <cell r="U767">
            <v>25</v>
          </cell>
          <cell r="V767">
            <v>25</v>
          </cell>
          <cell r="W767">
            <v>25</v>
          </cell>
          <cell r="X767">
            <v>25</v>
          </cell>
          <cell r="Y767">
            <v>25</v>
          </cell>
          <cell r="Z767">
            <v>25</v>
          </cell>
          <cell r="AA767">
            <v>25</v>
          </cell>
          <cell r="AB767">
            <v>25</v>
          </cell>
          <cell r="AC767">
            <v>25</v>
          </cell>
          <cell r="AD767">
            <v>25</v>
          </cell>
        </row>
        <row r="768">
          <cell r="C768">
            <v>25.02</v>
          </cell>
          <cell r="D768">
            <v>25.02</v>
          </cell>
          <cell r="E768">
            <v>25.02</v>
          </cell>
          <cell r="F768">
            <v>25.02</v>
          </cell>
          <cell r="G768">
            <v>25.02</v>
          </cell>
          <cell r="H768">
            <v>25.02</v>
          </cell>
          <cell r="I768">
            <v>25.02</v>
          </cell>
          <cell r="J768">
            <v>25.02</v>
          </cell>
          <cell r="K768">
            <v>25.02</v>
          </cell>
          <cell r="L768">
            <v>25.02</v>
          </cell>
          <cell r="M768">
            <v>25.02</v>
          </cell>
          <cell r="N768">
            <v>25.02</v>
          </cell>
          <cell r="S768">
            <v>25</v>
          </cell>
          <cell r="T768">
            <v>25</v>
          </cell>
          <cell r="U768">
            <v>25</v>
          </cell>
          <cell r="V768">
            <v>25</v>
          </cell>
          <cell r="W768">
            <v>25</v>
          </cell>
          <cell r="X768">
            <v>25</v>
          </cell>
          <cell r="Y768">
            <v>25</v>
          </cell>
          <cell r="Z768">
            <v>25</v>
          </cell>
          <cell r="AA768">
            <v>25</v>
          </cell>
          <cell r="AB768">
            <v>25</v>
          </cell>
          <cell r="AC768">
            <v>25</v>
          </cell>
          <cell r="AD768">
            <v>25</v>
          </cell>
        </row>
        <row r="769">
          <cell r="C769">
            <v>25.02</v>
          </cell>
          <cell r="D769">
            <v>25.02</v>
          </cell>
          <cell r="E769">
            <v>25.02</v>
          </cell>
          <cell r="F769">
            <v>25.02</v>
          </cell>
          <cell r="G769">
            <v>25.02</v>
          </cell>
          <cell r="H769">
            <v>25.02</v>
          </cell>
          <cell r="I769">
            <v>25.02</v>
          </cell>
          <cell r="J769">
            <v>25.02</v>
          </cell>
          <cell r="K769">
            <v>25.02</v>
          </cell>
          <cell r="L769">
            <v>25.02</v>
          </cell>
          <cell r="M769">
            <v>25.02</v>
          </cell>
          <cell r="N769">
            <v>25.02</v>
          </cell>
          <cell r="S769">
            <v>25</v>
          </cell>
          <cell r="T769">
            <v>25</v>
          </cell>
          <cell r="U769">
            <v>25</v>
          </cell>
          <cell r="V769">
            <v>25</v>
          </cell>
          <cell r="W769">
            <v>25</v>
          </cell>
          <cell r="X769">
            <v>25</v>
          </cell>
          <cell r="Y769">
            <v>25</v>
          </cell>
          <cell r="Z769">
            <v>25</v>
          </cell>
          <cell r="AA769">
            <v>25</v>
          </cell>
          <cell r="AB769">
            <v>25</v>
          </cell>
          <cell r="AC769">
            <v>25</v>
          </cell>
          <cell r="AD769">
            <v>25</v>
          </cell>
        </row>
        <row r="770">
          <cell r="C770">
            <v>25.02</v>
          </cell>
          <cell r="D770">
            <v>25.02</v>
          </cell>
          <cell r="E770">
            <v>25.02</v>
          </cell>
          <cell r="F770">
            <v>25.02</v>
          </cell>
          <cell r="G770">
            <v>25.02</v>
          </cell>
          <cell r="H770">
            <v>25.02</v>
          </cell>
          <cell r="I770">
            <v>25.02</v>
          </cell>
          <cell r="J770">
            <v>25.02</v>
          </cell>
          <cell r="K770">
            <v>25.02</v>
          </cell>
          <cell r="L770">
            <v>25.02</v>
          </cell>
          <cell r="M770">
            <v>25.02</v>
          </cell>
          <cell r="N770">
            <v>25.02</v>
          </cell>
          <cell r="S770">
            <v>25</v>
          </cell>
          <cell r="T770">
            <v>25</v>
          </cell>
          <cell r="U770">
            <v>25</v>
          </cell>
          <cell r="V770">
            <v>25</v>
          </cell>
          <cell r="W770">
            <v>25</v>
          </cell>
          <cell r="X770">
            <v>25</v>
          </cell>
          <cell r="Y770">
            <v>25</v>
          </cell>
          <cell r="Z770">
            <v>25</v>
          </cell>
          <cell r="AA770">
            <v>25</v>
          </cell>
          <cell r="AB770">
            <v>25</v>
          </cell>
          <cell r="AC770">
            <v>25</v>
          </cell>
          <cell r="AD770">
            <v>25</v>
          </cell>
        </row>
        <row r="771">
          <cell r="C771">
            <v>25.02</v>
          </cell>
          <cell r="D771">
            <v>25.02</v>
          </cell>
          <cell r="E771">
            <v>25.02</v>
          </cell>
          <cell r="F771">
            <v>25.02</v>
          </cell>
          <cell r="G771">
            <v>25.02</v>
          </cell>
          <cell r="H771">
            <v>25.02</v>
          </cell>
          <cell r="I771">
            <v>25.02</v>
          </cell>
          <cell r="J771">
            <v>25.02</v>
          </cell>
          <cell r="K771">
            <v>25.02</v>
          </cell>
          <cell r="L771">
            <v>25.02</v>
          </cell>
          <cell r="M771">
            <v>25.02</v>
          </cell>
          <cell r="N771">
            <v>25.02</v>
          </cell>
          <cell r="S771">
            <v>25</v>
          </cell>
          <cell r="T771">
            <v>25</v>
          </cell>
          <cell r="U771">
            <v>25</v>
          </cell>
          <cell r="V771">
            <v>25</v>
          </cell>
          <cell r="W771">
            <v>25</v>
          </cell>
          <cell r="X771">
            <v>25</v>
          </cell>
          <cell r="Y771">
            <v>25</v>
          </cell>
          <cell r="Z771">
            <v>25</v>
          </cell>
          <cell r="AA771">
            <v>25</v>
          </cell>
          <cell r="AB771">
            <v>25</v>
          </cell>
          <cell r="AC771">
            <v>25</v>
          </cell>
          <cell r="AD771">
            <v>25</v>
          </cell>
        </row>
        <row r="772">
          <cell r="C772">
            <v>25.02</v>
          </cell>
          <cell r="D772">
            <v>25.02</v>
          </cell>
          <cell r="E772">
            <v>25.02</v>
          </cell>
          <cell r="F772">
            <v>25.02</v>
          </cell>
          <cell r="G772">
            <v>25.02</v>
          </cell>
          <cell r="H772">
            <v>25.02</v>
          </cell>
          <cell r="I772">
            <v>25.02</v>
          </cell>
          <cell r="J772">
            <v>25.02</v>
          </cell>
          <cell r="K772">
            <v>25.02</v>
          </cell>
          <cell r="L772">
            <v>25.02</v>
          </cell>
          <cell r="M772">
            <v>25.02</v>
          </cell>
          <cell r="N772">
            <v>25.02</v>
          </cell>
          <cell r="S772">
            <v>25</v>
          </cell>
          <cell r="T772">
            <v>25</v>
          </cell>
          <cell r="U772">
            <v>25</v>
          </cell>
          <cell r="V772">
            <v>25</v>
          </cell>
          <cell r="W772">
            <v>25</v>
          </cell>
          <cell r="X772">
            <v>25</v>
          </cell>
          <cell r="Y772">
            <v>25</v>
          </cell>
          <cell r="Z772">
            <v>25</v>
          </cell>
          <cell r="AA772">
            <v>25</v>
          </cell>
          <cell r="AB772">
            <v>25</v>
          </cell>
          <cell r="AC772">
            <v>25</v>
          </cell>
          <cell r="AD772">
            <v>25</v>
          </cell>
        </row>
        <row r="773">
          <cell r="C773">
            <v>25.02</v>
          </cell>
          <cell r="D773">
            <v>25.02</v>
          </cell>
          <cell r="E773">
            <v>25.02</v>
          </cell>
          <cell r="F773">
            <v>25.02</v>
          </cell>
          <cell r="G773">
            <v>25.02</v>
          </cell>
          <cell r="H773">
            <v>25.02</v>
          </cell>
          <cell r="I773">
            <v>25.02</v>
          </cell>
          <cell r="J773">
            <v>25.02</v>
          </cell>
          <cell r="K773">
            <v>25.02</v>
          </cell>
          <cell r="L773">
            <v>25.02</v>
          </cell>
          <cell r="M773">
            <v>25.02</v>
          </cell>
          <cell r="N773">
            <v>25.02</v>
          </cell>
          <cell r="S773">
            <v>25</v>
          </cell>
          <cell r="T773">
            <v>25</v>
          </cell>
          <cell r="U773">
            <v>25</v>
          </cell>
          <cell r="V773">
            <v>25</v>
          </cell>
          <cell r="W773">
            <v>25</v>
          </cell>
          <cell r="X773">
            <v>25</v>
          </cell>
          <cell r="Y773">
            <v>25</v>
          </cell>
          <cell r="Z773">
            <v>25</v>
          </cell>
          <cell r="AA773">
            <v>25</v>
          </cell>
          <cell r="AB773">
            <v>25</v>
          </cell>
          <cell r="AC773">
            <v>25</v>
          </cell>
          <cell r="AD773">
            <v>25</v>
          </cell>
        </row>
        <row r="774">
          <cell r="C774">
            <v>25.02</v>
          </cell>
          <cell r="D774">
            <v>25.02</v>
          </cell>
          <cell r="E774">
            <v>25.02</v>
          </cell>
          <cell r="F774">
            <v>25.02</v>
          </cell>
          <cell r="G774">
            <v>25.02</v>
          </cell>
          <cell r="H774">
            <v>25.02</v>
          </cell>
          <cell r="I774">
            <v>25.02</v>
          </cell>
          <cell r="J774">
            <v>25.02</v>
          </cell>
          <cell r="K774">
            <v>25.02</v>
          </cell>
          <cell r="L774">
            <v>25.02</v>
          </cell>
          <cell r="M774">
            <v>25.02</v>
          </cell>
          <cell r="N774">
            <v>25.02</v>
          </cell>
          <cell r="S774">
            <v>25</v>
          </cell>
          <cell r="T774">
            <v>25</v>
          </cell>
          <cell r="U774">
            <v>25</v>
          </cell>
          <cell r="V774">
            <v>25</v>
          </cell>
          <cell r="W774">
            <v>25</v>
          </cell>
          <cell r="X774">
            <v>25</v>
          </cell>
          <cell r="Y774">
            <v>25</v>
          </cell>
          <cell r="Z774">
            <v>25</v>
          </cell>
          <cell r="AA774">
            <v>25</v>
          </cell>
          <cell r="AB774">
            <v>25</v>
          </cell>
          <cell r="AC774">
            <v>25</v>
          </cell>
          <cell r="AD774">
            <v>25</v>
          </cell>
        </row>
        <row r="775">
          <cell r="C775">
            <v>25.02</v>
          </cell>
          <cell r="D775">
            <v>25.02</v>
          </cell>
          <cell r="E775">
            <v>25.02</v>
          </cell>
          <cell r="F775">
            <v>25.02</v>
          </cell>
          <cell r="G775">
            <v>25.02</v>
          </cell>
          <cell r="H775">
            <v>25.02</v>
          </cell>
          <cell r="I775">
            <v>25.02</v>
          </cell>
          <cell r="J775">
            <v>25.02</v>
          </cell>
          <cell r="K775">
            <v>25.02</v>
          </cell>
          <cell r="L775">
            <v>25.02</v>
          </cell>
          <cell r="M775">
            <v>25.02</v>
          </cell>
          <cell r="N775">
            <v>25.02</v>
          </cell>
          <cell r="S775">
            <v>25</v>
          </cell>
          <cell r="T775">
            <v>25</v>
          </cell>
          <cell r="U775">
            <v>25</v>
          </cell>
          <cell r="V775">
            <v>25</v>
          </cell>
          <cell r="W775">
            <v>25</v>
          </cell>
          <cell r="X775">
            <v>25</v>
          </cell>
          <cell r="Y775">
            <v>25</v>
          </cell>
          <cell r="Z775">
            <v>25</v>
          </cell>
          <cell r="AA775">
            <v>25</v>
          </cell>
          <cell r="AB775">
            <v>25</v>
          </cell>
          <cell r="AC775">
            <v>25</v>
          </cell>
          <cell r="AD775">
            <v>25</v>
          </cell>
        </row>
        <row r="776">
          <cell r="C776">
            <v>25.02</v>
          </cell>
          <cell r="D776">
            <v>25.02</v>
          </cell>
          <cell r="E776">
            <v>25.02</v>
          </cell>
          <cell r="F776">
            <v>25.02</v>
          </cell>
          <cell r="G776">
            <v>25.02</v>
          </cell>
          <cell r="H776">
            <v>25.02</v>
          </cell>
          <cell r="I776">
            <v>25.02</v>
          </cell>
          <cell r="J776">
            <v>25.02</v>
          </cell>
          <cell r="K776">
            <v>25.02</v>
          </cell>
          <cell r="L776">
            <v>25.02</v>
          </cell>
          <cell r="M776">
            <v>25.02</v>
          </cell>
          <cell r="N776">
            <v>25.02</v>
          </cell>
          <cell r="S776">
            <v>25</v>
          </cell>
          <cell r="T776">
            <v>25</v>
          </cell>
          <cell r="U776">
            <v>25</v>
          </cell>
          <cell r="V776">
            <v>25</v>
          </cell>
          <cell r="W776">
            <v>25</v>
          </cell>
          <cell r="X776">
            <v>25</v>
          </cell>
          <cell r="Y776">
            <v>25</v>
          </cell>
          <cell r="Z776">
            <v>25</v>
          </cell>
          <cell r="AA776">
            <v>25</v>
          </cell>
          <cell r="AB776">
            <v>25</v>
          </cell>
          <cell r="AC776">
            <v>25</v>
          </cell>
          <cell r="AD776">
            <v>25</v>
          </cell>
        </row>
        <row r="777">
          <cell r="C777">
            <v>25.02</v>
          </cell>
          <cell r="D777">
            <v>25.02</v>
          </cell>
          <cell r="E777">
            <v>25.02</v>
          </cell>
          <cell r="F777">
            <v>25.02</v>
          </cell>
          <cell r="G777">
            <v>25.02</v>
          </cell>
          <cell r="H777">
            <v>25.02</v>
          </cell>
          <cell r="I777">
            <v>25.02</v>
          </cell>
          <cell r="J777">
            <v>25.02</v>
          </cell>
          <cell r="K777">
            <v>25.02</v>
          </cell>
          <cell r="L777">
            <v>25.02</v>
          </cell>
          <cell r="M777">
            <v>25.02</v>
          </cell>
          <cell r="N777">
            <v>25.02</v>
          </cell>
          <cell r="S777">
            <v>25</v>
          </cell>
          <cell r="T777">
            <v>25</v>
          </cell>
          <cell r="U777">
            <v>25</v>
          </cell>
          <cell r="V777">
            <v>25</v>
          </cell>
          <cell r="W777">
            <v>25</v>
          </cell>
          <cell r="X777">
            <v>25</v>
          </cell>
          <cell r="Y777">
            <v>25</v>
          </cell>
          <cell r="Z777">
            <v>25</v>
          </cell>
          <cell r="AA777">
            <v>25</v>
          </cell>
          <cell r="AB777">
            <v>25</v>
          </cell>
          <cell r="AC777">
            <v>25</v>
          </cell>
          <cell r="AD777">
            <v>25</v>
          </cell>
        </row>
        <row r="778">
          <cell r="C778">
            <v>25.02</v>
          </cell>
          <cell r="D778">
            <v>25.02</v>
          </cell>
          <cell r="E778">
            <v>25.02</v>
          </cell>
          <cell r="F778">
            <v>25.02</v>
          </cell>
          <cell r="G778">
            <v>25.02</v>
          </cell>
          <cell r="H778">
            <v>25.02</v>
          </cell>
          <cell r="I778">
            <v>25.02</v>
          </cell>
          <cell r="J778">
            <v>25.02</v>
          </cell>
          <cell r="K778">
            <v>25.02</v>
          </cell>
          <cell r="L778">
            <v>25.02</v>
          </cell>
          <cell r="M778">
            <v>25.02</v>
          </cell>
          <cell r="N778">
            <v>25.02</v>
          </cell>
          <cell r="S778">
            <v>25</v>
          </cell>
          <cell r="T778">
            <v>25</v>
          </cell>
          <cell r="U778">
            <v>25</v>
          </cell>
          <cell r="V778">
            <v>25</v>
          </cell>
          <cell r="W778">
            <v>25</v>
          </cell>
          <cell r="X778">
            <v>25</v>
          </cell>
          <cell r="Y778">
            <v>25</v>
          </cell>
          <cell r="Z778">
            <v>25</v>
          </cell>
          <cell r="AA778">
            <v>25</v>
          </cell>
          <cell r="AB778">
            <v>25</v>
          </cell>
          <cell r="AC778">
            <v>25</v>
          </cell>
          <cell r="AD778">
            <v>25</v>
          </cell>
        </row>
        <row r="779">
          <cell r="C779">
            <v>25.02</v>
          </cell>
          <cell r="D779">
            <v>25.02</v>
          </cell>
          <cell r="E779">
            <v>25.02</v>
          </cell>
          <cell r="F779">
            <v>25.02</v>
          </cell>
          <cell r="G779">
            <v>25.02</v>
          </cell>
          <cell r="H779">
            <v>25.02</v>
          </cell>
          <cell r="I779">
            <v>25.02</v>
          </cell>
          <cell r="J779">
            <v>25.02</v>
          </cell>
          <cell r="K779">
            <v>25.02</v>
          </cell>
          <cell r="L779">
            <v>25.02</v>
          </cell>
          <cell r="M779">
            <v>25.02</v>
          </cell>
          <cell r="N779">
            <v>25.02</v>
          </cell>
          <cell r="S779">
            <v>25</v>
          </cell>
          <cell r="T779">
            <v>25</v>
          </cell>
          <cell r="U779">
            <v>25</v>
          </cell>
          <cell r="V779">
            <v>25</v>
          </cell>
          <cell r="W779">
            <v>25</v>
          </cell>
          <cell r="X779">
            <v>25</v>
          </cell>
          <cell r="Y779">
            <v>25</v>
          </cell>
          <cell r="Z779">
            <v>25</v>
          </cell>
          <cell r="AA779">
            <v>25</v>
          </cell>
          <cell r="AB779">
            <v>25</v>
          </cell>
          <cell r="AC779">
            <v>25</v>
          </cell>
          <cell r="AD779">
            <v>25</v>
          </cell>
        </row>
        <row r="780">
          <cell r="C780">
            <v>25.02</v>
          </cell>
          <cell r="D780">
            <v>25.02</v>
          </cell>
          <cell r="E780">
            <v>25.02</v>
          </cell>
          <cell r="F780">
            <v>25.02</v>
          </cell>
          <cell r="G780">
            <v>25.02</v>
          </cell>
          <cell r="H780">
            <v>25.02</v>
          </cell>
          <cell r="I780">
            <v>25.02</v>
          </cell>
          <cell r="J780">
            <v>25.02</v>
          </cell>
          <cell r="K780">
            <v>25.02</v>
          </cell>
          <cell r="L780">
            <v>25.02</v>
          </cell>
          <cell r="M780">
            <v>25.02</v>
          </cell>
          <cell r="N780">
            <v>25.02</v>
          </cell>
          <cell r="S780">
            <v>25</v>
          </cell>
          <cell r="T780">
            <v>25</v>
          </cell>
          <cell r="U780">
            <v>25</v>
          </cell>
          <cell r="V780">
            <v>25</v>
          </cell>
          <cell r="W780">
            <v>25</v>
          </cell>
          <cell r="X780">
            <v>25</v>
          </cell>
          <cell r="Y780">
            <v>25</v>
          </cell>
          <cell r="Z780">
            <v>25</v>
          </cell>
          <cell r="AA780">
            <v>25</v>
          </cell>
          <cell r="AB780">
            <v>25</v>
          </cell>
          <cell r="AC780">
            <v>25</v>
          </cell>
          <cell r="AD780">
            <v>25</v>
          </cell>
        </row>
        <row r="781">
          <cell r="C781">
            <v>25.02</v>
          </cell>
          <cell r="D781">
            <v>25.02</v>
          </cell>
          <cell r="E781">
            <v>25.02</v>
          </cell>
          <cell r="F781">
            <v>25.02</v>
          </cell>
          <cell r="G781">
            <v>25.02</v>
          </cell>
          <cell r="H781">
            <v>25.02</v>
          </cell>
          <cell r="I781">
            <v>25.02</v>
          </cell>
          <cell r="J781">
            <v>25.02</v>
          </cell>
          <cell r="K781">
            <v>25.02</v>
          </cell>
          <cell r="L781">
            <v>25.02</v>
          </cell>
          <cell r="M781">
            <v>25.02</v>
          </cell>
          <cell r="N781">
            <v>25.02</v>
          </cell>
          <cell r="S781">
            <v>25</v>
          </cell>
          <cell r="T781">
            <v>25</v>
          </cell>
          <cell r="U781">
            <v>25</v>
          </cell>
          <cell r="V781">
            <v>25</v>
          </cell>
          <cell r="W781">
            <v>25</v>
          </cell>
          <cell r="X781">
            <v>25</v>
          </cell>
          <cell r="Y781">
            <v>25</v>
          </cell>
          <cell r="Z781">
            <v>25</v>
          </cell>
          <cell r="AA781">
            <v>25</v>
          </cell>
          <cell r="AB781">
            <v>25</v>
          </cell>
          <cell r="AC781">
            <v>25</v>
          </cell>
          <cell r="AD781">
            <v>25</v>
          </cell>
        </row>
        <row r="782">
          <cell r="C782">
            <v>25.02</v>
          </cell>
          <cell r="D782">
            <v>25.02</v>
          </cell>
          <cell r="E782">
            <v>25.02</v>
          </cell>
          <cell r="F782">
            <v>25.02</v>
          </cell>
          <cell r="G782">
            <v>25.02</v>
          </cell>
          <cell r="H782">
            <v>25.02</v>
          </cell>
          <cell r="I782">
            <v>25.02</v>
          </cell>
          <cell r="J782">
            <v>25.02</v>
          </cell>
          <cell r="K782">
            <v>25.02</v>
          </cell>
          <cell r="L782">
            <v>25.02</v>
          </cell>
          <cell r="M782">
            <v>25.02</v>
          </cell>
          <cell r="N782">
            <v>25.02</v>
          </cell>
          <cell r="S782">
            <v>25</v>
          </cell>
          <cell r="T782">
            <v>25</v>
          </cell>
          <cell r="U782">
            <v>25</v>
          </cell>
          <cell r="V782">
            <v>25</v>
          </cell>
          <cell r="W782">
            <v>25</v>
          </cell>
          <cell r="X782">
            <v>25</v>
          </cell>
          <cell r="Y782">
            <v>25</v>
          </cell>
          <cell r="Z782">
            <v>25</v>
          </cell>
          <cell r="AA782">
            <v>25</v>
          </cell>
          <cell r="AB782">
            <v>25</v>
          </cell>
          <cell r="AC782">
            <v>25</v>
          </cell>
          <cell r="AD782">
            <v>25</v>
          </cell>
        </row>
        <row r="783">
          <cell r="C783">
            <v>25.02</v>
          </cell>
          <cell r="D783">
            <v>25.02</v>
          </cell>
          <cell r="E783">
            <v>25.02</v>
          </cell>
          <cell r="F783">
            <v>25.02</v>
          </cell>
          <cell r="G783">
            <v>25.02</v>
          </cell>
          <cell r="H783">
            <v>25.02</v>
          </cell>
          <cell r="I783">
            <v>25.02</v>
          </cell>
          <cell r="J783">
            <v>25.02</v>
          </cell>
          <cell r="K783">
            <v>25.02</v>
          </cell>
          <cell r="L783">
            <v>25.02</v>
          </cell>
          <cell r="M783">
            <v>25.02</v>
          </cell>
          <cell r="N783">
            <v>25.02</v>
          </cell>
          <cell r="S783">
            <v>25</v>
          </cell>
          <cell r="T783">
            <v>25</v>
          </cell>
          <cell r="U783">
            <v>25</v>
          </cell>
          <cell r="V783">
            <v>25</v>
          </cell>
          <cell r="W783">
            <v>25</v>
          </cell>
          <cell r="X783">
            <v>25</v>
          </cell>
          <cell r="Y783">
            <v>25</v>
          </cell>
          <cell r="Z783">
            <v>25</v>
          </cell>
          <cell r="AA783">
            <v>25</v>
          </cell>
          <cell r="AB783">
            <v>25</v>
          </cell>
          <cell r="AC783">
            <v>25</v>
          </cell>
          <cell r="AD783">
            <v>25</v>
          </cell>
        </row>
        <row r="784">
          <cell r="C784">
            <v>25.02</v>
          </cell>
          <cell r="D784">
            <v>25.02</v>
          </cell>
          <cell r="E784">
            <v>25.02</v>
          </cell>
          <cell r="F784">
            <v>25.02</v>
          </cell>
          <cell r="G784">
            <v>25.02</v>
          </cell>
          <cell r="H784">
            <v>25.02</v>
          </cell>
          <cell r="I784">
            <v>25.02</v>
          </cell>
          <cell r="J784">
            <v>25.02</v>
          </cell>
          <cell r="K784">
            <v>25.02</v>
          </cell>
          <cell r="L784">
            <v>25.02</v>
          </cell>
          <cell r="M784">
            <v>25.02</v>
          </cell>
          <cell r="N784">
            <v>25.02</v>
          </cell>
          <cell r="S784">
            <v>25</v>
          </cell>
          <cell r="T784">
            <v>25</v>
          </cell>
          <cell r="U784">
            <v>25</v>
          </cell>
          <cell r="V784">
            <v>25</v>
          </cell>
          <cell r="W784">
            <v>25</v>
          </cell>
          <cell r="X784">
            <v>25</v>
          </cell>
          <cell r="Y784">
            <v>25</v>
          </cell>
          <cell r="Z784">
            <v>25</v>
          </cell>
          <cell r="AA784">
            <v>25</v>
          </cell>
          <cell r="AB784">
            <v>25</v>
          </cell>
          <cell r="AC784">
            <v>25</v>
          </cell>
          <cell r="AD784">
            <v>25</v>
          </cell>
        </row>
        <row r="785">
          <cell r="C785">
            <v>25.02</v>
          </cell>
          <cell r="D785">
            <v>25.02</v>
          </cell>
          <cell r="E785">
            <v>25.02</v>
          </cell>
          <cell r="F785">
            <v>25.02</v>
          </cell>
          <cell r="G785">
            <v>25.02</v>
          </cell>
          <cell r="H785">
            <v>25.02</v>
          </cell>
          <cell r="I785">
            <v>25.02</v>
          </cell>
          <cell r="J785">
            <v>25.02</v>
          </cell>
          <cell r="K785">
            <v>25.02</v>
          </cell>
          <cell r="L785">
            <v>25.02</v>
          </cell>
          <cell r="M785">
            <v>25.02</v>
          </cell>
          <cell r="N785">
            <v>25.02</v>
          </cell>
          <cell r="S785">
            <v>25</v>
          </cell>
          <cell r="T785">
            <v>25</v>
          </cell>
          <cell r="U785">
            <v>25</v>
          </cell>
          <cell r="V785">
            <v>25</v>
          </cell>
          <cell r="W785">
            <v>25</v>
          </cell>
          <cell r="X785">
            <v>25</v>
          </cell>
          <cell r="Y785">
            <v>25</v>
          </cell>
          <cell r="Z785">
            <v>25</v>
          </cell>
          <cell r="AA785">
            <v>25</v>
          </cell>
          <cell r="AB785">
            <v>25</v>
          </cell>
          <cell r="AC785">
            <v>25</v>
          </cell>
          <cell r="AD785">
            <v>25</v>
          </cell>
        </row>
        <row r="786">
          <cell r="C786">
            <v>25.02</v>
          </cell>
          <cell r="D786">
            <v>25.02</v>
          </cell>
          <cell r="E786">
            <v>25.02</v>
          </cell>
          <cell r="F786">
            <v>25.02</v>
          </cell>
          <cell r="G786">
            <v>25.02</v>
          </cell>
          <cell r="H786">
            <v>25.02</v>
          </cell>
          <cell r="I786">
            <v>25.02</v>
          </cell>
          <cell r="J786">
            <v>25.02</v>
          </cell>
          <cell r="K786">
            <v>25.02</v>
          </cell>
          <cell r="L786">
            <v>25.02</v>
          </cell>
          <cell r="M786">
            <v>25.02</v>
          </cell>
          <cell r="N786">
            <v>25.02</v>
          </cell>
          <cell r="S786">
            <v>25</v>
          </cell>
          <cell r="T786">
            <v>25</v>
          </cell>
          <cell r="U786">
            <v>25</v>
          </cell>
          <cell r="V786">
            <v>25</v>
          </cell>
          <cell r="W786">
            <v>25</v>
          </cell>
          <cell r="X786">
            <v>25</v>
          </cell>
          <cell r="Y786">
            <v>25</v>
          </cell>
          <cell r="Z786">
            <v>25</v>
          </cell>
          <cell r="AA786">
            <v>25</v>
          </cell>
          <cell r="AB786">
            <v>25</v>
          </cell>
          <cell r="AC786">
            <v>25</v>
          </cell>
          <cell r="AD786">
            <v>25</v>
          </cell>
        </row>
        <row r="787">
          <cell r="C787">
            <v>25.02</v>
          </cell>
          <cell r="D787">
            <v>25.02</v>
          </cell>
          <cell r="E787">
            <v>25.02</v>
          </cell>
          <cell r="F787">
            <v>25.02</v>
          </cell>
          <cell r="G787">
            <v>25.02</v>
          </cell>
          <cell r="H787">
            <v>25.02</v>
          </cell>
          <cell r="I787">
            <v>25.02</v>
          </cell>
          <cell r="J787">
            <v>25.02</v>
          </cell>
          <cell r="K787">
            <v>25.02</v>
          </cell>
          <cell r="L787">
            <v>25.02</v>
          </cell>
          <cell r="M787">
            <v>25.02</v>
          </cell>
          <cell r="N787">
            <v>25.02</v>
          </cell>
          <cell r="S787">
            <v>25</v>
          </cell>
          <cell r="T787">
            <v>25</v>
          </cell>
          <cell r="U787">
            <v>25</v>
          </cell>
          <cell r="V787">
            <v>25</v>
          </cell>
          <cell r="W787">
            <v>25</v>
          </cell>
          <cell r="X787">
            <v>25</v>
          </cell>
          <cell r="Y787">
            <v>25</v>
          </cell>
          <cell r="Z787">
            <v>25</v>
          </cell>
          <cell r="AA787">
            <v>25</v>
          </cell>
          <cell r="AB787">
            <v>25</v>
          </cell>
          <cell r="AC787">
            <v>25</v>
          </cell>
          <cell r="AD787">
            <v>25</v>
          </cell>
        </row>
        <row r="788">
          <cell r="C788">
            <v>25.02</v>
          </cell>
          <cell r="D788">
            <v>25.02</v>
          </cell>
          <cell r="E788">
            <v>25.02</v>
          </cell>
          <cell r="F788">
            <v>25.02</v>
          </cell>
          <cell r="G788">
            <v>25.02</v>
          </cell>
          <cell r="H788">
            <v>25.02</v>
          </cell>
          <cell r="I788">
            <v>25.02</v>
          </cell>
          <cell r="J788">
            <v>25.02</v>
          </cell>
          <cell r="K788">
            <v>25.02</v>
          </cell>
          <cell r="L788">
            <v>25.02</v>
          </cell>
          <cell r="M788">
            <v>25.02</v>
          </cell>
          <cell r="N788">
            <v>25.02</v>
          </cell>
          <cell r="S788">
            <v>25</v>
          </cell>
          <cell r="T788">
            <v>25</v>
          </cell>
          <cell r="U788">
            <v>25</v>
          </cell>
          <cell r="V788">
            <v>25</v>
          </cell>
          <cell r="W788">
            <v>25</v>
          </cell>
          <cell r="X788">
            <v>25</v>
          </cell>
          <cell r="Y788">
            <v>25</v>
          </cell>
          <cell r="Z788">
            <v>25</v>
          </cell>
          <cell r="AA788">
            <v>25</v>
          </cell>
          <cell r="AB788">
            <v>25</v>
          </cell>
          <cell r="AC788">
            <v>25</v>
          </cell>
          <cell r="AD788">
            <v>25</v>
          </cell>
        </row>
        <row r="789">
          <cell r="C789">
            <v>25.02</v>
          </cell>
          <cell r="D789">
            <v>25.02</v>
          </cell>
          <cell r="E789">
            <v>25.02</v>
          </cell>
          <cell r="F789">
            <v>25.02</v>
          </cell>
          <cell r="G789">
            <v>25.02</v>
          </cell>
          <cell r="H789">
            <v>25.02</v>
          </cell>
          <cell r="I789">
            <v>25.02</v>
          </cell>
          <cell r="J789">
            <v>25.02</v>
          </cell>
          <cell r="K789">
            <v>25.02</v>
          </cell>
          <cell r="L789">
            <v>25.02</v>
          </cell>
          <cell r="M789">
            <v>25.02</v>
          </cell>
          <cell r="N789">
            <v>25.02</v>
          </cell>
          <cell r="S789">
            <v>25</v>
          </cell>
          <cell r="T789">
            <v>25</v>
          </cell>
          <cell r="U789">
            <v>25</v>
          </cell>
          <cell r="V789">
            <v>25</v>
          </cell>
          <cell r="W789">
            <v>25</v>
          </cell>
          <cell r="X789">
            <v>25</v>
          </cell>
          <cell r="Y789">
            <v>25</v>
          </cell>
          <cell r="Z789">
            <v>25</v>
          </cell>
          <cell r="AA789">
            <v>25</v>
          </cell>
          <cell r="AB789">
            <v>25</v>
          </cell>
          <cell r="AC789">
            <v>25</v>
          </cell>
          <cell r="AD789">
            <v>25</v>
          </cell>
        </row>
        <row r="790">
          <cell r="S790">
            <v>25</v>
          </cell>
        </row>
        <row r="802">
          <cell r="C802">
            <v>0</v>
          </cell>
          <cell r="D802">
            <v>16.010000000000002</v>
          </cell>
          <cell r="E802">
            <v>0</v>
          </cell>
          <cell r="F802">
            <v>0</v>
          </cell>
          <cell r="G802">
            <v>5</v>
          </cell>
          <cell r="H802">
            <v>15.01</v>
          </cell>
          <cell r="I802">
            <v>18.010000000000002</v>
          </cell>
          <cell r="J802">
            <v>19.010000000000002</v>
          </cell>
          <cell r="K802">
            <v>9.01</v>
          </cell>
          <cell r="L802">
            <v>0</v>
          </cell>
          <cell r="M802">
            <v>0</v>
          </cell>
          <cell r="N802">
            <v>0</v>
          </cell>
          <cell r="S802">
            <v>0</v>
          </cell>
          <cell r="T802">
            <v>0</v>
          </cell>
          <cell r="U802">
            <v>16</v>
          </cell>
          <cell r="V802">
            <v>0</v>
          </cell>
          <cell r="W802">
            <v>0</v>
          </cell>
          <cell r="X802">
            <v>5</v>
          </cell>
          <cell r="Y802">
            <v>15</v>
          </cell>
          <cell r="Z802">
            <v>18</v>
          </cell>
          <cell r="AA802">
            <v>19</v>
          </cell>
          <cell r="AB802">
            <v>9</v>
          </cell>
          <cell r="AC802">
            <v>0</v>
          </cell>
          <cell r="AD802">
            <v>0</v>
          </cell>
        </row>
        <row r="803">
          <cell r="C803">
            <v>21.02</v>
          </cell>
          <cell r="D803">
            <v>17.010000000000002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S803">
            <v>0</v>
          </cell>
          <cell r="T803">
            <v>21</v>
          </cell>
          <cell r="U803">
            <v>17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42">
          <cell r="C842">
            <v>20.02</v>
          </cell>
          <cell r="D842">
            <v>15.01</v>
          </cell>
          <cell r="E842">
            <v>53.04</v>
          </cell>
          <cell r="F842">
            <v>25.02</v>
          </cell>
          <cell r="G842">
            <v>50.04</v>
          </cell>
          <cell r="H842">
            <v>53.04</v>
          </cell>
          <cell r="I842">
            <v>53.04</v>
          </cell>
          <cell r="J842">
            <v>53.04</v>
          </cell>
          <cell r="K842">
            <v>43.03</v>
          </cell>
          <cell r="L842">
            <v>35.03</v>
          </cell>
          <cell r="M842">
            <v>18.010000000000002</v>
          </cell>
          <cell r="N842">
            <v>25.02</v>
          </cell>
          <cell r="S842">
            <v>48</v>
          </cell>
          <cell r="T842">
            <v>20</v>
          </cell>
          <cell r="U842">
            <v>15</v>
          </cell>
          <cell r="V842">
            <v>53</v>
          </cell>
          <cell r="W842">
            <v>25</v>
          </cell>
          <cell r="X842">
            <v>50</v>
          </cell>
          <cell r="Y842">
            <v>53</v>
          </cell>
          <cell r="Z842">
            <v>53</v>
          </cell>
          <cell r="AA842">
            <v>53</v>
          </cell>
          <cell r="AB842">
            <v>43</v>
          </cell>
          <cell r="AC842">
            <v>35</v>
          </cell>
          <cell r="AD842">
            <v>18</v>
          </cell>
        </row>
        <row r="843">
          <cell r="C843">
            <v>53.04</v>
          </cell>
          <cell r="D843">
            <v>40.03</v>
          </cell>
          <cell r="E843">
            <v>87.06</v>
          </cell>
          <cell r="F843">
            <v>60.04</v>
          </cell>
          <cell r="G843">
            <v>87.06</v>
          </cell>
          <cell r="H843">
            <v>87.06</v>
          </cell>
          <cell r="I843">
            <v>87.06</v>
          </cell>
          <cell r="J843">
            <v>87.06</v>
          </cell>
          <cell r="K843">
            <v>75.06</v>
          </cell>
          <cell r="L843">
            <v>69.05</v>
          </cell>
          <cell r="M843">
            <v>50.04</v>
          </cell>
          <cell r="N843">
            <v>59.04</v>
          </cell>
          <cell r="S843">
            <v>25</v>
          </cell>
          <cell r="T843">
            <v>53</v>
          </cell>
          <cell r="U843">
            <v>40</v>
          </cell>
          <cell r="V843">
            <v>87</v>
          </cell>
          <cell r="W843">
            <v>60</v>
          </cell>
          <cell r="X843">
            <v>87</v>
          </cell>
          <cell r="Y843">
            <v>87</v>
          </cell>
          <cell r="Z843">
            <v>87</v>
          </cell>
          <cell r="AA843">
            <v>87</v>
          </cell>
          <cell r="AB843">
            <v>75</v>
          </cell>
          <cell r="AC843">
            <v>69</v>
          </cell>
          <cell r="AD843">
            <v>50</v>
          </cell>
        </row>
        <row r="844">
          <cell r="C844">
            <v>55.04</v>
          </cell>
          <cell r="D844">
            <v>41.03</v>
          </cell>
          <cell r="E844">
            <v>89.07</v>
          </cell>
          <cell r="F844">
            <v>60.04</v>
          </cell>
          <cell r="G844">
            <v>89.07</v>
          </cell>
          <cell r="H844">
            <v>89.07</v>
          </cell>
          <cell r="I844">
            <v>89.07</v>
          </cell>
          <cell r="J844">
            <v>89.07</v>
          </cell>
          <cell r="K844">
            <v>75.06</v>
          </cell>
          <cell r="L844">
            <v>70.05</v>
          </cell>
          <cell r="M844">
            <v>52.04</v>
          </cell>
          <cell r="N844">
            <v>62.05</v>
          </cell>
          <cell r="S844">
            <v>59</v>
          </cell>
          <cell r="T844">
            <v>55</v>
          </cell>
          <cell r="U844">
            <v>41</v>
          </cell>
          <cell r="V844">
            <v>89</v>
          </cell>
          <cell r="W844">
            <v>60</v>
          </cell>
          <cell r="X844">
            <v>89</v>
          </cell>
          <cell r="Y844">
            <v>89</v>
          </cell>
          <cell r="Z844">
            <v>89</v>
          </cell>
          <cell r="AA844">
            <v>89</v>
          </cell>
          <cell r="AB844">
            <v>75</v>
          </cell>
          <cell r="AC844">
            <v>70</v>
          </cell>
          <cell r="AD844">
            <v>52</v>
          </cell>
        </row>
        <row r="845">
          <cell r="C845">
            <v>57.04</v>
          </cell>
          <cell r="D845">
            <v>42.03</v>
          </cell>
          <cell r="E845">
            <v>91.07</v>
          </cell>
          <cell r="F845">
            <v>60.04</v>
          </cell>
          <cell r="G845">
            <v>91.07</v>
          </cell>
          <cell r="H845">
            <v>91.07</v>
          </cell>
          <cell r="I845">
            <v>91.07</v>
          </cell>
          <cell r="J845">
            <v>91.07</v>
          </cell>
          <cell r="K845">
            <v>75.06</v>
          </cell>
          <cell r="L845">
            <v>71.05</v>
          </cell>
          <cell r="M845">
            <v>54.04</v>
          </cell>
          <cell r="N845">
            <v>65.05</v>
          </cell>
          <cell r="S845">
            <v>62</v>
          </cell>
          <cell r="T845">
            <v>57</v>
          </cell>
          <cell r="U845">
            <v>42</v>
          </cell>
          <cell r="V845">
            <v>91</v>
          </cell>
          <cell r="W845">
            <v>60</v>
          </cell>
          <cell r="X845">
            <v>91</v>
          </cell>
          <cell r="Y845">
            <v>91</v>
          </cell>
          <cell r="Z845">
            <v>91</v>
          </cell>
          <cell r="AA845">
            <v>91</v>
          </cell>
          <cell r="AB845">
            <v>75</v>
          </cell>
          <cell r="AC845">
            <v>71</v>
          </cell>
          <cell r="AD845">
            <v>54</v>
          </cell>
        </row>
        <row r="846">
          <cell r="S846">
            <v>65</v>
          </cell>
        </row>
        <row r="882">
          <cell r="C882">
            <v>50.04</v>
          </cell>
          <cell r="D882">
            <v>50.04</v>
          </cell>
          <cell r="E882">
            <v>50.04</v>
          </cell>
          <cell r="F882">
            <v>50.04</v>
          </cell>
          <cell r="G882">
            <v>50.04</v>
          </cell>
          <cell r="H882">
            <v>50.04</v>
          </cell>
          <cell r="I882">
            <v>50.04</v>
          </cell>
          <cell r="J882">
            <v>50.04</v>
          </cell>
          <cell r="K882">
            <v>50.04</v>
          </cell>
          <cell r="L882">
            <v>50.04</v>
          </cell>
          <cell r="M882">
            <v>50.04</v>
          </cell>
          <cell r="N882">
            <v>50.04</v>
          </cell>
          <cell r="S882">
            <v>50</v>
          </cell>
          <cell r="T882">
            <v>50</v>
          </cell>
          <cell r="U882">
            <v>50</v>
          </cell>
          <cell r="V882">
            <v>50</v>
          </cell>
          <cell r="W882">
            <v>50</v>
          </cell>
          <cell r="X882">
            <v>50</v>
          </cell>
          <cell r="Y882">
            <v>50</v>
          </cell>
          <cell r="Z882">
            <v>50</v>
          </cell>
          <cell r="AA882">
            <v>50</v>
          </cell>
          <cell r="AB882">
            <v>50</v>
          </cell>
          <cell r="AC882">
            <v>50</v>
          </cell>
          <cell r="AD882">
            <v>50</v>
          </cell>
        </row>
        <row r="883">
          <cell r="S883">
            <v>50</v>
          </cell>
        </row>
        <row r="922">
          <cell r="C922">
            <v>25.02</v>
          </cell>
          <cell r="D922">
            <v>25.02</v>
          </cell>
          <cell r="E922">
            <v>25.02</v>
          </cell>
          <cell r="F922">
            <v>25.02</v>
          </cell>
          <cell r="G922">
            <v>25.02</v>
          </cell>
          <cell r="H922">
            <v>25.02</v>
          </cell>
          <cell r="I922">
            <v>25.02</v>
          </cell>
          <cell r="J922">
            <v>25.02</v>
          </cell>
          <cell r="K922">
            <v>25.02</v>
          </cell>
          <cell r="L922">
            <v>25.02</v>
          </cell>
          <cell r="M922">
            <v>25.02</v>
          </cell>
          <cell r="N922">
            <v>25.02</v>
          </cell>
        </row>
        <row r="923">
          <cell r="C923">
            <v>25.02</v>
          </cell>
          <cell r="D923">
            <v>25.02</v>
          </cell>
          <cell r="E923">
            <v>25.02</v>
          </cell>
          <cell r="F923">
            <v>25.02</v>
          </cell>
          <cell r="G923">
            <v>25.02</v>
          </cell>
          <cell r="H923">
            <v>25.02</v>
          </cell>
          <cell r="I923">
            <v>25.02</v>
          </cell>
          <cell r="J923">
            <v>25.02</v>
          </cell>
          <cell r="K923">
            <v>25.02</v>
          </cell>
          <cell r="L923">
            <v>25.02</v>
          </cell>
          <cell r="M923">
            <v>25.02</v>
          </cell>
          <cell r="N923">
            <v>25.02</v>
          </cell>
        </row>
        <row r="924">
          <cell r="C924">
            <v>25.02</v>
          </cell>
          <cell r="D924">
            <v>25.02</v>
          </cell>
          <cell r="E924">
            <v>25.02</v>
          </cell>
          <cell r="F924">
            <v>25.02</v>
          </cell>
          <cell r="G924">
            <v>25.02</v>
          </cell>
          <cell r="H924">
            <v>25.02</v>
          </cell>
          <cell r="I924">
            <v>25.02</v>
          </cell>
          <cell r="J924">
            <v>25.02</v>
          </cell>
          <cell r="K924">
            <v>25.02</v>
          </cell>
          <cell r="L924">
            <v>25.02</v>
          </cell>
          <cell r="M924">
            <v>25.02</v>
          </cell>
          <cell r="N924">
            <v>25.02</v>
          </cell>
        </row>
        <row r="925">
          <cell r="C925">
            <v>25.02</v>
          </cell>
          <cell r="D925">
            <v>25.02</v>
          </cell>
          <cell r="E925">
            <v>25.02</v>
          </cell>
          <cell r="F925">
            <v>25.02</v>
          </cell>
          <cell r="G925">
            <v>25.02</v>
          </cell>
          <cell r="H925">
            <v>25.02</v>
          </cell>
          <cell r="I925">
            <v>25.02</v>
          </cell>
          <cell r="J925">
            <v>25.02</v>
          </cell>
          <cell r="K925">
            <v>25.02</v>
          </cell>
          <cell r="L925">
            <v>25.02</v>
          </cell>
          <cell r="M925">
            <v>25.02</v>
          </cell>
          <cell r="N925">
            <v>25.02</v>
          </cell>
        </row>
        <row r="926">
          <cell r="C926">
            <v>25.02</v>
          </cell>
          <cell r="D926">
            <v>25.02</v>
          </cell>
          <cell r="E926">
            <v>25.02</v>
          </cell>
          <cell r="F926">
            <v>25.02</v>
          </cell>
          <cell r="G926">
            <v>25.02</v>
          </cell>
          <cell r="H926">
            <v>25.02</v>
          </cell>
          <cell r="I926">
            <v>25.02</v>
          </cell>
          <cell r="J926">
            <v>25.02</v>
          </cell>
          <cell r="K926">
            <v>25.02</v>
          </cell>
          <cell r="L926">
            <v>25.02</v>
          </cell>
          <cell r="M926">
            <v>25.02</v>
          </cell>
          <cell r="N926">
            <v>25.02</v>
          </cell>
        </row>
        <row r="927">
          <cell r="C927">
            <v>25.02</v>
          </cell>
          <cell r="D927">
            <v>25.02</v>
          </cell>
          <cell r="E927">
            <v>25.02</v>
          </cell>
          <cell r="F927">
            <v>25.02</v>
          </cell>
          <cell r="G927">
            <v>25.02</v>
          </cell>
          <cell r="H927">
            <v>25.02</v>
          </cell>
          <cell r="I927">
            <v>25.02</v>
          </cell>
          <cell r="J927">
            <v>25.02</v>
          </cell>
          <cell r="K927">
            <v>25.02</v>
          </cell>
          <cell r="L927">
            <v>25.02</v>
          </cell>
          <cell r="M927">
            <v>25.02</v>
          </cell>
          <cell r="N927">
            <v>25.02</v>
          </cell>
        </row>
        <row r="928">
          <cell r="C928">
            <v>25.02</v>
          </cell>
          <cell r="D928">
            <v>25.02</v>
          </cell>
          <cell r="E928">
            <v>25.02</v>
          </cell>
          <cell r="F928">
            <v>25.02</v>
          </cell>
          <cell r="G928">
            <v>25.02</v>
          </cell>
          <cell r="H928">
            <v>25.02</v>
          </cell>
          <cell r="I928">
            <v>25.02</v>
          </cell>
          <cell r="J928">
            <v>25.02</v>
          </cell>
          <cell r="K928">
            <v>25.02</v>
          </cell>
          <cell r="L928">
            <v>25.02</v>
          </cell>
          <cell r="M928">
            <v>25.02</v>
          </cell>
          <cell r="N928">
            <v>25.02</v>
          </cell>
        </row>
        <row r="929">
          <cell r="C929">
            <v>25.02</v>
          </cell>
          <cell r="D929">
            <v>25.02</v>
          </cell>
          <cell r="E929">
            <v>25.02</v>
          </cell>
          <cell r="F929">
            <v>25.02</v>
          </cell>
          <cell r="G929">
            <v>25.02</v>
          </cell>
          <cell r="H929">
            <v>25.02</v>
          </cell>
          <cell r="I929">
            <v>25.02</v>
          </cell>
          <cell r="J929">
            <v>25.02</v>
          </cell>
          <cell r="K929">
            <v>25.02</v>
          </cell>
          <cell r="L929">
            <v>25.02</v>
          </cell>
          <cell r="M929">
            <v>25.02</v>
          </cell>
          <cell r="N929">
            <v>25.02</v>
          </cell>
        </row>
        <row r="930">
          <cell r="C930">
            <v>25.02</v>
          </cell>
          <cell r="D930">
            <v>25.02</v>
          </cell>
          <cell r="E930">
            <v>25.02</v>
          </cell>
          <cell r="F930">
            <v>25.02</v>
          </cell>
          <cell r="G930">
            <v>25.02</v>
          </cell>
          <cell r="H930">
            <v>25.02</v>
          </cell>
          <cell r="I930">
            <v>25.02</v>
          </cell>
          <cell r="J930">
            <v>25.02</v>
          </cell>
          <cell r="K930">
            <v>25.02</v>
          </cell>
          <cell r="L930">
            <v>25.02</v>
          </cell>
          <cell r="M930">
            <v>25.02</v>
          </cell>
          <cell r="N930">
            <v>25.02</v>
          </cell>
        </row>
        <row r="931">
          <cell r="C931">
            <v>25.02</v>
          </cell>
          <cell r="D931">
            <v>25.02</v>
          </cell>
          <cell r="E931">
            <v>25.02</v>
          </cell>
          <cell r="F931">
            <v>25.02</v>
          </cell>
          <cell r="G931">
            <v>25.02</v>
          </cell>
          <cell r="H931">
            <v>25.02</v>
          </cell>
          <cell r="I931">
            <v>25.02</v>
          </cell>
          <cell r="J931">
            <v>25.02</v>
          </cell>
          <cell r="K931">
            <v>25.02</v>
          </cell>
          <cell r="L931">
            <v>25.02</v>
          </cell>
          <cell r="M931">
            <v>25.02</v>
          </cell>
          <cell r="N931">
            <v>25.02</v>
          </cell>
        </row>
        <row r="932">
          <cell r="C932">
            <v>25.02</v>
          </cell>
          <cell r="D932">
            <v>25.02</v>
          </cell>
          <cell r="E932">
            <v>25.02</v>
          </cell>
          <cell r="F932">
            <v>25.02</v>
          </cell>
          <cell r="G932">
            <v>25.02</v>
          </cell>
          <cell r="H932">
            <v>25.02</v>
          </cell>
          <cell r="I932">
            <v>25.02</v>
          </cell>
          <cell r="J932">
            <v>25.02</v>
          </cell>
          <cell r="K932">
            <v>25.02</v>
          </cell>
          <cell r="L932">
            <v>25.02</v>
          </cell>
          <cell r="M932">
            <v>25.02</v>
          </cell>
          <cell r="N932">
            <v>25.02</v>
          </cell>
        </row>
        <row r="933">
          <cell r="C933">
            <v>25.02</v>
          </cell>
          <cell r="D933">
            <v>25.02</v>
          </cell>
          <cell r="E933">
            <v>25.02</v>
          </cell>
          <cell r="F933">
            <v>25.02</v>
          </cell>
          <cell r="G933">
            <v>25.02</v>
          </cell>
          <cell r="H933">
            <v>25.02</v>
          </cell>
          <cell r="I933">
            <v>25.02</v>
          </cell>
          <cell r="J933">
            <v>25.02</v>
          </cell>
          <cell r="K933">
            <v>25.02</v>
          </cell>
          <cell r="L933">
            <v>25.02</v>
          </cell>
          <cell r="M933">
            <v>25.02</v>
          </cell>
          <cell r="N933">
            <v>25.02</v>
          </cell>
        </row>
        <row r="934">
          <cell r="C934">
            <v>25.02</v>
          </cell>
          <cell r="D934">
            <v>25.02</v>
          </cell>
          <cell r="E934">
            <v>25.02</v>
          </cell>
          <cell r="F934">
            <v>25.02</v>
          </cell>
          <cell r="G934">
            <v>25.02</v>
          </cell>
          <cell r="H934">
            <v>25.02</v>
          </cell>
          <cell r="I934">
            <v>25.02</v>
          </cell>
          <cell r="J934">
            <v>25.02</v>
          </cell>
          <cell r="K934">
            <v>25.02</v>
          </cell>
          <cell r="L934">
            <v>25.02</v>
          </cell>
          <cell r="M934">
            <v>25.02</v>
          </cell>
          <cell r="N934">
            <v>25.02</v>
          </cell>
        </row>
        <row r="935">
          <cell r="C935">
            <v>25.02</v>
          </cell>
          <cell r="D935">
            <v>25.02</v>
          </cell>
          <cell r="E935">
            <v>25.02</v>
          </cell>
          <cell r="F935">
            <v>25.02</v>
          </cell>
          <cell r="G935">
            <v>25.02</v>
          </cell>
          <cell r="H935">
            <v>25.02</v>
          </cell>
          <cell r="I935">
            <v>25.02</v>
          </cell>
          <cell r="J935">
            <v>25.02</v>
          </cell>
          <cell r="K935">
            <v>25.02</v>
          </cell>
          <cell r="L935">
            <v>25.02</v>
          </cell>
          <cell r="M935">
            <v>25.02</v>
          </cell>
          <cell r="N935">
            <v>25.02</v>
          </cell>
        </row>
        <row r="936">
          <cell r="C936">
            <v>25.02</v>
          </cell>
          <cell r="D936">
            <v>25.02</v>
          </cell>
          <cell r="E936">
            <v>25.02</v>
          </cell>
          <cell r="F936">
            <v>25.02</v>
          </cell>
          <cell r="G936">
            <v>25.02</v>
          </cell>
          <cell r="H936">
            <v>25.02</v>
          </cell>
          <cell r="I936">
            <v>25.02</v>
          </cell>
          <cell r="J936">
            <v>25.02</v>
          </cell>
          <cell r="K936">
            <v>25.02</v>
          </cell>
          <cell r="L936">
            <v>25.02</v>
          </cell>
          <cell r="M936">
            <v>25.02</v>
          </cell>
          <cell r="N936">
            <v>25.02</v>
          </cell>
        </row>
        <row r="937">
          <cell r="C937">
            <v>25.02</v>
          </cell>
          <cell r="D937">
            <v>25.02</v>
          </cell>
          <cell r="E937">
            <v>25.02</v>
          </cell>
          <cell r="F937">
            <v>25.02</v>
          </cell>
          <cell r="G937">
            <v>25.02</v>
          </cell>
          <cell r="H937">
            <v>25.02</v>
          </cell>
          <cell r="I937">
            <v>25.02</v>
          </cell>
          <cell r="J937">
            <v>25.02</v>
          </cell>
          <cell r="K937">
            <v>25.02</v>
          </cell>
          <cell r="L937">
            <v>25.02</v>
          </cell>
          <cell r="M937">
            <v>25.02</v>
          </cell>
          <cell r="N937">
            <v>25.02</v>
          </cell>
        </row>
        <row r="938">
          <cell r="C938">
            <v>25.02</v>
          </cell>
          <cell r="D938">
            <v>25.02</v>
          </cell>
          <cell r="E938">
            <v>25.02</v>
          </cell>
          <cell r="F938">
            <v>25.02</v>
          </cell>
          <cell r="G938">
            <v>25.02</v>
          </cell>
          <cell r="H938">
            <v>25.02</v>
          </cell>
          <cell r="I938">
            <v>25.02</v>
          </cell>
          <cell r="J938">
            <v>25.02</v>
          </cell>
          <cell r="K938">
            <v>25.02</v>
          </cell>
          <cell r="L938">
            <v>25.02</v>
          </cell>
          <cell r="M938">
            <v>25.02</v>
          </cell>
          <cell r="N938">
            <v>25.02</v>
          </cell>
        </row>
        <row r="939">
          <cell r="C939">
            <v>25.02</v>
          </cell>
          <cell r="D939">
            <v>25.02</v>
          </cell>
          <cell r="E939">
            <v>25.02</v>
          </cell>
          <cell r="F939">
            <v>25.02</v>
          </cell>
          <cell r="G939">
            <v>25.02</v>
          </cell>
          <cell r="H939">
            <v>25.02</v>
          </cell>
          <cell r="I939">
            <v>25.02</v>
          </cell>
          <cell r="J939">
            <v>25.02</v>
          </cell>
          <cell r="K939">
            <v>25.02</v>
          </cell>
          <cell r="L939">
            <v>25.02</v>
          </cell>
          <cell r="M939">
            <v>25.02</v>
          </cell>
          <cell r="N939">
            <v>25.02</v>
          </cell>
        </row>
        <row r="940">
          <cell r="C940">
            <v>25.02</v>
          </cell>
          <cell r="D940">
            <v>25.02</v>
          </cell>
          <cell r="E940">
            <v>25.02</v>
          </cell>
          <cell r="F940">
            <v>25.02</v>
          </cell>
          <cell r="G940">
            <v>25.02</v>
          </cell>
          <cell r="H940">
            <v>25.02</v>
          </cell>
          <cell r="I940">
            <v>25.02</v>
          </cell>
          <cell r="J940">
            <v>25.02</v>
          </cell>
          <cell r="K940">
            <v>25.02</v>
          </cell>
          <cell r="L940">
            <v>25.02</v>
          </cell>
          <cell r="M940">
            <v>25.02</v>
          </cell>
          <cell r="N940">
            <v>25.02</v>
          </cell>
        </row>
        <row r="941">
          <cell r="C941">
            <v>25.02</v>
          </cell>
          <cell r="D941">
            <v>25.02</v>
          </cell>
          <cell r="E941">
            <v>25.02</v>
          </cell>
          <cell r="F941">
            <v>25.02</v>
          </cell>
          <cell r="G941">
            <v>25.02</v>
          </cell>
          <cell r="H941">
            <v>25.02</v>
          </cell>
          <cell r="I941">
            <v>25.02</v>
          </cell>
          <cell r="J941">
            <v>25.02</v>
          </cell>
          <cell r="K941">
            <v>25.02</v>
          </cell>
          <cell r="L941">
            <v>25.02</v>
          </cell>
          <cell r="M941">
            <v>25.02</v>
          </cell>
          <cell r="N941">
            <v>25.02</v>
          </cell>
        </row>
        <row r="942">
          <cell r="C942">
            <v>25.02</v>
          </cell>
          <cell r="D942">
            <v>25.02</v>
          </cell>
          <cell r="E942">
            <v>25.02</v>
          </cell>
          <cell r="F942">
            <v>25.02</v>
          </cell>
          <cell r="G942">
            <v>25.02</v>
          </cell>
          <cell r="H942">
            <v>25.02</v>
          </cell>
          <cell r="I942">
            <v>25.02</v>
          </cell>
          <cell r="J942">
            <v>25.02</v>
          </cell>
          <cell r="K942">
            <v>25.02</v>
          </cell>
          <cell r="L942">
            <v>25.02</v>
          </cell>
          <cell r="M942">
            <v>25.02</v>
          </cell>
          <cell r="N942">
            <v>25.02</v>
          </cell>
        </row>
        <row r="943">
          <cell r="C943">
            <v>25.02</v>
          </cell>
          <cell r="D943">
            <v>25.02</v>
          </cell>
          <cell r="E943">
            <v>25.02</v>
          </cell>
          <cell r="F943">
            <v>25.02</v>
          </cell>
          <cell r="G943">
            <v>25.02</v>
          </cell>
          <cell r="H943">
            <v>25.02</v>
          </cell>
          <cell r="I943">
            <v>25.02</v>
          </cell>
          <cell r="J943">
            <v>25.02</v>
          </cell>
          <cell r="K943">
            <v>25.02</v>
          </cell>
          <cell r="L943">
            <v>25.02</v>
          </cell>
          <cell r="M943">
            <v>25.02</v>
          </cell>
          <cell r="N943">
            <v>25.02</v>
          </cell>
        </row>
        <row r="944">
          <cell r="C944">
            <v>25.02</v>
          </cell>
          <cell r="D944">
            <v>25.02</v>
          </cell>
          <cell r="E944">
            <v>25.02</v>
          </cell>
          <cell r="F944">
            <v>25.02</v>
          </cell>
          <cell r="G944">
            <v>25.02</v>
          </cell>
          <cell r="H944">
            <v>25.02</v>
          </cell>
          <cell r="I944">
            <v>25.02</v>
          </cell>
          <cell r="J944">
            <v>25.02</v>
          </cell>
          <cell r="K944">
            <v>25.02</v>
          </cell>
          <cell r="L944">
            <v>25.02</v>
          </cell>
          <cell r="M944">
            <v>25.02</v>
          </cell>
          <cell r="N944">
            <v>25.02</v>
          </cell>
        </row>
        <row r="945">
          <cell r="C945">
            <v>25.02</v>
          </cell>
          <cell r="D945">
            <v>25.02</v>
          </cell>
          <cell r="E945">
            <v>25.02</v>
          </cell>
          <cell r="F945">
            <v>25.02</v>
          </cell>
          <cell r="G945">
            <v>25.02</v>
          </cell>
          <cell r="H945">
            <v>25.02</v>
          </cell>
          <cell r="I945">
            <v>25.02</v>
          </cell>
          <cell r="J945">
            <v>25.02</v>
          </cell>
          <cell r="K945">
            <v>25.02</v>
          </cell>
          <cell r="L945">
            <v>25.02</v>
          </cell>
          <cell r="M945">
            <v>25.02</v>
          </cell>
          <cell r="N945">
            <v>25.02</v>
          </cell>
        </row>
        <row r="946">
          <cell r="C946">
            <v>25.02</v>
          </cell>
          <cell r="D946">
            <v>25.02</v>
          </cell>
          <cell r="E946">
            <v>25.02</v>
          </cell>
          <cell r="F946">
            <v>25.02</v>
          </cell>
          <cell r="G946">
            <v>25.02</v>
          </cell>
          <cell r="H946">
            <v>25.02</v>
          </cell>
          <cell r="I946">
            <v>25.02</v>
          </cell>
          <cell r="J946">
            <v>25.02</v>
          </cell>
          <cell r="K946">
            <v>25.02</v>
          </cell>
          <cell r="L946">
            <v>25.02</v>
          </cell>
          <cell r="M946">
            <v>25.02</v>
          </cell>
          <cell r="N946">
            <v>25.02</v>
          </cell>
        </row>
        <row r="947">
          <cell r="C947">
            <v>25.02</v>
          </cell>
          <cell r="D947">
            <v>25.02</v>
          </cell>
          <cell r="E947">
            <v>25.02</v>
          </cell>
          <cell r="F947">
            <v>25.02</v>
          </cell>
          <cell r="G947">
            <v>25.02</v>
          </cell>
          <cell r="H947">
            <v>25.02</v>
          </cell>
          <cell r="I947">
            <v>25.02</v>
          </cell>
          <cell r="J947">
            <v>25.02</v>
          </cell>
          <cell r="K947">
            <v>25.02</v>
          </cell>
          <cell r="L947">
            <v>25.02</v>
          </cell>
          <cell r="M947">
            <v>25.02</v>
          </cell>
          <cell r="N947">
            <v>25.02</v>
          </cell>
        </row>
        <row r="948">
          <cell r="C948">
            <v>25.02</v>
          </cell>
          <cell r="D948">
            <v>25.02</v>
          </cell>
          <cell r="E948">
            <v>25.02</v>
          </cell>
          <cell r="F948">
            <v>25.02</v>
          </cell>
          <cell r="G948">
            <v>25.02</v>
          </cell>
          <cell r="H948">
            <v>25.02</v>
          </cell>
          <cell r="I948">
            <v>25.02</v>
          </cell>
          <cell r="J948">
            <v>25.02</v>
          </cell>
          <cell r="K948">
            <v>25.02</v>
          </cell>
          <cell r="L948">
            <v>25.02</v>
          </cell>
          <cell r="M948">
            <v>25.02</v>
          </cell>
          <cell r="N948">
            <v>25.02</v>
          </cell>
        </row>
        <row r="949">
          <cell r="C949">
            <v>25.02</v>
          </cell>
          <cell r="D949">
            <v>25.02</v>
          </cell>
          <cell r="E949">
            <v>25.02</v>
          </cell>
          <cell r="F949">
            <v>25.02</v>
          </cell>
          <cell r="G949">
            <v>25.02</v>
          </cell>
          <cell r="H949">
            <v>25.02</v>
          </cell>
          <cell r="I949">
            <v>25.02</v>
          </cell>
          <cell r="J949">
            <v>25.02</v>
          </cell>
          <cell r="K949">
            <v>25.02</v>
          </cell>
          <cell r="L949">
            <v>25.02</v>
          </cell>
          <cell r="M949">
            <v>25.02</v>
          </cell>
          <cell r="N949">
            <v>25.02</v>
          </cell>
        </row>
        <row r="962">
          <cell r="C962">
            <v>15.01</v>
          </cell>
          <cell r="D962">
            <v>15.01</v>
          </cell>
          <cell r="E962">
            <v>15.01</v>
          </cell>
          <cell r="F962">
            <v>15.01</v>
          </cell>
          <cell r="G962">
            <v>15.01</v>
          </cell>
          <cell r="H962">
            <v>15.01</v>
          </cell>
          <cell r="I962">
            <v>15.01</v>
          </cell>
          <cell r="J962">
            <v>15.01</v>
          </cell>
          <cell r="K962">
            <v>15.01</v>
          </cell>
          <cell r="L962">
            <v>15.01</v>
          </cell>
          <cell r="M962">
            <v>15.01</v>
          </cell>
          <cell r="N962">
            <v>15.01</v>
          </cell>
          <cell r="S962">
            <v>0</v>
          </cell>
          <cell r="T962">
            <v>15</v>
          </cell>
          <cell r="U962">
            <v>15</v>
          </cell>
          <cell r="V962">
            <v>15</v>
          </cell>
          <cell r="W962">
            <v>15</v>
          </cell>
          <cell r="X962">
            <v>15</v>
          </cell>
          <cell r="Y962">
            <v>15</v>
          </cell>
          <cell r="Z962">
            <v>15</v>
          </cell>
          <cell r="AA962">
            <v>15</v>
          </cell>
          <cell r="AB962">
            <v>15</v>
          </cell>
          <cell r="AC962">
            <v>15</v>
          </cell>
          <cell r="AD962">
            <v>15</v>
          </cell>
        </row>
        <row r="963">
          <cell r="C963">
            <v>15.01</v>
          </cell>
          <cell r="D963">
            <v>15.01</v>
          </cell>
          <cell r="E963">
            <v>15.01</v>
          </cell>
          <cell r="F963">
            <v>15.01</v>
          </cell>
          <cell r="G963">
            <v>15.01</v>
          </cell>
          <cell r="H963">
            <v>15.01</v>
          </cell>
          <cell r="I963">
            <v>15.01</v>
          </cell>
          <cell r="J963">
            <v>15.01</v>
          </cell>
          <cell r="K963">
            <v>15.01</v>
          </cell>
          <cell r="L963">
            <v>15.01</v>
          </cell>
          <cell r="M963">
            <v>15.01</v>
          </cell>
          <cell r="N963">
            <v>15.01</v>
          </cell>
          <cell r="S963">
            <v>15</v>
          </cell>
          <cell r="T963">
            <v>15</v>
          </cell>
          <cell r="U963">
            <v>15</v>
          </cell>
          <cell r="V963">
            <v>15</v>
          </cell>
          <cell r="W963">
            <v>15</v>
          </cell>
          <cell r="X963">
            <v>15</v>
          </cell>
          <cell r="Y963">
            <v>15</v>
          </cell>
          <cell r="Z963">
            <v>15</v>
          </cell>
          <cell r="AA963">
            <v>15</v>
          </cell>
          <cell r="AB963">
            <v>15</v>
          </cell>
          <cell r="AC963">
            <v>15</v>
          </cell>
          <cell r="AD963">
            <v>15</v>
          </cell>
        </row>
        <row r="964">
          <cell r="C964">
            <v>15.01</v>
          </cell>
          <cell r="D964">
            <v>15.01</v>
          </cell>
          <cell r="E964">
            <v>15.01</v>
          </cell>
          <cell r="F964">
            <v>15.01</v>
          </cell>
          <cell r="G964">
            <v>15.01</v>
          </cell>
          <cell r="H964">
            <v>15.01</v>
          </cell>
          <cell r="I964">
            <v>15.01</v>
          </cell>
          <cell r="J964">
            <v>15.01</v>
          </cell>
          <cell r="K964">
            <v>15.01</v>
          </cell>
          <cell r="L964">
            <v>15.01</v>
          </cell>
          <cell r="M964">
            <v>15.01</v>
          </cell>
          <cell r="N964">
            <v>15.01</v>
          </cell>
          <cell r="S964">
            <v>15</v>
          </cell>
          <cell r="T964">
            <v>15</v>
          </cell>
          <cell r="U964">
            <v>15</v>
          </cell>
          <cell r="V964">
            <v>15</v>
          </cell>
          <cell r="W964">
            <v>15</v>
          </cell>
          <cell r="X964">
            <v>15</v>
          </cell>
          <cell r="Y964">
            <v>15</v>
          </cell>
          <cell r="Z964">
            <v>15</v>
          </cell>
          <cell r="AA964">
            <v>15</v>
          </cell>
          <cell r="AB964">
            <v>15</v>
          </cell>
          <cell r="AC964">
            <v>15</v>
          </cell>
          <cell r="AD964">
            <v>15</v>
          </cell>
        </row>
        <row r="965">
          <cell r="C965">
            <v>15.01</v>
          </cell>
          <cell r="D965">
            <v>15.01</v>
          </cell>
          <cell r="E965">
            <v>15.01</v>
          </cell>
          <cell r="F965">
            <v>15.01</v>
          </cell>
          <cell r="G965">
            <v>15.01</v>
          </cell>
          <cell r="H965">
            <v>15.01</v>
          </cell>
          <cell r="I965">
            <v>15.01</v>
          </cell>
          <cell r="J965">
            <v>15.01</v>
          </cell>
          <cell r="K965">
            <v>15.01</v>
          </cell>
          <cell r="L965">
            <v>15.01</v>
          </cell>
          <cell r="M965">
            <v>15.01</v>
          </cell>
          <cell r="N965">
            <v>15.01</v>
          </cell>
          <cell r="S965">
            <v>15</v>
          </cell>
          <cell r="T965">
            <v>15</v>
          </cell>
          <cell r="U965">
            <v>15</v>
          </cell>
          <cell r="V965">
            <v>15</v>
          </cell>
          <cell r="W965">
            <v>15</v>
          </cell>
          <cell r="X965">
            <v>15</v>
          </cell>
          <cell r="Y965">
            <v>15</v>
          </cell>
          <cell r="Z965">
            <v>15</v>
          </cell>
          <cell r="AA965">
            <v>15</v>
          </cell>
          <cell r="AB965">
            <v>15</v>
          </cell>
          <cell r="AC965">
            <v>15</v>
          </cell>
          <cell r="AD965">
            <v>15</v>
          </cell>
        </row>
        <row r="966">
          <cell r="C966">
            <v>15.01</v>
          </cell>
          <cell r="D966">
            <v>15.01</v>
          </cell>
          <cell r="E966">
            <v>15.01</v>
          </cell>
          <cell r="F966">
            <v>15.01</v>
          </cell>
          <cell r="G966">
            <v>15.01</v>
          </cell>
          <cell r="H966">
            <v>15.01</v>
          </cell>
          <cell r="I966">
            <v>15.01</v>
          </cell>
          <cell r="J966">
            <v>15.01</v>
          </cell>
          <cell r="K966">
            <v>15.01</v>
          </cell>
          <cell r="L966">
            <v>15.01</v>
          </cell>
          <cell r="M966">
            <v>15.01</v>
          </cell>
          <cell r="N966">
            <v>15.01</v>
          </cell>
          <cell r="S966">
            <v>15</v>
          </cell>
          <cell r="T966">
            <v>15</v>
          </cell>
          <cell r="U966">
            <v>15</v>
          </cell>
          <cell r="V966">
            <v>15</v>
          </cell>
          <cell r="W966">
            <v>15</v>
          </cell>
          <cell r="X966">
            <v>15</v>
          </cell>
          <cell r="Y966">
            <v>15</v>
          </cell>
          <cell r="Z966">
            <v>15</v>
          </cell>
          <cell r="AA966">
            <v>15</v>
          </cell>
          <cell r="AB966">
            <v>15</v>
          </cell>
          <cell r="AC966">
            <v>15</v>
          </cell>
          <cell r="AD966">
            <v>15</v>
          </cell>
        </row>
        <row r="967">
          <cell r="C967">
            <v>15.01</v>
          </cell>
          <cell r="D967">
            <v>15.01</v>
          </cell>
          <cell r="E967">
            <v>15.01</v>
          </cell>
          <cell r="F967">
            <v>15.01</v>
          </cell>
          <cell r="G967">
            <v>15.01</v>
          </cell>
          <cell r="H967">
            <v>15.01</v>
          </cell>
          <cell r="I967">
            <v>15.01</v>
          </cell>
          <cell r="J967">
            <v>15.01</v>
          </cell>
          <cell r="K967">
            <v>15.01</v>
          </cell>
          <cell r="L967">
            <v>15.01</v>
          </cell>
          <cell r="M967">
            <v>15.01</v>
          </cell>
          <cell r="N967">
            <v>15.01</v>
          </cell>
          <cell r="S967">
            <v>15</v>
          </cell>
          <cell r="T967">
            <v>15</v>
          </cell>
          <cell r="U967">
            <v>15</v>
          </cell>
          <cell r="V967">
            <v>15</v>
          </cell>
          <cell r="W967">
            <v>15</v>
          </cell>
          <cell r="X967">
            <v>15</v>
          </cell>
          <cell r="Y967">
            <v>15</v>
          </cell>
          <cell r="Z967">
            <v>15</v>
          </cell>
          <cell r="AA967">
            <v>15</v>
          </cell>
          <cell r="AB967">
            <v>15</v>
          </cell>
          <cell r="AC967">
            <v>15</v>
          </cell>
          <cell r="AD967">
            <v>15</v>
          </cell>
        </row>
        <row r="968">
          <cell r="C968">
            <v>15.01</v>
          </cell>
          <cell r="D968">
            <v>15.01</v>
          </cell>
          <cell r="E968">
            <v>15.01</v>
          </cell>
          <cell r="F968">
            <v>15.01</v>
          </cell>
          <cell r="G968">
            <v>15.01</v>
          </cell>
          <cell r="H968">
            <v>15.01</v>
          </cell>
          <cell r="I968">
            <v>15.01</v>
          </cell>
          <cell r="J968">
            <v>15.01</v>
          </cell>
          <cell r="K968">
            <v>15.01</v>
          </cell>
          <cell r="L968">
            <v>15.01</v>
          </cell>
          <cell r="M968">
            <v>15.01</v>
          </cell>
          <cell r="N968">
            <v>15.01</v>
          </cell>
          <cell r="S968">
            <v>15</v>
          </cell>
          <cell r="T968">
            <v>15</v>
          </cell>
          <cell r="U968">
            <v>15</v>
          </cell>
          <cell r="V968">
            <v>15</v>
          </cell>
          <cell r="W968">
            <v>15</v>
          </cell>
          <cell r="X968">
            <v>15</v>
          </cell>
          <cell r="Y968">
            <v>15</v>
          </cell>
          <cell r="Z968">
            <v>15</v>
          </cell>
          <cell r="AA968">
            <v>15</v>
          </cell>
          <cell r="AB968">
            <v>15</v>
          </cell>
          <cell r="AC968">
            <v>15</v>
          </cell>
          <cell r="AD968">
            <v>15</v>
          </cell>
        </row>
        <row r="969">
          <cell r="C969">
            <v>15.01</v>
          </cell>
          <cell r="D969">
            <v>15.01</v>
          </cell>
          <cell r="E969">
            <v>15.01</v>
          </cell>
          <cell r="F969">
            <v>15.01</v>
          </cell>
          <cell r="G969">
            <v>15.01</v>
          </cell>
          <cell r="H969">
            <v>15.01</v>
          </cell>
          <cell r="I969">
            <v>15.01</v>
          </cell>
          <cell r="J969">
            <v>15.01</v>
          </cell>
          <cell r="K969">
            <v>15.01</v>
          </cell>
          <cell r="L969">
            <v>15.01</v>
          </cell>
          <cell r="M969">
            <v>15.01</v>
          </cell>
          <cell r="N969">
            <v>15.01</v>
          </cell>
          <cell r="S969">
            <v>15</v>
          </cell>
          <cell r="T969">
            <v>15</v>
          </cell>
          <cell r="U969">
            <v>15</v>
          </cell>
          <cell r="V969">
            <v>15</v>
          </cell>
          <cell r="W969">
            <v>15</v>
          </cell>
          <cell r="X969">
            <v>15</v>
          </cell>
          <cell r="Y969">
            <v>15</v>
          </cell>
          <cell r="Z969">
            <v>15</v>
          </cell>
          <cell r="AA969">
            <v>15</v>
          </cell>
          <cell r="AB969">
            <v>15</v>
          </cell>
          <cell r="AC969">
            <v>15</v>
          </cell>
          <cell r="AD969">
            <v>15</v>
          </cell>
        </row>
        <row r="970">
          <cell r="C970">
            <v>15.01</v>
          </cell>
          <cell r="D970">
            <v>15.01</v>
          </cell>
          <cell r="E970">
            <v>15.01</v>
          </cell>
          <cell r="F970">
            <v>15.01</v>
          </cell>
          <cell r="G970">
            <v>15.01</v>
          </cell>
          <cell r="H970">
            <v>15.01</v>
          </cell>
          <cell r="I970">
            <v>15.01</v>
          </cell>
          <cell r="J970">
            <v>15.01</v>
          </cell>
          <cell r="K970">
            <v>15.01</v>
          </cell>
          <cell r="L970">
            <v>15.01</v>
          </cell>
          <cell r="M970">
            <v>15.01</v>
          </cell>
          <cell r="N970">
            <v>15.01</v>
          </cell>
          <cell r="S970">
            <v>15</v>
          </cell>
          <cell r="T970">
            <v>15</v>
          </cell>
          <cell r="U970">
            <v>15</v>
          </cell>
          <cell r="V970">
            <v>15</v>
          </cell>
          <cell r="W970">
            <v>15</v>
          </cell>
          <cell r="X970">
            <v>15</v>
          </cell>
          <cell r="Y970">
            <v>15</v>
          </cell>
          <cell r="Z970">
            <v>15</v>
          </cell>
          <cell r="AA970">
            <v>15</v>
          </cell>
          <cell r="AB970">
            <v>15</v>
          </cell>
          <cell r="AC970">
            <v>15</v>
          </cell>
          <cell r="AD970">
            <v>15</v>
          </cell>
        </row>
        <row r="971">
          <cell r="C971">
            <v>15.01</v>
          </cell>
          <cell r="D971">
            <v>15.01</v>
          </cell>
          <cell r="E971">
            <v>15.01</v>
          </cell>
          <cell r="F971">
            <v>15.01</v>
          </cell>
          <cell r="G971">
            <v>15.01</v>
          </cell>
          <cell r="H971">
            <v>15.01</v>
          </cell>
          <cell r="I971">
            <v>15.01</v>
          </cell>
          <cell r="J971">
            <v>15.01</v>
          </cell>
          <cell r="K971">
            <v>15.01</v>
          </cell>
          <cell r="L971">
            <v>15.01</v>
          </cell>
          <cell r="M971">
            <v>15.01</v>
          </cell>
          <cell r="N971">
            <v>15.01</v>
          </cell>
          <cell r="S971">
            <v>15</v>
          </cell>
          <cell r="T971">
            <v>15</v>
          </cell>
          <cell r="U971">
            <v>15</v>
          </cell>
          <cell r="V971">
            <v>15</v>
          </cell>
          <cell r="W971">
            <v>15</v>
          </cell>
          <cell r="X971">
            <v>15</v>
          </cell>
          <cell r="Y971">
            <v>15</v>
          </cell>
          <cell r="Z971">
            <v>15</v>
          </cell>
          <cell r="AA971">
            <v>15</v>
          </cell>
          <cell r="AB971">
            <v>15</v>
          </cell>
          <cell r="AC971">
            <v>15</v>
          </cell>
          <cell r="AD971">
            <v>15</v>
          </cell>
        </row>
        <row r="972">
          <cell r="C972">
            <v>15.01</v>
          </cell>
          <cell r="D972">
            <v>15.01</v>
          </cell>
          <cell r="E972">
            <v>15.01</v>
          </cell>
          <cell r="F972">
            <v>15.01</v>
          </cell>
          <cell r="G972">
            <v>15.01</v>
          </cell>
          <cell r="H972">
            <v>15.01</v>
          </cell>
          <cell r="I972">
            <v>15.01</v>
          </cell>
          <cell r="J972">
            <v>15.01</v>
          </cell>
          <cell r="K972">
            <v>15.01</v>
          </cell>
          <cell r="L972">
            <v>15.01</v>
          </cell>
          <cell r="M972">
            <v>15.01</v>
          </cell>
          <cell r="N972">
            <v>15.01</v>
          </cell>
          <cell r="S972">
            <v>15</v>
          </cell>
          <cell r="T972">
            <v>15</v>
          </cell>
          <cell r="U972">
            <v>15</v>
          </cell>
          <cell r="V972">
            <v>15</v>
          </cell>
          <cell r="W972">
            <v>15</v>
          </cell>
          <cell r="X972">
            <v>15</v>
          </cell>
          <cell r="Y972">
            <v>15</v>
          </cell>
          <cell r="Z972">
            <v>15</v>
          </cell>
          <cell r="AA972">
            <v>15</v>
          </cell>
          <cell r="AB972">
            <v>15</v>
          </cell>
          <cell r="AC972">
            <v>15</v>
          </cell>
          <cell r="AD972">
            <v>15</v>
          </cell>
        </row>
        <row r="973">
          <cell r="C973">
            <v>15.01</v>
          </cell>
          <cell r="D973">
            <v>15.01</v>
          </cell>
          <cell r="E973">
            <v>15.01</v>
          </cell>
          <cell r="F973">
            <v>15.01</v>
          </cell>
          <cell r="G973">
            <v>15.01</v>
          </cell>
          <cell r="H973">
            <v>15.01</v>
          </cell>
          <cell r="I973">
            <v>15.01</v>
          </cell>
          <cell r="J973">
            <v>15.01</v>
          </cell>
          <cell r="K973">
            <v>15.01</v>
          </cell>
          <cell r="L973">
            <v>15.01</v>
          </cell>
          <cell r="M973">
            <v>15.01</v>
          </cell>
          <cell r="N973">
            <v>15.01</v>
          </cell>
          <cell r="S973">
            <v>15</v>
          </cell>
          <cell r="T973">
            <v>15</v>
          </cell>
          <cell r="U973">
            <v>15</v>
          </cell>
          <cell r="V973">
            <v>15</v>
          </cell>
          <cell r="W973">
            <v>15</v>
          </cell>
          <cell r="X973">
            <v>15</v>
          </cell>
          <cell r="Y973">
            <v>15</v>
          </cell>
          <cell r="Z973">
            <v>15</v>
          </cell>
          <cell r="AA973">
            <v>15</v>
          </cell>
          <cell r="AB973">
            <v>15</v>
          </cell>
          <cell r="AC973">
            <v>15</v>
          </cell>
          <cell r="AD973">
            <v>15</v>
          </cell>
        </row>
        <row r="974">
          <cell r="C974">
            <v>15.01</v>
          </cell>
          <cell r="D974">
            <v>15.01</v>
          </cell>
          <cell r="E974">
            <v>15.01</v>
          </cell>
          <cell r="F974">
            <v>15.01</v>
          </cell>
          <cell r="G974">
            <v>15.01</v>
          </cell>
          <cell r="H974">
            <v>15.01</v>
          </cell>
          <cell r="I974">
            <v>15.01</v>
          </cell>
          <cell r="J974">
            <v>15.01</v>
          </cell>
          <cell r="K974">
            <v>15.01</v>
          </cell>
          <cell r="L974">
            <v>15.01</v>
          </cell>
          <cell r="M974">
            <v>15.01</v>
          </cell>
          <cell r="N974">
            <v>15.01</v>
          </cell>
          <cell r="S974">
            <v>15</v>
          </cell>
          <cell r="T974">
            <v>15</v>
          </cell>
          <cell r="U974">
            <v>15</v>
          </cell>
          <cell r="V974">
            <v>15</v>
          </cell>
          <cell r="W974">
            <v>15</v>
          </cell>
          <cell r="X974">
            <v>15</v>
          </cell>
          <cell r="Y974">
            <v>15</v>
          </cell>
          <cell r="Z974">
            <v>15</v>
          </cell>
          <cell r="AA974">
            <v>15</v>
          </cell>
          <cell r="AB974">
            <v>15</v>
          </cell>
          <cell r="AC974">
            <v>15</v>
          </cell>
          <cell r="AD974">
            <v>15</v>
          </cell>
        </row>
        <row r="975">
          <cell r="C975">
            <v>15.01</v>
          </cell>
          <cell r="D975">
            <v>15.01</v>
          </cell>
          <cell r="E975">
            <v>15.01</v>
          </cell>
          <cell r="F975">
            <v>15.01</v>
          </cell>
          <cell r="G975">
            <v>15.01</v>
          </cell>
          <cell r="H975">
            <v>15.01</v>
          </cell>
          <cell r="I975">
            <v>15.01</v>
          </cell>
          <cell r="J975">
            <v>15.01</v>
          </cell>
          <cell r="K975">
            <v>15.01</v>
          </cell>
          <cell r="L975">
            <v>15.01</v>
          </cell>
          <cell r="M975">
            <v>15.01</v>
          </cell>
          <cell r="N975">
            <v>15.01</v>
          </cell>
          <cell r="S975">
            <v>15</v>
          </cell>
          <cell r="T975">
            <v>15</v>
          </cell>
          <cell r="U975">
            <v>15</v>
          </cell>
          <cell r="V975">
            <v>15</v>
          </cell>
          <cell r="W975">
            <v>15</v>
          </cell>
          <cell r="X975">
            <v>15</v>
          </cell>
          <cell r="Y975">
            <v>15</v>
          </cell>
          <cell r="Z975">
            <v>15</v>
          </cell>
          <cell r="AA975">
            <v>15</v>
          </cell>
          <cell r="AB975">
            <v>15</v>
          </cell>
          <cell r="AC975">
            <v>15</v>
          </cell>
          <cell r="AD975">
            <v>15</v>
          </cell>
        </row>
        <row r="976">
          <cell r="C976">
            <v>15.01</v>
          </cell>
          <cell r="D976">
            <v>15.01</v>
          </cell>
          <cell r="E976">
            <v>15.01</v>
          </cell>
          <cell r="F976">
            <v>15.01</v>
          </cell>
          <cell r="G976">
            <v>15.01</v>
          </cell>
          <cell r="H976">
            <v>15.01</v>
          </cell>
          <cell r="I976">
            <v>15.01</v>
          </cell>
          <cell r="J976">
            <v>15.01</v>
          </cell>
          <cell r="K976">
            <v>15.01</v>
          </cell>
          <cell r="L976">
            <v>15.01</v>
          </cell>
          <cell r="M976">
            <v>15.01</v>
          </cell>
          <cell r="N976">
            <v>15.01</v>
          </cell>
          <cell r="S976">
            <v>15</v>
          </cell>
          <cell r="T976">
            <v>15</v>
          </cell>
          <cell r="U976">
            <v>15</v>
          </cell>
          <cell r="V976">
            <v>15</v>
          </cell>
          <cell r="W976">
            <v>15</v>
          </cell>
          <cell r="X976">
            <v>15</v>
          </cell>
          <cell r="Y976">
            <v>15</v>
          </cell>
          <cell r="Z976">
            <v>15</v>
          </cell>
          <cell r="AA976">
            <v>15</v>
          </cell>
          <cell r="AB976">
            <v>15</v>
          </cell>
          <cell r="AC976">
            <v>15</v>
          </cell>
          <cell r="AD976">
            <v>15</v>
          </cell>
        </row>
        <row r="977">
          <cell r="C977">
            <v>15.01</v>
          </cell>
          <cell r="D977">
            <v>15.01</v>
          </cell>
          <cell r="E977">
            <v>15.01</v>
          </cell>
          <cell r="F977">
            <v>15.01</v>
          </cell>
          <cell r="G977">
            <v>15.01</v>
          </cell>
          <cell r="H977">
            <v>15.01</v>
          </cell>
          <cell r="I977">
            <v>15.01</v>
          </cell>
          <cell r="J977">
            <v>15.01</v>
          </cell>
          <cell r="K977">
            <v>15.01</v>
          </cell>
          <cell r="L977">
            <v>15.01</v>
          </cell>
          <cell r="M977">
            <v>15.01</v>
          </cell>
          <cell r="N977">
            <v>15.01</v>
          </cell>
          <cell r="S977">
            <v>15</v>
          </cell>
          <cell r="T977">
            <v>15</v>
          </cell>
          <cell r="U977">
            <v>15</v>
          </cell>
          <cell r="V977">
            <v>15</v>
          </cell>
          <cell r="W977">
            <v>15</v>
          </cell>
          <cell r="X977">
            <v>15</v>
          </cell>
          <cell r="Y977">
            <v>15</v>
          </cell>
          <cell r="Z977">
            <v>15</v>
          </cell>
          <cell r="AA977">
            <v>15</v>
          </cell>
          <cell r="AB977">
            <v>15</v>
          </cell>
          <cell r="AC977">
            <v>15</v>
          </cell>
          <cell r="AD977">
            <v>15</v>
          </cell>
        </row>
        <row r="978">
          <cell r="C978">
            <v>15.01</v>
          </cell>
          <cell r="D978">
            <v>15.01</v>
          </cell>
          <cell r="E978">
            <v>15.01</v>
          </cell>
          <cell r="F978">
            <v>15.01</v>
          </cell>
          <cell r="G978">
            <v>15.01</v>
          </cell>
          <cell r="H978">
            <v>15.01</v>
          </cell>
          <cell r="I978">
            <v>15.01</v>
          </cell>
          <cell r="J978">
            <v>15.01</v>
          </cell>
          <cell r="K978">
            <v>15.01</v>
          </cell>
          <cell r="L978">
            <v>15.01</v>
          </cell>
          <cell r="M978">
            <v>15.01</v>
          </cell>
          <cell r="N978">
            <v>15.01</v>
          </cell>
          <cell r="S978">
            <v>15</v>
          </cell>
          <cell r="T978">
            <v>15</v>
          </cell>
          <cell r="U978">
            <v>15</v>
          </cell>
          <cell r="V978">
            <v>15</v>
          </cell>
          <cell r="W978">
            <v>15</v>
          </cell>
          <cell r="X978">
            <v>15</v>
          </cell>
          <cell r="Y978">
            <v>15</v>
          </cell>
          <cell r="Z978">
            <v>15</v>
          </cell>
          <cell r="AA978">
            <v>15</v>
          </cell>
          <cell r="AB978">
            <v>15</v>
          </cell>
          <cell r="AC978">
            <v>15</v>
          </cell>
          <cell r="AD978">
            <v>15</v>
          </cell>
        </row>
        <row r="979">
          <cell r="C979">
            <v>15.01</v>
          </cell>
          <cell r="D979">
            <v>15.01</v>
          </cell>
          <cell r="E979">
            <v>15.01</v>
          </cell>
          <cell r="F979">
            <v>15.01</v>
          </cell>
          <cell r="G979">
            <v>15.01</v>
          </cell>
          <cell r="H979">
            <v>15.01</v>
          </cell>
          <cell r="I979">
            <v>15.01</v>
          </cell>
          <cell r="J979">
            <v>15.01</v>
          </cell>
          <cell r="K979">
            <v>15.01</v>
          </cell>
          <cell r="L979">
            <v>15.01</v>
          </cell>
          <cell r="M979">
            <v>15.01</v>
          </cell>
          <cell r="N979">
            <v>15.01</v>
          </cell>
          <cell r="S979">
            <v>15</v>
          </cell>
          <cell r="T979">
            <v>15</v>
          </cell>
          <cell r="U979">
            <v>15</v>
          </cell>
          <cell r="V979">
            <v>15</v>
          </cell>
          <cell r="W979">
            <v>15</v>
          </cell>
          <cell r="X979">
            <v>15</v>
          </cell>
          <cell r="Y979">
            <v>15</v>
          </cell>
          <cell r="Z979">
            <v>15</v>
          </cell>
          <cell r="AA979">
            <v>15</v>
          </cell>
          <cell r="AB979">
            <v>15</v>
          </cell>
          <cell r="AC979">
            <v>15</v>
          </cell>
          <cell r="AD979">
            <v>15</v>
          </cell>
        </row>
        <row r="980">
          <cell r="C980">
            <v>15.01</v>
          </cell>
          <cell r="D980">
            <v>15.01</v>
          </cell>
          <cell r="E980">
            <v>15.01</v>
          </cell>
          <cell r="F980">
            <v>15.01</v>
          </cell>
          <cell r="G980">
            <v>15.01</v>
          </cell>
          <cell r="H980">
            <v>15.01</v>
          </cell>
          <cell r="I980">
            <v>15.01</v>
          </cell>
          <cell r="J980">
            <v>15.01</v>
          </cell>
          <cell r="K980">
            <v>15.01</v>
          </cell>
          <cell r="L980">
            <v>15.01</v>
          </cell>
          <cell r="M980">
            <v>15.01</v>
          </cell>
          <cell r="N980">
            <v>15.01</v>
          </cell>
          <cell r="S980">
            <v>15</v>
          </cell>
          <cell r="T980">
            <v>15</v>
          </cell>
          <cell r="U980">
            <v>15</v>
          </cell>
          <cell r="V980">
            <v>15</v>
          </cell>
          <cell r="W980">
            <v>15</v>
          </cell>
          <cell r="X980">
            <v>15</v>
          </cell>
          <cell r="Y980">
            <v>15</v>
          </cell>
          <cell r="Z980">
            <v>15</v>
          </cell>
          <cell r="AA980">
            <v>15</v>
          </cell>
          <cell r="AB980">
            <v>15</v>
          </cell>
          <cell r="AC980">
            <v>15</v>
          </cell>
          <cell r="AD980">
            <v>15</v>
          </cell>
        </row>
        <row r="981">
          <cell r="C981">
            <v>15.01</v>
          </cell>
          <cell r="D981">
            <v>15.01</v>
          </cell>
          <cell r="E981">
            <v>15.01</v>
          </cell>
          <cell r="F981">
            <v>15.01</v>
          </cell>
          <cell r="G981">
            <v>15.01</v>
          </cell>
          <cell r="H981">
            <v>15.01</v>
          </cell>
          <cell r="I981">
            <v>15.01</v>
          </cell>
          <cell r="J981">
            <v>15.01</v>
          </cell>
          <cell r="K981">
            <v>15.01</v>
          </cell>
          <cell r="L981">
            <v>15.01</v>
          </cell>
          <cell r="M981">
            <v>15.01</v>
          </cell>
          <cell r="N981">
            <v>15.01</v>
          </cell>
          <cell r="S981">
            <v>15</v>
          </cell>
          <cell r="T981">
            <v>15</v>
          </cell>
          <cell r="U981">
            <v>15</v>
          </cell>
          <cell r="V981">
            <v>15</v>
          </cell>
          <cell r="W981">
            <v>15</v>
          </cell>
          <cell r="X981">
            <v>15</v>
          </cell>
          <cell r="Y981">
            <v>15</v>
          </cell>
          <cell r="Z981">
            <v>15</v>
          </cell>
          <cell r="AA981">
            <v>15</v>
          </cell>
          <cell r="AB981">
            <v>15</v>
          </cell>
          <cell r="AC981">
            <v>15</v>
          </cell>
          <cell r="AD981">
            <v>15</v>
          </cell>
        </row>
        <row r="982">
          <cell r="C982">
            <v>15.01</v>
          </cell>
          <cell r="D982">
            <v>15.01</v>
          </cell>
          <cell r="E982">
            <v>15.01</v>
          </cell>
          <cell r="F982">
            <v>15.01</v>
          </cell>
          <cell r="G982">
            <v>15.01</v>
          </cell>
          <cell r="H982">
            <v>15.01</v>
          </cell>
          <cell r="I982">
            <v>15.01</v>
          </cell>
          <cell r="J982">
            <v>15.01</v>
          </cell>
          <cell r="K982">
            <v>15.01</v>
          </cell>
          <cell r="L982">
            <v>15.01</v>
          </cell>
          <cell r="M982">
            <v>15.01</v>
          </cell>
          <cell r="N982">
            <v>15.01</v>
          </cell>
          <cell r="S982">
            <v>15</v>
          </cell>
          <cell r="T982">
            <v>15</v>
          </cell>
          <cell r="U982">
            <v>15</v>
          </cell>
          <cell r="V982">
            <v>15</v>
          </cell>
          <cell r="W982">
            <v>15</v>
          </cell>
          <cell r="X982">
            <v>15</v>
          </cell>
          <cell r="Y982">
            <v>15</v>
          </cell>
          <cell r="Z982">
            <v>15</v>
          </cell>
          <cell r="AA982">
            <v>15</v>
          </cell>
          <cell r="AB982">
            <v>15</v>
          </cell>
          <cell r="AC982">
            <v>15</v>
          </cell>
          <cell r="AD982">
            <v>15</v>
          </cell>
        </row>
        <row r="983">
          <cell r="C983">
            <v>15.01</v>
          </cell>
          <cell r="D983">
            <v>15.01</v>
          </cell>
          <cell r="E983">
            <v>15.01</v>
          </cell>
          <cell r="F983">
            <v>15.01</v>
          </cell>
          <cell r="G983">
            <v>15.01</v>
          </cell>
          <cell r="H983">
            <v>15.01</v>
          </cell>
          <cell r="I983">
            <v>15.01</v>
          </cell>
          <cell r="J983">
            <v>15.01</v>
          </cell>
          <cell r="K983">
            <v>15.01</v>
          </cell>
          <cell r="L983">
            <v>15.01</v>
          </cell>
          <cell r="M983">
            <v>15.01</v>
          </cell>
          <cell r="N983">
            <v>15.01</v>
          </cell>
          <cell r="S983">
            <v>15</v>
          </cell>
          <cell r="T983">
            <v>15</v>
          </cell>
          <cell r="U983">
            <v>15</v>
          </cell>
          <cell r="V983">
            <v>15</v>
          </cell>
          <cell r="W983">
            <v>15</v>
          </cell>
          <cell r="X983">
            <v>15</v>
          </cell>
          <cell r="Y983">
            <v>15</v>
          </cell>
          <cell r="Z983">
            <v>15</v>
          </cell>
          <cell r="AA983">
            <v>15</v>
          </cell>
          <cell r="AB983">
            <v>15</v>
          </cell>
          <cell r="AC983">
            <v>15</v>
          </cell>
          <cell r="AD983">
            <v>15</v>
          </cell>
        </row>
        <row r="984">
          <cell r="C984">
            <v>15.01</v>
          </cell>
          <cell r="D984">
            <v>15.01</v>
          </cell>
          <cell r="E984">
            <v>15.01</v>
          </cell>
          <cell r="F984">
            <v>15.01</v>
          </cell>
          <cell r="G984">
            <v>15.01</v>
          </cell>
          <cell r="H984">
            <v>15.01</v>
          </cell>
          <cell r="I984">
            <v>15.01</v>
          </cell>
          <cell r="J984">
            <v>15.01</v>
          </cell>
          <cell r="K984">
            <v>15.01</v>
          </cell>
          <cell r="L984">
            <v>15.01</v>
          </cell>
          <cell r="M984">
            <v>15.01</v>
          </cell>
          <cell r="N984">
            <v>15.01</v>
          </cell>
          <cell r="S984">
            <v>15</v>
          </cell>
          <cell r="T984">
            <v>15</v>
          </cell>
          <cell r="U984">
            <v>15</v>
          </cell>
          <cell r="V984">
            <v>15</v>
          </cell>
          <cell r="W984">
            <v>15</v>
          </cell>
          <cell r="X984">
            <v>15</v>
          </cell>
          <cell r="Y984">
            <v>15</v>
          </cell>
          <cell r="Z984">
            <v>15</v>
          </cell>
          <cell r="AA984">
            <v>15</v>
          </cell>
          <cell r="AB984">
            <v>15</v>
          </cell>
          <cell r="AC984">
            <v>15</v>
          </cell>
          <cell r="AD984">
            <v>15</v>
          </cell>
        </row>
        <row r="985">
          <cell r="C985">
            <v>15.01</v>
          </cell>
          <cell r="D985">
            <v>15.01</v>
          </cell>
          <cell r="E985">
            <v>15.01</v>
          </cell>
          <cell r="F985">
            <v>15.01</v>
          </cell>
          <cell r="G985">
            <v>15.01</v>
          </cell>
          <cell r="H985">
            <v>15.01</v>
          </cell>
          <cell r="I985">
            <v>15.01</v>
          </cell>
          <cell r="J985">
            <v>15.01</v>
          </cell>
          <cell r="K985">
            <v>15.01</v>
          </cell>
          <cell r="L985">
            <v>15.01</v>
          </cell>
          <cell r="M985">
            <v>15.01</v>
          </cell>
          <cell r="N985">
            <v>15.01</v>
          </cell>
          <cell r="S985">
            <v>15</v>
          </cell>
          <cell r="T985">
            <v>15</v>
          </cell>
          <cell r="U985">
            <v>15</v>
          </cell>
          <cell r="V985">
            <v>15</v>
          </cell>
          <cell r="W985">
            <v>15</v>
          </cell>
          <cell r="X985">
            <v>15</v>
          </cell>
          <cell r="Y985">
            <v>15</v>
          </cell>
          <cell r="Z985">
            <v>15</v>
          </cell>
          <cell r="AA985">
            <v>15</v>
          </cell>
          <cell r="AB985">
            <v>15</v>
          </cell>
          <cell r="AC985">
            <v>15</v>
          </cell>
          <cell r="AD985">
            <v>15</v>
          </cell>
        </row>
        <row r="986">
          <cell r="C986">
            <v>15.01</v>
          </cell>
          <cell r="D986">
            <v>15.01</v>
          </cell>
          <cell r="E986">
            <v>15.01</v>
          </cell>
          <cell r="F986">
            <v>15.01</v>
          </cell>
          <cell r="G986">
            <v>15.01</v>
          </cell>
          <cell r="H986">
            <v>15.01</v>
          </cell>
          <cell r="I986">
            <v>15.01</v>
          </cell>
          <cell r="J986">
            <v>15.01</v>
          </cell>
          <cell r="K986">
            <v>15.01</v>
          </cell>
          <cell r="L986">
            <v>15.01</v>
          </cell>
          <cell r="M986">
            <v>15.01</v>
          </cell>
          <cell r="N986">
            <v>15.01</v>
          </cell>
          <cell r="S986">
            <v>15</v>
          </cell>
          <cell r="T986">
            <v>15</v>
          </cell>
          <cell r="U986">
            <v>15</v>
          </cell>
          <cell r="V986">
            <v>15</v>
          </cell>
          <cell r="W986">
            <v>15</v>
          </cell>
          <cell r="X986">
            <v>15</v>
          </cell>
          <cell r="Y986">
            <v>15</v>
          </cell>
          <cell r="Z986">
            <v>15</v>
          </cell>
          <cell r="AA986">
            <v>15</v>
          </cell>
          <cell r="AB986">
            <v>15</v>
          </cell>
          <cell r="AC986">
            <v>15</v>
          </cell>
          <cell r="AD986">
            <v>15</v>
          </cell>
        </row>
        <row r="987">
          <cell r="C987">
            <v>15.01</v>
          </cell>
          <cell r="D987">
            <v>15.01</v>
          </cell>
          <cell r="E987">
            <v>15.01</v>
          </cell>
          <cell r="F987">
            <v>15.01</v>
          </cell>
          <cell r="G987">
            <v>15.01</v>
          </cell>
          <cell r="H987">
            <v>15.01</v>
          </cell>
          <cell r="I987">
            <v>15.01</v>
          </cell>
          <cell r="J987">
            <v>15.01</v>
          </cell>
          <cell r="K987">
            <v>15.01</v>
          </cell>
          <cell r="L987">
            <v>15.01</v>
          </cell>
          <cell r="M987">
            <v>15.01</v>
          </cell>
          <cell r="N987">
            <v>15.01</v>
          </cell>
          <cell r="S987">
            <v>15</v>
          </cell>
          <cell r="T987">
            <v>15</v>
          </cell>
          <cell r="U987">
            <v>15</v>
          </cell>
          <cell r="V987">
            <v>15</v>
          </cell>
          <cell r="W987">
            <v>15</v>
          </cell>
          <cell r="X987">
            <v>15</v>
          </cell>
          <cell r="Y987">
            <v>15</v>
          </cell>
          <cell r="Z987">
            <v>15</v>
          </cell>
          <cell r="AA987">
            <v>15</v>
          </cell>
          <cell r="AB987">
            <v>15</v>
          </cell>
          <cell r="AC987">
            <v>15</v>
          </cell>
          <cell r="AD987">
            <v>15</v>
          </cell>
        </row>
        <row r="988">
          <cell r="C988">
            <v>15.01</v>
          </cell>
          <cell r="D988">
            <v>15.01</v>
          </cell>
          <cell r="E988">
            <v>15.01</v>
          </cell>
          <cell r="F988">
            <v>15.01</v>
          </cell>
          <cell r="G988">
            <v>15.01</v>
          </cell>
          <cell r="H988">
            <v>15.01</v>
          </cell>
          <cell r="I988">
            <v>15.01</v>
          </cell>
          <cell r="J988">
            <v>15.01</v>
          </cell>
          <cell r="K988">
            <v>15.01</v>
          </cell>
          <cell r="L988">
            <v>15.01</v>
          </cell>
          <cell r="M988">
            <v>15.01</v>
          </cell>
          <cell r="N988">
            <v>15.01</v>
          </cell>
          <cell r="S988">
            <v>15</v>
          </cell>
          <cell r="T988">
            <v>15</v>
          </cell>
          <cell r="U988">
            <v>15</v>
          </cell>
          <cell r="V988">
            <v>15</v>
          </cell>
          <cell r="W988">
            <v>15</v>
          </cell>
          <cell r="X988">
            <v>15</v>
          </cell>
          <cell r="Y988">
            <v>15</v>
          </cell>
          <cell r="Z988">
            <v>15</v>
          </cell>
          <cell r="AA988">
            <v>15</v>
          </cell>
          <cell r="AB988">
            <v>15</v>
          </cell>
          <cell r="AC988">
            <v>15</v>
          </cell>
          <cell r="AD988">
            <v>15</v>
          </cell>
        </row>
        <row r="989">
          <cell r="C989">
            <v>15.01</v>
          </cell>
          <cell r="D989">
            <v>15.01</v>
          </cell>
          <cell r="E989">
            <v>15.01</v>
          </cell>
          <cell r="F989">
            <v>15.01</v>
          </cell>
          <cell r="G989">
            <v>15.01</v>
          </cell>
          <cell r="H989">
            <v>15.01</v>
          </cell>
          <cell r="I989">
            <v>15.01</v>
          </cell>
          <cell r="J989">
            <v>15.01</v>
          </cell>
          <cell r="K989">
            <v>15.01</v>
          </cell>
          <cell r="L989">
            <v>15.01</v>
          </cell>
          <cell r="M989">
            <v>15.01</v>
          </cell>
          <cell r="N989">
            <v>15.01</v>
          </cell>
          <cell r="S989">
            <v>15</v>
          </cell>
          <cell r="T989">
            <v>15</v>
          </cell>
          <cell r="U989">
            <v>15</v>
          </cell>
          <cell r="V989">
            <v>15</v>
          </cell>
          <cell r="W989">
            <v>15</v>
          </cell>
          <cell r="X989">
            <v>15</v>
          </cell>
          <cell r="Y989">
            <v>15</v>
          </cell>
          <cell r="Z989">
            <v>15</v>
          </cell>
          <cell r="AA989">
            <v>15</v>
          </cell>
          <cell r="AB989">
            <v>15</v>
          </cell>
          <cell r="AC989">
            <v>15</v>
          </cell>
          <cell r="AD989">
            <v>15</v>
          </cell>
        </row>
        <row r="990">
          <cell r="S990">
            <v>15</v>
          </cell>
        </row>
        <row r="1002">
          <cell r="C1002">
            <v>40.78</v>
          </cell>
          <cell r="D1002">
            <v>40.78</v>
          </cell>
          <cell r="E1002">
            <v>40.78</v>
          </cell>
          <cell r="F1002">
            <v>40.78</v>
          </cell>
          <cell r="G1002">
            <v>40.78</v>
          </cell>
          <cell r="H1002">
            <v>40.78</v>
          </cell>
          <cell r="I1002">
            <v>40.78</v>
          </cell>
          <cell r="J1002">
            <v>40.78</v>
          </cell>
          <cell r="K1002">
            <v>40.78</v>
          </cell>
          <cell r="L1002">
            <v>40.78</v>
          </cell>
          <cell r="M1002">
            <v>40.78</v>
          </cell>
          <cell r="N1002">
            <v>40.78</v>
          </cell>
          <cell r="S1002">
            <v>40.07</v>
          </cell>
          <cell r="T1002">
            <v>40.07</v>
          </cell>
          <cell r="U1002">
            <v>40.07</v>
          </cell>
          <cell r="V1002">
            <v>40.07</v>
          </cell>
          <cell r="W1002">
            <v>40.07</v>
          </cell>
          <cell r="X1002">
            <v>40.07</v>
          </cell>
          <cell r="Y1002">
            <v>40.07</v>
          </cell>
          <cell r="Z1002">
            <v>40.07</v>
          </cell>
          <cell r="AA1002">
            <v>40.07</v>
          </cell>
          <cell r="AB1002">
            <v>40.07</v>
          </cell>
          <cell r="AC1002">
            <v>40.07</v>
          </cell>
          <cell r="AD1002">
            <v>40.07</v>
          </cell>
        </row>
        <row r="1003">
          <cell r="S1003">
            <v>40.07</v>
          </cell>
        </row>
        <row r="1042">
          <cell r="C1042">
            <v>11.01</v>
          </cell>
          <cell r="D1042">
            <v>11.01</v>
          </cell>
          <cell r="E1042">
            <v>10.01</v>
          </cell>
          <cell r="F1042">
            <v>10.01</v>
          </cell>
          <cell r="G1042">
            <v>10.01</v>
          </cell>
          <cell r="H1042">
            <v>12.01</v>
          </cell>
          <cell r="I1042">
            <v>10.01</v>
          </cell>
          <cell r="J1042">
            <v>10.01</v>
          </cell>
          <cell r="K1042">
            <v>10.01</v>
          </cell>
          <cell r="L1042">
            <v>11.01</v>
          </cell>
          <cell r="M1042">
            <v>7.01</v>
          </cell>
          <cell r="N1042">
            <v>10.01</v>
          </cell>
          <cell r="S1042">
            <v>6.88</v>
          </cell>
          <cell r="T1042">
            <v>9.83</v>
          </cell>
          <cell r="U1042">
            <v>10.82</v>
          </cell>
          <cell r="V1042">
            <v>10.82</v>
          </cell>
          <cell r="W1042">
            <v>9.83</v>
          </cell>
          <cell r="X1042">
            <v>9.83</v>
          </cell>
          <cell r="Y1042">
            <v>9.83</v>
          </cell>
          <cell r="Z1042">
            <v>11.8</v>
          </cell>
          <cell r="AA1042">
            <v>9.83</v>
          </cell>
          <cell r="AB1042">
            <v>9.83</v>
          </cell>
          <cell r="AC1042">
            <v>9.83</v>
          </cell>
          <cell r="AD1042">
            <v>10.82</v>
          </cell>
        </row>
        <row r="1043">
          <cell r="C1043">
            <v>11.01</v>
          </cell>
          <cell r="D1043">
            <v>11.01</v>
          </cell>
          <cell r="E1043">
            <v>10.01</v>
          </cell>
          <cell r="F1043">
            <v>10.01</v>
          </cell>
          <cell r="G1043">
            <v>10.01</v>
          </cell>
          <cell r="H1043">
            <v>12.01</v>
          </cell>
          <cell r="I1043">
            <v>10.01</v>
          </cell>
          <cell r="J1043">
            <v>10.01</v>
          </cell>
          <cell r="K1043">
            <v>10.01</v>
          </cell>
          <cell r="L1043">
            <v>11.01</v>
          </cell>
          <cell r="M1043">
            <v>7.01</v>
          </cell>
          <cell r="N1043">
            <v>10.01</v>
          </cell>
          <cell r="S1043">
            <v>6.88</v>
          </cell>
          <cell r="T1043">
            <v>9.83</v>
          </cell>
          <cell r="U1043">
            <v>10.82</v>
          </cell>
          <cell r="V1043">
            <v>10.82</v>
          </cell>
          <cell r="W1043">
            <v>9.83</v>
          </cell>
          <cell r="X1043">
            <v>9.83</v>
          </cell>
          <cell r="Y1043">
            <v>9.83</v>
          </cell>
          <cell r="Z1043">
            <v>11.8</v>
          </cell>
          <cell r="AA1043">
            <v>9.83</v>
          </cell>
          <cell r="AB1043">
            <v>9.83</v>
          </cell>
          <cell r="AC1043">
            <v>9.83</v>
          </cell>
          <cell r="AD1043">
            <v>10.82</v>
          </cell>
        </row>
        <row r="1044">
          <cell r="C1044">
            <v>11.01</v>
          </cell>
          <cell r="D1044">
            <v>11.01</v>
          </cell>
          <cell r="E1044">
            <v>10.01</v>
          </cell>
          <cell r="F1044">
            <v>10.01</v>
          </cell>
          <cell r="G1044">
            <v>10.01</v>
          </cell>
          <cell r="H1044">
            <v>12.01</v>
          </cell>
          <cell r="I1044">
            <v>10.01</v>
          </cell>
          <cell r="J1044">
            <v>10.01</v>
          </cell>
          <cell r="K1044">
            <v>10.01</v>
          </cell>
          <cell r="L1044">
            <v>11.01</v>
          </cell>
          <cell r="M1044">
            <v>7.01</v>
          </cell>
          <cell r="N1044">
            <v>10.01</v>
          </cell>
          <cell r="S1044">
            <v>6.88</v>
          </cell>
          <cell r="T1044">
            <v>9.83</v>
          </cell>
          <cell r="U1044">
            <v>10.82</v>
          </cell>
          <cell r="V1044">
            <v>10.82</v>
          </cell>
          <cell r="W1044">
            <v>9.83</v>
          </cell>
          <cell r="X1044">
            <v>9.83</v>
          </cell>
          <cell r="Y1044">
            <v>9.83</v>
          </cell>
          <cell r="Z1044">
            <v>11.8</v>
          </cell>
          <cell r="AA1044">
            <v>9.83</v>
          </cell>
          <cell r="AB1044">
            <v>9.83</v>
          </cell>
          <cell r="AC1044">
            <v>9.83</v>
          </cell>
          <cell r="AD1044">
            <v>10.82</v>
          </cell>
        </row>
        <row r="1045">
          <cell r="C1045">
            <v>11.01</v>
          </cell>
          <cell r="D1045">
            <v>11.01</v>
          </cell>
          <cell r="E1045">
            <v>10.01</v>
          </cell>
          <cell r="F1045">
            <v>10.01</v>
          </cell>
          <cell r="G1045">
            <v>10.01</v>
          </cell>
          <cell r="H1045">
            <v>12.01</v>
          </cell>
          <cell r="I1045">
            <v>10.01</v>
          </cell>
          <cell r="J1045">
            <v>10.01</v>
          </cell>
          <cell r="K1045">
            <v>10.01</v>
          </cell>
          <cell r="L1045">
            <v>11.01</v>
          </cell>
          <cell r="M1045">
            <v>7.01</v>
          </cell>
          <cell r="N1045">
            <v>10.01</v>
          </cell>
          <cell r="S1045">
            <v>6.88</v>
          </cell>
          <cell r="T1045">
            <v>9.83</v>
          </cell>
          <cell r="U1045">
            <v>10.82</v>
          </cell>
          <cell r="V1045">
            <v>10.82</v>
          </cell>
          <cell r="W1045">
            <v>9.83</v>
          </cell>
          <cell r="X1045">
            <v>9.83</v>
          </cell>
          <cell r="Y1045">
            <v>9.83</v>
          </cell>
          <cell r="Z1045">
            <v>11.8</v>
          </cell>
          <cell r="AA1045">
            <v>9.83</v>
          </cell>
          <cell r="AB1045">
            <v>9.83</v>
          </cell>
          <cell r="AC1045">
            <v>9.83</v>
          </cell>
          <cell r="AD1045">
            <v>10.82</v>
          </cell>
        </row>
        <row r="1046">
          <cell r="C1046">
            <v>11.01</v>
          </cell>
          <cell r="D1046">
            <v>11.01</v>
          </cell>
          <cell r="E1046">
            <v>10.01</v>
          </cell>
          <cell r="F1046">
            <v>10.01</v>
          </cell>
          <cell r="G1046">
            <v>10.01</v>
          </cell>
          <cell r="H1046">
            <v>12.01</v>
          </cell>
          <cell r="I1046">
            <v>10.01</v>
          </cell>
          <cell r="J1046">
            <v>10.01</v>
          </cell>
          <cell r="K1046">
            <v>10.01</v>
          </cell>
          <cell r="L1046">
            <v>11.01</v>
          </cell>
          <cell r="M1046">
            <v>7.01</v>
          </cell>
          <cell r="N1046">
            <v>10.01</v>
          </cell>
          <cell r="S1046">
            <v>6.88</v>
          </cell>
          <cell r="T1046">
            <v>9.83</v>
          </cell>
          <cell r="U1046">
            <v>10.82</v>
          </cell>
          <cell r="V1046">
            <v>10.82</v>
          </cell>
          <cell r="W1046">
            <v>9.83</v>
          </cell>
          <cell r="X1046">
            <v>9.83</v>
          </cell>
          <cell r="Y1046">
            <v>9.83</v>
          </cell>
          <cell r="Z1046">
            <v>11.8</v>
          </cell>
          <cell r="AA1046">
            <v>9.83</v>
          </cell>
          <cell r="AB1046">
            <v>9.83</v>
          </cell>
          <cell r="AC1046">
            <v>9.83</v>
          </cell>
          <cell r="AD1046">
            <v>10.82</v>
          </cell>
        </row>
        <row r="1047">
          <cell r="C1047">
            <v>11.01</v>
          </cell>
          <cell r="D1047">
            <v>11.01</v>
          </cell>
          <cell r="E1047">
            <v>10.01</v>
          </cell>
          <cell r="F1047">
            <v>10.01</v>
          </cell>
          <cell r="G1047">
            <v>10.01</v>
          </cell>
          <cell r="H1047">
            <v>12.01</v>
          </cell>
          <cell r="I1047">
            <v>10.01</v>
          </cell>
          <cell r="J1047">
            <v>10.01</v>
          </cell>
          <cell r="K1047">
            <v>10.01</v>
          </cell>
          <cell r="L1047">
            <v>11.01</v>
          </cell>
          <cell r="M1047">
            <v>7.01</v>
          </cell>
          <cell r="N1047">
            <v>10.01</v>
          </cell>
          <cell r="S1047">
            <v>6.88</v>
          </cell>
          <cell r="T1047">
            <v>9.83</v>
          </cell>
          <cell r="U1047">
            <v>10.82</v>
          </cell>
          <cell r="V1047">
            <v>10.82</v>
          </cell>
          <cell r="W1047">
            <v>9.83</v>
          </cell>
          <cell r="X1047">
            <v>9.83</v>
          </cell>
          <cell r="Y1047">
            <v>9.83</v>
          </cell>
          <cell r="Z1047">
            <v>11.8</v>
          </cell>
          <cell r="AA1047">
            <v>9.83</v>
          </cell>
          <cell r="AB1047">
            <v>9.83</v>
          </cell>
          <cell r="AC1047">
            <v>9.83</v>
          </cell>
          <cell r="AD1047">
            <v>10.82</v>
          </cell>
        </row>
        <row r="1048">
          <cell r="C1048">
            <v>11.01</v>
          </cell>
          <cell r="D1048">
            <v>11.01</v>
          </cell>
          <cell r="E1048">
            <v>10.01</v>
          </cell>
          <cell r="F1048">
            <v>10.01</v>
          </cell>
          <cell r="G1048">
            <v>10.01</v>
          </cell>
          <cell r="H1048">
            <v>12.01</v>
          </cell>
          <cell r="I1048">
            <v>10.01</v>
          </cell>
          <cell r="J1048">
            <v>10.01</v>
          </cell>
          <cell r="K1048">
            <v>10.01</v>
          </cell>
          <cell r="L1048">
            <v>11.01</v>
          </cell>
          <cell r="M1048">
            <v>7.01</v>
          </cell>
          <cell r="N1048">
            <v>10.01</v>
          </cell>
          <cell r="S1048">
            <v>6.88</v>
          </cell>
          <cell r="T1048">
            <v>9.83</v>
          </cell>
          <cell r="U1048">
            <v>10.82</v>
          </cell>
          <cell r="V1048">
            <v>10.82</v>
          </cell>
          <cell r="W1048">
            <v>9.83</v>
          </cell>
          <cell r="X1048">
            <v>9.83</v>
          </cell>
          <cell r="Y1048">
            <v>9.83</v>
          </cell>
          <cell r="Z1048">
            <v>11.8</v>
          </cell>
          <cell r="AA1048">
            <v>9.83</v>
          </cell>
          <cell r="AB1048">
            <v>9.83</v>
          </cell>
          <cell r="AC1048">
            <v>9.83</v>
          </cell>
          <cell r="AD1048">
            <v>10.82</v>
          </cell>
        </row>
        <row r="1049">
          <cell r="C1049">
            <v>11.01</v>
          </cell>
          <cell r="D1049">
            <v>11.01</v>
          </cell>
          <cell r="E1049">
            <v>10.01</v>
          </cell>
          <cell r="F1049">
            <v>10.01</v>
          </cell>
          <cell r="G1049">
            <v>10.01</v>
          </cell>
          <cell r="H1049">
            <v>12.01</v>
          </cell>
          <cell r="I1049">
            <v>10.01</v>
          </cell>
          <cell r="J1049">
            <v>10.01</v>
          </cell>
          <cell r="K1049">
            <v>10.01</v>
          </cell>
          <cell r="L1049">
            <v>11.01</v>
          </cell>
          <cell r="M1049">
            <v>7.01</v>
          </cell>
          <cell r="N1049">
            <v>10.01</v>
          </cell>
          <cell r="S1049">
            <v>6.88</v>
          </cell>
          <cell r="T1049">
            <v>9.83</v>
          </cell>
          <cell r="U1049">
            <v>10.82</v>
          </cell>
          <cell r="V1049">
            <v>10.82</v>
          </cell>
          <cell r="W1049">
            <v>9.83</v>
          </cell>
          <cell r="X1049">
            <v>9.83</v>
          </cell>
          <cell r="Y1049">
            <v>9.83</v>
          </cell>
          <cell r="Z1049">
            <v>11.8</v>
          </cell>
          <cell r="AA1049">
            <v>9.83</v>
          </cell>
          <cell r="AB1049">
            <v>9.83</v>
          </cell>
          <cell r="AC1049">
            <v>9.83</v>
          </cell>
          <cell r="AD1049">
            <v>10.82</v>
          </cell>
        </row>
        <row r="1050">
          <cell r="C1050">
            <v>11.01</v>
          </cell>
          <cell r="D1050">
            <v>11.01</v>
          </cell>
          <cell r="E1050">
            <v>10.01</v>
          </cell>
          <cell r="F1050">
            <v>10.01</v>
          </cell>
          <cell r="G1050">
            <v>10.01</v>
          </cell>
          <cell r="H1050">
            <v>12.01</v>
          </cell>
          <cell r="I1050">
            <v>10.01</v>
          </cell>
          <cell r="J1050">
            <v>10.01</v>
          </cell>
          <cell r="K1050">
            <v>10.01</v>
          </cell>
          <cell r="L1050">
            <v>11.01</v>
          </cell>
          <cell r="M1050">
            <v>7.01</v>
          </cell>
          <cell r="N1050">
            <v>10.01</v>
          </cell>
          <cell r="S1050">
            <v>6.88</v>
          </cell>
          <cell r="T1050">
            <v>9.83</v>
          </cell>
          <cell r="U1050">
            <v>10.82</v>
          </cell>
          <cell r="V1050">
            <v>10.82</v>
          </cell>
          <cell r="W1050">
            <v>9.83</v>
          </cell>
          <cell r="X1050">
            <v>9.83</v>
          </cell>
          <cell r="Y1050">
            <v>9.83</v>
          </cell>
          <cell r="Z1050">
            <v>11.8</v>
          </cell>
          <cell r="AA1050">
            <v>9.83</v>
          </cell>
          <cell r="AB1050">
            <v>9.83</v>
          </cell>
          <cell r="AC1050">
            <v>9.83</v>
          </cell>
          <cell r="AD1050">
            <v>10.82</v>
          </cell>
        </row>
        <row r="1051">
          <cell r="C1051">
            <v>11.01</v>
          </cell>
          <cell r="D1051">
            <v>11.01</v>
          </cell>
          <cell r="E1051">
            <v>10.01</v>
          </cell>
          <cell r="F1051">
            <v>10.01</v>
          </cell>
          <cell r="G1051">
            <v>10.01</v>
          </cell>
          <cell r="H1051">
            <v>12.01</v>
          </cell>
          <cell r="I1051">
            <v>10.01</v>
          </cell>
          <cell r="J1051">
            <v>10.01</v>
          </cell>
          <cell r="K1051">
            <v>10.01</v>
          </cell>
          <cell r="L1051">
            <v>11.01</v>
          </cell>
          <cell r="M1051">
            <v>7.01</v>
          </cell>
          <cell r="N1051">
            <v>10.01</v>
          </cell>
          <cell r="S1051">
            <v>6.88</v>
          </cell>
          <cell r="T1051">
            <v>9.83</v>
          </cell>
          <cell r="U1051">
            <v>10.82</v>
          </cell>
          <cell r="V1051">
            <v>10.82</v>
          </cell>
          <cell r="W1051">
            <v>9.83</v>
          </cell>
          <cell r="X1051">
            <v>9.83</v>
          </cell>
          <cell r="Y1051">
            <v>9.83</v>
          </cell>
          <cell r="Z1051">
            <v>11.8</v>
          </cell>
          <cell r="AA1051">
            <v>9.83</v>
          </cell>
          <cell r="AB1051">
            <v>9.83</v>
          </cell>
          <cell r="AC1051">
            <v>9.83</v>
          </cell>
          <cell r="AD1051">
            <v>10.82</v>
          </cell>
        </row>
        <row r="1052">
          <cell r="C1052">
            <v>11.01</v>
          </cell>
          <cell r="D1052">
            <v>11.01</v>
          </cell>
          <cell r="E1052">
            <v>10.01</v>
          </cell>
          <cell r="F1052">
            <v>10.01</v>
          </cell>
          <cell r="G1052">
            <v>10.01</v>
          </cell>
          <cell r="H1052">
            <v>12.01</v>
          </cell>
          <cell r="I1052">
            <v>10.01</v>
          </cell>
          <cell r="J1052">
            <v>10.01</v>
          </cell>
          <cell r="K1052">
            <v>10.01</v>
          </cell>
          <cell r="L1052">
            <v>11.01</v>
          </cell>
          <cell r="M1052">
            <v>7.01</v>
          </cell>
          <cell r="N1052">
            <v>10.01</v>
          </cell>
          <cell r="S1052">
            <v>6.88</v>
          </cell>
          <cell r="T1052">
            <v>9.83</v>
          </cell>
          <cell r="U1052">
            <v>10.82</v>
          </cell>
          <cell r="V1052">
            <v>10.82</v>
          </cell>
          <cell r="W1052">
            <v>9.83</v>
          </cell>
          <cell r="X1052">
            <v>9.83</v>
          </cell>
          <cell r="Y1052">
            <v>9.83</v>
          </cell>
          <cell r="Z1052">
            <v>11.8</v>
          </cell>
          <cell r="AA1052">
            <v>9.83</v>
          </cell>
          <cell r="AB1052">
            <v>9.83</v>
          </cell>
          <cell r="AC1052">
            <v>9.83</v>
          </cell>
          <cell r="AD1052">
            <v>10.82</v>
          </cell>
        </row>
        <row r="1053">
          <cell r="C1053">
            <v>11.01</v>
          </cell>
          <cell r="D1053">
            <v>11.01</v>
          </cell>
          <cell r="E1053">
            <v>10.01</v>
          </cell>
          <cell r="F1053">
            <v>10.01</v>
          </cell>
          <cell r="G1053">
            <v>10.01</v>
          </cell>
          <cell r="H1053">
            <v>12.01</v>
          </cell>
          <cell r="I1053">
            <v>10.01</v>
          </cell>
          <cell r="J1053">
            <v>10.01</v>
          </cell>
          <cell r="K1053">
            <v>10.01</v>
          </cell>
          <cell r="L1053">
            <v>11.01</v>
          </cell>
          <cell r="M1053">
            <v>7.01</v>
          </cell>
          <cell r="N1053">
            <v>10.01</v>
          </cell>
          <cell r="S1053">
            <v>6.88</v>
          </cell>
          <cell r="T1053">
            <v>9.83</v>
          </cell>
          <cell r="U1053">
            <v>10.82</v>
          </cell>
          <cell r="V1053">
            <v>10.82</v>
          </cell>
          <cell r="W1053">
            <v>9.83</v>
          </cell>
          <cell r="X1053">
            <v>9.83</v>
          </cell>
          <cell r="Y1053">
            <v>9.83</v>
          </cell>
          <cell r="Z1053">
            <v>11.8</v>
          </cell>
          <cell r="AA1053">
            <v>9.83</v>
          </cell>
          <cell r="AB1053">
            <v>9.83</v>
          </cell>
          <cell r="AC1053">
            <v>9.83</v>
          </cell>
          <cell r="AD1053">
            <v>10.82</v>
          </cell>
        </row>
        <row r="1054">
          <cell r="C1054">
            <v>11.01</v>
          </cell>
          <cell r="D1054">
            <v>11.01</v>
          </cell>
          <cell r="E1054">
            <v>10.01</v>
          </cell>
          <cell r="F1054">
            <v>10.01</v>
          </cell>
          <cell r="G1054">
            <v>10.01</v>
          </cell>
          <cell r="H1054">
            <v>12.01</v>
          </cell>
          <cell r="I1054">
            <v>10.01</v>
          </cell>
          <cell r="J1054">
            <v>10.01</v>
          </cell>
          <cell r="K1054">
            <v>10.01</v>
          </cell>
          <cell r="L1054">
            <v>11.01</v>
          </cell>
          <cell r="M1054">
            <v>7.01</v>
          </cell>
          <cell r="N1054">
            <v>10.01</v>
          </cell>
          <cell r="S1054">
            <v>6.88</v>
          </cell>
          <cell r="T1054">
            <v>9.83</v>
          </cell>
          <cell r="U1054">
            <v>10.82</v>
          </cell>
          <cell r="V1054">
            <v>10.82</v>
          </cell>
          <cell r="W1054">
            <v>9.83</v>
          </cell>
          <cell r="X1054">
            <v>9.83</v>
          </cell>
          <cell r="Y1054">
            <v>9.83</v>
          </cell>
          <cell r="Z1054">
            <v>11.8</v>
          </cell>
          <cell r="AA1054">
            <v>9.83</v>
          </cell>
          <cell r="AB1054">
            <v>9.83</v>
          </cell>
          <cell r="AC1054">
            <v>9.83</v>
          </cell>
          <cell r="AD1054">
            <v>10.82</v>
          </cell>
        </row>
        <row r="1055">
          <cell r="C1055">
            <v>11.01</v>
          </cell>
          <cell r="D1055">
            <v>11.01</v>
          </cell>
          <cell r="E1055">
            <v>10.01</v>
          </cell>
          <cell r="F1055">
            <v>10.01</v>
          </cell>
          <cell r="G1055">
            <v>10.01</v>
          </cell>
          <cell r="H1055">
            <v>12.01</v>
          </cell>
          <cell r="I1055">
            <v>10.01</v>
          </cell>
          <cell r="J1055">
            <v>10.01</v>
          </cell>
          <cell r="K1055">
            <v>10.01</v>
          </cell>
          <cell r="L1055">
            <v>11.01</v>
          </cell>
          <cell r="M1055">
            <v>7.01</v>
          </cell>
          <cell r="N1055">
            <v>10.01</v>
          </cell>
          <cell r="S1055">
            <v>6.88</v>
          </cell>
          <cell r="T1055">
            <v>9.83</v>
          </cell>
          <cell r="U1055">
            <v>10.82</v>
          </cell>
          <cell r="V1055">
            <v>10.82</v>
          </cell>
          <cell r="W1055">
            <v>9.83</v>
          </cell>
          <cell r="X1055">
            <v>9.83</v>
          </cell>
          <cell r="Y1055">
            <v>9.83</v>
          </cell>
          <cell r="Z1055">
            <v>11.8</v>
          </cell>
          <cell r="AA1055">
            <v>9.83</v>
          </cell>
          <cell r="AB1055">
            <v>9.83</v>
          </cell>
          <cell r="AC1055">
            <v>9.83</v>
          </cell>
          <cell r="AD1055">
            <v>10.82</v>
          </cell>
        </row>
        <row r="1056">
          <cell r="C1056">
            <v>11.01</v>
          </cell>
          <cell r="D1056">
            <v>11.01</v>
          </cell>
          <cell r="E1056">
            <v>10.01</v>
          </cell>
          <cell r="F1056">
            <v>10.01</v>
          </cell>
          <cell r="G1056">
            <v>10.01</v>
          </cell>
          <cell r="H1056">
            <v>12.01</v>
          </cell>
          <cell r="I1056">
            <v>10.01</v>
          </cell>
          <cell r="J1056">
            <v>10.01</v>
          </cell>
          <cell r="K1056">
            <v>10.01</v>
          </cell>
          <cell r="L1056">
            <v>11.01</v>
          </cell>
          <cell r="M1056">
            <v>7.01</v>
          </cell>
          <cell r="N1056">
            <v>10.01</v>
          </cell>
          <cell r="S1056">
            <v>6.88</v>
          </cell>
          <cell r="T1056">
            <v>9.83</v>
          </cell>
          <cell r="U1056">
            <v>10.82</v>
          </cell>
          <cell r="V1056">
            <v>10.82</v>
          </cell>
          <cell r="W1056">
            <v>9.83</v>
          </cell>
          <cell r="X1056">
            <v>9.83</v>
          </cell>
          <cell r="Y1056">
            <v>9.83</v>
          </cell>
          <cell r="Z1056">
            <v>11.8</v>
          </cell>
          <cell r="AA1056">
            <v>9.83</v>
          </cell>
          <cell r="AB1056">
            <v>9.83</v>
          </cell>
          <cell r="AC1056">
            <v>9.83</v>
          </cell>
          <cell r="AD1056">
            <v>10.82</v>
          </cell>
        </row>
        <row r="1057">
          <cell r="C1057">
            <v>11.01</v>
          </cell>
          <cell r="D1057">
            <v>11.01</v>
          </cell>
          <cell r="E1057">
            <v>10.01</v>
          </cell>
          <cell r="F1057">
            <v>10.01</v>
          </cell>
          <cell r="G1057">
            <v>10.01</v>
          </cell>
          <cell r="H1057">
            <v>12.01</v>
          </cell>
          <cell r="I1057">
            <v>10.01</v>
          </cell>
          <cell r="J1057">
            <v>10.01</v>
          </cell>
          <cell r="K1057">
            <v>10.01</v>
          </cell>
          <cell r="L1057">
            <v>11.01</v>
          </cell>
          <cell r="M1057">
            <v>7.01</v>
          </cell>
          <cell r="N1057">
            <v>10.01</v>
          </cell>
          <cell r="S1057">
            <v>6.88</v>
          </cell>
          <cell r="T1057">
            <v>9.83</v>
          </cell>
          <cell r="U1057">
            <v>10.82</v>
          </cell>
          <cell r="V1057">
            <v>10.82</v>
          </cell>
          <cell r="W1057">
            <v>9.83</v>
          </cell>
          <cell r="X1057">
            <v>9.83</v>
          </cell>
          <cell r="Y1057">
            <v>9.83</v>
          </cell>
          <cell r="Z1057">
            <v>11.8</v>
          </cell>
          <cell r="AA1057">
            <v>9.83</v>
          </cell>
          <cell r="AB1057">
            <v>9.83</v>
          </cell>
          <cell r="AC1057">
            <v>9.83</v>
          </cell>
          <cell r="AD1057">
            <v>10.82</v>
          </cell>
        </row>
        <row r="1058">
          <cell r="C1058">
            <v>11.01</v>
          </cell>
          <cell r="D1058">
            <v>11.01</v>
          </cell>
          <cell r="E1058">
            <v>10.01</v>
          </cell>
          <cell r="F1058">
            <v>10.01</v>
          </cell>
          <cell r="G1058">
            <v>10.01</v>
          </cell>
          <cell r="H1058">
            <v>12.01</v>
          </cell>
          <cell r="I1058">
            <v>10.01</v>
          </cell>
          <cell r="J1058">
            <v>10.01</v>
          </cell>
          <cell r="K1058">
            <v>10.01</v>
          </cell>
          <cell r="L1058">
            <v>11.01</v>
          </cell>
          <cell r="M1058">
            <v>7.01</v>
          </cell>
          <cell r="N1058">
            <v>10.01</v>
          </cell>
          <cell r="S1058">
            <v>6.88</v>
          </cell>
          <cell r="T1058">
            <v>9.83</v>
          </cell>
          <cell r="U1058">
            <v>10.82</v>
          </cell>
          <cell r="V1058">
            <v>10.82</v>
          </cell>
          <cell r="W1058">
            <v>9.83</v>
          </cell>
          <cell r="X1058">
            <v>9.83</v>
          </cell>
          <cell r="Y1058">
            <v>9.83</v>
          </cell>
          <cell r="Z1058">
            <v>11.8</v>
          </cell>
          <cell r="AA1058">
            <v>9.83</v>
          </cell>
          <cell r="AB1058">
            <v>9.83</v>
          </cell>
          <cell r="AC1058">
            <v>9.83</v>
          </cell>
          <cell r="AD1058">
            <v>10.82</v>
          </cell>
        </row>
        <row r="1059">
          <cell r="C1059">
            <v>11.01</v>
          </cell>
          <cell r="D1059">
            <v>11.01</v>
          </cell>
          <cell r="E1059">
            <v>10.01</v>
          </cell>
          <cell r="F1059">
            <v>10.01</v>
          </cell>
          <cell r="G1059">
            <v>10.01</v>
          </cell>
          <cell r="H1059">
            <v>12.01</v>
          </cell>
          <cell r="I1059">
            <v>10.01</v>
          </cell>
          <cell r="J1059">
            <v>10.01</v>
          </cell>
          <cell r="K1059">
            <v>10.01</v>
          </cell>
          <cell r="L1059">
            <v>11.01</v>
          </cell>
          <cell r="M1059">
            <v>7.01</v>
          </cell>
          <cell r="N1059">
            <v>10.01</v>
          </cell>
          <cell r="S1059">
            <v>6.88</v>
          </cell>
          <cell r="T1059">
            <v>9.83</v>
          </cell>
          <cell r="U1059">
            <v>10.82</v>
          </cell>
          <cell r="V1059">
            <v>10.82</v>
          </cell>
          <cell r="W1059">
            <v>9.83</v>
          </cell>
          <cell r="X1059">
            <v>9.83</v>
          </cell>
          <cell r="Y1059">
            <v>9.83</v>
          </cell>
          <cell r="Z1059">
            <v>11.8</v>
          </cell>
          <cell r="AA1059">
            <v>9.83</v>
          </cell>
          <cell r="AB1059">
            <v>9.83</v>
          </cell>
          <cell r="AC1059">
            <v>9.83</v>
          </cell>
          <cell r="AD1059">
            <v>10.82</v>
          </cell>
        </row>
        <row r="1060">
          <cell r="C1060">
            <v>11.01</v>
          </cell>
          <cell r="D1060">
            <v>11.01</v>
          </cell>
          <cell r="E1060">
            <v>10.01</v>
          </cell>
          <cell r="F1060">
            <v>10.01</v>
          </cell>
          <cell r="G1060">
            <v>10.01</v>
          </cell>
          <cell r="H1060">
            <v>12.01</v>
          </cell>
          <cell r="I1060">
            <v>10.01</v>
          </cell>
          <cell r="J1060">
            <v>10.01</v>
          </cell>
          <cell r="K1060">
            <v>10.01</v>
          </cell>
          <cell r="L1060">
            <v>11.01</v>
          </cell>
          <cell r="M1060">
            <v>7.01</v>
          </cell>
          <cell r="N1060">
            <v>10.01</v>
          </cell>
          <cell r="S1060">
            <v>6.88</v>
          </cell>
          <cell r="T1060">
            <v>9.83</v>
          </cell>
          <cell r="U1060">
            <v>10.82</v>
          </cell>
          <cell r="V1060">
            <v>10.82</v>
          </cell>
          <cell r="W1060">
            <v>9.83</v>
          </cell>
          <cell r="X1060">
            <v>9.83</v>
          </cell>
          <cell r="Y1060">
            <v>9.83</v>
          </cell>
          <cell r="Z1060">
            <v>11.8</v>
          </cell>
          <cell r="AA1060">
            <v>9.83</v>
          </cell>
          <cell r="AB1060">
            <v>9.83</v>
          </cell>
          <cell r="AC1060">
            <v>9.83</v>
          </cell>
          <cell r="AD1060">
            <v>10.82</v>
          </cell>
        </row>
        <row r="1061">
          <cell r="C1061">
            <v>11.01</v>
          </cell>
          <cell r="D1061">
            <v>11.01</v>
          </cell>
          <cell r="E1061">
            <v>10.01</v>
          </cell>
          <cell r="F1061">
            <v>10.01</v>
          </cell>
          <cell r="G1061">
            <v>10.01</v>
          </cell>
          <cell r="H1061">
            <v>12.01</v>
          </cell>
          <cell r="I1061">
            <v>10.01</v>
          </cell>
          <cell r="J1061">
            <v>10.01</v>
          </cell>
          <cell r="K1061">
            <v>10.01</v>
          </cell>
          <cell r="L1061">
            <v>11.01</v>
          </cell>
          <cell r="M1061">
            <v>7.01</v>
          </cell>
          <cell r="N1061">
            <v>10.01</v>
          </cell>
          <cell r="S1061">
            <v>6.88</v>
          </cell>
          <cell r="T1061">
            <v>9.83</v>
          </cell>
          <cell r="U1061">
            <v>10.82</v>
          </cell>
          <cell r="V1061">
            <v>10.82</v>
          </cell>
          <cell r="W1061">
            <v>9.83</v>
          </cell>
          <cell r="X1061">
            <v>9.83</v>
          </cell>
          <cell r="Y1061">
            <v>9.83</v>
          </cell>
          <cell r="Z1061">
            <v>11.8</v>
          </cell>
          <cell r="AA1061">
            <v>9.83</v>
          </cell>
          <cell r="AB1061">
            <v>9.83</v>
          </cell>
          <cell r="AC1061">
            <v>9.83</v>
          </cell>
          <cell r="AD1061">
            <v>10.82</v>
          </cell>
        </row>
        <row r="1062">
          <cell r="C1062">
            <v>11.01</v>
          </cell>
          <cell r="D1062">
            <v>11.01</v>
          </cell>
          <cell r="E1062">
            <v>10.01</v>
          </cell>
          <cell r="F1062">
            <v>10.01</v>
          </cell>
          <cell r="G1062">
            <v>10.01</v>
          </cell>
          <cell r="H1062">
            <v>12.01</v>
          </cell>
          <cell r="I1062">
            <v>10.01</v>
          </cell>
          <cell r="J1062">
            <v>10.01</v>
          </cell>
          <cell r="K1062">
            <v>10.01</v>
          </cell>
          <cell r="L1062">
            <v>11.01</v>
          </cell>
          <cell r="M1062">
            <v>7.01</v>
          </cell>
          <cell r="N1062">
            <v>10.01</v>
          </cell>
          <cell r="S1062">
            <v>6.88</v>
          </cell>
          <cell r="T1062">
            <v>9.83</v>
          </cell>
          <cell r="U1062">
            <v>10.82</v>
          </cell>
          <cell r="V1062">
            <v>10.82</v>
          </cell>
          <cell r="W1062">
            <v>9.83</v>
          </cell>
          <cell r="X1062">
            <v>9.83</v>
          </cell>
          <cell r="Y1062">
            <v>9.83</v>
          </cell>
          <cell r="Z1062">
            <v>11.8</v>
          </cell>
          <cell r="AA1062">
            <v>9.83</v>
          </cell>
          <cell r="AB1062">
            <v>9.83</v>
          </cell>
          <cell r="AC1062">
            <v>9.83</v>
          </cell>
          <cell r="AD1062">
            <v>10.82</v>
          </cell>
        </row>
        <row r="1063">
          <cell r="C1063">
            <v>11.01</v>
          </cell>
          <cell r="D1063">
            <v>11.01</v>
          </cell>
          <cell r="E1063">
            <v>10.01</v>
          </cell>
          <cell r="F1063">
            <v>10.01</v>
          </cell>
          <cell r="G1063">
            <v>10.01</v>
          </cell>
          <cell r="H1063">
            <v>12.01</v>
          </cell>
          <cell r="I1063">
            <v>10.01</v>
          </cell>
          <cell r="J1063">
            <v>10.01</v>
          </cell>
          <cell r="K1063">
            <v>10.01</v>
          </cell>
          <cell r="L1063">
            <v>11.01</v>
          </cell>
          <cell r="M1063">
            <v>7.01</v>
          </cell>
          <cell r="N1063">
            <v>10.01</v>
          </cell>
          <cell r="S1063">
            <v>6.88</v>
          </cell>
          <cell r="T1063">
            <v>9.83</v>
          </cell>
          <cell r="U1063">
            <v>10.82</v>
          </cell>
          <cell r="V1063">
            <v>10.82</v>
          </cell>
          <cell r="W1063">
            <v>9.83</v>
          </cell>
          <cell r="X1063">
            <v>9.83</v>
          </cell>
          <cell r="Y1063">
            <v>9.83</v>
          </cell>
          <cell r="Z1063">
            <v>11.8</v>
          </cell>
          <cell r="AA1063">
            <v>9.83</v>
          </cell>
          <cell r="AB1063">
            <v>9.83</v>
          </cell>
          <cell r="AC1063">
            <v>9.83</v>
          </cell>
          <cell r="AD1063">
            <v>10.82</v>
          </cell>
        </row>
        <row r="1064">
          <cell r="C1064">
            <v>11.01</v>
          </cell>
          <cell r="D1064">
            <v>11.01</v>
          </cell>
          <cell r="E1064">
            <v>10.01</v>
          </cell>
          <cell r="F1064">
            <v>10.01</v>
          </cell>
          <cell r="G1064">
            <v>10.01</v>
          </cell>
          <cell r="H1064">
            <v>12.01</v>
          </cell>
          <cell r="I1064">
            <v>10.01</v>
          </cell>
          <cell r="J1064">
            <v>10.01</v>
          </cell>
          <cell r="K1064">
            <v>10.01</v>
          </cell>
          <cell r="L1064">
            <v>11.01</v>
          </cell>
          <cell r="M1064">
            <v>7.01</v>
          </cell>
          <cell r="N1064">
            <v>10.01</v>
          </cell>
          <cell r="S1064">
            <v>6.88</v>
          </cell>
          <cell r="T1064">
            <v>9.83</v>
          </cell>
          <cell r="U1064">
            <v>10.82</v>
          </cell>
          <cell r="V1064">
            <v>10.82</v>
          </cell>
          <cell r="W1064">
            <v>9.83</v>
          </cell>
          <cell r="X1064">
            <v>9.83</v>
          </cell>
          <cell r="Y1064">
            <v>9.83</v>
          </cell>
          <cell r="Z1064">
            <v>11.8</v>
          </cell>
          <cell r="AA1064">
            <v>9.83</v>
          </cell>
          <cell r="AB1064">
            <v>9.83</v>
          </cell>
          <cell r="AC1064">
            <v>9.83</v>
          </cell>
          <cell r="AD1064">
            <v>10.82</v>
          </cell>
        </row>
        <row r="1065">
          <cell r="C1065">
            <v>11.01</v>
          </cell>
          <cell r="D1065">
            <v>11.01</v>
          </cell>
          <cell r="E1065">
            <v>10.01</v>
          </cell>
          <cell r="F1065">
            <v>10.01</v>
          </cell>
          <cell r="G1065">
            <v>10.01</v>
          </cell>
          <cell r="H1065">
            <v>12.01</v>
          </cell>
          <cell r="I1065">
            <v>10.01</v>
          </cell>
          <cell r="J1065">
            <v>10.01</v>
          </cell>
          <cell r="K1065">
            <v>10.01</v>
          </cell>
          <cell r="L1065">
            <v>11.01</v>
          </cell>
          <cell r="M1065">
            <v>7.01</v>
          </cell>
          <cell r="N1065">
            <v>10.01</v>
          </cell>
          <cell r="S1065">
            <v>6.88</v>
          </cell>
          <cell r="T1065">
            <v>9.83</v>
          </cell>
          <cell r="U1065">
            <v>10.82</v>
          </cell>
          <cell r="V1065">
            <v>10.82</v>
          </cell>
          <cell r="W1065">
            <v>9.83</v>
          </cell>
          <cell r="X1065">
            <v>9.83</v>
          </cell>
          <cell r="Y1065">
            <v>9.83</v>
          </cell>
          <cell r="Z1065">
            <v>11.8</v>
          </cell>
          <cell r="AA1065">
            <v>9.83</v>
          </cell>
          <cell r="AB1065">
            <v>9.83</v>
          </cell>
          <cell r="AC1065">
            <v>9.83</v>
          </cell>
          <cell r="AD1065">
            <v>10.82</v>
          </cell>
        </row>
        <row r="1066">
          <cell r="C1066">
            <v>11.01</v>
          </cell>
          <cell r="D1066">
            <v>11.01</v>
          </cell>
          <cell r="E1066">
            <v>10.01</v>
          </cell>
          <cell r="F1066">
            <v>10.01</v>
          </cell>
          <cell r="G1066">
            <v>10.01</v>
          </cell>
          <cell r="H1066">
            <v>12.01</v>
          </cell>
          <cell r="I1066">
            <v>10.01</v>
          </cell>
          <cell r="J1066">
            <v>10.01</v>
          </cell>
          <cell r="K1066">
            <v>10.01</v>
          </cell>
          <cell r="L1066">
            <v>11.01</v>
          </cell>
          <cell r="M1066">
            <v>7.01</v>
          </cell>
          <cell r="N1066">
            <v>10.01</v>
          </cell>
          <cell r="S1066">
            <v>6.88</v>
          </cell>
          <cell r="T1066">
            <v>9.83</v>
          </cell>
          <cell r="U1066">
            <v>10.82</v>
          </cell>
          <cell r="V1066">
            <v>10.82</v>
          </cell>
          <cell r="W1066">
            <v>9.83</v>
          </cell>
          <cell r="X1066">
            <v>9.83</v>
          </cell>
          <cell r="Y1066">
            <v>9.83</v>
          </cell>
          <cell r="Z1066">
            <v>11.8</v>
          </cell>
          <cell r="AA1066">
            <v>9.83</v>
          </cell>
          <cell r="AB1066">
            <v>9.83</v>
          </cell>
          <cell r="AC1066">
            <v>9.83</v>
          </cell>
          <cell r="AD1066">
            <v>10.82</v>
          </cell>
        </row>
        <row r="1067">
          <cell r="C1067">
            <v>11.01</v>
          </cell>
          <cell r="D1067">
            <v>11.01</v>
          </cell>
          <cell r="E1067">
            <v>10.01</v>
          </cell>
          <cell r="F1067">
            <v>10.01</v>
          </cell>
          <cell r="G1067">
            <v>10.01</v>
          </cell>
          <cell r="H1067">
            <v>12.01</v>
          </cell>
          <cell r="I1067">
            <v>10.01</v>
          </cell>
          <cell r="J1067">
            <v>10.01</v>
          </cell>
          <cell r="K1067">
            <v>10.01</v>
          </cell>
          <cell r="L1067">
            <v>11.01</v>
          </cell>
          <cell r="M1067">
            <v>7.01</v>
          </cell>
          <cell r="N1067">
            <v>10.01</v>
          </cell>
          <cell r="S1067">
            <v>6.88</v>
          </cell>
          <cell r="T1067">
            <v>9.83</v>
          </cell>
          <cell r="U1067">
            <v>10.82</v>
          </cell>
          <cell r="V1067">
            <v>10.82</v>
          </cell>
          <cell r="W1067">
            <v>9.83</v>
          </cell>
          <cell r="X1067">
            <v>9.83</v>
          </cell>
          <cell r="Y1067">
            <v>9.83</v>
          </cell>
          <cell r="Z1067">
            <v>11.8</v>
          </cell>
          <cell r="AA1067">
            <v>9.83</v>
          </cell>
          <cell r="AB1067">
            <v>9.83</v>
          </cell>
          <cell r="AC1067">
            <v>9.83</v>
          </cell>
          <cell r="AD1067">
            <v>10.82</v>
          </cell>
        </row>
        <row r="1068">
          <cell r="C1068">
            <v>11.01</v>
          </cell>
          <cell r="D1068">
            <v>11.01</v>
          </cell>
          <cell r="E1068">
            <v>10.01</v>
          </cell>
          <cell r="F1068">
            <v>10.01</v>
          </cell>
          <cell r="G1068">
            <v>10.01</v>
          </cell>
          <cell r="H1068">
            <v>12.01</v>
          </cell>
          <cell r="I1068">
            <v>10.01</v>
          </cell>
          <cell r="J1068">
            <v>10.01</v>
          </cell>
          <cell r="K1068">
            <v>10.01</v>
          </cell>
          <cell r="L1068">
            <v>11.01</v>
          </cell>
          <cell r="M1068">
            <v>7.01</v>
          </cell>
          <cell r="N1068">
            <v>10.01</v>
          </cell>
          <cell r="S1068">
            <v>6.88</v>
          </cell>
          <cell r="T1068">
            <v>9.83</v>
          </cell>
          <cell r="U1068">
            <v>10.82</v>
          </cell>
          <cell r="V1068">
            <v>10.82</v>
          </cell>
          <cell r="W1068">
            <v>9.83</v>
          </cell>
          <cell r="X1068">
            <v>9.83</v>
          </cell>
          <cell r="Y1068">
            <v>9.83</v>
          </cell>
          <cell r="Z1068">
            <v>11.8</v>
          </cell>
          <cell r="AA1068">
            <v>9.83</v>
          </cell>
          <cell r="AB1068">
            <v>9.83</v>
          </cell>
          <cell r="AC1068">
            <v>9.83</v>
          </cell>
          <cell r="AD1068">
            <v>10.82</v>
          </cell>
        </row>
        <row r="1069">
          <cell r="C1069">
            <v>11.01</v>
          </cell>
          <cell r="D1069">
            <v>11.01</v>
          </cell>
          <cell r="E1069">
            <v>10.01</v>
          </cell>
          <cell r="F1069">
            <v>10.01</v>
          </cell>
          <cell r="G1069">
            <v>10.01</v>
          </cell>
          <cell r="H1069">
            <v>12.01</v>
          </cell>
          <cell r="I1069">
            <v>10.01</v>
          </cell>
          <cell r="J1069">
            <v>10.01</v>
          </cell>
          <cell r="K1069">
            <v>10.01</v>
          </cell>
          <cell r="L1069">
            <v>11.01</v>
          </cell>
          <cell r="M1069">
            <v>7.01</v>
          </cell>
          <cell r="N1069">
            <v>10.01</v>
          </cell>
          <cell r="S1069">
            <v>6.88</v>
          </cell>
          <cell r="T1069">
            <v>9.83</v>
          </cell>
          <cell r="U1069">
            <v>10.82</v>
          </cell>
          <cell r="V1069">
            <v>10.82</v>
          </cell>
          <cell r="W1069">
            <v>9.83</v>
          </cell>
          <cell r="X1069">
            <v>9.83</v>
          </cell>
          <cell r="Y1069">
            <v>9.83</v>
          </cell>
          <cell r="Z1069">
            <v>11.8</v>
          </cell>
          <cell r="AA1069">
            <v>9.83</v>
          </cell>
          <cell r="AB1069">
            <v>9.83</v>
          </cell>
          <cell r="AC1069">
            <v>9.83</v>
          </cell>
          <cell r="AD1069">
            <v>10.82</v>
          </cell>
        </row>
        <row r="1070">
          <cell r="S1070">
            <v>6.88</v>
          </cell>
          <cell r="T1070">
            <v>9.83</v>
          </cell>
        </row>
        <row r="1082">
          <cell r="C1082">
            <v>4.7300000000000004</v>
          </cell>
          <cell r="D1082">
            <v>4.09</v>
          </cell>
          <cell r="E1082">
            <v>4</v>
          </cell>
          <cell r="F1082">
            <v>3.91</v>
          </cell>
          <cell r="G1082">
            <v>4.91</v>
          </cell>
          <cell r="H1082">
            <v>5.0999999999999996</v>
          </cell>
          <cell r="I1082">
            <v>5.28</v>
          </cell>
          <cell r="J1082">
            <v>5.37</v>
          </cell>
          <cell r="K1082">
            <v>5</v>
          </cell>
          <cell r="L1082">
            <v>3.73</v>
          </cell>
          <cell r="M1082">
            <v>4</v>
          </cell>
          <cell r="N1082">
            <v>4.55</v>
          </cell>
          <cell r="S1082">
            <v>4.2300000000000004</v>
          </cell>
          <cell r="T1082">
            <v>4.82</v>
          </cell>
          <cell r="U1082">
            <v>5.1100000000000003</v>
          </cell>
          <cell r="V1082">
            <v>4.43</v>
          </cell>
          <cell r="W1082">
            <v>4.33</v>
          </cell>
          <cell r="X1082">
            <v>4.2300000000000004</v>
          </cell>
          <cell r="Y1082">
            <v>5.31</v>
          </cell>
          <cell r="Z1082">
            <v>5.51</v>
          </cell>
          <cell r="AA1082">
            <v>5.7</v>
          </cell>
          <cell r="AB1082">
            <v>5.8</v>
          </cell>
          <cell r="AC1082">
            <v>5.41</v>
          </cell>
          <cell r="AD1082">
            <v>4.03</v>
          </cell>
        </row>
        <row r="1083">
          <cell r="C1083">
            <v>4.82</v>
          </cell>
          <cell r="D1083">
            <v>4.09</v>
          </cell>
          <cell r="E1083">
            <v>4.09</v>
          </cell>
          <cell r="F1083">
            <v>3.91</v>
          </cell>
          <cell r="G1083">
            <v>4.91</v>
          </cell>
          <cell r="H1083">
            <v>5.0999999999999996</v>
          </cell>
          <cell r="I1083">
            <v>5.37</v>
          </cell>
          <cell r="J1083">
            <v>5.46</v>
          </cell>
          <cell r="K1083">
            <v>5.0999999999999996</v>
          </cell>
          <cell r="L1083">
            <v>3.73</v>
          </cell>
          <cell r="M1083">
            <v>3.91</v>
          </cell>
          <cell r="N1083">
            <v>4.55</v>
          </cell>
          <cell r="S1083">
            <v>4.33</v>
          </cell>
          <cell r="T1083">
            <v>4.92</v>
          </cell>
          <cell r="U1083">
            <v>5.21</v>
          </cell>
          <cell r="V1083">
            <v>4.43</v>
          </cell>
          <cell r="W1083">
            <v>4.43</v>
          </cell>
          <cell r="X1083">
            <v>4.2300000000000004</v>
          </cell>
          <cell r="Y1083">
            <v>5.31</v>
          </cell>
          <cell r="Z1083">
            <v>5.51</v>
          </cell>
          <cell r="AA1083">
            <v>5.8</v>
          </cell>
          <cell r="AB1083">
            <v>5.9</v>
          </cell>
          <cell r="AC1083">
            <v>5.51</v>
          </cell>
          <cell r="AD1083">
            <v>4.03</v>
          </cell>
        </row>
        <row r="1084">
          <cell r="C1084">
            <v>4.82</v>
          </cell>
          <cell r="D1084">
            <v>4.09</v>
          </cell>
          <cell r="E1084">
            <v>4</v>
          </cell>
          <cell r="F1084">
            <v>3.82</v>
          </cell>
          <cell r="G1084">
            <v>4.91</v>
          </cell>
          <cell r="H1084">
            <v>5.19</v>
          </cell>
          <cell r="I1084">
            <v>5.37</v>
          </cell>
          <cell r="J1084">
            <v>5.46</v>
          </cell>
          <cell r="K1084">
            <v>5.28</v>
          </cell>
          <cell r="L1084">
            <v>3.73</v>
          </cell>
          <cell r="M1084">
            <v>3.91</v>
          </cell>
          <cell r="N1084">
            <v>4.55</v>
          </cell>
          <cell r="S1084">
            <v>4.2300000000000004</v>
          </cell>
          <cell r="T1084">
            <v>4.92</v>
          </cell>
          <cell r="U1084">
            <v>5.21</v>
          </cell>
          <cell r="V1084">
            <v>4.43</v>
          </cell>
          <cell r="W1084">
            <v>4.33</v>
          </cell>
          <cell r="X1084">
            <v>4.13</v>
          </cell>
          <cell r="Y1084">
            <v>5.31</v>
          </cell>
          <cell r="Z1084">
            <v>5.61</v>
          </cell>
          <cell r="AA1084">
            <v>5.8</v>
          </cell>
          <cell r="AB1084">
            <v>5.9</v>
          </cell>
          <cell r="AC1084">
            <v>5.7</v>
          </cell>
          <cell r="AD1084">
            <v>4.03</v>
          </cell>
        </row>
        <row r="1085">
          <cell r="C1085">
            <v>4.91</v>
          </cell>
          <cell r="D1085">
            <v>4.09</v>
          </cell>
          <cell r="E1085">
            <v>4.09</v>
          </cell>
          <cell r="F1085">
            <v>3.82</v>
          </cell>
          <cell r="G1085">
            <v>4.91</v>
          </cell>
          <cell r="H1085">
            <v>5.28</v>
          </cell>
          <cell r="I1085">
            <v>5.46</v>
          </cell>
          <cell r="J1085">
            <v>5.55</v>
          </cell>
          <cell r="K1085">
            <v>5.37</v>
          </cell>
          <cell r="L1085">
            <v>3.73</v>
          </cell>
          <cell r="M1085">
            <v>3.91</v>
          </cell>
          <cell r="N1085">
            <v>4.55</v>
          </cell>
          <cell r="S1085">
            <v>4.2300000000000004</v>
          </cell>
          <cell r="T1085">
            <v>4.92</v>
          </cell>
          <cell r="U1085">
            <v>5.31</v>
          </cell>
          <cell r="V1085">
            <v>4.43</v>
          </cell>
          <cell r="W1085">
            <v>4.43</v>
          </cell>
          <cell r="X1085">
            <v>4.13</v>
          </cell>
          <cell r="Y1085">
            <v>5.31</v>
          </cell>
          <cell r="Z1085">
            <v>5.7</v>
          </cell>
          <cell r="AA1085">
            <v>5.9</v>
          </cell>
          <cell r="AB1085">
            <v>6</v>
          </cell>
          <cell r="AC1085">
            <v>5.8</v>
          </cell>
          <cell r="AD1085">
            <v>4.03</v>
          </cell>
        </row>
        <row r="1086">
          <cell r="C1086">
            <v>4.91</v>
          </cell>
          <cell r="D1086">
            <v>4.1900000000000004</v>
          </cell>
          <cell r="E1086">
            <v>4.09</v>
          </cell>
          <cell r="F1086">
            <v>3.82</v>
          </cell>
          <cell r="G1086">
            <v>5</v>
          </cell>
          <cell r="H1086">
            <v>5.28</v>
          </cell>
          <cell r="I1086">
            <v>5.46</v>
          </cell>
          <cell r="J1086">
            <v>5.55</v>
          </cell>
          <cell r="K1086">
            <v>5.37</v>
          </cell>
          <cell r="L1086">
            <v>3.73</v>
          </cell>
          <cell r="M1086">
            <v>4</v>
          </cell>
          <cell r="N1086">
            <v>4.55</v>
          </cell>
          <cell r="S1086">
            <v>4.2300000000000004</v>
          </cell>
          <cell r="T1086">
            <v>4.92</v>
          </cell>
          <cell r="U1086">
            <v>5.31</v>
          </cell>
          <cell r="V1086">
            <v>4.5199999999999996</v>
          </cell>
          <cell r="W1086">
            <v>4.43</v>
          </cell>
          <cell r="X1086">
            <v>4.13</v>
          </cell>
          <cell r="Y1086">
            <v>5.41</v>
          </cell>
          <cell r="Z1086">
            <v>5.7</v>
          </cell>
          <cell r="AA1086">
            <v>5.9</v>
          </cell>
          <cell r="AB1086">
            <v>6</v>
          </cell>
          <cell r="AC1086">
            <v>5.8</v>
          </cell>
          <cell r="AD1086">
            <v>4.03</v>
          </cell>
        </row>
        <row r="1087">
          <cell r="C1087">
            <v>5</v>
          </cell>
          <cell r="D1087">
            <v>4.1900000000000004</v>
          </cell>
          <cell r="E1087">
            <v>4.1900000000000004</v>
          </cell>
          <cell r="F1087">
            <v>3.91</v>
          </cell>
          <cell r="G1087">
            <v>5</v>
          </cell>
          <cell r="H1087">
            <v>5.37</v>
          </cell>
          <cell r="I1087">
            <v>5.46</v>
          </cell>
          <cell r="J1087">
            <v>5.55</v>
          </cell>
          <cell r="K1087">
            <v>5.37</v>
          </cell>
          <cell r="L1087">
            <v>3.73</v>
          </cell>
          <cell r="M1087">
            <v>4</v>
          </cell>
          <cell r="N1087">
            <v>4.7300000000000004</v>
          </cell>
          <cell r="S1087">
            <v>4.33</v>
          </cell>
          <cell r="T1087">
            <v>4.92</v>
          </cell>
          <cell r="U1087">
            <v>5.41</v>
          </cell>
          <cell r="V1087">
            <v>4.5199999999999996</v>
          </cell>
          <cell r="W1087">
            <v>4.5199999999999996</v>
          </cell>
          <cell r="X1087">
            <v>4.2300000000000004</v>
          </cell>
          <cell r="Y1087">
            <v>5.41</v>
          </cell>
          <cell r="Z1087">
            <v>5.8</v>
          </cell>
          <cell r="AA1087">
            <v>5.9</v>
          </cell>
          <cell r="AB1087">
            <v>6</v>
          </cell>
          <cell r="AC1087">
            <v>5.8</v>
          </cell>
          <cell r="AD1087">
            <v>4.03</v>
          </cell>
        </row>
        <row r="1088">
          <cell r="C1088">
            <v>5.0999999999999996</v>
          </cell>
          <cell r="D1088">
            <v>4.1900000000000004</v>
          </cell>
          <cell r="E1088">
            <v>4.28</v>
          </cell>
          <cell r="F1088">
            <v>3.91</v>
          </cell>
          <cell r="G1088">
            <v>5</v>
          </cell>
          <cell r="H1088">
            <v>5.37</v>
          </cell>
          <cell r="I1088">
            <v>5.46</v>
          </cell>
          <cell r="J1088">
            <v>5.55</v>
          </cell>
          <cell r="K1088">
            <v>5.46</v>
          </cell>
          <cell r="L1088">
            <v>3.82</v>
          </cell>
          <cell r="M1088">
            <v>4.09</v>
          </cell>
          <cell r="N1088">
            <v>4.7300000000000004</v>
          </cell>
          <cell r="S1088">
            <v>4.33</v>
          </cell>
          <cell r="T1088">
            <v>5.1100000000000003</v>
          </cell>
          <cell r="U1088">
            <v>5.51</v>
          </cell>
          <cell r="V1088">
            <v>4.5199999999999996</v>
          </cell>
          <cell r="W1088">
            <v>4.62</v>
          </cell>
          <cell r="X1088">
            <v>4.2300000000000004</v>
          </cell>
          <cell r="Y1088">
            <v>5.41</v>
          </cell>
          <cell r="Z1088">
            <v>5.8</v>
          </cell>
          <cell r="AA1088">
            <v>5.9</v>
          </cell>
          <cell r="AB1088">
            <v>6</v>
          </cell>
          <cell r="AC1088">
            <v>5.9</v>
          </cell>
          <cell r="AD1088">
            <v>4.13</v>
          </cell>
        </row>
        <row r="1089">
          <cell r="C1089">
            <v>5.19</v>
          </cell>
          <cell r="D1089">
            <v>4.1900000000000004</v>
          </cell>
          <cell r="E1089">
            <v>4.28</v>
          </cell>
          <cell r="F1089">
            <v>3.91</v>
          </cell>
          <cell r="G1089">
            <v>5</v>
          </cell>
          <cell r="H1089">
            <v>5.46</v>
          </cell>
          <cell r="I1089">
            <v>5.55</v>
          </cell>
          <cell r="J1089">
            <v>5.64</v>
          </cell>
          <cell r="K1089">
            <v>5.46</v>
          </cell>
          <cell r="L1089">
            <v>3.91</v>
          </cell>
          <cell r="M1089">
            <v>4.09</v>
          </cell>
          <cell r="N1089">
            <v>4.82</v>
          </cell>
          <cell r="S1089">
            <v>4.43</v>
          </cell>
          <cell r="T1089">
            <v>5.1100000000000003</v>
          </cell>
          <cell r="U1089">
            <v>5.61</v>
          </cell>
          <cell r="V1089">
            <v>4.5199999999999996</v>
          </cell>
          <cell r="W1089">
            <v>4.62</v>
          </cell>
          <cell r="X1089">
            <v>4.2300000000000004</v>
          </cell>
          <cell r="Y1089">
            <v>5.41</v>
          </cell>
          <cell r="Z1089">
            <v>5.9</v>
          </cell>
          <cell r="AA1089">
            <v>6</v>
          </cell>
          <cell r="AB1089">
            <v>6.1</v>
          </cell>
          <cell r="AC1089">
            <v>5.9</v>
          </cell>
          <cell r="AD1089">
            <v>4.2300000000000004</v>
          </cell>
        </row>
        <row r="1090">
          <cell r="C1090">
            <v>5.19</v>
          </cell>
          <cell r="D1090">
            <v>4.28</v>
          </cell>
          <cell r="E1090">
            <v>4.37</v>
          </cell>
          <cell r="F1090">
            <v>4</v>
          </cell>
          <cell r="G1090">
            <v>5</v>
          </cell>
          <cell r="H1090">
            <v>5.46</v>
          </cell>
          <cell r="I1090">
            <v>5.55</v>
          </cell>
          <cell r="J1090">
            <v>5.64</v>
          </cell>
          <cell r="K1090">
            <v>5.46</v>
          </cell>
          <cell r="L1090">
            <v>3.91</v>
          </cell>
          <cell r="M1090">
            <v>4.1900000000000004</v>
          </cell>
          <cell r="N1090">
            <v>4.91</v>
          </cell>
          <cell r="S1090">
            <v>4.43</v>
          </cell>
          <cell r="T1090">
            <v>5.21</v>
          </cell>
          <cell r="U1090">
            <v>5.61</v>
          </cell>
          <cell r="V1090">
            <v>4.62</v>
          </cell>
          <cell r="W1090">
            <v>4.72</v>
          </cell>
          <cell r="X1090">
            <v>4.33</v>
          </cell>
          <cell r="Y1090">
            <v>5.41</v>
          </cell>
          <cell r="Z1090">
            <v>5.9</v>
          </cell>
          <cell r="AA1090">
            <v>6</v>
          </cell>
          <cell r="AB1090">
            <v>6.1</v>
          </cell>
          <cell r="AC1090">
            <v>5.9</v>
          </cell>
          <cell r="AD1090">
            <v>4.2300000000000004</v>
          </cell>
        </row>
        <row r="1091">
          <cell r="C1091">
            <v>5.28</v>
          </cell>
          <cell r="D1091">
            <v>4.28</v>
          </cell>
          <cell r="E1091">
            <v>4.37</v>
          </cell>
          <cell r="F1091">
            <v>4</v>
          </cell>
          <cell r="G1091">
            <v>5</v>
          </cell>
          <cell r="H1091">
            <v>5.46</v>
          </cell>
          <cell r="I1091">
            <v>5.64</v>
          </cell>
          <cell r="J1091">
            <v>5.73</v>
          </cell>
          <cell r="K1091">
            <v>5.46</v>
          </cell>
          <cell r="L1091">
            <v>4.09</v>
          </cell>
          <cell r="M1091">
            <v>4.1900000000000004</v>
          </cell>
          <cell r="N1091">
            <v>5</v>
          </cell>
          <cell r="S1091">
            <v>4.5199999999999996</v>
          </cell>
          <cell r="T1091">
            <v>5.31</v>
          </cell>
          <cell r="U1091">
            <v>5.7</v>
          </cell>
          <cell r="V1091">
            <v>4.62</v>
          </cell>
          <cell r="W1091">
            <v>4.72</v>
          </cell>
          <cell r="X1091">
            <v>4.33</v>
          </cell>
          <cell r="Y1091">
            <v>5.41</v>
          </cell>
          <cell r="Z1091">
            <v>5.9</v>
          </cell>
          <cell r="AA1091">
            <v>6.1</v>
          </cell>
          <cell r="AB1091">
            <v>6.2</v>
          </cell>
          <cell r="AC1091">
            <v>5.9</v>
          </cell>
          <cell r="AD1091">
            <v>4.43</v>
          </cell>
        </row>
        <row r="1092">
          <cell r="C1092">
            <v>5.37</v>
          </cell>
          <cell r="D1092">
            <v>4.37</v>
          </cell>
          <cell r="E1092">
            <v>4.37</v>
          </cell>
          <cell r="F1092">
            <v>4.09</v>
          </cell>
          <cell r="G1092">
            <v>5</v>
          </cell>
          <cell r="H1092">
            <v>5.55</v>
          </cell>
          <cell r="I1092">
            <v>5.73</v>
          </cell>
          <cell r="J1092">
            <v>5.82</v>
          </cell>
          <cell r="K1092">
            <v>5.46</v>
          </cell>
          <cell r="L1092">
            <v>4.1900000000000004</v>
          </cell>
          <cell r="M1092">
            <v>4.37</v>
          </cell>
          <cell r="N1092">
            <v>5.0999999999999996</v>
          </cell>
          <cell r="S1092">
            <v>4.5199999999999996</v>
          </cell>
          <cell r="T1092">
            <v>5.41</v>
          </cell>
          <cell r="U1092">
            <v>5.8</v>
          </cell>
          <cell r="V1092">
            <v>4.72</v>
          </cell>
          <cell r="W1092">
            <v>4.72</v>
          </cell>
          <cell r="X1092">
            <v>4.43</v>
          </cell>
          <cell r="Y1092">
            <v>5.41</v>
          </cell>
          <cell r="Z1092">
            <v>6</v>
          </cell>
          <cell r="AA1092">
            <v>6.2</v>
          </cell>
          <cell r="AB1092">
            <v>6.29</v>
          </cell>
          <cell r="AC1092">
            <v>5.9</v>
          </cell>
          <cell r="AD1092">
            <v>4.5199999999999996</v>
          </cell>
        </row>
        <row r="1093">
          <cell r="C1093">
            <v>5.37</v>
          </cell>
          <cell r="D1093">
            <v>4.46</v>
          </cell>
          <cell r="E1093">
            <v>4.46</v>
          </cell>
          <cell r="F1093">
            <v>4.09</v>
          </cell>
          <cell r="G1093">
            <v>5.0999999999999996</v>
          </cell>
          <cell r="H1093">
            <v>5.55</v>
          </cell>
          <cell r="I1093">
            <v>5.82</v>
          </cell>
          <cell r="J1093">
            <v>5.91</v>
          </cell>
          <cell r="K1093">
            <v>5.55</v>
          </cell>
          <cell r="L1093">
            <v>4.1900000000000004</v>
          </cell>
          <cell r="M1093">
            <v>4.37</v>
          </cell>
          <cell r="N1093">
            <v>5.0999999999999996</v>
          </cell>
          <cell r="S1093">
            <v>4.72</v>
          </cell>
          <cell r="T1093">
            <v>5.51</v>
          </cell>
          <cell r="U1093">
            <v>5.8</v>
          </cell>
          <cell r="V1093">
            <v>4.82</v>
          </cell>
          <cell r="W1093">
            <v>4.82</v>
          </cell>
          <cell r="X1093">
            <v>4.43</v>
          </cell>
          <cell r="Y1093">
            <v>5.51</v>
          </cell>
          <cell r="Z1093">
            <v>6</v>
          </cell>
          <cell r="AA1093">
            <v>6.29</v>
          </cell>
          <cell r="AB1093">
            <v>6.39</v>
          </cell>
          <cell r="AC1093">
            <v>6</v>
          </cell>
          <cell r="AD1093">
            <v>4.5199999999999996</v>
          </cell>
        </row>
        <row r="1094">
          <cell r="C1094">
            <v>5.46</v>
          </cell>
          <cell r="D1094">
            <v>4.6399999999999997</v>
          </cell>
          <cell r="E1094">
            <v>4.46</v>
          </cell>
          <cell r="F1094">
            <v>4.09</v>
          </cell>
          <cell r="G1094">
            <v>5.0999999999999996</v>
          </cell>
          <cell r="H1094">
            <v>5.64</v>
          </cell>
          <cell r="I1094">
            <v>5.91</v>
          </cell>
          <cell r="J1094">
            <v>6</v>
          </cell>
          <cell r="K1094">
            <v>5.55</v>
          </cell>
          <cell r="L1094">
            <v>4.28</v>
          </cell>
          <cell r="M1094">
            <v>4.46</v>
          </cell>
          <cell r="N1094">
            <v>5.0999999999999996</v>
          </cell>
          <cell r="S1094">
            <v>4.72</v>
          </cell>
          <cell r="T1094">
            <v>5.51</v>
          </cell>
          <cell r="U1094">
            <v>5.9</v>
          </cell>
          <cell r="V1094">
            <v>5.0199999999999996</v>
          </cell>
          <cell r="W1094">
            <v>4.82</v>
          </cell>
          <cell r="X1094">
            <v>4.43</v>
          </cell>
          <cell r="Y1094">
            <v>5.51</v>
          </cell>
          <cell r="Z1094">
            <v>6.1</v>
          </cell>
          <cell r="AA1094">
            <v>6.39</v>
          </cell>
          <cell r="AB1094">
            <v>6.49</v>
          </cell>
          <cell r="AC1094">
            <v>6</v>
          </cell>
          <cell r="AD1094">
            <v>4.62</v>
          </cell>
        </row>
        <row r="1095">
          <cell r="C1095">
            <v>5.55</v>
          </cell>
          <cell r="D1095">
            <v>4.7300000000000004</v>
          </cell>
          <cell r="E1095">
            <v>4.55</v>
          </cell>
          <cell r="F1095">
            <v>4.09</v>
          </cell>
          <cell r="G1095">
            <v>5.0999999999999996</v>
          </cell>
          <cell r="H1095">
            <v>5.73</v>
          </cell>
          <cell r="I1095">
            <v>6</v>
          </cell>
          <cell r="J1095">
            <v>6.1</v>
          </cell>
          <cell r="K1095">
            <v>5.64</v>
          </cell>
          <cell r="L1095">
            <v>4.28</v>
          </cell>
          <cell r="M1095">
            <v>4.46</v>
          </cell>
          <cell r="N1095">
            <v>5.0999999999999996</v>
          </cell>
          <cell r="S1095">
            <v>4.82</v>
          </cell>
          <cell r="T1095">
            <v>5.51</v>
          </cell>
          <cell r="U1095">
            <v>6</v>
          </cell>
          <cell r="V1095">
            <v>5.1100000000000003</v>
          </cell>
          <cell r="W1095">
            <v>4.92</v>
          </cell>
          <cell r="X1095">
            <v>4.43</v>
          </cell>
          <cell r="Y1095">
            <v>5.51</v>
          </cell>
          <cell r="Z1095">
            <v>6.2</v>
          </cell>
          <cell r="AA1095">
            <v>6.49</v>
          </cell>
          <cell r="AB1095">
            <v>6.59</v>
          </cell>
          <cell r="AC1095">
            <v>6.1</v>
          </cell>
          <cell r="AD1095">
            <v>4.62</v>
          </cell>
        </row>
        <row r="1096">
          <cell r="C1096">
            <v>5.64</v>
          </cell>
          <cell r="D1096">
            <v>4.7300000000000004</v>
          </cell>
          <cell r="E1096">
            <v>4.55</v>
          </cell>
          <cell r="F1096">
            <v>4.28</v>
          </cell>
          <cell r="G1096">
            <v>5.0999999999999996</v>
          </cell>
          <cell r="H1096">
            <v>5.82</v>
          </cell>
          <cell r="I1096">
            <v>6.1</v>
          </cell>
          <cell r="J1096">
            <v>6.19</v>
          </cell>
          <cell r="K1096">
            <v>5.73</v>
          </cell>
          <cell r="L1096">
            <v>4.28</v>
          </cell>
          <cell r="M1096">
            <v>4.55</v>
          </cell>
          <cell r="N1096">
            <v>5.19</v>
          </cell>
          <cell r="S1096">
            <v>4.82</v>
          </cell>
          <cell r="T1096">
            <v>5.51</v>
          </cell>
          <cell r="U1096">
            <v>6.1</v>
          </cell>
          <cell r="V1096">
            <v>5.1100000000000003</v>
          </cell>
          <cell r="W1096">
            <v>4.92</v>
          </cell>
          <cell r="X1096">
            <v>4.62</v>
          </cell>
          <cell r="Y1096">
            <v>5.51</v>
          </cell>
          <cell r="Z1096">
            <v>6.29</v>
          </cell>
          <cell r="AA1096">
            <v>6.59</v>
          </cell>
          <cell r="AB1096">
            <v>6.69</v>
          </cell>
          <cell r="AC1096">
            <v>6.2</v>
          </cell>
          <cell r="AD1096">
            <v>4.62</v>
          </cell>
        </row>
        <row r="1097">
          <cell r="C1097">
            <v>5.73</v>
          </cell>
          <cell r="D1097">
            <v>4.82</v>
          </cell>
          <cell r="E1097">
            <v>4.6399999999999997</v>
          </cell>
          <cell r="F1097">
            <v>4.28</v>
          </cell>
          <cell r="G1097">
            <v>5.0999999999999996</v>
          </cell>
          <cell r="H1097">
            <v>5.82</v>
          </cell>
          <cell r="I1097">
            <v>6.1</v>
          </cell>
          <cell r="J1097">
            <v>6.19</v>
          </cell>
          <cell r="K1097">
            <v>5.82</v>
          </cell>
          <cell r="L1097">
            <v>4.28</v>
          </cell>
          <cell r="M1097">
            <v>4.55</v>
          </cell>
          <cell r="N1097">
            <v>5.28</v>
          </cell>
          <cell r="S1097">
            <v>4.92</v>
          </cell>
          <cell r="T1097">
            <v>5.61</v>
          </cell>
          <cell r="U1097">
            <v>6.2</v>
          </cell>
          <cell r="V1097">
            <v>5.21</v>
          </cell>
          <cell r="W1097">
            <v>5.0199999999999996</v>
          </cell>
          <cell r="X1097">
            <v>4.62</v>
          </cell>
          <cell r="Y1097">
            <v>5.51</v>
          </cell>
          <cell r="Z1097">
            <v>6.29</v>
          </cell>
          <cell r="AA1097">
            <v>6.59</v>
          </cell>
          <cell r="AB1097">
            <v>6.69</v>
          </cell>
          <cell r="AC1097">
            <v>6.29</v>
          </cell>
          <cell r="AD1097">
            <v>4.62</v>
          </cell>
        </row>
        <row r="1098">
          <cell r="C1098">
            <v>5.82</v>
          </cell>
          <cell r="D1098">
            <v>4.82</v>
          </cell>
          <cell r="E1098">
            <v>4.7300000000000004</v>
          </cell>
          <cell r="F1098">
            <v>4.28</v>
          </cell>
          <cell r="G1098">
            <v>5.19</v>
          </cell>
          <cell r="H1098">
            <v>5.91</v>
          </cell>
          <cell r="I1098">
            <v>6.19</v>
          </cell>
          <cell r="J1098">
            <v>6.28</v>
          </cell>
          <cell r="K1098">
            <v>5.91</v>
          </cell>
          <cell r="L1098">
            <v>4.37</v>
          </cell>
          <cell r="M1098">
            <v>4.6399999999999997</v>
          </cell>
          <cell r="N1098">
            <v>5.28</v>
          </cell>
          <cell r="S1098">
            <v>4.92</v>
          </cell>
          <cell r="T1098">
            <v>5.7</v>
          </cell>
          <cell r="U1098">
            <v>6.29</v>
          </cell>
          <cell r="V1098">
            <v>5.21</v>
          </cell>
          <cell r="W1098">
            <v>5.1100000000000003</v>
          </cell>
          <cell r="X1098">
            <v>4.62</v>
          </cell>
          <cell r="Y1098">
            <v>5.61</v>
          </cell>
          <cell r="Z1098">
            <v>6.39</v>
          </cell>
          <cell r="AA1098">
            <v>6.69</v>
          </cell>
          <cell r="AB1098">
            <v>6.79</v>
          </cell>
          <cell r="AC1098">
            <v>6.39</v>
          </cell>
          <cell r="AD1098">
            <v>4.72</v>
          </cell>
        </row>
        <row r="1099">
          <cell r="C1099">
            <v>5.82</v>
          </cell>
          <cell r="D1099">
            <v>4.91</v>
          </cell>
          <cell r="E1099">
            <v>4.7300000000000004</v>
          </cell>
          <cell r="F1099">
            <v>4.37</v>
          </cell>
          <cell r="G1099">
            <v>5.19</v>
          </cell>
          <cell r="H1099">
            <v>6</v>
          </cell>
          <cell r="I1099">
            <v>6.28</v>
          </cell>
          <cell r="J1099">
            <v>6.37</v>
          </cell>
          <cell r="K1099">
            <v>6</v>
          </cell>
          <cell r="L1099">
            <v>4.37</v>
          </cell>
          <cell r="M1099">
            <v>4.6399999999999997</v>
          </cell>
          <cell r="N1099">
            <v>5.37</v>
          </cell>
          <cell r="S1099">
            <v>5.0199999999999996</v>
          </cell>
          <cell r="T1099">
            <v>5.7</v>
          </cell>
          <cell r="U1099">
            <v>6.29</v>
          </cell>
          <cell r="V1099">
            <v>5.31</v>
          </cell>
          <cell r="W1099">
            <v>5.1100000000000003</v>
          </cell>
          <cell r="X1099">
            <v>4.72</v>
          </cell>
          <cell r="Y1099">
            <v>5.61</v>
          </cell>
          <cell r="Z1099">
            <v>6.49</v>
          </cell>
          <cell r="AA1099">
            <v>6.79</v>
          </cell>
          <cell r="AB1099">
            <v>6.88</v>
          </cell>
          <cell r="AC1099">
            <v>6.49</v>
          </cell>
          <cell r="AD1099">
            <v>4.72</v>
          </cell>
        </row>
        <row r="1100">
          <cell r="C1100">
            <v>5.88</v>
          </cell>
          <cell r="D1100">
            <v>4.8600000000000003</v>
          </cell>
          <cell r="E1100">
            <v>4.7300000000000004</v>
          </cell>
          <cell r="F1100">
            <v>4.37</v>
          </cell>
          <cell r="G1100">
            <v>5.17</v>
          </cell>
          <cell r="H1100">
            <v>5.96</v>
          </cell>
          <cell r="I1100">
            <v>6.22</v>
          </cell>
          <cell r="J1100">
            <v>6.31</v>
          </cell>
          <cell r="K1100">
            <v>6.01</v>
          </cell>
          <cell r="L1100">
            <v>4.43</v>
          </cell>
          <cell r="M1100">
            <v>4.66</v>
          </cell>
          <cell r="N1100">
            <v>5.4</v>
          </cell>
          <cell r="S1100">
            <v>5.0199999999999996</v>
          </cell>
          <cell r="T1100">
            <v>5.8</v>
          </cell>
          <cell r="U1100">
            <v>6.35</v>
          </cell>
          <cell r="V1100">
            <v>5.25</v>
          </cell>
          <cell r="W1100">
            <v>5.1100000000000003</v>
          </cell>
          <cell r="X1100">
            <v>4.72</v>
          </cell>
          <cell r="Y1100">
            <v>5.59</v>
          </cell>
          <cell r="Z1100">
            <v>6.44</v>
          </cell>
          <cell r="AA1100">
            <v>6.73</v>
          </cell>
          <cell r="AB1100">
            <v>6.82</v>
          </cell>
          <cell r="AC1100">
            <v>6.5</v>
          </cell>
          <cell r="AD1100">
            <v>4.79</v>
          </cell>
        </row>
        <row r="1101">
          <cell r="C1101">
            <v>5.94</v>
          </cell>
          <cell r="D1101">
            <v>4.91</v>
          </cell>
          <cell r="E1101">
            <v>4.7699999999999996</v>
          </cell>
          <cell r="F1101">
            <v>4.37</v>
          </cell>
          <cell r="G1101">
            <v>5.18</v>
          </cell>
          <cell r="H1101">
            <v>6.01</v>
          </cell>
          <cell r="I1101">
            <v>6.28</v>
          </cell>
          <cell r="J1101">
            <v>6.37</v>
          </cell>
          <cell r="K1101">
            <v>6.07</v>
          </cell>
          <cell r="L1101">
            <v>4.47</v>
          </cell>
          <cell r="M1101">
            <v>4.7</v>
          </cell>
          <cell r="N1101">
            <v>5.45</v>
          </cell>
          <cell r="S1101">
            <v>5.04</v>
          </cell>
          <cell r="T1101">
            <v>5.84</v>
          </cell>
          <cell r="U1101">
            <v>6.42</v>
          </cell>
          <cell r="V1101">
            <v>5.3</v>
          </cell>
          <cell r="W1101">
            <v>5.15</v>
          </cell>
          <cell r="X1101">
            <v>4.72</v>
          </cell>
          <cell r="Y1101">
            <v>5.6</v>
          </cell>
          <cell r="Z1101">
            <v>6.49</v>
          </cell>
          <cell r="AA1101">
            <v>6.78</v>
          </cell>
          <cell r="AB1101">
            <v>6.88</v>
          </cell>
          <cell r="AC1101">
            <v>6.56</v>
          </cell>
          <cell r="AD1101">
            <v>4.83</v>
          </cell>
        </row>
        <row r="1102">
          <cell r="C1102">
            <v>6</v>
          </cell>
          <cell r="D1102">
            <v>4.95</v>
          </cell>
          <cell r="E1102">
            <v>4.8099999999999996</v>
          </cell>
          <cell r="F1102">
            <v>4.37</v>
          </cell>
          <cell r="G1102">
            <v>5.2</v>
          </cell>
          <cell r="H1102">
            <v>6.05</v>
          </cell>
          <cell r="I1102">
            <v>6.33</v>
          </cell>
          <cell r="J1102">
            <v>6.42</v>
          </cell>
          <cell r="K1102">
            <v>6.12</v>
          </cell>
          <cell r="L1102">
            <v>4.51</v>
          </cell>
          <cell r="M1102">
            <v>4.74</v>
          </cell>
          <cell r="N1102">
            <v>5.5</v>
          </cell>
          <cell r="S1102">
            <v>5.08</v>
          </cell>
          <cell r="T1102">
            <v>5.89</v>
          </cell>
          <cell r="U1102">
            <v>6.49</v>
          </cell>
          <cell r="V1102">
            <v>5.35</v>
          </cell>
          <cell r="W1102">
            <v>5.19</v>
          </cell>
          <cell r="X1102">
            <v>4.72</v>
          </cell>
          <cell r="Y1102">
            <v>5.62</v>
          </cell>
          <cell r="Z1102">
            <v>6.54</v>
          </cell>
          <cell r="AA1102">
            <v>6.84</v>
          </cell>
          <cell r="AB1102">
            <v>6.94</v>
          </cell>
          <cell r="AC1102">
            <v>6.62</v>
          </cell>
          <cell r="AD1102">
            <v>4.88</v>
          </cell>
        </row>
        <row r="1103">
          <cell r="C1103">
            <v>6.07</v>
          </cell>
          <cell r="D1103">
            <v>5</v>
          </cell>
          <cell r="E1103">
            <v>4.84</v>
          </cell>
          <cell r="F1103">
            <v>4.34</v>
          </cell>
          <cell r="G1103">
            <v>5.21</v>
          </cell>
          <cell r="H1103">
            <v>6.1</v>
          </cell>
          <cell r="I1103">
            <v>6.38</v>
          </cell>
          <cell r="J1103">
            <v>6.47</v>
          </cell>
          <cell r="K1103">
            <v>6.18</v>
          </cell>
          <cell r="L1103">
            <v>4.55</v>
          </cell>
          <cell r="M1103">
            <v>4.79</v>
          </cell>
          <cell r="N1103">
            <v>5.55</v>
          </cell>
          <cell r="S1103">
            <v>5.13</v>
          </cell>
          <cell r="T1103">
            <v>5.95</v>
          </cell>
          <cell r="U1103">
            <v>6.56</v>
          </cell>
          <cell r="V1103">
            <v>5.4</v>
          </cell>
          <cell r="W1103">
            <v>5.24</v>
          </cell>
          <cell r="X1103">
            <v>4.6900000000000004</v>
          </cell>
          <cell r="Y1103">
            <v>5.63</v>
          </cell>
          <cell r="Z1103">
            <v>6.6</v>
          </cell>
          <cell r="AA1103">
            <v>6.9</v>
          </cell>
          <cell r="AB1103">
            <v>7</v>
          </cell>
          <cell r="AC1103">
            <v>6.68</v>
          </cell>
          <cell r="AD1103">
            <v>4.92</v>
          </cell>
        </row>
        <row r="1104">
          <cell r="C1104">
            <v>6.13</v>
          </cell>
          <cell r="D1104">
            <v>5.05</v>
          </cell>
          <cell r="E1104">
            <v>4.88</v>
          </cell>
          <cell r="F1104">
            <v>4.3600000000000003</v>
          </cell>
          <cell r="G1104">
            <v>5.23</v>
          </cell>
          <cell r="H1104">
            <v>6.15</v>
          </cell>
          <cell r="I1104">
            <v>6.43</v>
          </cell>
          <cell r="J1104">
            <v>6.52</v>
          </cell>
          <cell r="K1104">
            <v>6.24</v>
          </cell>
          <cell r="L1104">
            <v>4.59</v>
          </cell>
          <cell r="M1104">
            <v>4.83</v>
          </cell>
          <cell r="N1104">
            <v>5.61</v>
          </cell>
          <cell r="S1104">
            <v>5.17</v>
          </cell>
          <cell r="T1104">
            <v>6</v>
          </cell>
          <cell r="U1104">
            <v>6.63</v>
          </cell>
          <cell r="V1104">
            <v>5.45</v>
          </cell>
          <cell r="W1104">
            <v>5.28</v>
          </cell>
          <cell r="X1104">
            <v>4.71</v>
          </cell>
          <cell r="Y1104">
            <v>5.65</v>
          </cell>
          <cell r="Z1104">
            <v>6.65</v>
          </cell>
          <cell r="AA1104">
            <v>6.95</v>
          </cell>
          <cell r="AB1104">
            <v>7.05</v>
          </cell>
          <cell r="AC1104">
            <v>6.74</v>
          </cell>
          <cell r="AD1104">
            <v>4.97</v>
          </cell>
        </row>
        <row r="1105">
          <cell r="C1105">
            <v>6.2</v>
          </cell>
          <cell r="D1105">
            <v>5.09</v>
          </cell>
          <cell r="E1105">
            <v>4.92</v>
          </cell>
          <cell r="F1105">
            <v>4.43</v>
          </cell>
          <cell r="G1105">
            <v>5.24</v>
          </cell>
          <cell r="H1105">
            <v>6.2</v>
          </cell>
          <cell r="I1105">
            <v>6.49</v>
          </cell>
          <cell r="J1105">
            <v>6.58</v>
          </cell>
          <cell r="K1105">
            <v>6.3</v>
          </cell>
          <cell r="L1105">
            <v>4.6399999999999997</v>
          </cell>
          <cell r="M1105">
            <v>4.87</v>
          </cell>
          <cell r="N1105">
            <v>5.66</v>
          </cell>
          <cell r="S1105">
            <v>5.22</v>
          </cell>
          <cell r="T1105">
            <v>6.06</v>
          </cell>
          <cell r="U1105">
            <v>6.7</v>
          </cell>
          <cell r="V1105">
            <v>5.5</v>
          </cell>
          <cell r="W1105">
            <v>5.32</v>
          </cell>
          <cell r="X1105">
            <v>4.79</v>
          </cell>
          <cell r="Y1105">
            <v>5.67</v>
          </cell>
          <cell r="Z1105">
            <v>6.7</v>
          </cell>
          <cell r="AA1105">
            <v>7.01</v>
          </cell>
          <cell r="AB1105">
            <v>7.11</v>
          </cell>
          <cell r="AC1105">
            <v>6.81</v>
          </cell>
          <cell r="AD1105">
            <v>5.01</v>
          </cell>
        </row>
        <row r="1106">
          <cell r="C1106">
            <v>6.26</v>
          </cell>
          <cell r="D1106">
            <v>5.14</v>
          </cell>
          <cell r="E1106">
            <v>4.96</v>
          </cell>
          <cell r="F1106">
            <v>4.43</v>
          </cell>
          <cell r="G1106">
            <v>5.26</v>
          </cell>
          <cell r="H1106">
            <v>6.24</v>
          </cell>
          <cell r="I1106">
            <v>6.54</v>
          </cell>
          <cell r="J1106">
            <v>6.63</v>
          </cell>
          <cell r="K1106">
            <v>6.35</v>
          </cell>
          <cell r="L1106">
            <v>4.68</v>
          </cell>
          <cell r="M1106">
            <v>4.91</v>
          </cell>
          <cell r="N1106">
            <v>5.71</v>
          </cell>
          <cell r="S1106">
            <v>5.27</v>
          </cell>
          <cell r="T1106">
            <v>6.11</v>
          </cell>
          <cell r="U1106">
            <v>6.77</v>
          </cell>
          <cell r="V1106">
            <v>5.56</v>
          </cell>
          <cell r="W1106">
            <v>5.36</v>
          </cell>
          <cell r="X1106">
            <v>4.79</v>
          </cell>
          <cell r="Y1106">
            <v>5.68</v>
          </cell>
          <cell r="Z1106">
            <v>6.75</v>
          </cell>
          <cell r="AA1106">
            <v>7.07</v>
          </cell>
          <cell r="AB1106">
            <v>7.17</v>
          </cell>
          <cell r="AC1106">
            <v>6.87</v>
          </cell>
          <cell r="AD1106">
            <v>5.0599999999999996</v>
          </cell>
        </row>
        <row r="1107">
          <cell r="C1107">
            <v>6.32</v>
          </cell>
          <cell r="D1107">
            <v>5.19</v>
          </cell>
          <cell r="E1107">
            <v>5</v>
          </cell>
          <cell r="F1107">
            <v>4.43</v>
          </cell>
          <cell r="G1107">
            <v>5.27</v>
          </cell>
          <cell r="H1107">
            <v>6.29</v>
          </cell>
          <cell r="I1107">
            <v>6.59</v>
          </cell>
          <cell r="J1107">
            <v>6.68</v>
          </cell>
          <cell r="K1107">
            <v>6.41</v>
          </cell>
          <cell r="L1107">
            <v>4.72</v>
          </cell>
          <cell r="M1107">
            <v>4.96</v>
          </cell>
          <cell r="N1107">
            <v>5.76</v>
          </cell>
          <cell r="S1107">
            <v>5.31</v>
          </cell>
          <cell r="T1107">
            <v>6.17</v>
          </cell>
          <cell r="U1107">
            <v>6.84</v>
          </cell>
          <cell r="V1107">
            <v>5.61</v>
          </cell>
          <cell r="W1107">
            <v>5.4</v>
          </cell>
          <cell r="X1107">
            <v>4.79</v>
          </cell>
          <cell r="Y1107">
            <v>5.7</v>
          </cell>
          <cell r="Z1107">
            <v>6.8</v>
          </cell>
          <cell r="AA1107">
            <v>7.13</v>
          </cell>
          <cell r="AB1107">
            <v>7.22</v>
          </cell>
          <cell r="AC1107">
            <v>6.93</v>
          </cell>
          <cell r="AD1107">
            <v>5.0999999999999996</v>
          </cell>
        </row>
        <row r="1108">
          <cell r="C1108">
            <v>6.39</v>
          </cell>
          <cell r="D1108">
            <v>5.23</v>
          </cell>
          <cell r="E1108">
            <v>5.04</v>
          </cell>
          <cell r="F1108">
            <v>4.45</v>
          </cell>
          <cell r="G1108">
            <v>5.28</v>
          </cell>
          <cell r="H1108">
            <v>6.34</v>
          </cell>
          <cell r="I1108">
            <v>6.65</v>
          </cell>
          <cell r="J1108">
            <v>6.74</v>
          </cell>
          <cell r="K1108">
            <v>6.47</v>
          </cell>
          <cell r="L1108">
            <v>4.76</v>
          </cell>
          <cell r="M1108">
            <v>5</v>
          </cell>
          <cell r="N1108">
            <v>5.81</v>
          </cell>
          <cell r="S1108">
            <v>5.36</v>
          </cell>
          <cell r="T1108">
            <v>6.22</v>
          </cell>
          <cell r="U1108">
            <v>6.91</v>
          </cell>
          <cell r="V1108">
            <v>5.66</v>
          </cell>
          <cell r="W1108">
            <v>5.45</v>
          </cell>
          <cell r="X1108">
            <v>4.8099999999999996</v>
          </cell>
          <cell r="Y1108">
            <v>5.71</v>
          </cell>
          <cell r="Z1108">
            <v>6.85</v>
          </cell>
          <cell r="AA1108">
            <v>7.18</v>
          </cell>
          <cell r="AB1108">
            <v>7.28</v>
          </cell>
          <cell r="AC1108">
            <v>6.99</v>
          </cell>
          <cell r="AD1108">
            <v>5.15</v>
          </cell>
        </row>
        <row r="1109">
          <cell r="C1109">
            <v>6.45</v>
          </cell>
          <cell r="D1109">
            <v>5.28</v>
          </cell>
          <cell r="E1109">
            <v>5.08</v>
          </cell>
          <cell r="F1109">
            <v>4.4800000000000004</v>
          </cell>
          <cell r="G1109">
            <v>5.3</v>
          </cell>
          <cell r="H1109">
            <v>6.38</v>
          </cell>
          <cell r="I1109">
            <v>6.7</v>
          </cell>
          <cell r="J1109">
            <v>6.79</v>
          </cell>
          <cell r="K1109">
            <v>6.52</v>
          </cell>
          <cell r="L1109">
            <v>4.8</v>
          </cell>
          <cell r="M1109">
            <v>5.04</v>
          </cell>
          <cell r="N1109">
            <v>5.86</v>
          </cell>
          <cell r="S1109">
            <v>5.4</v>
          </cell>
          <cell r="T1109">
            <v>6.28</v>
          </cell>
          <cell r="U1109">
            <v>6.97</v>
          </cell>
          <cell r="V1109">
            <v>5.71</v>
          </cell>
          <cell r="W1109">
            <v>5.49</v>
          </cell>
          <cell r="X1109">
            <v>4.84</v>
          </cell>
          <cell r="Y1109">
            <v>5.73</v>
          </cell>
          <cell r="Z1109">
            <v>6.9</v>
          </cell>
          <cell r="AA1109">
            <v>7.24</v>
          </cell>
          <cell r="AB1109">
            <v>7.34</v>
          </cell>
          <cell r="AC1109">
            <v>7.05</v>
          </cell>
          <cell r="AD1109">
            <v>5.19</v>
          </cell>
        </row>
        <row r="1110">
          <cell r="S1110">
            <v>5.45</v>
          </cell>
          <cell r="T1110">
            <v>6.33</v>
          </cell>
        </row>
        <row r="1122">
          <cell r="C1122">
            <v>6.31</v>
          </cell>
          <cell r="D1122">
            <v>5.83</v>
          </cell>
          <cell r="E1122">
            <v>5.1100000000000003</v>
          </cell>
          <cell r="F1122">
            <v>4.54</v>
          </cell>
          <cell r="G1122">
            <v>5.95</v>
          </cell>
          <cell r="H1122">
            <v>6.5</v>
          </cell>
          <cell r="I1122">
            <v>6.65</v>
          </cell>
          <cell r="J1122">
            <v>6.37</v>
          </cell>
          <cell r="K1122">
            <v>6.03</v>
          </cell>
          <cell r="L1122">
            <v>5.73</v>
          </cell>
          <cell r="M1122">
            <v>4.84</v>
          </cell>
          <cell r="N1122">
            <v>5.54</v>
          </cell>
          <cell r="S1122">
            <v>5.45</v>
          </cell>
          <cell r="T1122">
            <v>6.23</v>
          </cell>
          <cell r="U1122">
            <v>5.74</v>
          </cell>
          <cell r="V1122">
            <v>5.16</v>
          </cell>
          <cell r="W1122">
            <v>4.67</v>
          </cell>
          <cell r="X1122">
            <v>6.04</v>
          </cell>
          <cell r="Y1122">
            <v>6.72</v>
          </cell>
          <cell r="Z1122">
            <v>6.82</v>
          </cell>
          <cell r="AA1122">
            <v>6.62</v>
          </cell>
          <cell r="AB1122">
            <v>6.33</v>
          </cell>
          <cell r="AC1122">
            <v>5.94</v>
          </cell>
          <cell r="AD1122">
            <v>5.16</v>
          </cell>
        </row>
        <row r="1123">
          <cell r="C1123">
            <v>6.41</v>
          </cell>
          <cell r="D1123">
            <v>5.7</v>
          </cell>
          <cell r="E1123">
            <v>5.1100000000000003</v>
          </cell>
          <cell r="F1123">
            <v>4.5999999999999996</v>
          </cell>
          <cell r="G1123">
            <v>6.05</v>
          </cell>
          <cell r="H1123">
            <v>6.57</v>
          </cell>
          <cell r="I1123">
            <v>6.75</v>
          </cell>
          <cell r="J1123">
            <v>6.43</v>
          </cell>
          <cell r="K1123">
            <v>6.13</v>
          </cell>
          <cell r="L1123">
            <v>5.54</v>
          </cell>
          <cell r="M1123">
            <v>4.84</v>
          </cell>
          <cell r="N1123">
            <v>5.64</v>
          </cell>
          <cell r="S1123">
            <v>5.55</v>
          </cell>
          <cell r="T1123">
            <v>6.33</v>
          </cell>
          <cell r="U1123">
            <v>5.61</v>
          </cell>
          <cell r="V1123">
            <v>5.16</v>
          </cell>
          <cell r="W1123">
            <v>4.74</v>
          </cell>
          <cell r="X1123">
            <v>6.13</v>
          </cell>
          <cell r="Y1123">
            <v>6.78</v>
          </cell>
          <cell r="Z1123">
            <v>6.91</v>
          </cell>
          <cell r="AA1123">
            <v>6.69</v>
          </cell>
          <cell r="AB1123">
            <v>6.43</v>
          </cell>
          <cell r="AC1123">
            <v>5.74</v>
          </cell>
          <cell r="AD1123">
            <v>5.16</v>
          </cell>
        </row>
        <row r="1124">
          <cell r="C1124">
            <v>6.51</v>
          </cell>
          <cell r="D1124">
            <v>5.7</v>
          </cell>
          <cell r="E1124">
            <v>5.2</v>
          </cell>
          <cell r="F1124">
            <v>4.6500000000000004</v>
          </cell>
          <cell r="G1124">
            <v>6.14</v>
          </cell>
          <cell r="H1124">
            <v>6.61</v>
          </cell>
          <cell r="I1124">
            <v>6.84</v>
          </cell>
          <cell r="J1124">
            <v>6.48</v>
          </cell>
          <cell r="K1124">
            <v>6.13</v>
          </cell>
          <cell r="L1124">
            <v>5.59</v>
          </cell>
          <cell r="M1124">
            <v>4.84</v>
          </cell>
          <cell r="N1124">
            <v>5.73</v>
          </cell>
          <cell r="S1124">
            <v>5.65</v>
          </cell>
          <cell r="T1124">
            <v>6.43</v>
          </cell>
          <cell r="U1124">
            <v>5.61</v>
          </cell>
          <cell r="V1124">
            <v>5.26</v>
          </cell>
          <cell r="W1124">
            <v>4.79</v>
          </cell>
          <cell r="X1124">
            <v>6.23</v>
          </cell>
          <cell r="Y1124">
            <v>6.83</v>
          </cell>
          <cell r="Z1124">
            <v>7.01</v>
          </cell>
          <cell r="AA1124">
            <v>6.73</v>
          </cell>
          <cell r="AB1124">
            <v>6.43</v>
          </cell>
          <cell r="AC1124">
            <v>5.79</v>
          </cell>
          <cell r="AD1124">
            <v>5.16</v>
          </cell>
        </row>
        <row r="1125">
          <cell r="C1125">
            <v>6.61</v>
          </cell>
          <cell r="D1125">
            <v>5.7</v>
          </cell>
          <cell r="E1125">
            <v>5.2</v>
          </cell>
          <cell r="F1125">
            <v>4.7</v>
          </cell>
          <cell r="G1125">
            <v>6.24</v>
          </cell>
          <cell r="H1125">
            <v>6.66</v>
          </cell>
          <cell r="I1125">
            <v>6.94</v>
          </cell>
          <cell r="J1125">
            <v>6.53</v>
          </cell>
          <cell r="K1125">
            <v>6.13</v>
          </cell>
          <cell r="L1125">
            <v>5.63</v>
          </cell>
          <cell r="M1125">
            <v>4.9000000000000004</v>
          </cell>
          <cell r="N1125">
            <v>5.83</v>
          </cell>
          <cell r="S1125">
            <v>5.74</v>
          </cell>
          <cell r="T1125">
            <v>6.52</v>
          </cell>
          <cell r="U1125">
            <v>5.61</v>
          </cell>
          <cell r="V1125">
            <v>5.26</v>
          </cell>
          <cell r="W1125">
            <v>4.84</v>
          </cell>
          <cell r="X1125">
            <v>6.33</v>
          </cell>
          <cell r="Y1125">
            <v>6.88</v>
          </cell>
          <cell r="Z1125">
            <v>7.11</v>
          </cell>
          <cell r="AA1125">
            <v>6.78</v>
          </cell>
          <cell r="AB1125">
            <v>6.43</v>
          </cell>
          <cell r="AC1125">
            <v>5.83</v>
          </cell>
          <cell r="AD1125">
            <v>5.23</v>
          </cell>
        </row>
        <row r="1126">
          <cell r="C1126">
            <v>6.7</v>
          </cell>
          <cell r="D1126">
            <v>5.7</v>
          </cell>
          <cell r="E1126">
            <v>5.25</v>
          </cell>
          <cell r="F1126">
            <v>4.75</v>
          </cell>
          <cell r="G1126">
            <v>6.33</v>
          </cell>
          <cell r="H1126">
            <v>6.71</v>
          </cell>
          <cell r="I1126">
            <v>7.03</v>
          </cell>
          <cell r="J1126">
            <v>6.58</v>
          </cell>
          <cell r="K1126">
            <v>6.16</v>
          </cell>
          <cell r="L1126">
            <v>5.67</v>
          </cell>
          <cell r="M1126">
            <v>4.95</v>
          </cell>
          <cell r="N1126">
            <v>5.93</v>
          </cell>
          <cell r="S1126">
            <v>5.84</v>
          </cell>
          <cell r="T1126">
            <v>6.62</v>
          </cell>
          <cell r="U1126">
            <v>5.61</v>
          </cell>
          <cell r="V1126">
            <v>5.31</v>
          </cell>
          <cell r="W1126">
            <v>4.88</v>
          </cell>
          <cell r="X1126">
            <v>6.43</v>
          </cell>
          <cell r="Y1126">
            <v>6.93</v>
          </cell>
          <cell r="Z1126">
            <v>7.2</v>
          </cell>
          <cell r="AA1126">
            <v>6.83</v>
          </cell>
          <cell r="AB1126">
            <v>6.46</v>
          </cell>
          <cell r="AC1126">
            <v>5.87</v>
          </cell>
          <cell r="AD1126">
            <v>5.28</v>
          </cell>
        </row>
        <row r="1127">
          <cell r="C1127">
            <v>6.8</v>
          </cell>
          <cell r="D1127">
            <v>5.7</v>
          </cell>
          <cell r="E1127">
            <v>5.29</v>
          </cell>
          <cell r="F1127">
            <v>4.79</v>
          </cell>
          <cell r="G1127">
            <v>6.43</v>
          </cell>
          <cell r="H1127">
            <v>6.75</v>
          </cell>
          <cell r="I1127">
            <v>7.13</v>
          </cell>
          <cell r="J1127">
            <v>6.62</v>
          </cell>
          <cell r="K1127">
            <v>6.19</v>
          </cell>
          <cell r="L1127">
            <v>5.7</v>
          </cell>
          <cell r="M1127">
            <v>5</v>
          </cell>
          <cell r="N1127">
            <v>6.02</v>
          </cell>
          <cell r="S1127">
            <v>5.94</v>
          </cell>
          <cell r="T1127">
            <v>6.72</v>
          </cell>
          <cell r="U1127">
            <v>5.61</v>
          </cell>
          <cell r="V1127">
            <v>5.35</v>
          </cell>
          <cell r="W1127">
            <v>4.93</v>
          </cell>
          <cell r="X1127">
            <v>6.52</v>
          </cell>
          <cell r="Y1127">
            <v>6.98</v>
          </cell>
          <cell r="Z1127">
            <v>7.3</v>
          </cell>
          <cell r="AA1127">
            <v>6.88</v>
          </cell>
          <cell r="AB1127">
            <v>6.49</v>
          </cell>
          <cell r="AC1127">
            <v>5.91</v>
          </cell>
          <cell r="AD1127">
            <v>5.33</v>
          </cell>
        </row>
        <row r="1128">
          <cell r="C1128">
            <v>6.9</v>
          </cell>
          <cell r="D1128">
            <v>5.83</v>
          </cell>
          <cell r="E1128">
            <v>5.33</v>
          </cell>
          <cell r="F1128">
            <v>4.84</v>
          </cell>
          <cell r="G1128">
            <v>6.52</v>
          </cell>
          <cell r="H1128">
            <v>6.8</v>
          </cell>
          <cell r="I1128">
            <v>7.22</v>
          </cell>
          <cell r="J1128">
            <v>6.67</v>
          </cell>
          <cell r="K1128">
            <v>6.21</v>
          </cell>
          <cell r="L1128">
            <v>5.74</v>
          </cell>
          <cell r="M1128">
            <v>5.04</v>
          </cell>
          <cell r="N1128">
            <v>6.12</v>
          </cell>
          <cell r="S1128">
            <v>6.04</v>
          </cell>
          <cell r="T1128">
            <v>6.82</v>
          </cell>
          <cell r="U1128">
            <v>5.74</v>
          </cell>
          <cell r="V1128">
            <v>5.38</v>
          </cell>
          <cell r="W1128">
            <v>4.9800000000000004</v>
          </cell>
          <cell r="X1128">
            <v>6.62</v>
          </cell>
          <cell r="Y1128">
            <v>7.03</v>
          </cell>
          <cell r="Z1128">
            <v>7.4</v>
          </cell>
          <cell r="AA1128">
            <v>6.93</v>
          </cell>
          <cell r="AB1128">
            <v>6.51</v>
          </cell>
          <cell r="AC1128">
            <v>5.95</v>
          </cell>
          <cell r="AD1128">
            <v>5.37</v>
          </cell>
        </row>
        <row r="1129">
          <cell r="C1129">
            <v>7</v>
          </cell>
          <cell r="D1129">
            <v>5.83</v>
          </cell>
          <cell r="E1129">
            <v>5.37</v>
          </cell>
          <cell r="F1129">
            <v>4.8899999999999997</v>
          </cell>
          <cell r="G1129">
            <v>6.62</v>
          </cell>
          <cell r="H1129">
            <v>6.85</v>
          </cell>
          <cell r="I1129">
            <v>7.32</v>
          </cell>
          <cell r="J1129">
            <v>6.72</v>
          </cell>
          <cell r="K1129">
            <v>6.24</v>
          </cell>
          <cell r="L1129">
            <v>5.78</v>
          </cell>
          <cell r="M1129">
            <v>5.09</v>
          </cell>
          <cell r="N1129">
            <v>6.22</v>
          </cell>
          <cell r="S1129">
            <v>6.13</v>
          </cell>
          <cell r="T1129">
            <v>6.91</v>
          </cell>
          <cell r="U1129">
            <v>5.74</v>
          </cell>
          <cell r="V1129">
            <v>5.42</v>
          </cell>
          <cell r="W1129">
            <v>5.03</v>
          </cell>
          <cell r="X1129">
            <v>6.72</v>
          </cell>
          <cell r="Y1129">
            <v>7.07</v>
          </cell>
          <cell r="Z1129">
            <v>7.5</v>
          </cell>
          <cell r="AA1129">
            <v>6.98</v>
          </cell>
          <cell r="AB1129">
            <v>6.54</v>
          </cell>
          <cell r="AC1129">
            <v>5.99</v>
          </cell>
          <cell r="AD1129">
            <v>5.42</v>
          </cell>
        </row>
        <row r="1130">
          <cell r="C1130">
            <v>7.1</v>
          </cell>
          <cell r="D1130">
            <v>5.83</v>
          </cell>
          <cell r="E1130">
            <v>5.4</v>
          </cell>
          <cell r="F1130">
            <v>4.93</v>
          </cell>
          <cell r="G1130">
            <v>6.72</v>
          </cell>
          <cell r="H1130">
            <v>6.9</v>
          </cell>
          <cell r="I1130">
            <v>7.32</v>
          </cell>
          <cell r="J1130">
            <v>6.76</v>
          </cell>
          <cell r="K1130">
            <v>6.26</v>
          </cell>
          <cell r="L1130">
            <v>5.82</v>
          </cell>
          <cell r="M1130">
            <v>5.13</v>
          </cell>
          <cell r="N1130">
            <v>6.32</v>
          </cell>
          <cell r="S1130">
            <v>6.23</v>
          </cell>
          <cell r="T1130">
            <v>7.01</v>
          </cell>
          <cell r="U1130">
            <v>5.74</v>
          </cell>
          <cell r="V1130">
            <v>5.46</v>
          </cell>
          <cell r="W1130">
            <v>5.08</v>
          </cell>
          <cell r="X1130">
            <v>6.82</v>
          </cell>
          <cell r="Y1130">
            <v>7.12</v>
          </cell>
          <cell r="Z1130">
            <v>7.5</v>
          </cell>
          <cell r="AA1130">
            <v>7.03</v>
          </cell>
          <cell r="AB1130">
            <v>6.56</v>
          </cell>
          <cell r="AC1130">
            <v>6.03</v>
          </cell>
          <cell r="AD1130">
            <v>5.47</v>
          </cell>
        </row>
        <row r="1131">
          <cell r="C1131">
            <v>7.2</v>
          </cell>
          <cell r="D1131">
            <v>5.83</v>
          </cell>
          <cell r="E1131">
            <v>5.44</v>
          </cell>
          <cell r="F1131">
            <v>4.9800000000000004</v>
          </cell>
          <cell r="G1131">
            <v>6.72</v>
          </cell>
          <cell r="H1131">
            <v>6.94</v>
          </cell>
          <cell r="I1131">
            <v>7.41</v>
          </cell>
          <cell r="J1131">
            <v>6.81</v>
          </cell>
          <cell r="K1131">
            <v>6.28</v>
          </cell>
          <cell r="L1131">
            <v>5.85</v>
          </cell>
          <cell r="M1131">
            <v>5.18</v>
          </cell>
          <cell r="N1131">
            <v>6.41</v>
          </cell>
          <cell r="S1131">
            <v>6.33</v>
          </cell>
          <cell r="T1131">
            <v>7.11</v>
          </cell>
          <cell r="U1131">
            <v>5.74</v>
          </cell>
          <cell r="V1131">
            <v>5.5</v>
          </cell>
          <cell r="W1131">
            <v>5.13</v>
          </cell>
          <cell r="X1131">
            <v>6.82</v>
          </cell>
          <cell r="Y1131">
            <v>7.17</v>
          </cell>
          <cell r="Z1131">
            <v>7.59</v>
          </cell>
          <cell r="AA1131">
            <v>7.07</v>
          </cell>
          <cell r="AB1131">
            <v>6.59</v>
          </cell>
          <cell r="AC1131">
            <v>6.07</v>
          </cell>
          <cell r="AD1131">
            <v>5.52</v>
          </cell>
        </row>
        <row r="1132">
          <cell r="C1132">
            <v>7.3</v>
          </cell>
          <cell r="D1132">
            <v>5.83</v>
          </cell>
          <cell r="E1132">
            <v>5.48</v>
          </cell>
          <cell r="F1132">
            <v>5.03</v>
          </cell>
          <cell r="G1132">
            <v>6.81</v>
          </cell>
          <cell r="H1132">
            <v>6.99</v>
          </cell>
          <cell r="I1132">
            <v>7.41</v>
          </cell>
          <cell r="J1132">
            <v>6.86</v>
          </cell>
          <cell r="K1132">
            <v>6.31</v>
          </cell>
          <cell r="L1132">
            <v>5.89</v>
          </cell>
          <cell r="M1132">
            <v>5.22</v>
          </cell>
          <cell r="N1132">
            <v>6.51</v>
          </cell>
          <cell r="S1132">
            <v>6.43</v>
          </cell>
          <cell r="T1132">
            <v>7.2</v>
          </cell>
          <cell r="U1132">
            <v>5.74</v>
          </cell>
          <cell r="V1132">
            <v>5.54</v>
          </cell>
          <cell r="W1132">
            <v>5.18</v>
          </cell>
          <cell r="X1132">
            <v>6.91</v>
          </cell>
          <cell r="Y1132">
            <v>7.22</v>
          </cell>
          <cell r="Z1132">
            <v>7.59</v>
          </cell>
          <cell r="AA1132">
            <v>7.12</v>
          </cell>
          <cell r="AB1132">
            <v>6.61</v>
          </cell>
          <cell r="AC1132">
            <v>6.1</v>
          </cell>
          <cell r="AD1132">
            <v>5.57</v>
          </cell>
        </row>
        <row r="1133">
          <cell r="C1133">
            <v>7.4</v>
          </cell>
          <cell r="D1133">
            <v>5.83</v>
          </cell>
          <cell r="E1133">
            <v>5.52</v>
          </cell>
          <cell r="F1133">
            <v>5.08</v>
          </cell>
          <cell r="G1133">
            <v>6.81</v>
          </cell>
          <cell r="H1133">
            <v>7.04</v>
          </cell>
          <cell r="I1133">
            <v>7.46</v>
          </cell>
          <cell r="J1133">
            <v>6.9</v>
          </cell>
          <cell r="K1133">
            <v>6.33</v>
          </cell>
          <cell r="L1133">
            <v>5.93</v>
          </cell>
          <cell r="M1133">
            <v>5.27</v>
          </cell>
          <cell r="N1133">
            <v>6.61</v>
          </cell>
          <cell r="S1133">
            <v>6.52</v>
          </cell>
          <cell r="T1133">
            <v>7.3</v>
          </cell>
          <cell r="U1133">
            <v>5.74</v>
          </cell>
          <cell r="V1133">
            <v>5.58</v>
          </cell>
          <cell r="W1133">
            <v>5.23</v>
          </cell>
          <cell r="X1133">
            <v>6.91</v>
          </cell>
          <cell r="Y1133">
            <v>7.27</v>
          </cell>
          <cell r="Z1133">
            <v>7.64</v>
          </cell>
          <cell r="AA1133">
            <v>7.17</v>
          </cell>
          <cell r="AB1133">
            <v>6.64</v>
          </cell>
          <cell r="AC1133">
            <v>6.14</v>
          </cell>
          <cell r="AD1133">
            <v>5.62</v>
          </cell>
        </row>
        <row r="1134">
          <cell r="C1134">
            <v>7.49</v>
          </cell>
          <cell r="D1134">
            <v>5.83</v>
          </cell>
          <cell r="E1134">
            <v>5.56</v>
          </cell>
          <cell r="F1134">
            <v>5.12</v>
          </cell>
          <cell r="G1134">
            <v>6.86</v>
          </cell>
          <cell r="H1134">
            <v>7.08</v>
          </cell>
          <cell r="I1134">
            <v>7.5</v>
          </cell>
          <cell r="J1134">
            <v>6.95</v>
          </cell>
          <cell r="K1134">
            <v>6.36</v>
          </cell>
          <cell r="L1134">
            <v>5.97</v>
          </cell>
          <cell r="M1134">
            <v>5.31</v>
          </cell>
          <cell r="N1134">
            <v>6.7</v>
          </cell>
          <cell r="S1134">
            <v>6.62</v>
          </cell>
          <cell r="T1134">
            <v>7.4</v>
          </cell>
          <cell r="U1134">
            <v>5.74</v>
          </cell>
          <cell r="V1134">
            <v>5.62</v>
          </cell>
          <cell r="W1134">
            <v>5.27</v>
          </cell>
          <cell r="X1134">
            <v>6.96</v>
          </cell>
          <cell r="Y1134">
            <v>7.32</v>
          </cell>
          <cell r="Z1134">
            <v>7.68</v>
          </cell>
          <cell r="AA1134">
            <v>7.22</v>
          </cell>
          <cell r="AB1134">
            <v>6.67</v>
          </cell>
          <cell r="AC1134">
            <v>6.18</v>
          </cell>
          <cell r="AD1134">
            <v>5.67</v>
          </cell>
        </row>
        <row r="1135">
          <cell r="C1135">
            <v>7.59</v>
          </cell>
          <cell r="D1135">
            <v>5.83</v>
          </cell>
          <cell r="E1135">
            <v>5.6</v>
          </cell>
          <cell r="F1135">
            <v>5.17</v>
          </cell>
          <cell r="G1135">
            <v>6.9</v>
          </cell>
          <cell r="H1135">
            <v>7.13</v>
          </cell>
          <cell r="I1135">
            <v>7.54</v>
          </cell>
          <cell r="J1135">
            <v>7</v>
          </cell>
          <cell r="K1135">
            <v>6.38</v>
          </cell>
          <cell r="L1135">
            <v>6</v>
          </cell>
          <cell r="M1135">
            <v>5.36</v>
          </cell>
          <cell r="N1135">
            <v>6.8</v>
          </cell>
          <cell r="S1135">
            <v>6.72</v>
          </cell>
          <cell r="T1135">
            <v>7.5</v>
          </cell>
          <cell r="U1135">
            <v>5.74</v>
          </cell>
          <cell r="V1135">
            <v>5.66</v>
          </cell>
          <cell r="W1135">
            <v>5.32</v>
          </cell>
          <cell r="X1135">
            <v>7</v>
          </cell>
          <cell r="Y1135">
            <v>7.37</v>
          </cell>
          <cell r="Z1135">
            <v>7.72</v>
          </cell>
          <cell r="AA1135">
            <v>7.27</v>
          </cell>
          <cell r="AB1135">
            <v>6.69</v>
          </cell>
          <cell r="AC1135">
            <v>6.22</v>
          </cell>
          <cell r="AD1135">
            <v>5.72</v>
          </cell>
        </row>
        <row r="1136">
          <cell r="C1136">
            <v>7.69</v>
          </cell>
          <cell r="D1136">
            <v>5.83</v>
          </cell>
          <cell r="E1136">
            <v>5.64</v>
          </cell>
          <cell r="F1136">
            <v>5.22</v>
          </cell>
          <cell r="G1136">
            <v>6.94</v>
          </cell>
          <cell r="H1136">
            <v>7.18</v>
          </cell>
          <cell r="I1136">
            <v>7.57</v>
          </cell>
          <cell r="J1136">
            <v>7.04</v>
          </cell>
          <cell r="K1136">
            <v>6.4</v>
          </cell>
          <cell r="L1136">
            <v>6.04</v>
          </cell>
          <cell r="M1136">
            <v>5.41</v>
          </cell>
          <cell r="N1136">
            <v>6.9</v>
          </cell>
          <cell r="S1136">
            <v>6.82</v>
          </cell>
          <cell r="T1136">
            <v>7.59</v>
          </cell>
          <cell r="U1136">
            <v>5.74</v>
          </cell>
          <cell r="V1136">
            <v>5.7</v>
          </cell>
          <cell r="W1136">
            <v>5.37</v>
          </cell>
          <cell r="X1136">
            <v>7.04</v>
          </cell>
          <cell r="Y1136">
            <v>7.42</v>
          </cell>
          <cell r="Z1136">
            <v>7.76</v>
          </cell>
          <cell r="AA1136">
            <v>7.32</v>
          </cell>
          <cell r="AB1136">
            <v>6.72</v>
          </cell>
          <cell r="AC1136">
            <v>6.26</v>
          </cell>
          <cell r="AD1136">
            <v>5.76</v>
          </cell>
        </row>
        <row r="1137">
          <cell r="C1137">
            <v>7.79</v>
          </cell>
          <cell r="D1137">
            <v>5.83</v>
          </cell>
          <cell r="E1137">
            <v>5.67</v>
          </cell>
          <cell r="F1137">
            <v>5.27</v>
          </cell>
          <cell r="G1137">
            <v>6.98</v>
          </cell>
          <cell r="H1137">
            <v>7.22</v>
          </cell>
          <cell r="I1137">
            <v>7.61</v>
          </cell>
          <cell r="J1137">
            <v>7.09</v>
          </cell>
          <cell r="K1137">
            <v>6.43</v>
          </cell>
          <cell r="L1137">
            <v>6.08</v>
          </cell>
          <cell r="M1137">
            <v>5.45</v>
          </cell>
          <cell r="N1137">
            <v>7</v>
          </cell>
          <cell r="S1137">
            <v>6.91</v>
          </cell>
          <cell r="T1137">
            <v>7.69</v>
          </cell>
          <cell r="U1137">
            <v>5.74</v>
          </cell>
          <cell r="V1137">
            <v>5.73</v>
          </cell>
          <cell r="W1137">
            <v>5.42</v>
          </cell>
          <cell r="X1137">
            <v>7.08</v>
          </cell>
          <cell r="Y1137">
            <v>7.46</v>
          </cell>
          <cell r="Z1137">
            <v>7.8</v>
          </cell>
          <cell r="AA1137">
            <v>7.37</v>
          </cell>
          <cell r="AB1137">
            <v>6.74</v>
          </cell>
          <cell r="AC1137">
            <v>6.3</v>
          </cell>
          <cell r="AD1137">
            <v>5.81</v>
          </cell>
        </row>
        <row r="1138">
          <cell r="C1138">
            <v>7.89</v>
          </cell>
          <cell r="D1138">
            <v>5.83</v>
          </cell>
          <cell r="E1138">
            <v>5.71</v>
          </cell>
          <cell r="F1138">
            <v>5.31</v>
          </cell>
          <cell r="G1138">
            <v>7.01</v>
          </cell>
          <cell r="H1138">
            <v>7.27</v>
          </cell>
          <cell r="I1138">
            <v>7.65</v>
          </cell>
          <cell r="J1138">
            <v>7.14</v>
          </cell>
          <cell r="K1138">
            <v>6.45</v>
          </cell>
          <cell r="L1138">
            <v>6.12</v>
          </cell>
          <cell r="M1138">
            <v>5.5</v>
          </cell>
          <cell r="N1138">
            <v>7.09</v>
          </cell>
          <cell r="S1138">
            <v>7.01</v>
          </cell>
          <cell r="T1138">
            <v>7.79</v>
          </cell>
          <cell r="U1138">
            <v>5.74</v>
          </cell>
          <cell r="V1138">
            <v>5.77</v>
          </cell>
          <cell r="W1138">
            <v>5.47</v>
          </cell>
          <cell r="X1138">
            <v>7.12</v>
          </cell>
          <cell r="Y1138">
            <v>7.51</v>
          </cell>
          <cell r="Z1138">
            <v>7.84</v>
          </cell>
          <cell r="AA1138">
            <v>7.42</v>
          </cell>
          <cell r="AB1138">
            <v>6.77</v>
          </cell>
          <cell r="AC1138">
            <v>6.34</v>
          </cell>
          <cell r="AD1138">
            <v>5.86</v>
          </cell>
        </row>
        <row r="1139">
          <cell r="C1139">
            <v>7.99</v>
          </cell>
          <cell r="D1139">
            <v>5.83</v>
          </cell>
          <cell r="E1139">
            <v>5.75</v>
          </cell>
          <cell r="F1139">
            <v>5.36</v>
          </cell>
          <cell r="G1139">
            <v>7.05</v>
          </cell>
          <cell r="H1139">
            <v>7.32</v>
          </cell>
          <cell r="I1139">
            <v>7.69</v>
          </cell>
          <cell r="J1139">
            <v>7.18</v>
          </cell>
          <cell r="K1139">
            <v>6.47</v>
          </cell>
          <cell r="L1139">
            <v>6.16</v>
          </cell>
          <cell r="M1139">
            <v>5.54</v>
          </cell>
          <cell r="N1139">
            <v>7.19</v>
          </cell>
          <cell r="S1139">
            <v>7.11</v>
          </cell>
          <cell r="T1139">
            <v>7.89</v>
          </cell>
          <cell r="U1139">
            <v>5.74</v>
          </cell>
          <cell r="V1139">
            <v>5.81</v>
          </cell>
          <cell r="W1139">
            <v>5.52</v>
          </cell>
          <cell r="X1139">
            <v>7.16</v>
          </cell>
          <cell r="Y1139">
            <v>7.56</v>
          </cell>
          <cell r="Z1139">
            <v>7.88</v>
          </cell>
          <cell r="AA1139">
            <v>7.46</v>
          </cell>
          <cell r="AB1139">
            <v>6.79</v>
          </cell>
          <cell r="AC1139">
            <v>6.38</v>
          </cell>
          <cell r="AD1139">
            <v>5.91</v>
          </cell>
        </row>
        <row r="1140">
          <cell r="C1140">
            <v>8.09</v>
          </cell>
          <cell r="D1140">
            <v>5.93</v>
          </cell>
          <cell r="E1140">
            <v>5.79</v>
          </cell>
          <cell r="F1140">
            <v>5.41</v>
          </cell>
          <cell r="G1140">
            <v>7.09</v>
          </cell>
          <cell r="H1140">
            <v>7.37</v>
          </cell>
          <cell r="I1140">
            <v>7.73</v>
          </cell>
          <cell r="J1140">
            <v>7.23</v>
          </cell>
          <cell r="K1140">
            <v>6.5</v>
          </cell>
          <cell r="L1140">
            <v>6.19</v>
          </cell>
          <cell r="M1140">
            <v>5.59</v>
          </cell>
          <cell r="N1140">
            <v>7.29</v>
          </cell>
          <cell r="S1140">
            <v>7.2</v>
          </cell>
          <cell r="T1140">
            <v>7.98</v>
          </cell>
          <cell r="U1140">
            <v>5.84</v>
          </cell>
          <cell r="V1140">
            <v>5.85</v>
          </cell>
          <cell r="W1140">
            <v>5.57</v>
          </cell>
          <cell r="X1140">
            <v>7.19</v>
          </cell>
          <cell r="Y1140">
            <v>7.61</v>
          </cell>
          <cell r="Z1140">
            <v>7.92</v>
          </cell>
          <cell r="AA1140">
            <v>7.51</v>
          </cell>
          <cell r="AB1140">
            <v>6.82</v>
          </cell>
          <cell r="AC1140">
            <v>6.42</v>
          </cell>
          <cell r="AD1140">
            <v>5.96</v>
          </cell>
        </row>
        <row r="1141">
          <cell r="C1141">
            <v>8.18</v>
          </cell>
          <cell r="D1141">
            <v>5.93</v>
          </cell>
          <cell r="E1141">
            <v>5.83</v>
          </cell>
          <cell r="F1141">
            <v>5.46</v>
          </cell>
          <cell r="G1141">
            <v>7.13</v>
          </cell>
          <cell r="H1141">
            <v>7.41</v>
          </cell>
          <cell r="I1141">
            <v>7.76</v>
          </cell>
          <cell r="J1141">
            <v>7.28</v>
          </cell>
          <cell r="K1141">
            <v>6.52</v>
          </cell>
          <cell r="L1141">
            <v>6.23</v>
          </cell>
          <cell r="M1141">
            <v>5.63</v>
          </cell>
          <cell r="N1141">
            <v>7.38</v>
          </cell>
          <cell r="S1141">
            <v>7.3</v>
          </cell>
          <cell r="T1141">
            <v>8.08</v>
          </cell>
          <cell r="U1141">
            <v>5.84</v>
          </cell>
          <cell r="V1141">
            <v>5.89</v>
          </cell>
          <cell r="W1141">
            <v>5.61</v>
          </cell>
          <cell r="X1141">
            <v>7.23</v>
          </cell>
          <cell r="Y1141">
            <v>7.66</v>
          </cell>
          <cell r="Z1141">
            <v>7.95</v>
          </cell>
          <cell r="AA1141">
            <v>7.56</v>
          </cell>
          <cell r="AB1141">
            <v>6.84</v>
          </cell>
          <cell r="AC1141">
            <v>6.46</v>
          </cell>
          <cell r="AD1141">
            <v>6.01</v>
          </cell>
        </row>
        <row r="1142">
          <cell r="C1142">
            <v>8.2799999999999994</v>
          </cell>
          <cell r="D1142">
            <v>5.93</v>
          </cell>
          <cell r="E1142">
            <v>5.87</v>
          </cell>
          <cell r="F1142">
            <v>5.5</v>
          </cell>
          <cell r="G1142">
            <v>7.17</v>
          </cell>
          <cell r="H1142">
            <v>7.46</v>
          </cell>
          <cell r="I1142">
            <v>7.8</v>
          </cell>
          <cell r="J1142">
            <v>7.32</v>
          </cell>
          <cell r="K1142">
            <v>6.55</v>
          </cell>
          <cell r="L1142">
            <v>6.27</v>
          </cell>
          <cell r="M1142">
            <v>5.68</v>
          </cell>
          <cell r="N1142">
            <v>7.48</v>
          </cell>
          <cell r="S1142">
            <v>7.4</v>
          </cell>
          <cell r="T1142">
            <v>8.18</v>
          </cell>
          <cell r="U1142">
            <v>5.84</v>
          </cell>
          <cell r="V1142">
            <v>5.93</v>
          </cell>
          <cell r="W1142">
            <v>5.66</v>
          </cell>
          <cell r="X1142">
            <v>7.27</v>
          </cell>
          <cell r="Y1142">
            <v>7.71</v>
          </cell>
          <cell r="Z1142">
            <v>7.99</v>
          </cell>
          <cell r="AA1142">
            <v>7.61</v>
          </cell>
          <cell r="AB1142">
            <v>6.87</v>
          </cell>
          <cell r="AC1142">
            <v>6.49</v>
          </cell>
          <cell r="AD1142">
            <v>6.06</v>
          </cell>
        </row>
        <row r="1143">
          <cell r="C1143">
            <v>8.3800000000000008</v>
          </cell>
          <cell r="D1143">
            <v>5.93</v>
          </cell>
          <cell r="E1143">
            <v>5.9</v>
          </cell>
          <cell r="F1143">
            <v>5.55</v>
          </cell>
          <cell r="G1143">
            <v>7.21</v>
          </cell>
          <cell r="H1143">
            <v>7.51</v>
          </cell>
          <cell r="I1143">
            <v>7.84</v>
          </cell>
          <cell r="J1143">
            <v>7.37</v>
          </cell>
          <cell r="K1143">
            <v>6.57</v>
          </cell>
          <cell r="L1143">
            <v>6.31</v>
          </cell>
          <cell r="M1143">
            <v>5.73</v>
          </cell>
          <cell r="N1143">
            <v>7.58</v>
          </cell>
          <cell r="S1143">
            <v>7.5</v>
          </cell>
          <cell r="T1143">
            <v>8.2799999999999994</v>
          </cell>
          <cell r="U1143">
            <v>5.84</v>
          </cell>
          <cell r="V1143">
            <v>5.97</v>
          </cell>
          <cell r="W1143">
            <v>5.71</v>
          </cell>
          <cell r="X1143">
            <v>7.31</v>
          </cell>
          <cell r="Y1143">
            <v>7.76</v>
          </cell>
          <cell r="Z1143">
            <v>8.0299999999999994</v>
          </cell>
          <cell r="AA1143">
            <v>7.66</v>
          </cell>
          <cell r="AB1143">
            <v>6.89</v>
          </cell>
          <cell r="AC1143">
            <v>6.53</v>
          </cell>
          <cell r="AD1143">
            <v>6.1</v>
          </cell>
        </row>
        <row r="1144">
          <cell r="C1144">
            <v>8.48</v>
          </cell>
          <cell r="D1144">
            <v>5.93</v>
          </cell>
          <cell r="E1144">
            <v>5.94</v>
          </cell>
          <cell r="F1144">
            <v>5.6</v>
          </cell>
          <cell r="G1144">
            <v>7.24</v>
          </cell>
          <cell r="H1144">
            <v>7.55</v>
          </cell>
          <cell r="I1144">
            <v>7.88</v>
          </cell>
          <cell r="J1144">
            <v>7.42</v>
          </cell>
          <cell r="K1144">
            <v>6.59</v>
          </cell>
          <cell r="L1144">
            <v>6.34</v>
          </cell>
          <cell r="M1144">
            <v>5.77</v>
          </cell>
          <cell r="N1144">
            <v>7.68</v>
          </cell>
          <cell r="S1144">
            <v>7.59</v>
          </cell>
          <cell r="T1144">
            <v>8.3699999999999992</v>
          </cell>
          <cell r="U1144">
            <v>5.84</v>
          </cell>
          <cell r="V1144">
            <v>6.01</v>
          </cell>
          <cell r="W1144">
            <v>5.76</v>
          </cell>
          <cell r="X1144">
            <v>7.35</v>
          </cell>
          <cell r="Y1144">
            <v>7.81</v>
          </cell>
          <cell r="Z1144">
            <v>8.07</v>
          </cell>
          <cell r="AA1144">
            <v>7.71</v>
          </cell>
          <cell r="AB1144">
            <v>6.92</v>
          </cell>
          <cell r="AC1144">
            <v>6.57</v>
          </cell>
          <cell r="AD1144">
            <v>6.15</v>
          </cell>
        </row>
        <row r="1145">
          <cell r="C1145">
            <v>8.58</v>
          </cell>
          <cell r="D1145">
            <v>5.93</v>
          </cell>
          <cell r="E1145">
            <v>5.98</v>
          </cell>
          <cell r="F1145">
            <v>5.64</v>
          </cell>
          <cell r="G1145">
            <v>7.28</v>
          </cell>
          <cell r="H1145">
            <v>7.6</v>
          </cell>
          <cell r="I1145">
            <v>7.92</v>
          </cell>
          <cell r="J1145">
            <v>7.47</v>
          </cell>
          <cell r="K1145">
            <v>6.62</v>
          </cell>
          <cell r="L1145">
            <v>6.38</v>
          </cell>
          <cell r="M1145">
            <v>5.82</v>
          </cell>
          <cell r="N1145">
            <v>7.77</v>
          </cell>
          <cell r="S1145">
            <v>7.69</v>
          </cell>
          <cell r="T1145">
            <v>8.4700000000000006</v>
          </cell>
          <cell r="U1145">
            <v>5.84</v>
          </cell>
          <cell r="V1145">
            <v>6.05</v>
          </cell>
          <cell r="W1145">
            <v>5.81</v>
          </cell>
          <cell r="X1145">
            <v>7.39</v>
          </cell>
          <cell r="Y1145">
            <v>7.85</v>
          </cell>
          <cell r="Z1145">
            <v>8.11</v>
          </cell>
          <cell r="AA1145">
            <v>7.76</v>
          </cell>
          <cell r="AB1145">
            <v>6.94</v>
          </cell>
          <cell r="AC1145">
            <v>6.61</v>
          </cell>
          <cell r="AD1145">
            <v>6.2</v>
          </cell>
        </row>
        <row r="1146">
          <cell r="C1146">
            <v>8.68</v>
          </cell>
          <cell r="D1146">
            <v>5.93</v>
          </cell>
          <cell r="E1146">
            <v>6.02</v>
          </cell>
          <cell r="F1146">
            <v>5.69</v>
          </cell>
          <cell r="G1146">
            <v>7.32</v>
          </cell>
          <cell r="H1146">
            <v>7.65</v>
          </cell>
          <cell r="I1146">
            <v>7.96</v>
          </cell>
          <cell r="J1146">
            <v>7.51</v>
          </cell>
          <cell r="K1146">
            <v>6.64</v>
          </cell>
          <cell r="L1146">
            <v>6.42</v>
          </cell>
          <cell r="M1146">
            <v>5.86</v>
          </cell>
          <cell r="N1146">
            <v>7.87</v>
          </cell>
          <cell r="S1146">
            <v>7.79</v>
          </cell>
          <cell r="T1146">
            <v>8.57</v>
          </cell>
          <cell r="U1146">
            <v>5.84</v>
          </cell>
          <cell r="V1146">
            <v>6.09</v>
          </cell>
          <cell r="W1146">
            <v>5.86</v>
          </cell>
          <cell r="X1146">
            <v>7.43</v>
          </cell>
          <cell r="Y1146">
            <v>7.9</v>
          </cell>
          <cell r="Z1146">
            <v>8.15</v>
          </cell>
          <cell r="AA1146">
            <v>7.81</v>
          </cell>
          <cell r="AB1146">
            <v>6.97</v>
          </cell>
          <cell r="AC1146">
            <v>6.65</v>
          </cell>
          <cell r="AD1146">
            <v>6.25</v>
          </cell>
        </row>
        <row r="1147">
          <cell r="C1147">
            <v>8.7799999999999994</v>
          </cell>
          <cell r="D1147">
            <v>5.93</v>
          </cell>
          <cell r="E1147">
            <v>6.06</v>
          </cell>
          <cell r="F1147">
            <v>5.74</v>
          </cell>
          <cell r="G1147">
            <v>7.36</v>
          </cell>
          <cell r="H1147">
            <v>7.7</v>
          </cell>
          <cell r="I1147">
            <v>7.99</v>
          </cell>
          <cell r="J1147">
            <v>7.56</v>
          </cell>
          <cell r="K1147">
            <v>6.67</v>
          </cell>
          <cell r="L1147">
            <v>6.46</v>
          </cell>
          <cell r="M1147">
            <v>5.91</v>
          </cell>
          <cell r="N1147">
            <v>7.97</v>
          </cell>
          <cell r="S1147">
            <v>7.89</v>
          </cell>
          <cell r="T1147">
            <v>8.66</v>
          </cell>
          <cell r="U1147">
            <v>5.84</v>
          </cell>
          <cell r="V1147">
            <v>6.12</v>
          </cell>
          <cell r="W1147">
            <v>5.91</v>
          </cell>
          <cell r="X1147">
            <v>7.47</v>
          </cell>
          <cell r="Y1147">
            <v>7.95</v>
          </cell>
          <cell r="Z1147">
            <v>8.19</v>
          </cell>
          <cell r="AA1147">
            <v>7.85</v>
          </cell>
          <cell r="AB1147">
            <v>6.99</v>
          </cell>
          <cell r="AC1147">
            <v>6.69</v>
          </cell>
          <cell r="AD1147">
            <v>6.3</v>
          </cell>
        </row>
        <row r="1148">
          <cell r="C1148">
            <v>8.8699999999999992</v>
          </cell>
          <cell r="D1148">
            <v>5.93</v>
          </cell>
          <cell r="E1148">
            <v>6.1</v>
          </cell>
          <cell r="F1148">
            <v>5.79</v>
          </cell>
          <cell r="G1148">
            <v>7.4</v>
          </cell>
          <cell r="H1148">
            <v>7.74</v>
          </cell>
          <cell r="I1148">
            <v>8.0299999999999994</v>
          </cell>
          <cell r="J1148">
            <v>7.61</v>
          </cell>
          <cell r="K1148">
            <v>6.69</v>
          </cell>
          <cell r="L1148">
            <v>6.49</v>
          </cell>
          <cell r="M1148">
            <v>5.95</v>
          </cell>
          <cell r="N1148">
            <v>8.06</v>
          </cell>
          <cell r="S1148">
            <v>7.98</v>
          </cell>
          <cell r="T1148">
            <v>8.76</v>
          </cell>
          <cell r="U1148">
            <v>5.84</v>
          </cell>
          <cell r="V1148">
            <v>6.16</v>
          </cell>
          <cell r="W1148">
            <v>5.96</v>
          </cell>
          <cell r="X1148">
            <v>7.51</v>
          </cell>
          <cell r="Y1148">
            <v>8</v>
          </cell>
          <cell r="Z1148">
            <v>8.23</v>
          </cell>
          <cell r="AA1148">
            <v>7.9</v>
          </cell>
          <cell r="AB1148">
            <v>7.02</v>
          </cell>
          <cell r="AC1148">
            <v>6.73</v>
          </cell>
          <cell r="AD1148">
            <v>6.35</v>
          </cell>
        </row>
        <row r="1149">
          <cell r="C1149">
            <v>8.9700000000000006</v>
          </cell>
          <cell r="D1149">
            <v>5.93</v>
          </cell>
          <cell r="E1149">
            <v>6.14</v>
          </cell>
          <cell r="F1149">
            <v>5.83</v>
          </cell>
          <cell r="G1149">
            <v>7.44</v>
          </cell>
          <cell r="H1149">
            <v>7.79</v>
          </cell>
          <cell r="I1149">
            <v>8.07</v>
          </cell>
          <cell r="J1149">
            <v>7.65</v>
          </cell>
          <cell r="K1149">
            <v>6.71</v>
          </cell>
          <cell r="L1149">
            <v>6.53</v>
          </cell>
          <cell r="M1149">
            <v>6</v>
          </cell>
          <cell r="N1149">
            <v>8.16</v>
          </cell>
          <cell r="S1149">
            <v>8.08</v>
          </cell>
          <cell r="T1149">
            <v>8.86</v>
          </cell>
          <cell r="U1149">
            <v>5.84</v>
          </cell>
          <cell r="V1149">
            <v>6.2</v>
          </cell>
          <cell r="W1149">
            <v>6</v>
          </cell>
          <cell r="X1149">
            <v>7.55</v>
          </cell>
          <cell r="Y1149">
            <v>8.0500000000000007</v>
          </cell>
          <cell r="Z1149">
            <v>8.27</v>
          </cell>
          <cell r="AA1149">
            <v>7.95</v>
          </cell>
          <cell r="AB1149">
            <v>7.04</v>
          </cell>
          <cell r="AC1149">
            <v>6.77</v>
          </cell>
          <cell r="AD1149">
            <v>6.4</v>
          </cell>
        </row>
        <row r="1150">
          <cell r="S1150">
            <v>8.18</v>
          </cell>
        </row>
        <row r="1162">
          <cell r="C1162">
            <v>23.59</v>
          </cell>
          <cell r="D1162">
            <v>18.77</v>
          </cell>
          <cell r="E1162">
            <v>14.01</v>
          </cell>
          <cell r="F1162">
            <v>16.62</v>
          </cell>
          <cell r="G1162">
            <v>18.38</v>
          </cell>
          <cell r="H1162">
            <v>18.55</v>
          </cell>
          <cell r="I1162">
            <v>19.79</v>
          </cell>
          <cell r="J1162">
            <v>20.010000000000002</v>
          </cell>
          <cell r="K1162">
            <v>19.87</v>
          </cell>
          <cell r="L1162">
            <v>17.86</v>
          </cell>
          <cell r="M1162">
            <v>13.35</v>
          </cell>
          <cell r="N1162">
            <v>16.32</v>
          </cell>
          <cell r="S1162">
            <v>16.5</v>
          </cell>
          <cell r="T1162">
            <v>23.84</v>
          </cell>
          <cell r="U1162">
            <v>18.93</v>
          </cell>
          <cell r="V1162">
            <v>14.12</v>
          </cell>
          <cell r="W1162">
            <v>17.13</v>
          </cell>
          <cell r="X1162">
            <v>18.63</v>
          </cell>
          <cell r="Y1162">
            <v>19.329999999999998</v>
          </cell>
          <cell r="Z1162">
            <v>20.329999999999998</v>
          </cell>
          <cell r="AA1162">
            <v>20.63</v>
          </cell>
          <cell r="AB1162">
            <v>20.53</v>
          </cell>
          <cell r="AC1162">
            <v>18.53</v>
          </cell>
          <cell r="AD1162">
            <v>13.82</v>
          </cell>
        </row>
        <row r="1163">
          <cell r="C1163">
            <v>23.63</v>
          </cell>
          <cell r="D1163">
            <v>18.8</v>
          </cell>
          <cell r="E1163">
            <v>14.03</v>
          </cell>
          <cell r="F1163">
            <v>16.649999999999999</v>
          </cell>
          <cell r="G1163">
            <v>18.41</v>
          </cell>
          <cell r="H1163">
            <v>18.57</v>
          </cell>
          <cell r="I1163">
            <v>19.82</v>
          </cell>
          <cell r="J1163">
            <v>20.04</v>
          </cell>
          <cell r="K1163">
            <v>19.899999999999999</v>
          </cell>
          <cell r="L1163">
            <v>17.89</v>
          </cell>
          <cell r="M1163">
            <v>13.37</v>
          </cell>
          <cell r="N1163">
            <v>16.350000000000001</v>
          </cell>
          <cell r="S1163">
            <v>16.53</v>
          </cell>
          <cell r="T1163">
            <v>23.87</v>
          </cell>
          <cell r="U1163">
            <v>18.96</v>
          </cell>
          <cell r="V1163">
            <v>14.14</v>
          </cell>
          <cell r="W1163">
            <v>17.149999999999999</v>
          </cell>
          <cell r="X1163">
            <v>18.66</v>
          </cell>
          <cell r="Y1163">
            <v>19.36</v>
          </cell>
          <cell r="Z1163">
            <v>20.36</v>
          </cell>
          <cell r="AA1163">
            <v>20.66</v>
          </cell>
          <cell r="AB1163">
            <v>20.56</v>
          </cell>
          <cell r="AC1163">
            <v>18.559999999999999</v>
          </cell>
          <cell r="AD1163">
            <v>13.84</v>
          </cell>
        </row>
        <row r="1164">
          <cell r="C1164">
            <v>23.67</v>
          </cell>
          <cell r="D1164">
            <v>18.829999999999998</v>
          </cell>
          <cell r="E1164">
            <v>14.05</v>
          </cell>
          <cell r="F1164">
            <v>16.670000000000002</v>
          </cell>
          <cell r="G1164">
            <v>18.440000000000001</v>
          </cell>
          <cell r="H1164">
            <v>18.600000000000001</v>
          </cell>
          <cell r="I1164">
            <v>19.850000000000001</v>
          </cell>
          <cell r="J1164">
            <v>20.07</v>
          </cell>
          <cell r="K1164">
            <v>19.93</v>
          </cell>
          <cell r="L1164">
            <v>17.920000000000002</v>
          </cell>
          <cell r="M1164">
            <v>13.39</v>
          </cell>
          <cell r="N1164">
            <v>16.37</v>
          </cell>
          <cell r="S1164">
            <v>16.55</v>
          </cell>
          <cell r="T1164">
            <v>23.91</v>
          </cell>
          <cell r="U1164">
            <v>18.989999999999998</v>
          </cell>
          <cell r="V1164">
            <v>14.16</v>
          </cell>
          <cell r="W1164">
            <v>17.18</v>
          </cell>
          <cell r="X1164">
            <v>18.68</v>
          </cell>
          <cell r="Y1164">
            <v>19.39</v>
          </cell>
          <cell r="Z1164">
            <v>20.39</v>
          </cell>
          <cell r="AA1164">
            <v>20.69</v>
          </cell>
          <cell r="AB1164">
            <v>20.59</v>
          </cell>
          <cell r="AC1164">
            <v>18.579999999999998</v>
          </cell>
          <cell r="AD1164">
            <v>13.86</v>
          </cell>
        </row>
        <row r="1165">
          <cell r="C1165">
            <v>23.7</v>
          </cell>
          <cell r="D1165">
            <v>18.86</v>
          </cell>
          <cell r="E1165">
            <v>14.07</v>
          </cell>
          <cell r="F1165">
            <v>16.7</v>
          </cell>
          <cell r="G1165">
            <v>18.47</v>
          </cell>
          <cell r="H1165">
            <v>18.63</v>
          </cell>
          <cell r="I1165">
            <v>19.88</v>
          </cell>
          <cell r="J1165">
            <v>20.100000000000001</v>
          </cell>
          <cell r="K1165">
            <v>19.96</v>
          </cell>
          <cell r="L1165">
            <v>17.940000000000001</v>
          </cell>
          <cell r="M1165">
            <v>13.41</v>
          </cell>
          <cell r="N1165">
            <v>16.399999999999999</v>
          </cell>
          <cell r="S1165">
            <v>16.579999999999998</v>
          </cell>
          <cell r="T1165">
            <v>23.94</v>
          </cell>
          <cell r="U1165">
            <v>19.010000000000002</v>
          </cell>
          <cell r="V1165">
            <v>14.19</v>
          </cell>
          <cell r="W1165">
            <v>17.2</v>
          </cell>
          <cell r="X1165">
            <v>18.71</v>
          </cell>
          <cell r="Y1165">
            <v>19.420000000000002</v>
          </cell>
          <cell r="Z1165">
            <v>20.420000000000002</v>
          </cell>
          <cell r="AA1165">
            <v>20.72</v>
          </cell>
          <cell r="AB1165">
            <v>20.62</v>
          </cell>
          <cell r="AC1165">
            <v>18.61</v>
          </cell>
          <cell r="AD1165">
            <v>13.88</v>
          </cell>
        </row>
        <row r="1166">
          <cell r="S1166">
            <v>16.600000000000001</v>
          </cell>
        </row>
        <row r="1202">
          <cell r="C1202">
            <v>60.04</v>
          </cell>
          <cell r="D1202">
            <v>60.04</v>
          </cell>
          <cell r="E1202">
            <v>60.04</v>
          </cell>
          <cell r="F1202">
            <v>60.04</v>
          </cell>
          <cell r="G1202">
            <v>60.04</v>
          </cell>
          <cell r="H1202">
            <v>60.04</v>
          </cell>
          <cell r="I1202">
            <v>60.04</v>
          </cell>
          <cell r="J1202">
            <v>60.04</v>
          </cell>
          <cell r="K1202">
            <v>60.04</v>
          </cell>
          <cell r="L1202">
            <v>60.04</v>
          </cell>
          <cell r="M1202">
            <v>60.04</v>
          </cell>
          <cell r="N1202">
            <v>60.04</v>
          </cell>
          <cell r="T1202">
            <v>60</v>
          </cell>
          <cell r="U1202">
            <v>60</v>
          </cell>
          <cell r="V1202">
            <v>60</v>
          </cell>
          <cell r="W1202">
            <v>60</v>
          </cell>
          <cell r="X1202">
            <v>60</v>
          </cell>
          <cell r="Y1202">
            <v>60</v>
          </cell>
          <cell r="Z1202">
            <v>60</v>
          </cell>
          <cell r="AA1202">
            <v>60</v>
          </cell>
          <cell r="AB1202">
            <v>60</v>
          </cell>
          <cell r="AC1202">
            <v>60</v>
          </cell>
          <cell r="AD1202">
            <v>60</v>
          </cell>
        </row>
        <row r="1203">
          <cell r="C1203">
            <v>60.04</v>
          </cell>
          <cell r="D1203">
            <v>60.04</v>
          </cell>
          <cell r="E1203">
            <v>60.04</v>
          </cell>
          <cell r="F1203">
            <v>60.04</v>
          </cell>
          <cell r="G1203">
            <v>60.04</v>
          </cell>
          <cell r="H1203">
            <v>60.04</v>
          </cell>
          <cell r="I1203">
            <v>60.04</v>
          </cell>
          <cell r="J1203">
            <v>60.04</v>
          </cell>
          <cell r="K1203">
            <v>60.04</v>
          </cell>
          <cell r="L1203">
            <v>60.04</v>
          </cell>
          <cell r="M1203">
            <v>60.04</v>
          </cell>
          <cell r="N1203">
            <v>60.04</v>
          </cell>
          <cell r="S1203">
            <v>60</v>
          </cell>
          <cell r="T1203">
            <v>60</v>
          </cell>
          <cell r="U1203">
            <v>60</v>
          </cell>
          <cell r="V1203">
            <v>60</v>
          </cell>
          <cell r="W1203">
            <v>60</v>
          </cell>
          <cell r="X1203">
            <v>60</v>
          </cell>
          <cell r="Y1203">
            <v>60</v>
          </cell>
          <cell r="Z1203">
            <v>60</v>
          </cell>
          <cell r="AA1203">
            <v>60</v>
          </cell>
          <cell r="AB1203">
            <v>60</v>
          </cell>
          <cell r="AC1203">
            <v>60</v>
          </cell>
          <cell r="AD1203">
            <v>60</v>
          </cell>
        </row>
        <row r="1204">
          <cell r="C1204">
            <v>60.04</v>
          </cell>
          <cell r="D1204">
            <v>60.04</v>
          </cell>
          <cell r="E1204">
            <v>60.04</v>
          </cell>
          <cell r="F1204">
            <v>60.04</v>
          </cell>
          <cell r="G1204">
            <v>60.04</v>
          </cell>
          <cell r="H1204">
            <v>60.04</v>
          </cell>
          <cell r="I1204">
            <v>60.04</v>
          </cell>
          <cell r="J1204">
            <v>60.04</v>
          </cell>
          <cell r="K1204">
            <v>60.04</v>
          </cell>
          <cell r="L1204">
            <v>60.04</v>
          </cell>
          <cell r="M1204">
            <v>60.04</v>
          </cell>
          <cell r="N1204">
            <v>60.04</v>
          </cell>
          <cell r="S1204">
            <v>60</v>
          </cell>
          <cell r="T1204">
            <v>60</v>
          </cell>
          <cell r="U1204">
            <v>60</v>
          </cell>
          <cell r="V1204">
            <v>60</v>
          </cell>
          <cell r="W1204">
            <v>60</v>
          </cell>
          <cell r="X1204">
            <v>60</v>
          </cell>
          <cell r="Y1204">
            <v>60</v>
          </cell>
          <cell r="Z1204">
            <v>60</v>
          </cell>
          <cell r="AA1204">
            <v>60</v>
          </cell>
          <cell r="AB1204">
            <v>60</v>
          </cell>
          <cell r="AC1204">
            <v>60</v>
          </cell>
          <cell r="AD1204">
            <v>60</v>
          </cell>
        </row>
        <row r="1205">
          <cell r="C1205">
            <v>60.04</v>
          </cell>
          <cell r="D1205">
            <v>60.04</v>
          </cell>
          <cell r="E1205">
            <v>60.04</v>
          </cell>
          <cell r="F1205">
            <v>60.04</v>
          </cell>
          <cell r="G1205">
            <v>60.04</v>
          </cell>
          <cell r="H1205">
            <v>60.04</v>
          </cell>
          <cell r="I1205">
            <v>60.04</v>
          </cell>
          <cell r="J1205">
            <v>60.04</v>
          </cell>
          <cell r="K1205">
            <v>60.04</v>
          </cell>
          <cell r="L1205">
            <v>60.04</v>
          </cell>
          <cell r="M1205">
            <v>60.04</v>
          </cell>
          <cell r="N1205">
            <v>60.04</v>
          </cell>
          <cell r="S1205">
            <v>60</v>
          </cell>
          <cell r="T1205">
            <v>60</v>
          </cell>
          <cell r="U1205">
            <v>60</v>
          </cell>
          <cell r="V1205">
            <v>60</v>
          </cell>
          <cell r="W1205">
            <v>60</v>
          </cell>
          <cell r="X1205">
            <v>60</v>
          </cell>
          <cell r="Y1205">
            <v>60</v>
          </cell>
          <cell r="Z1205">
            <v>60</v>
          </cell>
          <cell r="AA1205">
            <v>60</v>
          </cell>
          <cell r="AB1205">
            <v>60</v>
          </cell>
          <cell r="AC1205">
            <v>60</v>
          </cell>
          <cell r="AD1205">
            <v>60</v>
          </cell>
        </row>
        <row r="1206">
          <cell r="S1206">
            <v>60</v>
          </cell>
        </row>
      </sheetData>
      <sheetData sheetId="1">
        <row r="242">
          <cell r="C242">
            <v>17869</v>
          </cell>
          <cell r="D242">
            <v>11096</v>
          </cell>
          <cell r="E242">
            <v>21219</v>
          </cell>
          <cell r="F242">
            <v>23777</v>
          </cell>
          <cell r="G242">
            <v>33504</v>
          </cell>
          <cell r="H242">
            <v>48635</v>
          </cell>
          <cell r="I242">
            <v>50257</v>
          </cell>
          <cell r="J242">
            <v>50257</v>
          </cell>
          <cell r="K242">
            <v>43232</v>
          </cell>
          <cell r="L242">
            <v>20103</v>
          </cell>
          <cell r="M242">
            <v>12969</v>
          </cell>
          <cell r="N242">
            <v>17869</v>
          </cell>
          <cell r="S242">
            <v>17856</v>
          </cell>
          <cell r="T242">
            <v>17856</v>
          </cell>
          <cell r="U242">
            <v>11088</v>
          </cell>
          <cell r="V242">
            <v>21204</v>
          </cell>
          <cell r="W242">
            <v>23760</v>
          </cell>
          <cell r="X242">
            <v>33480</v>
          </cell>
          <cell r="Y242">
            <v>48600</v>
          </cell>
          <cell r="Z242">
            <v>50220</v>
          </cell>
          <cell r="AA242">
            <v>50220</v>
          </cell>
          <cell r="AB242">
            <v>43200</v>
          </cell>
          <cell r="AC242">
            <v>20088</v>
          </cell>
          <cell r="AD242">
            <v>12960</v>
          </cell>
        </row>
        <row r="243">
          <cell r="S243">
            <v>17856</v>
          </cell>
        </row>
        <row r="282">
          <cell r="C282">
            <v>516</v>
          </cell>
          <cell r="D282">
            <v>1243</v>
          </cell>
          <cell r="E282">
            <v>1032</v>
          </cell>
          <cell r="F282">
            <v>1664</v>
          </cell>
          <cell r="G282">
            <v>3440</v>
          </cell>
          <cell r="H282">
            <v>4494</v>
          </cell>
          <cell r="I282">
            <v>3612</v>
          </cell>
          <cell r="J282">
            <v>3440</v>
          </cell>
          <cell r="K282">
            <v>1165</v>
          </cell>
          <cell r="L282">
            <v>516</v>
          </cell>
          <cell r="M282">
            <v>333</v>
          </cell>
          <cell r="N282">
            <v>344</v>
          </cell>
          <cell r="S282">
            <v>344</v>
          </cell>
          <cell r="T282">
            <v>516</v>
          </cell>
          <cell r="U282">
            <v>1242</v>
          </cell>
          <cell r="V282">
            <v>1031</v>
          </cell>
          <cell r="W282">
            <v>1663</v>
          </cell>
          <cell r="X282">
            <v>3437</v>
          </cell>
          <cell r="Y282">
            <v>4491</v>
          </cell>
          <cell r="Z282">
            <v>3609</v>
          </cell>
          <cell r="AA282">
            <v>3437</v>
          </cell>
          <cell r="AB282">
            <v>1164</v>
          </cell>
          <cell r="AC282">
            <v>516</v>
          </cell>
          <cell r="AD282">
            <v>333</v>
          </cell>
        </row>
        <row r="283">
          <cell r="S283">
            <v>344</v>
          </cell>
        </row>
        <row r="362">
          <cell r="C362">
            <v>1059</v>
          </cell>
          <cell r="D362">
            <v>957</v>
          </cell>
          <cell r="E362">
            <v>1852</v>
          </cell>
          <cell r="F362">
            <v>3842</v>
          </cell>
          <cell r="G362">
            <v>5294</v>
          </cell>
          <cell r="H362">
            <v>11526</v>
          </cell>
          <cell r="I362">
            <v>13235</v>
          </cell>
          <cell r="J362">
            <v>13235</v>
          </cell>
          <cell r="K362">
            <v>11526</v>
          </cell>
          <cell r="L362">
            <v>5294</v>
          </cell>
          <cell r="M362">
            <v>1793</v>
          </cell>
          <cell r="N362">
            <v>1852</v>
          </cell>
          <cell r="S362">
            <v>1851</v>
          </cell>
          <cell r="T362">
            <v>1058</v>
          </cell>
          <cell r="U362">
            <v>956</v>
          </cell>
          <cell r="V362">
            <v>1851</v>
          </cell>
          <cell r="W362">
            <v>3839</v>
          </cell>
          <cell r="X362">
            <v>5290</v>
          </cell>
          <cell r="Y362">
            <v>11518</v>
          </cell>
          <cell r="Z362">
            <v>13225</v>
          </cell>
          <cell r="AA362">
            <v>13225</v>
          </cell>
          <cell r="AB362">
            <v>11518</v>
          </cell>
          <cell r="AC362">
            <v>5290</v>
          </cell>
          <cell r="AD362">
            <v>1792</v>
          </cell>
        </row>
        <row r="363">
          <cell r="S363">
            <v>1851</v>
          </cell>
        </row>
        <row r="403">
          <cell r="C403">
            <v>448</v>
          </cell>
          <cell r="D403">
            <v>404</v>
          </cell>
          <cell r="E403">
            <v>784</v>
          </cell>
          <cell r="F403">
            <v>1625</v>
          </cell>
          <cell r="G403">
            <v>2240</v>
          </cell>
          <cell r="H403">
            <v>4876</v>
          </cell>
          <cell r="I403">
            <v>5598</v>
          </cell>
          <cell r="J403">
            <v>5598</v>
          </cell>
          <cell r="K403">
            <v>4876</v>
          </cell>
          <cell r="L403">
            <v>2240</v>
          </cell>
          <cell r="M403">
            <v>759</v>
          </cell>
          <cell r="N403">
            <v>784</v>
          </cell>
          <cell r="T403">
            <v>448</v>
          </cell>
          <cell r="U403">
            <v>404</v>
          </cell>
          <cell r="V403">
            <v>783</v>
          </cell>
          <cell r="W403">
            <v>1624</v>
          </cell>
          <cell r="X403">
            <v>2238</v>
          </cell>
          <cell r="Y403">
            <v>4872</v>
          </cell>
          <cell r="Z403">
            <v>5594</v>
          </cell>
          <cell r="AA403">
            <v>5594</v>
          </cell>
          <cell r="AB403">
            <v>4872</v>
          </cell>
          <cell r="AC403">
            <v>2238</v>
          </cell>
          <cell r="AD403">
            <v>758</v>
          </cell>
        </row>
        <row r="404">
          <cell r="C404">
            <v>449</v>
          </cell>
          <cell r="D404">
            <v>406</v>
          </cell>
          <cell r="E404">
            <v>787</v>
          </cell>
          <cell r="F404">
            <v>1631</v>
          </cell>
          <cell r="G404">
            <v>2248</v>
          </cell>
          <cell r="H404">
            <v>4894</v>
          </cell>
          <cell r="I404">
            <v>5619</v>
          </cell>
          <cell r="J404">
            <v>5619</v>
          </cell>
          <cell r="K404">
            <v>4894</v>
          </cell>
          <cell r="L404">
            <v>2248</v>
          </cell>
          <cell r="M404">
            <v>762</v>
          </cell>
          <cell r="N404">
            <v>787</v>
          </cell>
          <cell r="S404">
            <v>783</v>
          </cell>
          <cell r="T404">
            <v>449</v>
          </cell>
          <cell r="U404">
            <v>406</v>
          </cell>
          <cell r="V404">
            <v>786</v>
          </cell>
          <cell r="W404">
            <v>1630</v>
          </cell>
          <cell r="X404">
            <v>2246</v>
          </cell>
          <cell r="Y404">
            <v>4890</v>
          </cell>
          <cell r="Z404">
            <v>5615</v>
          </cell>
          <cell r="AA404">
            <v>5615</v>
          </cell>
          <cell r="AB404">
            <v>4890</v>
          </cell>
          <cell r="AC404">
            <v>2246</v>
          </cell>
          <cell r="AD404">
            <v>761</v>
          </cell>
        </row>
        <row r="405">
          <cell r="C405">
            <v>451</v>
          </cell>
          <cell r="D405">
            <v>422</v>
          </cell>
          <cell r="E405">
            <v>790</v>
          </cell>
          <cell r="F405">
            <v>1637</v>
          </cell>
          <cell r="G405">
            <v>2256</v>
          </cell>
          <cell r="S405">
            <v>786</v>
          </cell>
          <cell r="T405">
            <v>451</v>
          </cell>
          <cell r="U405">
            <v>422</v>
          </cell>
          <cell r="V405">
            <v>789</v>
          </cell>
          <cell r="W405">
            <v>1636</v>
          </cell>
          <cell r="X405">
            <v>2254</v>
          </cell>
        </row>
        <row r="443">
          <cell r="C443">
            <v>5294</v>
          </cell>
          <cell r="D443">
            <v>4781</v>
          </cell>
          <cell r="E443">
            <v>9264</v>
          </cell>
          <cell r="F443">
            <v>19211</v>
          </cell>
          <cell r="G443">
            <v>26468</v>
          </cell>
          <cell r="H443">
            <v>30613</v>
          </cell>
          <cell r="I443">
            <v>36389</v>
          </cell>
          <cell r="J443">
            <v>40112</v>
          </cell>
          <cell r="K443">
            <v>34216</v>
          </cell>
          <cell r="L443">
            <v>20884</v>
          </cell>
          <cell r="M443">
            <v>8965</v>
          </cell>
          <cell r="N443">
            <v>9264</v>
          </cell>
          <cell r="T443">
            <v>5290</v>
          </cell>
          <cell r="U443">
            <v>4778</v>
          </cell>
          <cell r="V443">
            <v>9257</v>
          </cell>
          <cell r="W443">
            <v>19197</v>
          </cell>
          <cell r="X443">
            <v>26449</v>
          </cell>
          <cell r="Y443">
            <v>30591</v>
          </cell>
          <cell r="Z443">
            <v>36363</v>
          </cell>
          <cell r="AA443">
            <v>40083</v>
          </cell>
          <cell r="AB443">
            <v>34191</v>
          </cell>
          <cell r="AC443">
            <v>20869</v>
          </cell>
          <cell r="AD443">
            <v>8959</v>
          </cell>
        </row>
        <row r="444">
          <cell r="C444">
            <v>5294</v>
          </cell>
          <cell r="D444">
            <v>4781</v>
          </cell>
          <cell r="E444">
            <v>9264</v>
          </cell>
          <cell r="F444">
            <v>19211</v>
          </cell>
          <cell r="G444">
            <v>26468</v>
          </cell>
          <cell r="H444">
            <v>30613</v>
          </cell>
          <cell r="I444">
            <v>36389</v>
          </cell>
          <cell r="J444">
            <v>40112</v>
          </cell>
          <cell r="K444">
            <v>34216</v>
          </cell>
          <cell r="L444">
            <v>20884</v>
          </cell>
          <cell r="M444">
            <v>8965</v>
          </cell>
          <cell r="N444">
            <v>9264</v>
          </cell>
          <cell r="S444">
            <v>9257</v>
          </cell>
          <cell r="T444">
            <v>5290</v>
          </cell>
          <cell r="U444">
            <v>4778</v>
          </cell>
          <cell r="V444">
            <v>9257</v>
          </cell>
          <cell r="W444">
            <v>19197</v>
          </cell>
          <cell r="X444">
            <v>26449</v>
          </cell>
          <cell r="Y444">
            <v>30591</v>
          </cell>
          <cell r="Z444">
            <v>36363</v>
          </cell>
          <cell r="AA444">
            <v>40083</v>
          </cell>
          <cell r="AB444">
            <v>34191</v>
          </cell>
          <cell r="AC444">
            <v>20869</v>
          </cell>
          <cell r="AD444">
            <v>8959</v>
          </cell>
        </row>
        <row r="445">
          <cell r="C445">
            <v>5294</v>
          </cell>
          <cell r="D445">
            <v>4952</v>
          </cell>
          <cell r="E445">
            <v>9264</v>
          </cell>
          <cell r="F445">
            <v>19211</v>
          </cell>
          <cell r="G445">
            <v>26468</v>
          </cell>
          <cell r="H445">
            <v>6123</v>
          </cell>
          <cell r="I445">
            <v>7278</v>
          </cell>
          <cell r="J445">
            <v>8022</v>
          </cell>
          <cell r="K445">
            <v>6843</v>
          </cell>
          <cell r="L445">
            <v>4177</v>
          </cell>
          <cell r="M445">
            <v>1793</v>
          </cell>
          <cell r="N445">
            <v>1853</v>
          </cell>
          <cell r="S445">
            <v>9257</v>
          </cell>
          <cell r="T445">
            <v>5290</v>
          </cell>
          <cell r="U445">
            <v>4949</v>
          </cell>
          <cell r="V445">
            <v>9257</v>
          </cell>
          <cell r="W445">
            <v>19197</v>
          </cell>
          <cell r="X445">
            <v>26449</v>
          </cell>
          <cell r="Y445">
            <v>6118</v>
          </cell>
          <cell r="Z445">
            <v>7273</v>
          </cell>
          <cell r="AA445">
            <v>8017</v>
          </cell>
          <cell r="AB445">
            <v>6838</v>
          </cell>
          <cell r="AC445">
            <v>4174</v>
          </cell>
          <cell r="AD445">
            <v>1792</v>
          </cell>
        </row>
        <row r="446">
          <cell r="C446">
            <v>1059</v>
          </cell>
          <cell r="D446">
            <v>956</v>
          </cell>
          <cell r="E446">
            <v>1853</v>
          </cell>
          <cell r="F446">
            <v>3842</v>
          </cell>
          <cell r="G446">
            <v>5294</v>
          </cell>
          <cell r="H446">
            <v>6123</v>
          </cell>
          <cell r="I446">
            <v>7278</v>
          </cell>
          <cell r="J446">
            <v>8022</v>
          </cell>
          <cell r="K446">
            <v>6843</v>
          </cell>
          <cell r="L446">
            <v>4177</v>
          </cell>
          <cell r="M446">
            <v>1793</v>
          </cell>
          <cell r="N446">
            <v>1853</v>
          </cell>
          <cell r="S446">
            <v>1851</v>
          </cell>
          <cell r="T446">
            <v>1058</v>
          </cell>
          <cell r="U446">
            <v>956</v>
          </cell>
          <cell r="V446">
            <v>1851</v>
          </cell>
          <cell r="W446">
            <v>3839</v>
          </cell>
          <cell r="X446">
            <v>5290</v>
          </cell>
          <cell r="Y446">
            <v>6118</v>
          </cell>
          <cell r="Z446">
            <v>7273</v>
          </cell>
          <cell r="AA446">
            <v>8017</v>
          </cell>
          <cell r="AB446">
            <v>6838</v>
          </cell>
          <cell r="AC446">
            <v>4174</v>
          </cell>
          <cell r="AD446">
            <v>1792</v>
          </cell>
        </row>
        <row r="447">
          <cell r="C447">
            <v>1059</v>
          </cell>
          <cell r="D447">
            <v>956</v>
          </cell>
          <cell r="E447">
            <v>1853</v>
          </cell>
          <cell r="F447">
            <v>3842</v>
          </cell>
          <cell r="G447">
            <v>5294</v>
          </cell>
          <cell r="H447">
            <v>6123</v>
          </cell>
          <cell r="I447">
            <v>7278</v>
          </cell>
          <cell r="J447">
            <v>8022</v>
          </cell>
          <cell r="K447">
            <v>6843</v>
          </cell>
          <cell r="L447">
            <v>4177</v>
          </cell>
          <cell r="M447">
            <v>1793</v>
          </cell>
          <cell r="N447">
            <v>1853</v>
          </cell>
          <cell r="S447">
            <v>1851</v>
          </cell>
          <cell r="T447">
            <v>1058</v>
          </cell>
          <cell r="U447">
            <v>956</v>
          </cell>
          <cell r="V447">
            <v>1851</v>
          </cell>
          <cell r="W447">
            <v>3839</v>
          </cell>
          <cell r="X447">
            <v>5290</v>
          </cell>
          <cell r="Y447">
            <v>6118</v>
          </cell>
          <cell r="Z447">
            <v>7273</v>
          </cell>
          <cell r="AA447">
            <v>8017</v>
          </cell>
          <cell r="AB447">
            <v>6838</v>
          </cell>
          <cell r="AC447">
            <v>4174</v>
          </cell>
          <cell r="AD447">
            <v>1792</v>
          </cell>
        </row>
        <row r="448">
          <cell r="S448">
            <v>1851</v>
          </cell>
        </row>
        <row r="483">
          <cell r="C483">
            <v>258</v>
          </cell>
          <cell r="D483">
            <v>621</v>
          </cell>
          <cell r="E483">
            <v>516</v>
          </cell>
          <cell r="F483">
            <v>832</v>
          </cell>
          <cell r="G483">
            <v>1720</v>
          </cell>
          <cell r="H483">
            <v>2247</v>
          </cell>
          <cell r="I483">
            <v>1806</v>
          </cell>
          <cell r="J483">
            <v>1720</v>
          </cell>
          <cell r="K483">
            <v>583</v>
          </cell>
          <cell r="L483">
            <v>258</v>
          </cell>
          <cell r="M483">
            <v>166</v>
          </cell>
          <cell r="N483">
            <v>172</v>
          </cell>
          <cell r="T483">
            <v>258</v>
          </cell>
          <cell r="U483">
            <v>621</v>
          </cell>
          <cell r="V483">
            <v>516</v>
          </cell>
          <cell r="W483">
            <v>832</v>
          </cell>
          <cell r="X483">
            <v>1719</v>
          </cell>
          <cell r="Y483">
            <v>2245</v>
          </cell>
          <cell r="Z483">
            <v>1805</v>
          </cell>
          <cell r="AA483">
            <v>1719</v>
          </cell>
          <cell r="AB483">
            <v>582</v>
          </cell>
          <cell r="AC483">
            <v>258</v>
          </cell>
          <cell r="AD483">
            <v>166</v>
          </cell>
        </row>
        <row r="484">
          <cell r="C484">
            <v>258</v>
          </cell>
          <cell r="D484">
            <v>621</v>
          </cell>
          <cell r="E484">
            <v>516</v>
          </cell>
          <cell r="F484">
            <v>832</v>
          </cell>
          <cell r="G484">
            <v>1720</v>
          </cell>
          <cell r="H484">
            <v>2247</v>
          </cell>
          <cell r="I484">
            <v>1806</v>
          </cell>
          <cell r="J484">
            <v>1720</v>
          </cell>
          <cell r="K484">
            <v>583</v>
          </cell>
          <cell r="L484">
            <v>258</v>
          </cell>
          <cell r="M484">
            <v>166</v>
          </cell>
          <cell r="N484">
            <v>172</v>
          </cell>
          <cell r="S484">
            <v>172</v>
          </cell>
          <cell r="T484">
            <v>258</v>
          </cell>
          <cell r="U484">
            <v>621</v>
          </cell>
          <cell r="V484">
            <v>516</v>
          </cell>
          <cell r="W484">
            <v>832</v>
          </cell>
          <cell r="X484">
            <v>1719</v>
          </cell>
          <cell r="Y484">
            <v>2245</v>
          </cell>
          <cell r="Z484">
            <v>1805</v>
          </cell>
          <cell r="AA484">
            <v>1719</v>
          </cell>
          <cell r="AB484">
            <v>582</v>
          </cell>
          <cell r="AC484">
            <v>258</v>
          </cell>
          <cell r="AD484">
            <v>166</v>
          </cell>
        </row>
        <row r="485">
          <cell r="C485">
            <v>258</v>
          </cell>
          <cell r="D485">
            <v>644</v>
          </cell>
          <cell r="E485">
            <v>516</v>
          </cell>
          <cell r="F485">
            <v>832</v>
          </cell>
          <cell r="G485">
            <v>1720</v>
          </cell>
          <cell r="H485">
            <v>2247</v>
          </cell>
          <cell r="I485">
            <v>1806</v>
          </cell>
          <cell r="J485">
            <v>1720</v>
          </cell>
          <cell r="K485">
            <v>583</v>
          </cell>
          <cell r="L485">
            <v>258</v>
          </cell>
          <cell r="M485">
            <v>166</v>
          </cell>
          <cell r="N485">
            <v>172</v>
          </cell>
          <cell r="S485">
            <v>172</v>
          </cell>
          <cell r="T485">
            <v>258</v>
          </cell>
          <cell r="U485">
            <v>643</v>
          </cell>
          <cell r="V485">
            <v>516</v>
          </cell>
          <cell r="W485">
            <v>832</v>
          </cell>
          <cell r="X485">
            <v>1719</v>
          </cell>
          <cell r="Y485">
            <v>2245</v>
          </cell>
          <cell r="Z485">
            <v>1805</v>
          </cell>
          <cell r="AA485">
            <v>1719</v>
          </cell>
          <cell r="AB485">
            <v>582</v>
          </cell>
          <cell r="AC485">
            <v>258</v>
          </cell>
          <cell r="AD485">
            <v>166</v>
          </cell>
        </row>
        <row r="486">
          <cell r="C486">
            <v>258</v>
          </cell>
          <cell r="D486">
            <v>621</v>
          </cell>
          <cell r="E486">
            <v>516</v>
          </cell>
          <cell r="F486">
            <v>832</v>
          </cell>
          <cell r="G486">
            <v>1720</v>
          </cell>
          <cell r="H486">
            <v>2247</v>
          </cell>
          <cell r="I486">
            <v>1806</v>
          </cell>
          <cell r="J486">
            <v>1720</v>
          </cell>
          <cell r="K486">
            <v>583</v>
          </cell>
          <cell r="L486">
            <v>258</v>
          </cell>
          <cell r="M486">
            <v>166</v>
          </cell>
          <cell r="N486">
            <v>172</v>
          </cell>
          <cell r="S486">
            <v>172</v>
          </cell>
          <cell r="T486">
            <v>258</v>
          </cell>
          <cell r="U486">
            <v>621</v>
          </cell>
          <cell r="V486">
            <v>516</v>
          </cell>
          <cell r="W486">
            <v>832</v>
          </cell>
          <cell r="X486">
            <v>1719</v>
          </cell>
          <cell r="Y486">
            <v>2245</v>
          </cell>
          <cell r="Z486">
            <v>1805</v>
          </cell>
          <cell r="AA486">
            <v>1719</v>
          </cell>
          <cell r="AB486">
            <v>582</v>
          </cell>
          <cell r="AC486">
            <v>258</v>
          </cell>
          <cell r="AD486">
            <v>166</v>
          </cell>
        </row>
        <row r="487">
          <cell r="C487">
            <v>258</v>
          </cell>
          <cell r="D487">
            <v>621</v>
          </cell>
          <cell r="E487">
            <v>516</v>
          </cell>
          <cell r="F487">
            <v>832</v>
          </cell>
          <cell r="G487">
            <v>1720</v>
          </cell>
          <cell r="H487">
            <v>2247</v>
          </cell>
          <cell r="I487">
            <v>1806</v>
          </cell>
          <cell r="J487">
            <v>1720</v>
          </cell>
          <cell r="K487">
            <v>583</v>
          </cell>
          <cell r="L487">
            <v>258</v>
          </cell>
          <cell r="M487">
            <v>166</v>
          </cell>
          <cell r="N487">
            <v>172</v>
          </cell>
          <cell r="S487">
            <v>172</v>
          </cell>
          <cell r="T487">
            <v>258</v>
          </cell>
          <cell r="U487">
            <v>621</v>
          </cell>
          <cell r="V487">
            <v>516</v>
          </cell>
          <cell r="W487">
            <v>832</v>
          </cell>
          <cell r="X487">
            <v>1719</v>
          </cell>
          <cell r="Y487">
            <v>2245</v>
          </cell>
          <cell r="Z487">
            <v>1805</v>
          </cell>
          <cell r="AA487">
            <v>1719</v>
          </cell>
          <cell r="AB487">
            <v>582</v>
          </cell>
          <cell r="AC487">
            <v>258</v>
          </cell>
          <cell r="AD487">
            <v>166</v>
          </cell>
        </row>
        <row r="488">
          <cell r="C488">
            <v>258</v>
          </cell>
          <cell r="D488">
            <v>621</v>
          </cell>
          <cell r="E488">
            <v>516</v>
          </cell>
          <cell r="F488">
            <v>832</v>
          </cell>
          <cell r="G488">
            <v>1720</v>
          </cell>
          <cell r="H488">
            <v>2247</v>
          </cell>
          <cell r="I488">
            <v>1806</v>
          </cell>
          <cell r="J488">
            <v>1720</v>
          </cell>
          <cell r="K488">
            <v>583</v>
          </cell>
          <cell r="L488">
            <v>258</v>
          </cell>
          <cell r="M488">
            <v>166</v>
          </cell>
          <cell r="N488">
            <v>172</v>
          </cell>
          <cell r="S488">
            <v>172</v>
          </cell>
          <cell r="T488">
            <v>258</v>
          </cell>
          <cell r="U488">
            <v>621</v>
          </cell>
          <cell r="V488">
            <v>516</v>
          </cell>
          <cell r="W488">
            <v>832</v>
          </cell>
          <cell r="X488">
            <v>1719</v>
          </cell>
          <cell r="Y488">
            <v>2245</v>
          </cell>
          <cell r="Z488">
            <v>1805</v>
          </cell>
          <cell r="AA488">
            <v>1719</v>
          </cell>
          <cell r="AB488">
            <v>582</v>
          </cell>
          <cell r="AC488">
            <v>258</v>
          </cell>
          <cell r="AD488">
            <v>166</v>
          </cell>
        </row>
        <row r="489">
          <cell r="C489">
            <v>258</v>
          </cell>
          <cell r="D489">
            <v>644</v>
          </cell>
          <cell r="E489">
            <v>516</v>
          </cell>
          <cell r="F489">
            <v>832</v>
          </cell>
          <cell r="G489">
            <v>1720</v>
          </cell>
          <cell r="H489">
            <v>2247</v>
          </cell>
          <cell r="I489">
            <v>1806</v>
          </cell>
          <cell r="J489">
            <v>1720</v>
          </cell>
          <cell r="K489">
            <v>583</v>
          </cell>
          <cell r="L489">
            <v>258</v>
          </cell>
          <cell r="M489">
            <v>166</v>
          </cell>
          <cell r="N489">
            <v>172</v>
          </cell>
          <cell r="S489">
            <v>172</v>
          </cell>
          <cell r="T489">
            <v>258</v>
          </cell>
          <cell r="U489">
            <v>643</v>
          </cell>
          <cell r="V489">
            <v>516</v>
          </cell>
          <cell r="W489">
            <v>832</v>
          </cell>
          <cell r="X489">
            <v>1719</v>
          </cell>
          <cell r="Y489">
            <v>2245</v>
          </cell>
          <cell r="Z489">
            <v>1805</v>
          </cell>
          <cell r="AA489">
            <v>1719</v>
          </cell>
          <cell r="AB489">
            <v>582</v>
          </cell>
          <cell r="AC489">
            <v>258</v>
          </cell>
          <cell r="AD489">
            <v>166</v>
          </cell>
        </row>
        <row r="490">
          <cell r="C490">
            <v>258</v>
          </cell>
          <cell r="D490">
            <v>621</v>
          </cell>
          <cell r="E490">
            <v>516</v>
          </cell>
          <cell r="F490">
            <v>832</v>
          </cell>
          <cell r="G490">
            <v>1720</v>
          </cell>
          <cell r="H490">
            <v>2247</v>
          </cell>
          <cell r="I490">
            <v>1806</v>
          </cell>
          <cell r="J490">
            <v>1720</v>
          </cell>
          <cell r="K490">
            <v>583</v>
          </cell>
          <cell r="L490">
            <v>258</v>
          </cell>
          <cell r="M490">
            <v>166</v>
          </cell>
          <cell r="N490">
            <v>172</v>
          </cell>
          <cell r="S490">
            <v>172</v>
          </cell>
          <cell r="T490">
            <v>258</v>
          </cell>
          <cell r="U490">
            <v>621</v>
          </cell>
          <cell r="V490">
            <v>516</v>
          </cell>
          <cell r="W490">
            <v>832</v>
          </cell>
          <cell r="X490">
            <v>1719</v>
          </cell>
          <cell r="Y490">
            <v>2245</v>
          </cell>
          <cell r="Z490">
            <v>1805</v>
          </cell>
          <cell r="AA490">
            <v>1719</v>
          </cell>
          <cell r="AB490">
            <v>582</v>
          </cell>
          <cell r="AC490">
            <v>258</v>
          </cell>
          <cell r="AD490">
            <v>166</v>
          </cell>
        </row>
        <row r="491">
          <cell r="C491">
            <v>258</v>
          </cell>
          <cell r="D491">
            <v>621</v>
          </cell>
          <cell r="E491">
            <v>516</v>
          </cell>
          <cell r="F491">
            <v>832</v>
          </cell>
          <cell r="G491">
            <v>1720</v>
          </cell>
          <cell r="H491">
            <v>2247</v>
          </cell>
          <cell r="I491">
            <v>1806</v>
          </cell>
          <cell r="J491">
            <v>1720</v>
          </cell>
          <cell r="K491">
            <v>583</v>
          </cell>
          <cell r="L491">
            <v>258</v>
          </cell>
          <cell r="M491">
            <v>166</v>
          </cell>
          <cell r="N491">
            <v>172</v>
          </cell>
          <cell r="S491">
            <v>172</v>
          </cell>
          <cell r="T491">
            <v>258</v>
          </cell>
          <cell r="U491">
            <v>621</v>
          </cell>
          <cell r="V491">
            <v>516</v>
          </cell>
          <cell r="W491">
            <v>832</v>
          </cell>
          <cell r="X491">
            <v>1719</v>
          </cell>
          <cell r="Y491">
            <v>2245</v>
          </cell>
          <cell r="Z491">
            <v>1805</v>
          </cell>
          <cell r="AA491">
            <v>1719</v>
          </cell>
          <cell r="AB491">
            <v>582</v>
          </cell>
          <cell r="AC491">
            <v>258</v>
          </cell>
          <cell r="AD491">
            <v>166</v>
          </cell>
        </row>
        <row r="492">
          <cell r="C492">
            <v>258</v>
          </cell>
          <cell r="D492">
            <v>621</v>
          </cell>
          <cell r="E492">
            <v>516</v>
          </cell>
          <cell r="F492">
            <v>832</v>
          </cell>
          <cell r="G492">
            <v>1720</v>
          </cell>
          <cell r="H492">
            <v>2247</v>
          </cell>
          <cell r="I492">
            <v>1806</v>
          </cell>
          <cell r="J492">
            <v>1720</v>
          </cell>
          <cell r="K492">
            <v>583</v>
          </cell>
          <cell r="L492">
            <v>258</v>
          </cell>
          <cell r="M492">
            <v>166</v>
          </cell>
          <cell r="N492">
            <v>172</v>
          </cell>
          <cell r="S492">
            <v>172</v>
          </cell>
          <cell r="T492">
            <v>258</v>
          </cell>
          <cell r="U492">
            <v>621</v>
          </cell>
          <cell r="V492">
            <v>516</v>
          </cell>
          <cell r="W492">
            <v>832</v>
          </cell>
          <cell r="X492">
            <v>1719</v>
          </cell>
          <cell r="Y492">
            <v>2245</v>
          </cell>
          <cell r="Z492">
            <v>1805</v>
          </cell>
          <cell r="AA492">
            <v>1719</v>
          </cell>
          <cell r="AB492">
            <v>582</v>
          </cell>
          <cell r="AC492">
            <v>258</v>
          </cell>
          <cell r="AD492">
            <v>166</v>
          </cell>
        </row>
        <row r="493">
          <cell r="C493">
            <v>258</v>
          </cell>
          <cell r="D493">
            <v>644</v>
          </cell>
          <cell r="E493">
            <v>516</v>
          </cell>
          <cell r="F493">
            <v>832</v>
          </cell>
          <cell r="G493">
            <v>1720</v>
          </cell>
          <cell r="H493">
            <v>2247</v>
          </cell>
          <cell r="I493">
            <v>1806</v>
          </cell>
          <cell r="J493">
            <v>1720</v>
          </cell>
          <cell r="K493">
            <v>583</v>
          </cell>
          <cell r="L493">
            <v>258</v>
          </cell>
          <cell r="M493">
            <v>166</v>
          </cell>
          <cell r="N493">
            <v>172</v>
          </cell>
          <cell r="S493">
            <v>172</v>
          </cell>
          <cell r="T493">
            <v>258</v>
          </cell>
          <cell r="U493">
            <v>643</v>
          </cell>
          <cell r="V493">
            <v>516</v>
          </cell>
          <cell r="W493">
            <v>832</v>
          </cell>
          <cell r="X493">
            <v>1719</v>
          </cell>
          <cell r="Y493">
            <v>2245</v>
          </cell>
          <cell r="Z493">
            <v>1805</v>
          </cell>
          <cell r="AA493">
            <v>1719</v>
          </cell>
          <cell r="AB493">
            <v>582</v>
          </cell>
          <cell r="AC493">
            <v>258</v>
          </cell>
          <cell r="AD493">
            <v>166</v>
          </cell>
        </row>
        <row r="494">
          <cell r="C494">
            <v>258</v>
          </cell>
          <cell r="D494">
            <v>621</v>
          </cell>
          <cell r="E494">
            <v>516</v>
          </cell>
          <cell r="F494">
            <v>832</v>
          </cell>
          <cell r="G494">
            <v>1720</v>
          </cell>
          <cell r="H494">
            <v>2247</v>
          </cell>
          <cell r="I494">
            <v>1806</v>
          </cell>
          <cell r="J494">
            <v>1720</v>
          </cell>
          <cell r="K494">
            <v>583</v>
          </cell>
          <cell r="L494">
            <v>258</v>
          </cell>
          <cell r="M494">
            <v>166</v>
          </cell>
          <cell r="N494">
            <v>172</v>
          </cell>
          <cell r="S494">
            <v>172</v>
          </cell>
          <cell r="T494">
            <v>258</v>
          </cell>
          <cell r="U494">
            <v>621</v>
          </cell>
          <cell r="V494">
            <v>516</v>
          </cell>
          <cell r="W494">
            <v>832</v>
          </cell>
          <cell r="X494">
            <v>1719</v>
          </cell>
          <cell r="Y494">
            <v>2245</v>
          </cell>
          <cell r="Z494">
            <v>1805</v>
          </cell>
          <cell r="AA494">
            <v>1719</v>
          </cell>
          <cell r="AB494">
            <v>582</v>
          </cell>
          <cell r="AC494">
            <v>258</v>
          </cell>
          <cell r="AD494">
            <v>166</v>
          </cell>
        </row>
        <row r="495">
          <cell r="C495">
            <v>258</v>
          </cell>
          <cell r="D495">
            <v>621</v>
          </cell>
          <cell r="E495">
            <v>516</v>
          </cell>
          <cell r="F495">
            <v>832</v>
          </cell>
          <cell r="G495">
            <v>1720</v>
          </cell>
          <cell r="H495">
            <v>2247</v>
          </cell>
          <cell r="I495">
            <v>1806</v>
          </cell>
          <cell r="J495">
            <v>1720</v>
          </cell>
          <cell r="K495">
            <v>583</v>
          </cell>
          <cell r="L495">
            <v>258</v>
          </cell>
          <cell r="M495">
            <v>166</v>
          </cell>
          <cell r="N495">
            <v>172</v>
          </cell>
          <cell r="S495">
            <v>172</v>
          </cell>
          <cell r="T495">
            <v>258</v>
          </cell>
          <cell r="U495">
            <v>621</v>
          </cell>
          <cell r="V495">
            <v>516</v>
          </cell>
          <cell r="W495">
            <v>832</v>
          </cell>
          <cell r="X495">
            <v>1719</v>
          </cell>
          <cell r="Y495">
            <v>2245</v>
          </cell>
          <cell r="Z495">
            <v>1805</v>
          </cell>
          <cell r="AA495">
            <v>1719</v>
          </cell>
          <cell r="AB495">
            <v>582</v>
          </cell>
          <cell r="AC495">
            <v>258</v>
          </cell>
          <cell r="AD495">
            <v>166</v>
          </cell>
        </row>
        <row r="496">
          <cell r="C496">
            <v>258</v>
          </cell>
          <cell r="D496">
            <v>621</v>
          </cell>
          <cell r="E496">
            <v>516</v>
          </cell>
          <cell r="F496">
            <v>832</v>
          </cell>
          <cell r="G496">
            <v>1720</v>
          </cell>
          <cell r="H496">
            <v>2247</v>
          </cell>
          <cell r="I496">
            <v>1806</v>
          </cell>
          <cell r="J496">
            <v>1720</v>
          </cell>
          <cell r="K496">
            <v>583</v>
          </cell>
          <cell r="L496">
            <v>258</v>
          </cell>
          <cell r="M496">
            <v>166</v>
          </cell>
          <cell r="N496">
            <v>172</v>
          </cell>
          <cell r="S496">
            <v>172</v>
          </cell>
          <cell r="T496">
            <v>258</v>
          </cell>
          <cell r="U496">
            <v>621</v>
          </cell>
          <cell r="V496">
            <v>516</v>
          </cell>
          <cell r="W496">
            <v>832</v>
          </cell>
          <cell r="X496">
            <v>1719</v>
          </cell>
          <cell r="Y496">
            <v>2245</v>
          </cell>
          <cell r="Z496">
            <v>1805</v>
          </cell>
          <cell r="AA496">
            <v>1719</v>
          </cell>
          <cell r="AB496">
            <v>582</v>
          </cell>
          <cell r="AC496">
            <v>258</v>
          </cell>
          <cell r="AD496">
            <v>166</v>
          </cell>
        </row>
        <row r="497">
          <cell r="C497">
            <v>258</v>
          </cell>
          <cell r="D497">
            <v>644</v>
          </cell>
          <cell r="E497">
            <v>516</v>
          </cell>
          <cell r="F497">
            <v>832</v>
          </cell>
          <cell r="G497">
            <v>1720</v>
          </cell>
          <cell r="H497">
            <v>2247</v>
          </cell>
          <cell r="I497">
            <v>1806</v>
          </cell>
          <cell r="J497">
            <v>1720</v>
          </cell>
          <cell r="K497">
            <v>583</v>
          </cell>
          <cell r="L497">
            <v>258</v>
          </cell>
          <cell r="M497">
            <v>166</v>
          </cell>
          <cell r="N497">
            <v>172</v>
          </cell>
          <cell r="S497">
            <v>172</v>
          </cell>
          <cell r="T497">
            <v>258</v>
          </cell>
          <cell r="U497">
            <v>643</v>
          </cell>
          <cell r="V497">
            <v>516</v>
          </cell>
          <cell r="W497">
            <v>832</v>
          </cell>
          <cell r="X497">
            <v>1719</v>
          </cell>
          <cell r="Y497">
            <v>2245</v>
          </cell>
          <cell r="Z497">
            <v>1805</v>
          </cell>
          <cell r="AA497">
            <v>1719</v>
          </cell>
          <cell r="AB497">
            <v>582</v>
          </cell>
          <cell r="AC497">
            <v>258</v>
          </cell>
          <cell r="AD497">
            <v>166</v>
          </cell>
        </row>
        <row r="498">
          <cell r="C498">
            <v>258</v>
          </cell>
          <cell r="D498">
            <v>621</v>
          </cell>
          <cell r="E498">
            <v>516</v>
          </cell>
          <cell r="F498">
            <v>832</v>
          </cell>
          <cell r="G498">
            <v>1720</v>
          </cell>
          <cell r="H498">
            <v>2247</v>
          </cell>
          <cell r="I498">
            <v>1806</v>
          </cell>
          <cell r="J498">
            <v>1720</v>
          </cell>
          <cell r="K498">
            <v>583</v>
          </cell>
          <cell r="L498">
            <v>258</v>
          </cell>
          <cell r="M498">
            <v>166</v>
          </cell>
          <cell r="N498">
            <v>172</v>
          </cell>
          <cell r="S498">
            <v>172</v>
          </cell>
          <cell r="T498">
            <v>258</v>
          </cell>
          <cell r="U498">
            <v>621</v>
          </cell>
          <cell r="V498">
            <v>516</v>
          </cell>
          <cell r="W498">
            <v>832</v>
          </cell>
          <cell r="X498">
            <v>1719</v>
          </cell>
          <cell r="Y498">
            <v>2245</v>
          </cell>
          <cell r="Z498">
            <v>1805</v>
          </cell>
          <cell r="AA498">
            <v>1719</v>
          </cell>
          <cell r="AB498">
            <v>582</v>
          </cell>
          <cell r="AC498">
            <v>258</v>
          </cell>
          <cell r="AD498">
            <v>166</v>
          </cell>
        </row>
        <row r="499">
          <cell r="C499">
            <v>258</v>
          </cell>
          <cell r="D499">
            <v>621</v>
          </cell>
          <cell r="E499">
            <v>516</v>
          </cell>
          <cell r="F499">
            <v>832</v>
          </cell>
          <cell r="G499">
            <v>1720</v>
          </cell>
          <cell r="H499">
            <v>2247</v>
          </cell>
          <cell r="I499">
            <v>1806</v>
          </cell>
          <cell r="J499">
            <v>1720</v>
          </cell>
          <cell r="K499">
            <v>583</v>
          </cell>
          <cell r="L499">
            <v>258</v>
          </cell>
          <cell r="M499">
            <v>166</v>
          </cell>
          <cell r="N499">
            <v>172</v>
          </cell>
          <cell r="S499">
            <v>172</v>
          </cell>
          <cell r="T499">
            <v>258</v>
          </cell>
          <cell r="U499">
            <v>621</v>
          </cell>
          <cell r="V499">
            <v>516</v>
          </cell>
          <cell r="W499">
            <v>832</v>
          </cell>
          <cell r="X499">
            <v>1719</v>
          </cell>
          <cell r="Y499">
            <v>2245</v>
          </cell>
          <cell r="Z499">
            <v>1805</v>
          </cell>
          <cell r="AA499">
            <v>1719</v>
          </cell>
          <cell r="AB499">
            <v>582</v>
          </cell>
          <cell r="AC499">
            <v>258</v>
          </cell>
          <cell r="AD499">
            <v>166</v>
          </cell>
        </row>
        <row r="500">
          <cell r="C500">
            <v>258</v>
          </cell>
          <cell r="D500">
            <v>621</v>
          </cell>
          <cell r="E500">
            <v>516</v>
          </cell>
          <cell r="F500">
            <v>832</v>
          </cell>
          <cell r="G500">
            <v>1720</v>
          </cell>
          <cell r="H500">
            <v>2247</v>
          </cell>
          <cell r="I500">
            <v>1806</v>
          </cell>
          <cell r="J500">
            <v>1720</v>
          </cell>
          <cell r="K500">
            <v>583</v>
          </cell>
          <cell r="L500">
            <v>258</v>
          </cell>
          <cell r="M500">
            <v>166</v>
          </cell>
          <cell r="N500">
            <v>172</v>
          </cell>
          <cell r="S500">
            <v>172</v>
          </cell>
          <cell r="T500">
            <v>258</v>
          </cell>
          <cell r="U500">
            <v>621</v>
          </cell>
          <cell r="V500">
            <v>516</v>
          </cell>
          <cell r="W500">
            <v>832</v>
          </cell>
          <cell r="X500">
            <v>1719</v>
          </cell>
          <cell r="Y500">
            <v>2245</v>
          </cell>
          <cell r="Z500">
            <v>1805</v>
          </cell>
          <cell r="AA500">
            <v>1719</v>
          </cell>
          <cell r="AB500">
            <v>582</v>
          </cell>
          <cell r="AC500">
            <v>258</v>
          </cell>
          <cell r="AD500">
            <v>166</v>
          </cell>
        </row>
        <row r="501">
          <cell r="C501">
            <v>258</v>
          </cell>
          <cell r="D501">
            <v>644</v>
          </cell>
          <cell r="E501">
            <v>516</v>
          </cell>
          <cell r="F501">
            <v>832</v>
          </cell>
          <cell r="G501">
            <v>1720</v>
          </cell>
          <cell r="H501">
            <v>2247</v>
          </cell>
          <cell r="I501">
            <v>1806</v>
          </cell>
          <cell r="J501">
            <v>1720</v>
          </cell>
          <cell r="K501">
            <v>583</v>
          </cell>
          <cell r="L501">
            <v>258</v>
          </cell>
          <cell r="M501">
            <v>166</v>
          </cell>
          <cell r="N501">
            <v>172</v>
          </cell>
          <cell r="S501">
            <v>172</v>
          </cell>
          <cell r="T501">
            <v>258</v>
          </cell>
          <cell r="U501">
            <v>643</v>
          </cell>
          <cell r="V501">
            <v>516</v>
          </cell>
          <cell r="W501">
            <v>832</v>
          </cell>
          <cell r="X501">
            <v>1719</v>
          </cell>
          <cell r="Y501">
            <v>2245</v>
          </cell>
          <cell r="Z501">
            <v>1805</v>
          </cell>
          <cell r="AA501">
            <v>1719</v>
          </cell>
          <cell r="AB501">
            <v>582</v>
          </cell>
          <cell r="AC501">
            <v>258</v>
          </cell>
          <cell r="AD501">
            <v>166</v>
          </cell>
        </row>
        <row r="502">
          <cell r="C502">
            <v>258</v>
          </cell>
          <cell r="D502">
            <v>621</v>
          </cell>
          <cell r="E502">
            <v>516</v>
          </cell>
          <cell r="F502">
            <v>832</v>
          </cell>
          <cell r="G502">
            <v>1720</v>
          </cell>
          <cell r="H502">
            <v>2247</v>
          </cell>
          <cell r="I502">
            <v>1806</v>
          </cell>
          <cell r="J502">
            <v>1720</v>
          </cell>
          <cell r="K502">
            <v>583</v>
          </cell>
          <cell r="L502">
            <v>258</v>
          </cell>
          <cell r="M502">
            <v>166</v>
          </cell>
          <cell r="N502">
            <v>172</v>
          </cell>
          <cell r="S502">
            <v>172</v>
          </cell>
          <cell r="T502">
            <v>258</v>
          </cell>
          <cell r="U502">
            <v>621</v>
          </cell>
          <cell r="V502">
            <v>516</v>
          </cell>
          <cell r="W502">
            <v>832</v>
          </cell>
          <cell r="X502">
            <v>1719</v>
          </cell>
          <cell r="Y502">
            <v>2245</v>
          </cell>
          <cell r="Z502">
            <v>1805</v>
          </cell>
          <cell r="AA502">
            <v>1719</v>
          </cell>
          <cell r="AB502">
            <v>582</v>
          </cell>
          <cell r="AC502">
            <v>258</v>
          </cell>
          <cell r="AD502">
            <v>166</v>
          </cell>
        </row>
        <row r="503">
          <cell r="C503">
            <v>258</v>
          </cell>
          <cell r="D503">
            <v>621</v>
          </cell>
          <cell r="E503">
            <v>516</v>
          </cell>
          <cell r="F503">
            <v>832</v>
          </cell>
          <cell r="G503">
            <v>1720</v>
          </cell>
          <cell r="H503">
            <v>2247</v>
          </cell>
          <cell r="I503">
            <v>1806</v>
          </cell>
          <cell r="J503">
            <v>1720</v>
          </cell>
          <cell r="K503">
            <v>583</v>
          </cell>
          <cell r="L503">
            <v>258</v>
          </cell>
          <cell r="M503">
            <v>166</v>
          </cell>
          <cell r="N503">
            <v>172</v>
          </cell>
          <cell r="S503">
            <v>172</v>
          </cell>
          <cell r="T503">
            <v>258</v>
          </cell>
          <cell r="U503">
            <v>621</v>
          </cell>
          <cell r="V503">
            <v>516</v>
          </cell>
          <cell r="W503">
            <v>832</v>
          </cell>
          <cell r="X503">
            <v>1719</v>
          </cell>
          <cell r="Y503">
            <v>2245</v>
          </cell>
          <cell r="Z503">
            <v>1805</v>
          </cell>
          <cell r="AA503">
            <v>1719</v>
          </cell>
          <cell r="AB503">
            <v>582</v>
          </cell>
          <cell r="AC503">
            <v>258</v>
          </cell>
          <cell r="AD503">
            <v>166</v>
          </cell>
        </row>
        <row r="504">
          <cell r="C504">
            <v>258</v>
          </cell>
          <cell r="D504">
            <v>621</v>
          </cell>
          <cell r="E504">
            <v>516</v>
          </cell>
          <cell r="F504">
            <v>832</v>
          </cell>
          <cell r="G504">
            <v>1720</v>
          </cell>
          <cell r="H504">
            <v>2247</v>
          </cell>
          <cell r="I504">
            <v>1806</v>
          </cell>
          <cell r="J504">
            <v>1720</v>
          </cell>
          <cell r="K504">
            <v>583</v>
          </cell>
          <cell r="L504">
            <v>258</v>
          </cell>
          <cell r="M504">
            <v>166</v>
          </cell>
          <cell r="N504">
            <v>172</v>
          </cell>
          <cell r="S504">
            <v>172</v>
          </cell>
          <cell r="T504">
            <v>258</v>
          </cell>
          <cell r="U504">
            <v>621</v>
          </cell>
          <cell r="V504">
            <v>516</v>
          </cell>
          <cell r="W504">
            <v>832</v>
          </cell>
          <cell r="X504">
            <v>1719</v>
          </cell>
          <cell r="Y504">
            <v>2245</v>
          </cell>
          <cell r="Z504">
            <v>1805</v>
          </cell>
          <cell r="AA504">
            <v>1719</v>
          </cell>
          <cell r="AB504">
            <v>582</v>
          </cell>
          <cell r="AC504">
            <v>258</v>
          </cell>
          <cell r="AD504">
            <v>166</v>
          </cell>
        </row>
        <row r="505">
          <cell r="C505">
            <v>258</v>
          </cell>
          <cell r="D505">
            <v>644</v>
          </cell>
          <cell r="E505">
            <v>516</v>
          </cell>
          <cell r="F505">
            <v>832</v>
          </cell>
          <cell r="G505">
            <v>1720</v>
          </cell>
          <cell r="H505">
            <v>2247</v>
          </cell>
          <cell r="I505">
            <v>1806</v>
          </cell>
          <cell r="J505">
            <v>1720</v>
          </cell>
          <cell r="K505">
            <v>583</v>
          </cell>
          <cell r="L505">
            <v>258</v>
          </cell>
          <cell r="M505">
            <v>166</v>
          </cell>
          <cell r="N505">
            <v>172</v>
          </cell>
          <cell r="S505">
            <v>172</v>
          </cell>
          <cell r="T505">
            <v>258</v>
          </cell>
          <cell r="U505">
            <v>643</v>
          </cell>
          <cell r="V505">
            <v>516</v>
          </cell>
          <cell r="W505">
            <v>832</v>
          </cell>
          <cell r="X505">
            <v>1719</v>
          </cell>
          <cell r="Y505">
            <v>2245</v>
          </cell>
          <cell r="Z505">
            <v>1805</v>
          </cell>
          <cell r="AA505">
            <v>1719</v>
          </cell>
          <cell r="AB505">
            <v>582</v>
          </cell>
          <cell r="AC505">
            <v>258</v>
          </cell>
          <cell r="AD505">
            <v>166</v>
          </cell>
        </row>
        <row r="506">
          <cell r="C506">
            <v>258</v>
          </cell>
          <cell r="D506">
            <v>621</v>
          </cell>
          <cell r="E506">
            <v>516</v>
          </cell>
          <cell r="F506">
            <v>832</v>
          </cell>
          <cell r="G506">
            <v>1720</v>
          </cell>
          <cell r="H506">
            <v>2247</v>
          </cell>
          <cell r="I506">
            <v>1806</v>
          </cell>
          <cell r="J506">
            <v>1720</v>
          </cell>
          <cell r="K506">
            <v>583</v>
          </cell>
          <cell r="L506">
            <v>258</v>
          </cell>
          <cell r="M506">
            <v>166</v>
          </cell>
          <cell r="N506">
            <v>172</v>
          </cell>
          <cell r="S506">
            <v>172</v>
          </cell>
          <cell r="T506">
            <v>258</v>
          </cell>
          <cell r="U506">
            <v>621</v>
          </cell>
          <cell r="V506">
            <v>516</v>
          </cell>
          <cell r="W506">
            <v>832</v>
          </cell>
          <cell r="X506">
            <v>1719</v>
          </cell>
          <cell r="Y506">
            <v>2245</v>
          </cell>
          <cell r="Z506">
            <v>1805</v>
          </cell>
          <cell r="AA506">
            <v>1719</v>
          </cell>
          <cell r="AB506">
            <v>582</v>
          </cell>
          <cell r="AC506">
            <v>258</v>
          </cell>
          <cell r="AD506">
            <v>166</v>
          </cell>
        </row>
        <row r="507">
          <cell r="C507">
            <v>258</v>
          </cell>
          <cell r="D507">
            <v>621</v>
          </cell>
          <cell r="E507">
            <v>516</v>
          </cell>
          <cell r="F507">
            <v>832</v>
          </cell>
          <cell r="G507">
            <v>1720</v>
          </cell>
          <cell r="H507">
            <v>2247</v>
          </cell>
          <cell r="I507">
            <v>1806</v>
          </cell>
          <cell r="J507">
            <v>1720</v>
          </cell>
          <cell r="K507">
            <v>583</v>
          </cell>
          <cell r="L507">
            <v>258</v>
          </cell>
          <cell r="M507">
            <v>166</v>
          </cell>
          <cell r="N507">
            <v>172</v>
          </cell>
          <cell r="S507">
            <v>172</v>
          </cell>
          <cell r="T507">
            <v>258</v>
          </cell>
          <cell r="U507">
            <v>621</v>
          </cell>
          <cell r="V507">
            <v>516</v>
          </cell>
          <cell r="W507">
            <v>832</v>
          </cell>
          <cell r="X507">
            <v>1719</v>
          </cell>
          <cell r="Y507">
            <v>2245</v>
          </cell>
          <cell r="Z507">
            <v>1805</v>
          </cell>
          <cell r="AA507">
            <v>1719</v>
          </cell>
          <cell r="AB507">
            <v>582</v>
          </cell>
          <cell r="AC507">
            <v>258</v>
          </cell>
          <cell r="AD507">
            <v>166</v>
          </cell>
        </row>
        <row r="508">
          <cell r="C508">
            <v>258</v>
          </cell>
          <cell r="D508">
            <v>621</v>
          </cell>
          <cell r="E508">
            <v>516</v>
          </cell>
          <cell r="F508">
            <v>832</v>
          </cell>
          <cell r="G508">
            <v>1720</v>
          </cell>
          <cell r="H508">
            <v>2247</v>
          </cell>
          <cell r="I508">
            <v>1806</v>
          </cell>
          <cell r="J508">
            <v>1720</v>
          </cell>
          <cell r="K508">
            <v>583</v>
          </cell>
          <cell r="L508">
            <v>258</v>
          </cell>
          <cell r="M508">
            <v>166</v>
          </cell>
          <cell r="N508">
            <v>172</v>
          </cell>
          <cell r="S508">
            <v>172</v>
          </cell>
          <cell r="T508">
            <v>258</v>
          </cell>
          <cell r="U508">
            <v>621</v>
          </cell>
          <cell r="V508">
            <v>516</v>
          </cell>
          <cell r="W508">
            <v>832</v>
          </cell>
          <cell r="X508">
            <v>1719</v>
          </cell>
          <cell r="Y508">
            <v>2245</v>
          </cell>
          <cell r="Z508">
            <v>1805</v>
          </cell>
          <cell r="AA508">
            <v>1719</v>
          </cell>
          <cell r="AB508">
            <v>582</v>
          </cell>
          <cell r="AC508">
            <v>258</v>
          </cell>
          <cell r="AD508">
            <v>166</v>
          </cell>
        </row>
        <row r="509">
          <cell r="C509">
            <v>258</v>
          </cell>
          <cell r="D509">
            <v>644</v>
          </cell>
          <cell r="E509">
            <v>516</v>
          </cell>
          <cell r="F509">
            <v>832</v>
          </cell>
          <cell r="G509">
            <v>1720</v>
          </cell>
          <cell r="H509">
            <v>2247</v>
          </cell>
          <cell r="I509">
            <v>1806</v>
          </cell>
          <cell r="J509">
            <v>1720</v>
          </cell>
          <cell r="K509">
            <v>583</v>
          </cell>
          <cell r="L509">
            <v>258</v>
          </cell>
          <cell r="M509">
            <v>166</v>
          </cell>
          <cell r="N509">
            <v>172</v>
          </cell>
          <cell r="S509">
            <v>172</v>
          </cell>
          <cell r="T509">
            <v>258</v>
          </cell>
          <cell r="U509">
            <v>643</v>
          </cell>
          <cell r="V509">
            <v>516</v>
          </cell>
          <cell r="W509">
            <v>832</v>
          </cell>
          <cell r="X509">
            <v>1719</v>
          </cell>
          <cell r="Y509">
            <v>2245</v>
          </cell>
          <cell r="Z509">
            <v>1805</v>
          </cell>
          <cell r="AA509">
            <v>1719</v>
          </cell>
          <cell r="AB509">
            <v>582</v>
          </cell>
          <cell r="AC509">
            <v>258</v>
          </cell>
          <cell r="AD509">
            <v>166</v>
          </cell>
        </row>
        <row r="510">
          <cell r="S510">
            <v>172</v>
          </cell>
        </row>
        <row r="523">
          <cell r="C523">
            <v>1153</v>
          </cell>
          <cell r="D523">
            <v>1041</v>
          </cell>
          <cell r="E523">
            <v>640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3842</v>
          </cell>
          <cell r="T523">
            <v>1152</v>
          </cell>
          <cell r="U523">
            <v>1040</v>
          </cell>
          <cell r="V523">
            <v>640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C524">
            <v>6915</v>
          </cell>
          <cell r="D524">
            <v>6247</v>
          </cell>
          <cell r="E524">
            <v>3842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3842</v>
          </cell>
          <cell r="S524">
            <v>3839</v>
          </cell>
          <cell r="T524">
            <v>6910</v>
          </cell>
          <cell r="U524">
            <v>6242</v>
          </cell>
          <cell r="V524">
            <v>3839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C525">
            <v>6915</v>
          </cell>
          <cell r="D525">
            <v>6469</v>
          </cell>
          <cell r="E525">
            <v>3842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3842</v>
          </cell>
          <cell r="S525">
            <v>3839</v>
          </cell>
          <cell r="T525">
            <v>6910</v>
          </cell>
          <cell r="U525">
            <v>6464</v>
          </cell>
          <cell r="V525">
            <v>3839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C526">
            <v>6915</v>
          </cell>
          <cell r="D526">
            <v>6247</v>
          </cell>
          <cell r="E526">
            <v>3842</v>
          </cell>
          <cell r="F526">
            <v>0</v>
          </cell>
          <cell r="G526">
            <v>0</v>
          </cell>
          <cell r="H526">
            <v>6197</v>
          </cell>
          <cell r="I526">
            <v>6403</v>
          </cell>
          <cell r="J526">
            <v>6403</v>
          </cell>
          <cell r="K526">
            <v>6197</v>
          </cell>
          <cell r="L526">
            <v>0</v>
          </cell>
          <cell r="M526">
            <v>0</v>
          </cell>
          <cell r="N526">
            <v>3842</v>
          </cell>
          <cell r="S526">
            <v>3839</v>
          </cell>
          <cell r="T526">
            <v>6910</v>
          </cell>
          <cell r="U526">
            <v>6242</v>
          </cell>
          <cell r="V526">
            <v>3839</v>
          </cell>
          <cell r="W526">
            <v>0</v>
          </cell>
          <cell r="X526">
            <v>0</v>
          </cell>
          <cell r="Y526">
            <v>6192</v>
          </cell>
          <cell r="Z526">
            <v>6398</v>
          </cell>
          <cell r="AA526">
            <v>6398</v>
          </cell>
          <cell r="AB526">
            <v>6192</v>
          </cell>
          <cell r="AC526">
            <v>0</v>
          </cell>
          <cell r="AD526">
            <v>0</v>
          </cell>
        </row>
        <row r="527">
          <cell r="C527">
            <v>6915</v>
          </cell>
          <cell r="D527">
            <v>6247</v>
          </cell>
          <cell r="E527">
            <v>3842</v>
          </cell>
          <cell r="F527">
            <v>0</v>
          </cell>
          <cell r="G527">
            <v>0</v>
          </cell>
          <cell r="H527">
            <v>6197</v>
          </cell>
          <cell r="I527">
            <v>6403</v>
          </cell>
          <cell r="J527">
            <v>6403</v>
          </cell>
          <cell r="K527">
            <v>6197</v>
          </cell>
          <cell r="L527">
            <v>0</v>
          </cell>
          <cell r="M527">
            <v>0</v>
          </cell>
          <cell r="N527">
            <v>3842</v>
          </cell>
          <cell r="S527">
            <v>3839</v>
          </cell>
          <cell r="T527">
            <v>6910</v>
          </cell>
          <cell r="U527">
            <v>6242</v>
          </cell>
          <cell r="V527">
            <v>3839</v>
          </cell>
          <cell r="W527">
            <v>0</v>
          </cell>
          <cell r="X527">
            <v>0</v>
          </cell>
          <cell r="Y527">
            <v>6192</v>
          </cell>
          <cell r="Z527">
            <v>6398</v>
          </cell>
          <cell r="AA527">
            <v>6398</v>
          </cell>
          <cell r="AB527">
            <v>6192</v>
          </cell>
          <cell r="AC527">
            <v>0</v>
          </cell>
          <cell r="AD527">
            <v>0</v>
          </cell>
        </row>
        <row r="528">
          <cell r="C528">
            <v>6915</v>
          </cell>
          <cell r="D528">
            <v>6247</v>
          </cell>
          <cell r="E528">
            <v>3842</v>
          </cell>
          <cell r="F528">
            <v>0</v>
          </cell>
          <cell r="G528">
            <v>0</v>
          </cell>
          <cell r="H528">
            <v>6197</v>
          </cell>
          <cell r="I528">
            <v>6403</v>
          </cell>
          <cell r="J528">
            <v>6403</v>
          </cell>
          <cell r="K528">
            <v>6197</v>
          </cell>
          <cell r="L528">
            <v>0</v>
          </cell>
          <cell r="M528">
            <v>0</v>
          </cell>
          <cell r="N528">
            <v>3842</v>
          </cell>
          <cell r="S528">
            <v>3839</v>
          </cell>
          <cell r="T528">
            <v>6910</v>
          </cell>
          <cell r="U528">
            <v>6242</v>
          </cell>
          <cell r="V528">
            <v>3839</v>
          </cell>
          <cell r="W528">
            <v>0</v>
          </cell>
          <cell r="X528">
            <v>0</v>
          </cell>
          <cell r="Y528">
            <v>6192</v>
          </cell>
          <cell r="Z528">
            <v>6398</v>
          </cell>
          <cell r="AA528">
            <v>6398</v>
          </cell>
          <cell r="AB528">
            <v>6192</v>
          </cell>
          <cell r="AC528">
            <v>0</v>
          </cell>
          <cell r="AD528">
            <v>0</v>
          </cell>
        </row>
        <row r="529">
          <cell r="C529">
            <v>6915</v>
          </cell>
          <cell r="D529">
            <v>6469</v>
          </cell>
          <cell r="E529">
            <v>3842</v>
          </cell>
          <cell r="F529">
            <v>0</v>
          </cell>
          <cell r="G529">
            <v>0</v>
          </cell>
          <cell r="H529">
            <v>6197</v>
          </cell>
          <cell r="I529">
            <v>6403</v>
          </cell>
          <cell r="J529">
            <v>6403</v>
          </cell>
          <cell r="K529">
            <v>6197</v>
          </cell>
          <cell r="L529">
            <v>0</v>
          </cell>
          <cell r="M529">
            <v>0</v>
          </cell>
          <cell r="N529">
            <v>3842</v>
          </cell>
          <cell r="S529">
            <v>3839</v>
          </cell>
          <cell r="T529">
            <v>6910</v>
          </cell>
          <cell r="U529">
            <v>6464</v>
          </cell>
          <cell r="V529">
            <v>3839</v>
          </cell>
          <cell r="W529">
            <v>0</v>
          </cell>
          <cell r="X529">
            <v>0</v>
          </cell>
          <cell r="Y529">
            <v>6192</v>
          </cell>
          <cell r="Z529">
            <v>6398</v>
          </cell>
          <cell r="AA529">
            <v>6398</v>
          </cell>
          <cell r="AB529">
            <v>6192</v>
          </cell>
          <cell r="AC529">
            <v>0</v>
          </cell>
          <cell r="AD529">
            <v>0</v>
          </cell>
        </row>
        <row r="530">
          <cell r="C530">
            <v>6915</v>
          </cell>
          <cell r="D530">
            <v>6247</v>
          </cell>
          <cell r="E530">
            <v>3842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3842</v>
          </cell>
          <cell r="S530">
            <v>3839</v>
          </cell>
          <cell r="T530">
            <v>6910</v>
          </cell>
          <cell r="U530">
            <v>6242</v>
          </cell>
          <cell r="V530">
            <v>3839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C531">
            <v>6915</v>
          </cell>
          <cell r="D531">
            <v>6247</v>
          </cell>
          <cell r="E531">
            <v>3842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3842</v>
          </cell>
          <cell r="S531">
            <v>3839</v>
          </cell>
          <cell r="T531">
            <v>6910</v>
          </cell>
          <cell r="U531">
            <v>6242</v>
          </cell>
          <cell r="V531">
            <v>3839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C532">
            <v>6915</v>
          </cell>
          <cell r="D532">
            <v>6247</v>
          </cell>
          <cell r="E532">
            <v>3842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3842</v>
          </cell>
          <cell r="S532">
            <v>3839</v>
          </cell>
          <cell r="T532">
            <v>6910</v>
          </cell>
          <cell r="U532">
            <v>6242</v>
          </cell>
          <cell r="V532">
            <v>3839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C533">
            <v>6915</v>
          </cell>
          <cell r="D533">
            <v>6469</v>
          </cell>
          <cell r="E533">
            <v>3842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3842</v>
          </cell>
          <cell r="S533">
            <v>3839</v>
          </cell>
          <cell r="T533">
            <v>6910</v>
          </cell>
          <cell r="U533">
            <v>6464</v>
          </cell>
          <cell r="V533">
            <v>3839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C534">
            <v>6915</v>
          </cell>
          <cell r="D534">
            <v>6247</v>
          </cell>
          <cell r="E534">
            <v>3842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3842</v>
          </cell>
          <cell r="S534">
            <v>3839</v>
          </cell>
          <cell r="T534">
            <v>6910</v>
          </cell>
          <cell r="U534">
            <v>6242</v>
          </cell>
          <cell r="V534">
            <v>3839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C535">
            <v>6915</v>
          </cell>
          <cell r="D535">
            <v>6247</v>
          </cell>
          <cell r="E535">
            <v>3842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3842</v>
          </cell>
          <cell r="S535">
            <v>3839</v>
          </cell>
          <cell r="T535">
            <v>6910</v>
          </cell>
          <cell r="U535">
            <v>6242</v>
          </cell>
          <cell r="V535">
            <v>3839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C536">
            <v>6915</v>
          </cell>
          <cell r="D536">
            <v>6247</v>
          </cell>
          <cell r="E536">
            <v>3842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3842</v>
          </cell>
          <cell r="S536">
            <v>3839</v>
          </cell>
          <cell r="T536">
            <v>6910</v>
          </cell>
          <cell r="U536">
            <v>6242</v>
          </cell>
          <cell r="V536">
            <v>3839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C537">
            <v>6915</v>
          </cell>
          <cell r="D537">
            <v>6469</v>
          </cell>
          <cell r="E537">
            <v>3842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3842</v>
          </cell>
          <cell r="S537">
            <v>3839</v>
          </cell>
          <cell r="T537">
            <v>6910</v>
          </cell>
          <cell r="U537">
            <v>6464</v>
          </cell>
          <cell r="V537">
            <v>3839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C538">
            <v>6915</v>
          </cell>
          <cell r="D538">
            <v>6247</v>
          </cell>
          <cell r="E538">
            <v>3842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3842</v>
          </cell>
          <cell r="S538">
            <v>3839</v>
          </cell>
          <cell r="T538">
            <v>6910</v>
          </cell>
          <cell r="U538">
            <v>6242</v>
          </cell>
          <cell r="V538">
            <v>3839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C539">
            <v>6915</v>
          </cell>
          <cell r="D539">
            <v>6247</v>
          </cell>
          <cell r="E539">
            <v>3842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3842</v>
          </cell>
          <cell r="S539">
            <v>3839</v>
          </cell>
          <cell r="T539">
            <v>6910</v>
          </cell>
          <cell r="U539">
            <v>6242</v>
          </cell>
          <cell r="V539">
            <v>3839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C540">
            <v>6915</v>
          </cell>
          <cell r="D540">
            <v>6247</v>
          </cell>
          <cell r="E540">
            <v>3842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3842</v>
          </cell>
          <cell r="S540">
            <v>3839</v>
          </cell>
          <cell r="T540">
            <v>6910</v>
          </cell>
          <cell r="U540">
            <v>6242</v>
          </cell>
          <cell r="V540">
            <v>3839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C541">
            <v>6915</v>
          </cell>
          <cell r="D541">
            <v>6469</v>
          </cell>
          <cell r="E541">
            <v>3842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3842</v>
          </cell>
          <cell r="S541">
            <v>3839</v>
          </cell>
          <cell r="T541">
            <v>6910</v>
          </cell>
          <cell r="U541">
            <v>6464</v>
          </cell>
          <cell r="V541">
            <v>3839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C542">
            <v>6915</v>
          </cell>
          <cell r="D542">
            <v>6247</v>
          </cell>
          <cell r="E542">
            <v>3842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3842</v>
          </cell>
          <cell r="S542">
            <v>3839</v>
          </cell>
          <cell r="T542">
            <v>6910</v>
          </cell>
          <cell r="U542">
            <v>6242</v>
          </cell>
          <cell r="V542">
            <v>3839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C543">
            <v>6915</v>
          </cell>
          <cell r="D543">
            <v>6247</v>
          </cell>
          <cell r="E543">
            <v>3842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3842</v>
          </cell>
          <cell r="S543">
            <v>3839</v>
          </cell>
          <cell r="T543">
            <v>6910</v>
          </cell>
          <cell r="U543">
            <v>6242</v>
          </cell>
          <cell r="V543">
            <v>3839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C544">
            <v>6915</v>
          </cell>
          <cell r="D544">
            <v>6247</v>
          </cell>
          <cell r="E544">
            <v>3842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3842</v>
          </cell>
          <cell r="S544">
            <v>3839</v>
          </cell>
          <cell r="T544">
            <v>6910</v>
          </cell>
          <cell r="U544">
            <v>6242</v>
          </cell>
          <cell r="V544">
            <v>3839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C545">
            <v>6915</v>
          </cell>
          <cell r="D545">
            <v>6469</v>
          </cell>
          <cell r="E545">
            <v>3842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3842</v>
          </cell>
          <cell r="S545">
            <v>3839</v>
          </cell>
          <cell r="T545">
            <v>6910</v>
          </cell>
          <cell r="U545">
            <v>6464</v>
          </cell>
          <cell r="V545">
            <v>3839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C546">
            <v>6915</v>
          </cell>
          <cell r="D546">
            <v>6247</v>
          </cell>
          <cell r="E546">
            <v>3842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3842</v>
          </cell>
          <cell r="S546">
            <v>3839</v>
          </cell>
          <cell r="T546">
            <v>6910</v>
          </cell>
          <cell r="U546">
            <v>6242</v>
          </cell>
          <cell r="V546">
            <v>3839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C547">
            <v>6915</v>
          </cell>
          <cell r="D547">
            <v>6247</v>
          </cell>
          <cell r="E547">
            <v>3842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3842</v>
          </cell>
          <cell r="S547">
            <v>3839</v>
          </cell>
          <cell r="T547">
            <v>6910</v>
          </cell>
          <cell r="U547">
            <v>6242</v>
          </cell>
          <cell r="V547">
            <v>3839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C548">
            <v>6915</v>
          </cell>
          <cell r="D548">
            <v>6247</v>
          </cell>
          <cell r="E548">
            <v>3842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3842</v>
          </cell>
          <cell r="S548">
            <v>3839</v>
          </cell>
          <cell r="T548">
            <v>6910</v>
          </cell>
          <cell r="U548">
            <v>6242</v>
          </cell>
          <cell r="V548">
            <v>3839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C549">
            <v>6915</v>
          </cell>
          <cell r="D549">
            <v>6469</v>
          </cell>
          <cell r="E549">
            <v>3842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3842</v>
          </cell>
          <cell r="S549">
            <v>3839</v>
          </cell>
          <cell r="T549">
            <v>6910</v>
          </cell>
          <cell r="U549">
            <v>6464</v>
          </cell>
          <cell r="V549">
            <v>3839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S550">
            <v>3839</v>
          </cell>
        </row>
        <row r="565"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C572">
            <v>38776</v>
          </cell>
          <cell r="D572">
            <v>24606</v>
          </cell>
          <cell r="E572">
            <v>47403</v>
          </cell>
          <cell r="F572">
            <v>53539</v>
          </cell>
          <cell r="G572">
            <v>56183</v>
          </cell>
          <cell r="H572">
            <v>54683</v>
          </cell>
          <cell r="I572">
            <v>59130</v>
          </cell>
          <cell r="J572">
            <v>52116</v>
          </cell>
          <cell r="K572">
            <v>48831</v>
          </cell>
          <cell r="L572">
            <v>46122</v>
          </cell>
          <cell r="M572">
            <v>28869</v>
          </cell>
          <cell r="N572">
            <v>39235</v>
          </cell>
          <cell r="S572">
            <v>0</v>
          </cell>
          <cell r="T572">
            <v>38748</v>
          </cell>
          <cell r="U572">
            <v>24588</v>
          </cell>
          <cell r="V572">
            <v>47368</v>
          </cell>
          <cell r="W572">
            <v>53500</v>
          </cell>
          <cell r="X572">
            <v>56142</v>
          </cell>
          <cell r="Y572">
            <v>54643</v>
          </cell>
          <cell r="Z572">
            <v>59087</v>
          </cell>
          <cell r="AA572">
            <v>52078</v>
          </cell>
          <cell r="AB572">
            <v>48795</v>
          </cell>
          <cell r="AC572">
            <v>46088</v>
          </cell>
          <cell r="AD572">
            <v>28848</v>
          </cell>
        </row>
        <row r="573">
          <cell r="C573">
            <v>38776</v>
          </cell>
          <cell r="D573">
            <v>25485</v>
          </cell>
          <cell r="E573">
            <v>47403</v>
          </cell>
          <cell r="F573">
            <v>53539</v>
          </cell>
          <cell r="G573">
            <v>56183</v>
          </cell>
          <cell r="H573">
            <v>54683</v>
          </cell>
          <cell r="I573">
            <v>59130</v>
          </cell>
          <cell r="J573">
            <v>52116</v>
          </cell>
          <cell r="K573">
            <v>48831</v>
          </cell>
          <cell r="L573">
            <v>46122</v>
          </cell>
          <cell r="M573">
            <v>28869</v>
          </cell>
          <cell r="N573">
            <v>39235</v>
          </cell>
          <cell r="S573">
            <v>39206</v>
          </cell>
          <cell r="T573">
            <v>38748</v>
          </cell>
          <cell r="U573">
            <v>25466</v>
          </cell>
          <cell r="V573">
            <v>47368</v>
          </cell>
          <cell r="W573">
            <v>53500</v>
          </cell>
          <cell r="X573">
            <v>56142</v>
          </cell>
          <cell r="Y573">
            <v>54643</v>
          </cell>
          <cell r="Z573">
            <v>59087</v>
          </cell>
          <cell r="AA573">
            <v>52078</v>
          </cell>
          <cell r="AB573">
            <v>48795</v>
          </cell>
          <cell r="AC573">
            <v>46088</v>
          </cell>
          <cell r="AD573">
            <v>28848</v>
          </cell>
        </row>
        <row r="574">
          <cell r="C574">
            <v>38776</v>
          </cell>
          <cell r="D574">
            <v>25485</v>
          </cell>
          <cell r="E574">
            <v>47403</v>
          </cell>
          <cell r="F574">
            <v>53539</v>
          </cell>
          <cell r="G574">
            <v>56183</v>
          </cell>
          <cell r="H574">
            <v>54683</v>
          </cell>
          <cell r="I574">
            <v>59130</v>
          </cell>
          <cell r="J574">
            <v>52116</v>
          </cell>
          <cell r="K574">
            <v>48831</v>
          </cell>
          <cell r="L574">
            <v>46122</v>
          </cell>
          <cell r="M574">
            <v>28869</v>
          </cell>
          <cell r="N574">
            <v>39235</v>
          </cell>
          <cell r="S574">
            <v>39206</v>
          </cell>
          <cell r="T574">
            <v>38748</v>
          </cell>
          <cell r="U574">
            <v>25466</v>
          </cell>
          <cell r="V574">
            <v>47368</v>
          </cell>
          <cell r="W574">
            <v>53500</v>
          </cell>
          <cell r="X574">
            <v>56142</v>
          </cell>
          <cell r="Y574">
            <v>54643</v>
          </cell>
          <cell r="Z574">
            <v>59087</v>
          </cell>
          <cell r="AA574">
            <v>52078</v>
          </cell>
          <cell r="AB574">
            <v>48795</v>
          </cell>
          <cell r="AC574">
            <v>46088</v>
          </cell>
          <cell r="AD574">
            <v>28848</v>
          </cell>
        </row>
        <row r="575">
          <cell r="C575">
            <v>38776</v>
          </cell>
          <cell r="D575">
            <v>25485</v>
          </cell>
          <cell r="E575">
            <v>47403</v>
          </cell>
          <cell r="F575">
            <v>53539</v>
          </cell>
          <cell r="G575">
            <v>56183</v>
          </cell>
          <cell r="H575">
            <v>54683</v>
          </cell>
          <cell r="I575">
            <v>59130</v>
          </cell>
          <cell r="J575">
            <v>52116</v>
          </cell>
          <cell r="K575">
            <v>48831</v>
          </cell>
          <cell r="L575">
            <v>46122</v>
          </cell>
          <cell r="M575">
            <v>28869</v>
          </cell>
          <cell r="N575">
            <v>39235</v>
          </cell>
          <cell r="S575">
            <v>39206</v>
          </cell>
          <cell r="T575">
            <v>38748</v>
          </cell>
          <cell r="U575">
            <v>25466</v>
          </cell>
          <cell r="V575">
            <v>47368</v>
          </cell>
          <cell r="W575">
            <v>53500</v>
          </cell>
          <cell r="X575">
            <v>56142</v>
          </cell>
          <cell r="Y575">
            <v>54643</v>
          </cell>
          <cell r="Z575">
            <v>59087</v>
          </cell>
          <cell r="AA575">
            <v>52078</v>
          </cell>
          <cell r="AB575">
            <v>48795</v>
          </cell>
          <cell r="AC575">
            <v>46088</v>
          </cell>
          <cell r="AD575">
            <v>28848</v>
          </cell>
        </row>
        <row r="576">
          <cell r="C576">
            <v>38776</v>
          </cell>
          <cell r="D576">
            <v>25485</v>
          </cell>
          <cell r="E576">
            <v>47403</v>
          </cell>
          <cell r="F576">
            <v>53539</v>
          </cell>
          <cell r="G576">
            <v>56183</v>
          </cell>
          <cell r="H576">
            <v>54683</v>
          </cell>
          <cell r="I576">
            <v>59130</v>
          </cell>
          <cell r="J576">
            <v>52116</v>
          </cell>
          <cell r="K576">
            <v>48831</v>
          </cell>
          <cell r="L576">
            <v>46122</v>
          </cell>
          <cell r="M576">
            <v>28869</v>
          </cell>
          <cell r="N576">
            <v>39235</v>
          </cell>
          <cell r="S576">
            <v>39206</v>
          </cell>
          <cell r="T576">
            <v>38748</v>
          </cell>
          <cell r="U576">
            <v>25466</v>
          </cell>
          <cell r="V576">
            <v>47368</v>
          </cell>
          <cell r="W576">
            <v>53500</v>
          </cell>
          <cell r="X576">
            <v>56142</v>
          </cell>
          <cell r="Y576">
            <v>54643</v>
          </cell>
          <cell r="Z576">
            <v>59087</v>
          </cell>
          <cell r="AA576">
            <v>52078</v>
          </cell>
          <cell r="AB576">
            <v>48795</v>
          </cell>
          <cell r="AC576">
            <v>46088</v>
          </cell>
          <cell r="AD576">
            <v>28848</v>
          </cell>
        </row>
        <row r="577">
          <cell r="C577">
            <v>38776</v>
          </cell>
          <cell r="D577">
            <v>25485</v>
          </cell>
          <cell r="E577">
            <v>47403</v>
          </cell>
          <cell r="F577">
            <v>53539</v>
          </cell>
          <cell r="G577">
            <v>56183</v>
          </cell>
          <cell r="H577">
            <v>54683</v>
          </cell>
          <cell r="I577">
            <v>59130</v>
          </cell>
          <cell r="J577">
            <v>52116</v>
          </cell>
          <cell r="K577">
            <v>48831</v>
          </cell>
          <cell r="L577">
            <v>46122</v>
          </cell>
          <cell r="M577">
            <v>28869</v>
          </cell>
          <cell r="N577">
            <v>39235</v>
          </cell>
          <cell r="S577">
            <v>39206</v>
          </cell>
          <cell r="T577">
            <v>38748</v>
          </cell>
          <cell r="U577">
            <v>25466</v>
          </cell>
          <cell r="V577">
            <v>47368</v>
          </cell>
          <cell r="W577">
            <v>53500</v>
          </cell>
          <cell r="X577">
            <v>56142</v>
          </cell>
          <cell r="Y577">
            <v>54643</v>
          </cell>
          <cell r="Z577">
            <v>59087</v>
          </cell>
          <cell r="AA577">
            <v>52078</v>
          </cell>
          <cell r="AB577">
            <v>48795</v>
          </cell>
          <cell r="AC577">
            <v>46088</v>
          </cell>
          <cell r="AD577">
            <v>28848</v>
          </cell>
        </row>
        <row r="578">
          <cell r="C578">
            <v>38776</v>
          </cell>
          <cell r="D578">
            <v>25485</v>
          </cell>
          <cell r="E578">
            <v>47403</v>
          </cell>
          <cell r="F578">
            <v>53539</v>
          </cell>
          <cell r="G578">
            <v>56183</v>
          </cell>
          <cell r="H578">
            <v>54683</v>
          </cell>
          <cell r="I578">
            <v>59130</v>
          </cell>
          <cell r="J578">
            <v>52116</v>
          </cell>
          <cell r="K578">
            <v>48831</v>
          </cell>
          <cell r="L578">
            <v>46122</v>
          </cell>
          <cell r="M578">
            <v>28869</v>
          </cell>
          <cell r="N578">
            <v>39235</v>
          </cell>
          <cell r="S578">
            <v>39206</v>
          </cell>
          <cell r="T578">
            <v>38748</v>
          </cell>
          <cell r="U578">
            <v>25466</v>
          </cell>
          <cell r="V578">
            <v>47368</v>
          </cell>
          <cell r="W578">
            <v>53500</v>
          </cell>
          <cell r="X578">
            <v>56142</v>
          </cell>
          <cell r="Y578">
            <v>54643</v>
          </cell>
          <cell r="Z578">
            <v>59087</v>
          </cell>
          <cell r="AA578">
            <v>52078</v>
          </cell>
          <cell r="AB578">
            <v>48795</v>
          </cell>
          <cell r="AC578">
            <v>46088</v>
          </cell>
          <cell r="AD578">
            <v>28848</v>
          </cell>
        </row>
        <row r="579">
          <cell r="C579">
            <v>38776</v>
          </cell>
          <cell r="D579">
            <v>25485</v>
          </cell>
          <cell r="E579">
            <v>47403</v>
          </cell>
          <cell r="F579">
            <v>53539</v>
          </cell>
          <cell r="G579">
            <v>56183</v>
          </cell>
          <cell r="H579">
            <v>54683</v>
          </cell>
          <cell r="I579">
            <v>59130</v>
          </cell>
          <cell r="J579">
            <v>52116</v>
          </cell>
          <cell r="K579">
            <v>48831</v>
          </cell>
          <cell r="L579">
            <v>46122</v>
          </cell>
          <cell r="M579">
            <v>28869</v>
          </cell>
          <cell r="N579">
            <v>39235</v>
          </cell>
          <cell r="S579">
            <v>39206</v>
          </cell>
          <cell r="T579">
            <v>38748</v>
          </cell>
          <cell r="U579">
            <v>25466</v>
          </cell>
          <cell r="V579">
            <v>47368</v>
          </cell>
          <cell r="W579">
            <v>53500</v>
          </cell>
          <cell r="X579">
            <v>56142</v>
          </cell>
          <cell r="Y579">
            <v>54643</v>
          </cell>
          <cell r="Z579">
            <v>59087</v>
          </cell>
          <cell r="AA579">
            <v>52078</v>
          </cell>
          <cell r="AB579">
            <v>48795</v>
          </cell>
          <cell r="AC579">
            <v>46088</v>
          </cell>
          <cell r="AD579">
            <v>28848</v>
          </cell>
        </row>
        <row r="580">
          <cell r="C580">
            <v>38776</v>
          </cell>
          <cell r="D580">
            <v>25485</v>
          </cell>
          <cell r="E580">
            <v>47403</v>
          </cell>
          <cell r="F580">
            <v>53539</v>
          </cell>
          <cell r="G580">
            <v>56183</v>
          </cell>
          <cell r="H580">
            <v>54683</v>
          </cell>
          <cell r="I580">
            <v>59130</v>
          </cell>
          <cell r="J580">
            <v>52116</v>
          </cell>
          <cell r="K580">
            <v>48831</v>
          </cell>
          <cell r="L580">
            <v>46122</v>
          </cell>
          <cell r="M580">
            <v>28869</v>
          </cell>
          <cell r="N580">
            <v>39235</v>
          </cell>
          <cell r="S580">
            <v>39206</v>
          </cell>
          <cell r="T580">
            <v>38748</v>
          </cell>
          <cell r="U580">
            <v>25466</v>
          </cell>
          <cell r="V580">
            <v>47368</v>
          </cell>
          <cell r="W580">
            <v>53500</v>
          </cell>
          <cell r="X580">
            <v>56142</v>
          </cell>
          <cell r="Y580">
            <v>54643</v>
          </cell>
          <cell r="Z580">
            <v>59087</v>
          </cell>
          <cell r="AA580">
            <v>52078</v>
          </cell>
          <cell r="AB580">
            <v>48795</v>
          </cell>
          <cell r="AC580">
            <v>46088</v>
          </cell>
          <cell r="AD580">
            <v>28848</v>
          </cell>
        </row>
        <row r="581">
          <cell r="C581">
            <v>38776</v>
          </cell>
          <cell r="D581">
            <v>25485</v>
          </cell>
          <cell r="E581">
            <v>47403</v>
          </cell>
          <cell r="F581">
            <v>53539</v>
          </cell>
          <cell r="G581">
            <v>56183</v>
          </cell>
          <cell r="H581">
            <v>54683</v>
          </cell>
          <cell r="I581">
            <v>59130</v>
          </cell>
          <cell r="J581">
            <v>52116</v>
          </cell>
          <cell r="K581">
            <v>48831</v>
          </cell>
          <cell r="L581">
            <v>46122</v>
          </cell>
          <cell r="M581">
            <v>28869</v>
          </cell>
          <cell r="N581">
            <v>39235</v>
          </cell>
          <cell r="S581">
            <v>39206</v>
          </cell>
          <cell r="T581">
            <v>38748</v>
          </cell>
          <cell r="U581">
            <v>25466</v>
          </cell>
          <cell r="V581">
            <v>47368</v>
          </cell>
          <cell r="W581">
            <v>53500</v>
          </cell>
          <cell r="X581">
            <v>56142</v>
          </cell>
          <cell r="Y581">
            <v>54643</v>
          </cell>
          <cell r="Z581">
            <v>59087</v>
          </cell>
          <cell r="AA581">
            <v>52078</v>
          </cell>
          <cell r="AB581">
            <v>48795</v>
          </cell>
          <cell r="AC581">
            <v>46088</v>
          </cell>
          <cell r="AD581">
            <v>28848</v>
          </cell>
        </row>
        <row r="582">
          <cell r="C582">
            <v>38776</v>
          </cell>
          <cell r="D582">
            <v>25485</v>
          </cell>
          <cell r="E582">
            <v>47403</v>
          </cell>
          <cell r="F582">
            <v>53539</v>
          </cell>
          <cell r="G582">
            <v>56183</v>
          </cell>
          <cell r="H582">
            <v>54683</v>
          </cell>
          <cell r="I582">
            <v>59130</v>
          </cell>
          <cell r="J582">
            <v>52116</v>
          </cell>
          <cell r="K582">
            <v>48831</v>
          </cell>
          <cell r="L582">
            <v>46122</v>
          </cell>
          <cell r="M582">
            <v>28869</v>
          </cell>
          <cell r="N582">
            <v>39235</v>
          </cell>
          <cell r="S582">
            <v>39206</v>
          </cell>
          <cell r="T582">
            <v>38748</v>
          </cell>
          <cell r="U582">
            <v>25466</v>
          </cell>
          <cell r="V582">
            <v>47368</v>
          </cell>
          <cell r="W582">
            <v>53500</v>
          </cell>
          <cell r="X582">
            <v>56142</v>
          </cell>
          <cell r="Y582">
            <v>54643</v>
          </cell>
          <cell r="Z582">
            <v>59087</v>
          </cell>
          <cell r="AA582">
            <v>52078</v>
          </cell>
          <cell r="AB582">
            <v>48795</v>
          </cell>
          <cell r="AC582">
            <v>46088</v>
          </cell>
          <cell r="AD582">
            <v>28848</v>
          </cell>
        </row>
        <row r="583">
          <cell r="C583">
            <v>38776</v>
          </cell>
          <cell r="D583">
            <v>25485</v>
          </cell>
          <cell r="E583">
            <v>47403</v>
          </cell>
          <cell r="F583">
            <v>53539</v>
          </cell>
          <cell r="G583">
            <v>56183</v>
          </cell>
          <cell r="H583">
            <v>54683</v>
          </cell>
          <cell r="I583">
            <v>59130</v>
          </cell>
          <cell r="J583">
            <v>52116</v>
          </cell>
          <cell r="K583">
            <v>48831</v>
          </cell>
          <cell r="L583">
            <v>46122</v>
          </cell>
          <cell r="M583">
            <v>28869</v>
          </cell>
          <cell r="N583">
            <v>39235</v>
          </cell>
          <cell r="S583">
            <v>39206</v>
          </cell>
          <cell r="T583">
            <v>38748</v>
          </cell>
          <cell r="U583">
            <v>25466</v>
          </cell>
          <cell r="V583">
            <v>47368</v>
          </cell>
          <cell r="W583">
            <v>53500</v>
          </cell>
          <cell r="X583">
            <v>56142</v>
          </cell>
          <cell r="Y583">
            <v>54643</v>
          </cell>
          <cell r="Z583">
            <v>59087</v>
          </cell>
          <cell r="AA583">
            <v>52078</v>
          </cell>
          <cell r="AB583">
            <v>48795</v>
          </cell>
          <cell r="AC583">
            <v>46088</v>
          </cell>
          <cell r="AD583">
            <v>28848</v>
          </cell>
        </row>
        <row r="584">
          <cell r="C584">
            <v>38776</v>
          </cell>
          <cell r="D584">
            <v>25485</v>
          </cell>
          <cell r="E584">
            <v>47403</v>
          </cell>
          <cell r="F584">
            <v>53539</v>
          </cell>
          <cell r="G584">
            <v>56183</v>
          </cell>
          <cell r="H584">
            <v>54683</v>
          </cell>
          <cell r="I584">
            <v>59130</v>
          </cell>
          <cell r="J584">
            <v>52116</v>
          </cell>
          <cell r="K584">
            <v>48831</v>
          </cell>
          <cell r="L584">
            <v>46122</v>
          </cell>
          <cell r="M584">
            <v>28869</v>
          </cell>
          <cell r="N584">
            <v>39235</v>
          </cell>
          <cell r="S584">
            <v>39206</v>
          </cell>
          <cell r="T584">
            <v>38748</v>
          </cell>
          <cell r="U584">
            <v>25466</v>
          </cell>
          <cell r="V584">
            <v>47368</v>
          </cell>
          <cell r="W584">
            <v>53500</v>
          </cell>
          <cell r="X584">
            <v>56142</v>
          </cell>
          <cell r="Y584">
            <v>54643</v>
          </cell>
          <cell r="Z584">
            <v>59087</v>
          </cell>
          <cell r="AA584">
            <v>52078</v>
          </cell>
          <cell r="AB584">
            <v>48795</v>
          </cell>
          <cell r="AC584">
            <v>46088</v>
          </cell>
          <cell r="AD584">
            <v>28848</v>
          </cell>
        </row>
        <row r="585">
          <cell r="C585">
            <v>38776</v>
          </cell>
          <cell r="D585">
            <v>25485</v>
          </cell>
          <cell r="E585">
            <v>47403</v>
          </cell>
          <cell r="F585">
            <v>53539</v>
          </cell>
          <cell r="G585">
            <v>56183</v>
          </cell>
          <cell r="H585">
            <v>54683</v>
          </cell>
          <cell r="I585">
            <v>59130</v>
          </cell>
          <cell r="J585">
            <v>52116</v>
          </cell>
          <cell r="K585">
            <v>48831</v>
          </cell>
          <cell r="L585">
            <v>46122</v>
          </cell>
          <cell r="M585">
            <v>28869</v>
          </cell>
          <cell r="N585">
            <v>39235</v>
          </cell>
          <cell r="S585">
            <v>39206</v>
          </cell>
          <cell r="T585">
            <v>38748</v>
          </cell>
          <cell r="U585">
            <v>25466</v>
          </cell>
          <cell r="V585">
            <v>47368</v>
          </cell>
          <cell r="W585">
            <v>53500</v>
          </cell>
          <cell r="X585">
            <v>56142</v>
          </cell>
          <cell r="Y585">
            <v>54643</v>
          </cell>
          <cell r="Z585">
            <v>59087</v>
          </cell>
          <cell r="AA585">
            <v>52078</v>
          </cell>
          <cell r="AB585">
            <v>48795</v>
          </cell>
          <cell r="AC585">
            <v>46088</v>
          </cell>
          <cell r="AD585">
            <v>28848</v>
          </cell>
        </row>
        <row r="586">
          <cell r="C586">
            <v>38776</v>
          </cell>
          <cell r="D586">
            <v>25485</v>
          </cell>
          <cell r="E586">
            <v>47403</v>
          </cell>
          <cell r="F586">
            <v>53539</v>
          </cell>
          <cell r="G586">
            <v>56183</v>
          </cell>
          <cell r="H586">
            <v>54683</v>
          </cell>
          <cell r="I586">
            <v>59130</v>
          </cell>
          <cell r="J586">
            <v>52116</v>
          </cell>
          <cell r="K586">
            <v>48831</v>
          </cell>
          <cell r="L586">
            <v>46122</v>
          </cell>
          <cell r="M586">
            <v>28869</v>
          </cell>
          <cell r="N586">
            <v>39235</v>
          </cell>
          <cell r="S586">
            <v>39206</v>
          </cell>
          <cell r="T586">
            <v>38748</v>
          </cell>
          <cell r="U586">
            <v>25466</v>
          </cell>
          <cell r="V586">
            <v>47368</v>
          </cell>
          <cell r="W586">
            <v>53500</v>
          </cell>
          <cell r="X586">
            <v>56142</v>
          </cell>
          <cell r="Y586">
            <v>54643</v>
          </cell>
          <cell r="Z586">
            <v>59087</v>
          </cell>
          <cell r="AA586">
            <v>52078</v>
          </cell>
          <cell r="AB586">
            <v>48795</v>
          </cell>
          <cell r="AC586">
            <v>46088</v>
          </cell>
          <cell r="AD586">
            <v>28848</v>
          </cell>
        </row>
        <row r="587">
          <cell r="C587">
            <v>38776</v>
          </cell>
          <cell r="D587">
            <v>25485</v>
          </cell>
          <cell r="E587">
            <v>47403</v>
          </cell>
          <cell r="F587">
            <v>53539</v>
          </cell>
          <cell r="G587">
            <v>56183</v>
          </cell>
          <cell r="H587">
            <v>54683</v>
          </cell>
          <cell r="I587">
            <v>59130</v>
          </cell>
          <cell r="J587">
            <v>52116</v>
          </cell>
          <cell r="K587">
            <v>48831</v>
          </cell>
          <cell r="L587">
            <v>46122</v>
          </cell>
          <cell r="M587">
            <v>28869</v>
          </cell>
          <cell r="N587">
            <v>39235</v>
          </cell>
          <cell r="S587">
            <v>39206</v>
          </cell>
          <cell r="T587">
            <v>38748</v>
          </cell>
          <cell r="U587">
            <v>25466</v>
          </cell>
          <cell r="V587">
            <v>47368</v>
          </cell>
          <cell r="W587">
            <v>53500</v>
          </cell>
          <cell r="X587">
            <v>56142</v>
          </cell>
          <cell r="Y587">
            <v>54643</v>
          </cell>
          <cell r="Z587">
            <v>59087</v>
          </cell>
          <cell r="AA587">
            <v>52078</v>
          </cell>
          <cell r="AB587">
            <v>48795</v>
          </cell>
          <cell r="AC587">
            <v>46088</v>
          </cell>
          <cell r="AD587">
            <v>28848</v>
          </cell>
        </row>
        <row r="588">
          <cell r="C588">
            <v>38776</v>
          </cell>
          <cell r="D588">
            <v>25485</v>
          </cell>
          <cell r="E588">
            <v>47403</v>
          </cell>
          <cell r="F588">
            <v>53539</v>
          </cell>
          <cell r="G588">
            <v>56183</v>
          </cell>
          <cell r="H588">
            <v>54683</v>
          </cell>
          <cell r="I588">
            <v>59130</v>
          </cell>
          <cell r="J588">
            <v>52116</v>
          </cell>
          <cell r="K588">
            <v>48831</v>
          </cell>
          <cell r="L588">
            <v>46122</v>
          </cell>
          <cell r="M588">
            <v>28869</v>
          </cell>
          <cell r="N588">
            <v>39235</v>
          </cell>
          <cell r="S588">
            <v>39206</v>
          </cell>
          <cell r="T588">
            <v>38748</v>
          </cell>
          <cell r="U588">
            <v>25466</v>
          </cell>
          <cell r="V588">
            <v>47368</v>
          </cell>
          <cell r="W588">
            <v>53500</v>
          </cell>
          <cell r="X588">
            <v>56142</v>
          </cell>
          <cell r="Y588">
            <v>54643</v>
          </cell>
          <cell r="Z588">
            <v>59087</v>
          </cell>
          <cell r="AA588">
            <v>52078</v>
          </cell>
          <cell r="AB588">
            <v>48795</v>
          </cell>
          <cell r="AC588">
            <v>46088</v>
          </cell>
          <cell r="AD588">
            <v>28848</v>
          </cell>
        </row>
        <row r="589">
          <cell r="C589">
            <v>38776</v>
          </cell>
          <cell r="D589">
            <v>25485</v>
          </cell>
          <cell r="E589">
            <v>47403</v>
          </cell>
          <cell r="F589">
            <v>53539</v>
          </cell>
          <cell r="G589">
            <v>56183</v>
          </cell>
          <cell r="H589">
            <v>54683</v>
          </cell>
          <cell r="I589">
            <v>59130</v>
          </cell>
          <cell r="J589">
            <v>52116</v>
          </cell>
          <cell r="K589">
            <v>48831</v>
          </cell>
          <cell r="L589">
            <v>46122</v>
          </cell>
          <cell r="M589">
            <v>28869</v>
          </cell>
          <cell r="N589">
            <v>39235</v>
          </cell>
          <cell r="S589">
            <v>39206</v>
          </cell>
          <cell r="T589">
            <v>38748</v>
          </cell>
          <cell r="U589">
            <v>25466</v>
          </cell>
          <cell r="V589">
            <v>47368</v>
          </cell>
          <cell r="W589">
            <v>53500</v>
          </cell>
          <cell r="X589">
            <v>56142</v>
          </cell>
          <cell r="Y589">
            <v>54643</v>
          </cell>
          <cell r="Z589">
            <v>59087</v>
          </cell>
          <cell r="AA589">
            <v>52078</v>
          </cell>
          <cell r="AB589">
            <v>48795</v>
          </cell>
          <cell r="AC589">
            <v>46088</v>
          </cell>
          <cell r="AD589">
            <v>28848</v>
          </cell>
        </row>
        <row r="590">
          <cell r="S590">
            <v>39206</v>
          </cell>
        </row>
        <row r="605">
          <cell r="H605">
            <v>36456</v>
          </cell>
          <cell r="I605">
            <v>39420</v>
          </cell>
          <cell r="J605">
            <v>34743</v>
          </cell>
          <cell r="K605">
            <v>32554</v>
          </cell>
          <cell r="L605">
            <v>30747</v>
          </cell>
          <cell r="M605">
            <v>19246</v>
          </cell>
          <cell r="N605">
            <v>26156</v>
          </cell>
          <cell r="Y605">
            <v>36429</v>
          </cell>
          <cell r="Z605">
            <v>39391</v>
          </cell>
          <cell r="AA605">
            <v>34718</v>
          </cell>
          <cell r="AB605">
            <v>32530</v>
          </cell>
          <cell r="AC605">
            <v>30725</v>
          </cell>
          <cell r="AD605">
            <v>19232</v>
          </cell>
        </row>
        <row r="606">
          <cell r="C606">
            <v>25851</v>
          </cell>
          <cell r="D606">
            <v>16404</v>
          </cell>
          <cell r="E606">
            <v>31602</v>
          </cell>
          <cell r="F606">
            <v>35692</v>
          </cell>
          <cell r="G606">
            <v>37455</v>
          </cell>
          <cell r="H606">
            <v>36456</v>
          </cell>
          <cell r="I606">
            <v>39420</v>
          </cell>
          <cell r="J606">
            <v>34743</v>
          </cell>
          <cell r="K606">
            <v>32554</v>
          </cell>
          <cell r="L606">
            <v>30747</v>
          </cell>
          <cell r="M606">
            <v>19246</v>
          </cell>
          <cell r="N606">
            <v>26156</v>
          </cell>
          <cell r="S606">
            <v>26137</v>
          </cell>
          <cell r="T606">
            <v>25832</v>
          </cell>
          <cell r="U606">
            <v>16392</v>
          </cell>
          <cell r="V606">
            <v>31579</v>
          </cell>
          <cell r="W606">
            <v>35666</v>
          </cell>
          <cell r="X606">
            <v>37428</v>
          </cell>
          <cell r="Y606">
            <v>36429</v>
          </cell>
          <cell r="Z606">
            <v>39391</v>
          </cell>
          <cell r="AA606">
            <v>34718</v>
          </cell>
          <cell r="AB606">
            <v>32530</v>
          </cell>
          <cell r="AC606">
            <v>30725</v>
          </cell>
          <cell r="AD606">
            <v>19232</v>
          </cell>
        </row>
        <row r="607">
          <cell r="C607">
            <v>25851</v>
          </cell>
          <cell r="D607">
            <v>16404</v>
          </cell>
          <cell r="E607">
            <v>31602</v>
          </cell>
          <cell r="F607">
            <v>35692</v>
          </cell>
          <cell r="G607">
            <v>37455</v>
          </cell>
          <cell r="H607">
            <v>36456</v>
          </cell>
          <cell r="I607">
            <v>39420</v>
          </cell>
          <cell r="J607">
            <v>34743</v>
          </cell>
          <cell r="K607">
            <v>32554</v>
          </cell>
          <cell r="L607">
            <v>30747</v>
          </cell>
          <cell r="M607">
            <v>19246</v>
          </cell>
          <cell r="N607">
            <v>26156</v>
          </cell>
          <cell r="S607">
            <v>26137</v>
          </cell>
          <cell r="T607">
            <v>25832</v>
          </cell>
          <cell r="U607">
            <v>16392</v>
          </cell>
          <cell r="V607">
            <v>31579</v>
          </cell>
          <cell r="W607">
            <v>35666</v>
          </cell>
          <cell r="X607">
            <v>37428</v>
          </cell>
          <cell r="Y607">
            <v>36429</v>
          </cell>
          <cell r="Z607">
            <v>39391</v>
          </cell>
          <cell r="AA607">
            <v>34718</v>
          </cell>
          <cell r="AB607">
            <v>32530</v>
          </cell>
          <cell r="AC607">
            <v>30725</v>
          </cell>
          <cell r="AD607">
            <v>19232</v>
          </cell>
        </row>
        <row r="608">
          <cell r="C608">
            <v>32314</v>
          </cell>
          <cell r="D608">
            <v>20505</v>
          </cell>
          <cell r="E608">
            <v>39502</v>
          </cell>
          <cell r="F608">
            <v>44616</v>
          </cell>
          <cell r="G608">
            <v>46819</v>
          </cell>
          <cell r="H608">
            <v>91138</v>
          </cell>
          <cell r="I608">
            <v>98550</v>
          </cell>
          <cell r="J608">
            <v>86859</v>
          </cell>
          <cell r="K608">
            <v>81383</v>
          </cell>
          <cell r="L608">
            <v>76870</v>
          </cell>
          <cell r="M608">
            <v>48116</v>
          </cell>
          <cell r="N608">
            <v>65391</v>
          </cell>
          <cell r="S608">
            <v>26137</v>
          </cell>
          <cell r="T608">
            <v>32290</v>
          </cell>
          <cell r="U608">
            <v>20490</v>
          </cell>
          <cell r="V608">
            <v>39473</v>
          </cell>
          <cell r="W608">
            <v>44583</v>
          </cell>
          <cell r="X608">
            <v>46785</v>
          </cell>
          <cell r="Y608">
            <v>91072</v>
          </cell>
          <cell r="Z608">
            <v>98478</v>
          </cell>
          <cell r="AA608">
            <v>86796</v>
          </cell>
          <cell r="AB608">
            <v>81324</v>
          </cell>
          <cell r="AC608">
            <v>76814</v>
          </cell>
          <cell r="AD608">
            <v>48081</v>
          </cell>
        </row>
        <row r="609">
          <cell r="C609">
            <v>64626</v>
          </cell>
          <cell r="D609">
            <v>42475</v>
          </cell>
          <cell r="E609">
            <v>79005</v>
          </cell>
          <cell r="F609">
            <v>89231</v>
          </cell>
          <cell r="G609">
            <v>93639</v>
          </cell>
          <cell r="H609">
            <v>91138</v>
          </cell>
          <cell r="I609">
            <v>98550</v>
          </cell>
          <cell r="J609">
            <v>86859</v>
          </cell>
          <cell r="K609">
            <v>81383</v>
          </cell>
          <cell r="L609">
            <v>76870</v>
          </cell>
          <cell r="M609">
            <v>48116</v>
          </cell>
          <cell r="N609">
            <v>65391</v>
          </cell>
          <cell r="S609">
            <v>65343</v>
          </cell>
          <cell r="T609">
            <v>64579</v>
          </cell>
          <cell r="U609">
            <v>42444</v>
          </cell>
          <cell r="V609">
            <v>78947</v>
          </cell>
          <cell r="W609">
            <v>89166</v>
          </cell>
          <cell r="X609">
            <v>93571</v>
          </cell>
          <cell r="Y609">
            <v>91072</v>
          </cell>
          <cell r="Z609">
            <v>98478</v>
          </cell>
          <cell r="AA609">
            <v>86796</v>
          </cell>
          <cell r="AB609">
            <v>81324</v>
          </cell>
          <cell r="AC609">
            <v>76814</v>
          </cell>
          <cell r="AD609">
            <v>48081</v>
          </cell>
        </row>
        <row r="610">
          <cell r="C610">
            <v>64626</v>
          </cell>
          <cell r="D610">
            <v>41010</v>
          </cell>
          <cell r="E610">
            <v>79005</v>
          </cell>
          <cell r="F610">
            <v>89231</v>
          </cell>
          <cell r="G610">
            <v>93639</v>
          </cell>
          <cell r="H610">
            <v>91138</v>
          </cell>
          <cell r="I610">
            <v>98550</v>
          </cell>
          <cell r="J610">
            <v>86859</v>
          </cell>
          <cell r="K610">
            <v>81383</v>
          </cell>
          <cell r="L610">
            <v>76870</v>
          </cell>
          <cell r="M610">
            <v>48116</v>
          </cell>
          <cell r="N610">
            <v>65391</v>
          </cell>
          <cell r="S610">
            <v>65343</v>
          </cell>
          <cell r="T610">
            <v>64579</v>
          </cell>
          <cell r="U610">
            <v>40980</v>
          </cell>
          <cell r="V610">
            <v>78947</v>
          </cell>
          <cell r="W610">
            <v>89166</v>
          </cell>
          <cell r="X610">
            <v>93571</v>
          </cell>
          <cell r="Y610">
            <v>91072</v>
          </cell>
          <cell r="Z610">
            <v>98478</v>
          </cell>
          <cell r="AA610">
            <v>86796</v>
          </cell>
          <cell r="AB610">
            <v>81324</v>
          </cell>
          <cell r="AC610">
            <v>76814</v>
          </cell>
          <cell r="AD610">
            <v>48081</v>
          </cell>
        </row>
        <row r="611">
          <cell r="C611">
            <v>64626</v>
          </cell>
          <cell r="D611">
            <v>41010</v>
          </cell>
          <cell r="E611">
            <v>79005</v>
          </cell>
          <cell r="F611">
            <v>89231</v>
          </cell>
          <cell r="G611">
            <v>93639</v>
          </cell>
          <cell r="H611">
            <v>91138</v>
          </cell>
          <cell r="I611">
            <v>98550</v>
          </cell>
          <cell r="J611">
            <v>86859</v>
          </cell>
          <cell r="K611">
            <v>81383</v>
          </cell>
          <cell r="L611">
            <v>76870</v>
          </cell>
          <cell r="M611">
            <v>48116</v>
          </cell>
          <cell r="N611">
            <v>65391</v>
          </cell>
          <cell r="S611">
            <v>65343</v>
          </cell>
          <cell r="T611">
            <v>64579</v>
          </cell>
          <cell r="U611">
            <v>40980</v>
          </cell>
          <cell r="V611">
            <v>78947</v>
          </cell>
          <cell r="W611">
            <v>89166</v>
          </cell>
          <cell r="X611">
            <v>93571</v>
          </cell>
          <cell r="Y611">
            <v>91072</v>
          </cell>
          <cell r="Z611">
            <v>98478</v>
          </cell>
          <cell r="AA611">
            <v>86796</v>
          </cell>
          <cell r="AB611">
            <v>81324</v>
          </cell>
          <cell r="AC611">
            <v>76814</v>
          </cell>
          <cell r="AD611">
            <v>48081</v>
          </cell>
        </row>
        <row r="612">
          <cell r="C612">
            <v>25851</v>
          </cell>
          <cell r="D612">
            <v>16404</v>
          </cell>
          <cell r="E612">
            <v>31602</v>
          </cell>
          <cell r="F612">
            <v>35692</v>
          </cell>
          <cell r="G612">
            <v>37455</v>
          </cell>
          <cell r="H612">
            <v>36456</v>
          </cell>
          <cell r="I612">
            <v>39420</v>
          </cell>
          <cell r="J612">
            <v>34743</v>
          </cell>
          <cell r="K612">
            <v>32554</v>
          </cell>
          <cell r="L612">
            <v>30747</v>
          </cell>
          <cell r="M612">
            <v>19246</v>
          </cell>
          <cell r="N612">
            <v>26156</v>
          </cell>
          <cell r="S612">
            <v>65343</v>
          </cell>
          <cell r="T612">
            <v>25832</v>
          </cell>
          <cell r="U612">
            <v>16392</v>
          </cell>
          <cell r="V612">
            <v>31579</v>
          </cell>
          <cell r="W612">
            <v>35666</v>
          </cell>
          <cell r="X612">
            <v>37428</v>
          </cell>
          <cell r="Y612">
            <v>36429</v>
          </cell>
          <cell r="Z612">
            <v>39391</v>
          </cell>
          <cell r="AA612">
            <v>34718</v>
          </cell>
          <cell r="AB612">
            <v>32530</v>
          </cell>
          <cell r="AC612">
            <v>30725</v>
          </cell>
          <cell r="AD612">
            <v>19232</v>
          </cell>
        </row>
        <row r="613">
          <cell r="C613">
            <v>25851</v>
          </cell>
          <cell r="D613">
            <v>16990</v>
          </cell>
          <cell r="E613">
            <v>31602</v>
          </cell>
          <cell r="F613">
            <v>35692</v>
          </cell>
          <cell r="G613">
            <v>37455</v>
          </cell>
          <cell r="H613">
            <v>36456</v>
          </cell>
          <cell r="I613">
            <v>39420</v>
          </cell>
          <cell r="J613">
            <v>34743</v>
          </cell>
          <cell r="K613">
            <v>32554</v>
          </cell>
          <cell r="L613">
            <v>30747</v>
          </cell>
          <cell r="M613">
            <v>19246</v>
          </cell>
          <cell r="N613">
            <v>26156</v>
          </cell>
          <cell r="S613">
            <v>26137</v>
          </cell>
          <cell r="T613">
            <v>25832</v>
          </cell>
          <cell r="U613">
            <v>16978</v>
          </cell>
          <cell r="V613">
            <v>31579</v>
          </cell>
          <cell r="W613">
            <v>35666</v>
          </cell>
          <cell r="X613">
            <v>37428</v>
          </cell>
          <cell r="Y613">
            <v>36429</v>
          </cell>
          <cell r="Z613">
            <v>39391</v>
          </cell>
          <cell r="AA613">
            <v>34718</v>
          </cell>
          <cell r="AB613">
            <v>32530</v>
          </cell>
          <cell r="AC613">
            <v>30725</v>
          </cell>
          <cell r="AD613">
            <v>19232</v>
          </cell>
        </row>
        <row r="614">
          <cell r="C614">
            <v>25851</v>
          </cell>
          <cell r="D614">
            <v>16404</v>
          </cell>
          <cell r="E614">
            <v>31602</v>
          </cell>
          <cell r="F614">
            <v>35692</v>
          </cell>
          <cell r="G614">
            <v>37455</v>
          </cell>
          <cell r="H614">
            <v>36456</v>
          </cell>
          <cell r="I614">
            <v>39420</v>
          </cell>
          <cell r="J614">
            <v>34743</v>
          </cell>
          <cell r="K614">
            <v>32554</v>
          </cell>
          <cell r="L614">
            <v>30747</v>
          </cell>
          <cell r="M614">
            <v>19246</v>
          </cell>
          <cell r="N614">
            <v>26156</v>
          </cell>
          <cell r="S614">
            <v>26137</v>
          </cell>
          <cell r="T614">
            <v>25832</v>
          </cell>
          <cell r="U614">
            <v>16392</v>
          </cell>
          <cell r="V614">
            <v>31579</v>
          </cell>
          <cell r="W614">
            <v>35666</v>
          </cell>
          <cell r="X614">
            <v>37428</v>
          </cell>
          <cell r="Y614">
            <v>36429</v>
          </cell>
          <cell r="Z614">
            <v>39391</v>
          </cell>
          <cell r="AA614">
            <v>34718</v>
          </cell>
          <cell r="AB614">
            <v>32530</v>
          </cell>
          <cell r="AC614">
            <v>30725</v>
          </cell>
          <cell r="AD614">
            <v>19232</v>
          </cell>
        </row>
        <row r="615">
          <cell r="C615">
            <v>25851</v>
          </cell>
          <cell r="D615">
            <v>16404</v>
          </cell>
          <cell r="E615">
            <v>31602</v>
          </cell>
          <cell r="F615">
            <v>35692</v>
          </cell>
          <cell r="G615">
            <v>37455</v>
          </cell>
          <cell r="H615">
            <v>36456</v>
          </cell>
          <cell r="I615">
            <v>39420</v>
          </cell>
          <cell r="J615">
            <v>34743</v>
          </cell>
          <cell r="K615">
            <v>32554</v>
          </cell>
          <cell r="L615">
            <v>30747</v>
          </cell>
          <cell r="M615">
            <v>19246</v>
          </cell>
          <cell r="N615">
            <v>26156</v>
          </cell>
          <cell r="S615">
            <v>26137</v>
          </cell>
          <cell r="T615">
            <v>25832</v>
          </cell>
          <cell r="U615">
            <v>16392</v>
          </cell>
          <cell r="V615">
            <v>31579</v>
          </cell>
          <cell r="W615">
            <v>35666</v>
          </cell>
          <cell r="X615">
            <v>37428</v>
          </cell>
          <cell r="Y615">
            <v>36429</v>
          </cell>
          <cell r="Z615">
            <v>39391</v>
          </cell>
          <cell r="AA615">
            <v>34718</v>
          </cell>
          <cell r="AB615">
            <v>32530</v>
          </cell>
          <cell r="AC615">
            <v>30725</v>
          </cell>
          <cell r="AD615">
            <v>19232</v>
          </cell>
        </row>
        <row r="616">
          <cell r="C616">
            <v>25851</v>
          </cell>
          <cell r="D616">
            <v>16404</v>
          </cell>
          <cell r="E616">
            <v>31602</v>
          </cell>
          <cell r="F616">
            <v>35692</v>
          </cell>
          <cell r="G616">
            <v>37455</v>
          </cell>
          <cell r="H616">
            <v>36456</v>
          </cell>
          <cell r="I616">
            <v>39420</v>
          </cell>
          <cell r="J616">
            <v>34743</v>
          </cell>
          <cell r="K616">
            <v>32554</v>
          </cell>
          <cell r="L616">
            <v>30747</v>
          </cell>
          <cell r="M616">
            <v>19246</v>
          </cell>
          <cell r="N616">
            <v>26156</v>
          </cell>
          <cell r="S616">
            <v>26137</v>
          </cell>
          <cell r="T616">
            <v>25832</v>
          </cell>
          <cell r="U616">
            <v>16392</v>
          </cell>
          <cell r="V616">
            <v>31579</v>
          </cell>
          <cell r="W616">
            <v>35666</v>
          </cell>
          <cell r="X616">
            <v>37428</v>
          </cell>
          <cell r="Y616">
            <v>36429</v>
          </cell>
          <cell r="Z616">
            <v>39391</v>
          </cell>
          <cell r="AA616">
            <v>34718</v>
          </cell>
          <cell r="AB616">
            <v>32530</v>
          </cell>
          <cell r="AC616">
            <v>30725</v>
          </cell>
          <cell r="AD616">
            <v>19232</v>
          </cell>
        </row>
        <row r="617">
          <cell r="C617">
            <v>25851</v>
          </cell>
          <cell r="D617">
            <v>16990</v>
          </cell>
          <cell r="E617">
            <v>31602</v>
          </cell>
          <cell r="F617">
            <v>35692</v>
          </cell>
          <cell r="G617">
            <v>37455</v>
          </cell>
          <cell r="H617">
            <v>36456</v>
          </cell>
          <cell r="I617">
            <v>39420</v>
          </cell>
          <cell r="J617">
            <v>34743</v>
          </cell>
          <cell r="K617">
            <v>32554</v>
          </cell>
          <cell r="L617">
            <v>30747</v>
          </cell>
          <cell r="M617">
            <v>19246</v>
          </cell>
          <cell r="N617">
            <v>26156</v>
          </cell>
          <cell r="S617">
            <v>26137</v>
          </cell>
          <cell r="T617">
            <v>25832</v>
          </cell>
          <cell r="U617">
            <v>16978</v>
          </cell>
          <cell r="V617">
            <v>31579</v>
          </cell>
          <cell r="W617">
            <v>35666</v>
          </cell>
          <cell r="X617">
            <v>37428</v>
          </cell>
          <cell r="Y617">
            <v>36429</v>
          </cell>
          <cell r="Z617">
            <v>39391</v>
          </cell>
          <cell r="AA617">
            <v>34718</v>
          </cell>
          <cell r="AB617">
            <v>32530</v>
          </cell>
          <cell r="AC617">
            <v>30725</v>
          </cell>
          <cell r="AD617">
            <v>19232</v>
          </cell>
        </row>
        <row r="618">
          <cell r="C618">
            <v>25851</v>
          </cell>
          <cell r="D618">
            <v>16404</v>
          </cell>
          <cell r="E618">
            <v>31602</v>
          </cell>
          <cell r="F618">
            <v>35692</v>
          </cell>
          <cell r="G618">
            <v>37455</v>
          </cell>
          <cell r="H618">
            <v>36456</v>
          </cell>
          <cell r="I618">
            <v>39420</v>
          </cell>
          <cell r="J618">
            <v>34743</v>
          </cell>
          <cell r="K618">
            <v>32554</v>
          </cell>
          <cell r="L618">
            <v>30747</v>
          </cell>
          <cell r="M618">
            <v>19246</v>
          </cell>
          <cell r="N618">
            <v>26156</v>
          </cell>
          <cell r="S618">
            <v>26137</v>
          </cell>
          <cell r="T618">
            <v>25832</v>
          </cell>
          <cell r="U618">
            <v>16392</v>
          </cell>
          <cell r="V618">
            <v>31579</v>
          </cell>
          <cell r="W618">
            <v>35666</v>
          </cell>
          <cell r="X618">
            <v>37428</v>
          </cell>
          <cell r="Y618">
            <v>36429</v>
          </cell>
          <cell r="Z618">
            <v>39391</v>
          </cell>
          <cell r="AA618">
            <v>34718</v>
          </cell>
          <cell r="AB618">
            <v>32530</v>
          </cell>
          <cell r="AC618">
            <v>30725</v>
          </cell>
          <cell r="AD618">
            <v>19232</v>
          </cell>
        </row>
        <row r="619">
          <cell r="C619">
            <v>25851</v>
          </cell>
          <cell r="D619">
            <v>16404</v>
          </cell>
          <cell r="E619">
            <v>31602</v>
          </cell>
          <cell r="F619">
            <v>35692</v>
          </cell>
          <cell r="G619">
            <v>37455</v>
          </cell>
          <cell r="H619">
            <v>36456</v>
          </cell>
          <cell r="I619">
            <v>39420</v>
          </cell>
          <cell r="J619">
            <v>34743</v>
          </cell>
          <cell r="K619">
            <v>32554</v>
          </cell>
          <cell r="L619">
            <v>30747</v>
          </cell>
          <cell r="M619">
            <v>19246</v>
          </cell>
          <cell r="N619">
            <v>26156</v>
          </cell>
          <cell r="S619">
            <v>26137</v>
          </cell>
          <cell r="T619">
            <v>25832</v>
          </cell>
          <cell r="U619">
            <v>16392</v>
          </cell>
          <cell r="V619">
            <v>31579</v>
          </cell>
          <cell r="W619">
            <v>35666</v>
          </cell>
          <cell r="X619">
            <v>37428</v>
          </cell>
          <cell r="Y619">
            <v>36429</v>
          </cell>
          <cell r="Z619">
            <v>39391</v>
          </cell>
          <cell r="AA619">
            <v>34718</v>
          </cell>
          <cell r="AB619">
            <v>32530</v>
          </cell>
          <cell r="AC619">
            <v>30725</v>
          </cell>
          <cell r="AD619">
            <v>19232</v>
          </cell>
        </row>
        <row r="620">
          <cell r="C620">
            <v>25851</v>
          </cell>
          <cell r="D620">
            <v>16404</v>
          </cell>
          <cell r="E620">
            <v>31602</v>
          </cell>
          <cell r="F620">
            <v>35692</v>
          </cell>
          <cell r="G620">
            <v>37455</v>
          </cell>
          <cell r="H620">
            <v>36456</v>
          </cell>
          <cell r="I620">
            <v>39420</v>
          </cell>
          <cell r="J620">
            <v>34743</v>
          </cell>
          <cell r="K620">
            <v>32554</v>
          </cell>
          <cell r="L620">
            <v>30747</v>
          </cell>
          <cell r="M620">
            <v>19246</v>
          </cell>
          <cell r="N620">
            <v>26156</v>
          </cell>
          <cell r="S620">
            <v>26137</v>
          </cell>
          <cell r="T620">
            <v>25832</v>
          </cell>
          <cell r="U620">
            <v>16392</v>
          </cell>
          <cell r="V620">
            <v>31579</v>
          </cell>
          <cell r="W620">
            <v>35666</v>
          </cell>
          <cell r="X620">
            <v>37428</v>
          </cell>
          <cell r="Y620">
            <v>36429</v>
          </cell>
          <cell r="Z620">
            <v>39391</v>
          </cell>
          <cell r="AA620">
            <v>34718</v>
          </cell>
          <cell r="AB620">
            <v>32530</v>
          </cell>
          <cell r="AC620">
            <v>30725</v>
          </cell>
          <cell r="AD620">
            <v>19232</v>
          </cell>
        </row>
        <row r="621">
          <cell r="C621">
            <v>25851</v>
          </cell>
          <cell r="D621">
            <v>16990</v>
          </cell>
          <cell r="E621">
            <v>31602</v>
          </cell>
          <cell r="F621">
            <v>35692</v>
          </cell>
          <cell r="G621">
            <v>37455</v>
          </cell>
          <cell r="H621">
            <v>36456</v>
          </cell>
          <cell r="I621">
            <v>39420</v>
          </cell>
          <cell r="J621">
            <v>34743</v>
          </cell>
          <cell r="K621">
            <v>32554</v>
          </cell>
          <cell r="L621">
            <v>30747</v>
          </cell>
          <cell r="M621">
            <v>19246</v>
          </cell>
          <cell r="N621">
            <v>26156</v>
          </cell>
          <cell r="S621">
            <v>26137</v>
          </cell>
          <cell r="T621">
            <v>25832</v>
          </cell>
          <cell r="U621">
            <v>16978</v>
          </cell>
          <cell r="V621">
            <v>31579</v>
          </cell>
          <cell r="W621">
            <v>35666</v>
          </cell>
          <cell r="X621">
            <v>37428</v>
          </cell>
          <cell r="Y621">
            <v>36429</v>
          </cell>
          <cell r="Z621">
            <v>39391</v>
          </cell>
          <cell r="AA621">
            <v>34718</v>
          </cell>
          <cell r="AB621">
            <v>32530</v>
          </cell>
          <cell r="AC621">
            <v>30725</v>
          </cell>
          <cell r="AD621">
            <v>19232</v>
          </cell>
        </row>
        <row r="622">
          <cell r="C622">
            <v>25851</v>
          </cell>
          <cell r="D622">
            <v>16404</v>
          </cell>
          <cell r="E622">
            <v>31602</v>
          </cell>
          <cell r="F622">
            <v>35692</v>
          </cell>
          <cell r="G622">
            <v>37455</v>
          </cell>
          <cell r="H622">
            <v>36456</v>
          </cell>
          <cell r="I622">
            <v>39420</v>
          </cell>
          <cell r="J622">
            <v>34743</v>
          </cell>
          <cell r="K622">
            <v>32554</v>
          </cell>
          <cell r="L622">
            <v>30747</v>
          </cell>
          <cell r="M622">
            <v>19246</v>
          </cell>
          <cell r="N622">
            <v>26156</v>
          </cell>
          <cell r="S622">
            <v>26137</v>
          </cell>
          <cell r="T622">
            <v>25832</v>
          </cell>
          <cell r="U622">
            <v>16392</v>
          </cell>
          <cell r="V622">
            <v>31579</v>
          </cell>
          <cell r="W622">
            <v>35666</v>
          </cell>
          <cell r="X622">
            <v>37428</v>
          </cell>
          <cell r="Y622">
            <v>36429</v>
          </cell>
          <cell r="Z622">
            <v>39391</v>
          </cell>
          <cell r="AA622">
            <v>34718</v>
          </cell>
          <cell r="AB622">
            <v>32530</v>
          </cell>
          <cell r="AC622">
            <v>30725</v>
          </cell>
          <cell r="AD622">
            <v>19232</v>
          </cell>
        </row>
        <row r="623">
          <cell r="C623">
            <v>25851</v>
          </cell>
          <cell r="D623">
            <v>16404</v>
          </cell>
          <cell r="E623">
            <v>31602</v>
          </cell>
          <cell r="F623">
            <v>35692</v>
          </cell>
          <cell r="G623">
            <v>37455</v>
          </cell>
          <cell r="H623">
            <v>36456</v>
          </cell>
          <cell r="I623">
            <v>39420</v>
          </cell>
          <cell r="J623">
            <v>34743</v>
          </cell>
          <cell r="K623">
            <v>32554</v>
          </cell>
          <cell r="L623">
            <v>30747</v>
          </cell>
          <cell r="M623">
            <v>19246</v>
          </cell>
          <cell r="N623">
            <v>26156</v>
          </cell>
          <cell r="S623">
            <v>26137</v>
          </cell>
          <cell r="T623">
            <v>25832</v>
          </cell>
          <cell r="U623">
            <v>16392</v>
          </cell>
          <cell r="V623">
            <v>31579</v>
          </cell>
          <cell r="W623">
            <v>35666</v>
          </cell>
          <cell r="X623">
            <v>37428</v>
          </cell>
          <cell r="Y623">
            <v>36429</v>
          </cell>
          <cell r="Z623">
            <v>39391</v>
          </cell>
          <cell r="AA623">
            <v>34718</v>
          </cell>
          <cell r="AB623">
            <v>32530</v>
          </cell>
          <cell r="AC623">
            <v>30725</v>
          </cell>
          <cell r="AD623">
            <v>19232</v>
          </cell>
        </row>
        <row r="624">
          <cell r="C624">
            <v>25851</v>
          </cell>
          <cell r="D624">
            <v>16404</v>
          </cell>
          <cell r="E624">
            <v>31602</v>
          </cell>
          <cell r="F624">
            <v>35692</v>
          </cell>
          <cell r="G624">
            <v>37455</v>
          </cell>
          <cell r="H624">
            <v>36456</v>
          </cell>
          <cell r="I624">
            <v>39420</v>
          </cell>
          <cell r="J624">
            <v>34743</v>
          </cell>
          <cell r="K624">
            <v>32554</v>
          </cell>
          <cell r="L624">
            <v>30747</v>
          </cell>
          <cell r="M624">
            <v>19246</v>
          </cell>
          <cell r="N624">
            <v>26156</v>
          </cell>
          <cell r="S624">
            <v>26137</v>
          </cell>
          <cell r="T624">
            <v>25832</v>
          </cell>
          <cell r="U624">
            <v>16392</v>
          </cell>
          <cell r="V624">
            <v>31579</v>
          </cell>
          <cell r="W624">
            <v>35666</v>
          </cell>
          <cell r="X624">
            <v>37428</v>
          </cell>
          <cell r="Y624">
            <v>36429</v>
          </cell>
          <cell r="Z624">
            <v>39391</v>
          </cell>
          <cell r="AA624">
            <v>34718</v>
          </cell>
          <cell r="AB624">
            <v>32530</v>
          </cell>
          <cell r="AC624">
            <v>30725</v>
          </cell>
          <cell r="AD624">
            <v>19232</v>
          </cell>
        </row>
        <row r="625">
          <cell r="C625">
            <v>25851</v>
          </cell>
          <cell r="D625">
            <v>16990</v>
          </cell>
          <cell r="E625">
            <v>31602</v>
          </cell>
          <cell r="F625">
            <v>35692</v>
          </cell>
          <cell r="G625">
            <v>37455</v>
          </cell>
          <cell r="H625">
            <v>36456</v>
          </cell>
          <cell r="I625">
            <v>39420</v>
          </cell>
          <cell r="J625">
            <v>34743</v>
          </cell>
          <cell r="K625">
            <v>32554</v>
          </cell>
          <cell r="L625">
            <v>30747</v>
          </cell>
          <cell r="M625">
            <v>19246</v>
          </cell>
          <cell r="N625">
            <v>26156</v>
          </cell>
          <cell r="S625">
            <v>26137</v>
          </cell>
          <cell r="T625">
            <v>25832</v>
          </cell>
          <cell r="U625">
            <v>16978</v>
          </cell>
          <cell r="V625">
            <v>31579</v>
          </cell>
          <cell r="W625">
            <v>35666</v>
          </cell>
          <cell r="X625">
            <v>37428</v>
          </cell>
          <cell r="Y625">
            <v>36429</v>
          </cell>
          <cell r="Z625">
            <v>39391</v>
          </cell>
          <cell r="AA625">
            <v>34718</v>
          </cell>
          <cell r="AB625">
            <v>32530</v>
          </cell>
          <cell r="AC625">
            <v>30725</v>
          </cell>
          <cell r="AD625">
            <v>19232</v>
          </cell>
        </row>
        <row r="626">
          <cell r="C626">
            <v>25851</v>
          </cell>
          <cell r="D626">
            <v>16404</v>
          </cell>
          <cell r="E626">
            <v>31602</v>
          </cell>
          <cell r="F626">
            <v>35692</v>
          </cell>
          <cell r="G626">
            <v>37455</v>
          </cell>
          <cell r="H626">
            <v>36456</v>
          </cell>
          <cell r="I626">
            <v>39420</v>
          </cell>
          <cell r="J626">
            <v>34743</v>
          </cell>
          <cell r="K626">
            <v>32554</v>
          </cell>
          <cell r="L626">
            <v>30747</v>
          </cell>
          <cell r="M626">
            <v>19246</v>
          </cell>
          <cell r="N626">
            <v>26156</v>
          </cell>
          <cell r="S626">
            <v>26137</v>
          </cell>
          <cell r="T626">
            <v>25832</v>
          </cell>
          <cell r="U626">
            <v>16392</v>
          </cell>
          <cell r="V626">
            <v>31579</v>
          </cell>
          <cell r="W626">
            <v>35666</v>
          </cell>
          <cell r="X626">
            <v>37428</v>
          </cell>
          <cell r="Y626">
            <v>36429</v>
          </cell>
          <cell r="Z626">
            <v>39391</v>
          </cell>
          <cell r="AA626">
            <v>34718</v>
          </cell>
          <cell r="AB626">
            <v>32530</v>
          </cell>
          <cell r="AC626">
            <v>30725</v>
          </cell>
          <cell r="AD626">
            <v>19232</v>
          </cell>
        </row>
        <row r="627">
          <cell r="C627">
            <v>25851</v>
          </cell>
          <cell r="D627">
            <v>16404</v>
          </cell>
          <cell r="E627">
            <v>31602</v>
          </cell>
          <cell r="F627">
            <v>35692</v>
          </cell>
          <cell r="G627">
            <v>37455</v>
          </cell>
          <cell r="H627">
            <v>36456</v>
          </cell>
          <cell r="I627">
            <v>39420</v>
          </cell>
          <cell r="J627">
            <v>34743</v>
          </cell>
          <cell r="K627">
            <v>32554</v>
          </cell>
          <cell r="L627">
            <v>30747</v>
          </cell>
          <cell r="M627">
            <v>19246</v>
          </cell>
          <cell r="N627">
            <v>26156</v>
          </cell>
          <cell r="S627">
            <v>26137</v>
          </cell>
          <cell r="T627">
            <v>25832</v>
          </cell>
          <cell r="U627">
            <v>16392</v>
          </cell>
          <cell r="V627">
            <v>31579</v>
          </cell>
          <cell r="W627">
            <v>35666</v>
          </cell>
          <cell r="X627">
            <v>37428</v>
          </cell>
          <cell r="Y627">
            <v>36429</v>
          </cell>
          <cell r="Z627">
            <v>39391</v>
          </cell>
          <cell r="AA627">
            <v>34718</v>
          </cell>
          <cell r="AB627">
            <v>32530</v>
          </cell>
          <cell r="AC627">
            <v>30725</v>
          </cell>
          <cell r="AD627">
            <v>19232</v>
          </cell>
        </row>
        <row r="628">
          <cell r="C628">
            <v>25851</v>
          </cell>
          <cell r="D628">
            <v>16404</v>
          </cell>
          <cell r="E628">
            <v>31602</v>
          </cell>
          <cell r="F628">
            <v>35692</v>
          </cell>
          <cell r="G628">
            <v>37455</v>
          </cell>
          <cell r="H628">
            <v>36456</v>
          </cell>
          <cell r="I628">
            <v>39420</v>
          </cell>
          <cell r="J628">
            <v>34743</v>
          </cell>
          <cell r="K628">
            <v>32554</v>
          </cell>
          <cell r="L628">
            <v>30747</v>
          </cell>
          <cell r="M628">
            <v>19246</v>
          </cell>
          <cell r="N628">
            <v>26156</v>
          </cell>
          <cell r="S628">
            <v>26137</v>
          </cell>
          <cell r="T628">
            <v>25832</v>
          </cell>
          <cell r="U628">
            <v>16392</v>
          </cell>
          <cell r="V628">
            <v>31579</v>
          </cell>
          <cell r="W628">
            <v>35666</v>
          </cell>
          <cell r="X628">
            <v>37428</v>
          </cell>
          <cell r="Y628">
            <v>36429</v>
          </cell>
          <cell r="Z628">
            <v>39391</v>
          </cell>
          <cell r="AA628">
            <v>34718</v>
          </cell>
          <cell r="AB628">
            <v>32530</v>
          </cell>
          <cell r="AC628">
            <v>30725</v>
          </cell>
          <cell r="AD628">
            <v>19232</v>
          </cell>
        </row>
        <row r="629">
          <cell r="C629">
            <v>25851</v>
          </cell>
          <cell r="D629">
            <v>16990</v>
          </cell>
          <cell r="E629">
            <v>31602</v>
          </cell>
          <cell r="F629">
            <v>35692</v>
          </cell>
          <cell r="G629">
            <v>37455</v>
          </cell>
          <cell r="H629">
            <v>36456</v>
          </cell>
          <cell r="I629">
            <v>39420</v>
          </cell>
          <cell r="J629">
            <v>34743</v>
          </cell>
          <cell r="K629">
            <v>32554</v>
          </cell>
          <cell r="L629">
            <v>30747</v>
          </cell>
          <cell r="M629">
            <v>19246</v>
          </cell>
          <cell r="N629">
            <v>26156</v>
          </cell>
          <cell r="S629">
            <v>26137</v>
          </cell>
          <cell r="T629">
            <v>25832</v>
          </cell>
          <cell r="U629">
            <v>16978</v>
          </cell>
          <cell r="V629">
            <v>31579</v>
          </cell>
          <cell r="W629">
            <v>35666</v>
          </cell>
          <cell r="X629">
            <v>37428</v>
          </cell>
          <cell r="Y629">
            <v>36429</v>
          </cell>
          <cell r="Z629">
            <v>39391</v>
          </cell>
          <cell r="AA629">
            <v>34718</v>
          </cell>
          <cell r="AB629">
            <v>32530</v>
          </cell>
          <cell r="AC629">
            <v>30725</v>
          </cell>
          <cell r="AD629">
            <v>19232</v>
          </cell>
        </row>
        <row r="630">
          <cell r="S630">
            <v>26137</v>
          </cell>
        </row>
        <row r="642">
          <cell r="C642">
            <v>7777</v>
          </cell>
          <cell r="D642">
            <v>8548</v>
          </cell>
          <cell r="E642">
            <v>8458</v>
          </cell>
          <cell r="F642">
            <v>6206</v>
          </cell>
          <cell r="G642">
            <v>6501</v>
          </cell>
          <cell r="H642">
            <v>6089</v>
          </cell>
          <cell r="I642">
            <v>7237</v>
          </cell>
          <cell r="J642">
            <v>6642</v>
          </cell>
          <cell r="K642">
            <v>5505</v>
          </cell>
          <cell r="L642">
            <v>6987</v>
          </cell>
          <cell r="M642">
            <v>6381</v>
          </cell>
          <cell r="N642">
            <v>7148</v>
          </cell>
          <cell r="S642">
            <v>6270</v>
          </cell>
          <cell r="T642">
            <v>7024</v>
          </cell>
          <cell r="U642">
            <v>7642</v>
          </cell>
          <cell r="V642">
            <v>8400</v>
          </cell>
          <cell r="W642">
            <v>8311</v>
          </cell>
          <cell r="X642">
            <v>6098</v>
          </cell>
          <cell r="Y642">
            <v>6388</v>
          </cell>
          <cell r="Z642">
            <v>5984</v>
          </cell>
          <cell r="AA642">
            <v>7112</v>
          </cell>
          <cell r="AB642">
            <v>6527</v>
          </cell>
          <cell r="AC642">
            <v>5410</v>
          </cell>
          <cell r="AD642">
            <v>6866</v>
          </cell>
        </row>
        <row r="643">
          <cell r="S643">
            <v>6270</v>
          </cell>
          <cell r="T643">
            <v>7024</v>
          </cell>
        </row>
        <row r="762">
          <cell r="C762">
            <v>4030</v>
          </cell>
          <cell r="D762">
            <v>1601</v>
          </cell>
          <cell r="E762">
            <v>806</v>
          </cell>
          <cell r="F762">
            <v>1872</v>
          </cell>
          <cell r="G762">
            <v>2579</v>
          </cell>
          <cell r="H762">
            <v>3744</v>
          </cell>
          <cell r="I762">
            <v>4997</v>
          </cell>
          <cell r="J762">
            <v>5320</v>
          </cell>
          <cell r="K762">
            <v>4368</v>
          </cell>
          <cell r="L762">
            <v>3062</v>
          </cell>
          <cell r="M762">
            <v>1560</v>
          </cell>
          <cell r="N762">
            <v>3547</v>
          </cell>
          <cell r="S762">
            <v>0</v>
          </cell>
          <cell r="T762">
            <v>4027</v>
          </cell>
          <cell r="U762">
            <v>1600</v>
          </cell>
          <cell r="V762">
            <v>805</v>
          </cell>
          <cell r="W762">
            <v>1871</v>
          </cell>
          <cell r="X762">
            <v>2577</v>
          </cell>
          <cell r="Y762">
            <v>3741</v>
          </cell>
          <cell r="Z762">
            <v>4993</v>
          </cell>
          <cell r="AA762">
            <v>5316</v>
          </cell>
          <cell r="AB762">
            <v>4365</v>
          </cell>
          <cell r="AC762">
            <v>3060</v>
          </cell>
          <cell r="AD762">
            <v>1559</v>
          </cell>
        </row>
        <row r="763">
          <cell r="C763">
            <v>4030</v>
          </cell>
          <cell r="D763">
            <v>1601</v>
          </cell>
          <cell r="E763">
            <v>806</v>
          </cell>
          <cell r="F763">
            <v>1872</v>
          </cell>
          <cell r="G763">
            <v>2579</v>
          </cell>
          <cell r="H763">
            <v>3744</v>
          </cell>
          <cell r="I763">
            <v>4997</v>
          </cell>
          <cell r="J763">
            <v>5320</v>
          </cell>
          <cell r="K763">
            <v>4368</v>
          </cell>
          <cell r="L763">
            <v>3062</v>
          </cell>
          <cell r="M763">
            <v>1560</v>
          </cell>
          <cell r="N763">
            <v>3547</v>
          </cell>
          <cell r="S763">
            <v>3544</v>
          </cell>
          <cell r="T763">
            <v>4027</v>
          </cell>
          <cell r="U763">
            <v>1600</v>
          </cell>
          <cell r="V763">
            <v>805</v>
          </cell>
          <cell r="W763">
            <v>1871</v>
          </cell>
          <cell r="X763">
            <v>2577</v>
          </cell>
          <cell r="Y763">
            <v>3741</v>
          </cell>
          <cell r="Z763">
            <v>4993</v>
          </cell>
          <cell r="AA763">
            <v>5316</v>
          </cell>
          <cell r="AB763">
            <v>4365</v>
          </cell>
          <cell r="AC763">
            <v>3060</v>
          </cell>
          <cell r="AD763">
            <v>1559</v>
          </cell>
        </row>
        <row r="764">
          <cell r="C764">
            <v>4030</v>
          </cell>
          <cell r="D764">
            <v>1601</v>
          </cell>
          <cell r="E764">
            <v>806</v>
          </cell>
          <cell r="F764">
            <v>1872</v>
          </cell>
          <cell r="G764">
            <v>2579</v>
          </cell>
          <cell r="H764">
            <v>3744</v>
          </cell>
          <cell r="I764">
            <v>4997</v>
          </cell>
          <cell r="J764">
            <v>5320</v>
          </cell>
          <cell r="K764">
            <v>4368</v>
          </cell>
          <cell r="L764">
            <v>3062</v>
          </cell>
          <cell r="M764">
            <v>1560</v>
          </cell>
          <cell r="N764">
            <v>3547</v>
          </cell>
          <cell r="S764">
            <v>3544</v>
          </cell>
          <cell r="T764">
            <v>4027</v>
          </cell>
          <cell r="U764">
            <v>1600</v>
          </cell>
          <cell r="V764">
            <v>805</v>
          </cell>
          <cell r="W764">
            <v>1871</v>
          </cell>
          <cell r="X764">
            <v>2577</v>
          </cell>
          <cell r="Y764">
            <v>3741</v>
          </cell>
          <cell r="Z764">
            <v>4993</v>
          </cell>
          <cell r="AA764">
            <v>5316</v>
          </cell>
          <cell r="AB764">
            <v>4365</v>
          </cell>
          <cell r="AC764">
            <v>3060</v>
          </cell>
          <cell r="AD764">
            <v>1559</v>
          </cell>
        </row>
        <row r="765">
          <cell r="C765">
            <v>4030</v>
          </cell>
          <cell r="D765">
            <v>1659</v>
          </cell>
          <cell r="E765">
            <v>806</v>
          </cell>
          <cell r="F765">
            <v>1872</v>
          </cell>
          <cell r="G765">
            <v>2579</v>
          </cell>
          <cell r="H765">
            <v>3744</v>
          </cell>
          <cell r="I765">
            <v>4997</v>
          </cell>
          <cell r="J765">
            <v>5320</v>
          </cell>
          <cell r="K765">
            <v>4368</v>
          </cell>
          <cell r="L765">
            <v>3062</v>
          </cell>
          <cell r="M765">
            <v>1560</v>
          </cell>
          <cell r="N765">
            <v>3547</v>
          </cell>
          <cell r="S765">
            <v>3544</v>
          </cell>
          <cell r="T765">
            <v>4027</v>
          </cell>
          <cell r="U765">
            <v>1658</v>
          </cell>
          <cell r="V765">
            <v>805</v>
          </cell>
          <cell r="W765">
            <v>1871</v>
          </cell>
          <cell r="X765">
            <v>2577</v>
          </cell>
          <cell r="Y765">
            <v>3741</v>
          </cell>
          <cell r="Z765">
            <v>4993</v>
          </cell>
          <cell r="AA765">
            <v>5316</v>
          </cell>
          <cell r="AB765">
            <v>4365</v>
          </cell>
          <cell r="AC765">
            <v>3060</v>
          </cell>
          <cell r="AD765">
            <v>1559</v>
          </cell>
        </row>
        <row r="766">
          <cell r="C766">
            <v>4030</v>
          </cell>
          <cell r="D766">
            <v>1601</v>
          </cell>
          <cell r="E766">
            <v>806</v>
          </cell>
          <cell r="F766">
            <v>1872</v>
          </cell>
          <cell r="G766">
            <v>2579</v>
          </cell>
          <cell r="H766">
            <v>3744</v>
          </cell>
          <cell r="I766">
            <v>4997</v>
          </cell>
          <cell r="J766">
            <v>5320</v>
          </cell>
          <cell r="K766">
            <v>4368</v>
          </cell>
          <cell r="L766">
            <v>3062</v>
          </cell>
          <cell r="M766">
            <v>1560</v>
          </cell>
          <cell r="N766">
            <v>3547</v>
          </cell>
          <cell r="S766">
            <v>3544</v>
          </cell>
          <cell r="T766">
            <v>4027</v>
          </cell>
          <cell r="U766">
            <v>1600</v>
          </cell>
          <cell r="V766">
            <v>805</v>
          </cell>
          <cell r="W766">
            <v>1871</v>
          </cell>
          <cell r="X766">
            <v>2577</v>
          </cell>
          <cell r="Y766">
            <v>3741</v>
          </cell>
          <cell r="Z766">
            <v>4993</v>
          </cell>
          <cell r="AA766">
            <v>5316</v>
          </cell>
          <cell r="AB766">
            <v>4365</v>
          </cell>
          <cell r="AC766">
            <v>3060</v>
          </cell>
          <cell r="AD766">
            <v>1559</v>
          </cell>
        </row>
        <row r="767">
          <cell r="C767">
            <v>4030</v>
          </cell>
          <cell r="D767">
            <v>1601</v>
          </cell>
          <cell r="E767">
            <v>806</v>
          </cell>
          <cell r="F767">
            <v>1872</v>
          </cell>
          <cell r="G767">
            <v>2579</v>
          </cell>
          <cell r="H767">
            <v>3744</v>
          </cell>
          <cell r="I767">
            <v>4997</v>
          </cell>
          <cell r="J767">
            <v>5320</v>
          </cell>
          <cell r="K767">
            <v>4368</v>
          </cell>
          <cell r="L767">
            <v>3062</v>
          </cell>
          <cell r="M767">
            <v>1560</v>
          </cell>
          <cell r="N767">
            <v>3547</v>
          </cell>
          <cell r="S767">
            <v>3544</v>
          </cell>
          <cell r="T767">
            <v>4027</v>
          </cell>
          <cell r="U767">
            <v>1600</v>
          </cell>
          <cell r="V767">
            <v>805</v>
          </cell>
          <cell r="W767">
            <v>1871</v>
          </cell>
          <cell r="X767">
            <v>2577</v>
          </cell>
          <cell r="Y767">
            <v>3741</v>
          </cell>
          <cell r="Z767">
            <v>4993</v>
          </cell>
          <cell r="AA767">
            <v>5316</v>
          </cell>
          <cell r="AB767">
            <v>4365</v>
          </cell>
          <cell r="AC767">
            <v>3060</v>
          </cell>
          <cell r="AD767">
            <v>1559</v>
          </cell>
        </row>
        <row r="768">
          <cell r="C768">
            <v>4030</v>
          </cell>
          <cell r="D768">
            <v>1601</v>
          </cell>
          <cell r="E768">
            <v>806</v>
          </cell>
          <cell r="F768">
            <v>1872</v>
          </cell>
          <cell r="G768">
            <v>2579</v>
          </cell>
          <cell r="H768">
            <v>3744</v>
          </cell>
          <cell r="I768">
            <v>4997</v>
          </cell>
          <cell r="J768">
            <v>5320</v>
          </cell>
          <cell r="K768">
            <v>4368</v>
          </cell>
          <cell r="L768">
            <v>3062</v>
          </cell>
          <cell r="M768">
            <v>1560</v>
          </cell>
          <cell r="N768">
            <v>3547</v>
          </cell>
          <cell r="S768">
            <v>3544</v>
          </cell>
          <cell r="T768">
            <v>4027</v>
          </cell>
          <cell r="U768">
            <v>1600</v>
          </cell>
          <cell r="V768">
            <v>805</v>
          </cell>
          <cell r="W768">
            <v>1871</v>
          </cell>
          <cell r="X768">
            <v>2577</v>
          </cell>
          <cell r="Y768">
            <v>3741</v>
          </cell>
          <cell r="Z768">
            <v>4993</v>
          </cell>
          <cell r="AA768">
            <v>5316</v>
          </cell>
          <cell r="AB768">
            <v>4365</v>
          </cell>
          <cell r="AC768">
            <v>3060</v>
          </cell>
          <cell r="AD768">
            <v>1559</v>
          </cell>
        </row>
        <row r="769">
          <cell r="C769">
            <v>4030</v>
          </cell>
          <cell r="D769">
            <v>1659</v>
          </cell>
          <cell r="E769">
            <v>806</v>
          </cell>
          <cell r="F769">
            <v>1872</v>
          </cell>
          <cell r="G769">
            <v>2579</v>
          </cell>
          <cell r="H769">
            <v>3744</v>
          </cell>
          <cell r="I769">
            <v>4997</v>
          </cell>
          <cell r="J769">
            <v>5320</v>
          </cell>
          <cell r="K769">
            <v>4368</v>
          </cell>
          <cell r="L769">
            <v>3062</v>
          </cell>
          <cell r="M769">
            <v>1560</v>
          </cell>
          <cell r="N769">
            <v>3547</v>
          </cell>
          <cell r="S769">
            <v>3544</v>
          </cell>
          <cell r="T769">
            <v>4027</v>
          </cell>
          <cell r="U769">
            <v>1658</v>
          </cell>
          <cell r="V769">
            <v>805</v>
          </cell>
          <cell r="W769">
            <v>1871</v>
          </cell>
          <cell r="X769">
            <v>2577</v>
          </cell>
          <cell r="Y769">
            <v>3741</v>
          </cell>
          <cell r="Z769">
            <v>4993</v>
          </cell>
          <cell r="AA769">
            <v>5316</v>
          </cell>
          <cell r="AB769">
            <v>4365</v>
          </cell>
          <cell r="AC769">
            <v>3060</v>
          </cell>
          <cell r="AD769">
            <v>1559</v>
          </cell>
        </row>
        <row r="770">
          <cell r="C770">
            <v>4030</v>
          </cell>
          <cell r="D770">
            <v>1601</v>
          </cell>
          <cell r="E770">
            <v>806</v>
          </cell>
          <cell r="F770">
            <v>1872</v>
          </cell>
          <cell r="G770">
            <v>2579</v>
          </cell>
          <cell r="H770">
            <v>3744</v>
          </cell>
          <cell r="I770">
            <v>4997</v>
          </cell>
          <cell r="J770">
            <v>5320</v>
          </cell>
          <cell r="K770">
            <v>4368</v>
          </cell>
          <cell r="L770">
            <v>3062</v>
          </cell>
          <cell r="M770">
            <v>1560</v>
          </cell>
          <cell r="N770">
            <v>3547</v>
          </cell>
          <cell r="S770">
            <v>3544</v>
          </cell>
          <cell r="T770">
            <v>4027</v>
          </cell>
          <cell r="U770">
            <v>1600</v>
          </cell>
          <cell r="V770">
            <v>805</v>
          </cell>
          <cell r="W770">
            <v>1871</v>
          </cell>
          <cell r="X770">
            <v>2577</v>
          </cell>
          <cell r="Y770">
            <v>3741</v>
          </cell>
          <cell r="Z770">
            <v>4993</v>
          </cell>
          <cell r="AA770">
            <v>5316</v>
          </cell>
          <cell r="AB770">
            <v>4365</v>
          </cell>
          <cell r="AC770">
            <v>3060</v>
          </cell>
          <cell r="AD770">
            <v>1559</v>
          </cell>
        </row>
        <row r="771">
          <cell r="C771">
            <v>4030</v>
          </cell>
          <cell r="D771">
            <v>1601</v>
          </cell>
          <cell r="E771">
            <v>806</v>
          </cell>
          <cell r="F771">
            <v>1872</v>
          </cell>
          <cell r="G771">
            <v>2579</v>
          </cell>
          <cell r="H771">
            <v>3744</v>
          </cell>
          <cell r="I771">
            <v>4997</v>
          </cell>
          <cell r="J771">
            <v>5320</v>
          </cell>
          <cell r="K771">
            <v>4368</v>
          </cell>
          <cell r="L771">
            <v>3062</v>
          </cell>
          <cell r="M771">
            <v>1560</v>
          </cell>
          <cell r="N771">
            <v>3547</v>
          </cell>
          <cell r="S771">
            <v>3544</v>
          </cell>
          <cell r="T771">
            <v>4027</v>
          </cell>
          <cell r="U771">
            <v>1600</v>
          </cell>
          <cell r="V771">
            <v>805</v>
          </cell>
          <cell r="W771">
            <v>1871</v>
          </cell>
          <cell r="X771">
            <v>2577</v>
          </cell>
          <cell r="Y771">
            <v>3741</v>
          </cell>
          <cell r="Z771">
            <v>4993</v>
          </cell>
          <cell r="AA771">
            <v>5316</v>
          </cell>
          <cell r="AB771">
            <v>4365</v>
          </cell>
          <cell r="AC771">
            <v>3060</v>
          </cell>
          <cell r="AD771">
            <v>1559</v>
          </cell>
        </row>
        <row r="772">
          <cell r="C772">
            <v>4030</v>
          </cell>
          <cell r="D772">
            <v>1601</v>
          </cell>
          <cell r="E772">
            <v>806</v>
          </cell>
          <cell r="F772">
            <v>1872</v>
          </cell>
          <cell r="G772">
            <v>2579</v>
          </cell>
          <cell r="H772">
            <v>3744</v>
          </cell>
          <cell r="I772">
            <v>4997</v>
          </cell>
          <cell r="J772">
            <v>5320</v>
          </cell>
          <cell r="K772">
            <v>4368</v>
          </cell>
          <cell r="L772">
            <v>3062</v>
          </cell>
          <cell r="M772">
            <v>1560</v>
          </cell>
          <cell r="N772">
            <v>3547</v>
          </cell>
          <cell r="S772">
            <v>3544</v>
          </cell>
          <cell r="T772">
            <v>4027</v>
          </cell>
          <cell r="U772">
            <v>1600</v>
          </cell>
          <cell r="V772">
            <v>805</v>
          </cell>
          <cell r="W772">
            <v>1871</v>
          </cell>
          <cell r="X772">
            <v>2577</v>
          </cell>
          <cell r="Y772">
            <v>3741</v>
          </cell>
          <cell r="Z772">
            <v>4993</v>
          </cell>
          <cell r="AA772">
            <v>5316</v>
          </cell>
          <cell r="AB772">
            <v>4365</v>
          </cell>
          <cell r="AC772">
            <v>3060</v>
          </cell>
          <cell r="AD772">
            <v>1559</v>
          </cell>
        </row>
        <row r="773">
          <cell r="C773">
            <v>4030</v>
          </cell>
          <cell r="D773">
            <v>1659</v>
          </cell>
          <cell r="E773">
            <v>806</v>
          </cell>
          <cell r="F773">
            <v>1872</v>
          </cell>
          <cell r="G773">
            <v>2579</v>
          </cell>
          <cell r="H773">
            <v>3744</v>
          </cell>
          <cell r="I773">
            <v>4997</v>
          </cell>
          <cell r="J773">
            <v>5320</v>
          </cell>
          <cell r="K773">
            <v>4368</v>
          </cell>
          <cell r="L773">
            <v>3062</v>
          </cell>
          <cell r="M773">
            <v>1560</v>
          </cell>
          <cell r="N773">
            <v>3547</v>
          </cell>
          <cell r="S773">
            <v>3544</v>
          </cell>
          <cell r="T773">
            <v>4027</v>
          </cell>
          <cell r="U773">
            <v>1658</v>
          </cell>
          <cell r="V773">
            <v>805</v>
          </cell>
          <cell r="W773">
            <v>1871</v>
          </cell>
          <cell r="X773">
            <v>2577</v>
          </cell>
          <cell r="Y773">
            <v>3741</v>
          </cell>
          <cell r="Z773">
            <v>4993</v>
          </cell>
          <cell r="AA773">
            <v>5316</v>
          </cell>
          <cell r="AB773">
            <v>4365</v>
          </cell>
          <cell r="AC773">
            <v>3060</v>
          </cell>
          <cell r="AD773">
            <v>1559</v>
          </cell>
        </row>
        <row r="774">
          <cell r="C774">
            <v>4030</v>
          </cell>
          <cell r="D774">
            <v>1601</v>
          </cell>
          <cell r="E774">
            <v>806</v>
          </cell>
          <cell r="F774">
            <v>1872</v>
          </cell>
          <cell r="G774">
            <v>2579</v>
          </cell>
          <cell r="H774">
            <v>3744</v>
          </cell>
          <cell r="I774">
            <v>4997</v>
          </cell>
          <cell r="J774">
            <v>5320</v>
          </cell>
          <cell r="K774">
            <v>4368</v>
          </cell>
          <cell r="L774">
            <v>3062</v>
          </cell>
          <cell r="M774">
            <v>1560</v>
          </cell>
          <cell r="N774">
            <v>3547</v>
          </cell>
          <cell r="S774">
            <v>3544</v>
          </cell>
          <cell r="T774">
            <v>4027</v>
          </cell>
          <cell r="U774">
            <v>1600</v>
          </cell>
          <cell r="V774">
            <v>805</v>
          </cell>
          <cell r="W774">
            <v>1871</v>
          </cell>
          <cell r="X774">
            <v>2577</v>
          </cell>
          <cell r="Y774">
            <v>3741</v>
          </cell>
          <cell r="Z774">
            <v>4993</v>
          </cell>
          <cell r="AA774">
            <v>5316</v>
          </cell>
          <cell r="AB774">
            <v>4365</v>
          </cell>
          <cell r="AC774">
            <v>3060</v>
          </cell>
          <cell r="AD774">
            <v>1559</v>
          </cell>
        </row>
        <row r="775">
          <cell r="C775">
            <v>4030</v>
          </cell>
          <cell r="D775">
            <v>1601</v>
          </cell>
          <cell r="E775">
            <v>806</v>
          </cell>
          <cell r="F775">
            <v>1872</v>
          </cell>
          <cell r="G775">
            <v>2579</v>
          </cell>
          <cell r="H775">
            <v>3744</v>
          </cell>
          <cell r="I775">
            <v>4997</v>
          </cell>
          <cell r="J775">
            <v>5320</v>
          </cell>
          <cell r="K775">
            <v>4368</v>
          </cell>
          <cell r="L775">
            <v>3062</v>
          </cell>
          <cell r="M775">
            <v>1560</v>
          </cell>
          <cell r="N775">
            <v>3547</v>
          </cell>
          <cell r="S775">
            <v>3544</v>
          </cell>
          <cell r="T775">
            <v>4027</v>
          </cell>
          <cell r="U775">
            <v>1600</v>
          </cell>
          <cell r="V775">
            <v>805</v>
          </cell>
          <cell r="W775">
            <v>1871</v>
          </cell>
          <cell r="X775">
            <v>2577</v>
          </cell>
          <cell r="Y775">
            <v>3741</v>
          </cell>
          <cell r="Z775">
            <v>4993</v>
          </cell>
          <cell r="AA775">
            <v>5316</v>
          </cell>
          <cell r="AB775">
            <v>4365</v>
          </cell>
          <cell r="AC775">
            <v>3060</v>
          </cell>
          <cell r="AD775">
            <v>1559</v>
          </cell>
        </row>
        <row r="776">
          <cell r="C776">
            <v>4030</v>
          </cell>
          <cell r="D776">
            <v>1601</v>
          </cell>
          <cell r="E776">
            <v>806</v>
          </cell>
          <cell r="F776">
            <v>1872</v>
          </cell>
          <cell r="G776">
            <v>2579</v>
          </cell>
          <cell r="H776">
            <v>3744</v>
          </cell>
          <cell r="I776">
            <v>4997</v>
          </cell>
          <cell r="J776">
            <v>5320</v>
          </cell>
          <cell r="K776">
            <v>4368</v>
          </cell>
          <cell r="L776">
            <v>3062</v>
          </cell>
          <cell r="M776">
            <v>1560</v>
          </cell>
          <cell r="N776">
            <v>3547</v>
          </cell>
          <cell r="S776">
            <v>3544</v>
          </cell>
          <cell r="T776">
            <v>4027</v>
          </cell>
          <cell r="U776">
            <v>1600</v>
          </cell>
          <cell r="V776">
            <v>805</v>
          </cell>
          <cell r="W776">
            <v>1871</v>
          </cell>
          <cell r="X776">
            <v>2577</v>
          </cell>
          <cell r="Y776">
            <v>3741</v>
          </cell>
          <cell r="Z776">
            <v>4993</v>
          </cell>
          <cell r="AA776">
            <v>5316</v>
          </cell>
          <cell r="AB776">
            <v>4365</v>
          </cell>
          <cell r="AC776">
            <v>3060</v>
          </cell>
          <cell r="AD776">
            <v>1559</v>
          </cell>
        </row>
        <row r="777">
          <cell r="C777">
            <v>4030</v>
          </cell>
          <cell r="D777">
            <v>1659</v>
          </cell>
          <cell r="E777">
            <v>806</v>
          </cell>
          <cell r="F777">
            <v>1872</v>
          </cell>
          <cell r="G777">
            <v>2579</v>
          </cell>
          <cell r="H777">
            <v>3744</v>
          </cell>
          <cell r="I777">
            <v>4997</v>
          </cell>
          <cell r="J777">
            <v>5320</v>
          </cell>
          <cell r="K777">
            <v>4368</v>
          </cell>
          <cell r="L777">
            <v>3062</v>
          </cell>
          <cell r="M777">
            <v>1560</v>
          </cell>
          <cell r="N777">
            <v>3547</v>
          </cell>
          <cell r="S777">
            <v>3544</v>
          </cell>
          <cell r="T777">
            <v>4027</v>
          </cell>
          <cell r="U777">
            <v>1658</v>
          </cell>
          <cell r="V777">
            <v>805</v>
          </cell>
          <cell r="W777">
            <v>1871</v>
          </cell>
          <cell r="X777">
            <v>2577</v>
          </cell>
          <cell r="Y777">
            <v>3741</v>
          </cell>
          <cell r="Z777">
            <v>4993</v>
          </cell>
          <cell r="AA777">
            <v>5316</v>
          </cell>
          <cell r="AB777">
            <v>4365</v>
          </cell>
          <cell r="AC777">
            <v>3060</v>
          </cell>
          <cell r="AD777">
            <v>1559</v>
          </cell>
        </row>
        <row r="778">
          <cell r="C778">
            <v>4030</v>
          </cell>
          <cell r="D778">
            <v>1601</v>
          </cell>
          <cell r="E778">
            <v>806</v>
          </cell>
          <cell r="F778">
            <v>1872</v>
          </cell>
          <cell r="G778">
            <v>2579</v>
          </cell>
          <cell r="H778">
            <v>3744</v>
          </cell>
          <cell r="I778">
            <v>4997</v>
          </cell>
          <cell r="J778">
            <v>5320</v>
          </cell>
          <cell r="K778">
            <v>4368</v>
          </cell>
          <cell r="L778">
            <v>3062</v>
          </cell>
          <cell r="M778">
            <v>1560</v>
          </cell>
          <cell r="N778">
            <v>3547</v>
          </cell>
          <cell r="S778">
            <v>3544</v>
          </cell>
          <cell r="T778">
            <v>4027</v>
          </cell>
          <cell r="U778">
            <v>1600</v>
          </cell>
          <cell r="V778">
            <v>805</v>
          </cell>
          <cell r="W778">
            <v>1871</v>
          </cell>
          <cell r="X778">
            <v>2577</v>
          </cell>
          <cell r="Y778">
            <v>3741</v>
          </cell>
          <cell r="Z778">
            <v>4993</v>
          </cell>
          <cell r="AA778">
            <v>5316</v>
          </cell>
          <cell r="AB778">
            <v>4365</v>
          </cell>
          <cell r="AC778">
            <v>3060</v>
          </cell>
          <cell r="AD778">
            <v>1559</v>
          </cell>
        </row>
        <row r="779">
          <cell r="C779">
            <v>4030</v>
          </cell>
          <cell r="D779">
            <v>1601</v>
          </cell>
          <cell r="E779">
            <v>806</v>
          </cell>
          <cell r="F779">
            <v>1872</v>
          </cell>
          <cell r="G779">
            <v>2579</v>
          </cell>
          <cell r="H779">
            <v>3744</v>
          </cell>
          <cell r="I779">
            <v>4997</v>
          </cell>
          <cell r="J779">
            <v>5320</v>
          </cell>
          <cell r="K779">
            <v>4368</v>
          </cell>
          <cell r="L779">
            <v>3062</v>
          </cell>
          <cell r="M779">
            <v>1560</v>
          </cell>
          <cell r="N779">
            <v>3547</v>
          </cell>
          <cell r="S779">
            <v>3544</v>
          </cell>
          <cell r="T779">
            <v>4027</v>
          </cell>
          <cell r="U779">
            <v>1600</v>
          </cell>
          <cell r="V779">
            <v>805</v>
          </cell>
          <cell r="W779">
            <v>1871</v>
          </cell>
          <cell r="X779">
            <v>2577</v>
          </cell>
          <cell r="Y779">
            <v>3741</v>
          </cell>
          <cell r="Z779">
            <v>4993</v>
          </cell>
          <cell r="AA779">
            <v>5316</v>
          </cell>
          <cell r="AB779">
            <v>4365</v>
          </cell>
          <cell r="AC779">
            <v>3060</v>
          </cell>
          <cell r="AD779">
            <v>1559</v>
          </cell>
        </row>
        <row r="780">
          <cell r="C780">
            <v>4030</v>
          </cell>
          <cell r="D780">
            <v>1601</v>
          </cell>
          <cell r="E780">
            <v>806</v>
          </cell>
          <cell r="F780">
            <v>1872</v>
          </cell>
          <cell r="G780">
            <v>2579</v>
          </cell>
          <cell r="H780">
            <v>3744</v>
          </cell>
          <cell r="I780">
            <v>4997</v>
          </cell>
          <cell r="J780">
            <v>5320</v>
          </cell>
          <cell r="K780">
            <v>4368</v>
          </cell>
          <cell r="L780">
            <v>3062</v>
          </cell>
          <cell r="M780">
            <v>1560</v>
          </cell>
          <cell r="N780">
            <v>3547</v>
          </cell>
          <cell r="S780">
            <v>3544</v>
          </cell>
          <cell r="T780">
            <v>4027</v>
          </cell>
          <cell r="U780">
            <v>1600</v>
          </cell>
          <cell r="V780">
            <v>805</v>
          </cell>
          <cell r="W780">
            <v>1871</v>
          </cell>
          <cell r="X780">
            <v>2577</v>
          </cell>
          <cell r="Y780">
            <v>3741</v>
          </cell>
          <cell r="Z780">
            <v>4993</v>
          </cell>
          <cell r="AA780">
            <v>5316</v>
          </cell>
          <cell r="AB780">
            <v>4365</v>
          </cell>
          <cell r="AC780">
            <v>3060</v>
          </cell>
          <cell r="AD780">
            <v>1559</v>
          </cell>
        </row>
        <row r="781">
          <cell r="C781">
            <v>4030</v>
          </cell>
          <cell r="D781">
            <v>1659</v>
          </cell>
          <cell r="E781">
            <v>806</v>
          </cell>
          <cell r="F781">
            <v>1872</v>
          </cell>
          <cell r="G781">
            <v>2579</v>
          </cell>
          <cell r="H781">
            <v>3744</v>
          </cell>
          <cell r="I781">
            <v>4997</v>
          </cell>
          <cell r="J781">
            <v>5320</v>
          </cell>
          <cell r="K781">
            <v>4368</v>
          </cell>
          <cell r="L781">
            <v>3062</v>
          </cell>
          <cell r="M781">
            <v>1560</v>
          </cell>
          <cell r="N781">
            <v>3547</v>
          </cell>
          <cell r="S781">
            <v>3544</v>
          </cell>
          <cell r="T781">
            <v>4027</v>
          </cell>
          <cell r="U781">
            <v>1658</v>
          </cell>
          <cell r="V781">
            <v>805</v>
          </cell>
          <cell r="W781">
            <v>1871</v>
          </cell>
          <cell r="X781">
            <v>2577</v>
          </cell>
          <cell r="Y781">
            <v>3741</v>
          </cell>
          <cell r="Z781">
            <v>4993</v>
          </cell>
          <cell r="AA781">
            <v>5316</v>
          </cell>
          <cell r="AB781">
            <v>4365</v>
          </cell>
          <cell r="AC781">
            <v>3060</v>
          </cell>
          <cell r="AD781">
            <v>1559</v>
          </cell>
        </row>
        <row r="782">
          <cell r="C782">
            <v>4030</v>
          </cell>
          <cell r="D782">
            <v>1601</v>
          </cell>
          <cell r="E782">
            <v>806</v>
          </cell>
          <cell r="F782">
            <v>1872</v>
          </cell>
          <cell r="G782">
            <v>2579</v>
          </cell>
          <cell r="H782">
            <v>3744</v>
          </cell>
          <cell r="I782">
            <v>4997</v>
          </cell>
          <cell r="J782">
            <v>5320</v>
          </cell>
          <cell r="K782">
            <v>4368</v>
          </cell>
          <cell r="L782">
            <v>3062</v>
          </cell>
          <cell r="M782">
            <v>1560</v>
          </cell>
          <cell r="N782">
            <v>3547</v>
          </cell>
          <cell r="S782">
            <v>3544</v>
          </cell>
          <cell r="T782">
            <v>4027</v>
          </cell>
          <cell r="U782">
            <v>1600</v>
          </cell>
          <cell r="V782">
            <v>805</v>
          </cell>
          <cell r="W782">
            <v>1871</v>
          </cell>
          <cell r="X782">
            <v>2577</v>
          </cell>
          <cell r="Y782">
            <v>3741</v>
          </cell>
          <cell r="Z782">
            <v>4993</v>
          </cell>
          <cell r="AA782">
            <v>5316</v>
          </cell>
          <cell r="AB782">
            <v>4365</v>
          </cell>
          <cell r="AC782">
            <v>3060</v>
          </cell>
          <cell r="AD782">
            <v>1559</v>
          </cell>
        </row>
        <row r="783">
          <cell r="C783">
            <v>4030</v>
          </cell>
          <cell r="D783">
            <v>1601</v>
          </cell>
          <cell r="E783">
            <v>806</v>
          </cell>
          <cell r="F783">
            <v>1872</v>
          </cell>
          <cell r="G783">
            <v>2579</v>
          </cell>
          <cell r="H783">
            <v>3744</v>
          </cell>
          <cell r="I783">
            <v>4997</v>
          </cell>
          <cell r="J783">
            <v>5320</v>
          </cell>
          <cell r="K783">
            <v>4368</v>
          </cell>
          <cell r="L783">
            <v>3062</v>
          </cell>
          <cell r="M783">
            <v>1560</v>
          </cell>
          <cell r="N783">
            <v>3547</v>
          </cell>
          <cell r="S783">
            <v>3544</v>
          </cell>
          <cell r="T783">
            <v>4027</v>
          </cell>
          <cell r="U783">
            <v>1600</v>
          </cell>
          <cell r="V783">
            <v>805</v>
          </cell>
          <cell r="W783">
            <v>1871</v>
          </cell>
          <cell r="X783">
            <v>2577</v>
          </cell>
          <cell r="Y783">
            <v>3741</v>
          </cell>
          <cell r="Z783">
            <v>4993</v>
          </cell>
          <cell r="AA783">
            <v>5316</v>
          </cell>
          <cell r="AB783">
            <v>4365</v>
          </cell>
          <cell r="AC783">
            <v>3060</v>
          </cell>
          <cell r="AD783">
            <v>1559</v>
          </cell>
        </row>
        <row r="784">
          <cell r="C784">
            <v>4030</v>
          </cell>
          <cell r="D784">
            <v>1601</v>
          </cell>
          <cell r="E784">
            <v>806</v>
          </cell>
          <cell r="F784">
            <v>1872</v>
          </cell>
          <cell r="G784">
            <v>2579</v>
          </cell>
          <cell r="H784">
            <v>3744</v>
          </cell>
          <cell r="I784">
            <v>4997</v>
          </cell>
          <cell r="J784">
            <v>5320</v>
          </cell>
          <cell r="K784">
            <v>4368</v>
          </cell>
          <cell r="L784">
            <v>3062</v>
          </cell>
          <cell r="M784">
            <v>1560</v>
          </cell>
          <cell r="N784">
            <v>3547</v>
          </cell>
          <cell r="S784">
            <v>3544</v>
          </cell>
          <cell r="T784">
            <v>4027</v>
          </cell>
          <cell r="U784">
            <v>1600</v>
          </cell>
          <cell r="V784">
            <v>805</v>
          </cell>
          <cell r="W784">
            <v>1871</v>
          </cell>
          <cell r="X784">
            <v>2577</v>
          </cell>
          <cell r="Y784">
            <v>3741</v>
          </cell>
          <cell r="Z784">
            <v>4993</v>
          </cell>
          <cell r="AA784">
            <v>5316</v>
          </cell>
          <cell r="AB784">
            <v>4365</v>
          </cell>
          <cell r="AC784">
            <v>3060</v>
          </cell>
          <cell r="AD784">
            <v>1559</v>
          </cell>
        </row>
        <row r="785">
          <cell r="C785">
            <v>4030</v>
          </cell>
          <cell r="D785">
            <v>1659</v>
          </cell>
          <cell r="E785">
            <v>806</v>
          </cell>
          <cell r="F785">
            <v>1872</v>
          </cell>
          <cell r="G785">
            <v>2579</v>
          </cell>
          <cell r="H785">
            <v>3744</v>
          </cell>
          <cell r="I785">
            <v>4997</v>
          </cell>
          <cell r="J785">
            <v>5320</v>
          </cell>
          <cell r="K785">
            <v>4368</v>
          </cell>
          <cell r="L785">
            <v>3062</v>
          </cell>
          <cell r="M785">
            <v>1560</v>
          </cell>
          <cell r="N785">
            <v>3547</v>
          </cell>
          <cell r="S785">
            <v>3544</v>
          </cell>
          <cell r="T785">
            <v>4027</v>
          </cell>
          <cell r="U785">
            <v>1658</v>
          </cell>
          <cell r="V785">
            <v>805</v>
          </cell>
          <cell r="W785">
            <v>1871</v>
          </cell>
          <cell r="X785">
            <v>2577</v>
          </cell>
          <cell r="Y785">
            <v>3741</v>
          </cell>
          <cell r="Z785">
            <v>4993</v>
          </cell>
          <cell r="AA785">
            <v>5316</v>
          </cell>
          <cell r="AB785">
            <v>4365</v>
          </cell>
          <cell r="AC785">
            <v>3060</v>
          </cell>
          <cell r="AD785">
            <v>1559</v>
          </cell>
        </row>
        <row r="786">
          <cell r="C786">
            <v>4030</v>
          </cell>
          <cell r="D786">
            <v>1601</v>
          </cell>
          <cell r="E786">
            <v>806</v>
          </cell>
          <cell r="F786">
            <v>1872</v>
          </cell>
          <cell r="G786">
            <v>2579</v>
          </cell>
          <cell r="H786">
            <v>3744</v>
          </cell>
          <cell r="I786">
            <v>4997</v>
          </cell>
          <cell r="J786">
            <v>5320</v>
          </cell>
          <cell r="K786">
            <v>4368</v>
          </cell>
          <cell r="L786">
            <v>3062</v>
          </cell>
          <cell r="M786">
            <v>1560</v>
          </cell>
          <cell r="N786">
            <v>3547</v>
          </cell>
          <cell r="S786">
            <v>3544</v>
          </cell>
          <cell r="T786">
            <v>4027</v>
          </cell>
          <cell r="U786">
            <v>1600</v>
          </cell>
          <cell r="V786">
            <v>805</v>
          </cell>
          <cell r="W786">
            <v>1871</v>
          </cell>
          <cell r="X786">
            <v>2577</v>
          </cell>
          <cell r="Y786">
            <v>3741</v>
          </cell>
          <cell r="Z786">
            <v>4993</v>
          </cell>
          <cell r="AA786">
            <v>5316</v>
          </cell>
          <cell r="AB786">
            <v>4365</v>
          </cell>
          <cell r="AC786">
            <v>3060</v>
          </cell>
          <cell r="AD786">
            <v>1559</v>
          </cell>
        </row>
        <row r="787">
          <cell r="C787">
            <v>4030</v>
          </cell>
          <cell r="D787">
            <v>1601</v>
          </cell>
          <cell r="E787">
            <v>806</v>
          </cell>
          <cell r="F787">
            <v>1872</v>
          </cell>
          <cell r="G787">
            <v>2579</v>
          </cell>
          <cell r="H787">
            <v>3744</v>
          </cell>
          <cell r="I787">
            <v>4997</v>
          </cell>
          <cell r="J787">
            <v>5320</v>
          </cell>
          <cell r="K787">
            <v>4368</v>
          </cell>
          <cell r="L787">
            <v>3062</v>
          </cell>
          <cell r="M787">
            <v>1560</v>
          </cell>
          <cell r="N787">
            <v>3547</v>
          </cell>
          <cell r="S787">
            <v>3544</v>
          </cell>
          <cell r="T787">
            <v>4027</v>
          </cell>
          <cell r="U787">
            <v>1600</v>
          </cell>
          <cell r="V787">
            <v>805</v>
          </cell>
          <cell r="W787">
            <v>1871</v>
          </cell>
          <cell r="X787">
            <v>2577</v>
          </cell>
          <cell r="Y787">
            <v>3741</v>
          </cell>
          <cell r="Z787">
            <v>4993</v>
          </cell>
          <cell r="AA787">
            <v>5316</v>
          </cell>
          <cell r="AB787">
            <v>4365</v>
          </cell>
          <cell r="AC787">
            <v>3060</v>
          </cell>
          <cell r="AD787">
            <v>1559</v>
          </cell>
        </row>
        <row r="788">
          <cell r="C788">
            <v>4030</v>
          </cell>
          <cell r="D788">
            <v>1601</v>
          </cell>
          <cell r="E788">
            <v>806</v>
          </cell>
          <cell r="F788">
            <v>1872</v>
          </cell>
          <cell r="G788">
            <v>2579</v>
          </cell>
          <cell r="H788">
            <v>3744</v>
          </cell>
          <cell r="I788">
            <v>4997</v>
          </cell>
          <cell r="J788">
            <v>5320</v>
          </cell>
          <cell r="K788">
            <v>4368</v>
          </cell>
          <cell r="L788">
            <v>3062</v>
          </cell>
          <cell r="M788">
            <v>1560</v>
          </cell>
          <cell r="N788">
            <v>3547</v>
          </cell>
          <cell r="S788">
            <v>3544</v>
          </cell>
          <cell r="T788">
            <v>4027</v>
          </cell>
          <cell r="U788">
            <v>1600</v>
          </cell>
          <cell r="V788">
            <v>805</v>
          </cell>
          <cell r="W788">
            <v>1871</v>
          </cell>
          <cell r="X788">
            <v>2577</v>
          </cell>
          <cell r="Y788">
            <v>3741</v>
          </cell>
          <cell r="Z788">
            <v>4993</v>
          </cell>
          <cell r="AA788">
            <v>5316</v>
          </cell>
          <cell r="AB788">
            <v>4365</v>
          </cell>
          <cell r="AC788">
            <v>3060</v>
          </cell>
          <cell r="AD788">
            <v>1559</v>
          </cell>
        </row>
        <row r="789">
          <cell r="C789">
            <v>4030</v>
          </cell>
          <cell r="D789">
            <v>1659</v>
          </cell>
          <cell r="E789">
            <v>806</v>
          </cell>
          <cell r="F789">
            <v>1872</v>
          </cell>
          <cell r="G789">
            <v>2579</v>
          </cell>
          <cell r="H789">
            <v>3744</v>
          </cell>
          <cell r="I789">
            <v>4997</v>
          </cell>
          <cell r="J789">
            <v>5320</v>
          </cell>
          <cell r="K789">
            <v>4368</v>
          </cell>
          <cell r="L789">
            <v>3062</v>
          </cell>
          <cell r="M789">
            <v>1560</v>
          </cell>
          <cell r="N789">
            <v>3547</v>
          </cell>
          <cell r="S789">
            <v>3544</v>
          </cell>
          <cell r="T789">
            <v>4027</v>
          </cell>
          <cell r="U789">
            <v>1658</v>
          </cell>
          <cell r="V789">
            <v>805</v>
          </cell>
          <cell r="W789">
            <v>1871</v>
          </cell>
          <cell r="X789">
            <v>2577</v>
          </cell>
          <cell r="Y789">
            <v>3741</v>
          </cell>
          <cell r="Z789">
            <v>4993</v>
          </cell>
          <cell r="AA789">
            <v>5316</v>
          </cell>
          <cell r="AB789">
            <v>4365</v>
          </cell>
          <cell r="AC789">
            <v>3060</v>
          </cell>
          <cell r="AD789">
            <v>1559</v>
          </cell>
        </row>
        <row r="790">
          <cell r="S790">
            <v>3544</v>
          </cell>
        </row>
        <row r="802">
          <cell r="C802">
            <v>0</v>
          </cell>
          <cell r="D802">
            <v>54</v>
          </cell>
          <cell r="E802">
            <v>0</v>
          </cell>
          <cell r="F802">
            <v>0</v>
          </cell>
          <cell r="G802">
            <v>0</v>
          </cell>
          <cell r="H802">
            <v>54</v>
          </cell>
          <cell r="I802">
            <v>67</v>
          </cell>
          <cell r="J802">
            <v>71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S802">
            <v>0</v>
          </cell>
          <cell r="T802">
            <v>0</v>
          </cell>
          <cell r="U802">
            <v>54</v>
          </cell>
          <cell r="V802">
            <v>0</v>
          </cell>
          <cell r="W802">
            <v>0</v>
          </cell>
          <cell r="X802">
            <v>0</v>
          </cell>
          <cell r="Y802">
            <v>54</v>
          </cell>
          <cell r="Z802">
            <v>67</v>
          </cell>
          <cell r="AA802">
            <v>71</v>
          </cell>
          <cell r="AB802">
            <v>0</v>
          </cell>
          <cell r="AC802">
            <v>0</v>
          </cell>
          <cell r="AD802">
            <v>0</v>
          </cell>
        </row>
        <row r="803">
          <cell r="C803">
            <v>78</v>
          </cell>
          <cell r="D803">
            <v>57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S803">
            <v>0</v>
          </cell>
          <cell r="T803">
            <v>78</v>
          </cell>
          <cell r="U803">
            <v>57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42">
          <cell r="C842">
            <v>170</v>
          </cell>
          <cell r="D842">
            <v>48</v>
          </cell>
          <cell r="E842">
            <v>126</v>
          </cell>
          <cell r="F842">
            <v>69</v>
          </cell>
          <cell r="G842">
            <v>583</v>
          </cell>
          <cell r="H842">
            <v>623</v>
          </cell>
          <cell r="I842">
            <v>681</v>
          </cell>
          <cell r="J842">
            <v>681</v>
          </cell>
          <cell r="K842">
            <v>604</v>
          </cell>
          <cell r="L842">
            <v>358</v>
          </cell>
          <cell r="M842">
            <v>162</v>
          </cell>
          <cell r="N842">
            <v>298</v>
          </cell>
          <cell r="S842">
            <v>571</v>
          </cell>
          <cell r="T842">
            <v>170</v>
          </cell>
          <cell r="U842">
            <v>48</v>
          </cell>
          <cell r="V842">
            <v>126</v>
          </cell>
          <cell r="W842">
            <v>69</v>
          </cell>
          <cell r="X842">
            <v>583</v>
          </cell>
          <cell r="Y842">
            <v>623</v>
          </cell>
          <cell r="Z842">
            <v>681</v>
          </cell>
          <cell r="AA842">
            <v>681</v>
          </cell>
          <cell r="AB842">
            <v>604</v>
          </cell>
          <cell r="AC842">
            <v>358</v>
          </cell>
          <cell r="AD842">
            <v>162</v>
          </cell>
        </row>
        <row r="843">
          <cell r="C843">
            <v>452</v>
          </cell>
          <cell r="D843">
            <v>129</v>
          </cell>
          <cell r="E843">
            <v>207</v>
          </cell>
          <cell r="F843">
            <v>166</v>
          </cell>
          <cell r="G843">
            <v>1016</v>
          </cell>
          <cell r="H843">
            <v>1023</v>
          </cell>
          <cell r="I843">
            <v>1119</v>
          </cell>
          <cell r="J843">
            <v>1119</v>
          </cell>
          <cell r="K843">
            <v>1055</v>
          </cell>
          <cell r="L843">
            <v>707</v>
          </cell>
          <cell r="M843">
            <v>449</v>
          </cell>
          <cell r="N843">
            <v>703</v>
          </cell>
          <cell r="S843">
            <v>298</v>
          </cell>
          <cell r="T843">
            <v>452</v>
          </cell>
          <cell r="U843">
            <v>129</v>
          </cell>
          <cell r="V843">
            <v>207</v>
          </cell>
          <cell r="W843">
            <v>166</v>
          </cell>
          <cell r="X843">
            <v>1015</v>
          </cell>
          <cell r="Y843">
            <v>1022</v>
          </cell>
          <cell r="Z843">
            <v>1118</v>
          </cell>
          <cell r="AA843">
            <v>1118</v>
          </cell>
          <cell r="AB843">
            <v>1054</v>
          </cell>
          <cell r="AC843">
            <v>706</v>
          </cell>
          <cell r="AD843">
            <v>449</v>
          </cell>
        </row>
        <row r="844">
          <cell r="C844">
            <v>469</v>
          </cell>
          <cell r="D844">
            <v>132</v>
          </cell>
          <cell r="E844">
            <v>212</v>
          </cell>
          <cell r="F844">
            <v>166</v>
          </cell>
          <cell r="G844">
            <v>1039</v>
          </cell>
          <cell r="H844">
            <v>1047</v>
          </cell>
          <cell r="I844">
            <v>1145</v>
          </cell>
          <cell r="J844">
            <v>1145</v>
          </cell>
          <cell r="K844">
            <v>1055</v>
          </cell>
          <cell r="L844">
            <v>718</v>
          </cell>
          <cell r="M844">
            <v>467</v>
          </cell>
          <cell r="N844">
            <v>739</v>
          </cell>
          <cell r="S844">
            <v>702</v>
          </cell>
          <cell r="T844">
            <v>469</v>
          </cell>
          <cell r="U844">
            <v>132</v>
          </cell>
          <cell r="V844">
            <v>212</v>
          </cell>
          <cell r="W844">
            <v>166</v>
          </cell>
          <cell r="X844">
            <v>1038</v>
          </cell>
          <cell r="Y844">
            <v>1046</v>
          </cell>
          <cell r="Z844">
            <v>1144</v>
          </cell>
          <cell r="AA844">
            <v>1144</v>
          </cell>
          <cell r="AB844">
            <v>1054</v>
          </cell>
          <cell r="AC844">
            <v>717</v>
          </cell>
          <cell r="AD844">
            <v>467</v>
          </cell>
        </row>
        <row r="845">
          <cell r="C845">
            <v>486</v>
          </cell>
          <cell r="D845">
            <v>140</v>
          </cell>
          <cell r="E845">
            <v>217</v>
          </cell>
          <cell r="F845">
            <v>166</v>
          </cell>
          <cell r="G845">
            <v>1063</v>
          </cell>
          <cell r="H845">
            <v>1070</v>
          </cell>
          <cell r="I845">
            <v>1171</v>
          </cell>
          <cell r="J845">
            <v>1171</v>
          </cell>
          <cell r="K845">
            <v>1055</v>
          </cell>
          <cell r="L845">
            <v>728</v>
          </cell>
          <cell r="M845">
            <v>485</v>
          </cell>
          <cell r="N845">
            <v>775</v>
          </cell>
          <cell r="S845">
            <v>738</v>
          </cell>
          <cell r="T845">
            <v>486</v>
          </cell>
          <cell r="U845">
            <v>140</v>
          </cell>
          <cell r="V845">
            <v>217</v>
          </cell>
          <cell r="W845">
            <v>166</v>
          </cell>
          <cell r="X845">
            <v>1062</v>
          </cell>
          <cell r="Y845">
            <v>1069</v>
          </cell>
          <cell r="Z845">
            <v>1170</v>
          </cell>
          <cell r="AA845">
            <v>1170</v>
          </cell>
          <cell r="AB845">
            <v>1054</v>
          </cell>
          <cell r="AC845">
            <v>727</v>
          </cell>
          <cell r="AD845">
            <v>485</v>
          </cell>
        </row>
        <row r="846">
          <cell r="S846">
            <v>774</v>
          </cell>
        </row>
        <row r="882">
          <cell r="C882">
            <v>1050</v>
          </cell>
          <cell r="D882">
            <v>569</v>
          </cell>
          <cell r="E882">
            <v>420</v>
          </cell>
          <cell r="F882">
            <v>406</v>
          </cell>
          <cell r="G882">
            <v>1050</v>
          </cell>
          <cell r="H882">
            <v>2031</v>
          </cell>
          <cell r="I882">
            <v>3149</v>
          </cell>
          <cell r="J882">
            <v>4199</v>
          </cell>
          <cell r="K882">
            <v>3048</v>
          </cell>
          <cell r="L882">
            <v>1260</v>
          </cell>
          <cell r="M882">
            <v>813</v>
          </cell>
          <cell r="N882">
            <v>840</v>
          </cell>
          <cell r="S882">
            <v>420</v>
          </cell>
          <cell r="T882">
            <v>1049</v>
          </cell>
          <cell r="U882">
            <v>569</v>
          </cell>
          <cell r="V882">
            <v>420</v>
          </cell>
          <cell r="W882">
            <v>406</v>
          </cell>
          <cell r="X882">
            <v>1049</v>
          </cell>
          <cell r="Y882">
            <v>2030</v>
          </cell>
          <cell r="Z882">
            <v>3147</v>
          </cell>
          <cell r="AA882">
            <v>4196</v>
          </cell>
          <cell r="AB882">
            <v>3046</v>
          </cell>
          <cell r="AC882">
            <v>1259</v>
          </cell>
          <cell r="AD882">
            <v>812</v>
          </cell>
        </row>
        <row r="883">
          <cell r="S883">
            <v>839</v>
          </cell>
        </row>
        <row r="922">
          <cell r="C922">
            <v>9307</v>
          </cell>
          <cell r="D922">
            <v>8406</v>
          </cell>
          <cell r="E922">
            <v>9307</v>
          </cell>
          <cell r="F922">
            <v>9007</v>
          </cell>
          <cell r="G922">
            <v>9679</v>
          </cell>
          <cell r="H922">
            <v>9727</v>
          </cell>
          <cell r="I922">
            <v>10424</v>
          </cell>
          <cell r="J922">
            <v>10424</v>
          </cell>
          <cell r="K922">
            <v>9727</v>
          </cell>
          <cell r="L922">
            <v>9679</v>
          </cell>
          <cell r="M922">
            <v>9007</v>
          </cell>
          <cell r="N922">
            <v>9307</v>
          </cell>
          <cell r="S922">
            <v>13020</v>
          </cell>
          <cell r="T922">
            <v>9300</v>
          </cell>
          <cell r="U922">
            <v>8400</v>
          </cell>
          <cell r="V922">
            <v>9300</v>
          </cell>
          <cell r="W922">
            <v>9000</v>
          </cell>
          <cell r="X922">
            <v>9672</v>
          </cell>
          <cell r="Y922">
            <v>9720</v>
          </cell>
          <cell r="Z922">
            <v>10416</v>
          </cell>
          <cell r="AA922">
            <v>10416</v>
          </cell>
          <cell r="AB922">
            <v>9720</v>
          </cell>
          <cell r="AC922">
            <v>9672</v>
          </cell>
          <cell r="AD922">
            <v>9000</v>
          </cell>
        </row>
        <row r="923">
          <cell r="C923">
            <v>9307</v>
          </cell>
          <cell r="D923">
            <v>8406</v>
          </cell>
          <cell r="E923">
            <v>9307</v>
          </cell>
          <cell r="F923">
            <v>9007</v>
          </cell>
          <cell r="G923">
            <v>9679</v>
          </cell>
          <cell r="H923">
            <v>9727</v>
          </cell>
          <cell r="I923">
            <v>10424</v>
          </cell>
          <cell r="J923">
            <v>10424</v>
          </cell>
          <cell r="K923">
            <v>9727</v>
          </cell>
          <cell r="L923">
            <v>9679</v>
          </cell>
          <cell r="M923">
            <v>9007</v>
          </cell>
          <cell r="N923">
            <v>9307</v>
          </cell>
          <cell r="S923">
            <v>9300</v>
          </cell>
          <cell r="T923">
            <v>9300</v>
          </cell>
          <cell r="U923">
            <v>8400</v>
          </cell>
          <cell r="V923">
            <v>9300</v>
          </cell>
          <cell r="W923">
            <v>9000</v>
          </cell>
          <cell r="X923">
            <v>9672</v>
          </cell>
          <cell r="Y923">
            <v>9720</v>
          </cell>
          <cell r="Z923">
            <v>10416</v>
          </cell>
          <cell r="AA923">
            <v>10416</v>
          </cell>
          <cell r="AB923">
            <v>9720</v>
          </cell>
          <cell r="AC923">
            <v>9672</v>
          </cell>
          <cell r="AD923">
            <v>9000</v>
          </cell>
        </row>
        <row r="924">
          <cell r="C924">
            <v>9307</v>
          </cell>
          <cell r="D924">
            <v>12777</v>
          </cell>
          <cell r="E924">
            <v>14519</v>
          </cell>
          <cell r="F924">
            <v>14411</v>
          </cell>
          <cell r="G924">
            <v>15263</v>
          </cell>
          <cell r="H924">
            <v>15131</v>
          </cell>
          <cell r="I924">
            <v>15635</v>
          </cell>
          <cell r="J924">
            <v>15635</v>
          </cell>
          <cell r="K924">
            <v>14411</v>
          </cell>
          <cell r="L924">
            <v>14519</v>
          </cell>
          <cell r="M924">
            <v>13690</v>
          </cell>
          <cell r="N924">
            <v>14519</v>
          </cell>
          <cell r="S924">
            <v>9300</v>
          </cell>
          <cell r="T924">
            <v>9300</v>
          </cell>
          <cell r="U924">
            <v>12768</v>
          </cell>
          <cell r="V924">
            <v>14508</v>
          </cell>
          <cell r="W924">
            <v>14400</v>
          </cell>
          <cell r="X924">
            <v>15252</v>
          </cell>
          <cell r="Y924">
            <v>15120</v>
          </cell>
          <cell r="Z924">
            <v>15624</v>
          </cell>
          <cell r="AA924">
            <v>15624</v>
          </cell>
          <cell r="AB924">
            <v>14400</v>
          </cell>
          <cell r="AC924">
            <v>14508</v>
          </cell>
          <cell r="AD924">
            <v>13680</v>
          </cell>
        </row>
        <row r="925">
          <cell r="C925">
            <v>14146</v>
          </cell>
          <cell r="D925">
            <v>13234</v>
          </cell>
          <cell r="E925">
            <v>14519</v>
          </cell>
          <cell r="F925">
            <v>14411</v>
          </cell>
          <cell r="G925">
            <v>15263</v>
          </cell>
          <cell r="H925">
            <v>15131</v>
          </cell>
          <cell r="I925">
            <v>15635</v>
          </cell>
          <cell r="J925">
            <v>15635</v>
          </cell>
          <cell r="K925">
            <v>14411</v>
          </cell>
          <cell r="L925">
            <v>14519</v>
          </cell>
          <cell r="M925">
            <v>13690</v>
          </cell>
          <cell r="N925">
            <v>14519</v>
          </cell>
          <cell r="S925">
            <v>14508</v>
          </cell>
          <cell r="T925">
            <v>14136</v>
          </cell>
          <cell r="U925">
            <v>13224</v>
          </cell>
          <cell r="V925">
            <v>14508</v>
          </cell>
          <cell r="W925">
            <v>14400</v>
          </cell>
          <cell r="X925">
            <v>15252</v>
          </cell>
          <cell r="Y925">
            <v>15120</v>
          </cell>
          <cell r="Z925">
            <v>15624</v>
          </cell>
          <cell r="AA925">
            <v>15624</v>
          </cell>
          <cell r="AB925">
            <v>14400</v>
          </cell>
          <cell r="AC925">
            <v>14508</v>
          </cell>
          <cell r="AD925">
            <v>13680</v>
          </cell>
        </row>
        <row r="926">
          <cell r="C926">
            <v>14146</v>
          </cell>
          <cell r="D926">
            <v>12777</v>
          </cell>
          <cell r="E926">
            <v>14519</v>
          </cell>
          <cell r="F926">
            <v>14411</v>
          </cell>
          <cell r="G926">
            <v>15263</v>
          </cell>
          <cell r="H926">
            <v>15131</v>
          </cell>
          <cell r="I926">
            <v>15635</v>
          </cell>
          <cell r="J926">
            <v>15635</v>
          </cell>
          <cell r="K926">
            <v>14411</v>
          </cell>
          <cell r="L926">
            <v>14519</v>
          </cell>
          <cell r="M926">
            <v>13690</v>
          </cell>
          <cell r="N926">
            <v>14519</v>
          </cell>
          <cell r="S926">
            <v>14508</v>
          </cell>
          <cell r="T926">
            <v>14136</v>
          </cell>
          <cell r="U926">
            <v>12768</v>
          </cell>
          <cell r="V926">
            <v>14508</v>
          </cell>
          <cell r="W926">
            <v>14400</v>
          </cell>
          <cell r="X926">
            <v>15252</v>
          </cell>
          <cell r="Y926">
            <v>15120</v>
          </cell>
          <cell r="Z926">
            <v>15624</v>
          </cell>
          <cell r="AA926">
            <v>15624</v>
          </cell>
          <cell r="AB926">
            <v>14400</v>
          </cell>
          <cell r="AC926">
            <v>14508</v>
          </cell>
          <cell r="AD926">
            <v>13680</v>
          </cell>
        </row>
        <row r="927">
          <cell r="C927">
            <v>14146</v>
          </cell>
          <cell r="D927">
            <v>12777</v>
          </cell>
          <cell r="E927">
            <v>14519</v>
          </cell>
          <cell r="F927">
            <v>14411</v>
          </cell>
          <cell r="G927">
            <v>15263</v>
          </cell>
          <cell r="H927">
            <v>15131</v>
          </cell>
          <cell r="I927">
            <v>15635</v>
          </cell>
          <cell r="J927">
            <v>15635</v>
          </cell>
          <cell r="K927">
            <v>14411</v>
          </cell>
          <cell r="L927">
            <v>14519</v>
          </cell>
          <cell r="M927">
            <v>13690</v>
          </cell>
          <cell r="N927">
            <v>14519</v>
          </cell>
          <cell r="S927">
            <v>14508</v>
          </cell>
          <cell r="T927">
            <v>14136</v>
          </cell>
          <cell r="U927">
            <v>12768</v>
          </cell>
          <cell r="V927">
            <v>14508</v>
          </cell>
          <cell r="W927">
            <v>14400</v>
          </cell>
          <cell r="X927">
            <v>15252</v>
          </cell>
          <cell r="Y927">
            <v>15120</v>
          </cell>
          <cell r="Z927">
            <v>15624</v>
          </cell>
          <cell r="AA927">
            <v>15624</v>
          </cell>
          <cell r="AB927">
            <v>14400</v>
          </cell>
          <cell r="AC927">
            <v>14508</v>
          </cell>
          <cell r="AD927">
            <v>13680</v>
          </cell>
        </row>
        <row r="928">
          <cell r="C928">
            <v>14146</v>
          </cell>
          <cell r="D928">
            <v>12777</v>
          </cell>
          <cell r="E928">
            <v>14519</v>
          </cell>
          <cell r="F928">
            <v>14411</v>
          </cell>
          <cell r="G928">
            <v>15263</v>
          </cell>
          <cell r="H928">
            <v>15131</v>
          </cell>
          <cell r="I928">
            <v>15635</v>
          </cell>
          <cell r="J928">
            <v>15635</v>
          </cell>
          <cell r="K928">
            <v>14411</v>
          </cell>
          <cell r="L928">
            <v>14519</v>
          </cell>
          <cell r="M928">
            <v>13690</v>
          </cell>
          <cell r="N928">
            <v>14519</v>
          </cell>
          <cell r="S928">
            <v>14508</v>
          </cell>
          <cell r="T928">
            <v>14136</v>
          </cell>
          <cell r="U928">
            <v>12768</v>
          </cell>
          <cell r="V928">
            <v>14508</v>
          </cell>
          <cell r="W928">
            <v>14400</v>
          </cell>
          <cell r="X928">
            <v>15252</v>
          </cell>
          <cell r="Y928">
            <v>15120</v>
          </cell>
          <cell r="Z928">
            <v>15624</v>
          </cell>
          <cell r="AA928">
            <v>15624</v>
          </cell>
          <cell r="AB928">
            <v>14400</v>
          </cell>
          <cell r="AC928">
            <v>14508</v>
          </cell>
          <cell r="AD928">
            <v>13680</v>
          </cell>
        </row>
        <row r="929">
          <cell r="C929">
            <v>14146</v>
          </cell>
          <cell r="D929">
            <v>13234</v>
          </cell>
          <cell r="E929">
            <v>14519</v>
          </cell>
          <cell r="F929">
            <v>14411</v>
          </cell>
          <cell r="G929">
            <v>15263</v>
          </cell>
          <cell r="H929">
            <v>15131</v>
          </cell>
          <cell r="I929">
            <v>15635</v>
          </cell>
          <cell r="J929">
            <v>15635</v>
          </cell>
          <cell r="K929">
            <v>14411</v>
          </cell>
          <cell r="L929">
            <v>14519</v>
          </cell>
          <cell r="M929">
            <v>13690</v>
          </cell>
          <cell r="N929">
            <v>14519</v>
          </cell>
          <cell r="S929">
            <v>14508</v>
          </cell>
          <cell r="T929">
            <v>14136</v>
          </cell>
          <cell r="U929">
            <v>13224</v>
          </cell>
          <cell r="V929">
            <v>14508</v>
          </cell>
          <cell r="W929">
            <v>14400</v>
          </cell>
          <cell r="X929">
            <v>15252</v>
          </cell>
          <cell r="Y929">
            <v>15120</v>
          </cell>
          <cell r="Z929">
            <v>15624</v>
          </cell>
          <cell r="AA929">
            <v>15624</v>
          </cell>
          <cell r="AB929">
            <v>14400</v>
          </cell>
          <cell r="AC929">
            <v>14508</v>
          </cell>
          <cell r="AD929">
            <v>13680</v>
          </cell>
        </row>
        <row r="930">
          <cell r="C930">
            <v>14146</v>
          </cell>
          <cell r="D930">
            <v>12777</v>
          </cell>
          <cell r="E930">
            <v>14519</v>
          </cell>
          <cell r="F930">
            <v>14411</v>
          </cell>
          <cell r="G930">
            <v>15263</v>
          </cell>
          <cell r="H930">
            <v>15131</v>
          </cell>
          <cell r="I930">
            <v>15635</v>
          </cell>
          <cell r="J930">
            <v>15635</v>
          </cell>
          <cell r="K930">
            <v>14411</v>
          </cell>
          <cell r="L930">
            <v>14519</v>
          </cell>
          <cell r="M930">
            <v>13690</v>
          </cell>
          <cell r="N930">
            <v>14519</v>
          </cell>
          <cell r="S930">
            <v>14508</v>
          </cell>
          <cell r="T930">
            <v>14136</v>
          </cell>
          <cell r="U930">
            <v>12768</v>
          </cell>
          <cell r="V930">
            <v>14508</v>
          </cell>
          <cell r="W930">
            <v>14400</v>
          </cell>
          <cell r="X930">
            <v>15252</v>
          </cell>
          <cell r="Y930">
            <v>15120</v>
          </cell>
          <cell r="Z930">
            <v>15624</v>
          </cell>
          <cell r="AA930">
            <v>15624</v>
          </cell>
          <cell r="AB930">
            <v>14400</v>
          </cell>
          <cell r="AC930">
            <v>14508</v>
          </cell>
          <cell r="AD930">
            <v>13680</v>
          </cell>
        </row>
        <row r="931">
          <cell r="C931">
            <v>14146</v>
          </cell>
          <cell r="D931">
            <v>12777</v>
          </cell>
          <cell r="E931">
            <v>14519</v>
          </cell>
          <cell r="F931">
            <v>14411</v>
          </cell>
          <cell r="G931">
            <v>15263</v>
          </cell>
          <cell r="H931">
            <v>15131</v>
          </cell>
          <cell r="I931">
            <v>15635</v>
          </cell>
          <cell r="J931">
            <v>15635</v>
          </cell>
          <cell r="K931">
            <v>14411</v>
          </cell>
          <cell r="L931">
            <v>14519</v>
          </cell>
          <cell r="M931">
            <v>13690</v>
          </cell>
          <cell r="N931">
            <v>14519</v>
          </cell>
          <cell r="S931">
            <v>14508</v>
          </cell>
          <cell r="T931">
            <v>14136</v>
          </cell>
          <cell r="U931">
            <v>12768</v>
          </cell>
          <cell r="V931">
            <v>14508</v>
          </cell>
          <cell r="W931">
            <v>14400</v>
          </cell>
          <cell r="X931">
            <v>15252</v>
          </cell>
          <cell r="Y931">
            <v>15120</v>
          </cell>
          <cell r="Z931">
            <v>15624</v>
          </cell>
          <cell r="AA931">
            <v>15624</v>
          </cell>
          <cell r="AB931">
            <v>14400</v>
          </cell>
          <cell r="AC931">
            <v>14508</v>
          </cell>
          <cell r="AD931">
            <v>13680</v>
          </cell>
        </row>
        <row r="932">
          <cell r="C932">
            <v>14146</v>
          </cell>
          <cell r="D932">
            <v>12777</v>
          </cell>
          <cell r="E932">
            <v>14519</v>
          </cell>
          <cell r="F932">
            <v>14411</v>
          </cell>
          <cell r="G932">
            <v>15263</v>
          </cell>
          <cell r="H932">
            <v>15131</v>
          </cell>
          <cell r="I932">
            <v>15635</v>
          </cell>
          <cell r="J932">
            <v>15635</v>
          </cell>
          <cell r="K932">
            <v>14411</v>
          </cell>
          <cell r="L932">
            <v>14519</v>
          </cell>
          <cell r="M932">
            <v>13690</v>
          </cell>
          <cell r="N932">
            <v>14519</v>
          </cell>
          <cell r="S932">
            <v>14508</v>
          </cell>
          <cell r="T932">
            <v>14136</v>
          </cell>
          <cell r="U932">
            <v>12768</v>
          </cell>
          <cell r="V932">
            <v>14508</v>
          </cell>
          <cell r="W932">
            <v>14400</v>
          </cell>
          <cell r="X932">
            <v>15252</v>
          </cell>
          <cell r="Y932">
            <v>15120</v>
          </cell>
          <cell r="Z932">
            <v>15624</v>
          </cell>
          <cell r="AA932">
            <v>15624</v>
          </cell>
          <cell r="AB932">
            <v>14400</v>
          </cell>
          <cell r="AC932">
            <v>14508</v>
          </cell>
          <cell r="AD932">
            <v>13680</v>
          </cell>
        </row>
        <row r="933">
          <cell r="C933">
            <v>14146</v>
          </cell>
          <cell r="D933">
            <v>13234</v>
          </cell>
          <cell r="E933">
            <v>14519</v>
          </cell>
          <cell r="F933">
            <v>14411</v>
          </cell>
          <cell r="G933">
            <v>15263</v>
          </cell>
          <cell r="H933">
            <v>15131</v>
          </cell>
          <cell r="I933">
            <v>15635</v>
          </cell>
          <cell r="J933">
            <v>15635</v>
          </cell>
          <cell r="K933">
            <v>14411</v>
          </cell>
          <cell r="L933">
            <v>14519</v>
          </cell>
          <cell r="M933">
            <v>13690</v>
          </cell>
          <cell r="N933">
            <v>14519</v>
          </cell>
          <cell r="S933">
            <v>14508</v>
          </cell>
          <cell r="T933">
            <v>14136</v>
          </cell>
          <cell r="U933">
            <v>13224</v>
          </cell>
          <cell r="V933">
            <v>14508</v>
          </cell>
          <cell r="W933">
            <v>14400</v>
          </cell>
          <cell r="X933">
            <v>15252</v>
          </cell>
          <cell r="Y933">
            <v>15120</v>
          </cell>
          <cell r="Z933">
            <v>15624</v>
          </cell>
          <cell r="AA933">
            <v>15624</v>
          </cell>
          <cell r="AB933">
            <v>14400</v>
          </cell>
          <cell r="AC933">
            <v>14508</v>
          </cell>
          <cell r="AD933">
            <v>13680</v>
          </cell>
        </row>
        <row r="934">
          <cell r="C934">
            <v>14146</v>
          </cell>
          <cell r="D934">
            <v>12777</v>
          </cell>
          <cell r="E934">
            <v>14519</v>
          </cell>
          <cell r="F934">
            <v>14411</v>
          </cell>
          <cell r="G934">
            <v>15263</v>
          </cell>
          <cell r="H934">
            <v>15131</v>
          </cell>
          <cell r="I934">
            <v>15635</v>
          </cell>
          <cell r="J934">
            <v>15635</v>
          </cell>
          <cell r="K934">
            <v>14411</v>
          </cell>
          <cell r="L934">
            <v>14519</v>
          </cell>
          <cell r="M934">
            <v>13690</v>
          </cell>
          <cell r="N934">
            <v>14519</v>
          </cell>
          <cell r="S934">
            <v>14508</v>
          </cell>
          <cell r="T934">
            <v>14136</v>
          </cell>
          <cell r="U934">
            <v>12768</v>
          </cell>
          <cell r="V934">
            <v>14508</v>
          </cell>
          <cell r="W934">
            <v>14400</v>
          </cell>
          <cell r="X934">
            <v>15252</v>
          </cell>
          <cell r="Y934">
            <v>15120</v>
          </cell>
          <cell r="Z934">
            <v>15624</v>
          </cell>
          <cell r="AA934">
            <v>15624</v>
          </cell>
          <cell r="AB934">
            <v>14400</v>
          </cell>
          <cell r="AC934">
            <v>14508</v>
          </cell>
          <cell r="AD934">
            <v>13680</v>
          </cell>
        </row>
        <row r="935">
          <cell r="C935">
            <v>14146</v>
          </cell>
          <cell r="D935">
            <v>12777</v>
          </cell>
          <cell r="E935">
            <v>14519</v>
          </cell>
          <cell r="F935">
            <v>14411</v>
          </cell>
          <cell r="G935">
            <v>15263</v>
          </cell>
          <cell r="H935">
            <v>15131</v>
          </cell>
          <cell r="I935">
            <v>15635</v>
          </cell>
          <cell r="J935">
            <v>15635</v>
          </cell>
          <cell r="K935">
            <v>14411</v>
          </cell>
          <cell r="L935">
            <v>14519</v>
          </cell>
          <cell r="M935">
            <v>13690</v>
          </cell>
          <cell r="N935">
            <v>14519</v>
          </cell>
          <cell r="S935">
            <v>14508</v>
          </cell>
          <cell r="T935">
            <v>14136</v>
          </cell>
          <cell r="U935">
            <v>12768</v>
          </cell>
          <cell r="V935">
            <v>14508</v>
          </cell>
          <cell r="W935">
            <v>14400</v>
          </cell>
          <cell r="X935">
            <v>15252</v>
          </cell>
          <cell r="Y935">
            <v>15120</v>
          </cell>
          <cell r="Z935">
            <v>15624</v>
          </cell>
          <cell r="AA935">
            <v>15624</v>
          </cell>
          <cell r="AB935">
            <v>14400</v>
          </cell>
          <cell r="AC935">
            <v>14508</v>
          </cell>
          <cell r="AD935">
            <v>13680</v>
          </cell>
        </row>
        <row r="936">
          <cell r="C936">
            <v>14146</v>
          </cell>
          <cell r="D936">
            <v>12777</v>
          </cell>
          <cell r="E936">
            <v>14519</v>
          </cell>
          <cell r="F936">
            <v>14411</v>
          </cell>
          <cell r="G936">
            <v>15263</v>
          </cell>
          <cell r="H936">
            <v>15131</v>
          </cell>
          <cell r="I936">
            <v>15635</v>
          </cell>
          <cell r="J936">
            <v>15635</v>
          </cell>
          <cell r="K936">
            <v>14411</v>
          </cell>
          <cell r="L936">
            <v>14519</v>
          </cell>
          <cell r="M936">
            <v>13690</v>
          </cell>
          <cell r="N936">
            <v>14519</v>
          </cell>
          <cell r="S936">
            <v>14508</v>
          </cell>
          <cell r="T936">
            <v>14136</v>
          </cell>
          <cell r="U936">
            <v>12768</v>
          </cell>
          <cell r="V936">
            <v>14508</v>
          </cell>
          <cell r="W936">
            <v>14400</v>
          </cell>
          <cell r="X936">
            <v>15252</v>
          </cell>
          <cell r="Y936">
            <v>15120</v>
          </cell>
          <cell r="Z936">
            <v>15624</v>
          </cell>
          <cell r="AA936">
            <v>15624</v>
          </cell>
          <cell r="AB936">
            <v>14400</v>
          </cell>
          <cell r="AC936">
            <v>14508</v>
          </cell>
          <cell r="AD936">
            <v>13680</v>
          </cell>
        </row>
        <row r="937">
          <cell r="C937">
            <v>14146</v>
          </cell>
          <cell r="D937">
            <v>13234</v>
          </cell>
          <cell r="E937">
            <v>14519</v>
          </cell>
          <cell r="F937">
            <v>14411</v>
          </cell>
          <cell r="G937">
            <v>15263</v>
          </cell>
          <cell r="H937">
            <v>15131</v>
          </cell>
          <cell r="I937">
            <v>15635</v>
          </cell>
          <cell r="J937">
            <v>15635</v>
          </cell>
          <cell r="K937">
            <v>14411</v>
          </cell>
          <cell r="L937">
            <v>14519</v>
          </cell>
          <cell r="M937">
            <v>13690</v>
          </cell>
          <cell r="N937">
            <v>14519</v>
          </cell>
          <cell r="S937">
            <v>14508</v>
          </cell>
          <cell r="T937">
            <v>14136</v>
          </cell>
          <cell r="U937">
            <v>13224</v>
          </cell>
          <cell r="V937">
            <v>14508</v>
          </cell>
          <cell r="W937">
            <v>14400</v>
          </cell>
          <cell r="X937">
            <v>15252</v>
          </cell>
          <cell r="Y937">
            <v>15120</v>
          </cell>
          <cell r="Z937">
            <v>15624</v>
          </cell>
          <cell r="AA937">
            <v>15624</v>
          </cell>
          <cell r="AB937">
            <v>14400</v>
          </cell>
          <cell r="AC937">
            <v>14508</v>
          </cell>
          <cell r="AD937">
            <v>13680</v>
          </cell>
        </row>
        <row r="938">
          <cell r="C938">
            <v>14146</v>
          </cell>
          <cell r="D938">
            <v>12777</v>
          </cell>
          <cell r="E938">
            <v>14519</v>
          </cell>
          <cell r="F938">
            <v>14411</v>
          </cell>
          <cell r="G938">
            <v>15263</v>
          </cell>
          <cell r="H938">
            <v>15131</v>
          </cell>
          <cell r="I938">
            <v>15635</v>
          </cell>
          <cell r="J938">
            <v>15635</v>
          </cell>
          <cell r="K938">
            <v>14411</v>
          </cell>
          <cell r="L938">
            <v>14519</v>
          </cell>
          <cell r="M938">
            <v>13690</v>
          </cell>
          <cell r="N938">
            <v>14519</v>
          </cell>
          <cell r="S938">
            <v>14508</v>
          </cell>
          <cell r="T938">
            <v>14136</v>
          </cell>
          <cell r="U938">
            <v>12768</v>
          </cell>
          <cell r="V938">
            <v>14508</v>
          </cell>
          <cell r="W938">
            <v>14400</v>
          </cell>
          <cell r="X938">
            <v>15252</v>
          </cell>
          <cell r="Y938">
            <v>15120</v>
          </cell>
          <cell r="Z938">
            <v>15624</v>
          </cell>
          <cell r="AA938">
            <v>15624</v>
          </cell>
          <cell r="AB938">
            <v>14400</v>
          </cell>
          <cell r="AC938">
            <v>14508</v>
          </cell>
          <cell r="AD938">
            <v>13680</v>
          </cell>
        </row>
        <row r="939">
          <cell r="C939">
            <v>14146</v>
          </cell>
          <cell r="D939">
            <v>12777</v>
          </cell>
          <cell r="E939">
            <v>14519</v>
          </cell>
          <cell r="F939">
            <v>14411</v>
          </cell>
          <cell r="G939">
            <v>15263</v>
          </cell>
          <cell r="H939">
            <v>15131</v>
          </cell>
          <cell r="I939">
            <v>15635</v>
          </cell>
          <cell r="J939">
            <v>15635</v>
          </cell>
          <cell r="K939">
            <v>14411</v>
          </cell>
          <cell r="L939">
            <v>14519</v>
          </cell>
          <cell r="M939">
            <v>13690</v>
          </cell>
          <cell r="N939">
            <v>14519</v>
          </cell>
          <cell r="S939">
            <v>14508</v>
          </cell>
          <cell r="T939">
            <v>14136</v>
          </cell>
          <cell r="U939">
            <v>12768</v>
          </cell>
          <cell r="V939">
            <v>14508</v>
          </cell>
          <cell r="W939">
            <v>14400</v>
          </cell>
          <cell r="X939">
            <v>15252</v>
          </cell>
          <cell r="Y939">
            <v>15120</v>
          </cell>
          <cell r="Z939">
            <v>15624</v>
          </cell>
          <cell r="AA939">
            <v>15624</v>
          </cell>
          <cell r="AB939">
            <v>14400</v>
          </cell>
          <cell r="AC939">
            <v>14508</v>
          </cell>
          <cell r="AD939">
            <v>13680</v>
          </cell>
        </row>
        <row r="940">
          <cell r="C940">
            <v>14146</v>
          </cell>
          <cell r="D940">
            <v>12777</v>
          </cell>
          <cell r="E940">
            <v>14519</v>
          </cell>
          <cell r="F940">
            <v>14411</v>
          </cell>
          <cell r="G940">
            <v>15263</v>
          </cell>
          <cell r="H940">
            <v>15131</v>
          </cell>
          <cell r="I940">
            <v>15635</v>
          </cell>
          <cell r="J940">
            <v>15635</v>
          </cell>
          <cell r="K940">
            <v>14411</v>
          </cell>
          <cell r="L940">
            <v>14519</v>
          </cell>
          <cell r="M940">
            <v>13690</v>
          </cell>
          <cell r="N940">
            <v>14519</v>
          </cell>
          <cell r="S940">
            <v>14508</v>
          </cell>
          <cell r="T940">
            <v>14136</v>
          </cell>
          <cell r="U940">
            <v>12768</v>
          </cell>
          <cell r="V940">
            <v>14508</v>
          </cell>
          <cell r="W940">
            <v>14400</v>
          </cell>
          <cell r="X940">
            <v>15252</v>
          </cell>
          <cell r="Y940">
            <v>15120</v>
          </cell>
          <cell r="Z940">
            <v>15624</v>
          </cell>
          <cell r="AA940">
            <v>15624</v>
          </cell>
          <cell r="AB940">
            <v>14400</v>
          </cell>
          <cell r="AC940">
            <v>14508</v>
          </cell>
          <cell r="AD940">
            <v>13680</v>
          </cell>
        </row>
        <row r="941">
          <cell r="C941">
            <v>14146</v>
          </cell>
          <cell r="D941">
            <v>13234</v>
          </cell>
          <cell r="E941">
            <v>14519</v>
          </cell>
          <cell r="F941">
            <v>14411</v>
          </cell>
          <cell r="G941">
            <v>15263</v>
          </cell>
          <cell r="H941">
            <v>15131</v>
          </cell>
          <cell r="I941">
            <v>15635</v>
          </cell>
          <cell r="J941">
            <v>15635</v>
          </cell>
          <cell r="K941">
            <v>14411</v>
          </cell>
          <cell r="L941">
            <v>14519</v>
          </cell>
          <cell r="M941">
            <v>13690</v>
          </cell>
          <cell r="N941">
            <v>14519</v>
          </cell>
          <cell r="S941">
            <v>14508</v>
          </cell>
          <cell r="T941">
            <v>14136</v>
          </cell>
          <cell r="U941">
            <v>13224</v>
          </cell>
          <cell r="V941">
            <v>14508</v>
          </cell>
          <cell r="W941">
            <v>14400</v>
          </cell>
          <cell r="X941">
            <v>15252</v>
          </cell>
          <cell r="Y941">
            <v>15120</v>
          </cell>
          <cell r="Z941">
            <v>15624</v>
          </cell>
          <cell r="AA941">
            <v>15624</v>
          </cell>
          <cell r="AB941">
            <v>14400</v>
          </cell>
          <cell r="AC941">
            <v>14508</v>
          </cell>
          <cell r="AD941">
            <v>13680</v>
          </cell>
        </row>
        <row r="942">
          <cell r="C942">
            <v>14146</v>
          </cell>
          <cell r="D942">
            <v>12777</v>
          </cell>
          <cell r="E942">
            <v>14519</v>
          </cell>
          <cell r="F942">
            <v>14411</v>
          </cell>
          <cell r="G942">
            <v>15263</v>
          </cell>
          <cell r="H942">
            <v>15131</v>
          </cell>
          <cell r="I942">
            <v>15635</v>
          </cell>
          <cell r="J942">
            <v>15635</v>
          </cell>
          <cell r="K942">
            <v>14411</v>
          </cell>
          <cell r="L942">
            <v>14519</v>
          </cell>
          <cell r="M942">
            <v>13690</v>
          </cell>
          <cell r="N942">
            <v>14519</v>
          </cell>
          <cell r="S942">
            <v>14508</v>
          </cell>
          <cell r="T942">
            <v>14136</v>
          </cell>
          <cell r="U942">
            <v>12768</v>
          </cell>
          <cell r="V942">
            <v>14508</v>
          </cell>
          <cell r="W942">
            <v>14400</v>
          </cell>
          <cell r="X942">
            <v>15252</v>
          </cell>
          <cell r="Y942">
            <v>15120</v>
          </cell>
          <cell r="Z942">
            <v>15624</v>
          </cell>
          <cell r="AA942">
            <v>15624</v>
          </cell>
          <cell r="AB942">
            <v>14400</v>
          </cell>
          <cell r="AC942">
            <v>14508</v>
          </cell>
          <cell r="AD942">
            <v>13680</v>
          </cell>
        </row>
        <row r="943">
          <cell r="C943">
            <v>14146</v>
          </cell>
          <cell r="D943">
            <v>12777</v>
          </cell>
          <cell r="E943">
            <v>14519</v>
          </cell>
          <cell r="F943">
            <v>14411</v>
          </cell>
          <cell r="G943">
            <v>15263</v>
          </cell>
          <cell r="H943">
            <v>15131</v>
          </cell>
          <cell r="I943">
            <v>15635</v>
          </cell>
          <cell r="J943">
            <v>15635</v>
          </cell>
          <cell r="K943">
            <v>14411</v>
          </cell>
          <cell r="L943">
            <v>14519</v>
          </cell>
          <cell r="M943">
            <v>13690</v>
          </cell>
          <cell r="N943">
            <v>14519</v>
          </cell>
          <cell r="S943">
            <v>14508</v>
          </cell>
          <cell r="T943">
            <v>14136</v>
          </cell>
          <cell r="U943">
            <v>12768</v>
          </cell>
          <cell r="V943">
            <v>14508</v>
          </cell>
          <cell r="W943">
            <v>14400</v>
          </cell>
          <cell r="X943">
            <v>15252</v>
          </cell>
          <cell r="Y943">
            <v>15120</v>
          </cell>
          <cell r="Z943">
            <v>15624</v>
          </cell>
          <cell r="AA943">
            <v>15624</v>
          </cell>
          <cell r="AB943">
            <v>14400</v>
          </cell>
          <cell r="AC943">
            <v>14508</v>
          </cell>
          <cell r="AD943">
            <v>13680</v>
          </cell>
        </row>
        <row r="944">
          <cell r="C944">
            <v>14146</v>
          </cell>
          <cell r="D944">
            <v>12777</v>
          </cell>
          <cell r="E944">
            <v>14519</v>
          </cell>
          <cell r="F944">
            <v>14411</v>
          </cell>
          <cell r="G944">
            <v>15263</v>
          </cell>
          <cell r="H944">
            <v>15131</v>
          </cell>
          <cell r="I944">
            <v>15635</v>
          </cell>
          <cell r="J944">
            <v>15635</v>
          </cell>
          <cell r="K944">
            <v>14411</v>
          </cell>
          <cell r="L944">
            <v>14519</v>
          </cell>
          <cell r="M944">
            <v>13690</v>
          </cell>
          <cell r="N944">
            <v>14519</v>
          </cell>
          <cell r="S944">
            <v>14508</v>
          </cell>
          <cell r="T944">
            <v>14136</v>
          </cell>
          <cell r="U944">
            <v>12768</v>
          </cell>
          <cell r="V944">
            <v>14508</v>
          </cell>
          <cell r="W944">
            <v>14400</v>
          </cell>
          <cell r="X944">
            <v>15252</v>
          </cell>
          <cell r="Y944">
            <v>15120</v>
          </cell>
          <cell r="Z944">
            <v>15624</v>
          </cell>
          <cell r="AA944">
            <v>15624</v>
          </cell>
          <cell r="AB944">
            <v>14400</v>
          </cell>
          <cell r="AC944">
            <v>14508</v>
          </cell>
          <cell r="AD944">
            <v>13680</v>
          </cell>
        </row>
        <row r="945">
          <cell r="C945">
            <v>14146</v>
          </cell>
          <cell r="D945">
            <v>13234</v>
          </cell>
          <cell r="E945">
            <v>14519</v>
          </cell>
          <cell r="F945">
            <v>14411</v>
          </cell>
          <cell r="G945">
            <v>15263</v>
          </cell>
          <cell r="H945">
            <v>15131</v>
          </cell>
          <cell r="I945">
            <v>15635</v>
          </cell>
          <cell r="J945">
            <v>15635</v>
          </cell>
          <cell r="K945">
            <v>14411</v>
          </cell>
          <cell r="L945">
            <v>14519</v>
          </cell>
          <cell r="M945">
            <v>13690</v>
          </cell>
          <cell r="N945">
            <v>14519</v>
          </cell>
          <cell r="S945">
            <v>14508</v>
          </cell>
          <cell r="T945">
            <v>14136</v>
          </cell>
          <cell r="U945">
            <v>13224</v>
          </cell>
          <cell r="V945">
            <v>14508</v>
          </cell>
          <cell r="W945">
            <v>14400</v>
          </cell>
          <cell r="X945">
            <v>15252</v>
          </cell>
          <cell r="Y945">
            <v>15120</v>
          </cell>
          <cell r="Z945">
            <v>15624</v>
          </cell>
          <cell r="AA945">
            <v>15624</v>
          </cell>
          <cell r="AB945">
            <v>14400</v>
          </cell>
          <cell r="AC945">
            <v>14508</v>
          </cell>
          <cell r="AD945">
            <v>13680</v>
          </cell>
        </row>
        <row r="946">
          <cell r="C946">
            <v>14146</v>
          </cell>
          <cell r="D946">
            <v>12777</v>
          </cell>
          <cell r="E946">
            <v>14519</v>
          </cell>
          <cell r="F946">
            <v>14411</v>
          </cell>
          <cell r="G946">
            <v>15263</v>
          </cell>
          <cell r="H946">
            <v>15131</v>
          </cell>
          <cell r="I946">
            <v>15635</v>
          </cell>
          <cell r="J946">
            <v>15635</v>
          </cell>
          <cell r="K946">
            <v>14411</v>
          </cell>
          <cell r="L946">
            <v>14519</v>
          </cell>
          <cell r="M946">
            <v>13690</v>
          </cell>
          <cell r="N946">
            <v>14519</v>
          </cell>
          <cell r="S946">
            <v>14508</v>
          </cell>
          <cell r="T946">
            <v>14136</v>
          </cell>
          <cell r="U946">
            <v>12768</v>
          </cell>
          <cell r="V946">
            <v>14508</v>
          </cell>
          <cell r="W946">
            <v>14400</v>
          </cell>
          <cell r="X946">
            <v>15252</v>
          </cell>
          <cell r="Y946">
            <v>15120</v>
          </cell>
          <cell r="Z946">
            <v>15624</v>
          </cell>
          <cell r="AA946">
            <v>15624</v>
          </cell>
          <cell r="AB946">
            <v>14400</v>
          </cell>
          <cell r="AC946">
            <v>14508</v>
          </cell>
          <cell r="AD946">
            <v>13680</v>
          </cell>
        </row>
        <row r="947">
          <cell r="C947">
            <v>14146</v>
          </cell>
          <cell r="D947">
            <v>12777</v>
          </cell>
          <cell r="E947">
            <v>14519</v>
          </cell>
          <cell r="F947">
            <v>14411</v>
          </cell>
          <cell r="G947">
            <v>15263</v>
          </cell>
          <cell r="H947">
            <v>15131</v>
          </cell>
          <cell r="I947">
            <v>15635</v>
          </cell>
          <cell r="J947">
            <v>15635</v>
          </cell>
          <cell r="K947">
            <v>14411</v>
          </cell>
          <cell r="L947">
            <v>14519</v>
          </cell>
          <cell r="M947">
            <v>13690</v>
          </cell>
          <cell r="N947">
            <v>14519</v>
          </cell>
          <cell r="S947">
            <v>14508</v>
          </cell>
          <cell r="T947">
            <v>14136</v>
          </cell>
          <cell r="U947">
            <v>12768</v>
          </cell>
          <cell r="V947">
            <v>14508</v>
          </cell>
          <cell r="W947">
            <v>14400</v>
          </cell>
          <cell r="X947">
            <v>15252</v>
          </cell>
          <cell r="Y947">
            <v>15120</v>
          </cell>
          <cell r="Z947">
            <v>15624</v>
          </cell>
          <cell r="AA947">
            <v>15624</v>
          </cell>
          <cell r="AB947">
            <v>14400</v>
          </cell>
          <cell r="AC947">
            <v>14508</v>
          </cell>
          <cell r="AD947">
            <v>13680</v>
          </cell>
        </row>
        <row r="948">
          <cell r="C948">
            <v>14146</v>
          </cell>
          <cell r="D948">
            <v>12777</v>
          </cell>
          <cell r="E948">
            <v>14519</v>
          </cell>
          <cell r="F948">
            <v>14411</v>
          </cell>
          <cell r="G948">
            <v>15263</v>
          </cell>
          <cell r="H948">
            <v>15131</v>
          </cell>
          <cell r="I948">
            <v>15635</v>
          </cell>
          <cell r="J948">
            <v>15635</v>
          </cell>
          <cell r="K948">
            <v>14411</v>
          </cell>
          <cell r="L948">
            <v>14519</v>
          </cell>
          <cell r="M948">
            <v>13690</v>
          </cell>
          <cell r="N948">
            <v>14519</v>
          </cell>
          <cell r="S948">
            <v>14508</v>
          </cell>
          <cell r="T948">
            <v>14136</v>
          </cell>
          <cell r="U948">
            <v>12768</v>
          </cell>
          <cell r="V948">
            <v>14508</v>
          </cell>
          <cell r="W948">
            <v>14400</v>
          </cell>
          <cell r="X948">
            <v>15252</v>
          </cell>
          <cell r="Y948">
            <v>15120</v>
          </cell>
          <cell r="Z948">
            <v>15624</v>
          </cell>
          <cell r="AA948">
            <v>15624</v>
          </cell>
          <cell r="AB948">
            <v>14400</v>
          </cell>
          <cell r="AC948">
            <v>14508</v>
          </cell>
          <cell r="AD948">
            <v>13680</v>
          </cell>
        </row>
        <row r="949">
          <cell r="C949">
            <v>14146</v>
          </cell>
          <cell r="D949">
            <v>13234</v>
          </cell>
          <cell r="E949">
            <v>14519</v>
          </cell>
          <cell r="F949">
            <v>14411</v>
          </cell>
          <cell r="G949">
            <v>15263</v>
          </cell>
          <cell r="H949">
            <v>15131</v>
          </cell>
          <cell r="I949">
            <v>15635</v>
          </cell>
          <cell r="J949">
            <v>15635</v>
          </cell>
          <cell r="K949">
            <v>14411</v>
          </cell>
          <cell r="L949">
            <v>14519</v>
          </cell>
          <cell r="M949">
            <v>13690</v>
          </cell>
          <cell r="N949">
            <v>14519</v>
          </cell>
          <cell r="S949">
            <v>14508</v>
          </cell>
          <cell r="T949">
            <v>14136</v>
          </cell>
          <cell r="U949">
            <v>13224</v>
          </cell>
          <cell r="V949">
            <v>14508</v>
          </cell>
          <cell r="W949">
            <v>14400</v>
          </cell>
          <cell r="X949">
            <v>15252</v>
          </cell>
          <cell r="Y949">
            <v>15120</v>
          </cell>
          <cell r="Z949">
            <v>15624</v>
          </cell>
          <cell r="AA949">
            <v>15624</v>
          </cell>
          <cell r="AB949">
            <v>14400</v>
          </cell>
          <cell r="AC949">
            <v>14508</v>
          </cell>
          <cell r="AD949">
            <v>13680</v>
          </cell>
        </row>
        <row r="950">
          <cell r="S950">
            <v>14508</v>
          </cell>
        </row>
        <row r="962">
          <cell r="C962">
            <v>1020</v>
          </cell>
          <cell r="D962">
            <v>954</v>
          </cell>
          <cell r="E962">
            <v>1097</v>
          </cell>
          <cell r="F962">
            <v>1105</v>
          </cell>
          <cell r="G962">
            <v>1137</v>
          </cell>
          <cell r="H962">
            <v>1106</v>
          </cell>
          <cell r="I962">
            <v>1142</v>
          </cell>
          <cell r="J962">
            <v>1135</v>
          </cell>
          <cell r="K962">
            <v>947</v>
          </cell>
          <cell r="L962">
            <v>812</v>
          </cell>
          <cell r="M962">
            <v>785</v>
          </cell>
          <cell r="N962">
            <v>979</v>
          </cell>
          <cell r="S962">
            <v>0</v>
          </cell>
          <cell r="T962">
            <v>1019</v>
          </cell>
          <cell r="U962">
            <v>953</v>
          </cell>
          <cell r="V962">
            <v>1096</v>
          </cell>
          <cell r="W962">
            <v>1104</v>
          </cell>
          <cell r="X962">
            <v>1136</v>
          </cell>
          <cell r="Y962">
            <v>1105</v>
          </cell>
          <cell r="Z962">
            <v>1141</v>
          </cell>
          <cell r="AA962">
            <v>1134</v>
          </cell>
          <cell r="AB962">
            <v>946</v>
          </cell>
          <cell r="AC962">
            <v>811</v>
          </cell>
          <cell r="AD962">
            <v>784</v>
          </cell>
        </row>
        <row r="963">
          <cell r="C963">
            <v>1020</v>
          </cell>
          <cell r="D963">
            <v>954</v>
          </cell>
          <cell r="E963">
            <v>1097</v>
          </cell>
          <cell r="F963">
            <v>1105</v>
          </cell>
          <cell r="G963">
            <v>1137</v>
          </cell>
          <cell r="H963">
            <v>1106</v>
          </cell>
          <cell r="I963">
            <v>1142</v>
          </cell>
          <cell r="J963">
            <v>1135</v>
          </cell>
          <cell r="K963">
            <v>947</v>
          </cell>
          <cell r="L963">
            <v>812</v>
          </cell>
          <cell r="M963">
            <v>785</v>
          </cell>
          <cell r="N963">
            <v>979</v>
          </cell>
          <cell r="S963">
            <v>978</v>
          </cell>
          <cell r="T963">
            <v>1019</v>
          </cell>
          <cell r="U963">
            <v>953</v>
          </cell>
          <cell r="V963">
            <v>1096</v>
          </cell>
          <cell r="W963">
            <v>1104</v>
          </cell>
          <cell r="X963">
            <v>1136</v>
          </cell>
          <cell r="Y963">
            <v>1105</v>
          </cell>
          <cell r="Z963">
            <v>1141</v>
          </cell>
          <cell r="AA963">
            <v>1134</v>
          </cell>
          <cell r="AB963">
            <v>946</v>
          </cell>
          <cell r="AC963">
            <v>811</v>
          </cell>
          <cell r="AD963">
            <v>784</v>
          </cell>
        </row>
        <row r="964">
          <cell r="C964">
            <v>1020</v>
          </cell>
          <cell r="D964">
            <v>954</v>
          </cell>
          <cell r="E964">
            <v>1097</v>
          </cell>
          <cell r="F964">
            <v>1105</v>
          </cell>
          <cell r="G964">
            <v>1137</v>
          </cell>
          <cell r="H964">
            <v>1106</v>
          </cell>
          <cell r="I964">
            <v>1142</v>
          </cell>
          <cell r="J964">
            <v>1135</v>
          </cell>
          <cell r="K964">
            <v>947</v>
          </cell>
          <cell r="L964">
            <v>812</v>
          </cell>
          <cell r="M964">
            <v>785</v>
          </cell>
          <cell r="N964">
            <v>979</v>
          </cell>
          <cell r="S964">
            <v>978</v>
          </cell>
          <cell r="T964">
            <v>1019</v>
          </cell>
          <cell r="U964">
            <v>953</v>
          </cell>
          <cell r="V964">
            <v>1096</v>
          </cell>
          <cell r="W964">
            <v>1104</v>
          </cell>
          <cell r="X964">
            <v>1136</v>
          </cell>
          <cell r="Y964">
            <v>1105</v>
          </cell>
          <cell r="Z964">
            <v>1141</v>
          </cell>
          <cell r="AA964">
            <v>1134</v>
          </cell>
          <cell r="AB964">
            <v>946</v>
          </cell>
          <cell r="AC964">
            <v>811</v>
          </cell>
          <cell r="AD964">
            <v>784</v>
          </cell>
        </row>
        <row r="965">
          <cell r="C965">
            <v>1020</v>
          </cell>
          <cell r="D965">
            <v>988</v>
          </cell>
          <cell r="E965">
            <v>1097</v>
          </cell>
          <cell r="F965">
            <v>1105</v>
          </cell>
          <cell r="G965">
            <v>1137</v>
          </cell>
          <cell r="H965">
            <v>1106</v>
          </cell>
          <cell r="I965">
            <v>1142</v>
          </cell>
          <cell r="J965">
            <v>1135</v>
          </cell>
          <cell r="K965">
            <v>947</v>
          </cell>
          <cell r="L965">
            <v>812</v>
          </cell>
          <cell r="M965">
            <v>785</v>
          </cell>
          <cell r="N965">
            <v>979</v>
          </cell>
          <cell r="S965">
            <v>978</v>
          </cell>
          <cell r="T965">
            <v>1019</v>
          </cell>
          <cell r="U965">
            <v>987</v>
          </cell>
          <cell r="V965">
            <v>1096</v>
          </cell>
          <cell r="W965">
            <v>1104</v>
          </cell>
          <cell r="X965">
            <v>1136</v>
          </cell>
          <cell r="Y965">
            <v>1105</v>
          </cell>
          <cell r="Z965">
            <v>1141</v>
          </cell>
          <cell r="AA965">
            <v>1134</v>
          </cell>
          <cell r="AB965">
            <v>946</v>
          </cell>
          <cell r="AC965">
            <v>811</v>
          </cell>
          <cell r="AD965">
            <v>784</v>
          </cell>
        </row>
        <row r="966">
          <cell r="C966">
            <v>1020</v>
          </cell>
          <cell r="D966">
            <v>954</v>
          </cell>
          <cell r="E966">
            <v>1097</v>
          </cell>
          <cell r="F966">
            <v>1105</v>
          </cell>
          <cell r="G966">
            <v>1137</v>
          </cell>
          <cell r="H966">
            <v>1106</v>
          </cell>
          <cell r="I966">
            <v>1142</v>
          </cell>
          <cell r="J966">
            <v>1135</v>
          </cell>
          <cell r="K966">
            <v>947</v>
          </cell>
          <cell r="L966">
            <v>812</v>
          </cell>
          <cell r="M966">
            <v>785</v>
          </cell>
          <cell r="N966">
            <v>979</v>
          </cell>
          <cell r="S966">
            <v>978</v>
          </cell>
          <cell r="T966">
            <v>1019</v>
          </cell>
          <cell r="U966">
            <v>953</v>
          </cell>
          <cell r="V966">
            <v>1096</v>
          </cell>
          <cell r="W966">
            <v>1104</v>
          </cell>
          <cell r="X966">
            <v>1136</v>
          </cell>
          <cell r="Y966">
            <v>1105</v>
          </cell>
          <cell r="Z966">
            <v>1141</v>
          </cell>
          <cell r="AA966">
            <v>1134</v>
          </cell>
          <cell r="AB966">
            <v>946</v>
          </cell>
          <cell r="AC966">
            <v>811</v>
          </cell>
          <cell r="AD966">
            <v>784</v>
          </cell>
        </row>
        <row r="967">
          <cell r="C967">
            <v>1020</v>
          </cell>
          <cell r="D967">
            <v>954</v>
          </cell>
          <cell r="E967">
            <v>1097</v>
          </cell>
          <cell r="F967">
            <v>1105</v>
          </cell>
          <cell r="G967">
            <v>1137</v>
          </cell>
          <cell r="H967">
            <v>1106</v>
          </cell>
          <cell r="I967">
            <v>1142</v>
          </cell>
          <cell r="J967">
            <v>1135</v>
          </cell>
          <cell r="K967">
            <v>947</v>
          </cell>
          <cell r="L967">
            <v>812</v>
          </cell>
          <cell r="M967">
            <v>785</v>
          </cell>
          <cell r="N967">
            <v>979</v>
          </cell>
          <cell r="S967">
            <v>978</v>
          </cell>
          <cell r="T967">
            <v>1019</v>
          </cell>
          <cell r="U967">
            <v>953</v>
          </cell>
          <cell r="V967">
            <v>1096</v>
          </cell>
          <cell r="W967">
            <v>1104</v>
          </cell>
          <cell r="X967">
            <v>1136</v>
          </cell>
          <cell r="Y967">
            <v>1105</v>
          </cell>
          <cell r="Z967">
            <v>1141</v>
          </cell>
          <cell r="AA967">
            <v>1134</v>
          </cell>
          <cell r="AB967">
            <v>946</v>
          </cell>
          <cell r="AC967">
            <v>811</v>
          </cell>
          <cell r="AD967">
            <v>784</v>
          </cell>
        </row>
        <row r="968">
          <cell r="C968">
            <v>1020</v>
          </cell>
          <cell r="D968">
            <v>954</v>
          </cell>
          <cell r="E968">
            <v>1097</v>
          </cell>
          <cell r="F968">
            <v>1105</v>
          </cell>
          <cell r="G968">
            <v>1137</v>
          </cell>
          <cell r="H968">
            <v>1106</v>
          </cell>
          <cell r="I968">
            <v>1142</v>
          </cell>
          <cell r="J968">
            <v>1135</v>
          </cell>
          <cell r="K968">
            <v>947</v>
          </cell>
          <cell r="L968">
            <v>812</v>
          </cell>
          <cell r="M968">
            <v>785</v>
          </cell>
          <cell r="N968">
            <v>979</v>
          </cell>
          <cell r="S968">
            <v>978</v>
          </cell>
          <cell r="T968">
            <v>1019</v>
          </cell>
          <cell r="U968">
            <v>953</v>
          </cell>
          <cell r="V968">
            <v>1096</v>
          </cell>
          <cell r="W968">
            <v>1104</v>
          </cell>
          <cell r="X968">
            <v>1136</v>
          </cell>
          <cell r="Y968">
            <v>1105</v>
          </cell>
          <cell r="Z968">
            <v>1141</v>
          </cell>
          <cell r="AA968">
            <v>1134</v>
          </cell>
          <cell r="AB968">
            <v>946</v>
          </cell>
          <cell r="AC968">
            <v>811</v>
          </cell>
          <cell r="AD968">
            <v>784</v>
          </cell>
        </row>
        <row r="969">
          <cell r="C969">
            <v>1020</v>
          </cell>
          <cell r="D969">
            <v>988</v>
          </cell>
          <cell r="E969">
            <v>1097</v>
          </cell>
          <cell r="F969">
            <v>1105</v>
          </cell>
          <cell r="G969">
            <v>1137</v>
          </cell>
          <cell r="H969">
            <v>1106</v>
          </cell>
          <cell r="I969">
            <v>1142</v>
          </cell>
          <cell r="J969">
            <v>1135</v>
          </cell>
          <cell r="K969">
            <v>947</v>
          </cell>
          <cell r="L969">
            <v>812</v>
          </cell>
          <cell r="M969">
            <v>785</v>
          </cell>
          <cell r="N969">
            <v>979</v>
          </cell>
          <cell r="S969">
            <v>978</v>
          </cell>
          <cell r="T969">
            <v>1019</v>
          </cell>
          <cell r="U969">
            <v>987</v>
          </cell>
          <cell r="V969">
            <v>1096</v>
          </cell>
          <cell r="W969">
            <v>1104</v>
          </cell>
          <cell r="X969">
            <v>1136</v>
          </cell>
          <cell r="Y969">
            <v>1105</v>
          </cell>
          <cell r="Z969">
            <v>1141</v>
          </cell>
          <cell r="AA969">
            <v>1134</v>
          </cell>
          <cell r="AB969">
            <v>946</v>
          </cell>
          <cell r="AC969">
            <v>811</v>
          </cell>
          <cell r="AD969">
            <v>784</v>
          </cell>
        </row>
        <row r="970">
          <cell r="C970">
            <v>1020</v>
          </cell>
          <cell r="D970">
            <v>954</v>
          </cell>
          <cell r="E970">
            <v>1097</v>
          </cell>
          <cell r="F970">
            <v>1105</v>
          </cell>
          <cell r="G970">
            <v>1137</v>
          </cell>
          <cell r="H970">
            <v>1106</v>
          </cell>
          <cell r="I970">
            <v>1142</v>
          </cell>
          <cell r="J970">
            <v>1135</v>
          </cell>
          <cell r="K970">
            <v>947</v>
          </cell>
          <cell r="L970">
            <v>812</v>
          </cell>
          <cell r="M970">
            <v>785</v>
          </cell>
          <cell r="N970">
            <v>979</v>
          </cell>
          <cell r="S970">
            <v>978</v>
          </cell>
          <cell r="T970">
            <v>1019</v>
          </cell>
          <cell r="U970">
            <v>953</v>
          </cell>
          <cell r="V970">
            <v>1096</v>
          </cell>
          <cell r="W970">
            <v>1104</v>
          </cell>
          <cell r="X970">
            <v>1136</v>
          </cell>
          <cell r="Y970">
            <v>1105</v>
          </cell>
          <cell r="Z970">
            <v>1141</v>
          </cell>
          <cell r="AA970">
            <v>1134</v>
          </cell>
          <cell r="AB970">
            <v>946</v>
          </cell>
          <cell r="AC970">
            <v>811</v>
          </cell>
          <cell r="AD970">
            <v>784</v>
          </cell>
        </row>
        <row r="971">
          <cell r="C971">
            <v>1020</v>
          </cell>
          <cell r="D971">
            <v>954</v>
          </cell>
          <cell r="E971">
            <v>1097</v>
          </cell>
          <cell r="F971">
            <v>1105</v>
          </cell>
          <cell r="G971">
            <v>1137</v>
          </cell>
          <cell r="H971">
            <v>1106</v>
          </cell>
          <cell r="I971">
            <v>1142</v>
          </cell>
          <cell r="J971">
            <v>1135</v>
          </cell>
          <cell r="K971">
            <v>947</v>
          </cell>
          <cell r="L971">
            <v>812</v>
          </cell>
          <cell r="M971">
            <v>785</v>
          </cell>
          <cell r="N971">
            <v>979</v>
          </cell>
          <cell r="S971">
            <v>978</v>
          </cell>
          <cell r="T971">
            <v>1019</v>
          </cell>
          <cell r="U971">
            <v>953</v>
          </cell>
          <cell r="V971">
            <v>1096</v>
          </cell>
          <cell r="W971">
            <v>1104</v>
          </cell>
          <cell r="X971">
            <v>1136</v>
          </cell>
          <cell r="Y971">
            <v>1105</v>
          </cell>
          <cell r="Z971">
            <v>1141</v>
          </cell>
          <cell r="AA971">
            <v>1134</v>
          </cell>
          <cell r="AB971">
            <v>946</v>
          </cell>
          <cell r="AC971">
            <v>811</v>
          </cell>
          <cell r="AD971">
            <v>784</v>
          </cell>
        </row>
        <row r="972">
          <cell r="C972">
            <v>1020</v>
          </cell>
          <cell r="D972">
            <v>954</v>
          </cell>
          <cell r="E972">
            <v>1097</v>
          </cell>
          <cell r="F972">
            <v>1105</v>
          </cell>
          <cell r="G972">
            <v>1137</v>
          </cell>
          <cell r="H972">
            <v>1106</v>
          </cell>
          <cell r="I972">
            <v>1142</v>
          </cell>
          <cell r="J972">
            <v>1135</v>
          </cell>
          <cell r="K972">
            <v>947</v>
          </cell>
          <cell r="L972">
            <v>812</v>
          </cell>
          <cell r="M972">
            <v>785</v>
          </cell>
          <cell r="N972">
            <v>979</v>
          </cell>
          <cell r="S972">
            <v>978</v>
          </cell>
          <cell r="T972">
            <v>1019</v>
          </cell>
          <cell r="U972">
            <v>953</v>
          </cell>
          <cell r="V972">
            <v>1096</v>
          </cell>
          <cell r="W972">
            <v>1104</v>
          </cell>
          <cell r="X972">
            <v>1136</v>
          </cell>
          <cell r="Y972">
            <v>1105</v>
          </cell>
          <cell r="Z972">
            <v>1141</v>
          </cell>
          <cell r="AA972">
            <v>1134</v>
          </cell>
          <cell r="AB972">
            <v>946</v>
          </cell>
          <cell r="AC972">
            <v>811</v>
          </cell>
          <cell r="AD972">
            <v>784</v>
          </cell>
        </row>
        <row r="973">
          <cell r="C973">
            <v>1020</v>
          </cell>
          <cell r="D973">
            <v>988</v>
          </cell>
          <cell r="E973">
            <v>1097</v>
          </cell>
          <cell r="F973">
            <v>1105</v>
          </cell>
          <cell r="G973">
            <v>1137</v>
          </cell>
          <cell r="H973">
            <v>1106</v>
          </cell>
          <cell r="I973">
            <v>1142</v>
          </cell>
          <cell r="J973">
            <v>1135</v>
          </cell>
          <cell r="K973">
            <v>947</v>
          </cell>
          <cell r="L973">
            <v>812</v>
          </cell>
          <cell r="M973">
            <v>785</v>
          </cell>
          <cell r="N973">
            <v>979</v>
          </cell>
          <cell r="S973">
            <v>978</v>
          </cell>
          <cell r="T973">
            <v>1019</v>
          </cell>
          <cell r="U973">
            <v>987</v>
          </cell>
          <cell r="V973">
            <v>1096</v>
          </cell>
          <cell r="W973">
            <v>1104</v>
          </cell>
          <cell r="X973">
            <v>1136</v>
          </cell>
          <cell r="Y973">
            <v>1105</v>
          </cell>
          <cell r="Z973">
            <v>1141</v>
          </cell>
          <cell r="AA973">
            <v>1134</v>
          </cell>
          <cell r="AB973">
            <v>946</v>
          </cell>
          <cell r="AC973">
            <v>811</v>
          </cell>
          <cell r="AD973">
            <v>784</v>
          </cell>
        </row>
        <row r="974">
          <cell r="C974">
            <v>1020</v>
          </cell>
          <cell r="D974">
            <v>954</v>
          </cell>
          <cell r="E974">
            <v>1097</v>
          </cell>
          <cell r="F974">
            <v>1105</v>
          </cell>
          <cell r="G974">
            <v>1137</v>
          </cell>
          <cell r="H974">
            <v>1106</v>
          </cell>
          <cell r="I974">
            <v>1142</v>
          </cell>
          <cell r="J974">
            <v>1135</v>
          </cell>
          <cell r="K974">
            <v>947</v>
          </cell>
          <cell r="L974">
            <v>812</v>
          </cell>
          <cell r="M974">
            <v>785</v>
          </cell>
          <cell r="N974">
            <v>979</v>
          </cell>
          <cell r="S974">
            <v>978</v>
          </cell>
          <cell r="T974">
            <v>1019</v>
          </cell>
          <cell r="U974">
            <v>953</v>
          </cell>
          <cell r="V974">
            <v>1096</v>
          </cell>
          <cell r="W974">
            <v>1104</v>
          </cell>
          <cell r="X974">
            <v>1136</v>
          </cell>
          <cell r="Y974">
            <v>1105</v>
          </cell>
          <cell r="Z974">
            <v>1141</v>
          </cell>
          <cell r="AA974">
            <v>1134</v>
          </cell>
          <cell r="AB974">
            <v>946</v>
          </cell>
          <cell r="AC974">
            <v>811</v>
          </cell>
          <cell r="AD974">
            <v>784</v>
          </cell>
        </row>
        <row r="975">
          <cell r="C975">
            <v>1020</v>
          </cell>
          <cell r="D975">
            <v>954</v>
          </cell>
          <cell r="E975">
            <v>1097</v>
          </cell>
          <cell r="F975">
            <v>1105</v>
          </cell>
          <cell r="G975">
            <v>1137</v>
          </cell>
          <cell r="H975">
            <v>1106</v>
          </cell>
          <cell r="I975">
            <v>1142</v>
          </cell>
          <cell r="J975">
            <v>1135</v>
          </cell>
          <cell r="K975">
            <v>947</v>
          </cell>
          <cell r="L975">
            <v>812</v>
          </cell>
          <cell r="M975">
            <v>785</v>
          </cell>
          <cell r="N975">
            <v>979</v>
          </cell>
          <cell r="S975">
            <v>978</v>
          </cell>
          <cell r="T975">
            <v>1019</v>
          </cell>
          <cell r="U975">
            <v>953</v>
          </cell>
          <cell r="V975">
            <v>1096</v>
          </cell>
          <cell r="W975">
            <v>1104</v>
          </cell>
          <cell r="X975">
            <v>1136</v>
          </cell>
          <cell r="Y975">
            <v>1105</v>
          </cell>
          <cell r="Z975">
            <v>1141</v>
          </cell>
          <cell r="AA975">
            <v>1134</v>
          </cell>
          <cell r="AB975">
            <v>946</v>
          </cell>
          <cell r="AC975">
            <v>811</v>
          </cell>
          <cell r="AD975">
            <v>784</v>
          </cell>
        </row>
        <row r="976">
          <cell r="C976">
            <v>1020</v>
          </cell>
          <cell r="D976">
            <v>954</v>
          </cell>
          <cell r="E976">
            <v>1097</v>
          </cell>
          <cell r="F976">
            <v>1105</v>
          </cell>
          <cell r="G976">
            <v>1137</v>
          </cell>
          <cell r="H976">
            <v>1106</v>
          </cell>
          <cell r="I976">
            <v>1142</v>
          </cell>
          <cell r="J976">
            <v>1135</v>
          </cell>
          <cell r="K976">
            <v>947</v>
          </cell>
          <cell r="L976">
            <v>812</v>
          </cell>
          <cell r="M976">
            <v>785</v>
          </cell>
          <cell r="N976">
            <v>979</v>
          </cell>
          <cell r="S976">
            <v>978</v>
          </cell>
          <cell r="T976">
            <v>1019</v>
          </cell>
          <cell r="U976">
            <v>953</v>
          </cell>
          <cell r="V976">
            <v>1096</v>
          </cell>
          <cell r="W976">
            <v>1104</v>
          </cell>
          <cell r="X976">
            <v>1136</v>
          </cell>
          <cell r="Y976">
            <v>1105</v>
          </cell>
          <cell r="Z976">
            <v>1141</v>
          </cell>
          <cell r="AA976">
            <v>1134</v>
          </cell>
          <cell r="AB976">
            <v>946</v>
          </cell>
          <cell r="AC976">
            <v>811</v>
          </cell>
          <cell r="AD976">
            <v>784</v>
          </cell>
        </row>
        <row r="977">
          <cell r="C977">
            <v>1020</v>
          </cell>
          <cell r="D977">
            <v>988</v>
          </cell>
          <cell r="E977">
            <v>1097</v>
          </cell>
          <cell r="F977">
            <v>1105</v>
          </cell>
          <cell r="G977">
            <v>1137</v>
          </cell>
          <cell r="H977">
            <v>1106</v>
          </cell>
          <cell r="I977">
            <v>1142</v>
          </cell>
          <cell r="J977">
            <v>1135</v>
          </cell>
          <cell r="K977">
            <v>947</v>
          </cell>
          <cell r="L977">
            <v>812</v>
          </cell>
          <cell r="M977">
            <v>785</v>
          </cell>
          <cell r="N977">
            <v>979</v>
          </cell>
          <cell r="S977">
            <v>978</v>
          </cell>
          <cell r="T977">
            <v>1019</v>
          </cell>
          <cell r="U977">
            <v>987</v>
          </cell>
          <cell r="V977">
            <v>1096</v>
          </cell>
          <cell r="W977">
            <v>1104</v>
          </cell>
          <cell r="X977">
            <v>1136</v>
          </cell>
          <cell r="Y977">
            <v>1105</v>
          </cell>
          <cell r="Z977">
            <v>1141</v>
          </cell>
          <cell r="AA977">
            <v>1134</v>
          </cell>
          <cell r="AB977">
            <v>946</v>
          </cell>
          <cell r="AC977">
            <v>811</v>
          </cell>
          <cell r="AD977">
            <v>784</v>
          </cell>
        </row>
        <row r="978">
          <cell r="C978">
            <v>1020</v>
          </cell>
          <cell r="D978">
            <v>954</v>
          </cell>
          <cell r="E978">
            <v>1097</v>
          </cell>
          <cell r="F978">
            <v>1105</v>
          </cell>
          <cell r="G978">
            <v>1137</v>
          </cell>
          <cell r="H978">
            <v>1106</v>
          </cell>
          <cell r="I978">
            <v>1142</v>
          </cell>
          <cell r="J978">
            <v>1135</v>
          </cell>
          <cell r="K978">
            <v>947</v>
          </cell>
          <cell r="L978">
            <v>812</v>
          </cell>
          <cell r="M978">
            <v>785</v>
          </cell>
          <cell r="N978">
            <v>979</v>
          </cell>
          <cell r="S978">
            <v>978</v>
          </cell>
          <cell r="T978">
            <v>1019</v>
          </cell>
          <cell r="U978">
            <v>953</v>
          </cell>
          <cell r="V978">
            <v>1096</v>
          </cell>
          <cell r="W978">
            <v>1104</v>
          </cell>
          <cell r="X978">
            <v>1136</v>
          </cell>
          <cell r="Y978">
            <v>1105</v>
          </cell>
          <cell r="Z978">
            <v>1141</v>
          </cell>
          <cell r="AA978">
            <v>1134</v>
          </cell>
          <cell r="AB978">
            <v>946</v>
          </cell>
          <cell r="AC978">
            <v>811</v>
          </cell>
          <cell r="AD978">
            <v>784</v>
          </cell>
        </row>
        <row r="979">
          <cell r="C979">
            <v>1020</v>
          </cell>
          <cell r="D979">
            <v>954</v>
          </cell>
          <cell r="E979">
            <v>1097</v>
          </cell>
          <cell r="F979">
            <v>1105</v>
          </cell>
          <cell r="G979">
            <v>1137</v>
          </cell>
          <cell r="H979">
            <v>1106</v>
          </cell>
          <cell r="I979">
            <v>1142</v>
          </cell>
          <cell r="J979">
            <v>1135</v>
          </cell>
          <cell r="K979">
            <v>947</v>
          </cell>
          <cell r="L979">
            <v>812</v>
          </cell>
          <cell r="M979">
            <v>785</v>
          </cell>
          <cell r="N979">
            <v>979</v>
          </cell>
          <cell r="S979">
            <v>978</v>
          </cell>
          <cell r="T979">
            <v>1019</v>
          </cell>
          <cell r="U979">
            <v>953</v>
          </cell>
          <cell r="V979">
            <v>1096</v>
          </cell>
          <cell r="W979">
            <v>1104</v>
          </cell>
          <cell r="X979">
            <v>1136</v>
          </cell>
          <cell r="Y979">
            <v>1105</v>
          </cell>
          <cell r="Z979">
            <v>1141</v>
          </cell>
          <cell r="AA979">
            <v>1134</v>
          </cell>
          <cell r="AB979">
            <v>946</v>
          </cell>
          <cell r="AC979">
            <v>811</v>
          </cell>
          <cell r="AD979">
            <v>784</v>
          </cell>
        </row>
        <row r="980">
          <cell r="C980">
            <v>1020</v>
          </cell>
          <cell r="D980">
            <v>954</v>
          </cell>
          <cell r="E980">
            <v>1097</v>
          </cell>
          <cell r="F980">
            <v>1105</v>
          </cell>
          <cell r="G980">
            <v>1137</v>
          </cell>
          <cell r="H980">
            <v>1106</v>
          </cell>
          <cell r="I980">
            <v>1142</v>
          </cell>
          <cell r="J980">
            <v>1135</v>
          </cell>
          <cell r="K980">
            <v>947</v>
          </cell>
          <cell r="L980">
            <v>812</v>
          </cell>
          <cell r="M980">
            <v>785</v>
          </cell>
          <cell r="N980">
            <v>979</v>
          </cell>
          <cell r="S980">
            <v>978</v>
          </cell>
          <cell r="T980">
            <v>1019</v>
          </cell>
          <cell r="U980">
            <v>953</v>
          </cell>
          <cell r="V980">
            <v>1096</v>
          </cell>
          <cell r="W980">
            <v>1104</v>
          </cell>
          <cell r="X980">
            <v>1136</v>
          </cell>
          <cell r="Y980">
            <v>1105</v>
          </cell>
          <cell r="Z980">
            <v>1141</v>
          </cell>
          <cell r="AA980">
            <v>1134</v>
          </cell>
          <cell r="AB980">
            <v>946</v>
          </cell>
          <cell r="AC980">
            <v>811</v>
          </cell>
          <cell r="AD980">
            <v>784</v>
          </cell>
        </row>
        <row r="981">
          <cell r="C981">
            <v>1020</v>
          </cell>
          <cell r="D981">
            <v>988</v>
          </cell>
          <cell r="E981">
            <v>1097</v>
          </cell>
          <cell r="F981">
            <v>1105</v>
          </cell>
          <cell r="G981">
            <v>1137</v>
          </cell>
          <cell r="H981">
            <v>1106</v>
          </cell>
          <cell r="I981">
            <v>1142</v>
          </cell>
          <cell r="J981">
            <v>1135</v>
          </cell>
          <cell r="K981">
            <v>947</v>
          </cell>
          <cell r="L981">
            <v>812</v>
          </cell>
          <cell r="M981">
            <v>785</v>
          </cell>
          <cell r="N981">
            <v>979</v>
          </cell>
          <cell r="S981">
            <v>978</v>
          </cell>
          <cell r="T981">
            <v>1019</v>
          </cell>
          <cell r="U981">
            <v>987</v>
          </cell>
          <cell r="V981">
            <v>1096</v>
          </cell>
          <cell r="W981">
            <v>1104</v>
          </cell>
          <cell r="X981">
            <v>1136</v>
          </cell>
          <cell r="Y981">
            <v>1105</v>
          </cell>
          <cell r="Z981">
            <v>1141</v>
          </cell>
          <cell r="AA981">
            <v>1134</v>
          </cell>
          <cell r="AB981">
            <v>946</v>
          </cell>
          <cell r="AC981">
            <v>811</v>
          </cell>
          <cell r="AD981">
            <v>784</v>
          </cell>
        </row>
        <row r="982">
          <cell r="C982">
            <v>1020</v>
          </cell>
          <cell r="D982">
            <v>954</v>
          </cell>
          <cell r="E982">
            <v>1097</v>
          </cell>
          <cell r="F982">
            <v>1105</v>
          </cell>
          <cell r="G982">
            <v>1137</v>
          </cell>
          <cell r="H982">
            <v>1106</v>
          </cell>
          <cell r="I982">
            <v>1142</v>
          </cell>
          <cell r="J982">
            <v>1135</v>
          </cell>
          <cell r="K982">
            <v>947</v>
          </cell>
          <cell r="L982">
            <v>812</v>
          </cell>
          <cell r="M982">
            <v>785</v>
          </cell>
          <cell r="N982">
            <v>979</v>
          </cell>
          <cell r="S982">
            <v>978</v>
          </cell>
          <cell r="T982">
            <v>1019</v>
          </cell>
          <cell r="U982">
            <v>953</v>
          </cell>
          <cell r="V982">
            <v>1096</v>
          </cell>
          <cell r="W982">
            <v>1104</v>
          </cell>
          <cell r="X982">
            <v>1136</v>
          </cell>
          <cell r="Y982">
            <v>1105</v>
          </cell>
          <cell r="Z982">
            <v>1141</v>
          </cell>
          <cell r="AA982">
            <v>1134</v>
          </cell>
          <cell r="AB982">
            <v>946</v>
          </cell>
          <cell r="AC982">
            <v>811</v>
          </cell>
          <cell r="AD982">
            <v>784</v>
          </cell>
        </row>
        <row r="983">
          <cell r="C983">
            <v>1020</v>
          </cell>
          <cell r="D983">
            <v>954</v>
          </cell>
          <cell r="E983">
            <v>1097</v>
          </cell>
          <cell r="F983">
            <v>1105</v>
          </cell>
          <cell r="G983">
            <v>1137</v>
          </cell>
          <cell r="H983">
            <v>1106</v>
          </cell>
          <cell r="I983">
            <v>1142</v>
          </cell>
          <cell r="J983">
            <v>1135</v>
          </cell>
          <cell r="K983">
            <v>947</v>
          </cell>
          <cell r="L983">
            <v>812</v>
          </cell>
          <cell r="M983">
            <v>785</v>
          </cell>
          <cell r="N983">
            <v>979</v>
          </cell>
          <cell r="S983">
            <v>978</v>
          </cell>
          <cell r="T983">
            <v>1019</v>
          </cell>
          <cell r="U983">
            <v>953</v>
          </cell>
          <cell r="V983">
            <v>1096</v>
          </cell>
          <cell r="W983">
            <v>1104</v>
          </cell>
          <cell r="X983">
            <v>1136</v>
          </cell>
          <cell r="Y983">
            <v>1105</v>
          </cell>
          <cell r="Z983">
            <v>1141</v>
          </cell>
          <cell r="AA983">
            <v>1134</v>
          </cell>
          <cell r="AB983">
            <v>946</v>
          </cell>
          <cell r="AC983">
            <v>811</v>
          </cell>
          <cell r="AD983">
            <v>784</v>
          </cell>
        </row>
        <row r="984">
          <cell r="C984">
            <v>1020</v>
          </cell>
          <cell r="D984">
            <v>954</v>
          </cell>
          <cell r="E984">
            <v>1097</v>
          </cell>
          <cell r="F984">
            <v>1105</v>
          </cell>
          <cell r="G984">
            <v>1137</v>
          </cell>
          <cell r="H984">
            <v>1106</v>
          </cell>
          <cell r="I984">
            <v>1142</v>
          </cell>
          <cell r="J984">
            <v>1135</v>
          </cell>
          <cell r="K984">
            <v>947</v>
          </cell>
          <cell r="L984">
            <v>812</v>
          </cell>
          <cell r="M984">
            <v>785</v>
          </cell>
          <cell r="N984">
            <v>979</v>
          </cell>
          <cell r="S984">
            <v>978</v>
          </cell>
          <cell r="T984">
            <v>1019</v>
          </cell>
          <cell r="U984">
            <v>953</v>
          </cell>
          <cell r="V984">
            <v>1096</v>
          </cell>
          <cell r="W984">
            <v>1104</v>
          </cell>
          <cell r="X984">
            <v>1136</v>
          </cell>
          <cell r="Y984">
            <v>1105</v>
          </cell>
          <cell r="Z984">
            <v>1141</v>
          </cell>
          <cell r="AA984">
            <v>1134</v>
          </cell>
          <cell r="AB984">
            <v>946</v>
          </cell>
          <cell r="AC984">
            <v>811</v>
          </cell>
          <cell r="AD984">
            <v>784</v>
          </cell>
        </row>
        <row r="985">
          <cell r="C985">
            <v>1020</v>
          </cell>
          <cell r="D985">
            <v>988</v>
          </cell>
          <cell r="E985">
            <v>1097</v>
          </cell>
          <cell r="F985">
            <v>1105</v>
          </cell>
          <cell r="G985">
            <v>1137</v>
          </cell>
          <cell r="H985">
            <v>1106</v>
          </cell>
          <cell r="I985">
            <v>1142</v>
          </cell>
          <cell r="J985">
            <v>1135</v>
          </cell>
          <cell r="K985">
            <v>947</v>
          </cell>
          <cell r="L985">
            <v>812</v>
          </cell>
          <cell r="M985">
            <v>785</v>
          </cell>
          <cell r="N985">
            <v>979</v>
          </cell>
          <cell r="S985">
            <v>978</v>
          </cell>
          <cell r="T985">
            <v>1019</v>
          </cell>
          <cell r="U985">
            <v>987</v>
          </cell>
          <cell r="V985">
            <v>1096</v>
          </cell>
          <cell r="W985">
            <v>1104</v>
          </cell>
          <cell r="X985">
            <v>1136</v>
          </cell>
          <cell r="Y985">
            <v>1105</v>
          </cell>
          <cell r="Z985">
            <v>1141</v>
          </cell>
          <cell r="AA985">
            <v>1134</v>
          </cell>
          <cell r="AB985">
            <v>946</v>
          </cell>
          <cell r="AC985">
            <v>811</v>
          </cell>
          <cell r="AD985">
            <v>784</v>
          </cell>
        </row>
        <row r="986">
          <cell r="C986">
            <v>1020</v>
          </cell>
          <cell r="D986">
            <v>954</v>
          </cell>
          <cell r="E986">
            <v>1097</v>
          </cell>
          <cell r="F986">
            <v>1105</v>
          </cell>
          <cell r="G986">
            <v>1137</v>
          </cell>
          <cell r="H986">
            <v>1106</v>
          </cell>
          <cell r="I986">
            <v>1142</v>
          </cell>
          <cell r="J986">
            <v>1135</v>
          </cell>
          <cell r="K986">
            <v>947</v>
          </cell>
          <cell r="L986">
            <v>812</v>
          </cell>
          <cell r="M986">
            <v>785</v>
          </cell>
          <cell r="N986">
            <v>979</v>
          </cell>
          <cell r="S986">
            <v>978</v>
          </cell>
          <cell r="T986">
            <v>1019</v>
          </cell>
          <cell r="U986">
            <v>953</v>
          </cell>
          <cell r="V986">
            <v>1096</v>
          </cell>
          <cell r="W986">
            <v>1104</v>
          </cell>
          <cell r="X986">
            <v>1136</v>
          </cell>
          <cell r="Y986">
            <v>1105</v>
          </cell>
          <cell r="Z986">
            <v>1141</v>
          </cell>
          <cell r="AA986">
            <v>1134</v>
          </cell>
          <cell r="AB986">
            <v>946</v>
          </cell>
          <cell r="AC986">
            <v>811</v>
          </cell>
          <cell r="AD986">
            <v>784</v>
          </cell>
        </row>
        <row r="987">
          <cell r="C987">
            <v>1020</v>
          </cell>
          <cell r="D987">
            <v>954</v>
          </cell>
          <cell r="E987">
            <v>1097</v>
          </cell>
          <cell r="F987">
            <v>1105</v>
          </cell>
          <cell r="G987">
            <v>1137</v>
          </cell>
          <cell r="H987">
            <v>1106</v>
          </cell>
          <cell r="I987">
            <v>1142</v>
          </cell>
          <cell r="J987">
            <v>1135</v>
          </cell>
          <cell r="K987">
            <v>947</v>
          </cell>
          <cell r="L987">
            <v>812</v>
          </cell>
          <cell r="M987">
            <v>785</v>
          </cell>
          <cell r="N987">
            <v>979</v>
          </cell>
          <cell r="S987">
            <v>978</v>
          </cell>
          <cell r="T987">
            <v>1019</v>
          </cell>
          <cell r="U987">
            <v>953</v>
          </cell>
          <cell r="V987">
            <v>1096</v>
          </cell>
          <cell r="W987">
            <v>1104</v>
          </cell>
          <cell r="X987">
            <v>1136</v>
          </cell>
          <cell r="Y987">
            <v>1105</v>
          </cell>
          <cell r="Z987">
            <v>1141</v>
          </cell>
          <cell r="AA987">
            <v>1134</v>
          </cell>
          <cell r="AB987">
            <v>946</v>
          </cell>
          <cell r="AC987">
            <v>811</v>
          </cell>
          <cell r="AD987">
            <v>784</v>
          </cell>
        </row>
        <row r="988">
          <cell r="C988">
            <v>1020</v>
          </cell>
          <cell r="D988">
            <v>954</v>
          </cell>
          <cell r="E988">
            <v>1097</v>
          </cell>
          <cell r="F988">
            <v>1105</v>
          </cell>
          <cell r="G988">
            <v>1137</v>
          </cell>
          <cell r="H988">
            <v>1106</v>
          </cell>
          <cell r="I988">
            <v>1142</v>
          </cell>
          <cell r="J988">
            <v>1135</v>
          </cell>
          <cell r="K988">
            <v>947</v>
          </cell>
          <cell r="L988">
            <v>812</v>
          </cell>
          <cell r="M988">
            <v>785</v>
          </cell>
          <cell r="N988">
            <v>979</v>
          </cell>
          <cell r="S988">
            <v>978</v>
          </cell>
          <cell r="T988">
            <v>1019</v>
          </cell>
          <cell r="U988">
            <v>953</v>
          </cell>
          <cell r="V988">
            <v>1096</v>
          </cell>
          <cell r="W988">
            <v>1104</v>
          </cell>
          <cell r="X988">
            <v>1136</v>
          </cell>
          <cell r="Y988">
            <v>1105</v>
          </cell>
          <cell r="Z988">
            <v>1141</v>
          </cell>
          <cell r="AA988">
            <v>1134</v>
          </cell>
          <cell r="AB988">
            <v>946</v>
          </cell>
          <cell r="AC988">
            <v>811</v>
          </cell>
          <cell r="AD988">
            <v>784</v>
          </cell>
        </row>
        <row r="989">
          <cell r="C989">
            <v>1020</v>
          </cell>
          <cell r="D989">
            <v>988</v>
          </cell>
          <cell r="E989">
            <v>1097</v>
          </cell>
          <cell r="F989">
            <v>1105</v>
          </cell>
          <cell r="G989">
            <v>1137</v>
          </cell>
          <cell r="H989">
            <v>1106</v>
          </cell>
          <cell r="I989">
            <v>1142</v>
          </cell>
          <cell r="J989">
            <v>1135</v>
          </cell>
          <cell r="K989">
            <v>947</v>
          </cell>
          <cell r="L989">
            <v>812</v>
          </cell>
          <cell r="M989">
            <v>785</v>
          </cell>
          <cell r="N989">
            <v>979</v>
          </cell>
          <cell r="S989">
            <v>978</v>
          </cell>
          <cell r="T989">
            <v>1019</v>
          </cell>
          <cell r="U989">
            <v>987</v>
          </cell>
          <cell r="V989">
            <v>1096</v>
          </cell>
          <cell r="W989">
            <v>1104</v>
          </cell>
          <cell r="X989">
            <v>1136</v>
          </cell>
          <cell r="Y989">
            <v>1105</v>
          </cell>
          <cell r="Z989">
            <v>1141</v>
          </cell>
          <cell r="AA989">
            <v>1134</v>
          </cell>
          <cell r="AB989">
            <v>946</v>
          </cell>
          <cell r="AC989">
            <v>811</v>
          </cell>
          <cell r="AD989">
            <v>784</v>
          </cell>
        </row>
        <row r="990">
          <cell r="S990">
            <v>978</v>
          </cell>
        </row>
        <row r="1002">
          <cell r="C1002">
            <v>11528</v>
          </cell>
          <cell r="D1002">
            <v>10138</v>
          </cell>
          <cell r="E1002">
            <v>14258</v>
          </cell>
          <cell r="F1002">
            <v>16734</v>
          </cell>
          <cell r="G1002">
            <v>17899</v>
          </cell>
          <cell r="H1002">
            <v>18495</v>
          </cell>
          <cell r="I1002">
            <v>19719</v>
          </cell>
          <cell r="J1002">
            <v>19719</v>
          </cell>
          <cell r="K1002">
            <v>17615</v>
          </cell>
          <cell r="L1002">
            <v>15776</v>
          </cell>
          <cell r="M1002">
            <v>14680</v>
          </cell>
          <cell r="N1002">
            <v>12741</v>
          </cell>
          <cell r="S1002">
            <v>12520</v>
          </cell>
          <cell r="T1002">
            <v>11328</v>
          </cell>
          <cell r="U1002">
            <v>9963</v>
          </cell>
          <cell r="V1002">
            <v>14011</v>
          </cell>
          <cell r="W1002">
            <v>16444</v>
          </cell>
          <cell r="X1002">
            <v>17589</v>
          </cell>
          <cell r="Y1002">
            <v>18175</v>
          </cell>
          <cell r="Z1002">
            <v>19377</v>
          </cell>
          <cell r="AA1002">
            <v>19377</v>
          </cell>
          <cell r="AB1002">
            <v>17309</v>
          </cell>
          <cell r="AC1002">
            <v>15502</v>
          </cell>
          <cell r="AD1002">
            <v>14425</v>
          </cell>
        </row>
        <row r="1003">
          <cell r="S1003">
            <v>12520</v>
          </cell>
        </row>
        <row r="1042">
          <cell r="C1042">
            <v>722</v>
          </cell>
          <cell r="D1042">
            <v>846</v>
          </cell>
          <cell r="E1042">
            <v>510</v>
          </cell>
          <cell r="F1042">
            <v>682</v>
          </cell>
          <cell r="G1042">
            <v>1969</v>
          </cell>
          <cell r="H1042">
            <v>2287</v>
          </cell>
          <cell r="I1042">
            <v>1969</v>
          </cell>
          <cell r="J1042">
            <v>1969</v>
          </cell>
          <cell r="K1042">
            <v>1905</v>
          </cell>
          <cell r="L1042">
            <v>2166</v>
          </cell>
          <cell r="M1042">
            <v>675</v>
          </cell>
          <cell r="N1042">
            <v>1240</v>
          </cell>
          <cell r="S1042">
            <v>664</v>
          </cell>
          <cell r="T1042">
            <v>1218</v>
          </cell>
          <cell r="U1042">
            <v>709</v>
          </cell>
          <cell r="V1042">
            <v>831</v>
          </cell>
          <cell r="W1042">
            <v>502</v>
          </cell>
          <cell r="X1042">
            <v>671</v>
          </cell>
          <cell r="Y1042">
            <v>1935</v>
          </cell>
          <cell r="Z1042">
            <v>2247</v>
          </cell>
          <cell r="AA1042">
            <v>1935</v>
          </cell>
          <cell r="AB1042">
            <v>1935</v>
          </cell>
          <cell r="AC1042">
            <v>1872</v>
          </cell>
          <cell r="AD1042">
            <v>2128</v>
          </cell>
        </row>
        <row r="1043">
          <cell r="C1043">
            <v>722</v>
          </cell>
          <cell r="D1043">
            <v>846</v>
          </cell>
          <cell r="E1043">
            <v>510</v>
          </cell>
          <cell r="F1043">
            <v>682</v>
          </cell>
          <cell r="G1043">
            <v>1969</v>
          </cell>
          <cell r="H1043">
            <v>2287</v>
          </cell>
          <cell r="I1043">
            <v>1969</v>
          </cell>
          <cell r="J1043">
            <v>1969</v>
          </cell>
          <cell r="K1043">
            <v>1905</v>
          </cell>
          <cell r="L1043">
            <v>2166</v>
          </cell>
          <cell r="M1043">
            <v>675</v>
          </cell>
          <cell r="N1043">
            <v>1240</v>
          </cell>
          <cell r="S1043">
            <v>664</v>
          </cell>
          <cell r="T1043">
            <v>1218</v>
          </cell>
          <cell r="U1043">
            <v>709</v>
          </cell>
          <cell r="V1043">
            <v>831</v>
          </cell>
          <cell r="W1043">
            <v>502</v>
          </cell>
          <cell r="X1043">
            <v>671</v>
          </cell>
          <cell r="Y1043">
            <v>1935</v>
          </cell>
          <cell r="Z1043">
            <v>2247</v>
          </cell>
          <cell r="AA1043">
            <v>1935</v>
          </cell>
          <cell r="AB1043">
            <v>1935</v>
          </cell>
          <cell r="AC1043">
            <v>1872</v>
          </cell>
          <cell r="AD1043">
            <v>2128</v>
          </cell>
        </row>
        <row r="1044">
          <cell r="C1044">
            <v>722</v>
          </cell>
          <cell r="D1044">
            <v>846</v>
          </cell>
          <cell r="E1044">
            <v>510</v>
          </cell>
          <cell r="F1044">
            <v>682</v>
          </cell>
          <cell r="G1044">
            <v>1969</v>
          </cell>
          <cell r="H1044">
            <v>2287</v>
          </cell>
          <cell r="I1044">
            <v>1969</v>
          </cell>
          <cell r="J1044">
            <v>1969</v>
          </cell>
          <cell r="K1044">
            <v>1905</v>
          </cell>
          <cell r="L1044">
            <v>2166</v>
          </cell>
          <cell r="M1044">
            <v>675</v>
          </cell>
          <cell r="N1044">
            <v>1240</v>
          </cell>
          <cell r="S1044">
            <v>664</v>
          </cell>
          <cell r="T1044">
            <v>1218</v>
          </cell>
          <cell r="U1044">
            <v>709</v>
          </cell>
          <cell r="V1044">
            <v>831</v>
          </cell>
          <cell r="W1044">
            <v>502</v>
          </cell>
          <cell r="X1044">
            <v>671</v>
          </cell>
          <cell r="Y1044">
            <v>1935</v>
          </cell>
          <cell r="Z1044">
            <v>2247</v>
          </cell>
          <cell r="AA1044">
            <v>1935</v>
          </cell>
          <cell r="AB1044">
            <v>1935</v>
          </cell>
          <cell r="AC1044">
            <v>1872</v>
          </cell>
          <cell r="AD1044">
            <v>2128</v>
          </cell>
        </row>
        <row r="1045">
          <cell r="C1045">
            <v>722</v>
          </cell>
          <cell r="D1045">
            <v>876</v>
          </cell>
          <cell r="E1045">
            <v>510</v>
          </cell>
          <cell r="F1045">
            <v>682</v>
          </cell>
          <cell r="G1045">
            <v>1969</v>
          </cell>
          <cell r="H1045">
            <v>2287</v>
          </cell>
          <cell r="I1045">
            <v>1969</v>
          </cell>
          <cell r="J1045">
            <v>1969</v>
          </cell>
          <cell r="K1045">
            <v>1905</v>
          </cell>
          <cell r="L1045">
            <v>2166</v>
          </cell>
          <cell r="M1045">
            <v>675</v>
          </cell>
          <cell r="N1045">
            <v>1240</v>
          </cell>
          <cell r="S1045">
            <v>664</v>
          </cell>
          <cell r="T1045">
            <v>1218</v>
          </cell>
          <cell r="U1045">
            <v>709</v>
          </cell>
          <cell r="V1045">
            <v>860</v>
          </cell>
          <cell r="W1045">
            <v>502</v>
          </cell>
          <cell r="X1045">
            <v>671</v>
          </cell>
          <cell r="Y1045">
            <v>1935</v>
          </cell>
          <cell r="Z1045">
            <v>2247</v>
          </cell>
          <cell r="AA1045">
            <v>1935</v>
          </cell>
          <cell r="AB1045">
            <v>1935</v>
          </cell>
          <cell r="AC1045">
            <v>1872</v>
          </cell>
          <cell r="AD1045">
            <v>2128</v>
          </cell>
        </row>
        <row r="1046">
          <cell r="C1046">
            <v>722</v>
          </cell>
          <cell r="D1046">
            <v>846</v>
          </cell>
          <cell r="E1046">
            <v>510</v>
          </cell>
          <cell r="F1046">
            <v>682</v>
          </cell>
          <cell r="G1046">
            <v>1969</v>
          </cell>
          <cell r="H1046">
            <v>2287</v>
          </cell>
          <cell r="I1046">
            <v>1969</v>
          </cell>
          <cell r="J1046">
            <v>1969</v>
          </cell>
          <cell r="K1046">
            <v>1905</v>
          </cell>
          <cell r="L1046">
            <v>2166</v>
          </cell>
          <cell r="M1046">
            <v>675</v>
          </cell>
          <cell r="N1046">
            <v>1240</v>
          </cell>
          <cell r="S1046">
            <v>664</v>
          </cell>
          <cell r="T1046">
            <v>1218</v>
          </cell>
          <cell r="U1046">
            <v>709</v>
          </cell>
          <cell r="V1046">
            <v>831</v>
          </cell>
          <cell r="W1046">
            <v>502</v>
          </cell>
          <cell r="X1046">
            <v>671</v>
          </cell>
          <cell r="Y1046">
            <v>1935</v>
          </cell>
          <cell r="Z1046">
            <v>2247</v>
          </cell>
          <cell r="AA1046">
            <v>1935</v>
          </cell>
          <cell r="AB1046">
            <v>1935</v>
          </cell>
          <cell r="AC1046">
            <v>1872</v>
          </cell>
          <cell r="AD1046">
            <v>2128</v>
          </cell>
        </row>
        <row r="1047">
          <cell r="C1047">
            <v>722</v>
          </cell>
          <cell r="D1047">
            <v>846</v>
          </cell>
          <cell r="E1047">
            <v>510</v>
          </cell>
          <cell r="F1047">
            <v>682</v>
          </cell>
          <cell r="G1047">
            <v>1969</v>
          </cell>
          <cell r="H1047">
            <v>2287</v>
          </cell>
          <cell r="I1047">
            <v>1969</v>
          </cell>
          <cell r="J1047">
            <v>1969</v>
          </cell>
          <cell r="K1047">
            <v>1905</v>
          </cell>
          <cell r="L1047">
            <v>2166</v>
          </cell>
          <cell r="M1047">
            <v>675</v>
          </cell>
          <cell r="N1047">
            <v>1240</v>
          </cell>
          <cell r="S1047">
            <v>664</v>
          </cell>
          <cell r="T1047">
            <v>1218</v>
          </cell>
          <cell r="U1047">
            <v>709</v>
          </cell>
          <cell r="V1047">
            <v>831</v>
          </cell>
          <cell r="W1047">
            <v>502</v>
          </cell>
          <cell r="X1047">
            <v>671</v>
          </cell>
          <cell r="Y1047">
            <v>1935</v>
          </cell>
          <cell r="Z1047">
            <v>2247</v>
          </cell>
          <cell r="AA1047">
            <v>1935</v>
          </cell>
          <cell r="AB1047">
            <v>1935</v>
          </cell>
          <cell r="AC1047">
            <v>1872</v>
          </cell>
          <cell r="AD1047">
            <v>2128</v>
          </cell>
        </row>
        <row r="1048">
          <cell r="C1048">
            <v>722</v>
          </cell>
          <cell r="D1048">
            <v>846</v>
          </cell>
          <cell r="E1048">
            <v>510</v>
          </cell>
          <cell r="F1048">
            <v>682</v>
          </cell>
          <cell r="G1048">
            <v>1969</v>
          </cell>
          <cell r="H1048">
            <v>2287</v>
          </cell>
          <cell r="I1048">
            <v>1969</v>
          </cell>
          <cell r="J1048">
            <v>1969</v>
          </cell>
          <cell r="K1048">
            <v>1905</v>
          </cell>
          <cell r="L1048">
            <v>2166</v>
          </cell>
          <cell r="M1048">
            <v>675</v>
          </cell>
          <cell r="N1048">
            <v>1240</v>
          </cell>
          <cell r="S1048">
            <v>664</v>
          </cell>
          <cell r="T1048">
            <v>1218</v>
          </cell>
          <cell r="U1048">
            <v>709</v>
          </cell>
          <cell r="V1048">
            <v>831</v>
          </cell>
          <cell r="W1048">
            <v>502</v>
          </cell>
          <cell r="X1048">
            <v>671</v>
          </cell>
          <cell r="Y1048">
            <v>1935</v>
          </cell>
          <cell r="Z1048">
            <v>2247</v>
          </cell>
          <cell r="AA1048">
            <v>1935</v>
          </cell>
          <cell r="AB1048">
            <v>1935</v>
          </cell>
          <cell r="AC1048">
            <v>1872</v>
          </cell>
          <cell r="AD1048">
            <v>2128</v>
          </cell>
        </row>
        <row r="1049">
          <cell r="C1049">
            <v>722</v>
          </cell>
          <cell r="D1049">
            <v>876</v>
          </cell>
          <cell r="E1049">
            <v>510</v>
          </cell>
          <cell r="F1049">
            <v>682</v>
          </cell>
          <cell r="G1049">
            <v>1969</v>
          </cell>
          <cell r="H1049">
            <v>2287</v>
          </cell>
          <cell r="I1049">
            <v>1969</v>
          </cell>
          <cell r="J1049">
            <v>1969</v>
          </cell>
          <cell r="K1049">
            <v>1905</v>
          </cell>
          <cell r="L1049">
            <v>2166</v>
          </cell>
          <cell r="M1049">
            <v>675</v>
          </cell>
          <cell r="N1049">
            <v>1240</v>
          </cell>
          <cell r="S1049">
            <v>664</v>
          </cell>
          <cell r="T1049">
            <v>1218</v>
          </cell>
          <cell r="U1049">
            <v>709</v>
          </cell>
          <cell r="V1049">
            <v>860</v>
          </cell>
          <cell r="W1049">
            <v>502</v>
          </cell>
          <cell r="X1049">
            <v>671</v>
          </cell>
          <cell r="Y1049">
            <v>1935</v>
          </cell>
          <cell r="Z1049">
            <v>2247</v>
          </cell>
          <cell r="AA1049">
            <v>1935</v>
          </cell>
          <cell r="AB1049">
            <v>1935</v>
          </cell>
          <cell r="AC1049">
            <v>1872</v>
          </cell>
          <cell r="AD1049">
            <v>2128</v>
          </cell>
        </row>
        <row r="1050">
          <cell r="C1050">
            <v>722</v>
          </cell>
          <cell r="D1050">
            <v>846</v>
          </cell>
          <cell r="E1050">
            <v>510</v>
          </cell>
          <cell r="F1050">
            <v>682</v>
          </cell>
          <cell r="G1050">
            <v>1969</v>
          </cell>
          <cell r="H1050">
            <v>2287</v>
          </cell>
          <cell r="I1050">
            <v>1969</v>
          </cell>
          <cell r="J1050">
            <v>1969</v>
          </cell>
          <cell r="K1050">
            <v>1905</v>
          </cell>
          <cell r="L1050">
            <v>2166</v>
          </cell>
          <cell r="M1050">
            <v>675</v>
          </cell>
          <cell r="N1050">
            <v>1240</v>
          </cell>
          <cell r="S1050">
            <v>664</v>
          </cell>
          <cell r="T1050">
            <v>1218</v>
          </cell>
          <cell r="U1050">
            <v>709</v>
          </cell>
          <cell r="V1050">
            <v>831</v>
          </cell>
          <cell r="W1050">
            <v>502</v>
          </cell>
          <cell r="X1050">
            <v>671</v>
          </cell>
          <cell r="Y1050">
            <v>1935</v>
          </cell>
          <cell r="Z1050">
            <v>2247</v>
          </cell>
          <cell r="AA1050">
            <v>1935</v>
          </cell>
          <cell r="AB1050">
            <v>1935</v>
          </cell>
          <cell r="AC1050">
            <v>1872</v>
          </cell>
          <cell r="AD1050">
            <v>2128</v>
          </cell>
        </row>
        <row r="1051">
          <cell r="C1051">
            <v>722</v>
          </cell>
          <cell r="D1051">
            <v>846</v>
          </cell>
          <cell r="E1051">
            <v>510</v>
          </cell>
          <cell r="F1051">
            <v>682</v>
          </cell>
          <cell r="G1051">
            <v>1969</v>
          </cell>
          <cell r="H1051">
            <v>2287</v>
          </cell>
          <cell r="I1051">
            <v>1969</v>
          </cell>
          <cell r="J1051">
            <v>1969</v>
          </cell>
          <cell r="K1051">
            <v>1905</v>
          </cell>
          <cell r="L1051">
            <v>2166</v>
          </cell>
          <cell r="M1051">
            <v>675</v>
          </cell>
          <cell r="N1051">
            <v>1240</v>
          </cell>
          <cell r="S1051">
            <v>664</v>
          </cell>
          <cell r="T1051">
            <v>1218</v>
          </cell>
          <cell r="U1051">
            <v>709</v>
          </cell>
          <cell r="V1051">
            <v>831</v>
          </cell>
          <cell r="W1051">
            <v>502</v>
          </cell>
          <cell r="X1051">
            <v>671</v>
          </cell>
          <cell r="Y1051">
            <v>1935</v>
          </cell>
          <cell r="Z1051">
            <v>2247</v>
          </cell>
          <cell r="AA1051">
            <v>1935</v>
          </cell>
          <cell r="AB1051">
            <v>1935</v>
          </cell>
          <cell r="AC1051">
            <v>1872</v>
          </cell>
          <cell r="AD1051">
            <v>2128</v>
          </cell>
        </row>
        <row r="1052">
          <cell r="C1052">
            <v>722</v>
          </cell>
          <cell r="D1052">
            <v>846</v>
          </cell>
          <cell r="E1052">
            <v>510</v>
          </cell>
          <cell r="F1052">
            <v>682</v>
          </cell>
          <cell r="G1052">
            <v>1969</v>
          </cell>
          <cell r="H1052">
            <v>2287</v>
          </cell>
          <cell r="I1052">
            <v>1969</v>
          </cell>
          <cell r="J1052">
            <v>1969</v>
          </cell>
          <cell r="K1052">
            <v>1905</v>
          </cell>
          <cell r="L1052">
            <v>2166</v>
          </cell>
          <cell r="M1052">
            <v>675</v>
          </cell>
          <cell r="N1052">
            <v>1240</v>
          </cell>
          <cell r="S1052">
            <v>664</v>
          </cell>
          <cell r="T1052">
            <v>1218</v>
          </cell>
          <cell r="U1052">
            <v>709</v>
          </cell>
          <cell r="V1052">
            <v>831</v>
          </cell>
          <cell r="W1052">
            <v>502</v>
          </cell>
          <cell r="X1052">
            <v>671</v>
          </cell>
          <cell r="Y1052">
            <v>1935</v>
          </cell>
          <cell r="Z1052">
            <v>2247</v>
          </cell>
          <cell r="AA1052">
            <v>1935</v>
          </cell>
          <cell r="AB1052">
            <v>1935</v>
          </cell>
          <cell r="AC1052">
            <v>1872</v>
          </cell>
          <cell r="AD1052">
            <v>2128</v>
          </cell>
        </row>
        <row r="1053">
          <cell r="C1053">
            <v>722</v>
          </cell>
          <cell r="D1053">
            <v>876</v>
          </cell>
          <cell r="E1053">
            <v>510</v>
          </cell>
          <cell r="F1053">
            <v>682</v>
          </cell>
          <cell r="G1053">
            <v>1969</v>
          </cell>
          <cell r="H1053">
            <v>2287</v>
          </cell>
          <cell r="I1053">
            <v>1969</v>
          </cell>
          <cell r="J1053">
            <v>1969</v>
          </cell>
          <cell r="K1053">
            <v>1905</v>
          </cell>
          <cell r="L1053">
            <v>2166</v>
          </cell>
          <cell r="M1053">
            <v>675</v>
          </cell>
          <cell r="N1053">
            <v>1240</v>
          </cell>
          <cell r="S1053">
            <v>664</v>
          </cell>
          <cell r="T1053">
            <v>1218</v>
          </cell>
          <cell r="U1053">
            <v>709</v>
          </cell>
          <cell r="V1053">
            <v>860</v>
          </cell>
          <cell r="W1053">
            <v>502</v>
          </cell>
          <cell r="X1053">
            <v>671</v>
          </cell>
          <cell r="Y1053">
            <v>1935</v>
          </cell>
          <cell r="Z1053">
            <v>2247</v>
          </cell>
          <cell r="AA1053">
            <v>1935</v>
          </cell>
          <cell r="AB1053">
            <v>1935</v>
          </cell>
          <cell r="AC1053">
            <v>1872</v>
          </cell>
          <cell r="AD1053">
            <v>2128</v>
          </cell>
        </row>
        <row r="1054">
          <cell r="C1054">
            <v>722</v>
          </cell>
          <cell r="D1054">
            <v>846</v>
          </cell>
          <cell r="E1054">
            <v>510</v>
          </cell>
          <cell r="F1054">
            <v>682</v>
          </cell>
          <cell r="G1054">
            <v>1969</v>
          </cell>
          <cell r="H1054">
            <v>2287</v>
          </cell>
          <cell r="I1054">
            <v>1969</v>
          </cell>
          <cell r="J1054">
            <v>1969</v>
          </cell>
          <cell r="K1054">
            <v>1905</v>
          </cell>
          <cell r="L1054">
            <v>2166</v>
          </cell>
          <cell r="M1054">
            <v>675</v>
          </cell>
          <cell r="N1054">
            <v>1240</v>
          </cell>
          <cell r="S1054">
            <v>664</v>
          </cell>
          <cell r="T1054">
            <v>1218</v>
          </cell>
          <cell r="U1054">
            <v>709</v>
          </cell>
          <cell r="V1054">
            <v>831</v>
          </cell>
          <cell r="W1054">
            <v>502</v>
          </cell>
          <cell r="X1054">
            <v>671</v>
          </cell>
          <cell r="Y1054">
            <v>1935</v>
          </cell>
          <cell r="Z1054">
            <v>2247</v>
          </cell>
          <cell r="AA1054">
            <v>1935</v>
          </cell>
          <cell r="AB1054">
            <v>1935</v>
          </cell>
          <cell r="AC1054">
            <v>1872</v>
          </cell>
          <cell r="AD1054">
            <v>2128</v>
          </cell>
        </row>
        <row r="1055">
          <cell r="C1055">
            <v>722</v>
          </cell>
          <cell r="D1055">
            <v>846</v>
          </cell>
          <cell r="E1055">
            <v>510</v>
          </cell>
          <cell r="F1055">
            <v>682</v>
          </cell>
          <cell r="G1055">
            <v>1969</v>
          </cell>
          <cell r="H1055">
            <v>2287</v>
          </cell>
          <cell r="I1055">
            <v>1969</v>
          </cell>
          <cell r="J1055">
            <v>1969</v>
          </cell>
          <cell r="K1055">
            <v>1905</v>
          </cell>
          <cell r="L1055">
            <v>2166</v>
          </cell>
          <cell r="M1055">
            <v>675</v>
          </cell>
          <cell r="N1055">
            <v>1240</v>
          </cell>
          <cell r="S1055">
            <v>664</v>
          </cell>
          <cell r="T1055">
            <v>1218</v>
          </cell>
          <cell r="U1055">
            <v>709</v>
          </cell>
          <cell r="V1055">
            <v>831</v>
          </cell>
          <cell r="W1055">
            <v>502</v>
          </cell>
          <cell r="X1055">
            <v>671</v>
          </cell>
          <cell r="Y1055">
            <v>1935</v>
          </cell>
          <cell r="Z1055">
            <v>2247</v>
          </cell>
          <cell r="AA1055">
            <v>1935</v>
          </cell>
          <cell r="AB1055">
            <v>1935</v>
          </cell>
          <cell r="AC1055">
            <v>1872</v>
          </cell>
          <cell r="AD1055">
            <v>2128</v>
          </cell>
        </row>
        <row r="1056">
          <cell r="C1056">
            <v>722</v>
          </cell>
          <cell r="D1056">
            <v>846</v>
          </cell>
          <cell r="E1056">
            <v>510</v>
          </cell>
          <cell r="F1056">
            <v>682</v>
          </cell>
          <cell r="G1056">
            <v>1969</v>
          </cell>
          <cell r="H1056">
            <v>2287</v>
          </cell>
          <cell r="I1056">
            <v>1969</v>
          </cell>
          <cell r="J1056">
            <v>1969</v>
          </cell>
          <cell r="K1056">
            <v>1905</v>
          </cell>
          <cell r="L1056">
            <v>2166</v>
          </cell>
          <cell r="M1056">
            <v>675</v>
          </cell>
          <cell r="N1056">
            <v>1240</v>
          </cell>
          <cell r="S1056">
            <v>664</v>
          </cell>
          <cell r="T1056">
            <v>1218</v>
          </cell>
          <cell r="U1056">
            <v>709</v>
          </cell>
          <cell r="V1056">
            <v>831</v>
          </cell>
          <cell r="W1056">
            <v>502</v>
          </cell>
          <cell r="X1056">
            <v>671</v>
          </cell>
          <cell r="Y1056">
            <v>1935</v>
          </cell>
          <cell r="Z1056">
            <v>2247</v>
          </cell>
          <cell r="AA1056">
            <v>1935</v>
          </cell>
          <cell r="AB1056">
            <v>1935</v>
          </cell>
          <cell r="AC1056">
            <v>1872</v>
          </cell>
          <cell r="AD1056">
            <v>2128</v>
          </cell>
        </row>
        <row r="1057">
          <cell r="C1057">
            <v>722</v>
          </cell>
          <cell r="D1057">
            <v>876</v>
          </cell>
          <cell r="E1057">
            <v>510</v>
          </cell>
          <cell r="F1057">
            <v>682</v>
          </cell>
          <cell r="G1057">
            <v>1969</v>
          </cell>
          <cell r="H1057">
            <v>2287</v>
          </cell>
          <cell r="I1057">
            <v>1969</v>
          </cell>
          <cell r="J1057">
            <v>1969</v>
          </cell>
          <cell r="K1057">
            <v>1905</v>
          </cell>
          <cell r="L1057">
            <v>2166</v>
          </cell>
          <cell r="M1057">
            <v>675</v>
          </cell>
          <cell r="N1057">
            <v>1240</v>
          </cell>
          <cell r="S1057">
            <v>664</v>
          </cell>
          <cell r="T1057">
            <v>1218</v>
          </cell>
          <cell r="U1057">
            <v>709</v>
          </cell>
          <cell r="V1057">
            <v>860</v>
          </cell>
          <cell r="W1057">
            <v>502</v>
          </cell>
          <cell r="X1057">
            <v>671</v>
          </cell>
          <cell r="Y1057">
            <v>1935</v>
          </cell>
          <cell r="Z1057">
            <v>2247</v>
          </cell>
          <cell r="AA1057">
            <v>1935</v>
          </cell>
          <cell r="AB1057">
            <v>1935</v>
          </cell>
          <cell r="AC1057">
            <v>1872</v>
          </cell>
          <cell r="AD1057">
            <v>2128</v>
          </cell>
        </row>
        <row r="1058">
          <cell r="C1058">
            <v>722</v>
          </cell>
          <cell r="D1058">
            <v>846</v>
          </cell>
          <cell r="E1058">
            <v>510</v>
          </cell>
          <cell r="F1058">
            <v>682</v>
          </cell>
          <cell r="G1058">
            <v>1969</v>
          </cell>
          <cell r="H1058">
            <v>2287</v>
          </cell>
          <cell r="I1058">
            <v>1969</v>
          </cell>
          <cell r="J1058">
            <v>1969</v>
          </cell>
          <cell r="K1058">
            <v>1905</v>
          </cell>
          <cell r="L1058">
            <v>2166</v>
          </cell>
          <cell r="M1058">
            <v>675</v>
          </cell>
          <cell r="N1058">
            <v>1240</v>
          </cell>
          <cell r="S1058">
            <v>664</v>
          </cell>
          <cell r="T1058">
            <v>1218</v>
          </cell>
          <cell r="U1058">
            <v>709</v>
          </cell>
          <cell r="V1058">
            <v>831</v>
          </cell>
          <cell r="W1058">
            <v>502</v>
          </cell>
          <cell r="X1058">
            <v>671</v>
          </cell>
          <cell r="Y1058">
            <v>1935</v>
          </cell>
          <cell r="Z1058">
            <v>2247</v>
          </cell>
          <cell r="AA1058">
            <v>1935</v>
          </cell>
          <cell r="AB1058">
            <v>1935</v>
          </cell>
          <cell r="AC1058">
            <v>1872</v>
          </cell>
          <cell r="AD1058">
            <v>2128</v>
          </cell>
        </row>
        <row r="1059">
          <cell r="C1059">
            <v>722</v>
          </cell>
          <cell r="D1059">
            <v>846</v>
          </cell>
          <cell r="E1059">
            <v>510</v>
          </cell>
          <cell r="F1059">
            <v>682</v>
          </cell>
          <cell r="G1059">
            <v>1969</v>
          </cell>
          <cell r="H1059">
            <v>2287</v>
          </cell>
          <cell r="I1059">
            <v>1969</v>
          </cell>
          <cell r="J1059">
            <v>1969</v>
          </cell>
          <cell r="K1059">
            <v>1905</v>
          </cell>
          <cell r="L1059">
            <v>2166</v>
          </cell>
          <cell r="M1059">
            <v>675</v>
          </cell>
          <cell r="N1059">
            <v>1240</v>
          </cell>
          <cell r="S1059">
            <v>664</v>
          </cell>
          <cell r="T1059">
            <v>1218</v>
          </cell>
          <cell r="U1059">
            <v>709</v>
          </cell>
          <cell r="V1059">
            <v>831</v>
          </cell>
          <cell r="W1059">
            <v>502</v>
          </cell>
          <cell r="X1059">
            <v>671</v>
          </cell>
          <cell r="Y1059">
            <v>1935</v>
          </cell>
          <cell r="Z1059">
            <v>2247</v>
          </cell>
          <cell r="AA1059">
            <v>1935</v>
          </cell>
          <cell r="AB1059">
            <v>1935</v>
          </cell>
          <cell r="AC1059">
            <v>1872</v>
          </cell>
          <cell r="AD1059">
            <v>2128</v>
          </cell>
        </row>
        <row r="1060">
          <cell r="C1060">
            <v>722</v>
          </cell>
          <cell r="D1060">
            <v>846</v>
          </cell>
          <cell r="E1060">
            <v>510</v>
          </cell>
          <cell r="F1060">
            <v>682</v>
          </cell>
          <cell r="G1060">
            <v>1969</v>
          </cell>
          <cell r="H1060">
            <v>2287</v>
          </cell>
          <cell r="I1060">
            <v>1969</v>
          </cell>
          <cell r="J1060">
            <v>1969</v>
          </cell>
          <cell r="K1060">
            <v>1905</v>
          </cell>
          <cell r="L1060">
            <v>2166</v>
          </cell>
          <cell r="M1060">
            <v>675</v>
          </cell>
          <cell r="N1060">
            <v>1240</v>
          </cell>
          <cell r="S1060">
            <v>664</v>
          </cell>
          <cell r="T1060">
            <v>1218</v>
          </cell>
          <cell r="U1060">
            <v>709</v>
          </cell>
          <cell r="V1060">
            <v>831</v>
          </cell>
          <cell r="W1060">
            <v>502</v>
          </cell>
          <cell r="X1060">
            <v>671</v>
          </cell>
          <cell r="Y1060">
            <v>1935</v>
          </cell>
          <cell r="Z1060">
            <v>2247</v>
          </cell>
          <cell r="AA1060">
            <v>1935</v>
          </cell>
          <cell r="AB1060">
            <v>1935</v>
          </cell>
          <cell r="AC1060">
            <v>1872</v>
          </cell>
          <cell r="AD1060">
            <v>2128</v>
          </cell>
        </row>
        <row r="1061">
          <cell r="C1061">
            <v>722</v>
          </cell>
          <cell r="D1061">
            <v>876</v>
          </cell>
          <cell r="E1061">
            <v>510</v>
          </cell>
          <cell r="F1061">
            <v>682</v>
          </cell>
          <cell r="G1061">
            <v>1969</v>
          </cell>
          <cell r="H1061">
            <v>2287</v>
          </cell>
          <cell r="I1061">
            <v>1969</v>
          </cell>
          <cell r="J1061">
            <v>1969</v>
          </cell>
          <cell r="K1061">
            <v>1905</v>
          </cell>
          <cell r="L1061">
            <v>2166</v>
          </cell>
          <cell r="M1061">
            <v>675</v>
          </cell>
          <cell r="N1061">
            <v>1240</v>
          </cell>
          <cell r="S1061">
            <v>664</v>
          </cell>
          <cell r="T1061">
            <v>1218</v>
          </cell>
          <cell r="U1061">
            <v>709</v>
          </cell>
          <cell r="V1061">
            <v>860</v>
          </cell>
          <cell r="W1061">
            <v>502</v>
          </cell>
          <cell r="X1061">
            <v>671</v>
          </cell>
          <cell r="Y1061">
            <v>1935</v>
          </cell>
          <cell r="Z1061">
            <v>2247</v>
          </cell>
          <cell r="AA1061">
            <v>1935</v>
          </cell>
          <cell r="AB1061">
            <v>1935</v>
          </cell>
          <cell r="AC1061">
            <v>1872</v>
          </cell>
          <cell r="AD1061">
            <v>2128</v>
          </cell>
        </row>
        <row r="1062">
          <cell r="C1062">
            <v>722</v>
          </cell>
          <cell r="D1062">
            <v>846</v>
          </cell>
          <cell r="E1062">
            <v>510</v>
          </cell>
          <cell r="F1062">
            <v>682</v>
          </cell>
          <cell r="G1062">
            <v>1969</v>
          </cell>
          <cell r="H1062">
            <v>2287</v>
          </cell>
          <cell r="I1062">
            <v>1969</v>
          </cell>
          <cell r="J1062">
            <v>1969</v>
          </cell>
          <cell r="K1062">
            <v>1905</v>
          </cell>
          <cell r="L1062">
            <v>2166</v>
          </cell>
          <cell r="M1062">
            <v>675</v>
          </cell>
          <cell r="N1062">
            <v>1240</v>
          </cell>
          <cell r="S1062">
            <v>664</v>
          </cell>
          <cell r="T1062">
            <v>1218</v>
          </cell>
          <cell r="U1062">
            <v>709</v>
          </cell>
          <cell r="V1062">
            <v>831</v>
          </cell>
          <cell r="W1062">
            <v>502</v>
          </cell>
          <cell r="X1062">
            <v>671</v>
          </cell>
          <cell r="Y1062">
            <v>1935</v>
          </cell>
          <cell r="Z1062">
            <v>2247</v>
          </cell>
          <cell r="AA1062">
            <v>1935</v>
          </cell>
          <cell r="AB1062">
            <v>1935</v>
          </cell>
          <cell r="AC1062">
            <v>1872</v>
          </cell>
          <cell r="AD1062">
            <v>2128</v>
          </cell>
        </row>
        <row r="1063">
          <cell r="C1063">
            <v>722</v>
          </cell>
          <cell r="D1063">
            <v>846</v>
          </cell>
          <cell r="E1063">
            <v>510</v>
          </cell>
          <cell r="F1063">
            <v>682</v>
          </cell>
          <cell r="G1063">
            <v>1969</v>
          </cell>
          <cell r="H1063">
            <v>2287</v>
          </cell>
          <cell r="I1063">
            <v>1969</v>
          </cell>
          <cell r="J1063">
            <v>1969</v>
          </cell>
          <cell r="K1063">
            <v>1905</v>
          </cell>
          <cell r="L1063">
            <v>2166</v>
          </cell>
          <cell r="M1063">
            <v>675</v>
          </cell>
          <cell r="N1063">
            <v>1240</v>
          </cell>
          <cell r="S1063">
            <v>664</v>
          </cell>
          <cell r="T1063">
            <v>1218</v>
          </cell>
          <cell r="U1063">
            <v>709</v>
          </cell>
          <cell r="V1063">
            <v>831</v>
          </cell>
          <cell r="W1063">
            <v>502</v>
          </cell>
          <cell r="X1063">
            <v>671</v>
          </cell>
          <cell r="Y1063">
            <v>1935</v>
          </cell>
          <cell r="Z1063">
            <v>2247</v>
          </cell>
          <cell r="AA1063">
            <v>1935</v>
          </cell>
          <cell r="AB1063">
            <v>1935</v>
          </cell>
          <cell r="AC1063">
            <v>1872</v>
          </cell>
          <cell r="AD1063">
            <v>2128</v>
          </cell>
        </row>
        <row r="1064">
          <cell r="C1064">
            <v>722</v>
          </cell>
          <cell r="D1064">
            <v>846</v>
          </cell>
          <cell r="E1064">
            <v>510</v>
          </cell>
          <cell r="F1064">
            <v>682</v>
          </cell>
          <cell r="G1064">
            <v>1969</v>
          </cell>
          <cell r="H1064">
            <v>2287</v>
          </cell>
          <cell r="I1064">
            <v>1969</v>
          </cell>
          <cell r="J1064">
            <v>1969</v>
          </cell>
          <cell r="K1064">
            <v>1905</v>
          </cell>
          <cell r="L1064">
            <v>2166</v>
          </cell>
          <cell r="M1064">
            <v>675</v>
          </cell>
          <cell r="N1064">
            <v>1240</v>
          </cell>
          <cell r="S1064">
            <v>664</v>
          </cell>
          <cell r="T1064">
            <v>1218</v>
          </cell>
          <cell r="U1064">
            <v>709</v>
          </cell>
          <cell r="V1064">
            <v>831</v>
          </cell>
          <cell r="W1064">
            <v>502</v>
          </cell>
          <cell r="X1064">
            <v>671</v>
          </cell>
          <cell r="Y1064">
            <v>1935</v>
          </cell>
          <cell r="Z1064">
            <v>2247</v>
          </cell>
          <cell r="AA1064">
            <v>1935</v>
          </cell>
          <cell r="AB1064">
            <v>1935</v>
          </cell>
          <cell r="AC1064">
            <v>1872</v>
          </cell>
          <cell r="AD1064">
            <v>2128</v>
          </cell>
        </row>
        <row r="1065">
          <cell r="C1065">
            <v>722</v>
          </cell>
          <cell r="D1065">
            <v>876</v>
          </cell>
          <cell r="E1065">
            <v>510</v>
          </cell>
          <cell r="F1065">
            <v>682</v>
          </cell>
          <cell r="G1065">
            <v>1969</v>
          </cell>
          <cell r="H1065">
            <v>2287</v>
          </cell>
          <cell r="I1065">
            <v>1969</v>
          </cell>
          <cell r="J1065">
            <v>1969</v>
          </cell>
          <cell r="K1065">
            <v>1905</v>
          </cell>
          <cell r="L1065">
            <v>2166</v>
          </cell>
          <cell r="M1065">
            <v>675</v>
          </cell>
          <cell r="N1065">
            <v>1240</v>
          </cell>
          <cell r="S1065">
            <v>664</v>
          </cell>
          <cell r="T1065">
            <v>1218</v>
          </cell>
          <cell r="U1065">
            <v>709</v>
          </cell>
          <cell r="V1065">
            <v>860</v>
          </cell>
          <cell r="W1065">
            <v>502</v>
          </cell>
          <cell r="X1065">
            <v>671</v>
          </cell>
          <cell r="Y1065">
            <v>1935</v>
          </cell>
          <cell r="Z1065">
            <v>2247</v>
          </cell>
          <cell r="AA1065">
            <v>1935</v>
          </cell>
          <cell r="AB1065">
            <v>1935</v>
          </cell>
          <cell r="AC1065">
            <v>1872</v>
          </cell>
          <cell r="AD1065">
            <v>2128</v>
          </cell>
        </row>
        <row r="1066">
          <cell r="C1066">
            <v>722</v>
          </cell>
          <cell r="D1066">
            <v>846</v>
          </cell>
          <cell r="E1066">
            <v>510</v>
          </cell>
          <cell r="F1066">
            <v>682</v>
          </cell>
          <cell r="G1066">
            <v>1969</v>
          </cell>
          <cell r="H1066">
            <v>2287</v>
          </cell>
          <cell r="I1066">
            <v>1969</v>
          </cell>
          <cell r="J1066">
            <v>1969</v>
          </cell>
          <cell r="K1066">
            <v>1905</v>
          </cell>
          <cell r="L1066">
            <v>2166</v>
          </cell>
          <cell r="M1066">
            <v>675</v>
          </cell>
          <cell r="N1066">
            <v>1240</v>
          </cell>
          <cell r="S1066">
            <v>664</v>
          </cell>
          <cell r="T1066">
            <v>1218</v>
          </cell>
          <cell r="U1066">
            <v>709</v>
          </cell>
          <cell r="V1066">
            <v>831</v>
          </cell>
          <cell r="W1066">
            <v>502</v>
          </cell>
          <cell r="X1066">
            <v>671</v>
          </cell>
          <cell r="Y1066">
            <v>1935</v>
          </cell>
          <cell r="Z1066">
            <v>2247</v>
          </cell>
          <cell r="AA1066">
            <v>1935</v>
          </cell>
          <cell r="AB1066">
            <v>1935</v>
          </cell>
          <cell r="AC1066">
            <v>1872</v>
          </cell>
          <cell r="AD1066">
            <v>2128</v>
          </cell>
        </row>
        <row r="1067">
          <cell r="C1067">
            <v>722</v>
          </cell>
          <cell r="D1067">
            <v>846</v>
          </cell>
          <cell r="E1067">
            <v>510</v>
          </cell>
          <cell r="F1067">
            <v>682</v>
          </cell>
          <cell r="G1067">
            <v>1969</v>
          </cell>
          <cell r="H1067">
            <v>2287</v>
          </cell>
          <cell r="I1067">
            <v>1969</v>
          </cell>
          <cell r="J1067">
            <v>1969</v>
          </cell>
          <cell r="K1067">
            <v>1905</v>
          </cell>
          <cell r="L1067">
            <v>2166</v>
          </cell>
          <cell r="M1067">
            <v>675</v>
          </cell>
          <cell r="N1067">
            <v>1240</v>
          </cell>
          <cell r="S1067">
            <v>664</v>
          </cell>
          <cell r="T1067">
            <v>1218</v>
          </cell>
          <cell r="U1067">
            <v>709</v>
          </cell>
          <cell r="V1067">
            <v>831</v>
          </cell>
          <cell r="W1067">
            <v>502</v>
          </cell>
          <cell r="X1067">
            <v>671</v>
          </cell>
          <cell r="Y1067">
            <v>1935</v>
          </cell>
          <cell r="Z1067">
            <v>2247</v>
          </cell>
          <cell r="AA1067">
            <v>1935</v>
          </cell>
          <cell r="AB1067">
            <v>1935</v>
          </cell>
          <cell r="AC1067">
            <v>1872</v>
          </cell>
          <cell r="AD1067">
            <v>2128</v>
          </cell>
        </row>
        <row r="1068">
          <cell r="C1068">
            <v>722</v>
          </cell>
          <cell r="D1068">
            <v>846</v>
          </cell>
          <cell r="E1068">
            <v>510</v>
          </cell>
          <cell r="F1068">
            <v>682</v>
          </cell>
          <cell r="G1068">
            <v>1969</v>
          </cell>
          <cell r="H1068">
            <v>2287</v>
          </cell>
          <cell r="I1068">
            <v>1969</v>
          </cell>
          <cell r="J1068">
            <v>1969</v>
          </cell>
          <cell r="K1068">
            <v>1905</v>
          </cell>
          <cell r="L1068">
            <v>2166</v>
          </cell>
          <cell r="M1068">
            <v>675</v>
          </cell>
          <cell r="N1068">
            <v>1240</v>
          </cell>
          <cell r="S1068">
            <v>664</v>
          </cell>
          <cell r="T1068">
            <v>1218</v>
          </cell>
          <cell r="U1068">
            <v>709</v>
          </cell>
          <cell r="V1068">
            <v>831</v>
          </cell>
          <cell r="W1068">
            <v>502</v>
          </cell>
          <cell r="X1068">
            <v>671</v>
          </cell>
          <cell r="Y1068">
            <v>1935</v>
          </cell>
          <cell r="Z1068">
            <v>2247</v>
          </cell>
          <cell r="AA1068">
            <v>1935</v>
          </cell>
          <cell r="AB1068">
            <v>1935</v>
          </cell>
          <cell r="AC1068">
            <v>1872</v>
          </cell>
          <cell r="AD1068">
            <v>2128</v>
          </cell>
        </row>
        <row r="1069">
          <cell r="C1069">
            <v>722</v>
          </cell>
          <cell r="D1069">
            <v>876</v>
          </cell>
          <cell r="E1069">
            <v>510</v>
          </cell>
          <cell r="F1069">
            <v>682</v>
          </cell>
          <cell r="G1069">
            <v>1969</v>
          </cell>
          <cell r="H1069">
            <v>2287</v>
          </cell>
          <cell r="I1069">
            <v>1969</v>
          </cell>
          <cell r="J1069">
            <v>1969</v>
          </cell>
          <cell r="K1069">
            <v>1905</v>
          </cell>
          <cell r="L1069">
            <v>2166</v>
          </cell>
          <cell r="M1069">
            <v>675</v>
          </cell>
          <cell r="N1069">
            <v>1240</v>
          </cell>
          <cell r="S1069">
            <v>664</v>
          </cell>
          <cell r="T1069">
            <v>1218</v>
          </cell>
          <cell r="U1069">
            <v>709</v>
          </cell>
          <cell r="V1069">
            <v>860</v>
          </cell>
          <cell r="W1069">
            <v>502</v>
          </cell>
          <cell r="X1069">
            <v>671</v>
          </cell>
          <cell r="Y1069">
            <v>1935</v>
          </cell>
          <cell r="Z1069">
            <v>2247</v>
          </cell>
          <cell r="AA1069">
            <v>1935</v>
          </cell>
          <cell r="AB1069">
            <v>1935</v>
          </cell>
          <cell r="AC1069">
            <v>1872</v>
          </cell>
          <cell r="AD1069">
            <v>2128</v>
          </cell>
        </row>
        <row r="1070">
          <cell r="S1070">
            <v>664</v>
          </cell>
          <cell r="T1070">
            <v>1218</v>
          </cell>
        </row>
        <row r="1082">
          <cell r="C1082">
            <v>1931</v>
          </cell>
          <cell r="D1082">
            <v>1489</v>
          </cell>
          <cell r="E1082">
            <v>1712</v>
          </cell>
          <cell r="F1082">
            <v>1550</v>
          </cell>
          <cell r="G1082">
            <v>2127</v>
          </cell>
          <cell r="H1082">
            <v>2166</v>
          </cell>
          <cell r="I1082">
            <v>2183</v>
          </cell>
          <cell r="J1082">
            <v>2445</v>
          </cell>
          <cell r="K1082">
            <v>2044</v>
          </cell>
          <cell r="L1082">
            <v>1711</v>
          </cell>
          <cell r="M1082">
            <v>1679</v>
          </cell>
          <cell r="N1082">
            <v>1983</v>
          </cell>
          <cell r="S1082">
            <v>1613</v>
          </cell>
          <cell r="T1082">
            <v>1910</v>
          </cell>
          <cell r="U1082">
            <v>1898</v>
          </cell>
          <cell r="V1082">
            <v>1463</v>
          </cell>
          <cell r="W1082">
            <v>1683</v>
          </cell>
          <cell r="X1082">
            <v>1523</v>
          </cell>
          <cell r="Y1082">
            <v>2090</v>
          </cell>
          <cell r="Z1082">
            <v>2128</v>
          </cell>
          <cell r="AA1082">
            <v>2145</v>
          </cell>
          <cell r="AB1082">
            <v>2402</v>
          </cell>
          <cell r="AC1082">
            <v>2009</v>
          </cell>
          <cell r="AD1082">
            <v>1682</v>
          </cell>
        </row>
        <row r="1083">
          <cell r="C1083">
            <v>1968</v>
          </cell>
          <cell r="D1083">
            <v>1489</v>
          </cell>
          <cell r="E1083">
            <v>1751</v>
          </cell>
          <cell r="F1083">
            <v>1550</v>
          </cell>
          <cell r="G1083">
            <v>2127</v>
          </cell>
          <cell r="H1083">
            <v>2166</v>
          </cell>
          <cell r="I1083">
            <v>2220</v>
          </cell>
          <cell r="J1083">
            <v>2487</v>
          </cell>
          <cell r="K1083">
            <v>2082</v>
          </cell>
          <cell r="L1083">
            <v>1711</v>
          </cell>
          <cell r="M1083">
            <v>1641</v>
          </cell>
          <cell r="N1083">
            <v>1983</v>
          </cell>
          <cell r="S1083">
            <v>1650</v>
          </cell>
          <cell r="T1083">
            <v>1949</v>
          </cell>
          <cell r="U1083">
            <v>1934</v>
          </cell>
          <cell r="V1083">
            <v>1463</v>
          </cell>
          <cell r="W1083">
            <v>1721</v>
          </cell>
          <cell r="X1083">
            <v>1523</v>
          </cell>
          <cell r="Y1083">
            <v>2090</v>
          </cell>
          <cell r="Z1083">
            <v>2128</v>
          </cell>
          <cell r="AA1083">
            <v>2181</v>
          </cell>
          <cell r="AB1083">
            <v>2444</v>
          </cell>
          <cell r="AC1083">
            <v>2045</v>
          </cell>
          <cell r="AD1083">
            <v>1682</v>
          </cell>
        </row>
        <row r="1084">
          <cell r="C1084">
            <v>1968</v>
          </cell>
          <cell r="D1084">
            <v>1489</v>
          </cell>
          <cell r="E1084">
            <v>1712</v>
          </cell>
          <cell r="F1084">
            <v>1514</v>
          </cell>
          <cell r="G1084">
            <v>2127</v>
          </cell>
          <cell r="H1084">
            <v>2205</v>
          </cell>
          <cell r="I1084">
            <v>2220</v>
          </cell>
          <cell r="J1084">
            <v>2487</v>
          </cell>
          <cell r="K1084">
            <v>2156</v>
          </cell>
          <cell r="L1084">
            <v>1711</v>
          </cell>
          <cell r="M1084">
            <v>1641</v>
          </cell>
          <cell r="N1084">
            <v>1983</v>
          </cell>
          <cell r="S1084">
            <v>1613</v>
          </cell>
          <cell r="T1084">
            <v>1949</v>
          </cell>
          <cell r="U1084">
            <v>1934</v>
          </cell>
          <cell r="V1084">
            <v>1463</v>
          </cell>
          <cell r="W1084">
            <v>1683</v>
          </cell>
          <cell r="X1084">
            <v>1488</v>
          </cell>
          <cell r="Y1084">
            <v>2090</v>
          </cell>
          <cell r="Z1084">
            <v>2166</v>
          </cell>
          <cell r="AA1084">
            <v>2181</v>
          </cell>
          <cell r="AB1084">
            <v>2444</v>
          </cell>
          <cell r="AC1084">
            <v>2118</v>
          </cell>
          <cell r="AD1084">
            <v>1682</v>
          </cell>
        </row>
        <row r="1085">
          <cell r="C1085">
            <v>2005</v>
          </cell>
          <cell r="D1085">
            <v>1542</v>
          </cell>
          <cell r="E1085">
            <v>1751</v>
          </cell>
          <cell r="F1085">
            <v>1514</v>
          </cell>
          <cell r="G1085">
            <v>2127</v>
          </cell>
          <cell r="H1085">
            <v>2243</v>
          </cell>
          <cell r="I1085">
            <v>2258</v>
          </cell>
          <cell r="J1085">
            <v>2528</v>
          </cell>
          <cell r="K1085">
            <v>2194</v>
          </cell>
          <cell r="L1085">
            <v>1711</v>
          </cell>
          <cell r="M1085">
            <v>1641</v>
          </cell>
          <cell r="N1085">
            <v>1983</v>
          </cell>
          <cell r="S1085">
            <v>1613</v>
          </cell>
          <cell r="T1085">
            <v>1949</v>
          </cell>
          <cell r="U1085">
            <v>1971</v>
          </cell>
          <cell r="V1085">
            <v>1515</v>
          </cell>
          <cell r="W1085">
            <v>1721</v>
          </cell>
          <cell r="X1085">
            <v>1488</v>
          </cell>
          <cell r="Y1085">
            <v>2090</v>
          </cell>
          <cell r="Z1085">
            <v>2204</v>
          </cell>
          <cell r="AA1085">
            <v>2218</v>
          </cell>
          <cell r="AB1085">
            <v>2484</v>
          </cell>
          <cell r="AC1085">
            <v>2156</v>
          </cell>
          <cell r="AD1085">
            <v>1682</v>
          </cell>
        </row>
        <row r="1086">
          <cell r="C1086">
            <v>2005</v>
          </cell>
          <cell r="D1086">
            <v>1522</v>
          </cell>
          <cell r="E1086">
            <v>1751</v>
          </cell>
          <cell r="F1086">
            <v>1514</v>
          </cell>
          <cell r="G1086">
            <v>2166</v>
          </cell>
          <cell r="H1086">
            <v>2243</v>
          </cell>
          <cell r="I1086">
            <v>2258</v>
          </cell>
          <cell r="J1086">
            <v>2528</v>
          </cell>
          <cell r="K1086">
            <v>2194</v>
          </cell>
          <cell r="L1086">
            <v>1711</v>
          </cell>
          <cell r="M1086">
            <v>1679</v>
          </cell>
          <cell r="N1086">
            <v>1983</v>
          </cell>
          <cell r="S1086">
            <v>1613</v>
          </cell>
          <cell r="T1086">
            <v>1949</v>
          </cell>
          <cell r="U1086">
            <v>1971</v>
          </cell>
          <cell r="V1086">
            <v>1496</v>
          </cell>
          <cell r="W1086">
            <v>1721</v>
          </cell>
          <cell r="X1086">
            <v>1488</v>
          </cell>
          <cell r="Y1086">
            <v>2128</v>
          </cell>
          <cell r="Z1086">
            <v>2204</v>
          </cell>
          <cell r="AA1086">
            <v>2218</v>
          </cell>
          <cell r="AB1086">
            <v>2484</v>
          </cell>
          <cell r="AC1086">
            <v>2156</v>
          </cell>
          <cell r="AD1086">
            <v>1682</v>
          </cell>
        </row>
        <row r="1087">
          <cell r="C1087">
            <v>2042</v>
          </cell>
          <cell r="D1087">
            <v>1522</v>
          </cell>
          <cell r="E1087">
            <v>1790</v>
          </cell>
          <cell r="F1087">
            <v>1550</v>
          </cell>
          <cell r="G1087">
            <v>2166</v>
          </cell>
          <cell r="H1087">
            <v>2282</v>
          </cell>
          <cell r="I1087">
            <v>2258</v>
          </cell>
          <cell r="J1087">
            <v>2528</v>
          </cell>
          <cell r="K1087">
            <v>2194</v>
          </cell>
          <cell r="L1087">
            <v>1711</v>
          </cell>
          <cell r="M1087">
            <v>1679</v>
          </cell>
          <cell r="N1087">
            <v>2063</v>
          </cell>
          <cell r="S1087">
            <v>1650</v>
          </cell>
          <cell r="T1087">
            <v>1949</v>
          </cell>
          <cell r="U1087">
            <v>2007</v>
          </cell>
          <cell r="V1087">
            <v>1496</v>
          </cell>
          <cell r="W1087">
            <v>1759</v>
          </cell>
          <cell r="X1087">
            <v>1523</v>
          </cell>
          <cell r="Y1087">
            <v>2128</v>
          </cell>
          <cell r="Z1087">
            <v>2242</v>
          </cell>
          <cell r="AA1087">
            <v>2218</v>
          </cell>
          <cell r="AB1087">
            <v>2484</v>
          </cell>
          <cell r="AC1087">
            <v>2156</v>
          </cell>
          <cell r="AD1087">
            <v>1682</v>
          </cell>
        </row>
        <row r="1088">
          <cell r="C1088">
            <v>2080</v>
          </cell>
          <cell r="D1088">
            <v>1522</v>
          </cell>
          <cell r="E1088">
            <v>1829</v>
          </cell>
          <cell r="F1088">
            <v>1550</v>
          </cell>
          <cell r="G1088">
            <v>2166</v>
          </cell>
          <cell r="H1088">
            <v>2282</v>
          </cell>
          <cell r="I1088">
            <v>2258</v>
          </cell>
          <cell r="J1088">
            <v>2528</v>
          </cell>
          <cell r="K1088">
            <v>2231</v>
          </cell>
          <cell r="L1088">
            <v>1753</v>
          </cell>
          <cell r="M1088">
            <v>1718</v>
          </cell>
          <cell r="N1088">
            <v>2063</v>
          </cell>
          <cell r="S1088">
            <v>1650</v>
          </cell>
          <cell r="T1088">
            <v>2027</v>
          </cell>
          <cell r="U1088">
            <v>2043</v>
          </cell>
          <cell r="V1088">
            <v>1496</v>
          </cell>
          <cell r="W1088">
            <v>1798</v>
          </cell>
          <cell r="X1088">
            <v>1523</v>
          </cell>
          <cell r="Y1088">
            <v>2128</v>
          </cell>
          <cell r="Z1088">
            <v>2242</v>
          </cell>
          <cell r="AA1088">
            <v>2218</v>
          </cell>
          <cell r="AB1088">
            <v>2484</v>
          </cell>
          <cell r="AC1088">
            <v>2192</v>
          </cell>
          <cell r="AD1088">
            <v>1723</v>
          </cell>
        </row>
        <row r="1089">
          <cell r="C1089">
            <v>2117</v>
          </cell>
          <cell r="D1089">
            <v>1576</v>
          </cell>
          <cell r="E1089">
            <v>1829</v>
          </cell>
          <cell r="F1089">
            <v>1550</v>
          </cell>
          <cell r="G1089">
            <v>2166</v>
          </cell>
          <cell r="H1089">
            <v>2321</v>
          </cell>
          <cell r="I1089">
            <v>2296</v>
          </cell>
          <cell r="J1089">
            <v>2570</v>
          </cell>
          <cell r="K1089">
            <v>2231</v>
          </cell>
          <cell r="L1089">
            <v>1794</v>
          </cell>
          <cell r="M1089">
            <v>1718</v>
          </cell>
          <cell r="N1089">
            <v>2102</v>
          </cell>
          <cell r="S1089">
            <v>1688</v>
          </cell>
          <cell r="T1089">
            <v>2027</v>
          </cell>
          <cell r="U1089">
            <v>2080</v>
          </cell>
          <cell r="V1089">
            <v>1549</v>
          </cell>
          <cell r="W1089">
            <v>1798</v>
          </cell>
          <cell r="X1089">
            <v>1523</v>
          </cell>
          <cell r="Y1089">
            <v>2128</v>
          </cell>
          <cell r="Z1089">
            <v>2280</v>
          </cell>
          <cell r="AA1089">
            <v>2256</v>
          </cell>
          <cell r="AB1089">
            <v>2525</v>
          </cell>
          <cell r="AC1089">
            <v>2192</v>
          </cell>
          <cell r="AD1089">
            <v>1763</v>
          </cell>
        </row>
        <row r="1090">
          <cell r="C1090">
            <v>2117</v>
          </cell>
          <cell r="D1090">
            <v>1555</v>
          </cell>
          <cell r="E1090">
            <v>1867</v>
          </cell>
          <cell r="F1090">
            <v>1586</v>
          </cell>
          <cell r="G1090">
            <v>2166</v>
          </cell>
          <cell r="H1090">
            <v>2321</v>
          </cell>
          <cell r="I1090">
            <v>2296</v>
          </cell>
          <cell r="J1090">
            <v>2570</v>
          </cell>
          <cell r="K1090">
            <v>2231</v>
          </cell>
          <cell r="L1090">
            <v>1794</v>
          </cell>
          <cell r="M1090">
            <v>1756</v>
          </cell>
          <cell r="N1090">
            <v>2142</v>
          </cell>
          <cell r="S1090">
            <v>1688</v>
          </cell>
          <cell r="T1090">
            <v>2065</v>
          </cell>
          <cell r="U1090">
            <v>2080</v>
          </cell>
          <cell r="V1090">
            <v>1528</v>
          </cell>
          <cell r="W1090">
            <v>1835</v>
          </cell>
          <cell r="X1090">
            <v>1559</v>
          </cell>
          <cell r="Y1090">
            <v>2128</v>
          </cell>
          <cell r="Z1090">
            <v>2280</v>
          </cell>
          <cell r="AA1090">
            <v>2256</v>
          </cell>
          <cell r="AB1090">
            <v>2525</v>
          </cell>
          <cell r="AC1090">
            <v>2192</v>
          </cell>
          <cell r="AD1090">
            <v>1763</v>
          </cell>
        </row>
        <row r="1091">
          <cell r="C1091">
            <v>2155</v>
          </cell>
          <cell r="D1091">
            <v>1555</v>
          </cell>
          <cell r="E1091">
            <v>1867</v>
          </cell>
          <cell r="F1091">
            <v>1586</v>
          </cell>
          <cell r="G1091">
            <v>2166</v>
          </cell>
          <cell r="H1091">
            <v>2321</v>
          </cell>
          <cell r="I1091">
            <v>2333</v>
          </cell>
          <cell r="J1091">
            <v>2611</v>
          </cell>
          <cell r="K1091">
            <v>2231</v>
          </cell>
          <cell r="L1091">
            <v>1878</v>
          </cell>
          <cell r="M1091">
            <v>1756</v>
          </cell>
          <cell r="N1091">
            <v>2182</v>
          </cell>
          <cell r="S1091">
            <v>1726</v>
          </cell>
          <cell r="T1091">
            <v>2104</v>
          </cell>
          <cell r="U1091">
            <v>2117</v>
          </cell>
          <cell r="V1091">
            <v>1528</v>
          </cell>
          <cell r="W1091">
            <v>1835</v>
          </cell>
          <cell r="X1091">
            <v>1559</v>
          </cell>
          <cell r="Y1091">
            <v>2128</v>
          </cell>
          <cell r="Z1091">
            <v>2280</v>
          </cell>
          <cell r="AA1091">
            <v>2292</v>
          </cell>
          <cell r="AB1091">
            <v>2566</v>
          </cell>
          <cell r="AC1091">
            <v>2192</v>
          </cell>
          <cell r="AD1091">
            <v>1846</v>
          </cell>
        </row>
        <row r="1092">
          <cell r="C1092">
            <v>2192</v>
          </cell>
          <cell r="D1092">
            <v>1588</v>
          </cell>
          <cell r="E1092">
            <v>1867</v>
          </cell>
          <cell r="F1092">
            <v>1622</v>
          </cell>
          <cell r="G1092">
            <v>2166</v>
          </cell>
          <cell r="H1092">
            <v>2359</v>
          </cell>
          <cell r="I1092">
            <v>2371</v>
          </cell>
          <cell r="J1092">
            <v>2653</v>
          </cell>
          <cell r="K1092">
            <v>2231</v>
          </cell>
          <cell r="L1092">
            <v>1919</v>
          </cell>
          <cell r="M1092">
            <v>1832</v>
          </cell>
          <cell r="N1092">
            <v>2221</v>
          </cell>
          <cell r="S1092">
            <v>1726</v>
          </cell>
          <cell r="T1092">
            <v>2144</v>
          </cell>
          <cell r="U1092">
            <v>2154</v>
          </cell>
          <cell r="V1092">
            <v>1561</v>
          </cell>
          <cell r="W1092">
            <v>1835</v>
          </cell>
          <cell r="X1092">
            <v>1594</v>
          </cell>
          <cell r="Y1092">
            <v>2128</v>
          </cell>
          <cell r="Z1092">
            <v>2318</v>
          </cell>
          <cell r="AA1092">
            <v>2330</v>
          </cell>
          <cell r="AB1092">
            <v>2607</v>
          </cell>
          <cell r="AC1092">
            <v>2192</v>
          </cell>
          <cell r="AD1092">
            <v>1886</v>
          </cell>
        </row>
        <row r="1093">
          <cell r="C1093">
            <v>2192</v>
          </cell>
          <cell r="D1093">
            <v>1679</v>
          </cell>
          <cell r="E1093">
            <v>1906</v>
          </cell>
          <cell r="F1093">
            <v>1622</v>
          </cell>
          <cell r="G1093">
            <v>2206</v>
          </cell>
          <cell r="H1093">
            <v>2359</v>
          </cell>
          <cell r="I1093">
            <v>2408</v>
          </cell>
          <cell r="J1093">
            <v>2694</v>
          </cell>
          <cell r="K1093">
            <v>2268</v>
          </cell>
          <cell r="L1093">
            <v>1919</v>
          </cell>
          <cell r="M1093">
            <v>1832</v>
          </cell>
          <cell r="N1093">
            <v>2221</v>
          </cell>
          <cell r="S1093">
            <v>1801</v>
          </cell>
          <cell r="T1093">
            <v>2182</v>
          </cell>
          <cell r="U1093">
            <v>2154</v>
          </cell>
          <cell r="V1093">
            <v>1650</v>
          </cell>
          <cell r="W1093">
            <v>1873</v>
          </cell>
          <cell r="X1093">
            <v>1594</v>
          </cell>
          <cell r="Y1093">
            <v>2167</v>
          </cell>
          <cell r="Z1093">
            <v>2318</v>
          </cell>
          <cell r="AA1093">
            <v>2366</v>
          </cell>
          <cell r="AB1093">
            <v>2647</v>
          </cell>
          <cell r="AC1093">
            <v>2228</v>
          </cell>
          <cell r="AD1093">
            <v>1886</v>
          </cell>
        </row>
        <row r="1094">
          <cell r="C1094">
            <v>2229</v>
          </cell>
          <cell r="D1094">
            <v>1687</v>
          </cell>
          <cell r="E1094">
            <v>1906</v>
          </cell>
          <cell r="F1094">
            <v>1622</v>
          </cell>
          <cell r="G1094">
            <v>2206</v>
          </cell>
          <cell r="H1094">
            <v>2398</v>
          </cell>
          <cell r="I1094">
            <v>2446</v>
          </cell>
          <cell r="J1094">
            <v>2735</v>
          </cell>
          <cell r="K1094">
            <v>2268</v>
          </cell>
          <cell r="L1094">
            <v>1961</v>
          </cell>
          <cell r="M1094">
            <v>1870</v>
          </cell>
          <cell r="N1094">
            <v>2221</v>
          </cell>
          <cell r="S1094">
            <v>1801</v>
          </cell>
          <cell r="T1094">
            <v>2182</v>
          </cell>
          <cell r="U1094">
            <v>2190</v>
          </cell>
          <cell r="V1094">
            <v>1658</v>
          </cell>
          <cell r="W1094">
            <v>1873</v>
          </cell>
          <cell r="X1094">
            <v>1594</v>
          </cell>
          <cell r="Y1094">
            <v>2167</v>
          </cell>
          <cell r="Z1094">
            <v>2356</v>
          </cell>
          <cell r="AA1094">
            <v>2403</v>
          </cell>
          <cell r="AB1094">
            <v>2688</v>
          </cell>
          <cell r="AC1094">
            <v>2228</v>
          </cell>
          <cell r="AD1094">
            <v>1927</v>
          </cell>
        </row>
        <row r="1095">
          <cell r="C1095">
            <v>2266</v>
          </cell>
          <cell r="D1095">
            <v>1720</v>
          </cell>
          <cell r="E1095">
            <v>1945</v>
          </cell>
          <cell r="F1095">
            <v>1622</v>
          </cell>
          <cell r="G1095">
            <v>2206</v>
          </cell>
          <cell r="H1095">
            <v>2437</v>
          </cell>
          <cell r="I1095">
            <v>2484</v>
          </cell>
          <cell r="J1095">
            <v>2777</v>
          </cell>
          <cell r="K1095">
            <v>2305</v>
          </cell>
          <cell r="L1095">
            <v>1961</v>
          </cell>
          <cell r="M1095">
            <v>1870</v>
          </cell>
          <cell r="N1095">
            <v>2221</v>
          </cell>
          <cell r="S1095">
            <v>1838</v>
          </cell>
          <cell r="T1095">
            <v>2182</v>
          </cell>
          <cell r="U1095">
            <v>2226</v>
          </cell>
          <cell r="V1095">
            <v>1690</v>
          </cell>
          <cell r="W1095">
            <v>1912</v>
          </cell>
          <cell r="X1095">
            <v>1594</v>
          </cell>
          <cell r="Y1095">
            <v>2167</v>
          </cell>
          <cell r="Z1095">
            <v>2395</v>
          </cell>
          <cell r="AA1095">
            <v>2441</v>
          </cell>
          <cell r="AB1095">
            <v>2729</v>
          </cell>
          <cell r="AC1095">
            <v>2265</v>
          </cell>
          <cell r="AD1095">
            <v>1927</v>
          </cell>
        </row>
        <row r="1096">
          <cell r="C1096">
            <v>2303</v>
          </cell>
          <cell r="D1096">
            <v>1720</v>
          </cell>
          <cell r="E1096">
            <v>1945</v>
          </cell>
          <cell r="F1096">
            <v>1694</v>
          </cell>
          <cell r="G1096">
            <v>2206</v>
          </cell>
          <cell r="H1096">
            <v>2475</v>
          </cell>
          <cell r="I1096">
            <v>2521</v>
          </cell>
          <cell r="J1096">
            <v>2818</v>
          </cell>
          <cell r="K1096">
            <v>2342</v>
          </cell>
          <cell r="L1096">
            <v>1961</v>
          </cell>
          <cell r="M1096">
            <v>1908</v>
          </cell>
          <cell r="N1096">
            <v>2261</v>
          </cell>
          <cell r="S1096">
            <v>1838</v>
          </cell>
          <cell r="T1096">
            <v>2182</v>
          </cell>
          <cell r="U1096">
            <v>2263</v>
          </cell>
          <cell r="V1096">
            <v>1690</v>
          </cell>
          <cell r="W1096">
            <v>1912</v>
          </cell>
          <cell r="X1096">
            <v>1665</v>
          </cell>
          <cell r="Y1096">
            <v>2167</v>
          </cell>
          <cell r="Z1096">
            <v>2432</v>
          </cell>
          <cell r="AA1096">
            <v>2477</v>
          </cell>
          <cell r="AB1096">
            <v>2769</v>
          </cell>
          <cell r="AC1096">
            <v>2301</v>
          </cell>
          <cell r="AD1096">
            <v>1927</v>
          </cell>
        </row>
        <row r="1097">
          <cell r="C1097">
            <v>2340</v>
          </cell>
          <cell r="D1097">
            <v>1816</v>
          </cell>
          <cell r="E1097">
            <v>1984</v>
          </cell>
          <cell r="F1097">
            <v>1694</v>
          </cell>
          <cell r="G1097">
            <v>2206</v>
          </cell>
          <cell r="H1097">
            <v>2475</v>
          </cell>
          <cell r="I1097">
            <v>2521</v>
          </cell>
          <cell r="J1097">
            <v>2818</v>
          </cell>
          <cell r="K1097">
            <v>2379</v>
          </cell>
          <cell r="L1097">
            <v>1961</v>
          </cell>
          <cell r="M1097">
            <v>1908</v>
          </cell>
          <cell r="N1097">
            <v>2301</v>
          </cell>
          <cell r="S1097">
            <v>1875</v>
          </cell>
          <cell r="T1097">
            <v>2221</v>
          </cell>
          <cell r="U1097">
            <v>2299</v>
          </cell>
          <cell r="V1097">
            <v>1785</v>
          </cell>
          <cell r="W1097">
            <v>1950</v>
          </cell>
          <cell r="X1097">
            <v>1665</v>
          </cell>
          <cell r="Y1097">
            <v>2167</v>
          </cell>
          <cell r="Z1097">
            <v>2432</v>
          </cell>
          <cell r="AA1097">
            <v>2477</v>
          </cell>
          <cell r="AB1097">
            <v>2769</v>
          </cell>
          <cell r="AC1097">
            <v>2337</v>
          </cell>
          <cell r="AD1097">
            <v>1927</v>
          </cell>
        </row>
        <row r="1098">
          <cell r="C1098">
            <v>2377</v>
          </cell>
          <cell r="D1098">
            <v>1754</v>
          </cell>
          <cell r="E1098">
            <v>2023</v>
          </cell>
          <cell r="F1098">
            <v>1694</v>
          </cell>
          <cell r="G1098">
            <v>2245</v>
          </cell>
          <cell r="H1098">
            <v>2514</v>
          </cell>
          <cell r="I1098">
            <v>2559</v>
          </cell>
          <cell r="J1098">
            <v>2860</v>
          </cell>
          <cell r="K1098">
            <v>2416</v>
          </cell>
          <cell r="L1098">
            <v>2003</v>
          </cell>
          <cell r="M1098">
            <v>1947</v>
          </cell>
          <cell r="N1098">
            <v>2301</v>
          </cell>
          <cell r="S1098">
            <v>1875</v>
          </cell>
          <cell r="T1098">
            <v>2261</v>
          </cell>
          <cell r="U1098">
            <v>2336</v>
          </cell>
          <cell r="V1098">
            <v>1724</v>
          </cell>
          <cell r="W1098">
            <v>1988</v>
          </cell>
          <cell r="X1098">
            <v>1665</v>
          </cell>
          <cell r="Y1098">
            <v>2206</v>
          </cell>
          <cell r="Z1098">
            <v>2470</v>
          </cell>
          <cell r="AA1098">
            <v>2514</v>
          </cell>
          <cell r="AB1098">
            <v>2810</v>
          </cell>
          <cell r="AC1098">
            <v>2374</v>
          </cell>
          <cell r="AD1098">
            <v>1969</v>
          </cell>
        </row>
        <row r="1099">
          <cell r="C1099">
            <v>2377</v>
          </cell>
          <cell r="D1099">
            <v>1787</v>
          </cell>
          <cell r="E1099">
            <v>2023</v>
          </cell>
          <cell r="F1099">
            <v>1730</v>
          </cell>
          <cell r="G1099">
            <v>2245</v>
          </cell>
          <cell r="H1099">
            <v>2552</v>
          </cell>
          <cell r="I1099">
            <v>2596</v>
          </cell>
          <cell r="J1099">
            <v>2901</v>
          </cell>
          <cell r="K1099">
            <v>2454</v>
          </cell>
          <cell r="L1099">
            <v>2003</v>
          </cell>
          <cell r="M1099">
            <v>1947</v>
          </cell>
          <cell r="N1099">
            <v>2340</v>
          </cell>
          <cell r="S1099">
            <v>1914</v>
          </cell>
          <cell r="T1099">
            <v>2261</v>
          </cell>
          <cell r="U1099">
            <v>2336</v>
          </cell>
          <cell r="V1099">
            <v>1756</v>
          </cell>
          <cell r="W1099">
            <v>1988</v>
          </cell>
          <cell r="X1099">
            <v>1700</v>
          </cell>
          <cell r="Y1099">
            <v>2206</v>
          </cell>
          <cell r="Z1099">
            <v>2508</v>
          </cell>
          <cell r="AA1099">
            <v>2551</v>
          </cell>
          <cell r="AB1099">
            <v>2851</v>
          </cell>
          <cell r="AC1099">
            <v>2411</v>
          </cell>
          <cell r="AD1099">
            <v>1969</v>
          </cell>
        </row>
        <row r="1100">
          <cell r="C1100">
            <v>2399</v>
          </cell>
          <cell r="D1100">
            <v>1767</v>
          </cell>
          <cell r="E1100">
            <v>2022</v>
          </cell>
          <cell r="F1100">
            <v>1730</v>
          </cell>
          <cell r="G1100">
            <v>2238</v>
          </cell>
          <cell r="H1100">
            <v>2534</v>
          </cell>
          <cell r="I1100">
            <v>2574</v>
          </cell>
          <cell r="J1100">
            <v>2876</v>
          </cell>
          <cell r="K1100">
            <v>2456</v>
          </cell>
          <cell r="L1100">
            <v>2030</v>
          </cell>
          <cell r="M1100">
            <v>1955</v>
          </cell>
          <cell r="N1100">
            <v>2355</v>
          </cell>
          <cell r="S1100">
            <v>1914</v>
          </cell>
          <cell r="T1100">
            <v>2299</v>
          </cell>
          <cell r="U1100">
            <v>2357</v>
          </cell>
          <cell r="V1100">
            <v>1737</v>
          </cell>
          <cell r="W1100">
            <v>1987</v>
          </cell>
          <cell r="X1100">
            <v>1700</v>
          </cell>
          <cell r="Y1100">
            <v>2199</v>
          </cell>
          <cell r="Z1100">
            <v>2490</v>
          </cell>
          <cell r="AA1100">
            <v>2529</v>
          </cell>
          <cell r="AB1100">
            <v>2826</v>
          </cell>
          <cell r="AC1100">
            <v>2413</v>
          </cell>
          <cell r="AD1100">
            <v>1995</v>
          </cell>
        </row>
        <row r="1101">
          <cell r="C1101">
            <v>2425</v>
          </cell>
          <cell r="D1101">
            <v>1847</v>
          </cell>
          <cell r="E1101">
            <v>2038</v>
          </cell>
          <cell r="F1101">
            <v>1730</v>
          </cell>
          <cell r="G1101">
            <v>2244</v>
          </cell>
          <cell r="H1101">
            <v>2554</v>
          </cell>
          <cell r="I1101">
            <v>2595</v>
          </cell>
          <cell r="J1101">
            <v>2900</v>
          </cell>
          <cell r="K1101">
            <v>2479</v>
          </cell>
          <cell r="L1101">
            <v>2049</v>
          </cell>
          <cell r="M1101">
            <v>1972</v>
          </cell>
          <cell r="N1101">
            <v>2378</v>
          </cell>
          <cell r="S1101">
            <v>1922</v>
          </cell>
          <cell r="T1101">
            <v>2314</v>
          </cell>
          <cell r="U1101">
            <v>2383</v>
          </cell>
          <cell r="V1101">
            <v>1815</v>
          </cell>
          <cell r="W1101">
            <v>2003</v>
          </cell>
          <cell r="X1101">
            <v>1700</v>
          </cell>
          <cell r="Y1101">
            <v>2205</v>
          </cell>
          <cell r="Z1101">
            <v>2510</v>
          </cell>
          <cell r="AA1101">
            <v>2550</v>
          </cell>
          <cell r="AB1101">
            <v>2850</v>
          </cell>
          <cell r="AC1101">
            <v>2436</v>
          </cell>
          <cell r="AD1101">
            <v>2014</v>
          </cell>
        </row>
        <row r="1102">
          <cell r="C1102">
            <v>2451</v>
          </cell>
          <cell r="D1102">
            <v>1801</v>
          </cell>
          <cell r="E1102">
            <v>2055</v>
          </cell>
          <cell r="F1102">
            <v>1730</v>
          </cell>
          <cell r="G1102">
            <v>2250</v>
          </cell>
          <cell r="H1102">
            <v>2574</v>
          </cell>
          <cell r="I1102">
            <v>2617</v>
          </cell>
          <cell r="J1102">
            <v>2924</v>
          </cell>
          <cell r="K1102">
            <v>2503</v>
          </cell>
          <cell r="L1102">
            <v>2069</v>
          </cell>
          <cell r="M1102">
            <v>1990</v>
          </cell>
          <cell r="N1102">
            <v>2400</v>
          </cell>
          <cell r="S1102">
            <v>1938</v>
          </cell>
          <cell r="T1102">
            <v>2336</v>
          </cell>
          <cell r="U1102">
            <v>2408</v>
          </cell>
          <cell r="V1102">
            <v>1770</v>
          </cell>
          <cell r="W1102">
            <v>2020</v>
          </cell>
          <cell r="X1102">
            <v>1700</v>
          </cell>
          <cell r="Y1102">
            <v>2211</v>
          </cell>
          <cell r="Z1102">
            <v>2529</v>
          </cell>
          <cell r="AA1102">
            <v>2572</v>
          </cell>
          <cell r="AB1102">
            <v>2873</v>
          </cell>
          <cell r="AC1102">
            <v>2459</v>
          </cell>
          <cell r="AD1102">
            <v>2033</v>
          </cell>
        </row>
        <row r="1103">
          <cell r="C1103">
            <v>2477</v>
          </cell>
          <cell r="D1103">
            <v>1818</v>
          </cell>
          <cell r="E1103">
            <v>2072</v>
          </cell>
          <cell r="F1103">
            <v>1719</v>
          </cell>
          <cell r="G1103">
            <v>2256</v>
          </cell>
          <cell r="H1103">
            <v>2594</v>
          </cell>
          <cell r="I1103">
            <v>2639</v>
          </cell>
          <cell r="J1103">
            <v>2948</v>
          </cell>
          <cell r="K1103">
            <v>2526</v>
          </cell>
          <cell r="L1103">
            <v>2089</v>
          </cell>
          <cell r="M1103">
            <v>2008</v>
          </cell>
          <cell r="N1103">
            <v>2422</v>
          </cell>
          <cell r="S1103">
            <v>1956</v>
          </cell>
          <cell r="T1103">
            <v>2358</v>
          </cell>
          <cell r="U1103">
            <v>2434</v>
          </cell>
          <cell r="V1103">
            <v>1787</v>
          </cell>
          <cell r="W1103">
            <v>2036</v>
          </cell>
          <cell r="X1103">
            <v>1689</v>
          </cell>
          <cell r="Y1103">
            <v>2217</v>
          </cell>
          <cell r="Z1103">
            <v>2549</v>
          </cell>
          <cell r="AA1103">
            <v>2593</v>
          </cell>
          <cell r="AB1103">
            <v>2897</v>
          </cell>
          <cell r="AC1103">
            <v>2482</v>
          </cell>
          <cell r="AD1103">
            <v>2052</v>
          </cell>
        </row>
        <row r="1104">
          <cell r="C1104">
            <v>2504</v>
          </cell>
          <cell r="D1104">
            <v>1835</v>
          </cell>
          <cell r="E1104">
            <v>2089</v>
          </cell>
          <cell r="F1104">
            <v>1728</v>
          </cell>
          <cell r="G1104">
            <v>2263</v>
          </cell>
          <cell r="H1104">
            <v>2613</v>
          </cell>
          <cell r="I1104">
            <v>2661</v>
          </cell>
          <cell r="J1104">
            <v>2972</v>
          </cell>
          <cell r="K1104">
            <v>2549</v>
          </cell>
          <cell r="L1104">
            <v>2108</v>
          </cell>
          <cell r="M1104">
            <v>2026</v>
          </cell>
          <cell r="N1104">
            <v>2444</v>
          </cell>
          <cell r="S1104">
            <v>1974</v>
          </cell>
          <cell r="T1104">
            <v>2380</v>
          </cell>
          <cell r="U1104">
            <v>2460</v>
          </cell>
          <cell r="V1104">
            <v>1804</v>
          </cell>
          <cell r="W1104">
            <v>2052</v>
          </cell>
          <cell r="X1104">
            <v>1698</v>
          </cell>
          <cell r="Y1104">
            <v>2223</v>
          </cell>
          <cell r="Z1104">
            <v>2568</v>
          </cell>
          <cell r="AA1104">
            <v>2615</v>
          </cell>
          <cell r="AB1104">
            <v>2921</v>
          </cell>
          <cell r="AC1104">
            <v>2505</v>
          </cell>
          <cell r="AD1104">
            <v>2071</v>
          </cell>
        </row>
        <row r="1105">
          <cell r="C1105">
            <v>2530</v>
          </cell>
          <cell r="D1105">
            <v>1918</v>
          </cell>
          <cell r="E1105">
            <v>2106</v>
          </cell>
          <cell r="F1105">
            <v>1755</v>
          </cell>
          <cell r="G1105">
            <v>2269</v>
          </cell>
          <cell r="H1105">
            <v>2633</v>
          </cell>
          <cell r="I1105">
            <v>2683</v>
          </cell>
          <cell r="J1105">
            <v>2996</v>
          </cell>
          <cell r="K1105">
            <v>2572</v>
          </cell>
          <cell r="L1105">
            <v>2127</v>
          </cell>
          <cell r="M1105">
            <v>2044</v>
          </cell>
          <cell r="N1105">
            <v>2466</v>
          </cell>
          <cell r="S1105">
            <v>1991</v>
          </cell>
          <cell r="T1105">
            <v>2401</v>
          </cell>
          <cell r="U1105">
            <v>2486</v>
          </cell>
          <cell r="V1105">
            <v>1885</v>
          </cell>
          <cell r="W1105">
            <v>2069</v>
          </cell>
          <cell r="X1105">
            <v>1725</v>
          </cell>
          <cell r="Y1105">
            <v>2229</v>
          </cell>
          <cell r="Z1105">
            <v>2587</v>
          </cell>
          <cell r="AA1105">
            <v>2636</v>
          </cell>
          <cell r="AB1105">
            <v>2944</v>
          </cell>
          <cell r="AC1105">
            <v>2527</v>
          </cell>
          <cell r="AD1105">
            <v>2090</v>
          </cell>
        </row>
        <row r="1106">
          <cell r="C1106">
            <v>2556</v>
          </cell>
          <cell r="D1106">
            <v>1869</v>
          </cell>
          <cell r="E1106">
            <v>2122</v>
          </cell>
          <cell r="F1106">
            <v>1755</v>
          </cell>
          <cell r="G1106">
            <v>2275</v>
          </cell>
          <cell r="H1106">
            <v>2653</v>
          </cell>
          <cell r="I1106">
            <v>2705</v>
          </cell>
          <cell r="J1106">
            <v>3020</v>
          </cell>
          <cell r="K1106">
            <v>2596</v>
          </cell>
          <cell r="L1106">
            <v>2146</v>
          </cell>
          <cell r="M1106">
            <v>2063</v>
          </cell>
          <cell r="N1106">
            <v>2488</v>
          </cell>
          <cell r="S1106">
            <v>2009</v>
          </cell>
          <cell r="T1106">
            <v>2423</v>
          </cell>
          <cell r="U1106">
            <v>2512</v>
          </cell>
          <cell r="V1106">
            <v>1837</v>
          </cell>
          <cell r="W1106">
            <v>2085</v>
          </cell>
          <cell r="X1106">
            <v>1725</v>
          </cell>
          <cell r="Y1106">
            <v>2235</v>
          </cell>
          <cell r="Z1106">
            <v>2607</v>
          </cell>
          <cell r="AA1106">
            <v>2658</v>
          </cell>
          <cell r="AB1106">
            <v>2968</v>
          </cell>
          <cell r="AC1106">
            <v>2551</v>
          </cell>
          <cell r="AD1106">
            <v>2108</v>
          </cell>
        </row>
        <row r="1107">
          <cell r="C1107">
            <v>2582</v>
          </cell>
          <cell r="D1107">
            <v>1886</v>
          </cell>
          <cell r="E1107">
            <v>2139</v>
          </cell>
          <cell r="F1107">
            <v>1755</v>
          </cell>
          <cell r="G1107">
            <v>2281</v>
          </cell>
          <cell r="H1107">
            <v>2673</v>
          </cell>
          <cell r="I1107">
            <v>2726</v>
          </cell>
          <cell r="J1107">
            <v>3044</v>
          </cell>
          <cell r="K1107">
            <v>2619</v>
          </cell>
          <cell r="L1107">
            <v>2165</v>
          </cell>
          <cell r="M1107">
            <v>2080</v>
          </cell>
          <cell r="N1107">
            <v>2510</v>
          </cell>
          <cell r="S1107">
            <v>2027</v>
          </cell>
          <cell r="T1107">
            <v>2445</v>
          </cell>
          <cell r="U1107">
            <v>2537</v>
          </cell>
          <cell r="V1107">
            <v>1854</v>
          </cell>
          <cell r="W1107">
            <v>2101</v>
          </cell>
          <cell r="X1107">
            <v>1725</v>
          </cell>
          <cell r="Y1107">
            <v>2241</v>
          </cell>
          <cell r="Z1107">
            <v>2627</v>
          </cell>
          <cell r="AA1107">
            <v>2679</v>
          </cell>
          <cell r="AB1107">
            <v>2991</v>
          </cell>
          <cell r="AC1107">
            <v>2573</v>
          </cell>
          <cell r="AD1107">
            <v>2127</v>
          </cell>
        </row>
        <row r="1108">
          <cell r="C1108">
            <v>2608</v>
          </cell>
          <cell r="D1108">
            <v>1903</v>
          </cell>
          <cell r="E1108">
            <v>2155</v>
          </cell>
          <cell r="F1108">
            <v>1764</v>
          </cell>
          <cell r="G1108">
            <v>2288</v>
          </cell>
          <cell r="H1108">
            <v>2693</v>
          </cell>
          <cell r="I1108">
            <v>2748</v>
          </cell>
          <cell r="J1108">
            <v>3068</v>
          </cell>
          <cell r="K1108">
            <v>2642</v>
          </cell>
          <cell r="L1108">
            <v>2184</v>
          </cell>
          <cell r="M1108">
            <v>2098</v>
          </cell>
          <cell r="N1108">
            <v>2532</v>
          </cell>
          <cell r="S1108">
            <v>2043</v>
          </cell>
          <cell r="T1108">
            <v>2466</v>
          </cell>
          <cell r="U1108">
            <v>2563</v>
          </cell>
          <cell r="V1108">
            <v>1870</v>
          </cell>
          <cell r="W1108">
            <v>2117</v>
          </cell>
          <cell r="X1108">
            <v>1734</v>
          </cell>
          <cell r="Y1108">
            <v>2248</v>
          </cell>
          <cell r="Z1108">
            <v>2646</v>
          </cell>
          <cell r="AA1108">
            <v>2700</v>
          </cell>
          <cell r="AB1108">
            <v>3015</v>
          </cell>
          <cell r="AC1108">
            <v>2596</v>
          </cell>
          <cell r="AD1108">
            <v>2146</v>
          </cell>
        </row>
        <row r="1109">
          <cell r="C1109">
            <v>2634</v>
          </cell>
          <cell r="D1109">
            <v>1988</v>
          </cell>
          <cell r="E1109">
            <v>2172</v>
          </cell>
          <cell r="F1109">
            <v>1773</v>
          </cell>
          <cell r="G1109">
            <v>2294</v>
          </cell>
          <cell r="H1109">
            <v>2713</v>
          </cell>
          <cell r="I1109">
            <v>2770</v>
          </cell>
          <cell r="J1109">
            <v>3092</v>
          </cell>
          <cell r="K1109">
            <v>2665</v>
          </cell>
          <cell r="L1109">
            <v>2203</v>
          </cell>
          <cell r="M1109">
            <v>2116</v>
          </cell>
          <cell r="N1109">
            <v>2554</v>
          </cell>
          <cell r="S1109">
            <v>2061</v>
          </cell>
          <cell r="T1109">
            <v>2488</v>
          </cell>
          <cell r="U1109">
            <v>2588</v>
          </cell>
          <cell r="V1109">
            <v>1954</v>
          </cell>
          <cell r="W1109">
            <v>2134</v>
          </cell>
          <cell r="X1109">
            <v>1743</v>
          </cell>
          <cell r="Y1109">
            <v>2254</v>
          </cell>
          <cell r="Z1109">
            <v>2666</v>
          </cell>
          <cell r="AA1109">
            <v>2722</v>
          </cell>
          <cell r="AB1109">
            <v>3039</v>
          </cell>
          <cell r="AC1109">
            <v>2619</v>
          </cell>
          <cell r="AD1109">
            <v>2164</v>
          </cell>
        </row>
        <row r="1110">
          <cell r="S1110">
            <v>2079</v>
          </cell>
          <cell r="T1110">
            <v>2510</v>
          </cell>
        </row>
        <row r="1122">
          <cell r="C1122">
            <v>2387</v>
          </cell>
          <cell r="D1122">
            <v>1938</v>
          </cell>
          <cell r="E1122">
            <v>2297</v>
          </cell>
          <cell r="F1122">
            <v>2006</v>
          </cell>
          <cell r="G1122">
            <v>2686</v>
          </cell>
          <cell r="H1122">
            <v>2897</v>
          </cell>
          <cell r="I1122">
            <v>2880</v>
          </cell>
          <cell r="J1122">
            <v>3135</v>
          </cell>
          <cell r="K1122">
            <v>2624</v>
          </cell>
          <cell r="L1122">
            <v>2400</v>
          </cell>
          <cell r="M1122">
            <v>2341</v>
          </cell>
          <cell r="N1122">
            <v>2419</v>
          </cell>
          <cell r="S1122">
            <v>2312</v>
          </cell>
          <cell r="T1122">
            <v>2322</v>
          </cell>
          <cell r="U1122">
            <v>1886</v>
          </cell>
          <cell r="V1122">
            <v>2234</v>
          </cell>
          <cell r="W1122">
            <v>1952</v>
          </cell>
          <cell r="X1122">
            <v>2613</v>
          </cell>
          <cell r="Y1122">
            <v>2818</v>
          </cell>
          <cell r="Z1122">
            <v>2802</v>
          </cell>
          <cell r="AA1122">
            <v>3050</v>
          </cell>
          <cell r="AB1122">
            <v>2553</v>
          </cell>
          <cell r="AC1122">
            <v>2335</v>
          </cell>
          <cell r="AD1122">
            <v>2277</v>
          </cell>
        </row>
        <row r="1123">
          <cell r="C1123">
            <v>2424</v>
          </cell>
          <cell r="D1123">
            <v>1894</v>
          </cell>
          <cell r="E1123">
            <v>2297</v>
          </cell>
          <cell r="F1123">
            <v>2034</v>
          </cell>
          <cell r="G1123">
            <v>2729</v>
          </cell>
          <cell r="H1123">
            <v>2925</v>
          </cell>
          <cell r="I1123">
            <v>2921</v>
          </cell>
          <cell r="J1123">
            <v>3166</v>
          </cell>
          <cell r="K1123">
            <v>2664</v>
          </cell>
          <cell r="L1123">
            <v>2322</v>
          </cell>
          <cell r="M1123">
            <v>2341</v>
          </cell>
          <cell r="N1123">
            <v>2461</v>
          </cell>
          <cell r="S1123">
            <v>2353</v>
          </cell>
          <cell r="T1123">
            <v>2358</v>
          </cell>
          <cell r="U1123">
            <v>1843</v>
          </cell>
          <cell r="V1123">
            <v>2234</v>
          </cell>
          <cell r="W1123">
            <v>1979</v>
          </cell>
          <cell r="X1123">
            <v>2655</v>
          </cell>
          <cell r="Y1123">
            <v>2846</v>
          </cell>
          <cell r="Z1123">
            <v>2842</v>
          </cell>
          <cell r="AA1123">
            <v>3080</v>
          </cell>
          <cell r="AB1123">
            <v>2592</v>
          </cell>
          <cell r="AC1123">
            <v>2259</v>
          </cell>
          <cell r="AD1123">
            <v>2277</v>
          </cell>
        </row>
        <row r="1124">
          <cell r="C1124">
            <v>2461</v>
          </cell>
          <cell r="D1124">
            <v>1894</v>
          </cell>
          <cell r="E1124">
            <v>2340</v>
          </cell>
          <cell r="F1124">
            <v>2054</v>
          </cell>
          <cell r="G1124">
            <v>2772</v>
          </cell>
          <cell r="H1124">
            <v>2946</v>
          </cell>
          <cell r="I1124">
            <v>2962</v>
          </cell>
          <cell r="J1124">
            <v>3189</v>
          </cell>
          <cell r="K1124">
            <v>2664</v>
          </cell>
          <cell r="L1124">
            <v>2341</v>
          </cell>
          <cell r="M1124">
            <v>2341</v>
          </cell>
          <cell r="N1124">
            <v>2504</v>
          </cell>
          <cell r="S1124">
            <v>2394</v>
          </cell>
          <cell r="T1124">
            <v>2394</v>
          </cell>
          <cell r="U1124">
            <v>1843</v>
          </cell>
          <cell r="V1124">
            <v>2276</v>
          </cell>
          <cell r="W1124">
            <v>1999</v>
          </cell>
          <cell r="X1124">
            <v>2697</v>
          </cell>
          <cell r="Y1124">
            <v>2866</v>
          </cell>
          <cell r="Z1124">
            <v>2882</v>
          </cell>
          <cell r="AA1124">
            <v>3103</v>
          </cell>
          <cell r="AB1124">
            <v>2592</v>
          </cell>
          <cell r="AC1124">
            <v>2277</v>
          </cell>
          <cell r="AD1124">
            <v>2277</v>
          </cell>
        </row>
        <row r="1125">
          <cell r="C1125">
            <v>2499</v>
          </cell>
          <cell r="D1125">
            <v>1961</v>
          </cell>
          <cell r="E1125">
            <v>2340</v>
          </cell>
          <cell r="F1125">
            <v>2076</v>
          </cell>
          <cell r="G1125">
            <v>2816</v>
          </cell>
          <cell r="H1125">
            <v>2967</v>
          </cell>
          <cell r="I1125">
            <v>3003</v>
          </cell>
          <cell r="J1125">
            <v>3212</v>
          </cell>
          <cell r="K1125">
            <v>2664</v>
          </cell>
          <cell r="L1125">
            <v>2357</v>
          </cell>
          <cell r="M1125">
            <v>2372</v>
          </cell>
          <cell r="N1125">
            <v>2546</v>
          </cell>
          <cell r="S1125">
            <v>2436</v>
          </cell>
          <cell r="T1125">
            <v>2431</v>
          </cell>
          <cell r="U1125">
            <v>1908</v>
          </cell>
          <cell r="V1125">
            <v>2276</v>
          </cell>
          <cell r="W1125">
            <v>2019</v>
          </cell>
          <cell r="X1125">
            <v>2740</v>
          </cell>
          <cell r="Y1125">
            <v>2887</v>
          </cell>
          <cell r="Z1125">
            <v>2922</v>
          </cell>
          <cell r="AA1125">
            <v>3125</v>
          </cell>
          <cell r="AB1125">
            <v>2592</v>
          </cell>
          <cell r="AC1125">
            <v>2293</v>
          </cell>
          <cell r="AD1125">
            <v>2307</v>
          </cell>
        </row>
        <row r="1126">
          <cell r="C1126">
            <v>2536</v>
          </cell>
          <cell r="D1126">
            <v>1894</v>
          </cell>
          <cell r="E1126">
            <v>2362</v>
          </cell>
          <cell r="F1126">
            <v>2097</v>
          </cell>
          <cell r="G1126">
            <v>2859</v>
          </cell>
          <cell r="H1126">
            <v>2988</v>
          </cell>
          <cell r="I1126">
            <v>3044</v>
          </cell>
          <cell r="J1126">
            <v>3235</v>
          </cell>
          <cell r="K1126">
            <v>2680</v>
          </cell>
          <cell r="L1126">
            <v>2373</v>
          </cell>
          <cell r="M1126">
            <v>2394</v>
          </cell>
          <cell r="N1126">
            <v>2589</v>
          </cell>
          <cell r="S1126">
            <v>2477</v>
          </cell>
          <cell r="T1126">
            <v>2467</v>
          </cell>
          <cell r="U1126">
            <v>1843</v>
          </cell>
          <cell r="V1126">
            <v>2298</v>
          </cell>
          <cell r="W1126">
            <v>2040</v>
          </cell>
          <cell r="X1126">
            <v>2781</v>
          </cell>
          <cell r="Y1126">
            <v>2907</v>
          </cell>
          <cell r="Z1126">
            <v>2961</v>
          </cell>
          <cell r="AA1126">
            <v>3147</v>
          </cell>
          <cell r="AB1126">
            <v>2607</v>
          </cell>
          <cell r="AC1126">
            <v>2308</v>
          </cell>
          <cell r="AD1126">
            <v>2329</v>
          </cell>
        </row>
        <row r="1127">
          <cell r="C1127">
            <v>2573</v>
          </cell>
          <cell r="D1127">
            <v>1894</v>
          </cell>
          <cell r="E1127">
            <v>2379</v>
          </cell>
          <cell r="F1127">
            <v>2118</v>
          </cell>
          <cell r="G1127">
            <v>2902</v>
          </cell>
          <cell r="H1127">
            <v>3009</v>
          </cell>
          <cell r="I1127">
            <v>3085</v>
          </cell>
          <cell r="J1127">
            <v>3258</v>
          </cell>
          <cell r="K1127">
            <v>2691</v>
          </cell>
          <cell r="L1127">
            <v>2389</v>
          </cell>
          <cell r="M1127">
            <v>2416</v>
          </cell>
          <cell r="N1127">
            <v>2631</v>
          </cell>
          <cell r="S1127">
            <v>2519</v>
          </cell>
          <cell r="T1127">
            <v>2503</v>
          </cell>
          <cell r="U1127">
            <v>1843</v>
          </cell>
          <cell r="V1127">
            <v>2314</v>
          </cell>
          <cell r="W1127">
            <v>2060</v>
          </cell>
          <cell r="X1127">
            <v>2823</v>
          </cell>
          <cell r="Y1127">
            <v>2927</v>
          </cell>
          <cell r="Z1127">
            <v>3001</v>
          </cell>
          <cell r="AA1127">
            <v>3170</v>
          </cell>
          <cell r="AB1127">
            <v>2618</v>
          </cell>
          <cell r="AC1127">
            <v>2324</v>
          </cell>
          <cell r="AD1127">
            <v>2350</v>
          </cell>
        </row>
        <row r="1128">
          <cell r="C1128">
            <v>2610</v>
          </cell>
          <cell r="D1128">
            <v>1938</v>
          </cell>
          <cell r="E1128">
            <v>2396</v>
          </cell>
          <cell r="F1128">
            <v>2139</v>
          </cell>
          <cell r="G1128">
            <v>2945</v>
          </cell>
          <cell r="H1128">
            <v>3030</v>
          </cell>
          <cell r="I1128">
            <v>3127</v>
          </cell>
          <cell r="J1128">
            <v>3281</v>
          </cell>
          <cell r="K1128">
            <v>2701</v>
          </cell>
          <cell r="L1128">
            <v>2404</v>
          </cell>
          <cell r="M1128">
            <v>2438</v>
          </cell>
          <cell r="N1128">
            <v>2673</v>
          </cell>
          <cell r="S1128">
            <v>2559</v>
          </cell>
          <cell r="T1128">
            <v>2539</v>
          </cell>
          <cell r="U1128">
            <v>1886</v>
          </cell>
          <cell r="V1128">
            <v>2331</v>
          </cell>
          <cell r="W1128">
            <v>2080</v>
          </cell>
          <cell r="X1128">
            <v>2865</v>
          </cell>
          <cell r="Y1128">
            <v>2948</v>
          </cell>
          <cell r="Z1128">
            <v>3042</v>
          </cell>
          <cell r="AA1128">
            <v>3192</v>
          </cell>
          <cell r="AB1128">
            <v>2628</v>
          </cell>
          <cell r="AC1128">
            <v>2338</v>
          </cell>
          <cell r="AD1128">
            <v>2372</v>
          </cell>
        </row>
        <row r="1129">
          <cell r="C1129">
            <v>2648</v>
          </cell>
          <cell r="D1129">
            <v>2007</v>
          </cell>
          <cell r="E1129">
            <v>2413</v>
          </cell>
          <cell r="F1129">
            <v>2160</v>
          </cell>
          <cell r="G1129">
            <v>2989</v>
          </cell>
          <cell r="H1129">
            <v>3051</v>
          </cell>
          <cell r="I1129">
            <v>3168</v>
          </cell>
          <cell r="J1129">
            <v>3304</v>
          </cell>
          <cell r="K1129">
            <v>2711</v>
          </cell>
          <cell r="L1129">
            <v>2420</v>
          </cell>
          <cell r="M1129">
            <v>2460</v>
          </cell>
          <cell r="N1129">
            <v>2716</v>
          </cell>
          <cell r="S1129">
            <v>2600</v>
          </cell>
          <cell r="T1129">
            <v>2576</v>
          </cell>
          <cell r="U1129">
            <v>1953</v>
          </cell>
          <cell r="V1129">
            <v>2347</v>
          </cell>
          <cell r="W1129">
            <v>2101</v>
          </cell>
          <cell r="X1129">
            <v>2908</v>
          </cell>
          <cell r="Y1129">
            <v>2968</v>
          </cell>
          <cell r="Z1129">
            <v>3082</v>
          </cell>
          <cell r="AA1129">
            <v>3215</v>
          </cell>
          <cell r="AB1129">
            <v>2637</v>
          </cell>
          <cell r="AC1129">
            <v>2354</v>
          </cell>
          <cell r="AD1129">
            <v>2393</v>
          </cell>
        </row>
        <row r="1130">
          <cell r="C1130">
            <v>2685</v>
          </cell>
          <cell r="D1130">
            <v>1938</v>
          </cell>
          <cell r="E1130">
            <v>2431</v>
          </cell>
          <cell r="F1130">
            <v>2181</v>
          </cell>
          <cell r="G1130">
            <v>3032</v>
          </cell>
          <cell r="H1130">
            <v>3072</v>
          </cell>
          <cell r="I1130">
            <v>3168</v>
          </cell>
          <cell r="J1130">
            <v>3327</v>
          </cell>
          <cell r="K1130">
            <v>2722</v>
          </cell>
          <cell r="L1130">
            <v>2436</v>
          </cell>
          <cell r="M1130">
            <v>2482</v>
          </cell>
          <cell r="N1130">
            <v>2758</v>
          </cell>
          <cell r="S1130">
            <v>2642</v>
          </cell>
          <cell r="T1130">
            <v>2612</v>
          </cell>
          <cell r="U1130">
            <v>1886</v>
          </cell>
          <cell r="V1130">
            <v>2365</v>
          </cell>
          <cell r="W1130">
            <v>2121</v>
          </cell>
          <cell r="X1130">
            <v>2950</v>
          </cell>
          <cell r="Y1130">
            <v>2989</v>
          </cell>
          <cell r="Z1130">
            <v>3082</v>
          </cell>
          <cell r="AA1130">
            <v>3237</v>
          </cell>
          <cell r="AB1130">
            <v>2648</v>
          </cell>
          <cell r="AC1130">
            <v>2370</v>
          </cell>
          <cell r="AD1130">
            <v>2414</v>
          </cell>
        </row>
        <row r="1131">
          <cell r="C1131">
            <v>2722</v>
          </cell>
          <cell r="D1131">
            <v>1938</v>
          </cell>
          <cell r="E1131">
            <v>2448</v>
          </cell>
          <cell r="F1131">
            <v>2202</v>
          </cell>
          <cell r="G1131">
            <v>3032</v>
          </cell>
          <cell r="H1131">
            <v>3093</v>
          </cell>
          <cell r="I1131">
            <v>3209</v>
          </cell>
          <cell r="J1131">
            <v>3350</v>
          </cell>
          <cell r="K1131">
            <v>2732</v>
          </cell>
          <cell r="L1131">
            <v>2452</v>
          </cell>
          <cell r="M1131">
            <v>2504</v>
          </cell>
          <cell r="N1131">
            <v>2801</v>
          </cell>
          <cell r="S1131">
            <v>2683</v>
          </cell>
          <cell r="T1131">
            <v>2648</v>
          </cell>
          <cell r="U1131">
            <v>1886</v>
          </cell>
          <cell r="V1131">
            <v>2381</v>
          </cell>
          <cell r="W1131">
            <v>2142</v>
          </cell>
          <cell r="X1131">
            <v>2950</v>
          </cell>
          <cell r="Y1131">
            <v>3009</v>
          </cell>
          <cell r="Z1131">
            <v>3122</v>
          </cell>
          <cell r="AA1131">
            <v>3259</v>
          </cell>
          <cell r="AB1131">
            <v>2658</v>
          </cell>
          <cell r="AC1131">
            <v>2385</v>
          </cell>
          <cell r="AD1131">
            <v>2436</v>
          </cell>
        </row>
        <row r="1132">
          <cell r="C1132">
            <v>2760</v>
          </cell>
          <cell r="D1132">
            <v>1938</v>
          </cell>
          <cell r="E1132">
            <v>2465</v>
          </cell>
          <cell r="F1132">
            <v>2223</v>
          </cell>
          <cell r="G1132">
            <v>3075</v>
          </cell>
          <cell r="H1132">
            <v>3114</v>
          </cell>
          <cell r="I1132">
            <v>3209</v>
          </cell>
          <cell r="J1132">
            <v>3373</v>
          </cell>
          <cell r="K1132">
            <v>2743</v>
          </cell>
          <cell r="L1132">
            <v>2467</v>
          </cell>
          <cell r="M1132">
            <v>2527</v>
          </cell>
          <cell r="N1132">
            <v>2843</v>
          </cell>
          <cell r="S1132">
            <v>2725</v>
          </cell>
          <cell r="T1132">
            <v>2685</v>
          </cell>
          <cell r="U1132">
            <v>1886</v>
          </cell>
          <cell r="V1132">
            <v>2398</v>
          </cell>
          <cell r="W1132">
            <v>2162</v>
          </cell>
          <cell r="X1132">
            <v>2992</v>
          </cell>
          <cell r="Y1132">
            <v>3030</v>
          </cell>
          <cell r="Z1132">
            <v>3122</v>
          </cell>
          <cell r="AA1132">
            <v>3282</v>
          </cell>
          <cell r="AB1132">
            <v>2668</v>
          </cell>
          <cell r="AC1132">
            <v>2400</v>
          </cell>
          <cell r="AD1132">
            <v>2458</v>
          </cell>
        </row>
        <row r="1133">
          <cell r="C1133">
            <v>2797</v>
          </cell>
          <cell r="D1133">
            <v>2007</v>
          </cell>
          <cell r="E1133">
            <v>2483</v>
          </cell>
          <cell r="F1133">
            <v>2243</v>
          </cell>
          <cell r="G1133">
            <v>3075</v>
          </cell>
          <cell r="H1133">
            <v>3135</v>
          </cell>
          <cell r="I1133">
            <v>3229</v>
          </cell>
          <cell r="J1133">
            <v>3396</v>
          </cell>
          <cell r="K1133">
            <v>2753</v>
          </cell>
          <cell r="L1133">
            <v>2483</v>
          </cell>
          <cell r="M1133">
            <v>2549</v>
          </cell>
          <cell r="N1133">
            <v>2885</v>
          </cell>
          <cell r="S1133">
            <v>2766</v>
          </cell>
          <cell r="T1133">
            <v>2721</v>
          </cell>
          <cell r="U1133">
            <v>1953</v>
          </cell>
          <cell r="V1133">
            <v>2415</v>
          </cell>
          <cell r="W1133">
            <v>2182</v>
          </cell>
          <cell r="X1133">
            <v>2992</v>
          </cell>
          <cell r="Y1133">
            <v>3050</v>
          </cell>
          <cell r="Z1133">
            <v>3142</v>
          </cell>
          <cell r="AA1133">
            <v>3304</v>
          </cell>
          <cell r="AB1133">
            <v>2678</v>
          </cell>
          <cell r="AC1133">
            <v>2415</v>
          </cell>
          <cell r="AD1133">
            <v>2480</v>
          </cell>
        </row>
        <row r="1134">
          <cell r="C1134">
            <v>2834</v>
          </cell>
          <cell r="D1134">
            <v>1938</v>
          </cell>
          <cell r="E1134">
            <v>2500</v>
          </cell>
          <cell r="F1134">
            <v>2264</v>
          </cell>
          <cell r="G1134">
            <v>3097</v>
          </cell>
          <cell r="H1134">
            <v>3156</v>
          </cell>
          <cell r="I1134">
            <v>3246</v>
          </cell>
          <cell r="J1134">
            <v>3419</v>
          </cell>
          <cell r="K1134">
            <v>2763</v>
          </cell>
          <cell r="L1134">
            <v>2499</v>
          </cell>
          <cell r="M1134">
            <v>2571</v>
          </cell>
          <cell r="N1134">
            <v>2928</v>
          </cell>
          <cell r="S1134">
            <v>2807</v>
          </cell>
          <cell r="T1134">
            <v>2757</v>
          </cell>
          <cell r="U1134">
            <v>1886</v>
          </cell>
          <cell r="V1134">
            <v>2432</v>
          </cell>
          <cell r="W1134">
            <v>2202</v>
          </cell>
          <cell r="X1134">
            <v>3013</v>
          </cell>
          <cell r="Y1134">
            <v>3071</v>
          </cell>
          <cell r="Z1134">
            <v>3158</v>
          </cell>
          <cell r="AA1134">
            <v>3327</v>
          </cell>
          <cell r="AB1134">
            <v>2688</v>
          </cell>
          <cell r="AC1134">
            <v>2431</v>
          </cell>
          <cell r="AD1134">
            <v>2501</v>
          </cell>
        </row>
        <row r="1135">
          <cell r="C1135">
            <v>2871</v>
          </cell>
          <cell r="D1135">
            <v>1938</v>
          </cell>
          <cell r="E1135">
            <v>2517</v>
          </cell>
          <cell r="F1135">
            <v>2285</v>
          </cell>
          <cell r="G1135">
            <v>3114</v>
          </cell>
          <cell r="H1135">
            <v>3177</v>
          </cell>
          <cell r="I1135">
            <v>3262</v>
          </cell>
          <cell r="J1135">
            <v>3443</v>
          </cell>
          <cell r="K1135">
            <v>2774</v>
          </cell>
          <cell r="L1135">
            <v>2514</v>
          </cell>
          <cell r="M1135">
            <v>2593</v>
          </cell>
          <cell r="N1135">
            <v>2970</v>
          </cell>
          <cell r="S1135">
            <v>2849</v>
          </cell>
          <cell r="T1135">
            <v>2793</v>
          </cell>
          <cell r="U1135">
            <v>1886</v>
          </cell>
          <cell r="V1135">
            <v>2448</v>
          </cell>
          <cell r="W1135">
            <v>2223</v>
          </cell>
          <cell r="X1135">
            <v>3030</v>
          </cell>
          <cell r="Y1135">
            <v>3091</v>
          </cell>
          <cell r="Z1135">
            <v>3174</v>
          </cell>
          <cell r="AA1135">
            <v>3349</v>
          </cell>
          <cell r="AB1135">
            <v>2699</v>
          </cell>
          <cell r="AC1135">
            <v>2446</v>
          </cell>
          <cell r="AD1135">
            <v>2522</v>
          </cell>
        </row>
        <row r="1136">
          <cell r="C1136">
            <v>2909</v>
          </cell>
          <cell r="D1136">
            <v>1938</v>
          </cell>
          <cell r="E1136">
            <v>2535</v>
          </cell>
          <cell r="F1136">
            <v>2306</v>
          </cell>
          <cell r="G1136">
            <v>3132</v>
          </cell>
          <cell r="H1136">
            <v>3198</v>
          </cell>
          <cell r="I1136">
            <v>3279</v>
          </cell>
          <cell r="J1136">
            <v>3466</v>
          </cell>
          <cell r="K1136">
            <v>2784</v>
          </cell>
          <cell r="L1136">
            <v>2530</v>
          </cell>
          <cell r="M1136">
            <v>2615</v>
          </cell>
          <cell r="N1136">
            <v>3013</v>
          </cell>
          <cell r="S1136">
            <v>2889</v>
          </cell>
          <cell r="T1136">
            <v>2830</v>
          </cell>
          <cell r="U1136">
            <v>1886</v>
          </cell>
          <cell r="V1136">
            <v>2466</v>
          </cell>
          <cell r="W1136">
            <v>2243</v>
          </cell>
          <cell r="X1136">
            <v>3047</v>
          </cell>
          <cell r="Y1136">
            <v>3111</v>
          </cell>
          <cell r="Z1136">
            <v>3190</v>
          </cell>
          <cell r="AA1136">
            <v>3371</v>
          </cell>
          <cell r="AB1136">
            <v>2708</v>
          </cell>
          <cell r="AC1136">
            <v>2461</v>
          </cell>
          <cell r="AD1136">
            <v>2544</v>
          </cell>
        </row>
        <row r="1137">
          <cell r="C1137">
            <v>2946</v>
          </cell>
          <cell r="D1137">
            <v>2007</v>
          </cell>
          <cell r="E1137">
            <v>2552</v>
          </cell>
          <cell r="F1137">
            <v>2327</v>
          </cell>
          <cell r="G1137">
            <v>3149</v>
          </cell>
          <cell r="H1137">
            <v>3219</v>
          </cell>
          <cell r="I1137">
            <v>3295</v>
          </cell>
          <cell r="J1137">
            <v>3489</v>
          </cell>
          <cell r="K1137">
            <v>2794</v>
          </cell>
          <cell r="L1137">
            <v>2546</v>
          </cell>
          <cell r="M1137">
            <v>2637</v>
          </cell>
          <cell r="N1137">
            <v>3055</v>
          </cell>
          <cell r="S1137">
            <v>2931</v>
          </cell>
          <cell r="T1137">
            <v>2866</v>
          </cell>
          <cell r="U1137">
            <v>1953</v>
          </cell>
          <cell r="V1137">
            <v>2483</v>
          </cell>
          <cell r="W1137">
            <v>2263</v>
          </cell>
          <cell r="X1137">
            <v>3064</v>
          </cell>
          <cell r="Y1137">
            <v>3132</v>
          </cell>
          <cell r="Z1137">
            <v>3206</v>
          </cell>
          <cell r="AA1137">
            <v>3394</v>
          </cell>
          <cell r="AB1137">
            <v>2718</v>
          </cell>
          <cell r="AC1137">
            <v>2477</v>
          </cell>
          <cell r="AD1137">
            <v>2565</v>
          </cell>
        </row>
        <row r="1138">
          <cell r="C1138">
            <v>2983</v>
          </cell>
          <cell r="D1138">
            <v>1938</v>
          </cell>
          <cell r="E1138">
            <v>2569</v>
          </cell>
          <cell r="F1138">
            <v>2348</v>
          </cell>
          <cell r="G1138">
            <v>3166</v>
          </cell>
          <cell r="H1138">
            <v>3240</v>
          </cell>
          <cell r="I1138">
            <v>3312</v>
          </cell>
          <cell r="J1138">
            <v>3512</v>
          </cell>
          <cell r="K1138">
            <v>2805</v>
          </cell>
          <cell r="L1138">
            <v>2562</v>
          </cell>
          <cell r="M1138">
            <v>2659</v>
          </cell>
          <cell r="N1138">
            <v>3097</v>
          </cell>
          <cell r="S1138">
            <v>2972</v>
          </cell>
          <cell r="T1138">
            <v>2902</v>
          </cell>
          <cell r="U1138">
            <v>1886</v>
          </cell>
          <cell r="V1138">
            <v>2499</v>
          </cell>
          <cell r="W1138">
            <v>2284</v>
          </cell>
          <cell r="X1138">
            <v>3080</v>
          </cell>
          <cell r="Y1138">
            <v>3152</v>
          </cell>
          <cell r="Z1138">
            <v>3222</v>
          </cell>
          <cell r="AA1138">
            <v>3416</v>
          </cell>
          <cell r="AB1138">
            <v>2729</v>
          </cell>
          <cell r="AC1138">
            <v>2492</v>
          </cell>
          <cell r="AD1138">
            <v>2587</v>
          </cell>
        </row>
        <row r="1139">
          <cell r="C1139">
            <v>3020</v>
          </cell>
          <cell r="D1139">
            <v>1938</v>
          </cell>
          <cell r="E1139">
            <v>2587</v>
          </cell>
          <cell r="F1139">
            <v>2369</v>
          </cell>
          <cell r="G1139">
            <v>3183</v>
          </cell>
          <cell r="H1139">
            <v>3261</v>
          </cell>
          <cell r="I1139">
            <v>3328</v>
          </cell>
          <cell r="J1139">
            <v>3535</v>
          </cell>
          <cell r="K1139">
            <v>2815</v>
          </cell>
          <cell r="L1139">
            <v>2577</v>
          </cell>
          <cell r="M1139">
            <v>2681</v>
          </cell>
          <cell r="N1139">
            <v>3140</v>
          </cell>
          <cell r="S1139">
            <v>3013</v>
          </cell>
          <cell r="T1139">
            <v>2938</v>
          </cell>
          <cell r="U1139">
            <v>1886</v>
          </cell>
          <cell r="V1139">
            <v>2517</v>
          </cell>
          <cell r="W1139">
            <v>2304</v>
          </cell>
          <cell r="X1139">
            <v>3097</v>
          </cell>
          <cell r="Y1139">
            <v>3173</v>
          </cell>
          <cell r="Z1139">
            <v>3238</v>
          </cell>
          <cell r="AA1139">
            <v>3439</v>
          </cell>
          <cell r="AB1139">
            <v>2739</v>
          </cell>
          <cell r="AC1139">
            <v>2507</v>
          </cell>
          <cell r="AD1139">
            <v>2608</v>
          </cell>
        </row>
        <row r="1140">
          <cell r="C1140">
            <v>3058</v>
          </cell>
          <cell r="D1140">
            <v>1970</v>
          </cell>
          <cell r="E1140">
            <v>2604</v>
          </cell>
          <cell r="F1140">
            <v>2390</v>
          </cell>
          <cell r="G1140">
            <v>3201</v>
          </cell>
          <cell r="H1140">
            <v>3282</v>
          </cell>
          <cell r="I1140">
            <v>3344</v>
          </cell>
          <cell r="J1140">
            <v>3558</v>
          </cell>
          <cell r="K1140">
            <v>2826</v>
          </cell>
          <cell r="L1140">
            <v>2593</v>
          </cell>
          <cell r="M1140">
            <v>2703</v>
          </cell>
          <cell r="N1140">
            <v>3182</v>
          </cell>
          <cell r="S1140">
            <v>3055</v>
          </cell>
          <cell r="T1140">
            <v>2975</v>
          </cell>
          <cell r="U1140">
            <v>1917</v>
          </cell>
          <cell r="V1140">
            <v>2533</v>
          </cell>
          <cell r="W1140">
            <v>2325</v>
          </cell>
          <cell r="X1140">
            <v>3114</v>
          </cell>
          <cell r="Y1140">
            <v>3193</v>
          </cell>
          <cell r="Z1140">
            <v>3254</v>
          </cell>
          <cell r="AA1140">
            <v>3461</v>
          </cell>
          <cell r="AB1140">
            <v>2749</v>
          </cell>
          <cell r="AC1140">
            <v>2522</v>
          </cell>
          <cell r="AD1140">
            <v>2630</v>
          </cell>
        </row>
        <row r="1141">
          <cell r="C1141">
            <v>3095</v>
          </cell>
          <cell r="D1141">
            <v>2041</v>
          </cell>
          <cell r="E1141">
            <v>2621</v>
          </cell>
          <cell r="F1141">
            <v>2410</v>
          </cell>
          <cell r="G1141">
            <v>3218</v>
          </cell>
          <cell r="H1141">
            <v>3303</v>
          </cell>
          <cell r="I1141">
            <v>3361</v>
          </cell>
          <cell r="J1141">
            <v>3581</v>
          </cell>
          <cell r="K1141">
            <v>2836</v>
          </cell>
          <cell r="L1141">
            <v>2609</v>
          </cell>
          <cell r="M1141">
            <v>2725</v>
          </cell>
          <cell r="N1141">
            <v>3225</v>
          </cell>
          <cell r="S1141">
            <v>3096</v>
          </cell>
          <cell r="T1141">
            <v>3011</v>
          </cell>
          <cell r="U1141">
            <v>1986</v>
          </cell>
          <cell r="V1141">
            <v>2550</v>
          </cell>
          <cell r="W1141">
            <v>2344</v>
          </cell>
          <cell r="X1141">
            <v>3131</v>
          </cell>
          <cell r="Y1141">
            <v>3214</v>
          </cell>
          <cell r="Z1141">
            <v>3270</v>
          </cell>
          <cell r="AA1141">
            <v>3483</v>
          </cell>
          <cell r="AB1141">
            <v>2759</v>
          </cell>
          <cell r="AC1141">
            <v>2538</v>
          </cell>
          <cell r="AD1141">
            <v>2651</v>
          </cell>
        </row>
        <row r="1142">
          <cell r="C1142">
            <v>3132</v>
          </cell>
          <cell r="D1142">
            <v>1970</v>
          </cell>
          <cell r="E1142">
            <v>2639</v>
          </cell>
          <cell r="F1142">
            <v>2431</v>
          </cell>
          <cell r="G1142">
            <v>3235</v>
          </cell>
          <cell r="H1142">
            <v>3324</v>
          </cell>
          <cell r="I1142">
            <v>3377</v>
          </cell>
          <cell r="J1142">
            <v>3604</v>
          </cell>
          <cell r="K1142">
            <v>2846</v>
          </cell>
          <cell r="L1142">
            <v>2625</v>
          </cell>
          <cell r="M1142">
            <v>2747</v>
          </cell>
          <cell r="N1142">
            <v>3267</v>
          </cell>
          <cell r="S1142">
            <v>3138</v>
          </cell>
          <cell r="T1142">
            <v>3047</v>
          </cell>
          <cell r="U1142">
            <v>1917</v>
          </cell>
          <cell r="V1142">
            <v>2567</v>
          </cell>
          <cell r="W1142">
            <v>2365</v>
          </cell>
          <cell r="X1142">
            <v>3147</v>
          </cell>
          <cell r="Y1142">
            <v>3234</v>
          </cell>
          <cell r="Z1142">
            <v>3286</v>
          </cell>
          <cell r="AA1142">
            <v>3506</v>
          </cell>
          <cell r="AB1142">
            <v>2769</v>
          </cell>
          <cell r="AC1142">
            <v>2554</v>
          </cell>
          <cell r="AD1142">
            <v>2672</v>
          </cell>
        </row>
        <row r="1143">
          <cell r="C1143">
            <v>3169</v>
          </cell>
          <cell r="D1143">
            <v>1970</v>
          </cell>
          <cell r="E1143">
            <v>2656</v>
          </cell>
          <cell r="F1143">
            <v>2452</v>
          </cell>
          <cell r="G1143">
            <v>3253</v>
          </cell>
          <cell r="H1143">
            <v>3345</v>
          </cell>
          <cell r="I1143">
            <v>3394</v>
          </cell>
          <cell r="J1143">
            <v>3627</v>
          </cell>
          <cell r="K1143">
            <v>2857</v>
          </cell>
          <cell r="L1143">
            <v>2640</v>
          </cell>
          <cell r="M1143">
            <v>2769</v>
          </cell>
          <cell r="N1143">
            <v>3309</v>
          </cell>
          <cell r="S1143">
            <v>3179</v>
          </cell>
          <cell r="T1143">
            <v>3083</v>
          </cell>
          <cell r="U1143">
            <v>1917</v>
          </cell>
          <cell r="V1143">
            <v>2584</v>
          </cell>
          <cell r="W1143">
            <v>2385</v>
          </cell>
          <cell r="X1143">
            <v>3165</v>
          </cell>
          <cell r="Y1143">
            <v>3255</v>
          </cell>
          <cell r="Z1143">
            <v>3302</v>
          </cell>
          <cell r="AA1143">
            <v>3528</v>
          </cell>
          <cell r="AB1143">
            <v>2779</v>
          </cell>
          <cell r="AC1143">
            <v>2568</v>
          </cell>
          <cell r="AD1143">
            <v>2694</v>
          </cell>
        </row>
        <row r="1144">
          <cell r="C1144">
            <v>3207</v>
          </cell>
          <cell r="D1144">
            <v>1970</v>
          </cell>
          <cell r="E1144">
            <v>2673</v>
          </cell>
          <cell r="F1144">
            <v>2473</v>
          </cell>
          <cell r="G1144">
            <v>3270</v>
          </cell>
          <cell r="H1144">
            <v>3366</v>
          </cell>
          <cell r="I1144">
            <v>3410</v>
          </cell>
          <cell r="J1144">
            <v>3650</v>
          </cell>
          <cell r="K1144">
            <v>2867</v>
          </cell>
          <cell r="L1144">
            <v>2656</v>
          </cell>
          <cell r="M1144">
            <v>2791</v>
          </cell>
          <cell r="N1144">
            <v>3352</v>
          </cell>
          <cell r="S1144">
            <v>3219</v>
          </cell>
          <cell r="T1144">
            <v>3120</v>
          </cell>
          <cell r="U1144">
            <v>1917</v>
          </cell>
          <cell r="V1144">
            <v>2600</v>
          </cell>
          <cell r="W1144">
            <v>2406</v>
          </cell>
          <cell r="X1144">
            <v>3182</v>
          </cell>
          <cell r="Y1144">
            <v>3275</v>
          </cell>
          <cell r="Z1144">
            <v>3318</v>
          </cell>
          <cell r="AA1144">
            <v>3550</v>
          </cell>
          <cell r="AB1144">
            <v>2789</v>
          </cell>
          <cell r="AC1144">
            <v>2584</v>
          </cell>
          <cell r="AD1144">
            <v>2715</v>
          </cell>
        </row>
        <row r="1145">
          <cell r="C1145">
            <v>3244</v>
          </cell>
          <cell r="D1145">
            <v>2041</v>
          </cell>
          <cell r="E1145">
            <v>2691</v>
          </cell>
          <cell r="F1145">
            <v>2494</v>
          </cell>
          <cell r="G1145">
            <v>3287</v>
          </cell>
          <cell r="H1145">
            <v>3387</v>
          </cell>
          <cell r="I1145">
            <v>3427</v>
          </cell>
          <cell r="J1145">
            <v>3673</v>
          </cell>
          <cell r="K1145">
            <v>2877</v>
          </cell>
          <cell r="L1145">
            <v>2672</v>
          </cell>
          <cell r="M1145">
            <v>2813</v>
          </cell>
          <cell r="N1145">
            <v>3394</v>
          </cell>
          <cell r="S1145">
            <v>3261</v>
          </cell>
          <cell r="T1145">
            <v>3156</v>
          </cell>
          <cell r="U1145">
            <v>1986</v>
          </cell>
          <cell r="V1145">
            <v>2618</v>
          </cell>
          <cell r="W1145">
            <v>2426</v>
          </cell>
          <cell r="X1145">
            <v>3198</v>
          </cell>
          <cell r="Y1145">
            <v>3295</v>
          </cell>
          <cell r="Z1145">
            <v>3334</v>
          </cell>
          <cell r="AA1145">
            <v>3573</v>
          </cell>
          <cell r="AB1145">
            <v>2799</v>
          </cell>
          <cell r="AC1145">
            <v>2599</v>
          </cell>
          <cell r="AD1145">
            <v>2737</v>
          </cell>
        </row>
        <row r="1146">
          <cell r="C1146">
            <v>3281</v>
          </cell>
          <cell r="D1146">
            <v>1970</v>
          </cell>
          <cell r="E1146">
            <v>2708</v>
          </cell>
          <cell r="F1146">
            <v>2515</v>
          </cell>
          <cell r="G1146">
            <v>3305</v>
          </cell>
          <cell r="H1146">
            <v>3407</v>
          </cell>
          <cell r="I1146">
            <v>3444</v>
          </cell>
          <cell r="J1146">
            <v>3697</v>
          </cell>
          <cell r="K1146">
            <v>2888</v>
          </cell>
          <cell r="L1146">
            <v>2687</v>
          </cell>
          <cell r="M1146">
            <v>2835</v>
          </cell>
          <cell r="N1146">
            <v>3438</v>
          </cell>
          <cell r="S1146">
            <v>3302</v>
          </cell>
          <cell r="T1146">
            <v>3192</v>
          </cell>
          <cell r="U1146">
            <v>1917</v>
          </cell>
          <cell r="V1146">
            <v>2634</v>
          </cell>
          <cell r="W1146">
            <v>2446</v>
          </cell>
          <cell r="X1146">
            <v>3216</v>
          </cell>
          <cell r="Y1146">
            <v>3315</v>
          </cell>
          <cell r="Z1146">
            <v>3350</v>
          </cell>
          <cell r="AA1146">
            <v>3596</v>
          </cell>
          <cell r="AB1146">
            <v>2810</v>
          </cell>
          <cell r="AC1146">
            <v>2614</v>
          </cell>
          <cell r="AD1146">
            <v>2758</v>
          </cell>
        </row>
        <row r="1147">
          <cell r="C1147">
            <v>3318</v>
          </cell>
          <cell r="D1147">
            <v>1970</v>
          </cell>
          <cell r="E1147">
            <v>2725</v>
          </cell>
          <cell r="F1147">
            <v>2536</v>
          </cell>
          <cell r="G1147">
            <v>3322</v>
          </cell>
          <cell r="H1147">
            <v>3428</v>
          </cell>
          <cell r="I1147">
            <v>3461</v>
          </cell>
          <cell r="J1147">
            <v>3720</v>
          </cell>
          <cell r="K1147">
            <v>2898</v>
          </cell>
          <cell r="L1147">
            <v>2703</v>
          </cell>
          <cell r="M1147">
            <v>2858</v>
          </cell>
          <cell r="N1147">
            <v>3480</v>
          </cell>
          <cell r="S1147">
            <v>3344</v>
          </cell>
          <cell r="T1147">
            <v>3228</v>
          </cell>
          <cell r="U1147">
            <v>1917</v>
          </cell>
          <cell r="V1147">
            <v>2651</v>
          </cell>
          <cell r="W1147">
            <v>2467</v>
          </cell>
          <cell r="X1147">
            <v>3232</v>
          </cell>
          <cell r="Y1147">
            <v>3335</v>
          </cell>
          <cell r="Z1147">
            <v>3366</v>
          </cell>
          <cell r="AA1147">
            <v>3619</v>
          </cell>
          <cell r="AB1147">
            <v>2819</v>
          </cell>
          <cell r="AC1147">
            <v>2630</v>
          </cell>
          <cell r="AD1147">
            <v>2780</v>
          </cell>
        </row>
        <row r="1148">
          <cell r="C1148">
            <v>3356</v>
          </cell>
          <cell r="D1148">
            <v>1970</v>
          </cell>
          <cell r="E1148">
            <v>2743</v>
          </cell>
          <cell r="F1148">
            <v>2557</v>
          </cell>
          <cell r="G1148">
            <v>3339</v>
          </cell>
          <cell r="H1148">
            <v>3450</v>
          </cell>
          <cell r="I1148">
            <v>3477</v>
          </cell>
          <cell r="J1148">
            <v>3743</v>
          </cell>
          <cell r="K1148">
            <v>2908</v>
          </cell>
          <cell r="L1148">
            <v>2719</v>
          </cell>
          <cell r="M1148">
            <v>2880</v>
          </cell>
          <cell r="N1148">
            <v>3522</v>
          </cell>
          <cell r="S1148">
            <v>3385</v>
          </cell>
          <cell r="T1148">
            <v>3265</v>
          </cell>
          <cell r="U1148">
            <v>1917</v>
          </cell>
          <cell r="V1148">
            <v>2668</v>
          </cell>
          <cell r="W1148">
            <v>2487</v>
          </cell>
          <cell r="X1148">
            <v>3249</v>
          </cell>
          <cell r="Y1148">
            <v>3356</v>
          </cell>
          <cell r="Z1148">
            <v>3382</v>
          </cell>
          <cell r="AA1148">
            <v>3641</v>
          </cell>
          <cell r="AB1148">
            <v>2829</v>
          </cell>
          <cell r="AC1148">
            <v>2645</v>
          </cell>
          <cell r="AD1148">
            <v>2802</v>
          </cell>
        </row>
        <row r="1149">
          <cell r="C1149">
            <v>3393</v>
          </cell>
          <cell r="D1149">
            <v>2041</v>
          </cell>
          <cell r="E1149">
            <v>2760</v>
          </cell>
          <cell r="F1149">
            <v>2578</v>
          </cell>
          <cell r="G1149">
            <v>3357</v>
          </cell>
          <cell r="H1149">
            <v>3471</v>
          </cell>
          <cell r="I1149">
            <v>3494</v>
          </cell>
          <cell r="J1149">
            <v>3766</v>
          </cell>
          <cell r="K1149">
            <v>2919</v>
          </cell>
          <cell r="L1149">
            <v>2735</v>
          </cell>
          <cell r="M1149">
            <v>2902</v>
          </cell>
          <cell r="N1149">
            <v>3565</v>
          </cell>
          <cell r="S1149">
            <v>3426</v>
          </cell>
          <cell r="T1149">
            <v>3301</v>
          </cell>
          <cell r="U1149">
            <v>1986</v>
          </cell>
          <cell r="V1149">
            <v>2685</v>
          </cell>
          <cell r="W1149">
            <v>2508</v>
          </cell>
          <cell r="X1149">
            <v>3266</v>
          </cell>
          <cell r="Y1149">
            <v>3376</v>
          </cell>
          <cell r="Z1149">
            <v>3399</v>
          </cell>
          <cell r="AA1149">
            <v>3663</v>
          </cell>
          <cell r="AB1149">
            <v>2840</v>
          </cell>
          <cell r="AC1149">
            <v>2661</v>
          </cell>
          <cell r="AD1149">
            <v>2823</v>
          </cell>
        </row>
        <row r="1150">
          <cell r="S1150">
            <v>3468</v>
          </cell>
        </row>
        <row r="1162">
          <cell r="C1162">
            <v>8540</v>
          </cell>
          <cell r="D1162">
            <v>6380</v>
          </cell>
          <cell r="E1162">
            <v>6011</v>
          </cell>
          <cell r="F1162">
            <v>7132</v>
          </cell>
          <cell r="G1162">
            <v>7695</v>
          </cell>
          <cell r="H1162">
            <v>8278</v>
          </cell>
          <cell r="I1162">
            <v>9070</v>
          </cell>
          <cell r="J1162">
            <v>10214</v>
          </cell>
          <cell r="K1162">
            <v>9291</v>
          </cell>
          <cell r="L1162">
            <v>8161</v>
          </cell>
          <cell r="M1162">
            <v>6385</v>
          </cell>
          <cell r="N1162">
            <v>7425</v>
          </cell>
          <cell r="S1162">
            <v>7402</v>
          </cell>
          <cell r="T1162">
            <v>8534</v>
          </cell>
          <cell r="U1162">
            <v>6375</v>
          </cell>
          <cell r="V1162">
            <v>6007</v>
          </cell>
          <cell r="W1162">
            <v>7127</v>
          </cell>
          <cell r="X1162">
            <v>7689</v>
          </cell>
          <cell r="Y1162">
            <v>8272</v>
          </cell>
          <cell r="Z1162">
            <v>9063</v>
          </cell>
          <cell r="AA1162">
            <v>10207</v>
          </cell>
          <cell r="AB1162">
            <v>9284</v>
          </cell>
          <cell r="AC1162">
            <v>8155</v>
          </cell>
          <cell r="AD1162">
            <v>6380</v>
          </cell>
        </row>
        <row r="1163">
          <cell r="C1163">
            <v>8562</v>
          </cell>
          <cell r="D1163">
            <v>6396</v>
          </cell>
          <cell r="E1163">
            <v>6027</v>
          </cell>
          <cell r="F1163">
            <v>7150</v>
          </cell>
          <cell r="G1163">
            <v>7714</v>
          </cell>
          <cell r="H1163">
            <v>8299</v>
          </cell>
          <cell r="I1163">
            <v>9093</v>
          </cell>
          <cell r="J1163">
            <v>10240</v>
          </cell>
          <cell r="K1163">
            <v>9314</v>
          </cell>
          <cell r="L1163">
            <v>8182</v>
          </cell>
          <cell r="M1163">
            <v>6401</v>
          </cell>
          <cell r="N1163">
            <v>7444</v>
          </cell>
          <cell r="S1163">
            <v>7420</v>
          </cell>
          <cell r="T1163">
            <v>8556</v>
          </cell>
          <cell r="U1163">
            <v>6391</v>
          </cell>
          <cell r="V1163">
            <v>6023</v>
          </cell>
          <cell r="W1163">
            <v>7145</v>
          </cell>
          <cell r="X1163">
            <v>7708</v>
          </cell>
          <cell r="Y1163">
            <v>8293</v>
          </cell>
          <cell r="Z1163">
            <v>9086</v>
          </cell>
          <cell r="AA1163">
            <v>10233</v>
          </cell>
          <cell r="AB1163">
            <v>9307</v>
          </cell>
          <cell r="AC1163">
            <v>8176</v>
          </cell>
          <cell r="AD1163">
            <v>6396</v>
          </cell>
        </row>
        <row r="1164">
          <cell r="C1164">
            <v>8583</v>
          </cell>
          <cell r="D1164">
            <v>6412</v>
          </cell>
          <cell r="E1164">
            <v>6042</v>
          </cell>
          <cell r="F1164">
            <v>7167</v>
          </cell>
          <cell r="G1164">
            <v>7733</v>
          </cell>
          <cell r="H1164">
            <v>8320</v>
          </cell>
          <cell r="I1164">
            <v>9116</v>
          </cell>
          <cell r="J1164">
            <v>10265</v>
          </cell>
          <cell r="K1164">
            <v>9337</v>
          </cell>
          <cell r="L1164">
            <v>8203</v>
          </cell>
          <cell r="M1164">
            <v>6417</v>
          </cell>
          <cell r="N1164">
            <v>7462</v>
          </cell>
          <cell r="S1164">
            <v>7439</v>
          </cell>
          <cell r="T1164">
            <v>8577</v>
          </cell>
          <cell r="U1164">
            <v>6407</v>
          </cell>
          <cell r="V1164">
            <v>6038</v>
          </cell>
          <cell r="W1164">
            <v>7162</v>
          </cell>
          <cell r="X1164">
            <v>7727</v>
          </cell>
          <cell r="Y1164">
            <v>8314</v>
          </cell>
          <cell r="Z1164">
            <v>9109</v>
          </cell>
          <cell r="AA1164">
            <v>10258</v>
          </cell>
          <cell r="AB1164">
            <v>9330</v>
          </cell>
          <cell r="AC1164">
            <v>8197</v>
          </cell>
          <cell r="AD1164">
            <v>6412</v>
          </cell>
        </row>
        <row r="1165">
          <cell r="C1165">
            <v>8605</v>
          </cell>
          <cell r="D1165">
            <v>6657</v>
          </cell>
          <cell r="E1165">
            <v>6057</v>
          </cell>
          <cell r="F1165">
            <v>7185</v>
          </cell>
          <cell r="G1165">
            <v>7753</v>
          </cell>
          <cell r="H1165">
            <v>8340</v>
          </cell>
          <cell r="I1165">
            <v>9139</v>
          </cell>
          <cell r="J1165">
            <v>10292</v>
          </cell>
          <cell r="K1165">
            <v>9361</v>
          </cell>
          <cell r="L1165">
            <v>8223</v>
          </cell>
          <cell r="M1165">
            <v>6433</v>
          </cell>
          <cell r="N1165">
            <v>7481</v>
          </cell>
          <cell r="S1165">
            <v>7457</v>
          </cell>
          <cell r="T1165">
            <v>8599</v>
          </cell>
          <cell r="U1165">
            <v>6652</v>
          </cell>
          <cell r="V1165">
            <v>6053</v>
          </cell>
          <cell r="W1165">
            <v>7180</v>
          </cell>
          <cell r="X1165">
            <v>7747</v>
          </cell>
          <cell r="Y1165">
            <v>8334</v>
          </cell>
          <cell r="Z1165">
            <v>9132</v>
          </cell>
          <cell r="AA1165">
            <v>10284</v>
          </cell>
          <cell r="AB1165">
            <v>9354</v>
          </cell>
          <cell r="AC1165">
            <v>8217</v>
          </cell>
          <cell r="AD1165">
            <v>6428</v>
          </cell>
        </row>
        <row r="1166">
          <cell r="S1166">
            <v>7476</v>
          </cell>
        </row>
        <row r="1202">
          <cell r="C1202">
            <v>24124</v>
          </cell>
          <cell r="D1202">
            <v>10087</v>
          </cell>
          <cell r="E1202">
            <v>22336</v>
          </cell>
          <cell r="F1202">
            <v>25074</v>
          </cell>
          <cell r="G1202">
            <v>28144</v>
          </cell>
          <cell r="H1202">
            <v>27236</v>
          </cell>
          <cell r="I1202">
            <v>28591</v>
          </cell>
          <cell r="J1202">
            <v>28144</v>
          </cell>
          <cell r="K1202">
            <v>26804</v>
          </cell>
          <cell r="L1202">
            <v>20549</v>
          </cell>
          <cell r="M1202">
            <v>10376</v>
          </cell>
          <cell r="N1202">
            <v>18763</v>
          </cell>
          <cell r="T1202">
            <v>24106</v>
          </cell>
          <cell r="U1202">
            <v>10080</v>
          </cell>
          <cell r="V1202">
            <v>22320</v>
          </cell>
          <cell r="W1202">
            <v>25056</v>
          </cell>
          <cell r="X1202">
            <v>28123</v>
          </cell>
          <cell r="Y1202">
            <v>27216</v>
          </cell>
          <cell r="Z1202">
            <v>28570</v>
          </cell>
          <cell r="AA1202">
            <v>28123</v>
          </cell>
          <cell r="AB1202">
            <v>26784</v>
          </cell>
          <cell r="AC1202">
            <v>20534</v>
          </cell>
          <cell r="AD1202">
            <v>10368</v>
          </cell>
        </row>
        <row r="1203">
          <cell r="C1203">
            <v>24570</v>
          </cell>
          <cell r="D1203">
            <v>10491</v>
          </cell>
          <cell r="E1203">
            <v>22783</v>
          </cell>
          <cell r="F1203">
            <v>25507</v>
          </cell>
          <cell r="G1203">
            <v>28591</v>
          </cell>
          <cell r="H1203">
            <v>27668</v>
          </cell>
          <cell r="I1203">
            <v>29037</v>
          </cell>
          <cell r="J1203">
            <v>28591</v>
          </cell>
          <cell r="K1203">
            <v>27236</v>
          </cell>
          <cell r="L1203">
            <v>20996</v>
          </cell>
          <cell r="M1203">
            <v>10808</v>
          </cell>
          <cell r="N1203">
            <v>19209</v>
          </cell>
          <cell r="S1203">
            <v>18749</v>
          </cell>
          <cell r="T1203">
            <v>24552</v>
          </cell>
          <cell r="U1203">
            <v>10483</v>
          </cell>
          <cell r="V1203">
            <v>22766</v>
          </cell>
          <cell r="W1203">
            <v>25488</v>
          </cell>
          <cell r="X1203">
            <v>28570</v>
          </cell>
          <cell r="Y1203">
            <v>27648</v>
          </cell>
          <cell r="Z1203">
            <v>29016</v>
          </cell>
          <cell r="AA1203">
            <v>28570</v>
          </cell>
          <cell r="AB1203">
            <v>27216</v>
          </cell>
          <cell r="AC1203">
            <v>20981</v>
          </cell>
          <cell r="AD1203">
            <v>10800</v>
          </cell>
        </row>
        <row r="1204">
          <cell r="C1204">
            <v>25016</v>
          </cell>
          <cell r="D1204">
            <v>10894</v>
          </cell>
          <cell r="E1204">
            <v>23230</v>
          </cell>
          <cell r="F1204">
            <v>25939</v>
          </cell>
          <cell r="G1204">
            <v>29037</v>
          </cell>
          <cell r="H1204">
            <v>28100</v>
          </cell>
          <cell r="I1204">
            <v>29483</v>
          </cell>
          <cell r="J1204">
            <v>29037</v>
          </cell>
          <cell r="K1204">
            <v>27668</v>
          </cell>
          <cell r="L1204">
            <v>21443</v>
          </cell>
          <cell r="M1204">
            <v>11240</v>
          </cell>
          <cell r="N1204">
            <v>19656</v>
          </cell>
          <cell r="S1204">
            <v>19195</v>
          </cell>
          <cell r="T1204">
            <v>24998</v>
          </cell>
          <cell r="U1204">
            <v>10886</v>
          </cell>
          <cell r="V1204">
            <v>23213</v>
          </cell>
          <cell r="W1204">
            <v>25920</v>
          </cell>
          <cell r="X1204">
            <v>29016</v>
          </cell>
          <cell r="Y1204">
            <v>28080</v>
          </cell>
          <cell r="Z1204">
            <v>29462</v>
          </cell>
          <cell r="AA1204">
            <v>29016</v>
          </cell>
          <cell r="AB1204">
            <v>27648</v>
          </cell>
          <cell r="AC1204">
            <v>21427</v>
          </cell>
          <cell r="AD1204">
            <v>11232</v>
          </cell>
        </row>
        <row r="1205">
          <cell r="C1205">
            <v>25464</v>
          </cell>
          <cell r="D1205">
            <v>11702</v>
          </cell>
          <cell r="E1205">
            <v>23676</v>
          </cell>
          <cell r="F1205">
            <v>26371</v>
          </cell>
          <cell r="G1205">
            <v>29483</v>
          </cell>
          <cell r="H1205">
            <v>28533</v>
          </cell>
          <cell r="I1205">
            <v>29931</v>
          </cell>
          <cell r="J1205">
            <v>29483</v>
          </cell>
          <cell r="K1205">
            <v>28100</v>
          </cell>
          <cell r="L1205">
            <v>21890</v>
          </cell>
          <cell r="M1205">
            <v>11673</v>
          </cell>
          <cell r="N1205">
            <v>20103</v>
          </cell>
          <cell r="S1205">
            <v>19642</v>
          </cell>
          <cell r="T1205">
            <v>25445</v>
          </cell>
          <cell r="U1205">
            <v>11693</v>
          </cell>
          <cell r="V1205">
            <v>23659</v>
          </cell>
          <cell r="W1205">
            <v>26352</v>
          </cell>
          <cell r="X1205">
            <v>29462</v>
          </cell>
          <cell r="Y1205">
            <v>28512</v>
          </cell>
          <cell r="Z1205">
            <v>29909</v>
          </cell>
          <cell r="AA1205">
            <v>29462</v>
          </cell>
          <cell r="AB1205">
            <v>28080</v>
          </cell>
          <cell r="AC1205">
            <v>21874</v>
          </cell>
          <cell r="AD1205">
            <v>11664</v>
          </cell>
        </row>
        <row r="1206">
          <cell r="S1206">
            <v>20088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R2881"/>
  <sheetViews>
    <sheetView zoomScale="80" zoomScaleNormal="80" workbookViewId="0">
      <selection activeCell="J2" sqref="J2"/>
    </sheetView>
  </sheetViews>
  <sheetFormatPr defaultColWidth="10.7109375" defaultRowHeight="12.75"/>
  <cols>
    <col min="1" max="1" width="7.42578125" style="1" customWidth="1"/>
    <col min="2" max="13" width="12.42578125" style="22" bestFit="1" customWidth="1"/>
    <col min="14" max="14" width="10.7109375" style="22"/>
    <col min="15" max="15" width="10.7109375" style="134"/>
    <col min="16" max="16" width="10.7109375" style="72"/>
    <col min="17" max="18" width="11.42578125" style="22" bestFit="1" customWidth="1"/>
    <col min="19" max="28" width="10.85546875" style="22" bestFit="1" customWidth="1"/>
    <col min="29" max="29" width="11.42578125" style="22" bestFit="1" customWidth="1"/>
    <col min="30" max="30" width="10.7109375" style="2"/>
    <col min="31" max="31" width="10.7109375" style="14"/>
    <col min="32" max="34" width="10.7109375" style="13"/>
    <col min="35" max="35" width="10.7109375" style="79"/>
    <col min="36" max="36" width="10.7109375" style="1"/>
    <col min="37" max="37" width="10.7109375" style="72"/>
    <col min="38" max="41" width="10.7109375" style="1"/>
    <col min="42" max="42" width="12.42578125" style="1" bestFit="1" customWidth="1"/>
    <col min="43" max="59" width="10.7109375" style="1"/>
    <col min="60" max="60" width="10.7109375" style="22"/>
    <col min="61" max="63" width="10.7109375" style="1"/>
    <col min="64" max="71" width="10.7109375" style="150"/>
    <col min="72" max="73" width="10.7109375" style="1"/>
    <col min="74" max="82" width="10.7109375" style="22"/>
    <col min="83" max="92" width="10.7109375" style="1"/>
    <col min="93" max="93" width="10.7109375" style="150"/>
    <col min="94" max="107" width="10.7109375" style="1"/>
    <col min="108" max="108" width="7.7109375" style="1" bestFit="1" customWidth="1"/>
    <col min="109" max="109" width="8" style="1" bestFit="1" customWidth="1"/>
    <col min="110" max="111" width="5.85546875" style="1" bestFit="1" customWidth="1"/>
    <col min="112" max="114" width="10.7109375" style="150"/>
    <col min="115" max="115" width="14" style="1" customWidth="1"/>
    <col min="116" max="116" width="15.42578125" style="1" customWidth="1"/>
    <col min="117" max="16384" width="10.7109375" style="1"/>
  </cols>
  <sheetData>
    <row r="1" spans="1:121" ht="21.75" customHeight="1">
      <c r="A1" s="68" t="str">
        <f>MW!A1</f>
        <v xml:space="preserve">WDE_201308 - FALL 2013 Wholesale Forecast </v>
      </c>
      <c r="F1" s="392"/>
      <c r="G1" s="585">
        <f>MW!G1</f>
        <v>41549</v>
      </c>
      <c r="H1" s="227"/>
      <c r="K1" s="565" t="s">
        <v>212</v>
      </c>
      <c r="P1" s="23" t="str">
        <f>A1&amp;"  -- BILLING BASIS"</f>
        <v>WDE_201308 - FALL 2013 Wholesale Forecast   -- BILLING BASIS</v>
      </c>
      <c r="AA1" s="70" t="str">
        <f ca="1">CELL("filename")</f>
        <v>S:\Bgamb\BIG GBRA\Staff ROG 1\19A Non Confidential\[14LGBRA-NRGPOD1-6-DOC 43 WP_201308_D_E_BR.xlsx]BR</v>
      </c>
      <c r="AC1" s="71"/>
      <c r="AJ1" s="200" t="s">
        <v>33</v>
      </c>
      <c r="AK1" s="199"/>
      <c r="AL1" s="174"/>
      <c r="BX1" s="21"/>
      <c r="CB1" s="198" t="s">
        <v>92</v>
      </c>
      <c r="CC1" s="199"/>
      <c r="CD1" s="174"/>
      <c r="CH1" s="25"/>
      <c r="CI1" s="662" t="s">
        <v>121</v>
      </c>
      <c r="CJ1" s="663"/>
      <c r="CK1" s="663"/>
      <c r="CL1" s="663"/>
      <c r="CM1" s="663"/>
      <c r="CN1" s="663"/>
      <c r="CO1" s="663"/>
      <c r="CP1" s="663"/>
      <c r="CQ1" s="664"/>
      <c r="CZ1" s="22"/>
      <c r="DK1" s="150"/>
      <c r="DN1" s="22"/>
      <c r="DO1" s="22"/>
      <c r="DP1" s="21"/>
    </row>
    <row r="2" spans="1:121" ht="14.25" thickBot="1">
      <c r="A2" s="586" t="s">
        <v>210</v>
      </c>
      <c r="B2" s="528" t="s">
        <v>205</v>
      </c>
      <c r="C2" s="231"/>
      <c r="D2" s="231"/>
      <c r="E2" s="46"/>
      <c r="F2" s="46"/>
      <c r="G2" s="46"/>
      <c r="H2" s="46"/>
      <c r="I2" s="46"/>
      <c r="J2" s="46"/>
      <c r="K2" s="46"/>
      <c r="L2" s="46"/>
      <c r="M2" s="46"/>
      <c r="N2" s="46"/>
      <c r="O2" s="524"/>
      <c r="P2" s="594"/>
      <c r="Q2" s="530" t="s">
        <v>206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75"/>
      <c r="AJ2" s="176" t="s">
        <v>51</v>
      </c>
      <c r="AK2" s="177"/>
      <c r="AL2" s="178">
        <v>166</v>
      </c>
      <c r="AM2" s="178">
        <f t="shared" ref="AM2:BP2" si="0">AL2+40</f>
        <v>206</v>
      </c>
      <c r="AN2" s="178">
        <f t="shared" si="0"/>
        <v>246</v>
      </c>
      <c r="AO2" s="178">
        <f t="shared" si="0"/>
        <v>286</v>
      </c>
      <c r="AP2" s="178">
        <f t="shared" si="0"/>
        <v>326</v>
      </c>
      <c r="AQ2" s="178">
        <f t="shared" si="0"/>
        <v>366</v>
      </c>
      <c r="AR2" s="178">
        <f t="shared" si="0"/>
        <v>406</v>
      </c>
      <c r="AS2" s="178">
        <f t="shared" si="0"/>
        <v>446</v>
      </c>
      <c r="AT2" s="178">
        <f t="shared" si="0"/>
        <v>486</v>
      </c>
      <c r="AU2" s="178">
        <f t="shared" si="0"/>
        <v>526</v>
      </c>
      <c r="AV2" s="178">
        <f t="shared" si="0"/>
        <v>566</v>
      </c>
      <c r="AW2" s="178">
        <f t="shared" si="0"/>
        <v>606</v>
      </c>
      <c r="AX2" s="178">
        <f t="shared" si="0"/>
        <v>646</v>
      </c>
      <c r="AY2" s="178">
        <f t="shared" si="0"/>
        <v>686</v>
      </c>
      <c r="AZ2" s="541">
        <f>AY2+40</f>
        <v>726</v>
      </c>
      <c r="BA2" s="178">
        <f t="shared" si="0"/>
        <v>766</v>
      </c>
      <c r="BB2" s="178">
        <f t="shared" si="0"/>
        <v>806</v>
      </c>
      <c r="BC2" s="178">
        <f t="shared" si="0"/>
        <v>846</v>
      </c>
      <c r="BD2" s="178">
        <f t="shared" si="0"/>
        <v>886</v>
      </c>
      <c r="BE2" s="178">
        <f t="shared" si="0"/>
        <v>926</v>
      </c>
      <c r="BF2" s="178">
        <f t="shared" si="0"/>
        <v>966</v>
      </c>
      <c r="BG2" s="178">
        <f t="shared" si="0"/>
        <v>1006</v>
      </c>
      <c r="BH2" s="178">
        <f t="shared" si="0"/>
        <v>1046</v>
      </c>
      <c r="BI2" s="178">
        <f t="shared" si="0"/>
        <v>1086</v>
      </c>
      <c r="BJ2" s="178">
        <f t="shared" si="0"/>
        <v>1126</v>
      </c>
      <c r="BK2" s="178">
        <f t="shared" si="0"/>
        <v>1166</v>
      </c>
      <c r="BL2" s="179">
        <f>BK2+200</f>
        <v>1366</v>
      </c>
      <c r="BM2" s="179">
        <f t="shared" si="0"/>
        <v>1406</v>
      </c>
      <c r="BN2" s="179">
        <f t="shared" si="0"/>
        <v>1446</v>
      </c>
      <c r="BO2" s="179">
        <f t="shared" si="0"/>
        <v>1486</v>
      </c>
      <c r="BP2" s="179">
        <f t="shared" si="0"/>
        <v>1526</v>
      </c>
      <c r="BQ2" s="179">
        <f>BR2+40</f>
        <v>126</v>
      </c>
      <c r="BR2" s="179">
        <f>BS2+40</f>
        <v>86</v>
      </c>
      <c r="BS2" s="179">
        <f>BT2+40</f>
        <v>46</v>
      </c>
      <c r="BT2" s="179">
        <v>6</v>
      </c>
      <c r="BU2" s="179">
        <v>6</v>
      </c>
      <c r="BV2" s="180"/>
      <c r="BW2" s="179"/>
      <c r="BX2" s="181" t="s">
        <v>57</v>
      </c>
      <c r="CB2" s="176" t="s">
        <v>73</v>
      </c>
      <c r="CC2" s="177"/>
      <c r="CD2" s="178">
        <f>AL2</f>
        <v>166</v>
      </c>
      <c r="CE2" s="178">
        <f t="shared" ref="CE2:CT3" si="1">AM2</f>
        <v>206</v>
      </c>
      <c r="CF2" s="178">
        <f t="shared" si="1"/>
        <v>246</v>
      </c>
      <c r="CG2" s="178">
        <f t="shared" si="1"/>
        <v>286</v>
      </c>
      <c r="CH2" s="178">
        <f t="shared" si="1"/>
        <v>326</v>
      </c>
      <c r="CI2" s="178">
        <f t="shared" si="1"/>
        <v>366</v>
      </c>
      <c r="CJ2" s="178">
        <f t="shared" si="1"/>
        <v>406</v>
      </c>
      <c r="CK2" s="178">
        <f t="shared" si="1"/>
        <v>446</v>
      </c>
      <c r="CL2" s="178">
        <f t="shared" si="1"/>
        <v>486</v>
      </c>
      <c r="CM2" s="178">
        <f t="shared" si="1"/>
        <v>526</v>
      </c>
      <c r="CN2" s="178">
        <f t="shared" si="1"/>
        <v>566</v>
      </c>
      <c r="CO2" s="178">
        <f t="shared" si="1"/>
        <v>606</v>
      </c>
      <c r="CP2" s="178">
        <f t="shared" si="1"/>
        <v>646</v>
      </c>
      <c r="CQ2" s="621">
        <f t="shared" si="1"/>
        <v>686</v>
      </c>
      <c r="CR2" s="178">
        <f t="shared" si="1"/>
        <v>726</v>
      </c>
      <c r="CS2" s="178">
        <f t="shared" si="1"/>
        <v>766</v>
      </c>
      <c r="CT2" s="178">
        <f t="shared" si="1"/>
        <v>806</v>
      </c>
      <c r="CU2" s="178">
        <f t="shared" ref="CU2:DG3" si="2">BC2</f>
        <v>846</v>
      </c>
      <c r="CV2" s="178">
        <f t="shared" si="2"/>
        <v>886</v>
      </c>
      <c r="CW2" s="178">
        <f t="shared" si="2"/>
        <v>926</v>
      </c>
      <c r="CX2" s="178">
        <f t="shared" si="2"/>
        <v>966</v>
      </c>
      <c r="CY2" s="178">
        <f t="shared" si="2"/>
        <v>1006</v>
      </c>
      <c r="CZ2" s="178">
        <f t="shared" si="2"/>
        <v>1046</v>
      </c>
      <c r="DA2" s="178">
        <f t="shared" si="2"/>
        <v>1086</v>
      </c>
      <c r="DB2" s="178">
        <f t="shared" si="2"/>
        <v>1126</v>
      </c>
      <c r="DC2" s="178">
        <f t="shared" si="2"/>
        <v>1166</v>
      </c>
      <c r="DD2" s="178">
        <f t="shared" si="2"/>
        <v>1366</v>
      </c>
      <c r="DE2" s="178">
        <f t="shared" si="2"/>
        <v>1406</v>
      </c>
      <c r="DF2" s="178">
        <f t="shared" si="2"/>
        <v>1446</v>
      </c>
      <c r="DG2" s="178">
        <f t="shared" si="2"/>
        <v>1486</v>
      </c>
      <c r="DH2" s="179">
        <v>133</v>
      </c>
      <c r="DI2" s="179">
        <v>93</v>
      </c>
      <c r="DJ2" s="179">
        <v>53</v>
      </c>
      <c r="DK2" s="179">
        <v>13</v>
      </c>
      <c r="DL2" s="179">
        <v>6</v>
      </c>
    </row>
    <row r="3" spans="1:121" ht="14.25" thickTop="1">
      <c r="AC3" s="2"/>
      <c r="AD3" s="1"/>
      <c r="AF3" s="78"/>
      <c r="AG3" s="78"/>
      <c r="AH3" s="78"/>
      <c r="AJ3" s="1" t="s">
        <v>70</v>
      </c>
      <c r="AL3" s="72">
        <v>10.3</v>
      </c>
      <c r="AM3" s="72">
        <v>490</v>
      </c>
      <c r="AN3" s="72">
        <v>504</v>
      </c>
      <c r="AO3" s="72">
        <v>520</v>
      </c>
      <c r="AP3" s="72">
        <v>532</v>
      </c>
      <c r="AQ3" s="72">
        <v>533</v>
      </c>
      <c r="AR3" s="72">
        <v>534</v>
      </c>
      <c r="AS3" s="72">
        <v>535</v>
      </c>
      <c r="AT3" s="72">
        <v>536</v>
      </c>
      <c r="AU3" s="72">
        <v>537</v>
      </c>
      <c r="AV3" s="72">
        <v>538</v>
      </c>
      <c r="AW3" s="72">
        <v>555</v>
      </c>
      <c r="AX3" s="72"/>
      <c r="AZ3" s="542">
        <v>9</v>
      </c>
      <c r="BA3" s="72">
        <v>14</v>
      </c>
      <c r="BB3" s="72">
        <v>496</v>
      </c>
      <c r="BC3" s="72">
        <v>500</v>
      </c>
      <c r="BD3" s="72">
        <v>502</v>
      </c>
      <c r="BE3" s="72">
        <v>510</v>
      </c>
      <c r="BF3" s="72">
        <v>512</v>
      </c>
      <c r="BG3" s="72">
        <v>519</v>
      </c>
      <c r="BH3" s="72">
        <v>531</v>
      </c>
      <c r="BI3" s="72">
        <v>540</v>
      </c>
      <c r="BJ3" s="72">
        <v>559</v>
      </c>
      <c r="BK3" s="72">
        <v>560</v>
      </c>
      <c r="BL3" s="72">
        <v>493</v>
      </c>
      <c r="BM3" s="72">
        <v>495</v>
      </c>
      <c r="BN3" s="72"/>
      <c r="BO3" s="72"/>
      <c r="BP3" s="72"/>
      <c r="BT3" s="150"/>
      <c r="BV3" s="1"/>
      <c r="BW3" s="173" t="s">
        <v>81</v>
      </c>
      <c r="CB3" s="1" t="s">
        <v>70</v>
      </c>
      <c r="CC3" s="72"/>
      <c r="CD3" s="460">
        <f t="shared" ref="CD3:CS5" si="3">AL3</f>
        <v>10.3</v>
      </c>
      <c r="CE3" s="460">
        <f t="shared" si="1"/>
        <v>490</v>
      </c>
      <c r="CF3" s="460">
        <f t="shared" si="1"/>
        <v>504</v>
      </c>
      <c r="CG3" s="460">
        <f t="shared" si="1"/>
        <v>520</v>
      </c>
      <c r="CH3" s="460">
        <f t="shared" si="1"/>
        <v>532</v>
      </c>
      <c r="CI3" s="460">
        <f t="shared" si="1"/>
        <v>533</v>
      </c>
      <c r="CJ3" s="460">
        <f t="shared" si="1"/>
        <v>534</v>
      </c>
      <c r="CK3" s="460">
        <f t="shared" si="1"/>
        <v>535</v>
      </c>
      <c r="CL3" s="460">
        <f t="shared" si="1"/>
        <v>536</v>
      </c>
      <c r="CM3" s="460">
        <f t="shared" si="1"/>
        <v>537</v>
      </c>
      <c r="CN3" s="460">
        <f t="shared" si="1"/>
        <v>538</v>
      </c>
      <c r="CO3" s="460">
        <f t="shared" si="1"/>
        <v>555</v>
      </c>
      <c r="CP3" s="460">
        <f t="shared" si="1"/>
        <v>0</v>
      </c>
      <c r="CQ3" s="622">
        <f t="shared" si="1"/>
        <v>0</v>
      </c>
      <c r="CR3" s="460">
        <f t="shared" si="1"/>
        <v>9</v>
      </c>
      <c r="CS3" s="460">
        <f t="shared" si="1"/>
        <v>14</v>
      </c>
      <c r="CT3" s="460">
        <f t="shared" si="1"/>
        <v>496</v>
      </c>
      <c r="CU3" s="460">
        <f t="shared" si="2"/>
        <v>500</v>
      </c>
      <c r="CV3" s="460">
        <f t="shared" si="2"/>
        <v>502</v>
      </c>
      <c r="CW3" s="460">
        <f t="shared" si="2"/>
        <v>510</v>
      </c>
      <c r="CX3" s="460">
        <f t="shared" si="2"/>
        <v>512</v>
      </c>
      <c r="CY3" s="460">
        <f t="shared" si="2"/>
        <v>519</v>
      </c>
      <c r="CZ3" s="460">
        <f t="shared" si="2"/>
        <v>531</v>
      </c>
      <c r="DA3" s="460">
        <f t="shared" si="2"/>
        <v>540</v>
      </c>
      <c r="DB3" s="460">
        <f t="shared" si="2"/>
        <v>559</v>
      </c>
      <c r="DC3" s="460">
        <f t="shared" si="2"/>
        <v>560</v>
      </c>
      <c r="DD3" s="460">
        <f t="shared" si="2"/>
        <v>493</v>
      </c>
      <c r="DE3" s="460">
        <f t="shared" si="2"/>
        <v>495</v>
      </c>
      <c r="DF3" s="460">
        <f t="shared" si="2"/>
        <v>0</v>
      </c>
      <c r="DG3" s="460">
        <f t="shared" si="2"/>
        <v>0</v>
      </c>
      <c r="DK3" s="150"/>
      <c r="DN3" s="173"/>
      <c r="DO3" s="22"/>
      <c r="DP3" s="22"/>
    </row>
    <row r="4" spans="1:121" ht="16.5" thickBot="1">
      <c r="A4" s="77" t="s">
        <v>197</v>
      </c>
      <c r="P4" s="77" t="s">
        <v>198</v>
      </c>
      <c r="AC4" s="43" t="s">
        <v>1</v>
      </c>
      <c r="AF4" s="79"/>
      <c r="AG4" s="79"/>
      <c r="AH4" s="79"/>
      <c r="AK4" s="72" t="s">
        <v>91</v>
      </c>
      <c r="AL4" s="72">
        <v>2</v>
      </c>
      <c r="AM4" s="72">
        <v>1</v>
      </c>
      <c r="AN4" s="72">
        <v>2</v>
      </c>
      <c r="AO4" s="72">
        <v>1</v>
      </c>
      <c r="AP4" s="503">
        <v>1</v>
      </c>
      <c r="AQ4" s="72">
        <v>1</v>
      </c>
      <c r="AR4" s="72">
        <v>1</v>
      </c>
      <c r="AS4" s="72">
        <v>1</v>
      </c>
      <c r="AT4" s="503">
        <v>1</v>
      </c>
      <c r="AU4" s="72">
        <v>1</v>
      </c>
      <c r="AV4" s="72">
        <v>1</v>
      </c>
      <c r="AW4" s="72">
        <v>2</v>
      </c>
      <c r="AX4" s="72"/>
      <c r="AZ4" s="542">
        <v>2</v>
      </c>
      <c r="BA4" s="72">
        <v>1</v>
      </c>
      <c r="BB4" s="72">
        <v>1</v>
      </c>
      <c r="BC4" s="72">
        <v>1</v>
      </c>
      <c r="BD4" s="72">
        <v>2</v>
      </c>
      <c r="BE4" s="72">
        <v>1</v>
      </c>
      <c r="BF4" s="72">
        <v>1</v>
      </c>
      <c r="BG4" s="72">
        <v>1</v>
      </c>
      <c r="BH4" s="155">
        <v>1</v>
      </c>
      <c r="BI4" s="72">
        <v>1</v>
      </c>
      <c r="BJ4" s="72">
        <v>2</v>
      </c>
      <c r="BK4" s="72">
        <v>2</v>
      </c>
      <c r="BL4" s="72">
        <v>1</v>
      </c>
      <c r="BM4" s="72">
        <v>1</v>
      </c>
      <c r="BN4" s="72"/>
      <c r="BO4" s="72"/>
      <c r="BP4" s="72"/>
      <c r="BQ4" s="506" t="s">
        <v>128</v>
      </c>
      <c r="BR4" s="506" t="s">
        <v>128</v>
      </c>
      <c r="BS4" s="506" t="s">
        <v>128</v>
      </c>
      <c r="BT4" s="506" t="s">
        <v>128</v>
      </c>
      <c r="BU4" s="507" t="s">
        <v>191</v>
      </c>
      <c r="BV4" s="1"/>
      <c r="BW4" s="155" t="s">
        <v>79</v>
      </c>
      <c r="BY4" s="153"/>
      <c r="BZ4" s="153"/>
      <c r="CA4" s="45"/>
      <c r="CB4" s="147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623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506" t="s">
        <v>191</v>
      </c>
      <c r="DI4" s="506" t="s">
        <v>191</v>
      </c>
      <c r="DJ4" s="506" t="s">
        <v>191</v>
      </c>
      <c r="DK4" s="506"/>
      <c r="DM4" s="208" t="s">
        <v>101</v>
      </c>
    </row>
    <row r="5" spans="1:121" ht="14.25" thickBot="1">
      <c r="A5" s="4" t="s">
        <v>2</v>
      </c>
      <c r="B5" s="144" t="s">
        <v>3</v>
      </c>
      <c r="C5" s="144" t="s">
        <v>4</v>
      </c>
      <c r="D5" s="144" t="s">
        <v>5</v>
      </c>
      <c r="E5" s="144" t="s">
        <v>6</v>
      </c>
      <c r="F5" s="144" t="s">
        <v>7</v>
      </c>
      <c r="G5" s="144" t="s">
        <v>8</v>
      </c>
      <c r="H5" s="144" t="s">
        <v>9</v>
      </c>
      <c r="I5" s="144" t="s">
        <v>10</v>
      </c>
      <c r="J5" s="144" t="s">
        <v>11</v>
      </c>
      <c r="K5" s="144" t="s">
        <v>12</v>
      </c>
      <c r="L5" s="144" t="s">
        <v>13</v>
      </c>
      <c r="M5" s="144" t="s">
        <v>14</v>
      </c>
      <c r="N5" s="82" t="s">
        <v>15</v>
      </c>
      <c r="O5" s="522"/>
      <c r="P5" s="157" t="s">
        <v>2</v>
      </c>
      <c r="Q5" s="144" t="s">
        <v>3</v>
      </c>
      <c r="R5" s="144" t="s">
        <v>4</v>
      </c>
      <c r="S5" s="144" t="s">
        <v>5</v>
      </c>
      <c r="T5" s="144" t="s">
        <v>6</v>
      </c>
      <c r="U5" s="144" t="s">
        <v>7</v>
      </c>
      <c r="V5" s="144" t="s">
        <v>8</v>
      </c>
      <c r="W5" s="144" t="s">
        <v>9</v>
      </c>
      <c r="X5" s="144" t="s">
        <v>10</v>
      </c>
      <c r="Y5" s="144" t="s">
        <v>11</v>
      </c>
      <c r="Z5" s="144" t="s">
        <v>12</v>
      </c>
      <c r="AA5" s="144" t="s">
        <v>13</v>
      </c>
      <c r="AB5" s="144" t="s">
        <v>14</v>
      </c>
      <c r="AC5" s="83" t="s">
        <v>15</v>
      </c>
      <c r="AD5" s="84"/>
      <c r="AE5" s="85"/>
      <c r="AF5" s="86"/>
      <c r="AG5" s="86"/>
      <c r="AH5" s="86"/>
      <c r="AI5" s="162" t="s">
        <v>54</v>
      </c>
      <c r="AJ5" s="103" t="s">
        <v>16</v>
      </c>
      <c r="AK5" s="104" t="s">
        <v>17</v>
      </c>
      <c r="AL5" s="505" t="s">
        <v>71</v>
      </c>
      <c r="AM5" s="505" t="s">
        <v>53</v>
      </c>
      <c r="AN5" s="505" t="s">
        <v>52</v>
      </c>
      <c r="AO5" s="505" t="s">
        <v>172</v>
      </c>
      <c r="AP5" s="505" t="s">
        <v>219</v>
      </c>
      <c r="AQ5" s="505" t="s">
        <v>207</v>
      </c>
      <c r="AR5" s="505" t="s">
        <v>182</v>
      </c>
      <c r="AS5" s="505" t="s">
        <v>183</v>
      </c>
      <c r="AT5" s="571" t="s">
        <v>216</v>
      </c>
      <c r="AU5" s="571" t="s">
        <v>218</v>
      </c>
      <c r="AV5" s="505" t="s">
        <v>220</v>
      </c>
      <c r="AW5" s="571" t="s">
        <v>217</v>
      </c>
      <c r="AX5" s="571" t="s">
        <v>221</v>
      </c>
      <c r="AY5" s="571" t="s">
        <v>221</v>
      </c>
      <c r="AZ5" s="580" t="s">
        <v>169</v>
      </c>
      <c r="BA5" s="151" t="s">
        <v>229</v>
      </c>
      <c r="BB5" s="151" t="s">
        <v>230</v>
      </c>
      <c r="BC5" s="581" t="s">
        <v>235</v>
      </c>
      <c r="BD5" s="151" t="s">
        <v>231</v>
      </c>
      <c r="BE5" s="151" t="s">
        <v>55</v>
      </c>
      <c r="BF5" s="151" t="s">
        <v>232</v>
      </c>
      <c r="BG5" s="151" t="s">
        <v>117</v>
      </c>
      <c r="BH5" s="504" t="s">
        <v>236</v>
      </c>
      <c r="BI5" s="189" t="s">
        <v>168</v>
      </c>
      <c r="BJ5" s="152" t="s">
        <v>106</v>
      </c>
      <c r="BK5" s="151" t="s">
        <v>233</v>
      </c>
      <c r="BL5" s="152" t="s">
        <v>170</v>
      </c>
      <c r="BM5" s="152" t="s">
        <v>171</v>
      </c>
      <c r="BN5" s="151" t="s">
        <v>221</v>
      </c>
      <c r="BO5" s="151" t="s">
        <v>221</v>
      </c>
      <c r="BP5" s="151" t="s">
        <v>221</v>
      </c>
      <c r="BQ5" s="164" t="s">
        <v>127</v>
      </c>
      <c r="BR5" s="164" t="s">
        <v>129</v>
      </c>
      <c r="BS5" s="164" t="s">
        <v>130</v>
      </c>
      <c r="BT5" s="164" t="s">
        <v>131</v>
      </c>
      <c r="BU5" s="161" t="s">
        <v>72</v>
      </c>
      <c r="BV5" s="161"/>
      <c r="BW5" s="155" t="s">
        <v>80</v>
      </c>
      <c r="BX5" s="154"/>
      <c r="BZ5" s="130"/>
      <c r="CA5" s="162" t="s">
        <v>54</v>
      </c>
      <c r="CB5" s="103" t="s">
        <v>16</v>
      </c>
      <c r="CC5" s="195" t="s">
        <v>17</v>
      </c>
      <c r="CD5" s="460" t="str">
        <f t="shared" si="3"/>
        <v>SUPL-P</v>
      </c>
      <c r="CE5" s="460" t="str">
        <f t="shared" si="3"/>
        <v>SEC-150Int</v>
      </c>
      <c r="CF5" s="460" t="str">
        <f>AN5</f>
        <v>Tal/Tri</v>
      </c>
      <c r="CG5" s="460" t="str">
        <f t="shared" si="3"/>
        <v>SEC-VDP</v>
      </c>
      <c r="CH5" s="460" t="str">
        <f t="shared" si="3"/>
        <v>'95 Sys CC</v>
      </c>
      <c r="CI5" s="460" t="str">
        <f t="shared" si="3"/>
        <v>Base 150</v>
      </c>
      <c r="CJ5" s="460" t="str">
        <f t="shared" si="3"/>
        <v>Base 250</v>
      </c>
      <c r="CK5" s="460" t="str">
        <f t="shared" si="3"/>
        <v>AVG 150</v>
      </c>
      <c r="CL5" s="460" t="str">
        <f t="shared" si="3"/>
        <v>Wtr Pkg</v>
      </c>
      <c r="CM5" s="460" t="str">
        <f t="shared" si="3"/>
        <v>Interm 150</v>
      </c>
      <c r="CN5" s="460" t="str">
        <f t="shared" si="3"/>
        <v>Hines 250/500</v>
      </c>
      <c r="CO5" s="460" t="str">
        <f t="shared" si="3"/>
        <v>Clay Haile</v>
      </c>
      <c r="CP5" s="460" t="str">
        <f t="shared" si="3"/>
        <v>spec</v>
      </c>
      <c r="CQ5" s="622" t="str">
        <f t="shared" si="3"/>
        <v>spec</v>
      </c>
      <c r="CR5" s="460" t="str">
        <f t="shared" si="3"/>
        <v>SEPA</v>
      </c>
      <c r="CS5" s="460" t="str">
        <f t="shared" si="3"/>
        <v>NSB</v>
      </c>
      <c r="CT5" s="460" t="str">
        <f t="shared" ref="CT5:DG5" si="4">BB5</f>
        <v>Willist</v>
      </c>
      <c r="CU5" s="460" t="str">
        <f t="shared" si="4"/>
        <v>RC-A Base</v>
      </c>
      <c r="CV5" s="460" t="str">
        <f t="shared" si="4"/>
        <v>Chatta</v>
      </c>
      <c r="CW5" s="460" t="str">
        <f t="shared" si="4"/>
        <v>TALL</v>
      </c>
      <c r="CX5" s="460" t="str">
        <f t="shared" si="4"/>
        <v>HST-B</v>
      </c>
      <c r="CY5" s="460" t="str">
        <f t="shared" si="4"/>
        <v>GRU</v>
      </c>
      <c r="CZ5" s="460" t="str">
        <f t="shared" si="4"/>
        <v>RC-B CC</v>
      </c>
      <c r="DA5" s="460" t="str">
        <f t="shared" si="4"/>
        <v>WPARK</v>
      </c>
      <c r="DB5" s="460" t="str">
        <f t="shared" si="4"/>
        <v>HMST-I</v>
      </c>
      <c r="DC5" s="460" t="str">
        <f t="shared" si="4"/>
        <v>Mt Dora</v>
      </c>
      <c r="DD5" s="460" t="str">
        <f t="shared" si="4"/>
        <v>Quincy</v>
      </c>
      <c r="DE5" s="460" t="str">
        <f t="shared" si="4"/>
        <v>Bartow</v>
      </c>
      <c r="DF5" s="460" t="str">
        <f t="shared" si="4"/>
        <v>spec</v>
      </c>
      <c r="DG5" s="460" t="str">
        <f t="shared" si="4"/>
        <v>spec</v>
      </c>
      <c r="DH5" s="164" t="s">
        <v>127</v>
      </c>
      <c r="DI5" s="164" t="s">
        <v>193</v>
      </c>
      <c r="DJ5" s="164" t="s">
        <v>194</v>
      </c>
      <c r="DK5" s="164" t="s">
        <v>195</v>
      </c>
      <c r="DL5" s="161" t="s">
        <v>257</v>
      </c>
      <c r="DM5" s="208" t="s">
        <v>102</v>
      </c>
      <c r="DN5" s="78" t="s">
        <v>103</v>
      </c>
      <c r="DO5" s="154"/>
      <c r="DP5" s="168"/>
    </row>
    <row r="6" spans="1:121" s="94" customFormat="1">
      <c r="A6" s="1">
        <v>2010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41">
        <f t="shared" ref="N6:N17" si="5">SUM(B6:M6)</f>
        <v>0</v>
      </c>
      <c r="O6" s="2"/>
      <c r="P6" s="72">
        <f>A6</f>
        <v>2010</v>
      </c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41">
        <f t="shared" ref="AC6:AC17" si="6">SUM(Q6:AB6)</f>
        <v>0</v>
      </c>
      <c r="AD6" s="2"/>
      <c r="AE6" s="14"/>
      <c r="AF6" s="13"/>
      <c r="AG6" s="13"/>
      <c r="AH6" s="13"/>
      <c r="AI6" s="79" t="s">
        <v>39</v>
      </c>
      <c r="AJ6" s="65">
        <f>MW!AJ6</f>
        <v>2012</v>
      </c>
      <c r="AK6" s="192">
        <v>1</v>
      </c>
      <c r="AL6" s="190">
        <f t="shared" ref="AL6:AU15" ca="1" si="7">ROUND(INDIRECT(CONCATENATE($AI6,AL$2+($AJ6-2010))),0)</f>
        <v>0</v>
      </c>
      <c r="AM6" s="190">
        <f t="shared" ca="1" si="7"/>
        <v>1849282</v>
      </c>
      <c r="AN6" s="190">
        <f t="shared" ca="1" si="7"/>
        <v>479</v>
      </c>
      <c r="AO6" s="190">
        <f t="shared" ca="1" si="7"/>
        <v>0</v>
      </c>
      <c r="AP6" s="190">
        <f t="shared" ca="1" si="7"/>
        <v>1442100</v>
      </c>
      <c r="AQ6" s="190">
        <f t="shared" ca="1" si="7"/>
        <v>0</v>
      </c>
      <c r="AR6" s="190">
        <f t="shared" ca="1" si="7"/>
        <v>0</v>
      </c>
      <c r="AS6" s="190">
        <f t="shared" ca="1" si="7"/>
        <v>0</v>
      </c>
      <c r="AT6" s="190">
        <f t="shared" ca="1" si="7"/>
        <v>0</v>
      </c>
      <c r="AU6" s="190">
        <f t="shared" ca="1" si="7"/>
        <v>0</v>
      </c>
      <c r="AV6" s="190">
        <f t="shared" ref="AV6:BE15" ca="1" si="8">ROUND(INDIRECT(CONCATENATE($AI6,AV$2+($AJ6-2010))),0)</f>
        <v>0</v>
      </c>
      <c r="AW6" s="190">
        <f t="shared" ca="1" si="8"/>
        <v>172322</v>
      </c>
      <c r="AX6" s="190">
        <f t="shared" ca="1" si="8"/>
        <v>0</v>
      </c>
      <c r="AY6" s="624">
        <f t="shared" ca="1" si="8"/>
        <v>0</v>
      </c>
      <c r="AZ6" s="190">
        <f t="shared" ca="1" si="8"/>
        <v>64816</v>
      </c>
      <c r="BA6" s="190">
        <f t="shared" ca="1" si="8"/>
        <v>340637</v>
      </c>
      <c r="BB6" s="190">
        <f t="shared" ca="1" si="8"/>
        <v>62463</v>
      </c>
      <c r="BC6" s="190">
        <f t="shared" ca="1" si="8"/>
        <v>792000</v>
      </c>
      <c r="BD6" s="190">
        <f t="shared" ca="1" si="8"/>
        <v>30099</v>
      </c>
      <c r="BE6" s="190">
        <f t="shared" ca="1" si="8"/>
        <v>0</v>
      </c>
      <c r="BF6" s="190">
        <f t="shared" ref="BF6:BP15" ca="1" si="9">ROUND(INDIRECT(CONCATENATE($AI6,BF$2+($AJ6-2010))),0)</f>
        <v>537083</v>
      </c>
      <c r="BG6" s="190">
        <f t="shared" ca="1" si="9"/>
        <v>1075940</v>
      </c>
      <c r="BH6" s="190">
        <f t="shared" ca="1" si="9"/>
        <v>183849</v>
      </c>
      <c r="BI6" s="190">
        <f t="shared" ca="1" si="9"/>
        <v>369792</v>
      </c>
      <c r="BJ6" s="190">
        <f t="shared" ca="1" si="9"/>
        <v>0</v>
      </c>
      <c r="BK6" s="190">
        <f t="shared" ca="1" si="9"/>
        <v>143414</v>
      </c>
      <c r="BL6" s="190">
        <f t="shared" ca="1" si="9"/>
        <v>0</v>
      </c>
      <c r="BM6" s="190">
        <f t="shared" ca="1" si="9"/>
        <v>0</v>
      </c>
      <c r="BN6" s="190">
        <f t="shared" ca="1" si="9"/>
        <v>0</v>
      </c>
      <c r="BO6" s="190">
        <f t="shared" ca="1" si="9"/>
        <v>0</v>
      </c>
      <c r="BP6" s="190">
        <f t="shared" ca="1" si="9"/>
        <v>0</v>
      </c>
      <c r="BQ6" s="190">
        <f t="shared" ref="BQ6:BT21" ca="1" si="10">ROUND(INDIRECT(CONCATENATE($AI6,BQ$2+($AJ6-2010))),0)</f>
        <v>300792</v>
      </c>
      <c r="BR6" s="190">
        <f t="shared" ca="1" si="10"/>
        <v>3600093</v>
      </c>
      <c r="BS6" s="190">
        <f t="shared" ca="1" si="10"/>
        <v>3464183</v>
      </c>
      <c r="BT6" s="190">
        <f t="shared" ca="1" si="10"/>
        <v>7064276</v>
      </c>
      <c r="BU6" s="190">
        <f t="shared" ref="BU6:BU69" ca="1" si="11">ROUND(INDIRECT(CONCATENATE($BV6,BU$2+($AJ6-2010))),0)</f>
        <v>11220774</v>
      </c>
      <c r="BV6" s="191" t="s">
        <v>58</v>
      </c>
      <c r="BW6" s="65">
        <f ca="1">SUM(AL6:BP6)</f>
        <v>7064276</v>
      </c>
      <c r="BX6" s="65">
        <f ca="1">BT6-BW6</f>
        <v>0</v>
      </c>
      <c r="BY6" s="22"/>
      <c r="BZ6" s="130"/>
      <c r="CA6" s="79" t="s">
        <v>58</v>
      </c>
      <c r="CB6" s="196">
        <f>AJ6</f>
        <v>2012</v>
      </c>
      <c r="CC6" s="194">
        <f>AK6</f>
        <v>1</v>
      </c>
      <c r="CD6" s="280">
        <f ca="1">AL8</f>
        <v>0</v>
      </c>
      <c r="CE6" s="280">
        <f ca="1">AM7</f>
        <v>2894074</v>
      </c>
      <c r="CF6" s="280">
        <f ca="1">AN8</f>
        <v>479</v>
      </c>
      <c r="CG6" s="280">
        <f ca="1">AO7</f>
        <v>0</v>
      </c>
      <c r="CH6" s="280">
        <f ca="1">AP7</f>
        <v>1505811</v>
      </c>
      <c r="CI6" s="280">
        <f t="shared" ref="CI6:CN6" ca="1" si="12">AQ7</f>
        <v>3016500</v>
      </c>
      <c r="CJ6" s="280">
        <f t="shared" ca="1" si="12"/>
        <v>0</v>
      </c>
      <c r="CK6" s="280">
        <f t="shared" ca="1" si="12"/>
        <v>0</v>
      </c>
      <c r="CL6" s="280">
        <f t="shared" ca="1" si="12"/>
        <v>0</v>
      </c>
      <c r="CM6" s="280">
        <f t="shared" ca="1" si="12"/>
        <v>0</v>
      </c>
      <c r="CN6" s="280">
        <f t="shared" ca="1" si="12"/>
        <v>0</v>
      </c>
      <c r="CO6" s="280">
        <f ca="1">AW8</f>
        <v>164254</v>
      </c>
      <c r="CP6" s="280">
        <f t="shared" ref="CP6:CQ6" ca="1" si="13">AX7</f>
        <v>0</v>
      </c>
      <c r="CQ6" s="613">
        <f t="shared" ca="1" si="13"/>
        <v>0</v>
      </c>
      <c r="CR6" s="280">
        <f ca="1">AZ8</f>
        <v>75870</v>
      </c>
      <c r="CS6" s="280">
        <f ca="1">BA7</f>
        <v>327605</v>
      </c>
      <c r="CT6" s="280">
        <f t="shared" ref="CT6:DB6" ca="1" si="14">BB7</f>
        <v>82601</v>
      </c>
      <c r="CU6" s="280">
        <f t="shared" ca="1" si="14"/>
        <v>666000</v>
      </c>
      <c r="CV6" s="280">
        <f ca="1">BD8</f>
        <v>48262</v>
      </c>
      <c r="CW6" s="365">
        <f t="shared" ca="1" si="14"/>
        <v>-31512</v>
      </c>
      <c r="CX6" s="280">
        <f t="shared" ca="1" si="14"/>
        <v>537632</v>
      </c>
      <c r="CY6" s="280">
        <f t="shared" ca="1" si="14"/>
        <v>1150000</v>
      </c>
      <c r="CZ6" s="280">
        <f t="shared" ca="1" si="14"/>
        <v>197901</v>
      </c>
      <c r="DA6" s="280">
        <f t="shared" ca="1" si="14"/>
        <v>380935</v>
      </c>
      <c r="DB6" s="280">
        <f t="shared" ca="1" si="14"/>
        <v>0</v>
      </c>
      <c r="DC6" s="280">
        <f ca="1">BK7</f>
        <v>204362</v>
      </c>
      <c r="DD6" s="280">
        <f ca="1">BL7</f>
        <v>0</v>
      </c>
      <c r="DE6" s="280">
        <f ca="1">BM7</f>
        <v>0</v>
      </c>
      <c r="DF6" s="280">
        <f t="shared" ref="DF6:DG6" ca="1" si="15">BN7</f>
        <v>0</v>
      </c>
      <c r="DG6" s="280">
        <f t="shared" ca="1" si="15"/>
        <v>0</v>
      </c>
      <c r="DH6" s="210">
        <f ca="1">SUM(CZ6:DF6)</f>
        <v>783198</v>
      </c>
      <c r="DI6" s="210">
        <f t="shared" ref="DI6:DI17" ca="1" si="16">DH6+SUM(CS6,CU6,CW6:DB6)</f>
        <v>4011759</v>
      </c>
      <c r="DJ6" s="210">
        <f ca="1">SUM(CD6:CP6)</f>
        <v>7581118</v>
      </c>
      <c r="DK6" s="210">
        <f ca="1">DI6+DJ6</f>
        <v>11592877</v>
      </c>
      <c r="DL6" s="463">
        <f t="shared" ref="DL6:DL15" ca="1" si="17">ROUND(INDIRECT(CONCATENATE($CA6,DL$2+($CB6-2010))),0)</f>
        <v>11220774</v>
      </c>
      <c r="DM6" s="464">
        <f t="shared" ref="DM6:DM17" ca="1" si="18">DL6-DK6</f>
        <v>-372103</v>
      </c>
      <c r="DN6" s="207">
        <f ca="1">DM6/DK6</f>
        <v>-3.2097554386197664E-2</v>
      </c>
      <c r="DO6" s="97"/>
      <c r="DP6" s="463"/>
      <c r="DQ6" s="37"/>
    </row>
    <row r="7" spans="1:121">
      <c r="A7" s="1">
        <f>1+A6</f>
        <v>2011</v>
      </c>
      <c r="N7" s="41">
        <f t="shared" si="5"/>
        <v>0</v>
      </c>
      <c r="O7" s="2"/>
      <c r="P7" s="72">
        <f t="shared" ref="P7:P41" si="19">A7</f>
        <v>2011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41">
        <f t="shared" si="6"/>
        <v>0</v>
      </c>
      <c r="AI7" s="79" t="s">
        <v>40</v>
      </c>
      <c r="AJ7" s="65">
        <f t="shared" ref="AJ7:AJ17" si="20">AJ6</f>
        <v>2012</v>
      </c>
      <c r="AK7" s="192">
        <v>2</v>
      </c>
      <c r="AL7" s="190">
        <f t="shared" ca="1" si="7"/>
        <v>0</v>
      </c>
      <c r="AM7" s="190">
        <f t="shared" ca="1" si="7"/>
        <v>2894074</v>
      </c>
      <c r="AN7" s="190">
        <f t="shared" ca="1" si="7"/>
        <v>473</v>
      </c>
      <c r="AO7" s="190">
        <f t="shared" ca="1" si="7"/>
        <v>0</v>
      </c>
      <c r="AP7" s="190">
        <f t="shared" ca="1" si="7"/>
        <v>1505811</v>
      </c>
      <c r="AQ7" s="190">
        <f t="shared" ca="1" si="7"/>
        <v>3016500</v>
      </c>
      <c r="AR7" s="190">
        <f t="shared" ca="1" si="7"/>
        <v>0</v>
      </c>
      <c r="AS7" s="190">
        <f t="shared" ca="1" si="7"/>
        <v>0</v>
      </c>
      <c r="AT7" s="190">
        <f t="shared" ca="1" si="7"/>
        <v>0</v>
      </c>
      <c r="AU7" s="190">
        <f t="shared" ca="1" si="7"/>
        <v>0</v>
      </c>
      <c r="AV7" s="190">
        <f t="shared" ca="1" si="8"/>
        <v>0</v>
      </c>
      <c r="AW7" s="190">
        <f t="shared" ca="1" si="8"/>
        <v>191476</v>
      </c>
      <c r="AX7" s="190">
        <f t="shared" ca="1" si="8"/>
        <v>0</v>
      </c>
      <c r="AY7" s="624">
        <f t="shared" ca="1" si="8"/>
        <v>0</v>
      </c>
      <c r="AZ7" s="190">
        <f t="shared" ca="1" si="8"/>
        <v>85258</v>
      </c>
      <c r="BA7" s="190">
        <f t="shared" ca="1" si="8"/>
        <v>327605</v>
      </c>
      <c r="BB7" s="190">
        <f t="shared" ca="1" si="8"/>
        <v>82601</v>
      </c>
      <c r="BC7" s="190">
        <f t="shared" ca="1" si="8"/>
        <v>666000</v>
      </c>
      <c r="BD7" s="190">
        <f t="shared" ca="1" si="8"/>
        <v>36851</v>
      </c>
      <c r="BE7" s="190">
        <f t="shared" ca="1" si="8"/>
        <v>-31512</v>
      </c>
      <c r="BF7" s="190">
        <f t="shared" ca="1" si="9"/>
        <v>537632</v>
      </c>
      <c r="BG7" s="190">
        <f t="shared" ca="1" si="9"/>
        <v>1150000</v>
      </c>
      <c r="BH7" s="190">
        <f t="shared" ca="1" si="9"/>
        <v>197901</v>
      </c>
      <c r="BI7" s="190">
        <f t="shared" ca="1" si="9"/>
        <v>380935</v>
      </c>
      <c r="BJ7" s="190">
        <f t="shared" ca="1" si="9"/>
        <v>0</v>
      </c>
      <c r="BK7" s="190">
        <f t="shared" ca="1" si="9"/>
        <v>204362</v>
      </c>
      <c r="BL7" s="190">
        <f t="shared" ca="1" si="9"/>
        <v>0</v>
      </c>
      <c r="BM7" s="190">
        <f t="shared" ca="1" si="9"/>
        <v>0</v>
      </c>
      <c r="BN7" s="190">
        <f t="shared" ca="1" si="9"/>
        <v>0</v>
      </c>
      <c r="BO7" s="190">
        <f t="shared" ca="1" si="9"/>
        <v>0</v>
      </c>
      <c r="BP7" s="190">
        <f t="shared" ca="1" si="9"/>
        <v>0</v>
      </c>
      <c r="BQ7" s="190">
        <f t="shared" ca="1" si="10"/>
        <v>409072</v>
      </c>
      <c r="BR7" s="190">
        <f t="shared" ca="1" si="10"/>
        <v>3637633</v>
      </c>
      <c r="BS7" s="190">
        <f t="shared" ca="1" si="10"/>
        <v>7608334</v>
      </c>
      <c r="BT7" s="190">
        <f t="shared" ca="1" si="10"/>
        <v>11245967</v>
      </c>
      <c r="BU7" s="190">
        <f t="shared" ca="1" si="11"/>
        <v>11386395</v>
      </c>
      <c r="BV7" s="191" t="s">
        <v>59</v>
      </c>
      <c r="BW7" s="65">
        <f t="shared" ref="BW7:BW69" ca="1" si="21">SUM(AL7:BP7)</f>
        <v>11245967</v>
      </c>
      <c r="BX7" s="65">
        <f t="shared" ref="BX7:BX70" ca="1" si="22">BT7-BW7</f>
        <v>0</v>
      </c>
      <c r="BZ7" s="130"/>
      <c r="CA7" s="79" t="s">
        <v>59</v>
      </c>
      <c r="CB7" s="196">
        <f t="shared" ref="CB7:CC22" si="23">AJ7</f>
        <v>2012</v>
      </c>
      <c r="CC7" s="194">
        <f t="shared" si="23"/>
        <v>2</v>
      </c>
      <c r="CD7" s="280">
        <f t="shared" ref="CD7:CD70" ca="1" si="24">AL9</f>
        <v>0</v>
      </c>
      <c r="CE7" s="280">
        <f t="shared" ref="CE7:CE70" ca="1" si="25">AM8</f>
        <v>2927246</v>
      </c>
      <c r="CF7" s="280">
        <f t="shared" ref="CF7:CF70" ca="1" si="26">AN9</f>
        <v>483</v>
      </c>
      <c r="CG7" s="280">
        <f t="shared" ref="CG7:CG70" ca="1" si="27">AO8</f>
        <v>0</v>
      </c>
      <c r="CH7" s="280">
        <f t="shared" ref="CH7:CH70" ca="1" si="28">AP8</f>
        <v>1554893</v>
      </c>
      <c r="CI7" s="280">
        <f t="shared" ref="CI7:CI70" ca="1" si="29">AQ8</f>
        <v>3010252</v>
      </c>
      <c r="CJ7" s="280">
        <f t="shared" ref="CJ7:CJ70" ca="1" si="30">AR8</f>
        <v>0</v>
      </c>
      <c r="CK7" s="280">
        <f t="shared" ref="CK7:CK70" ca="1" si="31">AS8</f>
        <v>0</v>
      </c>
      <c r="CL7" s="280">
        <f t="shared" ref="CL7:CL70" ca="1" si="32">AT8</f>
        <v>0</v>
      </c>
      <c r="CM7" s="280">
        <f t="shared" ref="CM7:CM70" ca="1" si="33">AU8</f>
        <v>0</v>
      </c>
      <c r="CN7" s="280">
        <f t="shared" ref="CN7:CN70" ca="1" si="34">AV8</f>
        <v>0</v>
      </c>
      <c r="CO7" s="280">
        <f t="shared" ref="CO7:CO70" ca="1" si="35">AW9</f>
        <v>183552</v>
      </c>
      <c r="CP7" s="280">
        <f t="shared" ref="CP7:CP70" ca="1" si="36">AX8</f>
        <v>0</v>
      </c>
      <c r="CQ7" s="613">
        <f t="shared" ref="CQ7:CQ70" ca="1" si="37">AY8</f>
        <v>0</v>
      </c>
      <c r="CR7" s="280">
        <f t="shared" ref="CR7:CR70" ca="1" si="38">AZ9</f>
        <v>42076</v>
      </c>
      <c r="CS7" s="280">
        <f t="shared" ref="CS7:CS70" ca="1" si="39">BA8</f>
        <v>322712</v>
      </c>
      <c r="CT7" s="280">
        <f t="shared" ref="CT7:CT70" ca="1" si="40">BB8</f>
        <v>61855</v>
      </c>
      <c r="CU7" s="280">
        <f t="shared" ref="CU7:CU70" ca="1" si="41">BC8</f>
        <v>774000</v>
      </c>
      <c r="CV7" s="280">
        <f t="shared" ref="CV7:CV70" ca="1" si="42">BD9</f>
        <v>47862</v>
      </c>
      <c r="CW7" s="365">
        <f t="shared" ref="CW7:CW70" ca="1" si="43">BE8</f>
        <v>-974</v>
      </c>
      <c r="CX7" s="280">
        <f t="shared" ref="CX7:CX70" ca="1" si="44">BF8</f>
        <v>536218</v>
      </c>
      <c r="CY7" s="280">
        <f t="shared" ref="CY7:CY70" ca="1" si="45">BG8</f>
        <v>1150800</v>
      </c>
      <c r="CZ7" s="280">
        <f t="shared" ref="CZ7:CZ70" ca="1" si="46">BH8</f>
        <v>198540</v>
      </c>
      <c r="DA7" s="280">
        <f t="shared" ref="DA7:DA70" ca="1" si="47">BI8</f>
        <v>386143</v>
      </c>
      <c r="DB7" s="280">
        <f t="shared" ref="DB7:DB70" ca="1" si="48">BJ8</f>
        <v>0</v>
      </c>
      <c r="DC7" s="280">
        <f t="shared" ref="DC7:DC70" ca="1" si="49">BK8</f>
        <v>190737</v>
      </c>
      <c r="DD7" s="280">
        <f t="shared" ref="DD7:DD70" ca="1" si="50">BL8</f>
        <v>0</v>
      </c>
      <c r="DE7" s="280">
        <f t="shared" ref="DE7:DE70" ca="1" si="51">BM8</f>
        <v>0</v>
      </c>
      <c r="DF7" s="280">
        <f t="shared" ref="DF7:DF70" ca="1" si="52">BN8</f>
        <v>0</v>
      </c>
      <c r="DG7" s="280">
        <f t="shared" ref="DG7:DG70" ca="1" si="53">BO8</f>
        <v>0</v>
      </c>
      <c r="DH7" s="210">
        <f t="shared" ref="DH7:DH15" ca="1" si="54">SUM(CZ7:DF7)</f>
        <v>775420</v>
      </c>
      <c r="DI7" s="210">
        <f t="shared" ca="1" si="16"/>
        <v>4142859</v>
      </c>
      <c r="DJ7" s="210">
        <f t="shared" ref="DJ7:DJ15" ca="1" si="55">SUM(CD7:CP7)</f>
        <v>7676426</v>
      </c>
      <c r="DK7" s="461">
        <f t="shared" ref="DK7:DK15" ca="1" si="56">DI7+DJ7</f>
        <v>11819285</v>
      </c>
      <c r="DL7" s="463">
        <f t="shared" ca="1" si="17"/>
        <v>11386395</v>
      </c>
      <c r="DM7" s="464">
        <f t="shared" ca="1" si="18"/>
        <v>-432890</v>
      </c>
      <c r="DN7" s="207">
        <f ca="1">DM7/DK7</f>
        <v>-3.662573497466217E-2</v>
      </c>
      <c r="DO7" s="97"/>
      <c r="DP7" s="463"/>
      <c r="DQ7" s="37"/>
    </row>
    <row r="8" spans="1:121">
      <c r="A8" s="1">
        <f t="shared" ref="A8:A41" si="57">1+A7</f>
        <v>2012</v>
      </c>
      <c r="B8" s="22">
        <f t="shared" ref="B8:M22" si="58">ROUND(B48+B88,0)</f>
        <v>11220774</v>
      </c>
      <c r="C8" s="22">
        <f t="shared" si="58"/>
        <v>11386395</v>
      </c>
      <c r="D8" s="22">
        <f t="shared" si="58"/>
        <v>10919422</v>
      </c>
      <c r="E8" s="22">
        <f t="shared" si="58"/>
        <v>10696105</v>
      </c>
      <c r="F8" s="22">
        <f t="shared" si="58"/>
        <v>11308404</v>
      </c>
      <c r="G8" s="22">
        <f t="shared" si="58"/>
        <v>12104688</v>
      </c>
      <c r="H8" s="22">
        <f t="shared" si="58"/>
        <v>12376929</v>
      </c>
      <c r="I8" s="22">
        <f t="shared" si="58"/>
        <v>12146332</v>
      </c>
      <c r="J8" s="22">
        <f t="shared" si="58"/>
        <v>12017399</v>
      </c>
      <c r="K8" s="22">
        <f t="shared" si="58"/>
        <v>11243110</v>
      </c>
      <c r="L8" s="22">
        <f t="shared" si="58"/>
        <v>10599206</v>
      </c>
      <c r="M8" s="22">
        <f t="shared" si="58"/>
        <v>10818231</v>
      </c>
      <c r="N8" s="41">
        <f t="shared" si="5"/>
        <v>136836995</v>
      </c>
      <c r="O8" s="2"/>
      <c r="P8" s="72">
        <f t="shared" si="19"/>
        <v>2012</v>
      </c>
      <c r="Q8" s="13">
        <f t="shared" ref="Q8:AB22" si="59">ROUND(Q48+Q88,0)</f>
        <v>7064276</v>
      </c>
      <c r="R8" s="13">
        <f t="shared" si="59"/>
        <v>11245967</v>
      </c>
      <c r="S8" s="13">
        <f t="shared" si="59"/>
        <v>11401287</v>
      </c>
      <c r="T8" s="13">
        <f t="shared" si="59"/>
        <v>10977387</v>
      </c>
      <c r="U8" s="13">
        <f t="shared" si="59"/>
        <v>10745277</v>
      </c>
      <c r="V8" s="13">
        <f t="shared" si="59"/>
        <v>11255146</v>
      </c>
      <c r="W8" s="13">
        <f t="shared" si="59"/>
        <v>12104158</v>
      </c>
      <c r="X8" s="13">
        <f t="shared" si="59"/>
        <v>12359183</v>
      </c>
      <c r="Y8" s="13">
        <f t="shared" si="59"/>
        <v>12155399</v>
      </c>
      <c r="Z8" s="13">
        <f t="shared" si="59"/>
        <v>12048281</v>
      </c>
      <c r="AA8" s="13">
        <f t="shared" si="59"/>
        <v>11220551</v>
      </c>
      <c r="AB8" s="13">
        <f t="shared" si="59"/>
        <v>10623710</v>
      </c>
      <c r="AC8" s="41">
        <f t="shared" si="6"/>
        <v>133200622</v>
      </c>
      <c r="AI8" s="79" t="s">
        <v>41</v>
      </c>
      <c r="AJ8" s="65">
        <f t="shared" si="20"/>
        <v>2012</v>
      </c>
      <c r="AK8" s="192">
        <v>3</v>
      </c>
      <c r="AL8" s="190">
        <f t="shared" ca="1" si="7"/>
        <v>0</v>
      </c>
      <c r="AM8" s="190">
        <f t="shared" ca="1" si="7"/>
        <v>2927246</v>
      </c>
      <c r="AN8" s="190">
        <f t="shared" ca="1" si="7"/>
        <v>479</v>
      </c>
      <c r="AO8" s="190">
        <f t="shared" ca="1" si="7"/>
        <v>0</v>
      </c>
      <c r="AP8" s="190">
        <f t="shared" ca="1" si="7"/>
        <v>1554893</v>
      </c>
      <c r="AQ8" s="190">
        <f t="shared" ca="1" si="7"/>
        <v>3010252</v>
      </c>
      <c r="AR8" s="190">
        <f t="shared" ca="1" si="7"/>
        <v>0</v>
      </c>
      <c r="AS8" s="190">
        <f t="shared" ca="1" si="7"/>
        <v>0</v>
      </c>
      <c r="AT8" s="190">
        <f t="shared" ca="1" si="7"/>
        <v>0</v>
      </c>
      <c r="AU8" s="190">
        <f t="shared" ca="1" si="7"/>
        <v>0</v>
      </c>
      <c r="AV8" s="190">
        <f t="shared" ca="1" si="8"/>
        <v>0</v>
      </c>
      <c r="AW8" s="190">
        <f t="shared" ca="1" si="8"/>
        <v>164254</v>
      </c>
      <c r="AX8" s="190">
        <f t="shared" ca="1" si="8"/>
        <v>0</v>
      </c>
      <c r="AY8" s="624">
        <f t="shared" ca="1" si="8"/>
        <v>0</v>
      </c>
      <c r="AZ8" s="190">
        <f t="shared" ca="1" si="8"/>
        <v>75870</v>
      </c>
      <c r="BA8" s="190">
        <f t="shared" ca="1" si="8"/>
        <v>322712</v>
      </c>
      <c r="BB8" s="190">
        <f t="shared" ca="1" si="8"/>
        <v>61855</v>
      </c>
      <c r="BC8" s="190">
        <f t="shared" ca="1" si="8"/>
        <v>774000</v>
      </c>
      <c r="BD8" s="190">
        <f t="shared" ca="1" si="8"/>
        <v>48262</v>
      </c>
      <c r="BE8" s="190">
        <f t="shared" ca="1" si="8"/>
        <v>-974</v>
      </c>
      <c r="BF8" s="190">
        <f t="shared" ca="1" si="9"/>
        <v>536218</v>
      </c>
      <c r="BG8" s="190">
        <f t="shared" ca="1" si="9"/>
        <v>1150800</v>
      </c>
      <c r="BH8" s="190">
        <f t="shared" ca="1" si="9"/>
        <v>198540</v>
      </c>
      <c r="BI8" s="190">
        <f t="shared" ca="1" si="9"/>
        <v>386143</v>
      </c>
      <c r="BJ8" s="190">
        <f t="shared" ca="1" si="9"/>
        <v>0</v>
      </c>
      <c r="BK8" s="190">
        <f t="shared" ca="1" si="9"/>
        <v>190737</v>
      </c>
      <c r="BL8" s="190">
        <f t="shared" ca="1" si="9"/>
        <v>0</v>
      </c>
      <c r="BM8" s="190">
        <f t="shared" ca="1" si="9"/>
        <v>0</v>
      </c>
      <c r="BN8" s="190">
        <f t="shared" ca="1" si="9"/>
        <v>0</v>
      </c>
      <c r="BO8" s="190">
        <f t="shared" ca="1" si="9"/>
        <v>0</v>
      </c>
      <c r="BP8" s="190">
        <f t="shared" ca="1" si="9"/>
        <v>0</v>
      </c>
      <c r="BQ8" s="190">
        <f t="shared" ca="1" si="10"/>
        <v>376724</v>
      </c>
      <c r="BR8" s="190">
        <f t="shared" ca="1" si="10"/>
        <v>3744163</v>
      </c>
      <c r="BS8" s="190">
        <f t="shared" ca="1" si="10"/>
        <v>7657124</v>
      </c>
      <c r="BT8" s="190">
        <f t="shared" ca="1" si="10"/>
        <v>11401287</v>
      </c>
      <c r="BU8" s="190">
        <f t="shared" ca="1" si="11"/>
        <v>10919422</v>
      </c>
      <c r="BV8" s="191" t="s">
        <v>60</v>
      </c>
      <c r="BW8" s="65">
        <f t="shared" ca="1" si="21"/>
        <v>11401287</v>
      </c>
      <c r="BX8" s="65">
        <f t="shared" ca="1" si="22"/>
        <v>0</v>
      </c>
      <c r="BZ8" s="130"/>
      <c r="CA8" s="79" t="s">
        <v>60</v>
      </c>
      <c r="CB8" s="196">
        <f t="shared" si="23"/>
        <v>2012</v>
      </c>
      <c r="CC8" s="194">
        <f t="shared" si="23"/>
        <v>3</v>
      </c>
      <c r="CD8" s="280">
        <f t="shared" ca="1" si="24"/>
        <v>0</v>
      </c>
      <c r="CE8" s="280">
        <f t="shared" ca="1" si="25"/>
        <v>2404845</v>
      </c>
      <c r="CF8" s="280">
        <f t="shared" ca="1" si="26"/>
        <v>481</v>
      </c>
      <c r="CG8" s="280">
        <f t="shared" ca="1" si="27"/>
        <v>0</v>
      </c>
      <c r="CH8" s="280">
        <f t="shared" ca="1" si="28"/>
        <v>1557066</v>
      </c>
      <c r="CI8" s="280">
        <f t="shared" ca="1" si="29"/>
        <v>3000000</v>
      </c>
      <c r="CJ8" s="280">
        <f t="shared" ca="1" si="30"/>
        <v>0</v>
      </c>
      <c r="CK8" s="280">
        <f t="shared" ca="1" si="31"/>
        <v>0</v>
      </c>
      <c r="CL8" s="280">
        <f t="shared" ca="1" si="32"/>
        <v>0</v>
      </c>
      <c r="CM8" s="280">
        <f t="shared" ca="1" si="33"/>
        <v>0</v>
      </c>
      <c r="CN8" s="280">
        <f t="shared" ca="1" si="34"/>
        <v>0</v>
      </c>
      <c r="CO8" s="280">
        <f t="shared" ca="1" si="35"/>
        <v>181542</v>
      </c>
      <c r="CP8" s="280">
        <f t="shared" ca="1" si="36"/>
        <v>0</v>
      </c>
      <c r="CQ8" s="613">
        <f t="shared" ca="1" si="37"/>
        <v>0</v>
      </c>
      <c r="CR8" s="280">
        <f t="shared" ca="1" si="38"/>
        <v>0</v>
      </c>
      <c r="CS8" s="280">
        <f t="shared" ca="1" si="39"/>
        <v>328669</v>
      </c>
      <c r="CT8" s="280">
        <f t="shared" ca="1" si="40"/>
        <v>56797</v>
      </c>
      <c r="CU8" s="280">
        <f t="shared" ca="1" si="41"/>
        <v>972000</v>
      </c>
      <c r="CV8" s="280">
        <f t="shared" ca="1" si="42"/>
        <v>33985</v>
      </c>
      <c r="CW8" s="365">
        <f t="shared" ca="1" si="43"/>
        <v>-64850</v>
      </c>
      <c r="CX8" s="280">
        <f t="shared" ca="1" si="44"/>
        <v>541360</v>
      </c>
      <c r="CY8" s="280">
        <f t="shared" ca="1" si="45"/>
        <v>1150800</v>
      </c>
      <c r="CZ8" s="280">
        <f t="shared" ca="1" si="46"/>
        <v>195000</v>
      </c>
      <c r="DA8" s="280">
        <f t="shared" ca="1" si="47"/>
        <v>389486</v>
      </c>
      <c r="DB8" s="280">
        <f t="shared" ca="1" si="48"/>
        <v>0</v>
      </c>
      <c r="DC8" s="280">
        <f t="shared" ca="1" si="49"/>
        <v>172241</v>
      </c>
      <c r="DD8" s="280">
        <f t="shared" ca="1" si="50"/>
        <v>0</v>
      </c>
      <c r="DE8" s="280">
        <f t="shared" ca="1" si="51"/>
        <v>0</v>
      </c>
      <c r="DF8" s="280">
        <f t="shared" ca="1" si="52"/>
        <v>0</v>
      </c>
      <c r="DG8" s="280">
        <f t="shared" ca="1" si="53"/>
        <v>0</v>
      </c>
      <c r="DH8" s="210">
        <f t="shared" ca="1" si="54"/>
        <v>756727</v>
      </c>
      <c r="DI8" s="210">
        <f t="shared" ca="1" si="16"/>
        <v>4269192</v>
      </c>
      <c r="DJ8" s="210">
        <f t="shared" ca="1" si="55"/>
        <v>7143934</v>
      </c>
      <c r="DK8" s="461">
        <f t="shared" ca="1" si="56"/>
        <v>11413126</v>
      </c>
      <c r="DL8" s="463">
        <f t="shared" ca="1" si="17"/>
        <v>10919422</v>
      </c>
      <c r="DM8" s="464">
        <f t="shared" ca="1" si="18"/>
        <v>-493704</v>
      </c>
      <c r="DN8" s="207">
        <f ca="1">DM8/DK8</f>
        <v>-4.3257561512945707E-2</v>
      </c>
      <c r="DO8" s="97"/>
      <c r="DP8" s="463"/>
      <c r="DQ8" s="37"/>
    </row>
    <row r="9" spans="1:121">
      <c r="A9" s="1">
        <f t="shared" si="57"/>
        <v>2013</v>
      </c>
      <c r="B9" s="22">
        <f t="shared" si="58"/>
        <v>10138638</v>
      </c>
      <c r="C9" s="22">
        <f t="shared" si="58"/>
        <v>9911672</v>
      </c>
      <c r="D9" s="22">
        <f t="shared" si="58"/>
        <v>10510384</v>
      </c>
      <c r="E9" s="22">
        <f t="shared" si="58"/>
        <v>10114896</v>
      </c>
      <c r="F9" s="22">
        <f t="shared" si="58"/>
        <v>10615629</v>
      </c>
      <c r="G9" s="22">
        <f t="shared" si="58"/>
        <v>10716810</v>
      </c>
      <c r="H9" s="22">
        <f t="shared" si="58"/>
        <v>10699225</v>
      </c>
      <c r="I9" s="22">
        <f t="shared" si="58"/>
        <v>10697978</v>
      </c>
      <c r="J9" s="22">
        <f t="shared" si="58"/>
        <v>10508405</v>
      </c>
      <c r="K9" s="22">
        <f t="shared" si="58"/>
        <v>10251584</v>
      </c>
      <c r="L9" s="22">
        <f t="shared" si="58"/>
        <v>9911288</v>
      </c>
      <c r="M9" s="22">
        <f t="shared" si="58"/>
        <v>10144066</v>
      </c>
      <c r="N9" s="41">
        <f t="shared" si="5"/>
        <v>124220575</v>
      </c>
      <c r="O9" s="2"/>
      <c r="P9" s="72">
        <f t="shared" si="19"/>
        <v>2013</v>
      </c>
      <c r="Q9" s="13">
        <f>ROUND(Q49+Q89,0)</f>
        <v>10469597</v>
      </c>
      <c r="R9" s="13">
        <f t="shared" si="59"/>
        <v>10228285</v>
      </c>
      <c r="S9" s="13">
        <f t="shared" si="59"/>
        <v>9931388</v>
      </c>
      <c r="T9" s="13">
        <f t="shared" si="59"/>
        <v>10513241</v>
      </c>
      <c r="U9" s="13">
        <f t="shared" si="59"/>
        <v>10100142</v>
      </c>
      <c r="V9" s="13">
        <f t="shared" si="59"/>
        <v>10605572</v>
      </c>
      <c r="W9" s="13">
        <f t="shared" si="59"/>
        <v>10712769</v>
      </c>
      <c r="X9" s="13">
        <f t="shared" si="59"/>
        <v>10693896</v>
      </c>
      <c r="Y9" s="13">
        <f t="shared" si="59"/>
        <v>10700634</v>
      </c>
      <c r="Z9" s="13">
        <f t="shared" si="59"/>
        <v>10523212</v>
      </c>
      <c r="AA9" s="13">
        <f t="shared" si="59"/>
        <v>10247840</v>
      </c>
      <c r="AB9" s="13">
        <f t="shared" si="59"/>
        <v>9928296</v>
      </c>
      <c r="AC9" s="41">
        <f t="shared" si="6"/>
        <v>124654872</v>
      </c>
      <c r="AI9" s="79" t="s">
        <v>42</v>
      </c>
      <c r="AJ9" s="65">
        <f t="shared" si="20"/>
        <v>2012</v>
      </c>
      <c r="AK9" s="192">
        <v>4</v>
      </c>
      <c r="AL9" s="190">
        <f t="shared" ca="1" si="7"/>
        <v>0</v>
      </c>
      <c r="AM9" s="190">
        <f t="shared" ca="1" si="7"/>
        <v>2404845</v>
      </c>
      <c r="AN9" s="190">
        <f t="shared" ca="1" si="7"/>
        <v>483</v>
      </c>
      <c r="AO9" s="190">
        <f t="shared" ca="1" si="7"/>
        <v>0</v>
      </c>
      <c r="AP9" s="190">
        <f t="shared" ca="1" si="7"/>
        <v>1557066</v>
      </c>
      <c r="AQ9" s="190">
        <f t="shared" ca="1" si="7"/>
        <v>3000000</v>
      </c>
      <c r="AR9" s="190">
        <f t="shared" ca="1" si="7"/>
        <v>0</v>
      </c>
      <c r="AS9" s="190">
        <f t="shared" ca="1" si="7"/>
        <v>0</v>
      </c>
      <c r="AT9" s="190">
        <f t="shared" ca="1" si="7"/>
        <v>0</v>
      </c>
      <c r="AU9" s="190">
        <f t="shared" ca="1" si="7"/>
        <v>0</v>
      </c>
      <c r="AV9" s="190">
        <f t="shared" ca="1" si="8"/>
        <v>0</v>
      </c>
      <c r="AW9" s="190">
        <f t="shared" ca="1" si="8"/>
        <v>183552</v>
      </c>
      <c r="AX9" s="190">
        <f t="shared" ca="1" si="8"/>
        <v>0</v>
      </c>
      <c r="AY9" s="624">
        <f t="shared" ca="1" si="8"/>
        <v>0</v>
      </c>
      <c r="AZ9" s="190">
        <f t="shared" ca="1" si="8"/>
        <v>42076</v>
      </c>
      <c r="BA9" s="190">
        <f t="shared" ca="1" si="8"/>
        <v>328669</v>
      </c>
      <c r="BB9" s="190">
        <f t="shared" ca="1" si="8"/>
        <v>56797</v>
      </c>
      <c r="BC9" s="190">
        <f t="shared" ca="1" si="8"/>
        <v>972000</v>
      </c>
      <c r="BD9" s="190">
        <f t="shared" ca="1" si="8"/>
        <v>47862</v>
      </c>
      <c r="BE9" s="190">
        <f t="shared" ca="1" si="8"/>
        <v>-64850</v>
      </c>
      <c r="BF9" s="190">
        <f t="shared" ca="1" si="9"/>
        <v>541360</v>
      </c>
      <c r="BG9" s="190">
        <f t="shared" ca="1" si="9"/>
        <v>1150800</v>
      </c>
      <c r="BH9" s="190">
        <f t="shared" ca="1" si="9"/>
        <v>195000</v>
      </c>
      <c r="BI9" s="190">
        <f t="shared" ca="1" si="9"/>
        <v>389486</v>
      </c>
      <c r="BJ9" s="190">
        <f t="shared" ca="1" si="9"/>
        <v>0</v>
      </c>
      <c r="BK9" s="190">
        <f t="shared" ca="1" si="9"/>
        <v>172241</v>
      </c>
      <c r="BL9" s="190">
        <f t="shared" ca="1" si="9"/>
        <v>0</v>
      </c>
      <c r="BM9" s="190">
        <f t="shared" ca="1" si="9"/>
        <v>0</v>
      </c>
      <c r="BN9" s="190">
        <f t="shared" ca="1" si="9"/>
        <v>0</v>
      </c>
      <c r="BO9" s="190">
        <f t="shared" ca="1" si="9"/>
        <v>0</v>
      </c>
      <c r="BP9" s="190">
        <f t="shared" ca="1" si="9"/>
        <v>0</v>
      </c>
      <c r="BQ9" s="190">
        <f t="shared" ca="1" si="10"/>
        <v>318976</v>
      </c>
      <c r="BR9" s="190">
        <f t="shared" ca="1" si="10"/>
        <v>3831441</v>
      </c>
      <c r="BS9" s="190">
        <f t="shared" ca="1" si="10"/>
        <v>7145946</v>
      </c>
      <c r="BT9" s="190">
        <f t="shared" ca="1" si="10"/>
        <v>10977387</v>
      </c>
      <c r="BU9" s="190">
        <f t="shared" ca="1" si="11"/>
        <v>10696105</v>
      </c>
      <c r="BV9" s="191" t="s">
        <v>61</v>
      </c>
      <c r="BW9" s="65">
        <f t="shared" ca="1" si="21"/>
        <v>10977387</v>
      </c>
      <c r="BX9" s="65">
        <f t="shared" ca="1" si="22"/>
        <v>0</v>
      </c>
      <c r="BZ9" s="130"/>
      <c r="CA9" s="79" t="s">
        <v>61</v>
      </c>
      <c r="CB9" s="196">
        <f t="shared" si="23"/>
        <v>2012</v>
      </c>
      <c r="CC9" s="194">
        <f t="shared" si="23"/>
        <v>4</v>
      </c>
      <c r="CD9" s="280">
        <f t="shared" ca="1" si="24"/>
        <v>0</v>
      </c>
      <c r="CE9" s="280">
        <f t="shared" ca="1" si="25"/>
        <v>2179716</v>
      </c>
      <c r="CF9" s="280">
        <f t="shared" ca="1" si="26"/>
        <v>476</v>
      </c>
      <c r="CG9" s="280">
        <f t="shared" ca="1" si="27"/>
        <v>0</v>
      </c>
      <c r="CH9" s="280">
        <f t="shared" ca="1" si="28"/>
        <v>1532892</v>
      </c>
      <c r="CI9" s="280">
        <f t="shared" ca="1" si="29"/>
        <v>3000000</v>
      </c>
      <c r="CJ9" s="280">
        <f t="shared" ca="1" si="30"/>
        <v>0</v>
      </c>
      <c r="CK9" s="280">
        <f t="shared" ca="1" si="31"/>
        <v>0</v>
      </c>
      <c r="CL9" s="280">
        <f t="shared" ca="1" si="32"/>
        <v>0</v>
      </c>
      <c r="CM9" s="280">
        <f t="shared" ca="1" si="33"/>
        <v>0</v>
      </c>
      <c r="CN9" s="280">
        <f t="shared" ca="1" si="34"/>
        <v>0</v>
      </c>
      <c r="CO9" s="280">
        <f t="shared" ca="1" si="35"/>
        <v>132935</v>
      </c>
      <c r="CP9" s="280">
        <f t="shared" ca="1" si="36"/>
        <v>0</v>
      </c>
      <c r="CQ9" s="613">
        <f t="shared" ca="1" si="37"/>
        <v>0</v>
      </c>
      <c r="CR9" s="280">
        <f t="shared" ca="1" si="38"/>
        <v>0</v>
      </c>
      <c r="CS9" s="280">
        <f t="shared" ca="1" si="39"/>
        <v>328784</v>
      </c>
      <c r="CT9" s="280">
        <f t="shared" ca="1" si="40"/>
        <v>57718</v>
      </c>
      <c r="CU9" s="280">
        <f t="shared" ca="1" si="41"/>
        <v>1044000</v>
      </c>
      <c r="CV9" s="280">
        <f t="shared" ca="1" si="42"/>
        <v>33425</v>
      </c>
      <c r="CW9" s="365">
        <f t="shared" ca="1" si="43"/>
        <v>-73094</v>
      </c>
      <c r="CX9" s="280">
        <f t="shared" ca="1" si="44"/>
        <v>528828</v>
      </c>
      <c r="CY9" s="280">
        <f t="shared" ca="1" si="45"/>
        <v>1151780</v>
      </c>
      <c r="CZ9" s="280">
        <f t="shared" ca="1" si="46"/>
        <v>200736</v>
      </c>
      <c r="DA9" s="280">
        <f t="shared" ca="1" si="47"/>
        <v>388918</v>
      </c>
      <c r="DB9" s="280">
        <f t="shared" ca="1" si="48"/>
        <v>0</v>
      </c>
      <c r="DC9" s="280">
        <f t="shared" ca="1" si="49"/>
        <v>188991</v>
      </c>
      <c r="DD9" s="280">
        <f t="shared" ca="1" si="50"/>
        <v>0</v>
      </c>
      <c r="DE9" s="280">
        <f t="shared" ca="1" si="51"/>
        <v>0</v>
      </c>
      <c r="DF9" s="280">
        <f t="shared" ca="1" si="52"/>
        <v>0</v>
      </c>
      <c r="DG9" s="280">
        <f t="shared" ca="1" si="53"/>
        <v>0</v>
      </c>
      <c r="DH9" s="210">
        <f t="shared" ca="1" si="54"/>
        <v>778645</v>
      </c>
      <c r="DI9" s="210">
        <f t="shared" ca="1" si="16"/>
        <v>4348597</v>
      </c>
      <c r="DJ9" s="210">
        <f t="shared" ca="1" si="55"/>
        <v>6846019</v>
      </c>
      <c r="DK9" s="461">
        <f t="shared" ca="1" si="56"/>
        <v>11194616</v>
      </c>
      <c r="DL9" s="463">
        <f t="shared" ca="1" si="17"/>
        <v>10696105</v>
      </c>
      <c r="DM9" s="464">
        <f t="shared" ca="1" si="18"/>
        <v>-498511</v>
      </c>
      <c r="DN9" s="207">
        <f ca="1">DM9/DK9</f>
        <v>-4.4531317554795981E-2</v>
      </c>
      <c r="DO9" s="97"/>
      <c r="DP9" s="463"/>
      <c r="DQ9" s="37"/>
    </row>
    <row r="10" spans="1:121">
      <c r="A10" s="1">
        <f t="shared" si="57"/>
        <v>2014</v>
      </c>
      <c r="B10" s="22">
        <f t="shared" si="58"/>
        <v>12300161</v>
      </c>
      <c r="C10" s="22">
        <f t="shared" si="58"/>
        <v>11902604</v>
      </c>
      <c r="D10" s="22">
        <f t="shared" si="58"/>
        <v>12753789</v>
      </c>
      <c r="E10" s="22">
        <f t="shared" si="58"/>
        <v>11747029</v>
      </c>
      <c r="F10" s="22">
        <f t="shared" si="58"/>
        <v>12306015</v>
      </c>
      <c r="G10" s="22">
        <f t="shared" si="58"/>
        <v>12389735</v>
      </c>
      <c r="H10" s="22">
        <f t="shared" si="58"/>
        <v>12421826</v>
      </c>
      <c r="I10" s="22">
        <f t="shared" si="58"/>
        <v>12381971</v>
      </c>
      <c r="J10" s="22">
        <f t="shared" si="58"/>
        <v>12146819</v>
      </c>
      <c r="K10" s="22">
        <f t="shared" si="58"/>
        <v>11882324</v>
      </c>
      <c r="L10" s="22">
        <f t="shared" si="58"/>
        <v>11388722</v>
      </c>
      <c r="M10" s="22">
        <f t="shared" si="58"/>
        <v>15860009</v>
      </c>
      <c r="N10" s="41">
        <f t="shared" si="5"/>
        <v>149481004</v>
      </c>
      <c r="O10" s="2"/>
      <c r="P10" s="72">
        <f t="shared" si="19"/>
        <v>2014</v>
      </c>
      <c r="Q10" s="13">
        <f t="shared" si="59"/>
        <v>10122568</v>
      </c>
      <c r="R10" s="13">
        <f t="shared" si="59"/>
        <v>12300136</v>
      </c>
      <c r="S10" s="13">
        <f t="shared" si="59"/>
        <v>11923609</v>
      </c>
      <c r="T10" s="13">
        <f t="shared" si="59"/>
        <v>12755344</v>
      </c>
      <c r="U10" s="13">
        <f t="shared" si="59"/>
        <v>11733125</v>
      </c>
      <c r="V10" s="13">
        <f t="shared" si="59"/>
        <v>12295645</v>
      </c>
      <c r="W10" s="13">
        <f t="shared" si="59"/>
        <v>12385688</v>
      </c>
      <c r="X10" s="13">
        <f t="shared" si="59"/>
        <v>12415348</v>
      </c>
      <c r="Y10" s="13">
        <f t="shared" si="59"/>
        <v>12384711</v>
      </c>
      <c r="Z10" s="13">
        <f t="shared" si="59"/>
        <v>12161930</v>
      </c>
      <c r="AA10" s="13">
        <f t="shared" si="59"/>
        <v>11879880</v>
      </c>
      <c r="AB10" s="13">
        <f t="shared" si="59"/>
        <v>11406593</v>
      </c>
      <c r="AC10" s="41">
        <f t="shared" si="6"/>
        <v>143764577</v>
      </c>
      <c r="AI10" s="79" t="s">
        <v>43</v>
      </c>
      <c r="AJ10" s="65">
        <f t="shared" si="20"/>
        <v>2012</v>
      </c>
      <c r="AK10" s="192">
        <v>5</v>
      </c>
      <c r="AL10" s="190">
        <f t="shared" ca="1" si="7"/>
        <v>0</v>
      </c>
      <c r="AM10" s="190">
        <f t="shared" ca="1" si="7"/>
        <v>2179716</v>
      </c>
      <c r="AN10" s="190">
        <f t="shared" ca="1" si="7"/>
        <v>481</v>
      </c>
      <c r="AO10" s="190">
        <f t="shared" ca="1" si="7"/>
        <v>0</v>
      </c>
      <c r="AP10" s="190">
        <f t="shared" ca="1" si="7"/>
        <v>1532892</v>
      </c>
      <c r="AQ10" s="190">
        <f t="shared" ca="1" si="7"/>
        <v>3000000</v>
      </c>
      <c r="AR10" s="190">
        <f t="shared" ca="1" si="7"/>
        <v>0</v>
      </c>
      <c r="AS10" s="190">
        <f t="shared" ca="1" si="7"/>
        <v>0</v>
      </c>
      <c r="AT10" s="190">
        <f t="shared" ca="1" si="7"/>
        <v>0</v>
      </c>
      <c r="AU10" s="190">
        <f t="shared" ca="1" si="7"/>
        <v>0</v>
      </c>
      <c r="AV10" s="190">
        <f t="shared" ca="1" si="8"/>
        <v>0</v>
      </c>
      <c r="AW10" s="190">
        <f t="shared" ca="1" si="8"/>
        <v>181542</v>
      </c>
      <c r="AX10" s="190">
        <f t="shared" ca="1" si="8"/>
        <v>0</v>
      </c>
      <c r="AY10" s="624">
        <f t="shared" ca="1" si="8"/>
        <v>0</v>
      </c>
      <c r="AZ10" s="190">
        <f t="shared" ca="1" si="8"/>
        <v>0</v>
      </c>
      <c r="BA10" s="190">
        <f t="shared" ca="1" si="8"/>
        <v>328784</v>
      </c>
      <c r="BB10" s="190">
        <f t="shared" ca="1" si="8"/>
        <v>57718</v>
      </c>
      <c r="BC10" s="190">
        <f t="shared" ca="1" si="8"/>
        <v>1044000</v>
      </c>
      <c r="BD10" s="190">
        <f t="shared" ca="1" si="8"/>
        <v>33985</v>
      </c>
      <c r="BE10" s="190">
        <f t="shared" ca="1" si="8"/>
        <v>-73094</v>
      </c>
      <c r="BF10" s="190">
        <f t="shared" ca="1" si="9"/>
        <v>528828</v>
      </c>
      <c r="BG10" s="190">
        <f t="shared" ca="1" si="9"/>
        <v>1151780</v>
      </c>
      <c r="BH10" s="190">
        <f t="shared" ca="1" si="9"/>
        <v>200736</v>
      </c>
      <c r="BI10" s="190">
        <f t="shared" ca="1" si="9"/>
        <v>388918</v>
      </c>
      <c r="BJ10" s="190">
        <f t="shared" ca="1" si="9"/>
        <v>0</v>
      </c>
      <c r="BK10" s="190">
        <f t="shared" ca="1" si="9"/>
        <v>188991</v>
      </c>
      <c r="BL10" s="190">
        <f t="shared" ca="1" si="9"/>
        <v>0</v>
      </c>
      <c r="BM10" s="190">
        <f t="shared" ca="1" si="9"/>
        <v>0</v>
      </c>
      <c r="BN10" s="190">
        <f t="shared" ca="1" si="9"/>
        <v>0</v>
      </c>
      <c r="BO10" s="190">
        <f t="shared" ca="1" si="9"/>
        <v>0</v>
      </c>
      <c r="BP10" s="190">
        <f t="shared" ca="1" si="9"/>
        <v>0</v>
      </c>
      <c r="BQ10" s="190">
        <f t="shared" ca="1" si="10"/>
        <v>280694</v>
      </c>
      <c r="BR10" s="190">
        <f t="shared" ca="1" si="10"/>
        <v>3850646</v>
      </c>
      <c r="BS10" s="190">
        <f t="shared" ca="1" si="10"/>
        <v>6894631</v>
      </c>
      <c r="BT10" s="190">
        <f t="shared" ca="1" si="10"/>
        <v>10745277</v>
      </c>
      <c r="BU10" s="190">
        <f t="shared" ca="1" si="11"/>
        <v>11308404</v>
      </c>
      <c r="BV10" s="191" t="s">
        <v>62</v>
      </c>
      <c r="BW10" s="65">
        <f t="shared" ca="1" si="21"/>
        <v>10745277</v>
      </c>
      <c r="BX10" s="65">
        <f t="shared" ca="1" si="22"/>
        <v>0</v>
      </c>
      <c r="BZ10" s="130"/>
      <c r="CA10" s="79" t="s">
        <v>62</v>
      </c>
      <c r="CB10" s="196">
        <f t="shared" si="23"/>
        <v>2012</v>
      </c>
      <c r="CC10" s="194">
        <f t="shared" si="23"/>
        <v>5</v>
      </c>
      <c r="CD10" s="280">
        <f t="shared" ca="1" si="24"/>
        <v>0</v>
      </c>
      <c r="CE10" s="280">
        <f t="shared" ca="1" si="25"/>
        <v>2588510</v>
      </c>
      <c r="CF10" s="280">
        <f t="shared" ca="1" si="26"/>
        <v>472</v>
      </c>
      <c r="CG10" s="280">
        <f t="shared" ca="1" si="27"/>
        <v>0</v>
      </c>
      <c r="CH10" s="280">
        <f t="shared" ca="1" si="28"/>
        <v>1518449</v>
      </c>
      <c r="CI10" s="280">
        <f t="shared" ca="1" si="29"/>
        <v>3021160</v>
      </c>
      <c r="CJ10" s="280">
        <f t="shared" ca="1" si="30"/>
        <v>0</v>
      </c>
      <c r="CK10" s="280">
        <f t="shared" ca="1" si="31"/>
        <v>0</v>
      </c>
      <c r="CL10" s="280">
        <f t="shared" ca="1" si="32"/>
        <v>0</v>
      </c>
      <c r="CM10" s="280">
        <f t="shared" ca="1" si="33"/>
        <v>0</v>
      </c>
      <c r="CN10" s="280">
        <f t="shared" ca="1" si="34"/>
        <v>0</v>
      </c>
      <c r="CO10" s="280">
        <f t="shared" ca="1" si="35"/>
        <v>138648</v>
      </c>
      <c r="CP10" s="280">
        <f t="shared" ca="1" si="36"/>
        <v>0</v>
      </c>
      <c r="CQ10" s="613">
        <f t="shared" ca="1" si="37"/>
        <v>0</v>
      </c>
      <c r="CR10" s="280">
        <f t="shared" ca="1" si="38"/>
        <v>30030</v>
      </c>
      <c r="CS10" s="280">
        <f t="shared" ca="1" si="39"/>
        <v>333568</v>
      </c>
      <c r="CT10" s="280">
        <f t="shared" ca="1" si="40"/>
        <v>73909</v>
      </c>
      <c r="CU10" s="280">
        <f t="shared" ca="1" si="41"/>
        <v>1116000</v>
      </c>
      <c r="CV10" s="280">
        <f t="shared" ca="1" si="42"/>
        <v>50944</v>
      </c>
      <c r="CW10" s="365">
        <f t="shared" ca="1" si="43"/>
        <v>-56854</v>
      </c>
      <c r="CX10" s="280">
        <f t="shared" ca="1" si="44"/>
        <v>534008</v>
      </c>
      <c r="CY10" s="280">
        <f t="shared" ca="1" si="45"/>
        <v>1153356</v>
      </c>
      <c r="CZ10" s="280">
        <f t="shared" ca="1" si="46"/>
        <v>203034</v>
      </c>
      <c r="DA10" s="280">
        <f t="shared" ca="1" si="47"/>
        <v>392291</v>
      </c>
      <c r="DB10" s="280">
        <f t="shared" ca="1" si="48"/>
        <v>0</v>
      </c>
      <c r="DC10" s="280">
        <f t="shared" ca="1" si="49"/>
        <v>210879</v>
      </c>
      <c r="DD10" s="280">
        <f t="shared" ca="1" si="50"/>
        <v>0</v>
      </c>
      <c r="DE10" s="280">
        <f t="shared" ca="1" si="51"/>
        <v>0</v>
      </c>
      <c r="DF10" s="280">
        <f t="shared" ca="1" si="52"/>
        <v>0</v>
      </c>
      <c r="DG10" s="280">
        <f t="shared" ca="1" si="53"/>
        <v>0</v>
      </c>
      <c r="DH10" s="210">
        <f t="shared" ca="1" si="54"/>
        <v>806204</v>
      </c>
      <c r="DI10" s="210">
        <f t="shared" ca="1" si="16"/>
        <v>4481607</v>
      </c>
      <c r="DJ10" s="210">
        <f t="shared" ca="1" si="55"/>
        <v>7267239</v>
      </c>
      <c r="DK10" s="461">
        <f t="shared" ca="1" si="56"/>
        <v>11748846</v>
      </c>
      <c r="DL10" s="463">
        <f t="shared" ca="1" si="17"/>
        <v>11308404</v>
      </c>
      <c r="DM10" s="464">
        <f t="shared" ca="1" si="18"/>
        <v>-440442</v>
      </c>
      <c r="DN10" s="207">
        <f t="shared" ref="DN10:DN73" ca="1" si="60">DM10/DK10</f>
        <v>-3.7488107342627523E-2</v>
      </c>
      <c r="DO10" s="97"/>
      <c r="DP10" s="463"/>
      <c r="DQ10" s="37"/>
    </row>
    <row r="11" spans="1:121">
      <c r="A11" s="1">
        <f t="shared" si="57"/>
        <v>2015</v>
      </c>
      <c r="B11" s="22">
        <f t="shared" si="58"/>
        <v>16602464</v>
      </c>
      <c r="C11" s="22">
        <f t="shared" si="58"/>
        <v>16148959</v>
      </c>
      <c r="D11" s="22">
        <f t="shared" si="58"/>
        <v>17101243</v>
      </c>
      <c r="E11" s="22">
        <f t="shared" si="58"/>
        <v>12524957</v>
      </c>
      <c r="F11" s="22">
        <f t="shared" si="58"/>
        <v>13155315</v>
      </c>
      <c r="G11" s="22">
        <f t="shared" si="58"/>
        <v>13334044</v>
      </c>
      <c r="H11" s="22">
        <f t="shared" si="58"/>
        <v>13420472</v>
      </c>
      <c r="I11" s="22">
        <f t="shared" si="58"/>
        <v>13415306</v>
      </c>
      <c r="J11" s="22">
        <f t="shared" si="58"/>
        <v>13068904</v>
      </c>
      <c r="K11" s="22">
        <f t="shared" si="58"/>
        <v>12733248</v>
      </c>
      <c r="L11" s="22">
        <f t="shared" si="58"/>
        <v>12148026</v>
      </c>
      <c r="M11" s="22">
        <f t="shared" si="58"/>
        <v>16639172</v>
      </c>
      <c r="N11" s="41">
        <f t="shared" si="5"/>
        <v>170292110</v>
      </c>
      <c r="O11" s="2"/>
      <c r="P11" s="72">
        <f t="shared" si="19"/>
        <v>2015</v>
      </c>
      <c r="Q11" s="13">
        <f t="shared" si="59"/>
        <v>15837347</v>
      </c>
      <c r="R11" s="13">
        <f t="shared" si="59"/>
        <v>16603660</v>
      </c>
      <c r="S11" s="13">
        <f t="shared" si="59"/>
        <v>16170068</v>
      </c>
      <c r="T11" s="13">
        <f t="shared" si="59"/>
        <v>17103666</v>
      </c>
      <c r="U11" s="13">
        <f t="shared" si="59"/>
        <v>12511012</v>
      </c>
      <c r="V11" s="13">
        <f t="shared" si="59"/>
        <v>13143896</v>
      </c>
      <c r="W11" s="13">
        <f t="shared" si="59"/>
        <v>13329021</v>
      </c>
      <c r="X11" s="13">
        <f t="shared" si="59"/>
        <v>13414901</v>
      </c>
      <c r="Y11" s="13">
        <f t="shared" si="59"/>
        <v>13418082</v>
      </c>
      <c r="Z11" s="13">
        <f t="shared" si="59"/>
        <v>13082156</v>
      </c>
      <c r="AA11" s="13">
        <f t="shared" si="59"/>
        <v>12732851</v>
      </c>
      <c r="AB11" s="13">
        <f t="shared" si="59"/>
        <v>12165876</v>
      </c>
      <c r="AC11" s="41">
        <f t="shared" si="6"/>
        <v>169512536</v>
      </c>
      <c r="AE11" s="99"/>
      <c r="AI11" s="79" t="s">
        <v>44</v>
      </c>
      <c r="AJ11" s="65">
        <f t="shared" si="20"/>
        <v>2012</v>
      </c>
      <c r="AK11" s="192">
        <v>6</v>
      </c>
      <c r="AL11" s="190">
        <f t="shared" ca="1" si="7"/>
        <v>0</v>
      </c>
      <c r="AM11" s="190">
        <f t="shared" ca="1" si="7"/>
        <v>2588510</v>
      </c>
      <c r="AN11" s="190">
        <f t="shared" ca="1" si="7"/>
        <v>476</v>
      </c>
      <c r="AO11" s="190">
        <f t="shared" ca="1" si="7"/>
        <v>0</v>
      </c>
      <c r="AP11" s="190">
        <f t="shared" ca="1" si="7"/>
        <v>1518449</v>
      </c>
      <c r="AQ11" s="190">
        <f t="shared" ca="1" si="7"/>
        <v>3021160</v>
      </c>
      <c r="AR11" s="190">
        <f t="shared" ca="1" si="7"/>
        <v>0</v>
      </c>
      <c r="AS11" s="190">
        <f t="shared" ca="1" si="7"/>
        <v>0</v>
      </c>
      <c r="AT11" s="190">
        <f t="shared" ca="1" si="7"/>
        <v>0</v>
      </c>
      <c r="AU11" s="190">
        <f t="shared" ca="1" si="7"/>
        <v>0</v>
      </c>
      <c r="AV11" s="190">
        <f t="shared" ca="1" si="8"/>
        <v>0</v>
      </c>
      <c r="AW11" s="190">
        <f t="shared" ca="1" si="8"/>
        <v>132935</v>
      </c>
      <c r="AX11" s="190">
        <f t="shared" ca="1" si="8"/>
        <v>0</v>
      </c>
      <c r="AY11" s="624">
        <f t="shared" ca="1" si="8"/>
        <v>0</v>
      </c>
      <c r="AZ11" s="190">
        <f t="shared" ca="1" si="8"/>
        <v>0</v>
      </c>
      <c r="BA11" s="190">
        <f t="shared" ca="1" si="8"/>
        <v>333568</v>
      </c>
      <c r="BB11" s="190">
        <f t="shared" ca="1" si="8"/>
        <v>73909</v>
      </c>
      <c r="BC11" s="190">
        <f t="shared" ca="1" si="8"/>
        <v>1116000</v>
      </c>
      <c r="BD11" s="190">
        <f t="shared" ca="1" si="8"/>
        <v>33425</v>
      </c>
      <c r="BE11" s="190">
        <f t="shared" ca="1" si="8"/>
        <v>-56854</v>
      </c>
      <c r="BF11" s="190">
        <f t="shared" ca="1" si="9"/>
        <v>534008</v>
      </c>
      <c r="BG11" s="190">
        <f t="shared" ca="1" si="9"/>
        <v>1153356</v>
      </c>
      <c r="BH11" s="190">
        <f t="shared" ca="1" si="9"/>
        <v>203034</v>
      </c>
      <c r="BI11" s="190">
        <f t="shared" ca="1" si="9"/>
        <v>392291</v>
      </c>
      <c r="BJ11" s="190">
        <f t="shared" ca="1" si="9"/>
        <v>0</v>
      </c>
      <c r="BK11" s="190">
        <f t="shared" ca="1" si="9"/>
        <v>210879</v>
      </c>
      <c r="BL11" s="190">
        <f t="shared" ca="1" si="9"/>
        <v>0</v>
      </c>
      <c r="BM11" s="190">
        <f t="shared" ca="1" si="9"/>
        <v>0</v>
      </c>
      <c r="BN11" s="190">
        <f t="shared" ca="1" si="9"/>
        <v>0</v>
      </c>
      <c r="BO11" s="190">
        <f t="shared" ca="1" si="9"/>
        <v>0</v>
      </c>
      <c r="BP11" s="190">
        <f t="shared" ca="1" si="9"/>
        <v>0</v>
      </c>
      <c r="BQ11" s="190">
        <f t="shared" ca="1" si="10"/>
        <v>318213</v>
      </c>
      <c r="BR11" s="190">
        <f t="shared" ca="1" si="10"/>
        <v>3993616</v>
      </c>
      <c r="BS11" s="190">
        <f t="shared" ca="1" si="10"/>
        <v>7261530</v>
      </c>
      <c r="BT11" s="190">
        <f t="shared" ca="1" si="10"/>
        <v>11255146</v>
      </c>
      <c r="BU11" s="190">
        <f t="shared" ca="1" si="11"/>
        <v>12104688</v>
      </c>
      <c r="BV11" s="191" t="s">
        <v>63</v>
      </c>
      <c r="BW11" s="65">
        <f t="shared" ca="1" si="21"/>
        <v>11255146</v>
      </c>
      <c r="BX11" s="65">
        <f t="shared" ca="1" si="22"/>
        <v>0</v>
      </c>
      <c r="BZ11" s="130"/>
      <c r="CA11" s="79" t="s">
        <v>63</v>
      </c>
      <c r="CB11" s="196">
        <f t="shared" si="23"/>
        <v>2012</v>
      </c>
      <c r="CC11" s="194">
        <f t="shared" si="23"/>
        <v>6</v>
      </c>
      <c r="CD11" s="280">
        <f t="shared" ca="1" si="24"/>
        <v>0</v>
      </c>
      <c r="CE11" s="280">
        <f t="shared" ca="1" si="25"/>
        <v>3217671</v>
      </c>
      <c r="CF11" s="280">
        <f t="shared" ca="1" si="26"/>
        <v>472</v>
      </c>
      <c r="CG11" s="280">
        <f t="shared" ca="1" si="27"/>
        <v>0</v>
      </c>
      <c r="CH11" s="280">
        <f t="shared" ca="1" si="28"/>
        <v>1564716</v>
      </c>
      <c r="CI11" s="280">
        <f t="shared" ca="1" si="29"/>
        <v>3046072</v>
      </c>
      <c r="CJ11" s="280">
        <f t="shared" ca="1" si="30"/>
        <v>0</v>
      </c>
      <c r="CK11" s="280">
        <f t="shared" ca="1" si="31"/>
        <v>0</v>
      </c>
      <c r="CL11" s="280">
        <f t="shared" ca="1" si="32"/>
        <v>0</v>
      </c>
      <c r="CM11" s="280">
        <f t="shared" ca="1" si="33"/>
        <v>0</v>
      </c>
      <c r="CN11" s="280">
        <f t="shared" ca="1" si="34"/>
        <v>0</v>
      </c>
      <c r="CO11" s="280">
        <f t="shared" ca="1" si="35"/>
        <v>130690</v>
      </c>
      <c r="CP11" s="280">
        <f t="shared" ca="1" si="36"/>
        <v>0</v>
      </c>
      <c r="CQ11" s="613">
        <f t="shared" ca="1" si="37"/>
        <v>0</v>
      </c>
      <c r="CR11" s="280">
        <f t="shared" ca="1" si="38"/>
        <v>35842</v>
      </c>
      <c r="CS11" s="280">
        <f t="shared" ca="1" si="39"/>
        <v>340261</v>
      </c>
      <c r="CT11" s="280">
        <f t="shared" ca="1" si="40"/>
        <v>82068</v>
      </c>
      <c r="CU11" s="280">
        <f t="shared" ca="1" si="41"/>
        <v>1260000</v>
      </c>
      <c r="CV11" s="280">
        <f t="shared" ca="1" si="42"/>
        <v>53620</v>
      </c>
      <c r="CW11" s="365">
        <f t="shared" ca="1" si="43"/>
        <v>-133367</v>
      </c>
      <c r="CX11" s="280">
        <f t="shared" ca="1" si="44"/>
        <v>534226</v>
      </c>
      <c r="CY11" s="280">
        <f t="shared" ca="1" si="45"/>
        <v>1156496</v>
      </c>
      <c r="CZ11" s="280">
        <f t="shared" ca="1" si="46"/>
        <v>202809</v>
      </c>
      <c r="DA11" s="280">
        <f t="shared" ca="1" si="47"/>
        <v>391745</v>
      </c>
      <c r="DB11" s="280">
        <f t="shared" ca="1" si="48"/>
        <v>0</v>
      </c>
      <c r="DC11" s="280">
        <f t="shared" ca="1" si="49"/>
        <v>221367</v>
      </c>
      <c r="DD11" s="280">
        <f t="shared" ca="1" si="50"/>
        <v>0</v>
      </c>
      <c r="DE11" s="280">
        <f t="shared" ca="1" si="51"/>
        <v>0</v>
      </c>
      <c r="DF11" s="280">
        <f t="shared" ca="1" si="52"/>
        <v>0</v>
      </c>
      <c r="DG11" s="280">
        <f t="shared" ca="1" si="53"/>
        <v>0</v>
      </c>
      <c r="DH11" s="210">
        <f t="shared" ca="1" si="54"/>
        <v>815921</v>
      </c>
      <c r="DI11" s="210">
        <f t="shared" ca="1" si="16"/>
        <v>4568091</v>
      </c>
      <c r="DJ11" s="210">
        <f t="shared" ca="1" si="55"/>
        <v>7959621</v>
      </c>
      <c r="DK11" s="461">
        <f t="shared" ca="1" si="56"/>
        <v>12527712</v>
      </c>
      <c r="DL11" s="463">
        <f t="shared" ca="1" si="17"/>
        <v>12104688</v>
      </c>
      <c r="DM11" s="464">
        <f t="shared" ca="1" si="18"/>
        <v>-423024</v>
      </c>
      <c r="DN11" s="207">
        <f t="shared" ca="1" si="60"/>
        <v>-3.3767059779152009E-2</v>
      </c>
      <c r="DO11" s="97"/>
      <c r="DP11" s="463"/>
      <c r="DQ11" s="37"/>
    </row>
    <row r="12" spans="1:121">
      <c r="A12" s="1">
        <f t="shared" si="57"/>
        <v>2016</v>
      </c>
      <c r="B12" s="22">
        <f t="shared" si="58"/>
        <v>17094617</v>
      </c>
      <c r="C12" s="22">
        <f t="shared" si="58"/>
        <v>16738177</v>
      </c>
      <c r="D12" s="22">
        <f t="shared" si="58"/>
        <v>17414345</v>
      </c>
      <c r="E12" s="22">
        <f t="shared" si="58"/>
        <v>12958295</v>
      </c>
      <c r="F12" s="22">
        <f t="shared" si="58"/>
        <v>13467678</v>
      </c>
      <c r="G12" s="22">
        <f t="shared" si="58"/>
        <v>7855332</v>
      </c>
      <c r="H12" s="22">
        <f t="shared" si="58"/>
        <v>7913214</v>
      </c>
      <c r="I12" s="22">
        <f t="shared" si="58"/>
        <v>7894692</v>
      </c>
      <c r="J12" s="22">
        <f t="shared" si="58"/>
        <v>7623262</v>
      </c>
      <c r="K12" s="22">
        <f t="shared" si="58"/>
        <v>7465060</v>
      </c>
      <c r="L12" s="22">
        <f t="shared" si="58"/>
        <v>7050958</v>
      </c>
      <c r="M12" s="22">
        <f t="shared" si="58"/>
        <v>11498320</v>
      </c>
      <c r="N12" s="41">
        <f t="shared" si="5"/>
        <v>134973950</v>
      </c>
      <c r="O12" s="2"/>
      <c r="P12" s="72">
        <f t="shared" si="19"/>
        <v>2016</v>
      </c>
      <c r="Q12" s="13">
        <f t="shared" si="59"/>
        <v>16616430</v>
      </c>
      <c r="R12" s="13">
        <f t="shared" si="59"/>
        <v>17097097</v>
      </c>
      <c r="S12" s="13">
        <f t="shared" si="59"/>
        <v>16757931</v>
      </c>
      <c r="T12" s="13">
        <f t="shared" si="59"/>
        <v>17418095</v>
      </c>
      <c r="U12" s="13">
        <f t="shared" si="59"/>
        <v>12945388</v>
      </c>
      <c r="V12" s="13">
        <f t="shared" si="59"/>
        <v>13456664</v>
      </c>
      <c r="W12" s="13">
        <f t="shared" si="59"/>
        <v>7849404</v>
      </c>
      <c r="X12" s="13">
        <f t="shared" si="59"/>
        <v>7907897</v>
      </c>
      <c r="Y12" s="13">
        <f t="shared" si="59"/>
        <v>7897296</v>
      </c>
      <c r="Z12" s="13">
        <f t="shared" si="59"/>
        <v>7636310</v>
      </c>
      <c r="AA12" s="13">
        <f t="shared" si="59"/>
        <v>7465065</v>
      </c>
      <c r="AB12" s="13">
        <f t="shared" si="59"/>
        <v>7068895</v>
      </c>
      <c r="AC12" s="41">
        <f t="shared" si="6"/>
        <v>140116472</v>
      </c>
      <c r="AI12" s="79" t="s">
        <v>45</v>
      </c>
      <c r="AJ12" s="65">
        <f t="shared" si="20"/>
        <v>2012</v>
      </c>
      <c r="AK12" s="192">
        <v>7</v>
      </c>
      <c r="AL12" s="190">
        <f t="shared" ca="1" si="7"/>
        <v>0</v>
      </c>
      <c r="AM12" s="190">
        <f t="shared" ca="1" si="7"/>
        <v>3217671</v>
      </c>
      <c r="AN12" s="190">
        <f t="shared" ca="1" si="7"/>
        <v>472</v>
      </c>
      <c r="AO12" s="190">
        <f t="shared" ca="1" si="7"/>
        <v>0</v>
      </c>
      <c r="AP12" s="190">
        <f t="shared" ca="1" si="7"/>
        <v>1564716</v>
      </c>
      <c r="AQ12" s="190">
        <f t="shared" ca="1" si="7"/>
        <v>3046072</v>
      </c>
      <c r="AR12" s="190">
        <f t="shared" ca="1" si="7"/>
        <v>0</v>
      </c>
      <c r="AS12" s="190">
        <f t="shared" ca="1" si="7"/>
        <v>0</v>
      </c>
      <c r="AT12" s="190">
        <f t="shared" ca="1" si="7"/>
        <v>0</v>
      </c>
      <c r="AU12" s="190">
        <f t="shared" ca="1" si="7"/>
        <v>0</v>
      </c>
      <c r="AV12" s="190">
        <f t="shared" ca="1" si="8"/>
        <v>0</v>
      </c>
      <c r="AW12" s="190">
        <f t="shared" ca="1" si="8"/>
        <v>138648</v>
      </c>
      <c r="AX12" s="190">
        <f t="shared" ca="1" si="8"/>
        <v>0</v>
      </c>
      <c r="AY12" s="624">
        <f t="shared" ca="1" si="8"/>
        <v>0</v>
      </c>
      <c r="AZ12" s="190">
        <f t="shared" ca="1" si="8"/>
        <v>30030</v>
      </c>
      <c r="BA12" s="190">
        <f t="shared" ca="1" si="8"/>
        <v>340261</v>
      </c>
      <c r="BB12" s="190">
        <f t="shared" ca="1" si="8"/>
        <v>82068</v>
      </c>
      <c r="BC12" s="190">
        <f t="shared" ca="1" si="8"/>
        <v>1260000</v>
      </c>
      <c r="BD12" s="190">
        <f t="shared" ca="1" si="8"/>
        <v>50944</v>
      </c>
      <c r="BE12" s="190">
        <f t="shared" ca="1" si="8"/>
        <v>-133367</v>
      </c>
      <c r="BF12" s="190">
        <f t="shared" ca="1" si="9"/>
        <v>534226</v>
      </c>
      <c r="BG12" s="190">
        <f t="shared" ca="1" si="9"/>
        <v>1156496</v>
      </c>
      <c r="BH12" s="190">
        <f t="shared" ca="1" si="9"/>
        <v>202809</v>
      </c>
      <c r="BI12" s="190">
        <f t="shared" ca="1" si="9"/>
        <v>391745</v>
      </c>
      <c r="BJ12" s="190">
        <f t="shared" ca="1" si="9"/>
        <v>0</v>
      </c>
      <c r="BK12" s="190">
        <f t="shared" ca="1" si="9"/>
        <v>221367</v>
      </c>
      <c r="BL12" s="190">
        <f t="shared" ca="1" si="9"/>
        <v>0</v>
      </c>
      <c r="BM12" s="190">
        <f t="shared" ca="1" si="9"/>
        <v>0</v>
      </c>
      <c r="BN12" s="190">
        <f t="shared" ca="1" si="9"/>
        <v>0</v>
      </c>
      <c r="BO12" s="190">
        <f t="shared" ca="1" si="9"/>
        <v>0</v>
      </c>
      <c r="BP12" s="190">
        <f t="shared" ca="1" si="9"/>
        <v>0</v>
      </c>
      <c r="BQ12" s="190">
        <f t="shared" ca="1" si="10"/>
        <v>384409</v>
      </c>
      <c r="BR12" s="190">
        <f t="shared" ca="1" si="10"/>
        <v>4136579</v>
      </c>
      <c r="BS12" s="190">
        <f t="shared" ca="1" si="10"/>
        <v>7967579</v>
      </c>
      <c r="BT12" s="190">
        <f t="shared" ca="1" si="10"/>
        <v>12104158</v>
      </c>
      <c r="BU12" s="190">
        <f t="shared" ca="1" si="11"/>
        <v>12376929</v>
      </c>
      <c r="BV12" s="191" t="s">
        <v>64</v>
      </c>
      <c r="BW12" s="65">
        <f t="shared" ca="1" si="21"/>
        <v>12104158</v>
      </c>
      <c r="BX12" s="65">
        <f t="shared" ca="1" si="22"/>
        <v>0</v>
      </c>
      <c r="BZ12" s="130"/>
      <c r="CA12" s="79" t="s">
        <v>64</v>
      </c>
      <c r="CB12" s="196">
        <f t="shared" si="23"/>
        <v>2012</v>
      </c>
      <c r="CC12" s="194">
        <f t="shared" si="23"/>
        <v>7</v>
      </c>
      <c r="CD12" s="280">
        <f t="shared" ca="1" si="24"/>
        <v>0</v>
      </c>
      <c r="CE12" s="280">
        <f t="shared" ca="1" si="25"/>
        <v>3190636</v>
      </c>
      <c r="CF12" s="280">
        <f t="shared" ca="1" si="26"/>
        <v>474</v>
      </c>
      <c r="CG12" s="280">
        <f t="shared" ca="1" si="27"/>
        <v>0</v>
      </c>
      <c r="CH12" s="280">
        <f t="shared" ca="1" si="28"/>
        <v>1569673</v>
      </c>
      <c r="CI12" s="280">
        <f t="shared" ca="1" si="29"/>
        <v>3052900</v>
      </c>
      <c r="CJ12" s="280">
        <f t="shared" ca="1" si="30"/>
        <v>0</v>
      </c>
      <c r="CK12" s="280">
        <f t="shared" ca="1" si="31"/>
        <v>0</v>
      </c>
      <c r="CL12" s="280">
        <f t="shared" ca="1" si="32"/>
        <v>0</v>
      </c>
      <c r="CM12" s="280">
        <f t="shared" ca="1" si="33"/>
        <v>0</v>
      </c>
      <c r="CN12" s="280">
        <f t="shared" ca="1" si="34"/>
        <v>0</v>
      </c>
      <c r="CO12" s="280">
        <f t="shared" ca="1" si="35"/>
        <v>152911</v>
      </c>
      <c r="CP12" s="280">
        <f t="shared" ca="1" si="36"/>
        <v>0</v>
      </c>
      <c r="CQ12" s="613">
        <f t="shared" ca="1" si="37"/>
        <v>0</v>
      </c>
      <c r="CR12" s="280">
        <f t="shared" ca="1" si="38"/>
        <v>30030</v>
      </c>
      <c r="CS12" s="280">
        <f t="shared" ca="1" si="39"/>
        <v>347460</v>
      </c>
      <c r="CT12" s="280">
        <f t="shared" ca="1" si="40"/>
        <v>81472</v>
      </c>
      <c r="CU12" s="280">
        <f t="shared" ca="1" si="41"/>
        <v>1548000</v>
      </c>
      <c r="CV12" s="280">
        <f t="shared" ca="1" si="42"/>
        <v>54955</v>
      </c>
      <c r="CW12" s="365">
        <f t="shared" ca="1" si="43"/>
        <v>-168332</v>
      </c>
      <c r="CX12" s="280">
        <f t="shared" ca="1" si="44"/>
        <v>537392</v>
      </c>
      <c r="CY12" s="280">
        <f t="shared" ca="1" si="45"/>
        <v>1160072</v>
      </c>
      <c r="CZ12" s="280">
        <f t="shared" ca="1" si="46"/>
        <v>205713</v>
      </c>
      <c r="DA12" s="280">
        <f t="shared" ca="1" si="47"/>
        <v>377591</v>
      </c>
      <c r="DB12" s="280">
        <f t="shared" ca="1" si="48"/>
        <v>0</v>
      </c>
      <c r="DC12" s="280">
        <f t="shared" ca="1" si="49"/>
        <v>235982</v>
      </c>
      <c r="DD12" s="280">
        <f t="shared" ca="1" si="50"/>
        <v>0</v>
      </c>
      <c r="DE12" s="280">
        <f t="shared" ca="1" si="51"/>
        <v>0</v>
      </c>
      <c r="DF12" s="280">
        <f t="shared" ca="1" si="52"/>
        <v>0</v>
      </c>
      <c r="DG12" s="280">
        <f t="shared" ca="1" si="53"/>
        <v>0</v>
      </c>
      <c r="DH12" s="210">
        <f t="shared" ca="1" si="54"/>
        <v>819286</v>
      </c>
      <c r="DI12" s="210">
        <f t="shared" ca="1" si="16"/>
        <v>4827182</v>
      </c>
      <c r="DJ12" s="210">
        <f t="shared" ca="1" si="55"/>
        <v>7966594</v>
      </c>
      <c r="DK12" s="461">
        <f t="shared" ca="1" si="56"/>
        <v>12793776</v>
      </c>
      <c r="DL12" s="463">
        <f t="shared" ca="1" si="17"/>
        <v>12376929</v>
      </c>
      <c r="DM12" s="464">
        <f t="shared" ca="1" si="18"/>
        <v>-416847</v>
      </c>
      <c r="DN12" s="207">
        <f t="shared" ca="1" si="60"/>
        <v>-3.258201487973527E-2</v>
      </c>
      <c r="DO12" s="97"/>
      <c r="DP12" s="463"/>
      <c r="DQ12" s="37"/>
    </row>
    <row r="13" spans="1:121">
      <c r="A13" s="1">
        <f t="shared" si="57"/>
        <v>2017</v>
      </c>
      <c r="B13" s="22">
        <f t="shared" si="58"/>
        <v>10307339</v>
      </c>
      <c r="C13" s="22">
        <f t="shared" si="58"/>
        <v>10202829</v>
      </c>
      <c r="D13" s="22">
        <f t="shared" si="58"/>
        <v>10265336</v>
      </c>
      <c r="E13" s="22">
        <f t="shared" si="58"/>
        <v>6141118</v>
      </c>
      <c r="F13" s="22">
        <f t="shared" si="58"/>
        <v>6194745</v>
      </c>
      <c r="G13" s="22">
        <f t="shared" si="58"/>
        <v>6994033</v>
      </c>
      <c r="H13" s="22">
        <f t="shared" si="58"/>
        <v>7040097</v>
      </c>
      <c r="I13" s="22">
        <f t="shared" si="58"/>
        <v>7015993</v>
      </c>
      <c r="J13" s="22">
        <f t="shared" si="58"/>
        <v>6959075</v>
      </c>
      <c r="K13" s="22">
        <f t="shared" si="58"/>
        <v>6140836</v>
      </c>
      <c r="L13" s="22">
        <f t="shared" si="58"/>
        <v>6026749</v>
      </c>
      <c r="M13" s="22">
        <f t="shared" si="58"/>
        <v>10276175</v>
      </c>
      <c r="N13" s="41">
        <f t="shared" si="5"/>
        <v>93564325</v>
      </c>
      <c r="O13" s="2"/>
      <c r="P13" s="72">
        <f t="shared" si="19"/>
        <v>2017</v>
      </c>
      <c r="Q13" s="13">
        <f t="shared" si="59"/>
        <v>11475896</v>
      </c>
      <c r="R13" s="13">
        <f t="shared" si="59"/>
        <v>10305853</v>
      </c>
      <c r="S13" s="13">
        <f t="shared" si="59"/>
        <v>10225354</v>
      </c>
      <c r="T13" s="13">
        <f t="shared" si="59"/>
        <v>10268095</v>
      </c>
      <c r="U13" s="13">
        <f t="shared" si="59"/>
        <v>6128203</v>
      </c>
      <c r="V13" s="13">
        <f t="shared" si="59"/>
        <v>6182736</v>
      </c>
      <c r="W13" s="13">
        <f t="shared" si="59"/>
        <v>6989046</v>
      </c>
      <c r="X13" s="13">
        <f t="shared" si="59"/>
        <v>7034751</v>
      </c>
      <c r="Y13" s="13">
        <f t="shared" si="59"/>
        <v>7018615</v>
      </c>
      <c r="Z13" s="13">
        <f t="shared" si="59"/>
        <v>6972148</v>
      </c>
      <c r="AA13" s="13">
        <f t="shared" si="59"/>
        <v>6140906</v>
      </c>
      <c r="AB13" s="13">
        <f t="shared" si="59"/>
        <v>6043731</v>
      </c>
      <c r="AC13" s="41">
        <f t="shared" si="6"/>
        <v>94785334</v>
      </c>
      <c r="AI13" s="79" t="s">
        <v>46</v>
      </c>
      <c r="AJ13" s="65">
        <f t="shared" si="20"/>
        <v>2012</v>
      </c>
      <c r="AK13" s="192">
        <v>8</v>
      </c>
      <c r="AL13" s="190">
        <f t="shared" ca="1" si="7"/>
        <v>0</v>
      </c>
      <c r="AM13" s="190">
        <f t="shared" ca="1" si="7"/>
        <v>3190636</v>
      </c>
      <c r="AN13" s="190">
        <f t="shared" ca="1" si="7"/>
        <v>472</v>
      </c>
      <c r="AO13" s="190">
        <f t="shared" ca="1" si="7"/>
        <v>0</v>
      </c>
      <c r="AP13" s="190">
        <f t="shared" ca="1" si="7"/>
        <v>1569673</v>
      </c>
      <c r="AQ13" s="190">
        <f t="shared" ca="1" si="7"/>
        <v>3052900</v>
      </c>
      <c r="AR13" s="190">
        <f t="shared" ca="1" si="7"/>
        <v>0</v>
      </c>
      <c r="AS13" s="190">
        <f t="shared" ca="1" si="7"/>
        <v>0</v>
      </c>
      <c r="AT13" s="190">
        <f t="shared" ca="1" si="7"/>
        <v>0</v>
      </c>
      <c r="AU13" s="190">
        <f t="shared" ca="1" si="7"/>
        <v>0</v>
      </c>
      <c r="AV13" s="190">
        <f t="shared" ca="1" si="8"/>
        <v>0</v>
      </c>
      <c r="AW13" s="190">
        <f t="shared" ca="1" si="8"/>
        <v>130690</v>
      </c>
      <c r="AX13" s="190">
        <f t="shared" ca="1" si="8"/>
        <v>0</v>
      </c>
      <c r="AY13" s="624">
        <f t="shared" ca="1" si="8"/>
        <v>0</v>
      </c>
      <c r="AZ13" s="190">
        <f t="shared" ca="1" si="8"/>
        <v>35842</v>
      </c>
      <c r="BA13" s="190">
        <f t="shared" ca="1" si="8"/>
        <v>347460</v>
      </c>
      <c r="BB13" s="190">
        <f t="shared" ca="1" si="8"/>
        <v>81472</v>
      </c>
      <c r="BC13" s="190">
        <f t="shared" ca="1" si="8"/>
        <v>1548000</v>
      </c>
      <c r="BD13" s="190">
        <f t="shared" ca="1" si="8"/>
        <v>53620</v>
      </c>
      <c r="BE13" s="190">
        <f t="shared" ca="1" si="8"/>
        <v>-168332</v>
      </c>
      <c r="BF13" s="190">
        <f t="shared" ca="1" si="9"/>
        <v>537392</v>
      </c>
      <c r="BG13" s="190">
        <f t="shared" ca="1" si="9"/>
        <v>1160072</v>
      </c>
      <c r="BH13" s="190">
        <f t="shared" ca="1" si="9"/>
        <v>205713</v>
      </c>
      <c r="BI13" s="190">
        <f t="shared" ca="1" si="9"/>
        <v>377591</v>
      </c>
      <c r="BJ13" s="190">
        <f t="shared" ca="1" si="9"/>
        <v>0</v>
      </c>
      <c r="BK13" s="190">
        <f t="shared" ca="1" si="9"/>
        <v>235982</v>
      </c>
      <c r="BL13" s="190">
        <f t="shared" ca="1" si="9"/>
        <v>0</v>
      </c>
      <c r="BM13" s="190">
        <f t="shared" ca="1" si="9"/>
        <v>0</v>
      </c>
      <c r="BN13" s="190">
        <f t="shared" ca="1" si="9"/>
        <v>0</v>
      </c>
      <c r="BO13" s="190">
        <f t="shared" ca="1" si="9"/>
        <v>0</v>
      </c>
      <c r="BP13" s="190">
        <f t="shared" ca="1" si="9"/>
        <v>0</v>
      </c>
      <c r="BQ13" s="190">
        <f t="shared" ca="1" si="10"/>
        <v>406916</v>
      </c>
      <c r="BR13" s="190">
        <f t="shared" ca="1" si="10"/>
        <v>4414812</v>
      </c>
      <c r="BS13" s="190">
        <f t="shared" ca="1" si="10"/>
        <v>7944371</v>
      </c>
      <c r="BT13" s="190">
        <f t="shared" ca="1" si="10"/>
        <v>12359183</v>
      </c>
      <c r="BU13" s="190">
        <f t="shared" ca="1" si="11"/>
        <v>12146332</v>
      </c>
      <c r="BV13" s="191" t="s">
        <v>65</v>
      </c>
      <c r="BW13" s="65">
        <f t="shared" ca="1" si="21"/>
        <v>12359183</v>
      </c>
      <c r="BX13" s="65">
        <f t="shared" ca="1" si="22"/>
        <v>0</v>
      </c>
      <c r="BZ13" s="130"/>
      <c r="CA13" s="79" t="s">
        <v>65</v>
      </c>
      <c r="CB13" s="196">
        <f t="shared" si="23"/>
        <v>2012</v>
      </c>
      <c r="CC13" s="194">
        <f t="shared" si="23"/>
        <v>8</v>
      </c>
      <c r="CD13" s="280">
        <f t="shared" ca="1" si="24"/>
        <v>0</v>
      </c>
      <c r="CE13" s="280">
        <f t="shared" ca="1" si="25"/>
        <v>3218773</v>
      </c>
      <c r="CF13" s="280">
        <f t="shared" ca="1" si="26"/>
        <v>474</v>
      </c>
      <c r="CG13" s="280">
        <f t="shared" ca="1" si="27"/>
        <v>0</v>
      </c>
      <c r="CH13" s="280">
        <f t="shared" ca="1" si="28"/>
        <v>1569673</v>
      </c>
      <c r="CI13" s="280">
        <f t="shared" ca="1" si="29"/>
        <v>3052900</v>
      </c>
      <c r="CJ13" s="280">
        <f t="shared" ca="1" si="30"/>
        <v>0</v>
      </c>
      <c r="CK13" s="280">
        <f t="shared" ca="1" si="31"/>
        <v>0</v>
      </c>
      <c r="CL13" s="280">
        <f t="shared" ca="1" si="32"/>
        <v>0</v>
      </c>
      <c r="CM13" s="280">
        <f t="shared" ca="1" si="33"/>
        <v>0</v>
      </c>
      <c r="CN13" s="280">
        <f t="shared" ca="1" si="34"/>
        <v>0</v>
      </c>
      <c r="CO13" s="280">
        <f t="shared" ca="1" si="35"/>
        <v>141387</v>
      </c>
      <c r="CP13" s="280">
        <f t="shared" ca="1" si="36"/>
        <v>0</v>
      </c>
      <c r="CQ13" s="613">
        <f t="shared" ca="1" si="37"/>
        <v>0</v>
      </c>
      <c r="CR13" s="280">
        <f t="shared" ca="1" si="38"/>
        <v>30030</v>
      </c>
      <c r="CS13" s="280">
        <f t="shared" ca="1" si="39"/>
        <v>349317</v>
      </c>
      <c r="CT13" s="280">
        <f t="shared" ca="1" si="40"/>
        <v>83788</v>
      </c>
      <c r="CU13" s="280">
        <f t="shared" ca="1" si="41"/>
        <v>1332000</v>
      </c>
      <c r="CV13" s="280">
        <f t="shared" ca="1" si="42"/>
        <v>57412</v>
      </c>
      <c r="CW13" s="365">
        <f t="shared" ca="1" si="43"/>
        <v>-222074</v>
      </c>
      <c r="CX13" s="280">
        <f t="shared" ca="1" si="44"/>
        <v>537392</v>
      </c>
      <c r="CY13" s="280">
        <f t="shared" ca="1" si="45"/>
        <v>1164268</v>
      </c>
      <c r="CZ13" s="280">
        <f t="shared" ca="1" si="46"/>
        <v>205176</v>
      </c>
      <c r="DA13" s="280">
        <f t="shared" ca="1" si="47"/>
        <v>377591</v>
      </c>
      <c r="DB13" s="280">
        <f t="shared" ca="1" si="48"/>
        <v>0</v>
      </c>
      <c r="DC13" s="280">
        <f t="shared" ca="1" si="49"/>
        <v>248225</v>
      </c>
      <c r="DD13" s="280">
        <f t="shared" ca="1" si="50"/>
        <v>0</v>
      </c>
      <c r="DE13" s="280">
        <f t="shared" ca="1" si="51"/>
        <v>0</v>
      </c>
      <c r="DF13" s="280">
        <f t="shared" ca="1" si="52"/>
        <v>0</v>
      </c>
      <c r="DG13" s="280">
        <f t="shared" ca="1" si="53"/>
        <v>0</v>
      </c>
      <c r="DH13" s="210">
        <f t="shared" ca="1" si="54"/>
        <v>830992</v>
      </c>
      <c r="DI13" s="210">
        <f t="shared" ca="1" si="16"/>
        <v>4574662</v>
      </c>
      <c r="DJ13" s="210">
        <f t="shared" ca="1" si="55"/>
        <v>7983207</v>
      </c>
      <c r="DK13" s="461">
        <f t="shared" ca="1" si="56"/>
        <v>12557869</v>
      </c>
      <c r="DL13" s="463">
        <f t="shared" ca="1" si="17"/>
        <v>12146332</v>
      </c>
      <c r="DM13" s="464">
        <f t="shared" ca="1" si="18"/>
        <v>-411537</v>
      </c>
      <c r="DN13" s="207">
        <f t="shared" ca="1" si="60"/>
        <v>-3.27712448664658E-2</v>
      </c>
      <c r="DO13" s="97"/>
      <c r="DP13" s="463"/>
      <c r="DQ13" s="37"/>
    </row>
    <row r="14" spans="1:121">
      <c r="A14" s="1">
        <f t="shared" si="57"/>
        <v>2018</v>
      </c>
      <c r="B14" s="22">
        <f t="shared" si="58"/>
        <v>10459614</v>
      </c>
      <c r="C14" s="22">
        <f t="shared" si="58"/>
        <v>10352300</v>
      </c>
      <c r="D14" s="22">
        <f t="shared" si="58"/>
        <v>10417519</v>
      </c>
      <c r="E14" s="22">
        <f t="shared" si="58"/>
        <v>6294330</v>
      </c>
      <c r="F14" s="22">
        <f t="shared" si="58"/>
        <v>6348925</v>
      </c>
      <c r="G14" s="22">
        <f t="shared" si="58"/>
        <v>7152247</v>
      </c>
      <c r="H14" s="22">
        <f t="shared" si="58"/>
        <v>7199509</v>
      </c>
      <c r="I14" s="22">
        <f t="shared" si="58"/>
        <v>7174559</v>
      </c>
      <c r="J14" s="22">
        <f t="shared" si="58"/>
        <v>7115893</v>
      </c>
      <c r="K14" s="22">
        <f t="shared" si="58"/>
        <v>6293119</v>
      </c>
      <c r="L14" s="22">
        <f t="shared" si="58"/>
        <v>6176184</v>
      </c>
      <c r="M14" s="22">
        <f t="shared" si="58"/>
        <v>10430836</v>
      </c>
      <c r="N14" s="41">
        <f t="shared" si="5"/>
        <v>95415035</v>
      </c>
      <c r="O14" s="188"/>
      <c r="P14" s="72">
        <f t="shared" si="19"/>
        <v>2018</v>
      </c>
      <c r="Q14" s="13">
        <f t="shared" si="59"/>
        <v>10254697</v>
      </c>
      <c r="R14" s="13">
        <f t="shared" si="59"/>
        <v>10457343</v>
      </c>
      <c r="S14" s="13">
        <f t="shared" si="59"/>
        <v>10374452</v>
      </c>
      <c r="T14" s="13">
        <f t="shared" si="59"/>
        <v>10418885</v>
      </c>
      <c r="U14" s="13">
        <f t="shared" si="59"/>
        <v>6281377</v>
      </c>
      <c r="V14" s="13">
        <f t="shared" si="59"/>
        <v>6337432</v>
      </c>
      <c r="W14" s="13">
        <f t="shared" si="59"/>
        <v>7146239</v>
      </c>
      <c r="X14" s="13">
        <f t="shared" si="59"/>
        <v>7194903</v>
      </c>
      <c r="Y14" s="13">
        <f t="shared" si="59"/>
        <v>7177327</v>
      </c>
      <c r="Z14" s="13">
        <f t="shared" si="59"/>
        <v>7129192</v>
      </c>
      <c r="AA14" s="13">
        <f t="shared" si="59"/>
        <v>6293766</v>
      </c>
      <c r="AB14" s="13">
        <f t="shared" si="59"/>
        <v>6193042</v>
      </c>
      <c r="AC14" s="41">
        <f t="shared" si="6"/>
        <v>95258655</v>
      </c>
      <c r="AI14" s="79" t="s">
        <v>47</v>
      </c>
      <c r="AJ14" s="65">
        <f t="shared" si="20"/>
        <v>2012</v>
      </c>
      <c r="AK14" s="192">
        <v>9</v>
      </c>
      <c r="AL14" s="190">
        <f t="shared" ca="1" si="7"/>
        <v>0</v>
      </c>
      <c r="AM14" s="190">
        <f t="shared" ca="1" si="7"/>
        <v>3218773</v>
      </c>
      <c r="AN14" s="190">
        <f t="shared" ca="1" si="7"/>
        <v>474</v>
      </c>
      <c r="AO14" s="190">
        <f t="shared" ca="1" si="7"/>
        <v>0</v>
      </c>
      <c r="AP14" s="190">
        <f t="shared" ca="1" si="7"/>
        <v>1569673</v>
      </c>
      <c r="AQ14" s="190">
        <f t="shared" ca="1" si="7"/>
        <v>3052900</v>
      </c>
      <c r="AR14" s="190">
        <f t="shared" ca="1" si="7"/>
        <v>0</v>
      </c>
      <c r="AS14" s="190">
        <f t="shared" ca="1" si="7"/>
        <v>0</v>
      </c>
      <c r="AT14" s="190">
        <f t="shared" ca="1" si="7"/>
        <v>0</v>
      </c>
      <c r="AU14" s="190">
        <f t="shared" ca="1" si="7"/>
        <v>0</v>
      </c>
      <c r="AV14" s="190">
        <f t="shared" ca="1" si="8"/>
        <v>0</v>
      </c>
      <c r="AW14" s="190">
        <f t="shared" ca="1" si="8"/>
        <v>152911</v>
      </c>
      <c r="AX14" s="190">
        <f t="shared" ca="1" si="8"/>
        <v>0</v>
      </c>
      <c r="AY14" s="624">
        <f t="shared" ca="1" si="8"/>
        <v>0</v>
      </c>
      <c r="AZ14" s="190">
        <f t="shared" ca="1" si="8"/>
        <v>30030</v>
      </c>
      <c r="BA14" s="190">
        <f t="shared" ca="1" si="8"/>
        <v>349317</v>
      </c>
      <c r="BB14" s="190">
        <f t="shared" ca="1" si="8"/>
        <v>83788</v>
      </c>
      <c r="BC14" s="190">
        <f t="shared" ca="1" si="8"/>
        <v>1332000</v>
      </c>
      <c r="BD14" s="190">
        <f t="shared" ca="1" si="8"/>
        <v>54955</v>
      </c>
      <c r="BE14" s="190">
        <f t="shared" ca="1" si="8"/>
        <v>-222074</v>
      </c>
      <c r="BF14" s="190">
        <f t="shared" ca="1" si="9"/>
        <v>537392</v>
      </c>
      <c r="BG14" s="190">
        <f t="shared" ca="1" si="9"/>
        <v>1164268</v>
      </c>
      <c r="BH14" s="190">
        <f t="shared" ca="1" si="9"/>
        <v>205176</v>
      </c>
      <c r="BI14" s="190">
        <f t="shared" ca="1" si="9"/>
        <v>377591</v>
      </c>
      <c r="BJ14" s="190">
        <f t="shared" ca="1" si="9"/>
        <v>0</v>
      </c>
      <c r="BK14" s="190">
        <f t="shared" ca="1" si="9"/>
        <v>248225</v>
      </c>
      <c r="BL14" s="190">
        <f t="shared" ca="1" si="9"/>
        <v>0</v>
      </c>
      <c r="BM14" s="190">
        <f t="shared" ca="1" si="9"/>
        <v>0</v>
      </c>
      <c r="BN14" s="190">
        <f t="shared" ca="1" si="9"/>
        <v>0</v>
      </c>
      <c r="BO14" s="190">
        <f t="shared" ca="1" si="9"/>
        <v>0</v>
      </c>
      <c r="BP14" s="190">
        <f t="shared" ca="1" si="9"/>
        <v>0</v>
      </c>
      <c r="BQ14" s="190">
        <f t="shared" ca="1" si="10"/>
        <v>416998</v>
      </c>
      <c r="BR14" s="190">
        <f t="shared" ca="1" si="10"/>
        <v>4160668</v>
      </c>
      <c r="BS14" s="190">
        <f t="shared" ca="1" si="10"/>
        <v>7994731</v>
      </c>
      <c r="BT14" s="190">
        <f t="shared" ca="1" si="10"/>
        <v>12155399</v>
      </c>
      <c r="BU14" s="190">
        <f t="shared" ca="1" si="11"/>
        <v>12017399</v>
      </c>
      <c r="BV14" s="191" t="s">
        <v>66</v>
      </c>
      <c r="BW14" s="65">
        <f t="shared" ca="1" si="21"/>
        <v>12155399</v>
      </c>
      <c r="BX14" s="65">
        <f t="shared" ca="1" si="22"/>
        <v>0</v>
      </c>
      <c r="BZ14" s="130"/>
      <c r="CA14" s="79" t="s">
        <v>66</v>
      </c>
      <c r="CB14" s="196">
        <f t="shared" si="23"/>
        <v>2012</v>
      </c>
      <c r="CC14" s="194">
        <f t="shared" si="23"/>
        <v>9</v>
      </c>
      <c r="CD14" s="280">
        <f t="shared" ca="1" si="24"/>
        <v>0</v>
      </c>
      <c r="CE14" s="280">
        <f t="shared" ca="1" si="25"/>
        <v>3212830</v>
      </c>
      <c r="CF14" s="280">
        <f t="shared" ca="1" si="26"/>
        <v>474</v>
      </c>
      <c r="CG14" s="280">
        <f t="shared" ca="1" si="27"/>
        <v>0</v>
      </c>
      <c r="CH14" s="280">
        <f t="shared" ca="1" si="28"/>
        <v>1548192</v>
      </c>
      <c r="CI14" s="280">
        <f t="shared" ca="1" si="29"/>
        <v>3046072</v>
      </c>
      <c r="CJ14" s="280">
        <f t="shared" ca="1" si="30"/>
        <v>0</v>
      </c>
      <c r="CK14" s="280">
        <f t="shared" ca="1" si="31"/>
        <v>0</v>
      </c>
      <c r="CL14" s="280">
        <f t="shared" ca="1" si="32"/>
        <v>0</v>
      </c>
      <c r="CM14" s="280">
        <f t="shared" ca="1" si="33"/>
        <v>0</v>
      </c>
      <c r="CN14" s="280">
        <f t="shared" ca="1" si="34"/>
        <v>0</v>
      </c>
      <c r="CO14" s="280">
        <f t="shared" ca="1" si="35"/>
        <v>119382</v>
      </c>
      <c r="CP14" s="280">
        <f t="shared" ca="1" si="36"/>
        <v>0</v>
      </c>
      <c r="CQ14" s="613">
        <f t="shared" ca="1" si="37"/>
        <v>0</v>
      </c>
      <c r="CR14" s="280">
        <f t="shared" ca="1" si="38"/>
        <v>29869</v>
      </c>
      <c r="CS14" s="280">
        <f t="shared" ca="1" si="39"/>
        <v>343849</v>
      </c>
      <c r="CT14" s="280">
        <f t="shared" ca="1" si="40"/>
        <v>76231</v>
      </c>
      <c r="CU14" s="280">
        <f t="shared" ca="1" si="41"/>
        <v>1188000</v>
      </c>
      <c r="CV14" s="280">
        <f t="shared" ca="1" si="42"/>
        <v>48696</v>
      </c>
      <c r="CW14" s="365">
        <f t="shared" ca="1" si="43"/>
        <v>-111879</v>
      </c>
      <c r="CX14" s="280">
        <f t="shared" ca="1" si="44"/>
        <v>534226</v>
      </c>
      <c r="CY14" s="280">
        <f t="shared" ca="1" si="45"/>
        <v>1159744</v>
      </c>
      <c r="CZ14" s="280">
        <f t="shared" ca="1" si="46"/>
        <v>207993</v>
      </c>
      <c r="DA14" s="280">
        <f t="shared" ca="1" si="47"/>
        <v>374283</v>
      </c>
      <c r="DB14" s="280">
        <f t="shared" ca="1" si="48"/>
        <v>0</v>
      </c>
      <c r="DC14" s="280">
        <f t="shared" ca="1" si="49"/>
        <v>239437</v>
      </c>
      <c r="DD14" s="280">
        <f t="shared" ca="1" si="50"/>
        <v>0</v>
      </c>
      <c r="DE14" s="280">
        <f t="shared" ca="1" si="51"/>
        <v>0</v>
      </c>
      <c r="DF14" s="280">
        <f t="shared" ca="1" si="52"/>
        <v>0</v>
      </c>
      <c r="DG14" s="280">
        <f t="shared" ca="1" si="53"/>
        <v>0</v>
      </c>
      <c r="DH14" s="210">
        <f t="shared" ca="1" si="54"/>
        <v>821713</v>
      </c>
      <c r="DI14" s="210">
        <f t="shared" ca="1" si="16"/>
        <v>4517929</v>
      </c>
      <c r="DJ14" s="210">
        <f t="shared" ca="1" si="55"/>
        <v>7926950</v>
      </c>
      <c r="DK14" s="461">
        <f t="shared" ca="1" si="56"/>
        <v>12444879</v>
      </c>
      <c r="DL14" s="463">
        <f t="shared" ca="1" si="17"/>
        <v>12017399</v>
      </c>
      <c r="DM14" s="464">
        <f t="shared" ca="1" si="18"/>
        <v>-427480</v>
      </c>
      <c r="DN14" s="207">
        <f t="shared" ca="1" si="60"/>
        <v>-3.4349871943310982E-2</v>
      </c>
      <c r="DO14" s="97"/>
      <c r="DP14" s="463"/>
      <c r="DQ14" s="37"/>
    </row>
    <row r="15" spans="1:121">
      <c r="A15" s="1">
        <f t="shared" si="57"/>
        <v>2019</v>
      </c>
      <c r="B15" s="22">
        <f t="shared" si="58"/>
        <v>9717513</v>
      </c>
      <c r="C15" s="22">
        <f t="shared" si="58"/>
        <v>9599541</v>
      </c>
      <c r="D15" s="22">
        <f t="shared" si="58"/>
        <v>9671498</v>
      </c>
      <c r="E15" s="22">
        <f t="shared" si="58"/>
        <v>5533917</v>
      </c>
      <c r="F15" s="22">
        <f t="shared" si="58"/>
        <v>5578945</v>
      </c>
      <c r="G15" s="22">
        <f t="shared" si="58"/>
        <v>9348953</v>
      </c>
      <c r="H15" s="22">
        <f t="shared" si="58"/>
        <v>9400312</v>
      </c>
      <c r="I15" s="22">
        <f t="shared" si="58"/>
        <v>9351286</v>
      </c>
      <c r="J15" s="22">
        <f t="shared" si="58"/>
        <v>9293338</v>
      </c>
      <c r="K15" s="22">
        <f t="shared" si="58"/>
        <v>8504795</v>
      </c>
      <c r="L15" s="22">
        <f t="shared" si="58"/>
        <v>8353472</v>
      </c>
      <c r="M15" s="22">
        <f t="shared" si="58"/>
        <v>12644608</v>
      </c>
      <c r="N15" s="41">
        <f t="shared" si="5"/>
        <v>106998178</v>
      </c>
      <c r="O15" s="188"/>
      <c r="P15" s="72">
        <f t="shared" si="19"/>
        <v>2019</v>
      </c>
      <c r="Q15" s="13">
        <f t="shared" si="59"/>
        <v>10407058</v>
      </c>
      <c r="R15" s="13">
        <f t="shared" si="59"/>
        <v>9718293</v>
      </c>
      <c r="S15" s="13">
        <f t="shared" si="59"/>
        <v>9622661</v>
      </c>
      <c r="T15" s="13">
        <f t="shared" si="59"/>
        <v>9671878</v>
      </c>
      <c r="U15" s="13">
        <f t="shared" si="59"/>
        <v>5521950</v>
      </c>
      <c r="V15" s="13">
        <f t="shared" si="59"/>
        <v>5567452</v>
      </c>
      <c r="W15" s="13">
        <f t="shared" si="59"/>
        <v>9342945</v>
      </c>
      <c r="X15" s="13">
        <f t="shared" si="59"/>
        <v>9395706</v>
      </c>
      <c r="Y15" s="13">
        <f t="shared" si="59"/>
        <v>9354054</v>
      </c>
      <c r="Z15" s="13">
        <f t="shared" si="59"/>
        <v>9305669</v>
      </c>
      <c r="AA15" s="13">
        <f t="shared" si="59"/>
        <v>8505413</v>
      </c>
      <c r="AB15" s="13">
        <f t="shared" si="59"/>
        <v>8370347</v>
      </c>
      <c r="AC15" s="41">
        <f t="shared" si="6"/>
        <v>104783426</v>
      </c>
      <c r="AI15" s="79" t="s">
        <v>48</v>
      </c>
      <c r="AJ15" s="65">
        <f t="shared" si="20"/>
        <v>2012</v>
      </c>
      <c r="AK15" s="192">
        <v>10</v>
      </c>
      <c r="AL15" s="190">
        <f t="shared" ca="1" si="7"/>
        <v>0</v>
      </c>
      <c r="AM15" s="190">
        <f t="shared" ca="1" si="7"/>
        <v>3212830</v>
      </c>
      <c r="AN15" s="190">
        <f t="shared" ca="1" si="7"/>
        <v>474</v>
      </c>
      <c r="AO15" s="190">
        <f t="shared" ca="1" si="7"/>
        <v>0</v>
      </c>
      <c r="AP15" s="190">
        <f t="shared" ca="1" si="7"/>
        <v>1548192</v>
      </c>
      <c r="AQ15" s="190">
        <f t="shared" ca="1" si="7"/>
        <v>3046072</v>
      </c>
      <c r="AR15" s="190">
        <f t="shared" ca="1" si="7"/>
        <v>0</v>
      </c>
      <c r="AS15" s="190">
        <f t="shared" ca="1" si="7"/>
        <v>0</v>
      </c>
      <c r="AT15" s="190">
        <f t="shared" ca="1" si="7"/>
        <v>0</v>
      </c>
      <c r="AU15" s="190">
        <f t="shared" ca="1" si="7"/>
        <v>0</v>
      </c>
      <c r="AV15" s="190">
        <f t="shared" ca="1" si="8"/>
        <v>0</v>
      </c>
      <c r="AW15" s="190">
        <f t="shared" ca="1" si="8"/>
        <v>141387</v>
      </c>
      <c r="AX15" s="190">
        <f t="shared" ca="1" si="8"/>
        <v>0</v>
      </c>
      <c r="AY15" s="624">
        <f t="shared" ca="1" si="8"/>
        <v>0</v>
      </c>
      <c r="AZ15" s="190">
        <f t="shared" ca="1" si="8"/>
        <v>30030</v>
      </c>
      <c r="BA15" s="190">
        <f t="shared" ca="1" si="8"/>
        <v>343849</v>
      </c>
      <c r="BB15" s="190">
        <f t="shared" ca="1" si="8"/>
        <v>76231</v>
      </c>
      <c r="BC15" s="190">
        <f t="shared" ca="1" si="8"/>
        <v>1188000</v>
      </c>
      <c r="BD15" s="190">
        <f t="shared" ca="1" si="8"/>
        <v>57412</v>
      </c>
      <c r="BE15" s="190">
        <f t="shared" ca="1" si="8"/>
        <v>-111879</v>
      </c>
      <c r="BF15" s="190">
        <f t="shared" ca="1" si="9"/>
        <v>534226</v>
      </c>
      <c r="BG15" s="190">
        <f t="shared" ca="1" si="9"/>
        <v>1159744</v>
      </c>
      <c r="BH15" s="190">
        <f t="shared" ca="1" si="9"/>
        <v>207993</v>
      </c>
      <c r="BI15" s="190">
        <f t="shared" ca="1" si="9"/>
        <v>374283</v>
      </c>
      <c r="BJ15" s="190">
        <f t="shared" ca="1" si="9"/>
        <v>0</v>
      </c>
      <c r="BK15" s="190">
        <f t="shared" ca="1" si="9"/>
        <v>239437</v>
      </c>
      <c r="BL15" s="190">
        <f t="shared" ca="1" si="9"/>
        <v>0</v>
      </c>
      <c r="BM15" s="190">
        <f t="shared" ca="1" si="9"/>
        <v>0</v>
      </c>
      <c r="BN15" s="190">
        <f t="shared" ca="1" si="9"/>
        <v>0</v>
      </c>
      <c r="BO15" s="190">
        <f t="shared" ca="1" si="9"/>
        <v>0</v>
      </c>
      <c r="BP15" s="190">
        <f t="shared" ca="1" si="9"/>
        <v>0</v>
      </c>
      <c r="BQ15" s="190">
        <f t="shared" ca="1" si="10"/>
        <v>403110</v>
      </c>
      <c r="BR15" s="190">
        <f t="shared" ca="1" si="10"/>
        <v>4099326</v>
      </c>
      <c r="BS15" s="190">
        <f t="shared" ca="1" si="10"/>
        <v>7948955</v>
      </c>
      <c r="BT15" s="190">
        <f t="shared" ca="1" si="10"/>
        <v>12048281</v>
      </c>
      <c r="BU15" s="190">
        <f t="shared" ca="1" si="11"/>
        <v>11243110</v>
      </c>
      <c r="BV15" s="191" t="s">
        <v>67</v>
      </c>
      <c r="BW15" s="65">
        <f t="shared" ca="1" si="21"/>
        <v>12048281</v>
      </c>
      <c r="BX15" s="65">
        <f t="shared" ca="1" si="22"/>
        <v>0</v>
      </c>
      <c r="BZ15" s="130"/>
      <c r="CA15" s="79" t="s">
        <v>67</v>
      </c>
      <c r="CB15" s="215">
        <f t="shared" si="23"/>
        <v>2012</v>
      </c>
      <c r="CC15" s="141">
        <f t="shared" si="23"/>
        <v>10</v>
      </c>
      <c r="CD15" s="280">
        <f t="shared" ca="1" si="24"/>
        <v>0</v>
      </c>
      <c r="CE15" s="280">
        <f t="shared" ca="1" si="25"/>
        <v>2609208</v>
      </c>
      <c r="CF15" s="280">
        <f t="shared" ca="1" si="26"/>
        <v>476</v>
      </c>
      <c r="CG15" s="280">
        <f t="shared" ca="1" si="27"/>
        <v>0</v>
      </c>
      <c r="CH15" s="280">
        <f t="shared" ca="1" si="28"/>
        <v>1477469</v>
      </c>
      <c r="CI15" s="280">
        <f t="shared" ca="1" si="29"/>
        <v>3021160</v>
      </c>
      <c r="CJ15" s="280">
        <f t="shared" ca="1" si="30"/>
        <v>0</v>
      </c>
      <c r="CK15" s="280">
        <f t="shared" ca="1" si="31"/>
        <v>0</v>
      </c>
      <c r="CL15" s="280">
        <f t="shared" ca="1" si="32"/>
        <v>0</v>
      </c>
      <c r="CM15" s="280">
        <f t="shared" ca="1" si="33"/>
        <v>0</v>
      </c>
      <c r="CN15" s="280">
        <f t="shared" ca="1" si="34"/>
        <v>0</v>
      </c>
      <c r="CO15" s="280">
        <f t="shared" ca="1" si="35"/>
        <v>148065</v>
      </c>
      <c r="CP15" s="280">
        <f t="shared" ca="1" si="36"/>
        <v>0</v>
      </c>
      <c r="CQ15" s="613">
        <f t="shared" ca="1" si="37"/>
        <v>0</v>
      </c>
      <c r="CR15" s="280">
        <f t="shared" ca="1" si="38"/>
        <v>33031</v>
      </c>
      <c r="CS15" s="280">
        <f t="shared" ca="1" si="39"/>
        <v>336345</v>
      </c>
      <c r="CT15" s="280">
        <f t="shared" ca="1" si="40"/>
        <v>69731</v>
      </c>
      <c r="CU15" s="280">
        <f t="shared" ca="1" si="41"/>
        <v>1152000</v>
      </c>
      <c r="CV15" s="280">
        <f t="shared" ca="1" si="42"/>
        <v>39408</v>
      </c>
      <c r="CW15" s="365">
        <f t="shared" ca="1" si="43"/>
        <v>-117043</v>
      </c>
      <c r="CX15" s="280">
        <f t="shared" ca="1" si="44"/>
        <v>534008</v>
      </c>
      <c r="CY15" s="280">
        <f t="shared" ca="1" si="45"/>
        <v>1153356</v>
      </c>
      <c r="CZ15" s="280">
        <f t="shared" ca="1" si="46"/>
        <v>200355</v>
      </c>
      <c r="DA15" s="280">
        <f t="shared" ca="1" si="47"/>
        <v>371391</v>
      </c>
      <c r="DB15" s="280">
        <f t="shared" ca="1" si="48"/>
        <v>0</v>
      </c>
      <c r="DC15" s="280">
        <f t="shared" ca="1" si="49"/>
        <v>214150</v>
      </c>
      <c r="DD15" s="280">
        <f t="shared" ca="1" si="50"/>
        <v>0</v>
      </c>
      <c r="DE15" s="280">
        <f t="shared" ca="1" si="51"/>
        <v>0</v>
      </c>
      <c r="DF15" s="280">
        <f t="shared" ca="1" si="52"/>
        <v>0</v>
      </c>
      <c r="DG15" s="280">
        <f t="shared" ca="1" si="53"/>
        <v>0</v>
      </c>
      <c r="DH15" s="210">
        <f t="shared" ca="1" si="54"/>
        <v>785896</v>
      </c>
      <c r="DI15" s="210">
        <f t="shared" ca="1" si="16"/>
        <v>4416308</v>
      </c>
      <c r="DJ15" s="210">
        <f t="shared" ca="1" si="55"/>
        <v>7256378</v>
      </c>
      <c r="DK15" s="461">
        <f t="shared" ca="1" si="56"/>
        <v>11672686</v>
      </c>
      <c r="DL15" s="463">
        <f t="shared" ca="1" si="17"/>
        <v>11243110</v>
      </c>
      <c r="DM15" s="465">
        <f t="shared" ca="1" si="18"/>
        <v>-429576</v>
      </c>
      <c r="DN15" s="216">
        <f t="shared" ca="1" si="60"/>
        <v>-3.6801812367778935E-2</v>
      </c>
      <c r="DO15" s="97"/>
      <c r="DP15" s="463"/>
      <c r="DQ15" s="37"/>
    </row>
    <row r="16" spans="1:121">
      <c r="A16" s="1">
        <f t="shared" si="57"/>
        <v>2020</v>
      </c>
      <c r="B16" s="22">
        <f t="shared" si="58"/>
        <v>12803451</v>
      </c>
      <c r="C16" s="22">
        <f t="shared" si="58"/>
        <v>12654473</v>
      </c>
      <c r="D16" s="22">
        <f t="shared" si="58"/>
        <v>12778908</v>
      </c>
      <c r="E16" s="22">
        <f t="shared" si="58"/>
        <v>8659077</v>
      </c>
      <c r="F16" s="22">
        <f t="shared" si="58"/>
        <v>8712579</v>
      </c>
      <c r="G16" s="22">
        <f t="shared" si="58"/>
        <v>9476043</v>
      </c>
      <c r="H16" s="22">
        <f t="shared" si="58"/>
        <v>9529117</v>
      </c>
      <c r="I16" s="22">
        <f t="shared" si="58"/>
        <v>9478917</v>
      </c>
      <c r="J16" s="22">
        <f t="shared" si="58"/>
        <v>9418752</v>
      </c>
      <c r="K16" s="22">
        <f t="shared" si="58"/>
        <v>8629028</v>
      </c>
      <c r="L16" s="22">
        <f t="shared" si="58"/>
        <v>8473647</v>
      </c>
      <c r="M16" s="22">
        <f t="shared" si="58"/>
        <v>12769400</v>
      </c>
      <c r="N16" s="41">
        <f t="shared" si="5"/>
        <v>123383392</v>
      </c>
      <c r="O16" s="188"/>
      <c r="P16" s="72">
        <f t="shared" si="19"/>
        <v>2020</v>
      </c>
      <c r="Q16" s="13">
        <f t="shared" si="59"/>
        <v>12621810</v>
      </c>
      <c r="R16" s="13">
        <f t="shared" si="59"/>
        <v>12803257</v>
      </c>
      <c r="S16" s="13">
        <f t="shared" si="59"/>
        <v>12676637</v>
      </c>
      <c r="T16" s="13">
        <f t="shared" si="59"/>
        <v>12781218</v>
      </c>
      <c r="U16" s="13">
        <f t="shared" si="59"/>
        <v>8647110</v>
      </c>
      <c r="V16" s="13">
        <f t="shared" si="59"/>
        <v>8701086</v>
      </c>
      <c r="W16" s="13">
        <f t="shared" si="59"/>
        <v>9469055</v>
      </c>
      <c r="X16" s="13">
        <f t="shared" si="59"/>
        <v>9524504</v>
      </c>
      <c r="Y16" s="13">
        <f t="shared" si="59"/>
        <v>9481675</v>
      </c>
      <c r="Z16" s="13">
        <f t="shared" si="59"/>
        <v>9432080</v>
      </c>
      <c r="AA16" s="13">
        <f t="shared" si="59"/>
        <v>8628655</v>
      </c>
      <c r="AB16" s="13">
        <f t="shared" si="59"/>
        <v>8491513</v>
      </c>
      <c r="AC16" s="41">
        <f t="shared" si="6"/>
        <v>123258600</v>
      </c>
      <c r="AI16" s="79" t="s">
        <v>49</v>
      </c>
      <c r="AJ16" s="65">
        <f t="shared" si="20"/>
        <v>2012</v>
      </c>
      <c r="AK16" s="192">
        <v>11</v>
      </c>
      <c r="AL16" s="190">
        <f t="shared" ref="AL16:AU25" ca="1" si="61">ROUND(INDIRECT(CONCATENATE($AI16,AL$2+($AJ16-2010))),0)</f>
        <v>0</v>
      </c>
      <c r="AM16" s="190">
        <f t="shared" ca="1" si="61"/>
        <v>2609208</v>
      </c>
      <c r="AN16" s="190">
        <f t="shared" ca="1" si="61"/>
        <v>474</v>
      </c>
      <c r="AO16" s="190">
        <f t="shared" ca="1" si="61"/>
        <v>0</v>
      </c>
      <c r="AP16" s="190">
        <f t="shared" ca="1" si="61"/>
        <v>1477469</v>
      </c>
      <c r="AQ16" s="190">
        <f t="shared" ca="1" si="61"/>
        <v>3021160</v>
      </c>
      <c r="AR16" s="190">
        <f t="shared" ca="1" si="61"/>
        <v>0</v>
      </c>
      <c r="AS16" s="190">
        <f t="shared" ca="1" si="61"/>
        <v>0</v>
      </c>
      <c r="AT16" s="190">
        <f t="shared" ca="1" si="61"/>
        <v>0</v>
      </c>
      <c r="AU16" s="190">
        <f t="shared" ca="1" si="61"/>
        <v>0</v>
      </c>
      <c r="AV16" s="190">
        <f t="shared" ref="AV16:BE25" ca="1" si="62">ROUND(INDIRECT(CONCATENATE($AI16,AV$2+($AJ16-2010))),0)</f>
        <v>0</v>
      </c>
      <c r="AW16" s="190">
        <f t="shared" ca="1" si="62"/>
        <v>119382</v>
      </c>
      <c r="AX16" s="190">
        <f t="shared" ca="1" si="62"/>
        <v>0</v>
      </c>
      <c r="AY16" s="624">
        <f t="shared" ca="1" si="62"/>
        <v>0</v>
      </c>
      <c r="AZ16" s="190">
        <f t="shared" ca="1" si="62"/>
        <v>29869</v>
      </c>
      <c r="BA16" s="190">
        <f t="shared" ca="1" si="62"/>
        <v>336345</v>
      </c>
      <c r="BB16" s="190">
        <f t="shared" ca="1" si="62"/>
        <v>69731</v>
      </c>
      <c r="BC16" s="190">
        <f t="shared" ca="1" si="62"/>
        <v>1152000</v>
      </c>
      <c r="BD16" s="190">
        <f t="shared" ca="1" si="62"/>
        <v>48696</v>
      </c>
      <c r="BE16" s="190">
        <f t="shared" ca="1" si="62"/>
        <v>-117043</v>
      </c>
      <c r="BF16" s="190">
        <f t="shared" ref="BF16:BP25" ca="1" si="63">ROUND(INDIRECT(CONCATENATE($AI16,BF$2+($AJ16-2010))),0)</f>
        <v>534008</v>
      </c>
      <c r="BG16" s="190">
        <f t="shared" ca="1" si="63"/>
        <v>1153356</v>
      </c>
      <c r="BH16" s="190">
        <f t="shared" ca="1" si="63"/>
        <v>200355</v>
      </c>
      <c r="BI16" s="190">
        <f t="shared" ca="1" si="63"/>
        <v>371391</v>
      </c>
      <c r="BJ16" s="190">
        <f t="shared" ca="1" si="63"/>
        <v>0</v>
      </c>
      <c r="BK16" s="190">
        <f t="shared" ca="1" si="63"/>
        <v>214150</v>
      </c>
      <c r="BL16" s="190">
        <f t="shared" ca="1" si="63"/>
        <v>0</v>
      </c>
      <c r="BM16" s="190">
        <f t="shared" ca="1" si="63"/>
        <v>0</v>
      </c>
      <c r="BN16" s="190">
        <f t="shared" ca="1" si="63"/>
        <v>0</v>
      </c>
      <c r="BO16" s="190">
        <f t="shared" ca="1" si="63"/>
        <v>0</v>
      </c>
      <c r="BP16" s="190">
        <f t="shared" ca="1" si="63"/>
        <v>0</v>
      </c>
      <c r="BQ16" s="190">
        <f t="shared" ca="1" si="10"/>
        <v>362446</v>
      </c>
      <c r="BR16" s="190">
        <f t="shared" ca="1" si="10"/>
        <v>3992858</v>
      </c>
      <c r="BS16" s="190">
        <f t="shared" ca="1" si="10"/>
        <v>7227693</v>
      </c>
      <c r="BT16" s="190">
        <f t="shared" ca="1" si="10"/>
        <v>11220551</v>
      </c>
      <c r="BU16" s="190">
        <f t="shared" ca="1" si="11"/>
        <v>10599206</v>
      </c>
      <c r="BV16" s="191" t="s">
        <v>68</v>
      </c>
      <c r="BW16" s="65">
        <f t="shared" ca="1" si="21"/>
        <v>11220551</v>
      </c>
      <c r="BX16" s="65">
        <f t="shared" ca="1" si="22"/>
        <v>0</v>
      </c>
      <c r="BZ16" s="130"/>
      <c r="CA16" s="79" t="s">
        <v>68</v>
      </c>
      <c r="CB16" s="215">
        <f t="shared" si="23"/>
        <v>2012</v>
      </c>
      <c r="CC16" s="141">
        <f t="shared" si="23"/>
        <v>11</v>
      </c>
      <c r="CD16" s="280">
        <f t="shared" ca="1" si="24"/>
        <v>0</v>
      </c>
      <c r="CE16" s="280">
        <f t="shared" ca="1" si="25"/>
        <v>2275453</v>
      </c>
      <c r="CF16" s="280">
        <f t="shared" ca="1" si="26"/>
        <v>476</v>
      </c>
      <c r="CG16" s="280">
        <f t="shared" ca="1" si="27"/>
        <v>0</v>
      </c>
      <c r="CH16" s="280">
        <f t="shared" ca="1" si="28"/>
        <v>1455658</v>
      </c>
      <c r="CI16" s="280">
        <f t="shared" ca="1" si="29"/>
        <v>3007168</v>
      </c>
      <c r="CJ16" s="280">
        <f t="shared" ca="1" si="30"/>
        <v>0</v>
      </c>
      <c r="CK16" s="280">
        <f t="shared" ca="1" si="31"/>
        <v>0</v>
      </c>
      <c r="CL16" s="280">
        <f t="shared" ca="1" si="32"/>
        <v>0</v>
      </c>
      <c r="CM16" s="280">
        <f t="shared" ca="1" si="33"/>
        <v>0</v>
      </c>
      <c r="CN16" s="280">
        <f t="shared" ca="1" si="34"/>
        <v>0</v>
      </c>
      <c r="CO16" s="280">
        <f t="shared" ca="1" si="35"/>
        <v>136324</v>
      </c>
      <c r="CP16" s="280">
        <f t="shared" ca="1" si="36"/>
        <v>0</v>
      </c>
      <c r="CQ16" s="613">
        <f t="shared" ca="1" si="37"/>
        <v>0</v>
      </c>
      <c r="CR16" s="280">
        <f t="shared" ca="1" si="38"/>
        <v>19254</v>
      </c>
      <c r="CS16" s="280">
        <f t="shared" ca="1" si="39"/>
        <v>327714</v>
      </c>
      <c r="CT16" s="280">
        <f t="shared" ca="1" si="40"/>
        <v>63023</v>
      </c>
      <c r="CU16" s="280">
        <f t="shared" ca="1" si="41"/>
        <v>918000</v>
      </c>
      <c r="CV16" s="280">
        <f t="shared" ca="1" si="42"/>
        <v>40422</v>
      </c>
      <c r="CW16" s="365">
        <f t="shared" ca="1" si="43"/>
        <v>-55951</v>
      </c>
      <c r="CX16" s="280">
        <f t="shared" ca="1" si="44"/>
        <v>530950</v>
      </c>
      <c r="CY16" s="280">
        <f t="shared" ca="1" si="45"/>
        <v>1151624</v>
      </c>
      <c r="CZ16" s="280">
        <f t="shared" ca="1" si="46"/>
        <v>197106</v>
      </c>
      <c r="DA16" s="280">
        <f t="shared" ca="1" si="47"/>
        <v>369668</v>
      </c>
      <c r="DB16" s="280">
        <f t="shared" ca="1" si="48"/>
        <v>0</v>
      </c>
      <c r="DC16" s="280">
        <f t="shared" ca="1" si="49"/>
        <v>162317</v>
      </c>
      <c r="DD16" s="280">
        <f t="shared" ca="1" si="50"/>
        <v>0</v>
      </c>
      <c r="DE16" s="280">
        <f t="shared" ca="1" si="51"/>
        <v>0</v>
      </c>
      <c r="DF16" s="280">
        <f t="shared" ca="1" si="52"/>
        <v>0</v>
      </c>
      <c r="DG16" s="280">
        <f t="shared" ca="1" si="53"/>
        <v>0</v>
      </c>
      <c r="DH16" s="210">
        <f ca="1">CR16+CT16+CV16+DC16</f>
        <v>285016</v>
      </c>
      <c r="DI16" s="210">
        <f t="shared" ca="1" si="16"/>
        <v>3724127</v>
      </c>
      <c r="DJ16" s="210">
        <f ca="1">SUM(CD16:CQ16)</f>
        <v>6875079</v>
      </c>
      <c r="DK16" s="461">
        <f ca="1">DH16+DI16+DJ16</f>
        <v>10884222</v>
      </c>
      <c r="DL16" s="463">
        <f t="shared" ref="DL16:DL17" ca="1" si="64">ROUND(INDIRECT(CONCATENATE($CA16,DL$2+($CB16-2010))),0)</f>
        <v>10599206</v>
      </c>
      <c r="DM16" s="465">
        <f t="shared" ca="1" si="18"/>
        <v>-285016</v>
      </c>
      <c r="DN16" s="216">
        <f t="shared" ca="1" si="60"/>
        <v>-2.6186161950757712E-2</v>
      </c>
      <c r="DO16" s="97"/>
      <c r="DP16" s="463"/>
      <c r="DQ16" s="37"/>
    </row>
    <row r="17" spans="1:121">
      <c r="A17" s="1">
        <f t="shared" si="57"/>
        <v>2021</v>
      </c>
      <c r="B17" s="22">
        <f t="shared" si="58"/>
        <v>12928219</v>
      </c>
      <c r="C17" s="22">
        <f t="shared" si="58"/>
        <v>12762509</v>
      </c>
      <c r="D17" s="22">
        <f t="shared" si="58"/>
        <v>12903098</v>
      </c>
      <c r="E17" s="22">
        <f t="shared" si="58"/>
        <v>8783913</v>
      </c>
      <c r="F17" s="22">
        <f t="shared" si="58"/>
        <v>8837572</v>
      </c>
      <c r="G17" s="22">
        <f t="shared" si="58"/>
        <v>8844475</v>
      </c>
      <c r="H17" s="22">
        <f t="shared" si="58"/>
        <v>8896166</v>
      </c>
      <c r="I17" s="22">
        <f t="shared" si="58"/>
        <v>8845603</v>
      </c>
      <c r="J17" s="22">
        <f t="shared" si="58"/>
        <v>8786474</v>
      </c>
      <c r="K17" s="22">
        <f t="shared" si="58"/>
        <v>8752370</v>
      </c>
      <c r="L17" s="22">
        <f t="shared" si="58"/>
        <v>8594861</v>
      </c>
      <c r="M17" s="22">
        <f t="shared" si="58"/>
        <v>12894309</v>
      </c>
      <c r="N17" s="41">
        <f t="shared" si="5"/>
        <v>121829569</v>
      </c>
      <c r="O17" s="188"/>
      <c r="P17" s="72">
        <f t="shared" si="19"/>
        <v>2021</v>
      </c>
      <c r="Q17" s="13">
        <f t="shared" si="59"/>
        <v>12745623</v>
      </c>
      <c r="R17" s="13">
        <f t="shared" si="59"/>
        <v>12929004</v>
      </c>
      <c r="S17" s="13">
        <f t="shared" si="59"/>
        <v>12785658</v>
      </c>
      <c r="T17" s="13">
        <f t="shared" si="59"/>
        <v>12903449</v>
      </c>
      <c r="U17" s="13">
        <f t="shared" si="59"/>
        <v>8771945</v>
      </c>
      <c r="V17" s="13">
        <f t="shared" si="59"/>
        <v>8827054</v>
      </c>
      <c r="W17" s="13">
        <f t="shared" si="59"/>
        <v>8837487</v>
      </c>
      <c r="X17" s="13">
        <f t="shared" si="59"/>
        <v>8891553</v>
      </c>
      <c r="Y17" s="13">
        <f t="shared" si="59"/>
        <v>8848361</v>
      </c>
      <c r="Z17" s="13">
        <f t="shared" si="59"/>
        <v>8799802</v>
      </c>
      <c r="AA17" s="13">
        <f t="shared" si="59"/>
        <v>8751997</v>
      </c>
      <c r="AB17" s="13">
        <f t="shared" si="59"/>
        <v>8611740</v>
      </c>
      <c r="AC17" s="41">
        <f t="shared" si="6"/>
        <v>121703673</v>
      </c>
      <c r="AD17" s="13"/>
      <c r="AI17" s="79" t="s">
        <v>50</v>
      </c>
      <c r="AJ17" s="193">
        <f t="shared" si="20"/>
        <v>2012</v>
      </c>
      <c r="AK17" s="224">
        <v>12</v>
      </c>
      <c r="AL17" s="225">
        <f t="shared" ca="1" si="61"/>
        <v>0</v>
      </c>
      <c r="AM17" s="225">
        <f t="shared" ca="1" si="61"/>
        <v>2275453</v>
      </c>
      <c r="AN17" s="225">
        <f t="shared" ca="1" si="61"/>
        <v>476</v>
      </c>
      <c r="AO17" s="225">
        <f t="shared" ca="1" si="61"/>
        <v>0</v>
      </c>
      <c r="AP17" s="225">
        <f t="shared" ca="1" si="61"/>
        <v>1455658</v>
      </c>
      <c r="AQ17" s="225">
        <f t="shared" ca="1" si="61"/>
        <v>3007168</v>
      </c>
      <c r="AR17" s="225">
        <f t="shared" ca="1" si="61"/>
        <v>0</v>
      </c>
      <c r="AS17" s="225">
        <f t="shared" ca="1" si="61"/>
        <v>0</v>
      </c>
      <c r="AT17" s="225">
        <f t="shared" ca="1" si="61"/>
        <v>0</v>
      </c>
      <c r="AU17" s="225">
        <f t="shared" ca="1" si="61"/>
        <v>0</v>
      </c>
      <c r="AV17" s="225">
        <f t="shared" ca="1" si="62"/>
        <v>0</v>
      </c>
      <c r="AW17" s="225">
        <f t="shared" ca="1" si="62"/>
        <v>148065</v>
      </c>
      <c r="AX17" s="225">
        <f t="shared" ca="1" si="62"/>
        <v>0</v>
      </c>
      <c r="AY17" s="630">
        <f t="shared" ca="1" si="62"/>
        <v>0</v>
      </c>
      <c r="AZ17" s="225">
        <f t="shared" ca="1" si="62"/>
        <v>33031</v>
      </c>
      <c r="BA17" s="225">
        <f t="shared" ca="1" si="62"/>
        <v>327714</v>
      </c>
      <c r="BB17" s="225">
        <f t="shared" ca="1" si="62"/>
        <v>63023</v>
      </c>
      <c r="BC17" s="225">
        <f t="shared" ca="1" si="62"/>
        <v>918000</v>
      </c>
      <c r="BD17" s="225">
        <f t="shared" ca="1" si="62"/>
        <v>39408</v>
      </c>
      <c r="BE17" s="225">
        <f t="shared" ca="1" si="62"/>
        <v>-55951</v>
      </c>
      <c r="BF17" s="225">
        <f t="shared" ca="1" si="63"/>
        <v>530950</v>
      </c>
      <c r="BG17" s="225">
        <f t="shared" ca="1" si="63"/>
        <v>1151624</v>
      </c>
      <c r="BH17" s="225">
        <f t="shared" ca="1" si="63"/>
        <v>197106</v>
      </c>
      <c r="BI17" s="225">
        <f t="shared" ca="1" si="63"/>
        <v>369668</v>
      </c>
      <c r="BJ17" s="225">
        <f t="shared" ca="1" si="63"/>
        <v>0</v>
      </c>
      <c r="BK17" s="225">
        <f t="shared" ca="1" si="63"/>
        <v>162317</v>
      </c>
      <c r="BL17" s="225">
        <f t="shared" ca="1" si="63"/>
        <v>0</v>
      </c>
      <c r="BM17" s="225">
        <f t="shared" ca="1" si="63"/>
        <v>0</v>
      </c>
      <c r="BN17" s="225">
        <f t="shared" ca="1" si="63"/>
        <v>0</v>
      </c>
      <c r="BO17" s="225">
        <f t="shared" ca="1" si="63"/>
        <v>0</v>
      </c>
      <c r="BP17" s="225">
        <f t="shared" ca="1" si="63"/>
        <v>0</v>
      </c>
      <c r="BQ17" s="225">
        <f t="shared" ca="1" si="10"/>
        <v>297779</v>
      </c>
      <c r="BR17" s="225">
        <f t="shared" ca="1" si="10"/>
        <v>3736890</v>
      </c>
      <c r="BS17" s="225">
        <f t="shared" ca="1" si="10"/>
        <v>6886820</v>
      </c>
      <c r="BT17" s="225">
        <f t="shared" ca="1" si="10"/>
        <v>10623710</v>
      </c>
      <c r="BU17" s="225">
        <f t="shared" ca="1" si="11"/>
        <v>10818231</v>
      </c>
      <c r="BV17" s="226" t="s">
        <v>69</v>
      </c>
      <c r="BW17" s="193">
        <f t="shared" ca="1" si="21"/>
        <v>10623710</v>
      </c>
      <c r="BX17" s="193">
        <f t="shared" ca="1" si="22"/>
        <v>0</v>
      </c>
      <c r="BZ17" s="130"/>
      <c r="CA17" s="383" t="s">
        <v>69</v>
      </c>
      <c r="CB17" s="384">
        <f t="shared" si="23"/>
        <v>2012</v>
      </c>
      <c r="CC17" s="385">
        <f t="shared" si="23"/>
        <v>12</v>
      </c>
      <c r="CD17" s="378">
        <f t="shared" ca="1" si="24"/>
        <v>0</v>
      </c>
      <c r="CE17" s="378">
        <f t="shared" ca="1" si="25"/>
        <v>2446840</v>
      </c>
      <c r="CF17" s="378">
        <f t="shared" ca="1" si="26"/>
        <v>472</v>
      </c>
      <c r="CG17" s="378">
        <f t="shared" ca="1" si="27"/>
        <v>0</v>
      </c>
      <c r="CH17" s="378">
        <f t="shared" ca="1" si="28"/>
        <v>1470639</v>
      </c>
      <c r="CI17" s="378">
        <f t="shared" ca="1" si="29"/>
        <v>3007404</v>
      </c>
      <c r="CJ17" s="378">
        <f t="shared" ca="1" si="30"/>
        <v>0</v>
      </c>
      <c r="CK17" s="378">
        <f t="shared" ca="1" si="31"/>
        <v>0</v>
      </c>
      <c r="CL17" s="378">
        <f t="shared" ca="1" si="32"/>
        <v>0</v>
      </c>
      <c r="CM17" s="378">
        <f t="shared" ca="1" si="33"/>
        <v>0</v>
      </c>
      <c r="CN17" s="378">
        <f t="shared" ca="1" si="34"/>
        <v>0</v>
      </c>
      <c r="CO17" s="378">
        <f t="shared" ca="1" si="35"/>
        <v>151178</v>
      </c>
      <c r="CP17" s="378">
        <f t="shared" ca="1" si="36"/>
        <v>0</v>
      </c>
      <c r="CQ17" s="614">
        <f t="shared" ca="1" si="37"/>
        <v>0</v>
      </c>
      <c r="CR17" s="378">
        <f t="shared" ca="1" si="38"/>
        <v>28195</v>
      </c>
      <c r="CS17" s="378">
        <f t="shared" ca="1" si="39"/>
        <v>339128</v>
      </c>
      <c r="CT17" s="378">
        <f t="shared" ca="1" si="40"/>
        <v>66876</v>
      </c>
      <c r="CU17" s="378">
        <f t="shared" ca="1" si="41"/>
        <v>864000</v>
      </c>
      <c r="CV17" s="378">
        <f t="shared" ca="1" si="42"/>
        <v>46441</v>
      </c>
      <c r="CW17" s="386">
        <f t="shared" ca="1" si="43"/>
        <v>-49400</v>
      </c>
      <c r="CX17" s="378">
        <f t="shared" ca="1" si="44"/>
        <v>532315</v>
      </c>
      <c r="CY17" s="378">
        <f t="shared" ca="1" si="45"/>
        <v>1151680</v>
      </c>
      <c r="CZ17" s="378">
        <f t="shared" ca="1" si="46"/>
        <v>203571</v>
      </c>
      <c r="DA17" s="378">
        <f t="shared" ca="1" si="47"/>
        <v>366620</v>
      </c>
      <c r="DB17" s="378">
        <f t="shared" ca="1" si="48"/>
        <v>0</v>
      </c>
      <c r="DC17" s="378">
        <f t="shared" ca="1" si="49"/>
        <v>192272</v>
      </c>
      <c r="DD17" s="378">
        <f t="shared" ca="1" si="50"/>
        <v>0</v>
      </c>
      <c r="DE17" s="378">
        <f t="shared" ca="1" si="51"/>
        <v>0</v>
      </c>
      <c r="DF17" s="378">
        <f t="shared" ca="1" si="52"/>
        <v>0</v>
      </c>
      <c r="DG17" s="378">
        <f t="shared" ca="1" si="53"/>
        <v>0</v>
      </c>
      <c r="DH17" s="387">
        <f t="shared" ref="DH17" ca="1" si="65">CR17+CT17+CV17+DC17</f>
        <v>333784</v>
      </c>
      <c r="DI17" s="387">
        <f t="shared" ca="1" si="16"/>
        <v>3741698</v>
      </c>
      <c r="DJ17" s="387">
        <f t="shared" ref="DJ17:DJ18" ca="1" si="66">SUM(CD17:CQ17)</f>
        <v>7076533</v>
      </c>
      <c r="DK17" s="462">
        <f t="shared" ref="DK17" ca="1" si="67">DH17+DI17+DJ17</f>
        <v>11152015</v>
      </c>
      <c r="DL17" s="466">
        <f t="shared" ca="1" si="64"/>
        <v>10818231</v>
      </c>
      <c r="DM17" s="467">
        <f t="shared" ca="1" si="18"/>
        <v>-333784</v>
      </c>
      <c r="DN17" s="388">
        <f t="shared" ca="1" si="60"/>
        <v>-2.9930375811008145E-2</v>
      </c>
      <c r="DO17" s="97"/>
      <c r="DP17" s="463"/>
      <c r="DQ17" s="37"/>
    </row>
    <row r="18" spans="1:121">
      <c r="A18" s="1">
        <f t="shared" si="57"/>
        <v>2022</v>
      </c>
      <c r="B18" s="22">
        <f t="shared" si="58"/>
        <v>13058893</v>
      </c>
      <c r="C18" s="22">
        <f t="shared" si="58"/>
        <v>12888060</v>
      </c>
      <c r="D18" s="22">
        <f t="shared" si="58"/>
        <v>13031200</v>
      </c>
      <c r="E18" s="22">
        <f t="shared" si="58"/>
        <v>8912657</v>
      </c>
      <c r="F18" s="22">
        <f t="shared" si="58"/>
        <v>8966599</v>
      </c>
      <c r="G18" s="22">
        <f t="shared" si="58"/>
        <v>8974290</v>
      </c>
      <c r="H18" s="22">
        <f t="shared" si="58"/>
        <v>9028616</v>
      </c>
      <c r="I18" s="22">
        <f t="shared" si="58"/>
        <v>8976880</v>
      </c>
      <c r="J18" s="22">
        <f t="shared" si="58"/>
        <v>8915591</v>
      </c>
      <c r="K18" s="22">
        <f t="shared" si="58"/>
        <v>8882616</v>
      </c>
      <c r="L18" s="22">
        <f t="shared" si="58"/>
        <v>8720041</v>
      </c>
      <c r="M18" s="22">
        <f t="shared" si="58"/>
        <v>13024154</v>
      </c>
      <c r="N18" s="41">
        <f t="shared" ref="N18:N26" si="68">SUM(B18:M18)</f>
        <v>123379597</v>
      </c>
      <c r="O18" s="188"/>
      <c r="P18" s="72">
        <f t="shared" si="19"/>
        <v>2022</v>
      </c>
      <c r="Q18" s="13">
        <f t="shared" si="59"/>
        <v>12870533</v>
      </c>
      <c r="R18" s="13">
        <f t="shared" si="59"/>
        <v>13059682</v>
      </c>
      <c r="S18" s="13">
        <f t="shared" si="59"/>
        <v>12912191</v>
      </c>
      <c r="T18" s="13">
        <f t="shared" si="59"/>
        <v>13031551</v>
      </c>
      <c r="U18" s="13">
        <f t="shared" si="59"/>
        <v>8900689</v>
      </c>
      <c r="V18" s="13">
        <f t="shared" si="59"/>
        <v>8956081</v>
      </c>
      <c r="W18" s="13">
        <f t="shared" si="59"/>
        <v>8967302</v>
      </c>
      <c r="X18" s="13">
        <f t="shared" si="59"/>
        <v>9023035</v>
      </c>
      <c r="Y18" s="13">
        <f t="shared" si="59"/>
        <v>8979609</v>
      </c>
      <c r="Z18" s="13">
        <f t="shared" si="59"/>
        <v>8929916</v>
      </c>
      <c r="AA18" s="13">
        <f t="shared" si="59"/>
        <v>8880235</v>
      </c>
      <c r="AB18" s="13">
        <f t="shared" si="59"/>
        <v>8738928</v>
      </c>
      <c r="AC18" s="41">
        <f t="shared" ref="AC18:AC26" si="69">SUM(Q18:AB18)</f>
        <v>123249752</v>
      </c>
      <c r="AD18" s="13"/>
      <c r="AI18" s="79" t="str">
        <f>+AI6</f>
        <v>Q</v>
      </c>
      <c r="AJ18" s="1">
        <f>1+AJ6</f>
        <v>2013</v>
      </c>
      <c r="AK18" s="105">
        <v>1</v>
      </c>
      <c r="AL18" s="106">
        <f t="shared" ca="1" si="61"/>
        <v>0</v>
      </c>
      <c r="AM18" s="106">
        <f t="shared" ca="1" si="61"/>
        <v>2446840</v>
      </c>
      <c r="AN18" s="106">
        <f t="shared" ca="1" si="61"/>
        <v>476</v>
      </c>
      <c r="AO18" s="106">
        <f t="shared" ca="1" si="61"/>
        <v>0</v>
      </c>
      <c r="AP18" s="106">
        <f t="shared" ca="1" si="61"/>
        <v>1470639</v>
      </c>
      <c r="AQ18" s="106">
        <f t="shared" ca="1" si="61"/>
        <v>3007404</v>
      </c>
      <c r="AR18" s="106">
        <f t="shared" ca="1" si="61"/>
        <v>0</v>
      </c>
      <c r="AS18" s="106">
        <f t="shared" ca="1" si="61"/>
        <v>0</v>
      </c>
      <c r="AT18" s="106">
        <f t="shared" ca="1" si="61"/>
        <v>0</v>
      </c>
      <c r="AU18" s="106">
        <f t="shared" ca="1" si="61"/>
        <v>0</v>
      </c>
      <c r="AV18" s="106">
        <f t="shared" ca="1" si="62"/>
        <v>0</v>
      </c>
      <c r="AW18" s="106">
        <f t="shared" ca="1" si="62"/>
        <v>136324</v>
      </c>
      <c r="AX18" s="106">
        <f t="shared" ca="1" si="62"/>
        <v>0</v>
      </c>
      <c r="AY18" s="611">
        <f t="shared" ca="1" si="62"/>
        <v>0</v>
      </c>
      <c r="AZ18" s="106">
        <f t="shared" ca="1" si="62"/>
        <v>19254</v>
      </c>
      <c r="BA18" s="106">
        <f t="shared" ca="1" si="62"/>
        <v>339128</v>
      </c>
      <c r="BB18" s="106">
        <f t="shared" ca="1" si="62"/>
        <v>66876</v>
      </c>
      <c r="BC18" s="106">
        <f t="shared" ca="1" si="62"/>
        <v>864000</v>
      </c>
      <c r="BD18" s="106">
        <f t="shared" ca="1" si="62"/>
        <v>40422</v>
      </c>
      <c r="BE18" s="106">
        <f t="shared" ca="1" si="62"/>
        <v>-49400</v>
      </c>
      <c r="BF18" s="106">
        <f t="shared" ca="1" si="63"/>
        <v>532315</v>
      </c>
      <c r="BG18" s="106">
        <f t="shared" ca="1" si="63"/>
        <v>1151680</v>
      </c>
      <c r="BH18" s="106">
        <f t="shared" ca="1" si="63"/>
        <v>203571</v>
      </c>
      <c r="BI18" s="106">
        <f t="shared" ca="1" si="63"/>
        <v>366620</v>
      </c>
      <c r="BJ18" s="106">
        <f t="shared" ca="1" si="63"/>
        <v>0</v>
      </c>
      <c r="BK18" s="190">
        <f t="shared" ca="1" si="63"/>
        <v>192272</v>
      </c>
      <c r="BL18" s="190">
        <f t="shared" ca="1" si="63"/>
        <v>0</v>
      </c>
      <c r="BM18" s="190">
        <f t="shared" ca="1" si="63"/>
        <v>0</v>
      </c>
      <c r="BN18" s="190">
        <f t="shared" ca="1" si="63"/>
        <v>0</v>
      </c>
      <c r="BO18" s="190">
        <f t="shared" ca="1" si="63"/>
        <v>0</v>
      </c>
      <c r="BP18" s="190">
        <f t="shared" ca="1" si="63"/>
        <v>0</v>
      </c>
      <c r="BQ18" s="190">
        <f ca="1">AZ18+BB18+BD18+BK18</f>
        <v>318824</v>
      </c>
      <c r="BR18" s="190">
        <f ca="1">SUM(BA18,BC18,BE18:BJ18)</f>
        <v>3407914</v>
      </c>
      <c r="BS18" s="190">
        <f ca="1">SUM(AL18:AY18)</f>
        <v>7061683</v>
      </c>
      <c r="BT18" s="190">
        <f t="shared" ca="1" si="10"/>
        <v>10469597</v>
      </c>
      <c r="BU18" s="190">
        <f t="shared" ca="1" si="11"/>
        <v>10138638</v>
      </c>
      <c r="BV18" s="163" t="str">
        <f>BV6</f>
        <v>B</v>
      </c>
      <c r="BW18" s="65">
        <f t="shared" ca="1" si="21"/>
        <v>10788421</v>
      </c>
      <c r="BX18" s="65">
        <f t="shared" ca="1" si="22"/>
        <v>-318824</v>
      </c>
      <c r="BZ18" s="130"/>
      <c r="CA18" s="79" t="str">
        <f>CA6</f>
        <v>B</v>
      </c>
      <c r="CB18" s="215">
        <f t="shared" si="23"/>
        <v>2013</v>
      </c>
      <c r="CC18" s="141">
        <f t="shared" si="23"/>
        <v>1</v>
      </c>
      <c r="CD18" s="280">
        <f t="shared" ca="1" si="24"/>
        <v>0</v>
      </c>
      <c r="CE18" s="280">
        <f t="shared" ca="1" si="25"/>
        <v>1843716</v>
      </c>
      <c r="CF18" s="280">
        <f t="shared" ca="1" si="26"/>
        <v>473</v>
      </c>
      <c r="CG18" s="280">
        <f t="shared" ca="1" si="27"/>
        <v>0</v>
      </c>
      <c r="CH18" s="280">
        <f t="shared" ca="1" si="28"/>
        <v>1498711</v>
      </c>
      <c r="CI18" s="280">
        <f t="shared" ca="1" si="29"/>
        <v>3004232</v>
      </c>
      <c r="CJ18" s="280">
        <f t="shared" ca="1" si="30"/>
        <v>0</v>
      </c>
      <c r="CK18" s="280">
        <f t="shared" ca="1" si="31"/>
        <v>0</v>
      </c>
      <c r="CL18" s="280">
        <f t="shared" ca="1" si="32"/>
        <v>0</v>
      </c>
      <c r="CM18" s="280">
        <f t="shared" ca="1" si="33"/>
        <v>0</v>
      </c>
      <c r="CN18" s="280">
        <f t="shared" ca="1" si="34"/>
        <v>0</v>
      </c>
      <c r="CO18" s="280">
        <f t="shared" ca="1" si="35"/>
        <v>57941</v>
      </c>
      <c r="CP18" s="280">
        <f t="shared" ca="1" si="36"/>
        <v>0</v>
      </c>
      <c r="CQ18" s="613">
        <f t="shared" ca="1" si="37"/>
        <v>0</v>
      </c>
      <c r="CR18" s="280">
        <f t="shared" ca="1" si="38"/>
        <v>29398</v>
      </c>
      <c r="CS18" s="280">
        <f t="shared" ca="1" si="39"/>
        <v>348558</v>
      </c>
      <c r="CT18" s="280">
        <f t="shared" ca="1" si="40"/>
        <v>74577</v>
      </c>
      <c r="CU18" s="280">
        <f t="shared" ca="1" si="41"/>
        <v>360000</v>
      </c>
      <c r="CV18" s="280">
        <f t="shared" ca="1" si="42"/>
        <v>48827</v>
      </c>
      <c r="CW18" s="365">
        <f t="shared" ca="1" si="43"/>
        <v>-53173</v>
      </c>
      <c r="CX18" s="280">
        <f t="shared" ca="1" si="44"/>
        <v>395050</v>
      </c>
      <c r="CY18" s="280">
        <f t="shared" ca="1" si="45"/>
        <v>1229196</v>
      </c>
      <c r="CZ18" s="280">
        <f t="shared" ca="1" si="46"/>
        <v>645795</v>
      </c>
      <c r="DA18" s="280">
        <f t="shared" ca="1" si="47"/>
        <v>364713</v>
      </c>
      <c r="DB18" s="280">
        <f t="shared" ca="1" si="48"/>
        <v>95095</v>
      </c>
      <c r="DC18" s="280">
        <f t="shared" ca="1" si="49"/>
        <v>195529</v>
      </c>
      <c r="DD18" s="280">
        <f t="shared" ca="1" si="50"/>
        <v>0</v>
      </c>
      <c r="DE18" s="280">
        <f t="shared" ca="1" si="51"/>
        <v>0</v>
      </c>
      <c r="DF18" s="280">
        <f t="shared" ca="1" si="52"/>
        <v>0</v>
      </c>
      <c r="DG18" s="280">
        <f t="shared" ca="1" si="53"/>
        <v>0</v>
      </c>
      <c r="DH18" s="210">
        <f ca="1">CR18+CT18+CV18+DC18</f>
        <v>348331</v>
      </c>
      <c r="DI18" s="210">
        <f ca="1">DH18+SUM(CS18,CU18,CW18:DB18)</f>
        <v>3733565</v>
      </c>
      <c r="DJ18" s="210">
        <f t="shared" ca="1" si="66"/>
        <v>6405073</v>
      </c>
      <c r="DK18" s="461">
        <f ca="1">DH18+DI18+DJ18</f>
        <v>10486969</v>
      </c>
      <c r="DL18" s="463">
        <f ca="1">ROUND(INDIRECT(CONCATENATE($CA18,DL$2+($CB18-2010))),0)</f>
        <v>10138638</v>
      </c>
      <c r="DM18" s="465">
        <f ca="1">DL18-DK18</f>
        <v>-348331</v>
      </c>
      <c r="DN18" s="216">
        <f t="shared" ca="1" si="60"/>
        <v>-3.3215603097520363E-2</v>
      </c>
      <c r="DP18" s="463"/>
      <c r="DQ18" s="37"/>
    </row>
    <row r="19" spans="1:121">
      <c r="A19" s="1">
        <f t="shared" si="57"/>
        <v>2023</v>
      </c>
      <c r="B19" s="22">
        <f t="shared" si="58"/>
        <v>9344372</v>
      </c>
      <c r="C19" s="22">
        <f t="shared" si="58"/>
        <v>9220603</v>
      </c>
      <c r="D19" s="22">
        <f t="shared" si="58"/>
        <v>9282939</v>
      </c>
      <c r="E19" s="22">
        <f t="shared" si="58"/>
        <v>5143811</v>
      </c>
      <c r="F19" s="22">
        <f t="shared" si="58"/>
        <v>5188350</v>
      </c>
      <c r="G19" s="22">
        <f t="shared" si="58"/>
        <v>5202396</v>
      </c>
      <c r="H19" s="22">
        <f t="shared" si="58"/>
        <v>5241464</v>
      </c>
      <c r="I19" s="22">
        <f t="shared" si="58"/>
        <v>5214770</v>
      </c>
      <c r="J19" s="22">
        <f t="shared" si="58"/>
        <v>5163176</v>
      </c>
      <c r="K19" s="22">
        <f t="shared" si="58"/>
        <v>5140114</v>
      </c>
      <c r="L19" s="22">
        <f t="shared" si="58"/>
        <v>5037800</v>
      </c>
      <c r="M19" s="22">
        <f t="shared" si="58"/>
        <v>9307136</v>
      </c>
      <c r="N19" s="41">
        <f t="shared" si="68"/>
        <v>78486931</v>
      </c>
      <c r="O19" s="188"/>
      <c r="P19" s="72">
        <f t="shared" si="19"/>
        <v>2023</v>
      </c>
      <c r="Q19" s="13">
        <f t="shared" si="59"/>
        <v>12999379</v>
      </c>
      <c r="R19" s="13">
        <f t="shared" si="59"/>
        <v>9345186</v>
      </c>
      <c r="S19" s="13">
        <f t="shared" si="59"/>
        <v>9244757</v>
      </c>
      <c r="T19" s="13">
        <f t="shared" si="59"/>
        <v>9284241</v>
      </c>
      <c r="U19" s="13">
        <f t="shared" si="59"/>
        <v>5130880</v>
      </c>
      <c r="V19" s="13">
        <f t="shared" si="59"/>
        <v>5178795</v>
      </c>
      <c r="W19" s="13">
        <f t="shared" si="59"/>
        <v>5194421</v>
      </c>
      <c r="X19" s="13">
        <f t="shared" si="59"/>
        <v>5235890</v>
      </c>
      <c r="Y19" s="13">
        <f t="shared" si="59"/>
        <v>5217474</v>
      </c>
      <c r="Z19" s="13">
        <f t="shared" si="59"/>
        <v>5178506</v>
      </c>
      <c r="AA19" s="13">
        <f t="shared" si="59"/>
        <v>5136734</v>
      </c>
      <c r="AB19" s="13">
        <f t="shared" si="59"/>
        <v>5055732</v>
      </c>
      <c r="AC19" s="41">
        <f t="shared" si="69"/>
        <v>82201995</v>
      </c>
      <c r="AD19" s="13"/>
      <c r="AI19" s="79" t="str">
        <f t="shared" ref="AI19:AI82" si="70">+AI7</f>
        <v>R</v>
      </c>
      <c r="AJ19" s="1">
        <f t="shared" ref="AJ19:AJ29" si="71">AJ18</f>
        <v>2013</v>
      </c>
      <c r="AK19" s="105">
        <v>2</v>
      </c>
      <c r="AL19" s="106">
        <f t="shared" ca="1" si="61"/>
        <v>0</v>
      </c>
      <c r="AM19" s="106">
        <f t="shared" ca="1" si="61"/>
        <v>1843716</v>
      </c>
      <c r="AN19" s="106">
        <f t="shared" ca="1" si="61"/>
        <v>472</v>
      </c>
      <c r="AO19" s="106">
        <f t="shared" ca="1" si="61"/>
        <v>0</v>
      </c>
      <c r="AP19" s="106">
        <f t="shared" ca="1" si="61"/>
        <v>1498711</v>
      </c>
      <c r="AQ19" s="106">
        <f t="shared" ca="1" si="61"/>
        <v>3004232</v>
      </c>
      <c r="AR19" s="106">
        <f t="shared" ca="1" si="61"/>
        <v>0</v>
      </c>
      <c r="AS19" s="106">
        <f t="shared" ca="1" si="61"/>
        <v>0</v>
      </c>
      <c r="AT19" s="106">
        <f t="shared" ca="1" si="61"/>
        <v>0</v>
      </c>
      <c r="AU19" s="106">
        <f t="shared" ca="1" si="61"/>
        <v>0</v>
      </c>
      <c r="AV19" s="106">
        <f t="shared" ca="1" si="62"/>
        <v>0</v>
      </c>
      <c r="AW19" s="106">
        <f t="shared" ca="1" si="62"/>
        <v>151178</v>
      </c>
      <c r="AX19" s="106">
        <f t="shared" ca="1" si="62"/>
        <v>0</v>
      </c>
      <c r="AY19" s="611">
        <f t="shared" ca="1" si="62"/>
        <v>0</v>
      </c>
      <c r="AZ19" s="106">
        <f t="shared" ca="1" si="62"/>
        <v>28195</v>
      </c>
      <c r="BA19" s="106">
        <f t="shared" ca="1" si="62"/>
        <v>348558</v>
      </c>
      <c r="BB19" s="106">
        <f t="shared" ca="1" si="62"/>
        <v>74577</v>
      </c>
      <c r="BC19" s="106">
        <f t="shared" ca="1" si="62"/>
        <v>360000</v>
      </c>
      <c r="BD19" s="106">
        <f t="shared" ca="1" si="62"/>
        <v>46441</v>
      </c>
      <c r="BE19" s="106">
        <f t="shared" ca="1" si="62"/>
        <v>-53173</v>
      </c>
      <c r="BF19" s="106">
        <f t="shared" ca="1" si="63"/>
        <v>395050</v>
      </c>
      <c r="BG19" s="106">
        <f t="shared" ca="1" si="63"/>
        <v>1229196</v>
      </c>
      <c r="BH19" s="106">
        <f t="shared" ca="1" si="63"/>
        <v>645795</v>
      </c>
      <c r="BI19" s="106">
        <f t="shared" ca="1" si="63"/>
        <v>364713</v>
      </c>
      <c r="BJ19" s="106">
        <f t="shared" ca="1" si="63"/>
        <v>95095</v>
      </c>
      <c r="BK19" s="106">
        <f t="shared" ca="1" si="63"/>
        <v>195529</v>
      </c>
      <c r="BL19" s="190">
        <f t="shared" ca="1" si="63"/>
        <v>0</v>
      </c>
      <c r="BM19" s="190">
        <f t="shared" ca="1" si="63"/>
        <v>0</v>
      </c>
      <c r="BN19" s="190">
        <f t="shared" ca="1" si="63"/>
        <v>0</v>
      </c>
      <c r="BO19" s="190">
        <f t="shared" ca="1" si="63"/>
        <v>0</v>
      </c>
      <c r="BP19" s="190">
        <f t="shared" ca="1" si="63"/>
        <v>0</v>
      </c>
      <c r="BQ19" s="190">
        <f t="shared" ref="BQ19:BQ82" ca="1" si="72">AZ19+BB19+BD19+BK19</f>
        <v>344742</v>
      </c>
      <c r="BR19" s="190">
        <f t="shared" ref="BR19:BR82" ca="1" si="73">SUM(BA19,BC19,BE19:BJ19)</f>
        <v>3385234</v>
      </c>
      <c r="BS19" s="190">
        <f t="shared" ref="BS19:BS82" ca="1" si="74">SUM(AL19:AY19)</f>
        <v>6498309</v>
      </c>
      <c r="BT19" s="190">
        <f t="shared" ca="1" si="10"/>
        <v>10228285</v>
      </c>
      <c r="BU19" s="190">
        <f t="shared" ca="1" si="11"/>
        <v>9911672</v>
      </c>
      <c r="BV19" s="163" t="str">
        <f t="shared" ref="BV19:BV82" si="75">BV7</f>
        <v>C</v>
      </c>
      <c r="BW19" s="65">
        <f t="shared" ca="1" si="21"/>
        <v>10228285</v>
      </c>
      <c r="BX19" s="65">
        <f t="shared" ca="1" si="22"/>
        <v>0</v>
      </c>
      <c r="BZ19" s="130"/>
      <c r="CA19" s="79" t="str">
        <f t="shared" ref="CA19:CA82" si="76">CA7</f>
        <v>C</v>
      </c>
      <c r="CB19" s="215">
        <f t="shared" si="23"/>
        <v>2013</v>
      </c>
      <c r="CC19" s="141">
        <f t="shared" si="23"/>
        <v>2</v>
      </c>
      <c r="CD19" s="280">
        <f t="shared" ca="1" si="24"/>
        <v>0</v>
      </c>
      <c r="CE19" s="280">
        <f t="shared" ca="1" si="25"/>
        <v>1890148</v>
      </c>
      <c r="CF19" s="280">
        <f t="shared" ca="1" si="26"/>
        <v>476</v>
      </c>
      <c r="CG19" s="280">
        <f t="shared" ca="1" si="27"/>
        <v>0</v>
      </c>
      <c r="CH19" s="280">
        <f t="shared" ca="1" si="28"/>
        <v>1477595</v>
      </c>
      <c r="CI19" s="280">
        <f t="shared" ca="1" si="29"/>
        <v>3003824</v>
      </c>
      <c r="CJ19" s="280">
        <f t="shared" ca="1" si="30"/>
        <v>0</v>
      </c>
      <c r="CK19" s="280">
        <f t="shared" ca="1" si="31"/>
        <v>0</v>
      </c>
      <c r="CL19" s="280">
        <f t="shared" ca="1" si="32"/>
        <v>0</v>
      </c>
      <c r="CM19" s="280">
        <f t="shared" ca="1" si="33"/>
        <v>0</v>
      </c>
      <c r="CN19" s="280">
        <f t="shared" ca="1" si="34"/>
        <v>0</v>
      </c>
      <c r="CO19" s="280">
        <f t="shared" ca="1" si="35"/>
        <v>45300</v>
      </c>
      <c r="CP19" s="280">
        <f t="shared" ca="1" si="36"/>
        <v>0</v>
      </c>
      <c r="CQ19" s="613">
        <f t="shared" ca="1" si="37"/>
        <v>0</v>
      </c>
      <c r="CR19" s="280">
        <f t="shared" ca="1" si="38"/>
        <v>29711</v>
      </c>
      <c r="CS19" s="280">
        <f t="shared" ca="1" si="39"/>
        <v>334360</v>
      </c>
      <c r="CT19" s="280">
        <f t="shared" ca="1" si="40"/>
        <v>66038</v>
      </c>
      <c r="CU19" s="280">
        <f t="shared" ca="1" si="41"/>
        <v>270000</v>
      </c>
      <c r="CV19" s="280">
        <f t="shared" ca="1" si="42"/>
        <v>41436</v>
      </c>
      <c r="CW19" s="365">
        <f t="shared" ca="1" si="43"/>
        <v>-18155</v>
      </c>
      <c r="CX19" s="280">
        <f t="shared" ca="1" si="44"/>
        <v>391900</v>
      </c>
      <c r="CY19" s="280">
        <f t="shared" ca="1" si="45"/>
        <v>1227276</v>
      </c>
      <c r="CZ19" s="280">
        <f t="shared" ca="1" si="46"/>
        <v>540600</v>
      </c>
      <c r="DA19" s="280">
        <f t="shared" ca="1" si="47"/>
        <v>362529</v>
      </c>
      <c r="DB19" s="280">
        <f t="shared" ca="1" si="48"/>
        <v>94765</v>
      </c>
      <c r="DC19" s="280">
        <f t="shared" ca="1" si="49"/>
        <v>153869</v>
      </c>
      <c r="DD19" s="280">
        <f t="shared" ca="1" si="50"/>
        <v>0</v>
      </c>
      <c r="DE19" s="280">
        <f t="shared" ca="1" si="51"/>
        <v>0</v>
      </c>
      <c r="DF19" s="280">
        <f t="shared" ca="1" si="52"/>
        <v>0</v>
      </c>
      <c r="DG19" s="280">
        <f t="shared" ca="1" si="53"/>
        <v>0</v>
      </c>
      <c r="DH19" s="210">
        <f ca="1">CR19+CT19+CV19+DC19</f>
        <v>291054</v>
      </c>
      <c r="DI19" s="210">
        <f t="shared" ref="DI19:DI82" ca="1" si="77">DH19+SUM(CS19,CU19,CW19:DB19)</f>
        <v>3494329</v>
      </c>
      <c r="DJ19" s="210">
        <f t="shared" ref="DJ19:DJ82" ca="1" si="78">SUM(CD19:CQ19)</f>
        <v>6417343</v>
      </c>
      <c r="DK19" s="461">
        <f t="shared" ref="DK19:DK82" ca="1" si="79">DH19+DI19+DJ19</f>
        <v>10202726</v>
      </c>
      <c r="DL19" s="463">
        <f t="shared" ref="DL19:DL82" ca="1" si="80">ROUND(INDIRECT(CONCATENATE($CA19,DL$2+($CB19-2010))),0)</f>
        <v>9911672</v>
      </c>
      <c r="DM19" s="465">
        <f t="shared" ref="DM19:DM82" ca="1" si="81">DL19-DK19</f>
        <v>-291054</v>
      </c>
      <c r="DN19" s="216">
        <f t="shared" ca="1" si="60"/>
        <v>-2.8527081879881906E-2</v>
      </c>
      <c r="DP19" s="463"/>
      <c r="DQ19" s="37"/>
    </row>
    <row r="20" spans="1:121">
      <c r="A20" s="1">
        <f t="shared" si="57"/>
        <v>2024</v>
      </c>
      <c r="B20" s="22">
        <f t="shared" si="58"/>
        <v>9401502</v>
      </c>
      <c r="C20" s="22">
        <f t="shared" si="58"/>
        <v>9286590</v>
      </c>
      <c r="D20" s="22">
        <f t="shared" si="58"/>
        <v>9338862</v>
      </c>
      <c r="E20" s="22">
        <f t="shared" si="58"/>
        <v>5198929</v>
      </c>
      <c r="F20" s="22">
        <f t="shared" si="58"/>
        <v>5244550</v>
      </c>
      <c r="G20" s="22">
        <f t="shared" si="58"/>
        <v>5258502</v>
      </c>
      <c r="H20" s="22">
        <f t="shared" si="58"/>
        <v>5299484</v>
      </c>
      <c r="I20" s="22">
        <f t="shared" si="58"/>
        <v>5272515</v>
      </c>
      <c r="J20" s="22">
        <f t="shared" si="58"/>
        <v>5219964</v>
      </c>
      <c r="K20" s="22">
        <f t="shared" si="58"/>
        <v>5195225</v>
      </c>
      <c r="L20" s="22">
        <f t="shared" si="58"/>
        <v>5091013</v>
      </c>
      <c r="M20" s="22">
        <f t="shared" si="58"/>
        <v>9363353</v>
      </c>
      <c r="N20" s="41">
        <f t="shared" si="68"/>
        <v>79170489</v>
      </c>
      <c r="O20" s="188"/>
      <c r="P20" s="72">
        <f t="shared" si="19"/>
        <v>2024</v>
      </c>
      <c r="Q20" s="13">
        <f t="shared" si="59"/>
        <v>9283336</v>
      </c>
      <c r="R20" s="13">
        <f t="shared" si="59"/>
        <v>9403295</v>
      </c>
      <c r="S20" s="13">
        <f t="shared" si="59"/>
        <v>9307839</v>
      </c>
      <c r="T20" s="13">
        <f t="shared" si="59"/>
        <v>9342082</v>
      </c>
      <c r="U20" s="13">
        <f t="shared" si="59"/>
        <v>5186985</v>
      </c>
      <c r="V20" s="13">
        <f t="shared" si="59"/>
        <v>5234010</v>
      </c>
      <c r="W20" s="13">
        <f t="shared" si="59"/>
        <v>5251512</v>
      </c>
      <c r="X20" s="13">
        <f t="shared" si="59"/>
        <v>5292934</v>
      </c>
      <c r="Y20" s="13">
        <f t="shared" si="59"/>
        <v>5275203</v>
      </c>
      <c r="Z20" s="13">
        <f t="shared" si="59"/>
        <v>5235310</v>
      </c>
      <c r="AA20" s="13">
        <f t="shared" si="59"/>
        <v>5192821</v>
      </c>
      <c r="AB20" s="13">
        <f t="shared" si="59"/>
        <v>5108945</v>
      </c>
      <c r="AC20" s="41">
        <f t="shared" si="69"/>
        <v>79114272</v>
      </c>
      <c r="AD20" s="13"/>
      <c r="AI20" s="79" t="str">
        <f t="shared" si="70"/>
        <v>S</v>
      </c>
      <c r="AJ20" s="1">
        <f t="shared" si="71"/>
        <v>2013</v>
      </c>
      <c r="AK20" s="105">
        <v>3</v>
      </c>
      <c r="AL20" s="106">
        <f t="shared" ca="1" si="61"/>
        <v>0</v>
      </c>
      <c r="AM20" s="106">
        <f t="shared" ca="1" si="61"/>
        <v>1890148</v>
      </c>
      <c r="AN20" s="106">
        <f t="shared" ca="1" si="61"/>
        <v>473</v>
      </c>
      <c r="AO20" s="106">
        <f t="shared" ca="1" si="61"/>
        <v>0</v>
      </c>
      <c r="AP20" s="106">
        <f t="shared" ca="1" si="61"/>
        <v>1477595</v>
      </c>
      <c r="AQ20" s="106">
        <f t="shared" ca="1" si="61"/>
        <v>3003824</v>
      </c>
      <c r="AR20" s="106">
        <f t="shared" ca="1" si="61"/>
        <v>0</v>
      </c>
      <c r="AS20" s="106">
        <f t="shared" ca="1" si="61"/>
        <v>0</v>
      </c>
      <c r="AT20" s="106">
        <f t="shared" ca="1" si="61"/>
        <v>0</v>
      </c>
      <c r="AU20" s="106">
        <f t="shared" ca="1" si="61"/>
        <v>0</v>
      </c>
      <c r="AV20" s="106">
        <f t="shared" ca="1" si="62"/>
        <v>0</v>
      </c>
      <c r="AW20" s="106">
        <f t="shared" ca="1" si="62"/>
        <v>57941</v>
      </c>
      <c r="AX20" s="106">
        <f t="shared" ca="1" si="62"/>
        <v>0</v>
      </c>
      <c r="AY20" s="611">
        <f t="shared" ca="1" si="62"/>
        <v>0</v>
      </c>
      <c r="AZ20" s="106">
        <f t="shared" ca="1" si="62"/>
        <v>29398</v>
      </c>
      <c r="BA20" s="106">
        <f t="shared" ca="1" si="62"/>
        <v>334360</v>
      </c>
      <c r="BB20" s="106">
        <f t="shared" ca="1" si="62"/>
        <v>66038</v>
      </c>
      <c r="BC20" s="106">
        <f t="shared" ca="1" si="62"/>
        <v>270000</v>
      </c>
      <c r="BD20" s="106">
        <f t="shared" ca="1" si="62"/>
        <v>48827</v>
      </c>
      <c r="BE20" s="106">
        <f t="shared" ca="1" si="62"/>
        <v>-18155</v>
      </c>
      <c r="BF20" s="106">
        <f t="shared" ca="1" si="63"/>
        <v>391900</v>
      </c>
      <c r="BG20" s="106">
        <f t="shared" ca="1" si="63"/>
        <v>1227276</v>
      </c>
      <c r="BH20" s="106">
        <f t="shared" ca="1" si="63"/>
        <v>540600</v>
      </c>
      <c r="BI20" s="106">
        <f t="shared" ca="1" si="63"/>
        <v>362529</v>
      </c>
      <c r="BJ20" s="106">
        <f t="shared" ca="1" si="63"/>
        <v>94765</v>
      </c>
      <c r="BK20" s="106">
        <f t="shared" ca="1" si="63"/>
        <v>153869</v>
      </c>
      <c r="BL20" s="190">
        <f t="shared" ca="1" si="63"/>
        <v>0</v>
      </c>
      <c r="BM20" s="190">
        <f t="shared" ca="1" si="63"/>
        <v>0</v>
      </c>
      <c r="BN20" s="190">
        <f t="shared" ca="1" si="63"/>
        <v>0</v>
      </c>
      <c r="BO20" s="190">
        <f t="shared" ca="1" si="63"/>
        <v>0</v>
      </c>
      <c r="BP20" s="190">
        <f t="shared" ca="1" si="63"/>
        <v>0</v>
      </c>
      <c r="BQ20" s="190">
        <f t="shared" ca="1" si="72"/>
        <v>298132</v>
      </c>
      <c r="BR20" s="190">
        <f t="shared" ca="1" si="73"/>
        <v>3203275</v>
      </c>
      <c r="BS20" s="190">
        <f t="shared" ca="1" si="74"/>
        <v>6429981</v>
      </c>
      <c r="BT20" s="190">
        <f t="shared" ca="1" si="10"/>
        <v>9931388</v>
      </c>
      <c r="BU20" s="190">
        <f t="shared" ca="1" si="11"/>
        <v>10510384</v>
      </c>
      <c r="BV20" s="163" t="str">
        <f t="shared" si="75"/>
        <v>D</v>
      </c>
      <c r="BW20" s="65">
        <f t="shared" ca="1" si="21"/>
        <v>9931388</v>
      </c>
      <c r="BX20" s="65">
        <f t="shared" ca="1" si="22"/>
        <v>0</v>
      </c>
      <c r="BZ20" s="130"/>
      <c r="CA20" s="79" t="str">
        <f t="shared" si="76"/>
        <v>D</v>
      </c>
      <c r="CB20" s="215">
        <f t="shared" si="23"/>
        <v>2013</v>
      </c>
      <c r="CC20" s="141">
        <f t="shared" si="23"/>
        <v>3</v>
      </c>
      <c r="CD20" s="280">
        <f t="shared" ca="1" si="24"/>
        <v>0</v>
      </c>
      <c r="CE20" s="280">
        <f t="shared" ca="1" si="25"/>
        <v>1790287</v>
      </c>
      <c r="CF20" s="280">
        <f t="shared" ca="1" si="26"/>
        <v>475</v>
      </c>
      <c r="CG20" s="280">
        <f t="shared" ca="1" si="27"/>
        <v>0</v>
      </c>
      <c r="CH20" s="280">
        <f t="shared" ca="1" si="28"/>
        <v>1509156</v>
      </c>
      <c r="CI20" s="280">
        <f t="shared" ca="1" si="29"/>
        <v>3007404</v>
      </c>
      <c r="CJ20" s="280">
        <f t="shared" ca="1" si="30"/>
        <v>0</v>
      </c>
      <c r="CK20" s="280">
        <f t="shared" ca="1" si="31"/>
        <v>0</v>
      </c>
      <c r="CL20" s="280">
        <f t="shared" ca="1" si="32"/>
        <v>0</v>
      </c>
      <c r="CM20" s="280">
        <f t="shared" ca="1" si="33"/>
        <v>0</v>
      </c>
      <c r="CN20" s="280">
        <f t="shared" ca="1" si="34"/>
        <v>0</v>
      </c>
      <c r="CO20" s="280">
        <f t="shared" ca="1" si="35"/>
        <v>45752</v>
      </c>
      <c r="CP20" s="280">
        <f t="shared" ca="1" si="36"/>
        <v>0</v>
      </c>
      <c r="CQ20" s="613">
        <f t="shared" ca="1" si="37"/>
        <v>0</v>
      </c>
      <c r="CR20" s="280">
        <f t="shared" ca="1" si="38"/>
        <v>26362</v>
      </c>
      <c r="CS20" s="280">
        <f t="shared" ca="1" si="39"/>
        <v>329709</v>
      </c>
      <c r="CT20" s="280">
        <f t="shared" ca="1" si="40"/>
        <v>65072</v>
      </c>
      <c r="CU20" s="280">
        <f t="shared" ca="1" si="41"/>
        <v>954000</v>
      </c>
      <c r="CV20" s="280">
        <f t="shared" ca="1" si="42"/>
        <v>41477</v>
      </c>
      <c r="CW20" s="365">
        <f t="shared" ca="1" si="43"/>
        <v>-97091</v>
      </c>
      <c r="CX20" s="280">
        <f t="shared" ca="1" si="44"/>
        <v>395050</v>
      </c>
      <c r="CY20" s="280">
        <f t="shared" ca="1" si="45"/>
        <v>1226680</v>
      </c>
      <c r="CZ20" s="280">
        <f t="shared" ca="1" si="46"/>
        <v>632400</v>
      </c>
      <c r="DA20" s="280">
        <f t="shared" ca="1" si="47"/>
        <v>369006</v>
      </c>
      <c r="DB20" s="280">
        <f t="shared" ca="1" si="48"/>
        <v>95480</v>
      </c>
      <c r="DC20" s="280">
        <f t="shared" ca="1" si="49"/>
        <v>119165</v>
      </c>
      <c r="DD20" s="280">
        <f t="shared" ca="1" si="50"/>
        <v>0</v>
      </c>
      <c r="DE20" s="280">
        <f t="shared" ca="1" si="51"/>
        <v>0</v>
      </c>
      <c r="DF20" s="280">
        <f t="shared" ca="1" si="52"/>
        <v>0</v>
      </c>
      <c r="DG20" s="280">
        <f t="shared" ca="1" si="53"/>
        <v>0</v>
      </c>
      <c r="DH20" s="210">
        <f t="shared" ref="DH20:DH82" ca="1" si="82">CR20+CT20+CV20+DC20</f>
        <v>252076</v>
      </c>
      <c r="DI20" s="210">
        <f t="shared" ca="1" si="77"/>
        <v>4157310</v>
      </c>
      <c r="DJ20" s="210">
        <f t="shared" ca="1" si="78"/>
        <v>6353074</v>
      </c>
      <c r="DK20" s="461">
        <f t="shared" ca="1" si="79"/>
        <v>10762460</v>
      </c>
      <c r="DL20" s="463">
        <f t="shared" ca="1" si="80"/>
        <v>10510384</v>
      </c>
      <c r="DM20" s="465">
        <f t="shared" ca="1" si="81"/>
        <v>-252076</v>
      </c>
      <c r="DN20" s="216">
        <f t="shared" ca="1" si="60"/>
        <v>-2.342178275227039E-2</v>
      </c>
      <c r="DP20" s="463"/>
      <c r="DQ20" s="37"/>
    </row>
    <row r="21" spans="1:121">
      <c r="A21" s="1">
        <f t="shared" si="57"/>
        <v>2025</v>
      </c>
      <c r="B21" s="22">
        <f t="shared" si="58"/>
        <v>9459674</v>
      </c>
      <c r="C21" s="22">
        <f t="shared" si="58"/>
        <v>9331386</v>
      </c>
      <c r="D21" s="22">
        <f t="shared" si="58"/>
        <v>9393896</v>
      </c>
      <c r="E21" s="22">
        <f t="shared" si="58"/>
        <v>5254152</v>
      </c>
      <c r="F21" s="22">
        <f t="shared" si="58"/>
        <v>5300308</v>
      </c>
      <c r="G21" s="22">
        <f t="shared" si="58"/>
        <v>5315705</v>
      </c>
      <c r="H21" s="22">
        <f t="shared" si="58"/>
        <v>5357546</v>
      </c>
      <c r="I21" s="22">
        <f t="shared" si="58"/>
        <v>5330376</v>
      </c>
      <c r="J21" s="22">
        <f t="shared" si="58"/>
        <v>5275871</v>
      </c>
      <c r="K21" s="22">
        <f t="shared" si="58"/>
        <v>5251438</v>
      </c>
      <c r="L21" s="22">
        <f t="shared" si="58"/>
        <v>5145269</v>
      </c>
      <c r="M21" s="22">
        <f t="shared" si="58"/>
        <v>9419654</v>
      </c>
      <c r="N21" s="41">
        <f t="shared" si="68"/>
        <v>79835275</v>
      </c>
      <c r="O21" s="188"/>
      <c r="P21" s="72">
        <f t="shared" si="19"/>
        <v>2025</v>
      </c>
      <c r="Q21" s="13">
        <f t="shared" si="59"/>
        <v>9339553</v>
      </c>
      <c r="R21" s="13">
        <f t="shared" si="59"/>
        <v>9460499</v>
      </c>
      <c r="S21" s="13">
        <f t="shared" si="59"/>
        <v>9353660</v>
      </c>
      <c r="T21" s="13">
        <f t="shared" si="59"/>
        <v>9397059</v>
      </c>
      <c r="U21" s="13">
        <f t="shared" si="59"/>
        <v>5242208</v>
      </c>
      <c r="V21" s="13">
        <f t="shared" si="59"/>
        <v>5289768</v>
      </c>
      <c r="W21" s="13">
        <f t="shared" si="59"/>
        <v>5307735</v>
      </c>
      <c r="X21" s="13">
        <f t="shared" si="59"/>
        <v>5351002</v>
      </c>
      <c r="Y21" s="13">
        <f t="shared" si="59"/>
        <v>5333041</v>
      </c>
      <c r="Z21" s="13">
        <f t="shared" si="59"/>
        <v>5292214</v>
      </c>
      <c r="AA21" s="13">
        <f t="shared" si="59"/>
        <v>5248037</v>
      </c>
      <c r="AB21" s="13">
        <f t="shared" si="59"/>
        <v>5163217</v>
      </c>
      <c r="AC21" s="41">
        <f t="shared" si="69"/>
        <v>79777993</v>
      </c>
      <c r="AD21" s="13"/>
      <c r="AI21" s="79" t="str">
        <f t="shared" si="70"/>
        <v>T</v>
      </c>
      <c r="AJ21" s="1">
        <f t="shared" si="71"/>
        <v>2013</v>
      </c>
      <c r="AK21" s="105">
        <v>4</v>
      </c>
      <c r="AL21" s="106">
        <f t="shared" ca="1" si="61"/>
        <v>0</v>
      </c>
      <c r="AM21" s="106">
        <f t="shared" ca="1" si="61"/>
        <v>1790287</v>
      </c>
      <c r="AN21" s="106">
        <f t="shared" ca="1" si="61"/>
        <v>476</v>
      </c>
      <c r="AO21" s="106">
        <f t="shared" ca="1" si="61"/>
        <v>0</v>
      </c>
      <c r="AP21" s="106">
        <f t="shared" ca="1" si="61"/>
        <v>1509156</v>
      </c>
      <c r="AQ21" s="106">
        <f t="shared" ca="1" si="61"/>
        <v>3007404</v>
      </c>
      <c r="AR21" s="106">
        <f t="shared" ca="1" si="61"/>
        <v>0</v>
      </c>
      <c r="AS21" s="106">
        <f t="shared" ca="1" si="61"/>
        <v>0</v>
      </c>
      <c r="AT21" s="106">
        <f t="shared" ca="1" si="61"/>
        <v>0</v>
      </c>
      <c r="AU21" s="106">
        <f t="shared" ca="1" si="61"/>
        <v>0</v>
      </c>
      <c r="AV21" s="106">
        <f t="shared" ca="1" si="62"/>
        <v>0</v>
      </c>
      <c r="AW21" s="106">
        <f t="shared" ca="1" si="62"/>
        <v>45300</v>
      </c>
      <c r="AX21" s="106">
        <f t="shared" ca="1" si="62"/>
        <v>0</v>
      </c>
      <c r="AY21" s="611">
        <f t="shared" ca="1" si="62"/>
        <v>0</v>
      </c>
      <c r="AZ21" s="106">
        <f t="shared" ca="1" si="62"/>
        <v>29711</v>
      </c>
      <c r="BA21" s="106">
        <f t="shared" ca="1" si="62"/>
        <v>329709</v>
      </c>
      <c r="BB21" s="106">
        <f t="shared" ca="1" si="62"/>
        <v>65072</v>
      </c>
      <c r="BC21" s="106">
        <f t="shared" ca="1" si="62"/>
        <v>954000</v>
      </c>
      <c r="BD21" s="106">
        <f t="shared" ca="1" si="62"/>
        <v>41436</v>
      </c>
      <c r="BE21" s="106">
        <f t="shared" ca="1" si="62"/>
        <v>-97091</v>
      </c>
      <c r="BF21" s="106">
        <f t="shared" ca="1" si="63"/>
        <v>395050</v>
      </c>
      <c r="BG21" s="106">
        <f t="shared" ca="1" si="63"/>
        <v>1226680</v>
      </c>
      <c r="BH21" s="106">
        <f t="shared" ca="1" si="63"/>
        <v>632400</v>
      </c>
      <c r="BI21" s="106">
        <f t="shared" ca="1" si="63"/>
        <v>369006</v>
      </c>
      <c r="BJ21" s="106">
        <f t="shared" ca="1" si="63"/>
        <v>95480</v>
      </c>
      <c r="BK21" s="106">
        <f t="shared" ca="1" si="63"/>
        <v>119165</v>
      </c>
      <c r="BL21" s="190">
        <f t="shared" ca="1" si="63"/>
        <v>0</v>
      </c>
      <c r="BM21" s="190">
        <f t="shared" ca="1" si="63"/>
        <v>0</v>
      </c>
      <c r="BN21" s="190">
        <f t="shared" ca="1" si="63"/>
        <v>0</v>
      </c>
      <c r="BO21" s="190">
        <f t="shared" ca="1" si="63"/>
        <v>0</v>
      </c>
      <c r="BP21" s="190">
        <f t="shared" ca="1" si="63"/>
        <v>0</v>
      </c>
      <c r="BQ21" s="190">
        <f t="shared" ca="1" si="72"/>
        <v>255384</v>
      </c>
      <c r="BR21" s="190">
        <f t="shared" ca="1" si="73"/>
        <v>3905234</v>
      </c>
      <c r="BS21" s="190">
        <f t="shared" ca="1" si="74"/>
        <v>6352623</v>
      </c>
      <c r="BT21" s="190">
        <f t="shared" ca="1" si="10"/>
        <v>10513241</v>
      </c>
      <c r="BU21" s="190">
        <f t="shared" ca="1" si="11"/>
        <v>10114896</v>
      </c>
      <c r="BV21" s="163" t="str">
        <f t="shared" si="75"/>
        <v>E</v>
      </c>
      <c r="BW21" s="65">
        <f t="shared" ca="1" si="21"/>
        <v>10513241</v>
      </c>
      <c r="BX21" s="65">
        <f t="shared" ca="1" si="22"/>
        <v>0</v>
      </c>
      <c r="BZ21" s="130"/>
      <c r="CA21" s="79" t="str">
        <f t="shared" si="76"/>
        <v>E</v>
      </c>
      <c r="CB21" s="215">
        <f t="shared" si="23"/>
        <v>2013</v>
      </c>
      <c r="CC21" s="141">
        <f t="shared" si="23"/>
        <v>4</v>
      </c>
      <c r="CD21" s="280">
        <f t="shared" ca="1" si="24"/>
        <v>0</v>
      </c>
      <c r="CE21" s="280">
        <f t="shared" ca="1" si="25"/>
        <v>1768107</v>
      </c>
      <c r="CF21" s="280">
        <f t="shared" ca="1" si="26"/>
        <v>476</v>
      </c>
      <c r="CG21" s="280">
        <f t="shared" ca="1" si="27"/>
        <v>0</v>
      </c>
      <c r="CH21" s="280">
        <f t="shared" ca="1" si="28"/>
        <v>1517131</v>
      </c>
      <c r="CI21" s="280">
        <f t="shared" ca="1" si="29"/>
        <v>3015356</v>
      </c>
      <c r="CJ21" s="280">
        <f t="shared" ca="1" si="30"/>
        <v>0</v>
      </c>
      <c r="CK21" s="280">
        <f t="shared" ca="1" si="31"/>
        <v>0</v>
      </c>
      <c r="CL21" s="280">
        <f t="shared" ca="1" si="32"/>
        <v>0</v>
      </c>
      <c r="CM21" s="280">
        <f t="shared" ca="1" si="33"/>
        <v>0</v>
      </c>
      <c r="CN21" s="280">
        <f t="shared" ca="1" si="34"/>
        <v>0</v>
      </c>
      <c r="CO21" s="280">
        <f t="shared" ca="1" si="35"/>
        <v>61937</v>
      </c>
      <c r="CP21" s="280">
        <f t="shared" ca="1" si="36"/>
        <v>0</v>
      </c>
      <c r="CQ21" s="613">
        <f t="shared" ca="1" si="37"/>
        <v>0</v>
      </c>
      <c r="CR21" s="280">
        <f t="shared" ca="1" si="38"/>
        <v>26794</v>
      </c>
      <c r="CS21" s="280">
        <f t="shared" ca="1" si="39"/>
        <v>335945</v>
      </c>
      <c r="CT21" s="280">
        <f t="shared" ca="1" si="40"/>
        <v>58173</v>
      </c>
      <c r="CU21" s="280">
        <f t="shared" ca="1" si="41"/>
        <v>450000</v>
      </c>
      <c r="CV21" s="280">
        <f t="shared" ca="1" si="42"/>
        <v>39613</v>
      </c>
      <c r="CW21" s="365">
        <f t="shared" ca="1" si="43"/>
        <v>-44562</v>
      </c>
      <c r="CX21" s="280">
        <f t="shared" ca="1" si="44"/>
        <v>394000</v>
      </c>
      <c r="CY21" s="280">
        <f t="shared" ca="1" si="45"/>
        <v>1226624</v>
      </c>
      <c r="CZ21" s="280">
        <f t="shared" ca="1" si="46"/>
        <v>652920</v>
      </c>
      <c r="DA21" s="280">
        <f t="shared" ca="1" si="47"/>
        <v>372899</v>
      </c>
      <c r="DB21" s="280">
        <f t="shared" ca="1" si="48"/>
        <v>95520</v>
      </c>
      <c r="DC21" s="280">
        <f t="shared" ca="1" si="49"/>
        <v>143963</v>
      </c>
      <c r="DD21" s="280">
        <f t="shared" ca="1" si="50"/>
        <v>0</v>
      </c>
      <c r="DE21" s="280">
        <f t="shared" ca="1" si="51"/>
        <v>0</v>
      </c>
      <c r="DF21" s="280">
        <f t="shared" ca="1" si="52"/>
        <v>0</v>
      </c>
      <c r="DG21" s="280">
        <f t="shared" ca="1" si="53"/>
        <v>0</v>
      </c>
      <c r="DH21" s="210">
        <f t="shared" ca="1" si="82"/>
        <v>268543</v>
      </c>
      <c r="DI21" s="210">
        <f t="shared" ca="1" si="77"/>
        <v>3751889</v>
      </c>
      <c r="DJ21" s="210">
        <f t="shared" ca="1" si="78"/>
        <v>6363007</v>
      </c>
      <c r="DK21" s="461">
        <f t="shared" ca="1" si="79"/>
        <v>10383439</v>
      </c>
      <c r="DL21" s="463">
        <f t="shared" ca="1" si="80"/>
        <v>10114896</v>
      </c>
      <c r="DM21" s="465">
        <f t="shared" ca="1" si="81"/>
        <v>-268543</v>
      </c>
      <c r="DN21" s="216">
        <f t="shared" ca="1" si="60"/>
        <v>-2.586262605289057E-2</v>
      </c>
      <c r="DP21" s="463"/>
      <c r="DQ21" s="37"/>
    </row>
    <row r="22" spans="1:121">
      <c r="A22" s="1">
        <f t="shared" si="57"/>
        <v>2026</v>
      </c>
      <c r="B22" s="22">
        <f t="shared" si="58"/>
        <v>9518182</v>
      </c>
      <c r="C22" s="22">
        <f t="shared" si="58"/>
        <v>9386556</v>
      </c>
      <c r="D22" s="22">
        <f t="shared" si="58"/>
        <v>9450266</v>
      </c>
      <c r="E22" s="22">
        <f t="shared" si="58"/>
        <v>5309745</v>
      </c>
      <c r="F22" s="22">
        <f t="shared" si="58"/>
        <v>5356356</v>
      </c>
      <c r="G22" s="22">
        <f t="shared" si="58"/>
        <v>5373268</v>
      </c>
      <c r="H22" s="22">
        <f t="shared" si="58"/>
        <v>5416008</v>
      </c>
      <c r="I22" s="22">
        <f t="shared" si="58"/>
        <v>5388596</v>
      </c>
      <c r="J22" s="22">
        <f t="shared" si="58"/>
        <v>5333082</v>
      </c>
      <c r="K22" s="22">
        <f t="shared" si="58"/>
        <v>5306957</v>
      </c>
      <c r="L22" s="22">
        <f t="shared" si="58"/>
        <v>5198738</v>
      </c>
      <c r="M22" s="22">
        <f t="shared" si="58"/>
        <v>9476254</v>
      </c>
      <c r="N22" s="41">
        <f t="shared" si="68"/>
        <v>80514008</v>
      </c>
      <c r="O22" s="188"/>
      <c r="P22" s="72">
        <f t="shared" si="19"/>
        <v>2026</v>
      </c>
      <c r="Q22" s="13">
        <f t="shared" si="59"/>
        <v>9396835</v>
      </c>
      <c r="R22" s="13">
        <f t="shared" si="59"/>
        <v>9518031</v>
      </c>
      <c r="S22" s="13">
        <f t="shared" si="59"/>
        <v>9408854</v>
      </c>
      <c r="T22" s="13">
        <f t="shared" si="59"/>
        <v>9453396</v>
      </c>
      <c r="U22" s="13">
        <f t="shared" si="59"/>
        <v>5298786</v>
      </c>
      <c r="V22" s="13">
        <f t="shared" si="59"/>
        <v>5345816</v>
      </c>
      <c r="W22" s="13">
        <f t="shared" si="59"/>
        <v>5364313</v>
      </c>
      <c r="X22" s="13">
        <f t="shared" si="59"/>
        <v>5409470</v>
      </c>
      <c r="Y22" s="13">
        <f t="shared" si="59"/>
        <v>5391235</v>
      </c>
      <c r="Z22" s="13">
        <f t="shared" si="59"/>
        <v>5349456</v>
      </c>
      <c r="AA22" s="13">
        <f t="shared" si="59"/>
        <v>5304530</v>
      </c>
      <c r="AB22" s="13">
        <f t="shared" si="59"/>
        <v>5216686</v>
      </c>
      <c r="AC22" s="41">
        <f t="shared" si="69"/>
        <v>80457408</v>
      </c>
      <c r="AD22" s="13"/>
      <c r="AI22" s="79" t="str">
        <f t="shared" si="70"/>
        <v>U</v>
      </c>
      <c r="AJ22" s="1">
        <f t="shared" si="71"/>
        <v>2013</v>
      </c>
      <c r="AK22" s="105">
        <v>5</v>
      </c>
      <c r="AL22" s="106">
        <f t="shared" ca="1" si="61"/>
        <v>0</v>
      </c>
      <c r="AM22" s="106">
        <f t="shared" ca="1" si="61"/>
        <v>1768107</v>
      </c>
      <c r="AN22" s="106">
        <f t="shared" ca="1" si="61"/>
        <v>475</v>
      </c>
      <c r="AO22" s="106">
        <f t="shared" ca="1" si="61"/>
        <v>0</v>
      </c>
      <c r="AP22" s="106">
        <f t="shared" ca="1" si="61"/>
        <v>1517131</v>
      </c>
      <c r="AQ22" s="106">
        <f t="shared" ca="1" si="61"/>
        <v>3015356</v>
      </c>
      <c r="AR22" s="106">
        <f t="shared" ca="1" si="61"/>
        <v>0</v>
      </c>
      <c r="AS22" s="106">
        <f t="shared" ca="1" si="61"/>
        <v>0</v>
      </c>
      <c r="AT22" s="106">
        <f t="shared" ca="1" si="61"/>
        <v>0</v>
      </c>
      <c r="AU22" s="106">
        <f t="shared" ca="1" si="61"/>
        <v>0</v>
      </c>
      <c r="AV22" s="106">
        <f t="shared" ca="1" si="62"/>
        <v>0</v>
      </c>
      <c r="AW22" s="106">
        <f t="shared" ca="1" si="62"/>
        <v>45752</v>
      </c>
      <c r="AX22" s="106">
        <f t="shared" ca="1" si="62"/>
        <v>0</v>
      </c>
      <c r="AY22" s="611">
        <f t="shared" ca="1" si="62"/>
        <v>0</v>
      </c>
      <c r="AZ22" s="106">
        <f t="shared" ca="1" si="62"/>
        <v>26362</v>
      </c>
      <c r="BA22" s="106">
        <f t="shared" ca="1" si="62"/>
        <v>335945</v>
      </c>
      <c r="BB22" s="106">
        <f t="shared" ca="1" si="62"/>
        <v>58173</v>
      </c>
      <c r="BC22" s="106">
        <f t="shared" ca="1" si="62"/>
        <v>450000</v>
      </c>
      <c r="BD22" s="106">
        <f t="shared" ca="1" si="62"/>
        <v>41477</v>
      </c>
      <c r="BE22" s="106">
        <f t="shared" ca="1" si="62"/>
        <v>-44562</v>
      </c>
      <c r="BF22" s="106">
        <f t="shared" ca="1" si="63"/>
        <v>394000</v>
      </c>
      <c r="BG22" s="106">
        <f t="shared" ca="1" si="63"/>
        <v>1226624</v>
      </c>
      <c r="BH22" s="106">
        <f t="shared" ca="1" si="63"/>
        <v>652920</v>
      </c>
      <c r="BI22" s="106">
        <f t="shared" ca="1" si="63"/>
        <v>372899</v>
      </c>
      <c r="BJ22" s="106">
        <f t="shared" ca="1" si="63"/>
        <v>95520</v>
      </c>
      <c r="BK22" s="106">
        <f t="shared" ca="1" si="63"/>
        <v>143963</v>
      </c>
      <c r="BL22" s="190">
        <f t="shared" ca="1" si="63"/>
        <v>0</v>
      </c>
      <c r="BM22" s="190">
        <f t="shared" ca="1" si="63"/>
        <v>0</v>
      </c>
      <c r="BN22" s="190">
        <f t="shared" ca="1" si="63"/>
        <v>0</v>
      </c>
      <c r="BO22" s="190">
        <f t="shared" ca="1" si="63"/>
        <v>0</v>
      </c>
      <c r="BP22" s="190">
        <f t="shared" ca="1" si="63"/>
        <v>0</v>
      </c>
      <c r="BQ22" s="190">
        <f t="shared" ca="1" si="72"/>
        <v>269975</v>
      </c>
      <c r="BR22" s="190">
        <f t="shared" ca="1" si="73"/>
        <v>3483346</v>
      </c>
      <c r="BS22" s="190">
        <f t="shared" ca="1" si="74"/>
        <v>6346821</v>
      </c>
      <c r="BT22" s="190">
        <f t="shared" ref="BT22:BT85" ca="1" si="83">ROUND(INDIRECT(CONCATENATE($AI22,BT$2+($AJ22-2010))),0)</f>
        <v>10100142</v>
      </c>
      <c r="BU22" s="190">
        <f t="shared" ca="1" si="11"/>
        <v>10615629</v>
      </c>
      <c r="BV22" s="163" t="str">
        <f t="shared" si="75"/>
        <v>F</v>
      </c>
      <c r="BW22" s="65">
        <f t="shared" ca="1" si="21"/>
        <v>10100142</v>
      </c>
      <c r="BX22" s="65">
        <f t="shared" ca="1" si="22"/>
        <v>0</v>
      </c>
      <c r="BZ22" s="130"/>
      <c r="CA22" s="79" t="str">
        <f t="shared" si="76"/>
        <v>F</v>
      </c>
      <c r="CB22" s="215">
        <f t="shared" si="23"/>
        <v>2013</v>
      </c>
      <c r="CC22" s="141">
        <f t="shared" si="23"/>
        <v>5</v>
      </c>
      <c r="CD22" s="280">
        <f t="shared" ca="1" si="24"/>
        <v>0</v>
      </c>
      <c r="CE22" s="280">
        <f t="shared" ca="1" si="25"/>
        <v>1766365</v>
      </c>
      <c r="CF22" s="280">
        <f t="shared" ca="1" si="26"/>
        <v>473</v>
      </c>
      <c r="CG22" s="280">
        <f t="shared" ca="1" si="27"/>
        <v>0</v>
      </c>
      <c r="CH22" s="280">
        <f t="shared" ca="1" si="28"/>
        <v>1547458</v>
      </c>
      <c r="CI22" s="280">
        <f t="shared" ca="1" si="29"/>
        <v>3021160</v>
      </c>
      <c r="CJ22" s="280">
        <f t="shared" ca="1" si="30"/>
        <v>0</v>
      </c>
      <c r="CK22" s="280">
        <f t="shared" ca="1" si="31"/>
        <v>0</v>
      </c>
      <c r="CL22" s="280">
        <f t="shared" ca="1" si="32"/>
        <v>0</v>
      </c>
      <c r="CM22" s="280">
        <f t="shared" ca="1" si="33"/>
        <v>0</v>
      </c>
      <c r="CN22" s="280">
        <f t="shared" ca="1" si="34"/>
        <v>0</v>
      </c>
      <c r="CO22" s="280">
        <f t="shared" ca="1" si="35"/>
        <v>57532</v>
      </c>
      <c r="CP22" s="280">
        <f t="shared" ca="1" si="36"/>
        <v>0</v>
      </c>
      <c r="CQ22" s="613">
        <f t="shared" ca="1" si="37"/>
        <v>0</v>
      </c>
      <c r="CR22" s="280">
        <f t="shared" ca="1" si="38"/>
        <v>30030</v>
      </c>
      <c r="CS22" s="280">
        <f t="shared" ca="1" si="39"/>
        <v>340075</v>
      </c>
      <c r="CT22" s="280">
        <f t="shared" ca="1" si="40"/>
        <v>76116</v>
      </c>
      <c r="CU22" s="280">
        <f t="shared" ca="1" si="41"/>
        <v>900000</v>
      </c>
      <c r="CV22" s="280">
        <f t="shared" ca="1" si="42"/>
        <v>50842</v>
      </c>
      <c r="CW22" s="365">
        <f t="shared" ca="1" si="43"/>
        <v>-102680</v>
      </c>
      <c r="CX22" s="280">
        <f t="shared" ca="1" si="44"/>
        <v>396352</v>
      </c>
      <c r="CY22" s="280">
        <f t="shared" ca="1" si="45"/>
        <v>1229196</v>
      </c>
      <c r="CZ22" s="280">
        <f t="shared" ca="1" si="46"/>
        <v>675923</v>
      </c>
      <c r="DA22" s="280">
        <f t="shared" ca="1" si="47"/>
        <v>374731</v>
      </c>
      <c r="DB22" s="280">
        <f t="shared" ca="1" si="48"/>
        <v>95680</v>
      </c>
      <c r="DC22" s="280">
        <f t="shared" ca="1" si="49"/>
        <v>156376</v>
      </c>
      <c r="DD22" s="280">
        <f t="shared" ca="1" si="50"/>
        <v>0</v>
      </c>
      <c r="DE22" s="280">
        <f t="shared" ca="1" si="51"/>
        <v>0</v>
      </c>
      <c r="DF22" s="280">
        <f t="shared" ca="1" si="52"/>
        <v>0</v>
      </c>
      <c r="DG22" s="280">
        <f t="shared" ca="1" si="53"/>
        <v>0</v>
      </c>
      <c r="DH22" s="210">
        <f t="shared" ca="1" si="82"/>
        <v>313364</v>
      </c>
      <c r="DI22" s="210">
        <f t="shared" ca="1" si="77"/>
        <v>4222641</v>
      </c>
      <c r="DJ22" s="210">
        <f t="shared" ca="1" si="78"/>
        <v>6392988</v>
      </c>
      <c r="DK22" s="461">
        <f t="shared" ca="1" si="79"/>
        <v>10928993</v>
      </c>
      <c r="DL22" s="463">
        <f t="shared" ca="1" si="80"/>
        <v>10615629</v>
      </c>
      <c r="DM22" s="465">
        <f t="shared" ca="1" si="81"/>
        <v>-313364</v>
      </c>
      <c r="DN22" s="216">
        <f t="shared" ca="1" si="60"/>
        <v>-2.8672724010345693E-2</v>
      </c>
      <c r="DP22" s="463"/>
      <c r="DQ22" s="37"/>
    </row>
    <row r="23" spans="1:121">
      <c r="A23" s="1">
        <f t="shared" si="57"/>
        <v>2027</v>
      </c>
      <c r="B23" s="22">
        <f t="shared" ref="B23:M26" si="84">ROUND(B63+B103,0)</f>
        <v>9580614</v>
      </c>
      <c r="C23" s="22">
        <f t="shared" si="84"/>
        <v>9444725</v>
      </c>
      <c r="D23" s="22">
        <f t="shared" si="84"/>
        <v>9509559</v>
      </c>
      <c r="E23" s="22">
        <f t="shared" si="84"/>
        <v>5371156</v>
      </c>
      <c r="F23" s="22">
        <f t="shared" si="84"/>
        <v>5416283</v>
      </c>
      <c r="G23" s="22">
        <f t="shared" si="84"/>
        <v>5434719</v>
      </c>
      <c r="H23" s="22">
        <f t="shared" si="84"/>
        <v>5478342</v>
      </c>
      <c r="I23" s="22">
        <f t="shared" si="84"/>
        <v>5450687</v>
      </c>
      <c r="J23" s="22">
        <f t="shared" si="84"/>
        <v>5394175</v>
      </c>
      <c r="K23" s="22">
        <f t="shared" si="84"/>
        <v>5366376</v>
      </c>
      <c r="L23" s="22">
        <f t="shared" si="84"/>
        <v>5257116</v>
      </c>
      <c r="M23" s="22">
        <f t="shared" si="84"/>
        <v>9537759</v>
      </c>
      <c r="N23" s="41">
        <f t="shared" si="68"/>
        <v>81241511</v>
      </c>
      <c r="O23" s="188"/>
      <c r="P23" s="72">
        <f t="shared" si="19"/>
        <v>2027</v>
      </c>
      <c r="Q23" s="13">
        <f t="shared" ref="Q23:AB26" si="85">ROUND(Q63+Q103,0)</f>
        <v>9453435</v>
      </c>
      <c r="R23" s="13">
        <f t="shared" si="85"/>
        <v>9579490</v>
      </c>
      <c r="S23" s="13">
        <f t="shared" si="85"/>
        <v>9467996</v>
      </c>
      <c r="T23" s="13">
        <f t="shared" si="85"/>
        <v>9512689</v>
      </c>
      <c r="U23" s="13">
        <f t="shared" si="85"/>
        <v>5358259</v>
      </c>
      <c r="V23" s="13">
        <f t="shared" si="85"/>
        <v>5407681</v>
      </c>
      <c r="W23" s="13">
        <f t="shared" si="85"/>
        <v>5424782</v>
      </c>
      <c r="X23" s="13">
        <f t="shared" si="85"/>
        <v>5471810</v>
      </c>
      <c r="Y23" s="13">
        <f t="shared" si="85"/>
        <v>5453311</v>
      </c>
      <c r="Z23" s="13">
        <f t="shared" si="85"/>
        <v>5410572</v>
      </c>
      <c r="AA23" s="13">
        <f t="shared" si="85"/>
        <v>5364917</v>
      </c>
      <c r="AB23" s="13">
        <f t="shared" si="85"/>
        <v>5274090</v>
      </c>
      <c r="AC23" s="41">
        <f t="shared" si="69"/>
        <v>81179032</v>
      </c>
      <c r="AD23" s="13"/>
      <c r="AI23" s="79" t="str">
        <f t="shared" si="70"/>
        <v>V</v>
      </c>
      <c r="AJ23" s="1">
        <f t="shared" si="71"/>
        <v>2013</v>
      </c>
      <c r="AK23" s="105">
        <v>6</v>
      </c>
      <c r="AL23" s="106">
        <f t="shared" ca="1" si="61"/>
        <v>0</v>
      </c>
      <c r="AM23" s="106">
        <f t="shared" ca="1" si="61"/>
        <v>1766365</v>
      </c>
      <c r="AN23" s="106">
        <f t="shared" ca="1" si="61"/>
        <v>476</v>
      </c>
      <c r="AO23" s="106">
        <f t="shared" ca="1" si="61"/>
        <v>0</v>
      </c>
      <c r="AP23" s="106">
        <f t="shared" ca="1" si="61"/>
        <v>1547458</v>
      </c>
      <c r="AQ23" s="106">
        <f t="shared" ca="1" si="61"/>
        <v>3021160</v>
      </c>
      <c r="AR23" s="106">
        <f t="shared" ca="1" si="61"/>
        <v>0</v>
      </c>
      <c r="AS23" s="106">
        <f t="shared" ca="1" si="61"/>
        <v>0</v>
      </c>
      <c r="AT23" s="106">
        <f t="shared" ca="1" si="61"/>
        <v>0</v>
      </c>
      <c r="AU23" s="106">
        <f t="shared" ca="1" si="61"/>
        <v>0</v>
      </c>
      <c r="AV23" s="106">
        <f t="shared" ca="1" si="62"/>
        <v>0</v>
      </c>
      <c r="AW23" s="106">
        <f t="shared" ca="1" si="62"/>
        <v>61937</v>
      </c>
      <c r="AX23" s="106">
        <f t="shared" ca="1" si="62"/>
        <v>0</v>
      </c>
      <c r="AY23" s="611">
        <f t="shared" ca="1" si="62"/>
        <v>0</v>
      </c>
      <c r="AZ23" s="106">
        <f t="shared" ca="1" si="62"/>
        <v>26794</v>
      </c>
      <c r="BA23" s="106">
        <f t="shared" ca="1" si="62"/>
        <v>340075</v>
      </c>
      <c r="BB23" s="106">
        <f t="shared" ca="1" si="62"/>
        <v>76116</v>
      </c>
      <c r="BC23" s="106">
        <f t="shared" ca="1" si="62"/>
        <v>900000</v>
      </c>
      <c r="BD23" s="106">
        <f t="shared" ca="1" si="62"/>
        <v>39613</v>
      </c>
      <c r="BE23" s="106">
        <f t="shared" ca="1" si="62"/>
        <v>-102680</v>
      </c>
      <c r="BF23" s="106">
        <f t="shared" ca="1" si="63"/>
        <v>396352</v>
      </c>
      <c r="BG23" s="106">
        <f t="shared" ca="1" si="63"/>
        <v>1229196</v>
      </c>
      <c r="BH23" s="106">
        <f t="shared" ca="1" si="63"/>
        <v>675923</v>
      </c>
      <c r="BI23" s="106">
        <f t="shared" ca="1" si="63"/>
        <v>374731</v>
      </c>
      <c r="BJ23" s="106">
        <f t="shared" ca="1" si="63"/>
        <v>95680</v>
      </c>
      <c r="BK23" s="106">
        <f t="shared" ca="1" si="63"/>
        <v>156376</v>
      </c>
      <c r="BL23" s="190">
        <f t="shared" ca="1" si="63"/>
        <v>0</v>
      </c>
      <c r="BM23" s="190">
        <f t="shared" ca="1" si="63"/>
        <v>0</v>
      </c>
      <c r="BN23" s="190">
        <f t="shared" ca="1" si="63"/>
        <v>0</v>
      </c>
      <c r="BO23" s="190">
        <f t="shared" ca="1" si="63"/>
        <v>0</v>
      </c>
      <c r="BP23" s="190">
        <f t="shared" ca="1" si="63"/>
        <v>0</v>
      </c>
      <c r="BQ23" s="190">
        <f t="shared" ca="1" si="72"/>
        <v>298899</v>
      </c>
      <c r="BR23" s="190">
        <f t="shared" ca="1" si="73"/>
        <v>3909277</v>
      </c>
      <c r="BS23" s="190">
        <f t="shared" ca="1" si="74"/>
        <v>6397396</v>
      </c>
      <c r="BT23" s="190">
        <f t="shared" ca="1" si="83"/>
        <v>10605572</v>
      </c>
      <c r="BU23" s="190">
        <f t="shared" ca="1" si="11"/>
        <v>10716810</v>
      </c>
      <c r="BV23" s="163" t="str">
        <f t="shared" si="75"/>
        <v>G</v>
      </c>
      <c r="BW23" s="65">
        <f t="shared" ca="1" si="21"/>
        <v>10605572</v>
      </c>
      <c r="BX23" s="65">
        <f t="shared" ca="1" si="22"/>
        <v>0</v>
      </c>
      <c r="BZ23" s="130"/>
      <c r="CA23" s="79" t="str">
        <f t="shared" si="76"/>
        <v>G</v>
      </c>
      <c r="CB23" s="215">
        <f t="shared" ref="CB23:CC86" si="86">AJ23</f>
        <v>2013</v>
      </c>
      <c r="CC23" s="141">
        <f t="shared" si="86"/>
        <v>6</v>
      </c>
      <c r="CD23" s="280">
        <f t="shared" ca="1" si="24"/>
        <v>0</v>
      </c>
      <c r="CE23" s="280">
        <f t="shared" ca="1" si="25"/>
        <v>1779145</v>
      </c>
      <c r="CF23" s="280">
        <f t="shared" ca="1" si="26"/>
        <v>473</v>
      </c>
      <c r="CG23" s="280">
        <f t="shared" ca="1" si="27"/>
        <v>0</v>
      </c>
      <c r="CH23" s="280">
        <f t="shared" ca="1" si="28"/>
        <v>1594632</v>
      </c>
      <c r="CI23" s="280">
        <f t="shared" ca="1" si="29"/>
        <v>3046072</v>
      </c>
      <c r="CJ23" s="280">
        <f t="shared" ca="1" si="30"/>
        <v>0</v>
      </c>
      <c r="CK23" s="280">
        <f t="shared" ca="1" si="31"/>
        <v>0</v>
      </c>
      <c r="CL23" s="280">
        <f t="shared" ca="1" si="32"/>
        <v>0</v>
      </c>
      <c r="CM23" s="280">
        <f t="shared" ca="1" si="33"/>
        <v>0</v>
      </c>
      <c r="CN23" s="280">
        <f t="shared" ca="1" si="34"/>
        <v>0</v>
      </c>
      <c r="CO23" s="280">
        <f t="shared" ca="1" si="35"/>
        <v>54023</v>
      </c>
      <c r="CP23" s="280">
        <f t="shared" ca="1" si="36"/>
        <v>0</v>
      </c>
      <c r="CQ23" s="613">
        <f t="shared" ca="1" si="37"/>
        <v>0</v>
      </c>
      <c r="CR23" s="280">
        <f t="shared" ca="1" si="38"/>
        <v>35842</v>
      </c>
      <c r="CS23" s="280">
        <f t="shared" ca="1" si="39"/>
        <v>346885</v>
      </c>
      <c r="CT23" s="280">
        <f t="shared" ca="1" si="40"/>
        <v>83748</v>
      </c>
      <c r="CU23" s="280">
        <f t="shared" ca="1" si="41"/>
        <v>954000</v>
      </c>
      <c r="CV23" s="280">
        <f t="shared" ca="1" si="42"/>
        <v>52580</v>
      </c>
      <c r="CW23" s="365">
        <f t="shared" ca="1" si="43"/>
        <v>-163832</v>
      </c>
      <c r="CX23" s="280">
        <f t="shared" ca="1" si="44"/>
        <v>396520</v>
      </c>
      <c r="CY23" s="280">
        <f t="shared" ca="1" si="45"/>
        <v>1233120</v>
      </c>
      <c r="CZ23" s="280">
        <f t="shared" ca="1" si="46"/>
        <v>669120</v>
      </c>
      <c r="DA23" s="280">
        <f t="shared" ca="1" si="47"/>
        <v>375668</v>
      </c>
      <c r="DB23" s="280">
        <f t="shared" ca="1" si="48"/>
        <v>95525</v>
      </c>
      <c r="DC23" s="280">
        <f t="shared" ca="1" si="49"/>
        <v>163289</v>
      </c>
      <c r="DD23" s="280">
        <f t="shared" ca="1" si="50"/>
        <v>0</v>
      </c>
      <c r="DE23" s="280">
        <f t="shared" ca="1" si="51"/>
        <v>0</v>
      </c>
      <c r="DF23" s="280">
        <f t="shared" ca="1" si="52"/>
        <v>0</v>
      </c>
      <c r="DG23" s="280">
        <f t="shared" ca="1" si="53"/>
        <v>0</v>
      </c>
      <c r="DH23" s="210">
        <f t="shared" ca="1" si="82"/>
        <v>335459</v>
      </c>
      <c r="DI23" s="210">
        <f t="shared" ca="1" si="77"/>
        <v>4242465</v>
      </c>
      <c r="DJ23" s="210">
        <f t="shared" ca="1" si="78"/>
        <v>6474345</v>
      </c>
      <c r="DK23" s="461">
        <f t="shared" ca="1" si="79"/>
        <v>11052269</v>
      </c>
      <c r="DL23" s="463">
        <f t="shared" ca="1" si="80"/>
        <v>10716810</v>
      </c>
      <c r="DM23" s="465">
        <f t="shared" ca="1" si="81"/>
        <v>-335459</v>
      </c>
      <c r="DN23" s="216">
        <f t="shared" ca="1" si="60"/>
        <v>-3.0352048072662726E-2</v>
      </c>
      <c r="DP23" s="463"/>
      <c r="DQ23" s="37"/>
    </row>
    <row r="24" spans="1:121">
      <c r="A24" s="1">
        <f t="shared" si="57"/>
        <v>2028</v>
      </c>
      <c r="B24" s="22">
        <f t="shared" si="84"/>
        <v>9641265</v>
      </c>
      <c r="C24" s="22">
        <f t="shared" si="84"/>
        <v>9513729</v>
      </c>
      <c r="D24" s="22">
        <f t="shared" si="84"/>
        <v>9568067</v>
      </c>
      <c r="E24" s="22">
        <f t="shared" si="84"/>
        <v>5428852</v>
      </c>
      <c r="F24" s="22">
        <f t="shared" si="84"/>
        <v>5474448</v>
      </c>
      <c r="G24" s="22">
        <f t="shared" si="84"/>
        <v>5493422</v>
      </c>
      <c r="H24" s="22">
        <f t="shared" si="84"/>
        <v>5537950</v>
      </c>
      <c r="I24" s="22">
        <f t="shared" si="84"/>
        <v>5510012</v>
      </c>
      <c r="J24" s="22">
        <f t="shared" si="84"/>
        <v>5453487</v>
      </c>
      <c r="K24" s="22">
        <f t="shared" si="84"/>
        <v>5423999</v>
      </c>
      <c r="L24" s="22">
        <f t="shared" si="84"/>
        <v>5312646</v>
      </c>
      <c r="M24" s="22">
        <f t="shared" si="84"/>
        <v>9597476</v>
      </c>
      <c r="N24" s="41">
        <f t="shared" si="68"/>
        <v>81955353</v>
      </c>
      <c r="O24" s="188"/>
      <c r="P24" s="72">
        <f t="shared" si="19"/>
        <v>2028</v>
      </c>
      <c r="Q24" s="13">
        <f t="shared" si="85"/>
        <v>9514928</v>
      </c>
      <c r="R24" s="13">
        <f t="shared" si="85"/>
        <v>9640159</v>
      </c>
      <c r="S24" s="13">
        <f t="shared" si="85"/>
        <v>9535035</v>
      </c>
      <c r="T24" s="13">
        <f t="shared" si="85"/>
        <v>9573150</v>
      </c>
      <c r="U24" s="13">
        <f t="shared" si="85"/>
        <v>5416935</v>
      </c>
      <c r="V24" s="13">
        <f t="shared" si="85"/>
        <v>5465846</v>
      </c>
      <c r="W24" s="13">
        <f t="shared" si="85"/>
        <v>5483485</v>
      </c>
      <c r="X24" s="13">
        <f t="shared" si="85"/>
        <v>5531418</v>
      </c>
      <c r="Y24" s="13">
        <f t="shared" si="85"/>
        <v>5512636</v>
      </c>
      <c r="Z24" s="13">
        <f t="shared" si="85"/>
        <v>5468908</v>
      </c>
      <c r="AA24" s="13">
        <f t="shared" si="85"/>
        <v>5423516</v>
      </c>
      <c r="AB24" s="13">
        <f t="shared" si="85"/>
        <v>5329620</v>
      </c>
      <c r="AC24" s="41">
        <f t="shared" si="69"/>
        <v>81895636</v>
      </c>
      <c r="AD24" s="13"/>
      <c r="AI24" s="79" t="str">
        <f t="shared" si="70"/>
        <v>W</v>
      </c>
      <c r="AJ24" s="1">
        <f t="shared" si="71"/>
        <v>2013</v>
      </c>
      <c r="AK24" s="105">
        <v>7</v>
      </c>
      <c r="AL24" s="106">
        <f t="shared" ca="1" si="61"/>
        <v>0</v>
      </c>
      <c r="AM24" s="106">
        <f t="shared" ca="1" si="61"/>
        <v>1779145</v>
      </c>
      <c r="AN24" s="106">
        <f t="shared" ca="1" si="61"/>
        <v>473</v>
      </c>
      <c r="AO24" s="106">
        <f t="shared" ca="1" si="61"/>
        <v>0</v>
      </c>
      <c r="AP24" s="106">
        <f t="shared" ca="1" si="61"/>
        <v>1594632</v>
      </c>
      <c r="AQ24" s="106">
        <f t="shared" ca="1" si="61"/>
        <v>3046072</v>
      </c>
      <c r="AR24" s="106">
        <f t="shared" ca="1" si="61"/>
        <v>0</v>
      </c>
      <c r="AS24" s="106">
        <f t="shared" ca="1" si="61"/>
        <v>0</v>
      </c>
      <c r="AT24" s="106">
        <f t="shared" ca="1" si="61"/>
        <v>0</v>
      </c>
      <c r="AU24" s="106">
        <f t="shared" ca="1" si="61"/>
        <v>0</v>
      </c>
      <c r="AV24" s="106">
        <f t="shared" ca="1" si="62"/>
        <v>0</v>
      </c>
      <c r="AW24" s="106">
        <f t="shared" ca="1" si="62"/>
        <v>57532</v>
      </c>
      <c r="AX24" s="106">
        <f t="shared" ca="1" si="62"/>
        <v>0</v>
      </c>
      <c r="AY24" s="611">
        <f t="shared" ca="1" si="62"/>
        <v>0</v>
      </c>
      <c r="AZ24" s="106">
        <f t="shared" ca="1" si="62"/>
        <v>30030</v>
      </c>
      <c r="BA24" s="106">
        <f t="shared" ca="1" si="62"/>
        <v>346885</v>
      </c>
      <c r="BB24" s="106">
        <f t="shared" ca="1" si="62"/>
        <v>83748</v>
      </c>
      <c r="BC24" s="106">
        <f t="shared" ca="1" si="62"/>
        <v>954000</v>
      </c>
      <c r="BD24" s="106">
        <f t="shared" ca="1" si="62"/>
        <v>50842</v>
      </c>
      <c r="BE24" s="106">
        <f t="shared" ca="1" si="62"/>
        <v>-163832</v>
      </c>
      <c r="BF24" s="106">
        <f t="shared" ca="1" si="63"/>
        <v>396520</v>
      </c>
      <c r="BG24" s="106">
        <f t="shared" ca="1" si="63"/>
        <v>1233120</v>
      </c>
      <c r="BH24" s="106">
        <f t="shared" ca="1" si="63"/>
        <v>669120</v>
      </c>
      <c r="BI24" s="106">
        <f t="shared" ca="1" si="63"/>
        <v>375668</v>
      </c>
      <c r="BJ24" s="106">
        <f t="shared" ca="1" si="63"/>
        <v>95525</v>
      </c>
      <c r="BK24" s="106">
        <f t="shared" ca="1" si="63"/>
        <v>163289</v>
      </c>
      <c r="BL24" s="190">
        <f t="shared" ca="1" si="63"/>
        <v>0</v>
      </c>
      <c r="BM24" s="190">
        <f t="shared" ca="1" si="63"/>
        <v>0</v>
      </c>
      <c r="BN24" s="190">
        <f t="shared" ca="1" si="63"/>
        <v>0</v>
      </c>
      <c r="BO24" s="190">
        <f t="shared" ca="1" si="63"/>
        <v>0</v>
      </c>
      <c r="BP24" s="190">
        <f t="shared" ca="1" si="63"/>
        <v>0</v>
      </c>
      <c r="BQ24" s="190">
        <f t="shared" ca="1" si="72"/>
        <v>327909</v>
      </c>
      <c r="BR24" s="190">
        <f t="shared" ca="1" si="73"/>
        <v>3907006</v>
      </c>
      <c r="BS24" s="190">
        <f t="shared" ca="1" si="74"/>
        <v>6477854</v>
      </c>
      <c r="BT24" s="190">
        <f t="shared" ca="1" si="83"/>
        <v>10712769</v>
      </c>
      <c r="BU24" s="190">
        <f t="shared" ca="1" si="11"/>
        <v>10699225</v>
      </c>
      <c r="BV24" s="163" t="str">
        <f t="shared" si="75"/>
        <v>H</v>
      </c>
      <c r="BW24" s="65">
        <f t="shared" ca="1" si="21"/>
        <v>10712769</v>
      </c>
      <c r="BX24" s="65">
        <f t="shared" ca="1" si="22"/>
        <v>0</v>
      </c>
      <c r="BZ24" s="130"/>
      <c r="CA24" s="79" t="str">
        <f t="shared" si="76"/>
        <v>H</v>
      </c>
      <c r="CB24" s="215">
        <f t="shared" si="86"/>
        <v>2013</v>
      </c>
      <c r="CC24" s="141">
        <f t="shared" si="86"/>
        <v>7</v>
      </c>
      <c r="CD24" s="280">
        <f t="shared" ca="1" si="24"/>
        <v>0</v>
      </c>
      <c r="CE24" s="280">
        <f t="shared" ca="1" si="25"/>
        <v>1754726</v>
      </c>
      <c r="CF24" s="280">
        <f t="shared" ca="1" si="26"/>
        <v>475</v>
      </c>
      <c r="CG24" s="280">
        <f t="shared" ca="1" si="27"/>
        <v>0</v>
      </c>
      <c r="CH24" s="280">
        <f t="shared" ca="1" si="28"/>
        <v>1599686</v>
      </c>
      <c r="CI24" s="280">
        <f t="shared" ca="1" si="29"/>
        <v>3052900</v>
      </c>
      <c r="CJ24" s="280">
        <f t="shared" ca="1" si="30"/>
        <v>0</v>
      </c>
      <c r="CK24" s="280">
        <f t="shared" ca="1" si="31"/>
        <v>0</v>
      </c>
      <c r="CL24" s="280">
        <f t="shared" ca="1" si="32"/>
        <v>0</v>
      </c>
      <c r="CM24" s="280">
        <f t="shared" ca="1" si="33"/>
        <v>0</v>
      </c>
      <c r="CN24" s="280">
        <f t="shared" ca="1" si="34"/>
        <v>0</v>
      </c>
      <c r="CO24" s="280">
        <f t="shared" ca="1" si="35"/>
        <v>63822</v>
      </c>
      <c r="CP24" s="280">
        <f t="shared" ca="1" si="36"/>
        <v>0</v>
      </c>
      <c r="CQ24" s="613">
        <f t="shared" ca="1" si="37"/>
        <v>0</v>
      </c>
      <c r="CR24" s="280">
        <f t="shared" ca="1" si="38"/>
        <v>30030</v>
      </c>
      <c r="CS24" s="280">
        <f t="shared" ca="1" si="39"/>
        <v>354209</v>
      </c>
      <c r="CT24" s="280">
        <f t="shared" ca="1" si="40"/>
        <v>84361</v>
      </c>
      <c r="CU24" s="280">
        <f t="shared" ca="1" si="41"/>
        <v>954000</v>
      </c>
      <c r="CV24" s="280">
        <f t="shared" ca="1" si="42"/>
        <v>53920</v>
      </c>
      <c r="CW24" s="365">
        <f t="shared" ca="1" si="43"/>
        <v>-211040</v>
      </c>
      <c r="CX24" s="280">
        <f t="shared" ca="1" si="44"/>
        <v>398956</v>
      </c>
      <c r="CY24" s="280">
        <f t="shared" ca="1" si="45"/>
        <v>1237588</v>
      </c>
      <c r="CZ24" s="280">
        <f t="shared" ca="1" si="46"/>
        <v>679275</v>
      </c>
      <c r="DA24" s="280">
        <f t="shared" ca="1" si="47"/>
        <v>377591</v>
      </c>
      <c r="DB24" s="280">
        <f t="shared" ca="1" si="48"/>
        <v>95705</v>
      </c>
      <c r="DC24" s="280">
        <f t="shared" ca="1" si="49"/>
        <v>173021</v>
      </c>
      <c r="DD24" s="280">
        <f t="shared" ca="1" si="50"/>
        <v>0</v>
      </c>
      <c r="DE24" s="280">
        <f t="shared" ca="1" si="51"/>
        <v>0</v>
      </c>
      <c r="DF24" s="280">
        <f t="shared" ca="1" si="52"/>
        <v>0</v>
      </c>
      <c r="DG24" s="280">
        <f t="shared" ca="1" si="53"/>
        <v>0</v>
      </c>
      <c r="DH24" s="210">
        <f t="shared" ca="1" si="82"/>
        <v>341332</v>
      </c>
      <c r="DI24" s="210">
        <f t="shared" ca="1" si="77"/>
        <v>4227616</v>
      </c>
      <c r="DJ24" s="210">
        <f t="shared" ca="1" si="78"/>
        <v>6471609</v>
      </c>
      <c r="DK24" s="461">
        <f t="shared" ca="1" si="79"/>
        <v>11040557</v>
      </c>
      <c r="DL24" s="463">
        <f t="shared" ca="1" si="80"/>
        <v>10699225</v>
      </c>
      <c r="DM24" s="465">
        <f t="shared" ca="1" si="81"/>
        <v>-341332</v>
      </c>
      <c r="DN24" s="216">
        <f t="shared" ca="1" si="60"/>
        <v>-3.0916193811598453E-2</v>
      </c>
      <c r="DP24" s="463"/>
      <c r="DQ24" s="37"/>
    </row>
    <row r="25" spans="1:121">
      <c r="A25" s="1">
        <f t="shared" si="57"/>
        <v>2029</v>
      </c>
      <c r="B25" s="22">
        <f t="shared" si="84"/>
        <v>9705589</v>
      </c>
      <c r="C25" s="22">
        <f t="shared" si="84"/>
        <v>9562131</v>
      </c>
      <c r="D25" s="22">
        <f t="shared" si="84"/>
        <v>9630163</v>
      </c>
      <c r="E25" s="22">
        <f t="shared" si="84"/>
        <v>5490088</v>
      </c>
      <c r="F25" s="22">
        <f t="shared" si="84"/>
        <v>5537102</v>
      </c>
      <c r="G25" s="22">
        <f t="shared" si="84"/>
        <v>5556613</v>
      </c>
      <c r="H25" s="22">
        <f t="shared" si="84"/>
        <v>5602012</v>
      </c>
      <c r="I25" s="22">
        <f t="shared" si="84"/>
        <v>5573875</v>
      </c>
      <c r="J25" s="22">
        <f t="shared" si="84"/>
        <v>5516372</v>
      </c>
      <c r="K25" s="22">
        <f t="shared" si="84"/>
        <v>5486214</v>
      </c>
      <c r="L25" s="22">
        <f t="shared" si="84"/>
        <v>5372911</v>
      </c>
      <c r="M25" s="22">
        <f t="shared" si="84"/>
        <v>9659858</v>
      </c>
      <c r="N25" s="41">
        <f t="shared" si="68"/>
        <v>82692928</v>
      </c>
      <c r="O25" s="188"/>
      <c r="P25" s="72">
        <f t="shared" si="19"/>
        <v>2029</v>
      </c>
      <c r="Q25" s="13">
        <f t="shared" si="85"/>
        <v>9573646</v>
      </c>
      <c r="R25" s="13">
        <f t="shared" si="85"/>
        <v>9704500</v>
      </c>
      <c r="S25" s="13">
        <f t="shared" si="85"/>
        <v>9586395</v>
      </c>
      <c r="T25" s="13">
        <f t="shared" si="85"/>
        <v>9632282</v>
      </c>
      <c r="U25" s="13">
        <f t="shared" si="85"/>
        <v>5479159</v>
      </c>
      <c r="V25" s="13">
        <f t="shared" si="85"/>
        <v>5527514</v>
      </c>
      <c r="W25" s="13">
        <f t="shared" si="85"/>
        <v>5546683</v>
      </c>
      <c r="X25" s="13">
        <f t="shared" si="85"/>
        <v>5595485</v>
      </c>
      <c r="Y25" s="13">
        <f t="shared" si="85"/>
        <v>5576476</v>
      </c>
      <c r="Z25" s="13">
        <f t="shared" si="85"/>
        <v>5531816</v>
      </c>
      <c r="AA25" s="13">
        <f t="shared" si="85"/>
        <v>5485702</v>
      </c>
      <c r="AB25" s="13">
        <f t="shared" si="85"/>
        <v>5389902</v>
      </c>
      <c r="AC25" s="41">
        <f t="shared" si="69"/>
        <v>82629560</v>
      </c>
      <c r="AD25" s="13"/>
      <c r="AI25" s="79" t="str">
        <f t="shared" si="70"/>
        <v>X</v>
      </c>
      <c r="AJ25" s="1">
        <f t="shared" si="71"/>
        <v>2013</v>
      </c>
      <c r="AK25" s="105">
        <v>8</v>
      </c>
      <c r="AL25" s="106">
        <f t="shared" ca="1" si="61"/>
        <v>0</v>
      </c>
      <c r="AM25" s="106">
        <f t="shared" ca="1" si="61"/>
        <v>1754726</v>
      </c>
      <c r="AN25" s="106">
        <f t="shared" ca="1" si="61"/>
        <v>473</v>
      </c>
      <c r="AO25" s="106">
        <f t="shared" ca="1" si="61"/>
        <v>0</v>
      </c>
      <c r="AP25" s="106">
        <f t="shared" ca="1" si="61"/>
        <v>1599686</v>
      </c>
      <c r="AQ25" s="106">
        <f t="shared" ca="1" si="61"/>
        <v>3052900</v>
      </c>
      <c r="AR25" s="106">
        <f t="shared" ca="1" si="61"/>
        <v>0</v>
      </c>
      <c r="AS25" s="106">
        <f t="shared" ca="1" si="61"/>
        <v>0</v>
      </c>
      <c r="AT25" s="106">
        <f t="shared" ca="1" si="61"/>
        <v>0</v>
      </c>
      <c r="AU25" s="106">
        <f t="shared" ca="1" si="61"/>
        <v>0</v>
      </c>
      <c r="AV25" s="106">
        <f t="shared" ca="1" si="62"/>
        <v>0</v>
      </c>
      <c r="AW25" s="106">
        <f t="shared" ca="1" si="62"/>
        <v>54023</v>
      </c>
      <c r="AX25" s="106">
        <f t="shared" ca="1" si="62"/>
        <v>0</v>
      </c>
      <c r="AY25" s="611">
        <f t="shared" ca="1" si="62"/>
        <v>0</v>
      </c>
      <c r="AZ25" s="106">
        <f t="shared" ca="1" si="62"/>
        <v>35842</v>
      </c>
      <c r="BA25" s="106">
        <f t="shared" ca="1" si="62"/>
        <v>354209</v>
      </c>
      <c r="BB25" s="106">
        <f t="shared" ca="1" si="62"/>
        <v>84361</v>
      </c>
      <c r="BC25" s="106">
        <f t="shared" ca="1" si="62"/>
        <v>954000</v>
      </c>
      <c r="BD25" s="106">
        <f t="shared" ca="1" si="62"/>
        <v>52580</v>
      </c>
      <c r="BE25" s="106">
        <f t="shared" ca="1" si="62"/>
        <v>-211040</v>
      </c>
      <c r="BF25" s="106">
        <f t="shared" ca="1" si="63"/>
        <v>398956</v>
      </c>
      <c r="BG25" s="106">
        <f t="shared" ca="1" si="63"/>
        <v>1237588</v>
      </c>
      <c r="BH25" s="106">
        <f t="shared" ca="1" si="63"/>
        <v>679275</v>
      </c>
      <c r="BI25" s="106">
        <f t="shared" ca="1" si="63"/>
        <v>377591</v>
      </c>
      <c r="BJ25" s="106">
        <f t="shared" ca="1" si="63"/>
        <v>95705</v>
      </c>
      <c r="BK25" s="106">
        <f t="shared" ca="1" si="63"/>
        <v>173021</v>
      </c>
      <c r="BL25" s="190">
        <f t="shared" ca="1" si="63"/>
        <v>0</v>
      </c>
      <c r="BM25" s="190">
        <f t="shared" ca="1" si="63"/>
        <v>0</v>
      </c>
      <c r="BN25" s="190">
        <f t="shared" ca="1" si="63"/>
        <v>0</v>
      </c>
      <c r="BO25" s="190">
        <f t="shared" ca="1" si="63"/>
        <v>0</v>
      </c>
      <c r="BP25" s="190">
        <f t="shared" ca="1" si="63"/>
        <v>0</v>
      </c>
      <c r="BQ25" s="190">
        <f t="shared" ca="1" si="72"/>
        <v>345804</v>
      </c>
      <c r="BR25" s="190">
        <f t="shared" ca="1" si="73"/>
        <v>3886284</v>
      </c>
      <c r="BS25" s="190">
        <f t="shared" ca="1" si="74"/>
        <v>6461808</v>
      </c>
      <c r="BT25" s="190">
        <f t="shared" ca="1" si="83"/>
        <v>10693896</v>
      </c>
      <c r="BU25" s="190">
        <f t="shared" ca="1" si="11"/>
        <v>10697978</v>
      </c>
      <c r="BV25" s="163" t="str">
        <f t="shared" si="75"/>
        <v>I</v>
      </c>
      <c r="BW25" s="65">
        <f t="shared" ca="1" si="21"/>
        <v>10693896</v>
      </c>
      <c r="BX25" s="65">
        <f t="shared" ca="1" si="22"/>
        <v>0</v>
      </c>
      <c r="BZ25" s="130"/>
      <c r="CA25" s="79" t="str">
        <f t="shared" si="76"/>
        <v>I</v>
      </c>
      <c r="CB25" s="215">
        <f t="shared" si="86"/>
        <v>2013</v>
      </c>
      <c r="CC25" s="141">
        <f t="shared" si="86"/>
        <v>8</v>
      </c>
      <c r="CD25" s="280">
        <f t="shared" ca="1" si="24"/>
        <v>0</v>
      </c>
      <c r="CE25" s="280">
        <f t="shared" ca="1" si="25"/>
        <v>1783677</v>
      </c>
      <c r="CF25" s="280">
        <f t="shared" ca="1" si="26"/>
        <v>475</v>
      </c>
      <c r="CG25" s="280">
        <f t="shared" ca="1" si="27"/>
        <v>0</v>
      </c>
      <c r="CH25" s="280">
        <f t="shared" ca="1" si="28"/>
        <v>1599686</v>
      </c>
      <c r="CI25" s="280">
        <f t="shared" ca="1" si="29"/>
        <v>3052900</v>
      </c>
      <c r="CJ25" s="280">
        <f t="shared" ca="1" si="30"/>
        <v>0</v>
      </c>
      <c r="CK25" s="280">
        <f t="shared" ca="1" si="31"/>
        <v>0</v>
      </c>
      <c r="CL25" s="280">
        <f t="shared" ca="1" si="32"/>
        <v>0</v>
      </c>
      <c r="CM25" s="280">
        <f t="shared" ca="1" si="33"/>
        <v>0</v>
      </c>
      <c r="CN25" s="280">
        <f t="shared" ca="1" si="34"/>
        <v>0</v>
      </c>
      <c r="CO25" s="280">
        <f t="shared" ca="1" si="35"/>
        <v>58740</v>
      </c>
      <c r="CP25" s="280">
        <f t="shared" ca="1" si="36"/>
        <v>0</v>
      </c>
      <c r="CQ25" s="613">
        <f t="shared" ca="1" si="37"/>
        <v>0</v>
      </c>
      <c r="CR25" s="280">
        <f t="shared" ca="1" si="38"/>
        <v>30030</v>
      </c>
      <c r="CS25" s="280">
        <f t="shared" ca="1" si="39"/>
        <v>356099</v>
      </c>
      <c r="CT25" s="280">
        <f t="shared" ca="1" si="40"/>
        <v>85443</v>
      </c>
      <c r="CU25" s="280">
        <f t="shared" ca="1" si="41"/>
        <v>954000</v>
      </c>
      <c r="CV25" s="280">
        <f t="shared" ca="1" si="42"/>
        <v>56346</v>
      </c>
      <c r="CW25" s="365">
        <f t="shared" ca="1" si="43"/>
        <v>-248452</v>
      </c>
      <c r="CX25" s="280">
        <f t="shared" ca="1" si="44"/>
        <v>398956</v>
      </c>
      <c r="CY25" s="280">
        <f t="shared" ca="1" si="45"/>
        <v>1241784</v>
      </c>
      <c r="CZ25" s="280">
        <f t="shared" ca="1" si="46"/>
        <v>675923</v>
      </c>
      <c r="DA25" s="280">
        <f t="shared" ca="1" si="47"/>
        <v>377591</v>
      </c>
      <c r="DB25" s="280">
        <f t="shared" ca="1" si="48"/>
        <v>95670</v>
      </c>
      <c r="DC25" s="280">
        <f t="shared" ca="1" si="49"/>
        <v>179110</v>
      </c>
      <c r="DD25" s="280">
        <f t="shared" ca="1" si="50"/>
        <v>0</v>
      </c>
      <c r="DE25" s="280">
        <f t="shared" ca="1" si="51"/>
        <v>0</v>
      </c>
      <c r="DF25" s="280">
        <f t="shared" ca="1" si="52"/>
        <v>0</v>
      </c>
      <c r="DG25" s="280">
        <f t="shared" ca="1" si="53"/>
        <v>0</v>
      </c>
      <c r="DH25" s="210">
        <f t="shared" ca="1" si="82"/>
        <v>350929</v>
      </c>
      <c r="DI25" s="210">
        <f t="shared" ca="1" si="77"/>
        <v>4202500</v>
      </c>
      <c r="DJ25" s="210">
        <f t="shared" ca="1" si="78"/>
        <v>6495478</v>
      </c>
      <c r="DK25" s="461">
        <f t="shared" ca="1" si="79"/>
        <v>11048907</v>
      </c>
      <c r="DL25" s="463">
        <f t="shared" ca="1" si="80"/>
        <v>10697978</v>
      </c>
      <c r="DM25" s="465">
        <f t="shared" ca="1" si="81"/>
        <v>-350929</v>
      </c>
      <c r="DN25" s="216">
        <f t="shared" ca="1" si="60"/>
        <v>-3.1761422193163538E-2</v>
      </c>
      <c r="DP25" s="463"/>
      <c r="DQ25" s="37"/>
    </row>
    <row r="26" spans="1:121">
      <c r="A26" s="1">
        <f t="shared" si="57"/>
        <v>2030</v>
      </c>
      <c r="B26" s="22">
        <f t="shared" si="84"/>
        <v>9767525</v>
      </c>
      <c r="C26" s="22">
        <f t="shared" si="84"/>
        <v>9621584</v>
      </c>
      <c r="D26" s="22">
        <f t="shared" si="84"/>
        <v>9689949</v>
      </c>
      <c r="E26" s="22">
        <f t="shared" si="84"/>
        <v>5550995</v>
      </c>
      <c r="F26" s="22">
        <f t="shared" si="84"/>
        <v>5597516</v>
      </c>
      <c r="G26" s="22">
        <f t="shared" si="84"/>
        <v>5618547</v>
      </c>
      <c r="H26" s="22">
        <f t="shared" si="84"/>
        <v>5664864</v>
      </c>
      <c r="I26" s="22">
        <f t="shared" si="84"/>
        <v>5636446</v>
      </c>
      <c r="J26" s="22">
        <f t="shared" si="84"/>
        <v>5577904</v>
      </c>
      <c r="K26" s="22">
        <f t="shared" si="84"/>
        <v>5546040</v>
      </c>
      <c r="L26" s="22">
        <f t="shared" si="84"/>
        <v>5430566</v>
      </c>
      <c r="M26" s="22">
        <f t="shared" si="84"/>
        <v>9721777</v>
      </c>
      <c r="N26" s="41">
        <f t="shared" si="68"/>
        <v>83423713</v>
      </c>
      <c r="O26" s="188"/>
      <c r="P26" s="72">
        <f t="shared" si="19"/>
        <v>2030</v>
      </c>
      <c r="Q26" s="13">
        <f t="shared" si="85"/>
        <v>9637014</v>
      </c>
      <c r="R26" s="13">
        <f t="shared" si="85"/>
        <v>9766436</v>
      </c>
      <c r="S26" s="13">
        <f t="shared" si="85"/>
        <v>9644904</v>
      </c>
      <c r="T26" s="13">
        <f t="shared" si="85"/>
        <v>9693012</v>
      </c>
      <c r="U26" s="13">
        <f t="shared" si="85"/>
        <v>5539104</v>
      </c>
      <c r="V26" s="13">
        <f t="shared" si="85"/>
        <v>5588890</v>
      </c>
      <c r="W26" s="13">
        <f t="shared" si="85"/>
        <v>5607637</v>
      </c>
      <c r="X26" s="13">
        <f t="shared" si="85"/>
        <v>5658343</v>
      </c>
      <c r="Y26" s="13">
        <f t="shared" si="85"/>
        <v>5639016</v>
      </c>
      <c r="Z26" s="13">
        <f t="shared" si="85"/>
        <v>5593379</v>
      </c>
      <c r="AA26" s="13">
        <f t="shared" si="85"/>
        <v>5546502</v>
      </c>
      <c r="AB26" s="13">
        <f t="shared" si="85"/>
        <v>5447557</v>
      </c>
      <c r="AC26" s="41">
        <f t="shared" si="69"/>
        <v>83361794</v>
      </c>
      <c r="AD26" s="13"/>
      <c r="AI26" s="79" t="str">
        <f t="shared" si="70"/>
        <v>Y</v>
      </c>
      <c r="AJ26" s="1">
        <f t="shared" si="71"/>
        <v>2013</v>
      </c>
      <c r="AK26" s="105">
        <v>9</v>
      </c>
      <c r="AL26" s="106">
        <f t="shared" ref="AL26:AU35" ca="1" si="87">ROUND(INDIRECT(CONCATENATE($AI26,AL$2+($AJ26-2010))),0)</f>
        <v>0</v>
      </c>
      <c r="AM26" s="106">
        <f t="shared" ca="1" si="87"/>
        <v>1783677</v>
      </c>
      <c r="AN26" s="106">
        <f t="shared" ca="1" si="87"/>
        <v>475</v>
      </c>
      <c r="AO26" s="106">
        <f t="shared" ca="1" si="87"/>
        <v>0</v>
      </c>
      <c r="AP26" s="106">
        <f t="shared" ca="1" si="87"/>
        <v>1599686</v>
      </c>
      <c r="AQ26" s="106">
        <f t="shared" ca="1" si="87"/>
        <v>3052900</v>
      </c>
      <c r="AR26" s="106">
        <f t="shared" ca="1" si="87"/>
        <v>0</v>
      </c>
      <c r="AS26" s="106">
        <f t="shared" ca="1" si="87"/>
        <v>0</v>
      </c>
      <c r="AT26" s="106">
        <f t="shared" ca="1" si="87"/>
        <v>0</v>
      </c>
      <c r="AU26" s="106">
        <f t="shared" ca="1" si="87"/>
        <v>0</v>
      </c>
      <c r="AV26" s="106">
        <f t="shared" ref="AV26:BE35" ca="1" si="88">ROUND(INDIRECT(CONCATENATE($AI26,AV$2+($AJ26-2010))),0)</f>
        <v>0</v>
      </c>
      <c r="AW26" s="106">
        <f t="shared" ca="1" si="88"/>
        <v>63822</v>
      </c>
      <c r="AX26" s="106">
        <f t="shared" ca="1" si="88"/>
        <v>0</v>
      </c>
      <c r="AY26" s="611">
        <f t="shared" ca="1" si="88"/>
        <v>0</v>
      </c>
      <c r="AZ26" s="106">
        <f t="shared" ca="1" si="88"/>
        <v>30030</v>
      </c>
      <c r="BA26" s="106">
        <f t="shared" ca="1" si="88"/>
        <v>356099</v>
      </c>
      <c r="BB26" s="106">
        <f t="shared" ca="1" si="88"/>
        <v>85443</v>
      </c>
      <c r="BC26" s="106">
        <f t="shared" ca="1" si="88"/>
        <v>954000</v>
      </c>
      <c r="BD26" s="106">
        <f t="shared" ca="1" si="88"/>
        <v>53920</v>
      </c>
      <c r="BE26" s="106">
        <f t="shared" ca="1" si="88"/>
        <v>-248452</v>
      </c>
      <c r="BF26" s="106">
        <f t="shared" ref="BF26:BP35" ca="1" si="89">ROUND(INDIRECT(CONCATENATE($AI26,BF$2+($AJ26-2010))),0)</f>
        <v>398956</v>
      </c>
      <c r="BG26" s="106">
        <f t="shared" ca="1" si="89"/>
        <v>1241784</v>
      </c>
      <c r="BH26" s="106">
        <f t="shared" ca="1" si="89"/>
        <v>675923</v>
      </c>
      <c r="BI26" s="106">
        <f t="shared" ca="1" si="89"/>
        <v>377591</v>
      </c>
      <c r="BJ26" s="106">
        <f t="shared" ca="1" si="89"/>
        <v>95670</v>
      </c>
      <c r="BK26" s="106">
        <f t="shared" ca="1" si="89"/>
        <v>179110</v>
      </c>
      <c r="BL26" s="190">
        <f t="shared" ca="1" si="89"/>
        <v>0</v>
      </c>
      <c r="BM26" s="190">
        <f t="shared" ca="1" si="89"/>
        <v>0</v>
      </c>
      <c r="BN26" s="190">
        <f t="shared" ca="1" si="89"/>
        <v>0</v>
      </c>
      <c r="BO26" s="190">
        <f t="shared" ca="1" si="89"/>
        <v>0</v>
      </c>
      <c r="BP26" s="190">
        <f t="shared" ca="1" si="89"/>
        <v>0</v>
      </c>
      <c r="BQ26" s="190">
        <f t="shared" ca="1" si="72"/>
        <v>348503</v>
      </c>
      <c r="BR26" s="190">
        <f t="shared" ca="1" si="73"/>
        <v>3851571</v>
      </c>
      <c r="BS26" s="190">
        <f t="shared" ca="1" si="74"/>
        <v>6500560</v>
      </c>
      <c r="BT26" s="190">
        <f t="shared" ca="1" si="83"/>
        <v>10700634</v>
      </c>
      <c r="BU26" s="190">
        <f t="shared" ca="1" si="11"/>
        <v>10508405</v>
      </c>
      <c r="BV26" s="163" t="str">
        <f t="shared" si="75"/>
        <v>J</v>
      </c>
      <c r="BW26" s="65">
        <f t="shared" ca="1" si="21"/>
        <v>10700634</v>
      </c>
      <c r="BX26" s="65">
        <f t="shared" ca="1" si="22"/>
        <v>0</v>
      </c>
      <c r="BZ26" s="130"/>
      <c r="CA26" s="79" t="str">
        <f t="shared" si="76"/>
        <v>J</v>
      </c>
      <c r="CB26" s="215">
        <f t="shared" si="86"/>
        <v>2013</v>
      </c>
      <c r="CC26" s="141">
        <f t="shared" si="86"/>
        <v>9</v>
      </c>
      <c r="CD26" s="280">
        <f t="shared" ca="1" si="24"/>
        <v>0</v>
      </c>
      <c r="CE26" s="280">
        <f t="shared" ca="1" si="25"/>
        <v>1785394</v>
      </c>
      <c r="CF26" s="280">
        <f t="shared" ca="1" si="26"/>
        <v>475</v>
      </c>
      <c r="CG26" s="280">
        <f t="shared" ca="1" si="27"/>
        <v>0</v>
      </c>
      <c r="CH26" s="280">
        <f t="shared" ca="1" si="28"/>
        <v>1577784</v>
      </c>
      <c r="CI26" s="280">
        <f t="shared" ca="1" si="29"/>
        <v>3046072</v>
      </c>
      <c r="CJ26" s="280">
        <f t="shared" ca="1" si="30"/>
        <v>0</v>
      </c>
      <c r="CK26" s="280">
        <f t="shared" ca="1" si="31"/>
        <v>0</v>
      </c>
      <c r="CL26" s="280">
        <f t="shared" ca="1" si="32"/>
        <v>0</v>
      </c>
      <c r="CM26" s="280">
        <f t="shared" ca="1" si="33"/>
        <v>0</v>
      </c>
      <c r="CN26" s="280">
        <f t="shared" ca="1" si="34"/>
        <v>0</v>
      </c>
      <c r="CO26" s="280">
        <f t="shared" ca="1" si="35"/>
        <v>49036</v>
      </c>
      <c r="CP26" s="280">
        <f t="shared" ca="1" si="36"/>
        <v>0</v>
      </c>
      <c r="CQ26" s="613">
        <f t="shared" ca="1" si="37"/>
        <v>0</v>
      </c>
      <c r="CR26" s="280">
        <f t="shared" ca="1" si="38"/>
        <v>29869</v>
      </c>
      <c r="CS26" s="280">
        <f t="shared" ca="1" si="39"/>
        <v>350535</v>
      </c>
      <c r="CT26" s="280">
        <f t="shared" ca="1" si="40"/>
        <v>77813</v>
      </c>
      <c r="CU26" s="280">
        <f t="shared" ca="1" si="41"/>
        <v>774000</v>
      </c>
      <c r="CV26" s="280">
        <f t="shared" ca="1" si="42"/>
        <v>51404</v>
      </c>
      <c r="CW26" s="365">
        <f t="shared" ca="1" si="43"/>
        <v>-177758</v>
      </c>
      <c r="CX26" s="280">
        <f t="shared" ca="1" si="44"/>
        <v>396520</v>
      </c>
      <c r="CY26" s="280">
        <f t="shared" ca="1" si="45"/>
        <v>1237184</v>
      </c>
      <c r="CZ26" s="280">
        <f t="shared" ca="1" si="46"/>
        <v>665880</v>
      </c>
      <c r="DA26" s="280">
        <f t="shared" ca="1" si="47"/>
        <v>374283</v>
      </c>
      <c r="DB26" s="280">
        <f t="shared" ca="1" si="48"/>
        <v>94730</v>
      </c>
      <c r="DC26" s="280">
        <f t="shared" ca="1" si="49"/>
        <v>175184</v>
      </c>
      <c r="DD26" s="280">
        <f t="shared" ca="1" si="50"/>
        <v>0</v>
      </c>
      <c r="DE26" s="280">
        <f t="shared" ca="1" si="51"/>
        <v>0</v>
      </c>
      <c r="DF26" s="280">
        <f t="shared" ca="1" si="52"/>
        <v>0</v>
      </c>
      <c r="DG26" s="280">
        <f t="shared" ca="1" si="53"/>
        <v>0</v>
      </c>
      <c r="DH26" s="210">
        <f t="shared" ca="1" si="82"/>
        <v>334270</v>
      </c>
      <c r="DI26" s="210">
        <f t="shared" ca="1" si="77"/>
        <v>4049644</v>
      </c>
      <c r="DJ26" s="210">
        <f t="shared" ca="1" si="78"/>
        <v>6458761</v>
      </c>
      <c r="DK26" s="461">
        <f t="shared" ca="1" si="79"/>
        <v>10842675</v>
      </c>
      <c r="DL26" s="463">
        <f t="shared" ca="1" si="80"/>
        <v>10508405</v>
      </c>
      <c r="DM26" s="465">
        <f t="shared" ca="1" si="81"/>
        <v>-334270</v>
      </c>
      <c r="DN26" s="216">
        <f t="shared" ca="1" si="60"/>
        <v>-3.0829108130604303E-2</v>
      </c>
      <c r="DP26" s="463"/>
      <c r="DQ26" s="37"/>
    </row>
    <row r="27" spans="1:121">
      <c r="A27" s="1">
        <f t="shared" si="57"/>
        <v>2031</v>
      </c>
      <c r="B27" s="22">
        <f t="shared" ref="B27:M27" si="90">ROUND(B67+B107,0)</f>
        <v>9833851</v>
      </c>
      <c r="C27" s="22">
        <f t="shared" si="90"/>
        <v>9684209</v>
      </c>
      <c r="D27" s="22">
        <f t="shared" si="90"/>
        <v>9753472</v>
      </c>
      <c r="E27" s="22">
        <f t="shared" si="90"/>
        <v>5614695</v>
      </c>
      <c r="F27" s="22">
        <f t="shared" si="90"/>
        <v>5661502</v>
      </c>
      <c r="G27" s="22">
        <f t="shared" si="90"/>
        <v>5682778</v>
      </c>
      <c r="H27" s="22">
        <f t="shared" si="90"/>
        <v>5729889</v>
      </c>
      <c r="I27" s="22">
        <f t="shared" si="90"/>
        <v>5701155</v>
      </c>
      <c r="J27" s="22">
        <f t="shared" si="90"/>
        <v>5642303</v>
      </c>
      <c r="K27" s="22">
        <f t="shared" si="90"/>
        <v>5610313</v>
      </c>
      <c r="L27" s="22">
        <f t="shared" si="90"/>
        <v>5492307</v>
      </c>
      <c r="M27" s="22">
        <f t="shared" si="90"/>
        <v>9786920</v>
      </c>
      <c r="N27" s="41">
        <f t="shared" ref="N27:N36" si="91">SUM(B27:M27)</f>
        <v>84193394</v>
      </c>
      <c r="O27" s="188"/>
      <c r="P27" s="72">
        <f t="shared" si="19"/>
        <v>2031</v>
      </c>
      <c r="Q27" s="13">
        <f t="shared" ref="Q27:AB27" si="92">ROUND(Q67+Q107,0)</f>
        <v>9697953</v>
      </c>
      <c r="R27" s="13">
        <f t="shared" si="92"/>
        <v>9833171</v>
      </c>
      <c r="S27" s="13">
        <f t="shared" si="92"/>
        <v>9708667</v>
      </c>
      <c r="T27" s="13">
        <f t="shared" si="92"/>
        <v>9756005</v>
      </c>
      <c r="U27" s="13">
        <f t="shared" si="92"/>
        <v>5602767</v>
      </c>
      <c r="V27" s="13">
        <f t="shared" si="92"/>
        <v>5653056</v>
      </c>
      <c r="W27" s="13">
        <f t="shared" si="92"/>
        <v>5672156</v>
      </c>
      <c r="X27" s="13">
        <f t="shared" si="92"/>
        <v>5723485</v>
      </c>
      <c r="Y27" s="13">
        <f t="shared" si="92"/>
        <v>5703750</v>
      </c>
      <c r="Z27" s="13">
        <f t="shared" si="92"/>
        <v>5657103</v>
      </c>
      <c r="AA27" s="13">
        <f t="shared" si="92"/>
        <v>5610185</v>
      </c>
      <c r="AB27" s="13">
        <f t="shared" si="92"/>
        <v>5509744</v>
      </c>
      <c r="AC27" s="41">
        <f t="shared" ref="AC27:AC36" si="93">SUM(Q27:AB27)</f>
        <v>84128042</v>
      </c>
      <c r="AD27" s="13"/>
      <c r="AI27" s="79" t="str">
        <f t="shared" si="70"/>
        <v>Z</v>
      </c>
      <c r="AJ27" s="1">
        <f t="shared" si="71"/>
        <v>2013</v>
      </c>
      <c r="AK27" s="105">
        <v>10</v>
      </c>
      <c r="AL27" s="106">
        <f t="shared" ca="1" si="87"/>
        <v>0</v>
      </c>
      <c r="AM27" s="106">
        <f t="shared" ca="1" si="87"/>
        <v>1785394</v>
      </c>
      <c r="AN27" s="106">
        <f t="shared" ca="1" si="87"/>
        <v>475</v>
      </c>
      <c r="AO27" s="106">
        <f t="shared" ca="1" si="87"/>
        <v>0</v>
      </c>
      <c r="AP27" s="106">
        <f t="shared" ca="1" si="87"/>
        <v>1577784</v>
      </c>
      <c r="AQ27" s="106">
        <f t="shared" ca="1" si="87"/>
        <v>3046072</v>
      </c>
      <c r="AR27" s="106">
        <f t="shared" ca="1" si="87"/>
        <v>0</v>
      </c>
      <c r="AS27" s="106">
        <f t="shared" ca="1" si="87"/>
        <v>0</v>
      </c>
      <c r="AT27" s="106">
        <f t="shared" ca="1" si="87"/>
        <v>0</v>
      </c>
      <c r="AU27" s="106">
        <f t="shared" ca="1" si="87"/>
        <v>0</v>
      </c>
      <c r="AV27" s="106">
        <f t="shared" ca="1" si="88"/>
        <v>0</v>
      </c>
      <c r="AW27" s="106">
        <f t="shared" ca="1" si="88"/>
        <v>58740</v>
      </c>
      <c r="AX27" s="106">
        <f t="shared" ca="1" si="88"/>
        <v>0</v>
      </c>
      <c r="AY27" s="611">
        <f t="shared" ca="1" si="88"/>
        <v>0</v>
      </c>
      <c r="AZ27" s="106">
        <f t="shared" ca="1" si="88"/>
        <v>30030</v>
      </c>
      <c r="BA27" s="106">
        <f t="shared" ca="1" si="88"/>
        <v>350535</v>
      </c>
      <c r="BB27" s="106">
        <f t="shared" ca="1" si="88"/>
        <v>77813</v>
      </c>
      <c r="BC27" s="106">
        <f t="shared" ca="1" si="88"/>
        <v>774000</v>
      </c>
      <c r="BD27" s="106">
        <f t="shared" ca="1" si="88"/>
        <v>56346</v>
      </c>
      <c r="BE27" s="106">
        <f t="shared" ca="1" si="88"/>
        <v>-177758</v>
      </c>
      <c r="BF27" s="106">
        <f t="shared" ca="1" si="89"/>
        <v>396520</v>
      </c>
      <c r="BG27" s="106">
        <f t="shared" ca="1" si="89"/>
        <v>1237184</v>
      </c>
      <c r="BH27" s="106">
        <f t="shared" ca="1" si="89"/>
        <v>665880</v>
      </c>
      <c r="BI27" s="106">
        <f t="shared" ca="1" si="89"/>
        <v>374283</v>
      </c>
      <c r="BJ27" s="106">
        <f t="shared" ca="1" si="89"/>
        <v>94730</v>
      </c>
      <c r="BK27" s="106">
        <f t="shared" ca="1" si="89"/>
        <v>175184</v>
      </c>
      <c r="BL27" s="190">
        <f t="shared" ca="1" si="89"/>
        <v>0</v>
      </c>
      <c r="BM27" s="190">
        <f t="shared" ca="1" si="89"/>
        <v>0</v>
      </c>
      <c r="BN27" s="190">
        <f t="shared" ca="1" si="89"/>
        <v>0</v>
      </c>
      <c r="BO27" s="190">
        <f t="shared" ca="1" si="89"/>
        <v>0</v>
      </c>
      <c r="BP27" s="190">
        <f t="shared" ca="1" si="89"/>
        <v>0</v>
      </c>
      <c r="BQ27" s="190">
        <f t="shared" ca="1" si="72"/>
        <v>339373</v>
      </c>
      <c r="BR27" s="190">
        <f t="shared" ca="1" si="73"/>
        <v>3715374</v>
      </c>
      <c r="BS27" s="190">
        <f t="shared" ca="1" si="74"/>
        <v>6468465</v>
      </c>
      <c r="BT27" s="190">
        <f t="shared" ca="1" si="83"/>
        <v>10523212</v>
      </c>
      <c r="BU27" s="190">
        <f t="shared" ca="1" si="11"/>
        <v>10251584</v>
      </c>
      <c r="BV27" s="163" t="str">
        <f t="shared" si="75"/>
        <v>K</v>
      </c>
      <c r="BW27" s="65">
        <f t="shared" ca="1" si="21"/>
        <v>10523212</v>
      </c>
      <c r="BX27" s="65">
        <f t="shared" ca="1" si="22"/>
        <v>0</v>
      </c>
      <c r="BZ27" s="130"/>
      <c r="CA27" s="79" t="str">
        <f t="shared" si="76"/>
        <v>K</v>
      </c>
      <c r="CB27" s="215">
        <f t="shared" si="86"/>
        <v>2013</v>
      </c>
      <c r="CC27" s="141">
        <f t="shared" si="86"/>
        <v>10</v>
      </c>
      <c r="CD27" s="280">
        <f t="shared" ca="1" si="24"/>
        <v>0</v>
      </c>
      <c r="CE27" s="280">
        <f t="shared" ca="1" si="25"/>
        <v>1792849</v>
      </c>
      <c r="CF27" s="280">
        <f t="shared" ca="1" si="26"/>
        <v>476</v>
      </c>
      <c r="CG27" s="280">
        <f t="shared" ca="1" si="27"/>
        <v>0</v>
      </c>
      <c r="CH27" s="280">
        <f t="shared" ca="1" si="28"/>
        <v>1505675</v>
      </c>
      <c r="CI27" s="280">
        <f t="shared" ca="1" si="29"/>
        <v>3021160</v>
      </c>
      <c r="CJ27" s="280">
        <f t="shared" ca="1" si="30"/>
        <v>0</v>
      </c>
      <c r="CK27" s="280">
        <f t="shared" ca="1" si="31"/>
        <v>0</v>
      </c>
      <c r="CL27" s="280">
        <f t="shared" ca="1" si="32"/>
        <v>0</v>
      </c>
      <c r="CM27" s="280">
        <f t="shared" ca="1" si="33"/>
        <v>0</v>
      </c>
      <c r="CN27" s="280">
        <f t="shared" ca="1" si="34"/>
        <v>0</v>
      </c>
      <c r="CO27" s="280">
        <f t="shared" ca="1" si="35"/>
        <v>61685</v>
      </c>
      <c r="CP27" s="280">
        <f t="shared" ca="1" si="36"/>
        <v>0</v>
      </c>
      <c r="CQ27" s="613">
        <f t="shared" ca="1" si="37"/>
        <v>0</v>
      </c>
      <c r="CR27" s="280">
        <f t="shared" ca="1" si="38"/>
        <v>33031</v>
      </c>
      <c r="CS27" s="280">
        <f t="shared" ca="1" si="39"/>
        <v>342901</v>
      </c>
      <c r="CT27" s="280">
        <f t="shared" ca="1" si="40"/>
        <v>72380</v>
      </c>
      <c r="CU27" s="280">
        <f t="shared" ca="1" si="41"/>
        <v>630000</v>
      </c>
      <c r="CV27" s="280">
        <f t="shared" ca="1" si="42"/>
        <v>39336</v>
      </c>
      <c r="CW27" s="365">
        <f t="shared" ca="1" si="43"/>
        <v>-116060</v>
      </c>
      <c r="CX27" s="280">
        <f t="shared" ca="1" si="44"/>
        <v>396352</v>
      </c>
      <c r="CY27" s="280">
        <f t="shared" ca="1" si="45"/>
        <v>1230036</v>
      </c>
      <c r="CZ27" s="280">
        <f t="shared" ca="1" si="46"/>
        <v>619005</v>
      </c>
      <c r="DA27" s="280">
        <f t="shared" ca="1" si="47"/>
        <v>371391</v>
      </c>
      <c r="DB27" s="280">
        <f t="shared" ca="1" si="48"/>
        <v>94055</v>
      </c>
      <c r="DC27" s="280">
        <f t="shared" ca="1" si="49"/>
        <v>157312</v>
      </c>
      <c r="DD27" s="280">
        <f t="shared" ca="1" si="50"/>
        <v>0</v>
      </c>
      <c r="DE27" s="280">
        <f t="shared" ca="1" si="51"/>
        <v>0</v>
      </c>
      <c r="DF27" s="280">
        <f t="shared" ca="1" si="52"/>
        <v>0</v>
      </c>
      <c r="DG27" s="280">
        <f t="shared" ca="1" si="53"/>
        <v>0</v>
      </c>
      <c r="DH27" s="210">
        <f t="shared" ca="1" si="82"/>
        <v>302059</v>
      </c>
      <c r="DI27" s="210">
        <f t="shared" ca="1" si="77"/>
        <v>3869739</v>
      </c>
      <c r="DJ27" s="210">
        <f t="shared" ca="1" si="78"/>
        <v>6381845</v>
      </c>
      <c r="DK27" s="461">
        <f t="shared" ca="1" si="79"/>
        <v>10553643</v>
      </c>
      <c r="DL27" s="463">
        <f t="shared" ca="1" si="80"/>
        <v>10251584</v>
      </c>
      <c r="DM27" s="465">
        <f t="shared" ca="1" si="81"/>
        <v>-302059</v>
      </c>
      <c r="DN27" s="216">
        <f t="shared" ca="1" si="60"/>
        <v>-2.8621301668059079E-2</v>
      </c>
      <c r="DP27" s="463"/>
      <c r="DQ27" s="37"/>
    </row>
    <row r="28" spans="1:121">
      <c r="A28" s="1">
        <f t="shared" si="57"/>
        <v>2032</v>
      </c>
      <c r="B28" s="22">
        <f t="shared" ref="B28:M28" si="94">ROUND(B68+B108,0)</f>
        <v>9900356</v>
      </c>
      <c r="C28" s="22">
        <f t="shared" si="94"/>
        <v>9759508</v>
      </c>
      <c r="D28" s="22">
        <f t="shared" si="94"/>
        <v>9817496</v>
      </c>
      <c r="E28" s="22">
        <f t="shared" si="94"/>
        <v>5678394</v>
      </c>
      <c r="F28" s="22">
        <f t="shared" si="94"/>
        <v>5725825</v>
      </c>
      <c r="G28" s="22">
        <f t="shared" si="94"/>
        <v>5747977</v>
      </c>
      <c r="H28" s="22">
        <f t="shared" si="94"/>
        <v>5796056</v>
      </c>
      <c r="I28" s="22">
        <f t="shared" si="94"/>
        <v>5767062</v>
      </c>
      <c r="J28" s="22">
        <f t="shared" si="94"/>
        <v>5707246</v>
      </c>
      <c r="K28" s="22">
        <f t="shared" si="94"/>
        <v>5674395</v>
      </c>
      <c r="L28" s="22">
        <f t="shared" si="94"/>
        <v>5554286</v>
      </c>
      <c r="M28" s="22">
        <f t="shared" si="94"/>
        <v>9852264</v>
      </c>
      <c r="N28" s="41">
        <f t="shared" si="91"/>
        <v>84980865</v>
      </c>
      <c r="O28" s="188"/>
      <c r="P28" s="72">
        <f t="shared" si="19"/>
        <v>2032</v>
      </c>
      <c r="Q28" s="13">
        <f t="shared" ref="Q28:AB28" si="95">ROUND(Q68+Q108,0)</f>
        <v>9762924</v>
      </c>
      <c r="R28" s="13">
        <f t="shared" si="95"/>
        <v>9899371</v>
      </c>
      <c r="S28" s="13">
        <f t="shared" si="95"/>
        <v>9782182</v>
      </c>
      <c r="T28" s="13">
        <f t="shared" si="95"/>
        <v>9822081</v>
      </c>
      <c r="U28" s="13">
        <f t="shared" si="95"/>
        <v>5666884</v>
      </c>
      <c r="V28" s="13">
        <f t="shared" si="95"/>
        <v>5717221</v>
      </c>
      <c r="W28" s="13">
        <f t="shared" si="95"/>
        <v>5737010</v>
      </c>
      <c r="X28" s="13">
        <f t="shared" si="95"/>
        <v>5789592</v>
      </c>
      <c r="Y28" s="13">
        <f t="shared" si="95"/>
        <v>5769639</v>
      </c>
      <c r="Z28" s="13">
        <f t="shared" si="95"/>
        <v>5722021</v>
      </c>
      <c r="AA28" s="13">
        <f t="shared" si="95"/>
        <v>5674414</v>
      </c>
      <c r="AB28" s="13">
        <f t="shared" si="95"/>
        <v>5571733</v>
      </c>
      <c r="AC28" s="41">
        <f t="shared" si="93"/>
        <v>84915072</v>
      </c>
      <c r="AD28" s="13"/>
      <c r="AI28" s="79" t="str">
        <f t="shared" si="70"/>
        <v>AA</v>
      </c>
      <c r="AJ28" s="1">
        <f t="shared" si="71"/>
        <v>2013</v>
      </c>
      <c r="AK28" s="105">
        <v>11</v>
      </c>
      <c r="AL28" s="106">
        <f t="shared" ca="1" si="87"/>
        <v>0</v>
      </c>
      <c r="AM28" s="106">
        <f t="shared" ca="1" si="87"/>
        <v>1792849</v>
      </c>
      <c r="AN28" s="106">
        <f t="shared" ca="1" si="87"/>
        <v>475</v>
      </c>
      <c r="AO28" s="106">
        <f t="shared" ca="1" si="87"/>
        <v>0</v>
      </c>
      <c r="AP28" s="106">
        <f t="shared" ca="1" si="87"/>
        <v>1505675</v>
      </c>
      <c r="AQ28" s="106">
        <f t="shared" ca="1" si="87"/>
        <v>3021160</v>
      </c>
      <c r="AR28" s="106">
        <f t="shared" ca="1" si="87"/>
        <v>0</v>
      </c>
      <c r="AS28" s="106">
        <f t="shared" ca="1" si="87"/>
        <v>0</v>
      </c>
      <c r="AT28" s="106">
        <f t="shared" ca="1" si="87"/>
        <v>0</v>
      </c>
      <c r="AU28" s="106">
        <f t="shared" ca="1" si="87"/>
        <v>0</v>
      </c>
      <c r="AV28" s="106">
        <f t="shared" ca="1" si="88"/>
        <v>0</v>
      </c>
      <c r="AW28" s="106">
        <f t="shared" ca="1" si="88"/>
        <v>49036</v>
      </c>
      <c r="AX28" s="106">
        <f t="shared" ca="1" si="88"/>
        <v>0</v>
      </c>
      <c r="AY28" s="611">
        <f t="shared" ca="1" si="88"/>
        <v>0</v>
      </c>
      <c r="AZ28" s="106">
        <f t="shared" ca="1" si="88"/>
        <v>29869</v>
      </c>
      <c r="BA28" s="106">
        <f t="shared" ca="1" si="88"/>
        <v>342901</v>
      </c>
      <c r="BB28" s="106">
        <f t="shared" ca="1" si="88"/>
        <v>72380</v>
      </c>
      <c r="BC28" s="106">
        <f t="shared" ca="1" si="88"/>
        <v>630000</v>
      </c>
      <c r="BD28" s="106">
        <f t="shared" ca="1" si="88"/>
        <v>51404</v>
      </c>
      <c r="BE28" s="106">
        <f t="shared" ca="1" si="88"/>
        <v>-116060</v>
      </c>
      <c r="BF28" s="106">
        <f t="shared" ca="1" si="89"/>
        <v>396352</v>
      </c>
      <c r="BG28" s="106">
        <f t="shared" ca="1" si="89"/>
        <v>1230036</v>
      </c>
      <c r="BH28" s="106">
        <f t="shared" ca="1" si="89"/>
        <v>619005</v>
      </c>
      <c r="BI28" s="106">
        <f t="shared" ca="1" si="89"/>
        <v>371391</v>
      </c>
      <c r="BJ28" s="106">
        <f t="shared" ca="1" si="89"/>
        <v>94055</v>
      </c>
      <c r="BK28" s="106">
        <f t="shared" ca="1" si="89"/>
        <v>157312</v>
      </c>
      <c r="BL28" s="190">
        <f t="shared" ca="1" si="89"/>
        <v>0</v>
      </c>
      <c r="BM28" s="190">
        <f t="shared" ca="1" si="89"/>
        <v>0</v>
      </c>
      <c r="BN28" s="190">
        <f t="shared" ca="1" si="89"/>
        <v>0</v>
      </c>
      <c r="BO28" s="190">
        <f t="shared" ca="1" si="89"/>
        <v>0</v>
      </c>
      <c r="BP28" s="190">
        <f t="shared" ca="1" si="89"/>
        <v>0</v>
      </c>
      <c r="BQ28" s="190">
        <f t="shared" ca="1" si="72"/>
        <v>310965</v>
      </c>
      <c r="BR28" s="190">
        <f t="shared" ca="1" si="73"/>
        <v>3567680</v>
      </c>
      <c r="BS28" s="190">
        <f t="shared" ca="1" si="74"/>
        <v>6369195</v>
      </c>
      <c r="BT28" s="190">
        <f t="shared" ca="1" si="83"/>
        <v>10247840</v>
      </c>
      <c r="BU28" s="190">
        <f t="shared" ca="1" si="11"/>
        <v>9911288</v>
      </c>
      <c r="BV28" s="163" t="str">
        <f t="shared" si="75"/>
        <v>L</v>
      </c>
      <c r="BW28" s="65">
        <f t="shared" ca="1" si="21"/>
        <v>10247840</v>
      </c>
      <c r="BX28" s="65">
        <f t="shared" ca="1" si="22"/>
        <v>0</v>
      </c>
      <c r="BZ28" s="130"/>
      <c r="CA28" s="79" t="str">
        <f t="shared" si="76"/>
        <v>L</v>
      </c>
      <c r="CB28" s="215">
        <f t="shared" si="86"/>
        <v>2013</v>
      </c>
      <c r="CC28" s="141">
        <f t="shared" si="86"/>
        <v>11</v>
      </c>
      <c r="CD28" s="280">
        <f t="shared" ca="1" si="24"/>
        <v>0</v>
      </c>
      <c r="CE28" s="280">
        <f t="shared" ca="1" si="25"/>
        <v>1865940</v>
      </c>
      <c r="CF28" s="280">
        <f t="shared" ca="1" si="26"/>
        <v>476</v>
      </c>
      <c r="CG28" s="280">
        <f t="shared" ca="1" si="27"/>
        <v>0</v>
      </c>
      <c r="CH28" s="280">
        <f t="shared" ca="1" si="28"/>
        <v>1483435</v>
      </c>
      <c r="CI28" s="280">
        <f t="shared" ca="1" si="29"/>
        <v>3007168</v>
      </c>
      <c r="CJ28" s="280">
        <f t="shared" ca="1" si="30"/>
        <v>0</v>
      </c>
      <c r="CK28" s="280">
        <f t="shared" ca="1" si="31"/>
        <v>0</v>
      </c>
      <c r="CL28" s="280">
        <f t="shared" ca="1" si="32"/>
        <v>0</v>
      </c>
      <c r="CM28" s="280">
        <f t="shared" ca="1" si="33"/>
        <v>0</v>
      </c>
      <c r="CN28" s="280">
        <f t="shared" ca="1" si="34"/>
        <v>0</v>
      </c>
      <c r="CO28" s="280">
        <f t="shared" ca="1" si="35"/>
        <v>56507</v>
      </c>
      <c r="CP28" s="280">
        <f t="shared" ca="1" si="36"/>
        <v>0</v>
      </c>
      <c r="CQ28" s="613">
        <f t="shared" ca="1" si="37"/>
        <v>0</v>
      </c>
      <c r="CR28" s="280">
        <f t="shared" ca="1" si="38"/>
        <v>19254</v>
      </c>
      <c r="CS28" s="280">
        <f t="shared" ca="1" si="39"/>
        <v>334120</v>
      </c>
      <c r="CT28" s="280">
        <f t="shared" ca="1" si="40"/>
        <v>65530</v>
      </c>
      <c r="CU28" s="280">
        <f t="shared" ca="1" si="41"/>
        <v>324000</v>
      </c>
      <c r="CV28" s="280">
        <f t="shared" ca="1" si="42"/>
        <v>41283</v>
      </c>
      <c r="CW28" s="365">
        <f t="shared" ca="1" si="43"/>
        <v>-33407</v>
      </c>
      <c r="CX28" s="280">
        <f t="shared" ca="1" si="44"/>
        <v>394000</v>
      </c>
      <c r="CY28" s="280">
        <f t="shared" ca="1" si="45"/>
        <v>1228248</v>
      </c>
      <c r="CZ28" s="280">
        <f t="shared" ca="1" si="46"/>
        <v>542760</v>
      </c>
      <c r="DA28" s="280">
        <f t="shared" ca="1" si="47"/>
        <v>369668</v>
      </c>
      <c r="DB28" s="280">
        <f t="shared" ca="1" si="48"/>
        <v>93920</v>
      </c>
      <c r="DC28" s="280">
        <f t="shared" ca="1" si="49"/>
        <v>118386</v>
      </c>
      <c r="DD28" s="280">
        <f t="shared" ca="1" si="50"/>
        <v>0</v>
      </c>
      <c r="DE28" s="280">
        <f t="shared" ca="1" si="51"/>
        <v>0</v>
      </c>
      <c r="DF28" s="280">
        <f t="shared" ca="1" si="52"/>
        <v>0</v>
      </c>
      <c r="DG28" s="280">
        <f t="shared" ca="1" si="53"/>
        <v>0</v>
      </c>
      <c r="DH28" s="210">
        <f t="shared" ca="1" si="82"/>
        <v>244453</v>
      </c>
      <c r="DI28" s="210">
        <f t="shared" ca="1" si="77"/>
        <v>3497762</v>
      </c>
      <c r="DJ28" s="210">
        <f t="shared" ca="1" si="78"/>
        <v>6413526</v>
      </c>
      <c r="DK28" s="461">
        <f t="shared" ca="1" si="79"/>
        <v>10155741</v>
      </c>
      <c r="DL28" s="463">
        <f t="shared" ca="1" si="80"/>
        <v>9911288</v>
      </c>
      <c r="DM28" s="465">
        <f t="shared" ca="1" si="81"/>
        <v>-244453</v>
      </c>
      <c r="DN28" s="216">
        <f t="shared" ca="1" si="60"/>
        <v>-2.4070424797166451E-2</v>
      </c>
      <c r="DP28" s="463"/>
      <c r="DQ28" s="37"/>
    </row>
    <row r="29" spans="1:121">
      <c r="A29" s="1">
        <f t="shared" si="57"/>
        <v>2033</v>
      </c>
      <c r="B29" s="22">
        <f t="shared" ref="B29:M29" si="96">ROUND(B69+B109,0)</f>
        <v>9967202</v>
      </c>
      <c r="C29" s="22">
        <f t="shared" si="96"/>
        <v>9810313</v>
      </c>
      <c r="D29" s="22">
        <f t="shared" si="96"/>
        <v>9881939</v>
      </c>
      <c r="E29" s="22">
        <f t="shared" si="96"/>
        <v>5742573</v>
      </c>
      <c r="F29" s="22">
        <f t="shared" si="96"/>
        <v>5790630</v>
      </c>
      <c r="G29" s="22">
        <f t="shared" si="96"/>
        <v>5813661</v>
      </c>
      <c r="H29" s="22">
        <f t="shared" si="96"/>
        <v>5862752</v>
      </c>
      <c r="I29" s="22">
        <f t="shared" si="96"/>
        <v>5833428</v>
      </c>
      <c r="J29" s="22">
        <f t="shared" si="96"/>
        <v>5772622</v>
      </c>
      <c r="K29" s="22">
        <f t="shared" si="96"/>
        <v>5738877</v>
      </c>
      <c r="L29" s="22">
        <f t="shared" si="96"/>
        <v>5616520</v>
      </c>
      <c r="M29" s="22">
        <f t="shared" si="96"/>
        <v>9917954</v>
      </c>
      <c r="N29" s="41">
        <f t="shared" si="91"/>
        <v>85748471</v>
      </c>
      <c r="O29" s="188"/>
      <c r="P29" s="72">
        <f t="shared" si="19"/>
        <v>2033</v>
      </c>
      <c r="Q29" s="13">
        <f t="shared" ref="Q29:AB29" si="97">ROUND(Q69+Q109,0)</f>
        <v>9828171</v>
      </c>
      <c r="R29" s="13">
        <f t="shared" si="97"/>
        <v>9966084</v>
      </c>
      <c r="S29" s="13">
        <f t="shared" si="97"/>
        <v>9835162</v>
      </c>
      <c r="T29" s="13">
        <f t="shared" si="97"/>
        <v>9884604</v>
      </c>
      <c r="U29" s="13">
        <f t="shared" si="97"/>
        <v>5731487</v>
      </c>
      <c r="V29" s="13">
        <f t="shared" si="97"/>
        <v>5781875</v>
      </c>
      <c r="W29" s="13">
        <f t="shared" si="97"/>
        <v>5802340</v>
      </c>
      <c r="X29" s="13">
        <f t="shared" si="97"/>
        <v>5856223</v>
      </c>
      <c r="Y29" s="13">
        <f t="shared" si="97"/>
        <v>5836000</v>
      </c>
      <c r="Z29" s="13">
        <f t="shared" si="97"/>
        <v>5787358</v>
      </c>
      <c r="AA29" s="13">
        <f t="shared" si="97"/>
        <v>5739051</v>
      </c>
      <c r="AB29" s="13">
        <f t="shared" si="97"/>
        <v>5633965</v>
      </c>
      <c r="AC29" s="41">
        <f t="shared" si="93"/>
        <v>85682320</v>
      </c>
      <c r="AD29" s="13"/>
      <c r="AI29" s="79" t="str">
        <f t="shared" si="70"/>
        <v>AB</v>
      </c>
      <c r="AJ29" s="16">
        <f t="shared" si="71"/>
        <v>2013</v>
      </c>
      <c r="AK29" s="116">
        <v>12</v>
      </c>
      <c r="AL29" s="183">
        <f t="shared" ca="1" si="87"/>
        <v>0</v>
      </c>
      <c r="AM29" s="183">
        <f t="shared" ca="1" si="87"/>
        <v>1865940</v>
      </c>
      <c r="AN29" s="183">
        <f t="shared" ca="1" si="87"/>
        <v>476</v>
      </c>
      <c r="AO29" s="183">
        <f t="shared" ca="1" si="87"/>
        <v>0</v>
      </c>
      <c r="AP29" s="183">
        <f t="shared" ca="1" si="87"/>
        <v>1483435</v>
      </c>
      <c r="AQ29" s="183">
        <f t="shared" ca="1" si="87"/>
        <v>3007168</v>
      </c>
      <c r="AR29" s="183">
        <f t="shared" ca="1" si="87"/>
        <v>0</v>
      </c>
      <c r="AS29" s="183">
        <f t="shared" ca="1" si="87"/>
        <v>0</v>
      </c>
      <c r="AT29" s="183">
        <f t="shared" ca="1" si="87"/>
        <v>0</v>
      </c>
      <c r="AU29" s="183">
        <f t="shared" ca="1" si="87"/>
        <v>0</v>
      </c>
      <c r="AV29" s="183">
        <f t="shared" ca="1" si="88"/>
        <v>0</v>
      </c>
      <c r="AW29" s="183">
        <f t="shared" ca="1" si="88"/>
        <v>61685</v>
      </c>
      <c r="AX29" s="183">
        <f t="shared" ca="1" si="88"/>
        <v>0</v>
      </c>
      <c r="AY29" s="631">
        <f t="shared" ca="1" si="88"/>
        <v>0</v>
      </c>
      <c r="AZ29" s="183">
        <f t="shared" ca="1" si="88"/>
        <v>33031</v>
      </c>
      <c r="BA29" s="183">
        <f t="shared" ca="1" si="88"/>
        <v>334120</v>
      </c>
      <c r="BB29" s="183">
        <f t="shared" ca="1" si="88"/>
        <v>65530</v>
      </c>
      <c r="BC29" s="183">
        <f t="shared" ca="1" si="88"/>
        <v>324000</v>
      </c>
      <c r="BD29" s="183">
        <f t="shared" ca="1" si="88"/>
        <v>39336</v>
      </c>
      <c r="BE29" s="183">
        <f t="shared" ca="1" si="88"/>
        <v>-33407</v>
      </c>
      <c r="BF29" s="183">
        <f t="shared" ca="1" si="89"/>
        <v>394000</v>
      </c>
      <c r="BG29" s="183">
        <f t="shared" ca="1" si="89"/>
        <v>1228248</v>
      </c>
      <c r="BH29" s="183">
        <f t="shared" ca="1" si="89"/>
        <v>542760</v>
      </c>
      <c r="BI29" s="183">
        <f t="shared" ca="1" si="89"/>
        <v>369668</v>
      </c>
      <c r="BJ29" s="183">
        <f t="shared" ca="1" si="89"/>
        <v>93920</v>
      </c>
      <c r="BK29" s="183">
        <f t="shared" ca="1" si="89"/>
        <v>118386</v>
      </c>
      <c r="BL29" s="225">
        <f t="shared" ca="1" si="89"/>
        <v>0</v>
      </c>
      <c r="BM29" s="225">
        <f t="shared" ca="1" si="89"/>
        <v>0</v>
      </c>
      <c r="BN29" s="225">
        <f t="shared" ca="1" si="89"/>
        <v>0</v>
      </c>
      <c r="BO29" s="225">
        <f t="shared" ca="1" si="89"/>
        <v>0</v>
      </c>
      <c r="BP29" s="225">
        <f t="shared" ca="1" si="89"/>
        <v>0</v>
      </c>
      <c r="BQ29" s="225">
        <f t="shared" ca="1" si="72"/>
        <v>256283</v>
      </c>
      <c r="BR29" s="225">
        <f t="shared" ca="1" si="73"/>
        <v>3253309</v>
      </c>
      <c r="BS29" s="225">
        <f t="shared" ca="1" si="74"/>
        <v>6418704</v>
      </c>
      <c r="BT29" s="225">
        <f t="shared" ca="1" si="83"/>
        <v>9928296</v>
      </c>
      <c r="BU29" s="225">
        <f t="shared" ca="1" si="11"/>
        <v>10144066</v>
      </c>
      <c r="BV29" s="184" t="str">
        <f t="shared" si="75"/>
        <v>M</v>
      </c>
      <c r="BW29" s="193">
        <f t="shared" ca="1" si="21"/>
        <v>9928296</v>
      </c>
      <c r="BX29" s="193">
        <f t="shared" ca="1" si="22"/>
        <v>0</v>
      </c>
      <c r="BZ29" s="130"/>
      <c r="CA29" s="383" t="str">
        <f t="shared" si="76"/>
        <v>M</v>
      </c>
      <c r="CB29" s="384">
        <f t="shared" si="86"/>
        <v>2013</v>
      </c>
      <c r="CC29" s="385">
        <f t="shared" si="86"/>
        <v>12</v>
      </c>
      <c r="CD29" s="378">
        <f t="shared" ca="1" si="24"/>
        <v>0</v>
      </c>
      <c r="CE29" s="378">
        <f t="shared" ca="1" si="25"/>
        <v>1833718</v>
      </c>
      <c r="CF29" s="378">
        <f t="shared" ca="1" si="26"/>
        <v>472</v>
      </c>
      <c r="CG29" s="378">
        <f t="shared" ca="1" si="27"/>
        <v>0</v>
      </c>
      <c r="CH29" s="378">
        <f t="shared" ca="1" si="28"/>
        <v>1498711</v>
      </c>
      <c r="CI29" s="378">
        <f t="shared" ca="1" si="29"/>
        <v>3007404</v>
      </c>
      <c r="CJ29" s="378">
        <f t="shared" ca="1" si="30"/>
        <v>0</v>
      </c>
      <c r="CK29" s="378">
        <f t="shared" ca="1" si="31"/>
        <v>0</v>
      </c>
      <c r="CL29" s="378">
        <f t="shared" ca="1" si="32"/>
        <v>0</v>
      </c>
      <c r="CM29" s="378">
        <f t="shared" ca="1" si="33"/>
        <v>0</v>
      </c>
      <c r="CN29" s="378">
        <f t="shared" ca="1" si="34"/>
        <v>0</v>
      </c>
      <c r="CO29" s="378">
        <f t="shared" ca="1" si="35"/>
        <v>63058</v>
      </c>
      <c r="CP29" s="378">
        <f t="shared" ca="1" si="36"/>
        <v>0</v>
      </c>
      <c r="CQ29" s="614">
        <f t="shared" ca="1" si="37"/>
        <v>0</v>
      </c>
      <c r="CR29" s="378">
        <f t="shared" ca="1" si="38"/>
        <v>28195</v>
      </c>
      <c r="CS29" s="378">
        <f t="shared" ca="1" si="39"/>
        <v>345732</v>
      </c>
      <c r="CT29" s="378">
        <f t="shared" ca="1" si="40"/>
        <v>69451</v>
      </c>
      <c r="CU29" s="378">
        <f t="shared" ca="1" si="41"/>
        <v>450000</v>
      </c>
      <c r="CV29" s="378">
        <f t="shared" ca="1" si="42"/>
        <v>47293</v>
      </c>
      <c r="CW29" s="386">
        <f t="shared" ca="1" si="43"/>
        <v>-31321</v>
      </c>
      <c r="CX29" s="378">
        <f t="shared" ca="1" si="44"/>
        <v>395050</v>
      </c>
      <c r="CY29" s="378">
        <f t="shared" ca="1" si="45"/>
        <v>1228356</v>
      </c>
      <c r="CZ29" s="378">
        <f t="shared" ca="1" si="46"/>
        <v>605618</v>
      </c>
      <c r="DA29" s="378">
        <f t="shared" ca="1" si="47"/>
        <v>366620</v>
      </c>
      <c r="DB29" s="378">
        <f t="shared" ca="1" si="48"/>
        <v>94890</v>
      </c>
      <c r="DC29" s="378">
        <f t="shared" ca="1" si="49"/>
        <v>140819</v>
      </c>
      <c r="DD29" s="378">
        <f t="shared" ca="1" si="50"/>
        <v>0</v>
      </c>
      <c r="DE29" s="378">
        <f t="shared" ca="1" si="51"/>
        <v>0</v>
      </c>
      <c r="DF29" s="378">
        <f t="shared" ca="1" si="52"/>
        <v>0</v>
      </c>
      <c r="DG29" s="378">
        <f t="shared" ca="1" si="53"/>
        <v>0</v>
      </c>
      <c r="DH29" s="387">
        <f t="shared" ca="1" si="82"/>
        <v>285758</v>
      </c>
      <c r="DI29" s="387">
        <f t="shared" ca="1" si="77"/>
        <v>3740703</v>
      </c>
      <c r="DJ29" s="387">
        <f t="shared" ca="1" si="78"/>
        <v>6403363</v>
      </c>
      <c r="DK29" s="462">
        <f t="shared" ca="1" si="79"/>
        <v>10429824</v>
      </c>
      <c r="DL29" s="466">
        <f t="shared" ca="1" si="80"/>
        <v>10144066</v>
      </c>
      <c r="DM29" s="467">
        <f t="shared" ca="1" si="81"/>
        <v>-285758</v>
      </c>
      <c r="DN29" s="388">
        <f t="shared" ca="1" si="60"/>
        <v>-2.7398161272903551E-2</v>
      </c>
      <c r="DP29" s="463"/>
      <c r="DQ29" s="37"/>
    </row>
    <row r="30" spans="1:121">
      <c r="A30" s="1">
        <f t="shared" si="57"/>
        <v>2034</v>
      </c>
      <c r="B30" s="22">
        <f t="shared" ref="B30:M30" si="98">ROUND(B70+B110,0)</f>
        <v>10036036</v>
      </c>
      <c r="C30" s="22">
        <f t="shared" si="98"/>
        <v>9875490</v>
      </c>
      <c r="D30" s="22">
        <f t="shared" si="98"/>
        <v>9948317</v>
      </c>
      <c r="E30" s="22">
        <f t="shared" si="98"/>
        <v>5808329</v>
      </c>
      <c r="F30" s="22">
        <f t="shared" si="98"/>
        <v>5857333</v>
      </c>
      <c r="G30" s="22">
        <f t="shared" si="98"/>
        <v>5881239</v>
      </c>
      <c r="H30" s="22">
        <f t="shared" si="98"/>
        <v>5931318</v>
      </c>
      <c r="I30" s="22">
        <f t="shared" si="98"/>
        <v>5901676</v>
      </c>
      <c r="J30" s="22">
        <f t="shared" si="98"/>
        <v>5839898</v>
      </c>
      <c r="K30" s="22">
        <f t="shared" si="98"/>
        <v>5805258</v>
      </c>
      <c r="L30" s="22">
        <f t="shared" si="98"/>
        <v>5680707</v>
      </c>
      <c r="M30" s="22">
        <f t="shared" si="98"/>
        <v>9985605</v>
      </c>
      <c r="N30" s="41">
        <f t="shared" si="91"/>
        <v>86551206</v>
      </c>
      <c r="O30" s="188"/>
      <c r="P30" s="72">
        <f t="shared" si="19"/>
        <v>2034</v>
      </c>
      <c r="Q30" s="13">
        <f t="shared" ref="Q30:AB30" si="99">ROUND(Q70+Q110,0)</f>
        <v>9893768</v>
      </c>
      <c r="R30" s="13">
        <f t="shared" si="99"/>
        <v>10034786</v>
      </c>
      <c r="S30" s="13">
        <f t="shared" si="99"/>
        <v>9900531</v>
      </c>
      <c r="T30" s="13">
        <f t="shared" si="99"/>
        <v>9951058</v>
      </c>
      <c r="U30" s="13">
        <f t="shared" si="99"/>
        <v>5797957</v>
      </c>
      <c r="V30" s="13">
        <f t="shared" si="99"/>
        <v>5848123</v>
      </c>
      <c r="W30" s="13">
        <f t="shared" si="99"/>
        <v>5869566</v>
      </c>
      <c r="X30" s="13">
        <f t="shared" si="99"/>
        <v>5924737</v>
      </c>
      <c r="Y30" s="13">
        <f t="shared" si="99"/>
        <v>5904230</v>
      </c>
      <c r="Z30" s="13">
        <f t="shared" si="99"/>
        <v>5854601</v>
      </c>
      <c r="AA30" s="13">
        <f t="shared" si="99"/>
        <v>5805588</v>
      </c>
      <c r="AB30" s="13">
        <f t="shared" si="99"/>
        <v>5698150</v>
      </c>
      <c r="AC30" s="41">
        <f t="shared" si="93"/>
        <v>86483095</v>
      </c>
      <c r="AD30" s="13"/>
      <c r="AI30" s="79" t="str">
        <f t="shared" si="70"/>
        <v>Q</v>
      </c>
      <c r="AJ30" s="1">
        <f>1+AJ18</f>
        <v>2014</v>
      </c>
      <c r="AK30" s="105">
        <v>1</v>
      </c>
      <c r="AL30" s="106">
        <f t="shared" ca="1" si="87"/>
        <v>0</v>
      </c>
      <c r="AM30" s="106">
        <f t="shared" ca="1" si="87"/>
        <v>1833718</v>
      </c>
      <c r="AN30" s="106">
        <f t="shared" ca="1" si="87"/>
        <v>476</v>
      </c>
      <c r="AO30" s="106">
        <f t="shared" ca="1" si="87"/>
        <v>0</v>
      </c>
      <c r="AP30" s="106">
        <f t="shared" ca="1" si="87"/>
        <v>1498711</v>
      </c>
      <c r="AQ30" s="106">
        <f t="shared" ca="1" si="87"/>
        <v>3007404</v>
      </c>
      <c r="AR30" s="106">
        <f t="shared" ca="1" si="87"/>
        <v>0</v>
      </c>
      <c r="AS30" s="106">
        <f t="shared" ca="1" si="87"/>
        <v>0</v>
      </c>
      <c r="AT30" s="106">
        <f t="shared" ca="1" si="87"/>
        <v>0</v>
      </c>
      <c r="AU30" s="106">
        <f t="shared" ca="1" si="87"/>
        <v>0</v>
      </c>
      <c r="AV30" s="106">
        <f t="shared" ca="1" si="88"/>
        <v>0</v>
      </c>
      <c r="AW30" s="106">
        <f t="shared" ca="1" si="88"/>
        <v>56507</v>
      </c>
      <c r="AX30" s="106">
        <f t="shared" ca="1" si="88"/>
        <v>0</v>
      </c>
      <c r="AY30" s="611">
        <f t="shared" ca="1" si="88"/>
        <v>0</v>
      </c>
      <c r="AZ30" s="106">
        <f t="shared" ca="1" si="88"/>
        <v>19254</v>
      </c>
      <c r="BA30" s="106">
        <f t="shared" ca="1" si="88"/>
        <v>345732</v>
      </c>
      <c r="BB30" s="106">
        <f t="shared" ca="1" si="88"/>
        <v>69451</v>
      </c>
      <c r="BC30" s="106">
        <f t="shared" ca="1" si="88"/>
        <v>450000</v>
      </c>
      <c r="BD30" s="106">
        <f t="shared" ca="1" si="88"/>
        <v>41283</v>
      </c>
      <c r="BE30" s="106">
        <f t="shared" ca="1" si="88"/>
        <v>-31321</v>
      </c>
      <c r="BF30" s="106">
        <f t="shared" ca="1" si="89"/>
        <v>395050</v>
      </c>
      <c r="BG30" s="106">
        <f t="shared" ca="1" si="89"/>
        <v>1228356</v>
      </c>
      <c r="BH30" s="106">
        <f t="shared" ca="1" si="89"/>
        <v>605618</v>
      </c>
      <c r="BI30" s="106">
        <f t="shared" ca="1" si="89"/>
        <v>366620</v>
      </c>
      <c r="BJ30" s="106">
        <f t="shared" ca="1" si="89"/>
        <v>94890</v>
      </c>
      <c r="BK30" s="106">
        <f t="shared" ca="1" si="89"/>
        <v>140819</v>
      </c>
      <c r="BL30" s="190">
        <f t="shared" ca="1" si="89"/>
        <v>0</v>
      </c>
      <c r="BM30" s="190">
        <f t="shared" ca="1" si="89"/>
        <v>0</v>
      </c>
      <c r="BN30" s="190">
        <f t="shared" ca="1" si="89"/>
        <v>0</v>
      </c>
      <c r="BO30" s="190">
        <f t="shared" ca="1" si="89"/>
        <v>0</v>
      </c>
      <c r="BP30" s="190">
        <f t="shared" ca="1" si="89"/>
        <v>0</v>
      </c>
      <c r="BQ30" s="190">
        <f t="shared" ca="1" si="72"/>
        <v>270807</v>
      </c>
      <c r="BR30" s="190">
        <f t="shared" ca="1" si="73"/>
        <v>3454945</v>
      </c>
      <c r="BS30" s="190">
        <f t="shared" ca="1" si="74"/>
        <v>6396816</v>
      </c>
      <c r="BT30" s="190">
        <f t="shared" ca="1" si="83"/>
        <v>10122568</v>
      </c>
      <c r="BU30" s="190">
        <f t="shared" ca="1" si="11"/>
        <v>12300161</v>
      </c>
      <c r="BV30" s="163" t="str">
        <f t="shared" si="75"/>
        <v>B</v>
      </c>
      <c r="BW30" s="65">
        <f t="shared" ca="1" si="21"/>
        <v>10122568</v>
      </c>
      <c r="BX30" s="65">
        <f t="shared" ca="1" si="22"/>
        <v>0</v>
      </c>
      <c r="BZ30" s="130"/>
      <c r="CA30" s="79" t="str">
        <f t="shared" si="76"/>
        <v>B</v>
      </c>
      <c r="CB30" s="215">
        <f t="shared" si="86"/>
        <v>2014</v>
      </c>
      <c r="CC30" s="141">
        <f t="shared" si="86"/>
        <v>1</v>
      </c>
      <c r="CD30" s="280">
        <f t="shared" ca="1" si="24"/>
        <v>0</v>
      </c>
      <c r="CE30" s="280">
        <f t="shared" ca="1" si="25"/>
        <v>0</v>
      </c>
      <c r="CF30" s="280">
        <f t="shared" ca="1" si="26"/>
        <v>479</v>
      </c>
      <c r="CG30" s="280">
        <f t="shared" ca="1" si="27"/>
        <v>0</v>
      </c>
      <c r="CH30" s="280">
        <f t="shared" ca="1" si="28"/>
        <v>0</v>
      </c>
      <c r="CI30" s="280">
        <f t="shared" ca="1" si="29"/>
        <v>0</v>
      </c>
      <c r="CJ30" s="280">
        <f t="shared" ca="1" si="30"/>
        <v>5021160</v>
      </c>
      <c r="CK30" s="280">
        <f t="shared" ca="1" si="31"/>
        <v>2402016</v>
      </c>
      <c r="CL30" s="280">
        <f t="shared" ca="1" si="32"/>
        <v>700990</v>
      </c>
      <c r="CM30" s="280">
        <f t="shared" ca="1" si="33"/>
        <v>1235020</v>
      </c>
      <c r="CN30" s="280">
        <f t="shared" ca="1" si="34"/>
        <v>0</v>
      </c>
      <c r="CO30" s="280">
        <f t="shared" ca="1" si="35"/>
        <v>57941</v>
      </c>
      <c r="CP30" s="280">
        <f t="shared" ca="1" si="36"/>
        <v>0</v>
      </c>
      <c r="CQ30" s="613">
        <f t="shared" ca="1" si="37"/>
        <v>0</v>
      </c>
      <c r="CR30" s="280">
        <f t="shared" ca="1" si="38"/>
        <v>29398</v>
      </c>
      <c r="CS30" s="280">
        <f t="shared" ca="1" si="39"/>
        <v>187845</v>
      </c>
      <c r="CT30" s="280">
        <f t="shared" ca="1" si="40"/>
        <v>53412</v>
      </c>
      <c r="CU30" s="280">
        <f t="shared" ca="1" si="41"/>
        <v>954000</v>
      </c>
      <c r="CV30" s="280">
        <f t="shared" ca="1" si="42"/>
        <v>51225</v>
      </c>
      <c r="CW30" s="365">
        <f t="shared" ca="1" si="43"/>
        <v>-97457</v>
      </c>
      <c r="CX30" s="280">
        <f t="shared" ca="1" si="44"/>
        <v>395050</v>
      </c>
      <c r="CY30" s="280">
        <f t="shared" ca="1" si="45"/>
        <v>0</v>
      </c>
      <c r="CZ30" s="280">
        <f t="shared" ca="1" si="46"/>
        <v>649140</v>
      </c>
      <c r="DA30" s="280">
        <f t="shared" ca="1" si="47"/>
        <v>364713</v>
      </c>
      <c r="DB30" s="280">
        <f t="shared" ca="1" si="48"/>
        <v>95095</v>
      </c>
      <c r="DC30" s="280">
        <f t="shared" ca="1" si="49"/>
        <v>200134</v>
      </c>
      <c r="DD30" s="280">
        <f t="shared" ca="1" si="50"/>
        <v>0</v>
      </c>
      <c r="DE30" s="280">
        <f t="shared" ca="1" si="51"/>
        <v>0</v>
      </c>
      <c r="DF30" s="280">
        <f t="shared" ca="1" si="52"/>
        <v>0</v>
      </c>
      <c r="DG30" s="280">
        <f t="shared" ca="1" si="53"/>
        <v>0</v>
      </c>
      <c r="DH30" s="210">
        <f t="shared" ca="1" si="82"/>
        <v>334169</v>
      </c>
      <c r="DI30" s="210">
        <f t="shared" ca="1" si="77"/>
        <v>2882555</v>
      </c>
      <c r="DJ30" s="210">
        <f t="shared" ca="1" si="78"/>
        <v>9417606</v>
      </c>
      <c r="DK30" s="461">
        <f t="shared" ca="1" si="79"/>
        <v>12634330</v>
      </c>
      <c r="DL30" s="463">
        <f t="shared" ca="1" si="80"/>
        <v>12300161</v>
      </c>
      <c r="DM30" s="465">
        <f t="shared" ca="1" si="81"/>
        <v>-334169</v>
      </c>
      <c r="DN30" s="216">
        <f t="shared" ca="1" si="60"/>
        <v>-2.644928539938406E-2</v>
      </c>
      <c r="DP30" s="463"/>
      <c r="DQ30" s="37"/>
    </row>
    <row r="31" spans="1:121">
      <c r="A31" s="1">
        <f t="shared" si="57"/>
        <v>2035</v>
      </c>
      <c r="B31" s="22">
        <f t="shared" ref="B31:M31" si="100">ROUND(B71+B111,0)</f>
        <v>10106953</v>
      </c>
      <c r="C31" s="22">
        <f t="shared" si="100"/>
        <v>9942709</v>
      </c>
      <c r="D31" s="22">
        <f t="shared" si="100"/>
        <v>10016789</v>
      </c>
      <c r="E31" s="22">
        <f t="shared" si="100"/>
        <v>5876746</v>
      </c>
      <c r="F31" s="22">
        <f t="shared" si="100"/>
        <v>5926144</v>
      </c>
      <c r="G31" s="22">
        <f t="shared" si="100"/>
        <v>5950923</v>
      </c>
      <c r="H31" s="22">
        <f t="shared" si="100"/>
        <v>6002013</v>
      </c>
      <c r="I31" s="22">
        <f t="shared" si="100"/>
        <v>5972042</v>
      </c>
      <c r="J31" s="22">
        <f t="shared" si="100"/>
        <v>5909266</v>
      </c>
      <c r="K31" s="22">
        <f t="shared" si="100"/>
        <v>5873747</v>
      </c>
      <c r="L31" s="22">
        <f t="shared" si="100"/>
        <v>5746942</v>
      </c>
      <c r="M31" s="22">
        <f t="shared" si="100"/>
        <v>10055323</v>
      </c>
      <c r="N31" s="41">
        <f t="shared" si="91"/>
        <v>87379597</v>
      </c>
      <c r="O31" s="188"/>
      <c r="P31" s="72">
        <f t="shared" si="19"/>
        <v>2035</v>
      </c>
      <c r="Q31" s="13">
        <f t="shared" ref="Q31:AB31" si="101">ROUND(Q71+Q111,0)</f>
        <v>9961325</v>
      </c>
      <c r="R31" s="13">
        <f t="shared" si="101"/>
        <v>10105572</v>
      </c>
      <c r="S31" s="13">
        <f t="shared" si="101"/>
        <v>9967949</v>
      </c>
      <c r="T31" s="13">
        <f t="shared" si="101"/>
        <v>10019598</v>
      </c>
      <c r="U31" s="13">
        <f t="shared" si="101"/>
        <v>5866554</v>
      </c>
      <c r="V31" s="13">
        <f t="shared" si="101"/>
        <v>5917021</v>
      </c>
      <c r="W31" s="13">
        <f t="shared" si="101"/>
        <v>5938895</v>
      </c>
      <c r="X31" s="13">
        <f t="shared" si="101"/>
        <v>5995369</v>
      </c>
      <c r="Y31" s="13">
        <f t="shared" si="101"/>
        <v>5974584</v>
      </c>
      <c r="Z31" s="13">
        <f t="shared" si="101"/>
        <v>5923944</v>
      </c>
      <c r="AA31" s="13">
        <f t="shared" si="101"/>
        <v>5874224</v>
      </c>
      <c r="AB31" s="13">
        <f t="shared" si="101"/>
        <v>5764389</v>
      </c>
      <c r="AC31" s="41">
        <f t="shared" si="93"/>
        <v>87309424</v>
      </c>
      <c r="AD31" s="13"/>
      <c r="AI31" s="79" t="str">
        <f t="shared" si="70"/>
        <v>R</v>
      </c>
      <c r="AJ31" s="1">
        <f t="shared" ref="AJ31:AJ41" si="102">AJ30</f>
        <v>2014</v>
      </c>
      <c r="AK31" s="105">
        <v>2</v>
      </c>
      <c r="AL31" s="106">
        <f t="shared" ca="1" si="87"/>
        <v>0</v>
      </c>
      <c r="AM31" s="106">
        <f t="shared" ca="1" si="87"/>
        <v>0</v>
      </c>
      <c r="AN31" s="106">
        <f t="shared" ca="1" si="87"/>
        <v>472</v>
      </c>
      <c r="AO31" s="106">
        <f t="shared" ca="1" si="87"/>
        <v>0</v>
      </c>
      <c r="AP31" s="106">
        <f t="shared" ca="1" si="87"/>
        <v>0</v>
      </c>
      <c r="AQ31" s="106">
        <f t="shared" ca="1" si="87"/>
        <v>0</v>
      </c>
      <c r="AR31" s="106">
        <f t="shared" ca="1" si="87"/>
        <v>5021160</v>
      </c>
      <c r="AS31" s="106">
        <f t="shared" ca="1" si="87"/>
        <v>2402016</v>
      </c>
      <c r="AT31" s="106">
        <f t="shared" ca="1" si="87"/>
        <v>700990</v>
      </c>
      <c r="AU31" s="106">
        <f t="shared" ca="1" si="87"/>
        <v>1235020</v>
      </c>
      <c r="AV31" s="106">
        <f t="shared" ca="1" si="88"/>
        <v>0</v>
      </c>
      <c r="AW31" s="106">
        <f t="shared" ca="1" si="88"/>
        <v>63058</v>
      </c>
      <c r="AX31" s="106">
        <f t="shared" ca="1" si="88"/>
        <v>0</v>
      </c>
      <c r="AY31" s="611">
        <f t="shared" ca="1" si="88"/>
        <v>0</v>
      </c>
      <c r="AZ31" s="106">
        <f t="shared" ca="1" si="88"/>
        <v>28195</v>
      </c>
      <c r="BA31" s="106">
        <f t="shared" ca="1" si="88"/>
        <v>187845</v>
      </c>
      <c r="BB31" s="106">
        <f t="shared" ca="1" si="88"/>
        <v>53412</v>
      </c>
      <c r="BC31" s="106">
        <f t="shared" ca="1" si="88"/>
        <v>954000</v>
      </c>
      <c r="BD31" s="106">
        <f t="shared" ca="1" si="88"/>
        <v>47293</v>
      </c>
      <c r="BE31" s="106">
        <f t="shared" ca="1" si="88"/>
        <v>-97457</v>
      </c>
      <c r="BF31" s="106">
        <f t="shared" ca="1" si="89"/>
        <v>395050</v>
      </c>
      <c r="BG31" s="106">
        <f t="shared" ca="1" si="89"/>
        <v>0</v>
      </c>
      <c r="BH31" s="106">
        <f t="shared" ca="1" si="89"/>
        <v>649140</v>
      </c>
      <c r="BI31" s="106">
        <f t="shared" ca="1" si="89"/>
        <v>364713</v>
      </c>
      <c r="BJ31" s="106">
        <f t="shared" ca="1" si="89"/>
        <v>95095</v>
      </c>
      <c r="BK31" s="106">
        <f t="shared" ca="1" si="89"/>
        <v>200134</v>
      </c>
      <c r="BL31" s="190">
        <f t="shared" ca="1" si="89"/>
        <v>0</v>
      </c>
      <c r="BM31" s="190">
        <f t="shared" ca="1" si="89"/>
        <v>0</v>
      </c>
      <c r="BN31" s="190">
        <f t="shared" ca="1" si="89"/>
        <v>0</v>
      </c>
      <c r="BO31" s="190">
        <f t="shared" ca="1" si="89"/>
        <v>0</v>
      </c>
      <c r="BP31" s="190">
        <f t="shared" ca="1" si="89"/>
        <v>0</v>
      </c>
      <c r="BQ31" s="190">
        <f t="shared" ca="1" si="72"/>
        <v>329034</v>
      </c>
      <c r="BR31" s="190">
        <f t="shared" ca="1" si="73"/>
        <v>2548386</v>
      </c>
      <c r="BS31" s="190">
        <f t="shared" ca="1" si="74"/>
        <v>9422716</v>
      </c>
      <c r="BT31" s="190">
        <f t="shared" ca="1" si="83"/>
        <v>12300136</v>
      </c>
      <c r="BU31" s="190">
        <f t="shared" ca="1" si="11"/>
        <v>11902604</v>
      </c>
      <c r="BV31" s="163" t="str">
        <f t="shared" si="75"/>
        <v>C</v>
      </c>
      <c r="BW31" s="65">
        <f t="shared" ca="1" si="21"/>
        <v>12300136</v>
      </c>
      <c r="BX31" s="65">
        <f t="shared" ca="1" si="22"/>
        <v>0</v>
      </c>
      <c r="BZ31" s="130"/>
      <c r="CA31" s="79" t="str">
        <f t="shared" si="76"/>
        <v>C</v>
      </c>
      <c r="CB31" s="215">
        <f t="shared" si="86"/>
        <v>2014</v>
      </c>
      <c r="CC31" s="141">
        <f t="shared" si="86"/>
        <v>2</v>
      </c>
      <c r="CD31" s="280">
        <f t="shared" ca="1" si="24"/>
        <v>0</v>
      </c>
      <c r="CE31" s="280">
        <f t="shared" ca="1" si="25"/>
        <v>0</v>
      </c>
      <c r="CF31" s="280">
        <f t="shared" ca="1" si="26"/>
        <v>480</v>
      </c>
      <c r="CG31" s="280">
        <f t="shared" ca="1" si="27"/>
        <v>0</v>
      </c>
      <c r="CH31" s="280">
        <f t="shared" ca="1" si="28"/>
        <v>0</v>
      </c>
      <c r="CI31" s="280">
        <f t="shared" ca="1" si="29"/>
        <v>0</v>
      </c>
      <c r="CJ31" s="280">
        <f t="shared" ca="1" si="30"/>
        <v>5019112</v>
      </c>
      <c r="CK31" s="280">
        <f t="shared" ca="1" si="31"/>
        <v>2401818</v>
      </c>
      <c r="CL31" s="280">
        <f t="shared" ca="1" si="32"/>
        <v>699922</v>
      </c>
      <c r="CM31" s="280">
        <f t="shared" ca="1" si="33"/>
        <v>1220774</v>
      </c>
      <c r="CN31" s="280">
        <f t="shared" ca="1" si="34"/>
        <v>0</v>
      </c>
      <c r="CO31" s="280">
        <f t="shared" ca="1" si="35"/>
        <v>45300</v>
      </c>
      <c r="CP31" s="280">
        <f t="shared" ca="1" si="36"/>
        <v>0</v>
      </c>
      <c r="CQ31" s="613">
        <f t="shared" ca="1" si="37"/>
        <v>0</v>
      </c>
      <c r="CR31" s="280">
        <f t="shared" ca="1" si="38"/>
        <v>29711</v>
      </c>
      <c r="CS31" s="280">
        <f t="shared" ca="1" si="39"/>
        <v>179350</v>
      </c>
      <c r="CT31" s="280">
        <f t="shared" ca="1" si="40"/>
        <v>46389</v>
      </c>
      <c r="CU31" s="280">
        <f t="shared" ca="1" si="41"/>
        <v>720000</v>
      </c>
      <c r="CV31" s="280">
        <f t="shared" ca="1" si="42"/>
        <v>42547</v>
      </c>
      <c r="CW31" s="365">
        <f t="shared" ca="1" si="43"/>
        <v>-52931</v>
      </c>
      <c r="CX31" s="280">
        <f t="shared" ca="1" si="44"/>
        <v>391900</v>
      </c>
      <c r="CY31" s="280">
        <f t="shared" ca="1" si="45"/>
        <v>0</v>
      </c>
      <c r="CZ31" s="280">
        <f t="shared" ca="1" si="46"/>
        <v>543623</v>
      </c>
      <c r="DA31" s="280">
        <f t="shared" ca="1" si="47"/>
        <v>362529</v>
      </c>
      <c r="DB31" s="280">
        <f t="shared" ca="1" si="48"/>
        <v>94765</v>
      </c>
      <c r="DC31" s="280">
        <f t="shared" ca="1" si="49"/>
        <v>157315</v>
      </c>
      <c r="DD31" s="280">
        <f t="shared" ca="1" si="50"/>
        <v>0</v>
      </c>
      <c r="DE31" s="280">
        <f t="shared" ca="1" si="51"/>
        <v>0</v>
      </c>
      <c r="DF31" s="280">
        <f t="shared" ca="1" si="52"/>
        <v>0</v>
      </c>
      <c r="DG31" s="280">
        <f t="shared" ca="1" si="53"/>
        <v>0</v>
      </c>
      <c r="DH31" s="210">
        <f t="shared" ca="1" si="82"/>
        <v>275962</v>
      </c>
      <c r="DI31" s="210">
        <f t="shared" ca="1" si="77"/>
        <v>2515198</v>
      </c>
      <c r="DJ31" s="210">
        <f t="shared" ca="1" si="78"/>
        <v>9387406</v>
      </c>
      <c r="DK31" s="461">
        <f t="shared" ca="1" si="79"/>
        <v>12178566</v>
      </c>
      <c r="DL31" s="463">
        <f t="shared" ca="1" si="80"/>
        <v>11902604</v>
      </c>
      <c r="DM31" s="465">
        <f t="shared" ca="1" si="81"/>
        <v>-275962</v>
      </c>
      <c r="DN31" s="216">
        <f t="shared" ca="1" si="60"/>
        <v>-2.2659646464123936E-2</v>
      </c>
      <c r="DP31" s="463"/>
      <c r="DQ31" s="37"/>
    </row>
    <row r="32" spans="1:121">
      <c r="A32" s="2">
        <f t="shared" si="57"/>
        <v>2036</v>
      </c>
      <c r="B32" s="22">
        <f t="shared" ref="B32:M32" si="103">ROUND(B72+B112,0)</f>
        <v>10178034</v>
      </c>
      <c r="C32" s="22">
        <f t="shared" si="103"/>
        <v>10023094</v>
      </c>
      <c r="D32" s="22">
        <f t="shared" si="103"/>
        <v>10085414</v>
      </c>
      <c r="E32" s="22">
        <f t="shared" si="103"/>
        <v>5945767</v>
      </c>
      <c r="F32" s="22">
        <f t="shared" si="103"/>
        <v>5995076</v>
      </c>
      <c r="G32" s="22">
        <f t="shared" si="103"/>
        <v>6020707</v>
      </c>
      <c r="H32" s="22">
        <f t="shared" si="103"/>
        <v>6072830</v>
      </c>
      <c r="I32" s="22">
        <f t="shared" si="103"/>
        <v>6042520</v>
      </c>
      <c r="J32" s="22">
        <f t="shared" si="103"/>
        <v>5978741</v>
      </c>
      <c r="K32" s="22">
        <f t="shared" si="103"/>
        <v>5942333</v>
      </c>
      <c r="L32" s="22">
        <f t="shared" si="103"/>
        <v>5813244</v>
      </c>
      <c r="M32" s="22">
        <f t="shared" si="103"/>
        <v>10125171</v>
      </c>
      <c r="N32" s="41">
        <f t="shared" si="91"/>
        <v>88222931</v>
      </c>
      <c r="O32" s="188"/>
      <c r="P32" s="72">
        <f t="shared" si="19"/>
        <v>2036</v>
      </c>
      <c r="Q32" s="13">
        <f t="shared" ref="Q32:AB32" si="104">ROUND(Q72+Q112,0)</f>
        <v>10030958</v>
      </c>
      <c r="R32" s="13">
        <f t="shared" si="104"/>
        <v>10176500</v>
      </c>
      <c r="S32" s="13">
        <f t="shared" si="104"/>
        <v>10046540</v>
      </c>
      <c r="T32" s="13">
        <f t="shared" si="104"/>
        <v>10090286</v>
      </c>
      <c r="U32" s="13">
        <f t="shared" si="104"/>
        <v>5935269</v>
      </c>
      <c r="V32" s="13">
        <f t="shared" si="104"/>
        <v>5986524</v>
      </c>
      <c r="W32" s="13">
        <f t="shared" si="104"/>
        <v>6008341</v>
      </c>
      <c r="X32" s="13">
        <f t="shared" si="104"/>
        <v>6066119</v>
      </c>
      <c r="Y32" s="13">
        <f t="shared" si="104"/>
        <v>6045051</v>
      </c>
      <c r="Z32" s="13">
        <f t="shared" si="104"/>
        <v>5993386</v>
      </c>
      <c r="AA32" s="13">
        <f t="shared" si="104"/>
        <v>5942959</v>
      </c>
      <c r="AB32" s="13">
        <f t="shared" si="104"/>
        <v>5830689</v>
      </c>
      <c r="AC32" s="41">
        <f t="shared" si="93"/>
        <v>88152622</v>
      </c>
      <c r="AD32" s="13"/>
      <c r="AI32" s="79" t="str">
        <f t="shared" si="70"/>
        <v>S</v>
      </c>
      <c r="AJ32" s="1">
        <f t="shared" si="102"/>
        <v>2014</v>
      </c>
      <c r="AK32" s="105">
        <v>3</v>
      </c>
      <c r="AL32" s="106">
        <f t="shared" ca="1" si="87"/>
        <v>0</v>
      </c>
      <c r="AM32" s="106">
        <f t="shared" ca="1" si="87"/>
        <v>0</v>
      </c>
      <c r="AN32" s="106">
        <f t="shared" ca="1" si="87"/>
        <v>479</v>
      </c>
      <c r="AO32" s="106">
        <f t="shared" ca="1" si="87"/>
        <v>0</v>
      </c>
      <c r="AP32" s="106">
        <f t="shared" ca="1" si="87"/>
        <v>0</v>
      </c>
      <c r="AQ32" s="106">
        <f t="shared" ca="1" si="87"/>
        <v>0</v>
      </c>
      <c r="AR32" s="106">
        <f t="shared" ca="1" si="87"/>
        <v>5019112</v>
      </c>
      <c r="AS32" s="106">
        <f t="shared" ca="1" si="87"/>
        <v>2401818</v>
      </c>
      <c r="AT32" s="106">
        <f t="shared" ca="1" si="87"/>
        <v>699922</v>
      </c>
      <c r="AU32" s="106">
        <f t="shared" ca="1" si="87"/>
        <v>1220774</v>
      </c>
      <c r="AV32" s="106">
        <f t="shared" ca="1" si="88"/>
        <v>0</v>
      </c>
      <c r="AW32" s="106">
        <f t="shared" ca="1" si="88"/>
        <v>57941</v>
      </c>
      <c r="AX32" s="106">
        <f t="shared" ca="1" si="88"/>
        <v>0</v>
      </c>
      <c r="AY32" s="611">
        <f t="shared" ca="1" si="88"/>
        <v>0</v>
      </c>
      <c r="AZ32" s="106">
        <f t="shared" ca="1" si="88"/>
        <v>29398</v>
      </c>
      <c r="BA32" s="106">
        <f t="shared" ca="1" si="88"/>
        <v>179350</v>
      </c>
      <c r="BB32" s="106">
        <f t="shared" ca="1" si="88"/>
        <v>46389</v>
      </c>
      <c r="BC32" s="106">
        <f t="shared" ca="1" si="88"/>
        <v>720000</v>
      </c>
      <c r="BD32" s="106">
        <f t="shared" ca="1" si="88"/>
        <v>51225</v>
      </c>
      <c r="BE32" s="106">
        <f t="shared" ca="1" si="88"/>
        <v>-52931</v>
      </c>
      <c r="BF32" s="106">
        <f t="shared" ca="1" si="89"/>
        <v>391900</v>
      </c>
      <c r="BG32" s="106">
        <f t="shared" ca="1" si="89"/>
        <v>0</v>
      </c>
      <c r="BH32" s="106">
        <f t="shared" ca="1" si="89"/>
        <v>543623</v>
      </c>
      <c r="BI32" s="106">
        <f t="shared" ca="1" si="89"/>
        <v>362529</v>
      </c>
      <c r="BJ32" s="106">
        <f t="shared" ca="1" si="89"/>
        <v>94765</v>
      </c>
      <c r="BK32" s="106">
        <f t="shared" ca="1" si="89"/>
        <v>157315</v>
      </c>
      <c r="BL32" s="190">
        <f t="shared" ca="1" si="89"/>
        <v>0</v>
      </c>
      <c r="BM32" s="190">
        <f t="shared" ca="1" si="89"/>
        <v>0</v>
      </c>
      <c r="BN32" s="190">
        <f t="shared" ca="1" si="89"/>
        <v>0</v>
      </c>
      <c r="BO32" s="190">
        <f t="shared" ca="1" si="89"/>
        <v>0</v>
      </c>
      <c r="BP32" s="190">
        <f t="shared" ca="1" si="89"/>
        <v>0</v>
      </c>
      <c r="BQ32" s="190">
        <f t="shared" ca="1" si="72"/>
        <v>284327</v>
      </c>
      <c r="BR32" s="190">
        <f t="shared" ca="1" si="73"/>
        <v>2239236</v>
      </c>
      <c r="BS32" s="190">
        <f t="shared" ca="1" si="74"/>
        <v>9400046</v>
      </c>
      <c r="BT32" s="190">
        <f t="shared" ca="1" si="83"/>
        <v>11923609</v>
      </c>
      <c r="BU32" s="190">
        <f t="shared" ca="1" si="11"/>
        <v>12753789</v>
      </c>
      <c r="BV32" s="163" t="str">
        <f t="shared" si="75"/>
        <v>D</v>
      </c>
      <c r="BW32" s="65">
        <f t="shared" ca="1" si="21"/>
        <v>11923609</v>
      </c>
      <c r="BX32" s="65">
        <f t="shared" ca="1" si="22"/>
        <v>0</v>
      </c>
      <c r="BZ32" s="130"/>
      <c r="CA32" s="79" t="str">
        <f t="shared" si="76"/>
        <v>D</v>
      </c>
      <c r="CB32" s="215">
        <f t="shared" si="86"/>
        <v>2014</v>
      </c>
      <c r="CC32" s="141">
        <f t="shared" si="86"/>
        <v>3</v>
      </c>
      <c r="CD32" s="280">
        <f t="shared" ca="1" si="24"/>
        <v>0</v>
      </c>
      <c r="CE32" s="280">
        <f t="shared" ca="1" si="25"/>
        <v>0</v>
      </c>
      <c r="CF32" s="280">
        <f t="shared" ca="1" si="26"/>
        <v>479</v>
      </c>
      <c r="CG32" s="280">
        <f t="shared" ca="1" si="27"/>
        <v>0</v>
      </c>
      <c r="CH32" s="280">
        <f t="shared" ca="1" si="28"/>
        <v>0</v>
      </c>
      <c r="CI32" s="280">
        <f t="shared" ca="1" si="29"/>
        <v>0</v>
      </c>
      <c r="CJ32" s="280">
        <f t="shared" ca="1" si="30"/>
        <v>5037028</v>
      </c>
      <c r="CK32" s="280">
        <f t="shared" ca="1" si="31"/>
        <v>2403524</v>
      </c>
      <c r="CL32" s="280">
        <f t="shared" ca="1" si="32"/>
        <v>696106</v>
      </c>
      <c r="CM32" s="280">
        <f t="shared" ca="1" si="33"/>
        <v>1243795</v>
      </c>
      <c r="CN32" s="280">
        <f t="shared" ca="1" si="34"/>
        <v>0</v>
      </c>
      <c r="CO32" s="280">
        <f t="shared" ca="1" si="35"/>
        <v>45752</v>
      </c>
      <c r="CP32" s="280">
        <f t="shared" ca="1" si="36"/>
        <v>0</v>
      </c>
      <c r="CQ32" s="613">
        <f t="shared" ca="1" si="37"/>
        <v>0</v>
      </c>
      <c r="CR32" s="280">
        <f t="shared" ca="1" si="38"/>
        <v>26362</v>
      </c>
      <c r="CS32" s="280">
        <f t="shared" ca="1" si="39"/>
        <v>176568</v>
      </c>
      <c r="CT32" s="280">
        <f t="shared" ca="1" si="40"/>
        <v>44798</v>
      </c>
      <c r="CU32" s="280">
        <f t="shared" ca="1" si="41"/>
        <v>1566000</v>
      </c>
      <c r="CV32" s="280">
        <f t="shared" ca="1" si="42"/>
        <v>43890</v>
      </c>
      <c r="CW32" s="365">
        <f t="shared" ca="1" si="43"/>
        <v>-148180</v>
      </c>
      <c r="CX32" s="280">
        <f t="shared" ca="1" si="44"/>
        <v>395050</v>
      </c>
      <c r="CY32" s="280">
        <f t="shared" ca="1" si="45"/>
        <v>0</v>
      </c>
      <c r="CZ32" s="280">
        <f t="shared" ca="1" si="46"/>
        <v>635745</v>
      </c>
      <c r="DA32" s="280">
        <f t="shared" ca="1" si="47"/>
        <v>369006</v>
      </c>
      <c r="DB32" s="280">
        <f t="shared" ca="1" si="48"/>
        <v>95480</v>
      </c>
      <c r="DC32" s="280">
        <f t="shared" ca="1" si="49"/>
        <v>122386</v>
      </c>
      <c r="DD32" s="280">
        <f t="shared" ca="1" si="50"/>
        <v>0</v>
      </c>
      <c r="DE32" s="280">
        <f t="shared" ca="1" si="51"/>
        <v>0</v>
      </c>
      <c r="DF32" s="280">
        <f t="shared" ca="1" si="52"/>
        <v>0</v>
      </c>
      <c r="DG32" s="280">
        <f t="shared" ca="1" si="53"/>
        <v>0</v>
      </c>
      <c r="DH32" s="210">
        <f t="shared" ca="1" si="82"/>
        <v>237436</v>
      </c>
      <c r="DI32" s="210">
        <f t="shared" ca="1" si="77"/>
        <v>3327105</v>
      </c>
      <c r="DJ32" s="210">
        <f t="shared" ca="1" si="78"/>
        <v>9426684</v>
      </c>
      <c r="DK32" s="461">
        <f t="shared" ca="1" si="79"/>
        <v>12991225</v>
      </c>
      <c r="DL32" s="463">
        <f t="shared" ca="1" si="80"/>
        <v>12753789</v>
      </c>
      <c r="DM32" s="465">
        <f t="shared" ca="1" si="81"/>
        <v>-237436</v>
      </c>
      <c r="DN32" s="216">
        <f t="shared" ca="1" si="60"/>
        <v>-1.8276644427296117E-2</v>
      </c>
      <c r="DP32" s="463"/>
      <c r="DQ32" s="37"/>
    </row>
    <row r="33" spans="1:121">
      <c r="A33" s="1">
        <f t="shared" si="57"/>
        <v>2037</v>
      </c>
      <c r="B33" s="22">
        <f t="shared" ref="B33:M33" si="105">ROUND(B73+B113,0)</f>
        <v>10251015</v>
      </c>
      <c r="C33" s="22">
        <f t="shared" si="105"/>
        <v>10079335</v>
      </c>
      <c r="D33" s="22">
        <f t="shared" si="105"/>
        <v>10155926</v>
      </c>
      <c r="E33" s="22">
        <f t="shared" si="105"/>
        <v>6015934</v>
      </c>
      <c r="F33" s="22">
        <f t="shared" si="105"/>
        <v>6065897</v>
      </c>
      <c r="G33" s="22">
        <f t="shared" si="105"/>
        <v>6092397</v>
      </c>
      <c r="H33" s="22">
        <f t="shared" si="105"/>
        <v>6145518</v>
      </c>
      <c r="I33" s="22">
        <f t="shared" si="105"/>
        <v>6114899</v>
      </c>
      <c r="J33" s="22">
        <f t="shared" si="105"/>
        <v>6050120</v>
      </c>
      <c r="K33" s="22">
        <f t="shared" si="105"/>
        <v>6012812</v>
      </c>
      <c r="L33" s="22">
        <f t="shared" si="105"/>
        <v>5881486</v>
      </c>
      <c r="M33" s="22">
        <f t="shared" si="105"/>
        <v>10196949</v>
      </c>
      <c r="N33" s="41">
        <f t="shared" si="91"/>
        <v>89062288</v>
      </c>
      <c r="O33" s="188"/>
      <c r="P33" s="72">
        <f t="shared" si="19"/>
        <v>2037</v>
      </c>
      <c r="Q33" s="13">
        <f t="shared" ref="Q33:AB33" si="106">ROUND(Q73+Q113,0)</f>
        <v>10100714</v>
      </c>
      <c r="R33" s="13">
        <f t="shared" si="106"/>
        <v>10249349</v>
      </c>
      <c r="S33" s="13">
        <f t="shared" si="106"/>
        <v>10104972</v>
      </c>
      <c r="T33" s="13">
        <f t="shared" si="106"/>
        <v>10158873</v>
      </c>
      <c r="U33" s="13">
        <f t="shared" si="106"/>
        <v>6005855</v>
      </c>
      <c r="V33" s="13">
        <f t="shared" si="106"/>
        <v>6057186</v>
      </c>
      <c r="W33" s="13">
        <f t="shared" si="106"/>
        <v>6079678</v>
      </c>
      <c r="X33" s="13">
        <f t="shared" si="106"/>
        <v>6138750</v>
      </c>
      <c r="Y33" s="13">
        <f t="shared" si="106"/>
        <v>6117411</v>
      </c>
      <c r="Z33" s="13">
        <f t="shared" si="106"/>
        <v>6064741</v>
      </c>
      <c r="AA33" s="13">
        <f t="shared" si="106"/>
        <v>6013597</v>
      </c>
      <c r="AB33" s="13">
        <f t="shared" si="106"/>
        <v>5898923</v>
      </c>
      <c r="AC33" s="41">
        <f t="shared" si="93"/>
        <v>88990049</v>
      </c>
      <c r="AD33" s="13"/>
      <c r="AI33" s="79" t="str">
        <f t="shared" si="70"/>
        <v>T</v>
      </c>
      <c r="AJ33" s="1">
        <f t="shared" si="102"/>
        <v>2014</v>
      </c>
      <c r="AK33" s="105">
        <v>4</v>
      </c>
      <c r="AL33" s="106">
        <f t="shared" ca="1" si="87"/>
        <v>0</v>
      </c>
      <c r="AM33" s="106">
        <f t="shared" ca="1" si="87"/>
        <v>0</v>
      </c>
      <c r="AN33" s="106">
        <f t="shared" ca="1" si="87"/>
        <v>480</v>
      </c>
      <c r="AO33" s="106">
        <f t="shared" ca="1" si="87"/>
        <v>0</v>
      </c>
      <c r="AP33" s="106">
        <f t="shared" ca="1" si="87"/>
        <v>0</v>
      </c>
      <c r="AQ33" s="106">
        <f t="shared" ca="1" si="87"/>
        <v>0</v>
      </c>
      <c r="AR33" s="106">
        <f t="shared" ca="1" si="87"/>
        <v>5037028</v>
      </c>
      <c r="AS33" s="106">
        <f t="shared" ca="1" si="87"/>
        <v>2403524</v>
      </c>
      <c r="AT33" s="106">
        <f t="shared" ca="1" si="87"/>
        <v>696106</v>
      </c>
      <c r="AU33" s="106">
        <f t="shared" ca="1" si="87"/>
        <v>1243795</v>
      </c>
      <c r="AV33" s="106">
        <f t="shared" ca="1" si="88"/>
        <v>0</v>
      </c>
      <c r="AW33" s="106">
        <f t="shared" ca="1" si="88"/>
        <v>45300</v>
      </c>
      <c r="AX33" s="106">
        <f t="shared" ca="1" si="88"/>
        <v>0</v>
      </c>
      <c r="AY33" s="611">
        <f t="shared" ca="1" si="88"/>
        <v>0</v>
      </c>
      <c r="AZ33" s="106">
        <f t="shared" ca="1" si="88"/>
        <v>29711</v>
      </c>
      <c r="BA33" s="106">
        <f t="shared" ca="1" si="88"/>
        <v>176568</v>
      </c>
      <c r="BB33" s="106">
        <f t="shared" ca="1" si="88"/>
        <v>44798</v>
      </c>
      <c r="BC33" s="106">
        <f t="shared" ca="1" si="88"/>
        <v>1566000</v>
      </c>
      <c r="BD33" s="106">
        <f t="shared" ca="1" si="88"/>
        <v>42547</v>
      </c>
      <c r="BE33" s="106">
        <f t="shared" ca="1" si="88"/>
        <v>-148180</v>
      </c>
      <c r="BF33" s="106">
        <f t="shared" ca="1" si="89"/>
        <v>395050</v>
      </c>
      <c r="BG33" s="106">
        <f t="shared" ca="1" si="89"/>
        <v>0</v>
      </c>
      <c r="BH33" s="106">
        <f t="shared" ca="1" si="89"/>
        <v>635745</v>
      </c>
      <c r="BI33" s="106">
        <f t="shared" ca="1" si="89"/>
        <v>369006</v>
      </c>
      <c r="BJ33" s="106">
        <f t="shared" ca="1" si="89"/>
        <v>95480</v>
      </c>
      <c r="BK33" s="106">
        <f t="shared" ca="1" si="89"/>
        <v>122386</v>
      </c>
      <c r="BL33" s="190">
        <f t="shared" ca="1" si="89"/>
        <v>0</v>
      </c>
      <c r="BM33" s="190">
        <f t="shared" ca="1" si="89"/>
        <v>0</v>
      </c>
      <c r="BN33" s="190">
        <f t="shared" ca="1" si="89"/>
        <v>0</v>
      </c>
      <c r="BO33" s="190">
        <f t="shared" ca="1" si="89"/>
        <v>0</v>
      </c>
      <c r="BP33" s="190">
        <f t="shared" ca="1" si="89"/>
        <v>0</v>
      </c>
      <c r="BQ33" s="190">
        <f t="shared" ca="1" si="72"/>
        <v>239442</v>
      </c>
      <c r="BR33" s="190">
        <f t="shared" ca="1" si="73"/>
        <v>3089669</v>
      </c>
      <c r="BS33" s="190">
        <f t="shared" ca="1" si="74"/>
        <v>9426233</v>
      </c>
      <c r="BT33" s="190">
        <f t="shared" ca="1" si="83"/>
        <v>12755344</v>
      </c>
      <c r="BU33" s="190">
        <f t="shared" ca="1" si="11"/>
        <v>11747029</v>
      </c>
      <c r="BV33" s="163" t="str">
        <f t="shared" si="75"/>
        <v>E</v>
      </c>
      <c r="BW33" s="65">
        <f t="shared" ca="1" si="21"/>
        <v>12755344</v>
      </c>
      <c r="BX33" s="65">
        <f t="shared" ca="1" si="22"/>
        <v>0</v>
      </c>
      <c r="BZ33" s="130"/>
      <c r="CA33" s="79" t="str">
        <f t="shared" si="76"/>
        <v>E</v>
      </c>
      <c r="CB33" s="215">
        <f t="shared" si="86"/>
        <v>2014</v>
      </c>
      <c r="CC33" s="141">
        <f t="shared" si="86"/>
        <v>4</v>
      </c>
      <c r="CD33" s="280">
        <f t="shared" ca="1" si="24"/>
        <v>0</v>
      </c>
      <c r="CE33" s="280">
        <f t="shared" ca="1" si="25"/>
        <v>0</v>
      </c>
      <c r="CF33" s="280">
        <f t="shared" ca="1" si="26"/>
        <v>480</v>
      </c>
      <c r="CG33" s="280">
        <f t="shared" ca="1" si="27"/>
        <v>0</v>
      </c>
      <c r="CH33" s="280">
        <f t="shared" ca="1" si="28"/>
        <v>0</v>
      </c>
      <c r="CI33" s="280">
        <f t="shared" ca="1" si="29"/>
        <v>0</v>
      </c>
      <c r="CJ33" s="280">
        <f t="shared" ca="1" si="30"/>
        <v>5076788</v>
      </c>
      <c r="CK33" s="280">
        <f t="shared" ca="1" si="31"/>
        <v>2407308</v>
      </c>
      <c r="CL33" s="280">
        <f t="shared" ca="1" si="32"/>
        <v>0</v>
      </c>
      <c r="CM33" s="280">
        <f t="shared" ca="1" si="33"/>
        <v>1250778</v>
      </c>
      <c r="CN33" s="280">
        <f t="shared" ca="1" si="34"/>
        <v>0</v>
      </c>
      <c r="CO33" s="280">
        <f t="shared" ca="1" si="35"/>
        <v>61937</v>
      </c>
      <c r="CP33" s="280">
        <f t="shared" ca="1" si="36"/>
        <v>0</v>
      </c>
      <c r="CQ33" s="613">
        <f t="shared" ca="1" si="37"/>
        <v>0</v>
      </c>
      <c r="CR33" s="280">
        <f t="shared" ca="1" si="38"/>
        <v>26794</v>
      </c>
      <c r="CS33" s="280">
        <f t="shared" ca="1" si="39"/>
        <v>180299</v>
      </c>
      <c r="CT33" s="280">
        <f t="shared" ca="1" si="40"/>
        <v>40845</v>
      </c>
      <c r="CU33" s="280">
        <f t="shared" ca="1" si="41"/>
        <v>1080000</v>
      </c>
      <c r="CV33" s="280">
        <f t="shared" ca="1" si="42"/>
        <v>41176</v>
      </c>
      <c r="CW33" s="365">
        <f t="shared" ca="1" si="43"/>
        <v>-85734</v>
      </c>
      <c r="CX33" s="280">
        <f t="shared" ca="1" si="44"/>
        <v>394000</v>
      </c>
      <c r="CY33" s="280">
        <f t="shared" ca="1" si="45"/>
        <v>0</v>
      </c>
      <c r="CZ33" s="280">
        <f t="shared" ca="1" si="46"/>
        <v>656160</v>
      </c>
      <c r="DA33" s="280">
        <f t="shared" ca="1" si="47"/>
        <v>372899</v>
      </c>
      <c r="DB33" s="280">
        <f t="shared" ca="1" si="48"/>
        <v>95520</v>
      </c>
      <c r="DC33" s="280">
        <f t="shared" ca="1" si="49"/>
        <v>147779</v>
      </c>
      <c r="DD33" s="280">
        <f t="shared" ca="1" si="50"/>
        <v>0</v>
      </c>
      <c r="DE33" s="280">
        <f t="shared" ca="1" si="51"/>
        <v>0</v>
      </c>
      <c r="DF33" s="280">
        <f t="shared" ca="1" si="52"/>
        <v>0</v>
      </c>
      <c r="DG33" s="280">
        <f t="shared" ca="1" si="53"/>
        <v>0</v>
      </c>
      <c r="DH33" s="210">
        <f t="shared" ca="1" si="82"/>
        <v>256594</v>
      </c>
      <c r="DI33" s="210">
        <f t="shared" ca="1" si="77"/>
        <v>2949738</v>
      </c>
      <c r="DJ33" s="210">
        <f t="shared" ca="1" si="78"/>
        <v>8797291</v>
      </c>
      <c r="DK33" s="461">
        <f t="shared" ca="1" si="79"/>
        <v>12003623</v>
      </c>
      <c r="DL33" s="463">
        <f t="shared" ca="1" si="80"/>
        <v>11747029</v>
      </c>
      <c r="DM33" s="465">
        <f t="shared" ca="1" si="81"/>
        <v>-256594</v>
      </c>
      <c r="DN33" s="216">
        <f t="shared" ca="1" si="60"/>
        <v>-2.137637944810496E-2</v>
      </c>
      <c r="DP33" s="463"/>
      <c r="DQ33" s="37"/>
    </row>
    <row r="34" spans="1:121">
      <c r="A34" s="1">
        <f t="shared" si="57"/>
        <v>2038</v>
      </c>
      <c r="B34" s="22">
        <f t="shared" ref="B34:M34" si="107">ROUND(B74+B114,0)</f>
        <v>10326402</v>
      </c>
      <c r="C34" s="22">
        <f t="shared" si="107"/>
        <v>10150894</v>
      </c>
      <c r="D34" s="22">
        <f t="shared" si="107"/>
        <v>10228886</v>
      </c>
      <c r="E34" s="22">
        <f t="shared" si="107"/>
        <v>6088584</v>
      </c>
      <c r="F34" s="22">
        <f t="shared" si="107"/>
        <v>6139195</v>
      </c>
      <c r="G34" s="22">
        <f t="shared" si="107"/>
        <v>6166565</v>
      </c>
      <c r="H34" s="22">
        <f t="shared" si="107"/>
        <v>6220726</v>
      </c>
      <c r="I34" s="22">
        <f t="shared" si="107"/>
        <v>6189716</v>
      </c>
      <c r="J34" s="22">
        <f t="shared" si="107"/>
        <v>6123916</v>
      </c>
      <c r="K34" s="22">
        <f t="shared" si="107"/>
        <v>6085708</v>
      </c>
      <c r="L34" s="22">
        <f t="shared" si="107"/>
        <v>5951973</v>
      </c>
      <c r="M34" s="22">
        <f t="shared" si="107"/>
        <v>10271083</v>
      </c>
      <c r="N34" s="41">
        <f t="shared" si="91"/>
        <v>89943648</v>
      </c>
      <c r="O34" s="2"/>
      <c r="P34" s="72">
        <f t="shared" si="19"/>
        <v>2038</v>
      </c>
      <c r="Q34" s="13">
        <f t="shared" ref="Q34:AB34" si="108">ROUND(Q74+Q114,0)</f>
        <v>10172399</v>
      </c>
      <c r="R34" s="13">
        <f t="shared" si="108"/>
        <v>10324610</v>
      </c>
      <c r="S34" s="13">
        <f t="shared" si="108"/>
        <v>10176725</v>
      </c>
      <c r="T34" s="13">
        <f t="shared" si="108"/>
        <v>10231909</v>
      </c>
      <c r="U34" s="13">
        <f t="shared" si="108"/>
        <v>6078915</v>
      </c>
      <c r="V34" s="13">
        <f t="shared" si="108"/>
        <v>6130333</v>
      </c>
      <c r="W34" s="13">
        <f t="shared" si="108"/>
        <v>6153486</v>
      </c>
      <c r="X34" s="13">
        <f t="shared" si="108"/>
        <v>6213906</v>
      </c>
      <c r="Y34" s="13">
        <f t="shared" si="108"/>
        <v>6192216</v>
      </c>
      <c r="Z34" s="13">
        <f t="shared" si="108"/>
        <v>6138504</v>
      </c>
      <c r="AA34" s="13">
        <f t="shared" si="108"/>
        <v>6086642</v>
      </c>
      <c r="AB34" s="13">
        <f t="shared" si="108"/>
        <v>5969420</v>
      </c>
      <c r="AC34" s="41">
        <f t="shared" si="93"/>
        <v>89869065</v>
      </c>
      <c r="AD34" s="13"/>
      <c r="AI34" s="79" t="str">
        <f t="shared" si="70"/>
        <v>U</v>
      </c>
      <c r="AJ34" s="1">
        <f t="shared" si="102"/>
        <v>2014</v>
      </c>
      <c r="AK34" s="105">
        <v>5</v>
      </c>
      <c r="AL34" s="106">
        <f t="shared" ca="1" si="87"/>
        <v>0</v>
      </c>
      <c r="AM34" s="106">
        <f t="shared" ca="1" si="87"/>
        <v>0</v>
      </c>
      <c r="AN34" s="106">
        <f t="shared" ca="1" si="87"/>
        <v>479</v>
      </c>
      <c r="AO34" s="106">
        <f t="shared" ca="1" si="87"/>
        <v>0</v>
      </c>
      <c r="AP34" s="106">
        <f t="shared" ca="1" si="87"/>
        <v>0</v>
      </c>
      <c r="AQ34" s="106">
        <f t="shared" ca="1" si="87"/>
        <v>0</v>
      </c>
      <c r="AR34" s="106">
        <f t="shared" ca="1" si="87"/>
        <v>5076788</v>
      </c>
      <c r="AS34" s="106">
        <f t="shared" ca="1" si="87"/>
        <v>2407308</v>
      </c>
      <c r="AT34" s="106">
        <f t="shared" ca="1" si="87"/>
        <v>0</v>
      </c>
      <c r="AU34" s="106">
        <f t="shared" ca="1" si="87"/>
        <v>1250778</v>
      </c>
      <c r="AV34" s="106">
        <f t="shared" ca="1" si="88"/>
        <v>0</v>
      </c>
      <c r="AW34" s="106">
        <f t="shared" ca="1" si="88"/>
        <v>45752</v>
      </c>
      <c r="AX34" s="106">
        <f t="shared" ca="1" si="88"/>
        <v>0</v>
      </c>
      <c r="AY34" s="611">
        <f t="shared" ca="1" si="88"/>
        <v>0</v>
      </c>
      <c r="AZ34" s="106">
        <f t="shared" ca="1" si="88"/>
        <v>26362</v>
      </c>
      <c r="BA34" s="106">
        <f t="shared" ca="1" si="88"/>
        <v>180299</v>
      </c>
      <c r="BB34" s="106">
        <f t="shared" ca="1" si="88"/>
        <v>40845</v>
      </c>
      <c r="BC34" s="106">
        <f t="shared" ca="1" si="88"/>
        <v>1080000</v>
      </c>
      <c r="BD34" s="106">
        <f t="shared" ca="1" si="88"/>
        <v>43890</v>
      </c>
      <c r="BE34" s="106">
        <f t="shared" ca="1" si="88"/>
        <v>-85734</v>
      </c>
      <c r="BF34" s="106">
        <f t="shared" ca="1" si="89"/>
        <v>394000</v>
      </c>
      <c r="BG34" s="106">
        <f t="shared" ca="1" si="89"/>
        <v>0</v>
      </c>
      <c r="BH34" s="106">
        <f t="shared" ca="1" si="89"/>
        <v>656160</v>
      </c>
      <c r="BI34" s="106">
        <f t="shared" ca="1" si="89"/>
        <v>372899</v>
      </c>
      <c r="BJ34" s="106">
        <f t="shared" ca="1" si="89"/>
        <v>95520</v>
      </c>
      <c r="BK34" s="106">
        <f t="shared" ca="1" si="89"/>
        <v>147779</v>
      </c>
      <c r="BL34" s="190">
        <f t="shared" ca="1" si="89"/>
        <v>0</v>
      </c>
      <c r="BM34" s="190">
        <f t="shared" ca="1" si="89"/>
        <v>0</v>
      </c>
      <c r="BN34" s="190">
        <f t="shared" ca="1" si="89"/>
        <v>0</v>
      </c>
      <c r="BO34" s="190">
        <f t="shared" ca="1" si="89"/>
        <v>0</v>
      </c>
      <c r="BP34" s="190">
        <f t="shared" ca="1" si="89"/>
        <v>0</v>
      </c>
      <c r="BQ34" s="190">
        <f t="shared" ca="1" si="72"/>
        <v>258876</v>
      </c>
      <c r="BR34" s="190">
        <f t="shared" ca="1" si="73"/>
        <v>2693144</v>
      </c>
      <c r="BS34" s="190">
        <f t="shared" ca="1" si="74"/>
        <v>8781105</v>
      </c>
      <c r="BT34" s="190">
        <f t="shared" ca="1" si="83"/>
        <v>11733125</v>
      </c>
      <c r="BU34" s="190">
        <f t="shared" ca="1" si="11"/>
        <v>12306015</v>
      </c>
      <c r="BV34" s="163" t="str">
        <f t="shared" si="75"/>
        <v>F</v>
      </c>
      <c r="BW34" s="65">
        <f t="shared" ca="1" si="21"/>
        <v>11733125</v>
      </c>
      <c r="BX34" s="65">
        <f t="shared" ca="1" si="22"/>
        <v>0</v>
      </c>
      <c r="BZ34" s="130"/>
      <c r="CA34" s="79" t="str">
        <f t="shared" si="76"/>
        <v>F</v>
      </c>
      <c r="CB34" s="215">
        <f t="shared" si="86"/>
        <v>2014</v>
      </c>
      <c r="CC34" s="141">
        <f t="shared" si="86"/>
        <v>5</v>
      </c>
      <c r="CD34" s="280">
        <f t="shared" ca="1" si="24"/>
        <v>0</v>
      </c>
      <c r="CE34" s="280">
        <f t="shared" ca="1" si="25"/>
        <v>0</v>
      </c>
      <c r="CF34" s="280">
        <f t="shared" ca="1" si="26"/>
        <v>479</v>
      </c>
      <c r="CG34" s="280">
        <f t="shared" ca="1" si="27"/>
        <v>0</v>
      </c>
      <c r="CH34" s="280">
        <f t="shared" ca="1" si="28"/>
        <v>0</v>
      </c>
      <c r="CI34" s="280">
        <f t="shared" ca="1" si="29"/>
        <v>0</v>
      </c>
      <c r="CJ34" s="280">
        <f t="shared" ca="1" si="30"/>
        <v>5105796</v>
      </c>
      <c r="CK34" s="280">
        <f t="shared" ca="1" si="31"/>
        <v>2410071</v>
      </c>
      <c r="CL34" s="280">
        <f t="shared" ca="1" si="32"/>
        <v>0</v>
      </c>
      <c r="CM34" s="280">
        <f t="shared" ca="1" si="33"/>
        <v>1252570</v>
      </c>
      <c r="CN34" s="280">
        <f t="shared" ca="1" si="34"/>
        <v>0</v>
      </c>
      <c r="CO34" s="280">
        <f t="shared" ca="1" si="35"/>
        <v>57532</v>
      </c>
      <c r="CP34" s="280">
        <f t="shared" ca="1" si="36"/>
        <v>0</v>
      </c>
      <c r="CQ34" s="613">
        <f t="shared" ca="1" si="37"/>
        <v>0</v>
      </c>
      <c r="CR34" s="280">
        <f t="shared" ca="1" si="38"/>
        <v>30030</v>
      </c>
      <c r="CS34" s="280">
        <f t="shared" ca="1" si="39"/>
        <v>182770</v>
      </c>
      <c r="CT34" s="280">
        <f t="shared" ca="1" si="40"/>
        <v>53244</v>
      </c>
      <c r="CU34" s="280">
        <f t="shared" ca="1" si="41"/>
        <v>1566000</v>
      </c>
      <c r="CV34" s="280">
        <f t="shared" ca="1" si="42"/>
        <v>52716</v>
      </c>
      <c r="CW34" s="365">
        <f t="shared" ca="1" si="43"/>
        <v>-111715</v>
      </c>
      <c r="CX34" s="280">
        <f t="shared" ca="1" si="44"/>
        <v>396352</v>
      </c>
      <c r="CY34" s="280">
        <f t="shared" ca="1" si="45"/>
        <v>0</v>
      </c>
      <c r="CZ34" s="280">
        <f t="shared" ca="1" si="46"/>
        <v>679275</v>
      </c>
      <c r="DA34" s="280">
        <f t="shared" ca="1" si="47"/>
        <v>374731</v>
      </c>
      <c r="DB34" s="280">
        <f t="shared" ca="1" si="48"/>
        <v>95680</v>
      </c>
      <c r="DC34" s="280">
        <f t="shared" ca="1" si="49"/>
        <v>160484</v>
      </c>
      <c r="DD34" s="280">
        <f t="shared" ca="1" si="50"/>
        <v>0</v>
      </c>
      <c r="DE34" s="280">
        <f t="shared" ca="1" si="51"/>
        <v>0</v>
      </c>
      <c r="DF34" s="280">
        <f t="shared" ca="1" si="52"/>
        <v>0</v>
      </c>
      <c r="DG34" s="280">
        <f t="shared" ca="1" si="53"/>
        <v>0</v>
      </c>
      <c r="DH34" s="210">
        <f t="shared" ca="1" si="82"/>
        <v>296474</v>
      </c>
      <c r="DI34" s="210">
        <f t="shared" ca="1" si="77"/>
        <v>3479567</v>
      </c>
      <c r="DJ34" s="210">
        <f t="shared" ca="1" si="78"/>
        <v>8826448</v>
      </c>
      <c r="DK34" s="461">
        <f t="shared" ca="1" si="79"/>
        <v>12602489</v>
      </c>
      <c r="DL34" s="463">
        <f t="shared" ca="1" si="80"/>
        <v>12306015</v>
      </c>
      <c r="DM34" s="465">
        <f t="shared" ca="1" si="81"/>
        <v>-296474</v>
      </c>
      <c r="DN34" s="216">
        <f t="shared" ca="1" si="60"/>
        <v>-2.3525035411655588E-2</v>
      </c>
      <c r="DP34" s="463"/>
      <c r="DQ34" s="37"/>
    </row>
    <row r="35" spans="1:121">
      <c r="A35" s="1">
        <f t="shared" si="57"/>
        <v>2039</v>
      </c>
      <c r="B35" s="22">
        <f t="shared" ref="B35:M35" si="109">ROUND(B75+B115,0)</f>
        <v>10401873</v>
      </c>
      <c r="C35" s="22">
        <f t="shared" si="109"/>
        <v>10222518</v>
      </c>
      <c r="D35" s="22">
        <f t="shared" si="109"/>
        <v>10301886</v>
      </c>
      <c r="E35" s="22">
        <f t="shared" si="109"/>
        <v>6161476</v>
      </c>
      <c r="F35" s="22">
        <f t="shared" si="109"/>
        <v>6212510</v>
      </c>
      <c r="G35" s="22">
        <f t="shared" si="109"/>
        <v>6240717</v>
      </c>
      <c r="H35" s="22">
        <f t="shared" si="109"/>
        <v>6295935</v>
      </c>
      <c r="I35" s="22">
        <f t="shared" si="109"/>
        <v>6264542</v>
      </c>
      <c r="J35" s="22">
        <f t="shared" si="109"/>
        <v>6197713</v>
      </c>
      <c r="K35" s="22">
        <f t="shared" si="109"/>
        <v>6158600</v>
      </c>
      <c r="L35" s="22">
        <f t="shared" si="109"/>
        <v>6022466</v>
      </c>
      <c r="M35" s="22">
        <f t="shared" si="109"/>
        <v>10345269</v>
      </c>
      <c r="N35" s="41">
        <f t="shared" si="91"/>
        <v>90825505</v>
      </c>
      <c r="O35" s="2"/>
      <c r="P35" s="72">
        <f t="shared" si="19"/>
        <v>2039</v>
      </c>
      <c r="Q35" s="13">
        <f t="shared" ref="Q35:AB35" si="110">ROUND(Q75+Q115,0)</f>
        <v>10246442</v>
      </c>
      <c r="R35" s="13">
        <f t="shared" si="110"/>
        <v>10399936</v>
      </c>
      <c r="S35" s="13">
        <f t="shared" si="110"/>
        <v>10248546</v>
      </c>
      <c r="T35" s="13">
        <f t="shared" si="110"/>
        <v>10304979</v>
      </c>
      <c r="U35" s="13">
        <f t="shared" si="110"/>
        <v>6151979</v>
      </c>
      <c r="V35" s="13">
        <f t="shared" si="110"/>
        <v>6203730</v>
      </c>
      <c r="W35" s="13">
        <f t="shared" si="110"/>
        <v>6227305</v>
      </c>
      <c r="X35" s="13">
        <f t="shared" si="110"/>
        <v>6289048</v>
      </c>
      <c r="Y35" s="13">
        <f t="shared" si="110"/>
        <v>6267025</v>
      </c>
      <c r="Z35" s="13">
        <f t="shared" si="110"/>
        <v>6212276</v>
      </c>
      <c r="AA35" s="13">
        <f t="shared" si="110"/>
        <v>6159681</v>
      </c>
      <c r="AB35" s="13">
        <f t="shared" si="110"/>
        <v>6039911</v>
      </c>
      <c r="AC35" s="41">
        <f t="shared" si="93"/>
        <v>90750858</v>
      </c>
      <c r="AD35" s="13"/>
      <c r="AI35" s="79" t="str">
        <f t="shared" si="70"/>
        <v>V</v>
      </c>
      <c r="AJ35" s="1">
        <f t="shared" si="102"/>
        <v>2014</v>
      </c>
      <c r="AK35" s="105">
        <v>6</v>
      </c>
      <c r="AL35" s="106">
        <f t="shared" ca="1" si="87"/>
        <v>0</v>
      </c>
      <c r="AM35" s="106">
        <f t="shared" ca="1" si="87"/>
        <v>0</v>
      </c>
      <c r="AN35" s="106">
        <f t="shared" ca="1" si="87"/>
        <v>480</v>
      </c>
      <c r="AO35" s="106">
        <f t="shared" ca="1" si="87"/>
        <v>0</v>
      </c>
      <c r="AP35" s="106">
        <f t="shared" ca="1" si="87"/>
        <v>0</v>
      </c>
      <c r="AQ35" s="106">
        <f t="shared" ca="1" si="87"/>
        <v>0</v>
      </c>
      <c r="AR35" s="106">
        <f t="shared" ca="1" si="87"/>
        <v>5105796</v>
      </c>
      <c r="AS35" s="106">
        <f t="shared" ca="1" si="87"/>
        <v>2410071</v>
      </c>
      <c r="AT35" s="106">
        <f t="shared" ca="1" si="87"/>
        <v>0</v>
      </c>
      <c r="AU35" s="106">
        <f t="shared" ca="1" si="87"/>
        <v>1252570</v>
      </c>
      <c r="AV35" s="106">
        <f t="shared" ca="1" si="88"/>
        <v>0</v>
      </c>
      <c r="AW35" s="106">
        <f t="shared" ca="1" si="88"/>
        <v>61937</v>
      </c>
      <c r="AX35" s="106">
        <f t="shared" ca="1" si="88"/>
        <v>0</v>
      </c>
      <c r="AY35" s="611">
        <f t="shared" ca="1" si="88"/>
        <v>0</v>
      </c>
      <c r="AZ35" s="106">
        <f t="shared" ca="1" si="88"/>
        <v>26794</v>
      </c>
      <c r="BA35" s="106">
        <f t="shared" ca="1" si="88"/>
        <v>182770</v>
      </c>
      <c r="BB35" s="106">
        <f t="shared" ca="1" si="88"/>
        <v>53244</v>
      </c>
      <c r="BC35" s="106">
        <f t="shared" ca="1" si="88"/>
        <v>1566000</v>
      </c>
      <c r="BD35" s="106">
        <f t="shared" ca="1" si="88"/>
        <v>41176</v>
      </c>
      <c r="BE35" s="106">
        <f t="shared" ca="1" si="88"/>
        <v>-111715</v>
      </c>
      <c r="BF35" s="106">
        <f t="shared" ca="1" si="89"/>
        <v>396352</v>
      </c>
      <c r="BG35" s="106">
        <f t="shared" ca="1" si="89"/>
        <v>0</v>
      </c>
      <c r="BH35" s="106">
        <f t="shared" ca="1" si="89"/>
        <v>679275</v>
      </c>
      <c r="BI35" s="106">
        <f t="shared" ca="1" si="89"/>
        <v>374731</v>
      </c>
      <c r="BJ35" s="106">
        <f t="shared" ca="1" si="89"/>
        <v>95680</v>
      </c>
      <c r="BK35" s="106">
        <f t="shared" ca="1" si="89"/>
        <v>160484</v>
      </c>
      <c r="BL35" s="190">
        <f t="shared" ca="1" si="89"/>
        <v>0</v>
      </c>
      <c r="BM35" s="190">
        <f t="shared" ca="1" si="89"/>
        <v>0</v>
      </c>
      <c r="BN35" s="190">
        <f t="shared" ca="1" si="89"/>
        <v>0</v>
      </c>
      <c r="BO35" s="190">
        <f t="shared" ca="1" si="89"/>
        <v>0</v>
      </c>
      <c r="BP35" s="190">
        <f t="shared" ca="1" si="89"/>
        <v>0</v>
      </c>
      <c r="BQ35" s="190">
        <f t="shared" ca="1" si="72"/>
        <v>281698</v>
      </c>
      <c r="BR35" s="190">
        <f t="shared" ca="1" si="73"/>
        <v>3183093</v>
      </c>
      <c r="BS35" s="190">
        <f t="shared" ca="1" si="74"/>
        <v>8830854</v>
      </c>
      <c r="BT35" s="190">
        <f t="shared" ca="1" si="83"/>
        <v>12295645</v>
      </c>
      <c r="BU35" s="190">
        <f t="shared" ca="1" si="11"/>
        <v>12389735</v>
      </c>
      <c r="BV35" s="163" t="str">
        <f t="shared" si="75"/>
        <v>G</v>
      </c>
      <c r="BW35" s="65">
        <f t="shared" ca="1" si="21"/>
        <v>12295645</v>
      </c>
      <c r="BX35" s="65">
        <f t="shared" ca="1" si="22"/>
        <v>0</v>
      </c>
      <c r="BZ35" s="130"/>
      <c r="CA35" s="79" t="str">
        <f t="shared" si="76"/>
        <v>G</v>
      </c>
      <c r="CB35" s="215">
        <f t="shared" si="86"/>
        <v>2014</v>
      </c>
      <c r="CC35" s="141">
        <f t="shared" si="86"/>
        <v>6</v>
      </c>
      <c r="CD35" s="280">
        <f t="shared" ca="1" si="24"/>
        <v>0</v>
      </c>
      <c r="CE35" s="280">
        <f t="shared" ca="1" si="25"/>
        <v>0</v>
      </c>
      <c r="CF35" s="280">
        <f t="shared" ca="1" si="26"/>
        <v>479</v>
      </c>
      <c r="CG35" s="280">
        <f t="shared" ca="1" si="27"/>
        <v>0</v>
      </c>
      <c r="CH35" s="280">
        <f t="shared" ca="1" si="28"/>
        <v>0</v>
      </c>
      <c r="CI35" s="280">
        <f t="shared" ca="1" si="29"/>
        <v>0</v>
      </c>
      <c r="CJ35" s="280">
        <f t="shared" ca="1" si="30"/>
        <v>5230364</v>
      </c>
      <c r="CK35" s="280">
        <f t="shared" ca="1" si="31"/>
        <v>2421924</v>
      </c>
      <c r="CL35" s="280">
        <f t="shared" ca="1" si="32"/>
        <v>0</v>
      </c>
      <c r="CM35" s="280">
        <f t="shared" ca="1" si="33"/>
        <v>1250778</v>
      </c>
      <c r="CN35" s="280">
        <f t="shared" ca="1" si="34"/>
        <v>0</v>
      </c>
      <c r="CO35" s="280">
        <f t="shared" ca="1" si="35"/>
        <v>54023</v>
      </c>
      <c r="CP35" s="280">
        <f t="shared" ca="1" si="36"/>
        <v>0</v>
      </c>
      <c r="CQ35" s="613">
        <f t="shared" ca="1" si="37"/>
        <v>0</v>
      </c>
      <c r="CR35" s="280">
        <f t="shared" ca="1" si="38"/>
        <v>35842</v>
      </c>
      <c r="CS35" s="280">
        <f t="shared" ca="1" si="39"/>
        <v>186844</v>
      </c>
      <c r="CT35" s="280">
        <f t="shared" ca="1" si="40"/>
        <v>58519</v>
      </c>
      <c r="CU35" s="280">
        <f t="shared" ca="1" si="41"/>
        <v>1566000</v>
      </c>
      <c r="CV35" s="280">
        <f t="shared" ca="1" si="42"/>
        <v>54460</v>
      </c>
      <c r="CW35" s="365">
        <f t="shared" ca="1" si="43"/>
        <v>-177281</v>
      </c>
      <c r="CX35" s="280">
        <f t="shared" ca="1" si="44"/>
        <v>396520</v>
      </c>
      <c r="CY35" s="280">
        <f t="shared" ca="1" si="45"/>
        <v>0</v>
      </c>
      <c r="CZ35" s="280">
        <f t="shared" ca="1" si="46"/>
        <v>672360</v>
      </c>
      <c r="DA35" s="280">
        <f t="shared" ca="1" si="47"/>
        <v>375668</v>
      </c>
      <c r="DB35" s="280">
        <f t="shared" ca="1" si="48"/>
        <v>95525</v>
      </c>
      <c r="DC35" s="280">
        <f t="shared" ca="1" si="49"/>
        <v>167710</v>
      </c>
      <c r="DD35" s="280">
        <f t="shared" ca="1" si="50"/>
        <v>0</v>
      </c>
      <c r="DE35" s="280">
        <f t="shared" ca="1" si="51"/>
        <v>0</v>
      </c>
      <c r="DF35" s="280">
        <f t="shared" ca="1" si="52"/>
        <v>0</v>
      </c>
      <c r="DG35" s="280">
        <f t="shared" ca="1" si="53"/>
        <v>0</v>
      </c>
      <c r="DH35" s="210">
        <f t="shared" ca="1" si="82"/>
        <v>316531</v>
      </c>
      <c r="DI35" s="210">
        <f t="shared" ca="1" si="77"/>
        <v>3432167</v>
      </c>
      <c r="DJ35" s="210">
        <f t="shared" ca="1" si="78"/>
        <v>8957568</v>
      </c>
      <c r="DK35" s="461">
        <f t="shared" ca="1" si="79"/>
        <v>12706266</v>
      </c>
      <c r="DL35" s="463">
        <f t="shared" ca="1" si="80"/>
        <v>12389735</v>
      </c>
      <c r="DM35" s="465">
        <f t="shared" ca="1" si="81"/>
        <v>-316531</v>
      </c>
      <c r="DN35" s="216">
        <f t="shared" ca="1" si="60"/>
        <v>-2.4911409850856263E-2</v>
      </c>
      <c r="DP35" s="463"/>
      <c r="DQ35" s="37"/>
    </row>
    <row r="36" spans="1:121">
      <c r="A36" s="1">
        <f t="shared" si="57"/>
        <v>2040</v>
      </c>
      <c r="B36" s="22">
        <f t="shared" ref="B36:M36" si="111">ROUND(B76+B116,0)</f>
        <v>10479329</v>
      </c>
      <c r="C36" s="22">
        <f t="shared" si="111"/>
        <v>10309921</v>
      </c>
      <c r="D36" s="22">
        <f t="shared" si="111"/>
        <v>10376900</v>
      </c>
      <c r="E36" s="22">
        <f t="shared" si="111"/>
        <v>6236366</v>
      </c>
      <c r="F36" s="22">
        <f t="shared" si="111"/>
        <v>6287821</v>
      </c>
      <c r="G36" s="22">
        <f t="shared" si="111"/>
        <v>6316887</v>
      </c>
      <c r="H36" s="22">
        <f t="shared" si="111"/>
        <v>6373154</v>
      </c>
      <c r="I36" s="22">
        <f t="shared" si="111"/>
        <v>6341369</v>
      </c>
      <c r="J36" s="22">
        <f t="shared" si="111"/>
        <v>6273522</v>
      </c>
      <c r="K36" s="22">
        <f t="shared" si="111"/>
        <v>6233491</v>
      </c>
      <c r="L36" s="22">
        <f t="shared" si="111"/>
        <v>6094961</v>
      </c>
      <c r="M36" s="22">
        <f t="shared" si="111"/>
        <v>10421459</v>
      </c>
      <c r="N36" s="41">
        <f t="shared" si="91"/>
        <v>91745180</v>
      </c>
      <c r="O36" s="8"/>
      <c r="P36" s="72">
        <f t="shared" si="19"/>
        <v>2040</v>
      </c>
      <c r="Q36" s="13">
        <f t="shared" ref="Q36:AB37" si="112">ROUND(Q76+Q116,0)</f>
        <v>10320535</v>
      </c>
      <c r="R36" s="13">
        <f t="shared" si="112"/>
        <v>10477266</v>
      </c>
      <c r="S36" s="13">
        <f t="shared" si="112"/>
        <v>10334132</v>
      </c>
      <c r="T36" s="13">
        <f t="shared" si="112"/>
        <v>10382066</v>
      </c>
      <c r="U36" s="13">
        <f t="shared" si="112"/>
        <v>6227048</v>
      </c>
      <c r="V36" s="13">
        <f t="shared" si="112"/>
        <v>6279127</v>
      </c>
      <c r="W36" s="13">
        <f t="shared" si="112"/>
        <v>6303123</v>
      </c>
      <c r="X36" s="13">
        <f t="shared" si="112"/>
        <v>6366209</v>
      </c>
      <c r="Y36" s="13">
        <f t="shared" si="112"/>
        <v>6343840</v>
      </c>
      <c r="Z36" s="13">
        <f t="shared" si="112"/>
        <v>6288053</v>
      </c>
      <c r="AA36" s="13">
        <f t="shared" si="112"/>
        <v>6234732</v>
      </c>
      <c r="AB36" s="13">
        <f t="shared" si="112"/>
        <v>6112398</v>
      </c>
      <c r="AC36" s="41">
        <f t="shared" si="93"/>
        <v>91668529</v>
      </c>
      <c r="AD36" s="13"/>
      <c r="AI36" s="79" t="str">
        <f t="shared" si="70"/>
        <v>W</v>
      </c>
      <c r="AJ36" s="1">
        <f t="shared" si="102"/>
        <v>2014</v>
      </c>
      <c r="AK36" s="105">
        <v>7</v>
      </c>
      <c r="AL36" s="106">
        <f t="shared" ref="AL36:AU45" ca="1" si="113">ROUND(INDIRECT(CONCATENATE($AI36,AL$2+($AJ36-2010))),0)</f>
        <v>0</v>
      </c>
      <c r="AM36" s="106">
        <f t="shared" ca="1" si="113"/>
        <v>0</v>
      </c>
      <c r="AN36" s="106">
        <f t="shared" ca="1" si="113"/>
        <v>479</v>
      </c>
      <c r="AO36" s="106">
        <f t="shared" ca="1" si="113"/>
        <v>0</v>
      </c>
      <c r="AP36" s="106">
        <f t="shared" ca="1" si="113"/>
        <v>0</v>
      </c>
      <c r="AQ36" s="106">
        <f t="shared" ca="1" si="113"/>
        <v>0</v>
      </c>
      <c r="AR36" s="106">
        <f t="shared" ca="1" si="113"/>
        <v>5230364</v>
      </c>
      <c r="AS36" s="106">
        <f t="shared" ca="1" si="113"/>
        <v>2421924</v>
      </c>
      <c r="AT36" s="106">
        <f t="shared" ca="1" si="113"/>
        <v>0</v>
      </c>
      <c r="AU36" s="106">
        <f t="shared" ca="1" si="113"/>
        <v>1250778</v>
      </c>
      <c r="AV36" s="106">
        <f t="shared" ref="AV36:BE45" ca="1" si="114">ROUND(INDIRECT(CONCATENATE($AI36,AV$2+($AJ36-2010))),0)</f>
        <v>0</v>
      </c>
      <c r="AW36" s="106">
        <f t="shared" ca="1" si="114"/>
        <v>57532</v>
      </c>
      <c r="AX36" s="106">
        <f t="shared" ca="1" si="114"/>
        <v>0</v>
      </c>
      <c r="AY36" s="611">
        <f t="shared" ca="1" si="114"/>
        <v>0</v>
      </c>
      <c r="AZ36" s="106">
        <f t="shared" ca="1" si="114"/>
        <v>30030</v>
      </c>
      <c r="BA36" s="106">
        <f t="shared" ca="1" si="114"/>
        <v>186844</v>
      </c>
      <c r="BB36" s="106">
        <f t="shared" ca="1" si="114"/>
        <v>58519</v>
      </c>
      <c r="BC36" s="106">
        <f t="shared" ca="1" si="114"/>
        <v>1566000</v>
      </c>
      <c r="BD36" s="106">
        <f t="shared" ca="1" si="114"/>
        <v>52716</v>
      </c>
      <c r="BE36" s="106">
        <f t="shared" ca="1" si="114"/>
        <v>-177281</v>
      </c>
      <c r="BF36" s="106">
        <f t="shared" ref="BF36:BP45" ca="1" si="115">ROUND(INDIRECT(CONCATENATE($AI36,BF$2+($AJ36-2010))),0)</f>
        <v>396520</v>
      </c>
      <c r="BG36" s="106">
        <f t="shared" ca="1" si="115"/>
        <v>0</v>
      </c>
      <c r="BH36" s="106">
        <f t="shared" ca="1" si="115"/>
        <v>672360</v>
      </c>
      <c r="BI36" s="106">
        <f t="shared" ca="1" si="115"/>
        <v>375668</v>
      </c>
      <c r="BJ36" s="106">
        <f t="shared" ca="1" si="115"/>
        <v>95525</v>
      </c>
      <c r="BK36" s="106">
        <f t="shared" ca="1" si="115"/>
        <v>167710</v>
      </c>
      <c r="BL36" s="190">
        <f t="shared" ca="1" si="115"/>
        <v>0</v>
      </c>
      <c r="BM36" s="190">
        <f t="shared" ca="1" si="115"/>
        <v>0</v>
      </c>
      <c r="BN36" s="190">
        <f t="shared" ca="1" si="115"/>
        <v>0</v>
      </c>
      <c r="BO36" s="190">
        <f t="shared" ca="1" si="115"/>
        <v>0</v>
      </c>
      <c r="BP36" s="190">
        <f t="shared" ca="1" si="115"/>
        <v>0</v>
      </c>
      <c r="BQ36" s="190">
        <f t="shared" ca="1" si="72"/>
        <v>308975</v>
      </c>
      <c r="BR36" s="190">
        <f t="shared" ca="1" si="73"/>
        <v>3115636</v>
      </c>
      <c r="BS36" s="190">
        <f t="shared" ca="1" si="74"/>
        <v>8961077</v>
      </c>
      <c r="BT36" s="190">
        <f t="shared" ca="1" si="83"/>
        <v>12385688</v>
      </c>
      <c r="BU36" s="190">
        <f t="shared" ca="1" si="11"/>
        <v>12421826</v>
      </c>
      <c r="BV36" s="163" t="str">
        <f t="shared" si="75"/>
        <v>H</v>
      </c>
      <c r="BW36" s="65">
        <f t="shared" ca="1" si="21"/>
        <v>12385688</v>
      </c>
      <c r="BX36" s="65">
        <f t="shared" ca="1" si="22"/>
        <v>0</v>
      </c>
      <c r="BZ36" s="130"/>
      <c r="CA36" s="79" t="str">
        <f t="shared" si="76"/>
        <v>H</v>
      </c>
      <c r="CB36" s="215">
        <f t="shared" si="86"/>
        <v>2014</v>
      </c>
      <c r="CC36" s="141">
        <f t="shared" si="86"/>
        <v>7</v>
      </c>
      <c r="CD36" s="280">
        <f t="shared" ca="1" si="24"/>
        <v>0</v>
      </c>
      <c r="CE36" s="280">
        <f t="shared" ca="1" si="25"/>
        <v>0</v>
      </c>
      <c r="CF36" s="280">
        <f t="shared" ca="1" si="26"/>
        <v>479</v>
      </c>
      <c r="CG36" s="280">
        <f t="shared" ca="1" si="27"/>
        <v>0</v>
      </c>
      <c r="CH36" s="280">
        <f t="shared" ca="1" si="28"/>
        <v>0</v>
      </c>
      <c r="CI36" s="280">
        <f t="shared" ca="1" si="29"/>
        <v>0</v>
      </c>
      <c r="CJ36" s="280">
        <f t="shared" ca="1" si="30"/>
        <v>5264492</v>
      </c>
      <c r="CK36" s="280">
        <f t="shared" ca="1" si="31"/>
        <v>2425173</v>
      </c>
      <c r="CL36" s="280">
        <f t="shared" ca="1" si="32"/>
        <v>0</v>
      </c>
      <c r="CM36" s="280">
        <f t="shared" ca="1" si="33"/>
        <v>1255495</v>
      </c>
      <c r="CN36" s="280">
        <f t="shared" ca="1" si="34"/>
        <v>0</v>
      </c>
      <c r="CO36" s="280">
        <f t="shared" ca="1" si="35"/>
        <v>63822</v>
      </c>
      <c r="CP36" s="280">
        <f t="shared" ca="1" si="36"/>
        <v>0</v>
      </c>
      <c r="CQ36" s="613">
        <f t="shared" ca="1" si="37"/>
        <v>0</v>
      </c>
      <c r="CR36" s="280">
        <f t="shared" ca="1" si="38"/>
        <v>30030</v>
      </c>
      <c r="CS36" s="280">
        <f t="shared" ca="1" si="39"/>
        <v>191226</v>
      </c>
      <c r="CT36" s="280">
        <f t="shared" ca="1" si="40"/>
        <v>59406</v>
      </c>
      <c r="CU36" s="280">
        <f t="shared" ca="1" si="41"/>
        <v>1566000</v>
      </c>
      <c r="CV36" s="280">
        <f t="shared" ca="1" si="42"/>
        <v>56951</v>
      </c>
      <c r="CW36" s="365">
        <f t="shared" ca="1" si="43"/>
        <v>-223973</v>
      </c>
      <c r="CX36" s="280">
        <f t="shared" ca="1" si="44"/>
        <v>398956</v>
      </c>
      <c r="CY36" s="280">
        <f t="shared" ca="1" si="45"/>
        <v>0</v>
      </c>
      <c r="CZ36" s="280">
        <f t="shared" ca="1" si="46"/>
        <v>682620</v>
      </c>
      <c r="DA36" s="280">
        <f t="shared" ca="1" si="47"/>
        <v>377591</v>
      </c>
      <c r="DB36" s="280">
        <f t="shared" ca="1" si="48"/>
        <v>95705</v>
      </c>
      <c r="DC36" s="280">
        <f t="shared" ca="1" si="49"/>
        <v>177853</v>
      </c>
      <c r="DD36" s="280">
        <f t="shared" ca="1" si="50"/>
        <v>0</v>
      </c>
      <c r="DE36" s="280">
        <f t="shared" ca="1" si="51"/>
        <v>0</v>
      </c>
      <c r="DF36" s="280">
        <f t="shared" ca="1" si="52"/>
        <v>0</v>
      </c>
      <c r="DG36" s="280">
        <f t="shared" ca="1" si="53"/>
        <v>0</v>
      </c>
      <c r="DH36" s="210">
        <f t="shared" ca="1" si="82"/>
        <v>324240</v>
      </c>
      <c r="DI36" s="210">
        <f t="shared" ca="1" si="77"/>
        <v>3412365</v>
      </c>
      <c r="DJ36" s="210">
        <f t="shared" ca="1" si="78"/>
        <v>9009461</v>
      </c>
      <c r="DK36" s="461">
        <f t="shared" ca="1" si="79"/>
        <v>12746066</v>
      </c>
      <c r="DL36" s="463">
        <f t="shared" ca="1" si="80"/>
        <v>12421826</v>
      </c>
      <c r="DM36" s="465">
        <f t="shared" ca="1" si="81"/>
        <v>-324240</v>
      </c>
      <c r="DN36" s="216">
        <f t="shared" ca="1" si="60"/>
        <v>-2.5438437240164927E-2</v>
      </c>
      <c r="DP36" s="463"/>
      <c r="DQ36" s="37"/>
    </row>
    <row r="37" spans="1:121">
      <c r="A37" s="1">
        <f t="shared" si="57"/>
        <v>2041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32"/>
      <c r="O37" s="8"/>
      <c r="P37" s="72">
        <f t="shared" si="19"/>
        <v>2041</v>
      </c>
      <c r="Q37" s="13">
        <f t="shared" si="112"/>
        <v>10396640</v>
      </c>
      <c r="R37" s="13">
        <f t="shared" si="112"/>
        <v>155608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32"/>
      <c r="AD37" s="13"/>
      <c r="AI37" s="79" t="str">
        <f t="shared" si="70"/>
        <v>X</v>
      </c>
      <c r="AJ37" s="1">
        <f t="shared" si="102"/>
        <v>2014</v>
      </c>
      <c r="AK37" s="105">
        <v>8</v>
      </c>
      <c r="AL37" s="106">
        <f t="shared" ca="1" si="113"/>
        <v>0</v>
      </c>
      <c r="AM37" s="106">
        <f t="shared" ca="1" si="113"/>
        <v>0</v>
      </c>
      <c r="AN37" s="106">
        <f t="shared" ca="1" si="113"/>
        <v>479</v>
      </c>
      <c r="AO37" s="106">
        <f t="shared" ca="1" si="113"/>
        <v>0</v>
      </c>
      <c r="AP37" s="106">
        <f t="shared" ca="1" si="113"/>
        <v>0</v>
      </c>
      <c r="AQ37" s="106">
        <f t="shared" ca="1" si="113"/>
        <v>0</v>
      </c>
      <c r="AR37" s="106">
        <f t="shared" ca="1" si="113"/>
        <v>5264492</v>
      </c>
      <c r="AS37" s="106">
        <f t="shared" ca="1" si="113"/>
        <v>2425173</v>
      </c>
      <c r="AT37" s="106">
        <f t="shared" ca="1" si="113"/>
        <v>0</v>
      </c>
      <c r="AU37" s="106">
        <f t="shared" ca="1" si="113"/>
        <v>1255495</v>
      </c>
      <c r="AV37" s="106">
        <f t="shared" ca="1" si="114"/>
        <v>0</v>
      </c>
      <c r="AW37" s="106">
        <f t="shared" ca="1" si="114"/>
        <v>54023</v>
      </c>
      <c r="AX37" s="106">
        <f t="shared" ca="1" si="114"/>
        <v>0</v>
      </c>
      <c r="AY37" s="611">
        <f t="shared" ca="1" si="114"/>
        <v>0</v>
      </c>
      <c r="AZ37" s="106">
        <f t="shared" ca="1" si="114"/>
        <v>35842</v>
      </c>
      <c r="BA37" s="106">
        <f t="shared" ca="1" si="114"/>
        <v>191226</v>
      </c>
      <c r="BB37" s="106">
        <f t="shared" ca="1" si="114"/>
        <v>59406</v>
      </c>
      <c r="BC37" s="106">
        <f t="shared" ca="1" si="114"/>
        <v>1566000</v>
      </c>
      <c r="BD37" s="106">
        <f t="shared" ca="1" si="114"/>
        <v>54460</v>
      </c>
      <c r="BE37" s="106">
        <f t="shared" ca="1" si="114"/>
        <v>-223973</v>
      </c>
      <c r="BF37" s="106">
        <f t="shared" ca="1" si="115"/>
        <v>398956</v>
      </c>
      <c r="BG37" s="106">
        <f t="shared" ca="1" si="115"/>
        <v>0</v>
      </c>
      <c r="BH37" s="106">
        <f t="shared" ca="1" si="115"/>
        <v>682620</v>
      </c>
      <c r="BI37" s="106">
        <f t="shared" ca="1" si="115"/>
        <v>377591</v>
      </c>
      <c r="BJ37" s="106">
        <f t="shared" ca="1" si="115"/>
        <v>95705</v>
      </c>
      <c r="BK37" s="106">
        <f t="shared" ca="1" si="115"/>
        <v>177853</v>
      </c>
      <c r="BL37" s="190">
        <f t="shared" ca="1" si="115"/>
        <v>0</v>
      </c>
      <c r="BM37" s="190">
        <f t="shared" ca="1" si="115"/>
        <v>0</v>
      </c>
      <c r="BN37" s="190">
        <f t="shared" ca="1" si="115"/>
        <v>0</v>
      </c>
      <c r="BO37" s="190">
        <f t="shared" ca="1" si="115"/>
        <v>0</v>
      </c>
      <c r="BP37" s="190">
        <f t="shared" ca="1" si="115"/>
        <v>0</v>
      </c>
      <c r="BQ37" s="190">
        <f t="shared" ca="1" si="72"/>
        <v>327561</v>
      </c>
      <c r="BR37" s="190">
        <f t="shared" ca="1" si="73"/>
        <v>3088125</v>
      </c>
      <c r="BS37" s="190">
        <f t="shared" ca="1" si="74"/>
        <v>8999662</v>
      </c>
      <c r="BT37" s="190">
        <f t="shared" ca="1" si="83"/>
        <v>12415348</v>
      </c>
      <c r="BU37" s="190">
        <f t="shared" ca="1" si="11"/>
        <v>12381971</v>
      </c>
      <c r="BV37" s="163" t="str">
        <f t="shared" si="75"/>
        <v>I</v>
      </c>
      <c r="BW37" s="65">
        <f t="shared" ca="1" si="21"/>
        <v>12415348</v>
      </c>
      <c r="BX37" s="65">
        <f t="shared" ca="1" si="22"/>
        <v>0</v>
      </c>
      <c r="BZ37" s="130"/>
      <c r="CA37" s="79" t="str">
        <f t="shared" si="76"/>
        <v>I</v>
      </c>
      <c r="CB37" s="215">
        <f t="shared" si="86"/>
        <v>2014</v>
      </c>
      <c r="CC37" s="141">
        <f t="shared" si="86"/>
        <v>8</v>
      </c>
      <c r="CD37" s="280">
        <f t="shared" ca="1" si="24"/>
        <v>0</v>
      </c>
      <c r="CE37" s="280">
        <f t="shared" ca="1" si="25"/>
        <v>0</v>
      </c>
      <c r="CF37" s="280">
        <f t="shared" ca="1" si="26"/>
        <v>479</v>
      </c>
      <c r="CG37" s="280">
        <f t="shared" ca="1" si="27"/>
        <v>0</v>
      </c>
      <c r="CH37" s="280">
        <f t="shared" ca="1" si="28"/>
        <v>0</v>
      </c>
      <c r="CI37" s="280">
        <f t="shared" ca="1" si="29"/>
        <v>0</v>
      </c>
      <c r="CJ37" s="280">
        <f t="shared" ca="1" si="30"/>
        <v>5264492</v>
      </c>
      <c r="CK37" s="280">
        <f t="shared" ca="1" si="31"/>
        <v>2425173</v>
      </c>
      <c r="CL37" s="280">
        <f t="shared" ca="1" si="32"/>
        <v>0</v>
      </c>
      <c r="CM37" s="280">
        <f t="shared" ca="1" si="33"/>
        <v>1249645</v>
      </c>
      <c r="CN37" s="280">
        <f t="shared" ca="1" si="34"/>
        <v>0</v>
      </c>
      <c r="CO37" s="280">
        <f t="shared" ca="1" si="35"/>
        <v>58740</v>
      </c>
      <c r="CP37" s="280">
        <f t="shared" ca="1" si="36"/>
        <v>0</v>
      </c>
      <c r="CQ37" s="613">
        <f t="shared" ca="1" si="37"/>
        <v>0</v>
      </c>
      <c r="CR37" s="280">
        <f t="shared" ca="1" si="38"/>
        <v>30030</v>
      </c>
      <c r="CS37" s="280">
        <f t="shared" ca="1" si="39"/>
        <v>192356</v>
      </c>
      <c r="CT37" s="280">
        <f t="shared" ca="1" si="40"/>
        <v>58781</v>
      </c>
      <c r="CU37" s="280">
        <f t="shared" ca="1" si="41"/>
        <v>1566000</v>
      </c>
      <c r="CV37" s="280">
        <f t="shared" ca="1" si="42"/>
        <v>59293</v>
      </c>
      <c r="CW37" s="365">
        <f t="shared" ca="1" si="43"/>
        <v>-259043</v>
      </c>
      <c r="CX37" s="280">
        <f t="shared" ca="1" si="44"/>
        <v>398956</v>
      </c>
      <c r="CY37" s="280">
        <f t="shared" ca="1" si="45"/>
        <v>0</v>
      </c>
      <c r="CZ37" s="280">
        <f t="shared" ca="1" si="46"/>
        <v>679275</v>
      </c>
      <c r="DA37" s="280">
        <f t="shared" ca="1" si="47"/>
        <v>377591</v>
      </c>
      <c r="DB37" s="280">
        <f t="shared" ca="1" si="48"/>
        <v>95670</v>
      </c>
      <c r="DC37" s="280">
        <f t="shared" ca="1" si="49"/>
        <v>184533</v>
      </c>
      <c r="DD37" s="280">
        <f t="shared" ca="1" si="50"/>
        <v>0</v>
      </c>
      <c r="DE37" s="280">
        <f t="shared" ca="1" si="51"/>
        <v>0</v>
      </c>
      <c r="DF37" s="280">
        <f t="shared" ca="1" si="52"/>
        <v>0</v>
      </c>
      <c r="DG37" s="280">
        <f t="shared" ca="1" si="53"/>
        <v>0</v>
      </c>
      <c r="DH37" s="210">
        <f t="shared" ca="1" si="82"/>
        <v>332637</v>
      </c>
      <c r="DI37" s="210">
        <f t="shared" ca="1" si="77"/>
        <v>3383442</v>
      </c>
      <c r="DJ37" s="210">
        <f t="shared" ca="1" si="78"/>
        <v>8998529</v>
      </c>
      <c r="DK37" s="461">
        <f t="shared" ca="1" si="79"/>
        <v>12714608</v>
      </c>
      <c r="DL37" s="463">
        <f t="shared" ca="1" si="80"/>
        <v>12381971</v>
      </c>
      <c r="DM37" s="465">
        <f t="shared" ca="1" si="81"/>
        <v>-332637</v>
      </c>
      <c r="DN37" s="216">
        <f t="shared" ca="1" si="60"/>
        <v>-2.6161797516683172E-2</v>
      </c>
      <c r="DP37" s="463"/>
      <c r="DQ37" s="37"/>
    </row>
    <row r="38" spans="1:121">
      <c r="A38" s="1">
        <f t="shared" si="57"/>
        <v>2042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32"/>
      <c r="O38" s="8"/>
      <c r="P38" s="72">
        <f t="shared" si="19"/>
        <v>2042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32"/>
      <c r="AD38" s="13"/>
      <c r="AI38" s="79" t="str">
        <f t="shared" si="70"/>
        <v>Y</v>
      </c>
      <c r="AJ38" s="1">
        <f t="shared" si="102"/>
        <v>2014</v>
      </c>
      <c r="AK38" s="105">
        <v>9</v>
      </c>
      <c r="AL38" s="106">
        <f t="shared" ca="1" si="113"/>
        <v>0</v>
      </c>
      <c r="AM38" s="106">
        <f t="shared" ca="1" si="113"/>
        <v>0</v>
      </c>
      <c r="AN38" s="106">
        <f t="shared" ca="1" si="113"/>
        <v>479</v>
      </c>
      <c r="AO38" s="106">
        <f t="shared" ca="1" si="113"/>
        <v>0</v>
      </c>
      <c r="AP38" s="106">
        <f t="shared" ca="1" si="113"/>
        <v>0</v>
      </c>
      <c r="AQ38" s="106">
        <f t="shared" ca="1" si="113"/>
        <v>0</v>
      </c>
      <c r="AR38" s="106">
        <f t="shared" ca="1" si="113"/>
        <v>5264492</v>
      </c>
      <c r="AS38" s="106">
        <f t="shared" ca="1" si="113"/>
        <v>2425173</v>
      </c>
      <c r="AT38" s="106">
        <f t="shared" ca="1" si="113"/>
        <v>0</v>
      </c>
      <c r="AU38" s="106">
        <f t="shared" ca="1" si="113"/>
        <v>1249645</v>
      </c>
      <c r="AV38" s="106">
        <f t="shared" ca="1" si="114"/>
        <v>0</v>
      </c>
      <c r="AW38" s="106">
        <f t="shared" ca="1" si="114"/>
        <v>63822</v>
      </c>
      <c r="AX38" s="106">
        <f t="shared" ca="1" si="114"/>
        <v>0</v>
      </c>
      <c r="AY38" s="611">
        <f t="shared" ca="1" si="114"/>
        <v>0</v>
      </c>
      <c r="AZ38" s="106">
        <f t="shared" ca="1" si="114"/>
        <v>30030</v>
      </c>
      <c r="BA38" s="106">
        <f t="shared" ca="1" si="114"/>
        <v>192356</v>
      </c>
      <c r="BB38" s="106">
        <f t="shared" ca="1" si="114"/>
        <v>58781</v>
      </c>
      <c r="BC38" s="106">
        <f t="shared" ca="1" si="114"/>
        <v>1566000</v>
      </c>
      <c r="BD38" s="106">
        <f t="shared" ca="1" si="114"/>
        <v>56951</v>
      </c>
      <c r="BE38" s="106">
        <f t="shared" ca="1" si="114"/>
        <v>-259043</v>
      </c>
      <c r="BF38" s="106">
        <f t="shared" ca="1" si="115"/>
        <v>398956</v>
      </c>
      <c r="BG38" s="106">
        <f t="shared" ca="1" si="115"/>
        <v>0</v>
      </c>
      <c r="BH38" s="106">
        <f t="shared" ca="1" si="115"/>
        <v>679275</v>
      </c>
      <c r="BI38" s="106">
        <f t="shared" ca="1" si="115"/>
        <v>377591</v>
      </c>
      <c r="BJ38" s="106">
        <f t="shared" ca="1" si="115"/>
        <v>95670</v>
      </c>
      <c r="BK38" s="106">
        <f t="shared" ca="1" si="115"/>
        <v>184533</v>
      </c>
      <c r="BL38" s="190">
        <f t="shared" ca="1" si="115"/>
        <v>0</v>
      </c>
      <c r="BM38" s="190">
        <f t="shared" ca="1" si="115"/>
        <v>0</v>
      </c>
      <c r="BN38" s="190">
        <f t="shared" ca="1" si="115"/>
        <v>0</v>
      </c>
      <c r="BO38" s="190">
        <f t="shared" ca="1" si="115"/>
        <v>0</v>
      </c>
      <c r="BP38" s="190">
        <f t="shared" ca="1" si="115"/>
        <v>0</v>
      </c>
      <c r="BQ38" s="190">
        <f t="shared" ca="1" si="72"/>
        <v>330295</v>
      </c>
      <c r="BR38" s="190">
        <f t="shared" ca="1" si="73"/>
        <v>3050805</v>
      </c>
      <c r="BS38" s="190">
        <f t="shared" ca="1" si="74"/>
        <v>9003611</v>
      </c>
      <c r="BT38" s="190">
        <f t="shared" ca="1" si="83"/>
        <v>12384711</v>
      </c>
      <c r="BU38" s="190">
        <f t="shared" ca="1" si="11"/>
        <v>12146819</v>
      </c>
      <c r="BV38" s="163" t="str">
        <f t="shared" si="75"/>
        <v>J</v>
      </c>
      <c r="BW38" s="65">
        <f t="shared" ca="1" si="21"/>
        <v>12384711</v>
      </c>
      <c r="BX38" s="65">
        <f t="shared" ca="1" si="22"/>
        <v>0</v>
      </c>
      <c r="BZ38" s="130"/>
      <c r="CA38" s="79" t="str">
        <f t="shared" si="76"/>
        <v>J</v>
      </c>
      <c r="CB38" s="215">
        <f t="shared" si="86"/>
        <v>2014</v>
      </c>
      <c r="CC38" s="141">
        <f t="shared" si="86"/>
        <v>9</v>
      </c>
      <c r="CD38" s="280">
        <f t="shared" ca="1" si="24"/>
        <v>0</v>
      </c>
      <c r="CE38" s="280">
        <f t="shared" ca="1" si="25"/>
        <v>0</v>
      </c>
      <c r="CF38" s="280">
        <f t="shared" ca="1" si="26"/>
        <v>479</v>
      </c>
      <c r="CG38" s="280">
        <f t="shared" ca="1" si="27"/>
        <v>0</v>
      </c>
      <c r="CH38" s="280">
        <f t="shared" ca="1" si="28"/>
        <v>0</v>
      </c>
      <c r="CI38" s="280">
        <f t="shared" ca="1" si="29"/>
        <v>0</v>
      </c>
      <c r="CJ38" s="280">
        <f t="shared" ca="1" si="30"/>
        <v>5230364</v>
      </c>
      <c r="CK38" s="280">
        <f t="shared" ca="1" si="31"/>
        <v>2421924</v>
      </c>
      <c r="CL38" s="280">
        <f t="shared" ca="1" si="32"/>
        <v>0</v>
      </c>
      <c r="CM38" s="280">
        <f t="shared" ca="1" si="33"/>
        <v>1245120</v>
      </c>
      <c r="CN38" s="280">
        <f t="shared" ca="1" si="34"/>
        <v>0</v>
      </c>
      <c r="CO38" s="280">
        <f t="shared" ca="1" si="35"/>
        <v>49036</v>
      </c>
      <c r="CP38" s="280">
        <f t="shared" ca="1" si="36"/>
        <v>0</v>
      </c>
      <c r="CQ38" s="613">
        <f t="shared" ca="1" si="37"/>
        <v>0</v>
      </c>
      <c r="CR38" s="280">
        <f t="shared" ca="1" si="38"/>
        <v>29869</v>
      </c>
      <c r="CS38" s="280">
        <f t="shared" ca="1" si="39"/>
        <v>189028</v>
      </c>
      <c r="CT38" s="280">
        <f t="shared" ca="1" si="40"/>
        <v>55022</v>
      </c>
      <c r="CU38" s="280">
        <f t="shared" ca="1" si="41"/>
        <v>1350000</v>
      </c>
      <c r="CV38" s="280">
        <f t="shared" ca="1" si="42"/>
        <v>54047</v>
      </c>
      <c r="CW38" s="365">
        <f t="shared" ca="1" si="43"/>
        <v>-192857</v>
      </c>
      <c r="CX38" s="280">
        <f t="shared" ca="1" si="44"/>
        <v>396520</v>
      </c>
      <c r="CY38" s="280">
        <f t="shared" ca="1" si="45"/>
        <v>0</v>
      </c>
      <c r="CZ38" s="280">
        <f t="shared" ca="1" si="46"/>
        <v>669120</v>
      </c>
      <c r="DA38" s="280">
        <f t="shared" ca="1" si="47"/>
        <v>374283</v>
      </c>
      <c r="DB38" s="280">
        <f t="shared" ca="1" si="48"/>
        <v>94730</v>
      </c>
      <c r="DC38" s="280">
        <f t="shared" ca="1" si="49"/>
        <v>180134</v>
      </c>
      <c r="DD38" s="280">
        <f t="shared" ca="1" si="50"/>
        <v>0</v>
      </c>
      <c r="DE38" s="280">
        <f t="shared" ca="1" si="51"/>
        <v>0</v>
      </c>
      <c r="DF38" s="280">
        <f t="shared" ca="1" si="52"/>
        <v>0</v>
      </c>
      <c r="DG38" s="280">
        <f t="shared" ca="1" si="53"/>
        <v>0</v>
      </c>
      <c r="DH38" s="210">
        <f t="shared" ca="1" si="82"/>
        <v>319072</v>
      </c>
      <c r="DI38" s="210">
        <f t="shared" ca="1" si="77"/>
        <v>3199896</v>
      </c>
      <c r="DJ38" s="210">
        <f t="shared" ca="1" si="78"/>
        <v>8946923</v>
      </c>
      <c r="DK38" s="461">
        <f t="shared" ca="1" si="79"/>
        <v>12465891</v>
      </c>
      <c r="DL38" s="463">
        <f t="shared" ca="1" si="80"/>
        <v>12146819</v>
      </c>
      <c r="DM38" s="465">
        <f t="shared" ca="1" si="81"/>
        <v>-319072</v>
      </c>
      <c r="DN38" s="216">
        <f t="shared" ca="1" si="60"/>
        <v>-2.559560323445793E-2</v>
      </c>
      <c r="DP38" s="463"/>
      <c r="DQ38" s="37"/>
    </row>
    <row r="39" spans="1:121">
      <c r="A39" s="1">
        <f t="shared" si="57"/>
        <v>2043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32"/>
      <c r="O39" s="8"/>
      <c r="P39" s="72">
        <f t="shared" si="19"/>
        <v>2043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32"/>
      <c r="AD39" s="13"/>
      <c r="AI39" s="79" t="str">
        <f t="shared" si="70"/>
        <v>Z</v>
      </c>
      <c r="AJ39" s="1">
        <f t="shared" si="102"/>
        <v>2014</v>
      </c>
      <c r="AK39" s="105">
        <v>10</v>
      </c>
      <c r="AL39" s="106">
        <f t="shared" ca="1" si="113"/>
        <v>0</v>
      </c>
      <c r="AM39" s="106">
        <f t="shared" ca="1" si="113"/>
        <v>0</v>
      </c>
      <c r="AN39" s="106">
        <f t="shared" ca="1" si="113"/>
        <v>479</v>
      </c>
      <c r="AO39" s="106">
        <f t="shared" ca="1" si="113"/>
        <v>0</v>
      </c>
      <c r="AP39" s="106">
        <f t="shared" ca="1" si="113"/>
        <v>0</v>
      </c>
      <c r="AQ39" s="106">
        <f t="shared" ca="1" si="113"/>
        <v>0</v>
      </c>
      <c r="AR39" s="106">
        <f t="shared" ca="1" si="113"/>
        <v>5230364</v>
      </c>
      <c r="AS39" s="106">
        <f t="shared" ca="1" si="113"/>
        <v>2421924</v>
      </c>
      <c r="AT39" s="106">
        <f t="shared" ca="1" si="113"/>
        <v>0</v>
      </c>
      <c r="AU39" s="106">
        <f t="shared" ca="1" si="113"/>
        <v>1245120</v>
      </c>
      <c r="AV39" s="106">
        <f t="shared" ca="1" si="114"/>
        <v>0</v>
      </c>
      <c r="AW39" s="106">
        <f t="shared" ca="1" si="114"/>
        <v>58740</v>
      </c>
      <c r="AX39" s="106">
        <f t="shared" ca="1" si="114"/>
        <v>0</v>
      </c>
      <c r="AY39" s="611">
        <f t="shared" ca="1" si="114"/>
        <v>0</v>
      </c>
      <c r="AZ39" s="106">
        <f t="shared" ca="1" si="114"/>
        <v>30030</v>
      </c>
      <c r="BA39" s="106">
        <f t="shared" ca="1" si="114"/>
        <v>189028</v>
      </c>
      <c r="BB39" s="106">
        <f t="shared" ca="1" si="114"/>
        <v>55022</v>
      </c>
      <c r="BC39" s="106">
        <f t="shared" ca="1" si="114"/>
        <v>1350000</v>
      </c>
      <c r="BD39" s="106">
        <f t="shared" ca="1" si="114"/>
        <v>59293</v>
      </c>
      <c r="BE39" s="106">
        <f t="shared" ca="1" si="114"/>
        <v>-192857</v>
      </c>
      <c r="BF39" s="106">
        <f t="shared" ca="1" si="115"/>
        <v>396520</v>
      </c>
      <c r="BG39" s="106">
        <f t="shared" ca="1" si="115"/>
        <v>0</v>
      </c>
      <c r="BH39" s="106">
        <f t="shared" ca="1" si="115"/>
        <v>669120</v>
      </c>
      <c r="BI39" s="106">
        <f t="shared" ca="1" si="115"/>
        <v>374283</v>
      </c>
      <c r="BJ39" s="106">
        <f t="shared" ca="1" si="115"/>
        <v>94730</v>
      </c>
      <c r="BK39" s="106">
        <f t="shared" ca="1" si="115"/>
        <v>180134</v>
      </c>
      <c r="BL39" s="190">
        <f t="shared" ca="1" si="115"/>
        <v>0</v>
      </c>
      <c r="BM39" s="190">
        <f t="shared" ca="1" si="115"/>
        <v>0</v>
      </c>
      <c r="BN39" s="190">
        <f t="shared" ca="1" si="115"/>
        <v>0</v>
      </c>
      <c r="BO39" s="190">
        <f t="shared" ca="1" si="115"/>
        <v>0</v>
      </c>
      <c r="BP39" s="190">
        <f t="shared" ca="1" si="115"/>
        <v>0</v>
      </c>
      <c r="BQ39" s="190">
        <f t="shared" ca="1" si="72"/>
        <v>324479</v>
      </c>
      <c r="BR39" s="190">
        <f t="shared" ca="1" si="73"/>
        <v>2880824</v>
      </c>
      <c r="BS39" s="190">
        <f t="shared" ca="1" si="74"/>
        <v>8956627</v>
      </c>
      <c r="BT39" s="190">
        <f t="shared" ca="1" si="83"/>
        <v>12161930</v>
      </c>
      <c r="BU39" s="190">
        <f t="shared" ca="1" si="11"/>
        <v>11882324</v>
      </c>
      <c r="BV39" s="163" t="str">
        <f t="shared" si="75"/>
        <v>K</v>
      </c>
      <c r="BW39" s="65">
        <f t="shared" ca="1" si="21"/>
        <v>12161930</v>
      </c>
      <c r="BX39" s="65">
        <f t="shared" ca="1" si="22"/>
        <v>0</v>
      </c>
      <c r="BZ39" s="130"/>
      <c r="CA39" s="79" t="str">
        <f t="shared" si="76"/>
        <v>K</v>
      </c>
      <c r="CB39" s="215">
        <f t="shared" si="86"/>
        <v>2014</v>
      </c>
      <c r="CC39" s="141">
        <f t="shared" si="86"/>
        <v>10</v>
      </c>
      <c r="CD39" s="280">
        <f t="shared" ca="1" si="24"/>
        <v>0</v>
      </c>
      <c r="CE39" s="280">
        <f t="shared" ca="1" si="25"/>
        <v>0</v>
      </c>
      <c r="CF39" s="280">
        <f t="shared" ca="1" si="26"/>
        <v>480</v>
      </c>
      <c r="CG39" s="280">
        <f t="shared" ca="1" si="27"/>
        <v>0</v>
      </c>
      <c r="CH39" s="280">
        <f t="shared" ca="1" si="28"/>
        <v>0</v>
      </c>
      <c r="CI39" s="280">
        <f t="shared" ca="1" si="29"/>
        <v>0</v>
      </c>
      <c r="CJ39" s="280">
        <f t="shared" ca="1" si="30"/>
        <v>5105796</v>
      </c>
      <c r="CK39" s="280">
        <f t="shared" ca="1" si="31"/>
        <v>2410071</v>
      </c>
      <c r="CL39" s="280">
        <f t="shared" ca="1" si="32"/>
        <v>0</v>
      </c>
      <c r="CM39" s="280">
        <f t="shared" ca="1" si="33"/>
        <v>1243795</v>
      </c>
      <c r="CN39" s="280">
        <f t="shared" ca="1" si="34"/>
        <v>0</v>
      </c>
      <c r="CO39" s="280">
        <f t="shared" ca="1" si="35"/>
        <v>61685</v>
      </c>
      <c r="CP39" s="280">
        <f t="shared" ca="1" si="36"/>
        <v>0</v>
      </c>
      <c r="CQ39" s="613">
        <f t="shared" ca="1" si="37"/>
        <v>0</v>
      </c>
      <c r="CR39" s="280">
        <f t="shared" ca="1" si="38"/>
        <v>33031</v>
      </c>
      <c r="CS39" s="280">
        <f t="shared" ca="1" si="39"/>
        <v>184460</v>
      </c>
      <c r="CT39" s="280">
        <f t="shared" ca="1" si="40"/>
        <v>48957</v>
      </c>
      <c r="CU39" s="280">
        <f t="shared" ca="1" si="41"/>
        <v>1242000</v>
      </c>
      <c r="CV39" s="280">
        <f t="shared" ca="1" si="42"/>
        <v>40679</v>
      </c>
      <c r="CW39" s="365">
        <f t="shared" ca="1" si="43"/>
        <v>-134454</v>
      </c>
      <c r="CX39" s="280">
        <f t="shared" ca="1" si="44"/>
        <v>396352</v>
      </c>
      <c r="CY39" s="280">
        <f t="shared" ca="1" si="45"/>
        <v>0</v>
      </c>
      <c r="CZ39" s="280">
        <f t="shared" ca="1" si="46"/>
        <v>622358</v>
      </c>
      <c r="DA39" s="280">
        <f t="shared" ca="1" si="47"/>
        <v>371391</v>
      </c>
      <c r="DB39" s="280">
        <f t="shared" ca="1" si="48"/>
        <v>94055</v>
      </c>
      <c r="DC39" s="280">
        <f t="shared" ca="1" si="49"/>
        <v>161668</v>
      </c>
      <c r="DD39" s="280">
        <f t="shared" ca="1" si="50"/>
        <v>0</v>
      </c>
      <c r="DE39" s="280">
        <f t="shared" ca="1" si="51"/>
        <v>0</v>
      </c>
      <c r="DF39" s="280">
        <f t="shared" ca="1" si="52"/>
        <v>0</v>
      </c>
      <c r="DG39" s="280">
        <f t="shared" ca="1" si="53"/>
        <v>0</v>
      </c>
      <c r="DH39" s="210">
        <f t="shared" ca="1" si="82"/>
        <v>284335</v>
      </c>
      <c r="DI39" s="210">
        <f t="shared" ca="1" si="77"/>
        <v>3060497</v>
      </c>
      <c r="DJ39" s="210">
        <f t="shared" ca="1" si="78"/>
        <v>8821827</v>
      </c>
      <c r="DK39" s="461">
        <f t="shared" ca="1" si="79"/>
        <v>12166659</v>
      </c>
      <c r="DL39" s="463">
        <f t="shared" ca="1" si="80"/>
        <v>11882324</v>
      </c>
      <c r="DM39" s="465">
        <f t="shared" ca="1" si="81"/>
        <v>-284335</v>
      </c>
      <c r="DN39" s="216">
        <f t="shared" ca="1" si="60"/>
        <v>-2.3370014726310648E-2</v>
      </c>
      <c r="DP39" s="463"/>
      <c r="DQ39" s="37"/>
    </row>
    <row r="40" spans="1:121">
      <c r="A40" s="1">
        <f t="shared" si="57"/>
        <v>2044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32"/>
      <c r="O40" s="8"/>
      <c r="P40" s="72">
        <f t="shared" si="19"/>
        <v>2044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32"/>
      <c r="AD40" s="13"/>
      <c r="AI40" s="79" t="str">
        <f t="shared" si="70"/>
        <v>AA</v>
      </c>
      <c r="AJ40" s="1">
        <f t="shared" si="102"/>
        <v>2014</v>
      </c>
      <c r="AK40" s="105">
        <v>11</v>
      </c>
      <c r="AL40" s="106">
        <f t="shared" ca="1" si="113"/>
        <v>0</v>
      </c>
      <c r="AM40" s="106">
        <f t="shared" ca="1" si="113"/>
        <v>0</v>
      </c>
      <c r="AN40" s="106">
        <f t="shared" ca="1" si="113"/>
        <v>479</v>
      </c>
      <c r="AO40" s="106">
        <f t="shared" ca="1" si="113"/>
        <v>0</v>
      </c>
      <c r="AP40" s="106">
        <f t="shared" ca="1" si="113"/>
        <v>0</v>
      </c>
      <c r="AQ40" s="106">
        <f t="shared" ca="1" si="113"/>
        <v>0</v>
      </c>
      <c r="AR40" s="106">
        <f t="shared" ca="1" si="113"/>
        <v>5105796</v>
      </c>
      <c r="AS40" s="106">
        <f t="shared" ca="1" si="113"/>
        <v>2410071</v>
      </c>
      <c r="AT40" s="106">
        <f t="shared" ca="1" si="113"/>
        <v>0</v>
      </c>
      <c r="AU40" s="106">
        <f t="shared" ca="1" si="113"/>
        <v>1243795</v>
      </c>
      <c r="AV40" s="106">
        <f t="shared" ca="1" si="114"/>
        <v>0</v>
      </c>
      <c r="AW40" s="106">
        <f t="shared" ca="1" si="114"/>
        <v>49036</v>
      </c>
      <c r="AX40" s="106">
        <f t="shared" ca="1" si="114"/>
        <v>0</v>
      </c>
      <c r="AY40" s="611">
        <f t="shared" ca="1" si="114"/>
        <v>0</v>
      </c>
      <c r="AZ40" s="106">
        <f t="shared" ca="1" si="114"/>
        <v>29869</v>
      </c>
      <c r="BA40" s="106">
        <f t="shared" ca="1" si="114"/>
        <v>184460</v>
      </c>
      <c r="BB40" s="106">
        <f t="shared" ca="1" si="114"/>
        <v>48957</v>
      </c>
      <c r="BC40" s="106">
        <f t="shared" ca="1" si="114"/>
        <v>1242000</v>
      </c>
      <c r="BD40" s="106">
        <f t="shared" ca="1" si="114"/>
        <v>54047</v>
      </c>
      <c r="BE40" s="106">
        <f t="shared" ca="1" si="114"/>
        <v>-134454</v>
      </c>
      <c r="BF40" s="106">
        <f t="shared" ca="1" si="115"/>
        <v>396352</v>
      </c>
      <c r="BG40" s="106">
        <f t="shared" ca="1" si="115"/>
        <v>0</v>
      </c>
      <c r="BH40" s="106">
        <f t="shared" ca="1" si="115"/>
        <v>622358</v>
      </c>
      <c r="BI40" s="106">
        <f t="shared" ca="1" si="115"/>
        <v>371391</v>
      </c>
      <c r="BJ40" s="106">
        <f t="shared" ca="1" si="115"/>
        <v>94055</v>
      </c>
      <c r="BK40" s="106">
        <f t="shared" ca="1" si="115"/>
        <v>161668</v>
      </c>
      <c r="BL40" s="190">
        <f t="shared" ca="1" si="115"/>
        <v>0</v>
      </c>
      <c r="BM40" s="190">
        <f t="shared" ca="1" si="115"/>
        <v>0</v>
      </c>
      <c r="BN40" s="190">
        <f t="shared" ca="1" si="115"/>
        <v>0</v>
      </c>
      <c r="BO40" s="190">
        <f t="shared" ca="1" si="115"/>
        <v>0</v>
      </c>
      <c r="BP40" s="190">
        <f t="shared" ca="1" si="115"/>
        <v>0</v>
      </c>
      <c r="BQ40" s="190">
        <f t="shared" ca="1" si="72"/>
        <v>294541</v>
      </c>
      <c r="BR40" s="190">
        <f t="shared" ca="1" si="73"/>
        <v>2776162</v>
      </c>
      <c r="BS40" s="190">
        <f t="shared" ca="1" si="74"/>
        <v>8809177</v>
      </c>
      <c r="BT40" s="190">
        <f t="shared" ca="1" si="83"/>
        <v>11879880</v>
      </c>
      <c r="BU40" s="190">
        <f t="shared" ca="1" si="11"/>
        <v>11388722</v>
      </c>
      <c r="BV40" s="163" t="str">
        <f t="shared" si="75"/>
        <v>L</v>
      </c>
      <c r="BW40" s="65">
        <f t="shared" ca="1" si="21"/>
        <v>11879880</v>
      </c>
      <c r="BX40" s="65">
        <f t="shared" ca="1" si="22"/>
        <v>0</v>
      </c>
      <c r="BZ40" s="130"/>
      <c r="CA40" s="79" t="str">
        <f t="shared" si="76"/>
        <v>L</v>
      </c>
      <c r="CB40" s="215">
        <f t="shared" si="86"/>
        <v>2014</v>
      </c>
      <c r="CC40" s="141">
        <f t="shared" si="86"/>
        <v>11</v>
      </c>
      <c r="CD40" s="280">
        <f t="shared" ca="1" si="24"/>
        <v>0</v>
      </c>
      <c r="CE40" s="280">
        <f t="shared" ca="1" si="25"/>
        <v>0</v>
      </c>
      <c r="CF40" s="280">
        <f t="shared" ca="1" si="26"/>
        <v>480</v>
      </c>
      <c r="CG40" s="280">
        <f t="shared" ca="1" si="27"/>
        <v>0</v>
      </c>
      <c r="CH40" s="280">
        <f t="shared" ca="1" si="28"/>
        <v>0</v>
      </c>
      <c r="CI40" s="280">
        <f t="shared" ca="1" si="29"/>
        <v>0</v>
      </c>
      <c r="CJ40" s="280">
        <f t="shared" ca="1" si="30"/>
        <v>5035836</v>
      </c>
      <c r="CK40" s="280">
        <f t="shared" ca="1" si="31"/>
        <v>2403411</v>
      </c>
      <c r="CL40" s="280">
        <f t="shared" ca="1" si="32"/>
        <v>0</v>
      </c>
      <c r="CM40" s="280">
        <f t="shared" ca="1" si="33"/>
        <v>1225305</v>
      </c>
      <c r="CN40" s="280">
        <f t="shared" ca="1" si="34"/>
        <v>0</v>
      </c>
      <c r="CO40" s="280">
        <f t="shared" ca="1" si="35"/>
        <v>56507</v>
      </c>
      <c r="CP40" s="280">
        <f t="shared" ca="1" si="36"/>
        <v>0</v>
      </c>
      <c r="CQ40" s="613">
        <f t="shared" ca="1" si="37"/>
        <v>0</v>
      </c>
      <c r="CR40" s="280">
        <f t="shared" ca="1" si="38"/>
        <v>19254</v>
      </c>
      <c r="CS40" s="280">
        <f t="shared" ca="1" si="39"/>
        <v>179207</v>
      </c>
      <c r="CT40" s="280">
        <f t="shared" ca="1" si="40"/>
        <v>44970</v>
      </c>
      <c r="CU40" s="280">
        <f t="shared" ca="1" si="41"/>
        <v>900000</v>
      </c>
      <c r="CV40" s="280">
        <f t="shared" ca="1" si="42"/>
        <v>41763</v>
      </c>
      <c r="CW40" s="365">
        <f t="shared" ca="1" si="43"/>
        <v>-43378</v>
      </c>
      <c r="CX40" s="280">
        <f t="shared" ca="1" si="44"/>
        <v>394000</v>
      </c>
      <c r="CY40" s="280">
        <f t="shared" ca="1" si="45"/>
        <v>0</v>
      </c>
      <c r="CZ40" s="280">
        <f t="shared" ca="1" si="46"/>
        <v>546000</v>
      </c>
      <c r="DA40" s="280">
        <f t="shared" ca="1" si="47"/>
        <v>369668</v>
      </c>
      <c r="DB40" s="280">
        <f t="shared" ca="1" si="48"/>
        <v>93920</v>
      </c>
      <c r="DC40" s="280">
        <f t="shared" ca="1" si="49"/>
        <v>121779</v>
      </c>
      <c r="DD40" s="280">
        <f t="shared" ca="1" si="50"/>
        <v>0</v>
      </c>
      <c r="DE40" s="280">
        <f t="shared" ca="1" si="51"/>
        <v>0</v>
      </c>
      <c r="DF40" s="280">
        <f t="shared" ca="1" si="52"/>
        <v>0</v>
      </c>
      <c r="DG40" s="280">
        <f t="shared" ca="1" si="53"/>
        <v>0</v>
      </c>
      <c r="DH40" s="210">
        <f t="shared" ca="1" si="82"/>
        <v>227766</v>
      </c>
      <c r="DI40" s="210">
        <f t="shared" ca="1" si="77"/>
        <v>2667183</v>
      </c>
      <c r="DJ40" s="210">
        <f t="shared" ca="1" si="78"/>
        <v>8721539</v>
      </c>
      <c r="DK40" s="461">
        <f t="shared" ca="1" si="79"/>
        <v>11616488</v>
      </c>
      <c r="DL40" s="463">
        <f t="shared" ca="1" si="80"/>
        <v>11388722</v>
      </c>
      <c r="DM40" s="465">
        <f t="shared" ca="1" si="81"/>
        <v>-227766</v>
      </c>
      <c r="DN40" s="216">
        <f t="shared" ca="1" si="60"/>
        <v>-1.960713082990315E-2</v>
      </c>
      <c r="DP40" s="463"/>
      <c r="DQ40" s="37"/>
    </row>
    <row r="41" spans="1:121">
      <c r="A41" s="1">
        <f t="shared" si="57"/>
        <v>2045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32"/>
      <c r="O41" s="8"/>
      <c r="P41" s="72">
        <f t="shared" si="19"/>
        <v>2045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32"/>
      <c r="AD41" s="13"/>
      <c r="AI41" s="79" t="str">
        <f t="shared" si="70"/>
        <v>AB</v>
      </c>
      <c r="AJ41" s="16">
        <f t="shared" si="102"/>
        <v>2014</v>
      </c>
      <c r="AK41" s="116">
        <v>12</v>
      </c>
      <c r="AL41" s="183">
        <f t="shared" ca="1" si="113"/>
        <v>0</v>
      </c>
      <c r="AM41" s="183">
        <f t="shared" ca="1" si="113"/>
        <v>0</v>
      </c>
      <c r="AN41" s="183">
        <f t="shared" ca="1" si="113"/>
        <v>480</v>
      </c>
      <c r="AO41" s="183">
        <f t="shared" ca="1" si="113"/>
        <v>0</v>
      </c>
      <c r="AP41" s="183">
        <f t="shared" ca="1" si="113"/>
        <v>0</v>
      </c>
      <c r="AQ41" s="183">
        <f t="shared" ca="1" si="113"/>
        <v>0</v>
      </c>
      <c r="AR41" s="183">
        <f t="shared" ca="1" si="113"/>
        <v>5035836</v>
      </c>
      <c r="AS41" s="183">
        <f t="shared" ca="1" si="113"/>
        <v>2403411</v>
      </c>
      <c r="AT41" s="183">
        <f t="shared" ca="1" si="113"/>
        <v>0</v>
      </c>
      <c r="AU41" s="183">
        <f t="shared" ca="1" si="113"/>
        <v>1225305</v>
      </c>
      <c r="AV41" s="183">
        <f t="shared" ca="1" si="114"/>
        <v>0</v>
      </c>
      <c r="AW41" s="183">
        <f t="shared" ca="1" si="114"/>
        <v>61685</v>
      </c>
      <c r="AX41" s="183">
        <f t="shared" ca="1" si="114"/>
        <v>0</v>
      </c>
      <c r="AY41" s="631">
        <f t="shared" ca="1" si="114"/>
        <v>0</v>
      </c>
      <c r="AZ41" s="183">
        <f t="shared" ca="1" si="114"/>
        <v>33031</v>
      </c>
      <c r="BA41" s="183">
        <f t="shared" ca="1" si="114"/>
        <v>179207</v>
      </c>
      <c r="BB41" s="183">
        <f t="shared" ca="1" si="114"/>
        <v>44970</v>
      </c>
      <c r="BC41" s="183">
        <f t="shared" ca="1" si="114"/>
        <v>900000</v>
      </c>
      <c r="BD41" s="183">
        <f t="shared" ca="1" si="114"/>
        <v>40679</v>
      </c>
      <c r="BE41" s="183">
        <f t="shared" ca="1" si="114"/>
        <v>-43378</v>
      </c>
      <c r="BF41" s="183">
        <f t="shared" ca="1" si="115"/>
        <v>394000</v>
      </c>
      <c r="BG41" s="183">
        <f t="shared" ca="1" si="115"/>
        <v>0</v>
      </c>
      <c r="BH41" s="183">
        <f t="shared" ca="1" si="115"/>
        <v>546000</v>
      </c>
      <c r="BI41" s="183">
        <f t="shared" ca="1" si="115"/>
        <v>369668</v>
      </c>
      <c r="BJ41" s="183">
        <f t="shared" ca="1" si="115"/>
        <v>93920</v>
      </c>
      <c r="BK41" s="183">
        <f t="shared" ca="1" si="115"/>
        <v>121779</v>
      </c>
      <c r="BL41" s="225">
        <f t="shared" ca="1" si="115"/>
        <v>0</v>
      </c>
      <c r="BM41" s="225">
        <f t="shared" ca="1" si="115"/>
        <v>0</v>
      </c>
      <c r="BN41" s="225">
        <f t="shared" ca="1" si="115"/>
        <v>0</v>
      </c>
      <c r="BO41" s="225">
        <f t="shared" ca="1" si="115"/>
        <v>0</v>
      </c>
      <c r="BP41" s="225">
        <f t="shared" ca="1" si="115"/>
        <v>0</v>
      </c>
      <c r="BQ41" s="225">
        <f t="shared" ca="1" si="72"/>
        <v>240459</v>
      </c>
      <c r="BR41" s="225">
        <f t="shared" ca="1" si="73"/>
        <v>2439417</v>
      </c>
      <c r="BS41" s="225">
        <f t="shared" ca="1" si="74"/>
        <v>8726717</v>
      </c>
      <c r="BT41" s="225">
        <f t="shared" ca="1" si="83"/>
        <v>11406593</v>
      </c>
      <c r="BU41" s="225">
        <f t="shared" ca="1" si="11"/>
        <v>15860009</v>
      </c>
      <c r="BV41" s="184" t="str">
        <f t="shared" si="75"/>
        <v>M</v>
      </c>
      <c r="BW41" s="193">
        <f t="shared" ca="1" si="21"/>
        <v>11406593</v>
      </c>
      <c r="BX41" s="193">
        <f t="shared" ca="1" si="22"/>
        <v>0</v>
      </c>
      <c r="BZ41" s="130"/>
      <c r="CA41" s="383" t="str">
        <f t="shared" si="76"/>
        <v>M</v>
      </c>
      <c r="CB41" s="384">
        <f t="shared" si="86"/>
        <v>2014</v>
      </c>
      <c r="CC41" s="385">
        <f t="shared" si="86"/>
        <v>12</v>
      </c>
      <c r="CD41" s="378">
        <f t="shared" ca="1" si="24"/>
        <v>0</v>
      </c>
      <c r="CE41" s="378">
        <f t="shared" ca="1" si="25"/>
        <v>0</v>
      </c>
      <c r="CF41" s="378">
        <f t="shared" ca="1" si="26"/>
        <v>478</v>
      </c>
      <c r="CG41" s="378">
        <f t="shared" ca="1" si="27"/>
        <v>0</v>
      </c>
      <c r="CH41" s="378">
        <f t="shared" ca="1" si="28"/>
        <v>0</v>
      </c>
      <c r="CI41" s="378">
        <f t="shared" ca="1" si="29"/>
        <v>0</v>
      </c>
      <c r="CJ41" s="378">
        <f t="shared" ca="1" si="30"/>
        <v>5037028</v>
      </c>
      <c r="CK41" s="378">
        <f t="shared" ca="1" si="31"/>
        <v>2403524</v>
      </c>
      <c r="CL41" s="378">
        <f t="shared" ca="1" si="32"/>
        <v>4176624</v>
      </c>
      <c r="CM41" s="378">
        <f t="shared" ca="1" si="33"/>
        <v>1235020</v>
      </c>
      <c r="CN41" s="378">
        <f t="shared" ca="1" si="34"/>
        <v>0</v>
      </c>
      <c r="CO41" s="378">
        <f t="shared" ca="1" si="35"/>
        <v>63058</v>
      </c>
      <c r="CP41" s="378">
        <f t="shared" ca="1" si="36"/>
        <v>0</v>
      </c>
      <c r="CQ41" s="614">
        <f t="shared" ca="1" si="37"/>
        <v>0</v>
      </c>
      <c r="CR41" s="378">
        <f t="shared" ca="1" si="38"/>
        <v>28195</v>
      </c>
      <c r="CS41" s="378">
        <f t="shared" ca="1" si="39"/>
        <v>186154</v>
      </c>
      <c r="CT41" s="378">
        <f t="shared" ca="1" si="40"/>
        <v>48823</v>
      </c>
      <c r="CU41" s="378">
        <f t="shared" ca="1" si="41"/>
        <v>1062000</v>
      </c>
      <c r="CV41" s="378">
        <f t="shared" ca="1" si="42"/>
        <v>48935</v>
      </c>
      <c r="CW41" s="386">
        <f t="shared" ca="1" si="43"/>
        <v>-40132</v>
      </c>
      <c r="CX41" s="378">
        <f t="shared" ca="1" si="44"/>
        <v>395050</v>
      </c>
      <c r="CY41" s="378">
        <f t="shared" ca="1" si="45"/>
        <v>0</v>
      </c>
      <c r="CZ41" s="378">
        <f t="shared" ca="1" si="46"/>
        <v>608963</v>
      </c>
      <c r="DA41" s="378">
        <f t="shared" ca="1" si="47"/>
        <v>366620</v>
      </c>
      <c r="DB41" s="378">
        <f t="shared" ca="1" si="48"/>
        <v>94890</v>
      </c>
      <c r="DC41" s="378">
        <f t="shared" ca="1" si="49"/>
        <v>144779</v>
      </c>
      <c r="DD41" s="378">
        <f t="shared" ca="1" si="50"/>
        <v>0</v>
      </c>
      <c r="DE41" s="378">
        <f t="shared" ca="1" si="51"/>
        <v>0</v>
      </c>
      <c r="DF41" s="378">
        <f t="shared" ca="1" si="52"/>
        <v>0</v>
      </c>
      <c r="DG41" s="378">
        <f t="shared" ca="1" si="53"/>
        <v>0</v>
      </c>
      <c r="DH41" s="387">
        <f t="shared" ca="1" si="82"/>
        <v>270732</v>
      </c>
      <c r="DI41" s="387">
        <f t="shared" ca="1" si="77"/>
        <v>2944277</v>
      </c>
      <c r="DJ41" s="387">
        <f t="shared" ca="1" si="78"/>
        <v>12915732</v>
      </c>
      <c r="DK41" s="462">
        <f t="shared" ca="1" si="79"/>
        <v>16130741</v>
      </c>
      <c r="DL41" s="466">
        <f t="shared" ca="1" si="80"/>
        <v>15860009</v>
      </c>
      <c r="DM41" s="467">
        <f t="shared" ca="1" si="81"/>
        <v>-270732</v>
      </c>
      <c r="DN41" s="388">
        <f t="shared" ca="1" si="60"/>
        <v>-1.6783605911222552E-2</v>
      </c>
      <c r="DP41" s="463"/>
      <c r="DQ41" s="37"/>
    </row>
    <row r="42" spans="1:121">
      <c r="AD42" s="13"/>
      <c r="AI42" s="79" t="str">
        <f t="shared" si="70"/>
        <v>Q</v>
      </c>
      <c r="AJ42" s="1">
        <f>1+AJ30</f>
        <v>2015</v>
      </c>
      <c r="AK42" s="105">
        <v>1</v>
      </c>
      <c r="AL42" s="106">
        <f t="shared" ca="1" si="113"/>
        <v>0</v>
      </c>
      <c r="AM42" s="106">
        <f t="shared" ca="1" si="113"/>
        <v>0</v>
      </c>
      <c r="AN42" s="106">
        <f t="shared" ca="1" si="113"/>
        <v>480</v>
      </c>
      <c r="AO42" s="106">
        <f t="shared" ca="1" si="113"/>
        <v>0</v>
      </c>
      <c r="AP42" s="106">
        <f t="shared" ca="1" si="113"/>
        <v>0</v>
      </c>
      <c r="AQ42" s="106">
        <f t="shared" ca="1" si="113"/>
        <v>0</v>
      </c>
      <c r="AR42" s="106">
        <f t="shared" ca="1" si="113"/>
        <v>5037028</v>
      </c>
      <c r="AS42" s="106">
        <f t="shared" ca="1" si="113"/>
        <v>2403524</v>
      </c>
      <c r="AT42" s="106">
        <f t="shared" ca="1" si="113"/>
        <v>4176624</v>
      </c>
      <c r="AU42" s="106">
        <f t="shared" ca="1" si="113"/>
        <v>1235020</v>
      </c>
      <c r="AV42" s="106">
        <f t="shared" ca="1" si="114"/>
        <v>0</v>
      </c>
      <c r="AW42" s="106">
        <f t="shared" ca="1" si="114"/>
        <v>56507</v>
      </c>
      <c r="AX42" s="106">
        <f t="shared" ca="1" si="114"/>
        <v>0</v>
      </c>
      <c r="AY42" s="611">
        <f t="shared" ca="1" si="114"/>
        <v>0</v>
      </c>
      <c r="AZ42" s="106">
        <f t="shared" ca="1" si="114"/>
        <v>19254</v>
      </c>
      <c r="BA42" s="106">
        <f t="shared" ca="1" si="114"/>
        <v>186154</v>
      </c>
      <c r="BB42" s="106">
        <f t="shared" ca="1" si="114"/>
        <v>48823</v>
      </c>
      <c r="BC42" s="106">
        <f t="shared" ca="1" si="114"/>
        <v>1062000</v>
      </c>
      <c r="BD42" s="106">
        <f t="shared" ca="1" si="114"/>
        <v>41763</v>
      </c>
      <c r="BE42" s="106">
        <f t="shared" ca="1" si="114"/>
        <v>-40132</v>
      </c>
      <c r="BF42" s="106">
        <f t="shared" ca="1" si="115"/>
        <v>395050</v>
      </c>
      <c r="BG42" s="106">
        <f t="shared" ca="1" si="115"/>
        <v>0</v>
      </c>
      <c r="BH42" s="106">
        <f t="shared" ca="1" si="115"/>
        <v>608963</v>
      </c>
      <c r="BI42" s="106">
        <f t="shared" ca="1" si="115"/>
        <v>366620</v>
      </c>
      <c r="BJ42" s="106">
        <f t="shared" ca="1" si="115"/>
        <v>94890</v>
      </c>
      <c r="BK42" s="106">
        <f t="shared" ca="1" si="115"/>
        <v>144779</v>
      </c>
      <c r="BL42" s="190">
        <f t="shared" ca="1" si="115"/>
        <v>0</v>
      </c>
      <c r="BM42" s="190">
        <f t="shared" ca="1" si="115"/>
        <v>0</v>
      </c>
      <c r="BN42" s="190">
        <f t="shared" ca="1" si="115"/>
        <v>0</v>
      </c>
      <c r="BO42" s="190">
        <f t="shared" ca="1" si="115"/>
        <v>0</v>
      </c>
      <c r="BP42" s="190">
        <f t="shared" ca="1" si="115"/>
        <v>0</v>
      </c>
      <c r="BQ42" s="190">
        <f t="shared" ca="1" si="72"/>
        <v>254619</v>
      </c>
      <c r="BR42" s="190">
        <f t="shared" ca="1" si="73"/>
        <v>2673545</v>
      </c>
      <c r="BS42" s="190">
        <f t="shared" ca="1" si="74"/>
        <v>12909183</v>
      </c>
      <c r="BT42" s="190">
        <f t="shared" ca="1" si="83"/>
        <v>15837347</v>
      </c>
      <c r="BU42" s="190">
        <f t="shared" ca="1" si="11"/>
        <v>16602464</v>
      </c>
      <c r="BV42" s="163" t="str">
        <f t="shared" si="75"/>
        <v>B</v>
      </c>
      <c r="BW42" s="65">
        <f t="shared" ca="1" si="21"/>
        <v>15837347</v>
      </c>
      <c r="BX42" s="65">
        <f t="shared" ca="1" si="22"/>
        <v>0</v>
      </c>
      <c r="BZ42" s="130"/>
      <c r="CA42" s="79" t="str">
        <f t="shared" si="76"/>
        <v>B</v>
      </c>
      <c r="CB42" s="215">
        <f t="shared" si="86"/>
        <v>2015</v>
      </c>
      <c r="CC42" s="141">
        <f t="shared" si="86"/>
        <v>1</v>
      </c>
      <c r="CD42" s="280">
        <f t="shared" ca="1" si="24"/>
        <v>0</v>
      </c>
      <c r="CE42" s="280">
        <f t="shared" ca="1" si="25"/>
        <v>0</v>
      </c>
      <c r="CF42" s="280">
        <f t="shared" ca="1" si="26"/>
        <v>480</v>
      </c>
      <c r="CG42" s="280">
        <f t="shared" ca="1" si="27"/>
        <v>0</v>
      </c>
      <c r="CH42" s="280">
        <f t="shared" ca="1" si="28"/>
        <v>0</v>
      </c>
      <c r="CI42" s="280">
        <f t="shared" ca="1" si="29"/>
        <v>0</v>
      </c>
      <c r="CJ42" s="280">
        <f t="shared" ca="1" si="30"/>
        <v>5526088</v>
      </c>
      <c r="CK42" s="280">
        <f t="shared" ca="1" si="31"/>
        <v>2552021</v>
      </c>
      <c r="CL42" s="280">
        <f t="shared" ca="1" si="32"/>
        <v>4207234</v>
      </c>
      <c r="CM42" s="280">
        <f t="shared" ca="1" si="33"/>
        <v>1235751</v>
      </c>
      <c r="CN42" s="280">
        <f t="shared" ca="1" si="34"/>
        <v>0</v>
      </c>
      <c r="CO42" s="280">
        <f t="shared" ca="1" si="35"/>
        <v>57941</v>
      </c>
      <c r="CP42" s="280">
        <f t="shared" ca="1" si="36"/>
        <v>0</v>
      </c>
      <c r="CQ42" s="613">
        <f t="shared" ca="1" si="37"/>
        <v>0</v>
      </c>
      <c r="CR42" s="280">
        <f t="shared" ca="1" si="38"/>
        <v>29398</v>
      </c>
      <c r="CS42" s="280">
        <f t="shared" ca="1" si="39"/>
        <v>189858</v>
      </c>
      <c r="CT42" s="280">
        <f t="shared" ca="1" si="40"/>
        <v>54230</v>
      </c>
      <c r="CU42" s="280">
        <f t="shared" ca="1" si="41"/>
        <v>990000</v>
      </c>
      <c r="CV42" s="280">
        <f t="shared" ca="1" si="42"/>
        <v>51651</v>
      </c>
      <c r="CW42" s="365">
        <f t="shared" ca="1" si="43"/>
        <v>0</v>
      </c>
      <c r="CX42" s="280">
        <f t="shared" ca="1" si="44"/>
        <v>395050</v>
      </c>
      <c r="CY42" s="280">
        <f t="shared" ca="1" si="45"/>
        <v>0</v>
      </c>
      <c r="CZ42" s="280">
        <f t="shared" ca="1" si="46"/>
        <v>652485</v>
      </c>
      <c r="DA42" s="280">
        <f t="shared" ca="1" si="47"/>
        <v>364713</v>
      </c>
      <c r="DB42" s="280">
        <f t="shared" ca="1" si="48"/>
        <v>95095</v>
      </c>
      <c r="DC42" s="280">
        <f t="shared" ca="1" si="49"/>
        <v>200469</v>
      </c>
      <c r="DD42" s="280">
        <f t="shared" ca="1" si="50"/>
        <v>0</v>
      </c>
      <c r="DE42" s="280">
        <f t="shared" ca="1" si="51"/>
        <v>0</v>
      </c>
      <c r="DF42" s="280">
        <f t="shared" ca="1" si="52"/>
        <v>0</v>
      </c>
      <c r="DG42" s="280">
        <f t="shared" ca="1" si="53"/>
        <v>0</v>
      </c>
      <c r="DH42" s="210">
        <f t="shared" ca="1" si="82"/>
        <v>335748</v>
      </c>
      <c r="DI42" s="210">
        <f t="shared" ca="1" si="77"/>
        <v>3022949</v>
      </c>
      <c r="DJ42" s="210">
        <f t="shared" ca="1" si="78"/>
        <v>13579515</v>
      </c>
      <c r="DK42" s="461">
        <f t="shared" ca="1" si="79"/>
        <v>16938212</v>
      </c>
      <c r="DL42" s="463">
        <f t="shared" ca="1" si="80"/>
        <v>16602464</v>
      </c>
      <c r="DM42" s="465">
        <f t="shared" ca="1" si="81"/>
        <v>-335748</v>
      </c>
      <c r="DN42" s="216">
        <f t="shared" ca="1" si="60"/>
        <v>-1.9821926895235459E-2</v>
      </c>
      <c r="DP42" s="463"/>
      <c r="DQ42" s="37"/>
    </row>
    <row r="43" spans="1:121">
      <c r="AD43" s="13"/>
      <c r="AF43" s="78"/>
      <c r="AG43" s="78"/>
      <c r="AH43" s="78"/>
      <c r="AI43" s="79" t="str">
        <f t="shared" si="70"/>
        <v>R</v>
      </c>
      <c r="AJ43" s="1">
        <f t="shared" ref="AJ43:AJ53" si="116">AJ42</f>
        <v>2015</v>
      </c>
      <c r="AK43" s="105">
        <v>2</v>
      </c>
      <c r="AL43" s="106">
        <f t="shared" ca="1" si="113"/>
        <v>0</v>
      </c>
      <c r="AM43" s="106">
        <f t="shared" ca="1" si="113"/>
        <v>0</v>
      </c>
      <c r="AN43" s="106">
        <f t="shared" ca="1" si="113"/>
        <v>478</v>
      </c>
      <c r="AO43" s="106">
        <f t="shared" ca="1" si="113"/>
        <v>0</v>
      </c>
      <c r="AP43" s="106">
        <f t="shared" ca="1" si="113"/>
        <v>0</v>
      </c>
      <c r="AQ43" s="106">
        <f t="shared" ca="1" si="113"/>
        <v>0</v>
      </c>
      <c r="AR43" s="106">
        <f t="shared" ca="1" si="113"/>
        <v>5526088</v>
      </c>
      <c r="AS43" s="106">
        <f t="shared" ca="1" si="113"/>
        <v>2552021</v>
      </c>
      <c r="AT43" s="106">
        <f t="shared" ca="1" si="113"/>
        <v>4207234</v>
      </c>
      <c r="AU43" s="106">
        <f t="shared" ca="1" si="113"/>
        <v>1235751</v>
      </c>
      <c r="AV43" s="106">
        <f t="shared" ca="1" si="114"/>
        <v>0</v>
      </c>
      <c r="AW43" s="106">
        <f t="shared" ca="1" si="114"/>
        <v>63058</v>
      </c>
      <c r="AX43" s="106">
        <f t="shared" ca="1" si="114"/>
        <v>0</v>
      </c>
      <c r="AY43" s="611">
        <f t="shared" ca="1" si="114"/>
        <v>0</v>
      </c>
      <c r="AZ43" s="106">
        <f t="shared" ca="1" si="114"/>
        <v>28195</v>
      </c>
      <c r="BA43" s="106">
        <f t="shared" ca="1" si="114"/>
        <v>189858</v>
      </c>
      <c r="BB43" s="106">
        <f t="shared" ca="1" si="114"/>
        <v>54230</v>
      </c>
      <c r="BC43" s="106">
        <f t="shared" ca="1" si="114"/>
        <v>990000</v>
      </c>
      <c r="BD43" s="106">
        <f t="shared" ca="1" si="114"/>
        <v>48935</v>
      </c>
      <c r="BE43" s="106">
        <f t="shared" ca="1" si="114"/>
        <v>0</v>
      </c>
      <c r="BF43" s="106">
        <f t="shared" ca="1" si="115"/>
        <v>395050</v>
      </c>
      <c r="BG43" s="106">
        <f t="shared" ca="1" si="115"/>
        <v>0</v>
      </c>
      <c r="BH43" s="106">
        <f t="shared" ca="1" si="115"/>
        <v>652485</v>
      </c>
      <c r="BI43" s="106">
        <f t="shared" ca="1" si="115"/>
        <v>364713</v>
      </c>
      <c r="BJ43" s="106">
        <f t="shared" ca="1" si="115"/>
        <v>95095</v>
      </c>
      <c r="BK43" s="106">
        <f t="shared" ca="1" si="115"/>
        <v>200469</v>
      </c>
      <c r="BL43" s="190">
        <f t="shared" ca="1" si="115"/>
        <v>0</v>
      </c>
      <c r="BM43" s="190">
        <f t="shared" ca="1" si="115"/>
        <v>0</v>
      </c>
      <c r="BN43" s="190">
        <f t="shared" ca="1" si="115"/>
        <v>0</v>
      </c>
      <c r="BO43" s="190">
        <f t="shared" ca="1" si="115"/>
        <v>0</v>
      </c>
      <c r="BP43" s="190">
        <f t="shared" ca="1" si="115"/>
        <v>0</v>
      </c>
      <c r="BQ43" s="190">
        <f t="shared" ca="1" si="72"/>
        <v>331829</v>
      </c>
      <c r="BR43" s="190">
        <f t="shared" ca="1" si="73"/>
        <v>2687201</v>
      </c>
      <c r="BS43" s="190">
        <f t="shared" ca="1" si="74"/>
        <v>13584630</v>
      </c>
      <c r="BT43" s="190">
        <f t="shared" ca="1" si="83"/>
        <v>16603660</v>
      </c>
      <c r="BU43" s="190">
        <f t="shared" ca="1" si="11"/>
        <v>16148959</v>
      </c>
      <c r="BV43" s="163" t="str">
        <f t="shared" si="75"/>
        <v>C</v>
      </c>
      <c r="BW43" s="65">
        <f t="shared" ca="1" si="21"/>
        <v>16603660</v>
      </c>
      <c r="BX43" s="65">
        <f t="shared" ca="1" si="22"/>
        <v>0</v>
      </c>
      <c r="BZ43" s="130"/>
      <c r="CA43" s="79" t="str">
        <f t="shared" si="76"/>
        <v>C</v>
      </c>
      <c r="CB43" s="215">
        <f t="shared" si="86"/>
        <v>2015</v>
      </c>
      <c r="CC43" s="141">
        <f t="shared" si="86"/>
        <v>2</v>
      </c>
      <c r="CD43" s="280">
        <f t="shared" ca="1" si="24"/>
        <v>0</v>
      </c>
      <c r="CE43" s="280">
        <f t="shared" ca="1" si="25"/>
        <v>0</v>
      </c>
      <c r="CF43" s="280">
        <f t="shared" ca="1" si="26"/>
        <v>480</v>
      </c>
      <c r="CG43" s="280">
        <f t="shared" ca="1" si="27"/>
        <v>0</v>
      </c>
      <c r="CH43" s="280">
        <f t="shared" ca="1" si="28"/>
        <v>0</v>
      </c>
      <c r="CI43" s="280">
        <f t="shared" ca="1" si="29"/>
        <v>0</v>
      </c>
      <c r="CJ43" s="280">
        <f t="shared" ca="1" si="30"/>
        <v>5523564</v>
      </c>
      <c r="CK43" s="280">
        <f t="shared" ca="1" si="31"/>
        <v>2551827</v>
      </c>
      <c r="CL43" s="280">
        <f t="shared" ca="1" si="32"/>
        <v>4200735</v>
      </c>
      <c r="CM43" s="280">
        <f t="shared" ca="1" si="33"/>
        <v>1221232</v>
      </c>
      <c r="CN43" s="280">
        <f t="shared" ca="1" si="34"/>
        <v>0</v>
      </c>
      <c r="CO43" s="280">
        <f t="shared" ca="1" si="35"/>
        <v>45300</v>
      </c>
      <c r="CP43" s="280">
        <f t="shared" ca="1" si="36"/>
        <v>0</v>
      </c>
      <c r="CQ43" s="613">
        <f t="shared" ca="1" si="37"/>
        <v>0</v>
      </c>
      <c r="CR43" s="280">
        <f t="shared" ca="1" si="38"/>
        <v>29711</v>
      </c>
      <c r="CS43" s="280">
        <f t="shared" ca="1" si="39"/>
        <v>180150</v>
      </c>
      <c r="CT43" s="280">
        <f t="shared" ca="1" si="40"/>
        <v>46389</v>
      </c>
      <c r="CU43" s="280">
        <f t="shared" ca="1" si="41"/>
        <v>738000</v>
      </c>
      <c r="CV43" s="280">
        <f t="shared" ca="1" si="42"/>
        <v>42870</v>
      </c>
      <c r="CW43" s="365">
        <f t="shared" ca="1" si="43"/>
        <v>0</v>
      </c>
      <c r="CX43" s="280">
        <f t="shared" ca="1" si="44"/>
        <v>407188</v>
      </c>
      <c r="CY43" s="280">
        <f t="shared" ca="1" si="45"/>
        <v>0</v>
      </c>
      <c r="CZ43" s="280">
        <f t="shared" ca="1" si="46"/>
        <v>546645</v>
      </c>
      <c r="DA43" s="280">
        <f t="shared" ca="1" si="47"/>
        <v>362529</v>
      </c>
      <c r="DB43" s="280">
        <f t="shared" ca="1" si="48"/>
        <v>94765</v>
      </c>
      <c r="DC43" s="280">
        <f t="shared" ca="1" si="49"/>
        <v>157574</v>
      </c>
      <c r="DD43" s="280">
        <f t="shared" ca="1" si="50"/>
        <v>0</v>
      </c>
      <c r="DE43" s="280">
        <f t="shared" ca="1" si="51"/>
        <v>0</v>
      </c>
      <c r="DF43" s="280">
        <f t="shared" ca="1" si="52"/>
        <v>0</v>
      </c>
      <c r="DG43" s="280">
        <f t="shared" ca="1" si="53"/>
        <v>0</v>
      </c>
      <c r="DH43" s="210">
        <f t="shared" ca="1" si="82"/>
        <v>276544</v>
      </c>
      <c r="DI43" s="210">
        <f t="shared" ca="1" si="77"/>
        <v>2605821</v>
      </c>
      <c r="DJ43" s="210">
        <f t="shared" ca="1" si="78"/>
        <v>13543138</v>
      </c>
      <c r="DK43" s="461">
        <f t="shared" ca="1" si="79"/>
        <v>16425503</v>
      </c>
      <c r="DL43" s="463">
        <f t="shared" ca="1" si="80"/>
        <v>16148959</v>
      </c>
      <c r="DM43" s="465">
        <f t="shared" ca="1" si="81"/>
        <v>-276544</v>
      </c>
      <c r="DN43" s="216">
        <f t="shared" ca="1" si="60"/>
        <v>-1.6836257617194431E-2</v>
      </c>
      <c r="DP43" s="463"/>
      <c r="DQ43" s="37"/>
    </row>
    <row r="44" spans="1:121" ht="15.75">
      <c r="A44" s="148" t="s">
        <v>203</v>
      </c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58"/>
      <c r="N44" s="101"/>
      <c r="P44" s="149" t="str">
        <f>A44&amp;"   (BILLED Base Rev, LAGGED)"</f>
        <v>REA Base Revenue   (BILLED Base Rev, LAGGED)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43" t="s">
        <v>1</v>
      </c>
      <c r="AD44" s="13"/>
      <c r="AF44" s="79"/>
      <c r="AG44" s="79"/>
      <c r="AH44" s="79"/>
      <c r="AI44" s="79" t="str">
        <f t="shared" si="70"/>
        <v>S</v>
      </c>
      <c r="AJ44" s="1">
        <f t="shared" si="116"/>
        <v>2015</v>
      </c>
      <c r="AK44" s="105">
        <v>3</v>
      </c>
      <c r="AL44" s="106">
        <f t="shared" ca="1" si="113"/>
        <v>0</v>
      </c>
      <c r="AM44" s="106">
        <f t="shared" ca="1" si="113"/>
        <v>0</v>
      </c>
      <c r="AN44" s="106">
        <f t="shared" ca="1" si="113"/>
        <v>480</v>
      </c>
      <c r="AO44" s="106">
        <f t="shared" ca="1" si="113"/>
        <v>0</v>
      </c>
      <c r="AP44" s="106">
        <f t="shared" ca="1" si="113"/>
        <v>0</v>
      </c>
      <c r="AQ44" s="106">
        <f t="shared" ca="1" si="113"/>
        <v>0</v>
      </c>
      <c r="AR44" s="106">
        <f t="shared" ca="1" si="113"/>
        <v>5523564</v>
      </c>
      <c r="AS44" s="106">
        <f t="shared" ca="1" si="113"/>
        <v>2551827</v>
      </c>
      <c r="AT44" s="106">
        <f t="shared" ca="1" si="113"/>
        <v>4200735</v>
      </c>
      <c r="AU44" s="106">
        <f t="shared" ca="1" si="113"/>
        <v>1221232</v>
      </c>
      <c r="AV44" s="106">
        <f t="shared" ca="1" si="114"/>
        <v>0</v>
      </c>
      <c r="AW44" s="106">
        <f t="shared" ca="1" si="114"/>
        <v>57941</v>
      </c>
      <c r="AX44" s="106">
        <f t="shared" ca="1" si="114"/>
        <v>0</v>
      </c>
      <c r="AY44" s="611">
        <f t="shared" ca="1" si="114"/>
        <v>0</v>
      </c>
      <c r="AZ44" s="106">
        <f t="shared" ca="1" si="114"/>
        <v>29398</v>
      </c>
      <c r="BA44" s="106">
        <f t="shared" ca="1" si="114"/>
        <v>180150</v>
      </c>
      <c r="BB44" s="106">
        <f t="shared" ca="1" si="114"/>
        <v>46389</v>
      </c>
      <c r="BC44" s="106">
        <f t="shared" ca="1" si="114"/>
        <v>738000</v>
      </c>
      <c r="BD44" s="106">
        <f t="shared" ca="1" si="114"/>
        <v>51651</v>
      </c>
      <c r="BE44" s="106">
        <f t="shared" ca="1" si="114"/>
        <v>0</v>
      </c>
      <c r="BF44" s="106">
        <f t="shared" ca="1" si="115"/>
        <v>407188</v>
      </c>
      <c r="BG44" s="106">
        <f t="shared" ca="1" si="115"/>
        <v>0</v>
      </c>
      <c r="BH44" s="106">
        <f t="shared" ca="1" si="115"/>
        <v>546645</v>
      </c>
      <c r="BI44" s="106">
        <f t="shared" ca="1" si="115"/>
        <v>362529</v>
      </c>
      <c r="BJ44" s="106">
        <f t="shared" ca="1" si="115"/>
        <v>94765</v>
      </c>
      <c r="BK44" s="106">
        <f t="shared" ca="1" si="115"/>
        <v>157574</v>
      </c>
      <c r="BL44" s="190">
        <f t="shared" ca="1" si="115"/>
        <v>0</v>
      </c>
      <c r="BM44" s="190">
        <f t="shared" ca="1" si="115"/>
        <v>0</v>
      </c>
      <c r="BN44" s="190">
        <f t="shared" ca="1" si="115"/>
        <v>0</v>
      </c>
      <c r="BO44" s="190">
        <f t="shared" ca="1" si="115"/>
        <v>0</v>
      </c>
      <c r="BP44" s="190">
        <f t="shared" ca="1" si="115"/>
        <v>0</v>
      </c>
      <c r="BQ44" s="190">
        <f t="shared" ca="1" si="72"/>
        <v>285012</v>
      </c>
      <c r="BR44" s="190">
        <f t="shared" ca="1" si="73"/>
        <v>2329277</v>
      </c>
      <c r="BS44" s="190">
        <f t="shared" ca="1" si="74"/>
        <v>13555779</v>
      </c>
      <c r="BT44" s="190">
        <f t="shared" ca="1" si="83"/>
        <v>16170068</v>
      </c>
      <c r="BU44" s="190">
        <f t="shared" ca="1" si="11"/>
        <v>17101243</v>
      </c>
      <c r="BV44" s="163" t="str">
        <f t="shared" si="75"/>
        <v>D</v>
      </c>
      <c r="BW44" s="65">
        <f t="shared" ca="1" si="21"/>
        <v>16170068</v>
      </c>
      <c r="BX44" s="65">
        <f t="shared" ca="1" si="22"/>
        <v>0</v>
      </c>
      <c r="BZ44" s="130"/>
      <c r="CA44" s="79" t="str">
        <f t="shared" si="76"/>
        <v>D</v>
      </c>
      <c r="CB44" s="215">
        <f t="shared" si="86"/>
        <v>2015</v>
      </c>
      <c r="CC44" s="141">
        <f t="shared" si="86"/>
        <v>3</v>
      </c>
      <c r="CD44" s="280">
        <f t="shared" ca="1" si="24"/>
        <v>0</v>
      </c>
      <c r="CE44" s="280">
        <f t="shared" ca="1" si="25"/>
        <v>0</v>
      </c>
      <c r="CF44" s="280">
        <f t="shared" ca="1" si="26"/>
        <v>480</v>
      </c>
      <c r="CG44" s="280">
        <f t="shared" ca="1" si="27"/>
        <v>0</v>
      </c>
      <c r="CH44" s="280">
        <f t="shared" ca="1" si="28"/>
        <v>0</v>
      </c>
      <c r="CI44" s="280">
        <f t="shared" ca="1" si="29"/>
        <v>0</v>
      </c>
      <c r="CJ44" s="280">
        <f t="shared" ca="1" si="30"/>
        <v>5545656</v>
      </c>
      <c r="CK44" s="280">
        <f t="shared" ca="1" si="31"/>
        <v>2553537</v>
      </c>
      <c r="CL44" s="280">
        <f t="shared" ca="1" si="32"/>
        <v>4177353</v>
      </c>
      <c r="CM44" s="280">
        <f t="shared" ca="1" si="33"/>
        <v>1244695</v>
      </c>
      <c r="CN44" s="280">
        <f t="shared" ca="1" si="34"/>
        <v>0</v>
      </c>
      <c r="CO44" s="280">
        <f t="shared" ca="1" si="35"/>
        <v>45752</v>
      </c>
      <c r="CP44" s="280">
        <f t="shared" ca="1" si="36"/>
        <v>0</v>
      </c>
      <c r="CQ44" s="613">
        <f t="shared" ca="1" si="37"/>
        <v>0</v>
      </c>
      <c r="CR44" s="280">
        <f t="shared" ca="1" si="38"/>
        <v>26362</v>
      </c>
      <c r="CS44" s="280">
        <f t="shared" ca="1" si="39"/>
        <v>176970</v>
      </c>
      <c r="CT44" s="280">
        <f t="shared" ca="1" si="40"/>
        <v>45640</v>
      </c>
      <c r="CU44" s="280">
        <f t="shared" ca="1" si="41"/>
        <v>1602000</v>
      </c>
      <c r="CV44" s="280">
        <f t="shared" ca="1" si="42"/>
        <v>43344</v>
      </c>
      <c r="CW44" s="365">
        <f t="shared" ca="1" si="43"/>
        <v>0</v>
      </c>
      <c r="CX44" s="280">
        <f t="shared" ca="1" si="44"/>
        <v>413278</v>
      </c>
      <c r="CY44" s="280">
        <f t="shared" ca="1" si="45"/>
        <v>0</v>
      </c>
      <c r="CZ44" s="280">
        <f t="shared" ca="1" si="46"/>
        <v>639098</v>
      </c>
      <c r="DA44" s="280">
        <f t="shared" ca="1" si="47"/>
        <v>369006</v>
      </c>
      <c r="DB44" s="280">
        <f t="shared" ca="1" si="48"/>
        <v>95480</v>
      </c>
      <c r="DC44" s="280">
        <f t="shared" ca="1" si="49"/>
        <v>122592</v>
      </c>
      <c r="DD44" s="280">
        <f t="shared" ca="1" si="50"/>
        <v>0</v>
      </c>
      <c r="DE44" s="280">
        <f t="shared" ca="1" si="51"/>
        <v>0</v>
      </c>
      <c r="DF44" s="280">
        <f t="shared" ca="1" si="52"/>
        <v>0</v>
      </c>
      <c r="DG44" s="280">
        <f t="shared" ca="1" si="53"/>
        <v>0</v>
      </c>
      <c r="DH44" s="210">
        <f t="shared" ca="1" si="82"/>
        <v>237938</v>
      </c>
      <c r="DI44" s="210">
        <f t="shared" ca="1" si="77"/>
        <v>3533770</v>
      </c>
      <c r="DJ44" s="210">
        <f t="shared" ca="1" si="78"/>
        <v>13567473</v>
      </c>
      <c r="DK44" s="461">
        <f t="shared" ca="1" si="79"/>
        <v>17339181</v>
      </c>
      <c r="DL44" s="463">
        <f t="shared" ca="1" si="80"/>
        <v>17101243</v>
      </c>
      <c r="DM44" s="465">
        <f t="shared" ca="1" si="81"/>
        <v>-237938</v>
      </c>
      <c r="DN44" s="216">
        <f t="shared" ca="1" si="60"/>
        <v>-1.3722562790018744E-2</v>
      </c>
      <c r="DP44" s="463"/>
      <c r="DQ44" s="37"/>
    </row>
    <row r="45" spans="1:121" ht="13.5">
      <c r="A45" s="4" t="s">
        <v>2</v>
      </c>
      <c r="B45" s="117" t="s">
        <v>3</v>
      </c>
      <c r="C45" s="117" t="s">
        <v>4</v>
      </c>
      <c r="D45" s="117" t="s">
        <v>5</v>
      </c>
      <c r="E45" s="117" t="s">
        <v>6</v>
      </c>
      <c r="F45" s="117" t="s">
        <v>7</v>
      </c>
      <c r="G45" s="117" t="s">
        <v>8</v>
      </c>
      <c r="H45" s="117" t="s">
        <v>9</v>
      </c>
      <c r="I45" s="117" t="s">
        <v>10</v>
      </c>
      <c r="J45" s="117" t="s">
        <v>11</v>
      </c>
      <c r="K45" s="117" t="s">
        <v>12</v>
      </c>
      <c r="L45" s="117" t="s">
        <v>13</v>
      </c>
      <c r="M45" s="117" t="s">
        <v>14</v>
      </c>
      <c r="N45" s="112" t="s">
        <v>15</v>
      </c>
      <c r="O45" s="522"/>
      <c r="P45" s="595" t="s">
        <v>2</v>
      </c>
      <c r="Q45" s="117" t="s">
        <v>3</v>
      </c>
      <c r="R45" s="117" t="s">
        <v>4</v>
      </c>
      <c r="S45" s="117" t="s">
        <v>5</v>
      </c>
      <c r="T45" s="117" t="s">
        <v>6</v>
      </c>
      <c r="U45" s="117" t="s">
        <v>7</v>
      </c>
      <c r="V45" s="117" t="s">
        <v>8</v>
      </c>
      <c r="W45" s="117" t="s">
        <v>9</v>
      </c>
      <c r="X45" s="117" t="s">
        <v>10</v>
      </c>
      <c r="Y45" s="117" t="s">
        <v>11</v>
      </c>
      <c r="Z45" s="117" t="s">
        <v>12</v>
      </c>
      <c r="AA45" s="117" t="s">
        <v>13</v>
      </c>
      <c r="AB45" s="117" t="s">
        <v>14</v>
      </c>
      <c r="AC45" s="83" t="s">
        <v>15</v>
      </c>
      <c r="AD45" s="13"/>
      <c r="AE45" s="115"/>
      <c r="AF45" s="86"/>
      <c r="AG45" s="86"/>
      <c r="AH45" s="86"/>
      <c r="AI45" s="79" t="str">
        <f t="shared" si="70"/>
        <v>T</v>
      </c>
      <c r="AJ45" s="1">
        <f t="shared" si="116"/>
        <v>2015</v>
      </c>
      <c r="AK45" s="105">
        <v>4</v>
      </c>
      <c r="AL45" s="106">
        <f t="shared" ca="1" si="113"/>
        <v>0</v>
      </c>
      <c r="AM45" s="106">
        <f t="shared" ca="1" si="113"/>
        <v>0</v>
      </c>
      <c r="AN45" s="106">
        <f t="shared" ca="1" si="113"/>
        <v>480</v>
      </c>
      <c r="AO45" s="106">
        <f t="shared" ca="1" si="113"/>
        <v>0</v>
      </c>
      <c r="AP45" s="106">
        <f t="shared" ca="1" si="113"/>
        <v>0</v>
      </c>
      <c r="AQ45" s="106">
        <f t="shared" ca="1" si="113"/>
        <v>0</v>
      </c>
      <c r="AR45" s="106">
        <f t="shared" ca="1" si="113"/>
        <v>5545656</v>
      </c>
      <c r="AS45" s="106">
        <f t="shared" ca="1" si="113"/>
        <v>2553537</v>
      </c>
      <c r="AT45" s="106">
        <f t="shared" ca="1" si="113"/>
        <v>4177353</v>
      </c>
      <c r="AU45" s="106">
        <f t="shared" ca="1" si="113"/>
        <v>1244695</v>
      </c>
      <c r="AV45" s="106">
        <f t="shared" ca="1" si="114"/>
        <v>0</v>
      </c>
      <c r="AW45" s="106">
        <f t="shared" ca="1" si="114"/>
        <v>45300</v>
      </c>
      <c r="AX45" s="106">
        <f t="shared" ca="1" si="114"/>
        <v>0</v>
      </c>
      <c r="AY45" s="611">
        <f t="shared" ca="1" si="114"/>
        <v>0</v>
      </c>
      <c r="AZ45" s="106">
        <f t="shared" ca="1" si="114"/>
        <v>29711</v>
      </c>
      <c r="BA45" s="106">
        <f t="shared" ca="1" si="114"/>
        <v>176970</v>
      </c>
      <c r="BB45" s="106">
        <f t="shared" ca="1" si="114"/>
        <v>45640</v>
      </c>
      <c r="BC45" s="106">
        <f t="shared" ca="1" si="114"/>
        <v>1602000</v>
      </c>
      <c r="BD45" s="106">
        <f t="shared" ca="1" si="114"/>
        <v>42870</v>
      </c>
      <c r="BE45" s="106">
        <f t="shared" ca="1" si="114"/>
        <v>0</v>
      </c>
      <c r="BF45" s="106">
        <f t="shared" ca="1" si="115"/>
        <v>413278</v>
      </c>
      <c r="BG45" s="106">
        <f t="shared" ca="1" si="115"/>
        <v>0</v>
      </c>
      <c r="BH45" s="106">
        <f t="shared" ca="1" si="115"/>
        <v>639098</v>
      </c>
      <c r="BI45" s="106">
        <f t="shared" ca="1" si="115"/>
        <v>369006</v>
      </c>
      <c r="BJ45" s="106">
        <f t="shared" ca="1" si="115"/>
        <v>95480</v>
      </c>
      <c r="BK45" s="106">
        <f t="shared" ca="1" si="115"/>
        <v>122592</v>
      </c>
      <c r="BL45" s="190">
        <f t="shared" ca="1" si="115"/>
        <v>0</v>
      </c>
      <c r="BM45" s="190">
        <f t="shared" ca="1" si="115"/>
        <v>0</v>
      </c>
      <c r="BN45" s="190">
        <f t="shared" ca="1" si="115"/>
        <v>0</v>
      </c>
      <c r="BO45" s="190">
        <f t="shared" ca="1" si="115"/>
        <v>0</v>
      </c>
      <c r="BP45" s="190">
        <f t="shared" ca="1" si="115"/>
        <v>0</v>
      </c>
      <c r="BQ45" s="190">
        <f t="shared" ca="1" si="72"/>
        <v>240813</v>
      </c>
      <c r="BR45" s="190">
        <f t="shared" ca="1" si="73"/>
        <v>3295832</v>
      </c>
      <c r="BS45" s="190">
        <f t="shared" ca="1" si="74"/>
        <v>13567021</v>
      </c>
      <c r="BT45" s="190">
        <f t="shared" ca="1" si="83"/>
        <v>17103666</v>
      </c>
      <c r="BU45" s="190">
        <f t="shared" ca="1" si="11"/>
        <v>12524957</v>
      </c>
      <c r="BV45" s="163" t="str">
        <f t="shared" si="75"/>
        <v>E</v>
      </c>
      <c r="BW45" s="65">
        <f t="shared" ca="1" si="21"/>
        <v>17103666</v>
      </c>
      <c r="BX45" s="65">
        <f t="shared" ca="1" si="22"/>
        <v>0</v>
      </c>
      <c r="BZ45" s="130"/>
      <c r="CA45" s="79" t="str">
        <f t="shared" si="76"/>
        <v>E</v>
      </c>
      <c r="CB45" s="215">
        <f t="shared" si="86"/>
        <v>2015</v>
      </c>
      <c r="CC45" s="141">
        <f t="shared" si="86"/>
        <v>4</v>
      </c>
      <c r="CD45" s="280">
        <f t="shared" ca="1" si="24"/>
        <v>0</v>
      </c>
      <c r="CE45" s="280">
        <f t="shared" ca="1" si="25"/>
        <v>0</v>
      </c>
      <c r="CF45" s="280">
        <f t="shared" ca="1" si="26"/>
        <v>480</v>
      </c>
      <c r="CG45" s="280">
        <f t="shared" ca="1" si="27"/>
        <v>0</v>
      </c>
      <c r="CH45" s="280">
        <f t="shared" ca="1" si="28"/>
        <v>0</v>
      </c>
      <c r="CI45" s="280">
        <f t="shared" ca="1" si="29"/>
        <v>0</v>
      </c>
      <c r="CJ45" s="280">
        <f t="shared" ca="1" si="30"/>
        <v>5594680</v>
      </c>
      <c r="CK45" s="280">
        <f t="shared" ca="1" si="31"/>
        <v>2557335</v>
      </c>
      <c r="CL45" s="280">
        <f t="shared" ca="1" si="32"/>
        <v>0</v>
      </c>
      <c r="CM45" s="280">
        <f t="shared" ca="1" si="33"/>
        <v>1251812</v>
      </c>
      <c r="CN45" s="280">
        <f t="shared" ca="1" si="34"/>
        <v>0</v>
      </c>
      <c r="CO45" s="280">
        <f t="shared" ca="1" si="35"/>
        <v>61937</v>
      </c>
      <c r="CP45" s="280">
        <f t="shared" ca="1" si="36"/>
        <v>0</v>
      </c>
      <c r="CQ45" s="613">
        <f t="shared" ca="1" si="37"/>
        <v>0</v>
      </c>
      <c r="CR45" s="280">
        <f t="shared" ca="1" si="38"/>
        <v>26794</v>
      </c>
      <c r="CS45" s="280">
        <f t="shared" ca="1" si="39"/>
        <v>181234</v>
      </c>
      <c r="CT45" s="280">
        <f t="shared" ca="1" si="40"/>
        <v>41266</v>
      </c>
      <c r="CU45" s="280">
        <f t="shared" ca="1" si="41"/>
        <v>1080000</v>
      </c>
      <c r="CV45" s="280">
        <f t="shared" ca="1" si="42"/>
        <v>40672</v>
      </c>
      <c r="CW45" s="365">
        <f t="shared" ca="1" si="43"/>
        <v>0</v>
      </c>
      <c r="CX45" s="280">
        <f t="shared" ca="1" si="44"/>
        <v>412900</v>
      </c>
      <c r="CY45" s="280">
        <f t="shared" ca="1" si="45"/>
        <v>0</v>
      </c>
      <c r="CZ45" s="280">
        <f t="shared" ca="1" si="46"/>
        <v>659400</v>
      </c>
      <c r="DA45" s="280">
        <f t="shared" ca="1" si="47"/>
        <v>372899</v>
      </c>
      <c r="DB45" s="280">
        <f t="shared" ca="1" si="48"/>
        <v>95520</v>
      </c>
      <c r="DC45" s="280">
        <f t="shared" ca="1" si="49"/>
        <v>148028</v>
      </c>
      <c r="DD45" s="280">
        <f t="shared" ca="1" si="50"/>
        <v>0</v>
      </c>
      <c r="DE45" s="280">
        <f t="shared" ca="1" si="51"/>
        <v>0</v>
      </c>
      <c r="DF45" s="280">
        <f t="shared" ca="1" si="52"/>
        <v>0</v>
      </c>
      <c r="DG45" s="280">
        <f t="shared" ca="1" si="53"/>
        <v>0</v>
      </c>
      <c r="DH45" s="210">
        <f t="shared" ca="1" si="82"/>
        <v>256760</v>
      </c>
      <c r="DI45" s="210">
        <f t="shared" ca="1" si="77"/>
        <v>3058713</v>
      </c>
      <c r="DJ45" s="210">
        <f t="shared" ca="1" si="78"/>
        <v>9466244</v>
      </c>
      <c r="DK45" s="461">
        <f t="shared" ca="1" si="79"/>
        <v>12781717</v>
      </c>
      <c r="DL45" s="463">
        <f t="shared" ca="1" si="80"/>
        <v>12524957</v>
      </c>
      <c r="DM45" s="465">
        <f t="shared" ca="1" si="81"/>
        <v>-256760</v>
      </c>
      <c r="DN45" s="216">
        <f t="shared" ca="1" si="60"/>
        <v>-2.008806798022519E-2</v>
      </c>
      <c r="DP45" s="463"/>
      <c r="DQ45" s="37"/>
    </row>
    <row r="46" spans="1:121">
      <c r="A46" s="1">
        <f>A6</f>
        <v>2010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41">
        <f t="shared" ref="N46:N66" si="117">SUM(B46:M46)</f>
        <v>0</v>
      </c>
      <c r="O46" s="8"/>
      <c r="P46" s="72">
        <f>A46</f>
        <v>2010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41">
        <f t="shared" ref="AC46:AC57" si="118">SUM(Q46:AB46)</f>
        <v>0</v>
      </c>
      <c r="AD46" s="13"/>
      <c r="AI46" s="79" t="str">
        <f t="shared" si="70"/>
        <v>U</v>
      </c>
      <c r="AJ46" s="1">
        <f t="shared" si="116"/>
        <v>2015</v>
      </c>
      <c r="AK46" s="105">
        <v>5</v>
      </c>
      <c r="AL46" s="106">
        <f t="shared" ref="AL46:AU55" ca="1" si="119">ROUND(INDIRECT(CONCATENATE($AI46,AL$2+($AJ46-2010))),0)</f>
        <v>0</v>
      </c>
      <c r="AM46" s="106">
        <f t="shared" ca="1" si="119"/>
        <v>0</v>
      </c>
      <c r="AN46" s="106">
        <f t="shared" ca="1" si="119"/>
        <v>480</v>
      </c>
      <c r="AO46" s="106">
        <f t="shared" ca="1" si="119"/>
        <v>0</v>
      </c>
      <c r="AP46" s="106">
        <f t="shared" ca="1" si="119"/>
        <v>0</v>
      </c>
      <c r="AQ46" s="106">
        <f t="shared" ca="1" si="119"/>
        <v>0</v>
      </c>
      <c r="AR46" s="106">
        <f t="shared" ca="1" si="119"/>
        <v>5594680</v>
      </c>
      <c r="AS46" s="106">
        <f t="shared" ca="1" si="119"/>
        <v>2557335</v>
      </c>
      <c r="AT46" s="106">
        <f t="shared" ca="1" si="119"/>
        <v>0</v>
      </c>
      <c r="AU46" s="106">
        <f t="shared" ca="1" si="119"/>
        <v>1251812</v>
      </c>
      <c r="AV46" s="106">
        <f t="shared" ref="AV46:BE55" ca="1" si="120">ROUND(INDIRECT(CONCATENATE($AI46,AV$2+($AJ46-2010))),0)</f>
        <v>0</v>
      </c>
      <c r="AW46" s="106">
        <f t="shared" ca="1" si="120"/>
        <v>45752</v>
      </c>
      <c r="AX46" s="106">
        <f t="shared" ca="1" si="120"/>
        <v>0</v>
      </c>
      <c r="AY46" s="611">
        <f t="shared" ca="1" si="120"/>
        <v>0</v>
      </c>
      <c r="AZ46" s="106">
        <f t="shared" ca="1" si="120"/>
        <v>26362</v>
      </c>
      <c r="BA46" s="106">
        <f t="shared" ca="1" si="120"/>
        <v>181234</v>
      </c>
      <c r="BB46" s="106">
        <f t="shared" ca="1" si="120"/>
        <v>41266</v>
      </c>
      <c r="BC46" s="106">
        <f t="shared" ca="1" si="120"/>
        <v>1080000</v>
      </c>
      <c r="BD46" s="106">
        <f t="shared" ca="1" si="120"/>
        <v>43344</v>
      </c>
      <c r="BE46" s="106">
        <f t="shared" ca="1" si="120"/>
        <v>0</v>
      </c>
      <c r="BF46" s="106">
        <f t="shared" ref="BF46:BP55" ca="1" si="121">ROUND(INDIRECT(CONCATENATE($AI46,BF$2+($AJ46-2010))),0)</f>
        <v>412900</v>
      </c>
      <c r="BG46" s="106">
        <f t="shared" ca="1" si="121"/>
        <v>0</v>
      </c>
      <c r="BH46" s="106">
        <f t="shared" ca="1" si="121"/>
        <v>659400</v>
      </c>
      <c r="BI46" s="106">
        <f t="shared" ca="1" si="121"/>
        <v>372899</v>
      </c>
      <c r="BJ46" s="106">
        <f t="shared" ca="1" si="121"/>
        <v>95520</v>
      </c>
      <c r="BK46" s="106">
        <f t="shared" ca="1" si="121"/>
        <v>148028</v>
      </c>
      <c r="BL46" s="190">
        <f t="shared" ca="1" si="121"/>
        <v>0</v>
      </c>
      <c r="BM46" s="190">
        <f t="shared" ca="1" si="121"/>
        <v>0</v>
      </c>
      <c r="BN46" s="190">
        <f t="shared" ca="1" si="121"/>
        <v>0</v>
      </c>
      <c r="BO46" s="190">
        <f t="shared" ca="1" si="121"/>
        <v>0</v>
      </c>
      <c r="BP46" s="190">
        <f t="shared" ca="1" si="121"/>
        <v>0</v>
      </c>
      <c r="BQ46" s="190">
        <f t="shared" ca="1" si="72"/>
        <v>259000</v>
      </c>
      <c r="BR46" s="190">
        <f t="shared" ca="1" si="73"/>
        <v>2801953</v>
      </c>
      <c r="BS46" s="190">
        <f t="shared" ca="1" si="74"/>
        <v>9450059</v>
      </c>
      <c r="BT46" s="190">
        <f t="shared" ca="1" si="83"/>
        <v>12511012</v>
      </c>
      <c r="BU46" s="190">
        <f t="shared" ca="1" si="11"/>
        <v>13155315</v>
      </c>
      <c r="BV46" s="163" t="str">
        <f t="shared" si="75"/>
        <v>F</v>
      </c>
      <c r="BW46" s="65">
        <f t="shared" ca="1" si="21"/>
        <v>12511012</v>
      </c>
      <c r="BX46" s="65">
        <f t="shared" ca="1" si="22"/>
        <v>0</v>
      </c>
      <c r="BZ46" s="130"/>
      <c r="CA46" s="79" t="str">
        <f t="shared" si="76"/>
        <v>F</v>
      </c>
      <c r="CB46" s="215">
        <f t="shared" si="86"/>
        <v>2015</v>
      </c>
      <c r="CC46" s="141">
        <f t="shared" si="86"/>
        <v>5</v>
      </c>
      <c r="CD46" s="280">
        <f t="shared" ca="1" si="24"/>
        <v>0</v>
      </c>
      <c r="CE46" s="280">
        <f t="shared" ca="1" si="25"/>
        <v>0</v>
      </c>
      <c r="CF46" s="280">
        <f t="shared" ca="1" si="26"/>
        <v>480</v>
      </c>
      <c r="CG46" s="280">
        <f t="shared" ca="1" si="27"/>
        <v>0</v>
      </c>
      <c r="CH46" s="280">
        <f t="shared" ca="1" si="28"/>
        <v>0</v>
      </c>
      <c r="CI46" s="280">
        <f t="shared" ca="1" si="29"/>
        <v>0</v>
      </c>
      <c r="CJ46" s="280">
        <f t="shared" ca="1" si="30"/>
        <v>5630448</v>
      </c>
      <c r="CK46" s="280">
        <f t="shared" ca="1" si="31"/>
        <v>2560107</v>
      </c>
      <c r="CL46" s="280">
        <f t="shared" ca="1" si="32"/>
        <v>0</v>
      </c>
      <c r="CM46" s="280">
        <f t="shared" ca="1" si="33"/>
        <v>1253639</v>
      </c>
      <c r="CN46" s="280">
        <f t="shared" ca="1" si="34"/>
        <v>0</v>
      </c>
      <c r="CO46" s="280">
        <f t="shared" ca="1" si="35"/>
        <v>57532</v>
      </c>
      <c r="CP46" s="280">
        <f t="shared" ca="1" si="36"/>
        <v>0</v>
      </c>
      <c r="CQ46" s="613">
        <f t="shared" ca="1" si="37"/>
        <v>0</v>
      </c>
      <c r="CR46" s="280">
        <f t="shared" ca="1" si="38"/>
        <v>30030</v>
      </c>
      <c r="CS46" s="280">
        <f t="shared" ca="1" si="39"/>
        <v>184058</v>
      </c>
      <c r="CT46" s="280">
        <f t="shared" ca="1" si="40"/>
        <v>54093</v>
      </c>
      <c r="CU46" s="280">
        <f t="shared" ca="1" si="41"/>
        <v>1602000</v>
      </c>
      <c r="CV46" s="280">
        <f t="shared" ca="1" si="42"/>
        <v>53260</v>
      </c>
      <c r="CW46" s="365">
        <f t="shared" ca="1" si="43"/>
        <v>0</v>
      </c>
      <c r="CX46" s="280">
        <f t="shared" ca="1" si="44"/>
        <v>415882</v>
      </c>
      <c r="CY46" s="280">
        <f t="shared" ca="1" si="45"/>
        <v>0</v>
      </c>
      <c r="CZ46" s="280">
        <f t="shared" ca="1" si="46"/>
        <v>682620</v>
      </c>
      <c r="DA46" s="280">
        <f t="shared" ca="1" si="47"/>
        <v>374731</v>
      </c>
      <c r="DB46" s="280">
        <f t="shared" ca="1" si="48"/>
        <v>95680</v>
      </c>
      <c r="DC46" s="280">
        <f t="shared" ca="1" si="49"/>
        <v>160755</v>
      </c>
      <c r="DD46" s="280">
        <f t="shared" ca="1" si="50"/>
        <v>0</v>
      </c>
      <c r="DE46" s="280">
        <f t="shared" ca="1" si="51"/>
        <v>0</v>
      </c>
      <c r="DF46" s="280">
        <f t="shared" ca="1" si="52"/>
        <v>0</v>
      </c>
      <c r="DG46" s="280">
        <f t="shared" ca="1" si="53"/>
        <v>0</v>
      </c>
      <c r="DH46" s="210">
        <f t="shared" ca="1" si="82"/>
        <v>298138</v>
      </c>
      <c r="DI46" s="210">
        <f t="shared" ca="1" si="77"/>
        <v>3653109</v>
      </c>
      <c r="DJ46" s="210">
        <f t="shared" ca="1" si="78"/>
        <v>9502206</v>
      </c>
      <c r="DK46" s="461">
        <f t="shared" ca="1" si="79"/>
        <v>13453453</v>
      </c>
      <c r="DL46" s="463">
        <f t="shared" ca="1" si="80"/>
        <v>13155315</v>
      </c>
      <c r="DM46" s="465">
        <f t="shared" ca="1" si="81"/>
        <v>-298138</v>
      </c>
      <c r="DN46" s="216">
        <f t="shared" ca="1" si="60"/>
        <v>-2.2160704764791612E-2</v>
      </c>
      <c r="DP46" s="463"/>
      <c r="DQ46" s="37"/>
    </row>
    <row r="47" spans="1:121">
      <c r="A47" s="1">
        <f t="shared" ref="A47:A81" si="122">A7</f>
        <v>2011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41">
        <f t="shared" si="117"/>
        <v>0</v>
      </c>
      <c r="O47" s="8"/>
      <c r="P47" s="72">
        <f t="shared" ref="P47:P81" si="123">A47</f>
        <v>2011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41">
        <f t="shared" si="118"/>
        <v>0</v>
      </c>
      <c r="AD47" s="13"/>
      <c r="AI47" s="79" t="str">
        <f t="shared" si="70"/>
        <v>V</v>
      </c>
      <c r="AJ47" s="1">
        <f t="shared" si="116"/>
        <v>2015</v>
      </c>
      <c r="AK47" s="105">
        <v>6</v>
      </c>
      <c r="AL47" s="106">
        <f t="shared" ca="1" si="119"/>
        <v>0</v>
      </c>
      <c r="AM47" s="106">
        <f t="shared" ca="1" si="119"/>
        <v>0</v>
      </c>
      <c r="AN47" s="106">
        <f t="shared" ca="1" si="119"/>
        <v>480</v>
      </c>
      <c r="AO47" s="106">
        <f t="shared" ca="1" si="119"/>
        <v>0</v>
      </c>
      <c r="AP47" s="106">
        <f t="shared" ca="1" si="119"/>
        <v>0</v>
      </c>
      <c r="AQ47" s="106">
        <f t="shared" ca="1" si="119"/>
        <v>0</v>
      </c>
      <c r="AR47" s="106">
        <f t="shared" ca="1" si="119"/>
        <v>5630448</v>
      </c>
      <c r="AS47" s="106">
        <f t="shared" ca="1" si="119"/>
        <v>2560107</v>
      </c>
      <c r="AT47" s="106">
        <f t="shared" ca="1" si="119"/>
        <v>0</v>
      </c>
      <c r="AU47" s="106">
        <f t="shared" ca="1" si="119"/>
        <v>1253639</v>
      </c>
      <c r="AV47" s="106">
        <f t="shared" ca="1" si="120"/>
        <v>0</v>
      </c>
      <c r="AW47" s="106">
        <f t="shared" ca="1" si="120"/>
        <v>61937</v>
      </c>
      <c r="AX47" s="106">
        <f t="shared" ca="1" si="120"/>
        <v>0</v>
      </c>
      <c r="AY47" s="611">
        <f t="shared" ca="1" si="120"/>
        <v>0</v>
      </c>
      <c r="AZ47" s="106">
        <f t="shared" ca="1" si="120"/>
        <v>26794</v>
      </c>
      <c r="BA47" s="106">
        <f t="shared" ca="1" si="120"/>
        <v>184058</v>
      </c>
      <c r="BB47" s="106">
        <f t="shared" ca="1" si="120"/>
        <v>54093</v>
      </c>
      <c r="BC47" s="106">
        <f t="shared" ca="1" si="120"/>
        <v>1602000</v>
      </c>
      <c r="BD47" s="106">
        <f t="shared" ca="1" si="120"/>
        <v>40672</v>
      </c>
      <c r="BE47" s="106">
        <f t="shared" ca="1" si="120"/>
        <v>0</v>
      </c>
      <c r="BF47" s="106">
        <f t="shared" ca="1" si="121"/>
        <v>415882</v>
      </c>
      <c r="BG47" s="106">
        <f t="shared" ca="1" si="121"/>
        <v>0</v>
      </c>
      <c r="BH47" s="106">
        <f t="shared" ca="1" si="121"/>
        <v>682620</v>
      </c>
      <c r="BI47" s="106">
        <f t="shared" ca="1" si="121"/>
        <v>374731</v>
      </c>
      <c r="BJ47" s="106">
        <f t="shared" ca="1" si="121"/>
        <v>95680</v>
      </c>
      <c r="BK47" s="106">
        <f t="shared" ca="1" si="121"/>
        <v>160755</v>
      </c>
      <c r="BL47" s="190">
        <f t="shared" ca="1" si="121"/>
        <v>0</v>
      </c>
      <c r="BM47" s="190">
        <f t="shared" ca="1" si="121"/>
        <v>0</v>
      </c>
      <c r="BN47" s="190">
        <f t="shared" ca="1" si="121"/>
        <v>0</v>
      </c>
      <c r="BO47" s="190">
        <f t="shared" ca="1" si="121"/>
        <v>0</v>
      </c>
      <c r="BP47" s="190">
        <f t="shared" ca="1" si="121"/>
        <v>0</v>
      </c>
      <c r="BQ47" s="190">
        <f t="shared" ca="1" si="72"/>
        <v>282314</v>
      </c>
      <c r="BR47" s="190">
        <f t="shared" ca="1" si="73"/>
        <v>3354971</v>
      </c>
      <c r="BS47" s="190">
        <f t="shared" ca="1" si="74"/>
        <v>9506611</v>
      </c>
      <c r="BT47" s="190">
        <f t="shared" ca="1" si="83"/>
        <v>13143896</v>
      </c>
      <c r="BU47" s="190">
        <f t="shared" ca="1" si="11"/>
        <v>13334044</v>
      </c>
      <c r="BV47" s="163" t="str">
        <f t="shared" si="75"/>
        <v>G</v>
      </c>
      <c r="BW47" s="65">
        <f t="shared" ca="1" si="21"/>
        <v>13143896</v>
      </c>
      <c r="BX47" s="65">
        <f t="shared" ca="1" si="22"/>
        <v>0</v>
      </c>
      <c r="BZ47" s="130"/>
      <c r="CA47" s="79" t="str">
        <f t="shared" si="76"/>
        <v>G</v>
      </c>
      <c r="CB47" s="215">
        <f t="shared" si="86"/>
        <v>2015</v>
      </c>
      <c r="CC47" s="141">
        <f t="shared" si="86"/>
        <v>6</v>
      </c>
      <c r="CD47" s="280">
        <f t="shared" ca="1" si="24"/>
        <v>0</v>
      </c>
      <c r="CE47" s="280">
        <f t="shared" ca="1" si="25"/>
        <v>0</v>
      </c>
      <c r="CF47" s="280">
        <f t="shared" ca="1" si="26"/>
        <v>480</v>
      </c>
      <c r="CG47" s="280">
        <f t="shared" ca="1" si="27"/>
        <v>0</v>
      </c>
      <c r="CH47" s="280">
        <f t="shared" ca="1" si="28"/>
        <v>0</v>
      </c>
      <c r="CI47" s="280">
        <f t="shared" ca="1" si="29"/>
        <v>0</v>
      </c>
      <c r="CJ47" s="280">
        <f t="shared" ca="1" si="30"/>
        <v>5784040</v>
      </c>
      <c r="CK47" s="280">
        <f t="shared" ca="1" si="31"/>
        <v>2572005</v>
      </c>
      <c r="CL47" s="280">
        <f t="shared" ca="1" si="32"/>
        <v>0</v>
      </c>
      <c r="CM47" s="280">
        <f t="shared" ca="1" si="33"/>
        <v>1251812</v>
      </c>
      <c r="CN47" s="280">
        <f t="shared" ca="1" si="34"/>
        <v>0</v>
      </c>
      <c r="CO47" s="280">
        <f t="shared" ca="1" si="35"/>
        <v>54023</v>
      </c>
      <c r="CP47" s="280">
        <f t="shared" ca="1" si="36"/>
        <v>0</v>
      </c>
      <c r="CQ47" s="613">
        <f t="shared" ca="1" si="37"/>
        <v>0</v>
      </c>
      <c r="CR47" s="280">
        <f t="shared" ca="1" si="38"/>
        <v>35842</v>
      </c>
      <c r="CS47" s="280">
        <f t="shared" ca="1" si="39"/>
        <v>188714</v>
      </c>
      <c r="CT47" s="280">
        <f t="shared" ca="1" si="40"/>
        <v>58939</v>
      </c>
      <c r="CU47" s="280">
        <f t="shared" ca="1" si="41"/>
        <v>1602000</v>
      </c>
      <c r="CV47" s="280">
        <f t="shared" ca="1" si="42"/>
        <v>55980</v>
      </c>
      <c r="CW47" s="365">
        <f t="shared" ca="1" si="43"/>
        <v>0</v>
      </c>
      <c r="CX47" s="280">
        <f t="shared" ca="1" si="44"/>
        <v>415420</v>
      </c>
      <c r="CY47" s="280">
        <f t="shared" ca="1" si="45"/>
        <v>0</v>
      </c>
      <c r="CZ47" s="280">
        <f t="shared" ca="1" si="46"/>
        <v>675600</v>
      </c>
      <c r="DA47" s="280">
        <f t="shared" ca="1" si="47"/>
        <v>375668</v>
      </c>
      <c r="DB47" s="280">
        <f t="shared" ca="1" si="48"/>
        <v>95525</v>
      </c>
      <c r="DC47" s="280">
        <f t="shared" ca="1" si="49"/>
        <v>167996</v>
      </c>
      <c r="DD47" s="280">
        <f t="shared" ca="1" si="50"/>
        <v>0</v>
      </c>
      <c r="DE47" s="280">
        <f t="shared" ca="1" si="51"/>
        <v>0</v>
      </c>
      <c r="DF47" s="280">
        <f t="shared" ca="1" si="52"/>
        <v>0</v>
      </c>
      <c r="DG47" s="280">
        <f t="shared" ca="1" si="53"/>
        <v>0</v>
      </c>
      <c r="DH47" s="210">
        <f t="shared" ca="1" si="82"/>
        <v>318757</v>
      </c>
      <c r="DI47" s="210">
        <f t="shared" ca="1" si="77"/>
        <v>3671684</v>
      </c>
      <c r="DJ47" s="210">
        <f t="shared" ca="1" si="78"/>
        <v>9662360</v>
      </c>
      <c r="DK47" s="461">
        <f t="shared" ca="1" si="79"/>
        <v>13652801</v>
      </c>
      <c r="DL47" s="463">
        <f t="shared" ca="1" si="80"/>
        <v>13334044</v>
      </c>
      <c r="DM47" s="465">
        <f t="shared" ca="1" si="81"/>
        <v>-318757</v>
      </c>
      <c r="DN47" s="216">
        <f t="shared" ca="1" si="60"/>
        <v>-2.3347370257575717E-2</v>
      </c>
      <c r="DP47" s="463"/>
      <c r="DQ47" s="37"/>
    </row>
    <row r="48" spans="1:121">
      <c r="A48" s="1">
        <f t="shared" si="122"/>
        <v>2012</v>
      </c>
      <c r="B48" s="15">
        <f t="shared" ref="B48:M48" si="124">B168+B248+B208+B288+B328+B368+B408+B448+B488+B528+B568+B608</f>
        <v>7581118</v>
      </c>
      <c r="C48" s="15">
        <f t="shared" si="124"/>
        <v>7676426</v>
      </c>
      <c r="D48" s="15">
        <f t="shared" si="124"/>
        <v>7143934</v>
      </c>
      <c r="E48" s="15">
        <f t="shared" si="124"/>
        <v>6846019</v>
      </c>
      <c r="F48" s="15">
        <f t="shared" si="124"/>
        <v>7267239</v>
      </c>
      <c r="G48" s="15">
        <f t="shared" si="124"/>
        <v>7959621</v>
      </c>
      <c r="H48" s="15">
        <f t="shared" si="124"/>
        <v>7966594</v>
      </c>
      <c r="I48" s="15">
        <f t="shared" si="124"/>
        <v>7983207</v>
      </c>
      <c r="J48" s="15">
        <f t="shared" si="124"/>
        <v>7926950</v>
      </c>
      <c r="K48" s="15">
        <f t="shared" si="124"/>
        <v>7256378</v>
      </c>
      <c r="L48" s="15">
        <f t="shared" si="124"/>
        <v>6875079</v>
      </c>
      <c r="M48" s="15">
        <f t="shared" si="124"/>
        <v>7076533</v>
      </c>
      <c r="N48" s="41">
        <f t="shared" si="117"/>
        <v>89559098</v>
      </c>
      <c r="O48" s="8"/>
      <c r="P48" s="72">
        <f t="shared" si="123"/>
        <v>2012</v>
      </c>
      <c r="Q48" s="15">
        <f t="shared" ref="Q48:AB48" si="125">Q168+Q248+Q208+Q288+Q328+Q368+Q408+Q448+Q488+Q528+Q568+Q608</f>
        <v>3464183</v>
      </c>
      <c r="R48" s="15">
        <f t="shared" si="125"/>
        <v>7608334</v>
      </c>
      <c r="S48" s="15">
        <f t="shared" si="125"/>
        <v>7657124</v>
      </c>
      <c r="T48" s="15">
        <f t="shared" si="125"/>
        <v>7145946</v>
      </c>
      <c r="U48" s="15">
        <f t="shared" si="125"/>
        <v>6894631</v>
      </c>
      <c r="V48" s="15">
        <f t="shared" si="125"/>
        <v>7261530</v>
      </c>
      <c r="W48" s="15">
        <f t="shared" si="125"/>
        <v>7967579</v>
      </c>
      <c r="X48" s="15">
        <f t="shared" si="125"/>
        <v>7944371</v>
      </c>
      <c r="Y48" s="15">
        <f t="shared" si="125"/>
        <v>7994731</v>
      </c>
      <c r="Z48" s="15">
        <f t="shared" si="125"/>
        <v>7948955</v>
      </c>
      <c r="AA48" s="15">
        <f t="shared" si="125"/>
        <v>7227693</v>
      </c>
      <c r="AB48" s="15">
        <f t="shared" si="125"/>
        <v>6886820</v>
      </c>
      <c r="AC48" s="41">
        <f t="shared" si="118"/>
        <v>86001897</v>
      </c>
      <c r="AD48" s="13"/>
      <c r="AI48" s="79" t="str">
        <f t="shared" si="70"/>
        <v>W</v>
      </c>
      <c r="AJ48" s="1">
        <f t="shared" si="116"/>
        <v>2015</v>
      </c>
      <c r="AK48" s="105">
        <v>7</v>
      </c>
      <c r="AL48" s="106">
        <f t="shared" ca="1" si="119"/>
        <v>0</v>
      </c>
      <c r="AM48" s="106">
        <f t="shared" ca="1" si="119"/>
        <v>0</v>
      </c>
      <c r="AN48" s="106">
        <f t="shared" ca="1" si="119"/>
        <v>480</v>
      </c>
      <c r="AO48" s="106">
        <f t="shared" ca="1" si="119"/>
        <v>0</v>
      </c>
      <c r="AP48" s="106">
        <f t="shared" ca="1" si="119"/>
        <v>0</v>
      </c>
      <c r="AQ48" s="106">
        <f t="shared" ca="1" si="119"/>
        <v>0</v>
      </c>
      <c r="AR48" s="106">
        <f t="shared" ca="1" si="119"/>
        <v>5784040</v>
      </c>
      <c r="AS48" s="106">
        <f t="shared" ca="1" si="119"/>
        <v>2572005</v>
      </c>
      <c r="AT48" s="106">
        <f t="shared" ca="1" si="119"/>
        <v>0</v>
      </c>
      <c r="AU48" s="106">
        <f t="shared" ca="1" si="119"/>
        <v>1251812</v>
      </c>
      <c r="AV48" s="106">
        <f t="shared" ca="1" si="120"/>
        <v>0</v>
      </c>
      <c r="AW48" s="106">
        <f t="shared" ca="1" si="120"/>
        <v>57532</v>
      </c>
      <c r="AX48" s="106">
        <f t="shared" ca="1" si="120"/>
        <v>0</v>
      </c>
      <c r="AY48" s="611">
        <f t="shared" ca="1" si="120"/>
        <v>0</v>
      </c>
      <c r="AZ48" s="106">
        <f t="shared" ca="1" si="120"/>
        <v>30030</v>
      </c>
      <c r="BA48" s="106">
        <f t="shared" ca="1" si="120"/>
        <v>188714</v>
      </c>
      <c r="BB48" s="106">
        <f t="shared" ca="1" si="120"/>
        <v>58939</v>
      </c>
      <c r="BC48" s="106">
        <f t="shared" ca="1" si="120"/>
        <v>1602000</v>
      </c>
      <c r="BD48" s="106">
        <f t="shared" ca="1" si="120"/>
        <v>53260</v>
      </c>
      <c r="BE48" s="106">
        <f t="shared" ca="1" si="120"/>
        <v>0</v>
      </c>
      <c r="BF48" s="106">
        <f t="shared" ca="1" si="121"/>
        <v>415420</v>
      </c>
      <c r="BG48" s="106">
        <f t="shared" ca="1" si="121"/>
        <v>0</v>
      </c>
      <c r="BH48" s="106">
        <f t="shared" ca="1" si="121"/>
        <v>675600</v>
      </c>
      <c r="BI48" s="106">
        <f t="shared" ca="1" si="121"/>
        <v>375668</v>
      </c>
      <c r="BJ48" s="106">
        <f t="shared" ca="1" si="121"/>
        <v>95525</v>
      </c>
      <c r="BK48" s="106">
        <f t="shared" ca="1" si="121"/>
        <v>167996</v>
      </c>
      <c r="BL48" s="190">
        <f t="shared" ca="1" si="121"/>
        <v>0</v>
      </c>
      <c r="BM48" s="190">
        <f t="shared" ca="1" si="121"/>
        <v>0</v>
      </c>
      <c r="BN48" s="190">
        <f t="shared" ca="1" si="121"/>
        <v>0</v>
      </c>
      <c r="BO48" s="190">
        <f t="shared" ca="1" si="121"/>
        <v>0</v>
      </c>
      <c r="BP48" s="190">
        <f t="shared" ca="1" si="121"/>
        <v>0</v>
      </c>
      <c r="BQ48" s="190">
        <f t="shared" ca="1" si="72"/>
        <v>310225</v>
      </c>
      <c r="BR48" s="190">
        <f t="shared" ca="1" si="73"/>
        <v>3352927</v>
      </c>
      <c r="BS48" s="190">
        <f t="shared" ca="1" si="74"/>
        <v>9665869</v>
      </c>
      <c r="BT48" s="190">
        <f t="shared" ca="1" si="83"/>
        <v>13329021</v>
      </c>
      <c r="BU48" s="190">
        <f t="shared" ca="1" si="11"/>
        <v>13420472</v>
      </c>
      <c r="BV48" s="163" t="str">
        <f t="shared" si="75"/>
        <v>H</v>
      </c>
      <c r="BW48" s="65">
        <f t="shared" ca="1" si="21"/>
        <v>13329021</v>
      </c>
      <c r="BX48" s="65">
        <f t="shared" ca="1" si="22"/>
        <v>0</v>
      </c>
      <c r="BZ48" s="130"/>
      <c r="CA48" s="79" t="str">
        <f t="shared" si="76"/>
        <v>H</v>
      </c>
      <c r="CB48" s="215">
        <f t="shared" si="86"/>
        <v>2015</v>
      </c>
      <c r="CC48" s="141">
        <f t="shared" si="86"/>
        <v>7</v>
      </c>
      <c r="CD48" s="280">
        <f t="shared" ca="1" si="24"/>
        <v>0</v>
      </c>
      <c r="CE48" s="280">
        <f t="shared" ca="1" si="25"/>
        <v>0</v>
      </c>
      <c r="CF48" s="280">
        <f t="shared" ca="1" si="26"/>
        <v>480</v>
      </c>
      <c r="CG48" s="280">
        <f t="shared" ca="1" si="27"/>
        <v>0</v>
      </c>
      <c r="CH48" s="280">
        <f t="shared" ca="1" si="28"/>
        <v>0</v>
      </c>
      <c r="CI48" s="280">
        <f t="shared" ca="1" si="29"/>
        <v>0</v>
      </c>
      <c r="CJ48" s="280">
        <f t="shared" ca="1" si="30"/>
        <v>5826120</v>
      </c>
      <c r="CK48" s="280">
        <f t="shared" ca="1" si="31"/>
        <v>2575268</v>
      </c>
      <c r="CL48" s="280">
        <f t="shared" ca="1" si="32"/>
        <v>0</v>
      </c>
      <c r="CM48" s="280">
        <f t="shared" ca="1" si="33"/>
        <v>1256620</v>
      </c>
      <c r="CN48" s="280">
        <f t="shared" ca="1" si="34"/>
        <v>0</v>
      </c>
      <c r="CO48" s="280">
        <f t="shared" ca="1" si="35"/>
        <v>63822</v>
      </c>
      <c r="CP48" s="280">
        <f t="shared" ca="1" si="36"/>
        <v>0</v>
      </c>
      <c r="CQ48" s="613">
        <f t="shared" ca="1" si="37"/>
        <v>0</v>
      </c>
      <c r="CR48" s="280">
        <f t="shared" ca="1" si="38"/>
        <v>30030</v>
      </c>
      <c r="CS48" s="280">
        <f t="shared" ca="1" si="39"/>
        <v>193722</v>
      </c>
      <c r="CT48" s="280">
        <f t="shared" ca="1" si="40"/>
        <v>60241</v>
      </c>
      <c r="CU48" s="280">
        <f t="shared" ca="1" si="41"/>
        <v>1602000</v>
      </c>
      <c r="CV48" s="280">
        <f t="shared" ca="1" si="42"/>
        <v>57564</v>
      </c>
      <c r="CW48" s="365">
        <f t="shared" ca="1" si="43"/>
        <v>0</v>
      </c>
      <c r="CX48" s="280">
        <f t="shared" ca="1" si="44"/>
        <v>417184</v>
      </c>
      <c r="CY48" s="280">
        <f t="shared" ca="1" si="45"/>
        <v>0</v>
      </c>
      <c r="CZ48" s="280">
        <f t="shared" ca="1" si="46"/>
        <v>685965</v>
      </c>
      <c r="DA48" s="280">
        <f t="shared" ca="1" si="47"/>
        <v>377591</v>
      </c>
      <c r="DB48" s="280">
        <f t="shared" ca="1" si="48"/>
        <v>95705</v>
      </c>
      <c r="DC48" s="280">
        <f t="shared" ca="1" si="49"/>
        <v>178160</v>
      </c>
      <c r="DD48" s="280">
        <f t="shared" ca="1" si="50"/>
        <v>0</v>
      </c>
      <c r="DE48" s="280">
        <f t="shared" ca="1" si="51"/>
        <v>0</v>
      </c>
      <c r="DF48" s="280">
        <f t="shared" ca="1" si="52"/>
        <v>0</v>
      </c>
      <c r="DG48" s="280">
        <f t="shared" ca="1" si="53"/>
        <v>0</v>
      </c>
      <c r="DH48" s="210">
        <f t="shared" ca="1" si="82"/>
        <v>325995</v>
      </c>
      <c r="DI48" s="210">
        <f t="shared" ca="1" si="77"/>
        <v>3698162</v>
      </c>
      <c r="DJ48" s="210">
        <f t="shared" ca="1" si="78"/>
        <v>9722310</v>
      </c>
      <c r="DK48" s="461">
        <f t="shared" ca="1" si="79"/>
        <v>13746467</v>
      </c>
      <c r="DL48" s="463">
        <f t="shared" ca="1" si="80"/>
        <v>13420472</v>
      </c>
      <c r="DM48" s="465">
        <f t="shared" ca="1" si="81"/>
        <v>-325995</v>
      </c>
      <c r="DN48" s="216">
        <f t="shared" ca="1" si="60"/>
        <v>-2.3714820688108443E-2</v>
      </c>
      <c r="DP48" s="463"/>
      <c r="DQ48" s="37"/>
    </row>
    <row r="49" spans="1:121">
      <c r="A49" s="1">
        <f t="shared" si="122"/>
        <v>2013</v>
      </c>
      <c r="B49" s="15">
        <f t="shared" ref="B49:M49" si="126">B169+B249+B209+B289+B329+B369+B409+B449+B489+B529+B569+B609</f>
        <v>6405072.6100000003</v>
      </c>
      <c r="C49" s="15">
        <f t="shared" si="126"/>
        <v>6417343.2999999998</v>
      </c>
      <c r="D49" s="15">
        <f t="shared" si="126"/>
        <v>6353074.0499999998</v>
      </c>
      <c r="E49" s="15">
        <f t="shared" si="126"/>
        <v>6363006.8600000003</v>
      </c>
      <c r="F49" s="15">
        <f t="shared" si="126"/>
        <v>6392988.2999999998</v>
      </c>
      <c r="G49" s="15">
        <f t="shared" si="126"/>
        <v>6474344.5499999998</v>
      </c>
      <c r="H49" s="15">
        <f t="shared" si="126"/>
        <v>6471609.0499999998</v>
      </c>
      <c r="I49" s="15">
        <f t="shared" si="126"/>
        <v>6495477.8600000003</v>
      </c>
      <c r="J49" s="15">
        <f t="shared" si="126"/>
        <v>6458760.9299999997</v>
      </c>
      <c r="K49" s="15">
        <f t="shared" si="126"/>
        <v>6381844.9299999997</v>
      </c>
      <c r="L49" s="15">
        <f t="shared" si="126"/>
        <v>6413526.1699999999</v>
      </c>
      <c r="M49" s="15">
        <f t="shared" si="126"/>
        <v>6403362.5499999998</v>
      </c>
      <c r="N49" s="41">
        <f t="shared" si="117"/>
        <v>77030411.159999996</v>
      </c>
      <c r="O49" s="8"/>
      <c r="P49" s="72">
        <f t="shared" si="123"/>
        <v>2013</v>
      </c>
      <c r="Q49" s="15">
        <f t="shared" ref="Q49:AB49" si="127">Q169+Q249+Q209+Q289+Q329+Q369+Q409+Q449+Q489+Q529+Q569+Q609</f>
        <v>7061682.7800000003</v>
      </c>
      <c r="R49" s="15">
        <f t="shared" si="127"/>
        <v>6498308.5800000001</v>
      </c>
      <c r="S49" s="15">
        <f t="shared" si="127"/>
        <v>6429980.6100000003</v>
      </c>
      <c r="T49" s="15">
        <f t="shared" si="127"/>
        <v>6352623.2999999998</v>
      </c>
      <c r="U49" s="15">
        <f t="shared" si="127"/>
        <v>6346821.0499999998</v>
      </c>
      <c r="V49" s="15">
        <f t="shared" si="127"/>
        <v>6397395.8600000003</v>
      </c>
      <c r="W49" s="15">
        <f t="shared" si="127"/>
        <v>6477854.2999999998</v>
      </c>
      <c r="X49" s="15">
        <f t="shared" si="127"/>
        <v>6461807.5499999998</v>
      </c>
      <c r="Y49" s="15">
        <f t="shared" si="127"/>
        <v>6500560.0499999998</v>
      </c>
      <c r="Z49" s="15">
        <f t="shared" si="127"/>
        <v>6468464.8600000003</v>
      </c>
      <c r="AA49" s="15">
        <f t="shared" si="127"/>
        <v>6369194.9299999997</v>
      </c>
      <c r="AB49" s="15">
        <f t="shared" si="127"/>
        <v>6418703.9299999997</v>
      </c>
      <c r="AC49" s="41">
        <f t="shared" si="118"/>
        <v>77783397.799999982</v>
      </c>
      <c r="AD49" s="13"/>
      <c r="AI49" s="79" t="str">
        <f t="shared" si="70"/>
        <v>X</v>
      </c>
      <c r="AJ49" s="1">
        <f t="shared" si="116"/>
        <v>2015</v>
      </c>
      <c r="AK49" s="105">
        <v>8</v>
      </c>
      <c r="AL49" s="106">
        <f t="shared" ca="1" si="119"/>
        <v>0</v>
      </c>
      <c r="AM49" s="106">
        <f t="shared" ca="1" si="119"/>
        <v>0</v>
      </c>
      <c r="AN49" s="106">
        <f t="shared" ca="1" si="119"/>
        <v>480</v>
      </c>
      <c r="AO49" s="106">
        <f t="shared" ca="1" si="119"/>
        <v>0</v>
      </c>
      <c r="AP49" s="106">
        <f t="shared" ca="1" si="119"/>
        <v>0</v>
      </c>
      <c r="AQ49" s="106">
        <f t="shared" ca="1" si="119"/>
        <v>0</v>
      </c>
      <c r="AR49" s="106">
        <f t="shared" ca="1" si="119"/>
        <v>5826120</v>
      </c>
      <c r="AS49" s="106">
        <f t="shared" ca="1" si="119"/>
        <v>2575268</v>
      </c>
      <c r="AT49" s="106">
        <f t="shared" ca="1" si="119"/>
        <v>0</v>
      </c>
      <c r="AU49" s="106">
        <f t="shared" ca="1" si="119"/>
        <v>1256620</v>
      </c>
      <c r="AV49" s="106">
        <f t="shared" ca="1" si="120"/>
        <v>0</v>
      </c>
      <c r="AW49" s="106">
        <f t="shared" ca="1" si="120"/>
        <v>54023</v>
      </c>
      <c r="AX49" s="106">
        <f t="shared" ca="1" si="120"/>
        <v>0</v>
      </c>
      <c r="AY49" s="611">
        <f t="shared" ca="1" si="120"/>
        <v>0</v>
      </c>
      <c r="AZ49" s="106">
        <f t="shared" ca="1" si="120"/>
        <v>35842</v>
      </c>
      <c r="BA49" s="106">
        <f t="shared" ca="1" si="120"/>
        <v>193722</v>
      </c>
      <c r="BB49" s="106">
        <f t="shared" ca="1" si="120"/>
        <v>60241</v>
      </c>
      <c r="BC49" s="106">
        <f t="shared" ca="1" si="120"/>
        <v>1602000</v>
      </c>
      <c r="BD49" s="106">
        <f t="shared" ca="1" si="120"/>
        <v>55980</v>
      </c>
      <c r="BE49" s="106">
        <f t="shared" ca="1" si="120"/>
        <v>0</v>
      </c>
      <c r="BF49" s="106">
        <f t="shared" ca="1" si="121"/>
        <v>417184</v>
      </c>
      <c r="BG49" s="106">
        <f t="shared" ca="1" si="121"/>
        <v>0</v>
      </c>
      <c r="BH49" s="106">
        <f t="shared" ca="1" si="121"/>
        <v>685965</v>
      </c>
      <c r="BI49" s="106">
        <f t="shared" ca="1" si="121"/>
        <v>377591</v>
      </c>
      <c r="BJ49" s="106">
        <f t="shared" ca="1" si="121"/>
        <v>95705</v>
      </c>
      <c r="BK49" s="106">
        <f t="shared" ca="1" si="121"/>
        <v>178160</v>
      </c>
      <c r="BL49" s="190">
        <f t="shared" ca="1" si="121"/>
        <v>0</v>
      </c>
      <c r="BM49" s="190">
        <f t="shared" ca="1" si="121"/>
        <v>0</v>
      </c>
      <c r="BN49" s="190">
        <f t="shared" ca="1" si="121"/>
        <v>0</v>
      </c>
      <c r="BO49" s="190">
        <f t="shared" ca="1" si="121"/>
        <v>0</v>
      </c>
      <c r="BP49" s="190">
        <f t="shared" ca="1" si="121"/>
        <v>0</v>
      </c>
      <c r="BQ49" s="190">
        <f t="shared" ca="1" si="72"/>
        <v>330223</v>
      </c>
      <c r="BR49" s="190">
        <f t="shared" ca="1" si="73"/>
        <v>3372167</v>
      </c>
      <c r="BS49" s="190">
        <f t="shared" ca="1" si="74"/>
        <v>9712511</v>
      </c>
      <c r="BT49" s="190">
        <f t="shared" ca="1" si="83"/>
        <v>13414901</v>
      </c>
      <c r="BU49" s="190">
        <f t="shared" ca="1" si="11"/>
        <v>13415306</v>
      </c>
      <c r="BV49" s="163" t="str">
        <f t="shared" si="75"/>
        <v>I</v>
      </c>
      <c r="BW49" s="65">
        <f t="shared" ca="1" si="21"/>
        <v>13414901</v>
      </c>
      <c r="BX49" s="65">
        <f t="shared" ca="1" si="22"/>
        <v>0</v>
      </c>
      <c r="BZ49" s="130"/>
      <c r="CA49" s="79" t="str">
        <f t="shared" si="76"/>
        <v>I</v>
      </c>
      <c r="CB49" s="215">
        <f t="shared" si="86"/>
        <v>2015</v>
      </c>
      <c r="CC49" s="141">
        <f t="shared" si="86"/>
        <v>8</v>
      </c>
      <c r="CD49" s="280">
        <f t="shared" ca="1" si="24"/>
        <v>0</v>
      </c>
      <c r="CE49" s="280">
        <f t="shared" ca="1" si="25"/>
        <v>0</v>
      </c>
      <c r="CF49" s="280">
        <f t="shared" ca="1" si="26"/>
        <v>480</v>
      </c>
      <c r="CG49" s="280">
        <f t="shared" ca="1" si="27"/>
        <v>0</v>
      </c>
      <c r="CH49" s="280">
        <f t="shared" ca="1" si="28"/>
        <v>0</v>
      </c>
      <c r="CI49" s="280">
        <f t="shared" ca="1" si="29"/>
        <v>0</v>
      </c>
      <c r="CJ49" s="280">
        <f t="shared" ca="1" si="30"/>
        <v>5826120</v>
      </c>
      <c r="CK49" s="280">
        <f t="shared" ca="1" si="31"/>
        <v>2575268</v>
      </c>
      <c r="CL49" s="280">
        <f t="shared" ca="1" si="32"/>
        <v>0</v>
      </c>
      <c r="CM49" s="280">
        <f t="shared" ca="1" si="33"/>
        <v>1250658</v>
      </c>
      <c r="CN49" s="280">
        <f t="shared" ca="1" si="34"/>
        <v>0</v>
      </c>
      <c r="CO49" s="280">
        <f t="shared" ca="1" si="35"/>
        <v>58740</v>
      </c>
      <c r="CP49" s="280">
        <f t="shared" ca="1" si="36"/>
        <v>0</v>
      </c>
      <c r="CQ49" s="613">
        <f t="shared" ca="1" si="37"/>
        <v>0</v>
      </c>
      <c r="CR49" s="280">
        <f t="shared" ca="1" si="38"/>
        <v>30030</v>
      </c>
      <c r="CS49" s="280">
        <f t="shared" ca="1" si="39"/>
        <v>195014</v>
      </c>
      <c r="CT49" s="280">
        <f t="shared" ca="1" si="40"/>
        <v>59213</v>
      </c>
      <c r="CU49" s="280">
        <f t="shared" ca="1" si="41"/>
        <v>1602000</v>
      </c>
      <c r="CV49" s="280">
        <f t="shared" ca="1" si="42"/>
        <v>59870</v>
      </c>
      <c r="CW49" s="365">
        <f t="shared" ca="1" si="43"/>
        <v>0</v>
      </c>
      <c r="CX49" s="280">
        <f t="shared" ca="1" si="44"/>
        <v>417184</v>
      </c>
      <c r="CY49" s="280">
        <f t="shared" ca="1" si="45"/>
        <v>0</v>
      </c>
      <c r="CZ49" s="280">
        <f t="shared" ca="1" si="46"/>
        <v>682620</v>
      </c>
      <c r="DA49" s="280">
        <f t="shared" ca="1" si="47"/>
        <v>377591</v>
      </c>
      <c r="DB49" s="280">
        <f t="shared" ca="1" si="48"/>
        <v>95670</v>
      </c>
      <c r="DC49" s="280">
        <f t="shared" ca="1" si="49"/>
        <v>184848</v>
      </c>
      <c r="DD49" s="280">
        <f t="shared" ca="1" si="50"/>
        <v>0</v>
      </c>
      <c r="DE49" s="280">
        <f t="shared" ca="1" si="51"/>
        <v>0</v>
      </c>
      <c r="DF49" s="280">
        <f t="shared" ca="1" si="52"/>
        <v>0</v>
      </c>
      <c r="DG49" s="280">
        <f t="shared" ca="1" si="53"/>
        <v>0</v>
      </c>
      <c r="DH49" s="210">
        <f t="shared" ca="1" si="82"/>
        <v>333961</v>
      </c>
      <c r="DI49" s="210">
        <f t="shared" ca="1" si="77"/>
        <v>3704040</v>
      </c>
      <c r="DJ49" s="210">
        <f t="shared" ca="1" si="78"/>
        <v>9711266</v>
      </c>
      <c r="DK49" s="461">
        <f t="shared" ca="1" si="79"/>
        <v>13749267</v>
      </c>
      <c r="DL49" s="463">
        <f t="shared" ca="1" si="80"/>
        <v>13415306</v>
      </c>
      <c r="DM49" s="465">
        <f t="shared" ca="1" si="81"/>
        <v>-333961</v>
      </c>
      <c r="DN49" s="216">
        <f t="shared" ca="1" si="60"/>
        <v>-2.4289367571376713E-2</v>
      </c>
      <c r="DP49" s="463"/>
      <c r="DQ49" s="37"/>
    </row>
    <row r="50" spans="1:121">
      <c r="A50" s="1">
        <f t="shared" si="122"/>
        <v>2014</v>
      </c>
      <c r="B50" s="15">
        <f t="shared" ref="B50:M50" si="128">B170+B250+B210+B290+B330+B370+B410+B450+B490+B530+B570+B610</f>
        <v>9417605.6099999994</v>
      </c>
      <c r="C50" s="15">
        <f t="shared" si="128"/>
        <v>9387406.3000000007</v>
      </c>
      <c r="D50" s="15">
        <f t="shared" si="128"/>
        <v>9426684.0500000007</v>
      </c>
      <c r="E50" s="15">
        <f t="shared" si="128"/>
        <v>8797290.8599999994</v>
      </c>
      <c r="F50" s="15">
        <f t="shared" si="128"/>
        <v>8826448.3000000007</v>
      </c>
      <c r="G50" s="15">
        <f t="shared" si="128"/>
        <v>8957567.5500000007</v>
      </c>
      <c r="H50" s="15">
        <f t="shared" si="128"/>
        <v>9009461.0500000007</v>
      </c>
      <c r="I50" s="15">
        <f t="shared" si="128"/>
        <v>8998528.8599999994</v>
      </c>
      <c r="J50" s="15">
        <f t="shared" si="128"/>
        <v>8946922.9299999997</v>
      </c>
      <c r="K50" s="15">
        <f t="shared" si="128"/>
        <v>8821826.9299999997</v>
      </c>
      <c r="L50" s="15">
        <f t="shared" si="128"/>
        <v>8721539.1699999999</v>
      </c>
      <c r="M50" s="15">
        <f t="shared" si="128"/>
        <v>12915731.550000001</v>
      </c>
      <c r="N50" s="41">
        <f t="shared" si="117"/>
        <v>112227013.16</v>
      </c>
      <c r="O50" s="8"/>
      <c r="P50" s="72">
        <f t="shared" si="123"/>
        <v>2014</v>
      </c>
      <c r="Q50" s="15">
        <f t="shared" ref="Q50:AB50" si="129">Q170+Q250+Q210+Q290+Q330+Q370+Q410+Q450+Q490+Q530+Q570+Q610</f>
        <v>6396816.1699999999</v>
      </c>
      <c r="R50" s="15">
        <f t="shared" si="129"/>
        <v>9422715.5500000007</v>
      </c>
      <c r="S50" s="15">
        <f t="shared" si="129"/>
        <v>9400045.6099999994</v>
      </c>
      <c r="T50" s="15">
        <f t="shared" si="129"/>
        <v>9426233.3000000007</v>
      </c>
      <c r="U50" s="15">
        <f t="shared" si="129"/>
        <v>8781105.0500000007</v>
      </c>
      <c r="V50" s="15">
        <f t="shared" si="129"/>
        <v>8830853.8599999994</v>
      </c>
      <c r="W50" s="15">
        <f t="shared" si="129"/>
        <v>8961077.3000000007</v>
      </c>
      <c r="X50" s="15">
        <f t="shared" si="129"/>
        <v>8999661.5500000007</v>
      </c>
      <c r="Y50" s="15">
        <f t="shared" si="129"/>
        <v>9003611.0500000007</v>
      </c>
      <c r="Z50" s="15">
        <f t="shared" si="129"/>
        <v>8956626.8599999994</v>
      </c>
      <c r="AA50" s="15">
        <f t="shared" si="129"/>
        <v>8809176.9299999997</v>
      </c>
      <c r="AB50" s="15">
        <f t="shared" si="129"/>
        <v>8726716.9299999997</v>
      </c>
      <c r="AC50" s="41">
        <f t="shared" si="118"/>
        <v>105714640.16</v>
      </c>
      <c r="AD50" s="13"/>
      <c r="AI50" s="79" t="str">
        <f t="shared" si="70"/>
        <v>Y</v>
      </c>
      <c r="AJ50" s="1">
        <f t="shared" si="116"/>
        <v>2015</v>
      </c>
      <c r="AK50" s="105">
        <v>9</v>
      </c>
      <c r="AL50" s="106">
        <f t="shared" ca="1" si="119"/>
        <v>0</v>
      </c>
      <c r="AM50" s="106">
        <f t="shared" ca="1" si="119"/>
        <v>0</v>
      </c>
      <c r="AN50" s="106">
        <f t="shared" ca="1" si="119"/>
        <v>480</v>
      </c>
      <c r="AO50" s="106">
        <f t="shared" ca="1" si="119"/>
        <v>0</v>
      </c>
      <c r="AP50" s="106">
        <f t="shared" ca="1" si="119"/>
        <v>0</v>
      </c>
      <c r="AQ50" s="106">
        <f t="shared" ca="1" si="119"/>
        <v>0</v>
      </c>
      <c r="AR50" s="106">
        <f t="shared" ca="1" si="119"/>
        <v>5826120</v>
      </c>
      <c r="AS50" s="106">
        <f t="shared" ca="1" si="119"/>
        <v>2575268</v>
      </c>
      <c r="AT50" s="106">
        <f t="shared" ca="1" si="119"/>
        <v>0</v>
      </c>
      <c r="AU50" s="106">
        <f t="shared" ca="1" si="119"/>
        <v>1250658</v>
      </c>
      <c r="AV50" s="106">
        <f t="shared" ca="1" si="120"/>
        <v>0</v>
      </c>
      <c r="AW50" s="106">
        <f t="shared" ca="1" si="120"/>
        <v>63822</v>
      </c>
      <c r="AX50" s="106">
        <f t="shared" ca="1" si="120"/>
        <v>0</v>
      </c>
      <c r="AY50" s="611">
        <f t="shared" ca="1" si="120"/>
        <v>0</v>
      </c>
      <c r="AZ50" s="106">
        <f t="shared" ca="1" si="120"/>
        <v>30030</v>
      </c>
      <c r="BA50" s="106">
        <f t="shared" ca="1" si="120"/>
        <v>195014</v>
      </c>
      <c r="BB50" s="106">
        <f t="shared" ca="1" si="120"/>
        <v>59213</v>
      </c>
      <c r="BC50" s="106">
        <f t="shared" ca="1" si="120"/>
        <v>1602000</v>
      </c>
      <c r="BD50" s="106">
        <f t="shared" ca="1" si="120"/>
        <v>57564</v>
      </c>
      <c r="BE50" s="106">
        <f t="shared" ca="1" si="120"/>
        <v>0</v>
      </c>
      <c r="BF50" s="106">
        <f t="shared" ca="1" si="121"/>
        <v>417184</v>
      </c>
      <c r="BG50" s="106">
        <f t="shared" ca="1" si="121"/>
        <v>0</v>
      </c>
      <c r="BH50" s="106">
        <f t="shared" ca="1" si="121"/>
        <v>682620</v>
      </c>
      <c r="BI50" s="106">
        <f t="shared" ca="1" si="121"/>
        <v>377591</v>
      </c>
      <c r="BJ50" s="106">
        <f t="shared" ca="1" si="121"/>
        <v>95670</v>
      </c>
      <c r="BK50" s="106">
        <f t="shared" ca="1" si="121"/>
        <v>184848</v>
      </c>
      <c r="BL50" s="190">
        <f t="shared" ca="1" si="121"/>
        <v>0</v>
      </c>
      <c r="BM50" s="190">
        <f t="shared" ca="1" si="121"/>
        <v>0</v>
      </c>
      <c r="BN50" s="190">
        <f t="shared" ca="1" si="121"/>
        <v>0</v>
      </c>
      <c r="BO50" s="190">
        <f t="shared" ca="1" si="121"/>
        <v>0</v>
      </c>
      <c r="BP50" s="190">
        <f t="shared" ca="1" si="121"/>
        <v>0</v>
      </c>
      <c r="BQ50" s="190">
        <f t="shared" ca="1" si="72"/>
        <v>331655</v>
      </c>
      <c r="BR50" s="190">
        <f t="shared" ca="1" si="73"/>
        <v>3370079</v>
      </c>
      <c r="BS50" s="190">
        <f t="shared" ca="1" si="74"/>
        <v>9716348</v>
      </c>
      <c r="BT50" s="190">
        <f t="shared" ca="1" si="83"/>
        <v>13418082</v>
      </c>
      <c r="BU50" s="190">
        <f t="shared" ca="1" si="11"/>
        <v>13068904</v>
      </c>
      <c r="BV50" s="163" t="str">
        <f t="shared" si="75"/>
        <v>J</v>
      </c>
      <c r="BW50" s="65">
        <f t="shared" ca="1" si="21"/>
        <v>13418082</v>
      </c>
      <c r="BX50" s="65">
        <f t="shared" ca="1" si="22"/>
        <v>0</v>
      </c>
      <c r="BZ50" s="130"/>
      <c r="CA50" s="79" t="str">
        <f t="shared" si="76"/>
        <v>J</v>
      </c>
      <c r="CB50" s="215">
        <f t="shared" si="86"/>
        <v>2015</v>
      </c>
      <c r="CC50" s="141">
        <f t="shared" si="86"/>
        <v>9</v>
      </c>
      <c r="CD50" s="280">
        <f t="shared" ca="1" si="24"/>
        <v>0</v>
      </c>
      <c r="CE50" s="280">
        <f t="shared" ca="1" si="25"/>
        <v>0</v>
      </c>
      <c r="CF50" s="280">
        <f t="shared" ca="1" si="26"/>
        <v>480</v>
      </c>
      <c r="CG50" s="280">
        <f t="shared" ca="1" si="27"/>
        <v>0</v>
      </c>
      <c r="CH50" s="280">
        <f t="shared" ca="1" si="28"/>
        <v>0</v>
      </c>
      <c r="CI50" s="280">
        <f t="shared" ca="1" si="29"/>
        <v>0</v>
      </c>
      <c r="CJ50" s="280">
        <f t="shared" ca="1" si="30"/>
        <v>5784040</v>
      </c>
      <c r="CK50" s="280">
        <f t="shared" ca="1" si="31"/>
        <v>2572005</v>
      </c>
      <c r="CL50" s="280">
        <f t="shared" ca="1" si="32"/>
        <v>0</v>
      </c>
      <c r="CM50" s="280">
        <f t="shared" ca="1" si="33"/>
        <v>1246045</v>
      </c>
      <c r="CN50" s="280">
        <f t="shared" ca="1" si="34"/>
        <v>0</v>
      </c>
      <c r="CO50" s="280">
        <f t="shared" ca="1" si="35"/>
        <v>49036</v>
      </c>
      <c r="CP50" s="280">
        <f t="shared" ca="1" si="36"/>
        <v>0</v>
      </c>
      <c r="CQ50" s="613">
        <f t="shared" ca="1" si="37"/>
        <v>0</v>
      </c>
      <c r="CR50" s="280">
        <f t="shared" ca="1" si="38"/>
        <v>29869</v>
      </c>
      <c r="CS50" s="280">
        <f t="shared" ca="1" si="39"/>
        <v>191210</v>
      </c>
      <c r="CT50" s="280">
        <f t="shared" ca="1" si="40"/>
        <v>55022</v>
      </c>
      <c r="CU50" s="280">
        <f t="shared" ca="1" si="41"/>
        <v>1350000</v>
      </c>
      <c r="CV50" s="280">
        <f t="shared" ca="1" si="42"/>
        <v>56483</v>
      </c>
      <c r="CW50" s="365">
        <f t="shared" ca="1" si="43"/>
        <v>0</v>
      </c>
      <c r="CX50" s="280">
        <f t="shared" ca="1" si="44"/>
        <v>412900</v>
      </c>
      <c r="CY50" s="280">
        <f t="shared" ca="1" si="45"/>
        <v>0</v>
      </c>
      <c r="CZ50" s="280">
        <f t="shared" ca="1" si="46"/>
        <v>672360</v>
      </c>
      <c r="DA50" s="280">
        <f t="shared" ca="1" si="47"/>
        <v>374283</v>
      </c>
      <c r="DB50" s="280">
        <f t="shared" ca="1" si="48"/>
        <v>94730</v>
      </c>
      <c r="DC50" s="280">
        <f t="shared" ca="1" si="49"/>
        <v>180441</v>
      </c>
      <c r="DD50" s="280">
        <f t="shared" ca="1" si="50"/>
        <v>0</v>
      </c>
      <c r="DE50" s="280">
        <f t="shared" ca="1" si="51"/>
        <v>0</v>
      </c>
      <c r="DF50" s="280">
        <f t="shared" ca="1" si="52"/>
        <v>0</v>
      </c>
      <c r="DG50" s="280">
        <f t="shared" ca="1" si="53"/>
        <v>0</v>
      </c>
      <c r="DH50" s="210">
        <f t="shared" ca="1" si="82"/>
        <v>321815</v>
      </c>
      <c r="DI50" s="210">
        <f t="shared" ca="1" si="77"/>
        <v>3417298</v>
      </c>
      <c r="DJ50" s="210">
        <f t="shared" ca="1" si="78"/>
        <v>9651606</v>
      </c>
      <c r="DK50" s="461">
        <f t="shared" ca="1" si="79"/>
        <v>13390719</v>
      </c>
      <c r="DL50" s="463">
        <f t="shared" ca="1" si="80"/>
        <v>13068904</v>
      </c>
      <c r="DM50" s="465">
        <f t="shared" ca="1" si="81"/>
        <v>-321815</v>
      </c>
      <c r="DN50" s="216">
        <f t="shared" ca="1" si="60"/>
        <v>-2.4032690104243096E-2</v>
      </c>
      <c r="DP50" s="463"/>
      <c r="DQ50" s="37"/>
    </row>
    <row r="51" spans="1:121">
      <c r="A51" s="1">
        <f t="shared" si="122"/>
        <v>2015</v>
      </c>
      <c r="B51" s="15">
        <f t="shared" ref="B51:M51" si="130">B171+B251+B211+B291+B331+B371+B411+B451+B491+B531+B571+B611</f>
        <v>13579514.609999999</v>
      </c>
      <c r="C51" s="15">
        <f t="shared" si="130"/>
        <v>13543138.300000001</v>
      </c>
      <c r="D51" s="15">
        <f t="shared" si="130"/>
        <v>13567473.050000001</v>
      </c>
      <c r="E51" s="15">
        <f t="shared" si="130"/>
        <v>9466243.8599999994</v>
      </c>
      <c r="F51" s="15">
        <f t="shared" si="130"/>
        <v>9502206.3000000007</v>
      </c>
      <c r="G51" s="15">
        <f t="shared" si="130"/>
        <v>9662359.5500000007</v>
      </c>
      <c r="H51" s="15">
        <f t="shared" si="130"/>
        <v>9722310.0500000007</v>
      </c>
      <c r="I51" s="15">
        <f t="shared" si="130"/>
        <v>9711265.8599999994</v>
      </c>
      <c r="J51" s="15">
        <f t="shared" si="130"/>
        <v>9651605.9299999997</v>
      </c>
      <c r="K51" s="15">
        <f t="shared" si="130"/>
        <v>9497414.9299999997</v>
      </c>
      <c r="L51" s="15">
        <f t="shared" si="130"/>
        <v>9380445.1699999999</v>
      </c>
      <c r="M51" s="15">
        <f t="shared" si="130"/>
        <v>13575834.550000001</v>
      </c>
      <c r="N51" s="41">
        <f t="shared" si="117"/>
        <v>130859812.16</v>
      </c>
      <c r="O51" s="8"/>
      <c r="P51" s="72">
        <f t="shared" si="123"/>
        <v>2015</v>
      </c>
      <c r="Q51" s="15">
        <f t="shared" ref="Q51:AB51" si="131">Q171+Q251+Q211+Q291+Q331+Q371+Q411+Q451+Q491+Q531+Q571+Q611</f>
        <v>12909183.17</v>
      </c>
      <c r="R51" s="15">
        <f t="shared" si="131"/>
        <v>13584629.550000001</v>
      </c>
      <c r="S51" s="15">
        <f t="shared" si="131"/>
        <v>13555778.609999999</v>
      </c>
      <c r="T51" s="15">
        <f t="shared" si="131"/>
        <v>13567021.300000001</v>
      </c>
      <c r="U51" s="15">
        <f t="shared" si="131"/>
        <v>9450059.0500000007</v>
      </c>
      <c r="V51" s="15">
        <f t="shared" si="131"/>
        <v>9506610.8599999994</v>
      </c>
      <c r="W51" s="15">
        <f t="shared" si="131"/>
        <v>9665869.3000000007</v>
      </c>
      <c r="X51" s="15">
        <f t="shared" si="131"/>
        <v>9712510.5500000007</v>
      </c>
      <c r="Y51" s="15">
        <f t="shared" si="131"/>
        <v>9716348.0500000007</v>
      </c>
      <c r="Z51" s="15">
        <f t="shared" si="131"/>
        <v>9661309.8599999994</v>
      </c>
      <c r="AA51" s="15">
        <f t="shared" si="131"/>
        <v>9484765.9299999997</v>
      </c>
      <c r="AB51" s="15">
        <f t="shared" si="131"/>
        <v>9385622.9299999997</v>
      </c>
      <c r="AC51" s="41">
        <f t="shared" si="118"/>
        <v>130199709.16</v>
      </c>
      <c r="AD51" s="13"/>
      <c r="AE51" s="99"/>
      <c r="AI51" s="79" t="str">
        <f t="shared" si="70"/>
        <v>Z</v>
      </c>
      <c r="AJ51" s="1">
        <f t="shared" si="116"/>
        <v>2015</v>
      </c>
      <c r="AK51" s="105">
        <v>10</v>
      </c>
      <c r="AL51" s="106">
        <f t="shared" ca="1" si="119"/>
        <v>0</v>
      </c>
      <c r="AM51" s="106">
        <f t="shared" ca="1" si="119"/>
        <v>0</v>
      </c>
      <c r="AN51" s="106">
        <f t="shared" ca="1" si="119"/>
        <v>480</v>
      </c>
      <c r="AO51" s="106">
        <f t="shared" ca="1" si="119"/>
        <v>0</v>
      </c>
      <c r="AP51" s="106">
        <f t="shared" ca="1" si="119"/>
        <v>0</v>
      </c>
      <c r="AQ51" s="106">
        <f t="shared" ca="1" si="119"/>
        <v>0</v>
      </c>
      <c r="AR51" s="106">
        <f t="shared" ca="1" si="119"/>
        <v>5784040</v>
      </c>
      <c r="AS51" s="106">
        <f t="shared" ca="1" si="119"/>
        <v>2572005</v>
      </c>
      <c r="AT51" s="106">
        <f t="shared" ca="1" si="119"/>
        <v>0</v>
      </c>
      <c r="AU51" s="106">
        <f t="shared" ca="1" si="119"/>
        <v>1246045</v>
      </c>
      <c r="AV51" s="106">
        <f t="shared" ca="1" si="120"/>
        <v>0</v>
      </c>
      <c r="AW51" s="106">
        <f t="shared" ca="1" si="120"/>
        <v>58740</v>
      </c>
      <c r="AX51" s="106">
        <f t="shared" ca="1" si="120"/>
        <v>0</v>
      </c>
      <c r="AY51" s="611">
        <f t="shared" ca="1" si="120"/>
        <v>0</v>
      </c>
      <c r="AZ51" s="106">
        <f t="shared" ca="1" si="120"/>
        <v>30030</v>
      </c>
      <c r="BA51" s="106">
        <f t="shared" ca="1" si="120"/>
        <v>191210</v>
      </c>
      <c r="BB51" s="106">
        <f t="shared" ca="1" si="120"/>
        <v>55022</v>
      </c>
      <c r="BC51" s="106">
        <f t="shared" ca="1" si="120"/>
        <v>1350000</v>
      </c>
      <c r="BD51" s="106">
        <f t="shared" ca="1" si="120"/>
        <v>59870</v>
      </c>
      <c r="BE51" s="106">
        <f t="shared" ca="1" si="120"/>
        <v>0</v>
      </c>
      <c r="BF51" s="106">
        <f t="shared" ca="1" si="121"/>
        <v>412900</v>
      </c>
      <c r="BG51" s="106">
        <f t="shared" ca="1" si="121"/>
        <v>0</v>
      </c>
      <c r="BH51" s="106">
        <f t="shared" ca="1" si="121"/>
        <v>672360</v>
      </c>
      <c r="BI51" s="106">
        <f t="shared" ca="1" si="121"/>
        <v>374283</v>
      </c>
      <c r="BJ51" s="106">
        <f t="shared" ca="1" si="121"/>
        <v>94730</v>
      </c>
      <c r="BK51" s="106">
        <f t="shared" ca="1" si="121"/>
        <v>180441</v>
      </c>
      <c r="BL51" s="190">
        <f t="shared" ca="1" si="121"/>
        <v>0</v>
      </c>
      <c r="BM51" s="190">
        <f t="shared" ca="1" si="121"/>
        <v>0</v>
      </c>
      <c r="BN51" s="190">
        <f t="shared" ca="1" si="121"/>
        <v>0</v>
      </c>
      <c r="BO51" s="190">
        <f t="shared" ca="1" si="121"/>
        <v>0</v>
      </c>
      <c r="BP51" s="190">
        <f t="shared" ca="1" si="121"/>
        <v>0</v>
      </c>
      <c r="BQ51" s="190">
        <f t="shared" ca="1" si="72"/>
        <v>325363</v>
      </c>
      <c r="BR51" s="190">
        <f t="shared" ca="1" si="73"/>
        <v>3095483</v>
      </c>
      <c r="BS51" s="190">
        <f t="shared" ca="1" si="74"/>
        <v>9661310</v>
      </c>
      <c r="BT51" s="190">
        <f t="shared" ca="1" si="83"/>
        <v>13082156</v>
      </c>
      <c r="BU51" s="190">
        <f t="shared" ca="1" si="11"/>
        <v>12733248</v>
      </c>
      <c r="BV51" s="163" t="str">
        <f t="shared" si="75"/>
        <v>K</v>
      </c>
      <c r="BW51" s="65">
        <f t="shared" ca="1" si="21"/>
        <v>13082156</v>
      </c>
      <c r="BX51" s="65">
        <f t="shared" ca="1" si="22"/>
        <v>0</v>
      </c>
      <c r="BZ51" s="130"/>
      <c r="CA51" s="79" t="str">
        <f t="shared" si="76"/>
        <v>K</v>
      </c>
      <c r="CB51" s="215">
        <f t="shared" si="86"/>
        <v>2015</v>
      </c>
      <c r="CC51" s="141">
        <f t="shared" si="86"/>
        <v>10</v>
      </c>
      <c r="CD51" s="280">
        <f t="shared" ca="1" si="24"/>
        <v>0</v>
      </c>
      <c r="CE51" s="280">
        <f t="shared" ca="1" si="25"/>
        <v>0</v>
      </c>
      <c r="CF51" s="280">
        <f t="shared" ca="1" si="26"/>
        <v>480</v>
      </c>
      <c r="CG51" s="280">
        <f t="shared" ca="1" si="27"/>
        <v>0</v>
      </c>
      <c r="CH51" s="280">
        <f t="shared" ca="1" si="28"/>
        <v>0</v>
      </c>
      <c r="CI51" s="280">
        <f t="shared" ca="1" si="29"/>
        <v>0</v>
      </c>
      <c r="CJ51" s="280">
        <f t="shared" ca="1" si="30"/>
        <v>5630448</v>
      </c>
      <c r="CK51" s="280">
        <f t="shared" ca="1" si="31"/>
        <v>2560107</v>
      </c>
      <c r="CL51" s="280">
        <f t="shared" ca="1" si="32"/>
        <v>0</v>
      </c>
      <c r="CM51" s="280">
        <f t="shared" ca="1" si="33"/>
        <v>1244695</v>
      </c>
      <c r="CN51" s="280">
        <f t="shared" ca="1" si="34"/>
        <v>0</v>
      </c>
      <c r="CO51" s="280">
        <f t="shared" ca="1" si="35"/>
        <v>61685</v>
      </c>
      <c r="CP51" s="280">
        <f t="shared" ca="1" si="36"/>
        <v>0</v>
      </c>
      <c r="CQ51" s="613">
        <f t="shared" ca="1" si="37"/>
        <v>0</v>
      </c>
      <c r="CR51" s="280">
        <f t="shared" ca="1" si="38"/>
        <v>33031</v>
      </c>
      <c r="CS51" s="280">
        <f t="shared" ca="1" si="39"/>
        <v>185990</v>
      </c>
      <c r="CT51" s="280">
        <f t="shared" ca="1" si="40"/>
        <v>49369</v>
      </c>
      <c r="CU51" s="280">
        <f t="shared" ca="1" si="41"/>
        <v>1260000</v>
      </c>
      <c r="CV51" s="280">
        <f t="shared" ca="1" si="42"/>
        <v>41069</v>
      </c>
      <c r="CW51" s="365">
        <f t="shared" ca="1" si="43"/>
        <v>0</v>
      </c>
      <c r="CX51" s="280">
        <f t="shared" ca="1" si="44"/>
        <v>413278</v>
      </c>
      <c r="CY51" s="280">
        <f t="shared" ca="1" si="45"/>
        <v>0</v>
      </c>
      <c r="CZ51" s="280">
        <f t="shared" ca="1" si="46"/>
        <v>625703</v>
      </c>
      <c r="DA51" s="280">
        <f t="shared" ca="1" si="47"/>
        <v>371391</v>
      </c>
      <c r="DB51" s="280">
        <f t="shared" ca="1" si="48"/>
        <v>94055</v>
      </c>
      <c r="DC51" s="280">
        <f t="shared" ca="1" si="49"/>
        <v>161947</v>
      </c>
      <c r="DD51" s="280">
        <f t="shared" ca="1" si="50"/>
        <v>0</v>
      </c>
      <c r="DE51" s="280">
        <f t="shared" ca="1" si="51"/>
        <v>0</v>
      </c>
      <c r="DF51" s="280">
        <f t="shared" ca="1" si="52"/>
        <v>0</v>
      </c>
      <c r="DG51" s="280">
        <f t="shared" ca="1" si="53"/>
        <v>0</v>
      </c>
      <c r="DH51" s="210">
        <f t="shared" ca="1" si="82"/>
        <v>285416</v>
      </c>
      <c r="DI51" s="210">
        <f t="shared" ca="1" si="77"/>
        <v>3235833</v>
      </c>
      <c r="DJ51" s="210">
        <f t="shared" ca="1" si="78"/>
        <v>9497415</v>
      </c>
      <c r="DK51" s="461">
        <f t="shared" ca="1" si="79"/>
        <v>13018664</v>
      </c>
      <c r="DL51" s="463">
        <f t="shared" ca="1" si="80"/>
        <v>12733248</v>
      </c>
      <c r="DM51" s="465">
        <f t="shared" ca="1" si="81"/>
        <v>-285416</v>
      </c>
      <c r="DN51" s="216">
        <f t="shared" ca="1" si="60"/>
        <v>-2.1923601377222733E-2</v>
      </c>
      <c r="DP51" s="463"/>
      <c r="DQ51" s="37"/>
    </row>
    <row r="52" spans="1:121">
      <c r="A52" s="1">
        <f t="shared" si="122"/>
        <v>2016</v>
      </c>
      <c r="B52" s="15">
        <f t="shared" ref="B52:M52" si="132">B172+B252+B212+B292+B332+B372+B412+B452+B492+B532+B572+B612</f>
        <v>14537799.609999999</v>
      </c>
      <c r="C52" s="15">
        <f t="shared" si="132"/>
        <v>14506132.67</v>
      </c>
      <c r="D52" s="15">
        <f t="shared" si="132"/>
        <v>14529896.050000001</v>
      </c>
      <c r="E52" s="15">
        <f t="shared" si="132"/>
        <v>10439480.859999999</v>
      </c>
      <c r="F52" s="15">
        <f t="shared" si="132"/>
        <v>10483822.300000001</v>
      </c>
      <c r="G52" s="15">
        <f t="shared" si="132"/>
        <v>4848623.55</v>
      </c>
      <c r="H52" s="15">
        <f t="shared" si="132"/>
        <v>4883979.05</v>
      </c>
      <c r="I52" s="15">
        <f t="shared" si="132"/>
        <v>4858092.8600000003</v>
      </c>
      <c r="J52" s="15">
        <f t="shared" si="132"/>
        <v>4825467.93</v>
      </c>
      <c r="K52" s="15">
        <f t="shared" si="132"/>
        <v>4789736.93</v>
      </c>
      <c r="L52" s="15">
        <f t="shared" si="132"/>
        <v>4705907.17</v>
      </c>
      <c r="M52" s="15">
        <f t="shared" si="132"/>
        <v>8922835.5500000007</v>
      </c>
      <c r="N52" s="41">
        <f t="shared" si="117"/>
        <v>102331774.53</v>
      </c>
      <c r="O52" s="8"/>
      <c r="P52" s="72">
        <f t="shared" si="123"/>
        <v>2016</v>
      </c>
      <c r="Q52" s="15">
        <f t="shared" ref="Q52:AB52" si="133">Q172+Q252+Q212+Q292+Q332+Q372+Q412+Q452+Q492+Q532+Q572+Q612</f>
        <v>13569284.17</v>
      </c>
      <c r="R52" s="15">
        <f t="shared" si="133"/>
        <v>14542915.550000001</v>
      </c>
      <c r="S52" s="15">
        <f t="shared" si="133"/>
        <v>14517226.609999999</v>
      </c>
      <c r="T52" s="15">
        <f t="shared" si="133"/>
        <v>14530990.67</v>
      </c>
      <c r="U52" s="15">
        <f t="shared" si="133"/>
        <v>10423296.050000001</v>
      </c>
      <c r="V52" s="15">
        <f t="shared" si="133"/>
        <v>10488226.859999999</v>
      </c>
      <c r="W52" s="15">
        <f t="shared" si="133"/>
        <v>4852133.3</v>
      </c>
      <c r="X52" s="15">
        <f t="shared" si="133"/>
        <v>4874179.55</v>
      </c>
      <c r="Y52" s="15">
        <f t="shared" si="133"/>
        <v>4863175.05</v>
      </c>
      <c r="Z52" s="15">
        <f t="shared" si="133"/>
        <v>4835171.8600000003</v>
      </c>
      <c r="AA52" s="15">
        <f t="shared" si="133"/>
        <v>4777087.93</v>
      </c>
      <c r="AB52" s="15">
        <f t="shared" si="133"/>
        <v>4711084.93</v>
      </c>
      <c r="AC52" s="41">
        <f t="shared" si="118"/>
        <v>106984772.53</v>
      </c>
      <c r="AD52" s="13"/>
      <c r="AI52" s="79" t="str">
        <f t="shared" si="70"/>
        <v>AA</v>
      </c>
      <c r="AJ52" s="1">
        <f t="shared" si="116"/>
        <v>2015</v>
      </c>
      <c r="AK52" s="105">
        <v>11</v>
      </c>
      <c r="AL52" s="106">
        <f t="shared" ca="1" si="119"/>
        <v>0</v>
      </c>
      <c r="AM52" s="106">
        <f t="shared" ca="1" si="119"/>
        <v>0</v>
      </c>
      <c r="AN52" s="106">
        <f t="shared" ca="1" si="119"/>
        <v>480</v>
      </c>
      <c r="AO52" s="106">
        <f t="shared" ca="1" si="119"/>
        <v>0</v>
      </c>
      <c r="AP52" s="106">
        <f t="shared" ca="1" si="119"/>
        <v>0</v>
      </c>
      <c r="AQ52" s="106">
        <f t="shared" ca="1" si="119"/>
        <v>0</v>
      </c>
      <c r="AR52" s="106">
        <f t="shared" ca="1" si="119"/>
        <v>5630448</v>
      </c>
      <c r="AS52" s="106">
        <f t="shared" ca="1" si="119"/>
        <v>2560107</v>
      </c>
      <c r="AT52" s="106">
        <f t="shared" ca="1" si="119"/>
        <v>0</v>
      </c>
      <c r="AU52" s="106">
        <f t="shared" ca="1" si="119"/>
        <v>1244695</v>
      </c>
      <c r="AV52" s="106">
        <f t="shared" ca="1" si="120"/>
        <v>0</v>
      </c>
      <c r="AW52" s="106">
        <f t="shared" ca="1" si="120"/>
        <v>49036</v>
      </c>
      <c r="AX52" s="106">
        <f t="shared" ca="1" si="120"/>
        <v>0</v>
      </c>
      <c r="AY52" s="611">
        <f t="shared" ca="1" si="120"/>
        <v>0</v>
      </c>
      <c r="AZ52" s="106">
        <f t="shared" ca="1" si="120"/>
        <v>29869</v>
      </c>
      <c r="BA52" s="106">
        <f t="shared" ca="1" si="120"/>
        <v>185990</v>
      </c>
      <c r="BB52" s="106">
        <f t="shared" ca="1" si="120"/>
        <v>49369</v>
      </c>
      <c r="BC52" s="106">
        <f t="shared" ca="1" si="120"/>
        <v>1260000</v>
      </c>
      <c r="BD52" s="106">
        <f t="shared" ca="1" si="120"/>
        <v>56483</v>
      </c>
      <c r="BE52" s="106">
        <f t="shared" ca="1" si="120"/>
        <v>0</v>
      </c>
      <c r="BF52" s="106">
        <f t="shared" ca="1" si="121"/>
        <v>413278</v>
      </c>
      <c r="BG52" s="106">
        <f t="shared" ca="1" si="121"/>
        <v>0</v>
      </c>
      <c r="BH52" s="106">
        <f t="shared" ca="1" si="121"/>
        <v>625703</v>
      </c>
      <c r="BI52" s="106">
        <f t="shared" ca="1" si="121"/>
        <v>371391</v>
      </c>
      <c r="BJ52" s="106">
        <f t="shared" ca="1" si="121"/>
        <v>94055</v>
      </c>
      <c r="BK52" s="106">
        <f t="shared" ca="1" si="121"/>
        <v>161947</v>
      </c>
      <c r="BL52" s="190">
        <f t="shared" ca="1" si="121"/>
        <v>0</v>
      </c>
      <c r="BM52" s="190">
        <f t="shared" ca="1" si="121"/>
        <v>0</v>
      </c>
      <c r="BN52" s="190">
        <f t="shared" ca="1" si="121"/>
        <v>0</v>
      </c>
      <c r="BO52" s="190">
        <f t="shared" ca="1" si="121"/>
        <v>0</v>
      </c>
      <c r="BP52" s="190">
        <f t="shared" ca="1" si="121"/>
        <v>0</v>
      </c>
      <c r="BQ52" s="190">
        <f t="shared" ca="1" si="72"/>
        <v>297668</v>
      </c>
      <c r="BR52" s="190">
        <f t="shared" ca="1" si="73"/>
        <v>2950417</v>
      </c>
      <c r="BS52" s="190">
        <f t="shared" ca="1" si="74"/>
        <v>9484766</v>
      </c>
      <c r="BT52" s="190">
        <f t="shared" ca="1" si="83"/>
        <v>12732851</v>
      </c>
      <c r="BU52" s="190">
        <f t="shared" ca="1" si="11"/>
        <v>12148026</v>
      </c>
      <c r="BV52" s="163" t="str">
        <f t="shared" si="75"/>
        <v>L</v>
      </c>
      <c r="BW52" s="65">
        <f t="shared" ca="1" si="21"/>
        <v>12732851</v>
      </c>
      <c r="BX52" s="65">
        <f t="shared" ca="1" si="22"/>
        <v>0</v>
      </c>
      <c r="BZ52" s="130"/>
      <c r="CA52" s="79" t="str">
        <f t="shared" si="76"/>
        <v>L</v>
      </c>
      <c r="CB52" s="215">
        <f t="shared" si="86"/>
        <v>2015</v>
      </c>
      <c r="CC52" s="141">
        <f t="shared" si="86"/>
        <v>11</v>
      </c>
      <c r="CD52" s="280">
        <f t="shared" ca="1" si="24"/>
        <v>0</v>
      </c>
      <c r="CE52" s="280">
        <f t="shared" ca="1" si="25"/>
        <v>0</v>
      </c>
      <c r="CF52" s="280">
        <f t="shared" ca="1" si="26"/>
        <v>480</v>
      </c>
      <c r="CG52" s="280">
        <f t="shared" ca="1" si="27"/>
        <v>0</v>
      </c>
      <c r="CH52" s="280">
        <f t="shared" ca="1" si="28"/>
        <v>0</v>
      </c>
      <c r="CI52" s="280">
        <f t="shared" ca="1" si="29"/>
        <v>0</v>
      </c>
      <c r="CJ52" s="280">
        <f t="shared" ca="1" si="30"/>
        <v>5544184</v>
      </c>
      <c r="CK52" s="280">
        <f t="shared" ca="1" si="31"/>
        <v>2553425</v>
      </c>
      <c r="CL52" s="280">
        <f t="shared" ca="1" si="32"/>
        <v>0</v>
      </c>
      <c r="CM52" s="280">
        <f t="shared" ca="1" si="33"/>
        <v>1225849</v>
      </c>
      <c r="CN52" s="280">
        <f t="shared" ca="1" si="34"/>
        <v>0</v>
      </c>
      <c r="CO52" s="280">
        <f t="shared" ca="1" si="35"/>
        <v>56507</v>
      </c>
      <c r="CP52" s="280">
        <f t="shared" ca="1" si="36"/>
        <v>0</v>
      </c>
      <c r="CQ52" s="613">
        <f t="shared" ca="1" si="37"/>
        <v>0</v>
      </c>
      <c r="CR52" s="280">
        <f t="shared" ca="1" si="38"/>
        <v>19254</v>
      </c>
      <c r="CS52" s="280">
        <f t="shared" ca="1" si="39"/>
        <v>179986</v>
      </c>
      <c r="CT52" s="280">
        <f t="shared" ca="1" si="40"/>
        <v>44970</v>
      </c>
      <c r="CU52" s="280">
        <f t="shared" ca="1" si="41"/>
        <v>936000</v>
      </c>
      <c r="CV52" s="280">
        <f t="shared" ca="1" si="42"/>
        <v>42174</v>
      </c>
      <c r="CW52" s="365">
        <f t="shared" ca="1" si="43"/>
        <v>0</v>
      </c>
      <c r="CX52" s="280">
        <f t="shared" ca="1" si="44"/>
        <v>410380</v>
      </c>
      <c r="CY52" s="280">
        <f t="shared" ca="1" si="45"/>
        <v>0</v>
      </c>
      <c r="CZ52" s="280">
        <f t="shared" ca="1" si="46"/>
        <v>549240</v>
      </c>
      <c r="DA52" s="280">
        <f t="shared" ca="1" si="47"/>
        <v>369668</v>
      </c>
      <c r="DB52" s="280">
        <f t="shared" ca="1" si="48"/>
        <v>93920</v>
      </c>
      <c r="DC52" s="280">
        <f t="shared" ca="1" si="49"/>
        <v>121989</v>
      </c>
      <c r="DD52" s="280">
        <f t="shared" ca="1" si="50"/>
        <v>0</v>
      </c>
      <c r="DE52" s="280">
        <f t="shared" ca="1" si="51"/>
        <v>0</v>
      </c>
      <c r="DF52" s="280">
        <f t="shared" ca="1" si="52"/>
        <v>0</v>
      </c>
      <c r="DG52" s="280">
        <f t="shared" ca="1" si="53"/>
        <v>0</v>
      </c>
      <c r="DH52" s="210">
        <f t="shared" ca="1" si="82"/>
        <v>228387</v>
      </c>
      <c r="DI52" s="210">
        <f t="shared" ca="1" si="77"/>
        <v>2767581</v>
      </c>
      <c r="DJ52" s="210">
        <f t="shared" ca="1" si="78"/>
        <v>9380445</v>
      </c>
      <c r="DK52" s="461">
        <f t="shared" ca="1" si="79"/>
        <v>12376413</v>
      </c>
      <c r="DL52" s="463">
        <f t="shared" ca="1" si="80"/>
        <v>12148026</v>
      </c>
      <c r="DM52" s="465">
        <f t="shared" ca="1" si="81"/>
        <v>-228387</v>
      </c>
      <c r="DN52" s="216">
        <f t="shared" ca="1" si="60"/>
        <v>-1.8453408107825749E-2</v>
      </c>
      <c r="DP52" s="463"/>
      <c r="DQ52" s="37"/>
    </row>
    <row r="53" spans="1:121">
      <c r="A53" s="1">
        <f t="shared" si="122"/>
        <v>2017</v>
      </c>
      <c r="B53" s="15">
        <f t="shared" ref="B53:M53" si="134">B173+B253+B213+B293+B333+B373+B413+B453+B493+B533+B573+B613</f>
        <v>9089299.6099999994</v>
      </c>
      <c r="C53" s="15">
        <f t="shared" si="134"/>
        <v>9023632.3000000007</v>
      </c>
      <c r="D53" s="15">
        <f t="shared" si="134"/>
        <v>9080292.0500000007</v>
      </c>
      <c r="E53" s="15">
        <f t="shared" si="134"/>
        <v>4954419.8600000003</v>
      </c>
      <c r="F53" s="15">
        <f t="shared" si="134"/>
        <v>4969439.3</v>
      </c>
      <c r="G53" s="15">
        <f t="shared" si="134"/>
        <v>5750105.5499999998</v>
      </c>
      <c r="H53" s="15">
        <f t="shared" si="134"/>
        <v>5788344.0499999998</v>
      </c>
      <c r="I53" s="15">
        <f t="shared" si="134"/>
        <v>5762052.8600000003</v>
      </c>
      <c r="J53" s="15">
        <f t="shared" si="134"/>
        <v>5726594.9299999997</v>
      </c>
      <c r="K53" s="15">
        <f t="shared" si="134"/>
        <v>4936179.93</v>
      </c>
      <c r="L53" s="15">
        <f t="shared" si="134"/>
        <v>4850210.17</v>
      </c>
      <c r="M53" s="15">
        <f t="shared" si="134"/>
        <v>9068505.5500000007</v>
      </c>
      <c r="N53" s="41">
        <f t="shared" si="117"/>
        <v>78999076.159999982</v>
      </c>
      <c r="O53" s="8"/>
      <c r="P53" s="72">
        <f t="shared" si="123"/>
        <v>2017</v>
      </c>
      <c r="Q53" s="15">
        <f t="shared" ref="Q53:AB53" si="135">Q173+Q253+Q213+Q293+Q333+Q373+Q413+Q453+Q493+Q533+Q573+Q613</f>
        <v>8916285.1699999999</v>
      </c>
      <c r="R53" s="15">
        <f t="shared" si="135"/>
        <v>9094416.5500000007</v>
      </c>
      <c r="S53" s="15">
        <f t="shared" si="135"/>
        <v>9036272.6099999994</v>
      </c>
      <c r="T53" s="15">
        <f t="shared" si="135"/>
        <v>9079840.3000000007</v>
      </c>
      <c r="U53" s="15">
        <f t="shared" si="135"/>
        <v>4938235.05</v>
      </c>
      <c r="V53" s="15">
        <f t="shared" si="135"/>
        <v>4973843.8600000003</v>
      </c>
      <c r="W53" s="15">
        <f t="shared" si="135"/>
        <v>5753615.2999999998</v>
      </c>
      <c r="X53" s="15">
        <f t="shared" si="135"/>
        <v>5778544.5499999998</v>
      </c>
      <c r="Y53" s="15">
        <f t="shared" si="135"/>
        <v>5767135.0499999998</v>
      </c>
      <c r="Z53" s="15">
        <f t="shared" si="135"/>
        <v>5736298.8600000003</v>
      </c>
      <c r="AA53" s="15">
        <f t="shared" si="135"/>
        <v>4923530.93</v>
      </c>
      <c r="AB53" s="15">
        <f t="shared" si="135"/>
        <v>4855387.93</v>
      </c>
      <c r="AC53" s="41">
        <f t="shared" si="118"/>
        <v>78853406.159999996</v>
      </c>
      <c r="AD53" s="13"/>
      <c r="AI53" s="79" t="str">
        <f t="shared" si="70"/>
        <v>AB</v>
      </c>
      <c r="AJ53" s="16">
        <f t="shared" si="116"/>
        <v>2015</v>
      </c>
      <c r="AK53" s="116">
        <v>12</v>
      </c>
      <c r="AL53" s="183">
        <f t="shared" ca="1" si="119"/>
        <v>0</v>
      </c>
      <c r="AM53" s="183">
        <f t="shared" ca="1" si="119"/>
        <v>0</v>
      </c>
      <c r="AN53" s="183">
        <f t="shared" ca="1" si="119"/>
        <v>480</v>
      </c>
      <c r="AO53" s="183">
        <f t="shared" ca="1" si="119"/>
        <v>0</v>
      </c>
      <c r="AP53" s="183">
        <f t="shared" ca="1" si="119"/>
        <v>0</v>
      </c>
      <c r="AQ53" s="183">
        <f t="shared" ca="1" si="119"/>
        <v>0</v>
      </c>
      <c r="AR53" s="183">
        <f t="shared" ca="1" si="119"/>
        <v>5544184</v>
      </c>
      <c r="AS53" s="183">
        <f t="shared" ca="1" si="119"/>
        <v>2553425</v>
      </c>
      <c r="AT53" s="183">
        <f t="shared" ca="1" si="119"/>
        <v>0</v>
      </c>
      <c r="AU53" s="183">
        <f t="shared" ca="1" si="119"/>
        <v>1225849</v>
      </c>
      <c r="AV53" s="183">
        <f t="shared" ca="1" si="120"/>
        <v>0</v>
      </c>
      <c r="AW53" s="183">
        <f t="shared" ca="1" si="120"/>
        <v>61685</v>
      </c>
      <c r="AX53" s="183">
        <f t="shared" ca="1" si="120"/>
        <v>0</v>
      </c>
      <c r="AY53" s="631">
        <f t="shared" ca="1" si="120"/>
        <v>0</v>
      </c>
      <c r="AZ53" s="183">
        <f t="shared" ca="1" si="120"/>
        <v>33031</v>
      </c>
      <c r="BA53" s="183">
        <f t="shared" ca="1" si="120"/>
        <v>179986</v>
      </c>
      <c r="BB53" s="183">
        <f t="shared" ca="1" si="120"/>
        <v>44970</v>
      </c>
      <c r="BC53" s="183">
        <f t="shared" ca="1" si="120"/>
        <v>936000</v>
      </c>
      <c r="BD53" s="183">
        <f t="shared" ca="1" si="120"/>
        <v>41069</v>
      </c>
      <c r="BE53" s="183">
        <f t="shared" ca="1" si="120"/>
        <v>0</v>
      </c>
      <c r="BF53" s="183">
        <f t="shared" ca="1" si="121"/>
        <v>410380</v>
      </c>
      <c r="BG53" s="183">
        <f t="shared" ca="1" si="121"/>
        <v>0</v>
      </c>
      <c r="BH53" s="183">
        <f t="shared" ca="1" si="121"/>
        <v>549240</v>
      </c>
      <c r="BI53" s="183">
        <f t="shared" ca="1" si="121"/>
        <v>369668</v>
      </c>
      <c r="BJ53" s="183">
        <f t="shared" ca="1" si="121"/>
        <v>93920</v>
      </c>
      <c r="BK53" s="183">
        <f t="shared" ca="1" si="121"/>
        <v>121989</v>
      </c>
      <c r="BL53" s="225">
        <f t="shared" ca="1" si="121"/>
        <v>0</v>
      </c>
      <c r="BM53" s="225">
        <f t="shared" ca="1" si="121"/>
        <v>0</v>
      </c>
      <c r="BN53" s="225">
        <f t="shared" ca="1" si="121"/>
        <v>0</v>
      </c>
      <c r="BO53" s="225">
        <f t="shared" ca="1" si="121"/>
        <v>0</v>
      </c>
      <c r="BP53" s="225">
        <f t="shared" ca="1" si="121"/>
        <v>0</v>
      </c>
      <c r="BQ53" s="225">
        <f t="shared" ca="1" si="72"/>
        <v>241059</v>
      </c>
      <c r="BR53" s="225">
        <f t="shared" ca="1" si="73"/>
        <v>2539194</v>
      </c>
      <c r="BS53" s="225">
        <f t="shared" ca="1" si="74"/>
        <v>9385623</v>
      </c>
      <c r="BT53" s="225">
        <f t="shared" ca="1" si="83"/>
        <v>12165876</v>
      </c>
      <c r="BU53" s="225">
        <f t="shared" ca="1" si="11"/>
        <v>16639172</v>
      </c>
      <c r="BV53" s="184" t="str">
        <f t="shared" si="75"/>
        <v>M</v>
      </c>
      <c r="BW53" s="193">
        <f t="shared" ca="1" si="21"/>
        <v>12165876</v>
      </c>
      <c r="BX53" s="193">
        <f t="shared" ca="1" si="22"/>
        <v>0</v>
      </c>
      <c r="BZ53" s="130"/>
      <c r="CA53" s="383" t="str">
        <f t="shared" si="76"/>
        <v>M</v>
      </c>
      <c r="CB53" s="384">
        <f t="shared" si="86"/>
        <v>2015</v>
      </c>
      <c r="CC53" s="385">
        <f t="shared" si="86"/>
        <v>12</v>
      </c>
      <c r="CD53" s="378">
        <f t="shared" ca="1" si="24"/>
        <v>0</v>
      </c>
      <c r="CE53" s="378">
        <f t="shared" ca="1" si="25"/>
        <v>0</v>
      </c>
      <c r="CF53" s="378">
        <f t="shared" ca="1" si="26"/>
        <v>480</v>
      </c>
      <c r="CG53" s="378">
        <f t="shared" ca="1" si="27"/>
        <v>0</v>
      </c>
      <c r="CH53" s="378">
        <f t="shared" ca="1" si="28"/>
        <v>0</v>
      </c>
      <c r="CI53" s="378">
        <f t="shared" ca="1" si="29"/>
        <v>0</v>
      </c>
      <c r="CJ53" s="378">
        <f t="shared" ca="1" si="30"/>
        <v>5545656</v>
      </c>
      <c r="CK53" s="378">
        <f t="shared" ca="1" si="31"/>
        <v>2553537</v>
      </c>
      <c r="CL53" s="378">
        <f t="shared" ca="1" si="32"/>
        <v>4177353</v>
      </c>
      <c r="CM53" s="378">
        <f t="shared" ca="1" si="33"/>
        <v>1235751</v>
      </c>
      <c r="CN53" s="378">
        <f t="shared" ca="1" si="34"/>
        <v>0</v>
      </c>
      <c r="CO53" s="378">
        <f t="shared" ca="1" si="35"/>
        <v>63058</v>
      </c>
      <c r="CP53" s="378">
        <f t="shared" ca="1" si="36"/>
        <v>0</v>
      </c>
      <c r="CQ53" s="614">
        <f t="shared" ca="1" si="37"/>
        <v>0</v>
      </c>
      <c r="CR53" s="378">
        <f t="shared" ca="1" si="38"/>
        <v>28195</v>
      </c>
      <c r="CS53" s="378">
        <f t="shared" ca="1" si="39"/>
        <v>187926</v>
      </c>
      <c r="CT53" s="378">
        <f t="shared" ca="1" si="40"/>
        <v>49665</v>
      </c>
      <c r="CU53" s="378">
        <f t="shared" ca="1" si="41"/>
        <v>1116000</v>
      </c>
      <c r="CV53" s="378">
        <f t="shared" ca="1" si="42"/>
        <v>49424</v>
      </c>
      <c r="CW53" s="386">
        <f t="shared" ca="1" si="43"/>
        <v>0</v>
      </c>
      <c r="CX53" s="378">
        <f t="shared" ca="1" si="44"/>
        <v>413278</v>
      </c>
      <c r="CY53" s="378">
        <f t="shared" ca="1" si="45"/>
        <v>0</v>
      </c>
      <c r="CZ53" s="378">
        <f t="shared" ca="1" si="46"/>
        <v>612315</v>
      </c>
      <c r="DA53" s="378">
        <f t="shared" ca="1" si="47"/>
        <v>366620</v>
      </c>
      <c r="DB53" s="378">
        <f t="shared" ca="1" si="48"/>
        <v>94890</v>
      </c>
      <c r="DC53" s="378">
        <f t="shared" ca="1" si="49"/>
        <v>145024</v>
      </c>
      <c r="DD53" s="378">
        <f t="shared" ca="1" si="50"/>
        <v>0</v>
      </c>
      <c r="DE53" s="378">
        <f t="shared" ca="1" si="51"/>
        <v>0</v>
      </c>
      <c r="DF53" s="378">
        <f t="shared" ca="1" si="52"/>
        <v>0</v>
      </c>
      <c r="DG53" s="378">
        <f t="shared" ca="1" si="53"/>
        <v>0</v>
      </c>
      <c r="DH53" s="387">
        <f t="shared" ca="1" si="82"/>
        <v>272308</v>
      </c>
      <c r="DI53" s="387">
        <f t="shared" ca="1" si="77"/>
        <v>3063337</v>
      </c>
      <c r="DJ53" s="387">
        <f t="shared" ca="1" si="78"/>
        <v>13575835</v>
      </c>
      <c r="DK53" s="462">
        <f t="shared" ca="1" si="79"/>
        <v>16911480</v>
      </c>
      <c r="DL53" s="466">
        <f t="shared" ca="1" si="80"/>
        <v>16639172</v>
      </c>
      <c r="DM53" s="467">
        <f t="shared" ca="1" si="81"/>
        <v>-272308</v>
      </c>
      <c r="DN53" s="388">
        <f t="shared" ca="1" si="60"/>
        <v>-1.6101961507804165E-2</v>
      </c>
      <c r="DP53" s="463"/>
      <c r="DQ53" s="37"/>
    </row>
    <row r="54" spans="1:121">
      <c r="A54" s="1">
        <f t="shared" si="122"/>
        <v>2018</v>
      </c>
      <c r="B54" s="15">
        <f t="shared" ref="B54:M54" si="136">B174+B254+B214+B294+B334+B374+B414+B454+B494+B534+B574+B614</f>
        <v>9237767.6099999994</v>
      </c>
      <c r="C54" s="15">
        <f t="shared" si="136"/>
        <v>9170955.3000000007</v>
      </c>
      <c r="D54" s="15">
        <f t="shared" si="136"/>
        <v>9228996.0500000007</v>
      </c>
      <c r="E54" s="15">
        <f t="shared" si="136"/>
        <v>5103496.8600000003</v>
      </c>
      <c r="F54" s="15">
        <f t="shared" si="136"/>
        <v>5119218.3</v>
      </c>
      <c r="G54" s="15">
        <f t="shared" si="136"/>
        <v>5902744.5499999998</v>
      </c>
      <c r="H54" s="15">
        <f t="shared" si="136"/>
        <v>5941874.0499999998</v>
      </c>
      <c r="I54" s="15">
        <f t="shared" si="136"/>
        <v>5915129.8600000003</v>
      </c>
      <c r="J54" s="15">
        <f t="shared" si="136"/>
        <v>5878839.9299999997</v>
      </c>
      <c r="K54" s="15">
        <f t="shared" si="136"/>
        <v>5085002.93</v>
      </c>
      <c r="L54" s="15">
        <f t="shared" si="136"/>
        <v>4996728.17</v>
      </c>
      <c r="M54" s="15">
        <f t="shared" si="136"/>
        <v>9216541.5500000007</v>
      </c>
      <c r="N54" s="41">
        <f t="shared" si="117"/>
        <v>80797295.159999982</v>
      </c>
      <c r="O54" s="8"/>
      <c r="P54" s="72">
        <f t="shared" si="123"/>
        <v>2018</v>
      </c>
      <c r="Q54" s="15">
        <f t="shared" ref="Q54:AB54" si="137">Q174+Q254+Q214+Q294+Q334+Q374+Q414+Q454+Q494+Q534+Q574+Q614</f>
        <v>9061955.1699999999</v>
      </c>
      <c r="R54" s="15">
        <f t="shared" si="137"/>
        <v>9242884.5500000007</v>
      </c>
      <c r="S54" s="15">
        <f t="shared" si="137"/>
        <v>9183595.6099999994</v>
      </c>
      <c r="T54" s="15">
        <f t="shared" si="137"/>
        <v>9228544.3000000007</v>
      </c>
      <c r="U54" s="15">
        <f t="shared" si="137"/>
        <v>5087312.05</v>
      </c>
      <c r="V54" s="15">
        <f t="shared" si="137"/>
        <v>5123622.8600000003</v>
      </c>
      <c r="W54" s="15">
        <f t="shared" si="137"/>
        <v>5906254.2999999998</v>
      </c>
      <c r="X54" s="15">
        <f t="shared" si="137"/>
        <v>5932074.5499999998</v>
      </c>
      <c r="Y54" s="15">
        <f t="shared" si="137"/>
        <v>5920212.0499999998</v>
      </c>
      <c r="Z54" s="15">
        <f t="shared" si="137"/>
        <v>5888543.8600000003</v>
      </c>
      <c r="AA54" s="15">
        <f t="shared" si="137"/>
        <v>5072353.93</v>
      </c>
      <c r="AB54" s="15">
        <f t="shared" si="137"/>
        <v>5001905.93</v>
      </c>
      <c r="AC54" s="41">
        <f t="shared" si="118"/>
        <v>80649259.159999996</v>
      </c>
      <c r="AD54" s="13"/>
      <c r="AI54" s="79" t="str">
        <f t="shared" si="70"/>
        <v>Q</v>
      </c>
      <c r="AJ54" s="1">
        <f>1+AJ42</f>
        <v>2016</v>
      </c>
      <c r="AK54" s="105">
        <v>1</v>
      </c>
      <c r="AL54" s="106">
        <f t="shared" ca="1" si="119"/>
        <v>0</v>
      </c>
      <c r="AM54" s="106">
        <f t="shared" ca="1" si="119"/>
        <v>0</v>
      </c>
      <c r="AN54" s="106">
        <f t="shared" ca="1" si="119"/>
        <v>480</v>
      </c>
      <c r="AO54" s="106">
        <f t="shared" ca="1" si="119"/>
        <v>0</v>
      </c>
      <c r="AP54" s="106">
        <f t="shared" ca="1" si="119"/>
        <v>0</v>
      </c>
      <c r="AQ54" s="106">
        <f t="shared" ca="1" si="119"/>
        <v>0</v>
      </c>
      <c r="AR54" s="106">
        <f t="shared" ca="1" si="119"/>
        <v>5545656</v>
      </c>
      <c r="AS54" s="106">
        <f t="shared" ca="1" si="119"/>
        <v>2553537</v>
      </c>
      <c r="AT54" s="106">
        <f t="shared" ca="1" si="119"/>
        <v>4177353</v>
      </c>
      <c r="AU54" s="106">
        <f t="shared" ca="1" si="119"/>
        <v>1235751</v>
      </c>
      <c r="AV54" s="106">
        <f t="shared" ca="1" si="120"/>
        <v>0</v>
      </c>
      <c r="AW54" s="106">
        <f t="shared" ca="1" si="120"/>
        <v>56507</v>
      </c>
      <c r="AX54" s="106">
        <f t="shared" ca="1" si="120"/>
        <v>0</v>
      </c>
      <c r="AY54" s="611">
        <f t="shared" ca="1" si="120"/>
        <v>0</v>
      </c>
      <c r="AZ54" s="106">
        <f t="shared" ca="1" si="120"/>
        <v>19254</v>
      </c>
      <c r="BA54" s="106">
        <f t="shared" ca="1" si="120"/>
        <v>187926</v>
      </c>
      <c r="BB54" s="106">
        <f t="shared" ca="1" si="120"/>
        <v>49665</v>
      </c>
      <c r="BC54" s="106">
        <f t="shared" ca="1" si="120"/>
        <v>1116000</v>
      </c>
      <c r="BD54" s="106">
        <f t="shared" ca="1" si="120"/>
        <v>42174</v>
      </c>
      <c r="BE54" s="106">
        <f t="shared" ca="1" si="120"/>
        <v>0</v>
      </c>
      <c r="BF54" s="106">
        <f t="shared" ca="1" si="121"/>
        <v>413278</v>
      </c>
      <c r="BG54" s="106">
        <f t="shared" ca="1" si="121"/>
        <v>0</v>
      </c>
      <c r="BH54" s="106">
        <f t="shared" ca="1" si="121"/>
        <v>612315</v>
      </c>
      <c r="BI54" s="106">
        <f t="shared" ca="1" si="121"/>
        <v>366620</v>
      </c>
      <c r="BJ54" s="106">
        <f t="shared" ca="1" si="121"/>
        <v>94890</v>
      </c>
      <c r="BK54" s="106">
        <f t="shared" ca="1" si="121"/>
        <v>145024</v>
      </c>
      <c r="BL54" s="190">
        <f t="shared" ca="1" si="121"/>
        <v>0</v>
      </c>
      <c r="BM54" s="190">
        <f t="shared" ca="1" si="121"/>
        <v>0</v>
      </c>
      <c r="BN54" s="190">
        <f t="shared" ca="1" si="121"/>
        <v>0</v>
      </c>
      <c r="BO54" s="190">
        <f t="shared" ca="1" si="121"/>
        <v>0</v>
      </c>
      <c r="BP54" s="190">
        <f t="shared" ca="1" si="121"/>
        <v>0</v>
      </c>
      <c r="BQ54" s="190">
        <f t="shared" ca="1" si="72"/>
        <v>256117</v>
      </c>
      <c r="BR54" s="190">
        <f t="shared" ca="1" si="73"/>
        <v>2791029</v>
      </c>
      <c r="BS54" s="190">
        <f t="shared" ca="1" si="74"/>
        <v>13569284</v>
      </c>
      <c r="BT54" s="190">
        <f t="shared" ca="1" si="83"/>
        <v>16616430</v>
      </c>
      <c r="BU54" s="190">
        <f t="shared" ca="1" si="11"/>
        <v>17094617</v>
      </c>
      <c r="BV54" s="163" t="str">
        <f t="shared" si="75"/>
        <v>B</v>
      </c>
      <c r="BW54" s="65">
        <f t="shared" ca="1" si="21"/>
        <v>16616430</v>
      </c>
      <c r="BX54" s="65">
        <f t="shared" ca="1" si="22"/>
        <v>0</v>
      </c>
      <c r="BZ54" s="130"/>
      <c r="CA54" s="79" t="str">
        <f t="shared" si="76"/>
        <v>B</v>
      </c>
      <c r="CB54" s="215">
        <f t="shared" si="86"/>
        <v>2016</v>
      </c>
      <c r="CC54" s="141">
        <f t="shared" si="86"/>
        <v>1</v>
      </c>
      <c r="CD54" s="280">
        <f t="shared" ca="1" si="24"/>
        <v>0</v>
      </c>
      <c r="CE54" s="280">
        <f t="shared" ca="1" si="25"/>
        <v>0</v>
      </c>
      <c r="CF54" s="280">
        <f t="shared" ca="1" si="26"/>
        <v>481</v>
      </c>
      <c r="CG54" s="280">
        <f t="shared" ca="1" si="27"/>
        <v>0</v>
      </c>
      <c r="CH54" s="280">
        <f t="shared" ca="1" si="28"/>
        <v>0</v>
      </c>
      <c r="CI54" s="280">
        <f t="shared" ca="1" si="29"/>
        <v>0</v>
      </c>
      <c r="CJ54" s="280">
        <f t="shared" ca="1" si="30"/>
        <v>6032168</v>
      </c>
      <c r="CK54" s="280">
        <f t="shared" ca="1" si="31"/>
        <v>3002030</v>
      </c>
      <c r="CL54" s="280">
        <f t="shared" ca="1" si="32"/>
        <v>4208616</v>
      </c>
      <c r="CM54" s="280">
        <f t="shared" ca="1" si="33"/>
        <v>1236564</v>
      </c>
      <c r="CN54" s="280">
        <f t="shared" ca="1" si="34"/>
        <v>0</v>
      </c>
      <c r="CO54" s="280">
        <f t="shared" ca="1" si="35"/>
        <v>57941</v>
      </c>
      <c r="CP54" s="280">
        <f t="shared" ca="1" si="36"/>
        <v>0</v>
      </c>
      <c r="CQ54" s="613">
        <f t="shared" ca="1" si="37"/>
        <v>0</v>
      </c>
      <c r="CR54" s="280">
        <f t="shared" ca="1" si="38"/>
        <v>29398</v>
      </c>
      <c r="CS54" s="280">
        <f t="shared" ca="1" si="39"/>
        <v>191872</v>
      </c>
      <c r="CT54" s="280">
        <f t="shared" ca="1" si="40"/>
        <v>55059</v>
      </c>
      <c r="CU54" s="280">
        <f t="shared" ca="1" si="41"/>
        <v>741000</v>
      </c>
      <c r="CV54" s="280">
        <f t="shared" ca="1" si="42"/>
        <v>50857</v>
      </c>
      <c r="CW54" s="365">
        <f t="shared" ca="1" si="43"/>
        <v>0</v>
      </c>
      <c r="CX54" s="280">
        <f t="shared" ca="1" si="44"/>
        <v>418226</v>
      </c>
      <c r="CY54" s="280">
        <f t="shared" ca="1" si="45"/>
        <v>0</v>
      </c>
      <c r="CZ54" s="280">
        <f t="shared" ca="1" si="46"/>
        <v>401780</v>
      </c>
      <c r="DA54" s="280">
        <f t="shared" ca="1" si="47"/>
        <v>364713</v>
      </c>
      <c r="DB54" s="280">
        <f t="shared" ca="1" si="48"/>
        <v>103105</v>
      </c>
      <c r="DC54" s="280">
        <f t="shared" ca="1" si="49"/>
        <v>200807</v>
      </c>
      <c r="DD54" s="280">
        <f t="shared" ca="1" si="50"/>
        <v>0</v>
      </c>
      <c r="DE54" s="280">
        <f t="shared" ca="1" si="51"/>
        <v>0</v>
      </c>
      <c r="DF54" s="280">
        <f t="shared" ca="1" si="52"/>
        <v>0</v>
      </c>
      <c r="DG54" s="280">
        <f t="shared" ca="1" si="53"/>
        <v>0</v>
      </c>
      <c r="DH54" s="210">
        <f t="shared" ca="1" si="82"/>
        <v>336121</v>
      </c>
      <c r="DI54" s="210">
        <f t="shared" ca="1" si="77"/>
        <v>2556817</v>
      </c>
      <c r="DJ54" s="210">
        <f t="shared" ca="1" si="78"/>
        <v>14537800</v>
      </c>
      <c r="DK54" s="461">
        <f t="shared" ca="1" si="79"/>
        <v>17430738</v>
      </c>
      <c r="DL54" s="463">
        <f t="shared" ca="1" si="80"/>
        <v>17094617</v>
      </c>
      <c r="DM54" s="465">
        <f t="shared" ca="1" si="81"/>
        <v>-336121</v>
      </c>
      <c r="DN54" s="216">
        <f t="shared" ca="1" si="60"/>
        <v>-1.9283234020269251E-2</v>
      </c>
      <c r="DP54" s="463"/>
      <c r="DQ54" s="37"/>
    </row>
    <row r="55" spans="1:121">
      <c r="A55" s="1">
        <f t="shared" si="122"/>
        <v>2019</v>
      </c>
      <c r="B55" s="15">
        <f t="shared" ref="B55:M55" si="138">B175+B255+B215+B295+B335+B375+B415+B455+B495+B535+B575+B615</f>
        <v>8470533.6099999994</v>
      </c>
      <c r="C55" s="15">
        <f t="shared" si="138"/>
        <v>8395710.3000000007</v>
      </c>
      <c r="D55" s="15">
        <f t="shared" si="138"/>
        <v>8459696.0500000007</v>
      </c>
      <c r="E55" s="15">
        <f t="shared" si="138"/>
        <v>4320232.8600000003</v>
      </c>
      <c r="F55" s="15">
        <f t="shared" si="138"/>
        <v>4325164.3</v>
      </c>
      <c r="G55" s="15">
        <f t="shared" si="138"/>
        <v>8075293.5499999998</v>
      </c>
      <c r="H55" s="15">
        <f t="shared" si="138"/>
        <v>8117211.0499999998</v>
      </c>
      <c r="I55" s="15">
        <f t="shared" si="138"/>
        <v>8066647.8600000003</v>
      </c>
      <c r="J55" s="15">
        <f t="shared" si="138"/>
        <v>8031498.9299999997</v>
      </c>
      <c r="K55" s="15">
        <f t="shared" si="138"/>
        <v>7272415.9299999997</v>
      </c>
      <c r="L55" s="15">
        <f t="shared" si="138"/>
        <v>7150847.1699999999</v>
      </c>
      <c r="M55" s="15">
        <f t="shared" si="138"/>
        <v>11406210.550000001</v>
      </c>
      <c r="N55" s="41">
        <f t="shared" si="117"/>
        <v>92091462.159999996</v>
      </c>
      <c r="O55" s="8"/>
      <c r="P55" s="72">
        <f t="shared" si="123"/>
        <v>2019</v>
      </c>
      <c r="Q55" s="15">
        <f t="shared" ref="Q55:AB55" si="139">Q175+Q255+Q215+Q295+Q335+Q375+Q415+Q455+Q495+Q535+Q575+Q615</f>
        <v>9209991.1699999999</v>
      </c>
      <c r="R55" s="15">
        <f t="shared" si="139"/>
        <v>8475650.5500000007</v>
      </c>
      <c r="S55" s="15">
        <f t="shared" si="139"/>
        <v>8408350.6099999994</v>
      </c>
      <c r="T55" s="15">
        <f t="shared" si="139"/>
        <v>8459244.3000000007</v>
      </c>
      <c r="U55" s="15">
        <f t="shared" si="139"/>
        <v>4304048.05</v>
      </c>
      <c r="V55" s="15">
        <f t="shared" si="139"/>
        <v>4329568.8600000003</v>
      </c>
      <c r="W55" s="15">
        <f t="shared" si="139"/>
        <v>8078803.2999999998</v>
      </c>
      <c r="X55" s="15">
        <f t="shared" si="139"/>
        <v>8107411.5499999998</v>
      </c>
      <c r="Y55" s="15">
        <f t="shared" si="139"/>
        <v>8071730.0499999998</v>
      </c>
      <c r="Z55" s="15">
        <f t="shared" si="139"/>
        <v>8041202.8600000003</v>
      </c>
      <c r="AA55" s="15">
        <f t="shared" si="139"/>
        <v>7259766.9299999997</v>
      </c>
      <c r="AB55" s="15">
        <f t="shared" si="139"/>
        <v>7156024.9299999997</v>
      </c>
      <c r="AC55" s="41">
        <f t="shared" si="118"/>
        <v>89901793.159999996</v>
      </c>
      <c r="AD55" s="13"/>
      <c r="AI55" s="79" t="str">
        <f t="shared" si="70"/>
        <v>R</v>
      </c>
      <c r="AJ55" s="1">
        <f t="shared" ref="AJ55:AJ65" si="140">AJ54</f>
        <v>2016</v>
      </c>
      <c r="AK55" s="105">
        <v>2</v>
      </c>
      <c r="AL55" s="106">
        <f t="shared" ca="1" si="119"/>
        <v>0</v>
      </c>
      <c r="AM55" s="106">
        <f t="shared" ca="1" si="119"/>
        <v>0</v>
      </c>
      <c r="AN55" s="106">
        <f t="shared" ca="1" si="119"/>
        <v>480</v>
      </c>
      <c r="AO55" s="106">
        <f t="shared" ca="1" si="119"/>
        <v>0</v>
      </c>
      <c r="AP55" s="106">
        <f t="shared" ca="1" si="119"/>
        <v>0</v>
      </c>
      <c r="AQ55" s="106">
        <f t="shared" ca="1" si="119"/>
        <v>0</v>
      </c>
      <c r="AR55" s="106">
        <f t="shared" ca="1" si="119"/>
        <v>6032168</v>
      </c>
      <c r="AS55" s="106">
        <f t="shared" ca="1" si="119"/>
        <v>3002030</v>
      </c>
      <c r="AT55" s="106">
        <f t="shared" ca="1" si="119"/>
        <v>4208616</v>
      </c>
      <c r="AU55" s="106">
        <f t="shared" ca="1" si="119"/>
        <v>1236564</v>
      </c>
      <c r="AV55" s="106">
        <f t="shared" ca="1" si="120"/>
        <v>0</v>
      </c>
      <c r="AW55" s="106">
        <f t="shared" ca="1" si="120"/>
        <v>63058</v>
      </c>
      <c r="AX55" s="106">
        <f t="shared" ca="1" si="120"/>
        <v>0</v>
      </c>
      <c r="AY55" s="611">
        <f t="shared" ca="1" si="120"/>
        <v>0</v>
      </c>
      <c r="AZ55" s="106">
        <f t="shared" ca="1" si="120"/>
        <v>28195</v>
      </c>
      <c r="BA55" s="106">
        <f t="shared" ca="1" si="120"/>
        <v>191872</v>
      </c>
      <c r="BB55" s="106">
        <f t="shared" ca="1" si="120"/>
        <v>55059</v>
      </c>
      <c r="BC55" s="106">
        <f t="shared" ca="1" si="120"/>
        <v>741000</v>
      </c>
      <c r="BD55" s="106">
        <f t="shared" ca="1" si="120"/>
        <v>49424</v>
      </c>
      <c r="BE55" s="106">
        <f t="shared" ca="1" si="120"/>
        <v>0</v>
      </c>
      <c r="BF55" s="106">
        <f t="shared" ca="1" si="121"/>
        <v>418226</v>
      </c>
      <c r="BG55" s="106">
        <f t="shared" ca="1" si="121"/>
        <v>0</v>
      </c>
      <c r="BH55" s="106">
        <f t="shared" ca="1" si="121"/>
        <v>401780</v>
      </c>
      <c r="BI55" s="106">
        <f t="shared" ca="1" si="121"/>
        <v>364713</v>
      </c>
      <c r="BJ55" s="106">
        <f t="shared" ca="1" si="121"/>
        <v>103105</v>
      </c>
      <c r="BK55" s="106">
        <f t="shared" ca="1" si="121"/>
        <v>200807</v>
      </c>
      <c r="BL55" s="190">
        <f t="shared" ca="1" si="121"/>
        <v>0</v>
      </c>
      <c r="BM55" s="190">
        <f t="shared" ca="1" si="121"/>
        <v>0</v>
      </c>
      <c r="BN55" s="190">
        <f t="shared" ca="1" si="121"/>
        <v>0</v>
      </c>
      <c r="BO55" s="190">
        <f t="shared" ca="1" si="121"/>
        <v>0</v>
      </c>
      <c r="BP55" s="190">
        <f t="shared" ca="1" si="121"/>
        <v>0</v>
      </c>
      <c r="BQ55" s="190">
        <f t="shared" ca="1" si="72"/>
        <v>333485</v>
      </c>
      <c r="BR55" s="190">
        <f t="shared" ca="1" si="73"/>
        <v>2220696</v>
      </c>
      <c r="BS55" s="190">
        <f t="shared" ca="1" si="74"/>
        <v>14542916</v>
      </c>
      <c r="BT55" s="190">
        <f t="shared" ca="1" si="83"/>
        <v>17097097</v>
      </c>
      <c r="BU55" s="190">
        <f t="shared" ca="1" si="11"/>
        <v>16738177</v>
      </c>
      <c r="BV55" s="163" t="str">
        <f t="shared" si="75"/>
        <v>C</v>
      </c>
      <c r="BW55" s="65">
        <f t="shared" ca="1" si="21"/>
        <v>17097097</v>
      </c>
      <c r="BX55" s="65">
        <f t="shared" ca="1" si="22"/>
        <v>0</v>
      </c>
      <c r="BZ55" s="130"/>
      <c r="CA55" s="79" t="str">
        <f t="shared" si="76"/>
        <v>C</v>
      </c>
      <c r="CB55" s="215">
        <f t="shared" si="86"/>
        <v>2016</v>
      </c>
      <c r="CC55" s="141">
        <f t="shared" si="86"/>
        <v>2</v>
      </c>
      <c r="CD55" s="280">
        <f t="shared" ca="1" si="24"/>
        <v>0</v>
      </c>
      <c r="CE55" s="280">
        <f t="shared" ca="1" si="25"/>
        <v>0</v>
      </c>
      <c r="CF55" s="280">
        <f t="shared" ca="1" si="26"/>
        <v>481</v>
      </c>
      <c r="CG55" s="280">
        <f t="shared" ca="1" si="27"/>
        <v>0</v>
      </c>
      <c r="CH55" s="280">
        <f t="shared" ca="1" si="28"/>
        <v>0</v>
      </c>
      <c r="CI55" s="280">
        <f t="shared" ca="1" si="29"/>
        <v>0</v>
      </c>
      <c r="CJ55" s="280">
        <f t="shared" ca="1" si="30"/>
        <v>6030092</v>
      </c>
      <c r="CK55" s="280">
        <f t="shared" ca="1" si="31"/>
        <v>3001899</v>
      </c>
      <c r="CL55" s="280">
        <f t="shared" ca="1" si="32"/>
        <v>4204188</v>
      </c>
      <c r="CM55" s="280">
        <f t="shared" ca="1" si="33"/>
        <v>1222626</v>
      </c>
      <c r="CN55" s="280">
        <f t="shared" ca="1" si="34"/>
        <v>0</v>
      </c>
      <c r="CO55" s="280">
        <f t="shared" ca="1" si="35"/>
        <v>46847</v>
      </c>
      <c r="CP55" s="280">
        <f t="shared" ca="1" si="36"/>
        <v>0</v>
      </c>
      <c r="CQ55" s="613">
        <f t="shared" ca="1" si="37"/>
        <v>0</v>
      </c>
      <c r="CR55" s="280">
        <f t="shared" ca="1" si="38"/>
        <v>29785</v>
      </c>
      <c r="CS55" s="280">
        <f t="shared" ca="1" si="39"/>
        <v>181211</v>
      </c>
      <c r="CT55" s="280">
        <f t="shared" ca="1" si="40"/>
        <v>46649</v>
      </c>
      <c r="CU55" s="280">
        <f t="shared" ca="1" si="41"/>
        <v>546000</v>
      </c>
      <c r="CV55" s="280">
        <f t="shared" ca="1" si="42"/>
        <v>41810</v>
      </c>
      <c r="CW55" s="365">
        <f t="shared" ca="1" si="43"/>
        <v>0</v>
      </c>
      <c r="CX55" s="280">
        <f t="shared" ca="1" si="44"/>
        <v>415034</v>
      </c>
      <c r="CY55" s="280">
        <f t="shared" ca="1" si="45"/>
        <v>0</v>
      </c>
      <c r="CZ55" s="280">
        <f t="shared" ca="1" si="46"/>
        <v>346772</v>
      </c>
      <c r="DA55" s="280">
        <f t="shared" ca="1" si="47"/>
        <v>363099</v>
      </c>
      <c r="DB55" s="280">
        <f t="shared" ca="1" si="48"/>
        <v>102929</v>
      </c>
      <c r="DC55" s="280">
        <f t="shared" ca="1" si="49"/>
        <v>158755</v>
      </c>
      <c r="DD55" s="280">
        <f t="shared" ca="1" si="50"/>
        <v>0</v>
      </c>
      <c r="DE55" s="280">
        <f t="shared" ca="1" si="51"/>
        <v>0</v>
      </c>
      <c r="DF55" s="280">
        <f t="shared" ca="1" si="52"/>
        <v>0</v>
      </c>
      <c r="DG55" s="280">
        <f t="shared" ca="1" si="53"/>
        <v>0</v>
      </c>
      <c r="DH55" s="210">
        <f t="shared" ca="1" si="82"/>
        <v>276999</v>
      </c>
      <c r="DI55" s="210">
        <f t="shared" ca="1" si="77"/>
        <v>2232044</v>
      </c>
      <c r="DJ55" s="210">
        <f t="shared" ca="1" si="78"/>
        <v>14506133</v>
      </c>
      <c r="DK55" s="461">
        <f t="shared" ca="1" si="79"/>
        <v>17015176</v>
      </c>
      <c r="DL55" s="463">
        <f t="shared" ca="1" si="80"/>
        <v>16738177</v>
      </c>
      <c r="DM55" s="465">
        <f t="shared" ca="1" si="81"/>
        <v>-276999</v>
      </c>
      <c r="DN55" s="216">
        <f t="shared" ca="1" si="60"/>
        <v>-1.6279525994911836E-2</v>
      </c>
      <c r="DP55" s="463"/>
      <c r="DQ55" s="37"/>
    </row>
    <row r="56" spans="1:121">
      <c r="A56" s="1">
        <f t="shared" si="122"/>
        <v>2020</v>
      </c>
      <c r="B56" s="15">
        <f t="shared" ref="B56:M56" si="141">B176+B256+B216+B296+B336+B376+B416+B456+B496+B536+B576+B616</f>
        <v>11552661.609999999</v>
      </c>
      <c r="C56" s="15">
        <f t="shared" si="141"/>
        <v>11446215.67</v>
      </c>
      <c r="D56" s="15">
        <f t="shared" si="141"/>
        <v>11566368.050000001</v>
      </c>
      <c r="E56" s="15">
        <f t="shared" si="141"/>
        <v>7444031.8600000003</v>
      </c>
      <c r="F56" s="15">
        <f t="shared" si="141"/>
        <v>7456663.2999999998</v>
      </c>
      <c r="G56" s="15">
        <f t="shared" si="141"/>
        <v>8199119.5499999998</v>
      </c>
      <c r="H56" s="15">
        <f t="shared" si="141"/>
        <v>8241698.0499999998</v>
      </c>
      <c r="I56" s="15">
        <f t="shared" si="141"/>
        <v>8190191.8600000003</v>
      </c>
      <c r="J56" s="15">
        <f t="shared" si="141"/>
        <v>8154519.9299999997</v>
      </c>
      <c r="K56" s="15">
        <f t="shared" si="141"/>
        <v>7393792.9299999997</v>
      </c>
      <c r="L56" s="15">
        <f t="shared" si="141"/>
        <v>7269817.1699999999</v>
      </c>
      <c r="M56" s="15">
        <f t="shared" si="141"/>
        <v>11527402.550000001</v>
      </c>
      <c r="N56" s="41">
        <f t="shared" si="117"/>
        <v>108442482.53</v>
      </c>
      <c r="O56" s="8"/>
      <c r="P56" s="72">
        <f t="shared" si="123"/>
        <v>2020</v>
      </c>
      <c r="Q56" s="15">
        <f t="shared" ref="Q56:AB56" si="142">Q176+Q256+Q216+Q296+Q336+Q376+Q416+Q456+Q496+Q536+Q576+Q616</f>
        <v>11399660.17</v>
      </c>
      <c r="R56" s="15">
        <f t="shared" si="142"/>
        <v>11557778.550000001</v>
      </c>
      <c r="S56" s="15">
        <f t="shared" si="142"/>
        <v>11457309.609999999</v>
      </c>
      <c r="T56" s="15">
        <f t="shared" si="142"/>
        <v>11567462.67</v>
      </c>
      <c r="U56" s="15">
        <f t="shared" si="142"/>
        <v>7427847.0499999998</v>
      </c>
      <c r="V56" s="15">
        <f t="shared" si="142"/>
        <v>7461067.8600000003</v>
      </c>
      <c r="W56" s="15">
        <f t="shared" si="142"/>
        <v>8202629.2999999998</v>
      </c>
      <c r="X56" s="15">
        <f t="shared" si="142"/>
        <v>8231898.5499999998</v>
      </c>
      <c r="Y56" s="15">
        <f t="shared" si="142"/>
        <v>8195274.0499999998</v>
      </c>
      <c r="Z56" s="15">
        <f t="shared" si="142"/>
        <v>8164223.8600000003</v>
      </c>
      <c r="AA56" s="15">
        <f t="shared" si="142"/>
        <v>7381143.9299999997</v>
      </c>
      <c r="AB56" s="15">
        <f t="shared" si="142"/>
        <v>7274994.9299999997</v>
      </c>
      <c r="AC56" s="41">
        <f t="shared" si="118"/>
        <v>108321290.53</v>
      </c>
      <c r="AD56" s="13"/>
      <c r="AI56" s="79" t="str">
        <f t="shared" si="70"/>
        <v>S</v>
      </c>
      <c r="AJ56" s="1">
        <f t="shared" si="140"/>
        <v>2016</v>
      </c>
      <c r="AK56" s="105">
        <v>3</v>
      </c>
      <c r="AL56" s="106">
        <f t="shared" ref="AL56:AU65" ca="1" si="143">ROUND(INDIRECT(CONCATENATE($AI56,AL$2+($AJ56-2010))),0)</f>
        <v>0</v>
      </c>
      <c r="AM56" s="106">
        <f t="shared" ca="1" si="143"/>
        <v>0</v>
      </c>
      <c r="AN56" s="106">
        <f t="shared" ca="1" si="143"/>
        <v>481</v>
      </c>
      <c r="AO56" s="106">
        <f t="shared" ca="1" si="143"/>
        <v>0</v>
      </c>
      <c r="AP56" s="106">
        <f t="shared" ca="1" si="143"/>
        <v>0</v>
      </c>
      <c r="AQ56" s="106">
        <f t="shared" ca="1" si="143"/>
        <v>0</v>
      </c>
      <c r="AR56" s="106">
        <f t="shared" ca="1" si="143"/>
        <v>6030092</v>
      </c>
      <c r="AS56" s="106">
        <f t="shared" ca="1" si="143"/>
        <v>3001899</v>
      </c>
      <c r="AT56" s="106">
        <f t="shared" ca="1" si="143"/>
        <v>4204188</v>
      </c>
      <c r="AU56" s="106">
        <f t="shared" ca="1" si="143"/>
        <v>1222626</v>
      </c>
      <c r="AV56" s="106">
        <f t="shared" ref="AV56:BE65" ca="1" si="144">ROUND(INDIRECT(CONCATENATE($AI56,AV$2+($AJ56-2010))),0)</f>
        <v>0</v>
      </c>
      <c r="AW56" s="106">
        <f t="shared" ca="1" si="144"/>
        <v>57941</v>
      </c>
      <c r="AX56" s="106">
        <f t="shared" ca="1" si="144"/>
        <v>0</v>
      </c>
      <c r="AY56" s="611">
        <f t="shared" ca="1" si="144"/>
        <v>0</v>
      </c>
      <c r="AZ56" s="106">
        <f t="shared" ca="1" si="144"/>
        <v>29398</v>
      </c>
      <c r="BA56" s="106">
        <f t="shared" ca="1" si="144"/>
        <v>181211</v>
      </c>
      <c r="BB56" s="106">
        <f t="shared" ca="1" si="144"/>
        <v>46649</v>
      </c>
      <c r="BC56" s="106">
        <f t="shared" ca="1" si="144"/>
        <v>546000</v>
      </c>
      <c r="BD56" s="106">
        <f t="shared" ca="1" si="144"/>
        <v>50857</v>
      </c>
      <c r="BE56" s="106">
        <f t="shared" ca="1" si="144"/>
        <v>0</v>
      </c>
      <c r="BF56" s="106">
        <f t="shared" ref="BF56:BP65" ca="1" si="145">ROUND(INDIRECT(CONCATENATE($AI56,BF$2+($AJ56-2010))),0)</f>
        <v>415034</v>
      </c>
      <c r="BG56" s="106">
        <f t="shared" ca="1" si="145"/>
        <v>0</v>
      </c>
      <c r="BH56" s="106">
        <f t="shared" ca="1" si="145"/>
        <v>346772</v>
      </c>
      <c r="BI56" s="106">
        <f t="shared" ca="1" si="145"/>
        <v>363099</v>
      </c>
      <c r="BJ56" s="106">
        <f t="shared" ca="1" si="145"/>
        <v>102929</v>
      </c>
      <c r="BK56" s="106">
        <f t="shared" ca="1" si="145"/>
        <v>158755</v>
      </c>
      <c r="BL56" s="190">
        <f t="shared" ca="1" si="145"/>
        <v>0</v>
      </c>
      <c r="BM56" s="190">
        <f t="shared" ca="1" si="145"/>
        <v>0</v>
      </c>
      <c r="BN56" s="190">
        <f t="shared" ca="1" si="145"/>
        <v>0</v>
      </c>
      <c r="BO56" s="190">
        <f t="shared" ca="1" si="145"/>
        <v>0</v>
      </c>
      <c r="BP56" s="190">
        <f t="shared" ca="1" si="145"/>
        <v>0</v>
      </c>
      <c r="BQ56" s="190">
        <f t="shared" ca="1" si="72"/>
        <v>285659</v>
      </c>
      <c r="BR56" s="190">
        <f t="shared" ca="1" si="73"/>
        <v>1955045</v>
      </c>
      <c r="BS56" s="190">
        <f t="shared" ca="1" si="74"/>
        <v>14517227</v>
      </c>
      <c r="BT56" s="190">
        <f t="shared" ca="1" si="83"/>
        <v>16757931</v>
      </c>
      <c r="BU56" s="190">
        <f t="shared" ca="1" si="11"/>
        <v>17414345</v>
      </c>
      <c r="BV56" s="163" t="str">
        <f t="shared" si="75"/>
        <v>D</v>
      </c>
      <c r="BW56" s="65">
        <f t="shared" ca="1" si="21"/>
        <v>16757931</v>
      </c>
      <c r="BX56" s="65">
        <f t="shared" ca="1" si="22"/>
        <v>0</v>
      </c>
      <c r="BZ56" s="130"/>
      <c r="CA56" s="79" t="str">
        <f t="shared" si="76"/>
        <v>D</v>
      </c>
      <c r="CB56" s="215">
        <f t="shared" si="86"/>
        <v>2016</v>
      </c>
      <c r="CC56" s="141">
        <f t="shared" si="86"/>
        <v>3</v>
      </c>
      <c r="CD56" s="280">
        <f t="shared" ca="1" si="24"/>
        <v>0</v>
      </c>
      <c r="CE56" s="280">
        <f t="shared" ca="1" si="25"/>
        <v>0</v>
      </c>
      <c r="CF56" s="280">
        <f t="shared" ca="1" si="26"/>
        <v>481</v>
      </c>
      <c r="CG56" s="280">
        <f t="shared" ca="1" si="27"/>
        <v>0</v>
      </c>
      <c r="CH56" s="280">
        <f t="shared" ca="1" si="28"/>
        <v>0</v>
      </c>
      <c r="CI56" s="280">
        <f t="shared" ca="1" si="29"/>
        <v>0</v>
      </c>
      <c r="CJ56" s="280">
        <f t="shared" ca="1" si="30"/>
        <v>6056296</v>
      </c>
      <c r="CK56" s="280">
        <f t="shared" ca="1" si="31"/>
        <v>3003551</v>
      </c>
      <c r="CL56" s="280">
        <f t="shared" ca="1" si="32"/>
        <v>4178121</v>
      </c>
      <c r="CM56" s="280">
        <f t="shared" ca="1" si="33"/>
        <v>1245695</v>
      </c>
      <c r="CN56" s="280">
        <f t="shared" ca="1" si="34"/>
        <v>0</v>
      </c>
      <c r="CO56" s="280">
        <f t="shared" ca="1" si="35"/>
        <v>45752</v>
      </c>
      <c r="CP56" s="280">
        <f t="shared" ca="1" si="36"/>
        <v>0</v>
      </c>
      <c r="CQ56" s="613">
        <f t="shared" ca="1" si="37"/>
        <v>0</v>
      </c>
      <c r="CR56" s="280">
        <f t="shared" ca="1" si="38"/>
        <v>26362</v>
      </c>
      <c r="CS56" s="280">
        <f t="shared" ca="1" si="39"/>
        <v>177373</v>
      </c>
      <c r="CT56" s="280">
        <f t="shared" ca="1" si="40"/>
        <v>45640</v>
      </c>
      <c r="CU56" s="280">
        <f t="shared" ca="1" si="41"/>
        <v>1183000</v>
      </c>
      <c r="CV56" s="280">
        <f t="shared" ca="1" si="42"/>
        <v>42578</v>
      </c>
      <c r="CW56" s="365">
        <f t="shared" ca="1" si="43"/>
        <v>0</v>
      </c>
      <c r="CX56" s="280">
        <f t="shared" ca="1" si="44"/>
        <v>419528</v>
      </c>
      <c r="CY56" s="280">
        <f t="shared" ca="1" si="45"/>
        <v>0</v>
      </c>
      <c r="CZ56" s="280">
        <f t="shared" ca="1" si="46"/>
        <v>394636</v>
      </c>
      <c r="DA56" s="280">
        <f t="shared" ca="1" si="47"/>
        <v>369006</v>
      </c>
      <c r="DB56" s="280">
        <f t="shared" ca="1" si="48"/>
        <v>103528</v>
      </c>
      <c r="DC56" s="280">
        <f t="shared" ca="1" si="49"/>
        <v>122798</v>
      </c>
      <c r="DD56" s="280">
        <f t="shared" ca="1" si="50"/>
        <v>0</v>
      </c>
      <c r="DE56" s="280">
        <f t="shared" ca="1" si="51"/>
        <v>0</v>
      </c>
      <c r="DF56" s="280">
        <f t="shared" ca="1" si="52"/>
        <v>0</v>
      </c>
      <c r="DG56" s="280">
        <f t="shared" ca="1" si="53"/>
        <v>0</v>
      </c>
      <c r="DH56" s="210">
        <f t="shared" ca="1" si="82"/>
        <v>237378</v>
      </c>
      <c r="DI56" s="210">
        <f t="shared" ca="1" si="77"/>
        <v>2884449</v>
      </c>
      <c r="DJ56" s="210">
        <f t="shared" ca="1" si="78"/>
        <v>14529896</v>
      </c>
      <c r="DK56" s="461">
        <f t="shared" ca="1" si="79"/>
        <v>17651723</v>
      </c>
      <c r="DL56" s="463">
        <f t="shared" ca="1" si="80"/>
        <v>17414345</v>
      </c>
      <c r="DM56" s="465">
        <f t="shared" ca="1" si="81"/>
        <v>-237378</v>
      </c>
      <c r="DN56" s="216">
        <f t="shared" ca="1" si="60"/>
        <v>-1.3447865684273428E-2</v>
      </c>
      <c r="DP56" s="463"/>
      <c r="DQ56" s="37"/>
    </row>
    <row r="57" spans="1:121">
      <c r="A57" s="1">
        <f t="shared" si="122"/>
        <v>2021</v>
      </c>
      <c r="B57" s="15">
        <f t="shared" ref="B57:M57" si="146">B177+B257+B217+B297+B337+B377+B417+B457+B497+B537+B577+B617</f>
        <v>11674597.609999999</v>
      </c>
      <c r="C57" s="15">
        <f t="shared" si="146"/>
        <v>11556133.300000001</v>
      </c>
      <c r="D57" s="15">
        <f t="shared" si="146"/>
        <v>11688839.050000001</v>
      </c>
      <c r="E57" s="15">
        <f t="shared" si="146"/>
        <v>7566537.8600000003</v>
      </c>
      <c r="F57" s="15">
        <f t="shared" si="146"/>
        <v>7579519.2999999998</v>
      </c>
      <c r="G57" s="15">
        <f t="shared" si="146"/>
        <v>7565256.5499999998</v>
      </c>
      <c r="H57" s="15">
        <f t="shared" si="146"/>
        <v>7606251.0499999998</v>
      </c>
      <c r="I57" s="15">
        <f t="shared" si="146"/>
        <v>7553790.8600000003</v>
      </c>
      <c r="J57" s="15">
        <f t="shared" si="146"/>
        <v>7519841.9299999997</v>
      </c>
      <c r="K57" s="15">
        <f t="shared" si="146"/>
        <v>7515269.9299999997</v>
      </c>
      <c r="L57" s="15">
        <f t="shared" si="146"/>
        <v>7388848.1699999999</v>
      </c>
      <c r="M57" s="15">
        <f t="shared" si="146"/>
        <v>11648714.550000001</v>
      </c>
      <c r="N57" s="41">
        <f t="shared" si="117"/>
        <v>106863600.16</v>
      </c>
      <c r="O57" s="8"/>
      <c r="P57" s="72">
        <f t="shared" si="123"/>
        <v>2021</v>
      </c>
      <c r="Q57" s="15">
        <f t="shared" ref="Q57:AB57" si="147">Q177+Q257+Q217+Q297+Q337+Q377+Q417+Q457+Q497+Q537+Q577+Q617</f>
        <v>11520852.17</v>
      </c>
      <c r="R57" s="15">
        <f t="shared" si="147"/>
        <v>11679714.550000001</v>
      </c>
      <c r="S57" s="15">
        <f t="shared" si="147"/>
        <v>11568773.609999999</v>
      </c>
      <c r="T57" s="15">
        <f t="shared" si="147"/>
        <v>11688387.300000001</v>
      </c>
      <c r="U57" s="15">
        <f t="shared" si="147"/>
        <v>7550353.0499999998</v>
      </c>
      <c r="V57" s="15">
        <f t="shared" si="147"/>
        <v>7583923.8600000003</v>
      </c>
      <c r="W57" s="15">
        <f t="shared" si="147"/>
        <v>7568766.2999999998</v>
      </c>
      <c r="X57" s="15">
        <f t="shared" si="147"/>
        <v>7596451.5499999998</v>
      </c>
      <c r="Y57" s="15">
        <f t="shared" si="147"/>
        <v>7558873.0499999998</v>
      </c>
      <c r="Z57" s="15">
        <f t="shared" si="147"/>
        <v>7529545.8600000003</v>
      </c>
      <c r="AA57" s="15">
        <f t="shared" si="147"/>
        <v>7502620.9299999997</v>
      </c>
      <c r="AB57" s="15">
        <f t="shared" si="147"/>
        <v>7394025.9299999997</v>
      </c>
      <c r="AC57" s="41">
        <f t="shared" si="118"/>
        <v>106742288.16</v>
      </c>
      <c r="AD57" s="13"/>
      <c r="AI57" s="79" t="str">
        <f t="shared" si="70"/>
        <v>T</v>
      </c>
      <c r="AJ57" s="1">
        <f t="shared" si="140"/>
        <v>2016</v>
      </c>
      <c r="AK57" s="105">
        <v>4</v>
      </c>
      <c r="AL57" s="106">
        <f t="shared" ca="1" si="143"/>
        <v>0</v>
      </c>
      <c r="AM57" s="106">
        <f t="shared" ca="1" si="143"/>
        <v>0</v>
      </c>
      <c r="AN57" s="106">
        <f t="shared" ca="1" si="143"/>
        <v>481</v>
      </c>
      <c r="AO57" s="106">
        <f t="shared" ca="1" si="143"/>
        <v>0</v>
      </c>
      <c r="AP57" s="106">
        <f t="shared" ca="1" si="143"/>
        <v>0</v>
      </c>
      <c r="AQ57" s="106">
        <f t="shared" ca="1" si="143"/>
        <v>0</v>
      </c>
      <c r="AR57" s="106">
        <f t="shared" ca="1" si="143"/>
        <v>6056296</v>
      </c>
      <c r="AS57" s="106">
        <f t="shared" ca="1" si="143"/>
        <v>3003551</v>
      </c>
      <c r="AT57" s="106">
        <f t="shared" ca="1" si="143"/>
        <v>4178121</v>
      </c>
      <c r="AU57" s="106">
        <f t="shared" ca="1" si="143"/>
        <v>1245695</v>
      </c>
      <c r="AV57" s="106">
        <f t="shared" ca="1" si="144"/>
        <v>0</v>
      </c>
      <c r="AW57" s="106">
        <f t="shared" ca="1" si="144"/>
        <v>46847</v>
      </c>
      <c r="AX57" s="106">
        <f t="shared" ca="1" si="144"/>
        <v>0</v>
      </c>
      <c r="AY57" s="611">
        <f t="shared" ca="1" si="144"/>
        <v>0</v>
      </c>
      <c r="AZ57" s="106">
        <f t="shared" ca="1" si="144"/>
        <v>29785</v>
      </c>
      <c r="BA57" s="106">
        <f t="shared" ca="1" si="144"/>
        <v>177373</v>
      </c>
      <c r="BB57" s="106">
        <f t="shared" ca="1" si="144"/>
        <v>45640</v>
      </c>
      <c r="BC57" s="106">
        <f t="shared" ca="1" si="144"/>
        <v>1183000</v>
      </c>
      <c r="BD57" s="106">
        <f t="shared" ca="1" si="144"/>
        <v>41810</v>
      </c>
      <c r="BE57" s="106">
        <f t="shared" ca="1" si="144"/>
        <v>0</v>
      </c>
      <c r="BF57" s="106">
        <f t="shared" ca="1" si="145"/>
        <v>419528</v>
      </c>
      <c r="BG57" s="106">
        <f t="shared" ca="1" si="145"/>
        <v>0</v>
      </c>
      <c r="BH57" s="106">
        <f t="shared" ca="1" si="145"/>
        <v>394636</v>
      </c>
      <c r="BI57" s="106">
        <f t="shared" ca="1" si="145"/>
        <v>369006</v>
      </c>
      <c r="BJ57" s="106">
        <f t="shared" ca="1" si="145"/>
        <v>103528</v>
      </c>
      <c r="BK57" s="106">
        <f t="shared" ca="1" si="145"/>
        <v>122798</v>
      </c>
      <c r="BL57" s="190">
        <f t="shared" ca="1" si="145"/>
        <v>0</v>
      </c>
      <c r="BM57" s="190">
        <f t="shared" ca="1" si="145"/>
        <v>0</v>
      </c>
      <c r="BN57" s="190">
        <f t="shared" ca="1" si="145"/>
        <v>0</v>
      </c>
      <c r="BO57" s="190">
        <f t="shared" ca="1" si="145"/>
        <v>0</v>
      </c>
      <c r="BP57" s="190">
        <f t="shared" ca="1" si="145"/>
        <v>0</v>
      </c>
      <c r="BQ57" s="190">
        <f t="shared" ca="1" si="72"/>
        <v>240033</v>
      </c>
      <c r="BR57" s="190">
        <f t="shared" ca="1" si="73"/>
        <v>2647071</v>
      </c>
      <c r="BS57" s="190">
        <f t="shared" ca="1" si="74"/>
        <v>14530991</v>
      </c>
      <c r="BT57" s="190">
        <f t="shared" ca="1" si="83"/>
        <v>17418095</v>
      </c>
      <c r="BU57" s="190">
        <f t="shared" ca="1" si="11"/>
        <v>12958295</v>
      </c>
      <c r="BV57" s="163" t="str">
        <f t="shared" si="75"/>
        <v>E</v>
      </c>
      <c r="BW57" s="65">
        <f t="shared" ca="1" si="21"/>
        <v>17418095</v>
      </c>
      <c r="BX57" s="65">
        <f t="shared" ca="1" si="22"/>
        <v>0</v>
      </c>
      <c r="BZ57" s="130"/>
      <c r="CA57" s="79" t="str">
        <f t="shared" si="76"/>
        <v>E</v>
      </c>
      <c r="CB57" s="215">
        <f t="shared" si="86"/>
        <v>2016</v>
      </c>
      <c r="CC57" s="141">
        <f t="shared" si="86"/>
        <v>4</v>
      </c>
      <c r="CD57" s="280">
        <f t="shared" ca="1" si="24"/>
        <v>0</v>
      </c>
      <c r="CE57" s="280">
        <f t="shared" ca="1" si="25"/>
        <v>0</v>
      </c>
      <c r="CF57" s="280">
        <f t="shared" ca="1" si="26"/>
        <v>481</v>
      </c>
      <c r="CG57" s="280">
        <f t="shared" ca="1" si="27"/>
        <v>0</v>
      </c>
      <c r="CH57" s="280">
        <f t="shared" ca="1" si="28"/>
        <v>0</v>
      </c>
      <c r="CI57" s="280">
        <f t="shared" ca="1" si="29"/>
        <v>0</v>
      </c>
      <c r="CJ57" s="280">
        <f t="shared" ca="1" si="30"/>
        <v>6116740</v>
      </c>
      <c r="CK57" s="280">
        <f t="shared" ca="1" si="31"/>
        <v>3007362</v>
      </c>
      <c r="CL57" s="280">
        <f t="shared" ca="1" si="32"/>
        <v>0</v>
      </c>
      <c r="CM57" s="280">
        <f t="shared" ca="1" si="33"/>
        <v>1252961</v>
      </c>
      <c r="CN57" s="280">
        <f t="shared" ca="1" si="34"/>
        <v>0</v>
      </c>
      <c r="CO57" s="280">
        <f t="shared" ca="1" si="35"/>
        <v>61937</v>
      </c>
      <c r="CP57" s="280">
        <f t="shared" ca="1" si="36"/>
        <v>0</v>
      </c>
      <c r="CQ57" s="613">
        <f t="shared" ca="1" si="37"/>
        <v>0</v>
      </c>
      <c r="CR57" s="280">
        <f t="shared" ca="1" si="38"/>
        <v>26794</v>
      </c>
      <c r="CS57" s="280">
        <f t="shared" ca="1" si="39"/>
        <v>182170</v>
      </c>
      <c r="CT57" s="280">
        <f t="shared" ca="1" si="40"/>
        <v>41679</v>
      </c>
      <c r="CU57" s="280">
        <f t="shared" ca="1" si="41"/>
        <v>780000</v>
      </c>
      <c r="CV57" s="280">
        <f t="shared" ca="1" si="42"/>
        <v>38868</v>
      </c>
      <c r="CW57" s="365">
        <f t="shared" ca="1" si="43"/>
        <v>0</v>
      </c>
      <c r="CX57" s="280">
        <f t="shared" ca="1" si="44"/>
        <v>419150</v>
      </c>
      <c r="CY57" s="280">
        <f t="shared" ca="1" si="45"/>
        <v>0</v>
      </c>
      <c r="CZ57" s="280">
        <f t="shared" ca="1" si="46"/>
        <v>405408</v>
      </c>
      <c r="DA57" s="280">
        <f t="shared" ca="1" si="47"/>
        <v>372899</v>
      </c>
      <c r="DB57" s="280">
        <f t="shared" ca="1" si="48"/>
        <v>103572</v>
      </c>
      <c r="DC57" s="280">
        <f t="shared" ca="1" si="49"/>
        <v>148274</v>
      </c>
      <c r="DD57" s="280">
        <f t="shared" ca="1" si="50"/>
        <v>0</v>
      </c>
      <c r="DE57" s="280">
        <f t="shared" ca="1" si="51"/>
        <v>0</v>
      </c>
      <c r="DF57" s="280">
        <f t="shared" ca="1" si="52"/>
        <v>0</v>
      </c>
      <c r="DG57" s="280">
        <f t="shared" ca="1" si="53"/>
        <v>0</v>
      </c>
      <c r="DH57" s="210">
        <f t="shared" ca="1" si="82"/>
        <v>255615</v>
      </c>
      <c r="DI57" s="210">
        <f t="shared" ca="1" si="77"/>
        <v>2518814</v>
      </c>
      <c r="DJ57" s="210">
        <f t="shared" ca="1" si="78"/>
        <v>10439481</v>
      </c>
      <c r="DK57" s="461">
        <f t="shared" ca="1" si="79"/>
        <v>13213910</v>
      </c>
      <c r="DL57" s="463">
        <f t="shared" ca="1" si="80"/>
        <v>12958295</v>
      </c>
      <c r="DM57" s="465">
        <f t="shared" ca="1" si="81"/>
        <v>-255615</v>
      </c>
      <c r="DN57" s="216">
        <f t="shared" ca="1" si="60"/>
        <v>-1.9344387845838213E-2</v>
      </c>
      <c r="DP57" s="463"/>
      <c r="DQ57" s="37"/>
    </row>
    <row r="58" spans="1:121">
      <c r="A58" s="1">
        <f t="shared" si="122"/>
        <v>2022</v>
      </c>
      <c r="B58" s="15">
        <f t="shared" ref="B58:M58" si="148">B178+B258+B218+B298+B338+B378+B418+B458+B498+B538+B578+B618</f>
        <v>11801450.609999999</v>
      </c>
      <c r="C58" s="15">
        <f t="shared" si="148"/>
        <v>11680884.300000001</v>
      </c>
      <c r="D58" s="15">
        <f t="shared" si="148"/>
        <v>11816210.050000001</v>
      </c>
      <c r="E58" s="15">
        <f t="shared" si="148"/>
        <v>7693927.8600000003</v>
      </c>
      <c r="F58" s="15">
        <f t="shared" si="148"/>
        <v>7707257.2999999998</v>
      </c>
      <c r="G58" s="15">
        <f t="shared" si="148"/>
        <v>7692780.5499999998</v>
      </c>
      <c r="H58" s="15">
        <f t="shared" si="148"/>
        <v>7734395.0499999998</v>
      </c>
      <c r="I58" s="15">
        <f t="shared" si="148"/>
        <v>7680991.8600000003</v>
      </c>
      <c r="J58" s="15">
        <f t="shared" si="148"/>
        <v>7646561.9299999997</v>
      </c>
      <c r="K58" s="15">
        <f t="shared" si="148"/>
        <v>7641646.9299999997</v>
      </c>
      <c r="L58" s="15">
        <f t="shared" si="148"/>
        <v>7512819.1699999999</v>
      </c>
      <c r="M58" s="15">
        <f t="shared" si="148"/>
        <v>11774946.550000001</v>
      </c>
      <c r="N58" s="41">
        <f t="shared" si="117"/>
        <v>108383872.16</v>
      </c>
      <c r="O58" s="2"/>
      <c r="P58" s="72">
        <f t="shared" si="123"/>
        <v>2022</v>
      </c>
      <c r="Q58" s="15">
        <f t="shared" ref="Q58:AB58" si="149">Q178+Q258+Q218+Q298+Q338+Q378+Q418+Q458+Q498+Q538+Q578+Q618</f>
        <v>11642164.17</v>
      </c>
      <c r="R58" s="15">
        <f t="shared" si="149"/>
        <v>11806567.550000001</v>
      </c>
      <c r="S58" s="15">
        <f t="shared" si="149"/>
        <v>11693524.609999999</v>
      </c>
      <c r="T58" s="15">
        <f t="shared" si="149"/>
        <v>11815758.300000001</v>
      </c>
      <c r="U58" s="15">
        <f t="shared" si="149"/>
        <v>7677743.0499999998</v>
      </c>
      <c r="V58" s="15">
        <f t="shared" si="149"/>
        <v>7711661.8600000003</v>
      </c>
      <c r="W58" s="15">
        <f t="shared" si="149"/>
        <v>7696290.2999999998</v>
      </c>
      <c r="X58" s="15">
        <f t="shared" si="149"/>
        <v>7724595.5499999998</v>
      </c>
      <c r="Y58" s="15">
        <f t="shared" si="149"/>
        <v>7686074.0499999998</v>
      </c>
      <c r="Z58" s="15">
        <f t="shared" si="149"/>
        <v>7656265.8600000003</v>
      </c>
      <c r="AA58" s="15">
        <f t="shared" si="149"/>
        <v>7628997.9299999997</v>
      </c>
      <c r="AB58" s="15">
        <f t="shared" si="149"/>
        <v>7517996.9299999997</v>
      </c>
      <c r="AC58" s="41">
        <f t="shared" ref="AC58:AC63" si="150">SUM(Q58:AB58)</f>
        <v>108257640.16</v>
      </c>
      <c r="AD58" s="13"/>
      <c r="AI58" s="79" t="str">
        <f t="shared" si="70"/>
        <v>U</v>
      </c>
      <c r="AJ58" s="1">
        <f t="shared" si="140"/>
        <v>2016</v>
      </c>
      <c r="AK58" s="105">
        <v>5</v>
      </c>
      <c r="AL58" s="106">
        <f t="shared" ca="1" si="143"/>
        <v>0</v>
      </c>
      <c r="AM58" s="106">
        <f t="shared" ca="1" si="143"/>
        <v>0</v>
      </c>
      <c r="AN58" s="106">
        <f t="shared" ca="1" si="143"/>
        <v>481</v>
      </c>
      <c r="AO58" s="106">
        <f t="shared" ca="1" si="143"/>
        <v>0</v>
      </c>
      <c r="AP58" s="106">
        <f t="shared" ca="1" si="143"/>
        <v>0</v>
      </c>
      <c r="AQ58" s="106">
        <f t="shared" ca="1" si="143"/>
        <v>0</v>
      </c>
      <c r="AR58" s="106">
        <f t="shared" ca="1" si="143"/>
        <v>6116740</v>
      </c>
      <c r="AS58" s="106">
        <f t="shared" ca="1" si="143"/>
        <v>3007362</v>
      </c>
      <c r="AT58" s="106">
        <f t="shared" ca="1" si="143"/>
        <v>0</v>
      </c>
      <c r="AU58" s="106">
        <f t="shared" ca="1" si="143"/>
        <v>1252961</v>
      </c>
      <c r="AV58" s="106">
        <f t="shared" ca="1" si="144"/>
        <v>0</v>
      </c>
      <c r="AW58" s="106">
        <f t="shared" ca="1" si="144"/>
        <v>45752</v>
      </c>
      <c r="AX58" s="106">
        <f t="shared" ca="1" si="144"/>
        <v>0</v>
      </c>
      <c r="AY58" s="611">
        <f t="shared" ca="1" si="144"/>
        <v>0</v>
      </c>
      <c r="AZ58" s="106">
        <f t="shared" ca="1" si="144"/>
        <v>26362</v>
      </c>
      <c r="BA58" s="106">
        <f t="shared" ca="1" si="144"/>
        <v>182170</v>
      </c>
      <c r="BB58" s="106">
        <f t="shared" ca="1" si="144"/>
        <v>41679</v>
      </c>
      <c r="BC58" s="106">
        <f t="shared" ca="1" si="144"/>
        <v>780000</v>
      </c>
      <c r="BD58" s="106">
        <f t="shared" ca="1" si="144"/>
        <v>42578</v>
      </c>
      <c r="BE58" s="106">
        <f t="shared" ca="1" si="144"/>
        <v>0</v>
      </c>
      <c r="BF58" s="106">
        <f t="shared" ca="1" si="145"/>
        <v>419150</v>
      </c>
      <c r="BG58" s="106">
        <f t="shared" ca="1" si="145"/>
        <v>0</v>
      </c>
      <c r="BH58" s="106">
        <f t="shared" ca="1" si="145"/>
        <v>405408</v>
      </c>
      <c r="BI58" s="106">
        <f t="shared" ca="1" si="145"/>
        <v>372899</v>
      </c>
      <c r="BJ58" s="106">
        <f t="shared" ca="1" si="145"/>
        <v>103572</v>
      </c>
      <c r="BK58" s="106">
        <f t="shared" ca="1" si="145"/>
        <v>148274</v>
      </c>
      <c r="BL58" s="190">
        <f t="shared" ca="1" si="145"/>
        <v>0</v>
      </c>
      <c r="BM58" s="190">
        <f t="shared" ca="1" si="145"/>
        <v>0</v>
      </c>
      <c r="BN58" s="190">
        <f t="shared" ca="1" si="145"/>
        <v>0</v>
      </c>
      <c r="BO58" s="190">
        <f t="shared" ca="1" si="145"/>
        <v>0</v>
      </c>
      <c r="BP58" s="190">
        <f t="shared" ca="1" si="145"/>
        <v>0</v>
      </c>
      <c r="BQ58" s="190">
        <f t="shared" ca="1" si="72"/>
        <v>258893</v>
      </c>
      <c r="BR58" s="190">
        <f t="shared" ca="1" si="73"/>
        <v>2263199</v>
      </c>
      <c r="BS58" s="190">
        <f t="shared" ca="1" si="74"/>
        <v>10423296</v>
      </c>
      <c r="BT58" s="190">
        <f t="shared" ca="1" si="83"/>
        <v>12945388</v>
      </c>
      <c r="BU58" s="190">
        <f t="shared" ca="1" si="11"/>
        <v>13467678</v>
      </c>
      <c r="BV58" s="163" t="str">
        <f t="shared" si="75"/>
        <v>F</v>
      </c>
      <c r="BW58" s="65">
        <f t="shared" ca="1" si="21"/>
        <v>12945388</v>
      </c>
      <c r="BX58" s="65">
        <f t="shared" ca="1" si="22"/>
        <v>0</v>
      </c>
      <c r="BZ58" s="130"/>
      <c r="CA58" s="79" t="str">
        <f t="shared" si="76"/>
        <v>F</v>
      </c>
      <c r="CB58" s="215">
        <f t="shared" si="86"/>
        <v>2016</v>
      </c>
      <c r="CC58" s="141">
        <f t="shared" si="86"/>
        <v>5</v>
      </c>
      <c r="CD58" s="280">
        <f t="shared" ca="1" si="24"/>
        <v>0</v>
      </c>
      <c r="CE58" s="280">
        <f t="shared" ca="1" si="25"/>
        <v>0</v>
      </c>
      <c r="CF58" s="280">
        <f t="shared" ca="1" si="26"/>
        <v>481</v>
      </c>
      <c r="CG58" s="280">
        <f t="shared" ca="1" si="27"/>
        <v>0</v>
      </c>
      <c r="CH58" s="280">
        <f t="shared" ca="1" si="28"/>
        <v>0</v>
      </c>
      <c r="CI58" s="280">
        <f t="shared" ca="1" si="29"/>
        <v>0</v>
      </c>
      <c r="CJ58" s="280">
        <f t="shared" ca="1" si="30"/>
        <v>6160840</v>
      </c>
      <c r="CK58" s="280">
        <f t="shared" ca="1" si="31"/>
        <v>3010143</v>
      </c>
      <c r="CL58" s="280">
        <f t="shared" ca="1" si="32"/>
        <v>0</v>
      </c>
      <c r="CM58" s="280">
        <f t="shared" ca="1" si="33"/>
        <v>1254826</v>
      </c>
      <c r="CN58" s="280">
        <f t="shared" ca="1" si="34"/>
        <v>0</v>
      </c>
      <c r="CO58" s="280">
        <f t="shared" ca="1" si="35"/>
        <v>57532</v>
      </c>
      <c r="CP58" s="280">
        <f t="shared" ca="1" si="36"/>
        <v>0</v>
      </c>
      <c r="CQ58" s="613">
        <f t="shared" ca="1" si="37"/>
        <v>0</v>
      </c>
      <c r="CR58" s="280">
        <f t="shared" ca="1" si="38"/>
        <v>30030</v>
      </c>
      <c r="CS58" s="280">
        <f t="shared" ca="1" si="39"/>
        <v>185347</v>
      </c>
      <c r="CT58" s="280">
        <f t="shared" ca="1" si="40"/>
        <v>54940</v>
      </c>
      <c r="CU58" s="280">
        <f t="shared" ca="1" si="41"/>
        <v>1183000</v>
      </c>
      <c r="CV58" s="280">
        <f t="shared" ca="1" si="42"/>
        <v>51051</v>
      </c>
      <c r="CW58" s="365">
        <f t="shared" ca="1" si="43"/>
        <v>0</v>
      </c>
      <c r="CX58" s="280">
        <f t="shared" ca="1" si="44"/>
        <v>422132</v>
      </c>
      <c r="CY58" s="280">
        <f t="shared" ca="1" si="45"/>
        <v>0</v>
      </c>
      <c r="CZ58" s="280">
        <f t="shared" ca="1" si="46"/>
        <v>417848</v>
      </c>
      <c r="DA58" s="280">
        <f t="shared" ca="1" si="47"/>
        <v>374731</v>
      </c>
      <c r="DB58" s="280">
        <f t="shared" ca="1" si="48"/>
        <v>103748</v>
      </c>
      <c r="DC58" s="280">
        <f t="shared" ca="1" si="49"/>
        <v>161029</v>
      </c>
      <c r="DD58" s="280">
        <f t="shared" ca="1" si="50"/>
        <v>0</v>
      </c>
      <c r="DE58" s="280">
        <f t="shared" ca="1" si="51"/>
        <v>0</v>
      </c>
      <c r="DF58" s="280">
        <f t="shared" ca="1" si="52"/>
        <v>0</v>
      </c>
      <c r="DG58" s="280">
        <f t="shared" ca="1" si="53"/>
        <v>0</v>
      </c>
      <c r="DH58" s="210">
        <f t="shared" ca="1" si="82"/>
        <v>297050</v>
      </c>
      <c r="DI58" s="210">
        <f t="shared" ca="1" si="77"/>
        <v>2983856</v>
      </c>
      <c r="DJ58" s="210">
        <f t="shared" ca="1" si="78"/>
        <v>10483822</v>
      </c>
      <c r="DK58" s="461">
        <f t="shared" ca="1" si="79"/>
        <v>13764728</v>
      </c>
      <c r="DL58" s="463">
        <f t="shared" ca="1" si="80"/>
        <v>13467678</v>
      </c>
      <c r="DM58" s="465">
        <f t="shared" ca="1" si="81"/>
        <v>-297050</v>
      </c>
      <c r="DN58" s="216">
        <f t="shared" ca="1" si="60"/>
        <v>-2.1580520879163033E-2</v>
      </c>
      <c r="DP58" s="463"/>
      <c r="DQ58" s="37"/>
    </row>
    <row r="59" spans="1:121">
      <c r="A59" s="1">
        <f t="shared" si="122"/>
        <v>2023</v>
      </c>
      <c r="B59" s="15">
        <f t="shared" ref="B59:M59" si="151">B179+B259+B219+B299+B339+B379+B419+B459+B499+B539+B579+B619</f>
        <v>8083120.6100000003</v>
      </c>
      <c r="C59" s="15">
        <f t="shared" si="151"/>
        <v>8011676.2999999998</v>
      </c>
      <c r="D59" s="15">
        <f t="shared" si="151"/>
        <v>8067208.0499999998</v>
      </c>
      <c r="E59" s="15">
        <f t="shared" si="151"/>
        <v>3922763.86</v>
      </c>
      <c r="F59" s="15">
        <f t="shared" si="151"/>
        <v>3926878.3</v>
      </c>
      <c r="G59" s="15">
        <f t="shared" si="151"/>
        <v>3917611.55</v>
      </c>
      <c r="H59" s="15">
        <f t="shared" si="151"/>
        <v>3943767.05</v>
      </c>
      <c r="I59" s="15">
        <f t="shared" si="151"/>
        <v>3914785.86</v>
      </c>
      <c r="J59" s="15">
        <f t="shared" si="151"/>
        <v>3891751.93</v>
      </c>
      <c r="K59" s="15">
        <f t="shared" si="151"/>
        <v>3896284.93</v>
      </c>
      <c r="L59" s="15">
        <f t="shared" si="151"/>
        <v>3827416.17</v>
      </c>
      <c r="M59" s="15">
        <f t="shared" si="151"/>
        <v>8054332.5499999998</v>
      </c>
      <c r="N59" s="41">
        <f t="shared" si="117"/>
        <v>63457597.159999996</v>
      </c>
      <c r="O59" s="2"/>
      <c r="P59" s="72">
        <f t="shared" si="123"/>
        <v>2023</v>
      </c>
      <c r="Q59" s="15">
        <f t="shared" ref="Q59:AB59" si="152">Q179+Q259+Q219+Q299+Q339+Q379+Q419+Q459+Q499+Q539+Q579+Q619</f>
        <v>11768396.17</v>
      </c>
      <c r="R59" s="15">
        <f t="shared" si="152"/>
        <v>8088237.5499999998</v>
      </c>
      <c r="S59" s="15">
        <f t="shared" si="152"/>
        <v>8024316.6100000003</v>
      </c>
      <c r="T59" s="15">
        <f t="shared" si="152"/>
        <v>8066756.2999999998</v>
      </c>
      <c r="U59" s="15">
        <f t="shared" si="152"/>
        <v>3906579.05</v>
      </c>
      <c r="V59" s="15">
        <f t="shared" si="152"/>
        <v>3931282.86</v>
      </c>
      <c r="W59" s="15">
        <f t="shared" si="152"/>
        <v>3921121.3</v>
      </c>
      <c r="X59" s="15">
        <f t="shared" si="152"/>
        <v>3933967.55</v>
      </c>
      <c r="Y59" s="15">
        <f t="shared" si="152"/>
        <v>3919868.05</v>
      </c>
      <c r="Z59" s="15">
        <f t="shared" si="152"/>
        <v>3901455.86</v>
      </c>
      <c r="AA59" s="15">
        <f t="shared" si="152"/>
        <v>3883635.93</v>
      </c>
      <c r="AB59" s="15">
        <f t="shared" si="152"/>
        <v>3832593.93</v>
      </c>
      <c r="AC59" s="41">
        <f t="shared" si="150"/>
        <v>67178211.159999982</v>
      </c>
      <c r="AD59" s="13"/>
      <c r="AI59" s="79" t="str">
        <f t="shared" si="70"/>
        <v>V</v>
      </c>
      <c r="AJ59" s="1">
        <f t="shared" si="140"/>
        <v>2016</v>
      </c>
      <c r="AK59" s="105">
        <v>6</v>
      </c>
      <c r="AL59" s="106">
        <f t="shared" ca="1" si="143"/>
        <v>0</v>
      </c>
      <c r="AM59" s="106">
        <f t="shared" ca="1" si="143"/>
        <v>0</v>
      </c>
      <c r="AN59" s="106">
        <f t="shared" ca="1" si="143"/>
        <v>481</v>
      </c>
      <c r="AO59" s="106">
        <f t="shared" ca="1" si="143"/>
        <v>0</v>
      </c>
      <c r="AP59" s="106">
        <f t="shared" ca="1" si="143"/>
        <v>0</v>
      </c>
      <c r="AQ59" s="106">
        <f t="shared" ca="1" si="143"/>
        <v>0</v>
      </c>
      <c r="AR59" s="106">
        <f t="shared" ca="1" si="143"/>
        <v>6160840</v>
      </c>
      <c r="AS59" s="106">
        <f t="shared" ca="1" si="143"/>
        <v>3010143</v>
      </c>
      <c r="AT59" s="106">
        <f t="shared" ca="1" si="143"/>
        <v>0</v>
      </c>
      <c r="AU59" s="106">
        <f t="shared" ca="1" si="143"/>
        <v>1254826</v>
      </c>
      <c r="AV59" s="106">
        <f t="shared" ca="1" si="144"/>
        <v>0</v>
      </c>
      <c r="AW59" s="106">
        <f t="shared" ca="1" si="144"/>
        <v>61937</v>
      </c>
      <c r="AX59" s="106">
        <f t="shared" ca="1" si="144"/>
        <v>0</v>
      </c>
      <c r="AY59" s="611">
        <f t="shared" ca="1" si="144"/>
        <v>0</v>
      </c>
      <c r="AZ59" s="106">
        <f t="shared" ca="1" si="144"/>
        <v>26794</v>
      </c>
      <c r="BA59" s="106">
        <f t="shared" ca="1" si="144"/>
        <v>185347</v>
      </c>
      <c r="BB59" s="106">
        <f t="shared" ca="1" si="144"/>
        <v>54940</v>
      </c>
      <c r="BC59" s="106">
        <f t="shared" ca="1" si="144"/>
        <v>1183000</v>
      </c>
      <c r="BD59" s="106">
        <f t="shared" ca="1" si="144"/>
        <v>38868</v>
      </c>
      <c r="BE59" s="106">
        <f t="shared" ca="1" si="144"/>
        <v>0</v>
      </c>
      <c r="BF59" s="106">
        <f t="shared" ca="1" si="145"/>
        <v>422132</v>
      </c>
      <c r="BG59" s="106">
        <f t="shared" ca="1" si="145"/>
        <v>0</v>
      </c>
      <c r="BH59" s="106">
        <f t="shared" ca="1" si="145"/>
        <v>417848</v>
      </c>
      <c r="BI59" s="106">
        <f t="shared" ca="1" si="145"/>
        <v>374731</v>
      </c>
      <c r="BJ59" s="106">
        <f t="shared" ca="1" si="145"/>
        <v>103748</v>
      </c>
      <c r="BK59" s="106">
        <f t="shared" ca="1" si="145"/>
        <v>161029</v>
      </c>
      <c r="BL59" s="190">
        <f t="shared" ca="1" si="145"/>
        <v>0</v>
      </c>
      <c r="BM59" s="190">
        <f t="shared" ca="1" si="145"/>
        <v>0</v>
      </c>
      <c r="BN59" s="190">
        <f t="shared" ca="1" si="145"/>
        <v>0</v>
      </c>
      <c r="BO59" s="190">
        <f t="shared" ca="1" si="145"/>
        <v>0</v>
      </c>
      <c r="BP59" s="190">
        <f t="shared" ca="1" si="145"/>
        <v>0</v>
      </c>
      <c r="BQ59" s="190">
        <f t="shared" ca="1" si="72"/>
        <v>281631</v>
      </c>
      <c r="BR59" s="190">
        <f t="shared" ca="1" si="73"/>
        <v>2686806</v>
      </c>
      <c r="BS59" s="190">
        <f t="shared" ca="1" si="74"/>
        <v>10488227</v>
      </c>
      <c r="BT59" s="190">
        <f t="shared" ca="1" si="83"/>
        <v>13456664</v>
      </c>
      <c r="BU59" s="190">
        <f t="shared" ca="1" si="11"/>
        <v>7855332</v>
      </c>
      <c r="BV59" s="163" t="str">
        <f t="shared" si="75"/>
        <v>G</v>
      </c>
      <c r="BW59" s="65">
        <f t="shared" ca="1" si="21"/>
        <v>13456664</v>
      </c>
      <c r="BX59" s="65">
        <f t="shared" ca="1" si="22"/>
        <v>0</v>
      </c>
      <c r="BZ59" s="130"/>
      <c r="CA59" s="79" t="str">
        <f t="shared" si="76"/>
        <v>G</v>
      </c>
      <c r="CB59" s="215">
        <f t="shared" si="86"/>
        <v>2016</v>
      </c>
      <c r="CC59" s="141">
        <f t="shared" si="86"/>
        <v>6</v>
      </c>
      <c r="CD59" s="280">
        <f t="shared" ca="1" si="24"/>
        <v>0</v>
      </c>
      <c r="CE59" s="280">
        <f t="shared" ca="1" si="25"/>
        <v>0</v>
      </c>
      <c r="CF59" s="280">
        <f t="shared" ca="1" si="26"/>
        <v>481</v>
      </c>
      <c r="CG59" s="280">
        <f t="shared" ca="1" si="27"/>
        <v>0</v>
      </c>
      <c r="CH59" s="280">
        <f t="shared" ca="1" si="28"/>
        <v>0</v>
      </c>
      <c r="CI59" s="280">
        <f t="shared" ca="1" si="29"/>
        <v>0</v>
      </c>
      <c r="CJ59" s="280">
        <f t="shared" ca="1" si="30"/>
        <v>1276408</v>
      </c>
      <c r="CK59" s="280">
        <f t="shared" ca="1" si="31"/>
        <v>0</v>
      </c>
      <c r="CL59" s="280">
        <f t="shared" ca="1" si="32"/>
        <v>0</v>
      </c>
      <c r="CM59" s="280">
        <f t="shared" ca="1" si="33"/>
        <v>1252961</v>
      </c>
      <c r="CN59" s="280">
        <f t="shared" ca="1" si="34"/>
        <v>2264751</v>
      </c>
      <c r="CO59" s="280">
        <f t="shared" ca="1" si="35"/>
        <v>54023</v>
      </c>
      <c r="CP59" s="280">
        <f t="shared" ca="1" si="36"/>
        <v>0</v>
      </c>
      <c r="CQ59" s="613">
        <f t="shared" ca="1" si="37"/>
        <v>0</v>
      </c>
      <c r="CR59" s="280">
        <f t="shared" ca="1" si="38"/>
        <v>35842</v>
      </c>
      <c r="CS59" s="280">
        <f t="shared" ca="1" si="39"/>
        <v>190585</v>
      </c>
      <c r="CT59" s="280">
        <f t="shared" ca="1" si="40"/>
        <v>59364</v>
      </c>
      <c r="CU59" s="280">
        <f t="shared" ca="1" si="41"/>
        <v>1183000</v>
      </c>
      <c r="CV59" s="280">
        <f t="shared" ca="1" si="42"/>
        <v>54676</v>
      </c>
      <c r="CW59" s="365">
        <f t="shared" ca="1" si="43"/>
        <v>0</v>
      </c>
      <c r="CX59" s="280">
        <f t="shared" ca="1" si="44"/>
        <v>421670</v>
      </c>
      <c r="CY59" s="280">
        <f t="shared" ca="1" si="45"/>
        <v>0</v>
      </c>
      <c r="CZ59" s="280">
        <f t="shared" ca="1" si="46"/>
        <v>414048</v>
      </c>
      <c r="DA59" s="280">
        <f t="shared" ca="1" si="47"/>
        <v>375668</v>
      </c>
      <c r="DB59" s="280">
        <f t="shared" ca="1" si="48"/>
        <v>103578</v>
      </c>
      <c r="DC59" s="280">
        <f t="shared" ca="1" si="49"/>
        <v>168277</v>
      </c>
      <c r="DD59" s="280">
        <f t="shared" ca="1" si="50"/>
        <v>0</v>
      </c>
      <c r="DE59" s="280">
        <f t="shared" ca="1" si="51"/>
        <v>0</v>
      </c>
      <c r="DF59" s="280">
        <f t="shared" ca="1" si="52"/>
        <v>0</v>
      </c>
      <c r="DG59" s="280">
        <f t="shared" ca="1" si="53"/>
        <v>0</v>
      </c>
      <c r="DH59" s="210">
        <f t="shared" ca="1" si="82"/>
        <v>318159</v>
      </c>
      <c r="DI59" s="210">
        <f t="shared" ca="1" si="77"/>
        <v>3006708</v>
      </c>
      <c r="DJ59" s="210">
        <f t="shared" ca="1" si="78"/>
        <v>4848624</v>
      </c>
      <c r="DK59" s="461">
        <f t="shared" ca="1" si="79"/>
        <v>8173491</v>
      </c>
      <c r="DL59" s="463">
        <f t="shared" ca="1" si="80"/>
        <v>7855332</v>
      </c>
      <c r="DM59" s="465">
        <f t="shared" ca="1" si="81"/>
        <v>-318159</v>
      </c>
      <c r="DN59" s="216">
        <f t="shared" ca="1" si="60"/>
        <v>-3.8925717297541525E-2</v>
      </c>
      <c r="DP59" s="463"/>
      <c r="DQ59" s="37"/>
    </row>
    <row r="60" spans="1:121">
      <c r="A60" s="1">
        <f t="shared" si="122"/>
        <v>2024</v>
      </c>
      <c r="B60" s="15">
        <f t="shared" ref="B60:M60" si="153">B180+B260+B220+B300+B340+B380+B420+B460+B500+B540+B580+B620</f>
        <v>8137411.6100000003</v>
      </c>
      <c r="C60" s="15">
        <f t="shared" si="153"/>
        <v>8072145.6699999999</v>
      </c>
      <c r="D60" s="15">
        <f t="shared" si="153"/>
        <v>8121402.0499999998</v>
      </c>
      <c r="E60" s="15">
        <f t="shared" si="153"/>
        <v>3976524.86</v>
      </c>
      <c r="F60" s="15">
        <f t="shared" si="153"/>
        <v>3980804.3</v>
      </c>
      <c r="G60" s="15">
        <f t="shared" si="153"/>
        <v>3971425.55</v>
      </c>
      <c r="H60" s="15">
        <f t="shared" si="153"/>
        <v>3997900.05</v>
      </c>
      <c r="I60" s="15">
        <f t="shared" si="153"/>
        <v>3968452.86</v>
      </c>
      <c r="J60" s="15">
        <f t="shared" si="153"/>
        <v>3945159.93</v>
      </c>
      <c r="K60" s="15">
        <f t="shared" si="153"/>
        <v>3949534.93</v>
      </c>
      <c r="L60" s="15">
        <f t="shared" si="153"/>
        <v>3879428.17</v>
      </c>
      <c r="M60" s="15">
        <f t="shared" si="153"/>
        <v>8107939.5499999998</v>
      </c>
      <c r="N60" s="41">
        <f t="shared" si="117"/>
        <v>64108129.529999994</v>
      </c>
      <c r="O60" s="2"/>
      <c r="P60" s="72">
        <f t="shared" si="123"/>
        <v>2024</v>
      </c>
      <c r="Q60" s="15">
        <f t="shared" ref="Q60:AB60" si="154">Q180+Q260+Q220+Q300+Q340+Q380+Q420+Q460+Q500+Q540+Q580+Q620</f>
        <v>8047782.1699999999</v>
      </c>
      <c r="R60" s="15">
        <f t="shared" si="154"/>
        <v>8142528.5499999998</v>
      </c>
      <c r="S60" s="15">
        <f t="shared" si="154"/>
        <v>8083239.6100000003</v>
      </c>
      <c r="T60" s="15">
        <f t="shared" si="154"/>
        <v>8122496.6699999999</v>
      </c>
      <c r="U60" s="15">
        <f t="shared" si="154"/>
        <v>3960340.05</v>
      </c>
      <c r="V60" s="15">
        <f t="shared" si="154"/>
        <v>3985208.86</v>
      </c>
      <c r="W60" s="15">
        <f t="shared" si="154"/>
        <v>3974935.3</v>
      </c>
      <c r="X60" s="15">
        <f t="shared" si="154"/>
        <v>3988100.55</v>
      </c>
      <c r="Y60" s="15">
        <f t="shared" si="154"/>
        <v>3973535.05</v>
      </c>
      <c r="Z60" s="15">
        <f t="shared" si="154"/>
        <v>3954863.86</v>
      </c>
      <c r="AA60" s="15">
        <f t="shared" si="154"/>
        <v>3936885.93</v>
      </c>
      <c r="AB60" s="15">
        <f t="shared" si="154"/>
        <v>3884605.93</v>
      </c>
      <c r="AC60" s="41">
        <f t="shared" si="150"/>
        <v>64054522.529999986</v>
      </c>
      <c r="AD60" s="13"/>
      <c r="AI60" s="79" t="str">
        <f t="shared" si="70"/>
        <v>W</v>
      </c>
      <c r="AJ60" s="1">
        <f t="shared" si="140"/>
        <v>2016</v>
      </c>
      <c r="AK60" s="105">
        <v>7</v>
      </c>
      <c r="AL60" s="106">
        <f t="shared" ca="1" si="143"/>
        <v>0</v>
      </c>
      <c r="AM60" s="106">
        <f t="shared" ca="1" si="143"/>
        <v>0</v>
      </c>
      <c r="AN60" s="106">
        <f t="shared" ca="1" si="143"/>
        <v>481</v>
      </c>
      <c r="AO60" s="106">
        <f t="shared" ca="1" si="143"/>
        <v>0</v>
      </c>
      <c r="AP60" s="106">
        <f t="shared" ca="1" si="143"/>
        <v>0</v>
      </c>
      <c r="AQ60" s="106">
        <f t="shared" ca="1" si="143"/>
        <v>0</v>
      </c>
      <c r="AR60" s="106">
        <f t="shared" ca="1" si="143"/>
        <v>1276408</v>
      </c>
      <c r="AS60" s="106">
        <f t="shared" ca="1" si="143"/>
        <v>0</v>
      </c>
      <c r="AT60" s="106">
        <f t="shared" ca="1" si="143"/>
        <v>0</v>
      </c>
      <c r="AU60" s="106">
        <f t="shared" ca="1" si="143"/>
        <v>1252961</v>
      </c>
      <c r="AV60" s="106">
        <f t="shared" ca="1" si="144"/>
        <v>2264751</v>
      </c>
      <c r="AW60" s="106">
        <f t="shared" ca="1" si="144"/>
        <v>57532</v>
      </c>
      <c r="AX60" s="106">
        <f t="shared" ca="1" si="144"/>
        <v>0</v>
      </c>
      <c r="AY60" s="611">
        <f t="shared" ca="1" si="144"/>
        <v>0</v>
      </c>
      <c r="AZ60" s="106">
        <f t="shared" ca="1" si="144"/>
        <v>30030</v>
      </c>
      <c r="BA60" s="106">
        <f t="shared" ca="1" si="144"/>
        <v>190585</v>
      </c>
      <c r="BB60" s="106">
        <f t="shared" ca="1" si="144"/>
        <v>59364</v>
      </c>
      <c r="BC60" s="106">
        <f t="shared" ca="1" si="144"/>
        <v>1183000</v>
      </c>
      <c r="BD60" s="106">
        <f t="shared" ca="1" si="144"/>
        <v>51051</v>
      </c>
      <c r="BE60" s="106">
        <f t="shared" ca="1" si="144"/>
        <v>0</v>
      </c>
      <c r="BF60" s="106">
        <f t="shared" ca="1" si="145"/>
        <v>421670</v>
      </c>
      <c r="BG60" s="106">
        <f t="shared" ca="1" si="145"/>
        <v>0</v>
      </c>
      <c r="BH60" s="106">
        <f t="shared" ca="1" si="145"/>
        <v>414048</v>
      </c>
      <c r="BI60" s="106">
        <f t="shared" ca="1" si="145"/>
        <v>375668</v>
      </c>
      <c r="BJ60" s="106">
        <f t="shared" ca="1" si="145"/>
        <v>103578</v>
      </c>
      <c r="BK60" s="106">
        <f t="shared" ca="1" si="145"/>
        <v>168277</v>
      </c>
      <c r="BL60" s="190">
        <f t="shared" ca="1" si="145"/>
        <v>0</v>
      </c>
      <c r="BM60" s="190">
        <f t="shared" ca="1" si="145"/>
        <v>0</v>
      </c>
      <c r="BN60" s="190">
        <f t="shared" ca="1" si="145"/>
        <v>0</v>
      </c>
      <c r="BO60" s="190">
        <f t="shared" ca="1" si="145"/>
        <v>0</v>
      </c>
      <c r="BP60" s="190">
        <f t="shared" ca="1" si="145"/>
        <v>0</v>
      </c>
      <c r="BQ60" s="190">
        <f t="shared" ca="1" si="72"/>
        <v>308722</v>
      </c>
      <c r="BR60" s="190">
        <f t="shared" ca="1" si="73"/>
        <v>2688549</v>
      </c>
      <c r="BS60" s="190">
        <f t="shared" ca="1" si="74"/>
        <v>4852133</v>
      </c>
      <c r="BT60" s="190">
        <f t="shared" ca="1" si="83"/>
        <v>7849404</v>
      </c>
      <c r="BU60" s="190">
        <f t="shared" ca="1" si="11"/>
        <v>7913214</v>
      </c>
      <c r="BV60" s="163" t="str">
        <f t="shared" si="75"/>
        <v>H</v>
      </c>
      <c r="BW60" s="65">
        <f t="shared" ca="1" si="21"/>
        <v>7849404</v>
      </c>
      <c r="BX60" s="65">
        <f t="shared" ca="1" si="22"/>
        <v>0</v>
      </c>
      <c r="BZ60" s="130"/>
      <c r="CA60" s="79" t="str">
        <f t="shared" si="76"/>
        <v>H</v>
      </c>
      <c r="CB60" s="215">
        <f t="shared" si="86"/>
        <v>2016</v>
      </c>
      <c r="CC60" s="141">
        <f t="shared" si="86"/>
        <v>7</v>
      </c>
      <c r="CD60" s="280">
        <f t="shared" ca="1" si="24"/>
        <v>0</v>
      </c>
      <c r="CE60" s="280">
        <f t="shared" ca="1" si="25"/>
        <v>0</v>
      </c>
      <c r="CF60" s="280">
        <f t="shared" ca="1" si="26"/>
        <v>481</v>
      </c>
      <c r="CG60" s="280">
        <f t="shared" ca="1" si="27"/>
        <v>0</v>
      </c>
      <c r="CH60" s="280">
        <f t="shared" ca="1" si="28"/>
        <v>0</v>
      </c>
      <c r="CI60" s="280">
        <f t="shared" ca="1" si="29"/>
        <v>0</v>
      </c>
      <c r="CJ60" s="280">
        <f t="shared" ca="1" si="30"/>
        <v>1287724</v>
      </c>
      <c r="CK60" s="280">
        <f t="shared" ca="1" si="31"/>
        <v>0</v>
      </c>
      <c r="CL60" s="280">
        <f t="shared" ca="1" si="32"/>
        <v>0</v>
      </c>
      <c r="CM60" s="280">
        <f t="shared" ca="1" si="33"/>
        <v>1257870</v>
      </c>
      <c r="CN60" s="280">
        <f t="shared" ca="1" si="34"/>
        <v>2274082</v>
      </c>
      <c r="CO60" s="280">
        <f t="shared" ca="1" si="35"/>
        <v>63822</v>
      </c>
      <c r="CP60" s="280">
        <f t="shared" ca="1" si="36"/>
        <v>0</v>
      </c>
      <c r="CQ60" s="613">
        <f t="shared" ca="1" si="37"/>
        <v>0</v>
      </c>
      <c r="CR60" s="280">
        <f t="shared" ca="1" si="38"/>
        <v>30030</v>
      </c>
      <c r="CS60" s="280">
        <f t="shared" ca="1" si="39"/>
        <v>196219</v>
      </c>
      <c r="CT60" s="280">
        <f t="shared" ca="1" si="40"/>
        <v>61082</v>
      </c>
      <c r="CU60" s="280">
        <f t="shared" ca="1" si="41"/>
        <v>1183000</v>
      </c>
      <c r="CV60" s="280">
        <f t="shared" ca="1" si="42"/>
        <v>56006</v>
      </c>
      <c r="CW60" s="365">
        <f t="shared" ca="1" si="43"/>
        <v>0</v>
      </c>
      <c r="CX60" s="280">
        <f t="shared" ca="1" si="44"/>
        <v>423434</v>
      </c>
      <c r="CY60" s="280">
        <f t="shared" ca="1" si="45"/>
        <v>0</v>
      </c>
      <c r="CZ60" s="280">
        <f t="shared" ca="1" si="46"/>
        <v>419636</v>
      </c>
      <c r="DA60" s="280">
        <f t="shared" ca="1" si="47"/>
        <v>377591</v>
      </c>
      <c r="DB60" s="280">
        <f t="shared" ca="1" si="48"/>
        <v>103776</v>
      </c>
      <c r="DC60" s="280">
        <f t="shared" ca="1" si="49"/>
        <v>178461</v>
      </c>
      <c r="DD60" s="280">
        <f t="shared" ca="1" si="50"/>
        <v>0</v>
      </c>
      <c r="DE60" s="280">
        <f t="shared" ca="1" si="51"/>
        <v>0</v>
      </c>
      <c r="DF60" s="280">
        <f t="shared" ca="1" si="52"/>
        <v>0</v>
      </c>
      <c r="DG60" s="280">
        <f t="shared" ca="1" si="53"/>
        <v>0</v>
      </c>
      <c r="DH60" s="210">
        <f t="shared" ca="1" si="82"/>
        <v>325579</v>
      </c>
      <c r="DI60" s="210">
        <f t="shared" ca="1" si="77"/>
        <v>3029235</v>
      </c>
      <c r="DJ60" s="210">
        <f t="shared" ca="1" si="78"/>
        <v>4883979</v>
      </c>
      <c r="DK60" s="461">
        <f t="shared" ca="1" si="79"/>
        <v>8238793</v>
      </c>
      <c r="DL60" s="463">
        <f t="shared" ca="1" si="80"/>
        <v>7913214</v>
      </c>
      <c r="DM60" s="465">
        <f t="shared" ca="1" si="81"/>
        <v>-325579</v>
      </c>
      <c r="DN60" s="216">
        <f t="shared" ca="1" si="60"/>
        <v>-3.9517803153932864E-2</v>
      </c>
      <c r="DP60" s="463"/>
      <c r="DQ60" s="37"/>
    </row>
    <row r="61" spans="1:121">
      <c r="A61" s="1">
        <f t="shared" si="122"/>
        <v>2025</v>
      </c>
      <c r="B61" s="15">
        <f t="shared" ref="B61:M61" si="155">B181+B261+B221+B301+B341+B381+B421+B461+B501+B541+B581+B621</f>
        <v>8191784.6100000003</v>
      </c>
      <c r="C61" s="15">
        <f t="shared" si="155"/>
        <v>8118011.2999999998</v>
      </c>
      <c r="D61" s="15">
        <f t="shared" si="155"/>
        <v>8175695.0499999998</v>
      </c>
      <c r="E61" s="15">
        <f t="shared" si="155"/>
        <v>4030399.86</v>
      </c>
      <c r="F61" s="15">
        <f t="shared" si="155"/>
        <v>4034849.3</v>
      </c>
      <c r="G61" s="15">
        <f t="shared" si="155"/>
        <v>4025354.55</v>
      </c>
      <c r="H61" s="15">
        <f t="shared" si="155"/>
        <v>4052157.05</v>
      </c>
      <c r="I61" s="15">
        <f t="shared" si="155"/>
        <v>4022232.86</v>
      </c>
      <c r="J61" s="15">
        <f t="shared" si="155"/>
        <v>3998670.93</v>
      </c>
      <c r="K61" s="15">
        <f t="shared" si="155"/>
        <v>4002885.93</v>
      </c>
      <c r="L61" s="15">
        <f t="shared" si="155"/>
        <v>3931499.17</v>
      </c>
      <c r="M61" s="15">
        <f t="shared" si="155"/>
        <v>8161626.5499999998</v>
      </c>
      <c r="N61" s="41">
        <f t="shared" si="117"/>
        <v>64745167.159999996</v>
      </c>
      <c r="O61" s="2"/>
      <c r="P61" s="72">
        <f t="shared" si="123"/>
        <v>2025</v>
      </c>
      <c r="Q61" s="15">
        <f t="shared" ref="Q61:AB61" si="156">Q181+Q261+Q221+Q301+Q341+Q381+Q421+Q461+Q501+Q541+Q581+Q621</f>
        <v>8101389.1699999999</v>
      </c>
      <c r="R61" s="15">
        <f t="shared" si="156"/>
        <v>8196901.5499999998</v>
      </c>
      <c r="S61" s="15">
        <f t="shared" si="156"/>
        <v>8130651.6100000003</v>
      </c>
      <c r="T61" s="15">
        <f t="shared" si="156"/>
        <v>8175243.2999999998</v>
      </c>
      <c r="U61" s="15">
        <f t="shared" si="156"/>
        <v>4014215.05</v>
      </c>
      <c r="V61" s="15">
        <f t="shared" si="156"/>
        <v>4039253.86</v>
      </c>
      <c r="W61" s="15">
        <f t="shared" si="156"/>
        <v>4028864.3</v>
      </c>
      <c r="X61" s="15">
        <f t="shared" si="156"/>
        <v>4042357.55</v>
      </c>
      <c r="Y61" s="15">
        <f t="shared" si="156"/>
        <v>4027315.05</v>
      </c>
      <c r="Z61" s="15">
        <f t="shared" si="156"/>
        <v>4008374.86</v>
      </c>
      <c r="AA61" s="15">
        <f t="shared" si="156"/>
        <v>3990236.93</v>
      </c>
      <c r="AB61" s="15">
        <f t="shared" si="156"/>
        <v>3936676.93</v>
      </c>
      <c r="AC61" s="41">
        <f t="shared" si="150"/>
        <v>64691480.159999989</v>
      </c>
      <c r="AD61" s="13"/>
      <c r="AI61" s="79" t="str">
        <f t="shared" si="70"/>
        <v>X</v>
      </c>
      <c r="AJ61" s="1">
        <f t="shared" si="140"/>
        <v>2016</v>
      </c>
      <c r="AK61" s="105">
        <v>8</v>
      </c>
      <c r="AL61" s="106">
        <f t="shared" ca="1" si="143"/>
        <v>0</v>
      </c>
      <c r="AM61" s="106">
        <f t="shared" ca="1" si="143"/>
        <v>0</v>
      </c>
      <c r="AN61" s="106">
        <f t="shared" ca="1" si="143"/>
        <v>481</v>
      </c>
      <c r="AO61" s="106">
        <f t="shared" ca="1" si="143"/>
        <v>0</v>
      </c>
      <c r="AP61" s="106">
        <f t="shared" ca="1" si="143"/>
        <v>0</v>
      </c>
      <c r="AQ61" s="106">
        <f t="shared" ca="1" si="143"/>
        <v>0</v>
      </c>
      <c r="AR61" s="106">
        <f t="shared" ca="1" si="143"/>
        <v>1287724</v>
      </c>
      <c r="AS61" s="106">
        <f t="shared" ca="1" si="143"/>
        <v>0</v>
      </c>
      <c r="AT61" s="106">
        <f t="shared" ca="1" si="143"/>
        <v>0</v>
      </c>
      <c r="AU61" s="106">
        <f t="shared" ca="1" si="143"/>
        <v>1257870</v>
      </c>
      <c r="AV61" s="106">
        <f t="shared" ca="1" si="144"/>
        <v>2274082</v>
      </c>
      <c r="AW61" s="106">
        <f t="shared" ca="1" si="144"/>
        <v>54023</v>
      </c>
      <c r="AX61" s="106">
        <f t="shared" ca="1" si="144"/>
        <v>0</v>
      </c>
      <c r="AY61" s="611">
        <f t="shared" ca="1" si="144"/>
        <v>0</v>
      </c>
      <c r="AZ61" s="106">
        <f t="shared" ca="1" si="144"/>
        <v>35842</v>
      </c>
      <c r="BA61" s="106">
        <f t="shared" ca="1" si="144"/>
        <v>196219</v>
      </c>
      <c r="BB61" s="106">
        <f t="shared" ca="1" si="144"/>
        <v>61082</v>
      </c>
      <c r="BC61" s="106">
        <f t="shared" ca="1" si="144"/>
        <v>1183000</v>
      </c>
      <c r="BD61" s="106">
        <f t="shared" ca="1" si="144"/>
        <v>54676</v>
      </c>
      <c r="BE61" s="106">
        <f t="shared" ca="1" si="144"/>
        <v>0</v>
      </c>
      <c r="BF61" s="106">
        <f t="shared" ca="1" si="145"/>
        <v>423434</v>
      </c>
      <c r="BG61" s="106">
        <f t="shared" ca="1" si="145"/>
        <v>0</v>
      </c>
      <c r="BH61" s="106">
        <f t="shared" ca="1" si="145"/>
        <v>419636</v>
      </c>
      <c r="BI61" s="106">
        <f t="shared" ca="1" si="145"/>
        <v>377591</v>
      </c>
      <c r="BJ61" s="106">
        <f t="shared" ca="1" si="145"/>
        <v>103776</v>
      </c>
      <c r="BK61" s="106">
        <f t="shared" ca="1" si="145"/>
        <v>178461</v>
      </c>
      <c r="BL61" s="190">
        <f t="shared" ca="1" si="145"/>
        <v>0</v>
      </c>
      <c r="BM61" s="190">
        <f t="shared" ca="1" si="145"/>
        <v>0</v>
      </c>
      <c r="BN61" s="190">
        <f t="shared" ca="1" si="145"/>
        <v>0</v>
      </c>
      <c r="BO61" s="190">
        <f t="shared" ca="1" si="145"/>
        <v>0</v>
      </c>
      <c r="BP61" s="190">
        <f t="shared" ca="1" si="145"/>
        <v>0</v>
      </c>
      <c r="BQ61" s="190">
        <f t="shared" ca="1" si="72"/>
        <v>330061</v>
      </c>
      <c r="BR61" s="190">
        <f t="shared" ca="1" si="73"/>
        <v>2703656</v>
      </c>
      <c r="BS61" s="190">
        <f t="shared" ca="1" si="74"/>
        <v>4874180</v>
      </c>
      <c r="BT61" s="190">
        <f t="shared" ca="1" si="83"/>
        <v>7907897</v>
      </c>
      <c r="BU61" s="190">
        <f t="shared" ca="1" si="11"/>
        <v>7894692</v>
      </c>
      <c r="BV61" s="163" t="str">
        <f t="shared" si="75"/>
        <v>I</v>
      </c>
      <c r="BW61" s="65">
        <f t="shared" ca="1" si="21"/>
        <v>7907897</v>
      </c>
      <c r="BX61" s="65">
        <f t="shared" ca="1" si="22"/>
        <v>0</v>
      </c>
      <c r="BZ61" s="130"/>
      <c r="CA61" s="79" t="str">
        <f t="shared" si="76"/>
        <v>I</v>
      </c>
      <c r="CB61" s="215">
        <f t="shared" si="86"/>
        <v>2016</v>
      </c>
      <c r="CC61" s="141">
        <f t="shared" si="86"/>
        <v>8</v>
      </c>
      <c r="CD61" s="280">
        <f t="shared" ca="1" si="24"/>
        <v>0</v>
      </c>
      <c r="CE61" s="280">
        <f t="shared" ca="1" si="25"/>
        <v>0</v>
      </c>
      <c r="CF61" s="280">
        <f t="shared" ca="1" si="26"/>
        <v>481</v>
      </c>
      <c r="CG61" s="280">
        <f t="shared" ca="1" si="27"/>
        <v>0</v>
      </c>
      <c r="CH61" s="280">
        <f t="shared" ca="1" si="28"/>
        <v>0</v>
      </c>
      <c r="CI61" s="280">
        <f t="shared" ca="1" si="29"/>
        <v>0</v>
      </c>
      <c r="CJ61" s="280">
        <f t="shared" ca="1" si="30"/>
        <v>1287724</v>
      </c>
      <c r="CK61" s="280">
        <f t="shared" ca="1" si="31"/>
        <v>0</v>
      </c>
      <c r="CL61" s="280">
        <f t="shared" ca="1" si="32"/>
        <v>0</v>
      </c>
      <c r="CM61" s="280">
        <f t="shared" ca="1" si="33"/>
        <v>1251783</v>
      </c>
      <c r="CN61" s="280">
        <f t="shared" ca="1" si="34"/>
        <v>2259365</v>
      </c>
      <c r="CO61" s="280">
        <f t="shared" ca="1" si="35"/>
        <v>58740</v>
      </c>
      <c r="CP61" s="280">
        <f t="shared" ca="1" si="36"/>
        <v>0</v>
      </c>
      <c r="CQ61" s="613">
        <f t="shared" ca="1" si="37"/>
        <v>0</v>
      </c>
      <c r="CR61" s="280">
        <f t="shared" ca="1" si="38"/>
        <v>30030</v>
      </c>
      <c r="CS61" s="280">
        <f t="shared" ca="1" si="39"/>
        <v>197672</v>
      </c>
      <c r="CT61" s="280">
        <f t="shared" ca="1" si="40"/>
        <v>59635</v>
      </c>
      <c r="CU61" s="280">
        <f t="shared" ca="1" si="41"/>
        <v>1183000</v>
      </c>
      <c r="CV61" s="280">
        <f t="shared" ca="1" si="42"/>
        <v>58484</v>
      </c>
      <c r="CW61" s="365">
        <f t="shared" ca="1" si="43"/>
        <v>0</v>
      </c>
      <c r="CX61" s="280">
        <f t="shared" ca="1" si="44"/>
        <v>423434</v>
      </c>
      <c r="CY61" s="280">
        <f t="shared" ca="1" si="45"/>
        <v>0</v>
      </c>
      <c r="CZ61" s="280">
        <f t="shared" ca="1" si="46"/>
        <v>417848</v>
      </c>
      <c r="DA61" s="280">
        <f t="shared" ca="1" si="47"/>
        <v>377591</v>
      </c>
      <c r="DB61" s="280">
        <f t="shared" ca="1" si="48"/>
        <v>103737</v>
      </c>
      <c r="DC61" s="280">
        <f t="shared" ca="1" si="49"/>
        <v>185168</v>
      </c>
      <c r="DD61" s="280">
        <f t="shared" ca="1" si="50"/>
        <v>0</v>
      </c>
      <c r="DE61" s="280">
        <f t="shared" ca="1" si="51"/>
        <v>0</v>
      </c>
      <c r="DF61" s="280">
        <f t="shared" ca="1" si="52"/>
        <v>0</v>
      </c>
      <c r="DG61" s="280">
        <f t="shared" ca="1" si="53"/>
        <v>0</v>
      </c>
      <c r="DH61" s="210">
        <f t="shared" ca="1" si="82"/>
        <v>333317</v>
      </c>
      <c r="DI61" s="210">
        <f t="shared" ca="1" si="77"/>
        <v>3036599</v>
      </c>
      <c r="DJ61" s="210">
        <f t="shared" ca="1" si="78"/>
        <v>4858093</v>
      </c>
      <c r="DK61" s="461">
        <f t="shared" ca="1" si="79"/>
        <v>8228009</v>
      </c>
      <c r="DL61" s="463">
        <f t="shared" ca="1" si="80"/>
        <v>7894692</v>
      </c>
      <c r="DM61" s="465">
        <f t="shared" ca="1" si="81"/>
        <v>-333317</v>
      </c>
      <c r="DN61" s="216">
        <f t="shared" ca="1" si="60"/>
        <v>-4.0510043195139921E-2</v>
      </c>
      <c r="DP61" s="463"/>
      <c r="DQ61" s="37"/>
    </row>
    <row r="62" spans="1:121">
      <c r="A62" s="1">
        <f t="shared" si="122"/>
        <v>2026</v>
      </c>
      <c r="B62" s="15">
        <f t="shared" ref="B62:M62" si="157">B182+B262+B222+B302+B342+B382+B422+B462+B502+B542+B582+B622</f>
        <v>8246484.6100000003</v>
      </c>
      <c r="C62" s="15">
        <f t="shared" si="157"/>
        <v>8171429.2999999998</v>
      </c>
      <c r="D62" s="15">
        <f t="shared" si="157"/>
        <v>8230342.0499999998</v>
      </c>
      <c r="E62" s="15">
        <f t="shared" si="157"/>
        <v>4084631.86</v>
      </c>
      <c r="F62" s="15">
        <f t="shared" si="157"/>
        <v>4089269.3</v>
      </c>
      <c r="G62" s="15">
        <f t="shared" si="157"/>
        <v>4079647.55</v>
      </c>
      <c r="H62" s="15">
        <f t="shared" si="157"/>
        <v>4106808.05</v>
      </c>
      <c r="I62" s="15">
        <f t="shared" si="157"/>
        <v>4076360.86</v>
      </c>
      <c r="J62" s="15">
        <f t="shared" si="157"/>
        <v>4052506.93</v>
      </c>
      <c r="K62" s="15">
        <f t="shared" si="157"/>
        <v>4056543.93</v>
      </c>
      <c r="L62" s="15">
        <f t="shared" si="157"/>
        <v>3983764.17</v>
      </c>
      <c r="M62" s="15">
        <f t="shared" si="157"/>
        <v>8215613.5499999998</v>
      </c>
      <c r="N62" s="41">
        <f t="shared" si="117"/>
        <v>65393402.159999996</v>
      </c>
      <c r="O62" s="2"/>
      <c r="P62" s="72">
        <f t="shared" si="123"/>
        <v>2026</v>
      </c>
      <c r="Q62" s="15">
        <f t="shared" ref="Q62:AB62" si="158">Q182+Q262+Q222+Q302+Q342+Q382+Q422+Q462+Q502+Q542+Q582+Q622</f>
        <v>8155076.1699999999</v>
      </c>
      <c r="R62" s="15">
        <f t="shared" si="158"/>
        <v>8251601.5499999998</v>
      </c>
      <c r="S62" s="15">
        <f t="shared" si="158"/>
        <v>8184069.6100000003</v>
      </c>
      <c r="T62" s="15">
        <f t="shared" si="158"/>
        <v>8229890.2999999998</v>
      </c>
      <c r="U62" s="15">
        <f t="shared" si="158"/>
        <v>4068447.05</v>
      </c>
      <c r="V62" s="15">
        <f t="shared" si="158"/>
        <v>4093673.86</v>
      </c>
      <c r="W62" s="15">
        <f t="shared" si="158"/>
        <v>4083157.3</v>
      </c>
      <c r="X62" s="15">
        <f t="shared" si="158"/>
        <v>4097008.55</v>
      </c>
      <c r="Y62" s="15">
        <f t="shared" si="158"/>
        <v>4081443.05</v>
      </c>
      <c r="Z62" s="15">
        <f t="shared" si="158"/>
        <v>4062210.86</v>
      </c>
      <c r="AA62" s="15">
        <f t="shared" si="158"/>
        <v>4043894.93</v>
      </c>
      <c r="AB62" s="15">
        <f t="shared" si="158"/>
        <v>3988941.93</v>
      </c>
      <c r="AC62" s="41">
        <f t="shared" si="150"/>
        <v>65339415.159999989</v>
      </c>
      <c r="AD62" s="13"/>
      <c r="AI62" s="79" t="str">
        <f t="shared" si="70"/>
        <v>Y</v>
      </c>
      <c r="AJ62" s="1">
        <f t="shared" si="140"/>
        <v>2016</v>
      </c>
      <c r="AK62" s="105">
        <v>9</v>
      </c>
      <c r="AL62" s="106">
        <f t="shared" ca="1" si="143"/>
        <v>0</v>
      </c>
      <c r="AM62" s="106">
        <f t="shared" ca="1" si="143"/>
        <v>0</v>
      </c>
      <c r="AN62" s="106">
        <f t="shared" ca="1" si="143"/>
        <v>481</v>
      </c>
      <c r="AO62" s="106">
        <f t="shared" ca="1" si="143"/>
        <v>0</v>
      </c>
      <c r="AP62" s="106">
        <f t="shared" ca="1" si="143"/>
        <v>0</v>
      </c>
      <c r="AQ62" s="106">
        <f t="shared" ca="1" si="143"/>
        <v>0</v>
      </c>
      <c r="AR62" s="106">
        <f t="shared" ca="1" si="143"/>
        <v>1287724</v>
      </c>
      <c r="AS62" s="106">
        <f t="shared" ca="1" si="143"/>
        <v>0</v>
      </c>
      <c r="AT62" s="106">
        <f t="shared" ca="1" si="143"/>
        <v>0</v>
      </c>
      <c r="AU62" s="106">
        <f t="shared" ca="1" si="143"/>
        <v>1251783</v>
      </c>
      <c r="AV62" s="106">
        <f t="shared" ca="1" si="144"/>
        <v>2259365</v>
      </c>
      <c r="AW62" s="106">
        <f t="shared" ca="1" si="144"/>
        <v>63822</v>
      </c>
      <c r="AX62" s="106">
        <f t="shared" ca="1" si="144"/>
        <v>0</v>
      </c>
      <c r="AY62" s="611">
        <f t="shared" ca="1" si="144"/>
        <v>0</v>
      </c>
      <c r="AZ62" s="106">
        <f t="shared" ca="1" si="144"/>
        <v>30030</v>
      </c>
      <c r="BA62" s="106">
        <f t="shared" ca="1" si="144"/>
        <v>197672</v>
      </c>
      <c r="BB62" s="106">
        <f t="shared" ca="1" si="144"/>
        <v>59635</v>
      </c>
      <c r="BC62" s="106">
        <f t="shared" ca="1" si="144"/>
        <v>1183000</v>
      </c>
      <c r="BD62" s="106">
        <f t="shared" ca="1" si="144"/>
        <v>56006</v>
      </c>
      <c r="BE62" s="106">
        <f t="shared" ca="1" si="144"/>
        <v>0</v>
      </c>
      <c r="BF62" s="106">
        <f t="shared" ca="1" si="145"/>
        <v>423434</v>
      </c>
      <c r="BG62" s="106">
        <f t="shared" ca="1" si="145"/>
        <v>0</v>
      </c>
      <c r="BH62" s="106">
        <f t="shared" ca="1" si="145"/>
        <v>417848</v>
      </c>
      <c r="BI62" s="106">
        <f t="shared" ca="1" si="145"/>
        <v>377591</v>
      </c>
      <c r="BJ62" s="106">
        <f t="shared" ca="1" si="145"/>
        <v>103737</v>
      </c>
      <c r="BK62" s="106">
        <f t="shared" ca="1" si="145"/>
        <v>185168</v>
      </c>
      <c r="BL62" s="190">
        <f t="shared" ca="1" si="145"/>
        <v>0</v>
      </c>
      <c r="BM62" s="190">
        <f t="shared" ca="1" si="145"/>
        <v>0</v>
      </c>
      <c r="BN62" s="190">
        <f t="shared" ca="1" si="145"/>
        <v>0</v>
      </c>
      <c r="BO62" s="190">
        <f t="shared" ca="1" si="145"/>
        <v>0</v>
      </c>
      <c r="BP62" s="190">
        <f t="shared" ca="1" si="145"/>
        <v>0</v>
      </c>
      <c r="BQ62" s="190">
        <f t="shared" ca="1" si="72"/>
        <v>330839</v>
      </c>
      <c r="BR62" s="190">
        <f t="shared" ca="1" si="73"/>
        <v>2703282</v>
      </c>
      <c r="BS62" s="190">
        <f t="shared" ca="1" si="74"/>
        <v>4863175</v>
      </c>
      <c r="BT62" s="190">
        <f t="shared" ca="1" si="83"/>
        <v>7897296</v>
      </c>
      <c r="BU62" s="190">
        <f t="shared" ca="1" si="11"/>
        <v>7623262</v>
      </c>
      <c r="BV62" s="163" t="str">
        <f t="shared" si="75"/>
        <v>J</v>
      </c>
      <c r="BW62" s="65">
        <f t="shared" ca="1" si="21"/>
        <v>7897296</v>
      </c>
      <c r="BX62" s="65">
        <f t="shared" ca="1" si="22"/>
        <v>0</v>
      </c>
      <c r="BZ62" s="130"/>
      <c r="CA62" s="79" t="str">
        <f t="shared" si="76"/>
        <v>J</v>
      </c>
      <c r="CB62" s="215">
        <f t="shared" si="86"/>
        <v>2016</v>
      </c>
      <c r="CC62" s="141">
        <f t="shared" si="86"/>
        <v>9</v>
      </c>
      <c r="CD62" s="280">
        <f t="shared" ca="1" si="24"/>
        <v>0</v>
      </c>
      <c r="CE62" s="280">
        <f t="shared" ca="1" si="25"/>
        <v>0</v>
      </c>
      <c r="CF62" s="280">
        <f t="shared" ca="1" si="26"/>
        <v>481</v>
      </c>
      <c r="CG62" s="280">
        <f t="shared" ca="1" si="27"/>
        <v>0</v>
      </c>
      <c r="CH62" s="280">
        <f t="shared" ca="1" si="28"/>
        <v>0</v>
      </c>
      <c r="CI62" s="280">
        <f t="shared" ca="1" si="29"/>
        <v>0</v>
      </c>
      <c r="CJ62" s="280">
        <f t="shared" ca="1" si="30"/>
        <v>1276408</v>
      </c>
      <c r="CK62" s="280">
        <f t="shared" ca="1" si="31"/>
        <v>0</v>
      </c>
      <c r="CL62" s="280">
        <f t="shared" ca="1" si="32"/>
        <v>0</v>
      </c>
      <c r="CM62" s="280">
        <f t="shared" ca="1" si="33"/>
        <v>1247073</v>
      </c>
      <c r="CN62" s="280">
        <f t="shared" ca="1" si="34"/>
        <v>2252470</v>
      </c>
      <c r="CO62" s="280">
        <f t="shared" ca="1" si="35"/>
        <v>49036</v>
      </c>
      <c r="CP62" s="280">
        <f t="shared" ca="1" si="36"/>
        <v>0</v>
      </c>
      <c r="CQ62" s="613">
        <f t="shared" ca="1" si="37"/>
        <v>0</v>
      </c>
      <c r="CR62" s="280">
        <f t="shared" ca="1" si="38"/>
        <v>29869</v>
      </c>
      <c r="CS62" s="280">
        <f t="shared" ca="1" si="39"/>
        <v>193393</v>
      </c>
      <c r="CT62" s="280">
        <f t="shared" ca="1" si="40"/>
        <v>55022</v>
      </c>
      <c r="CU62" s="280">
        <f t="shared" ca="1" si="41"/>
        <v>975000</v>
      </c>
      <c r="CV62" s="280">
        <f t="shared" ca="1" si="42"/>
        <v>55301</v>
      </c>
      <c r="CW62" s="365">
        <f t="shared" ca="1" si="43"/>
        <v>0</v>
      </c>
      <c r="CX62" s="280">
        <f t="shared" ca="1" si="44"/>
        <v>419150</v>
      </c>
      <c r="CY62" s="280">
        <f t="shared" ca="1" si="45"/>
        <v>0</v>
      </c>
      <c r="CZ62" s="280">
        <f t="shared" ca="1" si="46"/>
        <v>412320</v>
      </c>
      <c r="DA62" s="280">
        <f t="shared" ca="1" si="47"/>
        <v>374283</v>
      </c>
      <c r="DB62" s="280">
        <f t="shared" ca="1" si="48"/>
        <v>102703</v>
      </c>
      <c r="DC62" s="280">
        <f t="shared" ca="1" si="49"/>
        <v>180753</v>
      </c>
      <c r="DD62" s="280">
        <f t="shared" ca="1" si="50"/>
        <v>0</v>
      </c>
      <c r="DE62" s="280">
        <f t="shared" ca="1" si="51"/>
        <v>0</v>
      </c>
      <c r="DF62" s="280">
        <f t="shared" ca="1" si="52"/>
        <v>0</v>
      </c>
      <c r="DG62" s="280">
        <f t="shared" ca="1" si="53"/>
        <v>0</v>
      </c>
      <c r="DH62" s="210">
        <f t="shared" ca="1" si="82"/>
        <v>320945</v>
      </c>
      <c r="DI62" s="210">
        <f t="shared" ca="1" si="77"/>
        <v>2797794</v>
      </c>
      <c r="DJ62" s="210">
        <f t="shared" ca="1" si="78"/>
        <v>4825468</v>
      </c>
      <c r="DK62" s="461">
        <f t="shared" ca="1" si="79"/>
        <v>7944207</v>
      </c>
      <c r="DL62" s="463">
        <f t="shared" ca="1" si="80"/>
        <v>7623262</v>
      </c>
      <c r="DM62" s="465">
        <f t="shared" ca="1" si="81"/>
        <v>-320945</v>
      </c>
      <c r="DN62" s="216">
        <f t="shared" ca="1" si="60"/>
        <v>-4.0399878804769314E-2</v>
      </c>
      <c r="DP62" s="463"/>
      <c r="DQ62" s="37"/>
    </row>
    <row r="63" spans="1:121">
      <c r="A63" s="1">
        <f t="shared" si="122"/>
        <v>2027</v>
      </c>
      <c r="B63" s="15">
        <f t="shared" ref="B63:M63" si="159">B183+B263+B223+B303+B343+B383+B423+B463+B503+B543+B583+B623</f>
        <v>8305101.6100000003</v>
      </c>
      <c r="C63" s="15">
        <f t="shared" si="159"/>
        <v>8228798.2999999998</v>
      </c>
      <c r="D63" s="15">
        <f t="shared" si="159"/>
        <v>8288890.0499999998</v>
      </c>
      <c r="E63" s="15">
        <f t="shared" si="159"/>
        <v>4142749.86</v>
      </c>
      <c r="F63" s="15">
        <f t="shared" si="159"/>
        <v>4147569.3</v>
      </c>
      <c r="G63" s="15">
        <f t="shared" si="159"/>
        <v>4137826.55</v>
      </c>
      <c r="H63" s="15">
        <f t="shared" si="159"/>
        <v>4165335.05</v>
      </c>
      <c r="I63" s="15">
        <f t="shared" si="159"/>
        <v>4134374.86</v>
      </c>
      <c r="J63" s="15">
        <f t="shared" si="159"/>
        <v>4110240.93</v>
      </c>
      <c r="K63" s="15">
        <f t="shared" si="159"/>
        <v>4114101.93</v>
      </c>
      <c r="L63" s="15">
        <f t="shared" si="159"/>
        <v>4039967.17</v>
      </c>
      <c r="M63" s="15">
        <f t="shared" si="159"/>
        <v>8273518.5499999998</v>
      </c>
      <c r="N63" s="41">
        <f t="shared" si="117"/>
        <v>66088474.159999996</v>
      </c>
      <c r="O63" s="2"/>
      <c r="P63" s="72">
        <f t="shared" si="123"/>
        <v>2027</v>
      </c>
      <c r="Q63" s="15">
        <f t="shared" ref="Q63:AB63" si="160">Q183+Q263+Q223+Q303+Q343+Q383+Q423+Q463+Q503+Q543+Q583+Q623</f>
        <v>8209063.1699999999</v>
      </c>
      <c r="R63" s="15">
        <f t="shared" si="160"/>
        <v>8310218.5499999998</v>
      </c>
      <c r="S63" s="15">
        <f t="shared" si="160"/>
        <v>8241438.6100000003</v>
      </c>
      <c r="T63" s="15">
        <f t="shared" si="160"/>
        <v>8288438.2999999998</v>
      </c>
      <c r="U63" s="15">
        <f t="shared" si="160"/>
        <v>4126565.05</v>
      </c>
      <c r="V63" s="15">
        <f t="shared" si="160"/>
        <v>4151973.86</v>
      </c>
      <c r="W63" s="15">
        <f t="shared" si="160"/>
        <v>4141336.3</v>
      </c>
      <c r="X63" s="15">
        <f t="shared" si="160"/>
        <v>4155535.55</v>
      </c>
      <c r="Y63" s="15">
        <f t="shared" si="160"/>
        <v>4139457.05</v>
      </c>
      <c r="Z63" s="15">
        <f t="shared" si="160"/>
        <v>4119944.86</v>
      </c>
      <c r="AA63" s="15">
        <f t="shared" si="160"/>
        <v>4101452.93</v>
      </c>
      <c r="AB63" s="15">
        <f t="shared" si="160"/>
        <v>4045144.93</v>
      </c>
      <c r="AC63" s="41">
        <f t="shared" si="150"/>
        <v>66030569.159999989</v>
      </c>
      <c r="AD63" s="13"/>
      <c r="AI63" s="79" t="str">
        <f t="shared" si="70"/>
        <v>Z</v>
      </c>
      <c r="AJ63" s="1">
        <f t="shared" si="140"/>
        <v>2016</v>
      </c>
      <c r="AK63" s="105">
        <v>10</v>
      </c>
      <c r="AL63" s="106">
        <f t="shared" ca="1" si="143"/>
        <v>0</v>
      </c>
      <c r="AM63" s="106">
        <f t="shared" ca="1" si="143"/>
        <v>0</v>
      </c>
      <c r="AN63" s="106">
        <f t="shared" ca="1" si="143"/>
        <v>481</v>
      </c>
      <c r="AO63" s="106">
        <f t="shared" ca="1" si="143"/>
        <v>0</v>
      </c>
      <c r="AP63" s="106">
        <f t="shared" ca="1" si="143"/>
        <v>0</v>
      </c>
      <c r="AQ63" s="106">
        <f t="shared" ca="1" si="143"/>
        <v>0</v>
      </c>
      <c r="AR63" s="106">
        <f t="shared" ca="1" si="143"/>
        <v>1276408</v>
      </c>
      <c r="AS63" s="106">
        <f t="shared" ca="1" si="143"/>
        <v>0</v>
      </c>
      <c r="AT63" s="106">
        <f t="shared" ca="1" si="143"/>
        <v>0</v>
      </c>
      <c r="AU63" s="106">
        <f t="shared" ca="1" si="143"/>
        <v>1247073</v>
      </c>
      <c r="AV63" s="106">
        <f t="shared" ca="1" si="144"/>
        <v>2252470</v>
      </c>
      <c r="AW63" s="106">
        <f t="shared" ca="1" si="144"/>
        <v>58740</v>
      </c>
      <c r="AX63" s="106">
        <f t="shared" ca="1" si="144"/>
        <v>0</v>
      </c>
      <c r="AY63" s="611">
        <f t="shared" ca="1" si="144"/>
        <v>0</v>
      </c>
      <c r="AZ63" s="106">
        <f t="shared" ca="1" si="144"/>
        <v>30030</v>
      </c>
      <c r="BA63" s="106">
        <f t="shared" ca="1" si="144"/>
        <v>193393</v>
      </c>
      <c r="BB63" s="106">
        <f t="shared" ca="1" si="144"/>
        <v>55022</v>
      </c>
      <c r="BC63" s="106">
        <f t="shared" ca="1" si="144"/>
        <v>975000</v>
      </c>
      <c r="BD63" s="106">
        <f t="shared" ca="1" si="144"/>
        <v>58484</v>
      </c>
      <c r="BE63" s="106">
        <f t="shared" ca="1" si="144"/>
        <v>0</v>
      </c>
      <c r="BF63" s="106">
        <f t="shared" ca="1" si="145"/>
        <v>419150</v>
      </c>
      <c r="BG63" s="106">
        <f t="shared" ca="1" si="145"/>
        <v>0</v>
      </c>
      <c r="BH63" s="106">
        <f t="shared" ca="1" si="145"/>
        <v>412320</v>
      </c>
      <c r="BI63" s="106">
        <f t="shared" ca="1" si="145"/>
        <v>374283</v>
      </c>
      <c r="BJ63" s="106">
        <f t="shared" ca="1" si="145"/>
        <v>102703</v>
      </c>
      <c r="BK63" s="106">
        <f t="shared" ca="1" si="145"/>
        <v>180753</v>
      </c>
      <c r="BL63" s="190">
        <f t="shared" ca="1" si="145"/>
        <v>0</v>
      </c>
      <c r="BM63" s="190">
        <f t="shared" ca="1" si="145"/>
        <v>0</v>
      </c>
      <c r="BN63" s="190">
        <f t="shared" ca="1" si="145"/>
        <v>0</v>
      </c>
      <c r="BO63" s="190">
        <f t="shared" ca="1" si="145"/>
        <v>0</v>
      </c>
      <c r="BP63" s="190">
        <f t="shared" ca="1" si="145"/>
        <v>0</v>
      </c>
      <c r="BQ63" s="190">
        <f t="shared" ca="1" si="72"/>
        <v>324289</v>
      </c>
      <c r="BR63" s="190">
        <f t="shared" ca="1" si="73"/>
        <v>2476849</v>
      </c>
      <c r="BS63" s="190">
        <f t="shared" ca="1" si="74"/>
        <v>4835172</v>
      </c>
      <c r="BT63" s="190">
        <f t="shared" ca="1" si="83"/>
        <v>7636310</v>
      </c>
      <c r="BU63" s="190">
        <f t="shared" ca="1" si="11"/>
        <v>7465060</v>
      </c>
      <c r="BV63" s="163" t="str">
        <f t="shared" si="75"/>
        <v>K</v>
      </c>
      <c r="BW63" s="65">
        <f t="shared" ca="1" si="21"/>
        <v>7636310</v>
      </c>
      <c r="BX63" s="65">
        <f t="shared" ca="1" si="22"/>
        <v>0</v>
      </c>
      <c r="BZ63" s="130"/>
      <c r="CA63" s="79" t="str">
        <f t="shared" si="76"/>
        <v>K</v>
      </c>
      <c r="CB63" s="215">
        <f t="shared" si="86"/>
        <v>2016</v>
      </c>
      <c r="CC63" s="141">
        <f t="shared" si="86"/>
        <v>10</v>
      </c>
      <c r="CD63" s="280">
        <f t="shared" ca="1" si="24"/>
        <v>0</v>
      </c>
      <c r="CE63" s="280">
        <f t="shared" ca="1" si="25"/>
        <v>0</v>
      </c>
      <c r="CF63" s="280">
        <f t="shared" ca="1" si="26"/>
        <v>481</v>
      </c>
      <c r="CG63" s="280">
        <f t="shared" ca="1" si="27"/>
        <v>0</v>
      </c>
      <c r="CH63" s="280">
        <f t="shared" ca="1" si="28"/>
        <v>0</v>
      </c>
      <c r="CI63" s="280">
        <f t="shared" ca="1" si="29"/>
        <v>0</v>
      </c>
      <c r="CJ63" s="280">
        <f t="shared" ca="1" si="30"/>
        <v>1235092</v>
      </c>
      <c r="CK63" s="280">
        <f t="shared" ca="1" si="31"/>
        <v>0</v>
      </c>
      <c r="CL63" s="280">
        <f t="shared" ca="1" si="32"/>
        <v>0</v>
      </c>
      <c r="CM63" s="280">
        <f t="shared" ca="1" si="33"/>
        <v>1245695</v>
      </c>
      <c r="CN63" s="280">
        <f t="shared" ca="1" si="34"/>
        <v>2246784</v>
      </c>
      <c r="CO63" s="280">
        <f t="shared" ca="1" si="35"/>
        <v>61685</v>
      </c>
      <c r="CP63" s="280">
        <f t="shared" ca="1" si="36"/>
        <v>0</v>
      </c>
      <c r="CQ63" s="613">
        <f t="shared" ca="1" si="37"/>
        <v>0</v>
      </c>
      <c r="CR63" s="280">
        <f t="shared" ca="1" si="38"/>
        <v>33031</v>
      </c>
      <c r="CS63" s="280">
        <f t="shared" ca="1" si="39"/>
        <v>187520</v>
      </c>
      <c r="CT63" s="280">
        <f t="shared" ca="1" si="40"/>
        <v>49697</v>
      </c>
      <c r="CU63" s="280">
        <f t="shared" ca="1" si="41"/>
        <v>923000</v>
      </c>
      <c r="CV63" s="280">
        <f t="shared" ca="1" si="42"/>
        <v>39485</v>
      </c>
      <c r="CW63" s="365">
        <f t="shared" ca="1" si="43"/>
        <v>0</v>
      </c>
      <c r="CX63" s="280">
        <f t="shared" ca="1" si="44"/>
        <v>419528</v>
      </c>
      <c r="CY63" s="280">
        <f t="shared" ca="1" si="45"/>
        <v>0</v>
      </c>
      <c r="CZ63" s="280">
        <f t="shared" ca="1" si="46"/>
        <v>387496</v>
      </c>
      <c r="DA63" s="280">
        <f t="shared" ca="1" si="47"/>
        <v>371391</v>
      </c>
      <c r="DB63" s="280">
        <f t="shared" ca="1" si="48"/>
        <v>101961</v>
      </c>
      <c r="DC63" s="280">
        <f t="shared" ca="1" si="49"/>
        <v>162214</v>
      </c>
      <c r="DD63" s="280">
        <f t="shared" ca="1" si="50"/>
        <v>0</v>
      </c>
      <c r="DE63" s="280">
        <f t="shared" ca="1" si="51"/>
        <v>0</v>
      </c>
      <c r="DF63" s="280">
        <f t="shared" ca="1" si="52"/>
        <v>0</v>
      </c>
      <c r="DG63" s="280">
        <f t="shared" ca="1" si="53"/>
        <v>0</v>
      </c>
      <c r="DH63" s="210">
        <f t="shared" ca="1" si="82"/>
        <v>284427</v>
      </c>
      <c r="DI63" s="210">
        <f t="shared" ca="1" si="77"/>
        <v>2675323</v>
      </c>
      <c r="DJ63" s="210">
        <f t="shared" ca="1" si="78"/>
        <v>4789737</v>
      </c>
      <c r="DK63" s="461">
        <f t="shared" ca="1" si="79"/>
        <v>7749487</v>
      </c>
      <c r="DL63" s="463">
        <f t="shared" ca="1" si="80"/>
        <v>7465060</v>
      </c>
      <c r="DM63" s="465">
        <f t="shared" ca="1" si="81"/>
        <v>-284427</v>
      </c>
      <c r="DN63" s="216">
        <f t="shared" ca="1" si="60"/>
        <v>-3.6702687545640121E-2</v>
      </c>
      <c r="DP63" s="463"/>
      <c r="DQ63" s="37"/>
    </row>
    <row r="64" spans="1:121">
      <c r="A64" s="1">
        <f t="shared" si="122"/>
        <v>2028</v>
      </c>
      <c r="B64" s="15">
        <f t="shared" ref="B64:M64" si="161">B184+B264+B224+B304+B344+B384+B424+B464+B504+B544+B584+B624</f>
        <v>8361952.6100000003</v>
      </c>
      <c r="C64" s="15">
        <f t="shared" si="161"/>
        <v>8292140.6699999999</v>
      </c>
      <c r="D64" s="15">
        <f t="shared" si="161"/>
        <v>8345676.0499999998</v>
      </c>
      <c r="E64" s="15">
        <f t="shared" si="161"/>
        <v>4199095.8600000003</v>
      </c>
      <c r="F64" s="15">
        <f t="shared" si="161"/>
        <v>4204106.3</v>
      </c>
      <c r="G64" s="15">
        <f t="shared" si="161"/>
        <v>4194233.55</v>
      </c>
      <c r="H64" s="15">
        <f t="shared" si="161"/>
        <v>4222111.05</v>
      </c>
      <c r="I64" s="15">
        <f t="shared" si="161"/>
        <v>4190615.86</v>
      </c>
      <c r="J64" s="15">
        <f t="shared" si="161"/>
        <v>4166179.93</v>
      </c>
      <c r="K64" s="15">
        <f t="shared" si="161"/>
        <v>4169859.93</v>
      </c>
      <c r="L64" s="15">
        <f t="shared" si="161"/>
        <v>4094293.17</v>
      </c>
      <c r="M64" s="15">
        <f t="shared" si="161"/>
        <v>8329625.5499999998</v>
      </c>
      <c r="N64" s="41">
        <f t="shared" si="117"/>
        <v>66769890.529999994</v>
      </c>
      <c r="O64" s="2"/>
      <c r="P64" s="72">
        <f t="shared" si="123"/>
        <v>2028</v>
      </c>
      <c r="Q64" s="15">
        <f t="shared" ref="Q64:AB64" si="162">Q184+Q264+Q224+Q304+Q344+Q384+Q424+Q464+Q504+Q544+Q584+Q624</f>
        <v>8266968.1699999999</v>
      </c>
      <c r="R64" s="15">
        <f t="shared" si="162"/>
        <v>8367069.5499999998</v>
      </c>
      <c r="S64" s="15">
        <f t="shared" si="162"/>
        <v>8303234.6100000003</v>
      </c>
      <c r="T64" s="15">
        <f t="shared" si="162"/>
        <v>8346770.6699999999</v>
      </c>
      <c r="U64" s="15">
        <f t="shared" si="162"/>
        <v>4182911.05</v>
      </c>
      <c r="V64" s="15">
        <f t="shared" si="162"/>
        <v>4208510.8600000003</v>
      </c>
      <c r="W64" s="15">
        <f t="shared" si="162"/>
        <v>4197743.3</v>
      </c>
      <c r="X64" s="15">
        <f t="shared" si="162"/>
        <v>4212311.55</v>
      </c>
      <c r="Y64" s="15">
        <f t="shared" si="162"/>
        <v>4195698.05</v>
      </c>
      <c r="Z64" s="15">
        <f t="shared" si="162"/>
        <v>4175883.86</v>
      </c>
      <c r="AA64" s="15">
        <f t="shared" si="162"/>
        <v>4157210.93</v>
      </c>
      <c r="AB64" s="15">
        <f t="shared" si="162"/>
        <v>4099470.93</v>
      </c>
      <c r="AC64" s="41">
        <f>SUM(Q64:AB64)</f>
        <v>66713783.529999986</v>
      </c>
      <c r="AD64" s="13"/>
      <c r="AI64" s="79" t="str">
        <f t="shared" si="70"/>
        <v>AA</v>
      </c>
      <c r="AJ64" s="1">
        <f t="shared" si="140"/>
        <v>2016</v>
      </c>
      <c r="AK64" s="105">
        <v>11</v>
      </c>
      <c r="AL64" s="106">
        <f t="shared" ca="1" si="143"/>
        <v>0</v>
      </c>
      <c r="AM64" s="106">
        <f t="shared" ca="1" si="143"/>
        <v>0</v>
      </c>
      <c r="AN64" s="106">
        <f t="shared" ca="1" si="143"/>
        <v>481</v>
      </c>
      <c r="AO64" s="106">
        <f t="shared" ca="1" si="143"/>
        <v>0</v>
      </c>
      <c r="AP64" s="106">
        <f t="shared" ca="1" si="143"/>
        <v>0</v>
      </c>
      <c r="AQ64" s="106">
        <f t="shared" ca="1" si="143"/>
        <v>0</v>
      </c>
      <c r="AR64" s="106">
        <f t="shared" ca="1" si="143"/>
        <v>1235092</v>
      </c>
      <c r="AS64" s="106">
        <f t="shared" ca="1" si="143"/>
        <v>0</v>
      </c>
      <c r="AT64" s="106">
        <f t="shared" ca="1" si="143"/>
        <v>0</v>
      </c>
      <c r="AU64" s="106">
        <f t="shared" ca="1" si="143"/>
        <v>1245695</v>
      </c>
      <c r="AV64" s="106">
        <f t="shared" ca="1" si="144"/>
        <v>2246784</v>
      </c>
      <c r="AW64" s="106">
        <f t="shared" ca="1" si="144"/>
        <v>49036</v>
      </c>
      <c r="AX64" s="106">
        <f t="shared" ca="1" si="144"/>
        <v>0</v>
      </c>
      <c r="AY64" s="611">
        <f t="shared" ca="1" si="144"/>
        <v>0</v>
      </c>
      <c r="AZ64" s="106">
        <f t="shared" ca="1" si="144"/>
        <v>29869</v>
      </c>
      <c r="BA64" s="106">
        <f t="shared" ca="1" si="144"/>
        <v>187520</v>
      </c>
      <c r="BB64" s="106">
        <f t="shared" ca="1" si="144"/>
        <v>49697</v>
      </c>
      <c r="BC64" s="106">
        <f t="shared" ca="1" si="144"/>
        <v>923000</v>
      </c>
      <c r="BD64" s="106">
        <f t="shared" ca="1" si="144"/>
        <v>55301</v>
      </c>
      <c r="BE64" s="106">
        <f t="shared" ca="1" si="144"/>
        <v>0</v>
      </c>
      <c r="BF64" s="106">
        <f t="shared" ca="1" si="145"/>
        <v>419528</v>
      </c>
      <c r="BG64" s="106">
        <f t="shared" ca="1" si="145"/>
        <v>0</v>
      </c>
      <c r="BH64" s="106">
        <f t="shared" ca="1" si="145"/>
        <v>387496</v>
      </c>
      <c r="BI64" s="106">
        <f t="shared" ca="1" si="145"/>
        <v>371391</v>
      </c>
      <c r="BJ64" s="106">
        <f t="shared" ca="1" si="145"/>
        <v>101961</v>
      </c>
      <c r="BK64" s="106">
        <f t="shared" ca="1" si="145"/>
        <v>162214</v>
      </c>
      <c r="BL64" s="190">
        <f t="shared" ca="1" si="145"/>
        <v>0</v>
      </c>
      <c r="BM64" s="190">
        <f t="shared" ca="1" si="145"/>
        <v>0</v>
      </c>
      <c r="BN64" s="190">
        <f t="shared" ca="1" si="145"/>
        <v>0</v>
      </c>
      <c r="BO64" s="190">
        <f t="shared" ca="1" si="145"/>
        <v>0</v>
      </c>
      <c r="BP64" s="190">
        <f t="shared" ca="1" si="145"/>
        <v>0</v>
      </c>
      <c r="BQ64" s="190">
        <f t="shared" ca="1" si="72"/>
        <v>297081</v>
      </c>
      <c r="BR64" s="190">
        <f t="shared" ca="1" si="73"/>
        <v>2390896</v>
      </c>
      <c r="BS64" s="190">
        <f t="shared" ca="1" si="74"/>
        <v>4777088</v>
      </c>
      <c r="BT64" s="190">
        <f t="shared" ca="1" si="83"/>
        <v>7465065</v>
      </c>
      <c r="BU64" s="190">
        <f t="shared" ca="1" si="11"/>
        <v>7050958</v>
      </c>
      <c r="BV64" s="163" t="str">
        <f t="shared" si="75"/>
        <v>L</v>
      </c>
      <c r="BW64" s="65">
        <f t="shared" ca="1" si="21"/>
        <v>7465065</v>
      </c>
      <c r="BX64" s="65">
        <f t="shared" ca="1" si="22"/>
        <v>0</v>
      </c>
      <c r="BZ64" s="130"/>
      <c r="CA64" s="79" t="str">
        <f t="shared" si="76"/>
        <v>L</v>
      </c>
      <c r="CB64" s="215">
        <f t="shared" si="86"/>
        <v>2016</v>
      </c>
      <c r="CC64" s="141">
        <f t="shared" si="86"/>
        <v>11</v>
      </c>
      <c r="CD64" s="280">
        <f t="shared" ca="1" si="24"/>
        <v>0</v>
      </c>
      <c r="CE64" s="280">
        <f t="shared" ca="1" si="25"/>
        <v>0</v>
      </c>
      <c r="CF64" s="280">
        <f t="shared" ca="1" si="26"/>
        <v>481</v>
      </c>
      <c r="CG64" s="280">
        <f t="shared" ca="1" si="27"/>
        <v>0</v>
      </c>
      <c r="CH64" s="280">
        <f t="shared" ca="1" si="28"/>
        <v>0</v>
      </c>
      <c r="CI64" s="280">
        <f t="shared" ca="1" si="29"/>
        <v>0</v>
      </c>
      <c r="CJ64" s="280">
        <f t="shared" ca="1" si="30"/>
        <v>1211884</v>
      </c>
      <c r="CK64" s="280">
        <f t="shared" ca="1" si="31"/>
        <v>0</v>
      </c>
      <c r="CL64" s="280">
        <f t="shared" ca="1" si="32"/>
        <v>0</v>
      </c>
      <c r="CM64" s="280">
        <f t="shared" ca="1" si="33"/>
        <v>1226454</v>
      </c>
      <c r="CN64" s="280">
        <f t="shared" ca="1" si="34"/>
        <v>2210581</v>
      </c>
      <c r="CO64" s="280">
        <f t="shared" ca="1" si="35"/>
        <v>56507</v>
      </c>
      <c r="CP64" s="280">
        <f t="shared" ca="1" si="36"/>
        <v>0</v>
      </c>
      <c r="CQ64" s="613">
        <f t="shared" ca="1" si="37"/>
        <v>0</v>
      </c>
      <c r="CR64" s="280">
        <f t="shared" ca="1" si="38"/>
        <v>19254</v>
      </c>
      <c r="CS64" s="280">
        <f t="shared" ca="1" si="39"/>
        <v>180766</v>
      </c>
      <c r="CT64" s="280">
        <f t="shared" ca="1" si="40"/>
        <v>45563</v>
      </c>
      <c r="CU64" s="280">
        <f t="shared" ca="1" si="41"/>
        <v>702000</v>
      </c>
      <c r="CV64" s="280">
        <f t="shared" ca="1" si="42"/>
        <v>40503</v>
      </c>
      <c r="CW64" s="365">
        <f t="shared" ca="1" si="43"/>
        <v>0</v>
      </c>
      <c r="CX64" s="280">
        <f t="shared" ca="1" si="44"/>
        <v>416630</v>
      </c>
      <c r="CY64" s="280">
        <f t="shared" ca="1" si="45"/>
        <v>0</v>
      </c>
      <c r="CZ64" s="280">
        <f t="shared" ca="1" si="46"/>
        <v>346656</v>
      </c>
      <c r="DA64" s="280">
        <f t="shared" ca="1" si="47"/>
        <v>369668</v>
      </c>
      <c r="DB64" s="280">
        <f t="shared" ca="1" si="48"/>
        <v>101812</v>
      </c>
      <c r="DC64" s="280">
        <f t="shared" ca="1" si="49"/>
        <v>122199</v>
      </c>
      <c r="DD64" s="280">
        <f t="shared" ca="1" si="50"/>
        <v>0</v>
      </c>
      <c r="DE64" s="280">
        <f t="shared" ca="1" si="51"/>
        <v>0</v>
      </c>
      <c r="DF64" s="280">
        <f t="shared" ca="1" si="52"/>
        <v>0</v>
      </c>
      <c r="DG64" s="280">
        <f t="shared" ca="1" si="53"/>
        <v>0</v>
      </c>
      <c r="DH64" s="210">
        <f t="shared" ca="1" si="82"/>
        <v>227519</v>
      </c>
      <c r="DI64" s="210">
        <f t="shared" ca="1" si="77"/>
        <v>2345051</v>
      </c>
      <c r="DJ64" s="210">
        <f t="shared" ca="1" si="78"/>
        <v>4705907</v>
      </c>
      <c r="DK64" s="461">
        <f t="shared" ca="1" si="79"/>
        <v>7278477</v>
      </c>
      <c r="DL64" s="463">
        <f t="shared" ca="1" si="80"/>
        <v>7050958</v>
      </c>
      <c r="DM64" s="465">
        <f t="shared" ca="1" si="81"/>
        <v>-227519</v>
      </c>
      <c r="DN64" s="216">
        <f t="shared" ca="1" si="60"/>
        <v>-3.1259149407218023E-2</v>
      </c>
      <c r="DP64" s="463"/>
      <c r="DQ64" s="37"/>
    </row>
    <row r="65" spans="1:121">
      <c r="A65" s="1">
        <f t="shared" si="122"/>
        <v>2029</v>
      </c>
      <c r="B65" s="15">
        <f t="shared" ref="B65:M65" si="163">B185+B265+B225+B305+B345+B385+B425+B465+B505+B545+B585+B625</f>
        <v>8422462.6099999994</v>
      </c>
      <c r="C65" s="15">
        <f t="shared" si="163"/>
        <v>8343647.2999999998</v>
      </c>
      <c r="D65" s="15">
        <f t="shared" si="163"/>
        <v>8406047.0500000007</v>
      </c>
      <c r="E65" s="15">
        <f t="shared" si="163"/>
        <v>4258971.8600000003</v>
      </c>
      <c r="F65" s="15">
        <f t="shared" si="163"/>
        <v>4264151.3</v>
      </c>
      <c r="G65" s="15">
        <f t="shared" si="163"/>
        <v>4254162.55</v>
      </c>
      <c r="H65" s="15">
        <f t="shared" si="163"/>
        <v>4282368.05</v>
      </c>
      <c r="I65" s="15">
        <f t="shared" si="163"/>
        <v>4250395.8600000003</v>
      </c>
      <c r="J65" s="15">
        <f t="shared" si="163"/>
        <v>4225690.93</v>
      </c>
      <c r="K65" s="15">
        <f t="shared" si="163"/>
        <v>4229210.93</v>
      </c>
      <c r="L65" s="15">
        <f t="shared" si="163"/>
        <v>4152364.17</v>
      </c>
      <c r="M65" s="15">
        <f t="shared" si="163"/>
        <v>8389390.5500000007</v>
      </c>
      <c r="N65" s="41">
        <f t="shared" si="117"/>
        <v>67478863.159999996</v>
      </c>
      <c r="O65" s="2"/>
      <c r="P65" s="72">
        <f t="shared" si="123"/>
        <v>2029</v>
      </c>
      <c r="Q65" s="15">
        <f t="shared" ref="Q65:AB65" si="164">Q185+Q265+Q225+Q305+Q345+Q385+Q425+Q465+Q505+Q545+Q585+Q625</f>
        <v>8323075.1699999999</v>
      </c>
      <c r="R65" s="15">
        <f t="shared" si="164"/>
        <v>8427579.5500000007</v>
      </c>
      <c r="S65" s="15">
        <f t="shared" si="164"/>
        <v>8356287.6100000003</v>
      </c>
      <c r="T65" s="15">
        <f t="shared" si="164"/>
        <v>8405595.3000000007</v>
      </c>
      <c r="U65" s="15">
        <f t="shared" si="164"/>
        <v>4242787.05</v>
      </c>
      <c r="V65" s="15">
        <f t="shared" si="164"/>
        <v>4268555.8600000003</v>
      </c>
      <c r="W65" s="15">
        <f t="shared" si="164"/>
        <v>4257672.3</v>
      </c>
      <c r="X65" s="15">
        <f t="shared" si="164"/>
        <v>4272568.55</v>
      </c>
      <c r="Y65" s="15">
        <f t="shared" si="164"/>
        <v>4255478.05</v>
      </c>
      <c r="Z65" s="15">
        <f t="shared" si="164"/>
        <v>4235394.8600000003</v>
      </c>
      <c r="AA65" s="15">
        <f t="shared" si="164"/>
        <v>4216561.93</v>
      </c>
      <c r="AB65" s="15">
        <f t="shared" si="164"/>
        <v>4157541.93</v>
      </c>
      <c r="AC65" s="41">
        <f>SUM(Q65:AB65)</f>
        <v>67419098.159999996</v>
      </c>
      <c r="AD65" s="13"/>
      <c r="AI65" s="79" t="str">
        <f t="shared" si="70"/>
        <v>AB</v>
      </c>
      <c r="AJ65" s="16">
        <f t="shared" si="140"/>
        <v>2016</v>
      </c>
      <c r="AK65" s="116">
        <v>12</v>
      </c>
      <c r="AL65" s="459">
        <f t="shared" ca="1" si="143"/>
        <v>0</v>
      </c>
      <c r="AM65" s="183">
        <f t="shared" ca="1" si="143"/>
        <v>0</v>
      </c>
      <c r="AN65" s="183">
        <f t="shared" ca="1" si="143"/>
        <v>481</v>
      </c>
      <c r="AO65" s="183">
        <f t="shared" ca="1" si="143"/>
        <v>0</v>
      </c>
      <c r="AP65" s="183">
        <f t="shared" ca="1" si="143"/>
        <v>0</v>
      </c>
      <c r="AQ65" s="183">
        <f t="shared" ca="1" si="143"/>
        <v>0</v>
      </c>
      <c r="AR65" s="183">
        <f t="shared" ca="1" si="143"/>
        <v>1211884</v>
      </c>
      <c r="AS65" s="183">
        <f t="shared" ca="1" si="143"/>
        <v>0</v>
      </c>
      <c r="AT65" s="183">
        <f t="shared" ca="1" si="143"/>
        <v>0</v>
      </c>
      <c r="AU65" s="183">
        <f t="shared" ca="1" si="143"/>
        <v>1226454</v>
      </c>
      <c r="AV65" s="183">
        <f t="shared" ca="1" si="144"/>
        <v>2210581</v>
      </c>
      <c r="AW65" s="183">
        <f t="shared" ca="1" si="144"/>
        <v>61685</v>
      </c>
      <c r="AX65" s="183">
        <f t="shared" ca="1" si="144"/>
        <v>0</v>
      </c>
      <c r="AY65" s="631">
        <f t="shared" ca="1" si="144"/>
        <v>0</v>
      </c>
      <c r="AZ65" s="183">
        <f t="shared" ca="1" si="144"/>
        <v>33031</v>
      </c>
      <c r="BA65" s="183">
        <f t="shared" ca="1" si="144"/>
        <v>180766</v>
      </c>
      <c r="BB65" s="183">
        <f t="shared" ca="1" si="144"/>
        <v>45563</v>
      </c>
      <c r="BC65" s="183">
        <f t="shared" ca="1" si="144"/>
        <v>702000</v>
      </c>
      <c r="BD65" s="183">
        <f t="shared" ca="1" si="144"/>
        <v>39485</v>
      </c>
      <c r="BE65" s="183">
        <f t="shared" ca="1" si="144"/>
        <v>0</v>
      </c>
      <c r="BF65" s="183">
        <f t="shared" ca="1" si="145"/>
        <v>416630</v>
      </c>
      <c r="BG65" s="183">
        <f t="shared" ca="1" si="145"/>
        <v>0</v>
      </c>
      <c r="BH65" s="183">
        <f t="shared" ca="1" si="145"/>
        <v>346656</v>
      </c>
      <c r="BI65" s="183">
        <f t="shared" ca="1" si="145"/>
        <v>369668</v>
      </c>
      <c r="BJ65" s="183">
        <f t="shared" ca="1" si="145"/>
        <v>101812</v>
      </c>
      <c r="BK65" s="183">
        <f t="shared" ca="1" si="145"/>
        <v>122199</v>
      </c>
      <c r="BL65" s="225">
        <f t="shared" ca="1" si="145"/>
        <v>0</v>
      </c>
      <c r="BM65" s="225">
        <f t="shared" ca="1" si="145"/>
        <v>0</v>
      </c>
      <c r="BN65" s="225">
        <f t="shared" ca="1" si="145"/>
        <v>0</v>
      </c>
      <c r="BO65" s="225">
        <f t="shared" ca="1" si="145"/>
        <v>0</v>
      </c>
      <c r="BP65" s="225">
        <f t="shared" ca="1" si="145"/>
        <v>0</v>
      </c>
      <c r="BQ65" s="225">
        <f t="shared" ca="1" si="72"/>
        <v>240278</v>
      </c>
      <c r="BR65" s="225">
        <f t="shared" ca="1" si="73"/>
        <v>2117532</v>
      </c>
      <c r="BS65" s="225">
        <f t="shared" ca="1" si="74"/>
        <v>4711085</v>
      </c>
      <c r="BT65" s="225">
        <f t="shared" ca="1" si="83"/>
        <v>7068895</v>
      </c>
      <c r="BU65" s="225">
        <f t="shared" ca="1" si="11"/>
        <v>11498320</v>
      </c>
      <c r="BV65" s="184" t="str">
        <f t="shared" si="75"/>
        <v>M</v>
      </c>
      <c r="BW65" s="193">
        <f t="shared" ca="1" si="21"/>
        <v>7068895</v>
      </c>
      <c r="BX65" s="193">
        <f t="shared" ca="1" si="22"/>
        <v>0</v>
      </c>
      <c r="BZ65" s="130"/>
      <c r="CA65" s="79" t="str">
        <f t="shared" si="76"/>
        <v>M</v>
      </c>
      <c r="CB65" s="215">
        <f t="shared" si="86"/>
        <v>2016</v>
      </c>
      <c r="CC65" s="141">
        <f t="shared" si="86"/>
        <v>12</v>
      </c>
      <c r="CD65" s="280">
        <f t="shared" ca="1" si="24"/>
        <v>0</v>
      </c>
      <c r="CE65" s="280">
        <f t="shared" ca="1" si="25"/>
        <v>0</v>
      </c>
      <c r="CF65" s="280">
        <f t="shared" ca="1" si="26"/>
        <v>481</v>
      </c>
      <c r="CG65" s="280">
        <f t="shared" ca="1" si="27"/>
        <v>0</v>
      </c>
      <c r="CH65" s="280">
        <f t="shared" ca="1" si="28"/>
        <v>0</v>
      </c>
      <c r="CI65" s="280">
        <f t="shared" ca="1" si="29"/>
        <v>0</v>
      </c>
      <c r="CJ65" s="280">
        <f t="shared" ca="1" si="30"/>
        <v>1212280</v>
      </c>
      <c r="CK65" s="280">
        <f t="shared" ca="1" si="31"/>
        <v>0</v>
      </c>
      <c r="CL65" s="280">
        <f t="shared" ca="1" si="32"/>
        <v>4178121</v>
      </c>
      <c r="CM65" s="280">
        <f t="shared" ca="1" si="33"/>
        <v>1236564</v>
      </c>
      <c r="CN65" s="280">
        <f t="shared" ca="1" si="34"/>
        <v>2232332</v>
      </c>
      <c r="CO65" s="280">
        <f t="shared" ca="1" si="35"/>
        <v>63058</v>
      </c>
      <c r="CP65" s="280">
        <f t="shared" ca="1" si="36"/>
        <v>0</v>
      </c>
      <c r="CQ65" s="613">
        <f t="shared" ca="1" si="37"/>
        <v>0</v>
      </c>
      <c r="CR65" s="280">
        <f t="shared" ca="1" si="38"/>
        <v>28195</v>
      </c>
      <c r="CS65" s="280">
        <f t="shared" ca="1" si="39"/>
        <v>189698</v>
      </c>
      <c r="CT65" s="280">
        <f t="shared" ca="1" si="40"/>
        <v>50503</v>
      </c>
      <c r="CU65" s="280">
        <f t="shared" ca="1" si="41"/>
        <v>845000</v>
      </c>
      <c r="CV65" s="280">
        <f t="shared" ca="1" si="42"/>
        <v>47435</v>
      </c>
      <c r="CW65" s="365">
        <f t="shared" ca="1" si="43"/>
        <v>0</v>
      </c>
      <c r="CX65" s="280">
        <f t="shared" ca="1" si="44"/>
        <v>419528</v>
      </c>
      <c r="CY65" s="280">
        <f t="shared" ca="1" si="45"/>
        <v>0</v>
      </c>
      <c r="CZ65" s="280">
        <f t="shared" ca="1" si="46"/>
        <v>380352</v>
      </c>
      <c r="DA65" s="280">
        <f t="shared" ca="1" si="47"/>
        <v>366620</v>
      </c>
      <c r="DB65" s="280">
        <f t="shared" ca="1" si="48"/>
        <v>102879</v>
      </c>
      <c r="DC65" s="280">
        <f t="shared" ca="1" si="49"/>
        <v>145274</v>
      </c>
      <c r="DD65" s="280">
        <f t="shared" ca="1" si="50"/>
        <v>0</v>
      </c>
      <c r="DE65" s="280">
        <f t="shared" ca="1" si="51"/>
        <v>0</v>
      </c>
      <c r="DF65" s="280">
        <f t="shared" ca="1" si="52"/>
        <v>0</v>
      </c>
      <c r="DG65" s="280">
        <f t="shared" ca="1" si="53"/>
        <v>0</v>
      </c>
      <c r="DH65" s="210">
        <f t="shared" ca="1" si="82"/>
        <v>271407</v>
      </c>
      <c r="DI65" s="210">
        <f t="shared" ca="1" si="77"/>
        <v>2575484</v>
      </c>
      <c r="DJ65" s="210">
        <f t="shared" ca="1" si="78"/>
        <v>8922836</v>
      </c>
      <c r="DK65" s="461">
        <f t="shared" ca="1" si="79"/>
        <v>11769727</v>
      </c>
      <c r="DL65" s="463">
        <f t="shared" ca="1" si="80"/>
        <v>11498320</v>
      </c>
      <c r="DM65" s="465">
        <f t="shared" ca="1" si="81"/>
        <v>-271407</v>
      </c>
      <c r="DN65" s="216">
        <f t="shared" ca="1" si="60"/>
        <v>-2.3059753212627616E-2</v>
      </c>
      <c r="DP65" s="463"/>
      <c r="DQ65" s="37"/>
    </row>
    <row r="66" spans="1:121">
      <c r="A66" s="1">
        <f t="shared" si="122"/>
        <v>2030</v>
      </c>
      <c r="B66" s="15">
        <f t="shared" ref="B66:M66" si="165">B186+B266+B226+B306+B346+B386+B426+B466+B506+B546+B586+B626</f>
        <v>8481559.6099999994</v>
      </c>
      <c r="C66" s="15">
        <f t="shared" si="165"/>
        <v>8401356.3000000007</v>
      </c>
      <c r="D66" s="15">
        <f t="shared" si="165"/>
        <v>8465087.0500000007</v>
      </c>
      <c r="E66" s="15">
        <f t="shared" si="165"/>
        <v>4317560.8600000003</v>
      </c>
      <c r="F66" s="15">
        <f t="shared" si="165"/>
        <v>4322944.3</v>
      </c>
      <c r="G66" s="15">
        <f t="shared" si="165"/>
        <v>4312820.55</v>
      </c>
      <c r="H66" s="15">
        <f t="shared" si="165"/>
        <v>4341414.05</v>
      </c>
      <c r="I66" s="15">
        <f t="shared" si="165"/>
        <v>4308870.8600000003</v>
      </c>
      <c r="J66" s="15">
        <f t="shared" si="165"/>
        <v>4283851.93</v>
      </c>
      <c r="K66" s="15">
        <f t="shared" si="165"/>
        <v>4287175.93</v>
      </c>
      <c r="L66" s="15">
        <f t="shared" si="165"/>
        <v>4208821.17</v>
      </c>
      <c r="M66" s="15">
        <f t="shared" si="165"/>
        <v>8447715.5500000007</v>
      </c>
      <c r="N66" s="41">
        <f t="shared" si="117"/>
        <v>68179178.159999996</v>
      </c>
      <c r="O66" s="2"/>
      <c r="P66" s="72">
        <f t="shared" si="123"/>
        <v>2030</v>
      </c>
      <c r="Q66" s="15">
        <f t="shared" ref="Q66:AB66" si="166">Q186+Q266+Q226+Q306+Q346+Q386+Q426+Q466+Q506+Q546+Q586+Q626</f>
        <v>8382840.1699999999</v>
      </c>
      <c r="R66" s="15">
        <f t="shared" si="166"/>
        <v>8486676.5500000007</v>
      </c>
      <c r="S66" s="15">
        <f t="shared" si="166"/>
        <v>8413996.6099999994</v>
      </c>
      <c r="T66" s="15">
        <f t="shared" si="166"/>
        <v>8464635.3000000007</v>
      </c>
      <c r="U66" s="15">
        <f t="shared" si="166"/>
        <v>4301376.05</v>
      </c>
      <c r="V66" s="15">
        <f t="shared" si="166"/>
        <v>4327348.8600000003</v>
      </c>
      <c r="W66" s="15">
        <f t="shared" si="166"/>
        <v>4316330.3</v>
      </c>
      <c r="X66" s="15">
        <f t="shared" si="166"/>
        <v>4331614.55</v>
      </c>
      <c r="Y66" s="15">
        <f t="shared" si="166"/>
        <v>4313953.05</v>
      </c>
      <c r="Z66" s="15">
        <f t="shared" si="166"/>
        <v>4293555.8600000003</v>
      </c>
      <c r="AA66" s="15">
        <f t="shared" si="166"/>
        <v>4274526.93</v>
      </c>
      <c r="AB66" s="15">
        <f t="shared" si="166"/>
        <v>4213998.93</v>
      </c>
      <c r="AC66" s="41">
        <f>SUM(Q66:AB66)</f>
        <v>68120853.159999982</v>
      </c>
      <c r="AD66" s="13"/>
      <c r="AI66" s="79" t="str">
        <f t="shared" si="70"/>
        <v>Q</v>
      </c>
      <c r="AJ66" s="1">
        <f>1+AJ54</f>
        <v>2017</v>
      </c>
      <c r="AK66" s="105">
        <v>1</v>
      </c>
      <c r="AL66" s="106">
        <f t="shared" ref="AL66:AU75" ca="1" si="167">ROUND(INDIRECT(CONCATENATE($AI66,AL$2+($AJ66-2010))),0)</f>
        <v>0</v>
      </c>
      <c r="AM66" s="106">
        <f t="shared" ca="1" si="167"/>
        <v>0</v>
      </c>
      <c r="AN66" s="106">
        <f t="shared" ca="1" si="167"/>
        <v>481</v>
      </c>
      <c r="AO66" s="106">
        <f t="shared" ca="1" si="167"/>
        <v>0</v>
      </c>
      <c r="AP66" s="106">
        <f t="shared" ca="1" si="167"/>
        <v>0</v>
      </c>
      <c r="AQ66" s="106">
        <f t="shared" ca="1" si="167"/>
        <v>0</v>
      </c>
      <c r="AR66" s="106">
        <f t="shared" ca="1" si="167"/>
        <v>1212280</v>
      </c>
      <c r="AS66" s="106">
        <f t="shared" ca="1" si="167"/>
        <v>0</v>
      </c>
      <c r="AT66" s="106">
        <f t="shared" ca="1" si="167"/>
        <v>4178121</v>
      </c>
      <c r="AU66" s="106">
        <f t="shared" ca="1" si="167"/>
        <v>1236564</v>
      </c>
      <c r="AV66" s="106">
        <f t="shared" ref="AV66:BE75" ca="1" si="168">ROUND(INDIRECT(CONCATENATE($AI66,AV$2+($AJ66-2010))),0)</f>
        <v>2232332</v>
      </c>
      <c r="AW66" s="106">
        <f t="shared" ca="1" si="168"/>
        <v>56507</v>
      </c>
      <c r="AX66" s="106">
        <f t="shared" ca="1" si="168"/>
        <v>0</v>
      </c>
      <c r="AY66" s="611">
        <f t="shared" ca="1" si="168"/>
        <v>0</v>
      </c>
      <c r="AZ66" s="106">
        <f t="shared" ca="1" si="168"/>
        <v>19254</v>
      </c>
      <c r="BA66" s="106">
        <f t="shared" ca="1" si="168"/>
        <v>189698</v>
      </c>
      <c r="BB66" s="106">
        <f t="shared" ca="1" si="168"/>
        <v>50503</v>
      </c>
      <c r="BC66" s="106">
        <f t="shared" ca="1" si="168"/>
        <v>845000</v>
      </c>
      <c r="BD66" s="106">
        <f t="shared" ca="1" si="168"/>
        <v>40503</v>
      </c>
      <c r="BE66" s="106">
        <f t="shared" ca="1" si="168"/>
        <v>0</v>
      </c>
      <c r="BF66" s="106">
        <f t="shared" ref="BF66:BP75" ca="1" si="169">ROUND(INDIRECT(CONCATENATE($AI66,BF$2+($AJ66-2010))),0)</f>
        <v>419528</v>
      </c>
      <c r="BG66" s="106">
        <f t="shared" ca="1" si="169"/>
        <v>0</v>
      </c>
      <c r="BH66" s="106">
        <f t="shared" ca="1" si="169"/>
        <v>380352</v>
      </c>
      <c r="BI66" s="106">
        <f t="shared" ca="1" si="169"/>
        <v>366620</v>
      </c>
      <c r="BJ66" s="106">
        <f t="shared" ca="1" si="169"/>
        <v>102879</v>
      </c>
      <c r="BK66" s="106">
        <f t="shared" ca="1" si="169"/>
        <v>145274</v>
      </c>
      <c r="BL66" s="190">
        <f t="shared" ca="1" si="169"/>
        <v>0</v>
      </c>
      <c r="BM66" s="190">
        <f t="shared" ca="1" si="169"/>
        <v>0</v>
      </c>
      <c r="BN66" s="190">
        <f t="shared" ca="1" si="169"/>
        <v>0</v>
      </c>
      <c r="BO66" s="190">
        <f t="shared" ca="1" si="169"/>
        <v>0</v>
      </c>
      <c r="BP66" s="190">
        <f t="shared" ca="1" si="169"/>
        <v>0</v>
      </c>
      <c r="BQ66" s="190">
        <f t="shared" ca="1" si="72"/>
        <v>255534</v>
      </c>
      <c r="BR66" s="190">
        <f t="shared" ca="1" si="73"/>
        <v>2304077</v>
      </c>
      <c r="BS66" s="190">
        <f t="shared" ca="1" si="74"/>
        <v>8916285</v>
      </c>
      <c r="BT66" s="190">
        <f t="shared" ca="1" si="83"/>
        <v>11475896</v>
      </c>
      <c r="BU66" s="190">
        <f t="shared" ca="1" si="11"/>
        <v>10307339</v>
      </c>
      <c r="BV66" s="163" t="str">
        <f t="shared" si="75"/>
        <v>B</v>
      </c>
      <c r="BW66" s="65">
        <f t="shared" ca="1" si="21"/>
        <v>11475896</v>
      </c>
      <c r="BX66" s="65">
        <f t="shared" ca="1" si="22"/>
        <v>0</v>
      </c>
      <c r="BZ66" s="130"/>
      <c r="CA66" s="79" t="str">
        <f t="shared" si="76"/>
        <v>B</v>
      </c>
      <c r="CB66" s="215">
        <f t="shared" si="86"/>
        <v>2017</v>
      </c>
      <c r="CC66" s="141">
        <f t="shared" si="86"/>
        <v>1</v>
      </c>
      <c r="CD66" s="280">
        <f t="shared" ca="1" si="24"/>
        <v>0</v>
      </c>
      <c r="CE66" s="280">
        <f t="shared" ca="1" si="25"/>
        <v>0</v>
      </c>
      <c r="CF66" s="280">
        <f t="shared" ca="1" si="26"/>
        <v>481</v>
      </c>
      <c r="CG66" s="280">
        <f t="shared" ca="1" si="27"/>
        <v>0</v>
      </c>
      <c r="CH66" s="280">
        <f t="shared" ca="1" si="28"/>
        <v>0</v>
      </c>
      <c r="CI66" s="280">
        <f t="shared" ca="1" si="29"/>
        <v>0</v>
      </c>
      <c r="CJ66" s="280">
        <f t="shared" ca="1" si="30"/>
        <v>1308652</v>
      </c>
      <c r="CK66" s="280">
        <f t="shared" ca="1" si="31"/>
        <v>0</v>
      </c>
      <c r="CL66" s="280">
        <f t="shared" ca="1" si="32"/>
        <v>4209929</v>
      </c>
      <c r="CM66" s="280">
        <f t="shared" ca="1" si="33"/>
        <v>1237376</v>
      </c>
      <c r="CN66" s="280">
        <f t="shared" ca="1" si="34"/>
        <v>2274921</v>
      </c>
      <c r="CO66" s="280">
        <f t="shared" ca="1" si="35"/>
        <v>57941</v>
      </c>
      <c r="CP66" s="280">
        <f t="shared" ca="1" si="36"/>
        <v>0</v>
      </c>
      <c r="CQ66" s="613">
        <f t="shared" ca="1" si="37"/>
        <v>0</v>
      </c>
      <c r="CR66" s="280">
        <f t="shared" ca="1" si="38"/>
        <v>29398</v>
      </c>
      <c r="CS66" s="280">
        <f t="shared" ca="1" si="39"/>
        <v>193885</v>
      </c>
      <c r="CT66" s="280">
        <f t="shared" ca="1" si="40"/>
        <v>55877</v>
      </c>
      <c r="CU66" s="280">
        <f t="shared" ca="1" si="41"/>
        <v>0</v>
      </c>
      <c r="CV66" s="280">
        <f t="shared" ca="1" si="42"/>
        <v>52835</v>
      </c>
      <c r="CW66" s="365">
        <f t="shared" ca="1" si="43"/>
        <v>0</v>
      </c>
      <c r="CX66" s="280">
        <f t="shared" ca="1" si="44"/>
        <v>418226</v>
      </c>
      <c r="CY66" s="280">
        <f t="shared" ca="1" si="45"/>
        <v>0</v>
      </c>
      <c r="CZ66" s="280">
        <f t="shared" ca="1" si="46"/>
        <v>0</v>
      </c>
      <c r="DA66" s="280">
        <f t="shared" ca="1" si="47"/>
        <v>364713</v>
      </c>
      <c r="DB66" s="280">
        <f t="shared" ca="1" si="48"/>
        <v>103105</v>
      </c>
      <c r="DC66" s="280">
        <f t="shared" ca="1" si="49"/>
        <v>0</v>
      </c>
      <c r="DD66" s="280">
        <f t="shared" ca="1" si="50"/>
        <v>0</v>
      </c>
      <c r="DE66" s="280">
        <f t="shared" ca="1" si="51"/>
        <v>0</v>
      </c>
      <c r="DF66" s="280">
        <f t="shared" ca="1" si="52"/>
        <v>0</v>
      </c>
      <c r="DG66" s="280">
        <f t="shared" ca="1" si="53"/>
        <v>0</v>
      </c>
      <c r="DH66" s="210">
        <f t="shared" ca="1" si="82"/>
        <v>138110</v>
      </c>
      <c r="DI66" s="210">
        <f t="shared" ca="1" si="77"/>
        <v>1218039</v>
      </c>
      <c r="DJ66" s="210">
        <f t="shared" ca="1" si="78"/>
        <v>9089300</v>
      </c>
      <c r="DK66" s="461">
        <f t="shared" ca="1" si="79"/>
        <v>10445449</v>
      </c>
      <c r="DL66" s="463">
        <f t="shared" ca="1" si="80"/>
        <v>10307339</v>
      </c>
      <c r="DM66" s="465">
        <f t="shared" ca="1" si="81"/>
        <v>-138110</v>
      </c>
      <c r="DN66" s="216">
        <f t="shared" ca="1" si="60"/>
        <v>-1.3222026166610933E-2</v>
      </c>
      <c r="DP66" s="463"/>
      <c r="DQ66" s="37"/>
    </row>
    <row r="67" spans="1:121">
      <c r="A67" s="1">
        <f t="shared" si="122"/>
        <v>2031</v>
      </c>
      <c r="B67" s="15">
        <f t="shared" ref="B67:M67" si="170">B187+B267+B227+B307+B347+B387+B427+B467+B507+B547+B587+B627</f>
        <v>8544479.6099999994</v>
      </c>
      <c r="C67" s="15">
        <f t="shared" si="170"/>
        <v>8462950.3000000007</v>
      </c>
      <c r="D67" s="15">
        <f t="shared" si="170"/>
        <v>8527910.0500000007</v>
      </c>
      <c r="E67" s="15">
        <f t="shared" si="170"/>
        <v>4379907.8600000003</v>
      </c>
      <c r="F67" s="15">
        <f t="shared" si="170"/>
        <v>4385483.3</v>
      </c>
      <c r="G67" s="15">
        <f t="shared" si="170"/>
        <v>4375228.55</v>
      </c>
      <c r="H67" s="15">
        <f t="shared" si="170"/>
        <v>4404189.05</v>
      </c>
      <c r="I67" s="15">
        <f t="shared" si="170"/>
        <v>4371110.8600000003</v>
      </c>
      <c r="J67" s="15">
        <f t="shared" si="170"/>
        <v>4345790.93</v>
      </c>
      <c r="K67" s="15">
        <f t="shared" si="170"/>
        <v>4348932.93</v>
      </c>
      <c r="L67" s="15">
        <f t="shared" si="170"/>
        <v>4269146.17</v>
      </c>
      <c r="M67" s="15">
        <f t="shared" si="170"/>
        <v>8509860.5500000007</v>
      </c>
      <c r="N67" s="41">
        <f t="shared" ref="N67:N76" si="171">SUM(B67:M67)</f>
        <v>68924990.159999996</v>
      </c>
      <c r="O67" s="2"/>
      <c r="P67" s="72">
        <f t="shared" ref="P67:P76" si="172">A67</f>
        <v>2031</v>
      </c>
      <c r="Q67" s="15">
        <f t="shared" ref="Q67:AB67" si="173">Q187+Q267+Q227+Q307+Q347+Q387+Q427+Q467+Q507+Q547+Q587+Q627</f>
        <v>8441165.1699999999</v>
      </c>
      <c r="R67" s="15">
        <f t="shared" si="173"/>
        <v>8549596.5500000007</v>
      </c>
      <c r="S67" s="15">
        <f t="shared" si="173"/>
        <v>8475590.6099999994</v>
      </c>
      <c r="T67" s="15">
        <f t="shared" si="173"/>
        <v>8527458.3000000007</v>
      </c>
      <c r="U67" s="15">
        <f t="shared" si="173"/>
        <v>4363723.05</v>
      </c>
      <c r="V67" s="15">
        <f t="shared" si="173"/>
        <v>4389887.8600000003</v>
      </c>
      <c r="W67" s="15">
        <f t="shared" si="173"/>
        <v>4378738.3</v>
      </c>
      <c r="X67" s="15">
        <f t="shared" si="173"/>
        <v>4394389.55</v>
      </c>
      <c r="Y67" s="15">
        <f t="shared" si="173"/>
        <v>4376193.05</v>
      </c>
      <c r="Z67" s="15">
        <f t="shared" si="173"/>
        <v>4355494.8600000003</v>
      </c>
      <c r="AA67" s="15">
        <f t="shared" si="173"/>
        <v>4336283.93</v>
      </c>
      <c r="AB67" s="15">
        <f t="shared" si="173"/>
        <v>4274323.93</v>
      </c>
      <c r="AC67" s="41">
        <f t="shared" ref="AC67:AC76" si="174">SUM(Q67:AB67)</f>
        <v>68862845.159999982</v>
      </c>
      <c r="AD67" s="13"/>
      <c r="AI67" s="79" t="str">
        <f t="shared" si="70"/>
        <v>R</v>
      </c>
      <c r="AJ67" s="1">
        <f t="shared" ref="AJ67:AJ77" si="175">AJ66</f>
        <v>2017</v>
      </c>
      <c r="AK67" s="105">
        <v>2</v>
      </c>
      <c r="AL67" s="106">
        <f t="shared" ca="1" si="167"/>
        <v>0</v>
      </c>
      <c r="AM67" s="106">
        <f t="shared" ca="1" si="167"/>
        <v>0</v>
      </c>
      <c r="AN67" s="106">
        <f t="shared" ca="1" si="167"/>
        <v>481</v>
      </c>
      <c r="AO67" s="106">
        <f t="shared" ca="1" si="167"/>
        <v>0</v>
      </c>
      <c r="AP67" s="106">
        <f t="shared" ca="1" si="167"/>
        <v>0</v>
      </c>
      <c r="AQ67" s="106">
        <f t="shared" ca="1" si="167"/>
        <v>0</v>
      </c>
      <c r="AR67" s="106">
        <f t="shared" ca="1" si="167"/>
        <v>1308652</v>
      </c>
      <c r="AS67" s="106">
        <f t="shared" ca="1" si="167"/>
        <v>0</v>
      </c>
      <c r="AT67" s="106">
        <f t="shared" ca="1" si="167"/>
        <v>4209929</v>
      </c>
      <c r="AU67" s="106">
        <f t="shared" ca="1" si="167"/>
        <v>1237376</v>
      </c>
      <c r="AV67" s="106">
        <f t="shared" ca="1" si="168"/>
        <v>2274921</v>
      </c>
      <c r="AW67" s="106">
        <f t="shared" ca="1" si="168"/>
        <v>63058</v>
      </c>
      <c r="AX67" s="106">
        <f t="shared" ca="1" si="168"/>
        <v>0</v>
      </c>
      <c r="AY67" s="611">
        <f t="shared" ca="1" si="168"/>
        <v>0</v>
      </c>
      <c r="AZ67" s="106">
        <f t="shared" ca="1" si="168"/>
        <v>28195</v>
      </c>
      <c r="BA67" s="106">
        <f t="shared" ca="1" si="168"/>
        <v>193885</v>
      </c>
      <c r="BB67" s="106">
        <f t="shared" ca="1" si="168"/>
        <v>55877</v>
      </c>
      <c r="BC67" s="106">
        <f t="shared" ca="1" si="168"/>
        <v>0</v>
      </c>
      <c r="BD67" s="106">
        <f t="shared" ca="1" si="168"/>
        <v>47435</v>
      </c>
      <c r="BE67" s="106">
        <f t="shared" ca="1" si="168"/>
        <v>0</v>
      </c>
      <c r="BF67" s="106">
        <f t="shared" ca="1" si="169"/>
        <v>418226</v>
      </c>
      <c r="BG67" s="106">
        <f t="shared" ca="1" si="169"/>
        <v>0</v>
      </c>
      <c r="BH67" s="106">
        <f t="shared" ca="1" si="169"/>
        <v>0</v>
      </c>
      <c r="BI67" s="106">
        <f t="shared" ca="1" si="169"/>
        <v>364713</v>
      </c>
      <c r="BJ67" s="106">
        <f t="shared" ca="1" si="169"/>
        <v>103105</v>
      </c>
      <c r="BK67" s="106">
        <f t="shared" ca="1" si="169"/>
        <v>0</v>
      </c>
      <c r="BL67" s="190">
        <f t="shared" ca="1" si="169"/>
        <v>0</v>
      </c>
      <c r="BM67" s="190">
        <f t="shared" ca="1" si="169"/>
        <v>0</v>
      </c>
      <c r="BN67" s="190">
        <f t="shared" ca="1" si="169"/>
        <v>0</v>
      </c>
      <c r="BO67" s="190">
        <f t="shared" ca="1" si="169"/>
        <v>0</v>
      </c>
      <c r="BP67" s="190">
        <f t="shared" ca="1" si="169"/>
        <v>0</v>
      </c>
      <c r="BQ67" s="190">
        <f t="shared" ca="1" si="72"/>
        <v>131507</v>
      </c>
      <c r="BR67" s="190">
        <f t="shared" ca="1" si="73"/>
        <v>1079929</v>
      </c>
      <c r="BS67" s="190">
        <f t="shared" ca="1" si="74"/>
        <v>9094417</v>
      </c>
      <c r="BT67" s="190">
        <f t="shared" ca="1" si="83"/>
        <v>10305853</v>
      </c>
      <c r="BU67" s="190">
        <f t="shared" ca="1" si="11"/>
        <v>10202829</v>
      </c>
      <c r="BV67" s="163" t="str">
        <f t="shared" si="75"/>
        <v>C</v>
      </c>
      <c r="BW67" s="65">
        <f t="shared" ca="1" si="21"/>
        <v>10305853</v>
      </c>
      <c r="BX67" s="65">
        <f t="shared" ca="1" si="22"/>
        <v>0</v>
      </c>
      <c r="BZ67" s="130"/>
      <c r="CA67" s="79" t="str">
        <f t="shared" si="76"/>
        <v>C</v>
      </c>
      <c r="CB67" s="215">
        <f t="shared" si="86"/>
        <v>2017</v>
      </c>
      <c r="CC67" s="141">
        <f t="shared" si="86"/>
        <v>2</v>
      </c>
      <c r="CD67" s="280">
        <f t="shared" ca="1" si="24"/>
        <v>0</v>
      </c>
      <c r="CE67" s="280">
        <f t="shared" ca="1" si="25"/>
        <v>0</v>
      </c>
      <c r="CF67" s="280">
        <f t="shared" ca="1" si="26"/>
        <v>481</v>
      </c>
      <c r="CG67" s="280">
        <f t="shared" ca="1" si="27"/>
        <v>0</v>
      </c>
      <c r="CH67" s="280">
        <f t="shared" ca="1" si="28"/>
        <v>0</v>
      </c>
      <c r="CI67" s="280">
        <f t="shared" ca="1" si="29"/>
        <v>0</v>
      </c>
      <c r="CJ67" s="280">
        <f t="shared" ca="1" si="30"/>
        <v>1307816</v>
      </c>
      <c r="CK67" s="280">
        <f t="shared" ca="1" si="31"/>
        <v>0</v>
      </c>
      <c r="CL67" s="280">
        <f t="shared" ca="1" si="32"/>
        <v>4203169</v>
      </c>
      <c r="CM67" s="280">
        <f t="shared" ca="1" si="33"/>
        <v>1222248</v>
      </c>
      <c r="CN67" s="280">
        <f t="shared" ca="1" si="34"/>
        <v>2244618</v>
      </c>
      <c r="CO67" s="280">
        <f t="shared" ca="1" si="35"/>
        <v>45300</v>
      </c>
      <c r="CP67" s="280">
        <f t="shared" ca="1" si="36"/>
        <v>0</v>
      </c>
      <c r="CQ67" s="613">
        <f t="shared" ca="1" si="37"/>
        <v>0</v>
      </c>
      <c r="CR67" s="280">
        <f t="shared" ca="1" si="38"/>
        <v>29711</v>
      </c>
      <c r="CS67" s="280">
        <f t="shared" ca="1" si="39"/>
        <v>181750</v>
      </c>
      <c r="CT67" s="280">
        <f t="shared" ca="1" si="40"/>
        <v>46389</v>
      </c>
      <c r="CU67" s="280">
        <f t="shared" ca="1" si="41"/>
        <v>0</v>
      </c>
      <c r="CV67" s="280">
        <f t="shared" ca="1" si="42"/>
        <v>42638</v>
      </c>
      <c r="CW67" s="365">
        <f t="shared" ca="1" si="43"/>
        <v>0</v>
      </c>
      <c r="CX67" s="280">
        <f t="shared" ca="1" si="44"/>
        <v>413438</v>
      </c>
      <c r="CY67" s="280">
        <f t="shared" ca="1" si="45"/>
        <v>0</v>
      </c>
      <c r="CZ67" s="280">
        <f t="shared" ca="1" si="46"/>
        <v>0</v>
      </c>
      <c r="DA67" s="280">
        <f t="shared" ca="1" si="47"/>
        <v>362529</v>
      </c>
      <c r="DB67" s="280">
        <f t="shared" ca="1" si="48"/>
        <v>102742</v>
      </c>
      <c r="DC67" s="280">
        <f t="shared" ca="1" si="49"/>
        <v>0</v>
      </c>
      <c r="DD67" s="280">
        <f t="shared" ca="1" si="50"/>
        <v>0</v>
      </c>
      <c r="DE67" s="280">
        <f t="shared" ca="1" si="51"/>
        <v>0</v>
      </c>
      <c r="DF67" s="280">
        <f t="shared" ca="1" si="52"/>
        <v>0</v>
      </c>
      <c r="DG67" s="280">
        <f t="shared" ca="1" si="53"/>
        <v>0</v>
      </c>
      <c r="DH67" s="210">
        <f t="shared" ca="1" si="82"/>
        <v>118738</v>
      </c>
      <c r="DI67" s="210">
        <f t="shared" ca="1" si="77"/>
        <v>1179197</v>
      </c>
      <c r="DJ67" s="210">
        <f t="shared" ca="1" si="78"/>
        <v>9023632</v>
      </c>
      <c r="DK67" s="461">
        <f t="shared" ca="1" si="79"/>
        <v>10321567</v>
      </c>
      <c r="DL67" s="463">
        <f t="shared" ca="1" si="80"/>
        <v>10202829</v>
      </c>
      <c r="DM67" s="465">
        <f t="shared" ca="1" si="81"/>
        <v>-118738</v>
      </c>
      <c r="DN67" s="216">
        <f t="shared" ca="1" si="60"/>
        <v>-1.1503873394417727E-2</v>
      </c>
      <c r="DP67" s="463"/>
      <c r="DQ67" s="37"/>
    </row>
    <row r="68" spans="1:121">
      <c r="A68" s="1">
        <f t="shared" si="122"/>
        <v>2032</v>
      </c>
      <c r="B68" s="15">
        <f t="shared" ref="B68:M68" si="176">B188+B268+B228+B308+B348+B388+B428+B468+B508+B548+B588+B628</f>
        <v>8607466.6099999994</v>
      </c>
      <c r="C68" s="15">
        <f t="shared" si="176"/>
        <v>8532926.6699999999</v>
      </c>
      <c r="D68" s="15">
        <f t="shared" si="176"/>
        <v>8590773.0500000007</v>
      </c>
      <c r="E68" s="15">
        <f t="shared" si="176"/>
        <v>4442254.8600000003</v>
      </c>
      <c r="F68" s="15">
        <f t="shared" si="176"/>
        <v>4448020.3</v>
      </c>
      <c r="G68" s="15">
        <f t="shared" si="176"/>
        <v>4437636.55</v>
      </c>
      <c r="H68" s="15">
        <f t="shared" si="176"/>
        <v>4466965.05</v>
      </c>
      <c r="I68" s="15">
        <f t="shared" si="176"/>
        <v>4433349.8600000003</v>
      </c>
      <c r="J68" s="15">
        <f t="shared" si="176"/>
        <v>4407730.93</v>
      </c>
      <c r="K68" s="15">
        <f t="shared" si="176"/>
        <v>4410690.93</v>
      </c>
      <c r="L68" s="15">
        <f t="shared" si="176"/>
        <v>4329471.17</v>
      </c>
      <c r="M68" s="15">
        <f t="shared" si="176"/>
        <v>8572044.5500000007</v>
      </c>
      <c r="N68" s="41">
        <f t="shared" si="171"/>
        <v>69679330.530000001</v>
      </c>
      <c r="O68" s="2"/>
      <c r="P68" s="72">
        <f t="shared" si="172"/>
        <v>2032</v>
      </c>
      <c r="Q68" s="15">
        <f t="shared" ref="Q68:AB68" si="177">Q188+Q268+Q228+Q308+Q348+Q388+Q428+Q468+Q508+Q548+Q588+Q628</f>
        <v>8503310.1699999999</v>
      </c>
      <c r="R68" s="15">
        <f t="shared" si="177"/>
        <v>8612583.5500000007</v>
      </c>
      <c r="S68" s="15">
        <f t="shared" si="177"/>
        <v>8544020.6099999994</v>
      </c>
      <c r="T68" s="15">
        <f t="shared" si="177"/>
        <v>8591867.6699999999</v>
      </c>
      <c r="U68" s="15">
        <f t="shared" si="177"/>
        <v>4426070.05</v>
      </c>
      <c r="V68" s="15">
        <f t="shared" si="177"/>
        <v>4452424.8600000003</v>
      </c>
      <c r="W68" s="15">
        <f t="shared" si="177"/>
        <v>4441146.3</v>
      </c>
      <c r="X68" s="15">
        <f t="shared" si="177"/>
        <v>4457165.55</v>
      </c>
      <c r="Y68" s="15">
        <f t="shared" si="177"/>
        <v>4438432.05</v>
      </c>
      <c r="Z68" s="15">
        <f t="shared" si="177"/>
        <v>4417434.8600000003</v>
      </c>
      <c r="AA68" s="15">
        <f t="shared" si="177"/>
        <v>4398041.93</v>
      </c>
      <c r="AB68" s="15">
        <f t="shared" si="177"/>
        <v>4334648.93</v>
      </c>
      <c r="AC68" s="41">
        <f t="shared" si="174"/>
        <v>69617146.529999986</v>
      </c>
      <c r="AD68" s="13"/>
      <c r="AI68" s="79" t="str">
        <f t="shared" si="70"/>
        <v>S</v>
      </c>
      <c r="AJ68" s="1">
        <f t="shared" si="175"/>
        <v>2017</v>
      </c>
      <c r="AK68" s="105">
        <v>3</v>
      </c>
      <c r="AL68" s="106">
        <f t="shared" ca="1" si="167"/>
        <v>0</v>
      </c>
      <c r="AM68" s="106">
        <f t="shared" ca="1" si="167"/>
        <v>0</v>
      </c>
      <c r="AN68" s="106">
        <f t="shared" ca="1" si="167"/>
        <v>481</v>
      </c>
      <c r="AO68" s="106">
        <f t="shared" ca="1" si="167"/>
        <v>0</v>
      </c>
      <c r="AP68" s="106">
        <f t="shared" ca="1" si="167"/>
        <v>0</v>
      </c>
      <c r="AQ68" s="106">
        <f t="shared" ca="1" si="167"/>
        <v>0</v>
      </c>
      <c r="AR68" s="106">
        <f t="shared" ca="1" si="167"/>
        <v>1307816</v>
      </c>
      <c r="AS68" s="106">
        <f t="shared" ca="1" si="167"/>
        <v>0</v>
      </c>
      <c r="AT68" s="106">
        <f t="shared" ca="1" si="167"/>
        <v>4203169</v>
      </c>
      <c r="AU68" s="106">
        <f t="shared" ca="1" si="167"/>
        <v>1222248</v>
      </c>
      <c r="AV68" s="106">
        <f t="shared" ca="1" si="168"/>
        <v>2244618</v>
      </c>
      <c r="AW68" s="106">
        <f t="shared" ca="1" si="168"/>
        <v>57941</v>
      </c>
      <c r="AX68" s="106">
        <f t="shared" ca="1" si="168"/>
        <v>0</v>
      </c>
      <c r="AY68" s="611">
        <f t="shared" ca="1" si="168"/>
        <v>0</v>
      </c>
      <c r="AZ68" s="106">
        <f t="shared" ca="1" si="168"/>
        <v>29398</v>
      </c>
      <c r="BA68" s="106">
        <f t="shared" ca="1" si="168"/>
        <v>181750</v>
      </c>
      <c r="BB68" s="106">
        <f t="shared" ca="1" si="168"/>
        <v>46389</v>
      </c>
      <c r="BC68" s="106">
        <f t="shared" ca="1" si="168"/>
        <v>0</v>
      </c>
      <c r="BD68" s="106">
        <f t="shared" ca="1" si="168"/>
        <v>52835</v>
      </c>
      <c r="BE68" s="106">
        <f t="shared" ca="1" si="168"/>
        <v>0</v>
      </c>
      <c r="BF68" s="106">
        <f t="shared" ca="1" si="169"/>
        <v>413438</v>
      </c>
      <c r="BG68" s="106">
        <f t="shared" ca="1" si="169"/>
        <v>0</v>
      </c>
      <c r="BH68" s="106">
        <f t="shared" ca="1" si="169"/>
        <v>0</v>
      </c>
      <c r="BI68" s="106">
        <f t="shared" ca="1" si="169"/>
        <v>362529</v>
      </c>
      <c r="BJ68" s="106">
        <f t="shared" ca="1" si="169"/>
        <v>102742</v>
      </c>
      <c r="BK68" s="106">
        <f t="shared" ca="1" si="169"/>
        <v>0</v>
      </c>
      <c r="BL68" s="190">
        <f t="shared" ca="1" si="169"/>
        <v>0</v>
      </c>
      <c r="BM68" s="190">
        <f t="shared" ca="1" si="169"/>
        <v>0</v>
      </c>
      <c r="BN68" s="190">
        <f t="shared" ca="1" si="169"/>
        <v>0</v>
      </c>
      <c r="BO68" s="190">
        <f t="shared" ca="1" si="169"/>
        <v>0</v>
      </c>
      <c r="BP68" s="190">
        <f t="shared" ca="1" si="169"/>
        <v>0</v>
      </c>
      <c r="BQ68" s="190">
        <f t="shared" ca="1" si="72"/>
        <v>128622</v>
      </c>
      <c r="BR68" s="190">
        <f t="shared" ca="1" si="73"/>
        <v>1060459</v>
      </c>
      <c r="BS68" s="190">
        <f t="shared" ca="1" si="74"/>
        <v>9036273</v>
      </c>
      <c r="BT68" s="190">
        <f t="shared" ca="1" si="83"/>
        <v>10225354</v>
      </c>
      <c r="BU68" s="190">
        <f t="shared" ca="1" si="11"/>
        <v>10265336</v>
      </c>
      <c r="BV68" s="163" t="str">
        <f t="shared" si="75"/>
        <v>D</v>
      </c>
      <c r="BW68" s="65">
        <f t="shared" ca="1" si="21"/>
        <v>10225354</v>
      </c>
      <c r="BX68" s="65">
        <f t="shared" ca="1" si="22"/>
        <v>0</v>
      </c>
      <c r="BZ68" s="130"/>
      <c r="CA68" s="79" t="str">
        <f t="shared" si="76"/>
        <v>D</v>
      </c>
      <c r="CB68" s="215">
        <f t="shared" si="86"/>
        <v>2017</v>
      </c>
      <c r="CC68" s="141">
        <f t="shared" si="86"/>
        <v>3</v>
      </c>
      <c r="CD68" s="280">
        <f t="shared" ca="1" si="24"/>
        <v>0</v>
      </c>
      <c r="CE68" s="280">
        <f t="shared" ca="1" si="25"/>
        <v>0</v>
      </c>
      <c r="CF68" s="280">
        <f t="shared" ca="1" si="26"/>
        <v>481</v>
      </c>
      <c r="CG68" s="280">
        <f t="shared" ca="1" si="27"/>
        <v>0</v>
      </c>
      <c r="CH68" s="280">
        <f t="shared" ca="1" si="28"/>
        <v>0</v>
      </c>
      <c r="CI68" s="280">
        <f t="shared" ca="1" si="29"/>
        <v>0</v>
      </c>
      <c r="CJ68" s="280">
        <f t="shared" ca="1" si="30"/>
        <v>1315144</v>
      </c>
      <c r="CK68" s="280">
        <f t="shared" ca="1" si="31"/>
        <v>0</v>
      </c>
      <c r="CL68" s="280">
        <f t="shared" ca="1" si="32"/>
        <v>4178851</v>
      </c>
      <c r="CM68" s="280">
        <f t="shared" ca="1" si="33"/>
        <v>1246695</v>
      </c>
      <c r="CN68" s="280">
        <f t="shared" ca="1" si="34"/>
        <v>2293369</v>
      </c>
      <c r="CO68" s="280">
        <f t="shared" ca="1" si="35"/>
        <v>45752</v>
      </c>
      <c r="CP68" s="280">
        <f t="shared" ca="1" si="36"/>
        <v>0</v>
      </c>
      <c r="CQ68" s="613">
        <f t="shared" ca="1" si="37"/>
        <v>0</v>
      </c>
      <c r="CR68" s="280">
        <f t="shared" ca="1" si="38"/>
        <v>26362</v>
      </c>
      <c r="CS68" s="280">
        <f t="shared" ca="1" si="39"/>
        <v>177775</v>
      </c>
      <c r="CT68" s="280">
        <f t="shared" ca="1" si="40"/>
        <v>46069</v>
      </c>
      <c r="CU68" s="280">
        <f t="shared" ca="1" si="41"/>
        <v>0</v>
      </c>
      <c r="CV68" s="280">
        <f t="shared" ca="1" si="42"/>
        <v>42776</v>
      </c>
      <c r="CW68" s="365">
        <f t="shared" ca="1" si="43"/>
        <v>0</v>
      </c>
      <c r="CX68" s="280">
        <f t="shared" ca="1" si="44"/>
        <v>419528</v>
      </c>
      <c r="CY68" s="280">
        <f t="shared" ca="1" si="45"/>
        <v>0</v>
      </c>
      <c r="CZ68" s="280">
        <f t="shared" ca="1" si="46"/>
        <v>0</v>
      </c>
      <c r="DA68" s="280">
        <f t="shared" ca="1" si="47"/>
        <v>369006</v>
      </c>
      <c r="DB68" s="280">
        <f t="shared" ca="1" si="48"/>
        <v>103528</v>
      </c>
      <c r="DC68" s="280">
        <f t="shared" ca="1" si="49"/>
        <v>0</v>
      </c>
      <c r="DD68" s="280">
        <f t="shared" ca="1" si="50"/>
        <v>0</v>
      </c>
      <c r="DE68" s="280">
        <f t="shared" ca="1" si="51"/>
        <v>0</v>
      </c>
      <c r="DF68" s="280">
        <f t="shared" ca="1" si="52"/>
        <v>0</v>
      </c>
      <c r="DG68" s="280">
        <f t="shared" ca="1" si="53"/>
        <v>0</v>
      </c>
      <c r="DH68" s="210">
        <f t="shared" ca="1" si="82"/>
        <v>115207</v>
      </c>
      <c r="DI68" s="210">
        <f t="shared" ca="1" si="77"/>
        <v>1185044</v>
      </c>
      <c r="DJ68" s="210">
        <f t="shared" ca="1" si="78"/>
        <v>9080292</v>
      </c>
      <c r="DK68" s="461">
        <f t="shared" ca="1" si="79"/>
        <v>10380543</v>
      </c>
      <c r="DL68" s="463">
        <f t="shared" ca="1" si="80"/>
        <v>10265336</v>
      </c>
      <c r="DM68" s="465">
        <f t="shared" ca="1" si="81"/>
        <v>-115207</v>
      </c>
      <c r="DN68" s="216">
        <f t="shared" ca="1" si="60"/>
        <v>-1.1098359690817716E-2</v>
      </c>
      <c r="DP68" s="463"/>
      <c r="DQ68" s="37"/>
    </row>
    <row r="69" spans="1:121">
      <c r="A69" s="1">
        <f t="shared" si="122"/>
        <v>2033</v>
      </c>
      <c r="B69" s="15">
        <f t="shared" ref="B69:M69" si="178">B189+B269+B229+B309+B349+B389+B429+B469+B509+B549+B589+B629</f>
        <v>8670795.6099999994</v>
      </c>
      <c r="C69" s="15">
        <f t="shared" si="178"/>
        <v>8586480.3000000007</v>
      </c>
      <c r="D69" s="15">
        <f t="shared" si="178"/>
        <v>8654051.0500000007</v>
      </c>
      <c r="E69" s="15">
        <f t="shared" si="178"/>
        <v>4505073.8600000003</v>
      </c>
      <c r="F69" s="15">
        <f t="shared" si="178"/>
        <v>4511051.3</v>
      </c>
      <c r="G69" s="15">
        <f t="shared" si="178"/>
        <v>4500524.55</v>
      </c>
      <c r="H69" s="15">
        <f t="shared" si="178"/>
        <v>4530260.05</v>
      </c>
      <c r="I69" s="15">
        <f t="shared" si="178"/>
        <v>4496049.8600000003</v>
      </c>
      <c r="J69" s="15">
        <f t="shared" si="178"/>
        <v>4470096.93</v>
      </c>
      <c r="K69" s="15">
        <f t="shared" si="178"/>
        <v>4472855.93</v>
      </c>
      <c r="L69" s="15">
        <f t="shared" si="178"/>
        <v>4390048.17</v>
      </c>
      <c r="M69" s="15">
        <f t="shared" si="178"/>
        <v>8634570.5500000007</v>
      </c>
      <c r="N69" s="41">
        <f t="shared" si="171"/>
        <v>70421858.159999996</v>
      </c>
      <c r="O69" s="2"/>
      <c r="P69" s="72">
        <f t="shared" si="172"/>
        <v>2033</v>
      </c>
      <c r="Q69" s="15">
        <f t="shared" ref="Q69:AB69" si="179">Q189+Q269+Q229+Q309+Q349+Q389+Q429+Q469+Q509+Q549+Q589+Q629</f>
        <v>8565494.1699999999</v>
      </c>
      <c r="R69" s="15">
        <f t="shared" si="179"/>
        <v>8675912.5500000007</v>
      </c>
      <c r="S69" s="15">
        <f t="shared" si="179"/>
        <v>8599120.6099999994</v>
      </c>
      <c r="T69" s="15">
        <f t="shared" si="179"/>
        <v>8653599.3000000007</v>
      </c>
      <c r="U69" s="15">
        <f t="shared" si="179"/>
        <v>4488889.05</v>
      </c>
      <c r="V69" s="15">
        <f t="shared" si="179"/>
        <v>4515455.8600000003</v>
      </c>
      <c r="W69" s="15">
        <f t="shared" si="179"/>
        <v>4504034.3</v>
      </c>
      <c r="X69" s="15">
        <f t="shared" si="179"/>
        <v>4520460.55</v>
      </c>
      <c r="Y69" s="15">
        <f t="shared" si="179"/>
        <v>4501132.05</v>
      </c>
      <c r="Z69" s="15">
        <f t="shared" si="179"/>
        <v>4479800.8600000003</v>
      </c>
      <c r="AA69" s="15">
        <f t="shared" si="179"/>
        <v>4460206.93</v>
      </c>
      <c r="AB69" s="15">
        <f t="shared" si="179"/>
        <v>4395225.93</v>
      </c>
      <c r="AC69" s="41">
        <f t="shared" si="174"/>
        <v>70359332.159999982</v>
      </c>
      <c r="AD69" s="13"/>
      <c r="AI69" s="79" t="str">
        <f t="shared" si="70"/>
        <v>T</v>
      </c>
      <c r="AJ69" s="1">
        <f t="shared" si="175"/>
        <v>2017</v>
      </c>
      <c r="AK69" s="105">
        <v>4</v>
      </c>
      <c r="AL69" s="106">
        <f t="shared" ca="1" si="167"/>
        <v>0</v>
      </c>
      <c r="AM69" s="106">
        <f t="shared" ca="1" si="167"/>
        <v>0</v>
      </c>
      <c r="AN69" s="106">
        <f t="shared" ca="1" si="167"/>
        <v>481</v>
      </c>
      <c r="AO69" s="106">
        <f t="shared" ca="1" si="167"/>
        <v>0</v>
      </c>
      <c r="AP69" s="106">
        <f t="shared" ca="1" si="167"/>
        <v>0</v>
      </c>
      <c r="AQ69" s="106">
        <f t="shared" ca="1" si="167"/>
        <v>0</v>
      </c>
      <c r="AR69" s="106">
        <f t="shared" ca="1" si="167"/>
        <v>1315144</v>
      </c>
      <c r="AS69" s="106">
        <f t="shared" ca="1" si="167"/>
        <v>0</v>
      </c>
      <c r="AT69" s="106">
        <f t="shared" ca="1" si="167"/>
        <v>4178851</v>
      </c>
      <c r="AU69" s="106">
        <f t="shared" ca="1" si="167"/>
        <v>1246695</v>
      </c>
      <c r="AV69" s="106">
        <f t="shared" ca="1" si="168"/>
        <v>2293369</v>
      </c>
      <c r="AW69" s="106">
        <f t="shared" ca="1" si="168"/>
        <v>45300</v>
      </c>
      <c r="AX69" s="106">
        <f t="shared" ca="1" si="168"/>
        <v>0</v>
      </c>
      <c r="AY69" s="611">
        <f t="shared" ca="1" si="168"/>
        <v>0</v>
      </c>
      <c r="AZ69" s="106">
        <f t="shared" ca="1" si="168"/>
        <v>29711</v>
      </c>
      <c r="BA69" s="106">
        <f t="shared" ca="1" si="168"/>
        <v>177775</v>
      </c>
      <c r="BB69" s="106">
        <f t="shared" ca="1" si="168"/>
        <v>46069</v>
      </c>
      <c r="BC69" s="106">
        <f t="shared" ca="1" si="168"/>
        <v>0</v>
      </c>
      <c r="BD69" s="106">
        <f t="shared" ca="1" si="168"/>
        <v>42638</v>
      </c>
      <c r="BE69" s="106">
        <f t="shared" ca="1" si="168"/>
        <v>0</v>
      </c>
      <c r="BF69" s="106">
        <f t="shared" ca="1" si="169"/>
        <v>419528</v>
      </c>
      <c r="BG69" s="106">
        <f t="shared" ca="1" si="169"/>
        <v>0</v>
      </c>
      <c r="BH69" s="106">
        <f t="shared" ca="1" si="169"/>
        <v>0</v>
      </c>
      <c r="BI69" s="106">
        <f t="shared" ca="1" si="169"/>
        <v>369006</v>
      </c>
      <c r="BJ69" s="106">
        <f t="shared" ca="1" si="169"/>
        <v>103528</v>
      </c>
      <c r="BK69" s="106">
        <f t="shared" ca="1" si="169"/>
        <v>0</v>
      </c>
      <c r="BL69" s="190">
        <f t="shared" ca="1" si="169"/>
        <v>0</v>
      </c>
      <c r="BM69" s="190">
        <f t="shared" ca="1" si="169"/>
        <v>0</v>
      </c>
      <c r="BN69" s="190">
        <f t="shared" ca="1" si="169"/>
        <v>0</v>
      </c>
      <c r="BO69" s="190">
        <f t="shared" ca="1" si="169"/>
        <v>0</v>
      </c>
      <c r="BP69" s="190">
        <f t="shared" ca="1" si="169"/>
        <v>0</v>
      </c>
      <c r="BQ69" s="190">
        <f t="shared" ca="1" si="72"/>
        <v>118418</v>
      </c>
      <c r="BR69" s="190">
        <f t="shared" ca="1" si="73"/>
        <v>1069837</v>
      </c>
      <c r="BS69" s="190">
        <f t="shared" ca="1" si="74"/>
        <v>9079840</v>
      </c>
      <c r="BT69" s="190">
        <f t="shared" ca="1" si="83"/>
        <v>10268095</v>
      </c>
      <c r="BU69" s="190">
        <f t="shared" ca="1" si="11"/>
        <v>6141118</v>
      </c>
      <c r="BV69" s="163" t="str">
        <f t="shared" si="75"/>
        <v>E</v>
      </c>
      <c r="BW69" s="65">
        <f t="shared" ca="1" si="21"/>
        <v>10268095</v>
      </c>
      <c r="BX69" s="65">
        <f t="shared" ca="1" si="22"/>
        <v>0</v>
      </c>
      <c r="BZ69" s="130"/>
      <c r="CA69" s="79" t="str">
        <f t="shared" si="76"/>
        <v>E</v>
      </c>
      <c r="CB69" s="215">
        <f t="shared" si="86"/>
        <v>2017</v>
      </c>
      <c r="CC69" s="141">
        <f t="shared" si="86"/>
        <v>4</v>
      </c>
      <c r="CD69" s="280">
        <f t="shared" ca="1" si="24"/>
        <v>0</v>
      </c>
      <c r="CE69" s="280">
        <f t="shared" ca="1" si="25"/>
        <v>0</v>
      </c>
      <c r="CF69" s="280">
        <f t="shared" ca="1" si="26"/>
        <v>481</v>
      </c>
      <c r="CG69" s="280">
        <f t="shared" ca="1" si="27"/>
        <v>0</v>
      </c>
      <c r="CH69" s="280">
        <f t="shared" ca="1" si="28"/>
        <v>0</v>
      </c>
      <c r="CI69" s="280">
        <f t="shared" ca="1" si="29"/>
        <v>0</v>
      </c>
      <c r="CJ69" s="280">
        <f t="shared" ca="1" si="30"/>
        <v>1331404</v>
      </c>
      <c r="CK69" s="280">
        <f t="shared" ca="1" si="31"/>
        <v>0</v>
      </c>
      <c r="CL69" s="280">
        <f t="shared" ca="1" si="32"/>
        <v>0</v>
      </c>
      <c r="CM69" s="280">
        <f t="shared" ca="1" si="33"/>
        <v>1254110</v>
      </c>
      <c r="CN69" s="280">
        <f t="shared" ca="1" si="34"/>
        <v>2306488</v>
      </c>
      <c r="CO69" s="280">
        <f t="shared" ca="1" si="35"/>
        <v>61937</v>
      </c>
      <c r="CP69" s="280">
        <f t="shared" ca="1" si="36"/>
        <v>0</v>
      </c>
      <c r="CQ69" s="613">
        <f t="shared" ca="1" si="37"/>
        <v>0</v>
      </c>
      <c r="CR69" s="280">
        <f t="shared" ca="1" si="38"/>
        <v>26794</v>
      </c>
      <c r="CS69" s="280">
        <f t="shared" ca="1" si="39"/>
        <v>183105</v>
      </c>
      <c r="CT69" s="280">
        <f t="shared" ca="1" si="40"/>
        <v>42104</v>
      </c>
      <c r="CU69" s="280">
        <f t="shared" ca="1" si="41"/>
        <v>0</v>
      </c>
      <c r="CV69" s="280">
        <f t="shared" ca="1" si="42"/>
        <v>39074</v>
      </c>
      <c r="CW69" s="365">
        <f t="shared" ca="1" si="43"/>
        <v>0</v>
      </c>
      <c r="CX69" s="280">
        <f t="shared" ca="1" si="44"/>
        <v>419150</v>
      </c>
      <c r="CY69" s="280">
        <f t="shared" ca="1" si="45"/>
        <v>0</v>
      </c>
      <c r="CZ69" s="280">
        <f t="shared" ca="1" si="46"/>
        <v>0</v>
      </c>
      <c r="DA69" s="280">
        <f t="shared" ca="1" si="47"/>
        <v>372899</v>
      </c>
      <c r="DB69" s="280">
        <f t="shared" ca="1" si="48"/>
        <v>103572</v>
      </c>
      <c r="DC69" s="280">
        <f t="shared" ca="1" si="49"/>
        <v>0</v>
      </c>
      <c r="DD69" s="280">
        <f t="shared" ca="1" si="50"/>
        <v>0</v>
      </c>
      <c r="DE69" s="280">
        <f t="shared" ca="1" si="51"/>
        <v>0</v>
      </c>
      <c r="DF69" s="280">
        <f t="shared" ca="1" si="52"/>
        <v>0</v>
      </c>
      <c r="DG69" s="280">
        <f t="shared" ca="1" si="53"/>
        <v>0</v>
      </c>
      <c r="DH69" s="210">
        <f t="shared" ca="1" si="82"/>
        <v>107972</v>
      </c>
      <c r="DI69" s="210">
        <f t="shared" ca="1" si="77"/>
        <v>1186698</v>
      </c>
      <c r="DJ69" s="210">
        <f t="shared" ca="1" si="78"/>
        <v>4954420</v>
      </c>
      <c r="DK69" s="461">
        <f t="shared" ca="1" si="79"/>
        <v>6249090</v>
      </c>
      <c r="DL69" s="463">
        <f t="shared" ca="1" si="80"/>
        <v>6141118</v>
      </c>
      <c r="DM69" s="465">
        <f t="shared" ca="1" si="81"/>
        <v>-107972</v>
      </c>
      <c r="DN69" s="216">
        <f t="shared" ca="1" si="60"/>
        <v>-1.7278035681995298E-2</v>
      </c>
      <c r="DP69" s="463"/>
      <c r="DQ69" s="37"/>
    </row>
    <row r="70" spans="1:121">
      <c r="A70" s="1">
        <f t="shared" si="122"/>
        <v>2034</v>
      </c>
      <c r="B70" s="15">
        <f t="shared" ref="B70:M70" si="180">B190+B270+B230+B310+B350+B390+B430+B470+B510+B550+B590+B630</f>
        <v>8736111.6099999994</v>
      </c>
      <c r="C70" s="15">
        <f t="shared" si="180"/>
        <v>8650363.3000000007</v>
      </c>
      <c r="D70" s="15">
        <f t="shared" si="180"/>
        <v>8719269.0500000007</v>
      </c>
      <c r="E70" s="15">
        <f t="shared" si="180"/>
        <v>4569776.8600000003</v>
      </c>
      <c r="F70" s="15">
        <f t="shared" si="180"/>
        <v>4575963.3</v>
      </c>
      <c r="G70" s="15">
        <f t="shared" si="180"/>
        <v>4565296.55</v>
      </c>
      <c r="H70" s="15">
        <f t="shared" si="180"/>
        <v>4595431.05</v>
      </c>
      <c r="I70" s="15">
        <f t="shared" si="180"/>
        <v>4560637.8600000003</v>
      </c>
      <c r="J70" s="15">
        <f t="shared" si="180"/>
        <v>4534361.93</v>
      </c>
      <c r="K70" s="15">
        <f t="shared" si="180"/>
        <v>4536921.93</v>
      </c>
      <c r="L70" s="15">
        <f t="shared" si="180"/>
        <v>4452566.17</v>
      </c>
      <c r="M70" s="15">
        <f t="shared" si="180"/>
        <v>8699054.5500000007</v>
      </c>
      <c r="N70" s="41">
        <f t="shared" si="171"/>
        <v>71195754.159999996</v>
      </c>
      <c r="O70" s="2"/>
      <c r="P70" s="72">
        <f t="shared" si="172"/>
        <v>2034</v>
      </c>
      <c r="Q70" s="15">
        <f t="shared" ref="Q70:AB70" si="181">Q190+Q270+Q230+Q310+Q350+Q390+Q430+Q470+Q510+Q550+Q590+Q630</f>
        <v>8628020.1699999999</v>
      </c>
      <c r="R70" s="15">
        <f t="shared" si="181"/>
        <v>8741228.5500000007</v>
      </c>
      <c r="S70" s="15">
        <f t="shared" si="181"/>
        <v>8663003.6099999994</v>
      </c>
      <c r="T70" s="15">
        <f t="shared" si="181"/>
        <v>8718817.3000000007</v>
      </c>
      <c r="U70" s="15">
        <f t="shared" si="181"/>
        <v>4553592.05</v>
      </c>
      <c r="V70" s="15">
        <f t="shared" si="181"/>
        <v>4580367.8600000003</v>
      </c>
      <c r="W70" s="15">
        <f t="shared" si="181"/>
        <v>4568806.3</v>
      </c>
      <c r="X70" s="15">
        <f t="shared" si="181"/>
        <v>4585631.55</v>
      </c>
      <c r="Y70" s="15">
        <f t="shared" si="181"/>
        <v>4565720.05</v>
      </c>
      <c r="Z70" s="15">
        <f t="shared" si="181"/>
        <v>4544065.8600000003</v>
      </c>
      <c r="AA70" s="15">
        <f t="shared" si="181"/>
        <v>4524272.93</v>
      </c>
      <c r="AB70" s="15">
        <f t="shared" si="181"/>
        <v>4457743.93</v>
      </c>
      <c r="AC70" s="41">
        <f t="shared" si="174"/>
        <v>71131270.159999982</v>
      </c>
      <c r="AD70" s="13"/>
      <c r="AI70" s="79" t="str">
        <f t="shared" si="70"/>
        <v>U</v>
      </c>
      <c r="AJ70" s="1">
        <f t="shared" si="175"/>
        <v>2017</v>
      </c>
      <c r="AK70" s="105">
        <v>5</v>
      </c>
      <c r="AL70" s="106">
        <f t="shared" ca="1" si="167"/>
        <v>0</v>
      </c>
      <c r="AM70" s="106">
        <f t="shared" ca="1" si="167"/>
        <v>0</v>
      </c>
      <c r="AN70" s="106">
        <f t="shared" ca="1" si="167"/>
        <v>481</v>
      </c>
      <c r="AO70" s="106">
        <f t="shared" ca="1" si="167"/>
        <v>0</v>
      </c>
      <c r="AP70" s="106">
        <f t="shared" ca="1" si="167"/>
        <v>0</v>
      </c>
      <c r="AQ70" s="106">
        <f t="shared" ca="1" si="167"/>
        <v>0</v>
      </c>
      <c r="AR70" s="106">
        <f t="shared" ca="1" si="167"/>
        <v>1331404</v>
      </c>
      <c r="AS70" s="106">
        <f t="shared" ca="1" si="167"/>
        <v>0</v>
      </c>
      <c r="AT70" s="106">
        <f t="shared" ca="1" si="167"/>
        <v>0</v>
      </c>
      <c r="AU70" s="106">
        <f t="shared" ca="1" si="167"/>
        <v>1254110</v>
      </c>
      <c r="AV70" s="106">
        <f t="shared" ca="1" si="168"/>
        <v>2306488</v>
      </c>
      <c r="AW70" s="106">
        <f t="shared" ca="1" si="168"/>
        <v>45752</v>
      </c>
      <c r="AX70" s="106">
        <f t="shared" ca="1" si="168"/>
        <v>0</v>
      </c>
      <c r="AY70" s="611">
        <f t="shared" ca="1" si="168"/>
        <v>0</v>
      </c>
      <c r="AZ70" s="106">
        <f t="shared" ca="1" si="168"/>
        <v>26362</v>
      </c>
      <c r="BA70" s="106">
        <f t="shared" ca="1" si="168"/>
        <v>183105</v>
      </c>
      <c r="BB70" s="106">
        <f t="shared" ca="1" si="168"/>
        <v>42104</v>
      </c>
      <c r="BC70" s="106">
        <f t="shared" ca="1" si="168"/>
        <v>0</v>
      </c>
      <c r="BD70" s="106">
        <f t="shared" ca="1" si="168"/>
        <v>42776</v>
      </c>
      <c r="BE70" s="106">
        <f t="shared" ca="1" si="168"/>
        <v>0</v>
      </c>
      <c r="BF70" s="106">
        <f t="shared" ca="1" si="169"/>
        <v>419150</v>
      </c>
      <c r="BG70" s="106">
        <f t="shared" ca="1" si="169"/>
        <v>0</v>
      </c>
      <c r="BH70" s="106">
        <f t="shared" ca="1" si="169"/>
        <v>0</v>
      </c>
      <c r="BI70" s="106">
        <f t="shared" ca="1" si="169"/>
        <v>372899</v>
      </c>
      <c r="BJ70" s="106">
        <f t="shared" ca="1" si="169"/>
        <v>103572</v>
      </c>
      <c r="BK70" s="106">
        <f t="shared" ca="1" si="169"/>
        <v>0</v>
      </c>
      <c r="BL70" s="190">
        <f t="shared" ca="1" si="169"/>
        <v>0</v>
      </c>
      <c r="BM70" s="190">
        <f t="shared" ca="1" si="169"/>
        <v>0</v>
      </c>
      <c r="BN70" s="190">
        <f t="shared" ca="1" si="169"/>
        <v>0</v>
      </c>
      <c r="BO70" s="190">
        <f t="shared" ca="1" si="169"/>
        <v>0</v>
      </c>
      <c r="BP70" s="190">
        <f t="shared" ca="1" si="169"/>
        <v>0</v>
      </c>
      <c r="BQ70" s="190">
        <f t="shared" ca="1" si="72"/>
        <v>111242</v>
      </c>
      <c r="BR70" s="190">
        <f t="shared" ca="1" si="73"/>
        <v>1078726</v>
      </c>
      <c r="BS70" s="190">
        <f t="shared" ca="1" si="74"/>
        <v>4938235</v>
      </c>
      <c r="BT70" s="190">
        <f t="shared" ca="1" si="83"/>
        <v>6128203</v>
      </c>
      <c r="BU70" s="190">
        <f t="shared" ref="BU70:BU133" ca="1" si="182">ROUND(INDIRECT(CONCATENATE($BV70,BU$2+($AJ70-2010))),0)</f>
        <v>6194745</v>
      </c>
      <c r="BV70" s="163" t="str">
        <f t="shared" si="75"/>
        <v>F</v>
      </c>
      <c r="BW70" s="65">
        <f t="shared" ref="BW70:BW133" ca="1" si="183">SUM(AL70:BP70)</f>
        <v>6128203</v>
      </c>
      <c r="BX70" s="65">
        <f t="shared" ca="1" si="22"/>
        <v>0</v>
      </c>
      <c r="BZ70" s="130"/>
      <c r="CA70" s="79" t="str">
        <f t="shared" si="76"/>
        <v>F</v>
      </c>
      <c r="CB70" s="215">
        <f t="shared" si="86"/>
        <v>2017</v>
      </c>
      <c r="CC70" s="141">
        <f t="shared" si="86"/>
        <v>5</v>
      </c>
      <c r="CD70" s="280">
        <f t="shared" ca="1" si="24"/>
        <v>0</v>
      </c>
      <c r="CE70" s="280">
        <f t="shared" ca="1" si="25"/>
        <v>0</v>
      </c>
      <c r="CF70" s="280">
        <f t="shared" ca="1" si="26"/>
        <v>481</v>
      </c>
      <c r="CG70" s="280">
        <f t="shared" ca="1" si="27"/>
        <v>0</v>
      </c>
      <c r="CH70" s="280">
        <f t="shared" ca="1" si="28"/>
        <v>0</v>
      </c>
      <c r="CI70" s="280">
        <f t="shared" ca="1" si="29"/>
        <v>0</v>
      </c>
      <c r="CJ70" s="280">
        <f t="shared" ca="1" si="30"/>
        <v>1343268</v>
      </c>
      <c r="CK70" s="280">
        <f t="shared" ca="1" si="31"/>
        <v>0</v>
      </c>
      <c r="CL70" s="280">
        <f t="shared" ca="1" si="32"/>
        <v>0</v>
      </c>
      <c r="CM70" s="280">
        <f t="shared" ca="1" si="33"/>
        <v>1256014</v>
      </c>
      <c r="CN70" s="280">
        <f t="shared" ca="1" si="34"/>
        <v>2312144</v>
      </c>
      <c r="CO70" s="280">
        <f t="shared" ca="1" si="35"/>
        <v>57532</v>
      </c>
      <c r="CP70" s="280">
        <f t="shared" ca="1" si="36"/>
        <v>0</v>
      </c>
      <c r="CQ70" s="613">
        <f t="shared" ca="1" si="37"/>
        <v>0</v>
      </c>
      <c r="CR70" s="280">
        <f t="shared" ca="1" si="38"/>
        <v>30030</v>
      </c>
      <c r="CS70" s="280">
        <f t="shared" ca="1" si="39"/>
        <v>186635</v>
      </c>
      <c r="CT70" s="280">
        <f t="shared" ca="1" si="40"/>
        <v>55778</v>
      </c>
      <c r="CU70" s="280">
        <f t="shared" ca="1" si="41"/>
        <v>0</v>
      </c>
      <c r="CV70" s="280">
        <f t="shared" ca="1" si="42"/>
        <v>52252</v>
      </c>
      <c r="CW70" s="365">
        <f t="shared" ca="1" si="43"/>
        <v>0</v>
      </c>
      <c r="CX70" s="280">
        <f t="shared" ca="1" si="44"/>
        <v>422132</v>
      </c>
      <c r="CY70" s="280">
        <f t="shared" ca="1" si="45"/>
        <v>0</v>
      </c>
      <c r="CZ70" s="280">
        <f t="shared" ca="1" si="46"/>
        <v>0</v>
      </c>
      <c r="DA70" s="280">
        <f t="shared" ca="1" si="47"/>
        <v>374731</v>
      </c>
      <c r="DB70" s="280">
        <f t="shared" ca="1" si="48"/>
        <v>103748</v>
      </c>
      <c r="DC70" s="280">
        <f t="shared" ca="1" si="49"/>
        <v>0</v>
      </c>
      <c r="DD70" s="280">
        <f t="shared" ca="1" si="50"/>
        <v>0</v>
      </c>
      <c r="DE70" s="280">
        <f t="shared" ca="1" si="51"/>
        <v>0</v>
      </c>
      <c r="DF70" s="280">
        <f t="shared" ca="1" si="52"/>
        <v>0</v>
      </c>
      <c r="DG70" s="280">
        <f t="shared" ca="1" si="53"/>
        <v>0</v>
      </c>
      <c r="DH70" s="210">
        <f t="shared" ca="1" si="82"/>
        <v>138060</v>
      </c>
      <c r="DI70" s="210">
        <f t="shared" ca="1" si="77"/>
        <v>1225306</v>
      </c>
      <c r="DJ70" s="210">
        <f t="shared" ca="1" si="78"/>
        <v>4969439</v>
      </c>
      <c r="DK70" s="461">
        <f t="shared" ca="1" si="79"/>
        <v>6332805</v>
      </c>
      <c r="DL70" s="463">
        <f t="shared" ca="1" si="80"/>
        <v>6194745</v>
      </c>
      <c r="DM70" s="465">
        <f t="shared" ca="1" si="81"/>
        <v>-138060</v>
      </c>
      <c r="DN70" s="216">
        <f t="shared" ca="1" si="60"/>
        <v>-2.1800766011269887E-2</v>
      </c>
      <c r="DP70" s="463"/>
      <c r="DQ70" s="37"/>
    </row>
    <row r="71" spans="1:121">
      <c r="A71" s="1">
        <f t="shared" si="122"/>
        <v>2035</v>
      </c>
      <c r="B71" s="15">
        <f t="shared" ref="B71:M71" si="184">B191+B271+B231+B311+B351+B391+B431+B471+B511+B551+B591+B631</f>
        <v>8803508.6099999994</v>
      </c>
      <c r="C71" s="15">
        <f t="shared" si="184"/>
        <v>8716296.3000000007</v>
      </c>
      <c r="D71" s="15">
        <f t="shared" si="184"/>
        <v>8786586.0500000007</v>
      </c>
      <c r="E71" s="15">
        <f t="shared" si="184"/>
        <v>4636595.8600000003</v>
      </c>
      <c r="F71" s="15">
        <f t="shared" si="184"/>
        <v>4642995.3</v>
      </c>
      <c r="G71" s="15">
        <f t="shared" si="184"/>
        <v>4632183.55</v>
      </c>
      <c r="H71" s="15">
        <f t="shared" si="184"/>
        <v>4662726.05</v>
      </c>
      <c r="I71" s="15">
        <f t="shared" si="184"/>
        <v>4627335.8600000003</v>
      </c>
      <c r="J71" s="15">
        <f t="shared" si="184"/>
        <v>4600728.93</v>
      </c>
      <c r="K71" s="15">
        <f t="shared" si="184"/>
        <v>4603086.93</v>
      </c>
      <c r="L71" s="15">
        <f t="shared" si="184"/>
        <v>4517143.17</v>
      </c>
      <c r="M71" s="15">
        <f t="shared" si="184"/>
        <v>8765618.5500000007</v>
      </c>
      <c r="N71" s="41">
        <f t="shared" si="171"/>
        <v>71994805.159999996</v>
      </c>
      <c r="O71" s="2"/>
      <c r="P71" s="72">
        <f t="shared" si="172"/>
        <v>2035</v>
      </c>
      <c r="Q71" s="15">
        <f t="shared" ref="Q71:AB71" si="185">Q191+Q271+Q231+Q311+Q351+Q391+Q431+Q471+Q511+Q551+Q591+Q631</f>
        <v>8692504.1699999999</v>
      </c>
      <c r="R71" s="15">
        <f t="shared" si="185"/>
        <v>8808625.5500000007</v>
      </c>
      <c r="S71" s="15">
        <f t="shared" si="185"/>
        <v>8728936.6099999994</v>
      </c>
      <c r="T71" s="15">
        <f t="shared" si="185"/>
        <v>8786134.3000000007</v>
      </c>
      <c r="U71" s="15">
        <f t="shared" si="185"/>
        <v>4620411.05</v>
      </c>
      <c r="V71" s="15">
        <f t="shared" si="185"/>
        <v>4647399.8600000003</v>
      </c>
      <c r="W71" s="15">
        <f t="shared" si="185"/>
        <v>4635693.3</v>
      </c>
      <c r="X71" s="15">
        <f t="shared" si="185"/>
        <v>4652926.55</v>
      </c>
      <c r="Y71" s="15">
        <f t="shared" si="185"/>
        <v>4632418.05</v>
      </c>
      <c r="Z71" s="15">
        <f t="shared" si="185"/>
        <v>4610432.8600000003</v>
      </c>
      <c r="AA71" s="15">
        <f t="shared" si="185"/>
        <v>4590437.93</v>
      </c>
      <c r="AB71" s="15">
        <f t="shared" si="185"/>
        <v>4522320.93</v>
      </c>
      <c r="AC71" s="41">
        <f t="shared" si="174"/>
        <v>71928241.159999996</v>
      </c>
      <c r="AD71" s="13"/>
      <c r="AI71" s="79" t="str">
        <f t="shared" si="70"/>
        <v>V</v>
      </c>
      <c r="AJ71" s="1">
        <f t="shared" si="175"/>
        <v>2017</v>
      </c>
      <c r="AK71" s="105">
        <v>6</v>
      </c>
      <c r="AL71" s="106">
        <f t="shared" ca="1" si="167"/>
        <v>0</v>
      </c>
      <c r="AM71" s="106">
        <f t="shared" ca="1" si="167"/>
        <v>0</v>
      </c>
      <c r="AN71" s="106">
        <f t="shared" ca="1" si="167"/>
        <v>481</v>
      </c>
      <c r="AO71" s="106">
        <f t="shared" ca="1" si="167"/>
        <v>0</v>
      </c>
      <c r="AP71" s="106">
        <f t="shared" ca="1" si="167"/>
        <v>0</v>
      </c>
      <c r="AQ71" s="106">
        <f t="shared" ca="1" si="167"/>
        <v>0</v>
      </c>
      <c r="AR71" s="106">
        <f t="shared" ca="1" si="167"/>
        <v>1343268</v>
      </c>
      <c r="AS71" s="106">
        <f t="shared" ca="1" si="167"/>
        <v>0</v>
      </c>
      <c r="AT71" s="106">
        <f t="shared" ca="1" si="167"/>
        <v>0</v>
      </c>
      <c r="AU71" s="106">
        <f t="shared" ca="1" si="167"/>
        <v>1256014</v>
      </c>
      <c r="AV71" s="106">
        <f t="shared" ca="1" si="168"/>
        <v>2312144</v>
      </c>
      <c r="AW71" s="106">
        <f t="shared" ca="1" si="168"/>
        <v>61937</v>
      </c>
      <c r="AX71" s="106">
        <f t="shared" ca="1" si="168"/>
        <v>0</v>
      </c>
      <c r="AY71" s="611">
        <f t="shared" ca="1" si="168"/>
        <v>0</v>
      </c>
      <c r="AZ71" s="106">
        <f t="shared" ca="1" si="168"/>
        <v>26794</v>
      </c>
      <c r="BA71" s="106">
        <f t="shared" ca="1" si="168"/>
        <v>186635</v>
      </c>
      <c r="BB71" s="106">
        <f t="shared" ca="1" si="168"/>
        <v>55778</v>
      </c>
      <c r="BC71" s="106">
        <f t="shared" ca="1" si="168"/>
        <v>0</v>
      </c>
      <c r="BD71" s="106">
        <f t="shared" ca="1" si="168"/>
        <v>39074</v>
      </c>
      <c r="BE71" s="106">
        <f t="shared" ca="1" si="168"/>
        <v>0</v>
      </c>
      <c r="BF71" s="106">
        <f t="shared" ca="1" si="169"/>
        <v>422132</v>
      </c>
      <c r="BG71" s="106">
        <f t="shared" ca="1" si="169"/>
        <v>0</v>
      </c>
      <c r="BH71" s="106">
        <f t="shared" ca="1" si="169"/>
        <v>0</v>
      </c>
      <c r="BI71" s="106">
        <f t="shared" ca="1" si="169"/>
        <v>374731</v>
      </c>
      <c r="BJ71" s="106">
        <f t="shared" ca="1" si="169"/>
        <v>103748</v>
      </c>
      <c r="BK71" s="106">
        <f t="shared" ca="1" si="169"/>
        <v>0</v>
      </c>
      <c r="BL71" s="190">
        <f t="shared" ca="1" si="169"/>
        <v>0</v>
      </c>
      <c r="BM71" s="190">
        <f t="shared" ca="1" si="169"/>
        <v>0</v>
      </c>
      <c r="BN71" s="190">
        <f t="shared" ca="1" si="169"/>
        <v>0</v>
      </c>
      <c r="BO71" s="190">
        <f t="shared" ca="1" si="169"/>
        <v>0</v>
      </c>
      <c r="BP71" s="190">
        <f t="shared" ca="1" si="169"/>
        <v>0</v>
      </c>
      <c r="BQ71" s="190">
        <f t="shared" ca="1" si="72"/>
        <v>121646</v>
      </c>
      <c r="BR71" s="190">
        <f t="shared" ca="1" si="73"/>
        <v>1087246</v>
      </c>
      <c r="BS71" s="190">
        <f t="shared" ca="1" si="74"/>
        <v>4973844</v>
      </c>
      <c r="BT71" s="190">
        <f t="shared" ca="1" si="83"/>
        <v>6182736</v>
      </c>
      <c r="BU71" s="190">
        <f t="shared" ca="1" si="182"/>
        <v>6994033</v>
      </c>
      <c r="BV71" s="163" t="str">
        <f t="shared" si="75"/>
        <v>G</v>
      </c>
      <c r="BW71" s="65">
        <f t="shared" ca="1" si="183"/>
        <v>6182736</v>
      </c>
      <c r="BX71" s="65">
        <f t="shared" ref="BX71:BX134" ca="1" si="186">BT71-BW71</f>
        <v>0</v>
      </c>
      <c r="BZ71" s="130"/>
      <c r="CA71" s="79" t="str">
        <f t="shared" si="76"/>
        <v>G</v>
      </c>
      <c r="CB71" s="215">
        <f t="shared" si="86"/>
        <v>2017</v>
      </c>
      <c r="CC71" s="141">
        <f t="shared" si="86"/>
        <v>6</v>
      </c>
      <c r="CD71" s="280">
        <f t="shared" ref="CD71:CD134" ca="1" si="187">AL73</f>
        <v>0</v>
      </c>
      <c r="CE71" s="280">
        <f t="shared" ref="CE71:CE134" ca="1" si="188">AM72</f>
        <v>0</v>
      </c>
      <c r="CF71" s="280">
        <f t="shared" ref="CF71:CF134" ca="1" si="189">AN73</f>
        <v>481</v>
      </c>
      <c r="CG71" s="280">
        <f t="shared" ref="CG71:CG134" ca="1" si="190">AO72</f>
        <v>0</v>
      </c>
      <c r="CH71" s="280">
        <f t="shared" ref="CH71:CH134" ca="1" si="191">AP72</f>
        <v>0</v>
      </c>
      <c r="CI71" s="280">
        <f t="shared" ref="CI71:CI134" ca="1" si="192">AQ72</f>
        <v>0</v>
      </c>
      <c r="CJ71" s="280">
        <f t="shared" ref="CJ71:CJ134" ca="1" si="193">AR72</f>
        <v>1379892</v>
      </c>
      <c r="CK71" s="280">
        <f t="shared" ref="CK71:CK134" ca="1" si="194">AS72</f>
        <v>0</v>
      </c>
      <c r="CL71" s="280">
        <f t="shared" ref="CL71:CL134" ca="1" si="195">AT72</f>
        <v>752663</v>
      </c>
      <c r="CM71" s="280">
        <f t="shared" ref="CM71:CM134" ca="1" si="196">AU72</f>
        <v>1254110</v>
      </c>
      <c r="CN71" s="280">
        <f t="shared" ref="CN71:CN134" ca="1" si="197">AV72</f>
        <v>2308937</v>
      </c>
      <c r="CO71" s="280">
        <f t="shared" ref="CO71:CO134" ca="1" si="198">AW73</f>
        <v>54023</v>
      </c>
      <c r="CP71" s="280">
        <f t="shared" ref="CP71:CP134" ca="1" si="199">AX72</f>
        <v>0</v>
      </c>
      <c r="CQ71" s="613">
        <f t="shared" ref="CQ71:CQ134" ca="1" si="200">AY72</f>
        <v>0</v>
      </c>
      <c r="CR71" s="280">
        <f t="shared" ref="CR71:CR134" ca="1" si="201">AZ73</f>
        <v>35842</v>
      </c>
      <c r="CS71" s="280">
        <f t="shared" ref="CS71:CS134" ca="1" si="202">BA72</f>
        <v>192455</v>
      </c>
      <c r="CT71" s="280">
        <f t="shared" ref="CT71:CT134" ca="1" si="203">BB72</f>
        <v>59778</v>
      </c>
      <c r="CU71" s="280">
        <f t="shared" ref="CU71:CU134" ca="1" si="204">BC72</f>
        <v>0</v>
      </c>
      <c r="CV71" s="280">
        <f t="shared" ref="CV71:CV134" ca="1" si="205">BD73</f>
        <v>54936</v>
      </c>
      <c r="CW71" s="365">
        <f t="shared" ref="CW71:CW134" ca="1" si="206">BE72</f>
        <v>0</v>
      </c>
      <c r="CX71" s="280">
        <f t="shared" ref="CX71:CX134" ca="1" si="207">BF72</f>
        <v>421670</v>
      </c>
      <c r="CY71" s="280">
        <f t="shared" ref="CY71:CY134" ca="1" si="208">BG72</f>
        <v>0</v>
      </c>
      <c r="CZ71" s="280">
        <f t="shared" ref="CZ71:CZ134" ca="1" si="209">BH72</f>
        <v>0</v>
      </c>
      <c r="DA71" s="280">
        <f t="shared" ref="DA71:DA134" ca="1" si="210">BI72</f>
        <v>375668</v>
      </c>
      <c r="DB71" s="280">
        <f t="shared" ref="DB71:DB134" ca="1" si="211">BJ72</f>
        <v>103578</v>
      </c>
      <c r="DC71" s="280">
        <f t="shared" ref="DC71:DC134" ca="1" si="212">BK72</f>
        <v>0</v>
      </c>
      <c r="DD71" s="280">
        <f t="shared" ref="DD71:DD134" ca="1" si="213">BL72</f>
        <v>0</v>
      </c>
      <c r="DE71" s="280">
        <f t="shared" ref="DE71:DE134" ca="1" si="214">BM72</f>
        <v>0</v>
      </c>
      <c r="DF71" s="280">
        <f t="shared" ref="DF71:DF134" ca="1" si="215">BN72</f>
        <v>0</v>
      </c>
      <c r="DG71" s="280">
        <f t="shared" ref="DG71:DG134" ca="1" si="216">BO72</f>
        <v>0</v>
      </c>
      <c r="DH71" s="210">
        <f t="shared" ca="1" si="82"/>
        <v>150556</v>
      </c>
      <c r="DI71" s="210">
        <f t="shared" ca="1" si="77"/>
        <v>1243927</v>
      </c>
      <c r="DJ71" s="210">
        <f t="shared" ca="1" si="78"/>
        <v>5750106</v>
      </c>
      <c r="DK71" s="461">
        <f t="shared" ca="1" si="79"/>
        <v>7144589</v>
      </c>
      <c r="DL71" s="463">
        <f t="shared" ca="1" si="80"/>
        <v>6994033</v>
      </c>
      <c r="DM71" s="465">
        <f t="shared" ca="1" si="81"/>
        <v>-150556</v>
      </c>
      <c r="DN71" s="216">
        <f t="shared" ca="1" si="60"/>
        <v>-2.1072730705713093E-2</v>
      </c>
      <c r="DP71" s="463"/>
      <c r="DQ71" s="37"/>
    </row>
    <row r="72" spans="1:121">
      <c r="A72" s="1">
        <f t="shared" si="122"/>
        <v>2036</v>
      </c>
      <c r="B72" s="15">
        <f t="shared" ref="B72:M72" si="217">B192+B272+B232+B312+B352+B392+B432+B472+B512+B552+B592+B632</f>
        <v>8871056.6099999994</v>
      </c>
      <c r="C72" s="15">
        <f t="shared" si="217"/>
        <v>8791225.6699999999</v>
      </c>
      <c r="D72" s="15">
        <f t="shared" si="217"/>
        <v>8854041.0500000007</v>
      </c>
      <c r="E72" s="15">
        <f t="shared" si="217"/>
        <v>4703529.8600000003</v>
      </c>
      <c r="F72" s="15">
        <f t="shared" si="217"/>
        <v>4710144.3</v>
      </c>
      <c r="G72" s="15">
        <f t="shared" si="217"/>
        <v>4699186.55</v>
      </c>
      <c r="H72" s="15">
        <f t="shared" si="217"/>
        <v>4730146.05</v>
      </c>
      <c r="I72" s="15">
        <f t="shared" si="217"/>
        <v>4694148.8600000003</v>
      </c>
      <c r="J72" s="15">
        <f t="shared" si="217"/>
        <v>4667198.93</v>
      </c>
      <c r="K72" s="15">
        <f t="shared" si="217"/>
        <v>4669351.93</v>
      </c>
      <c r="L72" s="15">
        <f t="shared" si="217"/>
        <v>4581782.17</v>
      </c>
      <c r="M72" s="15">
        <f t="shared" si="217"/>
        <v>8832302.5500000007</v>
      </c>
      <c r="N72" s="41">
        <f t="shared" si="171"/>
        <v>72804114.530000001</v>
      </c>
      <c r="O72" s="2"/>
      <c r="P72" s="72">
        <f t="shared" si="172"/>
        <v>2036</v>
      </c>
      <c r="Q72" s="15">
        <f t="shared" ref="Q72:AB72" si="218">Q192+Q272+Q232+Q312+Q352+Q392+Q432+Q472+Q512+Q552+Q592+Q632</f>
        <v>8759068.1699999999</v>
      </c>
      <c r="R72" s="15">
        <f t="shared" si="218"/>
        <v>8876173.5500000007</v>
      </c>
      <c r="S72" s="15">
        <f t="shared" si="218"/>
        <v>8802319.6099999994</v>
      </c>
      <c r="T72" s="15">
        <f t="shared" si="218"/>
        <v>8855135.6699999999</v>
      </c>
      <c r="U72" s="15">
        <f t="shared" si="218"/>
        <v>4687345.05</v>
      </c>
      <c r="V72" s="15">
        <f t="shared" si="218"/>
        <v>4714548.8600000003</v>
      </c>
      <c r="W72" s="15">
        <f t="shared" si="218"/>
        <v>4702696.3</v>
      </c>
      <c r="X72" s="15">
        <f t="shared" si="218"/>
        <v>4720346.55</v>
      </c>
      <c r="Y72" s="15">
        <f t="shared" si="218"/>
        <v>4699231.05</v>
      </c>
      <c r="Z72" s="15">
        <f t="shared" si="218"/>
        <v>4676902.8600000003</v>
      </c>
      <c r="AA72" s="15">
        <f t="shared" si="218"/>
        <v>4656702.93</v>
      </c>
      <c r="AB72" s="15">
        <f t="shared" si="218"/>
        <v>4586959.93</v>
      </c>
      <c r="AC72" s="41">
        <f t="shared" si="174"/>
        <v>72737430.530000001</v>
      </c>
      <c r="AD72" s="13"/>
      <c r="AI72" s="79" t="str">
        <f t="shared" si="70"/>
        <v>W</v>
      </c>
      <c r="AJ72" s="1">
        <f t="shared" si="175"/>
        <v>2017</v>
      </c>
      <c r="AK72" s="105">
        <v>7</v>
      </c>
      <c r="AL72" s="106">
        <f t="shared" ca="1" si="167"/>
        <v>0</v>
      </c>
      <c r="AM72" s="106">
        <f t="shared" ca="1" si="167"/>
        <v>0</v>
      </c>
      <c r="AN72" s="106">
        <f t="shared" ca="1" si="167"/>
        <v>481</v>
      </c>
      <c r="AO72" s="106">
        <f t="shared" ca="1" si="167"/>
        <v>0</v>
      </c>
      <c r="AP72" s="106">
        <f t="shared" ca="1" si="167"/>
        <v>0</v>
      </c>
      <c r="AQ72" s="106">
        <f t="shared" ca="1" si="167"/>
        <v>0</v>
      </c>
      <c r="AR72" s="106">
        <f t="shared" ca="1" si="167"/>
        <v>1379892</v>
      </c>
      <c r="AS72" s="106">
        <f t="shared" ca="1" si="167"/>
        <v>0</v>
      </c>
      <c r="AT72" s="106">
        <f t="shared" ca="1" si="167"/>
        <v>752663</v>
      </c>
      <c r="AU72" s="106">
        <f t="shared" ca="1" si="167"/>
        <v>1254110</v>
      </c>
      <c r="AV72" s="106">
        <f t="shared" ca="1" si="168"/>
        <v>2308937</v>
      </c>
      <c r="AW72" s="106">
        <f t="shared" ca="1" si="168"/>
        <v>57532</v>
      </c>
      <c r="AX72" s="106">
        <f t="shared" ca="1" si="168"/>
        <v>0</v>
      </c>
      <c r="AY72" s="611">
        <f t="shared" ca="1" si="168"/>
        <v>0</v>
      </c>
      <c r="AZ72" s="106">
        <f t="shared" ca="1" si="168"/>
        <v>30030</v>
      </c>
      <c r="BA72" s="106">
        <f t="shared" ca="1" si="168"/>
        <v>192455</v>
      </c>
      <c r="BB72" s="106">
        <f t="shared" ca="1" si="168"/>
        <v>59778</v>
      </c>
      <c r="BC72" s="106">
        <f t="shared" ca="1" si="168"/>
        <v>0</v>
      </c>
      <c r="BD72" s="106">
        <f t="shared" ca="1" si="168"/>
        <v>52252</v>
      </c>
      <c r="BE72" s="106">
        <f t="shared" ca="1" si="168"/>
        <v>0</v>
      </c>
      <c r="BF72" s="106">
        <f t="shared" ca="1" si="169"/>
        <v>421670</v>
      </c>
      <c r="BG72" s="106">
        <f t="shared" ca="1" si="169"/>
        <v>0</v>
      </c>
      <c r="BH72" s="106">
        <f t="shared" ca="1" si="169"/>
        <v>0</v>
      </c>
      <c r="BI72" s="106">
        <f t="shared" ca="1" si="169"/>
        <v>375668</v>
      </c>
      <c r="BJ72" s="106">
        <f t="shared" ca="1" si="169"/>
        <v>103578</v>
      </c>
      <c r="BK72" s="106">
        <f t="shared" ca="1" si="169"/>
        <v>0</v>
      </c>
      <c r="BL72" s="190">
        <f t="shared" ca="1" si="169"/>
        <v>0</v>
      </c>
      <c r="BM72" s="190">
        <f t="shared" ca="1" si="169"/>
        <v>0</v>
      </c>
      <c r="BN72" s="190">
        <f t="shared" ca="1" si="169"/>
        <v>0</v>
      </c>
      <c r="BO72" s="190">
        <f t="shared" ca="1" si="169"/>
        <v>0</v>
      </c>
      <c r="BP72" s="190">
        <f t="shared" ca="1" si="169"/>
        <v>0</v>
      </c>
      <c r="BQ72" s="190">
        <f t="shared" ca="1" si="72"/>
        <v>142060</v>
      </c>
      <c r="BR72" s="190">
        <f t="shared" ca="1" si="73"/>
        <v>1093371</v>
      </c>
      <c r="BS72" s="190">
        <f t="shared" ca="1" si="74"/>
        <v>5753615</v>
      </c>
      <c r="BT72" s="190">
        <f t="shared" ca="1" si="83"/>
        <v>6989046</v>
      </c>
      <c r="BU72" s="190">
        <f t="shared" ca="1" si="182"/>
        <v>7040097</v>
      </c>
      <c r="BV72" s="163" t="str">
        <f t="shared" si="75"/>
        <v>H</v>
      </c>
      <c r="BW72" s="65">
        <f t="shared" ca="1" si="183"/>
        <v>6989046</v>
      </c>
      <c r="BX72" s="65">
        <f t="shared" ca="1" si="186"/>
        <v>0</v>
      </c>
      <c r="BZ72" s="130"/>
      <c r="CA72" s="79" t="str">
        <f t="shared" si="76"/>
        <v>H</v>
      </c>
      <c r="CB72" s="215">
        <f t="shared" si="86"/>
        <v>2017</v>
      </c>
      <c r="CC72" s="141">
        <f t="shared" si="86"/>
        <v>7</v>
      </c>
      <c r="CD72" s="280">
        <f t="shared" ca="1" si="187"/>
        <v>0</v>
      </c>
      <c r="CE72" s="280">
        <f t="shared" ca="1" si="188"/>
        <v>0</v>
      </c>
      <c r="CF72" s="280">
        <f t="shared" ca="1" si="189"/>
        <v>481</v>
      </c>
      <c r="CG72" s="280">
        <f t="shared" ca="1" si="190"/>
        <v>0</v>
      </c>
      <c r="CH72" s="280">
        <f t="shared" ca="1" si="191"/>
        <v>0</v>
      </c>
      <c r="CI72" s="280">
        <f t="shared" ca="1" si="192"/>
        <v>0</v>
      </c>
      <c r="CJ72" s="280">
        <f t="shared" ca="1" si="193"/>
        <v>1391728</v>
      </c>
      <c r="CK72" s="280">
        <f t="shared" ca="1" si="194"/>
        <v>0</v>
      </c>
      <c r="CL72" s="280">
        <f t="shared" ca="1" si="195"/>
        <v>754748</v>
      </c>
      <c r="CM72" s="280">
        <f t="shared" ca="1" si="196"/>
        <v>1259120</v>
      </c>
      <c r="CN72" s="280">
        <f t="shared" ca="1" si="197"/>
        <v>2318445</v>
      </c>
      <c r="CO72" s="280">
        <f t="shared" ca="1" si="198"/>
        <v>63822</v>
      </c>
      <c r="CP72" s="280">
        <f t="shared" ca="1" si="199"/>
        <v>0</v>
      </c>
      <c r="CQ72" s="613">
        <f t="shared" ca="1" si="200"/>
        <v>0</v>
      </c>
      <c r="CR72" s="280">
        <f t="shared" ca="1" si="201"/>
        <v>30030</v>
      </c>
      <c r="CS72" s="280">
        <f t="shared" ca="1" si="202"/>
        <v>198715</v>
      </c>
      <c r="CT72" s="280">
        <f t="shared" ca="1" si="203"/>
        <v>61912</v>
      </c>
      <c r="CU72" s="280">
        <f t="shared" ca="1" si="204"/>
        <v>0</v>
      </c>
      <c r="CV72" s="280">
        <f t="shared" ca="1" si="205"/>
        <v>56295</v>
      </c>
      <c r="CW72" s="365">
        <f t="shared" ca="1" si="206"/>
        <v>0</v>
      </c>
      <c r="CX72" s="280">
        <f t="shared" ca="1" si="207"/>
        <v>423434</v>
      </c>
      <c r="CY72" s="280">
        <f t="shared" ca="1" si="208"/>
        <v>0</v>
      </c>
      <c r="CZ72" s="280">
        <f t="shared" ca="1" si="209"/>
        <v>0</v>
      </c>
      <c r="DA72" s="280">
        <f t="shared" ca="1" si="210"/>
        <v>377591</v>
      </c>
      <c r="DB72" s="280">
        <f t="shared" ca="1" si="211"/>
        <v>103776</v>
      </c>
      <c r="DC72" s="280">
        <f t="shared" ca="1" si="212"/>
        <v>0</v>
      </c>
      <c r="DD72" s="280">
        <f t="shared" ca="1" si="213"/>
        <v>0</v>
      </c>
      <c r="DE72" s="280">
        <f t="shared" ca="1" si="214"/>
        <v>0</v>
      </c>
      <c r="DF72" s="280">
        <f t="shared" ca="1" si="215"/>
        <v>0</v>
      </c>
      <c r="DG72" s="280">
        <f t="shared" ca="1" si="216"/>
        <v>0</v>
      </c>
      <c r="DH72" s="210">
        <f t="shared" ca="1" si="82"/>
        <v>148237</v>
      </c>
      <c r="DI72" s="210">
        <f t="shared" ca="1" si="77"/>
        <v>1251753</v>
      </c>
      <c r="DJ72" s="210">
        <f t="shared" ca="1" si="78"/>
        <v>5788344</v>
      </c>
      <c r="DK72" s="461">
        <f t="shared" ca="1" si="79"/>
        <v>7188334</v>
      </c>
      <c r="DL72" s="463">
        <f t="shared" ca="1" si="80"/>
        <v>7040097</v>
      </c>
      <c r="DM72" s="465">
        <f t="shared" ca="1" si="81"/>
        <v>-148237</v>
      </c>
      <c r="DN72" s="216">
        <f t="shared" ca="1" si="60"/>
        <v>-2.0621885404879629E-2</v>
      </c>
      <c r="DP72" s="463"/>
      <c r="DQ72" s="37"/>
    </row>
    <row r="73" spans="1:121">
      <c r="A73" s="1">
        <f t="shared" si="122"/>
        <v>2037</v>
      </c>
      <c r="B73" s="15">
        <f t="shared" ref="B73:M73" si="219">B193+B273+B233+B313+B353+B393+B433+B473+B513+B553+B593+B633</f>
        <v>8940521.6099999994</v>
      </c>
      <c r="C73" s="15">
        <f t="shared" si="219"/>
        <v>8850341.3000000007</v>
      </c>
      <c r="D73" s="15">
        <f t="shared" si="219"/>
        <v>8923397.0500000007</v>
      </c>
      <c r="E73" s="15">
        <f t="shared" si="219"/>
        <v>4772348.8600000003</v>
      </c>
      <c r="F73" s="15">
        <f t="shared" si="219"/>
        <v>4779175.3</v>
      </c>
      <c r="G73" s="15">
        <f t="shared" si="219"/>
        <v>4768073.55</v>
      </c>
      <c r="H73" s="15">
        <f t="shared" si="219"/>
        <v>4799441.05</v>
      </c>
      <c r="I73" s="15">
        <f t="shared" si="219"/>
        <v>4762848.8600000003</v>
      </c>
      <c r="J73" s="15">
        <f t="shared" si="219"/>
        <v>4735565.93</v>
      </c>
      <c r="K73" s="15">
        <f t="shared" si="219"/>
        <v>4737516.93</v>
      </c>
      <c r="L73" s="15">
        <f t="shared" si="219"/>
        <v>4648359.17</v>
      </c>
      <c r="M73" s="15">
        <f t="shared" si="219"/>
        <v>8900905.5500000007</v>
      </c>
      <c r="N73" s="41">
        <f t="shared" si="171"/>
        <v>73618495.159999996</v>
      </c>
      <c r="O73" s="2"/>
      <c r="P73" s="72">
        <f t="shared" si="172"/>
        <v>2037</v>
      </c>
      <c r="Q73" s="15">
        <f t="shared" ref="Q73:AB73" si="220">Q193+Q273+Q233+Q313+Q353+Q393+Q433+Q473+Q513+Q553+Q593+Q633</f>
        <v>8825752.1699999999</v>
      </c>
      <c r="R73" s="15">
        <f t="shared" si="220"/>
        <v>8945638.5500000007</v>
      </c>
      <c r="S73" s="15">
        <f t="shared" si="220"/>
        <v>8862981.6099999994</v>
      </c>
      <c r="T73" s="15">
        <f t="shared" si="220"/>
        <v>8922945.3000000007</v>
      </c>
      <c r="U73" s="15">
        <f t="shared" si="220"/>
        <v>4756164.05</v>
      </c>
      <c r="V73" s="15">
        <f t="shared" si="220"/>
        <v>4783579.8600000003</v>
      </c>
      <c r="W73" s="15">
        <f t="shared" si="220"/>
        <v>4771583.3</v>
      </c>
      <c r="X73" s="15">
        <f t="shared" si="220"/>
        <v>4789641.55</v>
      </c>
      <c r="Y73" s="15">
        <f t="shared" si="220"/>
        <v>4767931.05</v>
      </c>
      <c r="Z73" s="15">
        <f t="shared" si="220"/>
        <v>4745269.8600000003</v>
      </c>
      <c r="AA73" s="15">
        <f t="shared" si="220"/>
        <v>4724867.93</v>
      </c>
      <c r="AB73" s="15">
        <f t="shared" si="220"/>
        <v>4653536.93</v>
      </c>
      <c r="AC73" s="41">
        <f t="shared" si="174"/>
        <v>73549892.159999996</v>
      </c>
      <c r="AD73" s="13"/>
      <c r="AI73" s="79" t="str">
        <f t="shared" si="70"/>
        <v>X</v>
      </c>
      <c r="AJ73" s="1">
        <f t="shared" si="175"/>
        <v>2017</v>
      </c>
      <c r="AK73" s="105">
        <v>8</v>
      </c>
      <c r="AL73" s="106">
        <f t="shared" ca="1" si="167"/>
        <v>0</v>
      </c>
      <c r="AM73" s="106">
        <f t="shared" ca="1" si="167"/>
        <v>0</v>
      </c>
      <c r="AN73" s="106">
        <f t="shared" ca="1" si="167"/>
        <v>481</v>
      </c>
      <c r="AO73" s="106">
        <f t="shared" ca="1" si="167"/>
        <v>0</v>
      </c>
      <c r="AP73" s="106">
        <f t="shared" ca="1" si="167"/>
        <v>0</v>
      </c>
      <c r="AQ73" s="106">
        <f t="shared" ca="1" si="167"/>
        <v>0</v>
      </c>
      <c r="AR73" s="106">
        <f t="shared" ca="1" si="167"/>
        <v>1391728</v>
      </c>
      <c r="AS73" s="106">
        <f t="shared" ca="1" si="167"/>
        <v>0</v>
      </c>
      <c r="AT73" s="106">
        <f t="shared" ca="1" si="167"/>
        <v>754748</v>
      </c>
      <c r="AU73" s="106">
        <f t="shared" ca="1" si="167"/>
        <v>1259120</v>
      </c>
      <c r="AV73" s="106">
        <f t="shared" ca="1" si="168"/>
        <v>2318445</v>
      </c>
      <c r="AW73" s="106">
        <f t="shared" ca="1" si="168"/>
        <v>54023</v>
      </c>
      <c r="AX73" s="106">
        <f t="shared" ca="1" si="168"/>
        <v>0</v>
      </c>
      <c r="AY73" s="611">
        <f t="shared" ca="1" si="168"/>
        <v>0</v>
      </c>
      <c r="AZ73" s="106">
        <f t="shared" ca="1" si="168"/>
        <v>35842</v>
      </c>
      <c r="BA73" s="106">
        <f t="shared" ca="1" si="168"/>
        <v>198715</v>
      </c>
      <c r="BB73" s="106">
        <f t="shared" ca="1" si="168"/>
        <v>61912</v>
      </c>
      <c r="BC73" s="106">
        <f t="shared" ca="1" si="168"/>
        <v>0</v>
      </c>
      <c r="BD73" s="106">
        <f t="shared" ca="1" si="168"/>
        <v>54936</v>
      </c>
      <c r="BE73" s="106">
        <f t="shared" ca="1" si="168"/>
        <v>0</v>
      </c>
      <c r="BF73" s="106">
        <f t="shared" ca="1" si="169"/>
        <v>423434</v>
      </c>
      <c r="BG73" s="106">
        <f t="shared" ca="1" si="169"/>
        <v>0</v>
      </c>
      <c r="BH73" s="106">
        <f t="shared" ca="1" si="169"/>
        <v>0</v>
      </c>
      <c r="BI73" s="106">
        <f t="shared" ca="1" si="169"/>
        <v>377591</v>
      </c>
      <c r="BJ73" s="106">
        <f t="shared" ca="1" si="169"/>
        <v>103776</v>
      </c>
      <c r="BK73" s="106">
        <f t="shared" ca="1" si="169"/>
        <v>0</v>
      </c>
      <c r="BL73" s="190">
        <f t="shared" ca="1" si="169"/>
        <v>0</v>
      </c>
      <c r="BM73" s="190">
        <f t="shared" ca="1" si="169"/>
        <v>0</v>
      </c>
      <c r="BN73" s="190">
        <f t="shared" ca="1" si="169"/>
        <v>0</v>
      </c>
      <c r="BO73" s="190">
        <f t="shared" ca="1" si="169"/>
        <v>0</v>
      </c>
      <c r="BP73" s="190">
        <f t="shared" ca="1" si="169"/>
        <v>0</v>
      </c>
      <c r="BQ73" s="190">
        <f t="shared" ca="1" si="72"/>
        <v>152690</v>
      </c>
      <c r="BR73" s="190">
        <f t="shared" ca="1" si="73"/>
        <v>1103516</v>
      </c>
      <c r="BS73" s="190">
        <f t="shared" ca="1" si="74"/>
        <v>5778545</v>
      </c>
      <c r="BT73" s="190">
        <f t="shared" ca="1" si="83"/>
        <v>7034751</v>
      </c>
      <c r="BU73" s="190">
        <f t="shared" ca="1" si="182"/>
        <v>7015993</v>
      </c>
      <c r="BV73" s="163" t="str">
        <f t="shared" si="75"/>
        <v>I</v>
      </c>
      <c r="BW73" s="65">
        <f t="shared" ca="1" si="183"/>
        <v>7034751</v>
      </c>
      <c r="BX73" s="65">
        <f t="shared" ca="1" si="186"/>
        <v>0</v>
      </c>
      <c r="BZ73" s="130"/>
      <c r="CA73" s="79" t="str">
        <f t="shared" si="76"/>
        <v>I</v>
      </c>
      <c r="CB73" s="215">
        <f t="shared" si="86"/>
        <v>2017</v>
      </c>
      <c r="CC73" s="141">
        <f t="shared" si="86"/>
        <v>8</v>
      </c>
      <c r="CD73" s="280">
        <f t="shared" ca="1" si="187"/>
        <v>0</v>
      </c>
      <c r="CE73" s="280">
        <f t="shared" ca="1" si="188"/>
        <v>0</v>
      </c>
      <c r="CF73" s="280">
        <f t="shared" ca="1" si="189"/>
        <v>481</v>
      </c>
      <c r="CG73" s="280">
        <f t="shared" ca="1" si="190"/>
        <v>0</v>
      </c>
      <c r="CH73" s="280">
        <f t="shared" ca="1" si="191"/>
        <v>0</v>
      </c>
      <c r="CI73" s="280">
        <f t="shared" ca="1" si="192"/>
        <v>0</v>
      </c>
      <c r="CJ73" s="280">
        <f t="shared" ca="1" si="193"/>
        <v>1391728</v>
      </c>
      <c r="CK73" s="280">
        <f t="shared" ca="1" si="194"/>
        <v>0</v>
      </c>
      <c r="CL73" s="280">
        <f t="shared" ca="1" si="195"/>
        <v>754748</v>
      </c>
      <c r="CM73" s="280">
        <f t="shared" ca="1" si="196"/>
        <v>1252908</v>
      </c>
      <c r="CN73" s="280">
        <f t="shared" ca="1" si="197"/>
        <v>2303448</v>
      </c>
      <c r="CO73" s="280">
        <f t="shared" ca="1" si="198"/>
        <v>58740</v>
      </c>
      <c r="CP73" s="280">
        <f t="shared" ca="1" si="199"/>
        <v>0</v>
      </c>
      <c r="CQ73" s="613">
        <f t="shared" ca="1" si="200"/>
        <v>0</v>
      </c>
      <c r="CR73" s="280">
        <f t="shared" ca="1" si="201"/>
        <v>30030</v>
      </c>
      <c r="CS73" s="280">
        <f t="shared" ca="1" si="202"/>
        <v>200330</v>
      </c>
      <c r="CT73" s="280">
        <f t="shared" ca="1" si="203"/>
        <v>60063</v>
      </c>
      <c r="CU73" s="280">
        <f t="shared" ca="1" si="204"/>
        <v>0</v>
      </c>
      <c r="CV73" s="280">
        <f t="shared" ca="1" si="205"/>
        <v>58755</v>
      </c>
      <c r="CW73" s="365">
        <f t="shared" ca="1" si="206"/>
        <v>0</v>
      </c>
      <c r="CX73" s="280">
        <f t="shared" ca="1" si="207"/>
        <v>423434</v>
      </c>
      <c r="CY73" s="280">
        <f t="shared" ca="1" si="208"/>
        <v>0</v>
      </c>
      <c r="CZ73" s="280">
        <f t="shared" ca="1" si="209"/>
        <v>0</v>
      </c>
      <c r="DA73" s="280">
        <f t="shared" ca="1" si="210"/>
        <v>377591</v>
      </c>
      <c r="DB73" s="280">
        <f t="shared" ca="1" si="211"/>
        <v>103737</v>
      </c>
      <c r="DC73" s="280">
        <f t="shared" ca="1" si="212"/>
        <v>0</v>
      </c>
      <c r="DD73" s="280">
        <f t="shared" ca="1" si="213"/>
        <v>0</v>
      </c>
      <c r="DE73" s="280">
        <f t="shared" ca="1" si="214"/>
        <v>0</v>
      </c>
      <c r="DF73" s="280">
        <f t="shared" ca="1" si="215"/>
        <v>0</v>
      </c>
      <c r="DG73" s="280">
        <f t="shared" ca="1" si="216"/>
        <v>0</v>
      </c>
      <c r="DH73" s="210">
        <f t="shared" ca="1" si="82"/>
        <v>148848</v>
      </c>
      <c r="DI73" s="210">
        <f t="shared" ca="1" si="77"/>
        <v>1253940</v>
      </c>
      <c r="DJ73" s="210">
        <f t="shared" ca="1" si="78"/>
        <v>5762053</v>
      </c>
      <c r="DK73" s="461">
        <f t="shared" ca="1" si="79"/>
        <v>7164841</v>
      </c>
      <c r="DL73" s="463">
        <f t="shared" ca="1" si="80"/>
        <v>7015993</v>
      </c>
      <c r="DM73" s="465">
        <f t="shared" ca="1" si="81"/>
        <v>-148848</v>
      </c>
      <c r="DN73" s="216">
        <f t="shared" ca="1" si="60"/>
        <v>-2.077478062667406E-2</v>
      </c>
      <c r="DP73" s="463"/>
      <c r="DQ73" s="37"/>
    </row>
    <row r="74" spans="1:121">
      <c r="A74" s="1">
        <f t="shared" si="122"/>
        <v>2038</v>
      </c>
      <c r="B74" s="15">
        <f t="shared" ref="B74:M74" si="221">B194+B274+B234+B314+B354+B394+B434+B474+B514+B554+B594+B634</f>
        <v>9012396.6099999994</v>
      </c>
      <c r="C74" s="15">
        <f t="shared" si="221"/>
        <v>8920614.3000000007</v>
      </c>
      <c r="D74" s="15">
        <f t="shared" si="221"/>
        <v>8995205.0500000007</v>
      </c>
      <c r="E74" s="15">
        <f t="shared" si="221"/>
        <v>4843637.8600000003</v>
      </c>
      <c r="F74" s="15">
        <f t="shared" si="221"/>
        <v>4850698.3</v>
      </c>
      <c r="G74" s="15">
        <f t="shared" si="221"/>
        <v>4839439.55</v>
      </c>
      <c r="H74" s="15">
        <f t="shared" si="221"/>
        <v>4871254.05</v>
      </c>
      <c r="I74" s="15">
        <f t="shared" si="221"/>
        <v>4834007.8600000003</v>
      </c>
      <c r="J74" s="15">
        <f t="shared" si="221"/>
        <v>4806360.93</v>
      </c>
      <c r="K74" s="15">
        <f t="shared" si="221"/>
        <v>4808088.93</v>
      </c>
      <c r="L74" s="15">
        <f t="shared" si="221"/>
        <v>4717189.17</v>
      </c>
      <c r="M74" s="15">
        <f t="shared" si="221"/>
        <v>8971889.5500000007</v>
      </c>
      <c r="N74" s="41">
        <f t="shared" si="171"/>
        <v>74470782.159999996</v>
      </c>
      <c r="O74" s="2"/>
      <c r="P74" s="72">
        <f t="shared" si="172"/>
        <v>2038</v>
      </c>
      <c r="Q74" s="15">
        <f t="shared" ref="Q74:AB74" si="222">Q194+Q274+Q234+Q314+Q354+Q394+Q434+Q474+Q514+Q554+Q594+Q634</f>
        <v>8894355.1699999999</v>
      </c>
      <c r="R74" s="15">
        <f t="shared" si="222"/>
        <v>9017513.5500000007</v>
      </c>
      <c r="S74" s="15">
        <f t="shared" si="222"/>
        <v>8933254.6099999994</v>
      </c>
      <c r="T74" s="15">
        <f t="shared" si="222"/>
        <v>8994753.3000000007</v>
      </c>
      <c r="U74" s="15">
        <f t="shared" si="222"/>
        <v>4827453.05</v>
      </c>
      <c r="V74" s="15">
        <f t="shared" si="222"/>
        <v>4855102.8600000003</v>
      </c>
      <c r="W74" s="15">
        <f t="shared" si="222"/>
        <v>4842949.3</v>
      </c>
      <c r="X74" s="15">
        <f t="shared" si="222"/>
        <v>4861454.55</v>
      </c>
      <c r="Y74" s="15">
        <f t="shared" si="222"/>
        <v>4839090.05</v>
      </c>
      <c r="Z74" s="15">
        <f t="shared" si="222"/>
        <v>4816064.8600000003</v>
      </c>
      <c r="AA74" s="15">
        <f t="shared" si="222"/>
        <v>4795439.93</v>
      </c>
      <c r="AB74" s="15">
        <f t="shared" si="222"/>
        <v>4722366.93</v>
      </c>
      <c r="AC74" s="41">
        <f t="shared" si="174"/>
        <v>74399798.159999996</v>
      </c>
      <c r="AD74" s="13"/>
      <c r="AI74" s="79" t="str">
        <f t="shared" si="70"/>
        <v>Y</v>
      </c>
      <c r="AJ74" s="1">
        <f t="shared" si="175"/>
        <v>2017</v>
      </c>
      <c r="AK74" s="105">
        <v>9</v>
      </c>
      <c r="AL74" s="106">
        <f t="shared" ca="1" si="167"/>
        <v>0</v>
      </c>
      <c r="AM74" s="106">
        <f t="shared" ca="1" si="167"/>
        <v>0</v>
      </c>
      <c r="AN74" s="106">
        <f t="shared" ca="1" si="167"/>
        <v>481</v>
      </c>
      <c r="AO74" s="106">
        <f t="shared" ca="1" si="167"/>
        <v>0</v>
      </c>
      <c r="AP74" s="106">
        <f t="shared" ca="1" si="167"/>
        <v>0</v>
      </c>
      <c r="AQ74" s="106">
        <f t="shared" ca="1" si="167"/>
        <v>0</v>
      </c>
      <c r="AR74" s="106">
        <f t="shared" ca="1" si="167"/>
        <v>1391728</v>
      </c>
      <c r="AS74" s="106">
        <f t="shared" ca="1" si="167"/>
        <v>0</v>
      </c>
      <c r="AT74" s="106">
        <f t="shared" ca="1" si="167"/>
        <v>754748</v>
      </c>
      <c r="AU74" s="106">
        <f t="shared" ca="1" si="167"/>
        <v>1252908</v>
      </c>
      <c r="AV74" s="106">
        <f t="shared" ca="1" si="168"/>
        <v>2303448</v>
      </c>
      <c r="AW74" s="106">
        <f t="shared" ca="1" si="168"/>
        <v>63822</v>
      </c>
      <c r="AX74" s="106">
        <f t="shared" ca="1" si="168"/>
        <v>0</v>
      </c>
      <c r="AY74" s="611">
        <f t="shared" ca="1" si="168"/>
        <v>0</v>
      </c>
      <c r="AZ74" s="106">
        <f t="shared" ca="1" si="168"/>
        <v>30030</v>
      </c>
      <c r="BA74" s="106">
        <f t="shared" ca="1" si="168"/>
        <v>200330</v>
      </c>
      <c r="BB74" s="106">
        <f t="shared" ca="1" si="168"/>
        <v>60063</v>
      </c>
      <c r="BC74" s="106">
        <f t="shared" ca="1" si="168"/>
        <v>0</v>
      </c>
      <c r="BD74" s="106">
        <f t="shared" ca="1" si="168"/>
        <v>56295</v>
      </c>
      <c r="BE74" s="106">
        <f t="shared" ca="1" si="168"/>
        <v>0</v>
      </c>
      <c r="BF74" s="106">
        <f t="shared" ca="1" si="169"/>
        <v>423434</v>
      </c>
      <c r="BG74" s="106">
        <f t="shared" ca="1" si="169"/>
        <v>0</v>
      </c>
      <c r="BH74" s="106">
        <f t="shared" ca="1" si="169"/>
        <v>0</v>
      </c>
      <c r="BI74" s="106">
        <f t="shared" ca="1" si="169"/>
        <v>377591</v>
      </c>
      <c r="BJ74" s="106">
        <f t="shared" ca="1" si="169"/>
        <v>103737</v>
      </c>
      <c r="BK74" s="106">
        <f t="shared" ca="1" si="169"/>
        <v>0</v>
      </c>
      <c r="BL74" s="190">
        <f t="shared" ca="1" si="169"/>
        <v>0</v>
      </c>
      <c r="BM74" s="190">
        <f t="shared" ca="1" si="169"/>
        <v>0</v>
      </c>
      <c r="BN74" s="190">
        <f t="shared" ca="1" si="169"/>
        <v>0</v>
      </c>
      <c r="BO74" s="190">
        <f t="shared" ca="1" si="169"/>
        <v>0</v>
      </c>
      <c r="BP74" s="190">
        <f t="shared" ca="1" si="169"/>
        <v>0</v>
      </c>
      <c r="BQ74" s="190">
        <f t="shared" ca="1" si="72"/>
        <v>146388</v>
      </c>
      <c r="BR74" s="190">
        <f t="shared" ca="1" si="73"/>
        <v>1105092</v>
      </c>
      <c r="BS74" s="190">
        <f t="shared" ca="1" si="74"/>
        <v>5767135</v>
      </c>
      <c r="BT74" s="190">
        <f t="shared" ca="1" si="83"/>
        <v>7018615</v>
      </c>
      <c r="BU74" s="190">
        <f t="shared" ca="1" si="182"/>
        <v>6959075</v>
      </c>
      <c r="BV74" s="163" t="str">
        <f t="shared" si="75"/>
        <v>J</v>
      </c>
      <c r="BW74" s="65">
        <f t="shared" ca="1" si="183"/>
        <v>7018615</v>
      </c>
      <c r="BX74" s="65">
        <f t="shared" ca="1" si="186"/>
        <v>0</v>
      </c>
      <c r="BZ74" s="130"/>
      <c r="CA74" s="79" t="str">
        <f t="shared" si="76"/>
        <v>J</v>
      </c>
      <c r="CB74" s="215">
        <f t="shared" si="86"/>
        <v>2017</v>
      </c>
      <c r="CC74" s="141">
        <f t="shared" si="86"/>
        <v>9</v>
      </c>
      <c r="CD74" s="280">
        <f t="shared" ca="1" si="187"/>
        <v>0</v>
      </c>
      <c r="CE74" s="280">
        <f t="shared" ca="1" si="188"/>
        <v>0</v>
      </c>
      <c r="CF74" s="280">
        <f t="shared" ca="1" si="189"/>
        <v>481</v>
      </c>
      <c r="CG74" s="280">
        <f t="shared" ca="1" si="190"/>
        <v>0</v>
      </c>
      <c r="CH74" s="280">
        <f t="shared" ca="1" si="191"/>
        <v>0</v>
      </c>
      <c r="CI74" s="280">
        <f t="shared" ca="1" si="192"/>
        <v>0</v>
      </c>
      <c r="CJ74" s="280">
        <f t="shared" ca="1" si="193"/>
        <v>1379892</v>
      </c>
      <c r="CK74" s="280">
        <f t="shared" ca="1" si="194"/>
        <v>0</v>
      </c>
      <c r="CL74" s="280">
        <f t="shared" ca="1" si="195"/>
        <v>752663</v>
      </c>
      <c r="CM74" s="280">
        <f t="shared" ca="1" si="196"/>
        <v>1248102</v>
      </c>
      <c r="CN74" s="280">
        <f t="shared" ca="1" si="197"/>
        <v>2296421</v>
      </c>
      <c r="CO74" s="280">
        <f t="shared" ca="1" si="198"/>
        <v>49036</v>
      </c>
      <c r="CP74" s="280">
        <f t="shared" ca="1" si="199"/>
        <v>0</v>
      </c>
      <c r="CQ74" s="613">
        <f t="shared" ca="1" si="200"/>
        <v>0</v>
      </c>
      <c r="CR74" s="280">
        <f t="shared" ca="1" si="201"/>
        <v>29869</v>
      </c>
      <c r="CS74" s="280">
        <f t="shared" ca="1" si="202"/>
        <v>195575</v>
      </c>
      <c r="CT74" s="280">
        <f t="shared" ca="1" si="203"/>
        <v>55353</v>
      </c>
      <c r="CU74" s="280">
        <f t="shared" ca="1" si="204"/>
        <v>0</v>
      </c>
      <c r="CV74" s="280">
        <f t="shared" ca="1" si="205"/>
        <v>55547</v>
      </c>
      <c r="CW74" s="365">
        <f t="shared" ca="1" si="206"/>
        <v>0</v>
      </c>
      <c r="CX74" s="280">
        <f t="shared" ca="1" si="207"/>
        <v>419150</v>
      </c>
      <c r="CY74" s="280">
        <f t="shared" ca="1" si="208"/>
        <v>0</v>
      </c>
      <c r="CZ74" s="280">
        <f t="shared" ca="1" si="209"/>
        <v>0</v>
      </c>
      <c r="DA74" s="280">
        <f t="shared" ca="1" si="210"/>
        <v>374283</v>
      </c>
      <c r="DB74" s="280">
        <f t="shared" ca="1" si="211"/>
        <v>102703</v>
      </c>
      <c r="DC74" s="280">
        <f t="shared" ca="1" si="212"/>
        <v>0</v>
      </c>
      <c r="DD74" s="280">
        <f t="shared" ca="1" si="213"/>
        <v>0</v>
      </c>
      <c r="DE74" s="280">
        <f t="shared" ca="1" si="214"/>
        <v>0</v>
      </c>
      <c r="DF74" s="280">
        <f t="shared" ca="1" si="215"/>
        <v>0</v>
      </c>
      <c r="DG74" s="280">
        <f t="shared" ca="1" si="216"/>
        <v>0</v>
      </c>
      <c r="DH74" s="210">
        <f t="shared" ca="1" si="82"/>
        <v>140769</v>
      </c>
      <c r="DI74" s="210">
        <f t="shared" ca="1" si="77"/>
        <v>1232480</v>
      </c>
      <c r="DJ74" s="210">
        <f t="shared" ca="1" si="78"/>
        <v>5726595</v>
      </c>
      <c r="DK74" s="461">
        <f t="shared" ca="1" si="79"/>
        <v>7099844</v>
      </c>
      <c r="DL74" s="463">
        <f t="shared" ca="1" si="80"/>
        <v>6959075</v>
      </c>
      <c r="DM74" s="465">
        <f t="shared" ca="1" si="81"/>
        <v>-140769</v>
      </c>
      <c r="DN74" s="216">
        <f t="shared" ref="DN74:DN137" ca="1" si="223">DM74/DK74</f>
        <v>-1.9827055355019069E-2</v>
      </c>
      <c r="DP74" s="463"/>
      <c r="DQ74" s="37"/>
    </row>
    <row r="75" spans="1:121">
      <c r="A75" s="1">
        <f t="shared" si="122"/>
        <v>2039</v>
      </c>
      <c r="B75" s="15">
        <f t="shared" ref="B75:M75" si="224">B195+B275+B235+B315+B355+B395+B435+B475+B515+B555+B595+B635</f>
        <v>9084340.6099999994</v>
      </c>
      <c r="C75" s="15">
        <f t="shared" si="224"/>
        <v>8990950.3000000007</v>
      </c>
      <c r="D75" s="15">
        <f t="shared" si="224"/>
        <v>9067053.0500000007</v>
      </c>
      <c r="E75" s="15">
        <f t="shared" si="224"/>
        <v>4914928.8600000003</v>
      </c>
      <c r="F75" s="15">
        <f t="shared" si="224"/>
        <v>4922222.3</v>
      </c>
      <c r="G75" s="15">
        <f t="shared" si="224"/>
        <v>4910806.55</v>
      </c>
      <c r="H75" s="15">
        <f t="shared" si="224"/>
        <v>4943068.05</v>
      </c>
      <c r="I75" s="15">
        <f t="shared" si="224"/>
        <v>4905165.8600000003</v>
      </c>
      <c r="J75" s="15">
        <f t="shared" si="224"/>
        <v>4877156.93</v>
      </c>
      <c r="K75" s="15">
        <f t="shared" si="224"/>
        <v>4878660.93</v>
      </c>
      <c r="L75" s="15">
        <f t="shared" si="224"/>
        <v>4786020.17</v>
      </c>
      <c r="M75" s="15">
        <f t="shared" si="224"/>
        <v>9042911.5500000007</v>
      </c>
      <c r="N75" s="41">
        <f t="shared" si="171"/>
        <v>75323285.159999996</v>
      </c>
      <c r="O75" s="2"/>
      <c r="P75" s="72">
        <f t="shared" si="172"/>
        <v>2039</v>
      </c>
      <c r="Q75" s="15">
        <f t="shared" ref="Q75:AB75" si="225">Q195+Q275+Q235+Q315+Q355+Q395+Q435+Q475+Q515+Q555+Q595+Q635</f>
        <v>8965339.1699999999</v>
      </c>
      <c r="R75" s="15">
        <f t="shared" si="225"/>
        <v>9089457.5500000007</v>
      </c>
      <c r="S75" s="15">
        <f t="shared" si="225"/>
        <v>9003590.6099999994</v>
      </c>
      <c r="T75" s="15">
        <f t="shared" si="225"/>
        <v>9066601.3000000007</v>
      </c>
      <c r="U75" s="15">
        <f t="shared" si="225"/>
        <v>4898744.05</v>
      </c>
      <c r="V75" s="15">
        <f t="shared" si="225"/>
        <v>4926626.8600000003</v>
      </c>
      <c r="W75" s="15">
        <f t="shared" si="225"/>
        <v>4914316.3</v>
      </c>
      <c r="X75" s="15">
        <f t="shared" si="225"/>
        <v>4933268.55</v>
      </c>
      <c r="Y75" s="15">
        <f t="shared" si="225"/>
        <v>4910248.05</v>
      </c>
      <c r="Z75" s="15">
        <f t="shared" si="225"/>
        <v>4886860.8600000003</v>
      </c>
      <c r="AA75" s="15">
        <f t="shared" si="225"/>
        <v>4866011.93</v>
      </c>
      <c r="AB75" s="15">
        <f t="shared" si="225"/>
        <v>4791197.93</v>
      </c>
      <c r="AC75" s="41">
        <f t="shared" si="174"/>
        <v>75252263.159999996</v>
      </c>
      <c r="AD75" s="13"/>
      <c r="AI75" s="79" t="str">
        <f t="shared" si="70"/>
        <v>Z</v>
      </c>
      <c r="AJ75" s="1">
        <f t="shared" si="175"/>
        <v>2017</v>
      </c>
      <c r="AK75" s="105">
        <v>10</v>
      </c>
      <c r="AL75" s="106">
        <f t="shared" ca="1" si="167"/>
        <v>0</v>
      </c>
      <c r="AM75" s="106">
        <f t="shared" ca="1" si="167"/>
        <v>0</v>
      </c>
      <c r="AN75" s="106">
        <f t="shared" ca="1" si="167"/>
        <v>481</v>
      </c>
      <c r="AO75" s="106">
        <f t="shared" ca="1" si="167"/>
        <v>0</v>
      </c>
      <c r="AP75" s="106">
        <f t="shared" ca="1" si="167"/>
        <v>0</v>
      </c>
      <c r="AQ75" s="106">
        <f t="shared" ca="1" si="167"/>
        <v>0</v>
      </c>
      <c r="AR75" s="106">
        <f t="shared" ca="1" si="167"/>
        <v>1379892</v>
      </c>
      <c r="AS75" s="106">
        <f t="shared" ca="1" si="167"/>
        <v>0</v>
      </c>
      <c r="AT75" s="106">
        <f t="shared" ca="1" si="167"/>
        <v>752663</v>
      </c>
      <c r="AU75" s="106">
        <f t="shared" ca="1" si="167"/>
        <v>1248102</v>
      </c>
      <c r="AV75" s="106">
        <f t="shared" ca="1" si="168"/>
        <v>2296421</v>
      </c>
      <c r="AW75" s="106">
        <f t="shared" ca="1" si="168"/>
        <v>58740</v>
      </c>
      <c r="AX75" s="106">
        <f t="shared" ca="1" si="168"/>
        <v>0</v>
      </c>
      <c r="AY75" s="611">
        <f t="shared" ca="1" si="168"/>
        <v>0</v>
      </c>
      <c r="AZ75" s="106">
        <f t="shared" ca="1" si="168"/>
        <v>30030</v>
      </c>
      <c r="BA75" s="106">
        <f t="shared" ca="1" si="168"/>
        <v>195575</v>
      </c>
      <c r="BB75" s="106">
        <f t="shared" ca="1" si="168"/>
        <v>55353</v>
      </c>
      <c r="BC75" s="106">
        <f t="shared" ca="1" si="168"/>
        <v>0</v>
      </c>
      <c r="BD75" s="106">
        <f t="shared" ca="1" si="168"/>
        <v>58755</v>
      </c>
      <c r="BE75" s="106">
        <f t="shared" ca="1" si="168"/>
        <v>0</v>
      </c>
      <c r="BF75" s="106">
        <f t="shared" ca="1" si="169"/>
        <v>419150</v>
      </c>
      <c r="BG75" s="106">
        <f t="shared" ca="1" si="169"/>
        <v>0</v>
      </c>
      <c r="BH75" s="106">
        <f t="shared" ca="1" si="169"/>
        <v>0</v>
      </c>
      <c r="BI75" s="106">
        <f t="shared" ca="1" si="169"/>
        <v>374283</v>
      </c>
      <c r="BJ75" s="106">
        <f t="shared" ca="1" si="169"/>
        <v>102703</v>
      </c>
      <c r="BK75" s="106">
        <f t="shared" ca="1" si="169"/>
        <v>0</v>
      </c>
      <c r="BL75" s="190">
        <f t="shared" ca="1" si="169"/>
        <v>0</v>
      </c>
      <c r="BM75" s="190">
        <f t="shared" ca="1" si="169"/>
        <v>0</v>
      </c>
      <c r="BN75" s="190">
        <f t="shared" ca="1" si="169"/>
        <v>0</v>
      </c>
      <c r="BO75" s="190">
        <f t="shared" ca="1" si="169"/>
        <v>0</v>
      </c>
      <c r="BP75" s="190">
        <f t="shared" ca="1" si="169"/>
        <v>0</v>
      </c>
      <c r="BQ75" s="190">
        <f t="shared" ca="1" si="72"/>
        <v>144138</v>
      </c>
      <c r="BR75" s="190">
        <f t="shared" ca="1" si="73"/>
        <v>1091711</v>
      </c>
      <c r="BS75" s="190">
        <f t="shared" ca="1" si="74"/>
        <v>5736299</v>
      </c>
      <c r="BT75" s="190">
        <f t="shared" ca="1" si="83"/>
        <v>6972148</v>
      </c>
      <c r="BU75" s="190">
        <f t="shared" ca="1" si="182"/>
        <v>6140836</v>
      </c>
      <c r="BV75" s="163" t="str">
        <f t="shared" si="75"/>
        <v>K</v>
      </c>
      <c r="BW75" s="65">
        <f t="shared" ca="1" si="183"/>
        <v>6972148</v>
      </c>
      <c r="BX75" s="65">
        <f t="shared" ca="1" si="186"/>
        <v>0</v>
      </c>
      <c r="BZ75" s="130"/>
      <c r="CA75" s="79" t="str">
        <f t="shared" si="76"/>
        <v>K</v>
      </c>
      <c r="CB75" s="215">
        <f t="shared" si="86"/>
        <v>2017</v>
      </c>
      <c r="CC75" s="141">
        <f t="shared" si="86"/>
        <v>10</v>
      </c>
      <c r="CD75" s="280">
        <f t="shared" ca="1" si="187"/>
        <v>0</v>
      </c>
      <c r="CE75" s="280">
        <f t="shared" ca="1" si="188"/>
        <v>0</v>
      </c>
      <c r="CF75" s="280">
        <f t="shared" ca="1" si="189"/>
        <v>481</v>
      </c>
      <c r="CG75" s="280">
        <f t="shared" ca="1" si="190"/>
        <v>0</v>
      </c>
      <c r="CH75" s="280">
        <f t="shared" ca="1" si="191"/>
        <v>0</v>
      </c>
      <c r="CI75" s="280">
        <f t="shared" ca="1" si="192"/>
        <v>0</v>
      </c>
      <c r="CJ75" s="280">
        <f t="shared" ca="1" si="193"/>
        <v>1336692</v>
      </c>
      <c r="CK75" s="280">
        <f t="shared" ca="1" si="194"/>
        <v>0</v>
      </c>
      <c r="CL75" s="280">
        <f t="shared" ca="1" si="195"/>
        <v>0</v>
      </c>
      <c r="CM75" s="280">
        <f t="shared" ca="1" si="196"/>
        <v>1246695</v>
      </c>
      <c r="CN75" s="280">
        <f t="shared" ca="1" si="197"/>
        <v>2290627</v>
      </c>
      <c r="CO75" s="280">
        <f t="shared" ca="1" si="198"/>
        <v>61685</v>
      </c>
      <c r="CP75" s="280">
        <f t="shared" ca="1" si="199"/>
        <v>0</v>
      </c>
      <c r="CQ75" s="613">
        <f t="shared" ca="1" si="200"/>
        <v>0</v>
      </c>
      <c r="CR75" s="280">
        <f t="shared" ca="1" si="201"/>
        <v>33031</v>
      </c>
      <c r="CS75" s="280">
        <f t="shared" ca="1" si="202"/>
        <v>189050</v>
      </c>
      <c r="CT75" s="280">
        <f t="shared" ca="1" si="203"/>
        <v>50029</v>
      </c>
      <c r="CU75" s="280">
        <f t="shared" ca="1" si="204"/>
        <v>0</v>
      </c>
      <c r="CV75" s="280">
        <f t="shared" ca="1" si="205"/>
        <v>39666</v>
      </c>
      <c r="CW75" s="365">
        <f t="shared" ca="1" si="206"/>
        <v>0</v>
      </c>
      <c r="CX75" s="280">
        <f t="shared" ca="1" si="207"/>
        <v>419528</v>
      </c>
      <c r="CY75" s="280">
        <f t="shared" ca="1" si="208"/>
        <v>0</v>
      </c>
      <c r="CZ75" s="280">
        <f t="shared" ca="1" si="209"/>
        <v>0</v>
      </c>
      <c r="DA75" s="280">
        <f t="shared" ca="1" si="210"/>
        <v>371391</v>
      </c>
      <c r="DB75" s="280">
        <f t="shared" ca="1" si="211"/>
        <v>101961</v>
      </c>
      <c r="DC75" s="280">
        <f t="shared" ca="1" si="212"/>
        <v>0</v>
      </c>
      <c r="DD75" s="280">
        <f t="shared" ca="1" si="213"/>
        <v>0</v>
      </c>
      <c r="DE75" s="280">
        <f t="shared" ca="1" si="214"/>
        <v>0</v>
      </c>
      <c r="DF75" s="280">
        <f t="shared" ca="1" si="215"/>
        <v>0</v>
      </c>
      <c r="DG75" s="280">
        <f t="shared" ca="1" si="216"/>
        <v>0</v>
      </c>
      <c r="DH75" s="210">
        <f t="shared" ca="1" si="82"/>
        <v>122726</v>
      </c>
      <c r="DI75" s="210">
        <f t="shared" ca="1" si="77"/>
        <v>1204656</v>
      </c>
      <c r="DJ75" s="210">
        <f t="shared" ca="1" si="78"/>
        <v>4936180</v>
      </c>
      <c r="DK75" s="461">
        <f t="shared" ca="1" si="79"/>
        <v>6263562</v>
      </c>
      <c r="DL75" s="463">
        <f t="shared" ca="1" si="80"/>
        <v>6140836</v>
      </c>
      <c r="DM75" s="465">
        <f t="shared" ca="1" si="81"/>
        <v>-122726</v>
      </c>
      <c r="DN75" s="216">
        <f t="shared" ca="1" si="223"/>
        <v>-1.9593643361397236E-2</v>
      </c>
      <c r="DP75" s="463"/>
      <c r="DQ75" s="37"/>
    </row>
    <row r="76" spans="1:121">
      <c r="A76" s="1">
        <f t="shared" si="122"/>
        <v>2040</v>
      </c>
      <c r="B76" s="15">
        <f t="shared" ref="B76:M76" si="226">B196+B276+B236+B316+B356+B396+B436+B476+B516+B556+B596+B636</f>
        <v>9158284.6099999994</v>
      </c>
      <c r="C76" s="15">
        <f t="shared" si="226"/>
        <v>9072771.6699999999</v>
      </c>
      <c r="D76" s="15">
        <f t="shared" si="226"/>
        <v>9140901.0500000007</v>
      </c>
      <c r="E76" s="15">
        <f t="shared" si="226"/>
        <v>4988219.8600000003</v>
      </c>
      <c r="F76" s="15">
        <f t="shared" si="226"/>
        <v>4995746.3</v>
      </c>
      <c r="G76" s="15">
        <f t="shared" si="226"/>
        <v>4984173.55</v>
      </c>
      <c r="H76" s="15">
        <f t="shared" si="226"/>
        <v>5016882.05</v>
      </c>
      <c r="I76" s="15">
        <f t="shared" si="226"/>
        <v>4978325.8600000003</v>
      </c>
      <c r="J76" s="15">
        <f t="shared" si="226"/>
        <v>4949951.93</v>
      </c>
      <c r="K76" s="15">
        <f t="shared" si="226"/>
        <v>4951233.93</v>
      </c>
      <c r="L76" s="15">
        <f t="shared" si="226"/>
        <v>4856850.17</v>
      </c>
      <c r="M76" s="15">
        <f t="shared" si="226"/>
        <v>9115934.5500000007</v>
      </c>
      <c r="N76" s="41">
        <f t="shared" si="171"/>
        <v>76209275.530000001</v>
      </c>
      <c r="O76" s="2"/>
      <c r="P76" s="72">
        <f t="shared" si="172"/>
        <v>2040</v>
      </c>
      <c r="Q76" s="15">
        <f t="shared" ref="Q76:AB76" si="227">Q196+Q276+Q236+Q316+Q356+Q396+Q436+Q476+Q516+Q556+Q596+Q636</f>
        <v>9036361.1699999999</v>
      </c>
      <c r="R76" s="15">
        <f t="shared" si="227"/>
        <v>9163401.5500000007</v>
      </c>
      <c r="S76" s="15">
        <f t="shared" si="227"/>
        <v>9083865.6099999994</v>
      </c>
      <c r="T76" s="15">
        <f t="shared" si="227"/>
        <v>9141995.6699999999</v>
      </c>
      <c r="U76" s="15">
        <f t="shared" si="227"/>
        <v>4972035.05</v>
      </c>
      <c r="V76" s="15">
        <f t="shared" si="227"/>
        <v>5000150.8600000003</v>
      </c>
      <c r="W76" s="15">
        <f t="shared" si="227"/>
        <v>4987683.3</v>
      </c>
      <c r="X76" s="15">
        <f t="shared" si="227"/>
        <v>5007082.55</v>
      </c>
      <c r="Y76" s="15">
        <f t="shared" si="227"/>
        <v>4983408.05</v>
      </c>
      <c r="Z76" s="15">
        <f t="shared" si="227"/>
        <v>4959655.8600000003</v>
      </c>
      <c r="AA76" s="15">
        <f t="shared" si="227"/>
        <v>4938584.93</v>
      </c>
      <c r="AB76" s="15">
        <f t="shared" si="227"/>
        <v>4862027.93</v>
      </c>
      <c r="AC76" s="41">
        <f t="shared" si="174"/>
        <v>76136252.530000001</v>
      </c>
      <c r="AD76" s="13"/>
      <c r="AI76" s="79" t="str">
        <f t="shared" si="70"/>
        <v>AA</v>
      </c>
      <c r="AJ76" s="1">
        <f t="shared" si="175"/>
        <v>2017</v>
      </c>
      <c r="AK76" s="105">
        <v>11</v>
      </c>
      <c r="AL76" s="106">
        <f t="shared" ref="AL76:AU85" ca="1" si="228">ROUND(INDIRECT(CONCATENATE($AI76,AL$2+($AJ76-2010))),0)</f>
        <v>0</v>
      </c>
      <c r="AM76" s="106">
        <f t="shared" ca="1" si="228"/>
        <v>0</v>
      </c>
      <c r="AN76" s="106">
        <f t="shared" ca="1" si="228"/>
        <v>481</v>
      </c>
      <c r="AO76" s="106">
        <f t="shared" ca="1" si="228"/>
        <v>0</v>
      </c>
      <c r="AP76" s="106">
        <f t="shared" ca="1" si="228"/>
        <v>0</v>
      </c>
      <c r="AQ76" s="106">
        <f t="shared" ca="1" si="228"/>
        <v>0</v>
      </c>
      <c r="AR76" s="106">
        <f t="shared" ca="1" si="228"/>
        <v>1336692</v>
      </c>
      <c r="AS76" s="106">
        <f t="shared" ca="1" si="228"/>
        <v>0</v>
      </c>
      <c r="AT76" s="106">
        <f t="shared" ca="1" si="228"/>
        <v>0</v>
      </c>
      <c r="AU76" s="106">
        <f t="shared" ca="1" si="228"/>
        <v>1246695</v>
      </c>
      <c r="AV76" s="106">
        <f t="shared" ref="AV76:BE85" ca="1" si="229">ROUND(INDIRECT(CONCATENATE($AI76,AV$2+($AJ76-2010))),0)</f>
        <v>2290627</v>
      </c>
      <c r="AW76" s="106">
        <f t="shared" ca="1" si="229"/>
        <v>49036</v>
      </c>
      <c r="AX76" s="106">
        <f t="shared" ca="1" si="229"/>
        <v>0</v>
      </c>
      <c r="AY76" s="611">
        <f t="shared" ca="1" si="229"/>
        <v>0</v>
      </c>
      <c r="AZ76" s="106">
        <f t="shared" ca="1" si="229"/>
        <v>29869</v>
      </c>
      <c r="BA76" s="106">
        <f t="shared" ca="1" si="229"/>
        <v>189050</v>
      </c>
      <c r="BB76" s="106">
        <f t="shared" ca="1" si="229"/>
        <v>50029</v>
      </c>
      <c r="BC76" s="106">
        <f t="shared" ca="1" si="229"/>
        <v>0</v>
      </c>
      <c r="BD76" s="106">
        <f t="shared" ca="1" si="229"/>
        <v>55547</v>
      </c>
      <c r="BE76" s="106">
        <f t="shared" ca="1" si="229"/>
        <v>0</v>
      </c>
      <c r="BF76" s="106">
        <f t="shared" ref="BF76:BP85" ca="1" si="230">ROUND(INDIRECT(CONCATENATE($AI76,BF$2+($AJ76-2010))),0)</f>
        <v>419528</v>
      </c>
      <c r="BG76" s="106">
        <f t="shared" ca="1" si="230"/>
        <v>0</v>
      </c>
      <c r="BH76" s="106">
        <f t="shared" ca="1" si="230"/>
        <v>0</v>
      </c>
      <c r="BI76" s="106">
        <f t="shared" ca="1" si="230"/>
        <v>371391</v>
      </c>
      <c r="BJ76" s="106">
        <f t="shared" ca="1" si="230"/>
        <v>101961</v>
      </c>
      <c r="BK76" s="106">
        <f t="shared" ca="1" si="230"/>
        <v>0</v>
      </c>
      <c r="BL76" s="190">
        <f t="shared" ca="1" si="230"/>
        <v>0</v>
      </c>
      <c r="BM76" s="190">
        <f t="shared" ca="1" si="230"/>
        <v>0</v>
      </c>
      <c r="BN76" s="190">
        <f t="shared" ca="1" si="230"/>
        <v>0</v>
      </c>
      <c r="BO76" s="190">
        <f t="shared" ca="1" si="230"/>
        <v>0</v>
      </c>
      <c r="BP76" s="190">
        <f t="shared" ca="1" si="230"/>
        <v>0</v>
      </c>
      <c r="BQ76" s="190">
        <f t="shared" ca="1" si="72"/>
        <v>135445</v>
      </c>
      <c r="BR76" s="190">
        <f t="shared" ca="1" si="73"/>
        <v>1081930</v>
      </c>
      <c r="BS76" s="190">
        <f t="shared" ca="1" si="74"/>
        <v>4923531</v>
      </c>
      <c r="BT76" s="190">
        <f t="shared" ca="1" si="83"/>
        <v>6140906</v>
      </c>
      <c r="BU76" s="190">
        <f t="shared" ca="1" si="182"/>
        <v>6026749</v>
      </c>
      <c r="BV76" s="163" t="str">
        <f t="shared" si="75"/>
        <v>L</v>
      </c>
      <c r="BW76" s="65">
        <f t="shared" ca="1" si="183"/>
        <v>6140906</v>
      </c>
      <c r="BX76" s="65">
        <f t="shared" ca="1" si="186"/>
        <v>0</v>
      </c>
      <c r="BZ76" s="130"/>
      <c r="CA76" s="79" t="str">
        <f t="shared" si="76"/>
        <v>L</v>
      </c>
      <c r="CB76" s="215">
        <f t="shared" si="86"/>
        <v>2017</v>
      </c>
      <c r="CC76" s="141">
        <f t="shared" si="86"/>
        <v>11</v>
      </c>
      <c r="CD76" s="280">
        <f t="shared" ca="1" si="187"/>
        <v>0</v>
      </c>
      <c r="CE76" s="280">
        <f t="shared" ca="1" si="188"/>
        <v>0</v>
      </c>
      <c r="CF76" s="280">
        <f t="shared" ca="1" si="189"/>
        <v>481</v>
      </c>
      <c r="CG76" s="280">
        <f t="shared" ca="1" si="190"/>
        <v>0</v>
      </c>
      <c r="CH76" s="280">
        <f t="shared" ca="1" si="191"/>
        <v>0</v>
      </c>
      <c r="CI76" s="280">
        <f t="shared" ca="1" si="192"/>
        <v>0</v>
      </c>
      <c r="CJ76" s="280">
        <f t="shared" ca="1" si="193"/>
        <v>1312428</v>
      </c>
      <c r="CK76" s="280">
        <f t="shared" ca="1" si="194"/>
        <v>0</v>
      </c>
      <c r="CL76" s="280">
        <f t="shared" ca="1" si="195"/>
        <v>0</v>
      </c>
      <c r="CM76" s="280">
        <f t="shared" ca="1" si="196"/>
        <v>1227059</v>
      </c>
      <c r="CN76" s="280">
        <f t="shared" ca="1" si="197"/>
        <v>2253735</v>
      </c>
      <c r="CO76" s="280">
        <f t="shared" ca="1" si="198"/>
        <v>56507</v>
      </c>
      <c r="CP76" s="280">
        <f t="shared" ca="1" si="199"/>
        <v>0</v>
      </c>
      <c r="CQ76" s="613">
        <f t="shared" ca="1" si="200"/>
        <v>0</v>
      </c>
      <c r="CR76" s="280">
        <f t="shared" ca="1" si="201"/>
        <v>19254</v>
      </c>
      <c r="CS76" s="280">
        <f t="shared" ca="1" si="202"/>
        <v>181545</v>
      </c>
      <c r="CT76" s="280">
        <f t="shared" ca="1" si="203"/>
        <v>45991</v>
      </c>
      <c r="CU76" s="280">
        <f t="shared" ca="1" si="204"/>
        <v>0</v>
      </c>
      <c r="CV76" s="280">
        <f t="shared" ca="1" si="205"/>
        <v>41639</v>
      </c>
      <c r="CW76" s="365">
        <f t="shared" ca="1" si="206"/>
        <v>0</v>
      </c>
      <c r="CX76" s="280">
        <f t="shared" ca="1" si="207"/>
        <v>416630</v>
      </c>
      <c r="CY76" s="280">
        <f t="shared" ca="1" si="208"/>
        <v>0</v>
      </c>
      <c r="CZ76" s="280">
        <f t="shared" ca="1" si="209"/>
        <v>0</v>
      </c>
      <c r="DA76" s="280">
        <f t="shared" ca="1" si="210"/>
        <v>369668</v>
      </c>
      <c r="DB76" s="280">
        <f t="shared" ca="1" si="211"/>
        <v>101812</v>
      </c>
      <c r="DC76" s="280">
        <f t="shared" ca="1" si="212"/>
        <v>0</v>
      </c>
      <c r="DD76" s="280">
        <f t="shared" ca="1" si="213"/>
        <v>0</v>
      </c>
      <c r="DE76" s="280">
        <f t="shared" ca="1" si="214"/>
        <v>0</v>
      </c>
      <c r="DF76" s="280">
        <f t="shared" ca="1" si="215"/>
        <v>0</v>
      </c>
      <c r="DG76" s="280">
        <f t="shared" ca="1" si="216"/>
        <v>0</v>
      </c>
      <c r="DH76" s="210">
        <f t="shared" ca="1" si="82"/>
        <v>106884</v>
      </c>
      <c r="DI76" s="210">
        <f t="shared" ca="1" si="77"/>
        <v>1176539</v>
      </c>
      <c r="DJ76" s="210">
        <f t="shared" ca="1" si="78"/>
        <v>4850210</v>
      </c>
      <c r="DK76" s="461">
        <f t="shared" ca="1" si="79"/>
        <v>6133633</v>
      </c>
      <c r="DL76" s="463">
        <f t="shared" ca="1" si="80"/>
        <v>6026749</v>
      </c>
      <c r="DM76" s="465">
        <f t="shared" ca="1" si="81"/>
        <v>-106884</v>
      </c>
      <c r="DN76" s="216">
        <f t="shared" ca="1" si="223"/>
        <v>-1.7425887724289994E-2</v>
      </c>
      <c r="DP76" s="463"/>
      <c r="DQ76" s="37"/>
    </row>
    <row r="77" spans="1:121">
      <c r="A77" s="1">
        <f t="shared" si="122"/>
        <v>2041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32"/>
      <c r="O77" s="29"/>
      <c r="P77" s="72">
        <f t="shared" si="123"/>
        <v>2041</v>
      </c>
      <c r="Q77" s="15">
        <f>Q197+Q277+Q237+Q317+Q357+Q397+Q437+Q477+Q517+Q557+Q597+Q637</f>
        <v>9109384.1699999999</v>
      </c>
      <c r="R77" s="15">
        <f>R197+R277+R237+R317+R357+R397+R437+R477+R517+R557+R597+R637</f>
        <v>63538.55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32"/>
      <c r="AD77" s="13"/>
      <c r="AI77" s="79" t="str">
        <f t="shared" si="70"/>
        <v>AB</v>
      </c>
      <c r="AJ77" s="16">
        <f t="shared" si="175"/>
        <v>2017</v>
      </c>
      <c r="AK77" s="116">
        <v>12</v>
      </c>
      <c r="AL77" s="106">
        <f t="shared" ca="1" si="228"/>
        <v>0</v>
      </c>
      <c r="AM77" s="106">
        <f t="shared" ca="1" si="228"/>
        <v>0</v>
      </c>
      <c r="AN77" s="106">
        <f t="shared" ca="1" si="228"/>
        <v>481</v>
      </c>
      <c r="AO77" s="106">
        <f t="shared" ca="1" si="228"/>
        <v>0</v>
      </c>
      <c r="AP77" s="106">
        <f t="shared" ca="1" si="228"/>
        <v>0</v>
      </c>
      <c r="AQ77" s="106">
        <f t="shared" ca="1" si="228"/>
        <v>0</v>
      </c>
      <c r="AR77" s="106">
        <f t="shared" ca="1" si="228"/>
        <v>1312428</v>
      </c>
      <c r="AS77" s="106">
        <f t="shared" ca="1" si="228"/>
        <v>0</v>
      </c>
      <c r="AT77" s="106">
        <f t="shared" ca="1" si="228"/>
        <v>0</v>
      </c>
      <c r="AU77" s="106">
        <f t="shared" ca="1" si="228"/>
        <v>1227059</v>
      </c>
      <c r="AV77" s="106">
        <f t="shared" ca="1" si="229"/>
        <v>2253735</v>
      </c>
      <c r="AW77" s="106">
        <f t="shared" ca="1" si="229"/>
        <v>61685</v>
      </c>
      <c r="AX77" s="106">
        <f t="shared" ca="1" si="229"/>
        <v>0</v>
      </c>
      <c r="AY77" s="611">
        <f t="shared" ca="1" si="229"/>
        <v>0</v>
      </c>
      <c r="AZ77" s="106">
        <f t="shared" ca="1" si="229"/>
        <v>33031</v>
      </c>
      <c r="BA77" s="106">
        <f t="shared" ca="1" si="229"/>
        <v>181545</v>
      </c>
      <c r="BB77" s="106">
        <f t="shared" ca="1" si="229"/>
        <v>45991</v>
      </c>
      <c r="BC77" s="106">
        <f t="shared" ca="1" si="229"/>
        <v>0</v>
      </c>
      <c r="BD77" s="106">
        <f t="shared" ca="1" si="229"/>
        <v>39666</v>
      </c>
      <c r="BE77" s="106">
        <f t="shared" ca="1" si="229"/>
        <v>0</v>
      </c>
      <c r="BF77" s="106">
        <f t="shared" ca="1" si="230"/>
        <v>416630</v>
      </c>
      <c r="BG77" s="106">
        <f t="shared" ca="1" si="230"/>
        <v>0</v>
      </c>
      <c r="BH77" s="106">
        <f t="shared" ca="1" si="230"/>
        <v>0</v>
      </c>
      <c r="BI77" s="106">
        <f t="shared" ca="1" si="230"/>
        <v>369668</v>
      </c>
      <c r="BJ77" s="106">
        <f t="shared" ca="1" si="230"/>
        <v>101812</v>
      </c>
      <c r="BK77" s="106">
        <f t="shared" ca="1" si="230"/>
        <v>0</v>
      </c>
      <c r="BL77" s="190">
        <f t="shared" ca="1" si="230"/>
        <v>0</v>
      </c>
      <c r="BM77" s="190">
        <f t="shared" ca="1" si="230"/>
        <v>0</v>
      </c>
      <c r="BN77" s="190">
        <f t="shared" ca="1" si="230"/>
        <v>0</v>
      </c>
      <c r="BO77" s="190">
        <f t="shared" ca="1" si="230"/>
        <v>0</v>
      </c>
      <c r="BP77" s="190">
        <f t="shared" ca="1" si="230"/>
        <v>0</v>
      </c>
      <c r="BQ77" s="190">
        <f t="shared" ca="1" si="72"/>
        <v>118688</v>
      </c>
      <c r="BR77" s="190">
        <f t="shared" ca="1" si="73"/>
        <v>1069655</v>
      </c>
      <c r="BS77" s="190">
        <f t="shared" ca="1" si="74"/>
        <v>4855388</v>
      </c>
      <c r="BT77" s="190">
        <f t="shared" ca="1" si="83"/>
        <v>6043731</v>
      </c>
      <c r="BU77" s="190">
        <f t="shared" ca="1" si="182"/>
        <v>10276175</v>
      </c>
      <c r="BV77" s="163" t="str">
        <f t="shared" si="75"/>
        <v>M</v>
      </c>
      <c r="BW77" s="65">
        <f t="shared" ca="1" si="183"/>
        <v>6043731</v>
      </c>
      <c r="BX77" s="65">
        <f t="shared" ca="1" si="186"/>
        <v>0</v>
      </c>
      <c r="BZ77" s="130"/>
      <c r="CA77" s="79" t="str">
        <f t="shared" si="76"/>
        <v>M</v>
      </c>
      <c r="CB77" s="215">
        <f t="shared" si="86"/>
        <v>2017</v>
      </c>
      <c r="CC77" s="141">
        <f t="shared" si="86"/>
        <v>12</v>
      </c>
      <c r="CD77" s="280">
        <f t="shared" ca="1" si="187"/>
        <v>0</v>
      </c>
      <c r="CE77" s="280">
        <f t="shared" ca="1" si="188"/>
        <v>0</v>
      </c>
      <c r="CF77" s="280">
        <f t="shared" ca="1" si="189"/>
        <v>481</v>
      </c>
      <c r="CG77" s="280">
        <f t="shared" ca="1" si="190"/>
        <v>0</v>
      </c>
      <c r="CH77" s="280">
        <f t="shared" ca="1" si="191"/>
        <v>0</v>
      </c>
      <c r="CI77" s="280">
        <f t="shared" ca="1" si="192"/>
        <v>0</v>
      </c>
      <c r="CJ77" s="280">
        <f t="shared" ca="1" si="193"/>
        <v>1312840</v>
      </c>
      <c r="CK77" s="280">
        <f t="shared" ca="1" si="194"/>
        <v>0</v>
      </c>
      <c r="CL77" s="280">
        <f t="shared" ca="1" si="195"/>
        <v>4178851</v>
      </c>
      <c r="CM77" s="280">
        <f t="shared" ca="1" si="196"/>
        <v>1237376</v>
      </c>
      <c r="CN77" s="280">
        <f t="shared" ca="1" si="197"/>
        <v>2275900</v>
      </c>
      <c r="CO77" s="280">
        <f t="shared" ca="1" si="198"/>
        <v>63058</v>
      </c>
      <c r="CP77" s="280">
        <f t="shared" ca="1" si="199"/>
        <v>0</v>
      </c>
      <c r="CQ77" s="613">
        <f t="shared" ca="1" si="200"/>
        <v>0</v>
      </c>
      <c r="CR77" s="280">
        <f t="shared" ca="1" si="201"/>
        <v>28195</v>
      </c>
      <c r="CS77" s="280">
        <f t="shared" ca="1" si="202"/>
        <v>191470</v>
      </c>
      <c r="CT77" s="280">
        <f t="shared" ca="1" si="203"/>
        <v>51352</v>
      </c>
      <c r="CU77" s="280">
        <f t="shared" ca="1" si="204"/>
        <v>0</v>
      </c>
      <c r="CV77" s="280">
        <f t="shared" ca="1" si="205"/>
        <v>47625</v>
      </c>
      <c r="CW77" s="365">
        <f t="shared" ca="1" si="206"/>
        <v>0</v>
      </c>
      <c r="CX77" s="280">
        <f t="shared" ca="1" si="207"/>
        <v>419528</v>
      </c>
      <c r="CY77" s="280">
        <f t="shared" ca="1" si="208"/>
        <v>0</v>
      </c>
      <c r="CZ77" s="280">
        <f t="shared" ca="1" si="209"/>
        <v>0</v>
      </c>
      <c r="DA77" s="280">
        <f t="shared" ca="1" si="210"/>
        <v>366620</v>
      </c>
      <c r="DB77" s="280">
        <f t="shared" ca="1" si="211"/>
        <v>102879</v>
      </c>
      <c r="DC77" s="280">
        <f t="shared" ca="1" si="212"/>
        <v>0</v>
      </c>
      <c r="DD77" s="280">
        <f t="shared" ca="1" si="213"/>
        <v>0</v>
      </c>
      <c r="DE77" s="280">
        <f t="shared" ca="1" si="214"/>
        <v>0</v>
      </c>
      <c r="DF77" s="280">
        <f t="shared" ca="1" si="215"/>
        <v>0</v>
      </c>
      <c r="DG77" s="280">
        <f t="shared" ca="1" si="216"/>
        <v>0</v>
      </c>
      <c r="DH77" s="210">
        <f t="shared" ca="1" si="82"/>
        <v>127172</v>
      </c>
      <c r="DI77" s="210">
        <f t="shared" ca="1" si="77"/>
        <v>1207669</v>
      </c>
      <c r="DJ77" s="210">
        <f t="shared" ca="1" si="78"/>
        <v>9068506</v>
      </c>
      <c r="DK77" s="461">
        <f t="shared" ca="1" si="79"/>
        <v>10403347</v>
      </c>
      <c r="DL77" s="463">
        <f t="shared" ca="1" si="80"/>
        <v>10276175</v>
      </c>
      <c r="DM77" s="465">
        <f t="shared" ca="1" si="81"/>
        <v>-127172</v>
      </c>
      <c r="DN77" s="216">
        <f t="shared" ca="1" si="223"/>
        <v>-1.2224142864791494E-2</v>
      </c>
      <c r="DP77" s="463"/>
      <c r="DQ77" s="37"/>
    </row>
    <row r="78" spans="1:121">
      <c r="A78" s="1">
        <f t="shared" si="122"/>
        <v>2042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32"/>
      <c r="O78" s="29"/>
      <c r="P78" s="72">
        <f t="shared" si="123"/>
        <v>2042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32"/>
      <c r="AD78" s="13"/>
      <c r="AI78" s="79" t="str">
        <f t="shared" si="70"/>
        <v>Q</v>
      </c>
      <c r="AJ78" s="1">
        <f>1+AJ66</f>
        <v>2018</v>
      </c>
      <c r="AK78" s="105">
        <v>1</v>
      </c>
      <c r="AL78" s="106">
        <f t="shared" ca="1" si="228"/>
        <v>0</v>
      </c>
      <c r="AM78" s="106">
        <f t="shared" ca="1" si="228"/>
        <v>0</v>
      </c>
      <c r="AN78" s="106">
        <f t="shared" ca="1" si="228"/>
        <v>481</v>
      </c>
      <c r="AO78" s="106">
        <f t="shared" ca="1" si="228"/>
        <v>0</v>
      </c>
      <c r="AP78" s="106">
        <f t="shared" ca="1" si="228"/>
        <v>0</v>
      </c>
      <c r="AQ78" s="106">
        <f t="shared" ca="1" si="228"/>
        <v>0</v>
      </c>
      <c r="AR78" s="106">
        <f t="shared" ca="1" si="228"/>
        <v>1312840</v>
      </c>
      <c r="AS78" s="106">
        <f t="shared" ca="1" si="228"/>
        <v>0</v>
      </c>
      <c r="AT78" s="106">
        <f t="shared" ca="1" si="228"/>
        <v>4178851</v>
      </c>
      <c r="AU78" s="106">
        <f t="shared" ca="1" si="228"/>
        <v>1237376</v>
      </c>
      <c r="AV78" s="106">
        <f t="shared" ca="1" si="229"/>
        <v>2275900</v>
      </c>
      <c r="AW78" s="106">
        <f t="shared" ca="1" si="229"/>
        <v>56507</v>
      </c>
      <c r="AX78" s="106">
        <f t="shared" ca="1" si="229"/>
        <v>0</v>
      </c>
      <c r="AY78" s="611">
        <f t="shared" ca="1" si="229"/>
        <v>0</v>
      </c>
      <c r="AZ78" s="106">
        <f t="shared" ca="1" si="229"/>
        <v>19254</v>
      </c>
      <c r="BA78" s="106">
        <f t="shared" ca="1" si="229"/>
        <v>191470</v>
      </c>
      <c r="BB78" s="106">
        <f t="shared" ca="1" si="229"/>
        <v>51352</v>
      </c>
      <c r="BC78" s="106">
        <f t="shared" ca="1" si="229"/>
        <v>0</v>
      </c>
      <c r="BD78" s="106">
        <f t="shared" ca="1" si="229"/>
        <v>41639</v>
      </c>
      <c r="BE78" s="106">
        <f t="shared" ca="1" si="229"/>
        <v>0</v>
      </c>
      <c r="BF78" s="106">
        <f t="shared" ca="1" si="230"/>
        <v>419528</v>
      </c>
      <c r="BG78" s="106">
        <f t="shared" ca="1" si="230"/>
        <v>0</v>
      </c>
      <c r="BH78" s="106">
        <f t="shared" ca="1" si="230"/>
        <v>0</v>
      </c>
      <c r="BI78" s="106">
        <f t="shared" ca="1" si="230"/>
        <v>366620</v>
      </c>
      <c r="BJ78" s="106">
        <f t="shared" ca="1" si="230"/>
        <v>102879</v>
      </c>
      <c r="BK78" s="106">
        <f t="shared" ca="1" si="230"/>
        <v>0</v>
      </c>
      <c r="BL78" s="190">
        <f t="shared" ca="1" si="230"/>
        <v>0</v>
      </c>
      <c r="BM78" s="190">
        <f t="shared" ca="1" si="230"/>
        <v>0</v>
      </c>
      <c r="BN78" s="190">
        <f t="shared" ca="1" si="230"/>
        <v>0</v>
      </c>
      <c r="BO78" s="190">
        <f t="shared" ca="1" si="230"/>
        <v>0</v>
      </c>
      <c r="BP78" s="190">
        <f t="shared" ca="1" si="230"/>
        <v>0</v>
      </c>
      <c r="BQ78" s="190">
        <f t="shared" ca="1" si="72"/>
        <v>112245</v>
      </c>
      <c r="BR78" s="190">
        <f t="shared" ca="1" si="73"/>
        <v>1080497</v>
      </c>
      <c r="BS78" s="190">
        <f t="shared" ca="1" si="74"/>
        <v>9061955</v>
      </c>
      <c r="BT78" s="190">
        <f t="shared" ca="1" si="83"/>
        <v>10254697</v>
      </c>
      <c r="BU78" s="190">
        <f t="shared" ca="1" si="182"/>
        <v>10459614</v>
      </c>
      <c r="BV78" s="163" t="str">
        <f t="shared" si="75"/>
        <v>B</v>
      </c>
      <c r="BW78" s="65">
        <f t="shared" ca="1" si="183"/>
        <v>10254697</v>
      </c>
      <c r="BX78" s="65">
        <f t="shared" ca="1" si="186"/>
        <v>0</v>
      </c>
      <c r="BZ78" s="130"/>
      <c r="CA78" s="79" t="str">
        <f t="shared" si="76"/>
        <v>B</v>
      </c>
      <c r="CB78" s="215">
        <f t="shared" si="86"/>
        <v>2018</v>
      </c>
      <c r="CC78" s="141">
        <f t="shared" si="86"/>
        <v>1</v>
      </c>
      <c r="CD78" s="280">
        <f t="shared" ca="1" si="187"/>
        <v>0</v>
      </c>
      <c r="CE78" s="280">
        <f t="shared" ca="1" si="188"/>
        <v>0</v>
      </c>
      <c r="CF78" s="280">
        <f t="shared" ca="1" si="189"/>
        <v>481</v>
      </c>
      <c r="CG78" s="280">
        <f t="shared" ca="1" si="190"/>
        <v>0</v>
      </c>
      <c r="CH78" s="280">
        <f t="shared" ca="1" si="191"/>
        <v>0</v>
      </c>
      <c r="CI78" s="280">
        <f t="shared" ca="1" si="192"/>
        <v>0</v>
      </c>
      <c r="CJ78" s="280">
        <f t="shared" ca="1" si="193"/>
        <v>1409048</v>
      </c>
      <c r="CK78" s="280">
        <f t="shared" ca="1" si="194"/>
        <v>0</v>
      </c>
      <c r="CL78" s="280">
        <f t="shared" ca="1" si="195"/>
        <v>4211380</v>
      </c>
      <c r="CM78" s="280">
        <f t="shared" ca="1" si="196"/>
        <v>1238189</v>
      </c>
      <c r="CN78" s="280">
        <f t="shared" ca="1" si="197"/>
        <v>2320729</v>
      </c>
      <c r="CO78" s="280">
        <f t="shared" ca="1" si="198"/>
        <v>57941</v>
      </c>
      <c r="CP78" s="280">
        <f t="shared" ca="1" si="199"/>
        <v>0</v>
      </c>
      <c r="CQ78" s="613">
        <f t="shared" ca="1" si="200"/>
        <v>0</v>
      </c>
      <c r="CR78" s="280">
        <f t="shared" ca="1" si="201"/>
        <v>29398</v>
      </c>
      <c r="CS78" s="280">
        <f t="shared" ca="1" si="202"/>
        <v>195899</v>
      </c>
      <c r="CT78" s="280">
        <f t="shared" ca="1" si="203"/>
        <v>56695</v>
      </c>
      <c r="CU78" s="280">
        <f t="shared" ca="1" si="204"/>
        <v>0</v>
      </c>
      <c r="CV78" s="280">
        <f t="shared" ca="1" si="205"/>
        <v>53810</v>
      </c>
      <c r="CW78" s="365">
        <f t="shared" ca="1" si="206"/>
        <v>0</v>
      </c>
      <c r="CX78" s="280">
        <f t="shared" ca="1" si="207"/>
        <v>418226</v>
      </c>
      <c r="CY78" s="280">
        <f t="shared" ca="1" si="208"/>
        <v>0</v>
      </c>
      <c r="CZ78" s="280">
        <f t="shared" ca="1" si="209"/>
        <v>0</v>
      </c>
      <c r="DA78" s="280">
        <f t="shared" ca="1" si="210"/>
        <v>364713</v>
      </c>
      <c r="DB78" s="280">
        <f t="shared" ca="1" si="211"/>
        <v>103105</v>
      </c>
      <c r="DC78" s="280">
        <f t="shared" ca="1" si="212"/>
        <v>0</v>
      </c>
      <c r="DD78" s="280">
        <f t="shared" ca="1" si="213"/>
        <v>0</v>
      </c>
      <c r="DE78" s="280">
        <f t="shared" ca="1" si="214"/>
        <v>0</v>
      </c>
      <c r="DF78" s="280">
        <f t="shared" ca="1" si="215"/>
        <v>0</v>
      </c>
      <c r="DG78" s="280">
        <f t="shared" ca="1" si="216"/>
        <v>0</v>
      </c>
      <c r="DH78" s="210">
        <f t="shared" ca="1" si="82"/>
        <v>139903</v>
      </c>
      <c r="DI78" s="210">
        <f t="shared" ca="1" si="77"/>
        <v>1221846</v>
      </c>
      <c r="DJ78" s="210">
        <f t="shared" ca="1" si="78"/>
        <v>9237768</v>
      </c>
      <c r="DK78" s="461">
        <f t="shared" ca="1" si="79"/>
        <v>10599517</v>
      </c>
      <c r="DL78" s="463">
        <f t="shared" ca="1" si="80"/>
        <v>10459614</v>
      </c>
      <c r="DM78" s="465">
        <f t="shared" ca="1" si="81"/>
        <v>-139903</v>
      </c>
      <c r="DN78" s="216">
        <f t="shared" ca="1" si="223"/>
        <v>-1.3198997652440201E-2</v>
      </c>
      <c r="DP78" s="463"/>
      <c r="DQ78" s="37"/>
    </row>
    <row r="79" spans="1:121">
      <c r="A79" s="1">
        <f t="shared" si="122"/>
        <v>2043</v>
      </c>
      <c r="O79" s="29"/>
      <c r="P79" s="72">
        <f t="shared" si="123"/>
        <v>2043</v>
      </c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32"/>
      <c r="AD79" s="13"/>
      <c r="AI79" s="79" t="str">
        <f t="shared" si="70"/>
        <v>R</v>
      </c>
      <c r="AJ79" s="1">
        <f t="shared" ref="AJ79:AJ89" si="231">AJ78</f>
        <v>2018</v>
      </c>
      <c r="AK79" s="105">
        <v>2</v>
      </c>
      <c r="AL79" s="106">
        <f t="shared" ca="1" si="228"/>
        <v>0</v>
      </c>
      <c r="AM79" s="106">
        <f t="shared" ca="1" si="228"/>
        <v>0</v>
      </c>
      <c r="AN79" s="106">
        <f t="shared" ca="1" si="228"/>
        <v>481</v>
      </c>
      <c r="AO79" s="106">
        <f t="shared" ca="1" si="228"/>
        <v>0</v>
      </c>
      <c r="AP79" s="106">
        <f t="shared" ca="1" si="228"/>
        <v>0</v>
      </c>
      <c r="AQ79" s="106">
        <f t="shared" ca="1" si="228"/>
        <v>0</v>
      </c>
      <c r="AR79" s="106">
        <f t="shared" ca="1" si="228"/>
        <v>1409048</v>
      </c>
      <c r="AS79" s="106">
        <f t="shared" ca="1" si="228"/>
        <v>0</v>
      </c>
      <c r="AT79" s="106">
        <f t="shared" ca="1" si="228"/>
        <v>4211380</v>
      </c>
      <c r="AU79" s="106">
        <f t="shared" ca="1" si="228"/>
        <v>1238189</v>
      </c>
      <c r="AV79" s="106">
        <f t="shared" ca="1" si="229"/>
        <v>2320729</v>
      </c>
      <c r="AW79" s="106">
        <f t="shared" ca="1" si="229"/>
        <v>63058</v>
      </c>
      <c r="AX79" s="106">
        <f t="shared" ca="1" si="229"/>
        <v>0</v>
      </c>
      <c r="AY79" s="611">
        <f t="shared" ca="1" si="229"/>
        <v>0</v>
      </c>
      <c r="AZ79" s="106">
        <f t="shared" ca="1" si="229"/>
        <v>28195</v>
      </c>
      <c r="BA79" s="106">
        <f t="shared" ca="1" si="229"/>
        <v>195899</v>
      </c>
      <c r="BB79" s="106">
        <f t="shared" ca="1" si="229"/>
        <v>56695</v>
      </c>
      <c r="BC79" s="106">
        <f t="shared" ca="1" si="229"/>
        <v>0</v>
      </c>
      <c r="BD79" s="106">
        <f t="shared" ca="1" si="229"/>
        <v>47625</v>
      </c>
      <c r="BE79" s="106">
        <f t="shared" ca="1" si="229"/>
        <v>0</v>
      </c>
      <c r="BF79" s="106">
        <f t="shared" ca="1" si="230"/>
        <v>418226</v>
      </c>
      <c r="BG79" s="106">
        <f t="shared" ca="1" si="230"/>
        <v>0</v>
      </c>
      <c r="BH79" s="106">
        <f t="shared" ca="1" si="230"/>
        <v>0</v>
      </c>
      <c r="BI79" s="106">
        <f t="shared" ca="1" si="230"/>
        <v>364713</v>
      </c>
      <c r="BJ79" s="106">
        <f t="shared" ca="1" si="230"/>
        <v>103105</v>
      </c>
      <c r="BK79" s="106">
        <f t="shared" ca="1" si="230"/>
        <v>0</v>
      </c>
      <c r="BL79" s="190">
        <f t="shared" ca="1" si="230"/>
        <v>0</v>
      </c>
      <c r="BM79" s="190">
        <f t="shared" ca="1" si="230"/>
        <v>0</v>
      </c>
      <c r="BN79" s="190">
        <f t="shared" ca="1" si="230"/>
        <v>0</v>
      </c>
      <c r="BO79" s="190">
        <f t="shared" ca="1" si="230"/>
        <v>0</v>
      </c>
      <c r="BP79" s="190">
        <f t="shared" ca="1" si="230"/>
        <v>0</v>
      </c>
      <c r="BQ79" s="190">
        <f t="shared" ca="1" si="72"/>
        <v>132515</v>
      </c>
      <c r="BR79" s="190">
        <f t="shared" ca="1" si="73"/>
        <v>1081943</v>
      </c>
      <c r="BS79" s="190">
        <f t="shared" ca="1" si="74"/>
        <v>9242885</v>
      </c>
      <c r="BT79" s="190">
        <f t="shared" ca="1" si="83"/>
        <v>10457343</v>
      </c>
      <c r="BU79" s="190">
        <f t="shared" ca="1" si="182"/>
        <v>10352300</v>
      </c>
      <c r="BV79" s="163" t="str">
        <f t="shared" si="75"/>
        <v>C</v>
      </c>
      <c r="BW79" s="65">
        <f t="shared" ca="1" si="183"/>
        <v>10457343</v>
      </c>
      <c r="BX79" s="65">
        <f t="shared" ca="1" si="186"/>
        <v>0</v>
      </c>
      <c r="BZ79" s="130"/>
      <c r="CA79" s="79" t="str">
        <f t="shared" si="76"/>
        <v>C</v>
      </c>
      <c r="CB79" s="215">
        <f t="shared" si="86"/>
        <v>2018</v>
      </c>
      <c r="CC79" s="141">
        <f t="shared" si="86"/>
        <v>2</v>
      </c>
      <c r="CD79" s="280">
        <f t="shared" ca="1" si="187"/>
        <v>0</v>
      </c>
      <c r="CE79" s="280">
        <f t="shared" ca="1" si="188"/>
        <v>0</v>
      </c>
      <c r="CF79" s="280">
        <f t="shared" ca="1" si="189"/>
        <v>481</v>
      </c>
      <c r="CG79" s="280">
        <f t="shared" ca="1" si="190"/>
        <v>0</v>
      </c>
      <c r="CH79" s="280">
        <f t="shared" ca="1" si="191"/>
        <v>0</v>
      </c>
      <c r="CI79" s="280">
        <f t="shared" ca="1" si="192"/>
        <v>0</v>
      </c>
      <c r="CJ79" s="280">
        <f t="shared" ca="1" si="193"/>
        <v>1408172</v>
      </c>
      <c r="CK79" s="280">
        <f t="shared" ca="1" si="194"/>
        <v>0</v>
      </c>
      <c r="CL79" s="280">
        <f t="shared" ca="1" si="195"/>
        <v>4204480</v>
      </c>
      <c r="CM79" s="280">
        <f t="shared" ca="1" si="196"/>
        <v>1222756</v>
      </c>
      <c r="CN79" s="280">
        <f t="shared" ca="1" si="197"/>
        <v>2289766</v>
      </c>
      <c r="CO79" s="280">
        <f t="shared" ca="1" si="198"/>
        <v>45300</v>
      </c>
      <c r="CP79" s="280">
        <f t="shared" ca="1" si="199"/>
        <v>0</v>
      </c>
      <c r="CQ79" s="613">
        <f t="shared" ca="1" si="200"/>
        <v>0</v>
      </c>
      <c r="CR79" s="280">
        <f t="shared" ca="1" si="201"/>
        <v>29711</v>
      </c>
      <c r="CS79" s="280">
        <f t="shared" ca="1" si="202"/>
        <v>182550</v>
      </c>
      <c r="CT79" s="280">
        <f t="shared" ca="1" si="203"/>
        <v>46389</v>
      </c>
      <c r="CU79" s="280">
        <f t="shared" ca="1" si="204"/>
        <v>0</v>
      </c>
      <c r="CV79" s="280">
        <f t="shared" ca="1" si="205"/>
        <v>43986</v>
      </c>
      <c r="CW79" s="365">
        <f t="shared" ca="1" si="206"/>
        <v>0</v>
      </c>
      <c r="CX79" s="280">
        <f t="shared" ca="1" si="207"/>
        <v>413438</v>
      </c>
      <c r="CY79" s="280">
        <f t="shared" ca="1" si="208"/>
        <v>0</v>
      </c>
      <c r="CZ79" s="280">
        <f t="shared" ca="1" si="209"/>
        <v>0</v>
      </c>
      <c r="DA79" s="280">
        <f t="shared" ca="1" si="210"/>
        <v>362529</v>
      </c>
      <c r="DB79" s="280">
        <f t="shared" ca="1" si="211"/>
        <v>102742</v>
      </c>
      <c r="DC79" s="280">
        <f t="shared" ca="1" si="212"/>
        <v>0</v>
      </c>
      <c r="DD79" s="280">
        <f t="shared" ca="1" si="213"/>
        <v>0</v>
      </c>
      <c r="DE79" s="280">
        <f t="shared" ca="1" si="214"/>
        <v>0</v>
      </c>
      <c r="DF79" s="280">
        <f t="shared" ca="1" si="215"/>
        <v>0</v>
      </c>
      <c r="DG79" s="280">
        <f t="shared" ca="1" si="216"/>
        <v>0</v>
      </c>
      <c r="DH79" s="210">
        <f t="shared" ca="1" si="82"/>
        <v>120086</v>
      </c>
      <c r="DI79" s="210">
        <f t="shared" ca="1" si="77"/>
        <v>1181345</v>
      </c>
      <c r="DJ79" s="210">
        <f t="shared" ca="1" si="78"/>
        <v>9170955</v>
      </c>
      <c r="DK79" s="461">
        <f t="shared" ca="1" si="79"/>
        <v>10472386</v>
      </c>
      <c r="DL79" s="463">
        <f t="shared" ca="1" si="80"/>
        <v>10352300</v>
      </c>
      <c r="DM79" s="465">
        <f t="shared" ca="1" si="81"/>
        <v>-120086</v>
      </c>
      <c r="DN79" s="216">
        <f t="shared" ca="1" si="223"/>
        <v>-1.1466918809142444E-2</v>
      </c>
      <c r="DP79" s="463"/>
      <c r="DQ79" s="37"/>
    </row>
    <row r="80" spans="1:121">
      <c r="A80" s="1">
        <f t="shared" si="122"/>
        <v>2044</v>
      </c>
      <c r="O80" s="29"/>
      <c r="P80" s="72">
        <f t="shared" si="123"/>
        <v>2044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32"/>
      <c r="AD80" s="13"/>
      <c r="AI80" s="79" t="str">
        <f t="shared" si="70"/>
        <v>S</v>
      </c>
      <c r="AJ80" s="1">
        <f t="shared" si="231"/>
        <v>2018</v>
      </c>
      <c r="AK80" s="105">
        <v>3</v>
      </c>
      <c r="AL80" s="106">
        <f t="shared" ca="1" si="228"/>
        <v>0</v>
      </c>
      <c r="AM80" s="106">
        <f t="shared" ca="1" si="228"/>
        <v>0</v>
      </c>
      <c r="AN80" s="106">
        <f t="shared" ca="1" si="228"/>
        <v>481</v>
      </c>
      <c r="AO80" s="106">
        <f t="shared" ca="1" si="228"/>
        <v>0</v>
      </c>
      <c r="AP80" s="106">
        <f t="shared" ca="1" si="228"/>
        <v>0</v>
      </c>
      <c r="AQ80" s="106">
        <f t="shared" ca="1" si="228"/>
        <v>0</v>
      </c>
      <c r="AR80" s="106">
        <f t="shared" ca="1" si="228"/>
        <v>1408172</v>
      </c>
      <c r="AS80" s="106">
        <f t="shared" ca="1" si="228"/>
        <v>0</v>
      </c>
      <c r="AT80" s="106">
        <f t="shared" ca="1" si="228"/>
        <v>4204480</v>
      </c>
      <c r="AU80" s="106">
        <f t="shared" ca="1" si="228"/>
        <v>1222756</v>
      </c>
      <c r="AV80" s="106">
        <f t="shared" ca="1" si="229"/>
        <v>2289766</v>
      </c>
      <c r="AW80" s="106">
        <f t="shared" ca="1" si="229"/>
        <v>57941</v>
      </c>
      <c r="AX80" s="106">
        <f t="shared" ca="1" si="229"/>
        <v>0</v>
      </c>
      <c r="AY80" s="611">
        <f t="shared" ca="1" si="229"/>
        <v>0</v>
      </c>
      <c r="AZ80" s="106">
        <f t="shared" ca="1" si="229"/>
        <v>29398</v>
      </c>
      <c r="BA80" s="106">
        <f t="shared" ca="1" si="229"/>
        <v>182550</v>
      </c>
      <c r="BB80" s="106">
        <f t="shared" ca="1" si="229"/>
        <v>46389</v>
      </c>
      <c r="BC80" s="106">
        <f t="shared" ca="1" si="229"/>
        <v>0</v>
      </c>
      <c r="BD80" s="106">
        <f t="shared" ca="1" si="229"/>
        <v>53810</v>
      </c>
      <c r="BE80" s="106">
        <f t="shared" ca="1" si="229"/>
        <v>0</v>
      </c>
      <c r="BF80" s="106">
        <f t="shared" ca="1" si="230"/>
        <v>413438</v>
      </c>
      <c r="BG80" s="106">
        <f t="shared" ca="1" si="230"/>
        <v>0</v>
      </c>
      <c r="BH80" s="106">
        <f t="shared" ca="1" si="230"/>
        <v>0</v>
      </c>
      <c r="BI80" s="106">
        <f t="shared" ca="1" si="230"/>
        <v>362529</v>
      </c>
      <c r="BJ80" s="106">
        <f t="shared" ca="1" si="230"/>
        <v>102742</v>
      </c>
      <c r="BK80" s="106">
        <f t="shared" ca="1" si="230"/>
        <v>0</v>
      </c>
      <c r="BL80" s="190">
        <f t="shared" ca="1" si="230"/>
        <v>0</v>
      </c>
      <c r="BM80" s="190">
        <f t="shared" ca="1" si="230"/>
        <v>0</v>
      </c>
      <c r="BN80" s="190">
        <f t="shared" ca="1" si="230"/>
        <v>0</v>
      </c>
      <c r="BO80" s="190">
        <f t="shared" ca="1" si="230"/>
        <v>0</v>
      </c>
      <c r="BP80" s="190">
        <f t="shared" ca="1" si="230"/>
        <v>0</v>
      </c>
      <c r="BQ80" s="190">
        <f t="shared" ca="1" si="72"/>
        <v>129597</v>
      </c>
      <c r="BR80" s="190">
        <f t="shared" ca="1" si="73"/>
        <v>1061259</v>
      </c>
      <c r="BS80" s="190">
        <f t="shared" ca="1" si="74"/>
        <v>9183596</v>
      </c>
      <c r="BT80" s="190">
        <f t="shared" ca="1" si="83"/>
        <v>10374452</v>
      </c>
      <c r="BU80" s="190">
        <f t="shared" ca="1" si="182"/>
        <v>10417519</v>
      </c>
      <c r="BV80" s="163" t="str">
        <f t="shared" si="75"/>
        <v>D</v>
      </c>
      <c r="BW80" s="65">
        <f t="shared" ca="1" si="183"/>
        <v>10374452</v>
      </c>
      <c r="BX80" s="65">
        <f t="shared" ca="1" si="186"/>
        <v>0</v>
      </c>
      <c r="BZ80" s="130"/>
      <c r="CA80" s="79" t="str">
        <f t="shared" si="76"/>
        <v>D</v>
      </c>
      <c r="CB80" s="215">
        <f t="shared" si="86"/>
        <v>2018</v>
      </c>
      <c r="CC80" s="141">
        <f t="shared" si="86"/>
        <v>3</v>
      </c>
      <c r="CD80" s="280">
        <f t="shared" ca="1" si="187"/>
        <v>0</v>
      </c>
      <c r="CE80" s="280">
        <f t="shared" ca="1" si="188"/>
        <v>0</v>
      </c>
      <c r="CF80" s="280">
        <f t="shared" ca="1" si="189"/>
        <v>481</v>
      </c>
      <c r="CG80" s="280">
        <f t="shared" ca="1" si="190"/>
        <v>0</v>
      </c>
      <c r="CH80" s="280">
        <f t="shared" ca="1" si="191"/>
        <v>0</v>
      </c>
      <c r="CI80" s="280">
        <f t="shared" ca="1" si="192"/>
        <v>0</v>
      </c>
      <c r="CJ80" s="280">
        <f t="shared" ca="1" si="193"/>
        <v>1415832</v>
      </c>
      <c r="CK80" s="280">
        <f t="shared" ca="1" si="194"/>
        <v>0</v>
      </c>
      <c r="CL80" s="280">
        <f t="shared" ca="1" si="195"/>
        <v>4179657</v>
      </c>
      <c r="CM80" s="280">
        <f t="shared" ca="1" si="196"/>
        <v>1247695</v>
      </c>
      <c r="CN80" s="280">
        <f t="shared" ca="1" si="197"/>
        <v>2339579</v>
      </c>
      <c r="CO80" s="280">
        <f t="shared" ca="1" si="198"/>
        <v>45752</v>
      </c>
      <c r="CP80" s="280">
        <f t="shared" ca="1" si="199"/>
        <v>0</v>
      </c>
      <c r="CQ80" s="613">
        <f t="shared" ca="1" si="200"/>
        <v>0</v>
      </c>
      <c r="CR80" s="280">
        <f t="shared" ca="1" si="201"/>
        <v>26362</v>
      </c>
      <c r="CS80" s="280">
        <f t="shared" ca="1" si="202"/>
        <v>178178</v>
      </c>
      <c r="CT80" s="280">
        <f t="shared" ca="1" si="203"/>
        <v>46404</v>
      </c>
      <c r="CU80" s="280">
        <f t="shared" ca="1" si="204"/>
        <v>0</v>
      </c>
      <c r="CV80" s="280">
        <f t="shared" ca="1" si="205"/>
        <v>45517</v>
      </c>
      <c r="CW80" s="365">
        <f t="shared" ca="1" si="206"/>
        <v>0</v>
      </c>
      <c r="CX80" s="280">
        <f t="shared" ca="1" si="207"/>
        <v>419528</v>
      </c>
      <c r="CY80" s="280">
        <f t="shared" ca="1" si="208"/>
        <v>0</v>
      </c>
      <c r="CZ80" s="280">
        <f t="shared" ca="1" si="209"/>
        <v>0</v>
      </c>
      <c r="DA80" s="280">
        <f t="shared" ca="1" si="210"/>
        <v>369006</v>
      </c>
      <c r="DB80" s="280">
        <f t="shared" ca="1" si="211"/>
        <v>103528</v>
      </c>
      <c r="DC80" s="280">
        <f t="shared" ca="1" si="212"/>
        <v>0</v>
      </c>
      <c r="DD80" s="280">
        <f t="shared" ca="1" si="213"/>
        <v>0</v>
      </c>
      <c r="DE80" s="280">
        <f t="shared" ca="1" si="214"/>
        <v>0</v>
      </c>
      <c r="DF80" s="280">
        <f t="shared" ca="1" si="215"/>
        <v>0</v>
      </c>
      <c r="DG80" s="280">
        <f t="shared" ca="1" si="216"/>
        <v>0</v>
      </c>
      <c r="DH80" s="210">
        <f t="shared" ca="1" si="82"/>
        <v>118283</v>
      </c>
      <c r="DI80" s="210">
        <f t="shared" ca="1" si="77"/>
        <v>1188523</v>
      </c>
      <c r="DJ80" s="210">
        <f t="shared" ca="1" si="78"/>
        <v>9228996</v>
      </c>
      <c r="DK80" s="461">
        <f t="shared" ca="1" si="79"/>
        <v>10535802</v>
      </c>
      <c r="DL80" s="463">
        <f t="shared" ca="1" si="80"/>
        <v>10417519</v>
      </c>
      <c r="DM80" s="465">
        <f t="shared" ca="1" si="81"/>
        <v>-118283</v>
      </c>
      <c r="DN80" s="216">
        <f t="shared" ca="1" si="223"/>
        <v>-1.1226767549352199E-2</v>
      </c>
      <c r="DP80" s="463"/>
      <c r="DQ80" s="37"/>
    </row>
    <row r="81" spans="1:121">
      <c r="A81" s="1">
        <f t="shared" si="122"/>
        <v>2045</v>
      </c>
      <c r="O81" s="29"/>
      <c r="P81" s="72">
        <f t="shared" si="123"/>
        <v>2045</v>
      </c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32"/>
      <c r="AD81" s="13"/>
      <c r="AI81" s="79" t="str">
        <f t="shared" si="70"/>
        <v>T</v>
      </c>
      <c r="AJ81" s="1">
        <f t="shared" si="231"/>
        <v>2018</v>
      </c>
      <c r="AK81" s="105">
        <v>4</v>
      </c>
      <c r="AL81" s="106">
        <f t="shared" ca="1" si="228"/>
        <v>0</v>
      </c>
      <c r="AM81" s="106">
        <f t="shared" ca="1" si="228"/>
        <v>0</v>
      </c>
      <c r="AN81" s="106">
        <f t="shared" ca="1" si="228"/>
        <v>481</v>
      </c>
      <c r="AO81" s="106">
        <f t="shared" ca="1" si="228"/>
        <v>0</v>
      </c>
      <c r="AP81" s="106">
        <f t="shared" ca="1" si="228"/>
        <v>0</v>
      </c>
      <c r="AQ81" s="106">
        <f t="shared" ca="1" si="228"/>
        <v>0</v>
      </c>
      <c r="AR81" s="106">
        <f t="shared" ca="1" si="228"/>
        <v>1415832</v>
      </c>
      <c r="AS81" s="106">
        <f t="shared" ca="1" si="228"/>
        <v>0</v>
      </c>
      <c r="AT81" s="106">
        <f t="shared" ca="1" si="228"/>
        <v>4179657</v>
      </c>
      <c r="AU81" s="106">
        <f t="shared" ca="1" si="228"/>
        <v>1247695</v>
      </c>
      <c r="AV81" s="106">
        <f t="shared" ca="1" si="229"/>
        <v>2339579</v>
      </c>
      <c r="AW81" s="106">
        <f t="shared" ca="1" si="229"/>
        <v>45300</v>
      </c>
      <c r="AX81" s="106">
        <f t="shared" ca="1" si="229"/>
        <v>0</v>
      </c>
      <c r="AY81" s="611">
        <f t="shared" ca="1" si="229"/>
        <v>0</v>
      </c>
      <c r="AZ81" s="106">
        <f t="shared" ca="1" si="229"/>
        <v>29711</v>
      </c>
      <c r="BA81" s="106">
        <f t="shared" ca="1" si="229"/>
        <v>178178</v>
      </c>
      <c r="BB81" s="106">
        <f t="shared" ca="1" si="229"/>
        <v>46404</v>
      </c>
      <c r="BC81" s="106">
        <f t="shared" ca="1" si="229"/>
        <v>0</v>
      </c>
      <c r="BD81" s="106">
        <f t="shared" ca="1" si="229"/>
        <v>43986</v>
      </c>
      <c r="BE81" s="106">
        <f t="shared" ca="1" si="229"/>
        <v>0</v>
      </c>
      <c r="BF81" s="106">
        <f t="shared" ca="1" si="230"/>
        <v>419528</v>
      </c>
      <c r="BG81" s="106">
        <f t="shared" ca="1" si="230"/>
        <v>0</v>
      </c>
      <c r="BH81" s="106">
        <f t="shared" ca="1" si="230"/>
        <v>0</v>
      </c>
      <c r="BI81" s="106">
        <f t="shared" ca="1" si="230"/>
        <v>369006</v>
      </c>
      <c r="BJ81" s="106">
        <f t="shared" ca="1" si="230"/>
        <v>103528</v>
      </c>
      <c r="BK81" s="106">
        <f t="shared" ca="1" si="230"/>
        <v>0</v>
      </c>
      <c r="BL81" s="190">
        <f t="shared" ca="1" si="230"/>
        <v>0</v>
      </c>
      <c r="BM81" s="190">
        <f t="shared" ca="1" si="230"/>
        <v>0</v>
      </c>
      <c r="BN81" s="190">
        <f t="shared" ca="1" si="230"/>
        <v>0</v>
      </c>
      <c r="BO81" s="190">
        <f t="shared" ca="1" si="230"/>
        <v>0</v>
      </c>
      <c r="BP81" s="190">
        <f t="shared" ca="1" si="230"/>
        <v>0</v>
      </c>
      <c r="BQ81" s="190">
        <f t="shared" ca="1" si="72"/>
        <v>120101</v>
      </c>
      <c r="BR81" s="190">
        <f t="shared" ca="1" si="73"/>
        <v>1070240</v>
      </c>
      <c r="BS81" s="190">
        <f t="shared" ca="1" si="74"/>
        <v>9228544</v>
      </c>
      <c r="BT81" s="190">
        <f t="shared" ca="1" si="83"/>
        <v>10418885</v>
      </c>
      <c r="BU81" s="190">
        <f t="shared" ca="1" si="182"/>
        <v>6294330</v>
      </c>
      <c r="BV81" s="163" t="str">
        <f t="shared" si="75"/>
        <v>E</v>
      </c>
      <c r="BW81" s="65">
        <f t="shared" ca="1" si="183"/>
        <v>10418885</v>
      </c>
      <c r="BX81" s="65">
        <f t="shared" ca="1" si="186"/>
        <v>0</v>
      </c>
      <c r="BZ81" s="130"/>
      <c r="CA81" s="79" t="str">
        <f t="shared" si="76"/>
        <v>E</v>
      </c>
      <c r="CB81" s="215">
        <f t="shared" si="86"/>
        <v>2018</v>
      </c>
      <c r="CC81" s="141">
        <f t="shared" si="86"/>
        <v>4</v>
      </c>
      <c r="CD81" s="280">
        <f t="shared" ca="1" si="187"/>
        <v>0</v>
      </c>
      <c r="CE81" s="280">
        <f t="shared" ca="1" si="188"/>
        <v>0</v>
      </c>
      <c r="CF81" s="280">
        <f t="shared" ca="1" si="189"/>
        <v>481</v>
      </c>
      <c r="CG81" s="280">
        <f t="shared" ca="1" si="190"/>
        <v>0</v>
      </c>
      <c r="CH81" s="280">
        <f t="shared" ca="1" si="191"/>
        <v>0</v>
      </c>
      <c r="CI81" s="280">
        <f t="shared" ca="1" si="192"/>
        <v>0</v>
      </c>
      <c r="CJ81" s="280">
        <f t="shared" ca="1" si="193"/>
        <v>1432836</v>
      </c>
      <c r="CK81" s="280">
        <f t="shared" ca="1" si="194"/>
        <v>0</v>
      </c>
      <c r="CL81" s="280">
        <f t="shared" ca="1" si="195"/>
        <v>0</v>
      </c>
      <c r="CM81" s="280">
        <f t="shared" ca="1" si="196"/>
        <v>1255259</v>
      </c>
      <c r="CN81" s="280">
        <f t="shared" ca="1" si="197"/>
        <v>2352984</v>
      </c>
      <c r="CO81" s="280">
        <f t="shared" ca="1" si="198"/>
        <v>61937</v>
      </c>
      <c r="CP81" s="280">
        <f t="shared" ca="1" si="199"/>
        <v>0</v>
      </c>
      <c r="CQ81" s="613">
        <f t="shared" ca="1" si="200"/>
        <v>0</v>
      </c>
      <c r="CR81" s="280">
        <f t="shared" ca="1" si="201"/>
        <v>26794</v>
      </c>
      <c r="CS81" s="280">
        <f t="shared" ca="1" si="202"/>
        <v>184041</v>
      </c>
      <c r="CT81" s="280">
        <f t="shared" ca="1" si="203"/>
        <v>42524</v>
      </c>
      <c r="CU81" s="280">
        <f t="shared" ca="1" si="204"/>
        <v>0</v>
      </c>
      <c r="CV81" s="280">
        <f t="shared" ca="1" si="205"/>
        <v>41853</v>
      </c>
      <c r="CW81" s="365">
        <f t="shared" ca="1" si="206"/>
        <v>0</v>
      </c>
      <c r="CX81" s="280">
        <f t="shared" ca="1" si="207"/>
        <v>419150</v>
      </c>
      <c r="CY81" s="280">
        <f t="shared" ca="1" si="208"/>
        <v>0</v>
      </c>
      <c r="CZ81" s="280">
        <f t="shared" ca="1" si="209"/>
        <v>0</v>
      </c>
      <c r="DA81" s="280">
        <f t="shared" ca="1" si="210"/>
        <v>372899</v>
      </c>
      <c r="DB81" s="280">
        <f t="shared" ca="1" si="211"/>
        <v>103572</v>
      </c>
      <c r="DC81" s="280">
        <f t="shared" ca="1" si="212"/>
        <v>0</v>
      </c>
      <c r="DD81" s="280">
        <f t="shared" ca="1" si="213"/>
        <v>0</v>
      </c>
      <c r="DE81" s="280">
        <f t="shared" ca="1" si="214"/>
        <v>0</v>
      </c>
      <c r="DF81" s="280">
        <f t="shared" ca="1" si="215"/>
        <v>0</v>
      </c>
      <c r="DG81" s="280">
        <f t="shared" ca="1" si="216"/>
        <v>0</v>
      </c>
      <c r="DH81" s="210">
        <f t="shared" ca="1" si="82"/>
        <v>111171</v>
      </c>
      <c r="DI81" s="210">
        <f t="shared" ca="1" si="77"/>
        <v>1190833</v>
      </c>
      <c r="DJ81" s="210">
        <f t="shared" ca="1" si="78"/>
        <v>5103497</v>
      </c>
      <c r="DK81" s="461">
        <f t="shared" ca="1" si="79"/>
        <v>6405501</v>
      </c>
      <c r="DL81" s="463">
        <f t="shared" ca="1" si="80"/>
        <v>6294330</v>
      </c>
      <c r="DM81" s="465">
        <f t="shared" ca="1" si="81"/>
        <v>-111171</v>
      </c>
      <c r="DN81" s="216">
        <f t="shared" ca="1" si="223"/>
        <v>-1.7355551111458728E-2</v>
      </c>
      <c r="DP81" s="463"/>
      <c r="DQ81" s="37"/>
    </row>
    <row r="82" spans="1:121">
      <c r="AD82" s="13"/>
      <c r="AI82" s="79" t="str">
        <f t="shared" si="70"/>
        <v>U</v>
      </c>
      <c r="AJ82" s="1">
        <f t="shared" si="231"/>
        <v>2018</v>
      </c>
      <c r="AK82" s="105">
        <v>5</v>
      </c>
      <c r="AL82" s="106">
        <f t="shared" ca="1" si="228"/>
        <v>0</v>
      </c>
      <c r="AM82" s="106">
        <f t="shared" ca="1" si="228"/>
        <v>0</v>
      </c>
      <c r="AN82" s="106">
        <f t="shared" ca="1" si="228"/>
        <v>481</v>
      </c>
      <c r="AO82" s="106">
        <f t="shared" ca="1" si="228"/>
        <v>0</v>
      </c>
      <c r="AP82" s="106">
        <f t="shared" ca="1" si="228"/>
        <v>0</v>
      </c>
      <c r="AQ82" s="106">
        <f t="shared" ca="1" si="228"/>
        <v>0</v>
      </c>
      <c r="AR82" s="106">
        <f t="shared" ca="1" si="228"/>
        <v>1432836</v>
      </c>
      <c r="AS82" s="106">
        <f t="shared" ca="1" si="228"/>
        <v>0</v>
      </c>
      <c r="AT82" s="106">
        <f t="shared" ca="1" si="228"/>
        <v>0</v>
      </c>
      <c r="AU82" s="106">
        <f t="shared" ca="1" si="228"/>
        <v>1255259</v>
      </c>
      <c r="AV82" s="106">
        <f t="shared" ca="1" si="229"/>
        <v>2352984</v>
      </c>
      <c r="AW82" s="106">
        <f t="shared" ca="1" si="229"/>
        <v>45752</v>
      </c>
      <c r="AX82" s="106">
        <f t="shared" ca="1" si="229"/>
        <v>0</v>
      </c>
      <c r="AY82" s="611">
        <f t="shared" ca="1" si="229"/>
        <v>0</v>
      </c>
      <c r="AZ82" s="106">
        <f t="shared" ca="1" si="229"/>
        <v>26362</v>
      </c>
      <c r="BA82" s="106">
        <f t="shared" ca="1" si="229"/>
        <v>184041</v>
      </c>
      <c r="BB82" s="106">
        <f t="shared" ca="1" si="229"/>
        <v>42524</v>
      </c>
      <c r="BC82" s="106">
        <f t="shared" ca="1" si="229"/>
        <v>0</v>
      </c>
      <c r="BD82" s="106">
        <f t="shared" ca="1" si="229"/>
        <v>45517</v>
      </c>
      <c r="BE82" s="106">
        <f t="shared" ca="1" si="229"/>
        <v>0</v>
      </c>
      <c r="BF82" s="106">
        <f t="shared" ca="1" si="230"/>
        <v>419150</v>
      </c>
      <c r="BG82" s="106">
        <f t="shared" ca="1" si="230"/>
        <v>0</v>
      </c>
      <c r="BH82" s="106">
        <f t="shared" ca="1" si="230"/>
        <v>0</v>
      </c>
      <c r="BI82" s="106">
        <f t="shared" ca="1" si="230"/>
        <v>372899</v>
      </c>
      <c r="BJ82" s="106">
        <f t="shared" ca="1" si="230"/>
        <v>103572</v>
      </c>
      <c r="BK82" s="106">
        <f t="shared" ca="1" si="230"/>
        <v>0</v>
      </c>
      <c r="BL82" s="190">
        <f t="shared" ca="1" si="230"/>
        <v>0</v>
      </c>
      <c r="BM82" s="190">
        <f t="shared" ca="1" si="230"/>
        <v>0</v>
      </c>
      <c r="BN82" s="190">
        <f t="shared" ca="1" si="230"/>
        <v>0</v>
      </c>
      <c r="BO82" s="190">
        <f t="shared" ca="1" si="230"/>
        <v>0</v>
      </c>
      <c r="BP82" s="190">
        <f t="shared" ca="1" si="230"/>
        <v>0</v>
      </c>
      <c r="BQ82" s="190">
        <f t="shared" ca="1" si="72"/>
        <v>114403</v>
      </c>
      <c r="BR82" s="190">
        <f t="shared" ca="1" si="73"/>
        <v>1079662</v>
      </c>
      <c r="BS82" s="190">
        <f t="shared" ca="1" si="74"/>
        <v>5087312</v>
      </c>
      <c r="BT82" s="190">
        <f t="shared" ca="1" si="83"/>
        <v>6281377</v>
      </c>
      <c r="BU82" s="190">
        <f t="shared" ca="1" si="182"/>
        <v>6348925</v>
      </c>
      <c r="BV82" s="163" t="str">
        <f t="shared" si="75"/>
        <v>F</v>
      </c>
      <c r="BW82" s="65">
        <f t="shared" ca="1" si="183"/>
        <v>6281377</v>
      </c>
      <c r="BX82" s="65">
        <f t="shared" ca="1" si="186"/>
        <v>0</v>
      </c>
      <c r="BZ82" s="130"/>
      <c r="CA82" s="79" t="str">
        <f t="shared" si="76"/>
        <v>F</v>
      </c>
      <c r="CB82" s="215">
        <f t="shared" si="86"/>
        <v>2018</v>
      </c>
      <c r="CC82" s="141">
        <f t="shared" si="86"/>
        <v>5</v>
      </c>
      <c r="CD82" s="280">
        <f t="shared" ca="1" si="187"/>
        <v>0</v>
      </c>
      <c r="CE82" s="280">
        <f t="shared" ca="1" si="188"/>
        <v>0</v>
      </c>
      <c r="CF82" s="280">
        <f t="shared" ca="1" si="189"/>
        <v>481</v>
      </c>
      <c r="CG82" s="280">
        <f t="shared" ca="1" si="190"/>
        <v>0</v>
      </c>
      <c r="CH82" s="280">
        <f t="shared" ca="1" si="191"/>
        <v>0</v>
      </c>
      <c r="CI82" s="280">
        <f t="shared" ca="1" si="192"/>
        <v>0</v>
      </c>
      <c r="CJ82" s="280">
        <f t="shared" ca="1" si="193"/>
        <v>1445240</v>
      </c>
      <c r="CK82" s="280">
        <f t="shared" ca="1" si="194"/>
        <v>0</v>
      </c>
      <c r="CL82" s="280">
        <f t="shared" ca="1" si="195"/>
        <v>0</v>
      </c>
      <c r="CM82" s="280">
        <f t="shared" ca="1" si="196"/>
        <v>1257201</v>
      </c>
      <c r="CN82" s="280">
        <f t="shared" ca="1" si="197"/>
        <v>2358764</v>
      </c>
      <c r="CO82" s="280">
        <f t="shared" ca="1" si="198"/>
        <v>57532</v>
      </c>
      <c r="CP82" s="280">
        <f t="shared" ca="1" si="199"/>
        <v>0</v>
      </c>
      <c r="CQ82" s="613">
        <f t="shared" ca="1" si="200"/>
        <v>0</v>
      </c>
      <c r="CR82" s="280">
        <f t="shared" ca="1" si="201"/>
        <v>30030</v>
      </c>
      <c r="CS82" s="280">
        <f t="shared" ca="1" si="202"/>
        <v>187924</v>
      </c>
      <c r="CT82" s="280">
        <f t="shared" ca="1" si="203"/>
        <v>56627</v>
      </c>
      <c r="CU82" s="280">
        <f t="shared" ca="1" si="204"/>
        <v>0</v>
      </c>
      <c r="CV82" s="280">
        <f t="shared" ca="1" si="205"/>
        <v>54515</v>
      </c>
      <c r="CW82" s="365">
        <f t="shared" ca="1" si="206"/>
        <v>0</v>
      </c>
      <c r="CX82" s="280">
        <f t="shared" ca="1" si="207"/>
        <v>422132</v>
      </c>
      <c r="CY82" s="280">
        <f t="shared" ca="1" si="208"/>
        <v>0</v>
      </c>
      <c r="CZ82" s="280">
        <f t="shared" ca="1" si="209"/>
        <v>0</v>
      </c>
      <c r="DA82" s="280">
        <f t="shared" ca="1" si="210"/>
        <v>374731</v>
      </c>
      <c r="DB82" s="280">
        <f t="shared" ca="1" si="211"/>
        <v>103748</v>
      </c>
      <c r="DC82" s="280">
        <f t="shared" ca="1" si="212"/>
        <v>0</v>
      </c>
      <c r="DD82" s="280">
        <f t="shared" ca="1" si="213"/>
        <v>0</v>
      </c>
      <c r="DE82" s="280">
        <f t="shared" ca="1" si="214"/>
        <v>0</v>
      </c>
      <c r="DF82" s="280">
        <f t="shared" ca="1" si="215"/>
        <v>0</v>
      </c>
      <c r="DG82" s="280">
        <f t="shared" ca="1" si="216"/>
        <v>0</v>
      </c>
      <c r="DH82" s="210">
        <f t="shared" ca="1" si="82"/>
        <v>141172</v>
      </c>
      <c r="DI82" s="210">
        <f t="shared" ca="1" si="77"/>
        <v>1229707</v>
      </c>
      <c r="DJ82" s="210">
        <f t="shared" ca="1" si="78"/>
        <v>5119218</v>
      </c>
      <c r="DK82" s="461">
        <f t="shared" ca="1" si="79"/>
        <v>6490097</v>
      </c>
      <c r="DL82" s="463">
        <f t="shared" ca="1" si="80"/>
        <v>6348925</v>
      </c>
      <c r="DM82" s="465">
        <f t="shared" ca="1" si="81"/>
        <v>-141172</v>
      </c>
      <c r="DN82" s="216">
        <f t="shared" ca="1" si="223"/>
        <v>-2.1751909100896336E-2</v>
      </c>
      <c r="DP82" s="463"/>
      <c r="DQ82" s="37"/>
    </row>
    <row r="83" spans="1:121">
      <c r="AD83" s="13"/>
      <c r="AF83" s="78"/>
      <c r="AG83" s="78"/>
      <c r="AH83" s="78"/>
      <c r="AI83" s="79" t="str">
        <f t="shared" ref="AI83:AI146" si="232">+AI71</f>
        <v>V</v>
      </c>
      <c r="AJ83" s="1">
        <f t="shared" si="231"/>
        <v>2018</v>
      </c>
      <c r="AK83" s="105">
        <v>6</v>
      </c>
      <c r="AL83" s="106">
        <f t="shared" ca="1" si="228"/>
        <v>0</v>
      </c>
      <c r="AM83" s="106">
        <f t="shared" ca="1" si="228"/>
        <v>0</v>
      </c>
      <c r="AN83" s="106">
        <f t="shared" ca="1" si="228"/>
        <v>481</v>
      </c>
      <c r="AO83" s="106">
        <f t="shared" ca="1" si="228"/>
        <v>0</v>
      </c>
      <c r="AP83" s="106">
        <f t="shared" ca="1" si="228"/>
        <v>0</v>
      </c>
      <c r="AQ83" s="106">
        <f t="shared" ca="1" si="228"/>
        <v>0</v>
      </c>
      <c r="AR83" s="106">
        <f t="shared" ca="1" si="228"/>
        <v>1445240</v>
      </c>
      <c r="AS83" s="106">
        <f t="shared" ca="1" si="228"/>
        <v>0</v>
      </c>
      <c r="AT83" s="106">
        <f t="shared" ca="1" si="228"/>
        <v>0</v>
      </c>
      <c r="AU83" s="106">
        <f t="shared" ca="1" si="228"/>
        <v>1257201</v>
      </c>
      <c r="AV83" s="106">
        <f t="shared" ca="1" si="229"/>
        <v>2358764</v>
      </c>
      <c r="AW83" s="106">
        <f t="shared" ca="1" si="229"/>
        <v>61937</v>
      </c>
      <c r="AX83" s="106">
        <f t="shared" ca="1" si="229"/>
        <v>0</v>
      </c>
      <c r="AY83" s="611">
        <f t="shared" ca="1" si="229"/>
        <v>0</v>
      </c>
      <c r="AZ83" s="106">
        <f t="shared" ca="1" si="229"/>
        <v>26794</v>
      </c>
      <c r="BA83" s="106">
        <f t="shared" ca="1" si="229"/>
        <v>187924</v>
      </c>
      <c r="BB83" s="106">
        <f t="shared" ca="1" si="229"/>
        <v>56627</v>
      </c>
      <c r="BC83" s="106">
        <f t="shared" ca="1" si="229"/>
        <v>0</v>
      </c>
      <c r="BD83" s="106">
        <f t="shared" ca="1" si="229"/>
        <v>41853</v>
      </c>
      <c r="BE83" s="106">
        <f t="shared" ca="1" si="229"/>
        <v>0</v>
      </c>
      <c r="BF83" s="106">
        <f t="shared" ca="1" si="230"/>
        <v>422132</v>
      </c>
      <c r="BG83" s="106">
        <f t="shared" ca="1" si="230"/>
        <v>0</v>
      </c>
      <c r="BH83" s="106">
        <f t="shared" ca="1" si="230"/>
        <v>0</v>
      </c>
      <c r="BI83" s="106">
        <f t="shared" ca="1" si="230"/>
        <v>374731</v>
      </c>
      <c r="BJ83" s="106">
        <f t="shared" ca="1" si="230"/>
        <v>103748</v>
      </c>
      <c r="BK83" s="106">
        <f t="shared" ca="1" si="230"/>
        <v>0</v>
      </c>
      <c r="BL83" s="190">
        <f t="shared" ca="1" si="230"/>
        <v>0</v>
      </c>
      <c r="BM83" s="190">
        <f t="shared" ca="1" si="230"/>
        <v>0</v>
      </c>
      <c r="BN83" s="190">
        <f t="shared" ca="1" si="230"/>
        <v>0</v>
      </c>
      <c r="BO83" s="190">
        <f t="shared" ca="1" si="230"/>
        <v>0</v>
      </c>
      <c r="BP83" s="190">
        <f t="shared" ca="1" si="230"/>
        <v>0</v>
      </c>
      <c r="BQ83" s="190">
        <f t="shared" ref="BQ83:BQ146" ca="1" si="233">AZ83+BB83+BD83+BK83</f>
        <v>125274</v>
      </c>
      <c r="BR83" s="190">
        <f t="shared" ref="BR83:BR146" ca="1" si="234">SUM(BA83,BC83,BE83:BJ83)</f>
        <v>1088535</v>
      </c>
      <c r="BS83" s="190">
        <f t="shared" ref="BS83:BS146" ca="1" si="235">SUM(AL83:AY83)</f>
        <v>5123623</v>
      </c>
      <c r="BT83" s="190">
        <f t="shared" ca="1" si="83"/>
        <v>6337432</v>
      </c>
      <c r="BU83" s="190">
        <f t="shared" ca="1" si="182"/>
        <v>7152247</v>
      </c>
      <c r="BV83" s="163" t="str">
        <f t="shared" ref="BV83:BV146" si="236">BV71</f>
        <v>G</v>
      </c>
      <c r="BW83" s="65">
        <f t="shared" ca="1" si="183"/>
        <v>6337432</v>
      </c>
      <c r="BX83" s="65">
        <f t="shared" ca="1" si="186"/>
        <v>0</v>
      </c>
      <c r="BZ83" s="130"/>
      <c r="CA83" s="79" t="str">
        <f t="shared" ref="CA83:CA146" si="237">CA71</f>
        <v>G</v>
      </c>
      <c r="CB83" s="215">
        <f t="shared" si="86"/>
        <v>2018</v>
      </c>
      <c r="CC83" s="141">
        <f t="shared" si="86"/>
        <v>6</v>
      </c>
      <c r="CD83" s="280">
        <f t="shared" ca="1" si="187"/>
        <v>0</v>
      </c>
      <c r="CE83" s="280">
        <f t="shared" ca="1" si="188"/>
        <v>0</v>
      </c>
      <c r="CF83" s="280">
        <f t="shared" ca="1" si="189"/>
        <v>481</v>
      </c>
      <c r="CG83" s="280">
        <f t="shared" ca="1" si="190"/>
        <v>0</v>
      </c>
      <c r="CH83" s="280">
        <f t="shared" ca="1" si="191"/>
        <v>0</v>
      </c>
      <c r="CI83" s="280">
        <f t="shared" ca="1" si="192"/>
        <v>0</v>
      </c>
      <c r="CJ83" s="280">
        <f t="shared" ca="1" si="193"/>
        <v>1483532</v>
      </c>
      <c r="CK83" s="280">
        <f t="shared" ca="1" si="194"/>
        <v>0</v>
      </c>
      <c r="CL83" s="280">
        <f t="shared" ca="1" si="195"/>
        <v>753963</v>
      </c>
      <c r="CM83" s="280">
        <f t="shared" ca="1" si="196"/>
        <v>1255259</v>
      </c>
      <c r="CN83" s="280">
        <f t="shared" ca="1" si="197"/>
        <v>2355487</v>
      </c>
      <c r="CO83" s="280">
        <f t="shared" ca="1" si="198"/>
        <v>54023</v>
      </c>
      <c r="CP83" s="280">
        <f t="shared" ca="1" si="199"/>
        <v>0</v>
      </c>
      <c r="CQ83" s="613">
        <f t="shared" ca="1" si="200"/>
        <v>0</v>
      </c>
      <c r="CR83" s="280">
        <f t="shared" ca="1" si="201"/>
        <v>35842</v>
      </c>
      <c r="CS83" s="280">
        <f t="shared" ca="1" si="202"/>
        <v>194326</v>
      </c>
      <c r="CT83" s="280">
        <f t="shared" ca="1" si="203"/>
        <v>60198</v>
      </c>
      <c r="CU83" s="280">
        <f t="shared" ca="1" si="204"/>
        <v>0</v>
      </c>
      <c r="CV83" s="280">
        <f t="shared" ca="1" si="205"/>
        <v>58220</v>
      </c>
      <c r="CW83" s="365">
        <f t="shared" ca="1" si="206"/>
        <v>0</v>
      </c>
      <c r="CX83" s="280">
        <f t="shared" ca="1" si="207"/>
        <v>421670</v>
      </c>
      <c r="CY83" s="280">
        <f t="shared" ca="1" si="208"/>
        <v>0</v>
      </c>
      <c r="CZ83" s="280">
        <f t="shared" ca="1" si="209"/>
        <v>0</v>
      </c>
      <c r="DA83" s="280">
        <f t="shared" ca="1" si="210"/>
        <v>375668</v>
      </c>
      <c r="DB83" s="280">
        <f t="shared" ca="1" si="211"/>
        <v>103578</v>
      </c>
      <c r="DC83" s="280">
        <f t="shared" ca="1" si="212"/>
        <v>0</v>
      </c>
      <c r="DD83" s="280">
        <f t="shared" ca="1" si="213"/>
        <v>0</v>
      </c>
      <c r="DE83" s="280">
        <f t="shared" ca="1" si="214"/>
        <v>0</v>
      </c>
      <c r="DF83" s="280">
        <f t="shared" ca="1" si="215"/>
        <v>0</v>
      </c>
      <c r="DG83" s="280">
        <f t="shared" ca="1" si="216"/>
        <v>0</v>
      </c>
      <c r="DH83" s="210">
        <f t="shared" ref="DH83:DH146" ca="1" si="238">CR83+CT83+CV83+DC83</f>
        <v>154260</v>
      </c>
      <c r="DI83" s="210">
        <f t="shared" ref="DI83:DI146" ca="1" si="239">DH83+SUM(CS83,CU83,CW83:DB83)</f>
        <v>1249502</v>
      </c>
      <c r="DJ83" s="210">
        <f t="shared" ref="DJ83:DJ146" ca="1" si="240">SUM(CD83:CQ83)</f>
        <v>5902745</v>
      </c>
      <c r="DK83" s="461">
        <f t="shared" ref="DK83:DK146" ca="1" si="241">DH83+DI83+DJ83</f>
        <v>7306507</v>
      </c>
      <c r="DL83" s="463">
        <f t="shared" ref="DL83:DL146" ca="1" si="242">ROUND(INDIRECT(CONCATENATE($CA83,DL$2+($CB83-2010))),0)</f>
        <v>7152247</v>
      </c>
      <c r="DM83" s="465">
        <f t="shared" ref="DM83:DM146" ca="1" si="243">DL83-DK83</f>
        <v>-154260</v>
      </c>
      <c r="DN83" s="216">
        <f t="shared" ca="1" si="223"/>
        <v>-2.1112687635829269E-2</v>
      </c>
      <c r="DP83" s="463"/>
      <c r="DQ83" s="37"/>
    </row>
    <row r="84" spans="1:121" ht="15.75">
      <c r="A84" s="77" t="s">
        <v>202</v>
      </c>
      <c r="B84" s="101"/>
      <c r="C84" s="101"/>
      <c r="D84" s="101"/>
      <c r="E84" s="101"/>
      <c r="F84" s="101"/>
      <c r="G84" s="101"/>
      <c r="H84" s="101"/>
      <c r="I84" s="101"/>
      <c r="J84" s="101"/>
      <c r="K84" s="107"/>
      <c r="L84" s="101"/>
      <c r="M84" s="101"/>
      <c r="N84" s="101"/>
      <c r="P84" s="109" t="s">
        <v>201</v>
      </c>
      <c r="Q84" s="101"/>
      <c r="R84" s="101"/>
      <c r="S84" s="101"/>
      <c r="T84" s="101"/>
      <c r="U84" s="101"/>
      <c r="V84" s="101"/>
      <c r="W84" s="101" t="s">
        <v>175</v>
      </c>
      <c r="X84" s="101"/>
      <c r="Y84" s="101"/>
      <c r="Z84" s="101"/>
      <c r="AA84" s="101"/>
      <c r="AB84" s="101"/>
      <c r="AC84" s="43" t="s">
        <v>1</v>
      </c>
      <c r="AD84" s="13"/>
      <c r="AF84" s="79"/>
      <c r="AG84" s="79"/>
      <c r="AH84" s="79"/>
      <c r="AI84" s="79" t="str">
        <f t="shared" si="232"/>
        <v>W</v>
      </c>
      <c r="AJ84" s="1">
        <f t="shared" si="231"/>
        <v>2018</v>
      </c>
      <c r="AK84" s="105">
        <v>7</v>
      </c>
      <c r="AL84" s="106">
        <f t="shared" ca="1" si="228"/>
        <v>0</v>
      </c>
      <c r="AM84" s="106">
        <f t="shared" ca="1" si="228"/>
        <v>0</v>
      </c>
      <c r="AN84" s="106">
        <f t="shared" ca="1" si="228"/>
        <v>481</v>
      </c>
      <c r="AO84" s="106">
        <f t="shared" ca="1" si="228"/>
        <v>0</v>
      </c>
      <c r="AP84" s="106">
        <f t="shared" ca="1" si="228"/>
        <v>0</v>
      </c>
      <c r="AQ84" s="106">
        <f t="shared" ca="1" si="228"/>
        <v>0</v>
      </c>
      <c r="AR84" s="106">
        <f t="shared" ca="1" si="228"/>
        <v>1483532</v>
      </c>
      <c r="AS84" s="106">
        <f t="shared" ca="1" si="228"/>
        <v>0</v>
      </c>
      <c r="AT84" s="106">
        <f t="shared" ca="1" si="228"/>
        <v>753963</v>
      </c>
      <c r="AU84" s="106">
        <f t="shared" ca="1" si="228"/>
        <v>1255259</v>
      </c>
      <c r="AV84" s="106">
        <f t="shared" ca="1" si="229"/>
        <v>2355487</v>
      </c>
      <c r="AW84" s="106">
        <f t="shared" ca="1" si="229"/>
        <v>57532</v>
      </c>
      <c r="AX84" s="106">
        <f t="shared" ca="1" si="229"/>
        <v>0</v>
      </c>
      <c r="AY84" s="611">
        <f t="shared" ca="1" si="229"/>
        <v>0</v>
      </c>
      <c r="AZ84" s="106">
        <f t="shared" ca="1" si="229"/>
        <v>30030</v>
      </c>
      <c r="BA84" s="106">
        <f t="shared" ca="1" si="229"/>
        <v>194326</v>
      </c>
      <c r="BB84" s="106">
        <f t="shared" ca="1" si="229"/>
        <v>60198</v>
      </c>
      <c r="BC84" s="106">
        <f t="shared" ca="1" si="229"/>
        <v>0</v>
      </c>
      <c r="BD84" s="106">
        <f t="shared" ca="1" si="229"/>
        <v>54515</v>
      </c>
      <c r="BE84" s="106">
        <f t="shared" ca="1" si="229"/>
        <v>0</v>
      </c>
      <c r="BF84" s="106">
        <f t="shared" ca="1" si="230"/>
        <v>421670</v>
      </c>
      <c r="BG84" s="106">
        <f t="shared" ca="1" si="230"/>
        <v>0</v>
      </c>
      <c r="BH84" s="106">
        <f t="shared" ca="1" si="230"/>
        <v>0</v>
      </c>
      <c r="BI84" s="106">
        <f t="shared" ca="1" si="230"/>
        <v>375668</v>
      </c>
      <c r="BJ84" s="106">
        <f t="shared" ca="1" si="230"/>
        <v>103578</v>
      </c>
      <c r="BK84" s="106">
        <f t="shared" ca="1" si="230"/>
        <v>0</v>
      </c>
      <c r="BL84" s="190">
        <f t="shared" ca="1" si="230"/>
        <v>0</v>
      </c>
      <c r="BM84" s="190">
        <f t="shared" ca="1" si="230"/>
        <v>0</v>
      </c>
      <c r="BN84" s="190">
        <f t="shared" ca="1" si="230"/>
        <v>0</v>
      </c>
      <c r="BO84" s="190">
        <f t="shared" ca="1" si="230"/>
        <v>0</v>
      </c>
      <c r="BP84" s="190">
        <f t="shared" ca="1" si="230"/>
        <v>0</v>
      </c>
      <c r="BQ84" s="190">
        <f t="shared" ca="1" si="233"/>
        <v>144743</v>
      </c>
      <c r="BR84" s="190">
        <f t="shared" ca="1" si="234"/>
        <v>1095242</v>
      </c>
      <c r="BS84" s="190">
        <f t="shared" ca="1" si="235"/>
        <v>5906254</v>
      </c>
      <c r="BT84" s="190">
        <f t="shared" ca="1" si="83"/>
        <v>7146239</v>
      </c>
      <c r="BU84" s="190">
        <f t="shared" ca="1" si="182"/>
        <v>7199509</v>
      </c>
      <c r="BV84" s="163" t="str">
        <f t="shared" si="236"/>
        <v>H</v>
      </c>
      <c r="BW84" s="65">
        <f t="shared" ca="1" si="183"/>
        <v>7146239</v>
      </c>
      <c r="BX84" s="65">
        <f t="shared" ca="1" si="186"/>
        <v>0</v>
      </c>
      <c r="BZ84" s="130"/>
      <c r="CA84" s="79" t="str">
        <f t="shared" si="237"/>
        <v>H</v>
      </c>
      <c r="CB84" s="215">
        <f t="shared" si="86"/>
        <v>2018</v>
      </c>
      <c r="CC84" s="141">
        <f t="shared" si="86"/>
        <v>7</v>
      </c>
      <c r="CD84" s="280">
        <f t="shared" ca="1" si="187"/>
        <v>0</v>
      </c>
      <c r="CE84" s="280">
        <f t="shared" ca="1" si="188"/>
        <v>0</v>
      </c>
      <c r="CF84" s="280">
        <f t="shared" ca="1" si="189"/>
        <v>481</v>
      </c>
      <c r="CG84" s="280">
        <f t="shared" ca="1" si="190"/>
        <v>0</v>
      </c>
      <c r="CH84" s="280">
        <f t="shared" ca="1" si="191"/>
        <v>0</v>
      </c>
      <c r="CI84" s="280">
        <f t="shared" ca="1" si="192"/>
        <v>0</v>
      </c>
      <c r="CJ84" s="280">
        <f t="shared" ca="1" si="193"/>
        <v>1495908</v>
      </c>
      <c r="CK84" s="280">
        <f t="shared" ca="1" si="194"/>
        <v>0</v>
      </c>
      <c r="CL84" s="280">
        <f t="shared" ca="1" si="195"/>
        <v>756091</v>
      </c>
      <c r="CM84" s="280">
        <f t="shared" ca="1" si="196"/>
        <v>1260370</v>
      </c>
      <c r="CN84" s="280">
        <f t="shared" ca="1" si="197"/>
        <v>2365202</v>
      </c>
      <c r="CO84" s="280">
        <f t="shared" ca="1" si="198"/>
        <v>63822</v>
      </c>
      <c r="CP84" s="280">
        <f t="shared" ca="1" si="199"/>
        <v>0</v>
      </c>
      <c r="CQ84" s="613">
        <f t="shared" ca="1" si="200"/>
        <v>0</v>
      </c>
      <c r="CR84" s="280">
        <f t="shared" ca="1" si="201"/>
        <v>30030</v>
      </c>
      <c r="CS84" s="280">
        <f t="shared" ca="1" si="202"/>
        <v>201212</v>
      </c>
      <c r="CT84" s="280">
        <f t="shared" ca="1" si="203"/>
        <v>62753</v>
      </c>
      <c r="CU84" s="280">
        <f t="shared" ca="1" si="204"/>
        <v>0</v>
      </c>
      <c r="CV84" s="280">
        <f t="shared" ca="1" si="205"/>
        <v>58839</v>
      </c>
      <c r="CW84" s="365">
        <f t="shared" ca="1" si="206"/>
        <v>0</v>
      </c>
      <c r="CX84" s="280">
        <f t="shared" ca="1" si="207"/>
        <v>423434</v>
      </c>
      <c r="CY84" s="280">
        <f t="shared" ca="1" si="208"/>
        <v>0</v>
      </c>
      <c r="CZ84" s="280">
        <f t="shared" ca="1" si="209"/>
        <v>0</v>
      </c>
      <c r="DA84" s="280">
        <f t="shared" ca="1" si="210"/>
        <v>377591</v>
      </c>
      <c r="DB84" s="280">
        <f t="shared" ca="1" si="211"/>
        <v>103776</v>
      </c>
      <c r="DC84" s="280">
        <f t="shared" ca="1" si="212"/>
        <v>0</v>
      </c>
      <c r="DD84" s="280">
        <f t="shared" ca="1" si="213"/>
        <v>0</v>
      </c>
      <c r="DE84" s="280">
        <f t="shared" ca="1" si="214"/>
        <v>0</v>
      </c>
      <c r="DF84" s="280">
        <f t="shared" ca="1" si="215"/>
        <v>0</v>
      </c>
      <c r="DG84" s="280">
        <f t="shared" ca="1" si="216"/>
        <v>0</v>
      </c>
      <c r="DH84" s="210">
        <f t="shared" ca="1" si="238"/>
        <v>151622</v>
      </c>
      <c r="DI84" s="210">
        <f t="shared" ca="1" si="239"/>
        <v>1257635</v>
      </c>
      <c r="DJ84" s="210">
        <f t="shared" ca="1" si="240"/>
        <v>5941874</v>
      </c>
      <c r="DK84" s="461">
        <f t="shared" ca="1" si="241"/>
        <v>7351131</v>
      </c>
      <c r="DL84" s="463">
        <f t="shared" ca="1" si="242"/>
        <v>7199509</v>
      </c>
      <c r="DM84" s="465">
        <f t="shared" ca="1" si="243"/>
        <v>-151622</v>
      </c>
      <c r="DN84" s="216">
        <f t="shared" ca="1" si="223"/>
        <v>-2.0625669709871855E-2</v>
      </c>
      <c r="DP84" s="463"/>
      <c r="DQ84" s="37"/>
    </row>
    <row r="85" spans="1:121">
      <c r="A85" s="4" t="s">
        <v>2</v>
      </c>
      <c r="B85" s="117" t="s">
        <v>3</v>
      </c>
      <c r="C85" s="117" t="s">
        <v>4</v>
      </c>
      <c r="D85" s="117" t="s">
        <v>5</v>
      </c>
      <c r="E85" s="117" t="s">
        <v>6</v>
      </c>
      <c r="F85" s="117" t="s">
        <v>7</v>
      </c>
      <c r="G85" s="117" t="s">
        <v>8</v>
      </c>
      <c r="H85" s="117" t="s">
        <v>9</v>
      </c>
      <c r="I85" s="117" t="s">
        <v>10</v>
      </c>
      <c r="J85" s="117" t="s">
        <v>11</v>
      </c>
      <c r="K85" s="117" t="s">
        <v>12</v>
      </c>
      <c r="L85" s="117" t="s">
        <v>13</v>
      </c>
      <c r="M85" s="117" t="s">
        <v>14</v>
      </c>
      <c r="N85" s="112" t="s">
        <v>15</v>
      </c>
      <c r="O85" s="522"/>
      <c r="P85" s="595" t="s">
        <v>2</v>
      </c>
      <c r="Q85" s="117" t="s">
        <v>3</v>
      </c>
      <c r="R85" s="117" t="s">
        <v>4</v>
      </c>
      <c r="S85" s="117" t="s">
        <v>5</v>
      </c>
      <c r="T85" s="117" t="s">
        <v>6</v>
      </c>
      <c r="U85" s="117" t="s">
        <v>7</v>
      </c>
      <c r="V85" s="117" t="s">
        <v>8</v>
      </c>
      <c r="W85" s="117" t="s">
        <v>9</v>
      </c>
      <c r="X85" s="117" t="s">
        <v>10</v>
      </c>
      <c r="Y85" s="117" t="s">
        <v>11</v>
      </c>
      <c r="Z85" s="117" t="s">
        <v>12</v>
      </c>
      <c r="AA85" s="117" t="s">
        <v>13</v>
      </c>
      <c r="AB85" s="117" t="s">
        <v>14</v>
      </c>
      <c r="AC85" s="83" t="s">
        <v>15</v>
      </c>
      <c r="AD85" s="13"/>
      <c r="AF85" s="86"/>
      <c r="AG85" s="86"/>
      <c r="AH85" s="86"/>
      <c r="AI85" s="79" t="str">
        <f t="shared" si="232"/>
        <v>X</v>
      </c>
      <c r="AJ85" s="1">
        <f t="shared" si="231"/>
        <v>2018</v>
      </c>
      <c r="AK85" s="105">
        <v>8</v>
      </c>
      <c r="AL85" s="106">
        <f t="shared" ca="1" si="228"/>
        <v>0</v>
      </c>
      <c r="AM85" s="106">
        <f t="shared" ca="1" si="228"/>
        <v>0</v>
      </c>
      <c r="AN85" s="106">
        <f t="shared" ca="1" si="228"/>
        <v>481</v>
      </c>
      <c r="AO85" s="106">
        <f t="shared" ca="1" si="228"/>
        <v>0</v>
      </c>
      <c r="AP85" s="106">
        <f t="shared" ca="1" si="228"/>
        <v>0</v>
      </c>
      <c r="AQ85" s="106">
        <f t="shared" ca="1" si="228"/>
        <v>0</v>
      </c>
      <c r="AR85" s="106">
        <f t="shared" ca="1" si="228"/>
        <v>1495908</v>
      </c>
      <c r="AS85" s="106">
        <f t="shared" ca="1" si="228"/>
        <v>0</v>
      </c>
      <c r="AT85" s="106">
        <f t="shared" ca="1" si="228"/>
        <v>756091</v>
      </c>
      <c r="AU85" s="106">
        <f t="shared" ca="1" si="228"/>
        <v>1260370</v>
      </c>
      <c r="AV85" s="106">
        <f t="shared" ca="1" si="229"/>
        <v>2365202</v>
      </c>
      <c r="AW85" s="106">
        <f t="shared" ca="1" si="229"/>
        <v>54023</v>
      </c>
      <c r="AX85" s="106">
        <f t="shared" ca="1" si="229"/>
        <v>0</v>
      </c>
      <c r="AY85" s="611">
        <f t="shared" ca="1" si="229"/>
        <v>0</v>
      </c>
      <c r="AZ85" s="106">
        <f t="shared" ca="1" si="229"/>
        <v>35842</v>
      </c>
      <c r="BA85" s="106">
        <f t="shared" ca="1" si="229"/>
        <v>201212</v>
      </c>
      <c r="BB85" s="106">
        <f t="shared" ca="1" si="229"/>
        <v>62753</v>
      </c>
      <c r="BC85" s="106">
        <f t="shared" ca="1" si="229"/>
        <v>0</v>
      </c>
      <c r="BD85" s="106">
        <f t="shared" ca="1" si="229"/>
        <v>58220</v>
      </c>
      <c r="BE85" s="106">
        <f t="shared" ca="1" si="229"/>
        <v>0</v>
      </c>
      <c r="BF85" s="106">
        <f t="shared" ca="1" si="230"/>
        <v>423434</v>
      </c>
      <c r="BG85" s="106">
        <f t="shared" ca="1" si="230"/>
        <v>0</v>
      </c>
      <c r="BH85" s="106">
        <f t="shared" ca="1" si="230"/>
        <v>0</v>
      </c>
      <c r="BI85" s="106">
        <f t="shared" ca="1" si="230"/>
        <v>377591</v>
      </c>
      <c r="BJ85" s="106">
        <f t="shared" ca="1" si="230"/>
        <v>103776</v>
      </c>
      <c r="BK85" s="106">
        <f t="shared" ca="1" si="230"/>
        <v>0</v>
      </c>
      <c r="BL85" s="190">
        <f t="shared" ca="1" si="230"/>
        <v>0</v>
      </c>
      <c r="BM85" s="190">
        <f t="shared" ca="1" si="230"/>
        <v>0</v>
      </c>
      <c r="BN85" s="190">
        <f t="shared" ca="1" si="230"/>
        <v>0</v>
      </c>
      <c r="BO85" s="190">
        <f t="shared" ca="1" si="230"/>
        <v>0</v>
      </c>
      <c r="BP85" s="190">
        <f t="shared" ca="1" si="230"/>
        <v>0</v>
      </c>
      <c r="BQ85" s="190">
        <f t="shared" ca="1" si="233"/>
        <v>156815</v>
      </c>
      <c r="BR85" s="190">
        <f t="shared" ca="1" si="234"/>
        <v>1106013</v>
      </c>
      <c r="BS85" s="190">
        <f t="shared" ca="1" si="235"/>
        <v>5932075</v>
      </c>
      <c r="BT85" s="190">
        <f t="shared" ca="1" si="83"/>
        <v>7194903</v>
      </c>
      <c r="BU85" s="190">
        <f t="shared" ca="1" si="182"/>
        <v>7174559</v>
      </c>
      <c r="BV85" s="163" t="str">
        <f t="shared" si="236"/>
        <v>I</v>
      </c>
      <c r="BW85" s="65">
        <f t="shared" ca="1" si="183"/>
        <v>7194903</v>
      </c>
      <c r="BX85" s="65">
        <f t="shared" ca="1" si="186"/>
        <v>0</v>
      </c>
      <c r="BZ85" s="130"/>
      <c r="CA85" s="79" t="str">
        <f t="shared" si="237"/>
        <v>I</v>
      </c>
      <c r="CB85" s="215">
        <f t="shared" si="86"/>
        <v>2018</v>
      </c>
      <c r="CC85" s="141">
        <f t="shared" si="86"/>
        <v>8</v>
      </c>
      <c r="CD85" s="280">
        <f t="shared" ca="1" si="187"/>
        <v>0</v>
      </c>
      <c r="CE85" s="280">
        <f t="shared" ca="1" si="188"/>
        <v>0</v>
      </c>
      <c r="CF85" s="280">
        <f t="shared" ca="1" si="189"/>
        <v>481</v>
      </c>
      <c r="CG85" s="280">
        <f t="shared" ca="1" si="190"/>
        <v>0</v>
      </c>
      <c r="CH85" s="280">
        <f t="shared" ca="1" si="191"/>
        <v>0</v>
      </c>
      <c r="CI85" s="280">
        <f t="shared" ca="1" si="192"/>
        <v>0</v>
      </c>
      <c r="CJ85" s="280">
        <f t="shared" ca="1" si="193"/>
        <v>1495908</v>
      </c>
      <c r="CK85" s="280">
        <f t="shared" ca="1" si="194"/>
        <v>0</v>
      </c>
      <c r="CL85" s="280">
        <f t="shared" ca="1" si="195"/>
        <v>756091</v>
      </c>
      <c r="CM85" s="280">
        <f t="shared" ca="1" si="196"/>
        <v>1254032</v>
      </c>
      <c r="CN85" s="280">
        <f t="shared" ca="1" si="197"/>
        <v>2349878</v>
      </c>
      <c r="CO85" s="280">
        <f t="shared" ca="1" si="198"/>
        <v>58740</v>
      </c>
      <c r="CP85" s="280">
        <f t="shared" ca="1" si="199"/>
        <v>0</v>
      </c>
      <c r="CQ85" s="613">
        <f t="shared" ca="1" si="200"/>
        <v>0</v>
      </c>
      <c r="CR85" s="280">
        <f t="shared" ca="1" si="201"/>
        <v>30030</v>
      </c>
      <c r="CS85" s="280">
        <f t="shared" ca="1" si="202"/>
        <v>202988</v>
      </c>
      <c r="CT85" s="280">
        <f t="shared" ca="1" si="203"/>
        <v>60496</v>
      </c>
      <c r="CU85" s="280">
        <f t="shared" ca="1" si="204"/>
        <v>0</v>
      </c>
      <c r="CV85" s="280">
        <f t="shared" ca="1" si="205"/>
        <v>61153</v>
      </c>
      <c r="CW85" s="365">
        <f t="shared" ca="1" si="206"/>
        <v>0</v>
      </c>
      <c r="CX85" s="280">
        <f t="shared" ca="1" si="207"/>
        <v>423434</v>
      </c>
      <c r="CY85" s="280">
        <f t="shared" ca="1" si="208"/>
        <v>0</v>
      </c>
      <c r="CZ85" s="280">
        <f t="shared" ca="1" si="209"/>
        <v>0</v>
      </c>
      <c r="DA85" s="280">
        <f t="shared" ca="1" si="210"/>
        <v>377591</v>
      </c>
      <c r="DB85" s="280">
        <f t="shared" ca="1" si="211"/>
        <v>103737</v>
      </c>
      <c r="DC85" s="280">
        <f t="shared" ca="1" si="212"/>
        <v>0</v>
      </c>
      <c r="DD85" s="280">
        <f t="shared" ca="1" si="213"/>
        <v>0</v>
      </c>
      <c r="DE85" s="280">
        <f t="shared" ca="1" si="214"/>
        <v>0</v>
      </c>
      <c r="DF85" s="280">
        <f t="shared" ca="1" si="215"/>
        <v>0</v>
      </c>
      <c r="DG85" s="280">
        <f t="shared" ca="1" si="216"/>
        <v>0</v>
      </c>
      <c r="DH85" s="210">
        <f t="shared" ca="1" si="238"/>
        <v>151679</v>
      </c>
      <c r="DI85" s="210">
        <f t="shared" ca="1" si="239"/>
        <v>1259429</v>
      </c>
      <c r="DJ85" s="210">
        <f t="shared" ca="1" si="240"/>
        <v>5915130</v>
      </c>
      <c r="DK85" s="461">
        <f t="shared" ca="1" si="241"/>
        <v>7326238</v>
      </c>
      <c r="DL85" s="463">
        <f t="shared" ca="1" si="242"/>
        <v>7174559</v>
      </c>
      <c r="DM85" s="465">
        <f t="shared" ca="1" si="243"/>
        <v>-151679</v>
      </c>
      <c r="DN85" s="216">
        <f t="shared" ca="1" si="223"/>
        <v>-2.0703531607900262E-2</v>
      </c>
      <c r="DP85" s="463"/>
      <c r="DQ85" s="37"/>
    </row>
    <row r="86" spans="1:121">
      <c r="A86" s="1">
        <f>A46</f>
        <v>2010</v>
      </c>
      <c r="B86" s="476"/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1"/>
      <c r="O86" s="2"/>
      <c r="P86" s="72">
        <f>A86</f>
        <v>2010</v>
      </c>
      <c r="Q86" s="476"/>
      <c r="R86" s="476"/>
      <c r="S86" s="476"/>
      <c r="T86" s="476"/>
      <c r="U86" s="476"/>
      <c r="V86" s="476"/>
      <c r="W86" s="476"/>
      <c r="X86" s="476"/>
      <c r="Y86" s="476"/>
      <c r="Z86" s="476"/>
      <c r="AA86" s="476"/>
      <c r="AB86" s="476"/>
      <c r="AC86" s="41">
        <f t="shared" ref="AC86:AC106" si="244">SUM(Q86:AB86)</f>
        <v>0</v>
      </c>
      <c r="AD86" s="13"/>
      <c r="AI86" s="79" t="str">
        <f t="shared" si="232"/>
        <v>Y</v>
      </c>
      <c r="AJ86" s="1">
        <f t="shared" si="231"/>
        <v>2018</v>
      </c>
      <c r="AK86" s="105">
        <v>9</v>
      </c>
      <c r="AL86" s="106">
        <f t="shared" ref="AL86:AU95" ca="1" si="245">ROUND(INDIRECT(CONCATENATE($AI86,AL$2+($AJ86-2010))),0)</f>
        <v>0</v>
      </c>
      <c r="AM86" s="106">
        <f t="shared" ca="1" si="245"/>
        <v>0</v>
      </c>
      <c r="AN86" s="106">
        <f t="shared" ca="1" si="245"/>
        <v>481</v>
      </c>
      <c r="AO86" s="106">
        <f t="shared" ca="1" si="245"/>
        <v>0</v>
      </c>
      <c r="AP86" s="106">
        <f t="shared" ca="1" si="245"/>
        <v>0</v>
      </c>
      <c r="AQ86" s="106">
        <f t="shared" ca="1" si="245"/>
        <v>0</v>
      </c>
      <c r="AR86" s="106">
        <f t="shared" ca="1" si="245"/>
        <v>1495908</v>
      </c>
      <c r="AS86" s="106">
        <f t="shared" ca="1" si="245"/>
        <v>0</v>
      </c>
      <c r="AT86" s="106">
        <f t="shared" ca="1" si="245"/>
        <v>756091</v>
      </c>
      <c r="AU86" s="106">
        <f t="shared" ca="1" si="245"/>
        <v>1254032</v>
      </c>
      <c r="AV86" s="106">
        <f t="shared" ref="AV86:BE95" ca="1" si="246">ROUND(INDIRECT(CONCATENATE($AI86,AV$2+($AJ86-2010))),0)</f>
        <v>2349878</v>
      </c>
      <c r="AW86" s="106">
        <f t="shared" ca="1" si="246"/>
        <v>63822</v>
      </c>
      <c r="AX86" s="106">
        <f t="shared" ca="1" si="246"/>
        <v>0</v>
      </c>
      <c r="AY86" s="611">
        <f t="shared" ca="1" si="246"/>
        <v>0</v>
      </c>
      <c r="AZ86" s="106">
        <f t="shared" ca="1" si="246"/>
        <v>30030</v>
      </c>
      <c r="BA86" s="106">
        <f t="shared" ca="1" si="246"/>
        <v>202988</v>
      </c>
      <c r="BB86" s="106">
        <f t="shared" ca="1" si="246"/>
        <v>60496</v>
      </c>
      <c r="BC86" s="106">
        <f t="shared" ca="1" si="246"/>
        <v>0</v>
      </c>
      <c r="BD86" s="106">
        <f t="shared" ca="1" si="246"/>
        <v>58839</v>
      </c>
      <c r="BE86" s="106">
        <f t="shared" ca="1" si="246"/>
        <v>0</v>
      </c>
      <c r="BF86" s="106">
        <f t="shared" ref="BF86:BP95" ca="1" si="247">ROUND(INDIRECT(CONCATENATE($AI86,BF$2+($AJ86-2010))),0)</f>
        <v>423434</v>
      </c>
      <c r="BG86" s="106">
        <f t="shared" ca="1" si="247"/>
        <v>0</v>
      </c>
      <c r="BH86" s="106">
        <f t="shared" ca="1" si="247"/>
        <v>0</v>
      </c>
      <c r="BI86" s="106">
        <f t="shared" ca="1" si="247"/>
        <v>377591</v>
      </c>
      <c r="BJ86" s="106">
        <f t="shared" ca="1" si="247"/>
        <v>103737</v>
      </c>
      <c r="BK86" s="106">
        <f t="shared" ca="1" si="247"/>
        <v>0</v>
      </c>
      <c r="BL86" s="190">
        <f t="shared" ca="1" si="247"/>
        <v>0</v>
      </c>
      <c r="BM86" s="190">
        <f t="shared" ca="1" si="247"/>
        <v>0</v>
      </c>
      <c r="BN86" s="190">
        <f t="shared" ca="1" si="247"/>
        <v>0</v>
      </c>
      <c r="BO86" s="190">
        <f t="shared" ca="1" si="247"/>
        <v>0</v>
      </c>
      <c r="BP86" s="190">
        <f t="shared" ca="1" si="247"/>
        <v>0</v>
      </c>
      <c r="BQ86" s="190">
        <f t="shared" ca="1" si="233"/>
        <v>149365</v>
      </c>
      <c r="BR86" s="190">
        <f t="shared" ca="1" si="234"/>
        <v>1107750</v>
      </c>
      <c r="BS86" s="190">
        <f t="shared" ca="1" si="235"/>
        <v>5920212</v>
      </c>
      <c r="BT86" s="190">
        <f t="shared" ref="BT86:BT149" ca="1" si="248">ROUND(INDIRECT(CONCATENATE($AI86,BT$2+($AJ86-2010))),0)</f>
        <v>7177327</v>
      </c>
      <c r="BU86" s="190">
        <f t="shared" ca="1" si="182"/>
        <v>7115893</v>
      </c>
      <c r="BV86" s="163" t="str">
        <f t="shared" si="236"/>
        <v>J</v>
      </c>
      <c r="BW86" s="65">
        <f t="shared" ca="1" si="183"/>
        <v>7177327</v>
      </c>
      <c r="BX86" s="65">
        <f t="shared" ca="1" si="186"/>
        <v>0</v>
      </c>
      <c r="BZ86" s="130"/>
      <c r="CA86" s="79" t="str">
        <f t="shared" si="237"/>
        <v>J</v>
      </c>
      <c r="CB86" s="215">
        <f t="shared" si="86"/>
        <v>2018</v>
      </c>
      <c r="CC86" s="141">
        <f t="shared" si="86"/>
        <v>9</v>
      </c>
      <c r="CD86" s="280">
        <f t="shared" ca="1" si="187"/>
        <v>0</v>
      </c>
      <c r="CE86" s="280">
        <f t="shared" ca="1" si="188"/>
        <v>0</v>
      </c>
      <c r="CF86" s="280">
        <f t="shared" ca="1" si="189"/>
        <v>481</v>
      </c>
      <c r="CG86" s="280">
        <f t="shared" ca="1" si="190"/>
        <v>0</v>
      </c>
      <c r="CH86" s="280">
        <f t="shared" ca="1" si="191"/>
        <v>0</v>
      </c>
      <c r="CI86" s="280">
        <f t="shared" ca="1" si="192"/>
        <v>0</v>
      </c>
      <c r="CJ86" s="280">
        <f t="shared" ca="1" si="193"/>
        <v>1483532</v>
      </c>
      <c r="CK86" s="280">
        <f t="shared" ca="1" si="194"/>
        <v>0</v>
      </c>
      <c r="CL86" s="280">
        <f t="shared" ca="1" si="195"/>
        <v>753963</v>
      </c>
      <c r="CM86" s="280">
        <f t="shared" ca="1" si="196"/>
        <v>1249130</v>
      </c>
      <c r="CN86" s="280">
        <f t="shared" ca="1" si="197"/>
        <v>2342698</v>
      </c>
      <c r="CO86" s="280">
        <f t="shared" ca="1" si="198"/>
        <v>49036</v>
      </c>
      <c r="CP86" s="280">
        <f t="shared" ca="1" si="199"/>
        <v>0</v>
      </c>
      <c r="CQ86" s="613">
        <f t="shared" ca="1" si="200"/>
        <v>0</v>
      </c>
      <c r="CR86" s="280">
        <f t="shared" ca="1" si="201"/>
        <v>29869</v>
      </c>
      <c r="CS86" s="280">
        <f t="shared" ca="1" si="202"/>
        <v>197758</v>
      </c>
      <c r="CT86" s="280">
        <f t="shared" ca="1" si="203"/>
        <v>55571</v>
      </c>
      <c r="CU86" s="280">
        <f t="shared" ca="1" si="204"/>
        <v>0</v>
      </c>
      <c r="CV86" s="280">
        <f t="shared" ca="1" si="205"/>
        <v>57719</v>
      </c>
      <c r="CW86" s="365">
        <f t="shared" ca="1" si="206"/>
        <v>0</v>
      </c>
      <c r="CX86" s="280">
        <f t="shared" ca="1" si="207"/>
        <v>419150</v>
      </c>
      <c r="CY86" s="280">
        <f t="shared" ca="1" si="208"/>
        <v>0</v>
      </c>
      <c r="CZ86" s="280">
        <f t="shared" ca="1" si="209"/>
        <v>0</v>
      </c>
      <c r="DA86" s="280">
        <f t="shared" ca="1" si="210"/>
        <v>374283</v>
      </c>
      <c r="DB86" s="280">
        <f t="shared" ca="1" si="211"/>
        <v>102703</v>
      </c>
      <c r="DC86" s="280">
        <f t="shared" ca="1" si="212"/>
        <v>0</v>
      </c>
      <c r="DD86" s="280">
        <f t="shared" ca="1" si="213"/>
        <v>0</v>
      </c>
      <c r="DE86" s="280">
        <f t="shared" ca="1" si="214"/>
        <v>0</v>
      </c>
      <c r="DF86" s="280">
        <f t="shared" ca="1" si="215"/>
        <v>0</v>
      </c>
      <c r="DG86" s="280">
        <f t="shared" ca="1" si="216"/>
        <v>0</v>
      </c>
      <c r="DH86" s="210">
        <f t="shared" ca="1" si="238"/>
        <v>143159</v>
      </c>
      <c r="DI86" s="210">
        <f t="shared" ca="1" si="239"/>
        <v>1237053</v>
      </c>
      <c r="DJ86" s="210">
        <f t="shared" ca="1" si="240"/>
        <v>5878840</v>
      </c>
      <c r="DK86" s="461">
        <f t="shared" ca="1" si="241"/>
        <v>7259052</v>
      </c>
      <c r="DL86" s="463">
        <f t="shared" ca="1" si="242"/>
        <v>7115893</v>
      </c>
      <c r="DM86" s="465">
        <f t="shared" ca="1" si="243"/>
        <v>-143159</v>
      </c>
      <c r="DN86" s="216">
        <f t="shared" ca="1" si="223"/>
        <v>-1.9721445720460466E-2</v>
      </c>
      <c r="DP86" s="463"/>
      <c r="DQ86" s="37"/>
    </row>
    <row r="87" spans="1:121">
      <c r="A87" s="1">
        <f t="shared" ref="A87:A121" si="249">A47</f>
        <v>2011</v>
      </c>
      <c r="B87" s="476"/>
      <c r="C87" s="476"/>
      <c r="D87" s="476"/>
      <c r="E87" s="476"/>
      <c r="F87" s="476"/>
      <c r="G87" s="476"/>
      <c r="H87" s="476"/>
      <c r="I87" s="476"/>
      <c r="J87" s="476"/>
      <c r="K87" s="476"/>
      <c r="L87" s="476"/>
      <c r="M87" s="476"/>
      <c r="N87" s="41"/>
      <c r="O87" s="2"/>
      <c r="P87" s="72">
        <f t="shared" ref="P87:P121" si="250">A87</f>
        <v>2011</v>
      </c>
      <c r="Q87" s="476"/>
      <c r="R87" s="476"/>
      <c r="S87" s="476"/>
      <c r="T87" s="476"/>
      <c r="U87" s="476"/>
      <c r="V87" s="476"/>
      <c r="W87" s="476"/>
      <c r="X87" s="476"/>
      <c r="Y87" s="476"/>
      <c r="Z87" s="476"/>
      <c r="AA87" s="476"/>
      <c r="AB87" s="476"/>
      <c r="AC87" s="41">
        <f t="shared" si="244"/>
        <v>0</v>
      </c>
      <c r="AD87" s="13"/>
      <c r="AI87" s="79" t="str">
        <f t="shared" si="232"/>
        <v>Z</v>
      </c>
      <c r="AJ87" s="1">
        <f t="shared" si="231"/>
        <v>2018</v>
      </c>
      <c r="AK87" s="105">
        <v>10</v>
      </c>
      <c r="AL87" s="106">
        <f t="shared" ca="1" si="245"/>
        <v>0</v>
      </c>
      <c r="AM87" s="106">
        <f t="shared" ca="1" si="245"/>
        <v>0</v>
      </c>
      <c r="AN87" s="106">
        <f t="shared" ca="1" si="245"/>
        <v>481</v>
      </c>
      <c r="AO87" s="106">
        <f t="shared" ca="1" si="245"/>
        <v>0</v>
      </c>
      <c r="AP87" s="106">
        <f t="shared" ca="1" si="245"/>
        <v>0</v>
      </c>
      <c r="AQ87" s="106">
        <f t="shared" ca="1" si="245"/>
        <v>0</v>
      </c>
      <c r="AR87" s="106">
        <f t="shared" ca="1" si="245"/>
        <v>1483532</v>
      </c>
      <c r="AS87" s="106">
        <f t="shared" ca="1" si="245"/>
        <v>0</v>
      </c>
      <c r="AT87" s="106">
        <f t="shared" ca="1" si="245"/>
        <v>753963</v>
      </c>
      <c r="AU87" s="106">
        <f t="shared" ca="1" si="245"/>
        <v>1249130</v>
      </c>
      <c r="AV87" s="106">
        <f t="shared" ca="1" si="246"/>
        <v>2342698</v>
      </c>
      <c r="AW87" s="106">
        <f t="shared" ca="1" si="246"/>
        <v>58740</v>
      </c>
      <c r="AX87" s="106">
        <f t="shared" ca="1" si="246"/>
        <v>0</v>
      </c>
      <c r="AY87" s="611">
        <f t="shared" ca="1" si="246"/>
        <v>0</v>
      </c>
      <c r="AZ87" s="106">
        <f t="shared" ca="1" si="246"/>
        <v>30030</v>
      </c>
      <c r="BA87" s="106">
        <f t="shared" ca="1" si="246"/>
        <v>197758</v>
      </c>
      <c r="BB87" s="106">
        <f t="shared" ca="1" si="246"/>
        <v>55571</v>
      </c>
      <c r="BC87" s="106">
        <f t="shared" ca="1" si="246"/>
        <v>0</v>
      </c>
      <c r="BD87" s="106">
        <f t="shared" ca="1" si="246"/>
        <v>61153</v>
      </c>
      <c r="BE87" s="106">
        <f t="shared" ca="1" si="246"/>
        <v>0</v>
      </c>
      <c r="BF87" s="106">
        <f t="shared" ca="1" si="247"/>
        <v>419150</v>
      </c>
      <c r="BG87" s="106">
        <f t="shared" ca="1" si="247"/>
        <v>0</v>
      </c>
      <c r="BH87" s="106">
        <f t="shared" ca="1" si="247"/>
        <v>0</v>
      </c>
      <c r="BI87" s="106">
        <f t="shared" ca="1" si="247"/>
        <v>374283</v>
      </c>
      <c r="BJ87" s="106">
        <f t="shared" ca="1" si="247"/>
        <v>102703</v>
      </c>
      <c r="BK87" s="106">
        <f t="shared" ca="1" si="247"/>
        <v>0</v>
      </c>
      <c r="BL87" s="190">
        <f t="shared" ca="1" si="247"/>
        <v>0</v>
      </c>
      <c r="BM87" s="190">
        <f t="shared" ca="1" si="247"/>
        <v>0</v>
      </c>
      <c r="BN87" s="190">
        <f t="shared" ca="1" si="247"/>
        <v>0</v>
      </c>
      <c r="BO87" s="190">
        <f t="shared" ca="1" si="247"/>
        <v>0</v>
      </c>
      <c r="BP87" s="190">
        <f t="shared" ca="1" si="247"/>
        <v>0</v>
      </c>
      <c r="BQ87" s="190">
        <f t="shared" ca="1" si="233"/>
        <v>146754</v>
      </c>
      <c r="BR87" s="190">
        <f t="shared" ca="1" si="234"/>
        <v>1093894</v>
      </c>
      <c r="BS87" s="190">
        <f t="shared" ca="1" si="235"/>
        <v>5888544</v>
      </c>
      <c r="BT87" s="190">
        <f t="shared" ca="1" si="248"/>
        <v>7129192</v>
      </c>
      <c r="BU87" s="190">
        <f t="shared" ca="1" si="182"/>
        <v>6293119</v>
      </c>
      <c r="BV87" s="163" t="str">
        <f t="shared" si="236"/>
        <v>K</v>
      </c>
      <c r="BW87" s="65">
        <f t="shared" ca="1" si="183"/>
        <v>7129192</v>
      </c>
      <c r="BX87" s="65">
        <f t="shared" ca="1" si="186"/>
        <v>0</v>
      </c>
      <c r="BZ87" s="130"/>
      <c r="CA87" s="79" t="str">
        <f t="shared" si="237"/>
        <v>K</v>
      </c>
      <c r="CB87" s="215">
        <f t="shared" ref="CB87:CC150" si="251">AJ87</f>
        <v>2018</v>
      </c>
      <c r="CC87" s="141">
        <f t="shared" si="251"/>
        <v>10</v>
      </c>
      <c r="CD87" s="280">
        <f t="shared" ca="1" si="187"/>
        <v>0</v>
      </c>
      <c r="CE87" s="280">
        <f t="shared" ca="1" si="188"/>
        <v>0</v>
      </c>
      <c r="CF87" s="280">
        <f t="shared" ca="1" si="189"/>
        <v>481</v>
      </c>
      <c r="CG87" s="280">
        <f t="shared" ca="1" si="190"/>
        <v>0</v>
      </c>
      <c r="CH87" s="280">
        <f t="shared" ca="1" si="191"/>
        <v>0</v>
      </c>
      <c r="CI87" s="280">
        <f t="shared" ca="1" si="192"/>
        <v>0</v>
      </c>
      <c r="CJ87" s="280">
        <f t="shared" ca="1" si="193"/>
        <v>1438364</v>
      </c>
      <c r="CK87" s="280">
        <f t="shared" ca="1" si="194"/>
        <v>0</v>
      </c>
      <c r="CL87" s="280">
        <f t="shared" ca="1" si="195"/>
        <v>0</v>
      </c>
      <c r="CM87" s="280">
        <f t="shared" ca="1" si="196"/>
        <v>1247695</v>
      </c>
      <c r="CN87" s="280">
        <f t="shared" ca="1" si="197"/>
        <v>2336778</v>
      </c>
      <c r="CO87" s="280">
        <f t="shared" ca="1" si="198"/>
        <v>61685</v>
      </c>
      <c r="CP87" s="280">
        <f t="shared" ca="1" si="199"/>
        <v>0</v>
      </c>
      <c r="CQ87" s="613">
        <f t="shared" ca="1" si="200"/>
        <v>0</v>
      </c>
      <c r="CR87" s="280">
        <f t="shared" ca="1" si="201"/>
        <v>33031</v>
      </c>
      <c r="CS87" s="280">
        <f t="shared" ca="1" si="202"/>
        <v>190580</v>
      </c>
      <c r="CT87" s="280">
        <f t="shared" ca="1" si="203"/>
        <v>50364</v>
      </c>
      <c r="CU87" s="280">
        <f t="shared" ca="1" si="204"/>
        <v>0</v>
      </c>
      <c r="CV87" s="280">
        <f t="shared" ca="1" si="205"/>
        <v>41261</v>
      </c>
      <c r="CW87" s="365">
        <f t="shared" ca="1" si="206"/>
        <v>0</v>
      </c>
      <c r="CX87" s="280">
        <f t="shared" ca="1" si="207"/>
        <v>419528</v>
      </c>
      <c r="CY87" s="280">
        <f t="shared" ca="1" si="208"/>
        <v>0</v>
      </c>
      <c r="CZ87" s="280">
        <f t="shared" ca="1" si="209"/>
        <v>0</v>
      </c>
      <c r="DA87" s="280">
        <f t="shared" ca="1" si="210"/>
        <v>371391</v>
      </c>
      <c r="DB87" s="280">
        <f t="shared" ca="1" si="211"/>
        <v>101961</v>
      </c>
      <c r="DC87" s="280">
        <f t="shared" ca="1" si="212"/>
        <v>0</v>
      </c>
      <c r="DD87" s="280">
        <f t="shared" ca="1" si="213"/>
        <v>0</v>
      </c>
      <c r="DE87" s="280">
        <f t="shared" ca="1" si="214"/>
        <v>0</v>
      </c>
      <c r="DF87" s="280">
        <f t="shared" ca="1" si="215"/>
        <v>0</v>
      </c>
      <c r="DG87" s="280">
        <f t="shared" ca="1" si="216"/>
        <v>0</v>
      </c>
      <c r="DH87" s="210">
        <f t="shared" ca="1" si="238"/>
        <v>124656</v>
      </c>
      <c r="DI87" s="210">
        <f t="shared" ca="1" si="239"/>
        <v>1208116</v>
      </c>
      <c r="DJ87" s="210">
        <f t="shared" ca="1" si="240"/>
        <v>5085003</v>
      </c>
      <c r="DK87" s="461">
        <f t="shared" ca="1" si="241"/>
        <v>6417775</v>
      </c>
      <c r="DL87" s="463">
        <f t="shared" ca="1" si="242"/>
        <v>6293119</v>
      </c>
      <c r="DM87" s="465">
        <f t="shared" ca="1" si="243"/>
        <v>-124656</v>
      </c>
      <c r="DN87" s="216">
        <f t="shared" ca="1" si="223"/>
        <v>-1.9423554113380415E-2</v>
      </c>
      <c r="DP87" s="463"/>
      <c r="DQ87" s="37"/>
    </row>
    <row r="88" spans="1:121">
      <c r="A88" s="1">
        <f t="shared" si="249"/>
        <v>2012</v>
      </c>
      <c r="B88" s="15">
        <f>B128+B768+B848+B928+B968+B1008+B1048+B1088+B1128</f>
        <v>3639656</v>
      </c>
      <c r="C88" s="15">
        <f t="shared" ref="C88:M88" si="252">C128+C768+C848+C928+C968+C1008+C1048+C1088+C1128</f>
        <v>3709969</v>
      </c>
      <c r="D88" s="15">
        <f t="shared" si="252"/>
        <v>3775488</v>
      </c>
      <c r="E88" s="15">
        <f t="shared" si="252"/>
        <v>3850086</v>
      </c>
      <c r="F88" s="15">
        <f t="shared" si="252"/>
        <v>4041165</v>
      </c>
      <c r="G88" s="15">
        <f t="shared" si="252"/>
        <v>4145067</v>
      </c>
      <c r="H88" s="15">
        <f t="shared" si="252"/>
        <v>4410335</v>
      </c>
      <c r="I88" s="15">
        <f t="shared" si="252"/>
        <v>4163125</v>
      </c>
      <c r="J88" s="15">
        <f t="shared" si="252"/>
        <v>4090449</v>
      </c>
      <c r="K88" s="15">
        <f t="shared" si="252"/>
        <v>3986732</v>
      </c>
      <c r="L88" s="15">
        <f t="shared" si="252"/>
        <v>3724127</v>
      </c>
      <c r="M88" s="15">
        <f t="shared" si="252"/>
        <v>3741698</v>
      </c>
      <c r="N88" s="41">
        <f t="shared" ref="N88:N106" si="253">SUM(B88:M88)</f>
        <v>47277897</v>
      </c>
      <c r="O88" s="2"/>
      <c r="P88" s="72">
        <f t="shared" si="250"/>
        <v>2012</v>
      </c>
      <c r="Q88" s="15">
        <f>Q128+Q768+Q848+Q928+Q968+Q1008+Q1048+Q1088+Q1128</f>
        <v>3600093</v>
      </c>
      <c r="R88" s="15">
        <f t="shared" ref="R88:AB88" si="254">R128+R768+R848+R928+R968+R1008+R1048+R1088+R1128</f>
        <v>3637633</v>
      </c>
      <c r="S88" s="15">
        <f t="shared" si="254"/>
        <v>3744163</v>
      </c>
      <c r="T88" s="15">
        <f t="shared" si="254"/>
        <v>3831441</v>
      </c>
      <c r="U88" s="15">
        <f t="shared" si="254"/>
        <v>3850646</v>
      </c>
      <c r="V88" s="15">
        <f t="shared" si="254"/>
        <v>3993616</v>
      </c>
      <c r="W88" s="15">
        <f t="shared" si="254"/>
        <v>4136579</v>
      </c>
      <c r="X88" s="15">
        <f t="shared" si="254"/>
        <v>4414812</v>
      </c>
      <c r="Y88" s="15">
        <f t="shared" si="254"/>
        <v>4160668</v>
      </c>
      <c r="Z88" s="15">
        <f t="shared" si="254"/>
        <v>4099326</v>
      </c>
      <c r="AA88" s="15">
        <f t="shared" si="254"/>
        <v>3992858</v>
      </c>
      <c r="AB88" s="15">
        <f t="shared" si="254"/>
        <v>3736890</v>
      </c>
      <c r="AC88" s="41">
        <f t="shared" si="244"/>
        <v>47198725</v>
      </c>
      <c r="AD88" s="13"/>
      <c r="AI88" s="79" t="str">
        <f t="shared" si="232"/>
        <v>AA</v>
      </c>
      <c r="AJ88" s="1">
        <f t="shared" si="231"/>
        <v>2018</v>
      </c>
      <c r="AK88" s="105">
        <v>11</v>
      </c>
      <c r="AL88" s="106">
        <f t="shared" ca="1" si="245"/>
        <v>0</v>
      </c>
      <c r="AM88" s="106">
        <f t="shared" ca="1" si="245"/>
        <v>0</v>
      </c>
      <c r="AN88" s="106">
        <f t="shared" ca="1" si="245"/>
        <v>481</v>
      </c>
      <c r="AO88" s="106">
        <f t="shared" ca="1" si="245"/>
        <v>0</v>
      </c>
      <c r="AP88" s="106">
        <f t="shared" ca="1" si="245"/>
        <v>0</v>
      </c>
      <c r="AQ88" s="106">
        <f t="shared" ca="1" si="245"/>
        <v>0</v>
      </c>
      <c r="AR88" s="106">
        <f t="shared" ca="1" si="245"/>
        <v>1438364</v>
      </c>
      <c r="AS88" s="106">
        <f t="shared" ca="1" si="245"/>
        <v>0</v>
      </c>
      <c r="AT88" s="106">
        <f t="shared" ca="1" si="245"/>
        <v>0</v>
      </c>
      <c r="AU88" s="106">
        <f t="shared" ca="1" si="245"/>
        <v>1247695</v>
      </c>
      <c r="AV88" s="106">
        <f t="shared" ca="1" si="246"/>
        <v>2336778</v>
      </c>
      <c r="AW88" s="106">
        <f t="shared" ca="1" si="246"/>
        <v>49036</v>
      </c>
      <c r="AX88" s="106">
        <f t="shared" ca="1" si="246"/>
        <v>0</v>
      </c>
      <c r="AY88" s="611">
        <f t="shared" ca="1" si="246"/>
        <v>0</v>
      </c>
      <c r="AZ88" s="106">
        <f t="shared" ca="1" si="246"/>
        <v>29869</v>
      </c>
      <c r="BA88" s="106">
        <f t="shared" ca="1" si="246"/>
        <v>190580</v>
      </c>
      <c r="BB88" s="106">
        <f t="shared" ca="1" si="246"/>
        <v>50364</v>
      </c>
      <c r="BC88" s="106">
        <f t="shared" ca="1" si="246"/>
        <v>0</v>
      </c>
      <c r="BD88" s="106">
        <f t="shared" ca="1" si="246"/>
        <v>57719</v>
      </c>
      <c r="BE88" s="106">
        <f t="shared" ca="1" si="246"/>
        <v>0</v>
      </c>
      <c r="BF88" s="106">
        <f t="shared" ca="1" si="247"/>
        <v>419528</v>
      </c>
      <c r="BG88" s="106">
        <f t="shared" ca="1" si="247"/>
        <v>0</v>
      </c>
      <c r="BH88" s="106">
        <f t="shared" ca="1" si="247"/>
        <v>0</v>
      </c>
      <c r="BI88" s="106">
        <f t="shared" ca="1" si="247"/>
        <v>371391</v>
      </c>
      <c r="BJ88" s="106">
        <f t="shared" ca="1" si="247"/>
        <v>101961</v>
      </c>
      <c r="BK88" s="106">
        <f t="shared" ca="1" si="247"/>
        <v>0</v>
      </c>
      <c r="BL88" s="190">
        <f t="shared" ca="1" si="247"/>
        <v>0</v>
      </c>
      <c r="BM88" s="190">
        <f t="shared" ca="1" si="247"/>
        <v>0</v>
      </c>
      <c r="BN88" s="190">
        <f t="shared" ca="1" si="247"/>
        <v>0</v>
      </c>
      <c r="BO88" s="190">
        <f t="shared" ca="1" si="247"/>
        <v>0</v>
      </c>
      <c r="BP88" s="190">
        <f t="shared" ca="1" si="247"/>
        <v>0</v>
      </c>
      <c r="BQ88" s="190">
        <f t="shared" ca="1" si="233"/>
        <v>137952</v>
      </c>
      <c r="BR88" s="190">
        <f t="shared" ca="1" si="234"/>
        <v>1083460</v>
      </c>
      <c r="BS88" s="190">
        <f t="shared" ca="1" si="235"/>
        <v>5072354</v>
      </c>
      <c r="BT88" s="190">
        <f t="shared" ca="1" si="248"/>
        <v>6293766</v>
      </c>
      <c r="BU88" s="190">
        <f t="shared" ca="1" si="182"/>
        <v>6176184</v>
      </c>
      <c r="BV88" s="163" t="str">
        <f t="shared" si="236"/>
        <v>L</v>
      </c>
      <c r="BW88" s="65">
        <f t="shared" ca="1" si="183"/>
        <v>6293766</v>
      </c>
      <c r="BX88" s="65">
        <f t="shared" ca="1" si="186"/>
        <v>0</v>
      </c>
      <c r="BZ88" s="130"/>
      <c r="CA88" s="79" t="str">
        <f t="shared" si="237"/>
        <v>L</v>
      </c>
      <c r="CB88" s="215">
        <f t="shared" si="251"/>
        <v>2018</v>
      </c>
      <c r="CC88" s="141">
        <f t="shared" si="251"/>
        <v>11</v>
      </c>
      <c r="CD88" s="280">
        <f t="shared" ca="1" si="187"/>
        <v>0</v>
      </c>
      <c r="CE88" s="280">
        <f t="shared" ca="1" si="188"/>
        <v>0</v>
      </c>
      <c r="CF88" s="280">
        <f t="shared" ca="1" si="189"/>
        <v>481</v>
      </c>
      <c r="CG88" s="280">
        <f t="shared" ca="1" si="190"/>
        <v>0</v>
      </c>
      <c r="CH88" s="280">
        <f t="shared" ca="1" si="191"/>
        <v>0</v>
      </c>
      <c r="CI88" s="280">
        <f t="shared" ca="1" si="192"/>
        <v>0</v>
      </c>
      <c r="CJ88" s="280">
        <f t="shared" ca="1" si="193"/>
        <v>1412996</v>
      </c>
      <c r="CK88" s="280">
        <f t="shared" ca="1" si="194"/>
        <v>0</v>
      </c>
      <c r="CL88" s="280">
        <f t="shared" ca="1" si="195"/>
        <v>0</v>
      </c>
      <c r="CM88" s="280">
        <f t="shared" ca="1" si="196"/>
        <v>1227663</v>
      </c>
      <c r="CN88" s="280">
        <f t="shared" ca="1" si="197"/>
        <v>2299081</v>
      </c>
      <c r="CO88" s="280">
        <f t="shared" ca="1" si="198"/>
        <v>56507</v>
      </c>
      <c r="CP88" s="280">
        <f t="shared" ca="1" si="199"/>
        <v>0</v>
      </c>
      <c r="CQ88" s="613">
        <f t="shared" ca="1" si="200"/>
        <v>0</v>
      </c>
      <c r="CR88" s="280">
        <f t="shared" ca="1" si="201"/>
        <v>19254</v>
      </c>
      <c r="CS88" s="280">
        <f t="shared" ca="1" si="202"/>
        <v>182325</v>
      </c>
      <c r="CT88" s="280">
        <f t="shared" ca="1" si="203"/>
        <v>46409</v>
      </c>
      <c r="CU88" s="280">
        <f t="shared" ca="1" si="204"/>
        <v>0</v>
      </c>
      <c r="CV88" s="280">
        <f t="shared" ca="1" si="205"/>
        <v>43358</v>
      </c>
      <c r="CW88" s="365">
        <f t="shared" ca="1" si="206"/>
        <v>0</v>
      </c>
      <c r="CX88" s="280">
        <f t="shared" ca="1" si="207"/>
        <v>416630</v>
      </c>
      <c r="CY88" s="280">
        <f t="shared" ca="1" si="208"/>
        <v>0</v>
      </c>
      <c r="CZ88" s="280">
        <f t="shared" ca="1" si="209"/>
        <v>0</v>
      </c>
      <c r="DA88" s="280">
        <f t="shared" ca="1" si="210"/>
        <v>369668</v>
      </c>
      <c r="DB88" s="280">
        <f t="shared" ca="1" si="211"/>
        <v>101812</v>
      </c>
      <c r="DC88" s="280">
        <f t="shared" ca="1" si="212"/>
        <v>0</v>
      </c>
      <c r="DD88" s="280">
        <f t="shared" ca="1" si="213"/>
        <v>0</v>
      </c>
      <c r="DE88" s="280">
        <f t="shared" ca="1" si="214"/>
        <v>0</v>
      </c>
      <c r="DF88" s="280">
        <f t="shared" ca="1" si="215"/>
        <v>0</v>
      </c>
      <c r="DG88" s="280">
        <f t="shared" ca="1" si="216"/>
        <v>0</v>
      </c>
      <c r="DH88" s="210">
        <f t="shared" ca="1" si="238"/>
        <v>109021</v>
      </c>
      <c r="DI88" s="210">
        <f t="shared" ca="1" si="239"/>
        <v>1179456</v>
      </c>
      <c r="DJ88" s="210">
        <f t="shared" ca="1" si="240"/>
        <v>4996728</v>
      </c>
      <c r="DK88" s="461">
        <f t="shared" ca="1" si="241"/>
        <v>6285205</v>
      </c>
      <c r="DL88" s="463">
        <f t="shared" ca="1" si="242"/>
        <v>6176184</v>
      </c>
      <c r="DM88" s="465">
        <f t="shared" ca="1" si="243"/>
        <v>-109021</v>
      </c>
      <c r="DN88" s="216">
        <f t="shared" ca="1" si="223"/>
        <v>-1.7345655392306217E-2</v>
      </c>
      <c r="DP88" s="463"/>
      <c r="DQ88" s="37"/>
    </row>
    <row r="89" spans="1:121">
      <c r="A89" s="1">
        <f t="shared" si="249"/>
        <v>2013</v>
      </c>
      <c r="B89" s="15">
        <f t="shared" ref="B89:M89" si="255">B129+B769+B849+B929+B969+B1009+B1049+B1089+B1129</f>
        <v>3733565</v>
      </c>
      <c r="C89" s="15">
        <f t="shared" si="255"/>
        <v>3494329</v>
      </c>
      <c r="D89" s="15">
        <f t="shared" si="255"/>
        <v>4157310</v>
      </c>
      <c r="E89" s="15">
        <f t="shared" si="255"/>
        <v>3751889</v>
      </c>
      <c r="F89" s="15">
        <f t="shared" si="255"/>
        <v>4222641</v>
      </c>
      <c r="G89" s="15">
        <f t="shared" si="255"/>
        <v>4242465</v>
      </c>
      <c r="H89" s="15">
        <f t="shared" si="255"/>
        <v>4227616</v>
      </c>
      <c r="I89" s="15">
        <f t="shared" si="255"/>
        <v>4202500</v>
      </c>
      <c r="J89" s="15">
        <f t="shared" si="255"/>
        <v>4049644</v>
      </c>
      <c r="K89" s="15">
        <f t="shared" si="255"/>
        <v>3869739</v>
      </c>
      <c r="L89" s="15">
        <f t="shared" si="255"/>
        <v>3497762</v>
      </c>
      <c r="M89" s="15">
        <f t="shared" si="255"/>
        <v>3740703</v>
      </c>
      <c r="N89" s="41">
        <f t="shared" si="253"/>
        <v>47190163</v>
      </c>
      <c r="O89" s="2"/>
      <c r="P89" s="72">
        <f t="shared" si="250"/>
        <v>2013</v>
      </c>
      <c r="Q89" s="15">
        <f>Q769+Q849+Q929+Q969+Q1009+Q1049+Q1089+Q1129</f>
        <v>3407914</v>
      </c>
      <c r="R89" s="15">
        <f t="shared" ref="R89:AB89" si="256">R129+R769+R849+R929+R969+R1009+R1049+R1089+R1129</f>
        <v>3729976</v>
      </c>
      <c r="S89" s="15">
        <f t="shared" si="256"/>
        <v>3501407</v>
      </c>
      <c r="T89" s="15">
        <f t="shared" si="256"/>
        <v>4160618</v>
      </c>
      <c r="U89" s="15">
        <f t="shared" si="256"/>
        <v>3753321</v>
      </c>
      <c r="V89" s="15">
        <f t="shared" si="256"/>
        <v>4208176</v>
      </c>
      <c r="W89" s="15">
        <f t="shared" si="256"/>
        <v>4234915</v>
      </c>
      <c r="X89" s="15">
        <f t="shared" si="256"/>
        <v>4232088</v>
      </c>
      <c r="Y89" s="15">
        <f t="shared" si="256"/>
        <v>4200074</v>
      </c>
      <c r="Z89" s="15">
        <f t="shared" si="256"/>
        <v>4054747</v>
      </c>
      <c r="AA89" s="15">
        <f t="shared" si="256"/>
        <v>3878645</v>
      </c>
      <c r="AB89" s="15">
        <f t="shared" si="256"/>
        <v>3509592</v>
      </c>
      <c r="AC89" s="41">
        <f>SUM(Q89:AB89)</f>
        <v>46871473</v>
      </c>
      <c r="AD89" s="13"/>
      <c r="AI89" s="79" t="str">
        <f t="shared" si="232"/>
        <v>AB</v>
      </c>
      <c r="AJ89" s="16">
        <f t="shared" si="231"/>
        <v>2018</v>
      </c>
      <c r="AK89" s="116">
        <v>12</v>
      </c>
      <c r="AL89" s="106">
        <f t="shared" ca="1" si="245"/>
        <v>0</v>
      </c>
      <c r="AM89" s="106">
        <f t="shared" ca="1" si="245"/>
        <v>0</v>
      </c>
      <c r="AN89" s="106">
        <f t="shared" ca="1" si="245"/>
        <v>481</v>
      </c>
      <c r="AO89" s="106">
        <f t="shared" ca="1" si="245"/>
        <v>0</v>
      </c>
      <c r="AP89" s="106">
        <f t="shared" ca="1" si="245"/>
        <v>0</v>
      </c>
      <c r="AQ89" s="106">
        <f t="shared" ca="1" si="245"/>
        <v>0</v>
      </c>
      <c r="AR89" s="106">
        <f t="shared" ca="1" si="245"/>
        <v>1412996</v>
      </c>
      <c r="AS89" s="106">
        <f t="shared" ca="1" si="245"/>
        <v>0</v>
      </c>
      <c r="AT89" s="106">
        <f t="shared" ca="1" si="245"/>
        <v>0</v>
      </c>
      <c r="AU89" s="106">
        <f t="shared" ca="1" si="245"/>
        <v>1227663</v>
      </c>
      <c r="AV89" s="106">
        <f t="shared" ca="1" si="246"/>
        <v>2299081</v>
      </c>
      <c r="AW89" s="106">
        <f t="shared" ca="1" si="246"/>
        <v>61685</v>
      </c>
      <c r="AX89" s="106">
        <f t="shared" ca="1" si="246"/>
        <v>0</v>
      </c>
      <c r="AY89" s="611">
        <f t="shared" ca="1" si="246"/>
        <v>0</v>
      </c>
      <c r="AZ89" s="106">
        <f t="shared" ca="1" si="246"/>
        <v>33031</v>
      </c>
      <c r="BA89" s="106">
        <f t="shared" ca="1" si="246"/>
        <v>182325</v>
      </c>
      <c r="BB89" s="106">
        <f t="shared" ca="1" si="246"/>
        <v>46409</v>
      </c>
      <c r="BC89" s="106">
        <f t="shared" ca="1" si="246"/>
        <v>0</v>
      </c>
      <c r="BD89" s="106">
        <f t="shared" ca="1" si="246"/>
        <v>41261</v>
      </c>
      <c r="BE89" s="106">
        <f t="shared" ca="1" si="246"/>
        <v>0</v>
      </c>
      <c r="BF89" s="106">
        <f t="shared" ca="1" si="247"/>
        <v>416630</v>
      </c>
      <c r="BG89" s="106">
        <f t="shared" ca="1" si="247"/>
        <v>0</v>
      </c>
      <c r="BH89" s="106">
        <f t="shared" ca="1" si="247"/>
        <v>0</v>
      </c>
      <c r="BI89" s="106">
        <f t="shared" ca="1" si="247"/>
        <v>369668</v>
      </c>
      <c r="BJ89" s="106">
        <f t="shared" ca="1" si="247"/>
        <v>101812</v>
      </c>
      <c r="BK89" s="106">
        <f t="shared" ca="1" si="247"/>
        <v>0</v>
      </c>
      <c r="BL89" s="190">
        <f t="shared" ca="1" si="247"/>
        <v>0</v>
      </c>
      <c r="BM89" s="190">
        <f t="shared" ca="1" si="247"/>
        <v>0</v>
      </c>
      <c r="BN89" s="190">
        <f t="shared" ca="1" si="247"/>
        <v>0</v>
      </c>
      <c r="BO89" s="190">
        <f t="shared" ca="1" si="247"/>
        <v>0</v>
      </c>
      <c r="BP89" s="190">
        <f t="shared" ca="1" si="247"/>
        <v>0</v>
      </c>
      <c r="BQ89" s="190">
        <f t="shared" ca="1" si="233"/>
        <v>120701</v>
      </c>
      <c r="BR89" s="190">
        <f t="shared" ca="1" si="234"/>
        <v>1070435</v>
      </c>
      <c r="BS89" s="190">
        <f t="shared" ca="1" si="235"/>
        <v>5001906</v>
      </c>
      <c r="BT89" s="190">
        <f t="shared" ca="1" si="248"/>
        <v>6193042</v>
      </c>
      <c r="BU89" s="190">
        <f t="shared" ca="1" si="182"/>
        <v>10430836</v>
      </c>
      <c r="BV89" s="163" t="str">
        <f t="shared" si="236"/>
        <v>M</v>
      </c>
      <c r="BW89" s="65">
        <f t="shared" ca="1" si="183"/>
        <v>6193042</v>
      </c>
      <c r="BX89" s="65">
        <f t="shared" ca="1" si="186"/>
        <v>0</v>
      </c>
      <c r="BZ89" s="130"/>
      <c r="CA89" s="79" t="str">
        <f t="shared" si="237"/>
        <v>M</v>
      </c>
      <c r="CB89" s="215">
        <f t="shared" si="251"/>
        <v>2018</v>
      </c>
      <c r="CC89" s="141">
        <f t="shared" si="251"/>
        <v>12</v>
      </c>
      <c r="CD89" s="280">
        <f t="shared" ca="1" si="187"/>
        <v>0</v>
      </c>
      <c r="CE89" s="280">
        <f t="shared" ca="1" si="188"/>
        <v>0</v>
      </c>
      <c r="CF89" s="280">
        <f t="shared" ca="1" si="189"/>
        <v>481</v>
      </c>
      <c r="CG89" s="280">
        <f t="shared" ca="1" si="190"/>
        <v>0</v>
      </c>
      <c r="CH89" s="280">
        <f t="shared" ca="1" si="191"/>
        <v>0</v>
      </c>
      <c r="CI89" s="280">
        <f t="shared" ca="1" si="192"/>
        <v>0</v>
      </c>
      <c r="CJ89" s="280">
        <f t="shared" ca="1" si="193"/>
        <v>1413428</v>
      </c>
      <c r="CK89" s="280">
        <f t="shared" ca="1" si="194"/>
        <v>0</v>
      </c>
      <c r="CL89" s="280">
        <f t="shared" ca="1" si="195"/>
        <v>4179657</v>
      </c>
      <c r="CM89" s="280">
        <f t="shared" ca="1" si="196"/>
        <v>1238189</v>
      </c>
      <c r="CN89" s="280">
        <f t="shared" ca="1" si="197"/>
        <v>2321729</v>
      </c>
      <c r="CO89" s="280">
        <f t="shared" ca="1" si="198"/>
        <v>63058</v>
      </c>
      <c r="CP89" s="280">
        <f t="shared" ca="1" si="199"/>
        <v>0</v>
      </c>
      <c r="CQ89" s="613">
        <f t="shared" ca="1" si="200"/>
        <v>0</v>
      </c>
      <c r="CR89" s="280">
        <f t="shared" ca="1" si="201"/>
        <v>28195</v>
      </c>
      <c r="CS89" s="280">
        <f t="shared" ca="1" si="202"/>
        <v>193242</v>
      </c>
      <c r="CT89" s="280">
        <f t="shared" ca="1" si="203"/>
        <v>52186</v>
      </c>
      <c r="CU89" s="280">
        <f t="shared" ca="1" si="204"/>
        <v>0</v>
      </c>
      <c r="CV89" s="280">
        <f t="shared" ca="1" si="205"/>
        <v>51644</v>
      </c>
      <c r="CW89" s="365">
        <f t="shared" ca="1" si="206"/>
        <v>0</v>
      </c>
      <c r="CX89" s="280">
        <f t="shared" ca="1" si="207"/>
        <v>419528</v>
      </c>
      <c r="CY89" s="280">
        <f t="shared" ca="1" si="208"/>
        <v>0</v>
      </c>
      <c r="CZ89" s="280">
        <f t="shared" ca="1" si="209"/>
        <v>0</v>
      </c>
      <c r="DA89" s="280">
        <f t="shared" ca="1" si="210"/>
        <v>366620</v>
      </c>
      <c r="DB89" s="280">
        <f t="shared" ca="1" si="211"/>
        <v>102879</v>
      </c>
      <c r="DC89" s="280">
        <f t="shared" ca="1" si="212"/>
        <v>0</v>
      </c>
      <c r="DD89" s="280">
        <f t="shared" ca="1" si="213"/>
        <v>0</v>
      </c>
      <c r="DE89" s="280">
        <f t="shared" ca="1" si="214"/>
        <v>0</v>
      </c>
      <c r="DF89" s="280">
        <f t="shared" ca="1" si="215"/>
        <v>0</v>
      </c>
      <c r="DG89" s="280">
        <f t="shared" ca="1" si="216"/>
        <v>0</v>
      </c>
      <c r="DH89" s="210">
        <f t="shared" ca="1" si="238"/>
        <v>132025</v>
      </c>
      <c r="DI89" s="210">
        <f t="shared" ca="1" si="239"/>
        <v>1214294</v>
      </c>
      <c r="DJ89" s="210">
        <f t="shared" ca="1" si="240"/>
        <v>9216542</v>
      </c>
      <c r="DK89" s="461">
        <f t="shared" ca="1" si="241"/>
        <v>10562861</v>
      </c>
      <c r="DL89" s="463">
        <f t="shared" ca="1" si="242"/>
        <v>10430836</v>
      </c>
      <c r="DM89" s="465">
        <f t="shared" ca="1" si="243"/>
        <v>-132025</v>
      </c>
      <c r="DN89" s="216">
        <f t="shared" ca="1" si="223"/>
        <v>-1.2498981099912231E-2</v>
      </c>
      <c r="DP89" s="463"/>
      <c r="DQ89" s="37"/>
    </row>
    <row r="90" spans="1:121">
      <c r="A90" s="1">
        <f t="shared" si="249"/>
        <v>2014</v>
      </c>
      <c r="B90" s="15">
        <f t="shared" ref="B90:M90" si="257">B130+B770+B850+B930+B970+B1010+B1050+B1090+B1130</f>
        <v>2882555</v>
      </c>
      <c r="C90" s="15">
        <f t="shared" si="257"/>
        <v>2515198</v>
      </c>
      <c r="D90" s="15">
        <f t="shared" si="257"/>
        <v>3327105</v>
      </c>
      <c r="E90" s="15">
        <f t="shared" si="257"/>
        <v>2949738</v>
      </c>
      <c r="F90" s="15">
        <f t="shared" si="257"/>
        <v>3479567</v>
      </c>
      <c r="G90" s="15">
        <f t="shared" si="257"/>
        <v>3432167</v>
      </c>
      <c r="H90" s="15">
        <f t="shared" si="257"/>
        <v>3412365</v>
      </c>
      <c r="I90" s="15">
        <f t="shared" si="257"/>
        <v>3383442</v>
      </c>
      <c r="J90" s="15">
        <f t="shared" si="257"/>
        <v>3199896</v>
      </c>
      <c r="K90" s="15">
        <f t="shared" si="257"/>
        <v>3060497</v>
      </c>
      <c r="L90" s="15">
        <f t="shared" si="257"/>
        <v>2667183</v>
      </c>
      <c r="M90" s="15">
        <f t="shared" si="257"/>
        <v>2944277</v>
      </c>
      <c r="N90" s="41">
        <f t="shared" si="253"/>
        <v>37253990</v>
      </c>
      <c r="O90" s="2"/>
      <c r="P90" s="72">
        <f t="shared" si="250"/>
        <v>2014</v>
      </c>
      <c r="Q90" s="15">
        <f t="shared" ref="Q90:AB90" si="258">Q130+Q770+Q850+Q930+Q970+Q1010+Q1050+Q1090+Q1130</f>
        <v>3725752</v>
      </c>
      <c r="R90" s="15">
        <f t="shared" si="258"/>
        <v>2877420</v>
      </c>
      <c r="S90" s="15">
        <f t="shared" si="258"/>
        <v>2523563</v>
      </c>
      <c r="T90" s="15">
        <f t="shared" si="258"/>
        <v>3329111</v>
      </c>
      <c r="U90" s="15">
        <f t="shared" si="258"/>
        <v>2952020</v>
      </c>
      <c r="V90" s="15">
        <f t="shared" si="258"/>
        <v>3464791</v>
      </c>
      <c r="W90" s="15">
        <f t="shared" si="258"/>
        <v>3424611</v>
      </c>
      <c r="X90" s="15">
        <f t="shared" si="258"/>
        <v>3415686</v>
      </c>
      <c r="Y90" s="15">
        <f t="shared" si="258"/>
        <v>3381100</v>
      </c>
      <c r="Z90" s="15">
        <f t="shared" si="258"/>
        <v>3205303</v>
      </c>
      <c r="AA90" s="15">
        <f t="shared" si="258"/>
        <v>3070703</v>
      </c>
      <c r="AB90" s="15">
        <f t="shared" si="258"/>
        <v>2679876</v>
      </c>
      <c r="AC90" s="41">
        <f t="shared" si="244"/>
        <v>38049936</v>
      </c>
      <c r="AD90" s="13"/>
      <c r="AI90" s="79" t="str">
        <f t="shared" si="232"/>
        <v>Q</v>
      </c>
      <c r="AJ90" s="1">
        <f>1+AJ78</f>
        <v>2019</v>
      </c>
      <c r="AK90" s="105">
        <v>1</v>
      </c>
      <c r="AL90" s="106">
        <f t="shared" ca="1" si="245"/>
        <v>0</v>
      </c>
      <c r="AM90" s="106">
        <f t="shared" ca="1" si="245"/>
        <v>0</v>
      </c>
      <c r="AN90" s="106">
        <f t="shared" ca="1" si="245"/>
        <v>481</v>
      </c>
      <c r="AO90" s="106">
        <f t="shared" ca="1" si="245"/>
        <v>0</v>
      </c>
      <c r="AP90" s="106">
        <f t="shared" ca="1" si="245"/>
        <v>0</v>
      </c>
      <c r="AQ90" s="106">
        <f t="shared" ca="1" si="245"/>
        <v>0</v>
      </c>
      <c r="AR90" s="106">
        <f t="shared" ca="1" si="245"/>
        <v>1413428</v>
      </c>
      <c r="AS90" s="106">
        <f t="shared" ca="1" si="245"/>
        <v>0</v>
      </c>
      <c r="AT90" s="106">
        <f t="shared" ca="1" si="245"/>
        <v>4179657</v>
      </c>
      <c r="AU90" s="106">
        <f t="shared" ca="1" si="245"/>
        <v>1238189</v>
      </c>
      <c r="AV90" s="106">
        <f t="shared" ca="1" si="246"/>
        <v>2321729</v>
      </c>
      <c r="AW90" s="106">
        <f t="shared" ca="1" si="246"/>
        <v>56507</v>
      </c>
      <c r="AX90" s="106">
        <f t="shared" ca="1" si="246"/>
        <v>0</v>
      </c>
      <c r="AY90" s="611">
        <f t="shared" ca="1" si="246"/>
        <v>0</v>
      </c>
      <c r="AZ90" s="106">
        <f t="shared" ca="1" si="246"/>
        <v>19254</v>
      </c>
      <c r="BA90" s="106">
        <f t="shared" ca="1" si="246"/>
        <v>193242</v>
      </c>
      <c r="BB90" s="106">
        <f t="shared" ca="1" si="246"/>
        <v>52186</v>
      </c>
      <c r="BC90" s="106">
        <f t="shared" ca="1" si="246"/>
        <v>0</v>
      </c>
      <c r="BD90" s="106">
        <f t="shared" ca="1" si="246"/>
        <v>43358</v>
      </c>
      <c r="BE90" s="106">
        <f t="shared" ca="1" si="246"/>
        <v>0</v>
      </c>
      <c r="BF90" s="106">
        <f t="shared" ca="1" si="247"/>
        <v>419528</v>
      </c>
      <c r="BG90" s="106">
        <f t="shared" ca="1" si="247"/>
        <v>0</v>
      </c>
      <c r="BH90" s="106">
        <f t="shared" ca="1" si="247"/>
        <v>0</v>
      </c>
      <c r="BI90" s="106">
        <f t="shared" ca="1" si="247"/>
        <v>366620</v>
      </c>
      <c r="BJ90" s="106">
        <f t="shared" ca="1" si="247"/>
        <v>102879</v>
      </c>
      <c r="BK90" s="106">
        <f t="shared" ca="1" si="247"/>
        <v>0</v>
      </c>
      <c r="BL90" s="190">
        <f t="shared" ca="1" si="247"/>
        <v>0</v>
      </c>
      <c r="BM90" s="190">
        <f t="shared" ca="1" si="247"/>
        <v>0</v>
      </c>
      <c r="BN90" s="190">
        <f t="shared" ca="1" si="247"/>
        <v>0</v>
      </c>
      <c r="BO90" s="190">
        <f t="shared" ca="1" si="247"/>
        <v>0</v>
      </c>
      <c r="BP90" s="190">
        <f t="shared" ca="1" si="247"/>
        <v>0</v>
      </c>
      <c r="BQ90" s="190">
        <f t="shared" ca="1" si="233"/>
        <v>114798</v>
      </c>
      <c r="BR90" s="190">
        <f t="shared" ca="1" si="234"/>
        <v>1082269</v>
      </c>
      <c r="BS90" s="190">
        <f t="shared" ca="1" si="235"/>
        <v>9209991</v>
      </c>
      <c r="BT90" s="190">
        <f t="shared" ca="1" si="248"/>
        <v>10407058</v>
      </c>
      <c r="BU90" s="190">
        <f t="shared" ca="1" si="182"/>
        <v>9717513</v>
      </c>
      <c r="BV90" s="163" t="str">
        <f t="shared" si="236"/>
        <v>B</v>
      </c>
      <c r="BW90" s="65">
        <f t="shared" ca="1" si="183"/>
        <v>10407058</v>
      </c>
      <c r="BX90" s="65">
        <f t="shared" ca="1" si="186"/>
        <v>0</v>
      </c>
      <c r="BZ90" s="130"/>
      <c r="CA90" s="79" t="str">
        <f t="shared" si="237"/>
        <v>B</v>
      </c>
      <c r="CB90" s="215">
        <f t="shared" si="251"/>
        <v>2019</v>
      </c>
      <c r="CC90" s="141">
        <f t="shared" si="251"/>
        <v>1</v>
      </c>
      <c r="CD90" s="280">
        <f t="shared" ca="1" si="187"/>
        <v>0</v>
      </c>
      <c r="CE90" s="280">
        <f t="shared" ca="1" si="188"/>
        <v>0</v>
      </c>
      <c r="CF90" s="280">
        <f t="shared" ca="1" si="189"/>
        <v>481</v>
      </c>
      <c r="CG90" s="280">
        <f t="shared" ca="1" si="190"/>
        <v>0</v>
      </c>
      <c r="CH90" s="280">
        <f t="shared" ca="1" si="191"/>
        <v>0</v>
      </c>
      <c r="CI90" s="280">
        <f t="shared" ca="1" si="192"/>
        <v>0</v>
      </c>
      <c r="CJ90" s="280">
        <f t="shared" ca="1" si="193"/>
        <v>0</v>
      </c>
      <c r="CK90" s="280">
        <f t="shared" ca="1" si="194"/>
        <v>0</v>
      </c>
      <c r="CL90" s="280">
        <f t="shared" ca="1" si="195"/>
        <v>4212762</v>
      </c>
      <c r="CM90" s="280">
        <f t="shared" ca="1" si="196"/>
        <v>1239001</v>
      </c>
      <c r="CN90" s="280">
        <f t="shared" ca="1" si="197"/>
        <v>2960349</v>
      </c>
      <c r="CO90" s="280">
        <f t="shared" ca="1" si="198"/>
        <v>57941</v>
      </c>
      <c r="CP90" s="280">
        <f t="shared" ca="1" si="199"/>
        <v>0</v>
      </c>
      <c r="CQ90" s="613">
        <f t="shared" ca="1" si="200"/>
        <v>0</v>
      </c>
      <c r="CR90" s="280">
        <f t="shared" ca="1" si="201"/>
        <v>29398</v>
      </c>
      <c r="CS90" s="280">
        <f t="shared" ca="1" si="202"/>
        <v>197912</v>
      </c>
      <c r="CT90" s="280">
        <f t="shared" ca="1" si="203"/>
        <v>57520</v>
      </c>
      <c r="CU90" s="280">
        <f t="shared" ca="1" si="204"/>
        <v>0</v>
      </c>
      <c r="CV90" s="280">
        <f t="shared" ca="1" si="205"/>
        <v>54778</v>
      </c>
      <c r="CW90" s="365">
        <f t="shared" ca="1" si="206"/>
        <v>0</v>
      </c>
      <c r="CX90" s="280">
        <f t="shared" ca="1" si="207"/>
        <v>431544</v>
      </c>
      <c r="CY90" s="280">
        <f t="shared" ca="1" si="208"/>
        <v>0</v>
      </c>
      <c r="CZ90" s="280">
        <f t="shared" ca="1" si="209"/>
        <v>0</v>
      </c>
      <c r="DA90" s="280">
        <f t="shared" ca="1" si="210"/>
        <v>364713</v>
      </c>
      <c r="DB90" s="280">
        <f t="shared" ca="1" si="211"/>
        <v>111114</v>
      </c>
      <c r="DC90" s="280">
        <f t="shared" ca="1" si="212"/>
        <v>0</v>
      </c>
      <c r="DD90" s="280">
        <f t="shared" ca="1" si="213"/>
        <v>0</v>
      </c>
      <c r="DE90" s="280">
        <f t="shared" ca="1" si="214"/>
        <v>0</v>
      </c>
      <c r="DF90" s="280">
        <f t="shared" ca="1" si="215"/>
        <v>0</v>
      </c>
      <c r="DG90" s="280">
        <f t="shared" ca="1" si="216"/>
        <v>0</v>
      </c>
      <c r="DH90" s="210">
        <f t="shared" ca="1" si="238"/>
        <v>141696</v>
      </c>
      <c r="DI90" s="210">
        <f t="shared" ca="1" si="239"/>
        <v>1246979</v>
      </c>
      <c r="DJ90" s="210">
        <f t="shared" ca="1" si="240"/>
        <v>8470534</v>
      </c>
      <c r="DK90" s="461">
        <f t="shared" ca="1" si="241"/>
        <v>9859209</v>
      </c>
      <c r="DL90" s="463">
        <f t="shared" ca="1" si="242"/>
        <v>9717513</v>
      </c>
      <c r="DM90" s="465">
        <f t="shared" ca="1" si="243"/>
        <v>-141696</v>
      </c>
      <c r="DN90" s="216">
        <f t="shared" ca="1" si="223"/>
        <v>-1.4371944037295487E-2</v>
      </c>
      <c r="DP90" s="463"/>
      <c r="DQ90" s="37"/>
    </row>
    <row r="91" spans="1:121">
      <c r="A91" s="1">
        <f t="shared" si="249"/>
        <v>2015</v>
      </c>
      <c r="B91" s="15">
        <f t="shared" ref="B91:M91" si="259">B131+B771+B851+B931+B971+B1011+B1051+B1091+B1131</f>
        <v>3022949</v>
      </c>
      <c r="C91" s="15">
        <f t="shared" si="259"/>
        <v>2605821</v>
      </c>
      <c r="D91" s="15">
        <f t="shared" si="259"/>
        <v>3533770</v>
      </c>
      <c r="E91" s="15">
        <f t="shared" si="259"/>
        <v>3058713</v>
      </c>
      <c r="F91" s="15">
        <f t="shared" si="259"/>
        <v>3653109</v>
      </c>
      <c r="G91" s="15">
        <f t="shared" si="259"/>
        <v>3671684</v>
      </c>
      <c r="H91" s="15">
        <f t="shared" si="259"/>
        <v>3698162</v>
      </c>
      <c r="I91" s="15">
        <f t="shared" si="259"/>
        <v>3704040</v>
      </c>
      <c r="J91" s="15">
        <f t="shared" si="259"/>
        <v>3417298</v>
      </c>
      <c r="K91" s="15">
        <f t="shared" si="259"/>
        <v>3235833</v>
      </c>
      <c r="L91" s="15">
        <f t="shared" si="259"/>
        <v>2767581</v>
      </c>
      <c r="M91" s="15">
        <f t="shared" si="259"/>
        <v>3063337</v>
      </c>
      <c r="N91" s="41">
        <f t="shared" si="253"/>
        <v>39432297</v>
      </c>
      <c r="O91" s="2"/>
      <c r="P91" s="72">
        <f t="shared" si="250"/>
        <v>2015</v>
      </c>
      <c r="Q91" s="15">
        <f t="shared" ref="Q91:AB91" si="260">Q131+Q771+Q851+Q931+Q971+Q1011+Q1051+Q1091+Q1131</f>
        <v>2928164</v>
      </c>
      <c r="R91" s="15">
        <f t="shared" si="260"/>
        <v>3019030</v>
      </c>
      <c r="S91" s="15">
        <f t="shared" si="260"/>
        <v>2614289</v>
      </c>
      <c r="T91" s="15">
        <f t="shared" si="260"/>
        <v>3536645</v>
      </c>
      <c r="U91" s="15">
        <f t="shared" si="260"/>
        <v>3060953</v>
      </c>
      <c r="V91" s="15">
        <f t="shared" si="260"/>
        <v>3637285</v>
      </c>
      <c r="W91" s="15">
        <f t="shared" si="260"/>
        <v>3663152</v>
      </c>
      <c r="X91" s="15">
        <f t="shared" si="260"/>
        <v>3702390</v>
      </c>
      <c r="Y91" s="15">
        <f t="shared" si="260"/>
        <v>3701734</v>
      </c>
      <c r="Z91" s="15">
        <f t="shared" si="260"/>
        <v>3420846</v>
      </c>
      <c r="AA91" s="15">
        <f t="shared" si="260"/>
        <v>3248085</v>
      </c>
      <c r="AB91" s="15">
        <f t="shared" si="260"/>
        <v>2780253</v>
      </c>
      <c r="AC91" s="41">
        <f t="shared" si="244"/>
        <v>39312826</v>
      </c>
      <c r="AD91" s="13"/>
      <c r="AI91" s="79" t="str">
        <f t="shared" si="232"/>
        <v>R</v>
      </c>
      <c r="AJ91" s="1">
        <f t="shared" ref="AJ91:AJ101" si="261">AJ90</f>
        <v>2019</v>
      </c>
      <c r="AK91" s="105">
        <v>2</v>
      </c>
      <c r="AL91" s="106">
        <f t="shared" ca="1" si="245"/>
        <v>0</v>
      </c>
      <c r="AM91" s="106">
        <f t="shared" ca="1" si="245"/>
        <v>0</v>
      </c>
      <c r="AN91" s="106">
        <f t="shared" ca="1" si="245"/>
        <v>481</v>
      </c>
      <c r="AO91" s="106">
        <f t="shared" ca="1" si="245"/>
        <v>0</v>
      </c>
      <c r="AP91" s="106">
        <f t="shared" ca="1" si="245"/>
        <v>0</v>
      </c>
      <c r="AQ91" s="106">
        <f t="shared" ca="1" si="245"/>
        <v>0</v>
      </c>
      <c r="AR91" s="106">
        <f t="shared" ca="1" si="245"/>
        <v>0</v>
      </c>
      <c r="AS91" s="106">
        <f t="shared" ca="1" si="245"/>
        <v>0</v>
      </c>
      <c r="AT91" s="106">
        <f t="shared" ca="1" si="245"/>
        <v>4212762</v>
      </c>
      <c r="AU91" s="106">
        <f t="shared" ca="1" si="245"/>
        <v>1239001</v>
      </c>
      <c r="AV91" s="106">
        <f t="shared" ca="1" si="246"/>
        <v>2960349</v>
      </c>
      <c r="AW91" s="106">
        <f t="shared" ca="1" si="246"/>
        <v>63058</v>
      </c>
      <c r="AX91" s="106">
        <f t="shared" ca="1" si="246"/>
        <v>0</v>
      </c>
      <c r="AY91" s="611">
        <f t="shared" ca="1" si="246"/>
        <v>0</v>
      </c>
      <c r="AZ91" s="106">
        <f t="shared" ca="1" si="246"/>
        <v>28195</v>
      </c>
      <c r="BA91" s="106">
        <f t="shared" ca="1" si="246"/>
        <v>197912</v>
      </c>
      <c r="BB91" s="106">
        <f t="shared" ca="1" si="246"/>
        <v>57520</v>
      </c>
      <c r="BC91" s="106">
        <f t="shared" ca="1" si="246"/>
        <v>0</v>
      </c>
      <c r="BD91" s="106">
        <f t="shared" ca="1" si="246"/>
        <v>51644</v>
      </c>
      <c r="BE91" s="106">
        <f t="shared" ca="1" si="246"/>
        <v>0</v>
      </c>
      <c r="BF91" s="106">
        <f t="shared" ca="1" si="247"/>
        <v>431544</v>
      </c>
      <c r="BG91" s="106">
        <f t="shared" ca="1" si="247"/>
        <v>0</v>
      </c>
      <c r="BH91" s="106">
        <f t="shared" ca="1" si="247"/>
        <v>0</v>
      </c>
      <c r="BI91" s="106">
        <f t="shared" ca="1" si="247"/>
        <v>364713</v>
      </c>
      <c r="BJ91" s="106">
        <f t="shared" ca="1" si="247"/>
        <v>111114</v>
      </c>
      <c r="BK91" s="106">
        <f t="shared" ca="1" si="247"/>
        <v>0</v>
      </c>
      <c r="BL91" s="190">
        <f t="shared" ca="1" si="247"/>
        <v>0</v>
      </c>
      <c r="BM91" s="190">
        <f t="shared" ca="1" si="247"/>
        <v>0</v>
      </c>
      <c r="BN91" s="190">
        <f t="shared" ca="1" si="247"/>
        <v>0</v>
      </c>
      <c r="BO91" s="190">
        <f t="shared" ca="1" si="247"/>
        <v>0</v>
      </c>
      <c r="BP91" s="190">
        <f t="shared" ca="1" si="247"/>
        <v>0</v>
      </c>
      <c r="BQ91" s="190">
        <f t="shared" ca="1" si="233"/>
        <v>137359</v>
      </c>
      <c r="BR91" s="190">
        <f t="shared" ca="1" si="234"/>
        <v>1105283</v>
      </c>
      <c r="BS91" s="190">
        <f t="shared" ca="1" si="235"/>
        <v>8475651</v>
      </c>
      <c r="BT91" s="190">
        <f t="shared" ca="1" si="248"/>
        <v>9718293</v>
      </c>
      <c r="BU91" s="190">
        <f t="shared" ca="1" si="182"/>
        <v>9599541</v>
      </c>
      <c r="BV91" s="163" t="str">
        <f t="shared" si="236"/>
        <v>C</v>
      </c>
      <c r="BW91" s="65">
        <f t="shared" ca="1" si="183"/>
        <v>9718293</v>
      </c>
      <c r="BX91" s="65">
        <f t="shared" ca="1" si="186"/>
        <v>0</v>
      </c>
      <c r="BZ91" s="130"/>
      <c r="CA91" s="79" t="str">
        <f t="shared" si="237"/>
        <v>C</v>
      </c>
      <c r="CB91" s="215">
        <f t="shared" si="251"/>
        <v>2019</v>
      </c>
      <c r="CC91" s="141">
        <f t="shared" si="251"/>
        <v>2</v>
      </c>
      <c r="CD91" s="280">
        <f t="shared" ca="1" si="187"/>
        <v>0</v>
      </c>
      <c r="CE91" s="280">
        <f t="shared" ca="1" si="188"/>
        <v>0</v>
      </c>
      <c r="CF91" s="280">
        <f t="shared" ca="1" si="189"/>
        <v>481</v>
      </c>
      <c r="CG91" s="280">
        <f t="shared" ca="1" si="190"/>
        <v>0</v>
      </c>
      <c r="CH91" s="280">
        <f t="shared" ca="1" si="191"/>
        <v>0</v>
      </c>
      <c r="CI91" s="280">
        <f t="shared" ca="1" si="192"/>
        <v>0</v>
      </c>
      <c r="CJ91" s="280">
        <f t="shared" ca="1" si="193"/>
        <v>0</v>
      </c>
      <c r="CK91" s="280">
        <f t="shared" ca="1" si="194"/>
        <v>0</v>
      </c>
      <c r="CL91" s="280">
        <f t="shared" ca="1" si="195"/>
        <v>4205728</v>
      </c>
      <c r="CM91" s="280">
        <f t="shared" ca="1" si="196"/>
        <v>1223264</v>
      </c>
      <c r="CN91" s="280">
        <f t="shared" ca="1" si="197"/>
        <v>2920937</v>
      </c>
      <c r="CO91" s="280">
        <f t="shared" ca="1" si="198"/>
        <v>45300</v>
      </c>
      <c r="CP91" s="280">
        <f t="shared" ca="1" si="199"/>
        <v>0</v>
      </c>
      <c r="CQ91" s="613">
        <f t="shared" ca="1" si="200"/>
        <v>0</v>
      </c>
      <c r="CR91" s="280">
        <f t="shared" ca="1" si="201"/>
        <v>29711</v>
      </c>
      <c r="CS91" s="280">
        <f t="shared" ca="1" si="202"/>
        <v>183350</v>
      </c>
      <c r="CT91" s="280">
        <f t="shared" ca="1" si="203"/>
        <v>47465</v>
      </c>
      <c r="CU91" s="280">
        <f t="shared" ca="1" si="204"/>
        <v>0</v>
      </c>
      <c r="CV91" s="280">
        <f t="shared" ca="1" si="205"/>
        <v>43986</v>
      </c>
      <c r="CW91" s="365">
        <f t="shared" ca="1" si="206"/>
        <v>0</v>
      </c>
      <c r="CX91" s="280">
        <f t="shared" ca="1" si="207"/>
        <v>426072</v>
      </c>
      <c r="CY91" s="280">
        <f t="shared" ca="1" si="208"/>
        <v>0</v>
      </c>
      <c r="CZ91" s="280">
        <f t="shared" ca="1" si="209"/>
        <v>0</v>
      </c>
      <c r="DA91" s="280">
        <f t="shared" ca="1" si="210"/>
        <v>362529</v>
      </c>
      <c r="DB91" s="280">
        <f t="shared" ca="1" si="211"/>
        <v>110718</v>
      </c>
      <c r="DC91" s="280">
        <f t="shared" ca="1" si="212"/>
        <v>0</v>
      </c>
      <c r="DD91" s="280">
        <f t="shared" ca="1" si="213"/>
        <v>0</v>
      </c>
      <c r="DE91" s="280">
        <f t="shared" ca="1" si="214"/>
        <v>0</v>
      </c>
      <c r="DF91" s="280">
        <f t="shared" ca="1" si="215"/>
        <v>0</v>
      </c>
      <c r="DG91" s="280">
        <f t="shared" ca="1" si="216"/>
        <v>0</v>
      </c>
      <c r="DH91" s="210">
        <f t="shared" ca="1" si="238"/>
        <v>121162</v>
      </c>
      <c r="DI91" s="210">
        <f t="shared" ca="1" si="239"/>
        <v>1203831</v>
      </c>
      <c r="DJ91" s="210">
        <f t="shared" ca="1" si="240"/>
        <v>8395710</v>
      </c>
      <c r="DK91" s="461">
        <f t="shared" ca="1" si="241"/>
        <v>9720703</v>
      </c>
      <c r="DL91" s="463">
        <f t="shared" ca="1" si="242"/>
        <v>9599541</v>
      </c>
      <c r="DM91" s="465">
        <f t="shared" ca="1" si="243"/>
        <v>-121162</v>
      </c>
      <c r="DN91" s="216">
        <f t="shared" ca="1" si="223"/>
        <v>-1.2464324853871165E-2</v>
      </c>
      <c r="DP91" s="463"/>
      <c r="DQ91" s="37"/>
    </row>
    <row r="92" spans="1:121">
      <c r="A92" s="1">
        <f t="shared" si="249"/>
        <v>2016</v>
      </c>
      <c r="B92" s="15">
        <f t="shared" ref="B92:M92" si="262">B132+B772+B852+B932+B972+B1012+B1052+B1092+B1132</f>
        <v>2556817</v>
      </c>
      <c r="C92" s="15">
        <f t="shared" si="262"/>
        <v>2232044</v>
      </c>
      <c r="D92" s="15">
        <f t="shared" si="262"/>
        <v>2884449</v>
      </c>
      <c r="E92" s="15">
        <f t="shared" si="262"/>
        <v>2518814</v>
      </c>
      <c r="F92" s="15">
        <f t="shared" si="262"/>
        <v>2983856</v>
      </c>
      <c r="G92" s="15">
        <f t="shared" si="262"/>
        <v>3006708</v>
      </c>
      <c r="H92" s="15">
        <f t="shared" si="262"/>
        <v>3029235</v>
      </c>
      <c r="I92" s="15">
        <f t="shared" si="262"/>
        <v>3036599</v>
      </c>
      <c r="J92" s="15">
        <f t="shared" si="262"/>
        <v>2797794</v>
      </c>
      <c r="K92" s="15">
        <f t="shared" si="262"/>
        <v>2675323</v>
      </c>
      <c r="L92" s="15">
        <f t="shared" si="262"/>
        <v>2345051</v>
      </c>
      <c r="M92" s="15">
        <f t="shared" si="262"/>
        <v>2575484</v>
      </c>
      <c r="N92" s="41">
        <f t="shared" si="253"/>
        <v>32642174</v>
      </c>
      <c r="O92" s="2"/>
      <c r="P92" s="72">
        <f t="shared" si="250"/>
        <v>2016</v>
      </c>
      <c r="Q92" s="15">
        <f t="shared" ref="Q92:AB92" si="263">Q132+Q772+Q852+Q932+Q972+Q1012+Q1052+Q1092+Q1132</f>
        <v>3047146</v>
      </c>
      <c r="R92" s="15">
        <f t="shared" si="263"/>
        <v>2554181</v>
      </c>
      <c r="S92" s="15">
        <f t="shared" si="263"/>
        <v>2240704</v>
      </c>
      <c r="T92" s="15">
        <f t="shared" si="263"/>
        <v>2887104</v>
      </c>
      <c r="U92" s="15">
        <f t="shared" si="263"/>
        <v>2522092</v>
      </c>
      <c r="V92" s="15">
        <f t="shared" si="263"/>
        <v>2968437</v>
      </c>
      <c r="W92" s="15">
        <f t="shared" si="263"/>
        <v>2997271</v>
      </c>
      <c r="X92" s="15">
        <f t="shared" si="263"/>
        <v>3033717</v>
      </c>
      <c r="Y92" s="15">
        <f t="shared" si="263"/>
        <v>3034121</v>
      </c>
      <c r="Z92" s="15">
        <f t="shared" si="263"/>
        <v>2801138</v>
      </c>
      <c r="AA92" s="15">
        <f t="shared" si="263"/>
        <v>2687977</v>
      </c>
      <c r="AB92" s="15">
        <f t="shared" si="263"/>
        <v>2357810</v>
      </c>
      <c r="AC92" s="41">
        <f t="shared" si="244"/>
        <v>33131698</v>
      </c>
      <c r="AD92" s="13"/>
      <c r="AI92" s="79" t="str">
        <f t="shared" si="232"/>
        <v>S</v>
      </c>
      <c r="AJ92" s="1">
        <f t="shared" si="261"/>
        <v>2019</v>
      </c>
      <c r="AK92" s="105">
        <v>3</v>
      </c>
      <c r="AL92" s="106">
        <f t="shared" ca="1" si="245"/>
        <v>0</v>
      </c>
      <c r="AM92" s="106">
        <f t="shared" ca="1" si="245"/>
        <v>0</v>
      </c>
      <c r="AN92" s="106">
        <f t="shared" ca="1" si="245"/>
        <v>481</v>
      </c>
      <c r="AO92" s="106">
        <f t="shared" ca="1" si="245"/>
        <v>0</v>
      </c>
      <c r="AP92" s="106">
        <f t="shared" ca="1" si="245"/>
        <v>0</v>
      </c>
      <c r="AQ92" s="106">
        <f t="shared" ca="1" si="245"/>
        <v>0</v>
      </c>
      <c r="AR92" s="106">
        <f t="shared" ca="1" si="245"/>
        <v>0</v>
      </c>
      <c r="AS92" s="106">
        <f t="shared" ca="1" si="245"/>
        <v>0</v>
      </c>
      <c r="AT92" s="106">
        <f t="shared" ca="1" si="245"/>
        <v>4205728</v>
      </c>
      <c r="AU92" s="106">
        <f t="shared" ca="1" si="245"/>
        <v>1223264</v>
      </c>
      <c r="AV92" s="106">
        <f t="shared" ca="1" si="246"/>
        <v>2920937</v>
      </c>
      <c r="AW92" s="106">
        <f t="shared" ca="1" si="246"/>
        <v>57941</v>
      </c>
      <c r="AX92" s="106">
        <f t="shared" ca="1" si="246"/>
        <v>0</v>
      </c>
      <c r="AY92" s="611">
        <f t="shared" ca="1" si="246"/>
        <v>0</v>
      </c>
      <c r="AZ92" s="106">
        <f t="shared" ca="1" si="246"/>
        <v>29398</v>
      </c>
      <c r="BA92" s="106">
        <f t="shared" ca="1" si="246"/>
        <v>183350</v>
      </c>
      <c r="BB92" s="106">
        <f t="shared" ca="1" si="246"/>
        <v>47465</v>
      </c>
      <c r="BC92" s="106">
        <f t="shared" ca="1" si="246"/>
        <v>0</v>
      </c>
      <c r="BD92" s="106">
        <f t="shared" ca="1" si="246"/>
        <v>54778</v>
      </c>
      <c r="BE92" s="106">
        <f t="shared" ca="1" si="246"/>
        <v>0</v>
      </c>
      <c r="BF92" s="106">
        <f t="shared" ca="1" si="247"/>
        <v>426072</v>
      </c>
      <c r="BG92" s="106">
        <f t="shared" ca="1" si="247"/>
        <v>0</v>
      </c>
      <c r="BH92" s="106">
        <f t="shared" ca="1" si="247"/>
        <v>0</v>
      </c>
      <c r="BI92" s="106">
        <f t="shared" ca="1" si="247"/>
        <v>362529</v>
      </c>
      <c r="BJ92" s="106">
        <f t="shared" ca="1" si="247"/>
        <v>110718</v>
      </c>
      <c r="BK92" s="106">
        <f t="shared" ca="1" si="247"/>
        <v>0</v>
      </c>
      <c r="BL92" s="190">
        <f t="shared" ca="1" si="247"/>
        <v>0</v>
      </c>
      <c r="BM92" s="190">
        <f t="shared" ca="1" si="247"/>
        <v>0</v>
      </c>
      <c r="BN92" s="190">
        <f t="shared" ca="1" si="247"/>
        <v>0</v>
      </c>
      <c r="BO92" s="190">
        <f t="shared" ca="1" si="247"/>
        <v>0</v>
      </c>
      <c r="BP92" s="190">
        <f t="shared" ca="1" si="247"/>
        <v>0</v>
      </c>
      <c r="BQ92" s="190">
        <f t="shared" ca="1" si="233"/>
        <v>131641</v>
      </c>
      <c r="BR92" s="190">
        <f t="shared" ca="1" si="234"/>
        <v>1082669</v>
      </c>
      <c r="BS92" s="190">
        <f t="shared" ca="1" si="235"/>
        <v>8408351</v>
      </c>
      <c r="BT92" s="190">
        <f t="shared" ca="1" si="248"/>
        <v>9622661</v>
      </c>
      <c r="BU92" s="190">
        <f t="shared" ca="1" si="182"/>
        <v>9671498</v>
      </c>
      <c r="BV92" s="163" t="str">
        <f t="shared" si="236"/>
        <v>D</v>
      </c>
      <c r="BW92" s="65">
        <f t="shared" ca="1" si="183"/>
        <v>9622661</v>
      </c>
      <c r="BX92" s="65">
        <f t="shared" ca="1" si="186"/>
        <v>0</v>
      </c>
      <c r="BZ92" s="130"/>
      <c r="CA92" s="79" t="str">
        <f t="shared" si="237"/>
        <v>D</v>
      </c>
      <c r="CB92" s="215">
        <f t="shared" si="251"/>
        <v>2019</v>
      </c>
      <c r="CC92" s="141">
        <f t="shared" si="251"/>
        <v>3</v>
      </c>
      <c r="CD92" s="280">
        <f t="shared" ca="1" si="187"/>
        <v>0</v>
      </c>
      <c r="CE92" s="280">
        <f t="shared" ca="1" si="188"/>
        <v>0</v>
      </c>
      <c r="CF92" s="280">
        <f t="shared" ca="1" si="189"/>
        <v>481</v>
      </c>
      <c r="CG92" s="280">
        <f t="shared" ca="1" si="190"/>
        <v>0</v>
      </c>
      <c r="CH92" s="280">
        <f t="shared" ca="1" si="191"/>
        <v>0</v>
      </c>
      <c r="CI92" s="280">
        <f t="shared" ca="1" si="192"/>
        <v>0</v>
      </c>
      <c r="CJ92" s="280">
        <f t="shared" ca="1" si="193"/>
        <v>0</v>
      </c>
      <c r="CK92" s="280">
        <f t="shared" ca="1" si="194"/>
        <v>0</v>
      </c>
      <c r="CL92" s="280">
        <f t="shared" ca="1" si="195"/>
        <v>4180425</v>
      </c>
      <c r="CM92" s="280">
        <f t="shared" ca="1" si="196"/>
        <v>1248695</v>
      </c>
      <c r="CN92" s="280">
        <f t="shared" ca="1" si="197"/>
        <v>2984343</v>
      </c>
      <c r="CO92" s="280">
        <f t="shared" ca="1" si="198"/>
        <v>45752</v>
      </c>
      <c r="CP92" s="280">
        <f t="shared" ca="1" si="199"/>
        <v>0</v>
      </c>
      <c r="CQ92" s="613">
        <f t="shared" ca="1" si="200"/>
        <v>0</v>
      </c>
      <c r="CR92" s="280">
        <f t="shared" ca="1" si="201"/>
        <v>26362</v>
      </c>
      <c r="CS92" s="280">
        <f t="shared" ca="1" si="202"/>
        <v>178580</v>
      </c>
      <c r="CT92" s="280">
        <f t="shared" ca="1" si="203"/>
        <v>46743</v>
      </c>
      <c r="CU92" s="280">
        <f t="shared" ca="1" si="204"/>
        <v>0</v>
      </c>
      <c r="CV92" s="280">
        <f t="shared" ca="1" si="205"/>
        <v>46503</v>
      </c>
      <c r="CW92" s="365">
        <f t="shared" ca="1" si="206"/>
        <v>0</v>
      </c>
      <c r="CX92" s="280">
        <f t="shared" ca="1" si="207"/>
        <v>433032</v>
      </c>
      <c r="CY92" s="280">
        <f t="shared" ca="1" si="208"/>
        <v>0</v>
      </c>
      <c r="CZ92" s="280">
        <f t="shared" ca="1" si="209"/>
        <v>0</v>
      </c>
      <c r="DA92" s="280">
        <f t="shared" ca="1" si="210"/>
        <v>369006</v>
      </c>
      <c r="DB92" s="280">
        <f t="shared" ca="1" si="211"/>
        <v>111576</v>
      </c>
      <c r="DC92" s="280">
        <f t="shared" ca="1" si="212"/>
        <v>0</v>
      </c>
      <c r="DD92" s="280">
        <f t="shared" ca="1" si="213"/>
        <v>0</v>
      </c>
      <c r="DE92" s="280">
        <f t="shared" ca="1" si="214"/>
        <v>0</v>
      </c>
      <c r="DF92" s="280">
        <f t="shared" ca="1" si="215"/>
        <v>0</v>
      </c>
      <c r="DG92" s="280">
        <f t="shared" ca="1" si="216"/>
        <v>0</v>
      </c>
      <c r="DH92" s="210">
        <f t="shared" ca="1" si="238"/>
        <v>119608</v>
      </c>
      <c r="DI92" s="210">
        <f t="shared" ca="1" si="239"/>
        <v>1211802</v>
      </c>
      <c r="DJ92" s="210">
        <f t="shared" ca="1" si="240"/>
        <v>8459696</v>
      </c>
      <c r="DK92" s="461">
        <f t="shared" ca="1" si="241"/>
        <v>9791106</v>
      </c>
      <c r="DL92" s="463">
        <f t="shared" ca="1" si="242"/>
        <v>9671498</v>
      </c>
      <c r="DM92" s="465">
        <f t="shared" ca="1" si="243"/>
        <v>-119608</v>
      </c>
      <c r="DN92" s="216">
        <f t="shared" ca="1" si="223"/>
        <v>-1.2215984588462223E-2</v>
      </c>
      <c r="DP92" s="463"/>
      <c r="DQ92" s="37"/>
    </row>
    <row r="93" spans="1:121">
      <c r="A93" s="1">
        <f t="shared" si="249"/>
        <v>2017</v>
      </c>
      <c r="B93" s="15">
        <f t="shared" ref="B93:M93" si="264">B133+B773+B853+B933+B973+B1013+B1053+B1093+B1133</f>
        <v>1218039</v>
      </c>
      <c r="C93" s="15">
        <f t="shared" si="264"/>
        <v>1179197</v>
      </c>
      <c r="D93" s="15">
        <f t="shared" si="264"/>
        <v>1185044</v>
      </c>
      <c r="E93" s="15">
        <f t="shared" si="264"/>
        <v>1186698</v>
      </c>
      <c r="F93" s="15">
        <f t="shared" si="264"/>
        <v>1225306</v>
      </c>
      <c r="G93" s="15">
        <f t="shared" si="264"/>
        <v>1243927</v>
      </c>
      <c r="H93" s="15">
        <f t="shared" si="264"/>
        <v>1251753</v>
      </c>
      <c r="I93" s="15">
        <f t="shared" si="264"/>
        <v>1253940</v>
      </c>
      <c r="J93" s="15">
        <f t="shared" si="264"/>
        <v>1232480</v>
      </c>
      <c r="K93" s="15">
        <f t="shared" si="264"/>
        <v>1204656</v>
      </c>
      <c r="L93" s="15">
        <f t="shared" si="264"/>
        <v>1176539</v>
      </c>
      <c r="M93" s="15">
        <f t="shared" si="264"/>
        <v>1207669</v>
      </c>
      <c r="N93" s="41">
        <f t="shared" si="253"/>
        <v>14565248</v>
      </c>
      <c r="O93" s="2"/>
      <c r="P93" s="72">
        <f t="shared" si="250"/>
        <v>2017</v>
      </c>
      <c r="Q93" s="15">
        <f t="shared" ref="Q93:AB93" si="265">Q133+Q773+Q853+Q933+Q973+Q1013+Q1053+Q1093+Q1133</f>
        <v>2559611</v>
      </c>
      <c r="R93" s="15">
        <f t="shared" si="265"/>
        <v>1211436</v>
      </c>
      <c r="S93" s="15">
        <f t="shared" si="265"/>
        <v>1189081</v>
      </c>
      <c r="T93" s="15">
        <f t="shared" si="265"/>
        <v>1188255</v>
      </c>
      <c r="U93" s="15">
        <f t="shared" si="265"/>
        <v>1189968</v>
      </c>
      <c r="V93" s="15">
        <f t="shared" si="265"/>
        <v>1208892</v>
      </c>
      <c r="W93" s="15">
        <f t="shared" si="265"/>
        <v>1235431</v>
      </c>
      <c r="X93" s="15">
        <f t="shared" si="265"/>
        <v>1256206</v>
      </c>
      <c r="Y93" s="15">
        <f t="shared" si="265"/>
        <v>1251480</v>
      </c>
      <c r="Z93" s="15">
        <f t="shared" si="265"/>
        <v>1235849</v>
      </c>
      <c r="AA93" s="15">
        <f t="shared" si="265"/>
        <v>1217375</v>
      </c>
      <c r="AB93" s="15">
        <f t="shared" si="265"/>
        <v>1188343</v>
      </c>
      <c r="AC93" s="41">
        <f t="shared" si="244"/>
        <v>15931927</v>
      </c>
      <c r="AD93" s="13"/>
      <c r="AI93" s="79" t="str">
        <f t="shared" si="232"/>
        <v>T</v>
      </c>
      <c r="AJ93" s="1">
        <f t="shared" si="261"/>
        <v>2019</v>
      </c>
      <c r="AK93" s="105">
        <v>4</v>
      </c>
      <c r="AL93" s="106">
        <f t="shared" ca="1" si="245"/>
        <v>0</v>
      </c>
      <c r="AM93" s="106">
        <f t="shared" ca="1" si="245"/>
        <v>0</v>
      </c>
      <c r="AN93" s="106">
        <f t="shared" ca="1" si="245"/>
        <v>481</v>
      </c>
      <c r="AO93" s="106">
        <f t="shared" ca="1" si="245"/>
        <v>0</v>
      </c>
      <c r="AP93" s="106">
        <f t="shared" ca="1" si="245"/>
        <v>0</v>
      </c>
      <c r="AQ93" s="106">
        <f t="shared" ca="1" si="245"/>
        <v>0</v>
      </c>
      <c r="AR93" s="106">
        <f t="shared" ca="1" si="245"/>
        <v>0</v>
      </c>
      <c r="AS93" s="106">
        <f t="shared" ca="1" si="245"/>
        <v>0</v>
      </c>
      <c r="AT93" s="106">
        <f t="shared" ca="1" si="245"/>
        <v>4180425</v>
      </c>
      <c r="AU93" s="106">
        <f t="shared" ca="1" si="245"/>
        <v>1248695</v>
      </c>
      <c r="AV93" s="106">
        <f t="shared" ca="1" si="246"/>
        <v>2984343</v>
      </c>
      <c r="AW93" s="106">
        <f t="shared" ca="1" si="246"/>
        <v>45300</v>
      </c>
      <c r="AX93" s="106">
        <f t="shared" ca="1" si="246"/>
        <v>0</v>
      </c>
      <c r="AY93" s="611">
        <f t="shared" ca="1" si="246"/>
        <v>0</v>
      </c>
      <c r="AZ93" s="106">
        <f t="shared" ca="1" si="246"/>
        <v>29711</v>
      </c>
      <c r="BA93" s="106">
        <f t="shared" ca="1" si="246"/>
        <v>178580</v>
      </c>
      <c r="BB93" s="106">
        <f t="shared" ca="1" si="246"/>
        <v>46743</v>
      </c>
      <c r="BC93" s="106">
        <f t="shared" ca="1" si="246"/>
        <v>0</v>
      </c>
      <c r="BD93" s="106">
        <f t="shared" ca="1" si="246"/>
        <v>43986</v>
      </c>
      <c r="BE93" s="106">
        <f t="shared" ca="1" si="246"/>
        <v>0</v>
      </c>
      <c r="BF93" s="106">
        <f t="shared" ca="1" si="247"/>
        <v>433032</v>
      </c>
      <c r="BG93" s="106">
        <f t="shared" ca="1" si="247"/>
        <v>0</v>
      </c>
      <c r="BH93" s="106">
        <f t="shared" ca="1" si="247"/>
        <v>0</v>
      </c>
      <c r="BI93" s="106">
        <f t="shared" ca="1" si="247"/>
        <v>369006</v>
      </c>
      <c r="BJ93" s="106">
        <f t="shared" ca="1" si="247"/>
        <v>111576</v>
      </c>
      <c r="BK93" s="106">
        <f t="shared" ca="1" si="247"/>
        <v>0</v>
      </c>
      <c r="BL93" s="190">
        <f t="shared" ca="1" si="247"/>
        <v>0</v>
      </c>
      <c r="BM93" s="190">
        <f t="shared" ca="1" si="247"/>
        <v>0</v>
      </c>
      <c r="BN93" s="190">
        <f t="shared" ca="1" si="247"/>
        <v>0</v>
      </c>
      <c r="BO93" s="190">
        <f t="shared" ca="1" si="247"/>
        <v>0</v>
      </c>
      <c r="BP93" s="190">
        <f t="shared" ca="1" si="247"/>
        <v>0</v>
      </c>
      <c r="BQ93" s="190">
        <f t="shared" ca="1" si="233"/>
        <v>120440</v>
      </c>
      <c r="BR93" s="190">
        <f t="shared" ca="1" si="234"/>
        <v>1092194</v>
      </c>
      <c r="BS93" s="190">
        <f t="shared" ca="1" si="235"/>
        <v>8459244</v>
      </c>
      <c r="BT93" s="190">
        <f t="shared" ca="1" si="248"/>
        <v>9671878</v>
      </c>
      <c r="BU93" s="190">
        <f t="shared" ca="1" si="182"/>
        <v>5533917</v>
      </c>
      <c r="BV93" s="163" t="str">
        <f t="shared" si="236"/>
        <v>E</v>
      </c>
      <c r="BW93" s="65">
        <f t="shared" ca="1" si="183"/>
        <v>9671878</v>
      </c>
      <c r="BX93" s="65">
        <f t="shared" ca="1" si="186"/>
        <v>0</v>
      </c>
      <c r="BZ93" s="130"/>
      <c r="CA93" s="79" t="str">
        <f t="shared" si="237"/>
        <v>E</v>
      </c>
      <c r="CB93" s="215">
        <f t="shared" si="251"/>
        <v>2019</v>
      </c>
      <c r="CC93" s="141">
        <f t="shared" si="251"/>
        <v>4</v>
      </c>
      <c r="CD93" s="280">
        <f t="shared" ca="1" si="187"/>
        <v>0</v>
      </c>
      <c r="CE93" s="280">
        <f t="shared" ca="1" si="188"/>
        <v>0</v>
      </c>
      <c r="CF93" s="280">
        <f t="shared" ca="1" si="189"/>
        <v>481</v>
      </c>
      <c r="CG93" s="280">
        <f t="shared" ca="1" si="190"/>
        <v>0</v>
      </c>
      <c r="CH93" s="280">
        <f t="shared" ca="1" si="191"/>
        <v>0</v>
      </c>
      <c r="CI93" s="280">
        <f t="shared" ca="1" si="192"/>
        <v>0</v>
      </c>
      <c r="CJ93" s="280">
        <f t="shared" ca="1" si="193"/>
        <v>0</v>
      </c>
      <c r="CK93" s="280">
        <f t="shared" ca="1" si="194"/>
        <v>0</v>
      </c>
      <c r="CL93" s="280">
        <f t="shared" ca="1" si="195"/>
        <v>0</v>
      </c>
      <c r="CM93" s="280">
        <f t="shared" ca="1" si="196"/>
        <v>1256408</v>
      </c>
      <c r="CN93" s="280">
        <f t="shared" ca="1" si="197"/>
        <v>3001407</v>
      </c>
      <c r="CO93" s="280">
        <f t="shared" ca="1" si="198"/>
        <v>61937</v>
      </c>
      <c r="CP93" s="280">
        <f t="shared" ca="1" si="199"/>
        <v>0</v>
      </c>
      <c r="CQ93" s="613">
        <f t="shared" ca="1" si="200"/>
        <v>0</v>
      </c>
      <c r="CR93" s="280">
        <f t="shared" ca="1" si="201"/>
        <v>26794</v>
      </c>
      <c r="CS93" s="280">
        <f t="shared" ca="1" si="202"/>
        <v>184976</v>
      </c>
      <c r="CT93" s="280">
        <f t="shared" ca="1" si="203"/>
        <v>42938</v>
      </c>
      <c r="CU93" s="280">
        <f t="shared" ca="1" si="204"/>
        <v>0</v>
      </c>
      <c r="CV93" s="280">
        <f t="shared" ca="1" si="205"/>
        <v>41853</v>
      </c>
      <c r="CW93" s="365">
        <f t="shared" ca="1" si="206"/>
        <v>0</v>
      </c>
      <c r="CX93" s="280">
        <f t="shared" ca="1" si="207"/>
        <v>432600</v>
      </c>
      <c r="CY93" s="280">
        <f t="shared" ca="1" si="208"/>
        <v>0</v>
      </c>
      <c r="CZ93" s="280">
        <f t="shared" ca="1" si="209"/>
        <v>0</v>
      </c>
      <c r="DA93" s="280">
        <f t="shared" ca="1" si="210"/>
        <v>372899</v>
      </c>
      <c r="DB93" s="280">
        <f t="shared" ca="1" si="211"/>
        <v>111624</v>
      </c>
      <c r="DC93" s="280">
        <f t="shared" ca="1" si="212"/>
        <v>0</v>
      </c>
      <c r="DD93" s="280">
        <f t="shared" ca="1" si="213"/>
        <v>0</v>
      </c>
      <c r="DE93" s="280">
        <f t="shared" ca="1" si="214"/>
        <v>0</v>
      </c>
      <c r="DF93" s="280">
        <f t="shared" ca="1" si="215"/>
        <v>0</v>
      </c>
      <c r="DG93" s="280">
        <f t="shared" ca="1" si="216"/>
        <v>0</v>
      </c>
      <c r="DH93" s="210">
        <f t="shared" ca="1" si="238"/>
        <v>111585</v>
      </c>
      <c r="DI93" s="210">
        <f t="shared" ca="1" si="239"/>
        <v>1213684</v>
      </c>
      <c r="DJ93" s="210">
        <f t="shared" ca="1" si="240"/>
        <v>4320233</v>
      </c>
      <c r="DK93" s="461">
        <f t="shared" ca="1" si="241"/>
        <v>5645502</v>
      </c>
      <c r="DL93" s="463">
        <f t="shared" ca="1" si="242"/>
        <v>5533917</v>
      </c>
      <c r="DM93" s="465">
        <f t="shared" ca="1" si="243"/>
        <v>-111585</v>
      </c>
      <c r="DN93" s="216">
        <f t="shared" ca="1" si="223"/>
        <v>-1.9765292794157188E-2</v>
      </c>
      <c r="DP93" s="463"/>
      <c r="DQ93" s="37"/>
    </row>
    <row r="94" spans="1:121">
      <c r="A94" s="1">
        <f t="shared" si="249"/>
        <v>2018</v>
      </c>
      <c r="B94" s="15">
        <f t="shared" ref="B94:M94" si="266">B134+B774+B854+B934+B974+B1014+B1054+B1094+B1134</f>
        <v>1221846</v>
      </c>
      <c r="C94" s="15">
        <f t="shared" si="266"/>
        <v>1181345</v>
      </c>
      <c r="D94" s="15">
        <f t="shared" si="266"/>
        <v>1188523</v>
      </c>
      <c r="E94" s="15">
        <f t="shared" si="266"/>
        <v>1190833</v>
      </c>
      <c r="F94" s="15">
        <f t="shared" si="266"/>
        <v>1229707</v>
      </c>
      <c r="G94" s="15">
        <f t="shared" si="266"/>
        <v>1249502</v>
      </c>
      <c r="H94" s="15">
        <f t="shared" si="266"/>
        <v>1257635</v>
      </c>
      <c r="I94" s="15">
        <f t="shared" si="266"/>
        <v>1259429</v>
      </c>
      <c r="J94" s="15">
        <f t="shared" si="266"/>
        <v>1237053</v>
      </c>
      <c r="K94" s="15">
        <f t="shared" si="266"/>
        <v>1208116</v>
      </c>
      <c r="L94" s="15">
        <f t="shared" si="266"/>
        <v>1179456</v>
      </c>
      <c r="M94" s="15">
        <f t="shared" si="266"/>
        <v>1214294</v>
      </c>
      <c r="N94" s="41">
        <f t="shared" si="253"/>
        <v>14617739</v>
      </c>
      <c r="O94" s="2"/>
      <c r="P94" s="72">
        <f t="shared" si="250"/>
        <v>2018</v>
      </c>
      <c r="Q94" s="15">
        <f t="shared" ref="Q94:AB94" si="267">Q134+Q774+Q854+Q934+Q974+Q1014+Q1054+Q1094+Q1134</f>
        <v>1192742</v>
      </c>
      <c r="R94" s="15">
        <f t="shared" si="267"/>
        <v>1214458</v>
      </c>
      <c r="S94" s="15">
        <f t="shared" si="267"/>
        <v>1190856</v>
      </c>
      <c r="T94" s="15">
        <f t="shared" si="267"/>
        <v>1190341</v>
      </c>
      <c r="U94" s="15">
        <f t="shared" si="267"/>
        <v>1194065</v>
      </c>
      <c r="V94" s="15">
        <f t="shared" si="267"/>
        <v>1213809</v>
      </c>
      <c r="W94" s="15">
        <f t="shared" si="267"/>
        <v>1239985</v>
      </c>
      <c r="X94" s="15">
        <f t="shared" si="267"/>
        <v>1262828</v>
      </c>
      <c r="Y94" s="15">
        <f t="shared" si="267"/>
        <v>1257115</v>
      </c>
      <c r="Z94" s="15">
        <f t="shared" si="267"/>
        <v>1240648</v>
      </c>
      <c r="AA94" s="15">
        <f t="shared" si="267"/>
        <v>1221412</v>
      </c>
      <c r="AB94" s="15">
        <f t="shared" si="267"/>
        <v>1191136</v>
      </c>
      <c r="AC94" s="41">
        <f t="shared" si="244"/>
        <v>14609395</v>
      </c>
      <c r="AD94" s="13"/>
      <c r="AI94" s="79" t="str">
        <f t="shared" si="232"/>
        <v>U</v>
      </c>
      <c r="AJ94" s="1">
        <f t="shared" si="261"/>
        <v>2019</v>
      </c>
      <c r="AK94" s="105">
        <v>5</v>
      </c>
      <c r="AL94" s="106">
        <f t="shared" ca="1" si="245"/>
        <v>0</v>
      </c>
      <c r="AM94" s="106">
        <f t="shared" ca="1" si="245"/>
        <v>0</v>
      </c>
      <c r="AN94" s="106">
        <f t="shared" ca="1" si="245"/>
        <v>481</v>
      </c>
      <c r="AO94" s="106">
        <f t="shared" ca="1" si="245"/>
        <v>0</v>
      </c>
      <c r="AP94" s="106">
        <f t="shared" ca="1" si="245"/>
        <v>0</v>
      </c>
      <c r="AQ94" s="106">
        <f t="shared" ca="1" si="245"/>
        <v>0</v>
      </c>
      <c r="AR94" s="106">
        <f t="shared" ca="1" si="245"/>
        <v>0</v>
      </c>
      <c r="AS94" s="106">
        <f t="shared" ca="1" si="245"/>
        <v>0</v>
      </c>
      <c r="AT94" s="106">
        <f t="shared" ca="1" si="245"/>
        <v>0</v>
      </c>
      <c r="AU94" s="106">
        <f t="shared" ca="1" si="245"/>
        <v>1256408</v>
      </c>
      <c r="AV94" s="106">
        <f t="shared" ca="1" si="246"/>
        <v>3001407</v>
      </c>
      <c r="AW94" s="106">
        <f t="shared" ca="1" si="246"/>
        <v>45752</v>
      </c>
      <c r="AX94" s="106">
        <f t="shared" ca="1" si="246"/>
        <v>0</v>
      </c>
      <c r="AY94" s="611">
        <f t="shared" ca="1" si="246"/>
        <v>0</v>
      </c>
      <c r="AZ94" s="106">
        <f t="shared" ca="1" si="246"/>
        <v>26362</v>
      </c>
      <c r="BA94" s="106">
        <f t="shared" ca="1" si="246"/>
        <v>184976</v>
      </c>
      <c r="BB94" s="106">
        <f t="shared" ca="1" si="246"/>
        <v>42938</v>
      </c>
      <c r="BC94" s="106">
        <f t="shared" ca="1" si="246"/>
        <v>0</v>
      </c>
      <c r="BD94" s="106">
        <f t="shared" ca="1" si="246"/>
        <v>46503</v>
      </c>
      <c r="BE94" s="106">
        <f t="shared" ca="1" si="246"/>
        <v>0</v>
      </c>
      <c r="BF94" s="106">
        <f t="shared" ca="1" si="247"/>
        <v>432600</v>
      </c>
      <c r="BG94" s="106">
        <f t="shared" ca="1" si="247"/>
        <v>0</v>
      </c>
      <c r="BH94" s="106">
        <f t="shared" ca="1" si="247"/>
        <v>0</v>
      </c>
      <c r="BI94" s="106">
        <f t="shared" ca="1" si="247"/>
        <v>372899</v>
      </c>
      <c r="BJ94" s="106">
        <f t="shared" ca="1" si="247"/>
        <v>111624</v>
      </c>
      <c r="BK94" s="106">
        <f t="shared" ca="1" si="247"/>
        <v>0</v>
      </c>
      <c r="BL94" s="190">
        <f t="shared" ca="1" si="247"/>
        <v>0</v>
      </c>
      <c r="BM94" s="190">
        <f t="shared" ca="1" si="247"/>
        <v>0</v>
      </c>
      <c r="BN94" s="190">
        <f t="shared" ca="1" si="247"/>
        <v>0</v>
      </c>
      <c r="BO94" s="190">
        <f t="shared" ca="1" si="247"/>
        <v>0</v>
      </c>
      <c r="BP94" s="190">
        <f t="shared" ca="1" si="247"/>
        <v>0</v>
      </c>
      <c r="BQ94" s="190">
        <f t="shared" ca="1" si="233"/>
        <v>115803</v>
      </c>
      <c r="BR94" s="190">
        <f t="shared" ca="1" si="234"/>
        <v>1102099</v>
      </c>
      <c r="BS94" s="190">
        <f t="shared" ca="1" si="235"/>
        <v>4304048</v>
      </c>
      <c r="BT94" s="190">
        <f t="shared" ca="1" si="248"/>
        <v>5521950</v>
      </c>
      <c r="BU94" s="190">
        <f t="shared" ca="1" si="182"/>
        <v>5578945</v>
      </c>
      <c r="BV94" s="163" t="str">
        <f t="shared" si="236"/>
        <v>F</v>
      </c>
      <c r="BW94" s="65">
        <f t="shared" ca="1" si="183"/>
        <v>5521950</v>
      </c>
      <c r="BX94" s="65">
        <f t="shared" ca="1" si="186"/>
        <v>0</v>
      </c>
      <c r="BZ94" s="130"/>
      <c r="CA94" s="79" t="str">
        <f t="shared" si="237"/>
        <v>F</v>
      </c>
      <c r="CB94" s="215">
        <f t="shared" si="251"/>
        <v>2019</v>
      </c>
      <c r="CC94" s="141">
        <f t="shared" si="251"/>
        <v>5</v>
      </c>
      <c r="CD94" s="280">
        <f t="shared" ca="1" si="187"/>
        <v>0</v>
      </c>
      <c r="CE94" s="280">
        <f t="shared" ca="1" si="188"/>
        <v>0</v>
      </c>
      <c r="CF94" s="280">
        <f t="shared" ca="1" si="189"/>
        <v>481</v>
      </c>
      <c r="CG94" s="280">
        <f t="shared" ca="1" si="190"/>
        <v>0</v>
      </c>
      <c r="CH94" s="280">
        <f t="shared" ca="1" si="191"/>
        <v>0</v>
      </c>
      <c r="CI94" s="280">
        <f t="shared" ca="1" si="192"/>
        <v>0</v>
      </c>
      <c r="CJ94" s="280">
        <f t="shared" ca="1" si="193"/>
        <v>0</v>
      </c>
      <c r="CK94" s="280">
        <f t="shared" ca="1" si="194"/>
        <v>0</v>
      </c>
      <c r="CL94" s="280">
        <f t="shared" ca="1" si="195"/>
        <v>0</v>
      </c>
      <c r="CM94" s="280">
        <f t="shared" ca="1" si="196"/>
        <v>1258389</v>
      </c>
      <c r="CN94" s="280">
        <f t="shared" ca="1" si="197"/>
        <v>3008762</v>
      </c>
      <c r="CO94" s="280">
        <f t="shared" ca="1" si="198"/>
        <v>57532</v>
      </c>
      <c r="CP94" s="280">
        <f t="shared" ca="1" si="199"/>
        <v>0</v>
      </c>
      <c r="CQ94" s="613">
        <f t="shared" ca="1" si="200"/>
        <v>0</v>
      </c>
      <c r="CR94" s="280">
        <f t="shared" ca="1" si="201"/>
        <v>30030</v>
      </c>
      <c r="CS94" s="280">
        <f t="shared" ca="1" si="202"/>
        <v>189212</v>
      </c>
      <c r="CT94" s="280">
        <f t="shared" ca="1" si="203"/>
        <v>57469</v>
      </c>
      <c r="CU94" s="280">
        <f t="shared" ca="1" si="204"/>
        <v>0</v>
      </c>
      <c r="CV94" s="280">
        <f t="shared" ca="1" si="205"/>
        <v>54515</v>
      </c>
      <c r="CW94" s="365">
        <f t="shared" ca="1" si="206"/>
        <v>0</v>
      </c>
      <c r="CX94" s="280">
        <f t="shared" ca="1" si="207"/>
        <v>436008</v>
      </c>
      <c r="CY94" s="280">
        <f t="shared" ca="1" si="208"/>
        <v>0</v>
      </c>
      <c r="CZ94" s="280">
        <f t="shared" ca="1" si="209"/>
        <v>0</v>
      </c>
      <c r="DA94" s="280">
        <f t="shared" ca="1" si="210"/>
        <v>374731</v>
      </c>
      <c r="DB94" s="280">
        <f t="shared" ca="1" si="211"/>
        <v>111816</v>
      </c>
      <c r="DC94" s="280">
        <f t="shared" ca="1" si="212"/>
        <v>0</v>
      </c>
      <c r="DD94" s="280">
        <f t="shared" ca="1" si="213"/>
        <v>0</v>
      </c>
      <c r="DE94" s="280">
        <f t="shared" ca="1" si="214"/>
        <v>0</v>
      </c>
      <c r="DF94" s="280">
        <f t="shared" ca="1" si="215"/>
        <v>0</v>
      </c>
      <c r="DG94" s="280">
        <f t="shared" ca="1" si="216"/>
        <v>0</v>
      </c>
      <c r="DH94" s="210">
        <f t="shared" ca="1" si="238"/>
        <v>142014</v>
      </c>
      <c r="DI94" s="210">
        <f t="shared" ca="1" si="239"/>
        <v>1253781</v>
      </c>
      <c r="DJ94" s="210">
        <f t="shared" ca="1" si="240"/>
        <v>4325164</v>
      </c>
      <c r="DK94" s="461">
        <f t="shared" ca="1" si="241"/>
        <v>5720959</v>
      </c>
      <c r="DL94" s="463">
        <f t="shared" ca="1" si="242"/>
        <v>5578945</v>
      </c>
      <c r="DM94" s="465">
        <f t="shared" ca="1" si="243"/>
        <v>-142014</v>
      </c>
      <c r="DN94" s="216">
        <f t="shared" ca="1" si="223"/>
        <v>-2.4823460542192314E-2</v>
      </c>
      <c r="DP94" s="463"/>
      <c r="DQ94" s="37"/>
    </row>
    <row r="95" spans="1:121">
      <c r="A95" s="1">
        <f t="shared" si="249"/>
        <v>2019</v>
      </c>
      <c r="B95" s="15">
        <f t="shared" ref="B95:M95" si="268">B135+B775+B855+B935+B975+B1015+B1055+B1095+B1135</f>
        <v>1246979</v>
      </c>
      <c r="C95" s="15">
        <f t="shared" si="268"/>
        <v>1203831</v>
      </c>
      <c r="D95" s="15">
        <f t="shared" si="268"/>
        <v>1211802</v>
      </c>
      <c r="E95" s="15">
        <f t="shared" si="268"/>
        <v>1213684</v>
      </c>
      <c r="F95" s="15">
        <f t="shared" si="268"/>
        <v>1253781</v>
      </c>
      <c r="G95" s="15">
        <f t="shared" si="268"/>
        <v>1273659</v>
      </c>
      <c r="H95" s="15">
        <f t="shared" si="268"/>
        <v>1283101</v>
      </c>
      <c r="I95" s="15">
        <f t="shared" si="268"/>
        <v>1284638</v>
      </c>
      <c r="J95" s="15">
        <f t="shared" si="268"/>
        <v>1261839</v>
      </c>
      <c r="K95" s="15">
        <f t="shared" si="268"/>
        <v>1232379</v>
      </c>
      <c r="L95" s="15">
        <f t="shared" si="268"/>
        <v>1202625</v>
      </c>
      <c r="M95" s="15">
        <f t="shared" si="268"/>
        <v>1238397</v>
      </c>
      <c r="N95" s="41">
        <f t="shared" si="253"/>
        <v>14906715</v>
      </c>
      <c r="O95" s="2"/>
      <c r="P95" s="72">
        <f t="shared" si="250"/>
        <v>2019</v>
      </c>
      <c r="Q95" s="15">
        <f t="shared" ref="Q95:AB95" si="269">Q135+Q775+Q855+Q935+Q975+Q1015+Q1055+Q1095+Q1135</f>
        <v>1197067</v>
      </c>
      <c r="R95" s="15">
        <f t="shared" si="269"/>
        <v>1242642</v>
      </c>
      <c r="S95" s="15">
        <f t="shared" si="269"/>
        <v>1214310</v>
      </c>
      <c r="T95" s="15">
        <f t="shared" si="269"/>
        <v>1212634</v>
      </c>
      <c r="U95" s="15">
        <f t="shared" si="269"/>
        <v>1217902</v>
      </c>
      <c r="V95" s="15">
        <f t="shared" si="269"/>
        <v>1237883</v>
      </c>
      <c r="W95" s="15">
        <f t="shared" si="269"/>
        <v>1264142</v>
      </c>
      <c r="X95" s="15">
        <f t="shared" si="269"/>
        <v>1288294</v>
      </c>
      <c r="Y95" s="15">
        <f t="shared" si="269"/>
        <v>1282324</v>
      </c>
      <c r="Z95" s="15">
        <f t="shared" si="269"/>
        <v>1264466</v>
      </c>
      <c r="AA95" s="15">
        <f t="shared" si="269"/>
        <v>1245646</v>
      </c>
      <c r="AB95" s="15">
        <f t="shared" si="269"/>
        <v>1214322</v>
      </c>
      <c r="AC95" s="41">
        <f t="shared" si="244"/>
        <v>14881632</v>
      </c>
      <c r="AD95" s="13"/>
      <c r="AI95" s="79" t="str">
        <f t="shared" si="232"/>
        <v>V</v>
      </c>
      <c r="AJ95" s="1">
        <f t="shared" si="261"/>
        <v>2019</v>
      </c>
      <c r="AK95" s="105">
        <v>6</v>
      </c>
      <c r="AL95" s="106">
        <f t="shared" ca="1" si="245"/>
        <v>0</v>
      </c>
      <c r="AM95" s="106">
        <f t="shared" ca="1" si="245"/>
        <v>0</v>
      </c>
      <c r="AN95" s="106">
        <f t="shared" ca="1" si="245"/>
        <v>481</v>
      </c>
      <c r="AO95" s="106">
        <f t="shared" ca="1" si="245"/>
        <v>0</v>
      </c>
      <c r="AP95" s="106">
        <f t="shared" ca="1" si="245"/>
        <v>0</v>
      </c>
      <c r="AQ95" s="106">
        <f t="shared" ca="1" si="245"/>
        <v>0</v>
      </c>
      <c r="AR95" s="106">
        <f t="shared" ca="1" si="245"/>
        <v>0</v>
      </c>
      <c r="AS95" s="106">
        <f t="shared" ca="1" si="245"/>
        <v>0</v>
      </c>
      <c r="AT95" s="106">
        <f t="shared" ca="1" si="245"/>
        <v>0</v>
      </c>
      <c r="AU95" s="106">
        <f t="shared" ca="1" si="245"/>
        <v>1258389</v>
      </c>
      <c r="AV95" s="106">
        <f t="shared" ca="1" si="246"/>
        <v>3008762</v>
      </c>
      <c r="AW95" s="106">
        <f t="shared" ca="1" si="246"/>
        <v>61937</v>
      </c>
      <c r="AX95" s="106">
        <f t="shared" ca="1" si="246"/>
        <v>0</v>
      </c>
      <c r="AY95" s="611">
        <f t="shared" ca="1" si="246"/>
        <v>0</v>
      </c>
      <c r="AZ95" s="106">
        <f t="shared" ca="1" si="246"/>
        <v>26794</v>
      </c>
      <c r="BA95" s="106">
        <f t="shared" ca="1" si="246"/>
        <v>189212</v>
      </c>
      <c r="BB95" s="106">
        <f t="shared" ca="1" si="246"/>
        <v>57469</v>
      </c>
      <c r="BC95" s="106">
        <f t="shared" ca="1" si="246"/>
        <v>0</v>
      </c>
      <c r="BD95" s="106">
        <f t="shared" ca="1" si="246"/>
        <v>41853</v>
      </c>
      <c r="BE95" s="106">
        <f t="shared" ca="1" si="246"/>
        <v>0</v>
      </c>
      <c r="BF95" s="106">
        <f t="shared" ca="1" si="247"/>
        <v>436008</v>
      </c>
      <c r="BG95" s="106">
        <f t="shared" ca="1" si="247"/>
        <v>0</v>
      </c>
      <c r="BH95" s="106">
        <f t="shared" ca="1" si="247"/>
        <v>0</v>
      </c>
      <c r="BI95" s="106">
        <f t="shared" ca="1" si="247"/>
        <v>374731</v>
      </c>
      <c r="BJ95" s="106">
        <f t="shared" ca="1" si="247"/>
        <v>111816</v>
      </c>
      <c r="BK95" s="106">
        <f t="shared" ca="1" si="247"/>
        <v>0</v>
      </c>
      <c r="BL95" s="190">
        <f t="shared" ca="1" si="247"/>
        <v>0</v>
      </c>
      <c r="BM95" s="190">
        <f t="shared" ca="1" si="247"/>
        <v>0</v>
      </c>
      <c r="BN95" s="190">
        <f t="shared" ca="1" si="247"/>
        <v>0</v>
      </c>
      <c r="BO95" s="190">
        <f t="shared" ca="1" si="247"/>
        <v>0</v>
      </c>
      <c r="BP95" s="190">
        <f t="shared" ca="1" si="247"/>
        <v>0</v>
      </c>
      <c r="BQ95" s="190">
        <f t="shared" ca="1" si="233"/>
        <v>126116</v>
      </c>
      <c r="BR95" s="190">
        <f t="shared" ca="1" si="234"/>
        <v>1111767</v>
      </c>
      <c r="BS95" s="190">
        <f t="shared" ca="1" si="235"/>
        <v>4329569</v>
      </c>
      <c r="BT95" s="190">
        <f t="shared" ca="1" si="248"/>
        <v>5567452</v>
      </c>
      <c r="BU95" s="190">
        <f t="shared" ca="1" si="182"/>
        <v>9348953</v>
      </c>
      <c r="BV95" s="163" t="str">
        <f t="shared" si="236"/>
        <v>G</v>
      </c>
      <c r="BW95" s="65">
        <f t="shared" ca="1" si="183"/>
        <v>5567452</v>
      </c>
      <c r="BX95" s="65">
        <f t="shared" ca="1" si="186"/>
        <v>0</v>
      </c>
      <c r="BZ95" s="130"/>
      <c r="CA95" s="79" t="str">
        <f t="shared" si="237"/>
        <v>G</v>
      </c>
      <c r="CB95" s="215">
        <f t="shared" si="251"/>
        <v>2019</v>
      </c>
      <c r="CC95" s="141">
        <f t="shared" si="251"/>
        <v>6</v>
      </c>
      <c r="CD95" s="280">
        <f t="shared" ca="1" si="187"/>
        <v>0</v>
      </c>
      <c r="CE95" s="280">
        <f t="shared" ca="1" si="188"/>
        <v>0</v>
      </c>
      <c r="CF95" s="280">
        <f t="shared" ca="1" si="189"/>
        <v>481</v>
      </c>
      <c r="CG95" s="280">
        <f t="shared" ca="1" si="190"/>
        <v>0</v>
      </c>
      <c r="CH95" s="280">
        <f t="shared" ca="1" si="191"/>
        <v>0</v>
      </c>
      <c r="CI95" s="280">
        <f t="shared" ca="1" si="192"/>
        <v>0</v>
      </c>
      <c r="CJ95" s="280">
        <f t="shared" ca="1" si="193"/>
        <v>0</v>
      </c>
      <c r="CK95" s="280">
        <f t="shared" ca="1" si="194"/>
        <v>0</v>
      </c>
      <c r="CL95" s="280">
        <f t="shared" ca="1" si="195"/>
        <v>755202</v>
      </c>
      <c r="CM95" s="280">
        <f t="shared" ca="1" si="196"/>
        <v>1256408</v>
      </c>
      <c r="CN95" s="280">
        <f t="shared" ca="1" si="197"/>
        <v>6009180</v>
      </c>
      <c r="CO95" s="280">
        <f t="shared" ca="1" si="198"/>
        <v>54023</v>
      </c>
      <c r="CP95" s="280">
        <f t="shared" ca="1" si="199"/>
        <v>0</v>
      </c>
      <c r="CQ95" s="613">
        <f t="shared" ca="1" si="200"/>
        <v>0</v>
      </c>
      <c r="CR95" s="280">
        <f t="shared" ca="1" si="201"/>
        <v>35842</v>
      </c>
      <c r="CS95" s="280">
        <f t="shared" ca="1" si="202"/>
        <v>196196</v>
      </c>
      <c r="CT95" s="280">
        <f t="shared" ca="1" si="203"/>
        <v>60623</v>
      </c>
      <c r="CU95" s="280">
        <f t="shared" ca="1" si="204"/>
        <v>0</v>
      </c>
      <c r="CV95" s="280">
        <f t="shared" ca="1" si="205"/>
        <v>58220</v>
      </c>
      <c r="CW95" s="365">
        <f t="shared" ca="1" si="206"/>
        <v>0</v>
      </c>
      <c r="CX95" s="280">
        <f t="shared" ca="1" si="207"/>
        <v>435480</v>
      </c>
      <c r="CY95" s="280">
        <f t="shared" ca="1" si="208"/>
        <v>0</v>
      </c>
      <c r="CZ95" s="280">
        <f t="shared" ca="1" si="209"/>
        <v>0</v>
      </c>
      <c r="DA95" s="280">
        <f t="shared" ca="1" si="210"/>
        <v>375668</v>
      </c>
      <c r="DB95" s="280">
        <f t="shared" ca="1" si="211"/>
        <v>111630</v>
      </c>
      <c r="DC95" s="280">
        <f t="shared" ca="1" si="212"/>
        <v>0</v>
      </c>
      <c r="DD95" s="280">
        <f t="shared" ca="1" si="213"/>
        <v>0</v>
      </c>
      <c r="DE95" s="280">
        <f t="shared" ca="1" si="214"/>
        <v>0</v>
      </c>
      <c r="DF95" s="280">
        <f t="shared" ca="1" si="215"/>
        <v>0</v>
      </c>
      <c r="DG95" s="280">
        <f t="shared" ca="1" si="216"/>
        <v>0</v>
      </c>
      <c r="DH95" s="210">
        <f t="shared" ca="1" si="238"/>
        <v>154685</v>
      </c>
      <c r="DI95" s="210">
        <f t="shared" ca="1" si="239"/>
        <v>1273659</v>
      </c>
      <c r="DJ95" s="210">
        <f t="shared" ca="1" si="240"/>
        <v>8075294</v>
      </c>
      <c r="DK95" s="461">
        <f t="shared" ca="1" si="241"/>
        <v>9503638</v>
      </c>
      <c r="DL95" s="463">
        <f t="shared" ca="1" si="242"/>
        <v>9348953</v>
      </c>
      <c r="DM95" s="465">
        <f t="shared" ca="1" si="243"/>
        <v>-154685</v>
      </c>
      <c r="DN95" s="216">
        <f t="shared" ca="1" si="223"/>
        <v>-1.627639857494572E-2</v>
      </c>
      <c r="DP95" s="463"/>
      <c r="DQ95" s="37"/>
    </row>
    <row r="96" spans="1:121">
      <c r="A96" s="1">
        <f t="shared" si="249"/>
        <v>2020</v>
      </c>
      <c r="B96" s="15">
        <f t="shared" ref="B96:M96" si="270">B136+B776+B856+B936+B976+B1016+B1056+B1096+B1136</f>
        <v>1250789</v>
      </c>
      <c r="C96" s="15">
        <f t="shared" si="270"/>
        <v>1208257</v>
      </c>
      <c r="D96" s="15">
        <f t="shared" si="270"/>
        <v>1212540</v>
      </c>
      <c r="E96" s="15">
        <f t="shared" si="270"/>
        <v>1215045</v>
      </c>
      <c r="F96" s="15">
        <f t="shared" si="270"/>
        <v>1255916</v>
      </c>
      <c r="G96" s="15">
        <f t="shared" si="270"/>
        <v>1276923</v>
      </c>
      <c r="H96" s="15">
        <f t="shared" si="270"/>
        <v>1287419</v>
      </c>
      <c r="I96" s="15">
        <f t="shared" si="270"/>
        <v>1288725</v>
      </c>
      <c r="J96" s="15">
        <f t="shared" si="270"/>
        <v>1264232</v>
      </c>
      <c r="K96" s="15">
        <f t="shared" si="270"/>
        <v>1235235</v>
      </c>
      <c r="L96" s="15">
        <f t="shared" si="270"/>
        <v>1203830</v>
      </c>
      <c r="M96" s="15">
        <f t="shared" si="270"/>
        <v>1241997</v>
      </c>
      <c r="N96" s="41">
        <f t="shared" si="253"/>
        <v>14940908</v>
      </c>
      <c r="O96" s="2"/>
      <c r="P96" s="72">
        <f t="shared" si="250"/>
        <v>2020</v>
      </c>
      <c r="Q96" s="15">
        <f t="shared" ref="Q96:AB96" si="271">Q136+Q776+Q856+Q936+Q976+Q1016+Q1056+Q1096+Q1136</f>
        <v>1222150</v>
      </c>
      <c r="R96" s="15">
        <f t="shared" si="271"/>
        <v>1245478</v>
      </c>
      <c r="S96" s="15">
        <f t="shared" si="271"/>
        <v>1219327</v>
      </c>
      <c r="T96" s="15">
        <f t="shared" si="271"/>
        <v>1213755</v>
      </c>
      <c r="U96" s="15">
        <f t="shared" si="271"/>
        <v>1219263</v>
      </c>
      <c r="V96" s="15">
        <f t="shared" si="271"/>
        <v>1240018</v>
      </c>
      <c r="W96" s="15">
        <f t="shared" si="271"/>
        <v>1266426</v>
      </c>
      <c r="X96" s="15">
        <f t="shared" si="271"/>
        <v>1292605</v>
      </c>
      <c r="Y96" s="15">
        <f t="shared" si="271"/>
        <v>1286401</v>
      </c>
      <c r="Z96" s="15">
        <f t="shared" si="271"/>
        <v>1267856</v>
      </c>
      <c r="AA96" s="15">
        <f t="shared" si="271"/>
        <v>1247511</v>
      </c>
      <c r="AB96" s="15">
        <f t="shared" si="271"/>
        <v>1216518</v>
      </c>
      <c r="AC96" s="41">
        <f t="shared" si="244"/>
        <v>14937308</v>
      </c>
      <c r="AD96" s="13"/>
      <c r="AI96" s="79" t="str">
        <f t="shared" si="232"/>
        <v>W</v>
      </c>
      <c r="AJ96" s="1">
        <f t="shared" si="261"/>
        <v>2019</v>
      </c>
      <c r="AK96" s="105">
        <v>7</v>
      </c>
      <c r="AL96" s="106">
        <f t="shared" ref="AL96:AU105" ca="1" si="272">ROUND(INDIRECT(CONCATENATE($AI96,AL$2+($AJ96-2010))),0)</f>
        <v>0</v>
      </c>
      <c r="AM96" s="106">
        <f t="shared" ca="1" si="272"/>
        <v>0</v>
      </c>
      <c r="AN96" s="106">
        <f t="shared" ca="1" si="272"/>
        <v>481</v>
      </c>
      <c r="AO96" s="106">
        <f t="shared" ca="1" si="272"/>
        <v>0</v>
      </c>
      <c r="AP96" s="106">
        <f t="shared" ca="1" si="272"/>
        <v>0</v>
      </c>
      <c r="AQ96" s="106">
        <f t="shared" ca="1" si="272"/>
        <v>0</v>
      </c>
      <c r="AR96" s="106">
        <f t="shared" ca="1" si="272"/>
        <v>0</v>
      </c>
      <c r="AS96" s="106">
        <f t="shared" ca="1" si="272"/>
        <v>0</v>
      </c>
      <c r="AT96" s="106">
        <f t="shared" ca="1" si="272"/>
        <v>755202</v>
      </c>
      <c r="AU96" s="106">
        <f t="shared" ca="1" si="272"/>
        <v>1256408</v>
      </c>
      <c r="AV96" s="106">
        <f t="shared" ref="AV96:BE105" ca="1" si="273">ROUND(INDIRECT(CONCATENATE($AI96,AV$2+($AJ96-2010))),0)</f>
        <v>6009180</v>
      </c>
      <c r="AW96" s="106">
        <f t="shared" ca="1" si="273"/>
        <v>57532</v>
      </c>
      <c r="AX96" s="106">
        <f t="shared" ca="1" si="273"/>
        <v>0</v>
      </c>
      <c r="AY96" s="611">
        <f t="shared" ca="1" si="273"/>
        <v>0</v>
      </c>
      <c r="AZ96" s="106">
        <f t="shared" ca="1" si="273"/>
        <v>30030</v>
      </c>
      <c r="BA96" s="106">
        <f t="shared" ca="1" si="273"/>
        <v>196196</v>
      </c>
      <c r="BB96" s="106">
        <f t="shared" ca="1" si="273"/>
        <v>60623</v>
      </c>
      <c r="BC96" s="106">
        <f t="shared" ca="1" si="273"/>
        <v>0</v>
      </c>
      <c r="BD96" s="106">
        <f t="shared" ca="1" si="273"/>
        <v>54515</v>
      </c>
      <c r="BE96" s="106">
        <f t="shared" ca="1" si="273"/>
        <v>0</v>
      </c>
      <c r="BF96" s="106">
        <f t="shared" ref="BF96:BP105" ca="1" si="274">ROUND(INDIRECT(CONCATENATE($AI96,BF$2+($AJ96-2010))),0)</f>
        <v>435480</v>
      </c>
      <c r="BG96" s="106">
        <f t="shared" ca="1" si="274"/>
        <v>0</v>
      </c>
      <c r="BH96" s="106">
        <f t="shared" ca="1" si="274"/>
        <v>0</v>
      </c>
      <c r="BI96" s="106">
        <f t="shared" ca="1" si="274"/>
        <v>375668</v>
      </c>
      <c r="BJ96" s="106">
        <f t="shared" ca="1" si="274"/>
        <v>111630</v>
      </c>
      <c r="BK96" s="106">
        <f t="shared" ca="1" si="274"/>
        <v>0</v>
      </c>
      <c r="BL96" s="190">
        <f t="shared" ca="1" si="274"/>
        <v>0</v>
      </c>
      <c r="BM96" s="190">
        <f t="shared" ca="1" si="274"/>
        <v>0</v>
      </c>
      <c r="BN96" s="190">
        <f t="shared" ca="1" si="274"/>
        <v>0</v>
      </c>
      <c r="BO96" s="190">
        <f t="shared" ca="1" si="274"/>
        <v>0</v>
      </c>
      <c r="BP96" s="190">
        <f t="shared" ca="1" si="274"/>
        <v>0</v>
      </c>
      <c r="BQ96" s="190">
        <f t="shared" ca="1" si="233"/>
        <v>145168</v>
      </c>
      <c r="BR96" s="190">
        <f t="shared" ca="1" si="234"/>
        <v>1118974</v>
      </c>
      <c r="BS96" s="190">
        <f t="shared" ca="1" si="235"/>
        <v>8078803</v>
      </c>
      <c r="BT96" s="190">
        <f t="shared" ca="1" si="248"/>
        <v>9342945</v>
      </c>
      <c r="BU96" s="190">
        <f t="shared" ca="1" si="182"/>
        <v>9400312</v>
      </c>
      <c r="BV96" s="163" t="str">
        <f t="shared" si="236"/>
        <v>H</v>
      </c>
      <c r="BW96" s="65">
        <f t="shared" ca="1" si="183"/>
        <v>9342945</v>
      </c>
      <c r="BX96" s="65">
        <f t="shared" ca="1" si="186"/>
        <v>0</v>
      </c>
      <c r="BZ96" s="130"/>
      <c r="CA96" s="79" t="str">
        <f t="shared" si="237"/>
        <v>H</v>
      </c>
      <c r="CB96" s="215">
        <f t="shared" si="251"/>
        <v>2019</v>
      </c>
      <c r="CC96" s="141">
        <f t="shared" si="251"/>
        <v>7</v>
      </c>
      <c r="CD96" s="280">
        <f t="shared" ca="1" si="187"/>
        <v>0</v>
      </c>
      <c r="CE96" s="280">
        <f t="shared" ca="1" si="188"/>
        <v>0</v>
      </c>
      <c r="CF96" s="280">
        <f t="shared" ca="1" si="189"/>
        <v>481</v>
      </c>
      <c r="CG96" s="280">
        <f t="shared" ca="1" si="190"/>
        <v>0</v>
      </c>
      <c r="CH96" s="280">
        <f t="shared" ca="1" si="191"/>
        <v>0</v>
      </c>
      <c r="CI96" s="280">
        <f t="shared" ca="1" si="192"/>
        <v>0</v>
      </c>
      <c r="CJ96" s="280">
        <f t="shared" ca="1" si="193"/>
        <v>0</v>
      </c>
      <c r="CK96" s="280">
        <f t="shared" ca="1" si="194"/>
        <v>0</v>
      </c>
      <c r="CL96" s="280">
        <f t="shared" ca="1" si="195"/>
        <v>757371</v>
      </c>
      <c r="CM96" s="280">
        <f t="shared" ca="1" si="196"/>
        <v>1261620</v>
      </c>
      <c r="CN96" s="280">
        <f t="shared" ca="1" si="197"/>
        <v>6033917</v>
      </c>
      <c r="CO96" s="280">
        <f t="shared" ca="1" si="198"/>
        <v>63822</v>
      </c>
      <c r="CP96" s="280">
        <f t="shared" ca="1" si="199"/>
        <v>0</v>
      </c>
      <c r="CQ96" s="613">
        <f t="shared" ca="1" si="200"/>
        <v>0</v>
      </c>
      <c r="CR96" s="280">
        <f t="shared" ca="1" si="201"/>
        <v>30030</v>
      </c>
      <c r="CS96" s="280">
        <f t="shared" ca="1" si="202"/>
        <v>203708</v>
      </c>
      <c r="CT96" s="280">
        <f t="shared" ca="1" si="203"/>
        <v>63591</v>
      </c>
      <c r="CU96" s="280">
        <f t="shared" ca="1" si="204"/>
        <v>0</v>
      </c>
      <c r="CV96" s="280">
        <f t="shared" ca="1" si="205"/>
        <v>58839</v>
      </c>
      <c r="CW96" s="365">
        <f t="shared" ca="1" si="206"/>
        <v>0</v>
      </c>
      <c r="CX96" s="280">
        <f t="shared" ca="1" si="207"/>
        <v>437496</v>
      </c>
      <c r="CY96" s="280">
        <f t="shared" ca="1" si="208"/>
        <v>0</v>
      </c>
      <c r="CZ96" s="280">
        <f t="shared" ca="1" si="209"/>
        <v>0</v>
      </c>
      <c r="DA96" s="280">
        <f t="shared" ca="1" si="210"/>
        <v>377591</v>
      </c>
      <c r="DB96" s="280">
        <f t="shared" ca="1" si="211"/>
        <v>111846</v>
      </c>
      <c r="DC96" s="280">
        <f t="shared" ca="1" si="212"/>
        <v>0</v>
      </c>
      <c r="DD96" s="280">
        <f t="shared" ca="1" si="213"/>
        <v>0</v>
      </c>
      <c r="DE96" s="280">
        <f t="shared" ca="1" si="214"/>
        <v>0</v>
      </c>
      <c r="DF96" s="280">
        <f t="shared" ca="1" si="215"/>
        <v>0</v>
      </c>
      <c r="DG96" s="280">
        <f t="shared" ca="1" si="216"/>
        <v>0</v>
      </c>
      <c r="DH96" s="210">
        <f t="shared" ca="1" si="238"/>
        <v>152460</v>
      </c>
      <c r="DI96" s="210">
        <f t="shared" ca="1" si="239"/>
        <v>1283101</v>
      </c>
      <c r="DJ96" s="210">
        <f t="shared" ca="1" si="240"/>
        <v>8117211</v>
      </c>
      <c r="DK96" s="461">
        <f t="shared" ca="1" si="241"/>
        <v>9552772</v>
      </c>
      <c r="DL96" s="463">
        <f t="shared" ca="1" si="242"/>
        <v>9400312</v>
      </c>
      <c r="DM96" s="465">
        <f t="shared" ca="1" si="243"/>
        <v>-152460</v>
      </c>
      <c r="DN96" s="216">
        <f t="shared" ca="1" si="223"/>
        <v>-1.5959765395845312E-2</v>
      </c>
      <c r="DP96" s="463"/>
      <c r="DQ96" s="37"/>
    </row>
    <row r="97" spans="1:121">
      <c r="A97" s="1">
        <f t="shared" si="249"/>
        <v>2021</v>
      </c>
      <c r="B97" s="15">
        <f t="shared" ref="B97:M97" si="275">B137+B777+B857+B937+B977+B1017+B1057+B1097+B1137</f>
        <v>1253621</v>
      </c>
      <c r="C97" s="15">
        <f t="shared" si="275"/>
        <v>1206376</v>
      </c>
      <c r="D97" s="15">
        <f t="shared" si="275"/>
        <v>1214259</v>
      </c>
      <c r="E97" s="15">
        <f t="shared" si="275"/>
        <v>1217375</v>
      </c>
      <c r="F97" s="15">
        <f t="shared" si="275"/>
        <v>1258053</v>
      </c>
      <c r="G97" s="15">
        <f t="shared" si="275"/>
        <v>1279218</v>
      </c>
      <c r="H97" s="15">
        <f t="shared" si="275"/>
        <v>1289915</v>
      </c>
      <c r="I97" s="15">
        <f t="shared" si="275"/>
        <v>1291812</v>
      </c>
      <c r="J97" s="15">
        <f t="shared" si="275"/>
        <v>1266632</v>
      </c>
      <c r="K97" s="15">
        <f t="shared" si="275"/>
        <v>1237100</v>
      </c>
      <c r="L97" s="15">
        <f t="shared" si="275"/>
        <v>1206013</v>
      </c>
      <c r="M97" s="15">
        <f t="shared" si="275"/>
        <v>1245594</v>
      </c>
      <c r="N97" s="41">
        <f t="shared" si="253"/>
        <v>14965968</v>
      </c>
      <c r="O97" s="2"/>
      <c r="P97" s="72">
        <f t="shared" si="250"/>
        <v>2021</v>
      </c>
      <c r="Q97" s="15">
        <f t="shared" ref="Q97:AB97" si="276">Q137+Q777+Q857+Q937+Q977+Q1017+Q1057+Q1097+Q1137</f>
        <v>1224771</v>
      </c>
      <c r="R97" s="15">
        <f t="shared" si="276"/>
        <v>1249289</v>
      </c>
      <c r="S97" s="15">
        <f t="shared" si="276"/>
        <v>1216884</v>
      </c>
      <c r="T97" s="15">
        <f t="shared" si="276"/>
        <v>1215062</v>
      </c>
      <c r="U97" s="15">
        <f t="shared" si="276"/>
        <v>1221592</v>
      </c>
      <c r="V97" s="15">
        <f t="shared" si="276"/>
        <v>1243130</v>
      </c>
      <c r="W97" s="15">
        <f t="shared" si="276"/>
        <v>1268721</v>
      </c>
      <c r="X97" s="15">
        <f t="shared" si="276"/>
        <v>1295101</v>
      </c>
      <c r="Y97" s="15">
        <f t="shared" si="276"/>
        <v>1289488</v>
      </c>
      <c r="Z97" s="15">
        <f t="shared" si="276"/>
        <v>1270256</v>
      </c>
      <c r="AA97" s="15">
        <f t="shared" si="276"/>
        <v>1249376</v>
      </c>
      <c r="AB97" s="15">
        <f t="shared" si="276"/>
        <v>1217714</v>
      </c>
      <c r="AC97" s="41">
        <f t="shared" si="244"/>
        <v>14961384</v>
      </c>
      <c r="AD97" s="13"/>
      <c r="AI97" s="79" t="str">
        <f t="shared" si="232"/>
        <v>X</v>
      </c>
      <c r="AJ97" s="1">
        <f t="shared" si="261"/>
        <v>2019</v>
      </c>
      <c r="AK97" s="105">
        <v>8</v>
      </c>
      <c r="AL97" s="106">
        <f t="shared" ca="1" si="272"/>
        <v>0</v>
      </c>
      <c r="AM97" s="106">
        <f t="shared" ca="1" si="272"/>
        <v>0</v>
      </c>
      <c r="AN97" s="106">
        <f t="shared" ca="1" si="272"/>
        <v>481</v>
      </c>
      <c r="AO97" s="106">
        <f t="shared" ca="1" si="272"/>
        <v>0</v>
      </c>
      <c r="AP97" s="106">
        <f t="shared" ca="1" si="272"/>
        <v>0</v>
      </c>
      <c r="AQ97" s="106">
        <f t="shared" ca="1" si="272"/>
        <v>0</v>
      </c>
      <c r="AR97" s="106">
        <f t="shared" ca="1" si="272"/>
        <v>0</v>
      </c>
      <c r="AS97" s="106">
        <f t="shared" ca="1" si="272"/>
        <v>0</v>
      </c>
      <c r="AT97" s="106">
        <f t="shared" ca="1" si="272"/>
        <v>757371</v>
      </c>
      <c r="AU97" s="106">
        <f t="shared" ca="1" si="272"/>
        <v>1261620</v>
      </c>
      <c r="AV97" s="106">
        <f t="shared" ca="1" si="273"/>
        <v>6033917</v>
      </c>
      <c r="AW97" s="106">
        <f t="shared" ca="1" si="273"/>
        <v>54023</v>
      </c>
      <c r="AX97" s="106">
        <f t="shared" ca="1" si="273"/>
        <v>0</v>
      </c>
      <c r="AY97" s="611">
        <f t="shared" ca="1" si="273"/>
        <v>0</v>
      </c>
      <c r="AZ97" s="106">
        <f t="shared" ca="1" si="273"/>
        <v>35842</v>
      </c>
      <c r="BA97" s="106">
        <f t="shared" ca="1" si="273"/>
        <v>203708</v>
      </c>
      <c r="BB97" s="106">
        <f t="shared" ca="1" si="273"/>
        <v>63591</v>
      </c>
      <c r="BC97" s="106">
        <f t="shared" ca="1" si="273"/>
        <v>0</v>
      </c>
      <c r="BD97" s="106">
        <f t="shared" ca="1" si="273"/>
        <v>58220</v>
      </c>
      <c r="BE97" s="106">
        <f t="shared" ca="1" si="273"/>
        <v>0</v>
      </c>
      <c r="BF97" s="106">
        <f t="shared" ca="1" si="274"/>
        <v>437496</v>
      </c>
      <c r="BG97" s="106">
        <f t="shared" ca="1" si="274"/>
        <v>0</v>
      </c>
      <c r="BH97" s="106">
        <f t="shared" ca="1" si="274"/>
        <v>0</v>
      </c>
      <c r="BI97" s="106">
        <f t="shared" ca="1" si="274"/>
        <v>377591</v>
      </c>
      <c r="BJ97" s="106">
        <f t="shared" ca="1" si="274"/>
        <v>111846</v>
      </c>
      <c r="BK97" s="106">
        <f t="shared" ca="1" si="274"/>
        <v>0</v>
      </c>
      <c r="BL97" s="190">
        <f t="shared" ca="1" si="274"/>
        <v>0</v>
      </c>
      <c r="BM97" s="190">
        <f t="shared" ca="1" si="274"/>
        <v>0</v>
      </c>
      <c r="BN97" s="190">
        <f t="shared" ca="1" si="274"/>
        <v>0</v>
      </c>
      <c r="BO97" s="190">
        <f t="shared" ca="1" si="274"/>
        <v>0</v>
      </c>
      <c r="BP97" s="190">
        <f t="shared" ca="1" si="274"/>
        <v>0</v>
      </c>
      <c r="BQ97" s="190">
        <f t="shared" ca="1" si="233"/>
        <v>157653</v>
      </c>
      <c r="BR97" s="190">
        <f t="shared" ca="1" si="234"/>
        <v>1130641</v>
      </c>
      <c r="BS97" s="190">
        <f t="shared" ca="1" si="235"/>
        <v>8107412</v>
      </c>
      <c r="BT97" s="190">
        <f t="shared" ca="1" si="248"/>
        <v>9395706</v>
      </c>
      <c r="BU97" s="190">
        <f t="shared" ca="1" si="182"/>
        <v>9351286</v>
      </c>
      <c r="BV97" s="163" t="str">
        <f t="shared" si="236"/>
        <v>I</v>
      </c>
      <c r="BW97" s="65">
        <f t="shared" ca="1" si="183"/>
        <v>9395706</v>
      </c>
      <c r="BX97" s="65">
        <f t="shared" ca="1" si="186"/>
        <v>0</v>
      </c>
      <c r="BZ97" s="130"/>
      <c r="CA97" s="79" t="str">
        <f t="shared" si="237"/>
        <v>I</v>
      </c>
      <c r="CB97" s="215">
        <f t="shared" si="251"/>
        <v>2019</v>
      </c>
      <c r="CC97" s="141">
        <f t="shared" si="251"/>
        <v>8</v>
      </c>
      <c r="CD97" s="280">
        <f t="shared" ca="1" si="187"/>
        <v>0</v>
      </c>
      <c r="CE97" s="280">
        <f t="shared" ca="1" si="188"/>
        <v>0</v>
      </c>
      <c r="CF97" s="280">
        <f t="shared" ca="1" si="189"/>
        <v>481</v>
      </c>
      <c r="CG97" s="280">
        <f t="shared" ca="1" si="190"/>
        <v>0</v>
      </c>
      <c r="CH97" s="280">
        <f t="shared" ca="1" si="191"/>
        <v>0</v>
      </c>
      <c r="CI97" s="280">
        <f t="shared" ca="1" si="192"/>
        <v>0</v>
      </c>
      <c r="CJ97" s="280">
        <f t="shared" ca="1" si="193"/>
        <v>0</v>
      </c>
      <c r="CK97" s="280">
        <f t="shared" ca="1" si="194"/>
        <v>0</v>
      </c>
      <c r="CL97" s="280">
        <f t="shared" ca="1" si="195"/>
        <v>757371</v>
      </c>
      <c r="CM97" s="280">
        <f t="shared" ca="1" si="196"/>
        <v>1255157</v>
      </c>
      <c r="CN97" s="280">
        <f t="shared" ca="1" si="197"/>
        <v>5994899</v>
      </c>
      <c r="CO97" s="280">
        <f t="shared" ca="1" si="198"/>
        <v>58740</v>
      </c>
      <c r="CP97" s="280">
        <f t="shared" ca="1" si="199"/>
        <v>0</v>
      </c>
      <c r="CQ97" s="613">
        <f t="shared" ca="1" si="200"/>
        <v>0</v>
      </c>
      <c r="CR97" s="280">
        <f t="shared" ca="1" si="201"/>
        <v>30030</v>
      </c>
      <c r="CS97" s="280">
        <f t="shared" ca="1" si="202"/>
        <v>205646</v>
      </c>
      <c r="CT97" s="280">
        <f t="shared" ca="1" si="203"/>
        <v>60918</v>
      </c>
      <c r="CU97" s="280">
        <f t="shared" ca="1" si="204"/>
        <v>0</v>
      </c>
      <c r="CV97" s="280">
        <f t="shared" ca="1" si="205"/>
        <v>61153</v>
      </c>
      <c r="CW97" s="365">
        <f t="shared" ca="1" si="206"/>
        <v>0</v>
      </c>
      <c r="CX97" s="280">
        <f t="shared" ca="1" si="207"/>
        <v>437496</v>
      </c>
      <c r="CY97" s="280">
        <f t="shared" ca="1" si="208"/>
        <v>0</v>
      </c>
      <c r="CZ97" s="280">
        <f t="shared" ca="1" si="209"/>
        <v>0</v>
      </c>
      <c r="DA97" s="280">
        <f t="shared" ca="1" si="210"/>
        <v>377591</v>
      </c>
      <c r="DB97" s="280">
        <f t="shared" ca="1" si="211"/>
        <v>111804</v>
      </c>
      <c r="DC97" s="280">
        <f t="shared" ca="1" si="212"/>
        <v>0</v>
      </c>
      <c r="DD97" s="280">
        <f t="shared" ca="1" si="213"/>
        <v>0</v>
      </c>
      <c r="DE97" s="280">
        <f t="shared" ca="1" si="214"/>
        <v>0</v>
      </c>
      <c r="DF97" s="280">
        <f t="shared" ca="1" si="215"/>
        <v>0</v>
      </c>
      <c r="DG97" s="280">
        <f t="shared" ca="1" si="216"/>
        <v>0</v>
      </c>
      <c r="DH97" s="210">
        <f t="shared" ca="1" si="238"/>
        <v>152101</v>
      </c>
      <c r="DI97" s="210">
        <f t="shared" ca="1" si="239"/>
        <v>1284638</v>
      </c>
      <c r="DJ97" s="210">
        <f t="shared" ca="1" si="240"/>
        <v>8066648</v>
      </c>
      <c r="DK97" s="461">
        <f t="shared" ca="1" si="241"/>
        <v>9503387</v>
      </c>
      <c r="DL97" s="463">
        <f t="shared" ca="1" si="242"/>
        <v>9351286</v>
      </c>
      <c r="DM97" s="465">
        <f t="shared" ca="1" si="243"/>
        <v>-152101</v>
      </c>
      <c r="DN97" s="216">
        <f t="shared" ca="1" si="223"/>
        <v>-1.6004925401859358E-2</v>
      </c>
      <c r="DP97" s="463"/>
      <c r="DQ97" s="37"/>
    </row>
    <row r="98" spans="1:121">
      <c r="A98" s="1">
        <f t="shared" si="249"/>
        <v>2022</v>
      </c>
      <c r="B98" s="15">
        <f t="shared" ref="B98:M98" si="277">B138+B778+B858+B938+B978+B1018+B1058+B1098+B1138</f>
        <v>1257442</v>
      </c>
      <c r="C98" s="15">
        <f t="shared" si="277"/>
        <v>1207176</v>
      </c>
      <c r="D98" s="15">
        <f t="shared" si="277"/>
        <v>1214990</v>
      </c>
      <c r="E98" s="15">
        <f t="shared" si="277"/>
        <v>1218729</v>
      </c>
      <c r="F98" s="15">
        <f t="shared" si="277"/>
        <v>1259342</v>
      </c>
      <c r="G98" s="15">
        <f t="shared" si="277"/>
        <v>1281509</v>
      </c>
      <c r="H98" s="15">
        <f t="shared" si="277"/>
        <v>1294221</v>
      </c>
      <c r="I98" s="15">
        <f t="shared" si="277"/>
        <v>1295888</v>
      </c>
      <c r="J98" s="15">
        <f t="shared" si="277"/>
        <v>1269029</v>
      </c>
      <c r="K98" s="15">
        <f t="shared" si="277"/>
        <v>1240969</v>
      </c>
      <c r="L98" s="15">
        <f t="shared" si="277"/>
        <v>1207222</v>
      </c>
      <c r="M98" s="15">
        <f t="shared" si="277"/>
        <v>1249207</v>
      </c>
      <c r="N98" s="41">
        <f t="shared" si="253"/>
        <v>14995724</v>
      </c>
      <c r="O98" s="2"/>
      <c r="P98" s="72">
        <f t="shared" si="250"/>
        <v>2022</v>
      </c>
      <c r="Q98" s="15">
        <f t="shared" ref="Q98:AB98" si="278">Q138+Q778+Q858+Q938+Q978+Q1018+Q1058+Q1098+Q1138</f>
        <v>1228369</v>
      </c>
      <c r="R98" s="15">
        <f t="shared" si="278"/>
        <v>1253114</v>
      </c>
      <c r="S98" s="15">
        <f t="shared" si="278"/>
        <v>1218666</v>
      </c>
      <c r="T98" s="15">
        <f t="shared" si="278"/>
        <v>1215793</v>
      </c>
      <c r="U98" s="15">
        <f t="shared" si="278"/>
        <v>1222946</v>
      </c>
      <c r="V98" s="15">
        <f t="shared" si="278"/>
        <v>1244419</v>
      </c>
      <c r="W98" s="15">
        <f t="shared" si="278"/>
        <v>1271012</v>
      </c>
      <c r="X98" s="15">
        <f t="shared" si="278"/>
        <v>1298439</v>
      </c>
      <c r="Y98" s="15">
        <f t="shared" si="278"/>
        <v>1293535</v>
      </c>
      <c r="Z98" s="15">
        <f t="shared" si="278"/>
        <v>1273650</v>
      </c>
      <c r="AA98" s="15">
        <f t="shared" si="278"/>
        <v>1251237</v>
      </c>
      <c r="AB98" s="15">
        <f t="shared" si="278"/>
        <v>1220931</v>
      </c>
      <c r="AC98" s="41">
        <f t="shared" si="244"/>
        <v>14992111</v>
      </c>
      <c r="AD98" s="13"/>
      <c r="AI98" s="79" t="str">
        <f t="shared" si="232"/>
        <v>Y</v>
      </c>
      <c r="AJ98" s="1">
        <f t="shared" si="261"/>
        <v>2019</v>
      </c>
      <c r="AK98" s="105">
        <v>9</v>
      </c>
      <c r="AL98" s="106">
        <f t="shared" ca="1" si="272"/>
        <v>0</v>
      </c>
      <c r="AM98" s="106">
        <f t="shared" ca="1" si="272"/>
        <v>0</v>
      </c>
      <c r="AN98" s="106">
        <f t="shared" ca="1" si="272"/>
        <v>481</v>
      </c>
      <c r="AO98" s="106">
        <f t="shared" ca="1" si="272"/>
        <v>0</v>
      </c>
      <c r="AP98" s="106">
        <f t="shared" ca="1" si="272"/>
        <v>0</v>
      </c>
      <c r="AQ98" s="106">
        <f t="shared" ca="1" si="272"/>
        <v>0</v>
      </c>
      <c r="AR98" s="106">
        <f t="shared" ca="1" si="272"/>
        <v>0</v>
      </c>
      <c r="AS98" s="106">
        <f t="shared" ca="1" si="272"/>
        <v>0</v>
      </c>
      <c r="AT98" s="106">
        <f t="shared" ca="1" si="272"/>
        <v>757371</v>
      </c>
      <c r="AU98" s="106">
        <f t="shared" ca="1" si="272"/>
        <v>1255157</v>
      </c>
      <c r="AV98" s="106">
        <f t="shared" ca="1" si="273"/>
        <v>5994899</v>
      </c>
      <c r="AW98" s="106">
        <f t="shared" ca="1" si="273"/>
        <v>63822</v>
      </c>
      <c r="AX98" s="106">
        <f t="shared" ca="1" si="273"/>
        <v>0</v>
      </c>
      <c r="AY98" s="611">
        <f t="shared" ca="1" si="273"/>
        <v>0</v>
      </c>
      <c r="AZ98" s="106">
        <f t="shared" ca="1" si="273"/>
        <v>30030</v>
      </c>
      <c r="BA98" s="106">
        <f t="shared" ca="1" si="273"/>
        <v>205646</v>
      </c>
      <c r="BB98" s="106">
        <f t="shared" ca="1" si="273"/>
        <v>60918</v>
      </c>
      <c r="BC98" s="106">
        <f t="shared" ca="1" si="273"/>
        <v>0</v>
      </c>
      <c r="BD98" s="106">
        <f t="shared" ca="1" si="273"/>
        <v>58839</v>
      </c>
      <c r="BE98" s="106">
        <f t="shared" ca="1" si="273"/>
        <v>0</v>
      </c>
      <c r="BF98" s="106">
        <f t="shared" ca="1" si="274"/>
        <v>437496</v>
      </c>
      <c r="BG98" s="106">
        <f t="shared" ca="1" si="274"/>
        <v>0</v>
      </c>
      <c r="BH98" s="106">
        <f t="shared" ca="1" si="274"/>
        <v>0</v>
      </c>
      <c r="BI98" s="106">
        <f t="shared" ca="1" si="274"/>
        <v>377591</v>
      </c>
      <c r="BJ98" s="106">
        <f t="shared" ca="1" si="274"/>
        <v>111804</v>
      </c>
      <c r="BK98" s="106">
        <f t="shared" ca="1" si="274"/>
        <v>0</v>
      </c>
      <c r="BL98" s="190">
        <f t="shared" ca="1" si="274"/>
        <v>0</v>
      </c>
      <c r="BM98" s="190">
        <f t="shared" ca="1" si="274"/>
        <v>0</v>
      </c>
      <c r="BN98" s="190">
        <f t="shared" ca="1" si="274"/>
        <v>0</v>
      </c>
      <c r="BO98" s="190">
        <f t="shared" ca="1" si="274"/>
        <v>0</v>
      </c>
      <c r="BP98" s="190">
        <f t="shared" ca="1" si="274"/>
        <v>0</v>
      </c>
      <c r="BQ98" s="190">
        <f t="shared" ca="1" si="233"/>
        <v>149787</v>
      </c>
      <c r="BR98" s="190">
        <f t="shared" ca="1" si="234"/>
        <v>1132537</v>
      </c>
      <c r="BS98" s="190">
        <f t="shared" ca="1" si="235"/>
        <v>8071730</v>
      </c>
      <c r="BT98" s="190">
        <f t="shared" ca="1" si="248"/>
        <v>9354054</v>
      </c>
      <c r="BU98" s="190">
        <f t="shared" ca="1" si="182"/>
        <v>9293338</v>
      </c>
      <c r="BV98" s="163" t="str">
        <f t="shared" si="236"/>
        <v>J</v>
      </c>
      <c r="BW98" s="65">
        <f t="shared" ca="1" si="183"/>
        <v>9354054</v>
      </c>
      <c r="BX98" s="65">
        <f t="shared" ca="1" si="186"/>
        <v>0</v>
      </c>
      <c r="BZ98" s="130"/>
      <c r="CA98" s="79" t="str">
        <f t="shared" si="237"/>
        <v>J</v>
      </c>
      <c r="CB98" s="215">
        <f t="shared" si="251"/>
        <v>2019</v>
      </c>
      <c r="CC98" s="141">
        <f t="shared" si="251"/>
        <v>9</v>
      </c>
      <c r="CD98" s="280">
        <f t="shared" ca="1" si="187"/>
        <v>0</v>
      </c>
      <c r="CE98" s="280">
        <f t="shared" ca="1" si="188"/>
        <v>0</v>
      </c>
      <c r="CF98" s="280">
        <f t="shared" ca="1" si="189"/>
        <v>481</v>
      </c>
      <c r="CG98" s="280">
        <f t="shared" ca="1" si="190"/>
        <v>0</v>
      </c>
      <c r="CH98" s="280">
        <f t="shared" ca="1" si="191"/>
        <v>0</v>
      </c>
      <c r="CI98" s="280">
        <f t="shared" ca="1" si="192"/>
        <v>0</v>
      </c>
      <c r="CJ98" s="280">
        <f t="shared" ca="1" si="193"/>
        <v>0</v>
      </c>
      <c r="CK98" s="280">
        <f t="shared" ca="1" si="194"/>
        <v>0</v>
      </c>
      <c r="CL98" s="280">
        <f t="shared" ca="1" si="195"/>
        <v>755202</v>
      </c>
      <c r="CM98" s="280">
        <f t="shared" ca="1" si="196"/>
        <v>1250158</v>
      </c>
      <c r="CN98" s="280">
        <f t="shared" ca="1" si="197"/>
        <v>5976622</v>
      </c>
      <c r="CO98" s="280">
        <f t="shared" ca="1" si="198"/>
        <v>49036</v>
      </c>
      <c r="CP98" s="280">
        <f t="shared" ca="1" si="199"/>
        <v>0</v>
      </c>
      <c r="CQ98" s="613">
        <f t="shared" ca="1" si="200"/>
        <v>0</v>
      </c>
      <c r="CR98" s="280">
        <f t="shared" ca="1" si="201"/>
        <v>29869</v>
      </c>
      <c r="CS98" s="280">
        <f t="shared" ca="1" si="202"/>
        <v>199940</v>
      </c>
      <c r="CT98" s="280">
        <f t="shared" ca="1" si="203"/>
        <v>55784</v>
      </c>
      <c r="CU98" s="280">
        <f t="shared" ca="1" si="204"/>
        <v>0</v>
      </c>
      <c r="CV98" s="280">
        <f t="shared" ca="1" si="205"/>
        <v>58687</v>
      </c>
      <c r="CW98" s="365">
        <f t="shared" ca="1" si="206"/>
        <v>0</v>
      </c>
      <c r="CX98" s="280">
        <f t="shared" ca="1" si="207"/>
        <v>432600</v>
      </c>
      <c r="CY98" s="280">
        <f t="shared" ca="1" si="208"/>
        <v>0</v>
      </c>
      <c r="CZ98" s="280">
        <f t="shared" ca="1" si="209"/>
        <v>0</v>
      </c>
      <c r="DA98" s="280">
        <f t="shared" ca="1" si="210"/>
        <v>374283</v>
      </c>
      <c r="DB98" s="280">
        <f t="shared" ca="1" si="211"/>
        <v>110676</v>
      </c>
      <c r="DC98" s="280">
        <f t="shared" ca="1" si="212"/>
        <v>0</v>
      </c>
      <c r="DD98" s="280">
        <f t="shared" ca="1" si="213"/>
        <v>0</v>
      </c>
      <c r="DE98" s="280">
        <f t="shared" ca="1" si="214"/>
        <v>0</v>
      </c>
      <c r="DF98" s="280">
        <f t="shared" ca="1" si="215"/>
        <v>0</v>
      </c>
      <c r="DG98" s="280">
        <f t="shared" ca="1" si="216"/>
        <v>0</v>
      </c>
      <c r="DH98" s="210">
        <f t="shared" ca="1" si="238"/>
        <v>144340</v>
      </c>
      <c r="DI98" s="210">
        <f t="shared" ca="1" si="239"/>
        <v>1261839</v>
      </c>
      <c r="DJ98" s="210">
        <f t="shared" ca="1" si="240"/>
        <v>8031499</v>
      </c>
      <c r="DK98" s="461">
        <f t="shared" ca="1" si="241"/>
        <v>9437678</v>
      </c>
      <c r="DL98" s="463">
        <f t="shared" ca="1" si="242"/>
        <v>9293338</v>
      </c>
      <c r="DM98" s="465">
        <f t="shared" ca="1" si="243"/>
        <v>-144340</v>
      </c>
      <c r="DN98" s="216">
        <f t="shared" ca="1" si="223"/>
        <v>-1.5294016176436619E-2</v>
      </c>
      <c r="DP98" s="463"/>
      <c r="DQ98" s="37"/>
    </row>
    <row r="99" spans="1:121">
      <c r="A99" s="1">
        <f t="shared" si="249"/>
        <v>2023</v>
      </c>
      <c r="B99" s="15">
        <f t="shared" ref="B99:M99" si="279">B139+B779+B859+B939+B979+B1019+B1059+B1099+B1139</f>
        <v>1261251</v>
      </c>
      <c r="C99" s="15">
        <f t="shared" si="279"/>
        <v>1208927</v>
      </c>
      <c r="D99" s="15">
        <f t="shared" si="279"/>
        <v>1215731</v>
      </c>
      <c r="E99" s="15">
        <f t="shared" si="279"/>
        <v>1221047</v>
      </c>
      <c r="F99" s="15">
        <f t="shared" si="279"/>
        <v>1261472</v>
      </c>
      <c r="G99" s="15">
        <f t="shared" si="279"/>
        <v>1284784</v>
      </c>
      <c r="H99" s="15">
        <f t="shared" si="279"/>
        <v>1297697</v>
      </c>
      <c r="I99" s="15">
        <f t="shared" si="279"/>
        <v>1299984</v>
      </c>
      <c r="J99" s="15">
        <f t="shared" si="279"/>
        <v>1271424</v>
      </c>
      <c r="K99" s="15">
        <f t="shared" si="279"/>
        <v>1243829</v>
      </c>
      <c r="L99" s="15">
        <f t="shared" si="279"/>
        <v>1210384</v>
      </c>
      <c r="M99" s="15">
        <f t="shared" si="279"/>
        <v>1252803</v>
      </c>
      <c r="N99" s="41">
        <f t="shared" si="253"/>
        <v>15029333</v>
      </c>
      <c r="O99" s="2"/>
      <c r="P99" s="72">
        <f t="shared" si="250"/>
        <v>2023</v>
      </c>
      <c r="Q99" s="15">
        <f t="shared" ref="Q99:AB99" si="280">Q139+Q779+Q859+Q939+Q979+Q1019+Q1059+Q1099+Q1139</f>
        <v>1230983</v>
      </c>
      <c r="R99" s="15">
        <f t="shared" si="280"/>
        <v>1256948</v>
      </c>
      <c r="S99" s="15">
        <f t="shared" si="280"/>
        <v>1220440</v>
      </c>
      <c r="T99" s="15">
        <f t="shared" si="280"/>
        <v>1217485</v>
      </c>
      <c r="U99" s="15">
        <f t="shared" si="280"/>
        <v>1224301</v>
      </c>
      <c r="V99" s="15">
        <f t="shared" si="280"/>
        <v>1247512</v>
      </c>
      <c r="W99" s="15">
        <f t="shared" si="280"/>
        <v>1273300</v>
      </c>
      <c r="X99" s="15">
        <f t="shared" si="280"/>
        <v>1301922</v>
      </c>
      <c r="Y99" s="15">
        <f t="shared" si="280"/>
        <v>1297606</v>
      </c>
      <c r="Z99" s="15">
        <f t="shared" si="280"/>
        <v>1277050</v>
      </c>
      <c r="AA99" s="15">
        <f t="shared" si="280"/>
        <v>1253098</v>
      </c>
      <c r="AB99" s="15">
        <f t="shared" si="280"/>
        <v>1223138</v>
      </c>
      <c r="AC99" s="41">
        <f t="shared" si="244"/>
        <v>15023783</v>
      </c>
      <c r="AD99" s="13"/>
      <c r="AI99" s="79" t="str">
        <f t="shared" si="232"/>
        <v>Z</v>
      </c>
      <c r="AJ99" s="1">
        <f t="shared" si="261"/>
        <v>2019</v>
      </c>
      <c r="AK99" s="105">
        <v>10</v>
      </c>
      <c r="AL99" s="106">
        <f t="shared" ca="1" si="272"/>
        <v>0</v>
      </c>
      <c r="AM99" s="106">
        <f t="shared" ca="1" si="272"/>
        <v>0</v>
      </c>
      <c r="AN99" s="106">
        <f t="shared" ca="1" si="272"/>
        <v>481</v>
      </c>
      <c r="AO99" s="106">
        <f t="shared" ca="1" si="272"/>
        <v>0</v>
      </c>
      <c r="AP99" s="106">
        <f t="shared" ca="1" si="272"/>
        <v>0</v>
      </c>
      <c r="AQ99" s="106">
        <f t="shared" ca="1" si="272"/>
        <v>0</v>
      </c>
      <c r="AR99" s="106">
        <f t="shared" ca="1" si="272"/>
        <v>0</v>
      </c>
      <c r="AS99" s="106">
        <f t="shared" ca="1" si="272"/>
        <v>0</v>
      </c>
      <c r="AT99" s="106">
        <f t="shared" ca="1" si="272"/>
        <v>755202</v>
      </c>
      <c r="AU99" s="106">
        <f t="shared" ca="1" si="272"/>
        <v>1250158</v>
      </c>
      <c r="AV99" s="106">
        <f t="shared" ca="1" si="273"/>
        <v>5976622</v>
      </c>
      <c r="AW99" s="106">
        <f t="shared" ca="1" si="273"/>
        <v>58740</v>
      </c>
      <c r="AX99" s="106">
        <f t="shared" ca="1" si="273"/>
        <v>0</v>
      </c>
      <c r="AY99" s="611">
        <f t="shared" ca="1" si="273"/>
        <v>0</v>
      </c>
      <c r="AZ99" s="106">
        <f t="shared" ca="1" si="273"/>
        <v>30030</v>
      </c>
      <c r="BA99" s="106">
        <f t="shared" ca="1" si="273"/>
        <v>199940</v>
      </c>
      <c r="BB99" s="106">
        <f t="shared" ca="1" si="273"/>
        <v>55784</v>
      </c>
      <c r="BC99" s="106">
        <f t="shared" ca="1" si="273"/>
        <v>0</v>
      </c>
      <c r="BD99" s="106">
        <f t="shared" ca="1" si="273"/>
        <v>61153</v>
      </c>
      <c r="BE99" s="106">
        <f t="shared" ca="1" si="273"/>
        <v>0</v>
      </c>
      <c r="BF99" s="106">
        <f t="shared" ca="1" si="274"/>
        <v>432600</v>
      </c>
      <c r="BG99" s="106">
        <f t="shared" ca="1" si="274"/>
        <v>0</v>
      </c>
      <c r="BH99" s="106">
        <f t="shared" ca="1" si="274"/>
        <v>0</v>
      </c>
      <c r="BI99" s="106">
        <f t="shared" ca="1" si="274"/>
        <v>374283</v>
      </c>
      <c r="BJ99" s="106">
        <f t="shared" ca="1" si="274"/>
        <v>110676</v>
      </c>
      <c r="BK99" s="106">
        <f t="shared" ca="1" si="274"/>
        <v>0</v>
      </c>
      <c r="BL99" s="190">
        <f t="shared" ca="1" si="274"/>
        <v>0</v>
      </c>
      <c r="BM99" s="190">
        <f t="shared" ca="1" si="274"/>
        <v>0</v>
      </c>
      <c r="BN99" s="190">
        <f t="shared" ca="1" si="274"/>
        <v>0</v>
      </c>
      <c r="BO99" s="190">
        <f t="shared" ca="1" si="274"/>
        <v>0</v>
      </c>
      <c r="BP99" s="190">
        <f t="shared" ca="1" si="274"/>
        <v>0</v>
      </c>
      <c r="BQ99" s="190">
        <f t="shared" ca="1" si="233"/>
        <v>146967</v>
      </c>
      <c r="BR99" s="190">
        <f t="shared" ca="1" si="234"/>
        <v>1117499</v>
      </c>
      <c r="BS99" s="190">
        <f t="shared" ca="1" si="235"/>
        <v>8041203</v>
      </c>
      <c r="BT99" s="190">
        <f t="shared" ca="1" si="248"/>
        <v>9305669</v>
      </c>
      <c r="BU99" s="190">
        <f t="shared" ca="1" si="182"/>
        <v>8504795</v>
      </c>
      <c r="BV99" s="163" t="str">
        <f t="shared" si="236"/>
        <v>K</v>
      </c>
      <c r="BW99" s="65">
        <f t="shared" ca="1" si="183"/>
        <v>9305669</v>
      </c>
      <c r="BX99" s="65">
        <f t="shared" ca="1" si="186"/>
        <v>0</v>
      </c>
      <c r="BZ99" s="130"/>
      <c r="CA99" s="79" t="str">
        <f t="shared" si="237"/>
        <v>K</v>
      </c>
      <c r="CB99" s="215">
        <f t="shared" si="251"/>
        <v>2019</v>
      </c>
      <c r="CC99" s="141">
        <f t="shared" si="251"/>
        <v>10</v>
      </c>
      <c r="CD99" s="280">
        <f t="shared" ca="1" si="187"/>
        <v>0</v>
      </c>
      <c r="CE99" s="280">
        <f t="shared" ca="1" si="188"/>
        <v>0</v>
      </c>
      <c r="CF99" s="280">
        <f t="shared" ca="1" si="189"/>
        <v>481</v>
      </c>
      <c r="CG99" s="280">
        <f t="shared" ca="1" si="190"/>
        <v>0</v>
      </c>
      <c r="CH99" s="280">
        <f t="shared" ca="1" si="191"/>
        <v>0</v>
      </c>
      <c r="CI99" s="280">
        <f t="shared" ca="1" si="192"/>
        <v>0</v>
      </c>
      <c r="CJ99" s="280">
        <f t="shared" ca="1" si="193"/>
        <v>0</v>
      </c>
      <c r="CK99" s="280">
        <f t="shared" ca="1" si="194"/>
        <v>0</v>
      </c>
      <c r="CL99" s="280">
        <f t="shared" ca="1" si="195"/>
        <v>0</v>
      </c>
      <c r="CM99" s="280">
        <f t="shared" ca="1" si="196"/>
        <v>1248695</v>
      </c>
      <c r="CN99" s="280">
        <f t="shared" ca="1" si="197"/>
        <v>5961555</v>
      </c>
      <c r="CO99" s="280">
        <f t="shared" ca="1" si="198"/>
        <v>61685</v>
      </c>
      <c r="CP99" s="280">
        <f t="shared" ca="1" si="199"/>
        <v>0</v>
      </c>
      <c r="CQ99" s="613">
        <f t="shared" ca="1" si="200"/>
        <v>0</v>
      </c>
      <c r="CR99" s="280">
        <f t="shared" ca="1" si="201"/>
        <v>33031</v>
      </c>
      <c r="CS99" s="280">
        <f t="shared" ca="1" si="202"/>
        <v>192110</v>
      </c>
      <c r="CT99" s="280">
        <f t="shared" ca="1" si="203"/>
        <v>50691</v>
      </c>
      <c r="CU99" s="280">
        <f t="shared" ca="1" si="204"/>
        <v>0</v>
      </c>
      <c r="CV99" s="280">
        <f t="shared" ca="1" si="205"/>
        <v>42258</v>
      </c>
      <c r="CW99" s="365">
        <f t="shared" ca="1" si="206"/>
        <v>0</v>
      </c>
      <c r="CX99" s="280">
        <f t="shared" ca="1" si="207"/>
        <v>433032</v>
      </c>
      <c r="CY99" s="280">
        <f t="shared" ca="1" si="208"/>
        <v>0</v>
      </c>
      <c r="CZ99" s="280">
        <f t="shared" ca="1" si="209"/>
        <v>0</v>
      </c>
      <c r="DA99" s="280">
        <f t="shared" ca="1" si="210"/>
        <v>371391</v>
      </c>
      <c r="DB99" s="280">
        <f t="shared" ca="1" si="211"/>
        <v>109866</v>
      </c>
      <c r="DC99" s="280">
        <f t="shared" ca="1" si="212"/>
        <v>0</v>
      </c>
      <c r="DD99" s="280">
        <f t="shared" ca="1" si="213"/>
        <v>0</v>
      </c>
      <c r="DE99" s="280">
        <f t="shared" ca="1" si="214"/>
        <v>0</v>
      </c>
      <c r="DF99" s="280">
        <f t="shared" ca="1" si="215"/>
        <v>0</v>
      </c>
      <c r="DG99" s="280">
        <f t="shared" ca="1" si="216"/>
        <v>0</v>
      </c>
      <c r="DH99" s="210">
        <f t="shared" ca="1" si="238"/>
        <v>125980</v>
      </c>
      <c r="DI99" s="210">
        <f t="shared" ca="1" si="239"/>
        <v>1232379</v>
      </c>
      <c r="DJ99" s="210">
        <f t="shared" ca="1" si="240"/>
        <v>7272416</v>
      </c>
      <c r="DK99" s="461">
        <f t="shared" ca="1" si="241"/>
        <v>8630775</v>
      </c>
      <c r="DL99" s="463">
        <f t="shared" ca="1" si="242"/>
        <v>8504795</v>
      </c>
      <c r="DM99" s="465">
        <f t="shared" ca="1" si="243"/>
        <v>-125980</v>
      </c>
      <c r="DN99" s="216">
        <f t="shared" ca="1" si="223"/>
        <v>-1.4596603433642981E-2</v>
      </c>
      <c r="DP99" s="463"/>
      <c r="DQ99" s="37"/>
    </row>
    <row r="100" spans="1:121">
      <c r="A100" s="1">
        <f t="shared" si="249"/>
        <v>2024</v>
      </c>
      <c r="B100" s="15">
        <f t="shared" ref="B100:M100" si="281">B140+B780+B860+B940+B980+B1020+B1060+B1100+B1140</f>
        <v>1264090</v>
      </c>
      <c r="C100" s="15">
        <f t="shared" si="281"/>
        <v>1214444</v>
      </c>
      <c r="D100" s="15">
        <f t="shared" si="281"/>
        <v>1217460</v>
      </c>
      <c r="E100" s="15">
        <f t="shared" si="281"/>
        <v>1222404</v>
      </c>
      <c r="F100" s="15">
        <f t="shared" si="281"/>
        <v>1263746</v>
      </c>
      <c r="G100" s="15">
        <f t="shared" si="281"/>
        <v>1287076</v>
      </c>
      <c r="H100" s="15">
        <f t="shared" si="281"/>
        <v>1301584</v>
      </c>
      <c r="I100" s="15">
        <f t="shared" si="281"/>
        <v>1304062</v>
      </c>
      <c r="J100" s="15">
        <f t="shared" si="281"/>
        <v>1274804</v>
      </c>
      <c r="K100" s="15">
        <f t="shared" si="281"/>
        <v>1245690</v>
      </c>
      <c r="L100" s="15">
        <f t="shared" si="281"/>
        <v>1211585</v>
      </c>
      <c r="M100" s="15">
        <f t="shared" si="281"/>
        <v>1255413</v>
      </c>
      <c r="N100" s="41">
        <f t="shared" si="253"/>
        <v>15062358</v>
      </c>
      <c r="O100" s="2"/>
      <c r="P100" s="72">
        <f t="shared" si="250"/>
        <v>2024</v>
      </c>
      <c r="Q100" s="15">
        <f t="shared" ref="Q100:AB100" si="282">Q140+Q780+Q860+Q940+Q980+Q1020+Q1060+Q1100+Q1140</f>
        <v>1235554</v>
      </c>
      <c r="R100" s="15">
        <f t="shared" si="282"/>
        <v>1260766</v>
      </c>
      <c r="S100" s="15">
        <f t="shared" si="282"/>
        <v>1224599</v>
      </c>
      <c r="T100" s="15">
        <f t="shared" si="282"/>
        <v>1219585</v>
      </c>
      <c r="U100" s="15">
        <f t="shared" si="282"/>
        <v>1226645</v>
      </c>
      <c r="V100" s="15">
        <f t="shared" si="282"/>
        <v>1248801</v>
      </c>
      <c r="W100" s="15">
        <f t="shared" si="282"/>
        <v>1276577</v>
      </c>
      <c r="X100" s="15">
        <f t="shared" si="282"/>
        <v>1304833</v>
      </c>
      <c r="Y100" s="15">
        <f t="shared" si="282"/>
        <v>1301668</v>
      </c>
      <c r="Z100" s="15">
        <f t="shared" si="282"/>
        <v>1280446</v>
      </c>
      <c r="AA100" s="15">
        <f t="shared" si="282"/>
        <v>1255935</v>
      </c>
      <c r="AB100" s="15">
        <f t="shared" si="282"/>
        <v>1224339</v>
      </c>
      <c r="AC100" s="41">
        <f t="shared" si="244"/>
        <v>15059748</v>
      </c>
      <c r="AD100" s="13"/>
      <c r="AI100" s="79" t="str">
        <f t="shared" si="232"/>
        <v>AA</v>
      </c>
      <c r="AJ100" s="1">
        <f t="shared" si="261"/>
        <v>2019</v>
      </c>
      <c r="AK100" s="105">
        <v>11</v>
      </c>
      <c r="AL100" s="106">
        <f t="shared" ca="1" si="272"/>
        <v>0</v>
      </c>
      <c r="AM100" s="106">
        <f t="shared" ca="1" si="272"/>
        <v>0</v>
      </c>
      <c r="AN100" s="106">
        <f t="shared" ca="1" si="272"/>
        <v>481</v>
      </c>
      <c r="AO100" s="106">
        <f t="shared" ca="1" si="272"/>
        <v>0</v>
      </c>
      <c r="AP100" s="106">
        <f t="shared" ca="1" si="272"/>
        <v>0</v>
      </c>
      <c r="AQ100" s="106">
        <f t="shared" ca="1" si="272"/>
        <v>0</v>
      </c>
      <c r="AR100" s="106">
        <f t="shared" ca="1" si="272"/>
        <v>0</v>
      </c>
      <c r="AS100" s="106">
        <f t="shared" ca="1" si="272"/>
        <v>0</v>
      </c>
      <c r="AT100" s="106">
        <f t="shared" ca="1" si="272"/>
        <v>0</v>
      </c>
      <c r="AU100" s="106">
        <f t="shared" ca="1" si="272"/>
        <v>1248695</v>
      </c>
      <c r="AV100" s="106">
        <f t="shared" ca="1" si="273"/>
        <v>5961555</v>
      </c>
      <c r="AW100" s="106">
        <f t="shared" ca="1" si="273"/>
        <v>49036</v>
      </c>
      <c r="AX100" s="106">
        <f t="shared" ca="1" si="273"/>
        <v>0</v>
      </c>
      <c r="AY100" s="611">
        <f t="shared" ca="1" si="273"/>
        <v>0</v>
      </c>
      <c r="AZ100" s="106">
        <f t="shared" ca="1" si="273"/>
        <v>29869</v>
      </c>
      <c r="BA100" s="106">
        <f t="shared" ca="1" si="273"/>
        <v>192110</v>
      </c>
      <c r="BB100" s="106">
        <f t="shared" ca="1" si="273"/>
        <v>50691</v>
      </c>
      <c r="BC100" s="106">
        <f t="shared" ca="1" si="273"/>
        <v>0</v>
      </c>
      <c r="BD100" s="106">
        <f t="shared" ca="1" si="273"/>
        <v>58687</v>
      </c>
      <c r="BE100" s="106">
        <f t="shared" ca="1" si="273"/>
        <v>0</v>
      </c>
      <c r="BF100" s="106">
        <f t="shared" ca="1" si="274"/>
        <v>433032</v>
      </c>
      <c r="BG100" s="106">
        <f t="shared" ca="1" si="274"/>
        <v>0</v>
      </c>
      <c r="BH100" s="106">
        <f t="shared" ca="1" si="274"/>
        <v>0</v>
      </c>
      <c r="BI100" s="106">
        <f t="shared" ca="1" si="274"/>
        <v>371391</v>
      </c>
      <c r="BJ100" s="106">
        <f t="shared" ca="1" si="274"/>
        <v>109866</v>
      </c>
      <c r="BK100" s="106">
        <f t="shared" ca="1" si="274"/>
        <v>0</v>
      </c>
      <c r="BL100" s="190">
        <f t="shared" ca="1" si="274"/>
        <v>0</v>
      </c>
      <c r="BM100" s="190">
        <f t="shared" ca="1" si="274"/>
        <v>0</v>
      </c>
      <c r="BN100" s="190">
        <f t="shared" ca="1" si="274"/>
        <v>0</v>
      </c>
      <c r="BO100" s="190">
        <f t="shared" ca="1" si="274"/>
        <v>0</v>
      </c>
      <c r="BP100" s="190">
        <f t="shared" ca="1" si="274"/>
        <v>0</v>
      </c>
      <c r="BQ100" s="190">
        <f t="shared" ca="1" si="233"/>
        <v>139247</v>
      </c>
      <c r="BR100" s="190">
        <f t="shared" ca="1" si="234"/>
        <v>1106399</v>
      </c>
      <c r="BS100" s="190">
        <f t="shared" ca="1" si="235"/>
        <v>7259767</v>
      </c>
      <c r="BT100" s="190">
        <f t="shared" ca="1" si="248"/>
        <v>8505413</v>
      </c>
      <c r="BU100" s="190">
        <f t="shared" ca="1" si="182"/>
        <v>8353472</v>
      </c>
      <c r="BV100" s="163" t="str">
        <f t="shared" si="236"/>
        <v>L</v>
      </c>
      <c r="BW100" s="65">
        <f t="shared" ca="1" si="183"/>
        <v>8505413</v>
      </c>
      <c r="BX100" s="65">
        <f t="shared" ca="1" si="186"/>
        <v>0</v>
      </c>
      <c r="BZ100" s="130"/>
      <c r="CA100" s="79" t="str">
        <f t="shared" si="237"/>
        <v>L</v>
      </c>
      <c r="CB100" s="215">
        <f t="shared" si="251"/>
        <v>2019</v>
      </c>
      <c r="CC100" s="141">
        <f t="shared" si="251"/>
        <v>11</v>
      </c>
      <c r="CD100" s="280">
        <f t="shared" ca="1" si="187"/>
        <v>0</v>
      </c>
      <c r="CE100" s="280">
        <f t="shared" ca="1" si="188"/>
        <v>0</v>
      </c>
      <c r="CF100" s="280">
        <f t="shared" ca="1" si="189"/>
        <v>481</v>
      </c>
      <c r="CG100" s="280">
        <f t="shared" ca="1" si="190"/>
        <v>0</v>
      </c>
      <c r="CH100" s="280">
        <f t="shared" ca="1" si="191"/>
        <v>0</v>
      </c>
      <c r="CI100" s="280">
        <f t="shared" ca="1" si="192"/>
        <v>0</v>
      </c>
      <c r="CJ100" s="280">
        <f t="shared" ca="1" si="193"/>
        <v>0</v>
      </c>
      <c r="CK100" s="280">
        <f t="shared" ca="1" si="194"/>
        <v>0</v>
      </c>
      <c r="CL100" s="280">
        <f t="shared" ca="1" si="195"/>
        <v>0</v>
      </c>
      <c r="CM100" s="280">
        <f t="shared" ca="1" si="196"/>
        <v>1228268</v>
      </c>
      <c r="CN100" s="280">
        <f t="shared" ca="1" si="197"/>
        <v>5865591</v>
      </c>
      <c r="CO100" s="280">
        <f t="shared" ca="1" si="198"/>
        <v>56507</v>
      </c>
      <c r="CP100" s="280">
        <f t="shared" ca="1" si="199"/>
        <v>0</v>
      </c>
      <c r="CQ100" s="613">
        <f t="shared" ca="1" si="200"/>
        <v>0</v>
      </c>
      <c r="CR100" s="280">
        <f t="shared" ca="1" si="201"/>
        <v>19254</v>
      </c>
      <c r="CS100" s="280">
        <f t="shared" ca="1" si="202"/>
        <v>183104</v>
      </c>
      <c r="CT100" s="280">
        <f t="shared" ca="1" si="203"/>
        <v>46837</v>
      </c>
      <c r="CU100" s="280">
        <f t="shared" ca="1" si="204"/>
        <v>0</v>
      </c>
      <c r="CV100" s="280">
        <f t="shared" ca="1" si="205"/>
        <v>44338</v>
      </c>
      <c r="CW100" s="365">
        <f t="shared" ca="1" si="206"/>
        <v>0</v>
      </c>
      <c r="CX100" s="280">
        <f t="shared" ca="1" si="207"/>
        <v>429720</v>
      </c>
      <c r="CY100" s="280">
        <f t="shared" ca="1" si="208"/>
        <v>0</v>
      </c>
      <c r="CZ100" s="280">
        <f t="shared" ca="1" si="209"/>
        <v>0</v>
      </c>
      <c r="DA100" s="280">
        <f t="shared" ca="1" si="210"/>
        <v>369668</v>
      </c>
      <c r="DB100" s="280">
        <f t="shared" ca="1" si="211"/>
        <v>109704</v>
      </c>
      <c r="DC100" s="280">
        <f t="shared" ca="1" si="212"/>
        <v>0</v>
      </c>
      <c r="DD100" s="280">
        <f t="shared" ca="1" si="213"/>
        <v>0</v>
      </c>
      <c r="DE100" s="280">
        <f t="shared" ca="1" si="214"/>
        <v>0</v>
      </c>
      <c r="DF100" s="280">
        <f t="shared" ca="1" si="215"/>
        <v>0</v>
      </c>
      <c r="DG100" s="280">
        <f t="shared" ca="1" si="216"/>
        <v>0</v>
      </c>
      <c r="DH100" s="210">
        <f t="shared" ca="1" si="238"/>
        <v>110429</v>
      </c>
      <c r="DI100" s="210">
        <f t="shared" ca="1" si="239"/>
        <v>1202625</v>
      </c>
      <c r="DJ100" s="210">
        <f t="shared" ca="1" si="240"/>
        <v>7150847</v>
      </c>
      <c r="DK100" s="461">
        <f t="shared" ca="1" si="241"/>
        <v>8463901</v>
      </c>
      <c r="DL100" s="463">
        <f t="shared" ca="1" si="242"/>
        <v>8353472</v>
      </c>
      <c r="DM100" s="465">
        <f t="shared" ca="1" si="243"/>
        <v>-110429</v>
      </c>
      <c r="DN100" s="216">
        <f t="shared" ca="1" si="223"/>
        <v>-1.3047057143036054E-2</v>
      </c>
      <c r="DP100" s="463"/>
      <c r="DQ100" s="37"/>
    </row>
    <row r="101" spans="1:121">
      <c r="A101" s="1">
        <f t="shared" si="249"/>
        <v>2025</v>
      </c>
      <c r="B101" s="15">
        <f t="shared" ref="B101:M101" si="283">B141+B781+B861+B941+B981+B1021+B1061+B1101+B1141</f>
        <v>1267889</v>
      </c>
      <c r="C101" s="15">
        <f t="shared" si="283"/>
        <v>1213375</v>
      </c>
      <c r="D101" s="15">
        <f t="shared" si="283"/>
        <v>1218201</v>
      </c>
      <c r="E101" s="15">
        <f t="shared" si="283"/>
        <v>1223752</v>
      </c>
      <c r="F101" s="15">
        <f t="shared" si="283"/>
        <v>1265459</v>
      </c>
      <c r="G101" s="15">
        <f t="shared" si="283"/>
        <v>1290350</v>
      </c>
      <c r="H101" s="15">
        <f t="shared" si="283"/>
        <v>1305389</v>
      </c>
      <c r="I101" s="15">
        <f t="shared" si="283"/>
        <v>1308143</v>
      </c>
      <c r="J101" s="15">
        <f t="shared" si="283"/>
        <v>1277200</v>
      </c>
      <c r="K101" s="15">
        <f t="shared" si="283"/>
        <v>1248552</v>
      </c>
      <c r="L101" s="15">
        <f t="shared" si="283"/>
        <v>1213770</v>
      </c>
      <c r="M101" s="15">
        <f t="shared" si="283"/>
        <v>1258027</v>
      </c>
      <c r="N101" s="41">
        <f t="shared" si="253"/>
        <v>15090107</v>
      </c>
      <c r="O101" s="2"/>
      <c r="P101" s="72">
        <f t="shared" si="250"/>
        <v>2025</v>
      </c>
      <c r="Q101" s="15">
        <f t="shared" ref="Q101:AB101" si="284">Q141+Q781+Q861+Q941+Q981+Q1021+Q1061+Q1101+Q1141</f>
        <v>1238164</v>
      </c>
      <c r="R101" s="15">
        <f t="shared" si="284"/>
        <v>1263597</v>
      </c>
      <c r="S101" s="15">
        <f t="shared" si="284"/>
        <v>1223008</v>
      </c>
      <c r="T101" s="15">
        <f t="shared" si="284"/>
        <v>1221816</v>
      </c>
      <c r="U101" s="15">
        <f t="shared" si="284"/>
        <v>1227993</v>
      </c>
      <c r="V101" s="15">
        <f t="shared" si="284"/>
        <v>1250514</v>
      </c>
      <c r="W101" s="15">
        <f t="shared" si="284"/>
        <v>1278871</v>
      </c>
      <c r="X101" s="15">
        <f t="shared" si="284"/>
        <v>1308644</v>
      </c>
      <c r="Y101" s="15">
        <f t="shared" si="284"/>
        <v>1305726</v>
      </c>
      <c r="Z101" s="15">
        <f t="shared" si="284"/>
        <v>1283839</v>
      </c>
      <c r="AA101" s="15">
        <f t="shared" si="284"/>
        <v>1257800</v>
      </c>
      <c r="AB101" s="15">
        <f t="shared" si="284"/>
        <v>1226540</v>
      </c>
      <c r="AC101" s="41">
        <f t="shared" si="244"/>
        <v>15086512</v>
      </c>
      <c r="AD101" s="13"/>
      <c r="AI101" s="79" t="str">
        <f t="shared" si="232"/>
        <v>AB</v>
      </c>
      <c r="AJ101" s="16">
        <f t="shared" si="261"/>
        <v>2019</v>
      </c>
      <c r="AK101" s="116">
        <v>12</v>
      </c>
      <c r="AL101" s="106">
        <f t="shared" ca="1" si="272"/>
        <v>0</v>
      </c>
      <c r="AM101" s="106">
        <f t="shared" ca="1" si="272"/>
        <v>0</v>
      </c>
      <c r="AN101" s="106">
        <f t="shared" ca="1" si="272"/>
        <v>481</v>
      </c>
      <c r="AO101" s="106">
        <f t="shared" ca="1" si="272"/>
        <v>0</v>
      </c>
      <c r="AP101" s="106">
        <f t="shared" ca="1" si="272"/>
        <v>0</v>
      </c>
      <c r="AQ101" s="106">
        <f t="shared" ca="1" si="272"/>
        <v>0</v>
      </c>
      <c r="AR101" s="106">
        <f t="shared" ca="1" si="272"/>
        <v>0</v>
      </c>
      <c r="AS101" s="106">
        <f t="shared" ca="1" si="272"/>
        <v>0</v>
      </c>
      <c r="AT101" s="106">
        <f t="shared" ca="1" si="272"/>
        <v>0</v>
      </c>
      <c r="AU101" s="106">
        <f t="shared" ca="1" si="272"/>
        <v>1228268</v>
      </c>
      <c r="AV101" s="106">
        <f t="shared" ca="1" si="273"/>
        <v>5865591</v>
      </c>
      <c r="AW101" s="106">
        <f t="shared" ca="1" si="273"/>
        <v>61685</v>
      </c>
      <c r="AX101" s="106">
        <f t="shared" ca="1" si="273"/>
        <v>0</v>
      </c>
      <c r="AY101" s="611">
        <f t="shared" ca="1" si="273"/>
        <v>0</v>
      </c>
      <c r="AZ101" s="106">
        <f t="shared" ca="1" si="273"/>
        <v>33031</v>
      </c>
      <c r="BA101" s="106">
        <f t="shared" ca="1" si="273"/>
        <v>183104</v>
      </c>
      <c r="BB101" s="106">
        <f t="shared" ca="1" si="273"/>
        <v>46837</v>
      </c>
      <c r="BC101" s="106">
        <f t="shared" ca="1" si="273"/>
        <v>0</v>
      </c>
      <c r="BD101" s="106">
        <f t="shared" ca="1" si="273"/>
        <v>42258</v>
      </c>
      <c r="BE101" s="106">
        <f t="shared" ca="1" si="273"/>
        <v>0</v>
      </c>
      <c r="BF101" s="106">
        <f t="shared" ca="1" si="274"/>
        <v>429720</v>
      </c>
      <c r="BG101" s="106">
        <f t="shared" ca="1" si="274"/>
        <v>0</v>
      </c>
      <c r="BH101" s="106">
        <f t="shared" ca="1" si="274"/>
        <v>0</v>
      </c>
      <c r="BI101" s="106">
        <f t="shared" ca="1" si="274"/>
        <v>369668</v>
      </c>
      <c r="BJ101" s="106">
        <f t="shared" ca="1" si="274"/>
        <v>109704</v>
      </c>
      <c r="BK101" s="106">
        <f t="shared" ca="1" si="274"/>
        <v>0</v>
      </c>
      <c r="BL101" s="190">
        <f t="shared" ca="1" si="274"/>
        <v>0</v>
      </c>
      <c r="BM101" s="190">
        <f t="shared" ca="1" si="274"/>
        <v>0</v>
      </c>
      <c r="BN101" s="190">
        <f t="shared" ca="1" si="274"/>
        <v>0</v>
      </c>
      <c r="BO101" s="190">
        <f t="shared" ca="1" si="274"/>
        <v>0</v>
      </c>
      <c r="BP101" s="190">
        <f t="shared" ca="1" si="274"/>
        <v>0</v>
      </c>
      <c r="BQ101" s="190">
        <f t="shared" ca="1" si="233"/>
        <v>122126</v>
      </c>
      <c r="BR101" s="190">
        <f t="shared" ca="1" si="234"/>
        <v>1092196</v>
      </c>
      <c r="BS101" s="190">
        <f t="shared" ca="1" si="235"/>
        <v>7156025</v>
      </c>
      <c r="BT101" s="190">
        <f t="shared" ca="1" si="248"/>
        <v>8370347</v>
      </c>
      <c r="BU101" s="190">
        <f t="shared" ca="1" si="182"/>
        <v>12644608</v>
      </c>
      <c r="BV101" s="163" t="str">
        <f t="shared" si="236"/>
        <v>M</v>
      </c>
      <c r="BW101" s="65">
        <f t="shared" ca="1" si="183"/>
        <v>8370347</v>
      </c>
      <c r="BX101" s="65">
        <f t="shared" ca="1" si="186"/>
        <v>0</v>
      </c>
      <c r="BZ101" s="130"/>
      <c r="CA101" s="79" t="str">
        <f t="shared" si="237"/>
        <v>M</v>
      </c>
      <c r="CB101" s="215">
        <f t="shared" si="251"/>
        <v>2019</v>
      </c>
      <c r="CC101" s="141">
        <f t="shared" si="251"/>
        <v>12</v>
      </c>
      <c r="CD101" s="280">
        <f t="shared" ca="1" si="187"/>
        <v>0</v>
      </c>
      <c r="CE101" s="280">
        <f t="shared" ca="1" si="188"/>
        <v>0</v>
      </c>
      <c r="CF101" s="280">
        <f t="shared" ca="1" si="189"/>
        <v>481</v>
      </c>
      <c r="CG101" s="280">
        <f t="shared" ca="1" si="190"/>
        <v>0</v>
      </c>
      <c r="CH101" s="280">
        <f t="shared" ca="1" si="191"/>
        <v>0</v>
      </c>
      <c r="CI101" s="280">
        <f t="shared" ca="1" si="192"/>
        <v>0</v>
      </c>
      <c r="CJ101" s="280">
        <f t="shared" ca="1" si="193"/>
        <v>0</v>
      </c>
      <c r="CK101" s="280">
        <f t="shared" ca="1" si="194"/>
        <v>0</v>
      </c>
      <c r="CL101" s="280">
        <f t="shared" ca="1" si="195"/>
        <v>4180425</v>
      </c>
      <c r="CM101" s="280">
        <f t="shared" ca="1" si="196"/>
        <v>1239001</v>
      </c>
      <c r="CN101" s="280">
        <f t="shared" ca="1" si="197"/>
        <v>5923246</v>
      </c>
      <c r="CO101" s="280">
        <f t="shared" ca="1" si="198"/>
        <v>63058</v>
      </c>
      <c r="CP101" s="280">
        <f t="shared" ca="1" si="199"/>
        <v>0</v>
      </c>
      <c r="CQ101" s="613">
        <f t="shared" ca="1" si="200"/>
        <v>0</v>
      </c>
      <c r="CR101" s="280">
        <f t="shared" ca="1" si="201"/>
        <v>28195</v>
      </c>
      <c r="CS101" s="280">
        <f t="shared" ca="1" si="202"/>
        <v>195014</v>
      </c>
      <c r="CT101" s="280">
        <f t="shared" ca="1" si="203"/>
        <v>53024</v>
      </c>
      <c r="CU101" s="280">
        <f t="shared" ca="1" si="204"/>
        <v>0</v>
      </c>
      <c r="CV101" s="280">
        <f t="shared" ca="1" si="205"/>
        <v>51644</v>
      </c>
      <c r="CW101" s="365">
        <f t="shared" ca="1" si="206"/>
        <v>0</v>
      </c>
      <c r="CX101" s="280">
        <f t="shared" ca="1" si="207"/>
        <v>433032</v>
      </c>
      <c r="CY101" s="280">
        <f t="shared" ca="1" si="208"/>
        <v>0</v>
      </c>
      <c r="CZ101" s="280">
        <f t="shared" ca="1" si="209"/>
        <v>0</v>
      </c>
      <c r="DA101" s="280">
        <f t="shared" ca="1" si="210"/>
        <v>366620</v>
      </c>
      <c r="DB101" s="280">
        <f t="shared" ca="1" si="211"/>
        <v>110868</v>
      </c>
      <c r="DC101" s="280">
        <f t="shared" ca="1" si="212"/>
        <v>0</v>
      </c>
      <c r="DD101" s="280">
        <f t="shared" ca="1" si="213"/>
        <v>0</v>
      </c>
      <c r="DE101" s="280">
        <f t="shared" ca="1" si="214"/>
        <v>0</v>
      </c>
      <c r="DF101" s="280">
        <f t="shared" ca="1" si="215"/>
        <v>0</v>
      </c>
      <c r="DG101" s="280">
        <f t="shared" ca="1" si="216"/>
        <v>0</v>
      </c>
      <c r="DH101" s="210">
        <f t="shared" ca="1" si="238"/>
        <v>132863</v>
      </c>
      <c r="DI101" s="210">
        <f t="shared" ca="1" si="239"/>
        <v>1238397</v>
      </c>
      <c r="DJ101" s="210">
        <f t="shared" ca="1" si="240"/>
        <v>11406211</v>
      </c>
      <c r="DK101" s="461">
        <f t="shared" ca="1" si="241"/>
        <v>12777471</v>
      </c>
      <c r="DL101" s="463">
        <f t="shared" ca="1" si="242"/>
        <v>12644608</v>
      </c>
      <c r="DM101" s="465">
        <f t="shared" ca="1" si="243"/>
        <v>-132863</v>
      </c>
      <c r="DN101" s="216">
        <f t="shared" ca="1" si="223"/>
        <v>-1.0398223560828274E-2</v>
      </c>
      <c r="DP101" s="463"/>
      <c r="DQ101" s="37"/>
    </row>
    <row r="102" spans="1:121">
      <c r="A102" s="1">
        <f t="shared" si="249"/>
        <v>2026</v>
      </c>
      <c r="B102" s="15">
        <f t="shared" ref="B102:M102" si="285">B142+B782+B862+B942+B982+B1022+B1062+B1102+B1142</f>
        <v>1271697</v>
      </c>
      <c r="C102" s="15">
        <f t="shared" si="285"/>
        <v>1215127</v>
      </c>
      <c r="D102" s="15">
        <f t="shared" si="285"/>
        <v>1219924</v>
      </c>
      <c r="E102" s="15">
        <f t="shared" si="285"/>
        <v>1225113</v>
      </c>
      <c r="F102" s="15">
        <f t="shared" si="285"/>
        <v>1267087</v>
      </c>
      <c r="G102" s="15">
        <f t="shared" si="285"/>
        <v>1293620</v>
      </c>
      <c r="H102" s="15">
        <f t="shared" si="285"/>
        <v>1309200</v>
      </c>
      <c r="I102" s="15">
        <f t="shared" si="285"/>
        <v>1312235</v>
      </c>
      <c r="J102" s="15">
        <f t="shared" si="285"/>
        <v>1280575</v>
      </c>
      <c r="K102" s="15">
        <f t="shared" si="285"/>
        <v>1250413</v>
      </c>
      <c r="L102" s="15">
        <f t="shared" si="285"/>
        <v>1214974</v>
      </c>
      <c r="M102" s="15">
        <f t="shared" si="285"/>
        <v>1260640</v>
      </c>
      <c r="N102" s="41">
        <f t="shared" si="253"/>
        <v>15120605</v>
      </c>
      <c r="O102" s="2"/>
      <c r="P102" s="72">
        <f t="shared" si="250"/>
        <v>2026</v>
      </c>
      <c r="Q102" s="15">
        <f t="shared" ref="Q102:AB102" si="286">Q142+Q782+Q862+Q942+Q982+Q1022+Q1062+Q1102+Q1142</f>
        <v>1241759</v>
      </c>
      <c r="R102" s="15">
        <f t="shared" si="286"/>
        <v>1266429</v>
      </c>
      <c r="S102" s="15">
        <f t="shared" si="286"/>
        <v>1224784</v>
      </c>
      <c r="T102" s="15">
        <f t="shared" si="286"/>
        <v>1223506</v>
      </c>
      <c r="U102" s="15">
        <f t="shared" si="286"/>
        <v>1230339</v>
      </c>
      <c r="V102" s="15">
        <f t="shared" si="286"/>
        <v>1252142</v>
      </c>
      <c r="W102" s="15">
        <f t="shared" si="286"/>
        <v>1281156</v>
      </c>
      <c r="X102" s="15">
        <f t="shared" si="286"/>
        <v>1312461</v>
      </c>
      <c r="Y102" s="15">
        <f t="shared" si="286"/>
        <v>1309792</v>
      </c>
      <c r="Z102" s="15">
        <f t="shared" si="286"/>
        <v>1287245</v>
      </c>
      <c r="AA102" s="15">
        <f t="shared" si="286"/>
        <v>1260635</v>
      </c>
      <c r="AB102" s="15">
        <f t="shared" si="286"/>
        <v>1227744</v>
      </c>
      <c r="AC102" s="41">
        <f t="shared" si="244"/>
        <v>15117992</v>
      </c>
      <c r="AD102" s="13"/>
      <c r="AI102" s="79" t="str">
        <f t="shared" si="232"/>
        <v>Q</v>
      </c>
      <c r="AJ102" s="1">
        <f>1+AJ90</f>
        <v>2020</v>
      </c>
      <c r="AK102" s="105">
        <v>1</v>
      </c>
      <c r="AL102" s="106">
        <f t="shared" ca="1" si="272"/>
        <v>0</v>
      </c>
      <c r="AM102" s="106">
        <f t="shared" ca="1" si="272"/>
        <v>0</v>
      </c>
      <c r="AN102" s="106">
        <f t="shared" ca="1" si="272"/>
        <v>481</v>
      </c>
      <c r="AO102" s="106">
        <f t="shared" ca="1" si="272"/>
        <v>0</v>
      </c>
      <c r="AP102" s="106">
        <f t="shared" ca="1" si="272"/>
        <v>0</v>
      </c>
      <c r="AQ102" s="106">
        <f t="shared" ca="1" si="272"/>
        <v>0</v>
      </c>
      <c r="AR102" s="106">
        <f t="shared" ca="1" si="272"/>
        <v>0</v>
      </c>
      <c r="AS102" s="106">
        <f t="shared" ca="1" si="272"/>
        <v>0</v>
      </c>
      <c r="AT102" s="106">
        <f t="shared" ca="1" si="272"/>
        <v>4180425</v>
      </c>
      <c r="AU102" s="106">
        <f t="shared" ca="1" si="272"/>
        <v>1239001</v>
      </c>
      <c r="AV102" s="106">
        <f t="shared" ca="1" si="273"/>
        <v>5923246</v>
      </c>
      <c r="AW102" s="106">
        <f t="shared" ca="1" si="273"/>
        <v>56507</v>
      </c>
      <c r="AX102" s="106">
        <f t="shared" ca="1" si="273"/>
        <v>0</v>
      </c>
      <c r="AY102" s="611">
        <f t="shared" ca="1" si="273"/>
        <v>0</v>
      </c>
      <c r="AZ102" s="106">
        <f t="shared" ca="1" si="273"/>
        <v>19254</v>
      </c>
      <c r="BA102" s="106">
        <f t="shared" ca="1" si="273"/>
        <v>195014</v>
      </c>
      <c r="BB102" s="106">
        <f t="shared" ca="1" si="273"/>
        <v>53024</v>
      </c>
      <c r="BC102" s="106">
        <f t="shared" ca="1" si="273"/>
        <v>0</v>
      </c>
      <c r="BD102" s="106">
        <f t="shared" ca="1" si="273"/>
        <v>44338</v>
      </c>
      <c r="BE102" s="106">
        <f t="shared" ca="1" si="273"/>
        <v>0</v>
      </c>
      <c r="BF102" s="106">
        <f t="shared" ca="1" si="274"/>
        <v>433032</v>
      </c>
      <c r="BG102" s="106">
        <f t="shared" ca="1" si="274"/>
        <v>0</v>
      </c>
      <c r="BH102" s="106">
        <f t="shared" ca="1" si="274"/>
        <v>0</v>
      </c>
      <c r="BI102" s="106">
        <f t="shared" ca="1" si="274"/>
        <v>366620</v>
      </c>
      <c r="BJ102" s="106">
        <f t="shared" ca="1" si="274"/>
        <v>110868</v>
      </c>
      <c r="BK102" s="106">
        <f t="shared" ca="1" si="274"/>
        <v>0</v>
      </c>
      <c r="BL102" s="190">
        <f t="shared" ca="1" si="274"/>
        <v>0</v>
      </c>
      <c r="BM102" s="190">
        <f t="shared" ca="1" si="274"/>
        <v>0</v>
      </c>
      <c r="BN102" s="190">
        <f t="shared" ca="1" si="274"/>
        <v>0</v>
      </c>
      <c r="BO102" s="190">
        <f t="shared" ca="1" si="274"/>
        <v>0</v>
      </c>
      <c r="BP102" s="190">
        <f t="shared" ca="1" si="274"/>
        <v>0</v>
      </c>
      <c r="BQ102" s="190">
        <f t="shared" ca="1" si="233"/>
        <v>116616</v>
      </c>
      <c r="BR102" s="190">
        <f t="shared" ca="1" si="234"/>
        <v>1105534</v>
      </c>
      <c r="BS102" s="190">
        <f t="shared" ca="1" si="235"/>
        <v>11399660</v>
      </c>
      <c r="BT102" s="190">
        <f t="shared" ca="1" si="248"/>
        <v>12621810</v>
      </c>
      <c r="BU102" s="190">
        <f t="shared" ca="1" si="182"/>
        <v>12803451</v>
      </c>
      <c r="BV102" s="163" t="str">
        <f t="shared" si="236"/>
        <v>B</v>
      </c>
      <c r="BW102" s="65">
        <f t="shared" ca="1" si="183"/>
        <v>12621810</v>
      </c>
      <c r="BX102" s="65">
        <f t="shared" ca="1" si="186"/>
        <v>0</v>
      </c>
      <c r="BZ102" s="130"/>
      <c r="CA102" s="79" t="str">
        <f t="shared" si="237"/>
        <v>B</v>
      </c>
      <c r="CB102" s="215">
        <f t="shared" si="251"/>
        <v>2020</v>
      </c>
      <c r="CC102" s="141">
        <f t="shared" si="251"/>
        <v>1</v>
      </c>
      <c r="CD102" s="280">
        <f t="shared" ca="1" si="187"/>
        <v>0</v>
      </c>
      <c r="CE102" s="280">
        <f t="shared" ca="1" si="188"/>
        <v>0</v>
      </c>
      <c r="CF102" s="280">
        <f t="shared" ca="1" si="189"/>
        <v>481</v>
      </c>
      <c r="CG102" s="280">
        <f t="shared" ca="1" si="190"/>
        <v>0</v>
      </c>
      <c r="CH102" s="280">
        <f t="shared" ca="1" si="191"/>
        <v>0</v>
      </c>
      <c r="CI102" s="280">
        <f t="shared" ca="1" si="192"/>
        <v>0</v>
      </c>
      <c r="CJ102" s="280">
        <f t="shared" ca="1" si="193"/>
        <v>0</v>
      </c>
      <c r="CK102" s="280">
        <f t="shared" ca="1" si="194"/>
        <v>0</v>
      </c>
      <c r="CL102" s="280">
        <f t="shared" ca="1" si="195"/>
        <v>4214213</v>
      </c>
      <c r="CM102" s="280">
        <f t="shared" ca="1" si="196"/>
        <v>1239813</v>
      </c>
      <c r="CN102" s="280">
        <f t="shared" ca="1" si="197"/>
        <v>6040214</v>
      </c>
      <c r="CO102" s="280">
        <f t="shared" ca="1" si="198"/>
        <v>57941</v>
      </c>
      <c r="CP102" s="280">
        <f t="shared" ca="1" si="199"/>
        <v>0</v>
      </c>
      <c r="CQ102" s="613">
        <f t="shared" ca="1" si="200"/>
        <v>0</v>
      </c>
      <c r="CR102" s="280">
        <f t="shared" ca="1" si="201"/>
        <v>29398</v>
      </c>
      <c r="CS102" s="280">
        <f t="shared" ca="1" si="202"/>
        <v>199926</v>
      </c>
      <c r="CT102" s="280">
        <f t="shared" ca="1" si="203"/>
        <v>58342</v>
      </c>
      <c r="CU102" s="280">
        <f t="shared" ca="1" si="204"/>
        <v>0</v>
      </c>
      <c r="CV102" s="280">
        <f t="shared" ca="1" si="205"/>
        <v>55752</v>
      </c>
      <c r="CW102" s="365">
        <f t="shared" ca="1" si="206"/>
        <v>0</v>
      </c>
      <c r="CX102" s="280">
        <f t="shared" ca="1" si="207"/>
        <v>431544</v>
      </c>
      <c r="CY102" s="280">
        <f t="shared" ca="1" si="208"/>
        <v>0</v>
      </c>
      <c r="CZ102" s="280">
        <f t="shared" ca="1" si="209"/>
        <v>0</v>
      </c>
      <c r="DA102" s="280">
        <f t="shared" ca="1" si="210"/>
        <v>364713</v>
      </c>
      <c r="DB102" s="280">
        <f t="shared" ca="1" si="211"/>
        <v>111114</v>
      </c>
      <c r="DC102" s="280">
        <f t="shared" ca="1" si="212"/>
        <v>0</v>
      </c>
      <c r="DD102" s="280">
        <f t="shared" ca="1" si="213"/>
        <v>0</v>
      </c>
      <c r="DE102" s="280">
        <f t="shared" ca="1" si="214"/>
        <v>0</v>
      </c>
      <c r="DF102" s="280">
        <f t="shared" ca="1" si="215"/>
        <v>0</v>
      </c>
      <c r="DG102" s="280">
        <f t="shared" ca="1" si="216"/>
        <v>0</v>
      </c>
      <c r="DH102" s="210">
        <f t="shared" ca="1" si="238"/>
        <v>143492</v>
      </c>
      <c r="DI102" s="210">
        <f t="shared" ca="1" si="239"/>
        <v>1250789</v>
      </c>
      <c r="DJ102" s="210">
        <f t="shared" ca="1" si="240"/>
        <v>11552662</v>
      </c>
      <c r="DK102" s="461">
        <f t="shared" ca="1" si="241"/>
        <v>12946943</v>
      </c>
      <c r="DL102" s="463">
        <f t="shared" ca="1" si="242"/>
        <v>12803451</v>
      </c>
      <c r="DM102" s="465">
        <f t="shared" ca="1" si="243"/>
        <v>-143492</v>
      </c>
      <c r="DN102" s="216">
        <f t="shared" ca="1" si="223"/>
        <v>-1.1083079611920744E-2</v>
      </c>
      <c r="DP102" s="463"/>
      <c r="DQ102" s="37"/>
    </row>
    <row r="103" spans="1:121">
      <c r="A103" s="1">
        <f t="shared" si="249"/>
        <v>2027</v>
      </c>
      <c r="B103" s="15">
        <f t="shared" ref="B103:M103" si="287">B143+B783+B863+B943+B983+B1023+B1063+B1103+B1143</f>
        <v>1275512</v>
      </c>
      <c r="C103" s="15">
        <f t="shared" si="287"/>
        <v>1215927</v>
      </c>
      <c r="D103" s="15">
        <f t="shared" si="287"/>
        <v>1220669</v>
      </c>
      <c r="E103" s="15">
        <f t="shared" si="287"/>
        <v>1228406</v>
      </c>
      <c r="F103" s="15">
        <f t="shared" si="287"/>
        <v>1268714</v>
      </c>
      <c r="G103" s="15">
        <f t="shared" si="287"/>
        <v>1296892</v>
      </c>
      <c r="H103" s="15">
        <f t="shared" si="287"/>
        <v>1313007</v>
      </c>
      <c r="I103" s="15">
        <f t="shared" si="287"/>
        <v>1316312</v>
      </c>
      <c r="J103" s="15">
        <f t="shared" si="287"/>
        <v>1283934</v>
      </c>
      <c r="K103" s="15">
        <f t="shared" si="287"/>
        <v>1252274</v>
      </c>
      <c r="L103" s="15">
        <f t="shared" si="287"/>
        <v>1217149</v>
      </c>
      <c r="M103" s="15">
        <f t="shared" si="287"/>
        <v>1264240</v>
      </c>
      <c r="N103" s="41">
        <f t="shared" si="253"/>
        <v>15153036</v>
      </c>
      <c r="O103" s="2"/>
      <c r="P103" s="72">
        <f t="shared" si="250"/>
        <v>2027</v>
      </c>
      <c r="Q103" s="15">
        <f t="shared" ref="Q103:AB103" si="288">Q143+Q783+Q863+Q943+Q983+Q1023+Q1063+Q1103+Q1143</f>
        <v>1244372</v>
      </c>
      <c r="R103" s="15">
        <f t="shared" si="288"/>
        <v>1269271</v>
      </c>
      <c r="S103" s="15">
        <f t="shared" si="288"/>
        <v>1226557</v>
      </c>
      <c r="T103" s="15">
        <f t="shared" si="288"/>
        <v>1224251</v>
      </c>
      <c r="U103" s="15">
        <f t="shared" si="288"/>
        <v>1231694</v>
      </c>
      <c r="V103" s="15">
        <f t="shared" si="288"/>
        <v>1255707</v>
      </c>
      <c r="W103" s="15">
        <f t="shared" si="288"/>
        <v>1283446</v>
      </c>
      <c r="X103" s="15">
        <f t="shared" si="288"/>
        <v>1316274</v>
      </c>
      <c r="Y103" s="15">
        <f t="shared" si="288"/>
        <v>1313854</v>
      </c>
      <c r="Z103" s="15">
        <f t="shared" si="288"/>
        <v>1290627</v>
      </c>
      <c r="AA103" s="15">
        <f t="shared" si="288"/>
        <v>1263464</v>
      </c>
      <c r="AB103" s="15">
        <f t="shared" si="288"/>
        <v>1228945</v>
      </c>
      <c r="AC103" s="41">
        <f t="shared" si="244"/>
        <v>15148462</v>
      </c>
      <c r="AD103" s="13"/>
      <c r="AI103" s="79" t="str">
        <f t="shared" si="232"/>
        <v>R</v>
      </c>
      <c r="AJ103" s="1">
        <f t="shared" ref="AJ103:AJ113" si="289">AJ102</f>
        <v>2020</v>
      </c>
      <c r="AK103" s="105">
        <v>2</v>
      </c>
      <c r="AL103" s="106">
        <f t="shared" ca="1" si="272"/>
        <v>0</v>
      </c>
      <c r="AM103" s="106">
        <f t="shared" ca="1" si="272"/>
        <v>0</v>
      </c>
      <c r="AN103" s="106">
        <f t="shared" ca="1" si="272"/>
        <v>481</v>
      </c>
      <c r="AO103" s="106">
        <f t="shared" ca="1" si="272"/>
        <v>0</v>
      </c>
      <c r="AP103" s="106">
        <f t="shared" ca="1" si="272"/>
        <v>0</v>
      </c>
      <c r="AQ103" s="106">
        <f t="shared" ca="1" si="272"/>
        <v>0</v>
      </c>
      <c r="AR103" s="106">
        <f t="shared" ca="1" si="272"/>
        <v>0</v>
      </c>
      <c r="AS103" s="106">
        <f t="shared" ca="1" si="272"/>
        <v>0</v>
      </c>
      <c r="AT103" s="106">
        <f t="shared" ca="1" si="272"/>
        <v>4214213</v>
      </c>
      <c r="AU103" s="106">
        <f t="shared" ca="1" si="272"/>
        <v>1239813</v>
      </c>
      <c r="AV103" s="106">
        <f t="shared" ca="1" si="273"/>
        <v>6040214</v>
      </c>
      <c r="AW103" s="106">
        <f t="shared" ca="1" si="273"/>
        <v>63058</v>
      </c>
      <c r="AX103" s="106">
        <f t="shared" ca="1" si="273"/>
        <v>0</v>
      </c>
      <c r="AY103" s="611">
        <f t="shared" ca="1" si="273"/>
        <v>0</v>
      </c>
      <c r="AZ103" s="106">
        <f t="shared" ca="1" si="273"/>
        <v>28195</v>
      </c>
      <c r="BA103" s="106">
        <f t="shared" ca="1" si="273"/>
        <v>199926</v>
      </c>
      <c r="BB103" s="106">
        <f t="shared" ca="1" si="273"/>
        <v>58342</v>
      </c>
      <c r="BC103" s="106">
        <f t="shared" ca="1" si="273"/>
        <v>0</v>
      </c>
      <c r="BD103" s="106">
        <f t="shared" ca="1" si="273"/>
        <v>51644</v>
      </c>
      <c r="BE103" s="106">
        <f t="shared" ca="1" si="273"/>
        <v>0</v>
      </c>
      <c r="BF103" s="106">
        <f t="shared" ca="1" si="274"/>
        <v>431544</v>
      </c>
      <c r="BG103" s="106">
        <f t="shared" ca="1" si="274"/>
        <v>0</v>
      </c>
      <c r="BH103" s="106">
        <f t="shared" ca="1" si="274"/>
        <v>0</v>
      </c>
      <c r="BI103" s="106">
        <f t="shared" ca="1" si="274"/>
        <v>364713</v>
      </c>
      <c r="BJ103" s="106">
        <f t="shared" ca="1" si="274"/>
        <v>111114</v>
      </c>
      <c r="BK103" s="106">
        <f t="shared" ca="1" si="274"/>
        <v>0</v>
      </c>
      <c r="BL103" s="190">
        <f t="shared" ca="1" si="274"/>
        <v>0</v>
      </c>
      <c r="BM103" s="190">
        <f t="shared" ca="1" si="274"/>
        <v>0</v>
      </c>
      <c r="BN103" s="190">
        <f t="shared" ca="1" si="274"/>
        <v>0</v>
      </c>
      <c r="BO103" s="190">
        <f t="shared" ca="1" si="274"/>
        <v>0</v>
      </c>
      <c r="BP103" s="190">
        <f t="shared" ca="1" si="274"/>
        <v>0</v>
      </c>
      <c r="BQ103" s="190">
        <f t="shared" ca="1" si="233"/>
        <v>138181</v>
      </c>
      <c r="BR103" s="190">
        <f t="shared" ca="1" si="234"/>
        <v>1107297</v>
      </c>
      <c r="BS103" s="190">
        <f t="shared" ca="1" si="235"/>
        <v>11557779</v>
      </c>
      <c r="BT103" s="190">
        <f t="shared" ca="1" si="248"/>
        <v>12803257</v>
      </c>
      <c r="BU103" s="190">
        <f t="shared" ca="1" si="182"/>
        <v>12654473</v>
      </c>
      <c r="BV103" s="163" t="str">
        <f t="shared" si="236"/>
        <v>C</v>
      </c>
      <c r="BW103" s="65">
        <f t="shared" ca="1" si="183"/>
        <v>12803257</v>
      </c>
      <c r="BX103" s="65">
        <f t="shared" ca="1" si="186"/>
        <v>0</v>
      </c>
      <c r="BZ103" s="130"/>
      <c r="CA103" s="79" t="str">
        <f t="shared" si="237"/>
        <v>C</v>
      </c>
      <c r="CB103" s="215">
        <f t="shared" si="251"/>
        <v>2020</v>
      </c>
      <c r="CC103" s="141">
        <f t="shared" si="251"/>
        <v>2</v>
      </c>
      <c r="CD103" s="280">
        <f t="shared" ca="1" si="187"/>
        <v>0</v>
      </c>
      <c r="CE103" s="280">
        <f t="shared" ca="1" si="188"/>
        <v>0</v>
      </c>
      <c r="CF103" s="280">
        <f t="shared" ca="1" si="189"/>
        <v>481</v>
      </c>
      <c r="CG103" s="280">
        <f t="shared" ca="1" si="190"/>
        <v>0</v>
      </c>
      <c r="CH103" s="280">
        <f t="shared" ca="1" si="191"/>
        <v>0</v>
      </c>
      <c r="CI103" s="280">
        <f t="shared" ca="1" si="192"/>
        <v>0</v>
      </c>
      <c r="CJ103" s="280">
        <f t="shared" ca="1" si="193"/>
        <v>0</v>
      </c>
      <c r="CK103" s="280">
        <f t="shared" ca="1" si="194"/>
        <v>0</v>
      </c>
      <c r="CL103" s="280">
        <f t="shared" ca="1" si="195"/>
        <v>4209423</v>
      </c>
      <c r="CM103" s="280">
        <f t="shared" ca="1" si="196"/>
        <v>1224731</v>
      </c>
      <c r="CN103" s="280">
        <f t="shared" ca="1" si="197"/>
        <v>5964734</v>
      </c>
      <c r="CO103" s="280">
        <f t="shared" ca="1" si="198"/>
        <v>46847</v>
      </c>
      <c r="CP103" s="280">
        <f t="shared" ca="1" si="199"/>
        <v>0</v>
      </c>
      <c r="CQ103" s="613">
        <f t="shared" ca="1" si="200"/>
        <v>0</v>
      </c>
      <c r="CR103" s="280">
        <f t="shared" ca="1" si="201"/>
        <v>29785</v>
      </c>
      <c r="CS103" s="280">
        <f t="shared" ca="1" si="202"/>
        <v>184527</v>
      </c>
      <c r="CT103" s="280">
        <f t="shared" ca="1" si="203"/>
        <v>47733</v>
      </c>
      <c r="CU103" s="280">
        <f t="shared" ca="1" si="204"/>
        <v>0</v>
      </c>
      <c r="CV103" s="280">
        <f t="shared" ca="1" si="205"/>
        <v>44295</v>
      </c>
      <c r="CW103" s="365">
        <f t="shared" ca="1" si="206"/>
        <v>0</v>
      </c>
      <c r="CX103" s="280">
        <f t="shared" ca="1" si="207"/>
        <v>427896</v>
      </c>
      <c r="CY103" s="280">
        <f t="shared" ca="1" si="208"/>
        <v>0</v>
      </c>
      <c r="CZ103" s="280">
        <f t="shared" ca="1" si="209"/>
        <v>0</v>
      </c>
      <c r="DA103" s="280">
        <f t="shared" ca="1" si="210"/>
        <v>363099</v>
      </c>
      <c r="DB103" s="280">
        <f t="shared" ca="1" si="211"/>
        <v>110922</v>
      </c>
      <c r="DC103" s="280">
        <f t="shared" ca="1" si="212"/>
        <v>0</v>
      </c>
      <c r="DD103" s="280">
        <f t="shared" ca="1" si="213"/>
        <v>0</v>
      </c>
      <c r="DE103" s="280">
        <f t="shared" ca="1" si="214"/>
        <v>0</v>
      </c>
      <c r="DF103" s="280">
        <f t="shared" ca="1" si="215"/>
        <v>0</v>
      </c>
      <c r="DG103" s="280">
        <f t="shared" ca="1" si="216"/>
        <v>0</v>
      </c>
      <c r="DH103" s="210">
        <f t="shared" ca="1" si="238"/>
        <v>121813</v>
      </c>
      <c r="DI103" s="210">
        <f t="shared" ca="1" si="239"/>
        <v>1208257</v>
      </c>
      <c r="DJ103" s="210">
        <f t="shared" ca="1" si="240"/>
        <v>11446216</v>
      </c>
      <c r="DK103" s="461">
        <f t="shared" ca="1" si="241"/>
        <v>12776286</v>
      </c>
      <c r="DL103" s="463">
        <f t="shared" ca="1" si="242"/>
        <v>12654473</v>
      </c>
      <c r="DM103" s="465">
        <f t="shared" ca="1" si="243"/>
        <v>-121813</v>
      </c>
      <c r="DN103" s="216">
        <f t="shared" ca="1" si="223"/>
        <v>-9.5343044136613729E-3</v>
      </c>
      <c r="DP103" s="463"/>
      <c r="DQ103" s="37"/>
    </row>
    <row r="104" spans="1:121">
      <c r="A104" s="1">
        <f t="shared" si="249"/>
        <v>2028</v>
      </c>
      <c r="B104" s="15">
        <f t="shared" ref="B104:M104" si="290">B144+B784+B864+B944+B984+B1024+B1064+B1104+B1144</f>
        <v>1279312</v>
      </c>
      <c r="C104" s="15">
        <f t="shared" si="290"/>
        <v>1221588</v>
      </c>
      <c r="D104" s="15">
        <f t="shared" si="290"/>
        <v>1222391</v>
      </c>
      <c r="E104" s="15">
        <f t="shared" si="290"/>
        <v>1229756</v>
      </c>
      <c r="F104" s="15">
        <f t="shared" si="290"/>
        <v>1270342</v>
      </c>
      <c r="G104" s="15">
        <f t="shared" si="290"/>
        <v>1299188</v>
      </c>
      <c r="H104" s="15">
        <f t="shared" si="290"/>
        <v>1315839</v>
      </c>
      <c r="I104" s="15">
        <f t="shared" si="290"/>
        <v>1319396</v>
      </c>
      <c r="J104" s="15">
        <f t="shared" si="290"/>
        <v>1287307</v>
      </c>
      <c r="K104" s="15">
        <f t="shared" si="290"/>
        <v>1254139</v>
      </c>
      <c r="L104" s="15">
        <f t="shared" si="290"/>
        <v>1218353</v>
      </c>
      <c r="M104" s="15">
        <f t="shared" si="290"/>
        <v>1267850</v>
      </c>
      <c r="N104" s="41">
        <f t="shared" si="253"/>
        <v>15185461</v>
      </c>
      <c r="O104" s="2"/>
      <c r="P104" s="72">
        <f t="shared" si="250"/>
        <v>2028</v>
      </c>
      <c r="Q104" s="15">
        <f t="shared" ref="Q104:AB104" si="291">Q144+Q784+Q864+Q944+Q984+Q1024+Q1064+Q1104+Q1144</f>
        <v>1247960</v>
      </c>
      <c r="R104" s="15">
        <f t="shared" si="291"/>
        <v>1273089</v>
      </c>
      <c r="S104" s="15">
        <f t="shared" si="291"/>
        <v>1231800</v>
      </c>
      <c r="T104" s="15">
        <f t="shared" si="291"/>
        <v>1226379</v>
      </c>
      <c r="U104" s="15">
        <f t="shared" si="291"/>
        <v>1234024</v>
      </c>
      <c r="V104" s="15">
        <f t="shared" si="291"/>
        <v>1257335</v>
      </c>
      <c r="W104" s="15">
        <f t="shared" si="291"/>
        <v>1285742</v>
      </c>
      <c r="X104" s="15">
        <f t="shared" si="291"/>
        <v>1319106</v>
      </c>
      <c r="Y104" s="15">
        <f t="shared" si="291"/>
        <v>1316938</v>
      </c>
      <c r="Z104" s="15">
        <f t="shared" si="291"/>
        <v>1293024</v>
      </c>
      <c r="AA104" s="15">
        <f t="shared" si="291"/>
        <v>1266305</v>
      </c>
      <c r="AB104" s="15">
        <f t="shared" si="291"/>
        <v>1230149</v>
      </c>
      <c r="AC104" s="41">
        <f t="shared" si="244"/>
        <v>15181851</v>
      </c>
      <c r="AD104" s="13"/>
      <c r="AI104" s="79" t="str">
        <f t="shared" si="232"/>
        <v>S</v>
      </c>
      <c r="AJ104" s="1">
        <f t="shared" si="289"/>
        <v>2020</v>
      </c>
      <c r="AK104" s="105">
        <v>3</v>
      </c>
      <c r="AL104" s="106">
        <f t="shared" ca="1" si="272"/>
        <v>0</v>
      </c>
      <c r="AM104" s="106">
        <f t="shared" ca="1" si="272"/>
        <v>0</v>
      </c>
      <c r="AN104" s="106">
        <f t="shared" ca="1" si="272"/>
        <v>481</v>
      </c>
      <c r="AO104" s="106">
        <f t="shared" ca="1" si="272"/>
        <v>0</v>
      </c>
      <c r="AP104" s="106">
        <f t="shared" ca="1" si="272"/>
        <v>0</v>
      </c>
      <c r="AQ104" s="106">
        <f t="shared" ca="1" si="272"/>
        <v>0</v>
      </c>
      <c r="AR104" s="106">
        <f t="shared" ca="1" si="272"/>
        <v>0</v>
      </c>
      <c r="AS104" s="106">
        <f t="shared" ca="1" si="272"/>
        <v>0</v>
      </c>
      <c r="AT104" s="106">
        <f t="shared" ca="1" si="272"/>
        <v>4209423</v>
      </c>
      <c r="AU104" s="106">
        <f t="shared" ca="1" si="272"/>
        <v>1224731</v>
      </c>
      <c r="AV104" s="106">
        <f t="shared" ca="1" si="273"/>
        <v>5964734</v>
      </c>
      <c r="AW104" s="106">
        <f t="shared" ca="1" si="273"/>
        <v>57941</v>
      </c>
      <c r="AX104" s="106">
        <f t="shared" ca="1" si="273"/>
        <v>0</v>
      </c>
      <c r="AY104" s="611">
        <f t="shared" ca="1" si="273"/>
        <v>0</v>
      </c>
      <c r="AZ104" s="106">
        <f t="shared" ca="1" si="273"/>
        <v>29398</v>
      </c>
      <c r="BA104" s="106">
        <f t="shared" ca="1" si="273"/>
        <v>184527</v>
      </c>
      <c r="BB104" s="106">
        <f t="shared" ca="1" si="273"/>
        <v>47733</v>
      </c>
      <c r="BC104" s="106">
        <f t="shared" ca="1" si="273"/>
        <v>0</v>
      </c>
      <c r="BD104" s="106">
        <f t="shared" ca="1" si="273"/>
        <v>55752</v>
      </c>
      <c r="BE104" s="106">
        <f t="shared" ca="1" si="273"/>
        <v>0</v>
      </c>
      <c r="BF104" s="106">
        <f t="shared" ca="1" si="274"/>
        <v>427896</v>
      </c>
      <c r="BG104" s="106">
        <f t="shared" ca="1" si="274"/>
        <v>0</v>
      </c>
      <c r="BH104" s="106">
        <f t="shared" ca="1" si="274"/>
        <v>0</v>
      </c>
      <c r="BI104" s="106">
        <f t="shared" ca="1" si="274"/>
        <v>363099</v>
      </c>
      <c r="BJ104" s="106">
        <f t="shared" ca="1" si="274"/>
        <v>110922</v>
      </c>
      <c r="BK104" s="106">
        <f t="shared" ca="1" si="274"/>
        <v>0</v>
      </c>
      <c r="BL104" s="190">
        <f t="shared" ca="1" si="274"/>
        <v>0</v>
      </c>
      <c r="BM104" s="190">
        <f t="shared" ca="1" si="274"/>
        <v>0</v>
      </c>
      <c r="BN104" s="190">
        <f t="shared" ca="1" si="274"/>
        <v>0</v>
      </c>
      <c r="BO104" s="190">
        <f t="shared" ca="1" si="274"/>
        <v>0</v>
      </c>
      <c r="BP104" s="190">
        <f t="shared" ca="1" si="274"/>
        <v>0</v>
      </c>
      <c r="BQ104" s="190">
        <f t="shared" ca="1" si="233"/>
        <v>132883</v>
      </c>
      <c r="BR104" s="190">
        <f t="shared" ca="1" si="234"/>
        <v>1086444</v>
      </c>
      <c r="BS104" s="190">
        <f t="shared" ca="1" si="235"/>
        <v>11457310</v>
      </c>
      <c r="BT104" s="190">
        <f t="shared" ca="1" si="248"/>
        <v>12676637</v>
      </c>
      <c r="BU104" s="190">
        <f t="shared" ca="1" si="182"/>
        <v>12778908</v>
      </c>
      <c r="BV104" s="163" t="str">
        <f t="shared" si="236"/>
        <v>D</v>
      </c>
      <c r="BW104" s="65">
        <f t="shared" ca="1" si="183"/>
        <v>12676637</v>
      </c>
      <c r="BX104" s="65">
        <f t="shared" ca="1" si="186"/>
        <v>0</v>
      </c>
      <c r="BZ104" s="130"/>
      <c r="CA104" s="79" t="str">
        <f t="shared" si="237"/>
        <v>D</v>
      </c>
      <c r="CB104" s="215">
        <f t="shared" si="251"/>
        <v>2020</v>
      </c>
      <c r="CC104" s="141">
        <f t="shared" si="251"/>
        <v>3</v>
      </c>
      <c r="CD104" s="280">
        <f t="shared" ca="1" si="187"/>
        <v>0</v>
      </c>
      <c r="CE104" s="280">
        <f t="shared" ca="1" si="188"/>
        <v>0</v>
      </c>
      <c r="CF104" s="280">
        <f t="shared" ca="1" si="189"/>
        <v>481</v>
      </c>
      <c r="CG104" s="280">
        <f t="shared" ca="1" si="190"/>
        <v>0</v>
      </c>
      <c r="CH104" s="280">
        <f t="shared" ca="1" si="191"/>
        <v>0</v>
      </c>
      <c r="CI104" s="280">
        <f t="shared" ca="1" si="192"/>
        <v>0</v>
      </c>
      <c r="CJ104" s="280">
        <f t="shared" ca="1" si="193"/>
        <v>0</v>
      </c>
      <c r="CK104" s="280">
        <f t="shared" ca="1" si="194"/>
        <v>0</v>
      </c>
      <c r="CL104" s="280">
        <f t="shared" ca="1" si="195"/>
        <v>4181231</v>
      </c>
      <c r="CM104" s="280">
        <f t="shared" ca="1" si="196"/>
        <v>1249695</v>
      </c>
      <c r="CN104" s="280">
        <f t="shared" ca="1" si="197"/>
        <v>6089209</v>
      </c>
      <c r="CO104" s="280">
        <f t="shared" ca="1" si="198"/>
        <v>45752</v>
      </c>
      <c r="CP104" s="280">
        <f t="shared" ca="1" si="199"/>
        <v>0</v>
      </c>
      <c r="CQ104" s="613">
        <f t="shared" ca="1" si="200"/>
        <v>0</v>
      </c>
      <c r="CR104" s="280">
        <f t="shared" ca="1" si="201"/>
        <v>26362</v>
      </c>
      <c r="CS104" s="280">
        <f t="shared" ca="1" si="202"/>
        <v>178983</v>
      </c>
      <c r="CT104" s="280">
        <f t="shared" ca="1" si="203"/>
        <v>47078</v>
      </c>
      <c r="CU104" s="280">
        <f t="shared" ca="1" si="204"/>
        <v>0</v>
      </c>
      <c r="CV104" s="280">
        <f t="shared" ca="1" si="205"/>
        <v>46503</v>
      </c>
      <c r="CW104" s="365">
        <f t="shared" ca="1" si="206"/>
        <v>0</v>
      </c>
      <c r="CX104" s="280">
        <f t="shared" ca="1" si="207"/>
        <v>433032</v>
      </c>
      <c r="CY104" s="280">
        <f t="shared" ca="1" si="208"/>
        <v>0</v>
      </c>
      <c r="CZ104" s="280">
        <f t="shared" ca="1" si="209"/>
        <v>0</v>
      </c>
      <c r="DA104" s="280">
        <f t="shared" ca="1" si="210"/>
        <v>369006</v>
      </c>
      <c r="DB104" s="280">
        <f t="shared" ca="1" si="211"/>
        <v>111576</v>
      </c>
      <c r="DC104" s="280">
        <f t="shared" ca="1" si="212"/>
        <v>0</v>
      </c>
      <c r="DD104" s="280">
        <f t="shared" ca="1" si="213"/>
        <v>0</v>
      </c>
      <c r="DE104" s="280">
        <f t="shared" ca="1" si="214"/>
        <v>0</v>
      </c>
      <c r="DF104" s="280">
        <f t="shared" ca="1" si="215"/>
        <v>0</v>
      </c>
      <c r="DG104" s="280">
        <f t="shared" ca="1" si="216"/>
        <v>0</v>
      </c>
      <c r="DH104" s="210">
        <f t="shared" ca="1" si="238"/>
        <v>119943</v>
      </c>
      <c r="DI104" s="210">
        <f t="shared" ca="1" si="239"/>
        <v>1212540</v>
      </c>
      <c r="DJ104" s="210">
        <f t="shared" ca="1" si="240"/>
        <v>11566368</v>
      </c>
      <c r="DK104" s="461">
        <f t="shared" ca="1" si="241"/>
        <v>12898851</v>
      </c>
      <c r="DL104" s="463">
        <f t="shared" ca="1" si="242"/>
        <v>12778908</v>
      </c>
      <c r="DM104" s="465">
        <f t="shared" ca="1" si="243"/>
        <v>-119943</v>
      </c>
      <c r="DN104" s="216">
        <f t="shared" ca="1" si="223"/>
        <v>-9.2987352129271054E-3</v>
      </c>
      <c r="DP104" s="463"/>
      <c r="DQ104" s="37"/>
    </row>
    <row r="105" spans="1:121">
      <c r="A105" s="1">
        <f t="shared" si="249"/>
        <v>2029</v>
      </c>
      <c r="B105" s="15">
        <f t="shared" ref="B105:M105" si="292">B145+B785+B865+B945+B985+B1025+B1065+B1105+B1145</f>
        <v>1283126</v>
      </c>
      <c r="C105" s="15">
        <f t="shared" si="292"/>
        <v>1218484</v>
      </c>
      <c r="D105" s="15">
        <f t="shared" si="292"/>
        <v>1224116</v>
      </c>
      <c r="E105" s="15">
        <f t="shared" si="292"/>
        <v>1231116</v>
      </c>
      <c r="F105" s="15">
        <f t="shared" si="292"/>
        <v>1272951</v>
      </c>
      <c r="G105" s="15">
        <f t="shared" si="292"/>
        <v>1302450</v>
      </c>
      <c r="H105" s="15">
        <f t="shared" si="292"/>
        <v>1319644</v>
      </c>
      <c r="I105" s="15">
        <f t="shared" si="292"/>
        <v>1323479</v>
      </c>
      <c r="J105" s="15">
        <f t="shared" si="292"/>
        <v>1290681</v>
      </c>
      <c r="K105" s="15">
        <f t="shared" si="292"/>
        <v>1257003</v>
      </c>
      <c r="L105" s="15">
        <f t="shared" si="292"/>
        <v>1220547</v>
      </c>
      <c r="M105" s="15">
        <f t="shared" si="292"/>
        <v>1270467</v>
      </c>
      <c r="N105" s="41">
        <f t="shared" si="253"/>
        <v>15214064</v>
      </c>
      <c r="O105" s="2"/>
      <c r="P105" s="72">
        <f t="shared" si="250"/>
        <v>2029</v>
      </c>
      <c r="Q105" s="15">
        <f t="shared" ref="Q105:AB105" si="293">Q145+Q785+Q865+Q945+Q985+Q1025+Q1065+Q1105+Q1145</f>
        <v>1250571</v>
      </c>
      <c r="R105" s="15">
        <f t="shared" si="293"/>
        <v>1276920</v>
      </c>
      <c r="S105" s="15">
        <f t="shared" si="293"/>
        <v>1230107</v>
      </c>
      <c r="T105" s="15">
        <f t="shared" si="293"/>
        <v>1226687</v>
      </c>
      <c r="U105" s="15">
        <f t="shared" si="293"/>
        <v>1236372</v>
      </c>
      <c r="V105" s="15">
        <f t="shared" si="293"/>
        <v>1258958</v>
      </c>
      <c r="W105" s="15">
        <f t="shared" si="293"/>
        <v>1289011</v>
      </c>
      <c r="X105" s="15">
        <f t="shared" si="293"/>
        <v>1322916</v>
      </c>
      <c r="Y105" s="15">
        <f t="shared" si="293"/>
        <v>1320998</v>
      </c>
      <c r="Z105" s="15">
        <f t="shared" si="293"/>
        <v>1296421</v>
      </c>
      <c r="AA105" s="15">
        <f t="shared" si="293"/>
        <v>1269140</v>
      </c>
      <c r="AB105" s="15">
        <f t="shared" si="293"/>
        <v>1232360</v>
      </c>
      <c r="AC105" s="41">
        <f t="shared" si="244"/>
        <v>15210461</v>
      </c>
      <c r="AD105" s="13"/>
      <c r="AI105" s="79" t="str">
        <f t="shared" si="232"/>
        <v>T</v>
      </c>
      <c r="AJ105" s="1">
        <f t="shared" si="289"/>
        <v>2020</v>
      </c>
      <c r="AK105" s="105">
        <v>4</v>
      </c>
      <c r="AL105" s="106">
        <f t="shared" ca="1" si="272"/>
        <v>0</v>
      </c>
      <c r="AM105" s="106">
        <f t="shared" ca="1" si="272"/>
        <v>0</v>
      </c>
      <c r="AN105" s="106">
        <f t="shared" ca="1" si="272"/>
        <v>481</v>
      </c>
      <c r="AO105" s="106">
        <f t="shared" ca="1" si="272"/>
        <v>0</v>
      </c>
      <c r="AP105" s="106">
        <f t="shared" ca="1" si="272"/>
        <v>0</v>
      </c>
      <c r="AQ105" s="106">
        <f t="shared" ca="1" si="272"/>
        <v>0</v>
      </c>
      <c r="AR105" s="106">
        <f t="shared" ca="1" si="272"/>
        <v>0</v>
      </c>
      <c r="AS105" s="106">
        <f t="shared" ca="1" si="272"/>
        <v>0</v>
      </c>
      <c r="AT105" s="106">
        <f t="shared" ca="1" si="272"/>
        <v>4181231</v>
      </c>
      <c r="AU105" s="106">
        <f t="shared" ca="1" si="272"/>
        <v>1249695</v>
      </c>
      <c r="AV105" s="106">
        <f t="shared" ca="1" si="273"/>
        <v>6089209</v>
      </c>
      <c r="AW105" s="106">
        <f t="shared" ca="1" si="273"/>
        <v>46847</v>
      </c>
      <c r="AX105" s="106">
        <f t="shared" ca="1" si="273"/>
        <v>0</v>
      </c>
      <c r="AY105" s="611">
        <f t="shared" ca="1" si="273"/>
        <v>0</v>
      </c>
      <c r="AZ105" s="106">
        <f t="shared" ca="1" si="273"/>
        <v>29785</v>
      </c>
      <c r="BA105" s="106">
        <f t="shared" ca="1" si="273"/>
        <v>178983</v>
      </c>
      <c r="BB105" s="106">
        <f t="shared" ca="1" si="273"/>
        <v>47078</v>
      </c>
      <c r="BC105" s="106">
        <f t="shared" ca="1" si="273"/>
        <v>0</v>
      </c>
      <c r="BD105" s="106">
        <f t="shared" ca="1" si="273"/>
        <v>44295</v>
      </c>
      <c r="BE105" s="106">
        <f t="shared" ca="1" si="273"/>
        <v>0</v>
      </c>
      <c r="BF105" s="106">
        <f t="shared" ca="1" si="274"/>
        <v>433032</v>
      </c>
      <c r="BG105" s="106">
        <f t="shared" ca="1" si="274"/>
        <v>0</v>
      </c>
      <c r="BH105" s="106">
        <f t="shared" ca="1" si="274"/>
        <v>0</v>
      </c>
      <c r="BI105" s="106">
        <f t="shared" ca="1" si="274"/>
        <v>369006</v>
      </c>
      <c r="BJ105" s="106">
        <f t="shared" ca="1" si="274"/>
        <v>111576</v>
      </c>
      <c r="BK105" s="106">
        <f t="shared" ca="1" si="274"/>
        <v>0</v>
      </c>
      <c r="BL105" s="190">
        <f t="shared" ca="1" si="274"/>
        <v>0</v>
      </c>
      <c r="BM105" s="190">
        <f t="shared" ca="1" si="274"/>
        <v>0</v>
      </c>
      <c r="BN105" s="190">
        <f t="shared" ca="1" si="274"/>
        <v>0</v>
      </c>
      <c r="BO105" s="190">
        <f t="shared" ca="1" si="274"/>
        <v>0</v>
      </c>
      <c r="BP105" s="190">
        <f t="shared" ca="1" si="274"/>
        <v>0</v>
      </c>
      <c r="BQ105" s="190">
        <f t="shared" ca="1" si="233"/>
        <v>121158</v>
      </c>
      <c r="BR105" s="190">
        <f t="shared" ca="1" si="234"/>
        <v>1092597</v>
      </c>
      <c r="BS105" s="190">
        <f t="shared" ca="1" si="235"/>
        <v>11567463</v>
      </c>
      <c r="BT105" s="190">
        <f t="shared" ca="1" si="248"/>
        <v>12781218</v>
      </c>
      <c r="BU105" s="190">
        <f t="shared" ca="1" si="182"/>
        <v>8659077</v>
      </c>
      <c r="BV105" s="163" t="str">
        <f t="shared" si="236"/>
        <v>E</v>
      </c>
      <c r="BW105" s="65">
        <f t="shared" ca="1" si="183"/>
        <v>12781218</v>
      </c>
      <c r="BX105" s="65">
        <f t="shared" ca="1" si="186"/>
        <v>0</v>
      </c>
      <c r="BZ105" s="130"/>
      <c r="CA105" s="79" t="str">
        <f t="shared" si="237"/>
        <v>E</v>
      </c>
      <c r="CB105" s="215">
        <f t="shared" si="251"/>
        <v>2020</v>
      </c>
      <c r="CC105" s="141">
        <f t="shared" si="251"/>
        <v>4</v>
      </c>
      <c r="CD105" s="280">
        <f t="shared" ca="1" si="187"/>
        <v>0</v>
      </c>
      <c r="CE105" s="280">
        <f t="shared" ca="1" si="188"/>
        <v>0</v>
      </c>
      <c r="CF105" s="280">
        <f t="shared" ca="1" si="189"/>
        <v>481</v>
      </c>
      <c r="CG105" s="280">
        <f t="shared" ca="1" si="190"/>
        <v>0</v>
      </c>
      <c r="CH105" s="280">
        <f t="shared" ca="1" si="191"/>
        <v>0</v>
      </c>
      <c r="CI105" s="280">
        <f t="shared" ca="1" si="192"/>
        <v>0</v>
      </c>
      <c r="CJ105" s="280">
        <f t="shared" ca="1" si="193"/>
        <v>0</v>
      </c>
      <c r="CK105" s="280">
        <f t="shared" ca="1" si="194"/>
        <v>0</v>
      </c>
      <c r="CL105" s="280">
        <f t="shared" ca="1" si="195"/>
        <v>0</v>
      </c>
      <c r="CM105" s="280">
        <f t="shared" ca="1" si="196"/>
        <v>1257558</v>
      </c>
      <c r="CN105" s="280">
        <f t="shared" ca="1" si="197"/>
        <v>6124056</v>
      </c>
      <c r="CO105" s="280">
        <f t="shared" ca="1" si="198"/>
        <v>61937</v>
      </c>
      <c r="CP105" s="280">
        <f t="shared" ca="1" si="199"/>
        <v>0</v>
      </c>
      <c r="CQ105" s="613">
        <f t="shared" ca="1" si="200"/>
        <v>0</v>
      </c>
      <c r="CR105" s="280">
        <f t="shared" ca="1" si="201"/>
        <v>26794</v>
      </c>
      <c r="CS105" s="280">
        <f t="shared" ca="1" si="202"/>
        <v>185912</v>
      </c>
      <c r="CT105" s="280">
        <f t="shared" ca="1" si="203"/>
        <v>43363</v>
      </c>
      <c r="CU105" s="280">
        <f t="shared" ca="1" si="204"/>
        <v>0</v>
      </c>
      <c r="CV105" s="280">
        <f t="shared" ca="1" si="205"/>
        <v>41853</v>
      </c>
      <c r="CW105" s="365">
        <f t="shared" ca="1" si="206"/>
        <v>0</v>
      </c>
      <c r="CX105" s="280">
        <f t="shared" ca="1" si="207"/>
        <v>432600</v>
      </c>
      <c r="CY105" s="280">
        <f t="shared" ca="1" si="208"/>
        <v>0</v>
      </c>
      <c r="CZ105" s="280">
        <f t="shared" ca="1" si="209"/>
        <v>0</v>
      </c>
      <c r="DA105" s="280">
        <f t="shared" ca="1" si="210"/>
        <v>372899</v>
      </c>
      <c r="DB105" s="280">
        <f t="shared" ca="1" si="211"/>
        <v>111624</v>
      </c>
      <c r="DC105" s="280">
        <f t="shared" ca="1" si="212"/>
        <v>0</v>
      </c>
      <c r="DD105" s="280">
        <f t="shared" ca="1" si="213"/>
        <v>0</v>
      </c>
      <c r="DE105" s="280">
        <f t="shared" ca="1" si="214"/>
        <v>0</v>
      </c>
      <c r="DF105" s="280">
        <f t="shared" ca="1" si="215"/>
        <v>0</v>
      </c>
      <c r="DG105" s="280">
        <f t="shared" ca="1" si="216"/>
        <v>0</v>
      </c>
      <c r="DH105" s="210">
        <f t="shared" ca="1" si="238"/>
        <v>112010</v>
      </c>
      <c r="DI105" s="210">
        <f t="shared" ca="1" si="239"/>
        <v>1215045</v>
      </c>
      <c r="DJ105" s="210">
        <f t="shared" ca="1" si="240"/>
        <v>7444032</v>
      </c>
      <c r="DK105" s="461">
        <f t="shared" ca="1" si="241"/>
        <v>8771087</v>
      </c>
      <c r="DL105" s="463">
        <f t="shared" ca="1" si="242"/>
        <v>8659077</v>
      </c>
      <c r="DM105" s="465">
        <f t="shared" ca="1" si="243"/>
        <v>-112010</v>
      </c>
      <c r="DN105" s="216">
        <f t="shared" ca="1" si="223"/>
        <v>-1.2770367002402324E-2</v>
      </c>
      <c r="DP105" s="463"/>
      <c r="DQ105" s="37"/>
    </row>
    <row r="106" spans="1:121">
      <c r="A106" s="1">
        <f t="shared" si="249"/>
        <v>2030</v>
      </c>
      <c r="B106" s="15">
        <f t="shared" ref="B106:M106" si="294">B146+B786+B866+B946+B986+B1026+B1066+B1106+B1146</f>
        <v>1285965</v>
      </c>
      <c r="C106" s="15">
        <f t="shared" si="294"/>
        <v>1220228</v>
      </c>
      <c r="D106" s="15">
        <f t="shared" si="294"/>
        <v>1224862</v>
      </c>
      <c r="E106" s="15">
        <f t="shared" si="294"/>
        <v>1233434</v>
      </c>
      <c r="F106" s="15">
        <f t="shared" si="294"/>
        <v>1274572</v>
      </c>
      <c r="G106" s="15">
        <f t="shared" si="294"/>
        <v>1305726</v>
      </c>
      <c r="H106" s="15">
        <f t="shared" si="294"/>
        <v>1323450</v>
      </c>
      <c r="I106" s="15">
        <f t="shared" si="294"/>
        <v>1327575</v>
      </c>
      <c r="J106" s="15">
        <f t="shared" si="294"/>
        <v>1294052</v>
      </c>
      <c r="K106" s="15">
        <f t="shared" si="294"/>
        <v>1258864</v>
      </c>
      <c r="L106" s="15">
        <f t="shared" si="294"/>
        <v>1221745</v>
      </c>
      <c r="M106" s="15">
        <f t="shared" si="294"/>
        <v>1274061</v>
      </c>
      <c r="N106" s="41">
        <f t="shared" si="253"/>
        <v>15244534</v>
      </c>
      <c r="O106" s="2"/>
      <c r="P106" s="72">
        <f t="shared" si="250"/>
        <v>2030</v>
      </c>
      <c r="Q106" s="15">
        <f t="shared" ref="Q106:AB106" si="295">Q146+Q786+Q866+Q946+Q986+Q1026+Q1066+Q1106+Q1146</f>
        <v>1254174</v>
      </c>
      <c r="R106" s="15">
        <f t="shared" si="295"/>
        <v>1279759</v>
      </c>
      <c r="S106" s="15">
        <f t="shared" si="295"/>
        <v>1230907</v>
      </c>
      <c r="T106" s="15">
        <f t="shared" si="295"/>
        <v>1228377</v>
      </c>
      <c r="U106" s="15">
        <f t="shared" si="295"/>
        <v>1237728</v>
      </c>
      <c r="V106" s="15">
        <f t="shared" si="295"/>
        <v>1261541</v>
      </c>
      <c r="W106" s="15">
        <f t="shared" si="295"/>
        <v>1291307</v>
      </c>
      <c r="X106" s="15">
        <f t="shared" si="295"/>
        <v>1326728</v>
      </c>
      <c r="Y106" s="15">
        <f t="shared" si="295"/>
        <v>1325063</v>
      </c>
      <c r="Z106" s="15">
        <f t="shared" si="295"/>
        <v>1299823</v>
      </c>
      <c r="AA106" s="15">
        <f t="shared" si="295"/>
        <v>1271975</v>
      </c>
      <c r="AB106" s="15">
        <f t="shared" si="295"/>
        <v>1233558</v>
      </c>
      <c r="AC106" s="41">
        <f t="shared" si="244"/>
        <v>15240940</v>
      </c>
      <c r="AD106" s="13"/>
      <c r="AI106" s="79" t="str">
        <f t="shared" si="232"/>
        <v>U</v>
      </c>
      <c r="AJ106" s="1">
        <f t="shared" si="289"/>
        <v>2020</v>
      </c>
      <c r="AK106" s="105">
        <v>5</v>
      </c>
      <c r="AL106" s="106">
        <f t="shared" ref="AL106:AU115" ca="1" si="296">ROUND(INDIRECT(CONCATENATE($AI106,AL$2+($AJ106-2010))),0)</f>
        <v>0</v>
      </c>
      <c r="AM106" s="106">
        <f t="shared" ca="1" si="296"/>
        <v>0</v>
      </c>
      <c r="AN106" s="106">
        <f t="shared" ca="1" si="296"/>
        <v>481</v>
      </c>
      <c r="AO106" s="106">
        <f t="shared" ca="1" si="296"/>
        <v>0</v>
      </c>
      <c r="AP106" s="106">
        <f t="shared" ca="1" si="296"/>
        <v>0</v>
      </c>
      <c r="AQ106" s="106">
        <f t="shared" ca="1" si="296"/>
        <v>0</v>
      </c>
      <c r="AR106" s="106">
        <f t="shared" ca="1" si="296"/>
        <v>0</v>
      </c>
      <c r="AS106" s="106">
        <f t="shared" ca="1" si="296"/>
        <v>0</v>
      </c>
      <c r="AT106" s="106">
        <f t="shared" ca="1" si="296"/>
        <v>0</v>
      </c>
      <c r="AU106" s="106">
        <f t="shared" ca="1" si="296"/>
        <v>1257558</v>
      </c>
      <c r="AV106" s="106">
        <f t="shared" ref="AV106:BE115" ca="1" si="297">ROUND(INDIRECT(CONCATENATE($AI106,AV$2+($AJ106-2010))),0)</f>
        <v>6124056</v>
      </c>
      <c r="AW106" s="106">
        <f t="shared" ca="1" si="297"/>
        <v>45752</v>
      </c>
      <c r="AX106" s="106">
        <f t="shared" ca="1" si="297"/>
        <v>0</v>
      </c>
      <c r="AY106" s="611">
        <f t="shared" ca="1" si="297"/>
        <v>0</v>
      </c>
      <c r="AZ106" s="106">
        <f t="shared" ca="1" si="297"/>
        <v>26362</v>
      </c>
      <c r="BA106" s="106">
        <f t="shared" ca="1" si="297"/>
        <v>185912</v>
      </c>
      <c r="BB106" s="106">
        <f t="shared" ca="1" si="297"/>
        <v>43363</v>
      </c>
      <c r="BC106" s="106">
        <f t="shared" ca="1" si="297"/>
        <v>0</v>
      </c>
      <c r="BD106" s="106">
        <f t="shared" ca="1" si="297"/>
        <v>46503</v>
      </c>
      <c r="BE106" s="106">
        <f t="shared" ca="1" si="297"/>
        <v>0</v>
      </c>
      <c r="BF106" s="106">
        <f t="shared" ref="BF106:BP115" ca="1" si="298">ROUND(INDIRECT(CONCATENATE($AI106,BF$2+($AJ106-2010))),0)</f>
        <v>432600</v>
      </c>
      <c r="BG106" s="106">
        <f t="shared" ca="1" si="298"/>
        <v>0</v>
      </c>
      <c r="BH106" s="106">
        <f t="shared" ca="1" si="298"/>
        <v>0</v>
      </c>
      <c r="BI106" s="106">
        <f t="shared" ca="1" si="298"/>
        <v>372899</v>
      </c>
      <c r="BJ106" s="106">
        <f t="shared" ca="1" si="298"/>
        <v>111624</v>
      </c>
      <c r="BK106" s="106">
        <f t="shared" ca="1" si="298"/>
        <v>0</v>
      </c>
      <c r="BL106" s="190">
        <f t="shared" ca="1" si="298"/>
        <v>0</v>
      </c>
      <c r="BM106" s="190">
        <f t="shared" ca="1" si="298"/>
        <v>0</v>
      </c>
      <c r="BN106" s="190">
        <f t="shared" ca="1" si="298"/>
        <v>0</v>
      </c>
      <c r="BO106" s="190">
        <f t="shared" ca="1" si="298"/>
        <v>0</v>
      </c>
      <c r="BP106" s="190">
        <f t="shared" ca="1" si="298"/>
        <v>0</v>
      </c>
      <c r="BQ106" s="190">
        <f t="shared" ca="1" si="233"/>
        <v>116228</v>
      </c>
      <c r="BR106" s="190">
        <f t="shared" ca="1" si="234"/>
        <v>1103035</v>
      </c>
      <c r="BS106" s="190">
        <f t="shared" ca="1" si="235"/>
        <v>7427847</v>
      </c>
      <c r="BT106" s="190">
        <f t="shared" ca="1" si="248"/>
        <v>8647110</v>
      </c>
      <c r="BU106" s="190">
        <f t="shared" ca="1" si="182"/>
        <v>8712579</v>
      </c>
      <c r="BV106" s="163" t="str">
        <f t="shared" si="236"/>
        <v>F</v>
      </c>
      <c r="BW106" s="65">
        <f t="shared" ca="1" si="183"/>
        <v>8647110</v>
      </c>
      <c r="BX106" s="65">
        <f t="shared" ca="1" si="186"/>
        <v>0</v>
      </c>
      <c r="BZ106" s="130"/>
      <c r="CA106" s="79" t="str">
        <f t="shared" si="237"/>
        <v>F</v>
      </c>
      <c r="CB106" s="215">
        <f t="shared" si="251"/>
        <v>2020</v>
      </c>
      <c r="CC106" s="141">
        <f t="shared" si="251"/>
        <v>5</v>
      </c>
      <c r="CD106" s="280">
        <f t="shared" ca="1" si="187"/>
        <v>0</v>
      </c>
      <c r="CE106" s="280">
        <f t="shared" ca="1" si="188"/>
        <v>0</v>
      </c>
      <c r="CF106" s="280">
        <f t="shared" ca="1" si="189"/>
        <v>481</v>
      </c>
      <c r="CG106" s="280">
        <f t="shared" ca="1" si="190"/>
        <v>0</v>
      </c>
      <c r="CH106" s="280">
        <f t="shared" ca="1" si="191"/>
        <v>0</v>
      </c>
      <c r="CI106" s="280">
        <f t="shared" ca="1" si="192"/>
        <v>0</v>
      </c>
      <c r="CJ106" s="280">
        <f t="shared" ca="1" si="193"/>
        <v>0</v>
      </c>
      <c r="CK106" s="280">
        <f t="shared" ca="1" si="194"/>
        <v>0</v>
      </c>
      <c r="CL106" s="280">
        <f t="shared" ca="1" si="195"/>
        <v>0</v>
      </c>
      <c r="CM106" s="280">
        <f t="shared" ca="1" si="196"/>
        <v>1259576</v>
      </c>
      <c r="CN106" s="280">
        <f t="shared" ca="1" si="197"/>
        <v>6139074</v>
      </c>
      <c r="CO106" s="280">
        <f t="shared" ca="1" si="198"/>
        <v>57532</v>
      </c>
      <c r="CP106" s="280">
        <f t="shared" ca="1" si="199"/>
        <v>0</v>
      </c>
      <c r="CQ106" s="613">
        <f t="shared" ca="1" si="200"/>
        <v>0</v>
      </c>
      <c r="CR106" s="280">
        <f t="shared" ca="1" si="201"/>
        <v>30030</v>
      </c>
      <c r="CS106" s="280">
        <f t="shared" ca="1" si="202"/>
        <v>190501</v>
      </c>
      <c r="CT106" s="280">
        <f t="shared" ca="1" si="203"/>
        <v>58315</v>
      </c>
      <c r="CU106" s="280">
        <f t="shared" ca="1" si="204"/>
        <v>0</v>
      </c>
      <c r="CV106" s="280">
        <f t="shared" ca="1" si="205"/>
        <v>54515</v>
      </c>
      <c r="CW106" s="365">
        <f t="shared" ca="1" si="206"/>
        <v>0</v>
      </c>
      <c r="CX106" s="280">
        <f t="shared" ca="1" si="207"/>
        <v>436008</v>
      </c>
      <c r="CY106" s="280">
        <f t="shared" ca="1" si="208"/>
        <v>0</v>
      </c>
      <c r="CZ106" s="280">
        <f t="shared" ca="1" si="209"/>
        <v>0</v>
      </c>
      <c r="DA106" s="280">
        <f t="shared" ca="1" si="210"/>
        <v>374731</v>
      </c>
      <c r="DB106" s="280">
        <f t="shared" ca="1" si="211"/>
        <v>111816</v>
      </c>
      <c r="DC106" s="280">
        <f t="shared" ca="1" si="212"/>
        <v>0</v>
      </c>
      <c r="DD106" s="280">
        <f t="shared" ca="1" si="213"/>
        <v>0</v>
      </c>
      <c r="DE106" s="280">
        <f t="shared" ca="1" si="214"/>
        <v>0</v>
      </c>
      <c r="DF106" s="280">
        <f t="shared" ca="1" si="215"/>
        <v>0</v>
      </c>
      <c r="DG106" s="280">
        <f t="shared" ca="1" si="216"/>
        <v>0</v>
      </c>
      <c r="DH106" s="210">
        <f t="shared" ca="1" si="238"/>
        <v>142860</v>
      </c>
      <c r="DI106" s="210">
        <f t="shared" ca="1" si="239"/>
        <v>1255916</v>
      </c>
      <c r="DJ106" s="210">
        <f t="shared" ca="1" si="240"/>
        <v>7456663</v>
      </c>
      <c r="DK106" s="461">
        <f t="shared" ca="1" si="241"/>
        <v>8855439</v>
      </c>
      <c r="DL106" s="463">
        <f t="shared" ca="1" si="242"/>
        <v>8712579</v>
      </c>
      <c r="DM106" s="465">
        <f t="shared" ca="1" si="243"/>
        <v>-142860</v>
      </c>
      <c r="DN106" s="216">
        <f t="shared" ca="1" si="223"/>
        <v>-1.6132458255316309E-2</v>
      </c>
      <c r="DP106" s="463"/>
      <c r="DQ106" s="37"/>
    </row>
    <row r="107" spans="1:121">
      <c r="A107" s="1">
        <f t="shared" si="249"/>
        <v>2031</v>
      </c>
      <c r="B107" s="15">
        <f t="shared" ref="B107:M107" si="299">B147+B787+B867+B947+B987+B1027+B1067+B1107+B1147</f>
        <v>1289371</v>
      </c>
      <c r="C107" s="15">
        <f t="shared" si="299"/>
        <v>1221259</v>
      </c>
      <c r="D107" s="15">
        <f t="shared" si="299"/>
        <v>1225562</v>
      </c>
      <c r="E107" s="15">
        <f t="shared" si="299"/>
        <v>1234787</v>
      </c>
      <c r="F107" s="15">
        <f t="shared" si="299"/>
        <v>1276019</v>
      </c>
      <c r="G107" s="15">
        <f t="shared" si="299"/>
        <v>1307549</v>
      </c>
      <c r="H107" s="15">
        <f t="shared" si="299"/>
        <v>1325700</v>
      </c>
      <c r="I107" s="15">
        <f t="shared" si="299"/>
        <v>1330044</v>
      </c>
      <c r="J107" s="15">
        <f t="shared" si="299"/>
        <v>1296512</v>
      </c>
      <c r="K107" s="15">
        <f t="shared" si="299"/>
        <v>1261380</v>
      </c>
      <c r="L107" s="15">
        <f t="shared" si="299"/>
        <v>1223161</v>
      </c>
      <c r="M107" s="15">
        <f t="shared" si="299"/>
        <v>1277059</v>
      </c>
      <c r="N107" s="41">
        <f t="shared" ref="N107:N116" si="300">SUM(B107:M107)</f>
        <v>15268403</v>
      </c>
      <c r="O107" s="2"/>
      <c r="P107" s="72">
        <f t="shared" si="250"/>
        <v>2031</v>
      </c>
      <c r="Q107" s="15">
        <f t="shared" ref="Q107:AB107" si="301">Q147+Q787+Q867+Q947+Q987+Q1027+Q1067+Q1107+Q1147</f>
        <v>1256788</v>
      </c>
      <c r="R107" s="15">
        <f t="shared" si="301"/>
        <v>1283574</v>
      </c>
      <c r="S107" s="15">
        <f t="shared" si="301"/>
        <v>1233076</v>
      </c>
      <c r="T107" s="15">
        <f t="shared" si="301"/>
        <v>1228547</v>
      </c>
      <c r="U107" s="15">
        <f t="shared" si="301"/>
        <v>1239044</v>
      </c>
      <c r="V107" s="15">
        <f t="shared" si="301"/>
        <v>1263168</v>
      </c>
      <c r="W107" s="15">
        <f t="shared" si="301"/>
        <v>1293418</v>
      </c>
      <c r="X107" s="15">
        <f t="shared" si="301"/>
        <v>1329095</v>
      </c>
      <c r="Y107" s="15">
        <f t="shared" si="301"/>
        <v>1327557</v>
      </c>
      <c r="Z107" s="15">
        <f t="shared" si="301"/>
        <v>1301608</v>
      </c>
      <c r="AA107" s="15">
        <f t="shared" si="301"/>
        <v>1273901</v>
      </c>
      <c r="AB107" s="15">
        <f t="shared" si="301"/>
        <v>1235420</v>
      </c>
      <c r="AC107" s="41">
        <f t="shared" ref="AC107:AC116" si="302">SUM(Q107:AB107)</f>
        <v>15265196</v>
      </c>
      <c r="AD107" s="13"/>
      <c r="AI107" s="79" t="str">
        <f t="shared" si="232"/>
        <v>V</v>
      </c>
      <c r="AJ107" s="1">
        <f t="shared" si="289"/>
        <v>2020</v>
      </c>
      <c r="AK107" s="105">
        <v>6</v>
      </c>
      <c r="AL107" s="106">
        <f t="shared" ca="1" si="296"/>
        <v>0</v>
      </c>
      <c r="AM107" s="106">
        <f t="shared" ca="1" si="296"/>
        <v>0</v>
      </c>
      <c r="AN107" s="106">
        <f t="shared" ca="1" si="296"/>
        <v>481</v>
      </c>
      <c r="AO107" s="106">
        <f t="shared" ca="1" si="296"/>
        <v>0</v>
      </c>
      <c r="AP107" s="106">
        <f t="shared" ca="1" si="296"/>
        <v>0</v>
      </c>
      <c r="AQ107" s="106">
        <f t="shared" ca="1" si="296"/>
        <v>0</v>
      </c>
      <c r="AR107" s="106">
        <f t="shared" ca="1" si="296"/>
        <v>0</v>
      </c>
      <c r="AS107" s="106">
        <f t="shared" ca="1" si="296"/>
        <v>0</v>
      </c>
      <c r="AT107" s="106">
        <f t="shared" ca="1" si="296"/>
        <v>0</v>
      </c>
      <c r="AU107" s="106">
        <f t="shared" ca="1" si="296"/>
        <v>1259576</v>
      </c>
      <c r="AV107" s="106">
        <f t="shared" ca="1" si="297"/>
        <v>6139074</v>
      </c>
      <c r="AW107" s="106">
        <f t="shared" ca="1" si="297"/>
        <v>61937</v>
      </c>
      <c r="AX107" s="106">
        <f t="shared" ca="1" si="297"/>
        <v>0</v>
      </c>
      <c r="AY107" s="611">
        <f t="shared" ca="1" si="297"/>
        <v>0</v>
      </c>
      <c r="AZ107" s="106">
        <f t="shared" ca="1" si="297"/>
        <v>26794</v>
      </c>
      <c r="BA107" s="106">
        <f t="shared" ca="1" si="297"/>
        <v>190501</v>
      </c>
      <c r="BB107" s="106">
        <f t="shared" ca="1" si="297"/>
        <v>58315</v>
      </c>
      <c r="BC107" s="106">
        <f t="shared" ca="1" si="297"/>
        <v>0</v>
      </c>
      <c r="BD107" s="106">
        <f t="shared" ca="1" si="297"/>
        <v>41853</v>
      </c>
      <c r="BE107" s="106">
        <f t="shared" ca="1" si="297"/>
        <v>0</v>
      </c>
      <c r="BF107" s="106">
        <f t="shared" ca="1" si="298"/>
        <v>436008</v>
      </c>
      <c r="BG107" s="106">
        <f t="shared" ca="1" si="298"/>
        <v>0</v>
      </c>
      <c r="BH107" s="106">
        <f t="shared" ca="1" si="298"/>
        <v>0</v>
      </c>
      <c r="BI107" s="106">
        <f t="shared" ca="1" si="298"/>
        <v>374731</v>
      </c>
      <c r="BJ107" s="106">
        <f t="shared" ca="1" si="298"/>
        <v>111816</v>
      </c>
      <c r="BK107" s="106">
        <f t="shared" ca="1" si="298"/>
        <v>0</v>
      </c>
      <c r="BL107" s="190">
        <f t="shared" ca="1" si="298"/>
        <v>0</v>
      </c>
      <c r="BM107" s="190">
        <f t="shared" ca="1" si="298"/>
        <v>0</v>
      </c>
      <c r="BN107" s="190">
        <f t="shared" ca="1" si="298"/>
        <v>0</v>
      </c>
      <c r="BO107" s="190">
        <f t="shared" ca="1" si="298"/>
        <v>0</v>
      </c>
      <c r="BP107" s="190">
        <f t="shared" ca="1" si="298"/>
        <v>0</v>
      </c>
      <c r="BQ107" s="190">
        <f t="shared" ca="1" si="233"/>
        <v>126962</v>
      </c>
      <c r="BR107" s="190">
        <f t="shared" ca="1" si="234"/>
        <v>1113056</v>
      </c>
      <c r="BS107" s="190">
        <f t="shared" ca="1" si="235"/>
        <v>7461068</v>
      </c>
      <c r="BT107" s="190">
        <f t="shared" ca="1" si="248"/>
        <v>8701086</v>
      </c>
      <c r="BU107" s="190">
        <f t="shared" ca="1" si="182"/>
        <v>9476043</v>
      </c>
      <c r="BV107" s="163" t="str">
        <f t="shared" si="236"/>
        <v>G</v>
      </c>
      <c r="BW107" s="65">
        <f t="shared" ca="1" si="183"/>
        <v>8701086</v>
      </c>
      <c r="BX107" s="65">
        <f t="shared" ca="1" si="186"/>
        <v>0</v>
      </c>
      <c r="BZ107" s="130"/>
      <c r="CA107" s="79" t="str">
        <f t="shared" si="237"/>
        <v>G</v>
      </c>
      <c r="CB107" s="215">
        <f t="shared" si="251"/>
        <v>2020</v>
      </c>
      <c r="CC107" s="141">
        <f t="shared" si="251"/>
        <v>6</v>
      </c>
      <c r="CD107" s="280">
        <f t="shared" ca="1" si="187"/>
        <v>0</v>
      </c>
      <c r="CE107" s="280">
        <f t="shared" ca="1" si="188"/>
        <v>0</v>
      </c>
      <c r="CF107" s="280">
        <f t="shared" ca="1" si="189"/>
        <v>481</v>
      </c>
      <c r="CG107" s="280">
        <f t="shared" ca="1" si="190"/>
        <v>0</v>
      </c>
      <c r="CH107" s="280">
        <f t="shared" ca="1" si="191"/>
        <v>0</v>
      </c>
      <c r="CI107" s="280">
        <f t="shared" ca="1" si="192"/>
        <v>0</v>
      </c>
      <c r="CJ107" s="280">
        <f t="shared" ca="1" si="193"/>
        <v>0</v>
      </c>
      <c r="CK107" s="280">
        <f t="shared" ca="1" si="194"/>
        <v>0</v>
      </c>
      <c r="CL107" s="280">
        <f t="shared" ca="1" si="195"/>
        <v>756502</v>
      </c>
      <c r="CM107" s="280">
        <f t="shared" ca="1" si="196"/>
        <v>1257558</v>
      </c>
      <c r="CN107" s="280">
        <f t="shared" ca="1" si="197"/>
        <v>6130556</v>
      </c>
      <c r="CO107" s="280">
        <f t="shared" ca="1" si="198"/>
        <v>54023</v>
      </c>
      <c r="CP107" s="280">
        <f t="shared" ca="1" si="199"/>
        <v>0</v>
      </c>
      <c r="CQ107" s="613">
        <f t="shared" ca="1" si="200"/>
        <v>0</v>
      </c>
      <c r="CR107" s="280">
        <f t="shared" ca="1" si="201"/>
        <v>35842</v>
      </c>
      <c r="CS107" s="280">
        <f t="shared" ca="1" si="202"/>
        <v>198067</v>
      </c>
      <c r="CT107" s="280">
        <f t="shared" ca="1" si="203"/>
        <v>61036</v>
      </c>
      <c r="CU107" s="280">
        <f t="shared" ca="1" si="204"/>
        <v>0</v>
      </c>
      <c r="CV107" s="280">
        <f t="shared" ca="1" si="205"/>
        <v>59200</v>
      </c>
      <c r="CW107" s="365">
        <f t="shared" ca="1" si="206"/>
        <v>0</v>
      </c>
      <c r="CX107" s="280">
        <f t="shared" ca="1" si="207"/>
        <v>435480</v>
      </c>
      <c r="CY107" s="280">
        <f t="shared" ca="1" si="208"/>
        <v>0</v>
      </c>
      <c r="CZ107" s="280">
        <f t="shared" ca="1" si="209"/>
        <v>0</v>
      </c>
      <c r="DA107" s="280">
        <f t="shared" ca="1" si="210"/>
        <v>375668</v>
      </c>
      <c r="DB107" s="280">
        <f t="shared" ca="1" si="211"/>
        <v>111630</v>
      </c>
      <c r="DC107" s="280">
        <f t="shared" ca="1" si="212"/>
        <v>0</v>
      </c>
      <c r="DD107" s="280">
        <f t="shared" ca="1" si="213"/>
        <v>0</v>
      </c>
      <c r="DE107" s="280">
        <f t="shared" ca="1" si="214"/>
        <v>0</v>
      </c>
      <c r="DF107" s="280">
        <f t="shared" ca="1" si="215"/>
        <v>0</v>
      </c>
      <c r="DG107" s="280">
        <f t="shared" ca="1" si="216"/>
        <v>0</v>
      </c>
      <c r="DH107" s="210">
        <f t="shared" ca="1" si="238"/>
        <v>156078</v>
      </c>
      <c r="DI107" s="210">
        <f t="shared" ca="1" si="239"/>
        <v>1276923</v>
      </c>
      <c r="DJ107" s="210">
        <f t="shared" ca="1" si="240"/>
        <v>8199120</v>
      </c>
      <c r="DK107" s="461">
        <f t="shared" ca="1" si="241"/>
        <v>9632121</v>
      </c>
      <c r="DL107" s="463">
        <f t="shared" ca="1" si="242"/>
        <v>9476043</v>
      </c>
      <c r="DM107" s="465">
        <f t="shared" ca="1" si="243"/>
        <v>-156078</v>
      </c>
      <c r="DN107" s="216">
        <f t="shared" ca="1" si="223"/>
        <v>-1.6203907737454708E-2</v>
      </c>
      <c r="DP107" s="463"/>
      <c r="DQ107" s="37"/>
    </row>
    <row r="108" spans="1:121">
      <c r="A108" s="1">
        <f t="shared" si="249"/>
        <v>2032</v>
      </c>
      <c r="B108" s="15">
        <f t="shared" ref="B108:M108" si="303">B148+B788+B868+B948+B988+B1028+B1068+B1108+B1148</f>
        <v>1292889</v>
      </c>
      <c r="C108" s="15">
        <f t="shared" si="303"/>
        <v>1226581</v>
      </c>
      <c r="D108" s="15">
        <f t="shared" si="303"/>
        <v>1226723</v>
      </c>
      <c r="E108" s="15">
        <f t="shared" si="303"/>
        <v>1236139</v>
      </c>
      <c r="F108" s="15">
        <f t="shared" si="303"/>
        <v>1277805</v>
      </c>
      <c r="G108" s="15">
        <f t="shared" si="303"/>
        <v>1310340</v>
      </c>
      <c r="H108" s="15">
        <f t="shared" si="303"/>
        <v>1329091</v>
      </c>
      <c r="I108" s="15">
        <f t="shared" si="303"/>
        <v>1333712</v>
      </c>
      <c r="J108" s="15">
        <f t="shared" si="303"/>
        <v>1299515</v>
      </c>
      <c r="K108" s="15">
        <f t="shared" si="303"/>
        <v>1263704</v>
      </c>
      <c r="L108" s="15">
        <f t="shared" si="303"/>
        <v>1224815</v>
      </c>
      <c r="M108" s="15">
        <f t="shared" si="303"/>
        <v>1280219</v>
      </c>
      <c r="N108" s="41">
        <f t="shared" si="300"/>
        <v>15301533</v>
      </c>
      <c r="O108" s="2"/>
      <c r="P108" s="72">
        <f t="shared" si="250"/>
        <v>2032</v>
      </c>
      <c r="Q108" s="15">
        <f t="shared" ref="Q108:AB108" si="304">Q148+Q788+Q868+Q948+Q988+Q1028+Q1068+Q1108+Q1148</f>
        <v>1259614</v>
      </c>
      <c r="R108" s="15">
        <f t="shared" si="304"/>
        <v>1286787</v>
      </c>
      <c r="S108" s="15">
        <f t="shared" si="304"/>
        <v>1238161</v>
      </c>
      <c r="T108" s="15">
        <f t="shared" si="304"/>
        <v>1230213</v>
      </c>
      <c r="U108" s="15">
        <f t="shared" si="304"/>
        <v>1240814</v>
      </c>
      <c r="V108" s="15">
        <f t="shared" si="304"/>
        <v>1264796</v>
      </c>
      <c r="W108" s="15">
        <f t="shared" si="304"/>
        <v>1295864</v>
      </c>
      <c r="X108" s="15">
        <f t="shared" si="304"/>
        <v>1332426</v>
      </c>
      <c r="Y108" s="15">
        <f t="shared" si="304"/>
        <v>1331207</v>
      </c>
      <c r="Z108" s="15">
        <f t="shared" si="304"/>
        <v>1304586</v>
      </c>
      <c r="AA108" s="15">
        <f t="shared" si="304"/>
        <v>1276372</v>
      </c>
      <c r="AB108" s="15">
        <f t="shared" si="304"/>
        <v>1237084</v>
      </c>
      <c r="AC108" s="41">
        <f t="shared" si="302"/>
        <v>15297924</v>
      </c>
      <c r="AD108" s="13"/>
      <c r="AI108" s="79" t="str">
        <f t="shared" si="232"/>
        <v>W</v>
      </c>
      <c r="AJ108" s="1">
        <f t="shared" si="289"/>
        <v>2020</v>
      </c>
      <c r="AK108" s="105">
        <v>7</v>
      </c>
      <c r="AL108" s="106">
        <f t="shared" ca="1" si="296"/>
        <v>0</v>
      </c>
      <c r="AM108" s="106">
        <f t="shared" ca="1" si="296"/>
        <v>0</v>
      </c>
      <c r="AN108" s="106">
        <f t="shared" ca="1" si="296"/>
        <v>481</v>
      </c>
      <c r="AO108" s="106">
        <f t="shared" ca="1" si="296"/>
        <v>0</v>
      </c>
      <c r="AP108" s="106">
        <f t="shared" ca="1" si="296"/>
        <v>0</v>
      </c>
      <c r="AQ108" s="106">
        <f t="shared" ca="1" si="296"/>
        <v>0</v>
      </c>
      <c r="AR108" s="106">
        <f t="shared" ca="1" si="296"/>
        <v>0</v>
      </c>
      <c r="AS108" s="106">
        <f t="shared" ca="1" si="296"/>
        <v>0</v>
      </c>
      <c r="AT108" s="106">
        <f t="shared" ca="1" si="296"/>
        <v>756502</v>
      </c>
      <c r="AU108" s="106">
        <f t="shared" ca="1" si="296"/>
        <v>1257558</v>
      </c>
      <c r="AV108" s="106">
        <f t="shared" ca="1" si="297"/>
        <v>6130556</v>
      </c>
      <c r="AW108" s="106">
        <f t="shared" ca="1" si="297"/>
        <v>57532</v>
      </c>
      <c r="AX108" s="106">
        <f t="shared" ca="1" si="297"/>
        <v>0</v>
      </c>
      <c r="AY108" s="611">
        <f t="shared" ca="1" si="297"/>
        <v>0</v>
      </c>
      <c r="AZ108" s="106">
        <f t="shared" ca="1" si="297"/>
        <v>30030</v>
      </c>
      <c r="BA108" s="106">
        <f t="shared" ca="1" si="297"/>
        <v>198067</v>
      </c>
      <c r="BB108" s="106">
        <f t="shared" ca="1" si="297"/>
        <v>61036</v>
      </c>
      <c r="BC108" s="106">
        <f t="shared" ca="1" si="297"/>
        <v>0</v>
      </c>
      <c r="BD108" s="106">
        <f t="shared" ca="1" si="297"/>
        <v>54515</v>
      </c>
      <c r="BE108" s="106">
        <f t="shared" ca="1" si="297"/>
        <v>0</v>
      </c>
      <c r="BF108" s="106">
        <f t="shared" ca="1" si="298"/>
        <v>435480</v>
      </c>
      <c r="BG108" s="106">
        <f t="shared" ca="1" si="298"/>
        <v>0</v>
      </c>
      <c r="BH108" s="106">
        <f t="shared" ca="1" si="298"/>
        <v>0</v>
      </c>
      <c r="BI108" s="106">
        <f t="shared" ca="1" si="298"/>
        <v>375668</v>
      </c>
      <c r="BJ108" s="106">
        <f t="shared" ca="1" si="298"/>
        <v>111630</v>
      </c>
      <c r="BK108" s="106">
        <f t="shared" ca="1" si="298"/>
        <v>0</v>
      </c>
      <c r="BL108" s="190">
        <f t="shared" ca="1" si="298"/>
        <v>0</v>
      </c>
      <c r="BM108" s="190">
        <f t="shared" ca="1" si="298"/>
        <v>0</v>
      </c>
      <c r="BN108" s="190">
        <f t="shared" ca="1" si="298"/>
        <v>0</v>
      </c>
      <c r="BO108" s="190">
        <f t="shared" ca="1" si="298"/>
        <v>0</v>
      </c>
      <c r="BP108" s="190">
        <f t="shared" ca="1" si="298"/>
        <v>0</v>
      </c>
      <c r="BQ108" s="190">
        <f t="shared" ca="1" si="233"/>
        <v>145581</v>
      </c>
      <c r="BR108" s="190">
        <f t="shared" ca="1" si="234"/>
        <v>1120845</v>
      </c>
      <c r="BS108" s="190">
        <f t="shared" ca="1" si="235"/>
        <v>8202629</v>
      </c>
      <c r="BT108" s="190">
        <f t="shared" ca="1" si="248"/>
        <v>9469055</v>
      </c>
      <c r="BU108" s="190">
        <f t="shared" ca="1" si="182"/>
        <v>9529117</v>
      </c>
      <c r="BV108" s="163" t="str">
        <f t="shared" si="236"/>
        <v>H</v>
      </c>
      <c r="BW108" s="65">
        <f t="shared" ca="1" si="183"/>
        <v>9469055</v>
      </c>
      <c r="BX108" s="65">
        <f t="shared" ca="1" si="186"/>
        <v>0</v>
      </c>
      <c r="BZ108" s="130"/>
      <c r="CA108" s="79" t="str">
        <f t="shared" si="237"/>
        <v>H</v>
      </c>
      <c r="CB108" s="215">
        <f t="shared" si="251"/>
        <v>2020</v>
      </c>
      <c r="CC108" s="141">
        <f t="shared" si="251"/>
        <v>7</v>
      </c>
      <c r="CD108" s="280">
        <f t="shared" ca="1" si="187"/>
        <v>0</v>
      </c>
      <c r="CE108" s="280">
        <f t="shared" ca="1" si="188"/>
        <v>0</v>
      </c>
      <c r="CF108" s="280">
        <f t="shared" ca="1" si="189"/>
        <v>481</v>
      </c>
      <c r="CG108" s="280">
        <f t="shared" ca="1" si="190"/>
        <v>0</v>
      </c>
      <c r="CH108" s="280">
        <f t="shared" ca="1" si="191"/>
        <v>0</v>
      </c>
      <c r="CI108" s="280">
        <f t="shared" ca="1" si="192"/>
        <v>0</v>
      </c>
      <c r="CJ108" s="280">
        <f t="shared" ca="1" si="193"/>
        <v>0</v>
      </c>
      <c r="CK108" s="280">
        <f t="shared" ca="1" si="194"/>
        <v>0</v>
      </c>
      <c r="CL108" s="280">
        <f t="shared" ca="1" si="195"/>
        <v>758715</v>
      </c>
      <c r="CM108" s="280">
        <f t="shared" ca="1" si="196"/>
        <v>1262870</v>
      </c>
      <c r="CN108" s="280">
        <f t="shared" ca="1" si="197"/>
        <v>6155810</v>
      </c>
      <c r="CO108" s="280">
        <f t="shared" ca="1" si="198"/>
        <v>63822</v>
      </c>
      <c r="CP108" s="280">
        <f t="shared" ca="1" si="199"/>
        <v>0</v>
      </c>
      <c r="CQ108" s="613">
        <f t="shared" ca="1" si="200"/>
        <v>0</v>
      </c>
      <c r="CR108" s="280">
        <f t="shared" ca="1" si="201"/>
        <v>30030</v>
      </c>
      <c r="CS108" s="280">
        <f t="shared" ca="1" si="202"/>
        <v>206205</v>
      </c>
      <c r="CT108" s="280">
        <f t="shared" ca="1" si="203"/>
        <v>64425</v>
      </c>
      <c r="CU108" s="280">
        <f t="shared" ca="1" si="204"/>
        <v>0</v>
      </c>
      <c r="CV108" s="280">
        <f t="shared" ca="1" si="205"/>
        <v>59826</v>
      </c>
      <c r="CW108" s="365">
        <f t="shared" ca="1" si="206"/>
        <v>0</v>
      </c>
      <c r="CX108" s="280">
        <f t="shared" ca="1" si="207"/>
        <v>437496</v>
      </c>
      <c r="CY108" s="280">
        <f t="shared" ca="1" si="208"/>
        <v>0</v>
      </c>
      <c r="CZ108" s="280">
        <f t="shared" ca="1" si="209"/>
        <v>0</v>
      </c>
      <c r="DA108" s="280">
        <f t="shared" ca="1" si="210"/>
        <v>377591</v>
      </c>
      <c r="DB108" s="280">
        <f t="shared" ca="1" si="211"/>
        <v>111846</v>
      </c>
      <c r="DC108" s="280">
        <f t="shared" ca="1" si="212"/>
        <v>0</v>
      </c>
      <c r="DD108" s="280">
        <f t="shared" ca="1" si="213"/>
        <v>0</v>
      </c>
      <c r="DE108" s="280">
        <f t="shared" ca="1" si="214"/>
        <v>0</v>
      </c>
      <c r="DF108" s="280">
        <f t="shared" ca="1" si="215"/>
        <v>0</v>
      </c>
      <c r="DG108" s="280">
        <f t="shared" ca="1" si="216"/>
        <v>0</v>
      </c>
      <c r="DH108" s="210">
        <f t="shared" ca="1" si="238"/>
        <v>154281</v>
      </c>
      <c r="DI108" s="210">
        <f t="shared" ca="1" si="239"/>
        <v>1287419</v>
      </c>
      <c r="DJ108" s="210">
        <f t="shared" ca="1" si="240"/>
        <v>8241698</v>
      </c>
      <c r="DK108" s="461">
        <f t="shared" ca="1" si="241"/>
        <v>9683398</v>
      </c>
      <c r="DL108" s="463">
        <f t="shared" ca="1" si="242"/>
        <v>9529117</v>
      </c>
      <c r="DM108" s="465">
        <f t="shared" ca="1" si="243"/>
        <v>-154281</v>
      </c>
      <c r="DN108" s="216">
        <f t="shared" ca="1" si="223"/>
        <v>-1.5932526991041782E-2</v>
      </c>
      <c r="DP108" s="463"/>
      <c r="DQ108" s="37"/>
    </row>
    <row r="109" spans="1:121">
      <c r="A109" s="1">
        <f t="shared" si="249"/>
        <v>2033</v>
      </c>
      <c r="B109" s="15">
        <f t="shared" ref="B109:M109" si="305">B149+B789+B869+B949+B989+B1029+B1069+B1109+B1149</f>
        <v>1296406</v>
      </c>
      <c r="C109" s="15">
        <f t="shared" si="305"/>
        <v>1223833</v>
      </c>
      <c r="D109" s="15">
        <f t="shared" si="305"/>
        <v>1227888</v>
      </c>
      <c r="E109" s="15">
        <f t="shared" si="305"/>
        <v>1237499</v>
      </c>
      <c r="F109" s="15">
        <f t="shared" si="305"/>
        <v>1279579</v>
      </c>
      <c r="G109" s="15">
        <f t="shared" si="305"/>
        <v>1313136</v>
      </c>
      <c r="H109" s="15">
        <f t="shared" si="305"/>
        <v>1332492</v>
      </c>
      <c r="I109" s="15">
        <f t="shared" si="305"/>
        <v>1337378</v>
      </c>
      <c r="J109" s="15">
        <f t="shared" si="305"/>
        <v>1302525</v>
      </c>
      <c r="K109" s="15">
        <f t="shared" si="305"/>
        <v>1266021</v>
      </c>
      <c r="L109" s="15">
        <f t="shared" si="305"/>
        <v>1226472</v>
      </c>
      <c r="M109" s="15">
        <f t="shared" si="305"/>
        <v>1283383</v>
      </c>
      <c r="N109" s="41">
        <f t="shared" si="300"/>
        <v>15326612</v>
      </c>
      <c r="O109" s="2"/>
      <c r="P109" s="72">
        <f t="shared" si="250"/>
        <v>2033</v>
      </c>
      <c r="Q109" s="15">
        <f t="shared" ref="Q109:AB109" si="306">Q149+Q789+Q869+Q949+Q989+Q1029+Q1069+Q1109+Q1149</f>
        <v>1262677</v>
      </c>
      <c r="R109" s="15">
        <f t="shared" si="306"/>
        <v>1290171</v>
      </c>
      <c r="S109" s="15">
        <f t="shared" si="306"/>
        <v>1236041</v>
      </c>
      <c r="T109" s="15">
        <f t="shared" si="306"/>
        <v>1231005</v>
      </c>
      <c r="U109" s="15">
        <f t="shared" si="306"/>
        <v>1242598</v>
      </c>
      <c r="V109" s="15">
        <f t="shared" si="306"/>
        <v>1266419</v>
      </c>
      <c r="W109" s="15">
        <f t="shared" si="306"/>
        <v>1298306</v>
      </c>
      <c r="X109" s="15">
        <f t="shared" si="306"/>
        <v>1335762</v>
      </c>
      <c r="Y109" s="15">
        <f t="shared" si="306"/>
        <v>1334868</v>
      </c>
      <c r="Z109" s="15">
        <f t="shared" si="306"/>
        <v>1307557</v>
      </c>
      <c r="AA109" s="15">
        <f t="shared" si="306"/>
        <v>1278844</v>
      </c>
      <c r="AB109" s="15">
        <f t="shared" si="306"/>
        <v>1238739</v>
      </c>
      <c r="AC109" s="41">
        <f t="shared" si="302"/>
        <v>15322987</v>
      </c>
      <c r="AD109" s="13"/>
      <c r="AI109" s="79" t="str">
        <f t="shared" si="232"/>
        <v>X</v>
      </c>
      <c r="AJ109" s="1">
        <f t="shared" si="289"/>
        <v>2020</v>
      </c>
      <c r="AK109" s="105">
        <v>8</v>
      </c>
      <c r="AL109" s="106">
        <f t="shared" ca="1" si="296"/>
        <v>0</v>
      </c>
      <c r="AM109" s="106">
        <f t="shared" ca="1" si="296"/>
        <v>0</v>
      </c>
      <c r="AN109" s="106">
        <f t="shared" ca="1" si="296"/>
        <v>481</v>
      </c>
      <c r="AO109" s="106">
        <f t="shared" ca="1" si="296"/>
        <v>0</v>
      </c>
      <c r="AP109" s="106">
        <f t="shared" ca="1" si="296"/>
        <v>0</v>
      </c>
      <c r="AQ109" s="106">
        <f t="shared" ca="1" si="296"/>
        <v>0</v>
      </c>
      <c r="AR109" s="106">
        <f t="shared" ca="1" si="296"/>
        <v>0</v>
      </c>
      <c r="AS109" s="106">
        <f t="shared" ca="1" si="296"/>
        <v>0</v>
      </c>
      <c r="AT109" s="106">
        <f t="shared" ca="1" si="296"/>
        <v>758715</v>
      </c>
      <c r="AU109" s="106">
        <f t="shared" ca="1" si="296"/>
        <v>1262870</v>
      </c>
      <c r="AV109" s="106">
        <f t="shared" ca="1" si="297"/>
        <v>6155810</v>
      </c>
      <c r="AW109" s="106">
        <f t="shared" ca="1" si="297"/>
        <v>54023</v>
      </c>
      <c r="AX109" s="106">
        <f t="shared" ca="1" si="297"/>
        <v>0</v>
      </c>
      <c r="AY109" s="611">
        <f t="shared" ca="1" si="297"/>
        <v>0</v>
      </c>
      <c r="AZ109" s="106">
        <f t="shared" ca="1" si="297"/>
        <v>35842</v>
      </c>
      <c r="BA109" s="106">
        <f t="shared" ca="1" si="297"/>
        <v>206205</v>
      </c>
      <c r="BB109" s="106">
        <f t="shared" ca="1" si="297"/>
        <v>64425</v>
      </c>
      <c r="BC109" s="106">
        <f t="shared" ca="1" si="297"/>
        <v>0</v>
      </c>
      <c r="BD109" s="106">
        <f t="shared" ca="1" si="297"/>
        <v>59200</v>
      </c>
      <c r="BE109" s="106">
        <f t="shared" ca="1" si="297"/>
        <v>0</v>
      </c>
      <c r="BF109" s="106">
        <f t="shared" ca="1" si="298"/>
        <v>437496</v>
      </c>
      <c r="BG109" s="106">
        <f t="shared" ca="1" si="298"/>
        <v>0</v>
      </c>
      <c r="BH109" s="106">
        <f t="shared" ca="1" si="298"/>
        <v>0</v>
      </c>
      <c r="BI109" s="106">
        <f t="shared" ca="1" si="298"/>
        <v>377591</v>
      </c>
      <c r="BJ109" s="106">
        <f t="shared" ca="1" si="298"/>
        <v>111846</v>
      </c>
      <c r="BK109" s="106">
        <f t="shared" ca="1" si="298"/>
        <v>0</v>
      </c>
      <c r="BL109" s="190">
        <f t="shared" ca="1" si="298"/>
        <v>0</v>
      </c>
      <c r="BM109" s="190">
        <f t="shared" ca="1" si="298"/>
        <v>0</v>
      </c>
      <c r="BN109" s="190">
        <f t="shared" ca="1" si="298"/>
        <v>0</v>
      </c>
      <c r="BO109" s="190">
        <f t="shared" ca="1" si="298"/>
        <v>0</v>
      </c>
      <c r="BP109" s="190">
        <f t="shared" ca="1" si="298"/>
        <v>0</v>
      </c>
      <c r="BQ109" s="190">
        <f t="shared" ca="1" si="233"/>
        <v>159467</v>
      </c>
      <c r="BR109" s="190">
        <f t="shared" ca="1" si="234"/>
        <v>1133138</v>
      </c>
      <c r="BS109" s="190">
        <f t="shared" ca="1" si="235"/>
        <v>8231899</v>
      </c>
      <c r="BT109" s="190">
        <f t="shared" ca="1" si="248"/>
        <v>9524504</v>
      </c>
      <c r="BU109" s="190">
        <f t="shared" ca="1" si="182"/>
        <v>9478917</v>
      </c>
      <c r="BV109" s="163" t="str">
        <f t="shared" si="236"/>
        <v>I</v>
      </c>
      <c r="BW109" s="65">
        <f t="shared" ca="1" si="183"/>
        <v>9524504</v>
      </c>
      <c r="BX109" s="65">
        <f t="shared" ca="1" si="186"/>
        <v>0</v>
      </c>
      <c r="BZ109" s="130"/>
      <c r="CA109" s="79" t="str">
        <f t="shared" si="237"/>
        <v>I</v>
      </c>
      <c r="CB109" s="215">
        <f t="shared" si="251"/>
        <v>2020</v>
      </c>
      <c r="CC109" s="141">
        <f t="shared" si="251"/>
        <v>8</v>
      </c>
      <c r="CD109" s="280">
        <f t="shared" ca="1" si="187"/>
        <v>0</v>
      </c>
      <c r="CE109" s="280">
        <f t="shared" ca="1" si="188"/>
        <v>0</v>
      </c>
      <c r="CF109" s="280">
        <f t="shared" ca="1" si="189"/>
        <v>481</v>
      </c>
      <c r="CG109" s="280">
        <f t="shared" ca="1" si="190"/>
        <v>0</v>
      </c>
      <c r="CH109" s="280">
        <f t="shared" ca="1" si="191"/>
        <v>0</v>
      </c>
      <c r="CI109" s="280">
        <f t="shared" ca="1" si="192"/>
        <v>0</v>
      </c>
      <c r="CJ109" s="280">
        <f t="shared" ca="1" si="193"/>
        <v>0</v>
      </c>
      <c r="CK109" s="280">
        <f t="shared" ca="1" si="194"/>
        <v>0</v>
      </c>
      <c r="CL109" s="280">
        <f t="shared" ca="1" si="195"/>
        <v>758715</v>
      </c>
      <c r="CM109" s="280">
        <f t="shared" ca="1" si="196"/>
        <v>1256282</v>
      </c>
      <c r="CN109" s="280">
        <f t="shared" ca="1" si="197"/>
        <v>6115974</v>
      </c>
      <c r="CO109" s="280">
        <f t="shared" ca="1" si="198"/>
        <v>58740</v>
      </c>
      <c r="CP109" s="280">
        <f t="shared" ca="1" si="199"/>
        <v>0</v>
      </c>
      <c r="CQ109" s="613">
        <f t="shared" ca="1" si="200"/>
        <v>0</v>
      </c>
      <c r="CR109" s="280">
        <f t="shared" ca="1" si="201"/>
        <v>30030</v>
      </c>
      <c r="CS109" s="280">
        <f t="shared" ca="1" si="202"/>
        <v>208304</v>
      </c>
      <c r="CT109" s="280">
        <f t="shared" ca="1" si="203"/>
        <v>61350</v>
      </c>
      <c r="CU109" s="280">
        <f t="shared" ca="1" si="204"/>
        <v>0</v>
      </c>
      <c r="CV109" s="280">
        <f t="shared" ca="1" si="205"/>
        <v>62150</v>
      </c>
      <c r="CW109" s="365">
        <f t="shared" ca="1" si="206"/>
        <v>0</v>
      </c>
      <c r="CX109" s="280">
        <f t="shared" ca="1" si="207"/>
        <v>437496</v>
      </c>
      <c r="CY109" s="280">
        <f t="shared" ca="1" si="208"/>
        <v>0</v>
      </c>
      <c r="CZ109" s="280">
        <f t="shared" ca="1" si="209"/>
        <v>0</v>
      </c>
      <c r="DA109" s="280">
        <f t="shared" ca="1" si="210"/>
        <v>377591</v>
      </c>
      <c r="DB109" s="280">
        <f t="shared" ca="1" si="211"/>
        <v>111804</v>
      </c>
      <c r="DC109" s="280">
        <f t="shared" ca="1" si="212"/>
        <v>0</v>
      </c>
      <c r="DD109" s="280">
        <f t="shared" ca="1" si="213"/>
        <v>0</v>
      </c>
      <c r="DE109" s="280">
        <f t="shared" ca="1" si="214"/>
        <v>0</v>
      </c>
      <c r="DF109" s="280">
        <f t="shared" ca="1" si="215"/>
        <v>0</v>
      </c>
      <c r="DG109" s="280">
        <f t="shared" ca="1" si="216"/>
        <v>0</v>
      </c>
      <c r="DH109" s="210">
        <f t="shared" ca="1" si="238"/>
        <v>153530</v>
      </c>
      <c r="DI109" s="210">
        <f t="shared" ca="1" si="239"/>
        <v>1288725</v>
      </c>
      <c r="DJ109" s="210">
        <f t="shared" ca="1" si="240"/>
        <v>8190192</v>
      </c>
      <c r="DK109" s="461">
        <f t="shared" ca="1" si="241"/>
        <v>9632447</v>
      </c>
      <c r="DL109" s="463">
        <f t="shared" ca="1" si="242"/>
        <v>9478917</v>
      </c>
      <c r="DM109" s="465">
        <f t="shared" ca="1" si="243"/>
        <v>-153530</v>
      </c>
      <c r="DN109" s="216">
        <f t="shared" ca="1" si="223"/>
        <v>-1.5938836725496647E-2</v>
      </c>
      <c r="DP109" s="463"/>
      <c r="DQ109" s="37"/>
    </row>
    <row r="110" spans="1:121">
      <c r="A110" s="1">
        <f t="shared" si="249"/>
        <v>2034</v>
      </c>
      <c r="B110" s="15">
        <f t="shared" ref="B110:M110" si="307">B150+B790+B870+B950+B990+B1030+B1070+B1110+B1150</f>
        <v>1299924</v>
      </c>
      <c r="C110" s="15">
        <f t="shared" si="307"/>
        <v>1225127</v>
      </c>
      <c r="D110" s="15">
        <f t="shared" si="307"/>
        <v>1229048</v>
      </c>
      <c r="E110" s="15">
        <f t="shared" si="307"/>
        <v>1238552</v>
      </c>
      <c r="F110" s="15">
        <f t="shared" si="307"/>
        <v>1281370</v>
      </c>
      <c r="G110" s="15">
        <f t="shared" si="307"/>
        <v>1315942</v>
      </c>
      <c r="H110" s="15">
        <f t="shared" si="307"/>
        <v>1335887</v>
      </c>
      <c r="I110" s="15">
        <f t="shared" si="307"/>
        <v>1341038</v>
      </c>
      <c r="J110" s="15">
        <f t="shared" si="307"/>
        <v>1305536</v>
      </c>
      <c r="K110" s="15">
        <f t="shared" si="307"/>
        <v>1268336</v>
      </c>
      <c r="L110" s="15">
        <f t="shared" si="307"/>
        <v>1228141</v>
      </c>
      <c r="M110" s="15">
        <f t="shared" si="307"/>
        <v>1286550</v>
      </c>
      <c r="N110" s="41">
        <f t="shared" si="300"/>
        <v>15355451</v>
      </c>
      <c r="O110" s="2"/>
      <c r="P110" s="72">
        <f t="shared" si="250"/>
        <v>2034</v>
      </c>
      <c r="Q110" s="15">
        <f t="shared" ref="Q110:AB110" si="308">Q150+Q790+Q870+Q950+Q990+Q1030+Q1070+Q1110+Q1150</f>
        <v>1265748</v>
      </c>
      <c r="R110" s="15">
        <f t="shared" si="308"/>
        <v>1293557</v>
      </c>
      <c r="S110" s="15">
        <f t="shared" si="308"/>
        <v>1237527</v>
      </c>
      <c r="T110" s="15">
        <f t="shared" si="308"/>
        <v>1232241</v>
      </c>
      <c r="U110" s="15">
        <f t="shared" si="308"/>
        <v>1244365</v>
      </c>
      <c r="V110" s="15">
        <f t="shared" si="308"/>
        <v>1267755</v>
      </c>
      <c r="W110" s="15">
        <f t="shared" si="308"/>
        <v>1300760</v>
      </c>
      <c r="X110" s="15">
        <f t="shared" si="308"/>
        <v>1339105</v>
      </c>
      <c r="Y110" s="15">
        <f t="shared" si="308"/>
        <v>1338510</v>
      </c>
      <c r="Z110" s="15">
        <f t="shared" si="308"/>
        <v>1310535</v>
      </c>
      <c r="AA110" s="15">
        <f t="shared" si="308"/>
        <v>1281315</v>
      </c>
      <c r="AB110" s="15">
        <f t="shared" si="308"/>
        <v>1240406</v>
      </c>
      <c r="AC110" s="41">
        <f t="shared" si="302"/>
        <v>15351824</v>
      </c>
      <c r="AD110" s="13"/>
      <c r="AI110" s="79" t="str">
        <f t="shared" si="232"/>
        <v>Y</v>
      </c>
      <c r="AJ110" s="1">
        <f t="shared" si="289"/>
        <v>2020</v>
      </c>
      <c r="AK110" s="105">
        <v>9</v>
      </c>
      <c r="AL110" s="106">
        <f t="shared" ca="1" si="296"/>
        <v>0</v>
      </c>
      <c r="AM110" s="106">
        <f t="shared" ca="1" si="296"/>
        <v>0</v>
      </c>
      <c r="AN110" s="106">
        <f t="shared" ca="1" si="296"/>
        <v>481</v>
      </c>
      <c r="AO110" s="106">
        <f t="shared" ca="1" si="296"/>
        <v>0</v>
      </c>
      <c r="AP110" s="106">
        <f t="shared" ca="1" si="296"/>
        <v>0</v>
      </c>
      <c r="AQ110" s="106">
        <f t="shared" ca="1" si="296"/>
        <v>0</v>
      </c>
      <c r="AR110" s="106">
        <f t="shared" ca="1" si="296"/>
        <v>0</v>
      </c>
      <c r="AS110" s="106">
        <f t="shared" ca="1" si="296"/>
        <v>0</v>
      </c>
      <c r="AT110" s="106">
        <f t="shared" ca="1" si="296"/>
        <v>758715</v>
      </c>
      <c r="AU110" s="106">
        <f t="shared" ca="1" si="296"/>
        <v>1256282</v>
      </c>
      <c r="AV110" s="106">
        <f t="shared" ca="1" si="297"/>
        <v>6115974</v>
      </c>
      <c r="AW110" s="106">
        <f t="shared" ca="1" si="297"/>
        <v>63822</v>
      </c>
      <c r="AX110" s="106">
        <f t="shared" ca="1" si="297"/>
        <v>0</v>
      </c>
      <c r="AY110" s="611">
        <f t="shared" ca="1" si="297"/>
        <v>0</v>
      </c>
      <c r="AZ110" s="106">
        <f t="shared" ca="1" si="297"/>
        <v>30030</v>
      </c>
      <c r="BA110" s="106">
        <f t="shared" ca="1" si="297"/>
        <v>208304</v>
      </c>
      <c r="BB110" s="106">
        <f t="shared" ca="1" si="297"/>
        <v>61350</v>
      </c>
      <c r="BC110" s="106">
        <f t="shared" ca="1" si="297"/>
        <v>0</v>
      </c>
      <c r="BD110" s="106">
        <f t="shared" ca="1" si="297"/>
        <v>59826</v>
      </c>
      <c r="BE110" s="106">
        <f t="shared" ca="1" si="297"/>
        <v>0</v>
      </c>
      <c r="BF110" s="106">
        <f t="shared" ca="1" si="298"/>
        <v>437496</v>
      </c>
      <c r="BG110" s="106">
        <f t="shared" ca="1" si="298"/>
        <v>0</v>
      </c>
      <c r="BH110" s="106">
        <f t="shared" ca="1" si="298"/>
        <v>0</v>
      </c>
      <c r="BI110" s="106">
        <f t="shared" ca="1" si="298"/>
        <v>377591</v>
      </c>
      <c r="BJ110" s="106">
        <f t="shared" ca="1" si="298"/>
        <v>111804</v>
      </c>
      <c r="BK110" s="106">
        <f t="shared" ca="1" si="298"/>
        <v>0</v>
      </c>
      <c r="BL110" s="190">
        <f t="shared" ca="1" si="298"/>
        <v>0</v>
      </c>
      <c r="BM110" s="190">
        <f t="shared" ca="1" si="298"/>
        <v>0</v>
      </c>
      <c r="BN110" s="190">
        <f t="shared" ca="1" si="298"/>
        <v>0</v>
      </c>
      <c r="BO110" s="190">
        <f t="shared" ca="1" si="298"/>
        <v>0</v>
      </c>
      <c r="BP110" s="190">
        <f t="shared" ca="1" si="298"/>
        <v>0</v>
      </c>
      <c r="BQ110" s="190">
        <f t="shared" ca="1" si="233"/>
        <v>151206</v>
      </c>
      <c r="BR110" s="190">
        <f t="shared" ca="1" si="234"/>
        <v>1135195</v>
      </c>
      <c r="BS110" s="190">
        <f t="shared" ca="1" si="235"/>
        <v>8195274</v>
      </c>
      <c r="BT110" s="190">
        <f t="shared" ca="1" si="248"/>
        <v>9481675</v>
      </c>
      <c r="BU110" s="190">
        <f t="shared" ca="1" si="182"/>
        <v>9418752</v>
      </c>
      <c r="BV110" s="163" t="str">
        <f t="shared" si="236"/>
        <v>J</v>
      </c>
      <c r="BW110" s="65">
        <f t="shared" ca="1" si="183"/>
        <v>9481675</v>
      </c>
      <c r="BX110" s="65">
        <f t="shared" ca="1" si="186"/>
        <v>0</v>
      </c>
      <c r="BY110" s="2"/>
      <c r="BZ110" s="130"/>
      <c r="CA110" s="79" t="str">
        <f t="shared" si="237"/>
        <v>J</v>
      </c>
      <c r="CB110" s="215">
        <f t="shared" si="251"/>
        <v>2020</v>
      </c>
      <c r="CC110" s="141">
        <f t="shared" si="251"/>
        <v>9</v>
      </c>
      <c r="CD110" s="280">
        <f t="shared" ca="1" si="187"/>
        <v>0</v>
      </c>
      <c r="CE110" s="280">
        <f t="shared" ca="1" si="188"/>
        <v>0</v>
      </c>
      <c r="CF110" s="280">
        <f t="shared" ca="1" si="189"/>
        <v>481</v>
      </c>
      <c r="CG110" s="280">
        <f t="shared" ca="1" si="190"/>
        <v>0</v>
      </c>
      <c r="CH110" s="280">
        <f t="shared" ca="1" si="191"/>
        <v>0</v>
      </c>
      <c r="CI110" s="280">
        <f t="shared" ca="1" si="192"/>
        <v>0</v>
      </c>
      <c r="CJ110" s="280">
        <f t="shared" ca="1" si="193"/>
        <v>0</v>
      </c>
      <c r="CK110" s="280">
        <f t="shared" ca="1" si="194"/>
        <v>0</v>
      </c>
      <c r="CL110" s="280">
        <f t="shared" ca="1" si="195"/>
        <v>756502</v>
      </c>
      <c r="CM110" s="280">
        <f t="shared" ca="1" si="196"/>
        <v>1251186</v>
      </c>
      <c r="CN110" s="280">
        <f t="shared" ca="1" si="197"/>
        <v>6097315</v>
      </c>
      <c r="CO110" s="280">
        <f t="shared" ca="1" si="198"/>
        <v>49036</v>
      </c>
      <c r="CP110" s="280">
        <f t="shared" ca="1" si="199"/>
        <v>0</v>
      </c>
      <c r="CQ110" s="613">
        <f t="shared" ca="1" si="200"/>
        <v>0</v>
      </c>
      <c r="CR110" s="280">
        <f t="shared" ca="1" si="201"/>
        <v>29869</v>
      </c>
      <c r="CS110" s="280">
        <f t="shared" ca="1" si="202"/>
        <v>202123</v>
      </c>
      <c r="CT110" s="280">
        <f t="shared" ca="1" si="203"/>
        <v>55994</v>
      </c>
      <c r="CU110" s="280">
        <f t="shared" ca="1" si="204"/>
        <v>0</v>
      </c>
      <c r="CV110" s="280">
        <f t="shared" ca="1" si="205"/>
        <v>58687</v>
      </c>
      <c r="CW110" s="365">
        <f t="shared" ca="1" si="206"/>
        <v>0</v>
      </c>
      <c r="CX110" s="280">
        <f t="shared" ca="1" si="207"/>
        <v>432600</v>
      </c>
      <c r="CY110" s="280">
        <f t="shared" ca="1" si="208"/>
        <v>0</v>
      </c>
      <c r="CZ110" s="280">
        <f t="shared" ca="1" si="209"/>
        <v>0</v>
      </c>
      <c r="DA110" s="280">
        <f t="shared" ca="1" si="210"/>
        <v>374283</v>
      </c>
      <c r="DB110" s="280">
        <f t="shared" ca="1" si="211"/>
        <v>110676</v>
      </c>
      <c r="DC110" s="280">
        <f t="shared" ca="1" si="212"/>
        <v>0</v>
      </c>
      <c r="DD110" s="280">
        <f t="shared" ca="1" si="213"/>
        <v>0</v>
      </c>
      <c r="DE110" s="280">
        <f t="shared" ca="1" si="214"/>
        <v>0</v>
      </c>
      <c r="DF110" s="280">
        <f t="shared" ca="1" si="215"/>
        <v>0</v>
      </c>
      <c r="DG110" s="280">
        <f t="shared" ca="1" si="216"/>
        <v>0</v>
      </c>
      <c r="DH110" s="210">
        <f t="shared" ca="1" si="238"/>
        <v>144550</v>
      </c>
      <c r="DI110" s="210">
        <f t="shared" ca="1" si="239"/>
        <v>1264232</v>
      </c>
      <c r="DJ110" s="210">
        <f t="shared" ca="1" si="240"/>
        <v>8154520</v>
      </c>
      <c r="DK110" s="461">
        <f t="shared" ca="1" si="241"/>
        <v>9563302</v>
      </c>
      <c r="DL110" s="463">
        <f t="shared" ca="1" si="242"/>
        <v>9418752</v>
      </c>
      <c r="DM110" s="465">
        <f t="shared" ca="1" si="243"/>
        <v>-144550</v>
      </c>
      <c r="DN110" s="216">
        <f t="shared" ca="1" si="223"/>
        <v>-1.5115072179044434E-2</v>
      </c>
      <c r="DP110" s="463"/>
      <c r="DQ110" s="37"/>
    </row>
    <row r="111" spans="1:121">
      <c r="A111" s="1">
        <f t="shared" si="249"/>
        <v>2035</v>
      </c>
      <c r="B111" s="15">
        <f t="shared" ref="B111:M111" si="309">B151+B791+B871+B951+B991+B1031+B1071+B1111+B1151</f>
        <v>1303444</v>
      </c>
      <c r="C111" s="15">
        <f t="shared" si="309"/>
        <v>1226413</v>
      </c>
      <c r="D111" s="15">
        <f t="shared" si="309"/>
        <v>1230203</v>
      </c>
      <c r="E111" s="15">
        <f t="shared" si="309"/>
        <v>1240150</v>
      </c>
      <c r="F111" s="15">
        <f t="shared" si="309"/>
        <v>1283149</v>
      </c>
      <c r="G111" s="15">
        <f t="shared" si="309"/>
        <v>1318739</v>
      </c>
      <c r="H111" s="15">
        <f t="shared" si="309"/>
        <v>1339287</v>
      </c>
      <c r="I111" s="15">
        <f t="shared" si="309"/>
        <v>1344706</v>
      </c>
      <c r="J111" s="15">
        <f t="shared" si="309"/>
        <v>1308537</v>
      </c>
      <c r="K111" s="15">
        <f t="shared" si="309"/>
        <v>1270660</v>
      </c>
      <c r="L111" s="15">
        <f t="shared" si="309"/>
        <v>1229799</v>
      </c>
      <c r="M111" s="15">
        <f t="shared" si="309"/>
        <v>1289704</v>
      </c>
      <c r="N111" s="41">
        <f t="shared" si="300"/>
        <v>15384791</v>
      </c>
      <c r="O111" s="2"/>
      <c r="P111" s="72">
        <f t="shared" si="250"/>
        <v>2035</v>
      </c>
      <c r="Q111" s="15">
        <f t="shared" ref="Q111:AB111" si="310">Q151+Q791+Q871+Q951+Q991+Q1031+Q1071+Q1111+Q1151</f>
        <v>1268821</v>
      </c>
      <c r="R111" s="15">
        <f t="shared" si="310"/>
        <v>1296946</v>
      </c>
      <c r="S111" s="15">
        <f t="shared" si="310"/>
        <v>1239012</v>
      </c>
      <c r="T111" s="15">
        <f t="shared" si="310"/>
        <v>1233464</v>
      </c>
      <c r="U111" s="15">
        <f t="shared" si="310"/>
        <v>1246143</v>
      </c>
      <c r="V111" s="15">
        <f t="shared" si="310"/>
        <v>1269621</v>
      </c>
      <c r="W111" s="15">
        <f t="shared" si="310"/>
        <v>1303202</v>
      </c>
      <c r="X111" s="15">
        <f t="shared" si="310"/>
        <v>1342442</v>
      </c>
      <c r="Y111" s="15">
        <f t="shared" si="310"/>
        <v>1342166</v>
      </c>
      <c r="Z111" s="15">
        <f t="shared" si="310"/>
        <v>1313511</v>
      </c>
      <c r="AA111" s="15">
        <f t="shared" si="310"/>
        <v>1283786</v>
      </c>
      <c r="AB111" s="15">
        <f t="shared" si="310"/>
        <v>1242068</v>
      </c>
      <c r="AC111" s="41">
        <f t="shared" si="302"/>
        <v>15381182</v>
      </c>
      <c r="AD111" s="13"/>
      <c r="AI111" s="79" t="str">
        <f t="shared" si="232"/>
        <v>Z</v>
      </c>
      <c r="AJ111" s="1">
        <f t="shared" si="289"/>
        <v>2020</v>
      </c>
      <c r="AK111" s="105">
        <v>10</v>
      </c>
      <c r="AL111" s="106">
        <f t="shared" ca="1" si="296"/>
        <v>0</v>
      </c>
      <c r="AM111" s="106">
        <f t="shared" ca="1" si="296"/>
        <v>0</v>
      </c>
      <c r="AN111" s="106">
        <f t="shared" ca="1" si="296"/>
        <v>481</v>
      </c>
      <c r="AO111" s="106">
        <f t="shared" ca="1" si="296"/>
        <v>0</v>
      </c>
      <c r="AP111" s="106">
        <f t="shared" ca="1" si="296"/>
        <v>0</v>
      </c>
      <c r="AQ111" s="106">
        <f t="shared" ca="1" si="296"/>
        <v>0</v>
      </c>
      <c r="AR111" s="106">
        <f t="shared" ca="1" si="296"/>
        <v>0</v>
      </c>
      <c r="AS111" s="106">
        <f t="shared" ca="1" si="296"/>
        <v>0</v>
      </c>
      <c r="AT111" s="106">
        <f t="shared" ca="1" si="296"/>
        <v>756502</v>
      </c>
      <c r="AU111" s="106">
        <f t="shared" ca="1" si="296"/>
        <v>1251186</v>
      </c>
      <c r="AV111" s="106">
        <f t="shared" ca="1" si="297"/>
        <v>6097315</v>
      </c>
      <c r="AW111" s="106">
        <f t="shared" ca="1" si="297"/>
        <v>58740</v>
      </c>
      <c r="AX111" s="106">
        <f t="shared" ca="1" si="297"/>
        <v>0</v>
      </c>
      <c r="AY111" s="611">
        <f t="shared" ca="1" si="297"/>
        <v>0</v>
      </c>
      <c r="AZ111" s="106">
        <f t="shared" ca="1" si="297"/>
        <v>30030</v>
      </c>
      <c r="BA111" s="106">
        <f t="shared" ca="1" si="297"/>
        <v>202123</v>
      </c>
      <c r="BB111" s="106">
        <f t="shared" ca="1" si="297"/>
        <v>55994</v>
      </c>
      <c r="BC111" s="106">
        <f t="shared" ca="1" si="297"/>
        <v>0</v>
      </c>
      <c r="BD111" s="106">
        <f t="shared" ca="1" si="297"/>
        <v>62150</v>
      </c>
      <c r="BE111" s="106">
        <f t="shared" ca="1" si="297"/>
        <v>0</v>
      </c>
      <c r="BF111" s="106">
        <f t="shared" ca="1" si="298"/>
        <v>432600</v>
      </c>
      <c r="BG111" s="106">
        <f t="shared" ca="1" si="298"/>
        <v>0</v>
      </c>
      <c r="BH111" s="106">
        <f t="shared" ca="1" si="298"/>
        <v>0</v>
      </c>
      <c r="BI111" s="106">
        <f t="shared" ca="1" si="298"/>
        <v>374283</v>
      </c>
      <c r="BJ111" s="106">
        <f t="shared" ca="1" si="298"/>
        <v>110676</v>
      </c>
      <c r="BK111" s="106">
        <f t="shared" ca="1" si="298"/>
        <v>0</v>
      </c>
      <c r="BL111" s="190">
        <f t="shared" ca="1" si="298"/>
        <v>0</v>
      </c>
      <c r="BM111" s="190">
        <f t="shared" ca="1" si="298"/>
        <v>0</v>
      </c>
      <c r="BN111" s="190">
        <f t="shared" ca="1" si="298"/>
        <v>0</v>
      </c>
      <c r="BO111" s="190">
        <f t="shared" ca="1" si="298"/>
        <v>0</v>
      </c>
      <c r="BP111" s="190">
        <f t="shared" ca="1" si="298"/>
        <v>0</v>
      </c>
      <c r="BQ111" s="190">
        <f t="shared" ca="1" si="233"/>
        <v>148174</v>
      </c>
      <c r="BR111" s="190">
        <f t="shared" ca="1" si="234"/>
        <v>1119682</v>
      </c>
      <c r="BS111" s="190">
        <f t="shared" ca="1" si="235"/>
        <v>8164224</v>
      </c>
      <c r="BT111" s="190">
        <f t="shared" ca="1" si="248"/>
        <v>9432080</v>
      </c>
      <c r="BU111" s="190">
        <f t="shared" ca="1" si="182"/>
        <v>8629028</v>
      </c>
      <c r="BV111" s="163" t="str">
        <f t="shared" si="236"/>
        <v>K</v>
      </c>
      <c r="BW111" s="65">
        <f t="shared" ca="1" si="183"/>
        <v>9432080</v>
      </c>
      <c r="BX111" s="65">
        <f t="shared" ca="1" si="186"/>
        <v>0</v>
      </c>
      <c r="BZ111" s="130"/>
      <c r="CA111" s="79" t="str">
        <f t="shared" si="237"/>
        <v>K</v>
      </c>
      <c r="CB111" s="215">
        <f t="shared" si="251"/>
        <v>2020</v>
      </c>
      <c r="CC111" s="141">
        <f t="shared" si="251"/>
        <v>10</v>
      </c>
      <c r="CD111" s="280">
        <f t="shared" ca="1" si="187"/>
        <v>0</v>
      </c>
      <c r="CE111" s="280">
        <f t="shared" ca="1" si="188"/>
        <v>0</v>
      </c>
      <c r="CF111" s="280">
        <f t="shared" ca="1" si="189"/>
        <v>481</v>
      </c>
      <c r="CG111" s="280">
        <f t="shared" ca="1" si="190"/>
        <v>0</v>
      </c>
      <c r="CH111" s="280">
        <f t="shared" ca="1" si="191"/>
        <v>0</v>
      </c>
      <c r="CI111" s="280">
        <f t="shared" ca="1" si="192"/>
        <v>0</v>
      </c>
      <c r="CJ111" s="280">
        <f t="shared" ca="1" si="193"/>
        <v>0</v>
      </c>
      <c r="CK111" s="280">
        <f t="shared" ca="1" si="194"/>
        <v>0</v>
      </c>
      <c r="CL111" s="280">
        <f t="shared" ca="1" si="195"/>
        <v>0</v>
      </c>
      <c r="CM111" s="280">
        <f t="shared" ca="1" si="196"/>
        <v>1249695</v>
      </c>
      <c r="CN111" s="280">
        <f t="shared" ca="1" si="197"/>
        <v>6081932</v>
      </c>
      <c r="CO111" s="280">
        <f t="shared" ca="1" si="198"/>
        <v>61685</v>
      </c>
      <c r="CP111" s="280">
        <f t="shared" ca="1" si="199"/>
        <v>0</v>
      </c>
      <c r="CQ111" s="613">
        <f t="shared" ca="1" si="200"/>
        <v>0</v>
      </c>
      <c r="CR111" s="280">
        <f t="shared" ca="1" si="201"/>
        <v>33031</v>
      </c>
      <c r="CS111" s="280">
        <f t="shared" ca="1" si="202"/>
        <v>193640</v>
      </c>
      <c r="CT111" s="280">
        <f t="shared" ca="1" si="203"/>
        <v>51026</v>
      </c>
      <c r="CU111" s="280">
        <f t="shared" ca="1" si="204"/>
        <v>0</v>
      </c>
      <c r="CV111" s="280">
        <f t="shared" ca="1" si="205"/>
        <v>43249</v>
      </c>
      <c r="CW111" s="365">
        <f t="shared" ca="1" si="206"/>
        <v>0</v>
      </c>
      <c r="CX111" s="280">
        <f t="shared" ca="1" si="207"/>
        <v>433032</v>
      </c>
      <c r="CY111" s="280">
        <f t="shared" ca="1" si="208"/>
        <v>0</v>
      </c>
      <c r="CZ111" s="280">
        <f t="shared" ca="1" si="209"/>
        <v>0</v>
      </c>
      <c r="DA111" s="280">
        <f t="shared" ca="1" si="210"/>
        <v>371391</v>
      </c>
      <c r="DB111" s="280">
        <f t="shared" ca="1" si="211"/>
        <v>109866</v>
      </c>
      <c r="DC111" s="280">
        <f t="shared" ca="1" si="212"/>
        <v>0</v>
      </c>
      <c r="DD111" s="280">
        <f t="shared" ca="1" si="213"/>
        <v>0</v>
      </c>
      <c r="DE111" s="280">
        <f t="shared" ca="1" si="214"/>
        <v>0</v>
      </c>
      <c r="DF111" s="280">
        <f t="shared" ca="1" si="215"/>
        <v>0</v>
      </c>
      <c r="DG111" s="280">
        <f t="shared" ca="1" si="216"/>
        <v>0</v>
      </c>
      <c r="DH111" s="210">
        <f t="shared" ca="1" si="238"/>
        <v>127306</v>
      </c>
      <c r="DI111" s="210">
        <f t="shared" ca="1" si="239"/>
        <v>1235235</v>
      </c>
      <c r="DJ111" s="210">
        <f t="shared" ca="1" si="240"/>
        <v>7393793</v>
      </c>
      <c r="DK111" s="461">
        <f t="shared" ca="1" si="241"/>
        <v>8756334</v>
      </c>
      <c r="DL111" s="463">
        <f t="shared" ca="1" si="242"/>
        <v>8629028</v>
      </c>
      <c r="DM111" s="465">
        <f t="shared" ca="1" si="243"/>
        <v>-127306</v>
      </c>
      <c r="DN111" s="216">
        <f t="shared" ca="1" si="223"/>
        <v>-1.4538732761906981E-2</v>
      </c>
      <c r="DP111" s="463"/>
      <c r="DQ111" s="37"/>
    </row>
    <row r="112" spans="1:121">
      <c r="A112" s="1">
        <f t="shared" si="249"/>
        <v>2036</v>
      </c>
      <c r="B112" s="15">
        <f t="shared" ref="B112:M112" si="311">B152+B792+B872+B952+B992+B1032+B1072+B1112+B1152</f>
        <v>1306977</v>
      </c>
      <c r="C112" s="15">
        <f t="shared" si="311"/>
        <v>1231868</v>
      </c>
      <c r="D112" s="15">
        <f t="shared" si="311"/>
        <v>1231373</v>
      </c>
      <c r="E112" s="15">
        <f t="shared" si="311"/>
        <v>1242237</v>
      </c>
      <c r="F112" s="15">
        <f t="shared" si="311"/>
        <v>1284932</v>
      </c>
      <c r="G112" s="15">
        <f t="shared" si="311"/>
        <v>1321520</v>
      </c>
      <c r="H112" s="15">
        <f t="shared" si="311"/>
        <v>1342684</v>
      </c>
      <c r="I112" s="15">
        <f t="shared" si="311"/>
        <v>1348371</v>
      </c>
      <c r="J112" s="15">
        <f t="shared" si="311"/>
        <v>1311542</v>
      </c>
      <c r="K112" s="15">
        <f t="shared" si="311"/>
        <v>1272981</v>
      </c>
      <c r="L112" s="15">
        <f t="shared" si="311"/>
        <v>1231462</v>
      </c>
      <c r="M112" s="15">
        <f t="shared" si="311"/>
        <v>1292868</v>
      </c>
      <c r="N112" s="41">
        <f t="shared" si="300"/>
        <v>15418815</v>
      </c>
      <c r="O112" s="2"/>
      <c r="P112" s="72">
        <f t="shared" si="250"/>
        <v>2036</v>
      </c>
      <c r="Q112" s="15">
        <f t="shared" ref="Q112:AB112" si="312">Q152+Q792+Q872+Q952+Q992+Q1032+Q1072+Q1112+Q1152</f>
        <v>1271890</v>
      </c>
      <c r="R112" s="15">
        <f t="shared" si="312"/>
        <v>1300326</v>
      </c>
      <c r="S112" s="15">
        <f t="shared" si="312"/>
        <v>1244220</v>
      </c>
      <c r="T112" s="15">
        <f t="shared" si="312"/>
        <v>1235150</v>
      </c>
      <c r="U112" s="15">
        <f t="shared" si="312"/>
        <v>1247924</v>
      </c>
      <c r="V112" s="15">
        <f t="shared" si="312"/>
        <v>1271975</v>
      </c>
      <c r="W112" s="15">
        <f t="shared" si="312"/>
        <v>1305645</v>
      </c>
      <c r="X112" s="15">
        <f t="shared" si="312"/>
        <v>1345772</v>
      </c>
      <c r="Y112" s="15">
        <f t="shared" si="312"/>
        <v>1345820</v>
      </c>
      <c r="Z112" s="15">
        <f t="shared" si="312"/>
        <v>1316483</v>
      </c>
      <c r="AA112" s="15">
        <f t="shared" si="312"/>
        <v>1286256</v>
      </c>
      <c r="AB112" s="15">
        <f t="shared" si="312"/>
        <v>1243729</v>
      </c>
      <c r="AC112" s="41">
        <f t="shared" si="302"/>
        <v>15415190</v>
      </c>
      <c r="AD112" s="13"/>
      <c r="AI112" s="79" t="str">
        <f t="shared" si="232"/>
        <v>AA</v>
      </c>
      <c r="AJ112" s="1">
        <f t="shared" si="289"/>
        <v>2020</v>
      </c>
      <c r="AK112" s="105">
        <v>11</v>
      </c>
      <c r="AL112" s="106">
        <f t="shared" ca="1" si="296"/>
        <v>0</v>
      </c>
      <c r="AM112" s="106">
        <f t="shared" ca="1" si="296"/>
        <v>0</v>
      </c>
      <c r="AN112" s="106">
        <f t="shared" ca="1" si="296"/>
        <v>481</v>
      </c>
      <c r="AO112" s="106">
        <f t="shared" ca="1" si="296"/>
        <v>0</v>
      </c>
      <c r="AP112" s="106">
        <f t="shared" ca="1" si="296"/>
        <v>0</v>
      </c>
      <c r="AQ112" s="106">
        <f t="shared" ca="1" si="296"/>
        <v>0</v>
      </c>
      <c r="AR112" s="106">
        <f t="shared" ca="1" si="296"/>
        <v>0</v>
      </c>
      <c r="AS112" s="106">
        <f t="shared" ca="1" si="296"/>
        <v>0</v>
      </c>
      <c r="AT112" s="106">
        <f t="shared" ca="1" si="296"/>
        <v>0</v>
      </c>
      <c r="AU112" s="106">
        <f t="shared" ca="1" si="296"/>
        <v>1249695</v>
      </c>
      <c r="AV112" s="106">
        <f t="shared" ca="1" si="297"/>
        <v>6081932</v>
      </c>
      <c r="AW112" s="106">
        <f t="shared" ca="1" si="297"/>
        <v>49036</v>
      </c>
      <c r="AX112" s="106">
        <f t="shared" ca="1" si="297"/>
        <v>0</v>
      </c>
      <c r="AY112" s="611">
        <f t="shared" ca="1" si="297"/>
        <v>0</v>
      </c>
      <c r="AZ112" s="106">
        <f t="shared" ca="1" si="297"/>
        <v>29869</v>
      </c>
      <c r="BA112" s="106">
        <f t="shared" ca="1" si="297"/>
        <v>193640</v>
      </c>
      <c r="BB112" s="106">
        <f t="shared" ca="1" si="297"/>
        <v>51026</v>
      </c>
      <c r="BC112" s="106">
        <f t="shared" ca="1" si="297"/>
        <v>0</v>
      </c>
      <c r="BD112" s="106">
        <f t="shared" ca="1" si="297"/>
        <v>58687</v>
      </c>
      <c r="BE112" s="106">
        <f t="shared" ca="1" si="297"/>
        <v>0</v>
      </c>
      <c r="BF112" s="106">
        <f t="shared" ca="1" si="298"/>
        <v>433032</v>
      </c>
      <c r="BG112" s="106">
        <f t="shared" ca="1" si="298"/>
        <v>0</v>
      </c>
      <c r="BH112" s="106">
        <f t="shared" ca="1" si="298"/>
        <v>0</v>
      </c>
      <c r="BI112" s="106">
        <f t="shared" ca="1" si="298"/>
        <v>371391</v>
      </c>
      <c r="BJ112" s="106">
        <f t="shared" ca="1" si="298"/>
        <v>109866</v>
      </c>
      <c r="BK112" s="106">
        <f t="shared" ca="1" si="298"/>
        <v>0</v>
      </c>
      <c r="BL112" s="190">
        <f t="shared" ca="1" si="298"/>
        <v>0</v>
      </c>
      <c r="BM112" s="190">
        <f t="shared" ca="1" si="298"/>
        <v>0</v>
      </c>
      <c r="BN112" s="190">
        <f t="shared" ca="1" si="298"/>
        <v>0</v>
      </c>
      <c r="BO112" s="190">
        <f t="shared" ca="1" si="298"/>
        <v>0</v>
      </c>
      <c r="BP112" s="190">
        <f t="shared" ca="1" si="298"/>
        <v>0</v>
      </c>
      <c r="BQ112" s="190">
        <f t="shared" ca="1" si="233"/>
        <v>139582</v>
      </c>
      <c r="BR112" s="190">
        <f t="shared" ca="1" si="234"/>
        <v>1107929</v>
      </c>
      <c r="BS112" s="190">
        <f t="shared" ca="1" si="235"/>
        <v>7381144</v>
      </c>
      <c r="BT112" s="190">
        <f t="shared" ca="1" si="248"/>
        <v>8628655</v>
      </c>
      <c r="BU112" s="190">
        <f t="shared" ca="1" si="182"/>
        <v>8473647</v>
      </c>
      <c r="BV112" s="163" t="str">
        <f t="shared" si="236"/>
        <v>L</v>
      </c>
      <c r="BW112" s="65">
        <f t="shared" ca="1" si="183"/>
        <v>8628655</v>
      </c>
      <c r="BX112" s="65">
        <f t="shared" ca="1" si="186"/>
        <v>0</v>
      </c>
      <c r="BZ112" s="130"/>
      <c r="CA112" s="79" t="str">
        <f t="shared" si="237"/>
        <v>L</v>
      </c>
      <c r="CB112" s="215">
        <f t="shared" si="251"/>
        <v>2020</v>
      </c>
      <c r="CC112" s="141">
        <f t="shared" si="251"/>
        <v>11</v>
      </c>
      <c r="CD112" s="280">
        <f t="shared" ca="1" si="187"/>
        <v>0</v>
      </c>
      <c r="CE112" s="280">
        <f t="shared" ca="1" si="188"/>
        <v>0</v>
      </c>
      <c r="CF112" s="280">
        <f t="shared" ca="1" si="189"/>
        <v>481</v>
      </c>
      <c r="CG112" s="280">
        <f t="shared" ca="1" si="190"/>
        <v>0</v>
      </c>
      <c r="CH112" s="280">
        <f t="shared" ca="1" si="191"/>
        <v>0</v>
      </c>
      <c r="CI112" s="280">
        <f t="shared" ca="1" si="192"/>
        <v>0</v>
      </c>
      <c r="CJ112" s="280">
        <f t="shared" ca="1" si="193"/>
        <v>0</v>
      </c>
      <c r="CK112" s="280">
        <f t="shared" ca="1" si="194"/>
        <v>0</v>
      </c>
      <c r="CL112" s="280">
        <f t="shared" ca="1" si="195"/>
        <v>0</v>
      </c>
      <c r="CM112" s="280">
        <f t="shared" ca="1" si="196"/>
        <v>1228873</v>
      </c>
      <c r="CN112" s="280">
        <f t="shared" ca="1" si="197"/>
        <v>5983956</v>
      </c>
      <c r="CO112" s="280">
        <f t="shared" ca="1" si="198"/>
        <v>56507</v>
      </c>
      <c r="CP112" s="280">
        <f t="shared" ca="1" si="199"/>
        <v>0</v>
      </c>
      <c r="CQ112" s="613">
        <f t="shared" ca="1" si="200"/>
        <v>0</v>
      </c>
      <c r="CR112" s="280">
        <f t="shared" ca="1" si="201"/>
        <v>19254</v>
      </c>
      <c r="CS112" s="280">
        <f t="shared" ca="1" si="202"/>
        <v>183884</v>
      </c>
      <c r="CT112" s="280">
        <f t="shared" ca="1" si="203"/>
        <v>47262</v>
      </c>
      <c r="CU112" s="280">
        <f t="shared" ca="1" si="204"/>
        <v>0</v>
      </c>
      <c r="CV112" s="280">
        <f t="shared" ca="1" si="205"/>
        <v>44338</v>
      </c>
      <c r="CW112" s="365">
        <f t="shared" ca="1" si="206"/>
        <v>0</v>
      </c>
      <c r="CX112" s="280">
        <f t="shared" ca="1" si="207"/>
        <v>429720</v>
      </c>
      <c r="CY112" s="280">
        <f t="shared" ca="1" si="208"/>
        <v>0</v>
      </c>
      <c r="CZ112" s="280">
        <f t="shared" ca="1" si="209"/>
        <v>0</v>
      </c>
      <c r="DA112" s="280">
        <f t="shared" ca="1" si="210"/>
        <v>369668</v>
      </c>
      <c r="DB112" s="280">
        <f t="shared" ca="1" si="211"/>
        <v>109704</v>
      </c>
      <c r="DC112" s="280">
        <f t="shared" ca="1" si="212"/>
        <v>0</v>
      </c>
      <c r="DD112" s="280">
        <f t="shared" ca="1" si="213"/>
        <v>0</v>
      </c>
      <c r="DE112" s="280">
        <f t="shared" ca="1" si="214"/>
        <v>0</v>
      </c>
      <c r="DF112" s="280">
        <f t="shared" ca="1" si="215"/>
        <v>0</v>
      </c>
      <c r="DG112" s="280">
        <f t="shared" ca="1" si="216"/>
        <v>0</v>
      </c>
      <c r="DH112" s="210">
        <f t="shared" ca="1" si="238"/>
        <v>110854</v>
      </c>
      <c r="DI112" s="210">
        <f t="shared" ca="1" si="239"/>
        <v>1203830</v>
      </c>
      <c r="DJ112" s="210">
        <f t="shared" ca="1" si="240"/>
        <v>7269817</v>
      </c>
      <c r="DK112" s="461">
        <f t="shared" ca="1" si="241"/>
        <v>8584501</v>
      </c>
      <c r="DL112" s="463">
        <f t="shared" ca="1" si="242"/>
        <v>8473647</v>
      </c>
      <c r="DM112" s="465">
        <f t="shared" ca="1" si="243"/>
        <v>-110854</v>
      </c>
      <c r="DN112" s="216">
        <f t="shared" ca="1" si="223"/>
        <v>-1.2913272419678209E-2</v>
      </c>
      <c r="DP112" s="463"/>
      <c r="DQ112" s="37"/>
    </row>
    <row r="113" spans="1:121">
      <c r="A113" s="1">
        <f t="shared" si="249"/>
        <v>2037</v>
      </c>
      <c r="B113" s="15">
        <f t="shared" ref="B113:M113" si="313">B153+B793+B873+B953+B993+B1033+B1073+B1113+B1153</f>
        <v>1310493</v>
      </c>
      <c r="C113" s="15">
        <f t="shared" si="313"/>
        <v>1228994</v>
      </c>
      <c r="D113" s="15">
        <f t="shared" si="313"/>
        <v>1232529</v>
      </c>
      <c r="E113" s="15">
        <f t="shared" si="313"/>
        <v>1243585</v>
      </c>
      <c r="F113" s="15">
        <f t="shared" si="313"/>
        <v>1286722</v>
      </c>
      <c r="G113" s="15">
        <f t="shared" si="313"/>
        <v>1324323</v>
      </c>
      <c r="H113" s="15">
        <f t="shared" si="313"/>
        <v>1346077</v>
      </c>
      <c r="I113" s="15">
        <f t="shared" si="313"/>
        <v>1352050</v>
      </c>
      <c r="J113" s="15">
        <f t="shared" si="313"/>
        <v>1314554</v>
      </c>
      <c r="K113" s="15">
        <f t="shared" si="313"/>
        <v>1275295</v>
      </c>
      <c r="L113" s="15">
        <f t="shared" si="313"/>
        <v>1233127</v>
      </c>
      <c r="M113" s="15">
        <f t="shared" si="313"/>
        <v>1296043</v>
      </c>
      <c r="N113" s="41">
        <f t="shared" si="300"/>
        <v>15443792</v>
      </c>
      <c r="O113" s="2"/>
      <c r="P113" s="72">
        <f t="shared" si="250"/>
        <v>2037</v>
      </c>
      <c r="Q113" s="15">
        <f t="shared" ref="Q113:AB113" si="314">Q153+Q793+Q873+Q953+Q993+Q1033+Q1073+Q1113+Q1153</f>
        <v>1274962</v>
      </c>
      <c r="R113" s="15">
        <f t="shared" si="314"/>
        <v>1303710</v>
      </c>
      <c r="S113" s="15">
        <f t="shared" si="314"/>
        <v>1241990</v>
      </c>
      <c r="T113" s="15">
        <f t="shared" si="314"/>
        <v>1235928</v>
      </c>
      <c r="U113" s="15">
        <f t="shared" si="314"/>
        <v>1249691</v>
      </c>
      <c r="V113" s="15">
        <f t="shared" si="314"/>
        <v>1273606</v>
      </c>
      <c r="W113" s="15">
        <f t="shared" si="314"/>
        <v>1308095</v>
      </c>
      <c r="X113" s="15">
        <f t="shared" si="314"/>
        <v>1349108</v>
      </c>
      <c r="Y113" s="15">
        <f t="shared" si="314"/>
        <v>1349480</v>
      </c>
      <c r="Z113" s="15">
        <f t="shared" si="314"/>
        <v>1319471</v>
      </c>
      <c r="AA113" s="15">
        <f t="shared" si="314"/>
        <v>1288729</v>
      </c>
      <c r="AB113" s="15">
        <f t="shared" si="314"/>
        <v>1245386</v>
      </c>
      <c r="AC113" s="41">
        <f t="shared" si="302"/>
        <v>15440156</v>
      </c>
      <c r="AD113" s="13"/>
      <c r="AI113" s="79" t="str">
        <f t="shared" si="232"/>
        <v>AB</v>
      </c>
      <c r="AJ113" s="16">
        <f t="shared" si="289"/>
        <v>2020</v>
      </c>
      <c r="AK113" s="116">
        <v>12</v>
      </c>
      <c r="AL113" s="106">
        <f t="shared" ca="1" si="296"/>
        <v>0</v>
      </c>
      <c r="AM113" s="106">
        <f t="shared" ca="1" si="296"/>
        <v>0</v>
      </c>
      <c r="AN113" s="106">
        <f t="shared" ca="1" si="296"/>
        <v>481</v>
      </c>
      <c r="AO113" s="106">
        <f t="shared" ca="1" si="296"/>
        <v>0</v>
      </c>
      <c r="AP113" s="106">
        <f t="shared" ca="1" si="296"/>
        <v>0</v>
      </c>
      <c r="AQ113" s="106">
        <f t="shared" ca="1" si="296"/>
        <v>0</v>
      </c>
      <c r="AR113" s="106">
        <f t="shared" ca="1" si="296"/>
        <v>0</v>
      </c>
      <c r="AS113" s="106">
        <f t="shared" ca="1" si="296"/>
        <v>0</v>
      </c>
      <c r="AT113" s="106">
        <f t="shared" ca="1" si="296"/>
        <v>0</v>
      </c>
      <c r="AU113" s="106">
        <f t="shared" ca="1" si="296"/>
        <v>1228873</v>
      </c>
      <c r="AV113" s="106">
        <f t="shared" ca="1" si="297"/>
        <v>5983956</v>
      </c>
      <c r="AW113" s="106">
        <f t="shared" ca="1" si="297"/>
        <v>61685</v>
      </c>
      <c r="AX113" s="106">
        <f t="shared" ca="1" si="297"/>
        <v>0</v>
      </c>
      <c r="AY113" s="611">
        <f t="shared" ca="1" si="297"/>
        <v>0</v>
      </c>
      <c r="AZ113" s="106">
        <f t="shared" ca="1" si="297"/>
        <v>33031</v>
      </c>
      <c r="BA113" s="106">
        <f t="shared" ca="1" si="297"/>
        <v>183884</v>
      </c>
      <c r="BB113" s="106">
        <f t="shared" ca="1" si="297"/>
        <v>47262</v>
      </c>
      <c r="BC113" s="106">
        <f t="shared" ca="1" si="297"/>
        <v>0</v>
      </c>
      <c r="BD113" s="106">
        <f t="shared" ca="1" si="297"/>
        <v>43249</v>
      </c>
      <c r="BE113" s="106">
        <f t="shared" ca="1" si="297"/>
        <v>0</v>
      </c>
      <c r="BF113" s="106">
        <f t="shared" ca="1" si="298"/>
        <v>429720</v>
      </c>
      <c r="BG113" s="106">
        <f t="shared" ca="1" si="298"/>
        <v>0</v>
      </c>
      <c r="BH113" s="106">
        <f t="shared" ca="1" si="298"/>
        <v>0</v>
      </c>
      <c r="BI113" s="106">
        <f t="shared" ca="1" si="298"/>
        <v>369668</v>
      </c>
      <c r="BJ113" s="106">
        <f t="shared" ca="1" si="298"/>
        <v>109704</v>
      </c>
      <c r="BK113" s="106">
        <f t="shared" ca="1" si="298"/>
        <v>0</v>
      </c>
      <c r="BL113" s="190">
        <f t="shared" ca="1" si="298"/>
        <v>0</v>
      </c>
      <c r="BM113" s="190">
        <f t="shared" ca="1" si="298"/>
        <v>0</v>
      </c>
      <c r="BN113" s="190">
        <f t="shared" ca="1" si="298"/>
        <v>0</v>
      </c>
      <c r="BO113" s="190">
        <f t="shared" ca="1" si="298"/>
        <v>0</v>
      </c>
      <c r="BP113" s="190">
        <f t="shared" ca="1" si="298"/>
        <v>0</v>
      </c>
      <c r="BQ113" s="190">
        <f t="shared" ca="1" si="233"/>
        <v>123542</v>
      </c>
      <c r="BR113" s="190">
        <f t="shared" ca="1" si="234"/>
        <v>1092976</v>
      </c>
      <c r="BS113" s="190">
        <f t="shared" ca="1" si="235"/>
        <v>7274995</v>
      </c>
      <c r="BT113" s="190">
        <f t="shared" ca="1" si="248"/>
        <v>8491513</v>
      </c>
      <c r="BU113" s="190">
        <f t="shared" ca="1" si="182"/>
        <v>12769400</v>
      </c>
      <c r="BV113" s="163" t="str">
        <f t="shared" si="236"/>
        <v>M</v>
      </c>
      <c r="BW113" s="65">
        <f t="shared" ca="1" si="183"/>
        <v>8491513</v>
      </c>
      <c r="BX113" s="65">
        <f t="shared" ca="1" si="186"/>
        <v>0</v>
      </c>
      <c r="BZ113" s="130"/>
      <c r="CA113" s="79" t="str">
        <f t="shared" si="237"/>
        <v>M</v>
      </c>
      <c r="CB113" s="215">
        <f t="shared" si="251"/>
        <v>2020</v>
      </c>
      <c r="CC113" s="141">
        <f t="shared" si="251"/>
        <v>12</v>
      </c>
      <c r="CD113" s="280">
        <f t="shared" ca="1" si="187"/>
        <v>0</v>
      </c>
      <c r="CE113" s="280">
        <f t="shared" ca="1" si="188"/>
        <v>0</v>
      </c>
      <c r="CF113" s="280">
        <f t="shared" ca="1" si="189"/>
        <v>481</v>
      </c>
      <c r="CG113" s="280">
        <f t="shared" ca="1" si="190"/>
        <v>0</v>
      </c>
      <c r="CH113" s="280">
        <f t="shared" ca="1" si="191"/>
        <v>0</v>
      </c>
      <c r="CI113" s="280">
        <f t="shared" ca="1" si="192"/>
        <v>0</v>
      </c>
      <c r="CJ113" s="280">
        <f t="shared" ca="1" si="193"/>
        <v>0</v>
      </c>
      <c r="CK113" s="280">
        <f t="shared" ca="1" si="194"/>
        <v>0</v>
      </c>
      <c r="CL113" s="280">
        <f t="shared" ca="1" si="195"/>
        <v>4181231</v>
      </c>
      <c r="CM113" s="280">
        <f t="shared" ca="1" si="196"/>
        <v>1239813</v>
      </c>
      <c r="CN113" s="280">
        <f t="shared" ca="1" si="197"/>
        <v>6042820</v>
      </c>
      <c r="CO113" s="280">
        <f t="shared" ca="1" si="198"/>
        <v>63058</v>
      </c>
      <c r="CP113" s="280">
        <f t="shared" ca="1" si="199"/>
        <v>0</v>
      </c>
      <c r="CQ113" s="613">
        <f t="shared" ca="1" si="200"/>
        <v>0</v>
      </c>
      <c r="CR113" s="280">
        <f t="shared" ca="1" si="201"/>
        <v>28195</v>
      </c>
      <c r="CS113" s="280">
        <f t="shared" ca="1" si="202"/>
        <v>196786</v>
      </c>
      <c r="CT113" s="280">
        <f t="shared" ca="1" si="203"/>
        <v>53873</v>
      </c>
      <c r="CU113" s="280">
        <f t="shared" ca="1" si="204"/>
        <v>0</v>
      </c>
      <c r="CV113" s="280">
        <f t="shared" ca="1" si="205"/>
        <v>52623</v>
      </c>
      <c r="CW113" s="365">
        <f t="shared" ca="1" si="206"/>
        <v>0</v>
      </c>
      <c r="CX113" s="280">
        <f t="shared" ca="1" si="207"/>
        <v>433032</v>
      </c>
      <c r="CY113" s="280">
        <f t="shared" ca="1" si="208"/>
        <v>0</v>
      </c>
      <c r="CZ113" s="280">
        <f t="shared" ca="1" si="209"/>
        <v>0</v>
      </c>
      <c r="DA113" s="280">
        <f t="shared" ca="1" si="210"/>
        <v>366620</v>
      </c>
      <c r="DB113" s="280">
        <f t="shared" ca="1" si="211"/>
        <v>110868</v>
      </c>
      <c r="DC113" s="280">
        <f t="shared" ca="1" si="212"/>
        <v>0</v>
      </c>
      <c r="DD113" s="280">
        <f t="shared" ca="1" si="213"/>
        <v>0</v>
      </c>
      <c r="DE113" s="280">
        <f t="shared" ca="1" si="214"/>
        <v>0</v>
      </c>
      <c r="DF113" s="280">
        <f t="shared" ca="1" si="215"/>
        <v>0</v>
      </c>
      <c r="DG113" s="280">
        <f t="shared" ca="1" si="216"/>
        <v>0</v>
      </c>
      <c r="DH113" s="210">
        <f t="shared" ca="1" si="238"/>
        <v>134691</v>
      </c>
      <c r="DI113" s="210">
        <f t="shared" ca="1" si="239"/>
        <v>1241997</v>
      </c>
      <c r="DJ113" s="210">
        <f t="shared" ca="1" si="240"/>
        <v>11527403</v>
      </c>
      <c r="DK113" s="461">
        <f t="shared" ca="1" si="241"/>
        <v>12904091</v>
      </c>
      <c r="DL113" s="463">
        <f t="shared" ca="1" si="242"/>
        <v>12769400</v>
      </c>
      <c r="DM113" s="465">
        <f t="shared" ca="1" si="243"/>
        <v>-134691</v>
      </c>
      <c r="DN113" s="216">
        <f t="shared" ca="1" si="223"/>
        <v>-1.0437852615887474E-2</v>
      </c>
      <c r="DP113" s="463"/>
      <c r="DQ113" s="37"/>
    </row>
    <row r="114" spans="1:121">
      <c r="A114" s="1">
        <f t="shared" si="249"/>
        <v>2038</v>
      </c>
      <c r="B114" s="15">
        <f t="shared" ref="B114:M114" si="315">B154+B794+B874+B954+B994+B1034+B1074+B1114+B1154</f>
        <v>1314005</v>
      </c>
      <c r="C114" s="15">
        <f t="shared" si="315"/>
        <v>1230280</v>
      </c>
      <c r="D114" s="15">
        <f t="shared" si="315"/>
        <v>1233681</v>
      </c>
      <c r="E114" s="15">
        <f t="shared" si="315"/>
        <v>1244946</v>
      </c>
      <c r="F114" s="15">
        <f t="shared" si="315"/>
        <v>1288497</v>
      </c>
      <c r="G114" s="15">
        <f t="shared" si="315"/>
        <v>1327125</v>
      </c>
      <c r="H114" s="15">
        <f t="shared" si="315"/>
        <v>1349472</v>
      </c>
      <c r="I114" s="15">
        <f t="shared" si="315"/>
        <v>1355708</v>
      </c>
      <c r="J114" s="15">
        <f t="shared" si="315"/>
        <v>1317555</v>
      </c>
      <c r="K114" s="15">
        <f t="shared" si="315"/>
        <v>1277619</v>
      </c>
      <c r="L114" s="15">
        <f t="shared" si="315"/>
        <v>1234784</v>
      </c>
      <c r="M114" s="15">
        <f t="shared" si="315"/>
        <v>1299193</v>
      </c>
      <c r="N114" s="41">
        <f t="shared" si="300"/>
        <v>15472865</v>
      </c>
      <c r="O114" s="2"/>
      <c r="P114" s="72">
        <f t="shared" si="250"/>
        <v>2038</v>
      </c>
      <c r="Q114" s="15">
        <f t="shared" ref="Q114:AB114" si="316">Q154+Q794+Q874+Q954+Q994+Q1034+Q1074+Q1114+Q1154</f>
        <v>1278044</v>
      </c>
      <c r="R114" s="15">
        <f t="shared" si="316"/>
        <v>1307096</v>
      </c>
      <c r="S114" s="15">
        <f t="shared" si="316"/>
        <v>1243470</v>
      </c>
      <c r="T114" s="15">
        <f t="shared" si="316"/>
        <v>1237156</v>
      </c>
      <c r="U114" s="15">
        <f t="shared" si="316"/>
        <v>1251462</v>
      </c>
      <c r="V114" s="15">
        <f t="shared" si="316"/>
        <v>1275230</v>
      </c>
      <c r="W114" s="15">
        <f t="shared" si="316"/>
        <v>1310537</v>
      </c>
      <c r="X114" s="15">
        <f t="shared" si="316"/>
        <v>1352451</v>
      </c>
      <c r="Y114" s="15">
        <f t="shared" si="316"/>
        <v>1353126</v>
      </c>
      <c r="Z114" s="15">
        <f t="shared" si="316"/>
        <v>1322439</v>
      </c>
      <c r="AA114" s="15">
        <f t="shared" si="316"/>
        <v>1291202</v>
      </c>
      <c r="AB114" s="15">
        <f t="shared" si="316"/>
        <v>1247053</v>
      </c>
      <c r="AC114" s="41">
        <f t="shared" si="302"/>
        <v>15469266</v>
      </c>
      <c r="AD114" s="13"/>
      <c r="AI114" s="79" t="str">
        <f t="shared" si="232"/>
        <v>Q</v>
      </c>
      <c r="AJ114" s="1">
        <f>1+AJ102</f>
        <v>2021</v>
      </c>
      <c r="AK114" s="105">
        <v>1</v>
      </c>
      <c r="AL114" s="106">
        <f t="shared" ca="1" si="296"/>
        <v>0</v>
      </c>
      <c r="AM114" s="106">
        <f t="shared" ca="1" si="296"/>
        <v>0</v>
      </c>
      <c r="AN114" s="106">
        <f t="shared" ca="1" si="296"/>
        <v>481</v>
      </c>
      <c r="AO114" s="106">
        <f t="shared" ca="1" si="296"/>
        <v>0</v>
      </c>
      <c r="AP114" s="106">
        <f t="shared" ca="1" si="296"/>
        <v>0</v>
      </c>
      <c r="AQ114" s="106">
        <f t="shared" ca="1" si="296"/>
        <v>0</v>
      </c>
      <c r="AR114" s="106">
        <f t="shared" ca="1" si="296"/>
        <v>0</v>
      </c>
      <c r="AS114" s="106">
        <f t="shared" ca="1" si="296"/>
        <v>0</v>
      </c>
      <c r="AT114" s="106">
        <f t="shared" ca="1" si="296"/>
        <v>4181231</v>
      </c>
      <c r="AU114" s="106">
        <f t="shared" ca="1" si="296"/>
        <v>1239813</v>
      </c>
      <c r="AV114" s="106">
        <f t="shared" ca="1" si="297"/>
        <v>6042820</v>
      </c>
      <c r="AW114" s="106">
        <f t="shared" ca="1" si="297"/>
        <v>56507</v>
      </c>
      <c r="AX114" s="106">
        <f t="shared" ca="1" si="297"/>
        <v>0</v>
      </c>
      <c r="AY114" s="611">
        <f t="shared" ca="1" si="297"/>
        <v>0</v>
      </c>
      <c r="AZ114" s="106">
        <f t="shared" ca="1" si="297"/>
        <v>19254</v>
      </c>
      <c r="BA114" s="106">
        <f t="shared" ca="1" si="297"/>
        <v>196786</v>
      </c>
      <c r="BB114" s="106">
        <f t="shared" ca="1" si="297"/>
        <v>53873</v>
      </c>
      <c r="BC114" s="106">
        <f t="shared" ca="1" si="297"/>
        <v>0</v>
      </c>
      <c r="BD114" s="106">
        <f t="shared" ca="1" si="297"/>
        <v>44338</v>
      </c>
      <c r="BE114" s="106">
        <f t="shared" ca="1" si="297"/>
        <v>0</v>
      </c>
      <c r="BF114" s="106">
        <f t="shared" ca="1" si="298"/>
        <v>433032</v>
      </c>
      <c r="BG114" s="106">
        <f t="shared" ca="1" si="298"/>
        <v>0</v>
      </c>
      <c r="BH114" s="106">
        <f t="shared" ca="1" si="298"/>
        <v>0</v>
      </c>
      <c r="BI114" s="106">
        <f t="shared" ca="1" si="298"/>
        <v>366620</v>
      </c>
      <c r="BJ114" s="106">
        <f t="shared" ca="1" si="298"/>
        <v>110868</v>
      </c>
      <c r="BK114" s="106">
        <f t="shared" ca="1" si="298"/>
        <v>0</v>
      </c>
      <c r="BL114" s="190">
        <f t="shared" ca="1" si="298"/>
        <v>0</v>
      </c>
      <c r="BM114" s="190">
        <f t="shared" ca="1" si="298"/>
        <v>0</v>
      </c>
      <c r="BN114" s="190">
        <f t="shared" ca="1" si="298"/>
        <v>0</v>
      </c>
      <c r="BO114" s="190">
        <f t="shared" ca="1" si="298"/>
        <v>0</v>
      </c>
      <c r="BP114" s="190">
        <f t="shared" ca="1" si="298"/>
        <v>0</v>
      </c>
      <c r="BQ114" s="190">
        <f t="shared" ca="1" si="233"/>
        <v>117465</v>
      </c>
      <c r="BR114" s="190">
        <f t="shared" ca="1" si="234"/>
        <v>1107306</v>
      </c>
      <c r="BS114" s="190">
        <f t="shared" ca="1" si="235"/>
        <v>11520852</v>
      </c>
      <c r="BT114" s="190">
        <f t="shared" ca="1" si="248"/>
        <v>12745623</v>
      </c>
      <c r="BU114" s="190">
        <f t="shared" ca="1" si="182"/>
        <v>12928219</v>
      </c>
      <c r="BV114" s="163" t="str">
        <f t="shared" si="236"/>
        <v>B</v>
      </c>
      <c r="BW114" s="65">
        <f t="shared" ca="1" si="183"/>
        <v>12745623</v>
      </c>
      <c r="BX114" s="65">
        <f t="shared" ca="1" si="186"/>
        <v>0</v>
      </c>
      <c r="BZ114" s="130"/>
      <c r="CA114" s="79" t="str">
        <f t="shared" si="237"/>
        <v>B</v>
      </c>
      <c r="CB114" s="215">
        <f t="shared" si="251"/>
        <v>2021</v>
      </c>
      <c r="CC114" s="141">
        <f t="shared" si="251"/>
        <v>1</v>
      </c>
      <c r="CD114" s="280">
        <f t="shared" ca="1" si="187"/>
        <v>0</v>
      </c>
      <c r="CE114" s="280">
        <f t="shared" ca="1" si="188"/>
        <v>0</v>
      </c>
      <c r="CF114" s="280">
        <f t="shared" ca="1" si="189"/>
        <v>481</v>
      </c>
      <c r="CG114" s="280">
        <f t="shared" ca="1" si="190"/>
        <v>0</v>
      </c>
      <c r="CH114" s="280">
        <f t="shared" ca="1" si="191"/>
        <v>0</v>
      </c>
      <c r="CI114" s="280">
        <f t="shared" ca="1" si="192"/>
        <v>0</v>
      </c>
      <c r="CJ114" s="280">
        <f t="shared" ca="1" si="193"/>
        <v>0</v>
      </c>
      <c r="CK114" s="280">
        <f t="shared" ca="1" si="194"/>
        <v>0</v>
      </c>
      <c r="CL114" s="280">
        <f t="shared" ca="1" si="195"/>
        <v>4215734</v>
      </c>
      <c r="CM114" s="280">
        <f t="shared" ca="1" si="196"/>
        <v>1240707</v>
      </c>
      <c r="CN114" s="280">
        <f t="shared" ca="1" si="197"/>
        <v>6159735</v>
      </c>
      <c r="CO114" s="280">
        <f t="shared" ca="1" si="198"/>
        <v>57941</v>
      </c>
      <c r="CP114" s="280">
        <f t="shared" ca="1" si="199"/>
        <v>0</v>
      </c>
      <c r="CQ114" s="613">
        <f t="shared" ca="1" si="200"/>
        <v>0</v>
      </c>
      <c r="CR114" s="280">
        <f t="shared" ca="1" si="201"/>
        <v>29398</v>
      </c>
      <c r="CS114" s="280">
        <f t="shared" ca="1" si="202"/>
        <v>201939</v>
      </c>
      <c r="CT114" s="280">
        <f t="shared" ca="1" si="203"/>
        <v>59161</v>
      </c>
      <c r="CU114" s="280">
        <f t="shared" ca="1" si="204"/>
        <v>0</v>
      </c>
      <c r="CV114" s="280">
        <f t="shared" ca="1" si="205"/>
        <v>55752</v>
      </c>
      <c r="CW114" s="365">
        <f t="shared" ca="1" si="206"/>
        <v>0</v>
      </c>
      <c r="CX114" s="280">
        <f t="shared" ca="1" si="207"/>
        <v>431544</v>
      </c>
      <c r="CY114" s="280">
        <f t="shared" ca="1" si="208"/>
        <v>0</v>
      </c>
      <c r="CZ114" s="280">
        <f t="shared" ca="1" si="209"/>
        <v>0</v>
      </c>
      <c r="DA114" s="280">
        <f t="shared" ca="1" si="210"/>
        <v>364713</v>
      </c>
      <c r="DB114" s="280">
        <f t="shared" ca="1" si="211"/>
        <v>111114</v>
      </c>
      <c r="DC114" s="280">
        <f t="shared" ca="1" si="212"/>
        <v>0</v>
      </c>
      <c r="DD114" s="280">
        <f t="shared" ca="1" si="213"/>
        <v>0</v>
      </c>
      <c r="DE114" s="280">
        <f t="shared" ca="1" si="214"/>
        <v>0</v>
      </c>
      <c r="DF114" s="280">
        <f t="shared" ca="1" si="215"/>
        <v>0</v>
      </c>
      <c r="DG114" s="280">
        <f t="shared" ca="1" si="216"/>
        <v>0</v>
      </c>
      <c r="DH114" s="210">
        <f t="shared" ca="1" si="238"/>
        <v>144311</v>
      </c>
      <c r="DI114" s="210">
        <f t="shared" ca="1" si="239"/>
        <v>1253621</v>
      </c>
      <c r="DJ114" s="210">
        <f t="shared" ca="1" si="240"/>
        <v>11674598</v>
      </c>
      <c r="DK114" s="461">
        <f t="shared" ca="1" si="241"/>
        <v>13072530</v>
      </c>
      <c r="DL114" s="463">
        <f t="shared" ca="1" si="242"/>
        <v>12928219</v>
      </c>
      <c r="DM114" s="465">
        <f t="shared" ca="1" si="243"/>
        <v>-144311</v>
      </c>
      <c r="DN114" s="216">
        <f t="shared" ca="1" si="223"/>
        <v>-1.103925559933693E-2</v>
      </c>
      <c r="DP114" s="463"/>
      <c r="DQ114" s="37"/>
    </row>
    <row r="115" spans="1:121">
      <c r="A115" s="1">
        <f t="shared" si="249"/>
        <v>2039</v>
      </c>
      <c r="B115" s="15">
        <f t="shared" ref="B115:M115" si="317">B155+B795+B875+B955+B995+B1035+B1075+B1115+B1155</f>
        <v>1317532</v>
      </c>
      <c r="C115" s="15">
        <f t="shared" si="317"/>
        <v>1231568</v>
      </c>
      <c r="D115" s="15">
        <f t="shared" si="317"/>
        <v>1234833</v>
      </c>
      <c r="E115" s="15">
        <f t="shared" si="317"/>
        <v>1246547</v>
      </c>
      <c r="F115" s="15">
        <f t="shared" si="317"/>
        <v>1290288</v>
      </c>
      <c r="G115" s="15">
        <f t="shared" si="317"/>
        <v>1329910</v>
      </c>
      <c r="H115" s="15">
        <f t="shared" si="317"/>
        <v>1352867</v>
      </c>
      <c r="I115" s="15">
        <f t="shared" si="317"/>
        <v>1359376</v>
      </c>
      <c r="J115" s="15">
        <f t="shared" si="317"/>
        <v>1320556</v>
      </c>
      <c r="K115" s="15">
        <f t="shared" si="317"/>
        <v>1279939</v>
      </c>
      <c r="L115" s="15">
        <f t="shared" si="317"/>
        <v>1236446</v>
      </c>
      <c r="M115" s="15">
        <f t="shared" si="317"/>
        <v>1302357</v>
      </c>
      <c r="N115" s="41">
        <f t="shared" si="300"/>
        <v>15502219</v>
      </c>
      <c r="O115" s="2"/>
      <c r="P115" s="72">
        <f t="shared" si="250"/>
        <v>2039</v>
      </c>
      <c r="Q115" s="15">
        <f t="shared" ref="Q115:AB115" si="318">Q155+Q795+Q875+Q955+Q995+Q1035+Q1075+Q1115+Q1155</f>
        <v>1281103</v>
      </c>
      <c r="R115" s="15">
        <f t="shared" si="318"/>
        <v>1310478</v>
      </c>
      <c r="S115" s="15">
        <f t="shared" si="318"/>
        <v>1244955</v>
      </c>
      <c r="T115" s="15">
        <f t="shared" si="318"/>
        <v>1238378</v>
      </c>
      <c r="U115" s="15">
        <f t="shared" si="318"/>
        <v>1253235</v>
      </c>
      <c r="V115" s="15">
        <f t="shared" si="318"/>
        <v>1277103</v>
      </c>
      <c r="W115" s="15">
        <f t="shared" si="318"/>
        <v>1312989</v>
      </c>
      <c r="X115" s="15">
        <f t="shared" si="318"/>
        <v>1355779</v>
      </c>
      <c r="Y115" s="15">
        <f t="shared" si="318"/>
        <v>1356777</v>
      </c>
      <c r="Z115" s="15">
        <f t="shared" si="318"/>
        <v>1325415</v>
      </c>
      <c r="AA115" s="15">
        <f t="shared" si="318"/>
        <v>1293669</v>
      </c>
      <c r="AB115" s="15">
        <f t="shared" si="318"/>
        <v>1248713</v>
      </c>
      <c r="AC115" s="41">
        <f t="shared" si="302"/>
        <v>15498594</v>
      </c>
      <c r="AD115" s="13"/>
      <c r="AI115" s="79" t="str">
        <f t="shared" si="232"/>
        <v>R</v>
      </c>
      <c r="AJ115" s="1">
        <f t="shared" ref="AJ115:AJ125" si="319">AJ114</f>
        <v>2021</v>
      </c>
      <c r="AK115" s="105">
        <v>2</v>
      </c>
      <c r="AL115" s="106">
        <f t="shared" ca="1" si="296"/>
        <v>0</v>
      </c>
      <c r="AM115" s="106">
        <f t="shared" ca="1" si="296"/>
        <v>0</v>
      </c>
      <c r="AN115" s="106">
        <f t="shared" ca="1" si="296"/>
        <v>481</v>
      </c>
      <c r="AO115" s="106">
        <f t="shared" ca="1" si="296"/>
        <v>0</v>
      </c>
      <c r="AP115" s="106">
        <f t="shared" ca="1" si="296"/>
        <v>0</v>
      </c>
      <c r="AQ115" s="106">
        <f t="shared" ca="1" si="296"/>
        <v>0</v>
      </c>
      <c r="AR115" s="106">
        <f t="shared" ca="1" si="296"/>
        <v>0</v>
      </c>
      <c r="AS115" s="106">
        <f t="shared" ca="1" si="296"/>
        <v>0</v>
      </c>
      <c r="AT115" s="106">
        <f t="shared" ca="1" si="296"/>
        <v>4215734</v>
      </c>
      <c r="AU115" s="106">
        <f t="shared" ca="1" si="296"/>
        <v>1240707</v>
      </c>
      <c r="AV115" s="106">
        <f t="shared" ca="1" si="297"/>
        <v>6159735</v>
      </c>
      <c r="AW115" s="106">
        <f t="shared" ca="1" si="297"/>
        <v>63058</v>
      </c>
      <c r="AX115" s="106">
        <f t="shared" ca="1" si="297"/>
        <v>0</v>
      </c>
      <c r="AY115" s="611">
        <f t="shared" ca="1" si="297"/>
        <v>0</v>
      </c>
      <c r="AZ115" s="106">
        <f t="shared" ca="1" si="297"/>
        <v>28195</v>
      </c>
      <c r="BA115" s="106">
        <f t="shared" ca="1" si="297"/>
        <v>201939</v>
      </c>
      <c r="BB115" s="106">
        <f t="shared" ca="1" si="297"/>
        <v>59161</v>
      </c>
      <c r="BC115" s="106">
        <f t="shared" ca="1" si="297"/>
        <v>0</v>
      </c>
      <c r="BD115" s="106">
        <f t="shared" ca="1" si="297"/>
        <v>52623</v>
      </c>
      <c r="BE115" s="106">
        <f t="shared" ca="1" si="297"/>
        <v>0</v>
      </c>
      <c r="BF115" s="106">
        <f t="shared" ca="1" si="298"/>
        <v>431544</v>
      </c>
      <c r="BG115" s="106">
        <f t="shared" ca="1" si="298"/>
        <v>0</v>
      </c>
      <c r="BH115" s="106">
        <f t="shared" ca="1" si="298"/>
        <v>0</v>
      </c>
      <c r="BI115" s="106">
        <f t="shared" ca="1" si="298"/>
        <v>364713</v>
      </c>
      <c r="BJ115" s="106">
        <f t="shared" ca="1" si="298"/>
        <v>111114</v>
      </c>
      <c r="BK115" s="106">
        <f t="shared" ca="1" si="298"/>
        <v>0</v>
      </c>
      <c r="BL115" s="190">
        <f t="shared" ca="1" si="298"/>
        <v>0</v>
      </c>
      <c r="BM115" s="190">
        <f t="shared" ca="1" si="298"/>
        <v>0</v>
      </c>
      <c r="BN115" s="190">
        <f t="shared" ca="1" si="298"/>
        <v>0</v>
      </c>
      <c r="BO115" s="190">
        <f t="shared" ca="1" si="298"/>
        <v>0</v>
      </c>
      <c r="BP115" s="190">
        <f t="shared" ca="1" si="298"/>
        <v>0</v>
      </c>
      <c r="BQ115" s="190">
        <f t="shared" ca="1" si="233"/>
        <v>139979</v>
      </c>
      <c r="BR115" s="190">
        <f t="shared" ca="1" si="234"/>
        <v>1109310</v>
      </c>
      <c r="BS115" s="190">
        <f t="shared" ca="1" si="235"/>
        <v>11679715</v>
      </c>
      <c r="BT115" s="190">
        <f t="shared" ca="1" si="248"/>
        <v>12929004</v>
      </c>
      <c r="BU115" s="190">
        <f t="shared" ca="1" si="182"/>
        <v>12762509</v>
      </c>
      <c r="BV115" s="163" t="str">
        <f t="shared" si="236"/>
        <v>C</v>
      </c>
      <c r="BW115" s="65">
        <f t="shared" ca="1" si="183"/>
        <v>12929004</v>
      </c>
      <c r="BX115" s="65">
        <f t="shared" ca="1" si="186"/>
        <v>0</v>
      </c>
      <c r="BZ115" s="130"/>
      <c r="CA115" s="79" t="str">
        <f t="shared" si="237"/>
        <v>C</v>
      </c>
      <c r="CB115" s="215">
        <f t="shared" si="251"/>
        <v>2021</v>
      </c>
      <c r="CC115" s="141">
        <f t="shared" si="251"/>
        <v>2</v>
      </c>
      <c r="CD115" s="280">
        <f t="shared" ca="1" si="187"/>
        <v>0</v>
      </c>
      <c r="CE115" s="280">
        <f t="shared" ca="1" si="188"/>
        <v>0</v>
      </c>
      <c r="CF115" s="280">
        <f t="shared" ca="1" si="189"/>
        <v>481</v>
      </c>
      <c r="CG115" s="280">
        <f t="shared" ca="1" si="190"/>
        <v>0</v>
      </c>
      <c r="CH115" s="280">
        <f t="shared" ca="1" si="191"/>
        <v>0</v>
      </c>
      <c r="CI115" s="280">
        <f t="shared" ca="1" si="192"/>
        <v>0</v>
      </c>
      <c r="CJ115" s="280">
        <f t="shared" ca="1" si="193"/>
        <v>0</v>
      </c>
      <c r="CK115" s="280">
        <f t="shared" ca="1" si="194"/>
        <v>0</v>
      </c>
      <c r="CL115" s="280">
        <f t="shared" ca="1" si="195"/>
        <v>4208412</v>
      </c>
      <c r="CM115" s="280">
        <f t="shared" ca="1" si="196"/>
        <v>1224330</v>
      </c>
      <c r="CN115" s="280">
        <f t="shared" ca="1" si="197"/>
        <v>6077610</v>
      </c>
      <c r="CO115" s="280">
        <f t="shared" ca="1" si="198"/>
        <v>45300</v>
      </c>
      <c r="CP115" s="280">
        <f t="shared" ca="1" si="199"/>
        <v>0</v>
      </c>
      <c r="CQ115" s="613">
        <f t="shared" ca="1" si="200"/>
        <v>0</v>
      </c>
      <c r="CR115" s="280">
        <f t="shared" ca="1" si="201"/>
        <v>29711</v>
      </c>
      <c r="CS115" s="280">
        <f t="shared" ca="1" si="202"/>
        <v>184950</v>
      </c>
      <c r="CT115" s="280">
        <f t="shared" ca="1" si="203"/>
        <v>47465</v>
      </c>
      <c r="CU115" s="280">
        <f t="shared" ca="1" si="204"/>
        <v>0</v>
      </c>
      <c r="CV115" s="280">
        <f t="shared" ca="1" si="205"/>
        <v>44931</v>
      </c>
      <c r="CW115" s="365">
        <f t="shared" ca="1" si="206"/>
        <v>0</v>
      </c>
      <c r="CX115" s="280">
        <f t="shared" ca="1" si="207"/>
        <v>426072</v>
      </c>
      <c r="CY115" s="280">
        <f t="shared" ca="1" si="208"/>
        <v>0</v>
      </c>
      <c r="CZ115" s="280">
        <f t="shared" ca="1" si="209"/>
        <v>0</v>
      </c>
      <c r="DA115" s="280">
        <f t="shared" ca="1" si="210"/>
        <v>362529</v>
      </c>
      <c r="DB115" s="280">
        <f t="shared" ca="1" si="211"/>
        <v>110718</v>
      </c>
      <c r="DC115" s="280">
        <f t="shared" ca="1" si="212"/>
        <v>0</v>
      </c>
      <c r="DD115" s="280">
        <f t="shared" ca="1" si="213"/>
        <v>0</v>
      </c>
      <c r="DE115" s="280">
        <f t="shared" ca="1" si="214"/>
        <v>0</v>
      </c>
      <c r="DF115" s="280">
        <f t="shared" ca="1" si="215"/>
        <v>0</v>
      </c>
      <c r="DG115" s="280">
        <f t="shared" ca="1" si="216"/>
        <v>0</v>
      </c>
      <c r="DH115" s="210">
        <f t="shared" ca="1" si="238"/>
        <v>122107</v>
      </c>
      <c r="DI115" s="210">
        <f t="shared" ca="1" si="239"/>
        <v>1206376</v>
      </c>
      <c r="DJ115" s="210">
        <f t="shared" ca="1" si="240"/>
        <v>11556133</v>
      </c>
      <c r="DK115" s="461">
        <f t="shared" ca="1" si="241"/>
        <v>12884616</v>
      </c>
      <c r="DL115" s="463">
        <f t="shared" ca="1" si="242"/>
        <v>12762509</v>
      </c>
      <c r="DM115" s="465">
        <f t="shared" ca="1" si="243"/>
        <v>-122107</v>
      </c>
      <c r="DN115" s="216">
        <f t="shared" ca="1" si="223"/>
        <v>-9.4769607413988897E-3</v>
      </c>
      <c r="DP115" s="463"/>
      <c r="DQ115" s="37"/>
    </row>
    <row r="116" spans="1:121">
      <c r="A116" s="1">
        <f t="shared" si="249"/>
        <v>2040</v>
      </c>
      <c r="B116" s="15">
        <f t="shared" ref="B116:M116" si="320">B156+B796+B876+B956+B996+B1036+B1076+B1116+B1156</f>
        <v>1321044</v>
      </c>
      <c r="C116" s="15">
        <f t="shared" si="320"/>
        <v>1237149</v>
      </c>
      <c r="D116" s="15">
        <f t="shared" si="320"/>
        <v>1235999</v>
      </c>
      <c r="E116" s="15">
        <f t="shared" si="320"/>
        <v>1248146</v>
      </c>
      <c r="F116" s="15">
        <f t="shared" si="320"/>
        <v>1292075</v>
      </c>
      <c r="G116" s="15">
        <f t="shared" si="320"/>
        <v>1332713</v>
      </c>
      <c r="H116" s="15">
        <f t="shared" si="320"/>
        <v>1356272</v>
      </c>
      <c r="I116" s="15">
        <f t="shared" si="320"/>
        <v>1363043</v>
      </c>
      <c r="J116" s="15">
        <f t="shared" si="320"/>
        <v>1323570</v>
      </c>
      <c r="K116" s="15">
        <f t="shared" si="320"/>
        <v>1282257</v>
      </c>
      <c r="L116" s="15">
        <f t="shared" si="320"/>
        <v>1238111</v>
      </c>
      <c r="M116" s="15">
        <f t="shared" si="320"/>
        <v>1305524</v>
      </c>
      <c r="N116" s="41">
        <f t="shared" si="300"/>
        <v>15535903</v>
      </c>
      <c r="O116" s="2"/>
      <c r="P116" s="72">
        <f t="shared" si="250"/>
        <v>2040</v>
      </c>
      <c r="Q116" s="15">
        <f t="shared" ref="Q116:AB117" si="321">Q156+Q796+Q876+Q956+Q996+Q1036+Q1076+Q1116+Q1156</f>
        <v>1284174</v>
      </c>
      <c r="R116" s="15">
        <f t="shared" si="321"/>
        <v>1313864</v>
      </c>
      <c r="S116" s="15">
        <f t="shared" si="321"/>
        <v>1250266</v>
      </c>
      <c r="T116" s="15">
        <f t="shared" si="321"/>
        <v>1240070</v>
      </c>
      <c r="U116" s="15">
        <f t="shared" si="321"/>
        <v>1255013</v>
      </c>
      <c r="V116" s="15">
        <f t="shared" si="321"/>
        <v>1278976</v>
      </c>
      <c r="W116" s="15">
        <f t="shared" si="321"/>
        <v>1315440</v>
      </c>
      <c r="X116" s="15">
        <f t="shared" si="321"/>
        <v>1359126</v>
      </c>
      <c r="Y116" s="15">
        <f t="shared" si="321"/>
        <v>1360432</v>
      </c>
      <c r="Z116" s="15">
        <f t="shared" si="321"/>
        <v>1328397</v>
      </c>
      <c r="AA116" s="15">
        <f t="shared" si="321"/>
        <v>1296147</v>
      </c>
      <c r="AB116" s="15">
        <f t="shared" si="321"/>
        <v>1250370</v>
      </c>
      <c r="AC116" s="41">
        <f t="shared" si="302"/>
        <v>15532275</v>
      </c>
      <c r="AD116" s="13"/>
      <c r="AI116" s="79" t="str">
        <f t="shared" si="232"/>
        <v>S</v>
      </c>
      <c r="AJ116" s="1">
        <f t="shared" si="319"/>
        <v>2021</v>
      </c>
      <c r="AK116" s="105">
        <v>3</v>
      </c>
      <c r="AL116" s="106">
        <f t="shared" ref="AL116:AU125" ca="1" si="322">ROUND(INDIRECT(CONCATENATE($AI116,AL$2+($AJ116-2010))),0)</f>
        <v>0</v>
      </c>
      <c r="AM116" s="106">
        <f t="shared" ca="1" si="322"/>
        <v>0</v>
      </c>
      <c r="AN116" s="106">
        <f t="shared" ca="1" si="322"/>
        <v>481</v>
      </c>
      <c r="AO116" s="106">
        <f t="shared" ca="1" si="322"/>
        <v>0</v>
      </c>
      <c r="AP116" s="106">
        <f t="shared" ca="1" si="322"/>
        <v>0</v>
      </c>
      <c r="AQ116" s="106">
        <f t="shared" ca="1" si="322"/>
        <v>0</v>
      </c>
      <c r="AR116" s="106">
        <f t="shared" ca="1" si="322"/>
        <v>0</v>
      </c>
      <c r="AS116" s="106">
        <f t="shared" ca="1" si="322"/>
        <v>0</v>
      </c>
      <c r="AT116" s="106">
        <f t="shared" ca="1" si="322"/>
        <v>4208412</v>
      </c>
      <c r="AU116" s="106">
        <f t="shared" ca="1" si="322"/>
        <v>1224330</v>
      </c>
      <c r="AV116" s="106">
        <f t="shared" ref="AV116:BE125" ca="1" si="323">ROUND(INDIRECT(CONCATENATE($AI116,AV$2+($AJ116-2010))),0)</f>
        <v>6077610</v>
      </c>
      <c r="AW116" s="106">
        <f t="shared" ca="1" si="323"/>
        <v>57941</v>
      </c>
      <c r="AX116" s="106">
        <f t="shared" ca="1" si="323"/>
        <v>0</v>
      </c>
      <c r="AY116" s="611">
        <f t="shared" ca="1" si="323"/>
        <v>0</v>
      </c>
      <c r="AZ116" s="106">
        <f t="shared" ca="1" si="323"/>
        <v>29398</v>
      </c>
      <c r="BA116" s="106">
        <f t="shared" ca="1" si="323"/>
        <v>184950</v>
      </c>
      <c r="BB116" s="106">
        <f t="shared" ca="1" si="323"/>
        <v>47465</v>
      </c>
      <c r="BC116" s="106">
        <f t="shared" ca="1" si="323"/>
        <v>0</v>
      </c>
      <c r="BD116" s="106">
        <f t="shared" ca="1" si="323"/>
        <v>55752</v>
      </c>
      <c r="BE116" s="106">
        <f t="shared" ca="1" si="323"/>
        <v>0</v>
      </c>
      <c r="BF116" s="106">
        <f t="shared" ref="BF116:BP125" ca="1" si="324">ROUND(INDIRECT(CONCATENATE($AI116,BF$2+($AJ116-2010))),0)</f>
        <v>426072</v>
      </c>
      <c r="BG116" s="106">
        <f t="shared" ca="1" si="324"/>
        <v>0</v>
      </c>
      <c r="BH116" s="106">
        <f t="shared" ca="1" si="324"/>
        <v>0</v>
      </c>
      <c r="BI116" s="106">
        <f t="shared" ca="1" si="324"/>
        <v>362529</v>
      </c>
      <c r="BJ116" s="106">
        <f t="shared" ca="1" si="324"/>
        <v>110718</v>
      </c>
      <c r="BK116" s="106">
        <f t="shared" ca="1" si="324"/>
        <v>0</v>
      </c>
      <c r="BL116" s="190">
        <f t="shared" ca="1" si="324"/>
        <v>0</v>
      </c>
      <c r="BM116" s="190">
        <f t="shared" ca="1" si="324"/>
        <v>0</v>
      </c>
      <c r="BN116" s="190">
        <f t="shared" ca="1" si="324"/>
        <v>0</v>
      </c>
      <c r="BO116" s="190">
        <f t="shared" ca="1" si="324"/>
        <v>0</v>
      </c>
      <c r="BP116" s="190">
        <f t="shared" ca="1" si="324"/>
        <v>0</v>
      </c>
      <c r="BQ116" s="190">
        <f t="shared" ca="1" si="233"/>
        <v>132615</v>
      </c>
      <c r="BR116" s="190">
        <f t="shared" ca="1" si="234"/>
        <v>1084269</v>
      </c>
      <c r="BS116" s="190">
        <f t="shared" ca="1" si="235"/>
        <v>11568774</v>
      </c>
      <c r="BT116" s="190">
        <f t="shared" ca="1" si="248"/>
        <v>12785658</v>
      </c>
      <c r="BU116" s="190">
        <f t="shared" ca="1" si="182"/>
        <v>12903098</v>
      </c>
      <c r="BV116" s="163" t="str">
        <f t="shared" si="236"/>
        <v>D</v>
      </c>
      <c r="BW116" s="65">
        <f t="shared" ca="1" si="183"/>
        <v>12785658</v>
      </c>
      <c r="BX116" s="65">
        <f t="shared" ca="1" si="186"/>
        <v>0</v>
      </c>
      <c r="BZ116" s="130"/>
      <c r="CA116" s="79" t="str">
        <f t="shared" si="237"/>
        <v>D</v>
      </c>
      <c r="CB116" s="215">
        <f t="shared" si="251"/>
        <v>2021</v>
      </c>
      <c r="CC116" s="141">
        <f t="shared" si="251"/>
        <v>3</v>
      </c>
      <c r="CD116" s="280">
        <f t="shared" ca="1" si="187"/>
        <v>0</v>
      </c>
      <c r="CE116" s="280">
        <f t="shared" ca="1" si="188"/>
        <v>0</v>
      </c>
      <c r="CF116" s="280">
        <f t="shared" ca="1" si="189"/>
        <v>481</v>
      </c>
      <c r="CG116" s="280">
        <f t="shared" ca="1" si="190"/>
        <v>0</v>
      </c>
      <c r="CH116" s="280">
        <f t="shared" ca="1" si="191"/>
        <v>0</v>
      </c>
      <c r="CI116" s="280">
        <f t="shared" ca="1" si="192"/>
        <v>0</v>
      </c>
      <c r="CJ116" s="280">
        <f t="shared" ca="1" si="193"/>
        <v>0</v>
      </c>
      <c r="CK116" s="280">
        <f t="shared" ca="1" si="194"/>
        <v>0</v>
      </c>
      <c r="CL116" s="280">
        <f t="shared" ca="1" si="195"/>
        <v>4182075</v>
      </c>
      <c r="CM116" s="280">
        <f t="shared" ca="1" si="196"/>
        <v>1250795</v>
      </c>
      <c r="CN116" s="280">
        <f t="shared" ca="1" si="197"/>
        <v>6209736</v>
      </c>
      <c r="CO116" s="280">
        <f t="shared" ca="1" si="198"/>
        <v>45752</v>
      </c>
      <c r="CP116" s="280">
        <f t="shared" ca="1" si="199"/>
        <v>0</v>
      </c>
      <c r="CQ116" s="613">
        <f t="shared" ca="1" si="200"/>
        <v>0</v>
      </c>
      <c r="CR116" s="280">
        <f t="shared" ca="1" si="201"/>
        <v>26362</v>
      </c>
      <c r="CS116" s="280">
        <f t="shared" ca="1" si="202"/>
        <v>179385</v>
      </c>
      <c r="CT116" s="280">
        <f t="shared" ca="1" si="203"/>
        <v>47421</v>
      </c>
      <c r="CU116" s="280">
        <f t="shared" ca="1" si="204"/>
        <v>0</v>
      </c>
      <c r="CV116" s="280">
        <f t="shared" ca="1" si="205"/>
        <v>47477</v>
      </c>
      <c r="CW116" s="365">
        <f t="shared" ca="1" si="206"/>
        <v>0</v>
      </c>
      <c r="CX116" s="280">
        <f t="shared" ca="1" si="207"/>
        <v>433032</v>
      </c>
      <c r="CY116" s="280">
        <f t="shared" ca="1" si="208"/>
        <v>0</v>
      </c>
      <c r="CZ116" s="280">
        <f t="shared" ca="1" si="209"/>
        <v>0</v>
      </c>
      <c r="DA116" s="280">
        <f t="shared" ca="1" si="210"/>
        <v>369006</v>
      </c>
      <c r="DB116" s="280">
        <f t="shared" ca="1" si="211"/>
        <v>111576</v>
      </c>
      <c r="DC116" s="280">
        <f t="shared" ca="1" si="212"/>
        <v>0</v>
      </c>
      <c r="DD116" s="280">
        <f t="shared" ca="1" si="213"/>
        <v>0</v>
      </c>
      <c r="DE116" s="280">
        <f t="shared" ca="1" si="214"/>
        <v>0</v>
      </c>
      <c r="DF116" s="280">
        <f t="shared" ca="1" si="215"/>
        <v>0</v>
      </c>
      <c r="DG116" s="280">
        <f t="shared" ca="1" si="216"/>
        <v>0</v>
      </c>
      <c r="DH116" s="210">
        <f t="shared" ca="1" si="238"/>
        <v>121260</v>
      </c>
      <c r="DI116" s="210">
        <f t="shared" ca="1" si="239"/>
        <v>1214259</v>
      </c>
      <c r="DJ116" s="210">
        <f t="shared" ca="1" si="240"/>
        <v>11688839</v>
      </c>
      <c r="DK116" s="461">
        <f t="shared" ca="1" si="241"/>
        <v>13024358</v>
      </c>
      <c r="DL116" s="463">
        <f t="shared" ca="1" si="242"/>
        <v>12903098</v>
      </c>
      <c r="DM116" s="465">
        <f t="shared" ca="1" si="243"/>
        <v>-121260</v>
      </c>
      <c r="DN116" s="216">
        <f t="shared" ca="1" si="223"/>
        <v>-9.3102477680665711E-3</v>
      </c>
      <c r="DP116" s="463"/>
      <c r="DQ116" s="37"/>
    </row>
    <row r="117" spans="1:121">
      <c r="A117" s="1">
        <f t="shared" si="249"/>
        <v>2041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2"/>
      <c r="P117" s="72">
        <f t="shared" si="250"/>
        <v>2041</v>
      </c>
      <c r="Q117" s="15">
        <f t="shared" si="321"/>
        <v>1287255.46</v>
      </c>
      <c r="R117" s="15">
        <f t="shared" si="321"/>
        <v>92069.790000000008</v>
      </c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13"/>
      <c r="AI117" s="79" t="str">
        <f t="shared" si="232"/>
        <v>T</v>
      </c>
      <c r="AJ117" s="1">
        <f t="shared" si="319"/>
        <v>2021</v>
      </c>
      <c r="AK117" s="105">
        <v>4</v>
      </c>
      <c r="AL117" s="106">
        <f t="shared" ca="1" si="322"/>
        <v>0</v>
      </c>
      <c r="AM117" s="106">
        <f t="shared" ca="1" si="322"/>
        <v>0</v>
      </c>
      <c r="AN117" s="106">
        <f t="shared" ca="1" si="322"/>
        <v>481</v>
      </c>
      <c r="AO117" s="106">
        <f t="shared" ca="1" si="322"/>
        <v>0</v>
      </c>
      <c r="AP117" s="106">
        <f t="shared" ca="1" si="322"/>
        <v>0</v>
      </c>
      <c r="AQ117" s="106">
        <f t="shared" ca="1" si="322"/>
        <v>0</v>
      </c>
      <c r="AR117" s="106">
        <f t="shared" ca="1" si="322"/>
        <v>0</v>
      </c>
      <c r="AS117" s="106">
        <f t="shared" ca="1" si="322"/>
        <v>0</v>
      </c>
      <c r="AT117" s="106">
        <f t="shared" ca="1" si="322"/>
        <v>4182075</v>
      </c>
      <c r="AU117" s="106">
        <f t="shared" ca="1" si="322"/>
        <v>1250795</v>
      </c>
      <c r="AV117" s="106">
        <f t="shared" ca="1" si="323"/>
        <v>6209736</v>
      </c>
      <c r="AW117" s="106">
        <f t="shared" ca="1" si="323"/>
        <v>45300</v>
      </c>
      <c r="AX117" s="106">
        <f t="shared" ca="1" si="323"/>
        <v>0</v>
      </c>
      <c r="AY117" s="611">
        <f t="shared" ca="1" si="323"/>
        <v>0</v>
      </c>
      <c r="AZ117" s="106">
        <f t="shared" ca="1" si="323"/>
        <v>29711</v>
      </c>
      <c r="BA117" s="106">
        <f t="shared" ca="1" si="323"/>
        <v>179385</v>
      </c>
      <c r="BB117" s="106">
        <f t="shared" ca="1" si="323"/>
        <v>47421</v>
      </c>
      <c r="BC117" s="106">
        <f t="shared" ca="1" si="323"/>
        <v>0</v>
      </c>
      <c r="BD117" s="106">
        <f t="shared" ca="1" si="323"/>
        <v>44931</v>
      </c>
      <c r="BE117" s="106">
        <f t="shared" ca="1" si="323"/>
        <v>0</v>
      </c>
      <c r="BF117" s="106">
        <f t="shared" ca="1" si="324"/>
        <v>433032</v>
      </c>
      <c r="BG117" s="106">
        <f t="shared" ca="1" si="324"/>
        <v>0</v>
      </c>
      <c r="BH117" s="106">
        <f t="shared" ca="1" si="324"/>
        <v>0</v>
      </c>
      <c r="BI117" s="106">
        <f t="shared" ca="1" si="324"/>
        <v>369006</v>
      </c>
      <c r="BJ117" s="106">
        <f t="shared" ca="1" si="324"/>
        <v>111576</v>
      </c>
      <c r="BK117" s="106">
        <f t="shared" ca="1" si="324"/>
        <v>0</v>
      </c>
      <c r="BL117" s="190">
        <f t="shared" ca="1" si="324"/>
        <v>0</v>
      </c>
      <c r="BM117" s="190">
        <f t="shared" ca="1" si="324"/>
        <v>0</v>
      </c>
      <c r="BN117" s="190">
        <f t="shared" ca="1" si="324"/>
        <v>0</v>
      </c>
      <c r="BO117" s="190">
        <f t="shared" ca="1" si="324"/>
        <v>0</v>
      </c>
      <c r="BP117" s="190">
        <f t="shared" ca="1" si="324"/>
        <v>0</v>
      </c>
      <c r="BQ117" s="190">
        <f t="shared" ca="1" si="233"/>
        <v>122063</v>
      </c>
      <c r="BR117" s="190">
        <f t="shared" ca="1" si="234"/>
        <v>1092999</v>
      </c>
      <c r="BS117" s="190">
        <f t="shared" ca="1" si="235"/>
        <v>11688387</v>
      </c>
      <c r="BT117" s="190">
        <f t="shared" ca="1" si="248"/>
        <v>12903449</v>
      </c>
      <c r="BU117" s="190">
        <f t="shared" ca="1" si="182"/>
        <v>8783913</v>
      </c>
      <c r="BV117" s="163" t="str">
        <f t="shared" si="236"/>
        <v>E</v>
      </c>
      <c r="BW117" s="65">
        <f t="shared" ca="1" si="183"/>
        <v>12903449</v>
      </c>
      <c r="BX117" s="65">
        <f t="shared" ca="1" si="186"/>
        <v>0</v>
      </c>
      <c r="BZ117" s="130"/>
      <c r="CA117" s="79" t="str">
        <f t="shared" si="237"/>
        <v>E</v>
      </c>
      <c r="CB117" s="215">
        <f t="shared" si="251"/>
        <v>2021</v>
      </c>
      <c r="CC117" s="141">
        <f t="shared" si="251"/>
        <v>4</v>
      </c>
      <c r="CD117" s="280">
        <f t="shared" ca="1" si="187"/>
        <v>0</v>
      </c>
      <c r="CE117" s="280">
        <f t="shared" ca="1" si="188"/>
        <v>0</v>
      </c>
      <c r="CF117" s="280">
        <f t="shared" ca="1" si="189"/>
        <v>481</v>
      </c>
      <c r="CG117" s="280">
        <f t="shared" ca="1" si="190"/>
        <v>0</v>
      </c>
      <c r="CH117" s="280">
        <f t="shared" ca="1" si="191"/>
        <v>0</v>
      </c>
      <c r="CI117" s="280">
        <f t="shared" ca="1" si="192"/>
        <v>0</v>
      </c>
      <c r="CJ117" s="280">
        <f t="shared" ca="1" si="193"/>
        <v>0</v>
      </c>
      <c r="CK117" s="280">
        <f t="shared" ca="1" si="194"/>
        <v>0</v>
      </c>
      <c r="CL117" s="280">
        <f t="shared" ca="1" si="195"/>
        <v>0</v>
      </c>
      <c r="CM117" s="280">
        <f t="shared" ca="1" si="196"/>
        <v>1258822</v>
      </c>
      <c r="CN117" s="280">
        <f t="shared" ca="1" si="197"/>
        <v>6245298</v>
      </c>
      <c r="CO117" s="280">
        <f t="shared" ca="1" si="198"/>
        <v>61937</v>
      </c>
      <c r="CP117" s="280">
        <f t="shared" ca="1" si="199"/>
        <v>0</v>
      </c>
      <c r="CQ117" s="613">
        <f t="shared" ca="1" si="200"/>
        <v>0</v>
      </c>
      <c r="CR117" s="280">
        <f t="shared" ca="1" si="201"/>
        <v>26794</v>
      </c>
      <c r="CS117" s="280">
        <f t="shared" ca="1" si="202"/>
        <v>186847</v>
      </c>
      <c r="CT117" s="280">
        <f t="shared" ca="1" si="203"/>
        <v>43783</v>
      </c>
      <c r="CU117" s="280">
        <f t="shared" ca="1" si="204"/>
        <v>0</v>
      </c>
      <c r="CV117" s="280">
        <f t="shared" ca="1" si="205"/>
        <v>42828</v>
      </c>
      <c r="CW117" s="365">
        <f t="shared" ca="1" si="206"/>
        <v>0</v>
      </c>
      <c r="CX117" s="280">
        <f t="shared" ca="1" si="207"/>
        <v>432600</v>
      </c>
      <c r="CY117" s="280">
        <f t="shared" ca="1" si="208"/>
        <v>0</v>
      </c>
      <c r="CZ117" s="280">
        <f t="shared" ca="1" si="209"/>
        <v>0</v>
      </c>
      <c r="DA117" s="280">
        <f t="shared" ca="1" si="210"/>
        <v>372899</v>
      </c>
      <c r="DB117" s="280">
        <f t="shared" ca="1" si="211"/>
        <v>111624</v>
      </c>
      <c r="DC117" s="280">
        <f t="shared" ca="1" si="212"/>
        <v>0</v>
      </c>
      <c r="DD117" s="280">
        <f t="shared" ca="1" si="213"/>
        <v>0</v>
      </c>
      <c r="DE117" s="280">
        <f t="shared" ca="1" si="214"/>
        <v>0</v>
      </c>
      <c r="DF117" s="280">
        <f t="shared" ca="1" si="215"/>
        <v>0</v>
      </c>
      <c r="DG117" s="280">
        <f t="shared" ca="1" si="216"/>
        <v>0</v>
      </c>
      <c r="DH117" s="210">
        <f t="shared" ca="1" si="238"/>
        <v>113405</v>
      </c>
      <c r="DI117" s="210">
        <f t="shared" ca="1" si="239"/>
        <v>1217375</v>
      </c>
      <c r="DJ117" s="210">
        <f t="shared" ca="1" si="240"/>
        <v>7566538</v>
      </c>
      <c r="DK117" s="461">
        <f t="shared" ca="1" si="241"/>
        <v>8897318</v>
      </c>
      <c r="DL117" s="463">
        <f t="shared" ca="1" si="242"/>
        <v>8783913</v>
      </c>
      <c r="DM117" s="465">
        <f t="shared" ca="1" si="243"/>
        <v>-113405</v>
      </c>
      <c r="DN117" s="216">
        <f t="shared" ca="1" si="223"/>
        <v>-1.2745975809788972E-2</v>
      </c>
      <c r="DP117" s="463"/>
      <c r="DQ117" s="37"/>
    </row>
    <row r="118" spans="1:121">
      <c r="A118" s="1">
        <f t="shared" si="249"/>
        <v>2042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32"/>
      <c r="O118" s="2"/>
      <c r="P118" s="72">
        <f t="shared" si="250"/>
        <v>2042</v>
      </c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13"/>
      <c r="AI118" s="79" t="str">
        <f t="shared" si="232"/>
        <v>U</v>
      </c>
      <c r="AJ118" s="1">
        <f t="shared" si="319"/>
        <v>2021</v>
      </c>
      <c r="AK118" s="105">
        <v>5</v>
      </c>
      <c r="AL118" s="106">
        <f t="shared" ca="1" si="322"/>
        <v>0</v>
      </c>
      <c r="AM118" s="106">
        <f t="shared" ca="1" si="322"/>
        <v>0</v>
      </c>
      <c r="AN118" s="106">
        <f t="shared" ca="1" si="322"/>
        <v>481</v>
      </c>
      <c r="AO118" s="106">
        <f t="shared" ca="1" si="322"/>
        <v>0</v>
      </c>
      <c r="AP118" s="106">
        <f t="shared" ca="1" si="322"/>
        <v>0</v>
      </c>
      <c r="AQ118" s="106">
        <f t="shared" ca="1" si="322"/>
        <v>0</v>
      </c>
      <c r="AR118" s="106">
        <f t="shared" ca="1" si="322"/>
        <v>0</v>
      </c>
      <c r="AS118" s="106">
        <f t="shared" ca="1" si="322"/>
        <v>0</v>
      </c>
      <c r="AT118" s="106">
        <f t="shared" ca="1" si="322"/>
        <v>0</v>
      </c>
      <c r="AU118" s="106">
        <f t="shared" ca="1" si="322"/>
        <v>1258822</v>
      </c>
      <c r="AV118" s="106">
        <f t="shared" ca="1" si="323"/>
        <v>6245298</v>
      </c>
      <c r="AW118" s="106">
        <f t="shared" ca="1" si="323"/>
        <v>45752</v>
      </c>
      <c r="AX118" s="106">
        <f t="shared" ca="1" si="323"/>
        <v>0</v>
      </c>
      <c r="AY118" s="611">
        <f t="shared" ca="1" si="323"/>
        <v>0</v>
      </c>
      <c r="AZ118" s="106">
        <f t="shared" ca="1" si="323"/>
        <v>26362</v>
      </c>
      <c r="BA118" s="106">
        <f t="shared" ca="1" si="323"/>
        <v>186847</v>
      </c>
      <c r="BB118" s="106">
        <f t="shared" ca="1" si="323"/>
        <v>43783</v>
      </c>
      <c r="BC118" s="106">
        <f t="shared" ca="1" si="323"/>
        <v>0</v>
      </c>
      <c r="BD118" s="106">
        <f t="shared" ca="1" si="323"/>
        <v>47477</v>
      </c>
      <c r="BE118" s="106">
        <f t="shared" ca="1" si="323"/>
        <v>0</v>
      </c>
      <c r="BF118" s="106">
        <f t="shared" ca="1" si="324"/>
        <v>432600</v>
      </c>
      <c r="BG118" s="106">
        <f t="shared" ca="1" si="324"/>
        <v>0</v>
      </c>
      <c r="BH118" s="106">
        <f t="shared" ca="1" si="324"/>
        <v>0</v>
      </c>
      <c r="BI118" s="106">
        <f t="shared" ca="1" si="324"/>
        <v>372899</v>
      </c>
      <c r="BJ118" s="106">
        <f t="shared" ca="1" si="324"/>
        <v>111624</v>
      </c>
      <c r="BK118" s="106">
        <f t="shared" ca="1" si="324"/>
        <v>0</v>
      </c>
      <c r="BL118" s="190">
        <f t="shared" ca="1" si="324"/>
        <v>0</v>
      </c>
      <c r="BM118" s="190">
        <f t="shared" ca="1" si="324"/>
        <v>0</v>
      </c>
      <c r="BN118" s="190">
        <f t="shared" ca="1" si="324"/>
        <v>0</v>
      </c>
      <c r="BO118" s="190">
        <f t="shared" ca="1" si="324"/>
        <v>0</v>
      </c>
      <c r="BP118" s="190">
        <f t="shared" ca="1" si="324"/>
        <v>0</v>
      </c>
      <c r="BQ118" s="190">
        <f t="shared" ca="1" si="233"/>
        <v>117622</v>
      </c>
      <c r="BR118" s="190">
        <f t="shared" ca="1" si="234"/>
        <v>1103970</v>
      </c>
      <c r="BS118" s="190">
        <f t="shared" ca="1" si="235"/>
        <v>7550353</v>
      </c>
      <c r="BT118" s="190">
        <f t="shared" ca="1" si="248"/>
        <v>8771945</v>
      </c>
      <c r="BU118" s="190">
        <f t="shared" ca="1" si="182"/>
        <v>8837572</v>
      </c>
      <c r="BV118" s="163" t="str">
        <f t="shared" si="236"/>
        <v>F</v>
      </c>
      <c r="BW118" s="65">
        <f t="shared" ca="1" si="183"/>
        <v>8771945</v>
      </c>
      <c r="BX118" s="65">
        <f t="shared" ca="1" si="186"/>
        <v>0</v>
      </c>
      <c r="BZ118" s="130"/>
      <c r="CA118" s="79" t="str">
        <f t="shared" si="237"/>
        <v>F</v>
      </c>
      <c r="CB118" s="215">
        <f t="shared" si="251"/>
        <v>2021</v>
      </c>
      <c r="CC118" s="141">
        <f t="shared" si="251"/>
        <v>5</v>
      </c>
      <c r="CD118" s="280">
        <f t="shared" ca="1" si="187"/>
        <v>0</v>
      </c>
      <c r="CE118" s="280">
        <f t="shared" ca="1" si="188"/>
        <v>0</v>
      </c>
      <c r="CF118" s="280">
        <f t="shared" ca="1" si="189"/>
        <v>481</v>
      </c>
      <c r="CG118" s="280">
        <f t="shared" ca="1" si="190"/>
        <v>0</v>
      </c>
      <c r="CH118" s="280">
        <f t="shared" ca="1" si="191"/>
        <v>0</v>
      </c>
      <c r="CI118" s="280">
        <f t="shared" ca="1" si="192"/>
        <v>0</v>
      </c>
      <c r="CJ118" s="280">
        <f t="shared" ca="1" si="193"/>
        <v>0</v>
      </c>
      <c r="CK118" s="280">
        <f t="shared" ca="1" si="194"/>
        <v>0</v>
      </c>
      <c r="CL118" s="280">
        <f t="shared" ca="1" si="195"/>
        <v>0</v>
      </c>
      <c r="CM118" s="280">
        <f t="shared" ca="1" si="196"/>
        <v>1260882</v>
      </c>
      <c r="CN118" s="280">
        <f t="shared" ca="1" si="197"/>
        <v>6260624</v>
      </c>
      <c r="CO118" s="280">
        <f t="shared" ca="1" si="198"/>
        <v>57532</v>
      </c>
      <c r="CP118" s="280">
        <f t="shared" ca="1" si="199"/>
        <v>0</v>
      </c>
      <c r="CQ118" s="613">
        <f t="shared" ca="1" si="200"/>
        <v>0</v>
      </c>
      <c r="CR118" s="280">
        <f t="shared" ca="1" si="201"/>
        <v>30030</v>
      </c>
      <c r="CS118" s="280">
        <f t="shared" ca="1" si="202"/>
        <v>191789</v>
      </c>
      <c r="CT118" s="280">
        <f t="shared" ca="1" si="203"/>
        <v>59164</v>
      </c>
      <c r="CU118" s="280">
        <f t="shared" ca="1" si="204"/>
        <v>0</v>
      </c>
      <c r="CV118" s="280">
        <f t="shared" ca="1" si="205"/>
        <v>54515</v>
      </c>
      <c r="CW118" s="365">
        <f t="shared" ca="1" si="206"/>
        <v>0</v>
      </c>
      <c r="CX118" s="280">
        <f t="shared" ca="1" si="207"/>
        <v>436008</v>
      </c>
      <c r="CY118" s="280">
        <f t="shared" ca="1" si="208"/>
        <v>0</v>
      </c>
      <c r="CZ118" s="280">
        <f t="shared" ca="1" si="209"/>
        <v>0</v>
      </c>
      <c r="DA118" s="280">
        <f t="shared" ca="1" si="210"/>
        <v>374731</v>
      </c>
      <c r="DB118" s="280">
        <f t="shared" ca="1" si="211"/>
        <v>111816</v>
      </c>
      <c r="DC118" s="280">
        <f t="shared" ca="1" si="212"/>
        <v>0</v>
      </c>
      <c r="DD118" s="280">
        <f t="shared" ca="1" si="213"/>
        <v>0</v>
      </c>
      <c r="DE118" s="280">
        <f t="shared" ca="1" si="214"/>
        <v>0</v>
      </c>
      <c r="DF118" s="280">
        <f t="shared" ca="1" si="215"/>
        <v>0</v>
      </c>
      <c r="DG118" s="280">
        <f t="shared" ca="1" si="216"/>
        <v>0</v>
      </c>
      <c r="DH118" s="210">
        <f t="shared" ca="1" si="238"/>
        <v>143709</v>
      </c>
      <c r="DI118" s="210">
        <f t="shared" ca="1" si="239"/>
        <v>1258053</v>
      </c>
      <c r="DJ118" s="210">
        <f t="shared" ca="1" si="240"/>
        <v>7579519</v>
      </c>
      <c r="DK118" s="461">
        <f t="shared" ca="1" si="241"/>
        <v>8981281</v>
      </c>
      <c r="DL118" s="463">
        <f t="shared" ca="1" si="242"/>
        <v>8837572</v>
      </c>
      <c r="DM118" s="465">
        <f t="shared" ca="1" si="243"/>
        <v>-143709</v>
      </c>
      <c r="DN118" s="216">
        <f t="shared" ca="1" si="223"/>
        <v>-1.6000946858248839E-2</v>
      </c>
      <c r="DP118" s="463"/>
      <c r="DQ118" s="37"/>
    </row>
    <row r="119" spans="1:121">
      <c r="A119" s="1">
        <f t="shared" si="249"/>
        <v>2043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32"/>
      <c r="O119" s="2"/>
      <c r="P119" s="72">
        <f t="shared" si="250"/>
        <v>2043</v>
      </c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32"/>
      <c r="AD119" s="13"/>
      <c r="AI119" s="79" t="str">
        <f t="shared" si="232"/>
        <v>V</v>
      </c>
      <c r="AJ119" s="1">
        <f t="shared" si="319"/>
        <v>2021</v>
      </c>
      <c r="AK119" s="105">
        <v>6</v>
      </c>
      <c r="AL119" s="106">
        <f t="shared" ca="1" si="322"/>
        <v>0</v>
      </c>
      <c r="AM119" s="106">
        <f t="shared" ca="1" si="322"/>
        <v>0</v>
      </c>
      <c r="AN119" s="106">
        <f t="shared" ca="1" si="322"/>
        <v>481</v>
      </c>
      <c r="AO119" s="106">
        <f t="shared" ca="1" si="322"/>
        <v>0</v>
      </c>
      <c r="AP119" s="106">
        <f t="shared" ca="1" si="322"/>
        <v>0</v>
      </c>
      <c r="AQ119" s="106">
        <f t="shared" ca="1" si="322"/>
        <v>0</v>
      </c>
      <c r="AR119" s="106">
        <f t="shared" ca="1" si="322"/>
        <v>0</v>
      </c>
      <c r="AS119" s="106">
        <f t="shared" ca="1" si="322"/>
        <v>0</v>
      </c>
      <c r="AT119" s="106">
        <f t="shared" ca="1" si="322"/>
        <v>0</v>
      </c>
      <c r="AU119" s="106">
        <f t="shared" ca="1" si="322"/>
        <v>1260882</v>
      </c>
      <c r="AV119" s="106">
        <f t="shared" ca="1" si="323"/>
        <v>6260624</v>
      </c>
      <c r="AW119" s="106">
        <f t="shared" ca="1" si="323"/>
        <v>61937</v>
      </c>
      <c r="AX119" s="106">
        <f t="shared" ca="1" si="323"/>
        <v>0</v>
      </c>
      <c r="AY119" s="611">
        <f t="shared" ca="1" si="323"/>
        <v>0</v>
      </c>
      <c r="AZ119" s="106">
        <f t="shared" ca="1" si="323"/>
        <v>26794</v>
      </c>
      <c r="BA119" s="106">
        <f t="shared" ca="1" si="323"/>
        <v>191789</v>
      </c>
      <c r="BB119" s="106">
        <f t="shared" ca="1" si="323"/>
        <v>59164</v>
      </c>
      <c r="BC119" s="106">
        <f t="shared" ca="1" si="323"/>
        <v>0</v>
      </c>
      <c r="BD119" s="106">
        <f t="shared" ca="1" si="323"/>
        <v>42828</v>
      </c>
      <c r="BE119" s="106">
        <f t="shared" ca="1" si="323"/>
        <v>0</v>
      </c>
      <c r="BF119" s="106">
        <f t="shared" ca="1" si="324"/>
        <v>436008</v>
      </c>
      <c r="BG119" s="106">
        <f t="shared" ca="1" si="324"/>
        <v>0</v>
      </c>
      <c r="BH119" s="106">
        <f t="shared" ca="1" si="324"/>
        <v>0</v>
      </c>
      <c r="BI119" s="106">
        <f t="shared" ca="1" si="324"/>
        <v>374731</v>
      </c>
      <c r="BJ119" s="106">
        <f t="shared" ca="1" si="324"/>
        <v>111816</v>
      </c>
      <c r="BK119" s="106">
        <f t="shared" ca="1" si="324"/>
        <v>0</v>
      </c>
      <c r="BL119" s="190">
        <f t="shared" ca="1" si="324"/>
        <v>0</v>
      </c>
      <c r="BM119" s="190">
        <f t="shared" ca="1" si="324"/>
        <v>0</v>
      </c>
      <c r="BN119" s="190">
        <f t="shared" ca="1" si="324"/>
        <v>0</v>
      </c>
      <c r="BO119" s="190">
        <f t="shared" ca="1" si="324"/>
        <v>0</v>
      </c>
      <c r="BP119" s="190">
        <f t="shared" ca="1" si="324"/>
        <v>0</v>
      </c>
      <c r="BQ119" s="190">
        <f t="shared" ca="1" si="233"/>
        <v>128786</v>
      </c>
      <c r="BR119" s="190">
        <f t="shared" ca="1" si="234"/>
        <v>1114344</v>
      </c>
      <c r="BS119" s="190">
        <f t="shared" ca="1" si="235"/>
        <v>7583924</v>
      </c>
      <c r="BT119" s="190">
        <f t="shared" ca="1" si="248"/>
        <v>8827054</v>
      </c>
      <c r="BU119" s="190">
        <f t="shared" ca="1" si="182"/>
        <v>8844475</v>
      </c>
      <c r="BV119" s="163" t="str">
        <f t="shared" si="236"/>
        <v>G</v>
      </c>
      <c r="BW119" s="65">
        <f t="shared" ca="1" si="183"/>
        <v>8827054</v>
      </c>
      <c r="BX119" s="65">
        <f t="shared" ca="1" si="186"/>
        <v>0</v>
      </c>
      <c r="BZ119" s="130"/>
      <c r="CA119" s="79" t="str">
        <f t="shared" si="237"/>
        <v>G</v>
      </c>
      <c r="CB119" s="215">
        <f t="shared" si="251"/>
        <v>2021</v>
      </c>
      <c r="CC119" s="141">
        <f t="shared" si="251"/>
        <v>6</v>
      </c>
      <c r="CD119" s="280">
        <f t="shared" ca="1" si="187"/>
        <v>0</v>
      </c>
      <c r="CE119" s="280">
        <f t="shared" ca="1" si="188"/>
        <v>0</v>
      </c>
      <c r="CF119" s="280">
        <f t="shared" ca="1" si="189"/>
        <v>481</v>
      </c>
      <c r="CG119" s="280">
        <f t="shared" ca="1" si="190"/>
        <v>0</v>
      </c>
      <c r="CH119" s="280">
        <f t="shared" ca="1" si="191"/>
        <v>0</v>
      </c>
      <c r="CI119" s="280">
        <f t="shared" ca="1" si="192"/>
        <v>0</v>
      </c>
      <c r="CJ119" s="280">
        <f t="shared" ca="1" si="193"/>
        <v>0</v>
      </c>
      <c r="CK119" s="280">
        <f t="shared" ca="1" si="194"/>
        <v>0</v>
      </c>
      <c r="CL119" s="280">
        <f t="shared" ca="1" si="195"/>
        <v>0</v>
      </c>
      <c r="CM119" s="280">
        <f t="shared" ca="1" si="196"/>
        <v>1258822</v>
      </c>
      <c r="CN119" s="280">
        <f t="shared" ca="1" si="197"/>
        <v>6251931</v>
      </c>
      <c r="CO119" s="280">
        <f t="shared" ca="1" si="198"/>
        <v>54023</v>
      </c>
      <c r="CP119" s="280">
        <f t="shared" ca="1" si="199"/>
        <v>0</v>
      </c>
      <c r="CQ119" s="613">
        <f t="shared" ca="1" si="200"/>
        <v>0</v>
      </c>
      <c r="CR119" s="280">
        <f t="shared" ca="1" si="201"/>
        <v>35842</v>
      </c>
      <c r="CS119" s="280">
        <f t="shared" ca="1" si="202"/>
        <v>199937</v>
      </c>
      <c r="CT119" s="280">
        <f t="shared" ca="1" si="203"/>
        <v>61461</v>
      </c>
      <c r="CU119" s="280">
        <f t="shared" ca="1" si="204"/>
        <v>0</v>
      </c>
      <c r="CV119" s="280">
        <f t="shared" ca="1" si="205"/>
        <v>59200</v>
      </c>
      <c r="CW119" s="365">
        <f t="shared" ca="1" si="206"/>
        <v>0</v>
      </c>
      <c r="CX119" s="280">
        <f t="shared" ca="1" si="207"/>
        <v>435480</v>
      </c>
      <c r="CY119" s="280">
        <f t="shared" ca="1" si="208"/>
        <v>0</v>
      </c>
      <c r="CZ119" s="280">
        <f t="shared" ca="1" si="209"/>
        <v>0</v>
      </c>
      <c r="DA119" s="280">
        <f t="shared" ca="1" si="210"/>
        <v>375668</v>
      </c>
      <c r="DB119" s="280">
        <f t="shared" ca="1" si="211"/>
        <v>111630</v>
      </c>
      <c r="DC119" s="280">
        <f t="shared" ca="1" si="212"/>
        <v>0</v>
      </c>
      <c r="DD119" s="280">
        <f t="shared" ca="1" si="213"/>
        <v>0</v>
      </c>
      <c r="DE119" s="280">
        <f t="shared" ca="1" si="214"/>
        <v>0</v>
      </c>
      <c r="DF119" s="280">
        <f t="shared" ca="1" si="215"/>
        <v>0</v>
      </c>
      <c r="DG119" s="280">
        <f t="shared" ca="1" si="216"/>
        <v>0</v>
      </c>
      <c r="DH119" s="210">
        <f t="shared" ca="1" si="238"/>
        <v>156503</v>
      </c>
      <c r="DI119" s="210">
        <f t="shared" ca="1" si="239"/>
        <v>1279218</v>
      </c>
      <c r="DJ119" s="210">
        <f t="shared" ca="1" si="240"/>
        <v>7565257</v>
      </c>
      <c r="DK119" s="461">
        <f t="shared" ca="1" si="241"/>
        <v>9000978</v>
      </c>
      <c r="DL119" s="463">
        <f t="shared" ca="1" si="242"/>
        <v>8844475</v>
      </c>
      <c r="DM119" s="465">
        <f t="shared" ca="1" si="243"/>
        <v>-156503</v>
      </c>
      <c r="DN119" s="216">
        <f t="shared" ca="1" si="223"/>
        <v>-1.7387332798724762E-2</v>
      </c>
      <c r="DP119" s="463"/>
      <c r="DQ119" s="37"/>
    </row>
    <row r="120" spans="1:121">
      <c r="A120" s="1">
        <f t="shared" si="249"/>
        <v>2044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32"/>
      <c r="O120" s="2"/>
      <c r="P120" s="72">
        <f t="shared" si="250"/>
        <v>2044</v>
      </c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32"/>
      <c r="AD120" s="13"/>
      <c r="AI120" s="79" t="str">
        <f t="shared" si="232"/>
        <v>W</v>
      </c>
      <c r="AJ120" s="1">
        <f t="shared" si="319"/>
        <v>2021</v>
      </c>
      <c r="AK120" s="105">
        <v>7</v>
      </c>
      <c r="AL120" s="106">
        <f t="shared" ca="1" si="322"/>
        <v>0</v>
      </c>
      <c r="AM120" s="106">
        <f t="shared" ca="1" si="322"/>
        <v>0</v>
      </c>
      <c r="AN120" s="106">
        <f t="shared" ca="1" si="322"/>
        <v>481</v>
      </c>
      <c r="AO120" s="106">
        <f t="shared" ca="1" si="322"/>
        <v>0</v>
      </c>
      <c r="AP120" s="106">
        <f t="shared" ca="1" si="322"/>
        <v>0</v>
      </c>
      <c r="AQ120" s="106">
        <f t="shared" ca="1" si="322"/>
        <v>0</v>
      </c>
      <c r="AR120" s="106">
        <f t="shared" ca="1" si="322"/>
        <v>0</v>
      </c>
      <c r="AS120" s="106">
        <f t="shared" ca="1" si="322"/>
        <v>0</v>
      </c>
      <c r="AT120" s="106">
        <f t="shared" ca="1" si="322"/>
        <v>0</v>
      </c>
      <c r="AU120" s="106">
        <f t="shared" ca="1" si="322"/>
        <v>1258822</v>
      </c>
      <c r="AV120" s="106">
        <f t="shared" ca="1" si="323"/>
        <v>6251931</v>
      </c>
      <c r="AW120" s="106">
        <f t="shared" ca="1" si="323"/>
        <v>57532</v>
      </c>
      <c r="AX120" s="106">
        <f t="shared" ca="1" si="323"/>
        <v>0</v>
      </c>
      <c r="AY120" s="611">
        <f t="shared" ca="1" si="323"/>
        <v>0</v>
      </c>
      <c r="AZ120" s="106">
        <f t="shared" ca="1" si="323"/>
        <v>30030</v>
      </c>
      <c r="BA120" s="106">
        <f t="shared" ca="1" si="323"/>
        <v>199937</v>
      </c>
      <c r="BB120" s="106">
        <f t="shared" ca="1" si="323"/>
        <v>61461</v>
      </c>
      <c r="BC120" s="106">
        <f t="shared" ca="1" si="323"/>
        <v>0</v>
      </c>
      <c r="BD120" s="106">
        <f t="shared" ca="1" si="323"/>
        <v>54515</v>
      </c>
      <c r="BE120" s="106">
        <f t="shared" ca="1" si="323"/>
        <v>0</v>
      </c>
      <c r="BF120" s="106">
        <f t="shared" ca="1" si="324"/>
        <v>435480</v>
      </c>
      <c r="BG120" s="106">
        <f t="shared" ca="1" si="324"/>
        <v>0</v>
      </c>
      <c r="BH120" s="106">
        <f t="shared" ca="1" si="324"/>
        <v>0</v>
      </c>
      <c r="BI120" s="106">
        <f t="shared" ca="1" si="324"/>
        <v>375668</v>
      </c>
      <c r="BJ120" s="106">
        <f t="shared" ca="1" si="324"/>
        <v>111630</v>
      </c>
      <c r="BK120" s="106">
        <f t="shared" ca="1" si="324"/>
        <v>0</v>
      </c>
      <c r="BL120" s="190">
        <f t="shared" ca="1" si="324"/>
        <v>0</v>
      </c>
      <c r="BM120" s="190">
        <f t="shared" ca="1" si="324"/>
        <v>0</v>
      </c>
      <c r="BN120" s="190">
        <f t="shared" ca="1" si="324"/>
        <v>0</v>
      </c>
      <c r="BO120" s="190">
        <f t="shared" ca="1" si="324"/>
        <v>0</v>
      </c>
      <c r="BP120" s="190">
        <f t="shared" ca="1" si="324"/>
        <v>0</v>
      </c>
      <c r="BQ120" s="190">
        <f t="shared" ca="1" si="233"/>
        <v>146006</v>
      </c>
      <c r="BR120" s="190">
        <f t="shared" ca="1" si="234"/>
        <v>1122715</v>
      </c>
      <c r="BS120" s="190">
        <f t="shared" ca="1" si="235"/>
        <v>7568766</v>
      </c>
      <c r="BT120" s="190">
        <f t="shared" ca="1" si="248"/>
        <v>8837487</v>
      </c>
      <c r="BU120" s="190">
        <f t="shared" ca="1" si="182"/>
        <v>8896166</v>
      </c>
      <c r="BV120" s="163" t="str">
        <f t="shared" si="236"/>
        <v>H</v>
      </c>
      <c r="BW120" s="65">
        <f t="shared" ca="1" si="183"/>
        <v>8837487</v>
      </c>
      <c r="BX120" s="65">
        <f t="shared" ca="1" si="186"/>
        <v>0</v>
      </c>
      <c r="BZ120" s="130"/>
      <c r="CA120" s="79" t="str">
        <f t="shared" si="237"/>
        <v>H</v>
      </c>
      <c r="CB120" s="215">
        <f t="shared" si="251"/>
        <v>2021</v>
      </c>
      <c r="CC120" s="141">
        <f t="shared" si="251"/>
        <v>7</v>
      </c>
      <c r="CD120" s="280">
        <f t="shared" ca="1" si="187"/>
        <v>0</v>
      </c>
      <c r="CE120" s="280">
        <f t="shared" ca="1" si="188"/>
        <v>0</v>
      </c>
      <c r="CF120" s="280">
        <f t="shared" ca="1" si="189"/>
        <v>481</v>
      </c>
      <c r="CG120" s="280">
        <f t="shared" ca="1" si="190"/>
        <v>0</v>
      </c>
      <c r="CH120" s="280">
        <f t="shared" ca="1" si="191"/>
        <v>0</v>
      </c>
      <c r="CI120" s="280">
        <f t="shared" ca="1" si="192"/>
        <v>0</v>
      </c>
      <c r="CJ120" s="280">
        <f t="shared" ca="1" si="193"/>
        <v>0</v>
      </c>
      <c r="CK120" s="280">
        <f t="shared" ca="1" si="194"/>
        <v>0</v>
      </c>
      <c r="CL120" s="280">
        <f t="shared" ca="1" si="195"/>
        <v>0</v>
      </c>
      <c r="CM120" s="280">
        <f t="shared" ca="1" si="196"/>
        <v>1264245</v>
      </c>
      <c r="CN120" s="280">
        <f t="shared" ca="1" si="197"/>
        <v>6277703</v>
      </c>
      <c r="CO120" s="280">
        <f t="shared" ca="1" si="198"/>
        <v>63822</v>
      </c>
      <c r="CP120" s="280">
        <f t="shared" ca="1" si="199"/>
        <v>0</v>
      </c>
      <c r="CQ120" s="613">
        <f t="shared" ca="1" si="200"/>
        <v>0</v>
      </c>
      <c r="CR120" s="280">
        <f t="shared" ca="1" si="201"/>
        <v>30030</v>
      </c>
      <c r="CS120" s="280">
        <f t="shared" ca="1" si="202"/>
        <v>208701</v>
      </c>
      <c r="CT120" s="280">
        <f t="shared" ca="1" si="203"/>
        <v>64425</v>
      </c>
      <c r="CU120" s="280">
        <f t="shared" ca="1" si="204"/>
        <v>0</v>
      </c>
      <c r="CV120" s="280">
        <f t="shared" ca="1" si="205"/>
        <v>59826</v>
      </c>
      <c r="CW120" s="365">
        <f t="shared" ca="1" si="206"/>
        <v>0</v>
      </c>
      <c r="CX120" s="280">
        <f t="shared" ca="1" si="207"/>
        <v>437496</v>
      </c>
      <c r="CY120" s="280">
        <f t="shared" ca="1" si="208"/>
        <v>0</v>
      </c>
      <c r="CZ120" s="280">
        <f t="shared" ca="1" si="209"/>
        <v>0</v>
      </c>
      <c r="DA120" s="280">
        <f t="shared" ca="1" si="210"/>
        <v>377591</v>
      </c>
      <c r="DB120" s="280">
        <f t="shared" ca="1" si="211"/>
        <v>111846</v>
      </c>
      <c r="DC120" s="280">
        <f t="shared" ca="1" si="212"/>
        <v>0</v>
      </c>
      <c r="DD120" s="280">
        <f t="shared" ca="1" si="213"/>
        <v>0</v>
      </c>
      <c r="DE120" s="280">
        <f t="shared" ca="1" si="214"/>
        <v>0</v>
      </c>
      <c r="DF120" s="280">
        <f t="shared" ca="1" si="215"/>
        <v>0</v>
      </c>
      <c r="DG120" s="280">
        <f t="shared" ca="1" si="216"/>
        <v>0</v>
      </c>
      <c r="DH120" s="210">
        <f t="shared" ca="1" si="238"/>
        <v>154281</v>
      </c>
      <c r="DI120" s="210">
        <f t="shared" ca="1" si="239"/>
        <v>1289915</v>
      </c>
      <c r="DJ120" s="210">
        <f t="shared" ca="1" si="240"/>
        <v>7606251</v>
      </c>
      <c r="DK120" s="461">
        <f t="shared" ca="1" si="241"/>
        <v>9050447</v>
      </c>
      <c r="DL120" s="463">
        <f t="shared" ca="1" si="242"/>
        <v>8896166</v>
      </c>
      <c r="DM120" s="465">
        <f t="shared" ca="1" si="243"/>
        <v>-154281</v>
      </c>
      <c r="DN120" s="216">
        <f t="shared" ca="1" si="223"/>
        <v>-1.7046782330198719E-2</v>
      </c>
      <c r="DP120" s="463"/>
      <c r="DQ120" s="37"/>
    </row>
    <row r="121" spans="1:121">
      <c r="A121" s="1">
        <f t="shared" si="249"/>
        <v>2045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32"/>
      <c r="O121" s="2"/>
      <c r="P121" s="72">
        <f t="shared" si="250"/>
        <v>2045</v>
      </c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32"/>
      <c r="AD121" s="13"/>
      <c r="AI121" s="79" t="str">
        <f t="shared" si="232"/>
        <v>X</v>
      </c>
      <c r="AJ121" s="1">
        <f t="shared" si="319"/>
        <v>2021</v>
      </c>
      <c r="AK121" s="105">
        <v>8</v>
      </c>
      <c r="AL121" s="106">
        <f t="shared" ca="1" si="322"/>
        <v>0</v>
      </c>
      <c r="AM121" s="106">
        <f t="shared" ca="1" si="322"/>
        <v>0</v>
      </c>
      <c r="AN121" s="106">
        <f t="shared" ca="1" si="322"/>
        <v>481</v>
      </c>
      <c r="AO121" s="106">
        <f t="shared" ca="1" si="322"/>
        <v>0</v>
      </c>
      <c r="AP121" s="106">
        <f t="shared" ca="1" si="322"/>
        <v>0</v>
      </c>
      <c r="AQ121" s="106">
        <f t="shared" ca="1" si="322"/>
        <v>0</v>
      </c>
      <c r="AR121" s="106">
        <f t="shared" ca="1" si="322"/>
        <v>0</v>
      </c>
      <c r="AS121" s="106">
        <f t="shared" ca="1" si="322"/>
        <v>0</v>
      </c>
      <c r="AT121" s="106">
        <f t="shared" ca="1" si="322"/>
        <v>0</v>
      </c>
      <c r="AU121" s="106">
        <f t="shared" ca="1" si="322"/>
        <v>1264245</v>
      </c>
      <c r="AV121" s="106">
        <f t="shared" ca="1" si="323"/>
        <v>6277703</v>
      </c>
      <c r="AW121" s="106">
        <f t="shared" ca="1" si="323"/>
        <v>54023</v>
      </c>
      <c r="AX121" s="106">
        <f t="shared" ca="1" si="323"/>
        <v>0</v>
      </c>
      <c r="AY121" s="611">
        <f t="shared" ca="1" si="323"/>
        <v>0</v>
      </c>
      <c r="AZ121" s="106">
        <f t="shared" ca="1" si="323"/>
        <v>35842</v>
      </c>
      <c r="BA121" s="106">
        <f t="shared" ca="1" si="323"/>
        <v>208701</v>
      </c>
      <c r="BB121" s="106">
        <f t="shared" ca="1" si="323"/>
        <v>64425</v>
      </c>
      <c r="BC121" s="106">
        <f t="shared" ca="1" si="323"/>
        <v>0</v>
      </c>
      <c r="BD121" s="106">
        <f t="shared" ca="1" si="323"/>
        <v>59200</v>
      </c>
      <c r="BE121" s="106">
        <f t="shared" ca="1" si="323"/>
        <v>0</v>
      </c>
      <c r="BF121" s="106">
        <f t="shared" ca="1" si="324"/>
        <v>437496</v>
      </c>
      <c r="BG121" s="106">
        <f t="shared" ca="1" si="324"/>
        <v>0</v>
      </c>
      <c r="BH121" s="106">
        <f t="shared" ca="1" si="324"/>
        <v>0</v>
      </c>
      <c r="BI121" s="106">
        <f t="shared" ca="1" si="324"/>
        <v>377591</v>
      </c>
      <c r="BJ121" s="106">
        <f t="shared" ca="1" si="324"/>
        <v>111846</v>
      </c>
      <c r="BK121" s="106">
        <f t="shared" ca="1" si="324"/>
        <v>0</v>
      </c>
      <c r="BL121" s="190">
        <f t="shared" ca="1" si="324"/>
        <v>0</v>
      </c>
      <c r="BM121" s="190">
        <f t="shared" ca="1" si="324"/>
        <v>0</v>
      </c>
      <c r="BN121" s="190">
        <f t="shared" ca="1" si="324"/>
        <v>0</v>
      </c>
      <c r="BO121" s="190">
        <f t="shared" ca="1" si="324"/>
        <v>0</v>
      </c>
      <c r="BP121" s="190">
        <f t="shared" ca="1" si="324"/>
        <v>0</v>
      </c>
      <c r="BQ121" s="190">
        <f t="shared" ca="1" si="233"/>
        <v>159467</v>
      </c>
      <c r="BR121" s="190">
        <f t="shared" ca="1" si="234"/>
        <v>1135634</v>
      </c>
      <c r="BS121" s="190">
        <f t="shared" ca="1" si="235"/>
        <v>7596452</v>
      </c>
      <c r="BT121" s="190">
        <f t="shared" ca="1" si="248"/>
        <v>8891553</v>
      </c>
      <c r="BU121" s="190">
        <f t="shared" ca="1" si="182"/>
        <v>8845603</v>
      </c>
      <c r="BV121" s="163" t="str">
        <f t="shared" si="236"/>
        <v>I</v>
      </c>
      <c r="BW121" s="65">
        <f t="shared" ca="1" si="183"/>
        <v>8891553</v>
      </c>
      <c r="BX121" s="65">
        <f t="shared" ca="1" si="186"/>
        <v>0</v>
      </c>
      <c r="BZ121" s="130"/>
      <c r="CA121" s="79" t="str">
        <f t="shared" si="237"/>
        <v>I</v>
      </c>
      <c r="CB121" s="215">
        <f t="shared" si="251"/>
        <v>2021</v>
      </c>
      <c r="CC121" s="141">
        <f t="shared" si="251"/>
        <v>8</v>
      </c>
      <c r="CD121" s="280">
        <f t="shared" ca="1" si="187"/>
        <v>0</v>
      </c>
      <c r="CE121" s="280">
        <f t="shared" ca="1" si="188"/>
        <v>0</v>
      </c>
      <c r="CF121" s="280">
        <f t="shared" ca="1" si="189"/>
        <v>481</v>
      </c>
      <c r="CG121" s="280">
        <f t="shared" ca="1" si="190"/>
        <v>0</v>
      </c>
      <c r="CH121" s="280">
        <f t="shared" ca="1" si="191"/>
        <v>0</v>
      </c>
      <c r="CI121" s="280">
        <f t="shared" ca="1" si="192"/>
        <v>0</v>
      </c>
      <c r="CJ121" s="280">
        <f t="shared" ca="1" si="193"/>
        <v>0</v>
      </c>
      <c r="CK121" s="280">
        <f t="shared" ca="1" si="194"/>
        <v>0</v>
      </c>
      <c r="CL121" s="280">
        <f t="shared" ca="1" si="195"/>
        <v>0</v>
      </c>
      <c r="CM121" s="280">
        <f t="shared" ca="1" si="196"/>
        <v>1257520</v>
      </c>
      <c r="CN121" s="280">
        <f t="shared" ca="1" si="197"/>
        <v>6237050</v>
      </c>
      <c r="CO121" s="280">
        <f t="shared" ca="1" si="198"/>
        <v>58740</v>
      </c>
      <c r="CP121" s="280">
        <f t="shared" ca="1" si="199"/>
        <v>0</v>
      </c>
      <c r="CQ121" s="613">
        <f t="shared" ca="1" si="200"/>
        <v>0</v>
      </c>
      <c r="CR121" s="280">
        <f t="shared" ca="1" si="201"/>
        <v>30030</v>
      </c>
      <c r="CS121" s="280">
        <f t="shared" ca="1" si="202"/>
        <v>210962</v>
      </c>
      <c r="CT121" s="280">
        <f t="shared" ca="1" si="203"/>
        <v>61779</v>
      </c>
      <c r="CU121" s="280">
        <f t="shared" ca="1" si="204"/>
        <v>0</v>
      </c>
      <c r="CV121" s="280">
        <f t="shared" ca="1" si="205"/>
        <v>62150</v>
      </c>
      <c r="CW121" s="365">
        <f t="shared" ca="1" si="206"/>
        <v>0</v>
      </c>
      <c r="CX121" s="280">
        <f t="shared" ca="1" si="207"/>
        <v>437496</v>
      </c>
      <c r="CY121" s="280">
        <f t="shared" ca="1" si="208"/>
        <v>0</v>
      </c>
      <c r="CZ121" s="280">
        <f t="shared" ca="1" si="209"/>
        <v>0</v>
      </c>
      <c r="DA121" s="280">
        <f t="shared" ca="1" si="210"/>
        <v>377591</v>
      </c>
      <c r="DB121" s="280">
        <f t="shared" ca="1" si="211"/>
        <v>111804</v>
      </c>
      <c r="DC121" s="280">
        <f t="shared" ca="1" si="212"/>
        <v>0</v>
      </c>
      <c r="DD121" s="280">
        <f t="shared" ca="1" si="213"/>
        <v>0</v>
      </c>
      <c r="DE121" s="280">
        <f t="shared" ca="1" si="214"/>
        <v>0</v>
      </c>
      <c r="DF121" s="280">
        <f t="shared" ca="1" si="215"/>
        <v>0</v>
      </c>
      <c r="DG121" s="280">
        <f t="shared" ca="1" si="216"/>
        <v>0</v>
      </c>
      <c r="DH121" s="210">
        <f t="shared" ca="1" si="238"/>
        <v>153959</v>
      </c>
      <c r="DI121" s="210">
        <f t="shared" ca="1" si="239"/>
        <v>1291812</v>
      </c>
      <c r="DJ121" s="210">
        <f t="shared" ca="1" si="240"/>
        <v>7553791</v>
      </c>
      <c r="DK121" s="461">
        <f t="shared" ca="1" si="241"/>
        <v>8999562</v>
      </c>
      <c r="DL121" s="463">
        <f t="shared" ca="1" si="242"/>
        <v>8845603</v>
      </c>
      <c r="DM121" s="465">
        <f t="shared" ca="1" si="243"/>
        <v>-153959</v>
      </c>
      <c r="DN121" s="216">
        <f t="shared" ca="1" si="223"/>
        <v>-1.7107388115110492E-2</v>
      </c>
      <c r="DP121" s="463"/>
      <c r="DQ121" s="37"/>
    </row>
    <row r="122" spans="1:121">
      <c r="AD122" s="13"/>
      <c r="AI122" s="79" t="str">
        <f t="shared" si="232"/>
        <v>Y</v>
      </c>
      <c r="AJ122" s="1">
        <f t="shared" si="319"/>
        <v>2021</v>
      </c>
      <c r="AK122" s="105">
        <v>9</v>
      </c>
      <c r="AL122" s="106">
        <f t="shared" ca="1" si="322"/>
        <v>0</v>
      </c>
      <c r="AM122" s="106">
        <f t="shared" ca="1" si="322"/>
        <v>0</v>
      </c>
      <c r="AN122" s="106">
        <f t="shared" ca="1" si="322"/>
        <v>481</v>
      </c>
      <c r="AO122" s="106">
        <f t="shared" ca="1" si="322"/>
        <v>0</v>
      </c>
      <c r="AP122" s="106">
        <f t="shared" ca="1" si="322"/>
        <v>0</v>
      </c>
      <c r="AQ122" s="106">
        <f t="shared" ca="1" si="322"/>
        <v>0</v>
      </c>
      <c r="AR122" s="106">
        <f t="shared" ca="1" si="322"/>
        <v>0</v>
      </c>
      <c r="AS122" s="106">
        <f t="shared" ca="1" si="322"/>
        <v>0</v>
      </c>
      <c r="AT122" s="106">
        <f t="shared" ca="1" si="322"/>
        <v>0</v>
      </c>
      <c r="AU122" s="106">
        <f t="shared" ca="1" si="322"/>
        <v>1257520</v>
      </c>
      <c r="AV122" s="106">
        <f t="shared" ca="1" si="323"/>
        <v>6237050</v>
      </c>
      <c r="AW122" s="106">
        <f t="shared" ca="1" si="323"/>
        <v>63822</v>
      </c>
      <c r="AX122" s="106">
        <f t="shared" ca="1" si="323"/>
        <v>0</v>
      </c>
      <c r="AY122" s="611">
        <f t="shared" ca="1" si="323"/>
        <v>0</v>
      </c>
      <c r="AZ122" s="106">
        <f t="shared" ca="1" si="323"/>
        <v>30030</v>
      </c>
      <c r="BA122" s="106">
        <f t="shared" ca="1" si="323"/>
        <v>210962</v>
      </c>
      <c r="BB122" s="106">
        <f t="shared" ca="1" si="323"/>
        <v>61779</v>
      </c>
      <c r="BC122" s="106">
        <f t="shared" ca="1" si="323"/>
        <v>0</v>
      </c>
      <c r="BD122" s="106">
        <f t="shared" ca="1" si="323"/>
        <v>59826</v>
      </c>
      <c r="BE122" s="106">
        <f t="shared" ca="1" si="323"/>
        <v>0</v>
      </c>
      <c r="BF122" s="106">
        <f t="shared" ca="1" si="324"/>
        <v>437496</v>
      </c>
      <c r="BG122" s="106">
        <f t="shared" ca="1" si="324"/>
        <v>0</v>
      </c>
      <c r="BH122" s="106">
        <f t="shared" ca="1" si="324"/>
        <v>0</v>
      </c>
      <c r="BI122" s="106">
        <f t="shared" ca="1" si="324"/>
        <v>377591</v>
      </c>
      <c r="BJ122" s="106">
        <f t="shared" ca="1" si="324"/>
        <v>111804</v>
      </c>
      <c r="BK122" s="106">
        <f t="shared" ca="1" si="324"/>
        <v>0</v>
      </c>
      <c r="BL122" s="190">
        <f t="shared" ca="1" si="324"/>
        <v>0</v>
      </c>
      <c r="BM122" s="190">
        <f t="shared" ca="1" si="324"/>
        <v>0</v>
      </c>
      <c r="BN122" s="190">
        <f t="shared" ca="1" si="324"/>
        <v>0</v>
      </c>
      <c r="BO122" s="190">
        <f t="shared" ca="1" si="324"/>
        <v>0</v>
      </c>
      <c r="BP122" s="190">
        <f t="shared" ca="1" si="324"/>
        <v>0</v>
      </c>
      <c r="BQ122" s="190">
        <f t="shared" ca="1" si="233"/>
        <v>151635</v>
      </c>
      <c r="BR122" s="190">
        <f t="shared" ca="1" si="234"/>
        <v>1137853</v>
      </c>
      <c r="BS122" s="190">
        <f t="shared" ca="1" si="235"/>
        <v>7558873</v>
      </c>
      <c r="BT122" s="190">
        <f t="shared" ca="1" si="248"/>
        <v>8848361</v>
      </c>
      <c r="BU122" s="190">
        <f t="shared" ca="1" si="182"/>
        <v>8786474</v>
      </c>
      <c r="BV122" s="163" t="str">
        <f t="shared" si="236"/>
        <v>J</v>
      </c>
      <c r="BW122" s="65">
        <f t="shared" ca="1" si="183"/>
        <v>8848361</v>
      </c>
      <c r="BX122" s="65">
        <f t="shared" ca="1" si="186"/>
        <v>0</v>
      </c>
      <c r="BZ122" s="130"/>
      <c r="CA122" s="79" t="str">
        <f t="shared" si="237"/>
        <v>J</v>
      </c>
      <c r="CB122" s="215">
        <f t="shared" si="251"/>
        <v>2021</v>
      </c>
      <c r="CC122" s="141">
        <f t="shared" si="251"/>
        <v>9</v>
      </c>
      <c r="CD122" s="280">
        <f t="shared" ca="1" si="187"/>
        <v>0</v>
      </c>
      <c r="CE122" s="280">
        <f t="shared" ca="1" si="188"/>
        <v>0</v>
      </c>
      <c r="CF122" s="280">
        <f t="shared" ca="1" si="189"/>
        <v>481</v>
      </c>
      <c r="CG122" s="280">
        <f t="shared" ca="1" si="190"/>
        <v>0</v>
      </c>
      <c r="CH122" s="280">
        <f t="shared" ca="1" si="191"/>
        <v>0</v>
      </c>
      <c r="CI122" s="280">
        <f t="shared" ca="1" si="192"/>
        <v>0</v>
      </c>
      <c r="CJ122" s="280">
        <f t="shared" ca="1" si="193"/>
        <v>0</v>
      </c>
      <c r="CK122" s="280">
        <f t="shared" ca="1" si="194"/>
        <v>0</v>
      </c>
      <c r="CL122" s="280">
        <f t="shared" ca="1" si="195"/>
        <v>0</v>
      </c>
      <c r="CM122" s="280">
        <f t="shared" ca="1" si="196"/>
        <v>1252317</v>
      </c>
      <c r="CN122" s="280">
        <f t="shared" ca="1" si="197"/>
        <v>6218008</v>
      </c>
      <c r="CO122" s="280">
        <f t="shared" ca="1" si="198"/>
        <v>49036</v>
      </c>
      <c r="CP122" s="280">
        <f t="shared" ca="1" si="199"/>
        <v>0</v>
      </c>
      <c r="CQ122" s="613">
        <f t="shared" ca="1" si="200"/>
        <v>0</v>
      </c>
      <c r="CR122" s="280">
        <f t="shared" ca="1" si="201"/>
        <v>29869</v>
      </c>
      <c r="CS122" s="280">
        <f t="shared" ca="1" si="202"/>
        <v>204305</v>
      </c>
      <c r="CT122" s="280">
        <f t="shared" ca="1" si="203"/>
        <v>56212</v>
      </c>
      <c r="CU122" s="280">
        <f t="shared" ca="1" si="204"/>
        <v>0</v>
      </c>
      <c r="CV122" s="280">
        <f t="shared" ca="1" si="205"/>
        <v>58687</v>
      </c>
      <c r="CW122" s="365">
        <f t="shared" ca="1" si="206"/>
        <v>0</v>
      </c>
      <c r="CX122" s="280">
        <f t="shared" ca="1" si="207"/>
        <v>432600</v>
      </c>
      <c r="CY122" s="280">
        <f t="shared" ca="1" si="208"/>
        <v>0</v>
      </c>
      <c r="CZ122" s="280">
        <f t="shared" ca="1" si="209"/>
        <v>0</v>
      </c>
      <c r="DA122" s="280">
        <f t="shared" ca="1" si="210"/>
        <v>374283</v>
      </c>
      <c r="DB122" s="280">
        <f t="shared" ca="1" si="211"/>
        <v>110676</v>
      </c>
      <c r="DC122" s="280">
        <f t="shared" ca="1" si="212"/>
        <v>0</v>
      </c>
      <c r="DD122" s="280">
        <f t="shared" ca="1" si="213"/>
        <v>0</v>
      </c>
      <c r="DE122" s="280">
        <f t="shared" ca="1" si="214"/>
        <v>0</v>
      </c>
      <c r="DF122" s="280">
        <f t="shared" ca="1" si="215"/>
        <v>0</v>
      </c>
      <c r="DG122" s="280">
        <f t="shared" ca="1" si="216"/>
        <v>0</v>
      </c>
      <c r="DH122" s="210">
        <f t="shared" ca="1" si="238"/>
        <v>144768</v>
      </c>
      <c r="DI122" s="210">
        <f t="shared" ca="1" si="239"/>
        <v>1266632</v>
      </c>
      <c r="DJ122" s="210">
        <f t="shared" ca="1" si="240"/>
        <v>7519842</v>
      </c>
      <c r="DK122" s="461">
        <f t="shared" ca="1" si="241"/>
        <v>8931242</v>
      </c>
      <c r="DL122" s="463">
        <f t="shared" ca="1" si="242"/>
        <v>8786474</v>
      </c>
      <c r="DM122" s="465">
        <f t="shared" ca="1" si="243"/>
        <v>-144768</v>
      </c>
      <c r="DN122" s="216">
        <f t="shared" ca="1" si="223"/>
        <v>-1.62091677730824E-2</v>
      </c>
      <c r="DP122" s="463"/>
      <c r="DQ122" s="37"/>
    </row>
    <row r="123" spans="1:121" s="2" customFormat="1">
      <c r="O123" s="123"/>
      <c r="P123" s="132"/>
      <c r="AD123" s="13"/>
      <c r="AE123" s="14"/>
      <c r="AF123" s="13"/>
      <c r="AG123" s="78"/>
      <c r="AH123" s="78"/>
      <c r="AI123" s="79" t="str">
        <f t="shared" si="232"/>
        <v>Z</v>
      </c>
      <c r="AJ123" s="1">
        <f t="shared" si="319"/>
        <v>2021</v>
      </c>
      <c r="AK123" s="105">
        <v>10</v>
      </c>
      <c r="AL123" s="106">
        <f t="shared" ca="1" si="322"/>
        <v>0</v>
      </c>
      <c r="AM123" s="106">
        <f t="shared" ca="1" si="322"/>
        <v>0</v>
      </c>
      <c r="AN123" s="106">
        <f t="shared" ca="1" si="322"/>
        <v>481</v>
      </c>
      <c r="AO123" s="106">
        <f t="shared" ca="1" si="322"/>
        <v>0</v>
      </c>
      <c r="AP123" s="106">
        <f t="shared" ca="1" si="322"/>
        <v>0</v>
      </c>
      <c r="AQ123" s="106">
        <f t="shared" ca="1" si="322"/>
        <v>0</v>
      </c>
      <c r="AR123" s="106">
        <f t="shared" ca="1" si="322"/>
        <v>0</v>
      </c>
      <c r="AS123" s="106">
        <f t="shared" ca="1" si="322"/>
        <v>0</v>
      </c>
      <c r="AT123" s="106">
        <f t="shared" ca="1" si="322"/>
        <v>0</v>
      </c>
      <c r="AU123" s="106">
        <f t="shared" ca="1" si="322"/>
        <v>1252317</v>
      </c>
      <c r="AV123" s="106">
        <f t="shared" ca="1" si="323"/>
        <v>6218008</v>
      </c>
      <c r="AW123" s="106">
        <f t="shared" ca="1" si="323"/>
        <v>58740</v>
      </c>
      <c r="AX123" s="106">
        <f t="shared" ca="1" si="323"/>
        <v>0</v>
      </c>
      <c r="AY123" s="611">
        <f t="shared" ca="1" si="323"/>
        <v>0</v>
      </c>
      <c r="AZ123" s="106">
        <f t="shared" ca="1" si="323"/>
        <v>30030</v>
      </c>
      <c r="BA123" s="106">
        <f t="shared" ca="1" si="323"/>
        <v>204305</v>
      </c>
      <c r="BB123" s="106">
        <f t="shared" ca="1" si="323"/>
        <v>56212</v>
      </c>
      <c r="BC123" s="106">
        <f t="shared" ca="1" si="323"/>
        <v>0</v>
      </c>
      <c r="BD123" s="106">
        <f t="shared" ca="1" si="323"/>
        <v>62150</v>
      </c>
      <c r="BE123" s="106">
        <f t="shared" ca="1" si="323"/>
        <v>0</v>
      </c>
      <c r="BF123" s="106">
        <f t="shared" ca="1" si="324"/>
        <v>432600</v>
      </c>
      <c r="BG123" s="106">
        <f t="shared" ca="1" si="324"/>
        <v>0</v>
      </c>
      <c r="BH123" s="106">
        <f t="shared" ca="1" si="324"/>
        <v>0</v>
      </c>
      <c r="BI123" s="106">
        <f t="shared" ca="1" si="324"/>
        <v>374283</v>
      </c>
      <c r="BJ123" s="106">
        <f t="shared" ca="1" si="324"/>
        <v>110676</v>
      </c>
      <c r="BK123" s="106">
        <f t="shared" ca="1" si="324"/>
        <v>0</v>
      </c>
      <c r="BL123" s="190">
        <f t="shared" ca="1" si="324"/>
        <v>0</v>
      </c>
      <c r="BM123" s="190">
        <f t="shared" ca="1" si="324"/>
        <v>0</v>
      </c>
      <c r="BN123" s="190">
        <f t="shared" ca="1" si="324"/>
        <v>0</v>
      </c>
      <c r="BO123" s="190">
        <f t="shared" ca="1" si="324"/>
        <v>0</v>
      </c>
      <c r="BP123" s="190">
        <f t="shared" ca="1" si="324"/>
        <v>0</v>
      </c>
      <c r="BQ123" s="190">
        <f t="shared" ca="1" si="233"/>
        <v>148392</v>
      </c>
      <c r="BR123" s="190">
        <f t="shared" ca="1" si="234"/>
        <v>1121864</v>
      </c>
      <c r="BS123" s="190">
        <f t="shared" ca="1" si="235"/>
        <v>7529546</v>
      </c>
      <c r="BT123" s="190">
        <f t="shared" ca="1" si="248"/>
        <v>8799802</v>
      </c>
      <c r="BU123" s="190">
        <f t="shared" ca="1" si="182"/>
        <v>8752370</v>
      </c>
      <c r="BV123" s="163" t="str">
        <f t="shared" si="236"/>
        <v>K</v>
      </c>
      <c r="BW123" s="65">
        <f t="shared" ca="1" si="183"/>
        <v>8799802</v>
      </c>
      <c r="BX123" s="65">
        <f t="shared" ca="1" si="186"/>
        <v>0</v>
      </c>
      <c r="BY123" s="22"/>
      <c r="BZ123" s="130"/>
      <c r="CA123" s="79" t="str">
        <f t="shared" si="237"/>
        <v>K</v>
      </c>
      <c r="CB123" s="215">
        <f t="shared" si="251"/>
        <v>2021</v>
      </c>
      <c r="CC123" s="141">
        <f t="shared" si="251"/>
        <v>10</v>
      </c>
      <c r="CD123" s="280">
        <f t="shared" ca="1" si="187"/>
        <v>0</v>
      </c>
      <c r="CE123" s="280">
        <f t="shared" ca="1" si="188"/>
        <v>0</v>
      </c>
      <c r="CF123" s="280">
        <f t="shared" ca="1" si="189"/>
        <v>481</v>
      </c>
      <c r="CG123" s="280">
        <f t="shared" ca="1" si="190"/>
        <v>0</v>
      </c>
      <c r="CH123" s="280">
        <f t="shared" ca="1" si="191"/>
        <v>0</v>
      </c>
      <c r="CI123" s="280">
        <f t="shared" ca="1" si="192"/>
        <v>0</v>
      </c>
      <c r="CJ123" s="280">
        <f t="shared" ca="1" si="193"/>
        <v>0</v>
      </c>
      <c r="CK123" s="280">
        <f t="shared" ca="1" si="194"/>
        <v>0</v>
      </c>
      <c r="CL123" s="280">
        <f t="shared" ca="1" si="195"/>
        <v>0</v>
      </c>
      <c r="CM123" s="280">
        <f t="shared" ca="1" si="196"/>
        <v>1250795</v>
      </c>
      <c r="CN123" s="280">
        <f t="shared" ca="1" si="197"/>
        <v>6202309</v>
      </c>
      <c r="CO123" s="280">
        <f t="shared" ca="1" si="198"/>
        <v>61685</v>
      </c>
      <c r="CP123" s="280">
        <f t="shared" ca="1" si="199"/>
        <v>0</v>
      </c>
      <c r="CQ123" s="613">
        <f t="shared" ca="1" si="200"/>
        <v>0</v>
      </c>
      <c r="CR123" s="280">
        <f t="shared" ca="1" si="201"/>
        <v>33031</v>
      </c>
      <c r="CS123" s="280">
        <f t="shared" ca="1" si="202"/>
        <v>195170</v>
      </c>
      <c r="CT123" s="280">
        <f t="shared" ca="1" si="203"/>
        <v>51361</v>
      </c>
      <c r="CU123" s="280">
        <f t="shared" ca="1" si="204"/>
        <v>0</v>
      </c>
      <c r="CV123" s="280">
        <f t="shared" ca="1" si="205"/>
        <v>43249</v>
      </c>
      <c r="CW123" s="365">
        <f t="shared" ca="1" si="206"/>
        <v>0</v>
      </c>
      <c r="CX123" s="280">
        <f t="shared" ca="1" si="207"/>
        <v>433032</v>
      </c>
      <c r="CY123" s="280">
        <f t="shared" ca="1" si="208"/>
        <v>0</v>
      </c>
      <c r="CZ123" s="280">
        <f t="shared" ca="1" si="209"/>
        <v>0</v>
      </c>
      <c r="DA123" s="280">
        <f t="shared" ca="1" si="210"/>
        <v>371391</v>
      </c>
      <c r="DB123" s="280">
        <f t="shared" ca="1" si="211"/>
        <v>109866</v>
      </c>
      <c r="DC123" s="280">
        <f t="shared" ca="1" si="212"/>
        <v>0</v>
      </c>
      <c r="DD123" s="280">
        <f t="shared" ca="1" si="213"/>
        <v>0</v>
      </c>
      <c r="DE123" s="280">
        <f t="shared" ca="1" si="214"/>
        <v>0</v>
      </c>
      <c r="DF123" s="280">
        <f t="shared" ca="1" si="215"/>
        <v>0</v>
      </c>
      <c r="DG123" s="280">
        <f t="shared" ca="1" si="216"/>
        <v>0</v>
      </c>
      <c r="DH123" s="210">
        <f t="shared" ca="1" si="238"/>
        <v>127641</v>
      </c>
      <c r="DI123" s="210">
        <f t="shared" ca="1" si="239"/>
        <v>1237100</v>
      </c>
      <c r="DJ123" s="210">
        <f t="shared" ca="1" si="240"/>
        <v>7515270</v>
      </c>
      <c r="DK123" s="461">
        <f t="shared" ca="1" si="241"/>
        <v>8880011</v>
      </c>
      <c r="DL123" s="463">
        <f t="shared" ca="1" si="242"/>
        <v>8752370</v>
      </c>
      <c r="DM123" s="465">
        <f t="shared" ca="1" si="243"/>
        <v>-127641</v>
      </c>
      <c r="DN123" s="216">
        <f t="shared" ca="1" si="223"/>
        <v>-1.4373968680894652E-2</v>
      </c>
      <c r="DP123" s="463"/>
      <c r="DQ123" s="37"/>
    </row>
    <row r="124" spans="1:121" ht="15.75">
      <c r="A124" s="77" t="s">
        <v>199</v>
      </c>
      <c r="B124" s="101"/>
      <c r="C124" s="101"/>
      <c r="D124" s="101"/>
      <c r="E124" s="101"/>
      <c r="F124" s="101"/>
      <c r="G124" s="101"/>
      <c r="H124" s="101"/>
      <c r="I124" s="101"/>
      <c r="J124" s="197" t="s">
        <v>192</v>
      </c>
      <c r="K124" s="101"/>
      <c r="L124" s="101"/>
      <c r="M124" s="101"/>
      <c r="N124" s="101"/>
      <c r="P124" s="109" t="s">
        <v>204</v>
      </c>
      <c r="Q124" s="101"/>
      <c r="R124" s="101"/>
      <c r="S124" s="101"/>
      <c r="T124" s="101"/>
      <c r="U124" s="101"/>
      <c r="V124" s="101"/>
      <c r="W124" s="101"/>
      <c r="X124" s="110" t="s">
        <v>192</v>
      </c>
      <c r="Y124" s="101"/>
      <c r="Z124" s="101"/>
      <c r="AA124" s="101"/>
      <c r="AB124" s="101"/>
      <c r="AC124" s="43" t="s">
        <v>1</v>
      </c>
      <c r="AD124" s="13"/>
      <c r="AG124" s="79"/>
      <c r="AH124" s="79"/>
      <c r="AI124" s="79" t="str">
        <f t="shared" si="232"/>
        <v>AA</v>
      </c>
      <c r="AJ124" s="1">
        <f t="shared" si="319"/>
        <v>2021</v>
      </c>
      <c r="AK124" s="105">
        <v>11</v>
      </c>
      <c r="AL124" s="106">
        <f t="shared" ca="1" si="322"/>
        <v>0</v>
      </c>
      <c r="AM124" s="106">
        <f t="shared" ca="1" si="322"/>
        <v>0</v>
      </c>
      <c r="AN124" s="106">
        <f t="shared" ca="1" si="322"/>
        <v>481</v>
      </c>
      <c r="AO124" s="106">
        <f t="shared" ca="1" si="322"/>
        <v>0</v>
      </c>
      <c r="AP124" s="106">
        <f t="shared" ca="1" si="322"/>
        <v>0</v>
      </c>
      <c r="AQ124" s="106">
        <f t="shared" ca="1" si="322"/>
        <v>0</v>
      </c>
      <c r="AR124" s="106">
        <f t="shared" ca="1" si="322"/>
        <v>0</v>
      </c>
      <c r="AS124" s="106">
        <f t="shared" ca="1" si="322"/>
        <v>0</v>
      </c>
      <c r="AT124" s="106">
        <f t="shared" ca="1" si="322"/>
        <v>0</v>
      </c>
      <c r="AU124" s="106">
        <f t="shared" ca="1" si="322"/>
        <v>1250795</v>
      </c>
      <c r="AV124" s="106">
        <f t="shared" ca="1" si="323"/>
        <v>6202309</v>
      </c>
      <c r="AW124" s="106">
        <f t="shared" ca="1" si="323"/>
        <v>49036</v>
      </c>
      <c r="AX124" s="106">
        <f t="shared" ca="1" si="323"/>
        <v>0</v>
      </c>
      <c r="AY124" s="611">
        <f t="shared" ca="1" si="323"/>
        <v>0</v>
      </c>
      <c r="AZ124" s="106">
        <f t="shared" ca="1" si="323"/>
        <v>29869</v>
      </c>
      <c r="BA124" s="106">
        <f t="shared" ca="1" si="323"/>
        <v>195170</v>
      </c>
      <c r="BB124" s="106">
        <f t="shared" ca="1" si="323"/>
        <v>51361</v>
      </c>
      <c r="BC124" s="106">
        <f t="shared" ca="1" si="323"/>
        <v>0</v>
      </c>
      <c r="BD124" s="106">
        <f t="shared" ca="1" si="323"/>
        <v>58687</v>
      </c>
      <c r="BE124" s="106">
        <f t="shared" ca="1" si="323"/>
        <v>0</v>
      </c>
      <c r="BF124" s="106">
        <f t="shared" ca="1" si="324"/>
        <v>433032</v>
      </c>
      <c r="BG124" s="106">
        <f t="shared" ca="1" si="324"/>
        <v>0</v>
      </c>
      <c r="BH124" s="106">
        <f t="shared" ca="1" si="324"/>
        <v>0</v>
      </c>
      <c r="BI124" s="106">
        <f t="shared" ca="1" si="324"/>
        <v>371391</v>
      </c>
      <c r="BJ124" s="106">
        <f t="shared" ca="1" si="324"/>
        <v>109866</v>
      </c>
      <c r="BK124" s="106">
        <f t="shared" ca="1" si="324"/>
        <v>0</v>
      </c>
      <c r="BL124" s="190">
        <f t="shared" ca="1" si="324"/>
        <v>0</v>
      </c>
      <c r="BM124" s="190">
        <f t="shared" ca="1" si="324"/>
        <v>0</v>
      </c>
      <c r="BN124" s="190">
        <f t="shared" ca="1" si="324"/>
        <v>0</v>
      </c>
      <c r="BO124" s="190">
        <f t="shared" ca="1" si="324"/>
        <v>0</v>
      </c>
      <c r="BP124" s="190">
        <f t="shared" ca="1" si="324"/>
        <v>0</v>
      </c>
      <c r="BQ124" s="190">
        <f t="shared" ca="1" si="233"/>
        <v>139917</v>
      </c>
      <c r="BR124" s="190">
        <f t="shared" ca="1" si="234"/>
        <v>1109459</v>
      </c>
      <c r="BS124" s="190">
        <f t="shared" ca="1" si="235"/>
        <v>7502621</v>
      </c>
      <c r="BT124" s="190">
        <f t="shared" ca="1" si="248"/>
        <v>8751997</v>
      </c>
      <c r="BU124" s="190">
        <f t="shared" ca="1" si="182"/>
        <v>8594861</v>
      </c>
      <c r="BV124" s="163" t="str">
        <f t="shared" si="236"/>
        <v>L</v>
      </c>
      <c r="BW124" s="65">
        <f t="shared" ca="1" si="183"/>
        <v>8751997</v>
      </c>
      <c r="BX124" s="65">
        <f t="shared" ca="1" si="186"/>
        <v>0</v>
      </c>
      <c r="BZ124" s="130"/>
      <c r="CA124" s="79" t="str">
        <f t="shared" si="237"/>
        <v>L</v>
      </c>
      <c r="CB124" s="215">
        <f t="shared" si="251"/>
        <v>2021</v>
      </c>
      <c r="CC124" s="141">
        <f t="shared" si="251"/>
        <v>11</v>
      </c>
      <c r="CD124" s="280">
        <f t="shared" ca="1" si="187"/>
        <v>0</v>
      </c>
      <c r="CE124" s="280">
        <f t="shared" ca="1" si="188"/>
        <v>0</v>
      </c>
      <c r="CF124" s="280">
        <f t="shared" ca="1" si="189"/>
        <v>481</v>
      </c>
      <c r="CG124" s="280">
        <f t="shared" ca="1" si="190"/>
        <v>0</v>
      </c>
      <c r="CH124" s="280">
        <f t="shared" ca="1" si="191"/>
        <v>0</v>
      </c>
      <c r="CI124" s="280">
        <f t="shared" ca="1" si="192"/>
        <v>0</v>
      </c>
      <c r="CJ124" s="280">
        <f t="shared" ca="1" si="193"/>
        <v>0</v>
      </c>
      <c r="CK124" s="280">
        <f t="shared" ca="1" si="194"/>
        <v>0</v>
      </c>
      <c r="CL124" s="280">
        <f t="shared" ca="1" si="195"/>
        <v>0</v>
      </c>
      <c r="CM124" s="280">
        <f t="shared" ca="1" si="196"/>
        <v>1229538</v>
      </c>
      <c r="CN124" s="280">
        <f t="shared" ca="1" si="197"/>
        <v>6102322</v>
      </c>
      <c r="CO124" s="280">
        <f t="shared" ca="1" si="198"/>
        <v>56507</v>
      </c>
      <c r="CP124" s="280">
        <f t="shared" ca="1" si="199"/>
        <v>0</v>
      </c>
      <c r="CQ124" s="613">
        <f t="shared" ca="1" si="200"/>
        <v>0</v>
      </c>
      <c r="CR124" s="280">
        <f t="shared" ca="1" si="201"/>
        <v>19254</v>
      </c>
      <c r="CS124" s="280">
        <f t="shared" ca="1" si="202"/>
        <v>184663</v>
      </c>
      <c r="CT124" s="280">
        <f t="shared" ca="1" si="203"/>
        <v>47679</v>
      </c>
      <c r="CU124" s="280">
        <f t="shared" ca="1" si="204"/>
        <v>0</v>
      </c>
      <c r="CV124" s="280">
        <f t="shared" ca="1" si="205"/>
        <v>45325</v>
      </c>
      <c r="CW124" s="365">
        <f t="shared" ca="1" si="206"/>
        <v>0</v>
      </c>
      <c r="CX124" s="280">
        <f t="shared" ca="1" si="207"/>
        <v>429720</v>
      </c>
      <c r="CY124" s="280">
        <f t="shared" ca="1" si="208"/>
        <v>0</v>
      </c>
      <c r="CZ124" s="280">
        <f t="shared" ca="1" si="209"/>
        <v>0</v>
      </c>
      <c r="DA124" s="280">
        <f t="shared" ca="1" si="210"/>
        <v>369668</v>
      </c>
      <c r="DB124" s="280">
        <f t="shared" ca="1" si="211"/>
        <v>109704</v>
      </c>
      <c r="DC124" s="280">
        <f t="shared" ca="1" si="212"/>
        <v>0</v>
      </c>
      <c r="DD124" s="280">
        <f t="shared" ca="1" si="213"/>
        <v>0</v>
      </c>
      <c r="DE124" s="280">
        <f t="shared" ca="1" si="214"/>
        <v>0</v>
      </c>
      <c r="DF124" s="280">
        <f t="shared" ca="1" si="215"/>
        <v>0</v>
      </c>
      <c r="DG124" s="280">
        <f t="shared" ca="1" si="216"/>
        <v>0</v>
      </c>
      <c r="DH124" s="210">
        <f t="shared" ca="1" si="238"/>
        <v>112258</v>
      </c>
      <c r="DI124" s="210">
        <f t="shared" ca="1" si="239"/>
        <v>1206013</v>
      </c>
      <c r="DJ124" s="210">
        <f t="shared" ca="1" si="240"/>
        <v>7388848</v>
      </c>
      <c r="DK124" s="461">
        <f t="shared" ca="1" si="241"/>
        <v>8707119</v>
      </c>
      <c r="DL124" s="463">
        <f t="shared" ca="1" si="242"/>
        <v>8594861</v>
      </c>
      <c r="DM124" s="465">
        <f t="shared" ca="1" si="243"/>
        <v>-112258</v>
      </c>
      <c r="DN124" s="216">
        <f t="shared" ca="1" si="223"/>
        <v>-1.2892668631265978E-2</v>
      </c>
      <c r="DP124" s="463"/>
      <c r="DQ124" s="37"/>
    </row>
    <row r="125" spans="1:121">
      <c r="A125" s="4" t="s">
        <v>2</v>
      </c>
      <c r="B125" s="117" t="s">
        <v>3</v>
      </c>
      <c r="C125" s="117" t="s">
        <v>4</v>
      </c>
      <c r="D125" s="117" t="s">
        <v>5</v>
      </c>
      <c r="E125" s="117" t="s">
        <v>6</v>
      </c>
      <c r="F125" s="117" t="s">
        <v>7</v>
      </c>
      <c r="G125" s="117" t="s">
        <v>8</v>
      </c>
      <c r="H125" s="117" t="s">
        <v>9</v>
      </c>
      <c r="I125" s="117" t="s">
        <v>10</v>
      </c>
      <c r="J125" s="117" t="s">
        <v>11</v>
      </c>
      <c r="K125" s="117" t="s">
        <v>12</v>
      </c>
      <c r="L125" s="117" t="s">
        <v>13</v>
      </c>
      <c r="M125" s="117" t="s">
        <v>14</v>
      </c>
      <c r="N125" s="112" t="s">
        <v>15</v>
      </c>
      <c r="O125" s="522"/>
      <c r="P125" s="595" t="s">
        <v>2</v>
      </c>
      <c r="Q125" s="117" t="s">
        <v>3</v>
      </c>
      <c r="R125" s="117" t="s">
        <v>4</v>
      </c>
      <c r="S125" s="117" t="s">
        <v>5</v>
      </c>
      <c r="T125" s="117" t="s">
        <v>6</v>
      </c>
      <c r="U125" s="117" t="s">
        <v>7</v>
      </c>
      <c r="V125" s="117" t="s">
        <v>8</v>
      </c>
      <c r="W125" s="117" t="s">
        <v>9</v>
      </c>
      <c r="X125" s="117" t="s">
        <v>10</v>
      </c>
      <c r="Y125" s="117" t="s">
        <v>11</v>
      </c>
      <c r="Z125" s="117" t="s">
        <v>12</v>
      </c>
      <c r="AA125" s="117" t="s">
        <v>13</v>
      </c>
      <c r="AB125" s="117" t="s">
        <v>14</v>
      </c>
      <c r="AC125" s="83" t="s">
        <v>15</v>
      </c>
      <c r="AD125" s="13"/>
      <c r="AG125" s="86"/>
      <c r="AH125" s="86"/>
      <c r="AI125" s="79" t="str">
        <f t="shared" si="232"/>
        <v>AB</v>
      </c>
      <c r="AJ125" s="16">
        <f t="shared" si="319"/>
        <v>2021</v>
      </c>
      <c r="AK125" s="116">
        <v>12</v>
      </c>
      <c r="AL125" s="106">
        <f t="shared" ca="1" si="322"/>
        <v>0</v>
      </c>
      <c r="AM125" s="106">
        <f t="shared" ca="1" si="322"/>
        <v>0</v>
      </c>
      <c r="AN125" s="106">
        <f t="shared" ca="1" si="322"/>
        <v>481</v>
      </c>
      <c r="AO125" s="106">
        <f t="shared" ca="1" si="322"/>
        <v>0</v>
      </c>
      <c r="AP125" s="106">
        <f t="shared" ca="1" si="322"/>
        <v>0</v>
      </c>
      <c r="AQ125" s="106">
        <f t="shared" ca="1" si="322"/>
        <v>0</v>
      </c>
      <c r="AR125" s="106">
        <f t="shared" ca="1" si="322"/>
        <v>0</v>
      </c>
      <c r="AS125" s="106">
        <f t="shared" ca="1" si="322"/>
        <v>0</v>
      </c>
      <c r="AT125" s="106">
        <f t="shared" ca="1" si="322"/>
        <v>0</v>
      </c>
      <c r="AU125" s="106">
        <f t="shared" ca="1" si="322"/>
        <v>1229538</v>
      </c>
      <c r="AV125" s="106">
        <f t="shared" ca="1" si="323"/>
        <v>6102322</v>
      </c>
      <c r="AW125" s="106">
        <f t="shared" ca="1" si="323"/>
        <v>61685</v>
      </c>
      <c r="AX125" s="106">
        <f t="shared" ca="1" si="323"/>
        <v>0</v>
      </c>
      <c r="AY125" s="611">
        <f t="shared" ca="1" si="323"/>
        <v>0</v>
      </c>
      <c r="AZ125" s="106">
        <f t="shared" ca="1" si="323"/>
        <v>33031</v>
      </c>
      <c r="BA125" s="106">
        <f t="shared" ca="1" si="323"/>
        <v>184663</v>
      </c>
      <c r="BB125" s="106">
        <f t="shared" ca="1" si="323"/>
        <v>47679</v>
      </c>
      <c r="BC125" s="106">
        <f t="shared" ca="1" si="323"/>
        <v>0</v>
      </c>
      <c r="BD125" s="106">
        <f t="shared" ca="1" si="323"/>
        <v>43249</v>
      </c>
      <c r="BE125" s="106">
        <f t="shared" ca="1" si="323"/>
        <v>0</v>
      </c>
      <c r="BF125" s="106">
        <f t="shared" ca="1" si="324"/>
        <v>429720</v>
      </c>
      <c r="BG125" s="106">
        <f t="shared" ca="1" si="324"/>
        <v>0</v>
      </c>
      <c r="BH125" s="106">
        <f t="shared" ca="1" si="324"/>
        <v>0</v>
      </c>
      <c r="BI125" s="106">
        <f t="shared" ca="1" si="324"/>
        <v>369668</v>
      </c>
      <c r="BJ125" s="106">
        <f t="shared" ca="1" si="324"/>
        <v>109704</v>
      </c>
      <c r="BK125" s="106">
        <f t="shared" ca="1" si="324"/>
        <v>0</v>
      </c>
      <c r="BL125" s="190">
        <f t="shared" ca="1" si="324"/>
        <v>0</v>
      </c>
      <c r="BM125" s="190">
        <f t="shared" ca="1" si="324"/>
        <v>0</v>
      </c>
      <c r="BN125" s="190">
        <f t="shared" ca="1" si="324"/>
        <v>0</v>
      </c>
      <c r="BO125" s="190">
        <f t="shared" ca="1" si="324"/>
        <v>0</v>
      </c>
      <c r="BP125" s="190">
        <f t="shared" ca="1" si="324"/>
        <v>0</v>
      </c>
      <c r="BQ125" s="190">
        <f t="shared" ca="1" si="233"/>
        <v>123959</v>
      </c>
      <c r="BR125" s="190">
        <f t="shared" ca="1" si="234"/>
        <v>1093755</v>
      </c>
      <c r="BS125" s="190">
        <f t="shared" ca="1" si="235"/>
        <v>7394026</v>
      </c>
      <c r="BT125" s="190">
        <f t="shared" ca="1" si="248"/>
        <v>8611740</v>
      </c>
      <c r="BU125" s="190">
        <f t="shared" ca="1" si="182"/>
        <v>12894309</v>
      </c>
      <c r="BV125" s="163" t="str">
        <f t="shared" si="236"/>
        <v>M</v>
      </c>
      <c r="BW125" s="65">
        <f t="shared" ca="1" si="183"/>
        <v>8611740</v>
      </c>
      <c r="BX125" s="65">
        <f t="shared" ca="1" si="186"/>
        <v>0</v>
      </c>
      <c r="BZ125" s="130"/>
      <c r="CA125" s="79" t="str">
        <f t="shared" si="237"/>
        <v>M</v>
      </c>
      <c r="CB125" s="215">
        <f t="shared" si="251"/>
        <v>2021</v>
      </c>
      <c r="CC125" s="141">
        <f t="shared" si="251"/>
        <v>12</v>
      </c>
      <c r="CD125" s="280">
        <f t="shared" ca="1" si="187"/>
        <v>0</v>
      </c>
      <c r="CE125" s="280">
        <f t="shared" ca="1" si="188"/>
        <v>0</v>
      </c>
      <c r="CF125" s="280">
        <f t="shared" ca="1" si="189"/>
        <v>481</v>
      </c>
      <c r="CG125" s="280">
        <f t="shared" ca="1" si="190"/>
        <v>0</v>
      </c>
      <c r="CH125" s="280">
        <f t="shared" ca="1" si="191"/>
        <v>0</v>
      </c>
      <c r="CI125" s="280">
        <f t="shared" ca="1" si="192"/>
        <v>0</v>
      </c>
      <c r="CJ125" s="280">
        <f t="shared" ca="1" si="193"/>
        <v>0</v>
      </c>
      <c r="CK125" s="280">
        <f t="shared" ca="1" si="194"/>
        <v>0</v>
      </c>
      <c r="CL125" s="280">
        <f t="shared" ca="1" si="195"/>
        <v>4182075</v>
      </c>
      <c r="CM125" s="280">
        <f t="shared" ca="1" si="196"/>
        <v>1240707</v>
      </c>
      <c r="CN125" s="280">
        <f t="shared" ca="1" si="197"/>
        <v>6162394</v>
      </c>
      <c r="CO125" s="280">
        <f t="shared" ca="1" si="198"/>
        <v>63058</v>
      </c>
      <c r="CP125" s="280">
        <f t="shared" ca="1" si="199"/>
        <v>0</v>
      </c>
      <c r="CQ125" s="613">
        <f t="shared" ca="1" si="200"/>
        <v>0</v>
      </c>
      <c r="CR125" s="280">
        <f t="shared" ca="1" si="201"/>
        <v>28195</v>
      </c>
      <c r="CS125" s="280">
        <f t="shared" ca="1" si="202"/>
        <v>198558</v>
      </c>
      <c r="CT125" s="280">
        <f t="shared" ca="1" si="203"/>
        <v>54712</v>
      </c>
      <c r="CU125" s="280">
        <f t="shared" ca="1" si="204"/>
        <v>0</v>
      </c>
      <c r="CV125" s="280">
        <f t="shared" ca="1" si="205"/>
        <v>53609</v>
      </c>
      <c r="CW125" s="365">
        <f t="shared" ca="1" si="206"/>
        <v>0</v>
      </c>
      <c r="CX125" s="280">
        <f t="shared" ca="1" si="207"/>
        <v>433032</v>
      </c>
      <c r="CY125" s="280">
        <f t="shared" ca="1" si="208"/>
        <v>0</v>
      </c>
      <c r="CZ125" s="280">
        <f t="shared" ca="1" si="209"/>
        <v>0</v>
      </c>
      <c r="DA125" s="280">
        <f t="shared" ca="1" si="210"/>
        <v>366620</v>
      </c>
      <c r="DB125" s="280">
        <f t="shared" ca="1" si="211"/>
        <v>110868</v>
      </c>
      <c r="DC125" s="280">
        <f t="shared" ca="1" si="212"/>
        <v>0</v>
      </c>
      <c r="DD125" s="280">
        <f t="shared" ca="1" si="213"/>
        <v>0</v>
      </c>
      <c r="DE125" s="280">
        <f t="shared" ca="1" si="214"/>
        <v>0</v>
      </c>
      <c r="DF125" s="280">
        <f t="shared" ca="1" si="215"/>
        <v>0</v>
      </c>
      <c r="DG125" s="280">
        <f t="shared" ca="1" si="216"/>
        <v>0</v>
      </c>
      <c r="DH125" s="210">
        <f t="shared" ca="1" si="238"/>
        <v>136516</v>
      </c>
      <c r="DI125" s="210">
        <f t="shared" ca="1" si="239"/>
        <v>1245594</v>
      </c>
      <c r="DJ125" s="210">
        <f t="shared" ca="1" si="240"/>
        <v>11648715</v>
      </c>
      <c r="DK125" s="461">
        <f t="shared" ca="1" si="241"/>
        <v>13030825</v>
      </c>
      <c r="DL125" s="463">
        <f t="shared" ca="1" si="242"/>
        <v>12894309</v>
      </c>
      <c r="DM125" s="465">
        <f t="shared" ca="1" si="243"/>
        <v>-136516</v>
      </c>
      <c r="DN125" s="216">
        <f t="shared" ca="1" si="223"/>
        <v>-1.0476389637647654E-2</v>
      </c>
      <c r="DP125" s="463"/>
      <c r="DQ125" s="37"/>
    </row>
    <row r="126" spans="1:121">
      <c r="A126" s="1">
        <f>A86</f>
        <v>2010</v>
      </c>
      <c r="B126" s="477"/>
      <c r="C126" s="477"/>
      <c r="D126" s="477"/>
      <c r="E126" s="477"/>
      <c r="F126" s="477"/>
      <c r="G126" s="477"/>
      <c r="H126" s="477"/>
      <c r="I126" s="477"/>
      <c r="J126" s="477"/>
      <c r="K126" s="477"/>
      <c r="L126" s="477"/>
      <c r="M126" s="477"/>
      <c r="N126" s="41">
        <f t="shared" ref="N126:N146" si="325">SUM(B126:M126)</f>
        <v>0</v>
      </c>
      <c r="O126" s="2"/>
      <c r="P126" s="72">
        <f>A126</f>
        <v>2010</v>
      </c>
      <c r="Q126" s="477"/>
      <c r="R126" s="477"/>
      <c r="S126" s="477"/>
      <c r="T126" s="477"/>
      <c r="U126" s="477"/>
      <c r="V126" s="477"/>
      <c r="W126" s="477"/>
      <c r="X126" s="477"/>
      <c r="Y126" s="477"/>
      <c r="Z126" s="477"/>
      <c r="AA126" s="477"/>
      <c r="AB126" s="477"/>
      <c r="AC126" s="41">
        <f t="shared" ref="AC126:AC146" si="326">SUM(Q126:AB126)</f>
        <v>0</v>
      </c>
      <c r="AD126" s="13"/>
      <c r="AI126" s="79" t="str">
        <f t="shared" si="232"/>
        <v>Q</v>
      </c>
      <c r="AJ126" s="1">
        <f>1+AJ114</f>
        <v>2022</v>
      </c>
      <c r="AK126" s="105">
        <v>1</v>
      </c>
      <c r="AL126" s="106">
        <f t="shared" ref="AL126:AU135" ca="1" si="327">ROUND(INDIRECT(CONCATENATE($AI126,AL$2+($AJ126-2010))),0)</f>
        <v>0</v>
      </c>
      <c r="AM126" s="106">
        <f t="shared" ca="1" si="327"/>
        <v>0</v>
      </c>
      <c r="AN126" s="106">
        <f t="shared" ca="1" si="327"/>
        <v>481</v>
      </c>
      <c r="AO126" s="106">
        <f t="shared" ca="1" si="327"/>
        <v>0</v>
      </c>
      <c r="AP126" s="106">
        <f t="shared" ca="1" si="327"/>
        <v>0</v>
      </c>
      <c r="AQ126" s="106">
        <f t="shared" ca="1" si="327"/>
        <v>0</v>
      </c>
      <c r="AR126" s="106">
        <f t="shared" ca="1" si="327"/>
        <v>0</v>
      </c>
      <c r="AS126" s="106">
        <f t="shared" ca="1" si="327"/>
        <v>0</v>
      </c>
      <c r="AT126" s="106">
        <f t="shared" ca="1" si="327"/>
        <v>4182075</v>
      </c>
      <c r="AU126" s="106">
        <f t="shared" ca="1" si="327"/>
        <v>1240707</v>
      </c>
      <c r="AV126" s="106">
        <f t="shared" ref="AV126:BE135" ca="1" si="328">ROUND(INDIRECT(CONCATENATE($AI126,AV$2+($AJ126-2010))),0)</f>
        <v>6162394</v>
      </c>
      <c r="AW126" s="106">
        <f t="shared" ca="1" si="328"/>
        <v>56507</v>
      </c>
      <c r="AX126" s="106">
        <f t="shared" ca="1" si="328"/>
        <v>0</v>
      </c>
      <c r="AY126" s="611">
        <f t="shared" ca="1" si="328"/>
        <v>0</v>
      </c>
      <c r="AZ126" s="106">
        <f t="shared" ca="1" si="328"/>
        <v>19254</v>
      </c>
      <c r="BA126" s="106">
        <f t="shared" ca="1" si="328"/>
        <v>198558</v>
      </c>
      <c r="BB126" s="106">
        <f t="shared" ca="1" si="328"/>
        <v>54712</v>
      </c>
      <c r="BC126" s="106">
        <f t="shared" ca="1" si="328"/>
        <v>0</v>
      </c>
      <c r="BD126" s="106">
        <f t="shared" ca="1" si="328"/>
        <v>45325</v>
      </c>
      <c r="BE126" s="106">
        <f t="shared" ca="1" si="328"/>
        <v>0</v>
      </c>
      <c r="BF126" s="106">
        <f t="shared" ref="BF126:BP135" ca="1" si="329">ROUND(INDIRECT(CONCATENATE($AI126,BF$2+($AJ126-2010))),0)</f>
        <v>433032</v>
      </c>
      <c r="BG126" s="106">
        <f t="shared" ca="1" si="329"/>
        <v>0</v>
      </c>
      <c r="BH126" s="106">
        <f t="shared" ca="1" si="329"/>
        <v>0</v>
      </c>
      <c r="BI126" s="106">
        <f t="shared" ca="1" si="329"/>
        <v>366620</v>
      </c>
      <c r="BJ126" s="106">
        <f t="shared" ca="1" si="329"/>
        <v>110868</v>
      </c>
      <c r="BK126" s="106">
        <f t="shared" ca="1" si="329"/>
        <v>0</v>
      </c>
      <c r="BL126" s="190">
        <f t="shared" ca="1" si="329"/>
        <v>0</v>
      </c>
      <c r="BM126" s="190">
        <f t="shared" ca="1" si="329"/>
        <v>0</v>
      </c>
      <c r="BN126" s="190">
        <f t="shared" ca="1" si="329"/>
        <v>0</v>
      </c>
      <c r="BO126" s="190">
        <f t="shared" ca="1" si="329"/>
        <v>0</v>
      </c>
      <c r="BP126" s="190">
        <f t="shared" ca="1" si="329"/>
        <v>0</v>
      </c>
      <c r="BQ126" s="190">
        <f t="shared" ca="1" si="233"/>
        <v>119291</v>
      </c>
      <c r="BR126" s="190">
        <f t="shared" ca="1" si="234"/>
        <v>1109078</v>
      </c>
      <c r="BS126" s="190">
        <f t="shared" ca="1" si="235"/>
        <v>11642164</v>
      </c>
      <c r="BT126" s="190">
        <f t="shared" ca="1" si="248"/>
        <v>12870533</v>
      </c>
      <c r="BU126" s="190">
        <f t="shared" ca="1" si="182"/>
        <v>13058893</v>
      </c>
      <c r="BV126" s="163" t="str">
        <f t="shared" si="236"/>
        <v>B</v>
      </c>
      <c r="BW126" s="65">
        <f t="shared" ca="1" si="183"/>
        <v>12870533</v>
      </c>
      <c r="BX126" s="65">
        <f t="shared" ca="1" si="186"/>
        <v>0</v>
      </c>
      <c r="BZ126" s="130"/>
      <c r="CA126" s="79" t="str">
        <f t="shared" si="237"/>
        <v>B</v>
      </c>
      <c r="CB126" s="215">
        <f t="shared" si="251"/>
        <v>2022</v>
      </c>
      <c r="CC126" s="141">
        <f t="shared" si="251"/>
        <v>1</v>
      </c>
      <c r="CD126" s="280">
        <f t="shared" ca="1" si="187"/>
        <v>0</v>
      </c>
      <c r="CE126" s="280">
        <f t="shared" ca="1" si="188"/>
        <v>0</v>
      </c>
      <c r="CF126" s="280">
        <f t="shared" ca="1" si="189"/>
        <v>481</v>
      </c>
      <c r="CG126" s="280">
        <f t="shared" ca="1" si="190"/>
        <v>0</v>
      </c>
      <c r="CH126" s="280">
        <f t="shared" ca="1" si="191"/>
        <v>0</v>
      </c>
      <c r="CI126" s="280">
        <f t="shared" ca="1" si="192"/>
        <v>0</v>
      </c>
      <c r="CJ126" s="280">
        <f t="shared" ca="1" si="193"/>
        <v>0</v>
      </c>
      <c r="CK126" s="280">
        <f t="shared" ca="1" si="194"/>
        <v>0</v>
      </c>
      <c r="CL126" s="280">
        <f t="shared" ca="1" si="195"/>
        <v>4217254</v>
      </c>
      <c r="CM126" s="280">
        <f t="shared" ca="1" si="196"/>
        <v>1241520</v>
      </c>
      <c r="CN126" s="280">
        <f t="shared" ca="1" si="197"/>
        <v>6284255</v>
      </c>
      <c r="CO126" s="280">
        <f t="shared" ca="1" si="198"/>
        <v>57941</v>
      </c>
      <c r="CP126" s="280">
        <f t="shared" ca="1" si="199"/>
        <v>0</v>
      </c>
      <c r="CQ126" s="613">
        <f t="shared" ca="1" si="200"/>
        <v>0</v>
      </c>
      <c r="CR126" s="280">
        <f t="shared" ca="1" si="201"/>
        <v>29398</v>
      </c>
      <c r="CS126" s="280">
        <f t="shared" ca="1" si="202"/>
        <v>203953</v>
      </c>
      <c r="CT126" s="280">
        <f t="shared" ca="1" si="203"/>
        <v>59986</v>
      </c>
      <c r="CU126" s="280">
        <f t="shared" ca="1" si="204"/>
        <v>0</v>
      </c>
      <c r="CV126" s="280">
        <f t="shared" ca="1" si="205"/>
        <v>56734</v>
      </c>
      <c r="CW126" s="365">
        <f t="shared" ca="1" si="206"/>
        <v>0</v>
      </c>
      <c r="CX126" s="280">
        <f t="shared" ca="1" si="207"/>
        <v>431544</v>
      </c>
      <c r="CY126" s="280">
        <f t="shared" ca="1" si="208"/>
        <v>0</v>
      </c>
      <c r="CZ126" s="280">
        <f t="shared" ca="1" si="209"/>
        <v>0</v>
      </c>
      <c r="DA126" s="280">
        <f t="shared" ca="1" si="210"/>
        <v>364713</v>
      </c>
      <c r="DB126" s="280">
        <f t="shared" ca="1" si="211"/>
        <v>111114</v>
      </c>
      <c r="DC126" s="280">
        <f t="shared" ca="1" si="212"/>
        <v>0</v>
      </c>
      <c r="DD126" s="280">
        <f t="shared" ca="1" si="213"/>
        <v>0</v>
      </c>
      <c r="DE126" s="280">
        <f t="shared" ca="1" si="214"/>
        <v>0</v>
      </c>
      <c r="DF126" s="280">
        <f t="shared" ca="1" si="215"/>
        <v>0</v>
      </c>
      <c r="DG126" s="280">
        <f t="shared" ca="1" si="216"/>
        <v>0</v>
      </c>
      <c r="DH126" s="210">
        <f t="shared" ca="1" si="238"/>
        <v>146118</v>
      </c>
      <c r="DI126" s="210">
        <f t="shared" ca="1" si="239"/>
        <v>1257442</v>
      </c>
      <c r="DJ126" s="210">
        <f t="shared" ca="1" si="240"/>
        <v>11801451</v>
      </c>
      <c r="DK126" s="461">
        <f t="shared" ca="1" si="241"/>
        <v>13205011</v>
      </c>
      <c r="DL126" s="463">
        <f t="shared" ca="1" si="242"/>
        <v>13058893</v>
      </c>
      <c r="DM126" s="465">
        <f t="shared" ca="1" si="243"/>
        <v>-146118</v>
      </c>
      <c r="DN126" s="216">
        <f t="shared" ca="1" si="223"/>
        <v>-1.1065344814934271E-2</v>
      </c>
      <c r="DP126" s="463"/>
      <c r="DQ126" s="37"/>
    </row>
    <row r="127" spans="1:121">
      <c r="A127" s="1">
        <f t="shared" ref="A127:A161" si="330">A87</f>
        <v>2011</v>
      </c>
      <c r="B127" s="477"/>
      <c r="C127" s="477"/>
      <c r="D127" s="477"/>
      <c r="E127" s="477"/>
      <c r="F127" s="477"/>
      <c r="G127" s="477"/>
      <c r="H127" s="477"/>
      <c r="I127" s="477"/>
      <c r="J127" s="477"/>
      <c r="K127" s="477"/>
      <c r="L127" s="477"/>
      <c r="M127" s="477"/>
      <c r="N127" s="41">
        <f t="shared" si="325"/>
        <v>0</v>
      </c>
      <c r="O127" s="2"/>
      <c r="P127" s="72">
        <f t="shared" ref="P127:P161" si="331">A127</f>
        <v>2011</v>
      </c>
      <c r="Q127" s="477"/>
      <c r="R127" s="477"/>
      <c r="S127" s="477"/>
      <c r="T127" s="477"/>
      <c r="U127" s="477"/>
      <c r="V127" s="477"/>
      <c r="W127" s="477"/>
      <c r="X127" s="477"/>
      <c r="Y127" s="477"/>
      <c r="Z127" s="477"/>
      <c r="AA127" s="477"/>
      <c r="AB127" s="477"/>
      <c r="AC127" s="41">
        <f t="shared" si="326"/>
        <v>0</v>
      </c>
      <c r="AD127" s="13"/>
      <c r="AI127" s="79" t="str">
        <f t="shared" si="232"/>
        <v>R</v>
      </c>
      <c r="AJ127" s="1">
        <f t="shared" ref="AJ127:AJ137" si="332">AJ126</f>
        <v>2022</v>
      </c>
      <c r="AK127" s="105">
        <v>2</v>
      </c>
      <c r="AL127" s="106">
        <f t="shared" ca="1" si="327"/>
        <v>0</v>
      </c>
      <c r="AM127" s="106">
        <f t="shared" ca="1" si="327"/>
        <v>0</v>
      </c>
      <c r="AN127" s="106">
        <f t="shared" ca="1" si="327"/>
        <v>481</v>
      </c>
      <c r="AO127" s="106">
        <f t="shared" ca="1" si="327"/>
        <v>0</v>
      </c>
      <c r="AP127" s="106">
        <f t="shared" ca="1" si="327"/>
        <v>0</v>
      </c>
      <c r="AQ127" s="106">
        <f t="shared" ca="1" si="327"/>
        <v>0</v>
      </c>
      <c r="AR127" s="106">
        <f t="shared" ca="1" si="327"/>
        <v>0</v>
      </c>
      <c r="AS127" s="106">
        <f t="shared" ca="1" si="327"/>
        <v>0</v>
      </c>
      <c r="AT127" s="106">
        <f t="shared" ca="1" si="327"/>
        <v>4217254</v>
      </c>
      <c r="AU127" s="106">
        <f t="shared" ca="1" si="327"/>
        <v>1241520</v>
      </c>
      <c r="AV127" s="106">
        <f t="shared" ca="1" si="328"/>
        <v>6284255</v>
      </c>
      <c r="AW127" s="106">
        <f t="shared" ca="1" si="328"/>
        <v>63058</v>
      </c>
      <c r="AX127" s="106">
        <f t="shared" ca="1" si="328"/>
        <v>0</v>
      </c>
      <c r="AY127" s="611">
        <f t="shared" ca="1" si="328"/>
        <v>0</v>
      </c>
      <c r="AZ127" s="106">
        <f t="shared" ca="1" si="328"/>
        <v>28195</v>
      </c>
      <c r="BA127" s="106">
        <f t="shared" ca="1" si="328"/>
        <v>203953</v>
      </c>
      <c r="BB127" s="106">
        <f t="shared" ca="1" si="328"/>
        <v>59986</v>
      </c>
      <c r="BC127" s="106">
        <f t="shared" ca="1" si="328"/>
        <v>0</v>
      </c>
      <c r="BD127" s="106">
        <f t="shared" ca="1" si="328"/>
        <v>53609</v>
      </c>
      <c r="BE127" s="106">
        <f t="shared" ca="1" si="328"/>
        <v>0</v>
      </c>
      <c r="BF127" s="106">
        <f t="shared" ca="1" si="329"/>
        <v>431544</v>
      </c>
      <c r="BG127" s="106">
        <f t="shared" ca="1" si="329"/>
        <v>0</v>
      </c>
      <c r="BH127" s="106">
        <f t="shared" ca="1" si="329"/>
        <v>0</v>
      </c>
      <c r="BI127" s="106">
        <f t="shared" ca="1" si="329"/>
        <v>364713</v>
      </c>
      <c r="BJ127" s="106">
        <f t="shared" ca="1" si="329"/>
        <v>111114</v>
      </c>
      <c r="BK127" s="106">
        <f t="shared" ca="1" si="329"/>
        <v>0</v>
      </c>
      <c r="BL127" s="190">
        <f t="shared" ca="1" si="329"/>
        <v>0</v>
      </c>
      <c r="BM127" s="190">
        <f t="shared" ca="1" si="329"/>
        <v>0</v>
      </c>
      <c r="BN127" s="190">
        <f t="shared" ca="1" si="329"/>
        <v>0</v>
      </c>
      <c r="BO127" s="190">
        <f t="shared" ca="1" si="329"/>
        <v>0</v>
      </c>
      <c r="BP127" s="190">
        <f t="shared" ca="1" si="329"/>
        <v>0</v>
      </c>
      <c r="BQ127" s="190">
        <f t="shared" ca="1" si="233"/>
        <v>141790</v>
      </c>
      <c r="BR127" s="190">
        <f t="shared" ca="1" si="234"/>
        <v>1111324</v>
      </c>
      <c r="BS127" s="190">
        <f t="shared" ca="1" si="235"/>
        <v>11806568</v>
      </c>
      <c r="BT127" s="190">
        <f t="shared" ca="1" si="248"/>
        <v>13059682</v>
      </c>
      <c r="BU127" s="190">
        <f t="shared" ca="1" si="182"/>
        <v>12888060</v>
      </c>
      <c r="BV127" s="163" t="str">
        <f t="shared" si="236"/>
        <v>C</v>
      </c>
      <c r="BW127" s="65">
        <f t="shared" ca="1" si="183"/>
        <v>13059682</v>
      </c>
      <c r="BX127" s="65">
        <f t="shared" ca="1" si="186"/>
        <v>0</v>
      </c>
      <c r="BZ127" s="130"/>
      <c r="CA127" s="79" t="str">
        <f t="shared" si="237"/>
        <v>C</v>
      </c>
      <c r="CB127" s="215">
        <f t="shared" si="251"/>
        <v>2022</v>
      </c>
      <c r="CC127" s="141">
        <f t="shared" si="251"/>
        <v>2</v>
      </c>
      <c r="CD127" s="280">
        <f t="shared" ca="1" si="187"/>
        <v>0</v>
      </c>
      <c r="CE127" s="280">
        <f t="shared" ca="1" si="188"/>
        <v>0</v>
      </c>
      <c r="CF127" s="280">
        <f t="shared" ca="1" si="189"/>
        <v>481</v>
      </c>
      <c r="CG127" s="280">
        <f t="shared" ca="1" si="190"/>
        <v>0</v>
      </c>
      <c r="CH127" s="280">
        <f t="shared" ca="1" si="191"/>
        <v>0</v>
      </c>
      <c r="CI127" s="280">
        <f t="shared" ca="1" si="192"/>
        <v>0</v>
      </c>
      <c r="CJ127" s="280">
        <f t="shared" ca="1" si="193"/>
        <v>0</v>
      </c>
      <c r="CK127" s="280">
        <f t="shared" ca="1" si="194"/>
        <v>0</v>
      </c>
      <c r="CL127" s="280">
        <f t="shared" ca="1" si="195"/>
        <v>4209786</v>
      </c>
      <c r="CM127" s="280">
        <f t="shared" ca="1" si="196"/>
        <v>1224838</v>
      </c>
      <c r="CN127" s="280">
        <f t="shared" ca="1" si="197"/>
        <v>6200479</v>
      </c>
      <c r="CO127" s="280">
        <f t="shared" ca="1" si="198"/>
        <v>45300</v>
      </c>
      <c r="CP127" s="280">
        <f t="shared" ca="1" si="199"/>
        <v>0</v>
      </c>
      <c r="CQ127" s="613">
        <f t="shared" ca="1" si="200"/>
        <v>0</v>
      </c>
      <c r="CR127" s="280">
        <f t="shared" ca="1" si="201"/>
        <v>29711</v>
      </c>
      <c r="CS127" s="280">
        <f t="shared" ca="1" si="202"/>
        <v>185750</v>
      </c>
      <c r="CT127" s="280">
        <f t="shared" ca="1" si="203"/>
        <v>47465</v>
      </c>
      <c r="CU127" s="280">
        <f t="shared" ca="1" si="204"/>
        <v>0</v>
      </c>
      <c r="CV127" s="280">
        <f t="shared" ca="1" si="205"/>
        <v>44931</v>
      </c>
      <c r="CW127" s="365">
        <f t="shared" ca="1" si="206"/>
        <v>0</v>
      </c>
      <c r="CX127" s="280">
        <f t="shared" ca="1" si="207"/>
        <v>426072</v>
      </c>
      <c r="CY127" s="280">
        <f t="shared" ca="1" si="208"/>
        <v>0</v>
      </c>
      <c r="CZ127" s="280">
        <f t="shared" ca="1" si="209"/>
        <v>0</v>
      </c>
      <c r="DA127" s="280">
        <f t="shared" ca="1" si="210"/>
        <v>362529</v>
      </c>
      <c r="DB127" s="280">
        <f t="shared" ca="1" si="211"/>
        <v>110718</v>
      </c>
      <c r="DC127" s="280">
        <f t="shared" ca="1" si="212"/>
        <v>0</v>
      </c>
      <c r="DD127" s="280">
        <f t="shared" ca="1" si="213"/>
        <v>0</v>
      </c>
      <c r="DE127" s="280">
        <f t="shared" ca="1" si="214"/>
        <v>0</v>
      </c>
      <c r="DF127" s="280">
        <f t="shared" ca="1" si="215"/>
        <v>0</v>
      </c>
      <c r="DG127" s="280">
        <f t="shared" ca="1" si="216"/>
        <v>0</v>
      </c>
      <c r="DH127" s="210">
        <f t="shared" ca="1" si="238"/>
        <v>122107</v>
      </c>
      <c r="DI127" s="210">
        <f t="shared" ca="1" si="239"/>
        <v>1207176</v>
      </c>
      <c r="DJ127" s="210">
        <f t="shared" ca="1" si="240"/>
        <v>11680884</v>
      </c>
      <c r="DK127" s="461">
        <f t="shared" ca="1" si="241"/>
        <v>13010167</v>
      </c>
      <c r="DL127" s="463">
        <f t="shared" ca="1" si="242"/>
        <v>12888060</v>
      </c>
      <c r="DM127" s="465">
        <f t="shared" ca="1" si="243"/>
        <v>-122107</v>
      </c>
      <c r="DN127" s="216">
        <f t="shared" ca="1" si="223"/>
        <v>-9.3855059662185727E-3</v>
      </c>
      <c r="DP127" s="463"/>
      <c r="DQ127" s="37"/>
    </row>
    <row r="128" spans="1:121">
      <c r="A128" s="1">
        <f t="shared" si="330"/>
        <v>2012</v>
      </c>
      <c r="B128" s="20">
        <f>B728+B808+B888+B1168+B1368+B1408</f>
        <v>411095</v>
      </c>
      <c r="C128" s="20">
        <f t="shared" ref="B128:M143" si="333">C728+C808+C888+C1168+C1368+C1408</f>
        <v>342530</v>
      </c>
      <c r="D128" s="20">
        <f t="shared" si="333"/>
        <v>263023</v>
      </c>
      <c r="E128" s="20">
        <f t="shared" si="333"/>
        <v>280134</v>
      </c>
      <c r="F128" s="20">
        <f t="shared" si="333"/>
        <v>365762</v>
      </c>
      <c r="G128" s="20">
        <f t="shared" si="333"/>
        <v>392897</v>
      </c>
      <c r="H128" s="20">
        <f t="shared" si="333"/>
        <v>402439</v>
      </c>
      <c r="I128" s="20">
        <f t="shared" si="333"/>
        <v>419455</v>
      </c>
      <c r="J128" s="20">
        <f t="shared" si="333"/>
        <v>394233</v>
      </c>
      <c r="K128" s="20">
        <f t="shared" si="333"/>
        <v>356320</v>
      </c>
      <c r="L128" s="20">
        <f t="shared" si="333"/>
        <v>285016</v>
      </c>
      <c r="M128" s="20">
        <f t="shared" si="333"/>
        <v>333784</v>
      </c>
      <c r="N128" s="41">
        <f t="shared" si="325"/>
        <v>4246688</v>
      </c>
      <c r="O128" s="2"/>
      <c r="P128" s="72">
        <f t="shared" si="331"/>
        <v>2012</v>
      </c>
      <c r="Q128" s="20">
        <f t="shared" ref="Q128:AB143" si="334">Q728+Q808+Q888+Q1168+Q1368+Q1408</f>
        <v>300792</v>
      </c>
      <c r="R128" s="20">
        <f t="shared" si="334"/>
        <v>409072</v>
      </c>
      <c r="S128" s="20">
        <f t="shared" si="334"/>
        <v>376724</v>
      </c>
      <c r="T128" s="20">
        <f t="shared" si="334"/>
        <v>318976</v>
      </c>
      <c r="U128" s="20">
        <f t="shared" si="334"/>
        <v>280694</v>
      </c>
      <c r="V128" s="20">
        <f t="shared" si="334"/>
        <v>318213</v>
      </c>
      <c r="W128" s="20">
        <f t="shared" si="334"/>
        <v>384409</v>
      </c>
      <c r="X128" s="20">
        <f t="shared" si="334"/>
        <v>406916</v>
      </c>
      <c r="Y128" s="20">
        <f t="shared" si="334"/>
        <v>416998</v>
      </c>
      <c r="Z128" s="20">
        <f t="shared" si="334"/>
        <v>403110</v>
      </c>
      <c r="AA128" s="20">
        <f t="shared" si="334"/>
        <v>362446</v>
      </c>
      <c r="AB128" s="20">
        <f t="shared" si="334"/>
        <v>297779</v>
      </c>
      <c r="AC128" s="41">
        <f t="shared" si="326"/>
        <v>4276129</v>
      </c>
      <c r="AD128" s="13"/>
      <c r="AI128" s="79" t="str">
        <f t="shared" si="232"/>
        <v>S</v>
      </c>
      <c r="AJ128" s="1">
        <f t="shared" si="332"/>
        <v>2022</v>
      </c>
      <c r="AK128" s="105">
        <v>3</v>
      </c>
      <c r="AL128" s="106">
        <f t="shared" ca="1" si="327"/>
        <v>0</v>
      </c>
      <c r="AM128" s="106">
        <f t="shared" ca="1" si="327"/>
        <v>0</v>
      </c>
      <c r="AN128" s="106">
        <f t="shared" ca="1" si="327"/>
        <v>481</v>
      </c>
      <c r="AO128" s="106">
        <f t="shared" ca="1" si="327"/>
        <v>0</v>
      </c>
      <c r="AP128" s="106">
        <f t="shared" ca="1" si="327"/>
        <v>0</v>
      </c>
      <c r="AQ128" s="106">
        <f t="shared" ca="1" si="327"/>
        <v>0</v>
      </c>
      <c r="AR128" s="106">
        <f t="shared" ca="1" si="327"/>
        <v>0</v>
      </c>
      <c r="AS128" s="106">
        <f t="shared" ca="1" si="327"/>
        <v>0</v>
      </c>
      <c r="AT128" s="106">
        <f t="shared" ca="1" si="327"/>
        <v>4209786</v>
      </c>
      <c r="AU128" s="106">
        <f t="shared" ca="1" si="327"/>
        <v>1224838</v>
      </c>
      <c r="AV128" s="106">
        <f t="shared" ca="1" si="328"/>
        <v>6200479</v>
      </c>
      <c r="AW128" s="106">
        <f t="shared" ca="1" si="328"/>
        <v>57941</v>
      </c>
      <c r="AX128" s="106">
        <f t="shared" ca="1" si="328"/>
        <v>0</v>
      </c>
      <c r="AY128" s="611">
        <f t="shared" ca="1" si="328"/>
        <v>0</v>
      </c>
      <c r="AZ128" s="106">
        <f t="shared" ca="1" si="328"/>
        <v>29398</v>
      </c>
      <c r="BA128" s="106">
        <f t="shared" ca="1" si="328"/>
        <v>185750</v>
      </c>
      <c r="BB128" s="106">
        <f t="shared" ca="1" si="328"/>
        <v>47465</v>
      </c>
      <c r="BC128" s="106">
        <f t="shared" ca="1" si="328"/>
        <v>0</v>
      </c>
      <c r="BD128" s="106">
        <f t="shared" ca="1" si="328"/>
        <v>56734</v>
      </c>
      <c r="BE128" s="106">
        <f t="shared" ca="1" si="328"/>
        <v>0</v>
      </c>
      <c r="BF128" s="106">
        <f t="shared" ca="1" si="329"/>
        <v>426072</v>
      </c>
      <c r="BG128" s="106">
        <f t="shared" ca="1" si="329"/>
        <v>0</v>
      </c>
      <c r="BH128" s="106">
        <f t="shared" ca="1" si="329"/>
        <v>0</v>
      </c>
      <c r="BI128" s="106">
        <f t="shared" ca="1" si="329"/>
        <v>362529</v>
      </c>
      <c r="BJ128" s="106">
        <f t="shared" ca="1" si="329"/>
        <v>110718</v>
      </c>
      <c r="BK128" s="106">
        <f t="shared" ca="1" si="329"/>
        <v>0</v>
      </c>
      <c r="BL128" s="190">
        <f t="shared" ca="1" si="329"/>
        <v>0</v>
      </c>
      <c r="BM128" s="190">
        <f t="shared" ca="1" si="329"/>
        <v>0</v>
      </c>
      <c r="BN128" s="190">
        <f t="shared" ca="1" si="329"/>
        <v>0</v>
      </c>
      <c r="BO128" s="190">
        <f t="shared" ca="1" si="329"/>
        <v>0</v>
      </c>
      <c r="BP128" s="190">
        <f t="shared" ca="1" si="329"/>
        <v>0</v>
      </c>
      <c r="BQ128" s="190">
        <f t="shared" ca="1" si="233"/>
        <v>133597</v>
      </c>
      <c r="BR128" s="190">
        <f t="shared" ca="1" si="234"/>
        <v>1085069</v>
      </c>
      <c r="BS128" s="190">
        <f t="shared" ca="1" si="235"/>
        <v>11693525</v>
      </c>
      <c r="BT128" s="190">
        <f t="shared" ca="1" si="248"/>
        <v>12912191</v>
      </c>
      <c r="BU128" s="190">
        <f t="shared" ca="1" si="182"/>
        <v>13031200</v>
      </c>
      <c r="BV128" s="163" t="str">
        <f t="shared" si="236"/>
        <v>D</v>
      </c>
      <c r="BW128" s="65">
        <f t="shared" ca="1" si="183"/>
        <v>12912191</v>
      </c>
      <c r="BX128" s="65">
        <f t="shared" ca="1" si="186"/>
        <v>0</v>
      </c>
      <c r="BZ128" s="130"/>
      <c r="CA128" s="79" t="str">
        <f t="shared" si="237"/>
        <v>D</v>
      </c>
      <c r="CB128" s="215">
        <f t="shared" si="251"/>
        <v>2022</v>
      </c>
      <c r="CC128" s="141">
        <f t="shared" si="251"/>
        <v>3</v>
      </c>
      <c r="CD128" s="280">
        <f t="shared" ca="1" si="187"/>
        <v>0</v>
      </c>
      <c r="CE128" s="280">
        <f t="shared" ca="1" si="188"/>
        <v>0</v>
      </c>
      <c r="CF128" s="280">
        <f t="shared" ca="1" si="189"/>
        <v>481</v>
      </c>
      <c r="CG128" s="280">
        <f t="shared" ca="1" si="190"/>
        <v>0</v>
      </c>
      <c r="CH128" s="280">
        <f t="shared" ca="1" si="191"/>
        <v>0</v>
      </c>
      <c r="CI128" s="280">
        <f t="shared" ca="1" si="192"/>
        <v>0</v>
      </c>
      <c r="CJ128" s="280">
        <f t="shared" ca="1" si="193"/>
        <v>0</v>
      </c>
      <c r="CK128" s="280">
        <f t="shared" ca="1" si="194"/>
        <v>0</v>
      </c>
      <c r="CL128" s="280">
        <f t="shared" ca="1" si="195"/>
        <v>4182920</v>
      </c>
      <c r="CM128" s="280">
        <f t="shared" ca="1" si="196"/>
        <v>1251795</v>
      </c>
      <c r="CN128" s="280">
        <f t="shared" ca="1" si="197"/>
        <v>6335262</v>
      </c>
      <c r="CO128" s="280">
        <f t="shared" ca="1" si="198"/>
        <v>45752</v>
      </c>
      <c r="CP128" s="280">
        <f t="shared" ca="1" si="199"/>
        <v>0</v>
      </c>
      <c r="CQ128" s="613">
        <f t="shared" ca="1" si="200"/>
        <v>0</v>
      </c>
      <c r="CR128" s="280">
        <f t="shared" ca="1" si="201"/>
        <v>26362</v>
      </c>
      <c r="CS128" s="280">
        <f t="shared" ca="1" si="202"/>
        <v>179788</v>
      </c>
      <c r="CT128" s="280">
        <f t="shared" ca="1" si="203"/>
        <v>47749</v>
      </c>
      <c r="CU128" s="280">
        <f t="shared" ca="1" si="204"/>
        <v>0</v>
      </c>
      <c r="CV128" s="280">
        <f t="shared" ca="1" si="205"/>
        <v>47477</v>
      </c>
      <c r="CW128" s="365">
        <f t="shared" ca="1" si="206"/>
        <v>0</v>
      </c>
      <c r="CX128" s="280">
        <f t="shared" ca="1" si="207"/>
        <v>433032</v>
      </c>
      <c r="CY128" s="280">
        <f t="shared" ca="1" si="208"/>
        <v>0</v>
      </c>
      <c r="CZ128" s="280">
        <f t="shared" ca="1" si="209"/>
        <v>0</v>
      </c>
      <c r="DA128" s="280">
        <f t="shared" ca="1" si="210"/>
        <v>369006</v>
      </c>
      <c r="DB128" s="280">
        <f t="shared" ca="1" si="211"/>
        <v>111576</v>
      </c>
      <c r="DC128" s="280">
        <f t="shared" ca="1" si="212"/>
        <v>0</v>
      </c>
      <c r="DD128" s="280">
        <f t="shared" ca="1" si="213"/>
        <v>0</v>
      </c>
      <c r="DE128" s="280">
        <f t="shared" ca="1" si="214"/>
        <v>0</v>
      </c>
      <c r="DF128" s="280">
        <f t="shared" ca="1" si="215"/>
        <v>0</v>
      </c>
      <c r="DG128" s="280">
        <f t="shared" ca="1" si="216"/>
        <v>0</v>
      </c>
      <c r="DH128" s="210">
        <f t="shared" ca="1" si="238"/>
        <v>121588</v>
      </c>
      <c r="DI128" s="210">
        <f t="shared" ca="1" si="239"/>
        <v>1214990</v>
      </c>
      <c r="DJ128" s="210">
        <f t="shared" ca="1" si="240"/>
        <v>11816210</v>
      </c>
      <c r="DK128" s="461">
        <f t="shared" ca="1" si="241"/>
        <v>13152788</v>
      </c>
      <c r="DL128" s="463">
        <f t="shared" ca="1" si="242"/>
        <v>13031200</v>
      </c>
      <c r="DM128" s="465">
        <f t="shared" ca="1" si="243"/>
        <v>-121588</v>
      </c>
      <c r="DN128" s="216">
        <f t="shared" ca="1" si="223"/>
        <v>-9.2442758143748693E-3</v>
      </c>
      <c r="DP128" s="463"/>
      <c r="DQ128" s="37"/>
    </row>
    <row r="129" spans="1:121">
      <c r="A129" s="1">
        <f t="shared" si="330"/>
        <v>2013</v>
      </c>
      <c r="B129" s="20">
        <f t="shared" si="333"/>
        <v>348331</v>
      </c>
      <c r="C129" s="20">
        <f t="shared" si="333"/>
        <v>291054</v>
      </c>
      <c r="D129" s="20">
        <f t="shared" si="333"/>
        <v>252076</v>
      </c>
      <c r="E129" s="20">
        <f t="shared" si="333"/>
        <v>268543</v>
      </c>
      <c r="F129" s="20">
        <f t="shared" si="333"/>
        <v>313364</v>
      </c>
      <c r="G129" s="20">
        <f t="shared" si="333"/>
        <v>335459</v>
      </c>
      <c r="H129" s="20">
        <f t="shared" si="333"/>
        <v>341332</v>
      </c>
      <c r="I129" s="20">
        <f t="shared" si="333"/>
        <v>350929</v>
      </c>
      <c r="J129" s="20">
        <f t="shared" si="333"/>
        <v>334270</v>
      </c>
      <c r="K129" s="20">
        <f t="shared" si="333"/>
        <v>302059</v>
      </c>
      <c r="L129" s="20">
        <f t="shared" si="333"/>
        <v>244453</v>
      </c>
      <c r="M129" s="20">
        <f t="shared" si="333"/>
        <v>285758</v>
      </c>
      <c r="N129" s="41">
        <f t="shared" si="325"/>
        <v>3667628</v>
      </c>
      <c r="O129" s="2"/>
      <c r="P129" s="72">
        <f t="shared" si="331"/>
        <v>2013</v>
      </c>
      <c r="Q129" s="20">
        <f>Q729+Q809+Q889+Q1169+Q1369+Q1409</f>
        <v>318824</v>
      </c>
      <c r="R129" s="20">
        <f t="shared" si="334"/>
        <v>344742</v>
      </c>
      <c r="S129" s="20">
        <f t="shared" si="334"/>
        <v>298132</v>
      </c>
      <c r="T129" s="20">
        <f t="shared" si="334"/>
        <v>255384</v>
      </c>
      <c r="U129" s="20">
        <f t="shared" si="334"/>
        <v>269975</v>
      </c>
      <c r="V129" s="20">
        <f t="shared" si="334"/>
        <v>298899</v>
      </c>
      <c r="W129" s="20">
        <f t="shared" si="334"/>
        <v>327909</v>
      </c>
      <c r="X129" s="20">
        <f t="shared" si="334"/>
        <v>345804</v>
      </c>
      <c r="Y129" s="20">
        <f t="shared" si="334"/>
        <v>348503</v>
      </c>
      <c r="Z129" s="20">
        <f t="shared" si="334"/>
        <v>339373</v>
      </c>
      <c r="AA129" s="20">
        <f t="shared" si="334"/>
        <v>310965</v>
      </c>
      <c r="AB129" s="20">
        <f t="shared" si="334"/>
        <v>256283</v>
      </c>
      <c r="AC129" s="41">
        <f t="shared" si="326"/>
        <v>3714793</v>
      </c>
      <c r="AD129" s="13"/>
      <c r="AI129" s="79" t="str">
        <f t="shared" si="232"/>
        <v>T</v>
      </c>
      <c r="AJ129" s="1">
        <f t="shared" si="332"/>
        <v>2022</v>
      </c>
      <c r="AK129" s="105">
        <v>4</v>
      </c>
      <c r="AL129" s="106">
        <f t="shared" ca="1" si="327"/>
        <v>0</v>
      </c>
      <c r="AM129" s="106">
        <f t="shared" ca="1" si="327"/>
        <v>0</v>
      </c>
      <c r="AN129" s="106">
        <f t="shared" ca="1" si="327"/>
        <v>481</v>
      </c>
      <c r="AO129" s="106">
        <f t="shared" ca="1" si="327"/>
        <v>0</v>
      </c>
      <c r="AP129" s="106">
        <f t="shared" ca="1" si="327"/>
        <v>0</v>
      </c>
      <c r="AQ129" s="106">
        <f t="shared" ca="1" si="327"/>
        <v>0</v>
      </c>
      <c r="AR129" s="106">
        <f t="shared" ca="1" si="327"/>
        <v>0</v>
      </c>
      <c r="AS129" s="106">
        <f t="shared" ca="1" si="327"/>
        <v>0</v>
      </c>
      <c r="AT129" s="106">
        <f t="shared" ca="1" si="327"/>
        <v>4182920</v>
      </c>
      <c r="AU129" s="106">
        <f t="shared" ca="1" si="327"/>
        <v>1251795</v>
      </c>
      <c r="AV129" s="106">
        <f t="shared" ca="1" si="328"/>
        <v>6335262</v>
      </c>
      <c r="AW129" s="106">
        <f t="shared" ca="1" si="328"/>
        <v>45300</v>
      </c>
      <c r="AX129" s="106">
        <f t="shared" ca="1" si="328"/>
        <v>0</v>
      </c>
      <c r="AY129" s="611">
        <f t="shared" ca="1" si="328"/>
        <v>0</v>
      </c>
      <c r="AZ129" s="106">
        <f t="shared" ca="1" si="328"/>
        <v>29711</v>
      </c>
      <c r="BA129" s="106">
        <f t="shared" ca="1" si="328"/>
        <v>179788</v>
      </c>
      <c r="BB129" s="106">
        <f t="shared" ca="1" si="328"/>
        <v>47749</v>
      </c>
      <c r="BC129" s="106">
        <f t="shared" ca="1" si="328"/>
        <v>0</v>
      </c>
      <c r="BD129" s="106">
        <f t="shared" ca="1" si="328"/>
        <v>44931</v>
      </c>
      <c r="BE129" s="106">
        <f t="shared" ca="1" si="328"/>
        <v>0</v>
      </c>
      <c r="BF129" s="106">
        <f t="shared" ca="1" si="329"/>
        <v>433032</v>
      </c>
      <c r="BG129" s="106">
        <f t="shared" ca="1" si="329"/>
        <v>0</v>
      </c>
      <c r="BH129" s="106">
        <f t="shared" ca="1" si="329"/>
        <v>0</v>
      </c>
      <c r="BI129" s="106">
        <f t="shared" ca="1" si="329"/>
        <v>369006</v>
      </c>
      <c r="BJ129" s="106">
        <f t="shared" ca="1" si="329"/>
        <v>111576</v>
      </c>
      <c r="BK129" s="106">
        <f t="shared" ca="1" si="329"/>
        <v>0</v>
      </c>
      <c r="BL129" s="190">
        <f t="shared" ca="1" si="329"/>
        <v>0</v>
      </c>
      <c r="BM129" s="190">
        <f t="shared" ca="1" si="329"/>
        <v>0</v>
      </c>
      <c r="BN129" s="190">
        <f t="shared" ca="1" si="329"/>
        <v>0</v>
      </c>
      <c r="BO129" s="190">
        <f t="shared" ca="1" si="329"/>
        <v>0</v>
      </c>
      <c r="BP129" s="190">
        <f t="shared" ca="1" si="329"/>
        <v>0</v>
      </c>
      <c r="BQ129" s="190">
        <f t="shared" ca="1" si="233"/>
        <v>122391</v>
      </c>
      <c r="BR129" s="190">
        <f t="shared" ca="1" si="234"/>
        <v>1093402</v>
      </c>
      <c r="BS129" s="190">
        <f t="shared" ca="1" si="235"/>
        <v>11815758</v>
      </c>
      <c r="BT129" s="190">
        <f t="shared" ca="1" si="248"/>
        <v>13031551</v>
      </c>
      <c r="BU129" s="190">
        <f t="shared" ca="1" si="182"/>
        <v>8912657</v>
      </c>
      <c r="BV129" s="163" t="str">
        <f t="shared" si="236"/>
        <v>E</v>
      </c>
      <c r="BW129" s="65">
        <f t="shared" ca="1" si="183"/>
        <v>13031551</v>
      </c>
      <c r="BX129" s="65">
        <f t="shared" ca="1" si="186"/>
        <v>0</v>
      </c>
      <c r="BZ129" s="130"/>
      <c r="CA129" s="79" t="str">
        <f t="shared" si="237"/>
        <v>E</v>
      </c>
      <c r="CB129" s="215">
        <f t="shared" si="251"/>
        <v>2022</v>
      </c>
      <c r="CC129" s="141">
        <f t="shared" si="251"/>
        <v>4</v>
      </c>
      <c r="CD129" s="280">
        <f t="shared" ca="1" si="187"/>
        <v>0</v>
      </c>
      <c r="CE129" s="280">
        <f t="shared" ca="1" si="188"/>
        <v>0</v>
      </c>
      <c r="CF129" s="280">
        <f t="shared" ca="1" si="189"/>
        <v>481</v>
      </c>
      <c r="CG129" s="280">
        <f t="shared" ca="1" si="190"/>
        <v>0</v>
      </c>
      <c r="CH129" s="280">
        <f t="shared" ca="1" si="191"/>
        <v>0</v>
      </c>
      <c r="CI129" s="280">
        <f t="shared" ca="1" si="192"/>
        <v>0</v>
      </c>
      <c r="CJ129" s="280">
        <f t="shared" ca="1" si="193"/>
        <v>0</v>
      </c>
      <c r="CK129" s="280">
        <f t="shared" ca="1" si="194"/>
        <v>0</v>
      </c>
      <c r="CL129" s="280">
        <f t="shared" ca="1" si="195"/>
        <v>0</v>
      </c>
      <c r="CM129" s="280">
        <f t="shared" ca="1" si="196"/>
        <v>1259971</v>
      </c>
      <c r="CN129" s="280">
        <f t="shared" ca="1" si="197"/>
        <v>6371539</v>
      </c>
      <c r="CO129" s="280">
        <f t="shared" ca="1" si="198"/>
        <v>61937</v>
      </c>
      <c r="CP129" s="280">
        <f t="shared" ca="1" si="199"/>
        <v>0</v>
      </c>
      <c r="CQ129" s="613">
        <f t="shared" ca="1" si="200"/>
        <v>0</v>
      </c>
      <c r="CR129" s="280">
        <f t="shared" ca="1" si="201"/>
        <v>26794</v>
      </c>
      <c r="CS129" s="280">
        <f t="shared" ca="1" si="202"/>
        <v>187783</v>
      </c>
      <c r="CT129" s="280">
        <f t="shared" ca="1" si="203"/>
        <v>44201</v>
      </c>
      <c r="CU129" s="280">
        <f t="shared" ca="1" si="204"/>
        <v>0</v>
      </c>
      <c r="CV129" s="280">
        <f t="shared" ca="1" si="205"/>
        <v>42828</v>
      </c>
      <c r="CW129" s="365">
        <f t="shared" ca="1" si="206"/>
        <v>0</v>
      </c>
      <c r="CX129" s="280">
        <f t="shared" ca="1" si="207"/>
        <v>432600</v>
      </c>
      <c r="CY129" s="280">
        <f t="shared" ca="1" si="208"/>
        <v>0</v>
      </c>
      <c r="CZ129" s="280">
        <f t="shared" ca="1" si="209"/>
        <v>0</v>
      </c>
      <c r="DA129" s="280">
        <f t="shared" ca="1" si="210"/>
        <v>372899</v>
      </c>
      <c r="DB129" s="280">
        <f t="shared" ca="1" si="211"/>
        <v>111624</v>
      </c>
      <c r="DC129" s="280">
        <f t="shared" ca="1" si="212"/>
        <v>0</v>
      </c>
      <c r="DD129" s="280">
        <f t="shared" ca="1" si="213"/>
        <v>0</v>
      </c>
      <c r="DE129" s="280">
        <f t="shared" ca="1" si="214"/>
        <v>0</v>
      </c>
      <c r="DF129" s="280">
        <f t="shared" ca="1" si="215"/>
        <v>0</v>
      </c>
      <c r="DG129" s="280">
        <f t="shared" ca="1" si="216"/>
        <v>0</v>
      </c>
      <c r="DH129" s="210">
        <f t="shared" ca="1" si="238"/>
        <v>113823</v>
      </c>
      <c r="DI129" s="210">
        <f t="shared" ca="1" si="239"/>
        <v>1218729</v>
      </c>
      <c r="DJ129" s="210">
        <f t="shared" ca="1" si="240"/>
        <v>7693928</v>
      </c>
      <c r="DK129" s="461">
        <f t="shared" ca="1" si="241"/>
        <v>9026480</v>
      </c>
      <c r="DL129" s="463">
        <f t="shared" ca="1" si="242"/>
        <v>8912657</v>
      </c>
      <c r="DM129" s="465">
        <f t="shared" ca="1" si="243"/>
        <v>-113823</v>
      </c>
      <c r="DN129" s="216">
        <f t="shared" ca="1" si="223"/>
        <v>-1.260989887530909E-2</v>
      </c>
      <c r="DP129" s="463"/>
      <c r="DQ129" s="37"/>
    </row>
    <row r="130" spans="1:121">
      <c r="A130" s="1">
        <f t="shared" si="330"/>
        <v>2014</v>
      </c>
      <c r="B130" s="20">
        <f t="shared" si="333"/>
        <v>334169</v>
      </c>
      <c r="C130" s="20">
        <f t="shared" si="333"/>
        <v>275962</v>
      </c>
      <c r="D130" s="20">
        <f t="shared" si="333"/>
        <v>237436</v>
      </c>
      <c r="E130" s="20">
        <f t="shared" si="333"/>
        <v>256594</v>
      </c>
      <c r="F130" s="20">
        <f t="shared" si="333"/>
        <v>296474</v>
      </c>
      <c r="G130" s="20">
        <f t="shared" si="333"/>
        <v>316531</v>
      </c>
      <c r="H130" s="20">
        <f t="shared" si="333"/>
        <v>324240</v>
      </c>
      <c r="I130" s="20">
        <f t="shared" si="333"/>
        <v>332637</v>
      </c>
      <c r="J130" s="20">
        <f t="shared" si="333"/>
        <v>319072</v>
      </c>
      <c r="K130" s="20">
        <f t="shared" si="333"/>
        <v>284335</v>
      </c>
      <c r="L130" s="20">
        <f t="shared" si="333"/>
        <v>227766</v>
      </c>
      <c r="M130" s="20">
        <f t="shared" si="333"/>
        <v>270732</v>
      </c>
      <c r="N130" s="41">
        <f t="shared" si="325"/>
        <v>3475948</v>
      </c>
      <c r="O130" s="2"/>
      <c r="P130" s="72">
        <f t="shared" si="331"/>
        <v>2014</v>
      </c>
      <c r="Q130" s="20">
        <f t="shared" si="334"/>
        <v>270807</v>
      </c>
      <c r="R130" s="20">
        <f t="shared" si="334"/>
        <v>329034</v>
      </c>
      <c r="S130" s="20">
        <f t="shared" si="334"/>
        <v>284327</v>
      </c>
      <c r="T130" s="20">
        <f t="shared" si="334"/>
        <v>239442</v>
      </c>
      <c r="U130" s="20">
        <f t="shared" si="334"/>
        <v>258876</v>
      </c>
      <c r="V130" s="20">
        <f t="shared" si="334"/>
        <v>281698</v>
      </c>
      <c r="W130" s="20">
        <f t="shared" si="334"/>
        <v>308975</v>
      </c>
      <c r="X130" s="20">
        <f t="shared" si="334"/>
        <v>327561</v>
      </c>
      <c r="Y130" s="20">
        <f t="shared" si="334"/>
        <v>330295</v>
      </c>
      <c r="Z130" s="20">
        <f t="shared" si="334"/>
        <v>324479</v>
      </c>
      <c r="AA130" s="20">
        <f t="shared" si="334"/>
        <v>294541</v>
      </c>
      <c r="AB130" s="20">
        <f t="shared" si="334"/>
        <v>240459</v>
      </c>
      <c r="AC130" s="41">
        <f t="shared" si="326"/>
        <v>3490494</v>
      </c>
      <c r="AD130" s="13"/>
      <c r="AI130" s="79" t="str">
        <f t="shared" si="232"/>
        <v>U</v>
      </c>
      <c r="AJ130" s="1">
        <f t="shared" si="332"/>
        <v>2022</v>
      </c>
      <c r="AK130" s="105">
        <v>5</v>
      </c>
      <c r="AL130" s="106">
        <f t="shared" ca="1" si="327"/>
        <v>0</v>
      </c>
      <c r="AM130" s="106">
        <f t="shared" ca="1" si="327"/>
        <v>0</v>
      </c>
      <c r="AN130" s="106">
        <f t="shared" ca="1" si="327"/>
        <v>481</v>
      </c>
      <c r="AO130" s="106">
        <f t="shared" ca="1" si="327"/>
        <v>0</v>
      </c>
      <c r="AP130" s="106">
        <f t="shared" ca="1" si="327"/>
        <v>0</v>
      </c>
      <c r="AQ130" s="106">
        <f t="shared" ca="1" si="327"/>
        <v>0</v>
      </c>
      <c r="AR130" s="106">
        <f t="shared" ca="1" si="327"/>
        <v>0</v>
      </c>
      <c r="AS130" s="106">
        <f t="shared" ca="1" si="327"/>
        <v>0</v>
      </c>
      <c r="AT130" s="106">
        <f t="shared" ca="1" si="327"/>
        <v>0</v>
      </c>
      <c r="AU130" s="106">
        <f t="shared" ca="1" si="327"/>
        <v>1259971</v>
      </c>
      <c r="AV130" s="106">
        <f t="shared" ca="1" si="328"/>
        <v>6371539</v>
      </c>
      <c r="AW130" s="106">
        <f t="shared" ca="1" si="328"/>
        <v>45752</v>
      </c>
      <c r="AX130" s="106">
        <f t="shared" ca="1" si="328"/>
        <v>0</v>
      </c>
      <c r="AY130" s="611">
        <f t="shared" ca="1" si="328"/>
        <v>0</v>
      </c>
      <c r="AZ130" s="106">
        <f t="shared" ca="1" si="328"/>
        <v>26362</v>
      </c>
      <c r="BA130" s="106">
        <f t="shared" ca="1" si="328"/>
        <v>187783</v>
      </c>
      <c r="BB130" s="106">
        <f t="shared" ca="1" si="328"/>
        <v>44201</v>
      </c>
      <c r="BC130" s="106">
        <f t="shared" ca="1" si="328"/>
        <v>0</v>
      </c>
      <c r="BD130" s="106">
        <f t="shared" ca="1" si="328"/>
        <v>47477</v>
      </c>
      <c r="BE130" s="106">
        <f t="shared" ca="1" si="328"/>
        <v>0</v>
      </c>
      <c r="BF130" s="106">
        <f t="shared" ca="1" si="329"/>
        <v>432600</v>
      </c>
      <c r="BG130" s="106">
        <f t="shared" ca="1" si="329"/>
        <v>0</v>
      </c>
      <c r="BH130" s="106">
        <f t="shared" ca="1" si="329"/>
        <v>0</v>
      </c>
      <c r="BI130" s="106">
        <f t="shared" ca="1" si="329"/>
        <v>372899</v>
      </c>
      <c r="BJ130" s="106">
        <f t="shared" ca="1" si="329"/>
        <v>111624</v>
      </c>
      <c r="BK130" s="106">
        <f t="shared" ca="1" si="329"/>
        <v>0</v>
      </c>
      <c r="BL130" s="190">
        <f t="shared" ca="1" si="329"/>
        <v>0</v>
      </c>
      <c r="BM130" s="190">
        <f t="shared" ca="1" si="329"/>
        <v>0</v>
      </c>
      <c r="BN130" s="190">
        <f t="shared" ca="1" si="329"/>
        <v>0</v>
      </c>
      <c r="BO130" s="190">
        <f t="shared" ca="1" si="329"/>
        <v>0</v>
      </c>
      <c r="BP130" s="190">
        <f t="shared" ca="1" si="329"/>
        <v>0</v>
      </c>
      <c r="BQ130" s="190">
        <f t="shared" ca="1" si="233"/>
        <v>118040</v>
      </c>
      <c r="BR130" s="190">
        <f t="shared" ca="1" si="234"/>
        <v>1104906</v>
      </c>
      <c r="BS130" s="190">
        <f t="shared" ca="1" si="235"/>
        <v>7677743</v>
      </c>
      <c r="BT130" s="190">
        <f t="shared" ca="1" si="248"/>
        <v>8900689</v>
      </c>
      <c r="BU130" s="190">
        <f t="shared" ca="1" si="182"/>
        <v>8966599</v>
      </c>
      <c r="BV130" s="163" t="str">
        <f t="shared" si="236"/>
        <v>F</v>
      </c>
      <c r="BW130" s="65">
        <f t="shared" ca="1" si="183"/>
        <v>8900689</v>
      </c>
      <c r="BX130" s="65">
        <f t="shared" ca="1" si="186"/>
        <v>0</v>
      </c>
      <c r="BZ130" s="130"/>
      <c r="CA130" s="79" t="str">
        <f t="shared" si="237"/>
        <v>F</v>
      </c>
      <c r="CB130" s="215">
        <f t="shared" si="251"/>
        <v>2022</v>
      </c>
      <c r="CC130" s="141">
        <f t="shared" si="251"/>
        <v>5</v>
      </c>
      <c r="CD130" s="280">
        <f t="shared" ca="1" si="187"/>
        <v>0</v>
      </c>
      <c r="CE130" s="280">
        <f t="shared" ca="1" si="188"/>
        <v>0</v>
      </c>
      <c r="CF130" s="280">
        <f t="shared" ca="1" si="189"/>
        <v>481</v>
      </c>
      <c r="CG130" s="280">
        <f t="shared" ca="1" si="190"/>
        <v>0</v>
      </c>
      <c r="CH130" s="280">
        <f t="shared" ca="1" si="191"/>
        <v>0</v>
      </c>
      <c r="CI130" s="280">
        <f t="shared" ca="1" si="192"/>
        <v>0</v>
      </c>
      <c r="CJ130" s="280">
        <f t="shared" ca="1" si="193"/>
        <v>0</v>
      </c>
      <c r="CK130" s="280">
        <f t="shared" ca="1" si="194"/>
        <v>0</v>
      </c>
      <c r="CL130" s="280">
        <f t="shared" ca="1" si="195"/>
        <v>0</v>
      </c>
      <c r="CM130" s="280">
        <f t="shared" ca="1" si="196"/>
        <v>1262070</v>
      </c>
      <c r="CN130" s="280">
        <f t="shared" ca="1" si="197"/>
        <v>6387174</v>
      </c>
      <c r="CO130" s="280">
        <f t="shared" ca="1" si="198"/>
        <v>57532</v>
      </c>
      <c r="CP130" s="280">
        <f t="shared" ca="1" si="199"/>
        <v>0</v>
      </c>
      <c r="CQ130" s="613">
        <f t="shared" ca="1" si="200"/>
        <v>0</v>
      </c>
      <c r="CR130" s="280">
        <f t="shared" ca="1" si="201"/>
        <v>30030</v>
      </c>
      <c r="CS130" s="280">
        <f t="shared" ca="1" si="202"/>
        <v>193078</v>
      </c>
      <c r="CT130" s="280">
        <f t="shared" ca="1" si="203"/>
        <v>59164</v>
      </c>
      <c r="CU130" s="280">
        <f t="shared" ca="1" si="204"/>
        <v>0</v>
      </c>
      <c r="CV130" s="280">
        <f t="shared" ca="1" si="205"/>
        <v>54515</v>
      </c>
      <c r="CW130" s="365">
        <f t="shared" ca="1" si="206"/>
        <v>0</v>
      </c>
      <c r="CX130" s="280">
        <f t="shared" ca="1" si="207"/>
        <v>436008</v>
      </c>
      <c r="CY130" s="280">
        <f t="shared" ca="1" si="208"/>
        <v>0</v>
      </c>
      <c r="CZ130" s="280">
        <f t="shared" ca="1" si="209"/>
        <v>0</v>
      </c>
      <c r="DA130" s="280">
        <f t="shared" ca="1" si="210"/>
        <v>374731</v>
      </c>
      <c r="DB130" s="280">
        <f t="shared" ca="1" si="211"/>
        <v>111816</v>
      </c>
      <c r="DC130" s="280">
        <f t="shared" ca="1" si="212"/>
        <v>0</v>
      </c>
      <c r="DD130" s="280">
        <f t="shared" ca="1" si="213"/>
        <v>0</v>
      </c>
      <c r="DE130" s="280">
        <f t="shared" ca="1" si="214"/>
        <v>0</v>
      </c>
      <c r="DF130" s="280">
        <f t="shared" ca="1" si="215"/>
        <v>0</v>
      </c>
      <c r="DG130" s="280">
        <f t="shared" ca="1" si="216"/>
        <v>0</v>
      </c>
      <c r="DH130" s="210">
        <f t="shared" ca="1" si="238"/>
        <v>143709</v>
      </c>
      <c r="DI130" s="210">
        <f t="shared" ca="1" si="239"/>
        <v>1259342</v>
      </c>
      <c r="DJ130" s="210">
        <f t="shared" ca="1" si="240"/>
        <v>7707257</v>
      </c>
      <c r="DK130" s="461">
        <f t="shared" ca="1" si="241"/>
        <v>9110308</v>
      </c>
      <c r="DL130" s="463">
        <f t="shared" ca="1" si="242"/>
        <v>8966599</v>
      </c>
      <c r="DM130" s="465">
        <f t="shared" ca="1" si="243"/>
        <v>-143709</v>
      </c>
      <c r="DN130" s="216">
        <f t="shared" ca="1" si="223"/>
        <v>-1.5774329473822402E-2</v>
      </c>
      <c r="DP130" s="463"/>
      <c r="DQ130" s="37"/>
    </row>
    <row r="131" spans="1:121">
      <c r="A131" s="1">
        <f t="shared" si="330"/>
        <v>2015</v>
      </c>
      <c r="B131" s="20">
        <f t="shared" si="333"/>
        <v>335748</v>
      </c>
      <c r="C131" s="20">
        <f t="shared" si="333"/>
        <v>276544</v>
      </c>
      <c r="D131" s="20">
        <f t="shared" si="333"/>
        <v>237938</v>
      </c>
      <c r="E131" s="20">
        <f t="shared" si="333"/>
        <v>256760</v>
      </c>
      <c r="F131" s="20">
        <f t="shared" si="333"/>
        <v>298138</v>
      </c>
      <c r="G131" s="20">
        <f t="shared" si="333"/>
        <v>318757</v>
      </c>
      <c r="H131" s="20">
        <f t="shared" si="333"/>
        <v>325995</v>
      </c>
      <c r="I131" s="20">
        <f t="shared" si="333"/>
        <v>333961</v>
      </c>
      <c r="J131" s="20">
        <f t="shared" si="333"/>
        <v>321815</v>
      </c>
      <c r="K131" s="20">
        <f t="shared" si="333"/>
        <v>285416</v>
      </c>
      <c r="L131" s="20">
        <f t="shared" si="333"/>
        <v>228387</v>
      </c>
      <c r="M131" s="20">
        <f t="shared" si="333"/>
        <v>272308</v>
      </c>
      <c r="N131" s="41">
        <f t="shared" si="325"/>
        <v>3491767</v>
      </c>
      <c r="O131" s="2"/>
      <c r="P131" s="72">
        <f t="shared" si="331"/>
        <v>2015</v>
      </c>
      <c r="Q131" s="20">
        <f t="shared" si="334"/>
        <v>254619</v>
      </c>
      <c r="R131" s="20">
        <f t="shared" si="334"/>
        <v>331829</v>
      </c>
      <c r="S131" s="20">
        <f t="shared" si="334"/>
        <v>285012</v>
      </c>
      <c r="T131" s="20">
        <f t="shared" si="334"/>
        <v>240813</v>
      </c>
      <c r="U131" s="20">
        <f t="shared" si="334"/>
        <v>259000</v>
      </c>
      <c r="V131" s="20">
        <f t="shared" si="334"/>
        <v>282314</v>
      </c>
      <c r="W131" s="20">
        <f t="shared" si="334"/>
        <v>310225</v>
      </c>
      <c r="X131" s="20">
        <f t="shared" si="334"/>
        <v>330223</v>
      </c>
      <c r="Y131" s="20">
        <f t="shared" si="334"/>
        <v>331655</v>
      </c>
      <c r="Z131" s="20">
        <f t="shared" si="334"/>
        <v>325363</v>
      </c>
      <c r="AA131" s="20">
        <f t="shared" si="334"/>
        <v>297668</v>
      </c>
      <c r="AB131" s="20">
        <f t="shared" si="334"/>
        <v>241059</v>
      </c>
      <c r="AC131" s="41">
        <f t="shared" si="326"/>
        <v>3489780</v>
      </c>
      <c r="AD131" s="13"/>
      <c r="AI131" s="79" t="str">
        <f t="shared" si="232"/>
        <v>V</v>
      </c>
      <c r="AJ131" s="1">
        <f t="shared" si="332"/>
        <v>2022</v>
      </c>
      <c r="AK131" s="105">
        <v>6</v>
      </c>
      <c r="AL131" s="106">
        <f t="shared" ca="1" si="327"/>
        <v>0</v>
      </c>
      <c r="AM131" s="106">
        <f t="shared" ca="1" si="327"/>
        <v>0</v>
      </c>
      <c r="AN131" s="106">
        <f t="shared" ca="1" si="327"/>
        <v>481</v>
      </c>
      <c r="AO131" s="106">
        <f t="shared" ca="1" si="327"/>
        <v>0</v>
      </c>
      <c r="AP131" s="106">
        <f t="shared" ca="1" si="327"/>
        <v>0</v>
      </c>
      <c r="AQ131" s="106">
        <f t="shared" ca="1" si="327"/>
        <v>0</v>
      </c>
      <c r="AR131" s="106">
        <f t="shared" ca="1" si="327"/>
        <v>0</v>
      </c>
      <c r="AS131" s="106">
        <f t="shared" ca="1" si="327"/>
        <v>0</v>
      </c>
      <c r="AT131" s="106">
        <f t="shared" ca="1" si="327"/>
        <v>0</v>
      </c>
      <c r="AU131" s="106">
        <f t="shared" ca="1" si="327"/>
        <v>1262070</v>
      </c>
      <c r="AV131" s="106">
        <f t="shared" ca="1" si="328"/>
        <v>6387174</v>
      </c>
      <c r="AW131" s="106">
        <f t="shared" ca="1" si="328"/>
        <v>61937</v>
      </c>
      <c r="AX131" s="106">
        <f t="shared" ca="1" si="328"/>
        <v>0</v>
      </c>
      <c r="AY131" s="611">
        <f t="shared" ca="1" si="328"/>
        <v>0</v>
      </c>
      <c r="AZ131" s="106">
        <f t="shared" ca="1" si="328"/>
        <v>26794</v>
      </c>
      <c r="BA131" s="106">
        <f t="shared" ca="1" si="328"/>
        <v>193078</v>
      </c>
      <c r="BB131" s="106">
        <f t="shared" ca="1" si="328"/>
        <v>59164</v>
      </c>
      <c r="BC131" s="106">
        <f t="shared" ca="1" si="328"/>
        <v>0</v>
      </c>
      <c r="BD131" s="106">
        <f t="shared" ca="1" si="328"/>
        <v>42828</v>
      </c>
      <c r="BE131" s="106">
        <f t="shared" ca="1" si="328"/>
        <v>0</v>
      </c>
      <c r="BF131" s="106">
        <f t="shared" ca="1" si="329"/>
        <v>436008</v>
      </c>
      <c r="BG131" s="106">
        <f t="shared" ca="1" si="329"/>
        <v>0</v>
      </c>
      <c r="BH131" s="106">
        <f t="shared" ca="1" si="329"/>
        <v>0</v>
      </c>
      <c r="BI131" s="106">
        <f t="shared" ca="1" si="329"/>
        <v>374731</v>
      </c>
      <c r="BJ131" s="106">
        <f t="shared" ca="1" si="329"/>
        <v>111816</v>
      </c>
      <c r="BK131" s="106">
        <f t="shared" ca="1" si="329"/>
        <v>0</v>
      </c>
      <c r="BL131" s="190">
        <f t="shared" ca="1" si="329"/>
        <v>0</v>
      </c>
      <c r="BM131" s="190">
        <f t="shared" ca="1" si="329"/>
        <v>0</v>
      </c>
      <c r="BN131" s="190">
        <f t="shared" ca="1" si="329"/>
        <v>0</v>
      </c>
      <c r="BO131" s="190">
        <f t="shared" ca="1" si="329"/>
        <v>0</v>
      </c>
      <c r="BP131" s="190">
        <f t="shared" ca="1" si="329"/>
        <v>0</v>
      </c>
      <c r="BQ131" s="190">
        <f t="shared" ca="1" si="233"/>
        <v>128786</v>
      </c>
      <c r="BR131" s="190">
        <f t="shared" ca="1" si="234"/>
        <v>1115633</v>
      </c>
      <c r="BS131" s="190">
        <f t="shared" ca="1" si="235"/>
        <v>7711662</v>
      </c>
      <c r="BT131" s="190">
        <f t="shared" ca="1" si="248"/>
        <v>8956081</v>
      </c>
      <c r="BU131" s="190">
        <f t="shared" ca="1" si="182"/>
        <v>8974290</v>
      </c>
      <c r="BV131" s="163" t="str">
        <f t="shared" si="236"/>
        <v>G</v>
      </c>
      <c r="BW131" s="65">
        <f t="shared" ca="1" si="183"/>
        <v>8956081</v>
      </c>
      <c r="BX131" s="65">
        <f t="shared" ca="1" si="186"/>
        <v>0</v>
      </c>
      <c r="BZ131" s="130"/>
      <c r="CA131" s="79" t="str">
        <f t="shared" si="237"/>
        <v>G</v>
      </c>
      <c r="CB131" s="215">
        <f t="shared" si="251"/>
        <v>2022</v>
      </c>
      <c r="CC131" s="141">
        <f t="shared" si="251"/>
        <v>6</v>
      </c>
      <c r="CD131" s="280">
        <f t="shared" ca="1" si="187"/>
        <v>0</v>
      </c>
      <c r="CE131" s="280">
        <f t="shared" ca="1" si="188"/>
        <v>0</v>
      </c>
      <c r="CF131" s="280">
        <f t="shared" ca="1" si="189"/>
        <v>481</v>
      </c>
      <c r="CG131" s="280">
        <f t="shared" ca="1" si="190"/>
        <v>0</v>
      </c>
      <c r="CH131" s="280">
        <f t="shared" ca="1" si="191"/>
        <v>0</v>
      </c>
      <c r="CI131" s="280">
        <f t="shared" ca="1" si="192"/>
        <v>0</v>
      </c>
      <c r="CJ131" s="280">
        <f t="shared" ca="1" si="193"/>
        <v>0</v>
      </c>
      <c r="CK131" s="280">
        <f t="shared" ca="1" si="194"/>
        <v>0</v>
      </c>
      <c r="CL131" s="280">
        <f t="shared" ca="1" si="195"/>
        <v>0</v>
      </c>
      <c r="CM131" s="280">
        <f t="shared" ca="1" si="196"/>
        <v>1259971</v>
      </c>
      <c r="CN131" s="280">
        <f t="shared" ca="1" si="197"/>
        <v>6378306</v>
      </c>
      <c r="CO131" s="280">
        <f t="shared" ca="1" si="198"/>
        <v>54023</v>
      </c>
      <c r="CP131" s="280">
        <f t="shared" ca="1" si="199"/>
        <v>0</v>
      </c>
      <c r="CQ131" s="613">
        <f t="shared" ca="1" si="200"/>
        <v>0</v>
      </c>
      <c r="CR131" s="280">
        <f t="shared" ca="1" si="201"/>
        <v>35842</v>
      </c>
      <c r="CS131" s="280">
        <f t="shared" ca="1" si="202"/>
        <v>201808</v>
      </c>
      <c r="CT131" s="280">
        <f t="shared" ca="1" si="203"/>
        <v>61881</v>
      </c>
      <c r="CU131" s="280">
        <f t="shared" ca="1" si="204"/>
        <v>0</v>
      </c>
      <c r="CV131" s="280">
        <f t="shared" ca="1" si="205"/>
        <v>59200</v>
      </c>
      <c r="CW131" s="365">
        <f t="shared" ca="1" si="206"/>
        <v>0</v>
      </c>
      <c r="CX131" s="280">
        <f t="shared" ca="1" si="207"/>
        <v>435480</v>
      </c>
      <c r="CY131" s="280">
        <f t="shared" ca="1" si="208"/>
        <v>0</v>
      </c>
      <c r="CZ131" s="280">
        <f t="shared" ca="1" si="209"/>
        <v>0</v>
      </c>
      <c r="DA131" s="280">
        <f t="shared" ca="1" si="210"/>
        <v>375668</v>
      </c>
      <c r="DB131" s="280">
        <f t="shared" ca="1" si="211"/>
        <v>111630</v>
      </c>
      <c r="DC131" s="280">
        <f t="shared" ca="1" si="212"/>
        <v>0</v>
      </c>
      <c r="DD131" s="280">
        <f t="shared" ca="1" si="213"/>
        <v>0</v>
      </c>
      <c r="DE131" s="280">
        <f t="shared" ca="1" si="214"/>
        <v>0</v>
      </c>
      <c r="DF131" s="280">
        <f t="shared" ca="1" si="215"/>
        <v>0</v>
      </c>
      <c r="DG131" s="280">
        <f t="shared" ca="1" si="216"/>
        <v>0</v>
      </c>
      <c r="DH131" s="210">
        <f t="shared" ca="1" si="238"/>
        <v>156923</v>
      </c>
      <c r="DI131" s="210">
        <f t="shared" ca="1" si="239"/>
        <v>1281509</v>
      </c>
      <c r="DJ131" s="210">
        <f t="shared" ca="1" si="240"/>
        <v>7692781</v>
      </c>
      <c r="DK131" s="461">
        <f t="shared" ca="1" si="241"/>
        <v>9131213</v>
      </c>
      <c r="DL131" s="463">
        <f t="shared" ca="1" si="242"/>
        <v>8974290</v>
      </c>
      <c r="DM131" s="465">
        <f t="shared" ca="1" si="243"/>
        <v>-156923</v>
      </c>
      <c r="DN131" s="216">
        <f t="shared" ca="1" si="223"/>
        <v>-1.7185339998092259E-2</v>
      </c>
      <c r="DP131" s="463"/>
      <c r="DQ131" s="37"/>
    </row>
    <row r="132" spans="1:121">
      <c r="A132" s="1">
        <f t="shared" si="330"/>
        <v>2016</v>
      </c>
      <c r="B132" s="20">
        <f t="shared" si="333"/>
        <v>336121</v>
      </c>
      <c r="C132" s="20">
        <f t="shared" si="333"/>
        <v>276999</v>
      </c>
      <c r="D132" s="20">
        <f t="shared" si="333"/>
        <v>237378</v>
      </c>
      <c r="E132" s="20">
        <f t="shared" si="333"/>
        <v>255615</v>
      </c>
      <c r="F132" s="20">
        <f t="shared" si="333"/>
        <v>297050</v>
      </c>
      <c r="G132" s="20">
        <f t="shared" si="333"/>
        <v>318159</v>
      </c>
      <c r="H132" s="20">
        <f t="shared" si="333"/>
        <v>325579</v>
      </c>
      <c r="I132" s="20">
        <f t="shared" si="333"/>
        <v>333317</v>
      </c>
      <c r="J132" s="20">
        <f t="shared" si="333"/>
        <v>320945</v>
      </c>
      <c r="K132" s="20">
        <f t="shared" si="333"/>
        <v>284427</v>
      </c>
      <c r="L132" s="20">
        <f t="shared" si="333"/>
        <v>227519</v>
      </c>
      <c r="M132" s="20">
        <f t="shared" si="333"/>
        <v>271407</v>
      </c>
      <c r="N132" s="41">
        <f t="shared" si="325"/>
        <v>3484516</v>
      </c>
      <c r="O132" s="2"/>
      <c r="P132" s="72">
        <f t="shared" si="331"/>
        <v>2016</v>
      </c>
      <c r="Q132" s="20">
        <f t="shared" si="334"/>
        <v>256117</v>
      </c>
      <c r="R132" s="20">
        <f t="shared" si="334"/>
        <v>333485</v>
      </c>
      <c r="S132" s="20">
        <f t="shared" si="334"/>
        <v>285659</v>
      </c>
      <c r="T132" s="20">
        <f t="shared" si="334"/>
        <v>240033</v>
      </c>
      <c r="U132" s="20">
        <f t="shared" si="334"/>
        <v>258893</v>
      </c>
      <c r="V132" s="20">
        <f t="shared" si="334"/>
        <v>281631</v>
      </c>
      <c r="W132" s="20">
        <f t="shared" si="334"/>
        <v>308722</v>
      </c>
      <c r="X132" s="20">
        <f t="shared" si="334"/>
        <v>330061</v>
      </c>
      <c r="Y132" s="20">
        <f t="shared" si="334"/>
        <v>330839</v>
      </c>
      <c r="Z132" s="20">
        <f t="shared" si="334"/>
        <v>324289</v>
      </c>
      <c r="AA132" s="20">
        <f t="shared" si="334"/>
        <v>297081</v>
      </c>
      <c r="AB132" s="20">
        <f t="shared" si="334"/>
        <v>240278</v>
      </c>
      <c r="AC132" s="41">
        <f t="shared" si="326"/>
        <v>3487088</v>
      </c>
      <c r="AD132" s="13"/>
      <c r="AI132" s="79" t="str">
        <f t="shared" si="232"/>
        <v>W</v>
      </c>
      <c r="AJ132" s="1">
        <f t="shared" si="332"/>
        <v>2022</v>
      </c>
      <c r="AK132" s="105">
        <v>7</v>
      </c>
      <c r="AL132" s="106">
        <f t="shared" ca="1" si="327"/>
        <v>0</v>
      </c>
      <c r="AM132" s="106">
        <f t="shared" ca="1" si="327"/>
        <v>0</v>
      </c>
      <c r="AN132" s="106">
        <f t="shared" ca="1" si="327"/>
        <v>481</v>
      </c>
      <c r="AO132" s="106">
        <f t="shared" ca="1" si="327"/>
        <v>0</v>
      </c>
      <c r="AP132" s="106">
        <f t="shared" ca="1" si="327"/>
        <v>0</v>
      </c>
      <c r="AQ132" s="106">
        <f t="shared" ca="1" si="327"/>
        <v>0</v>
      </c>
      <c r="AR132" s="106">
        <f t="shared" ca="1" si="327"/>
        <v>0</v>
      </c>
      <c r="AS132" s="106">
        <f t="shared" ca="1" si="327"/>
        <v>0</v>
      </c>
      <c r="AT132" s="106">
        <f t="shared" ca="1" si="327"/>
        <v>0</v>
      </c>
      <c r="AU132" s="106">
        <f t="shared" ca="1" si="327"/>
        <v>1259971</v>
      </c>
      <c r="AV132" s="106">
        <f t="shared" ca="1" si="328"/>
        <v>6378306</v>
      </c>
      <c r="AW132" s="106">
        <f t="shared" ca="1" si="328"/>
        <v>57532</v>
      </c>
      <c r="AX132" s="106">
        <f t="shared" ca="1" si="328"/>
        <v>0</v>
      </c>
      <c r="AY132" s="611">
        <f t="shared" ca="1" si="328"/>
        <v>0</v>
      </c>
      <c r="AZ132" s="106">
        <f t="shared" ca="1" si="328"/>
        <v>30030</v>
      </c>
      <c r="BA132" s="106">
        <f t="shared" ca="1" si="328"/>
        <v>201808</v>
      </c>
      <c r="BB132" s="106">
        <f t="shared" ca="1" si="328"/>
        <v>61881</v>
      </c>
      <c r="BC132" s="106">
        <f t="shared" ca="1" si="328"/>
        <v>0</v>
      </c>
      <c r="BD132" s="106">
        <f t="shared" ca="1" si="328"/>
        <v>54515</v>
      </c>
      <c r="BE132" s="106">
        <f t="shared" ca="1" si="328"/>
        <v>0</v>
      </c>
      <c r="BF132" s="106">
        <f t="shared" ca="1" si="329"/>
        <v>435480</v>
      </c>
      <c r="BG132" s="106">
        <f t="shared" ca="1" si="329"/>
        <v>0</v>
      </c>
      <c r="BH132" s="106">
        <f t="shared" ca="1" si="329"/>
        <v>0</v>
      </c>
      <c r="BI132" s="106">
        <f t="shared" ca="1" si="329"/>
        <v>375668</v>
      </c>
      <c r="BJ132" s="106">
        <f t="shared" ca="1" si="329"/>
        <v>111630</v>
      </c>
      <c r="BK132" s="106">
        <f t="shared" ca="1" si="329"/>
        <v>0</v>
      </c>
      <c r="BL132" s="190">
        <f t="shared" ca="1" si="329"/>
        <v>0</v>
      </c>
      <c r="BM132" s="190">
        <f t="shared" ca="1" si="329"/>
        <v>0</v>
      </c>
      <c r="BN132" s="190">
        <f t="shared" ca="1" si="329"/>
        <v>0</v>
      </c>
      <c r="BO132" s="190">
        <f t="shared" ca="1" si="329"/>
        <v>0</v>
      </c>
      <c r="BP132" s="190">
        <f t="shared" ca="1" si="329"/>
        <v>0</v>
      </c>
      <c r="BQ132" s="190">
        <f t="shared" ca="1" si="233"/>
        <v>146426</v>
      </c>
      <c r="BR132" s="190">
        <f t="shared" ca="1" si="234"/>
        <v>1124586</v>
      </c>
      <c r="BS132" s="190">
        <f t="shared" ca="1" si="235"/>
        <v>7696290</v>
      </c>
      <c r="BT132" s="190">
        <f t="shared" ca="1" si="248"/>
        <v>8967302</v>
      </c>
      <c r="BU132" s="190">
        <f t="shared" ca="1" si="182"/>
        <v>9028616</v>
      </c>
      <c r="BV132" s="163" t="str">
        <f t="shared" si="236"/>
        <v>H</v>
      </c>
      <c r="BW132" s="65">
        <f t="shared" ca="1" si="183"/>
        <v>8967302</v>
      </c>
      <c r="BX132" s="65">
        <f t="shared" ca="1" si="186"/>
        <v>0</v>
      </c>
      <c r="BZ132" s="130"/>
      <c r="CA132" s="79" t="str">
        <f t="shared" si="237"/>
        <v>H</v>
      </c>
      <c r="CB132" s="215">
        <f t="shared" si="251"/>
        <v>2022</v>
      </c>
      <c r="CC132" s="141">
        <f t="shared" si="251"/>
        <v>7</v>
      </c>
      <c r="CD132" s="280">
        <f t="shared" ca="1" si="187"/>
        <v>0</v>
      </c>
      <c r="CE132" s="280">
        <f t="shared" ca="1" si="188"/>
        <v>0</v>
      </c>
      <c r="CF132" s="280">
        <f t="shared" ca="1" si="189"/>
        <v>481</v>
      </c>
      <c r="CG132" s="280">
        <f t="shared" ca="1" si="190"/>
        <v>0</v>
      </c>
      <c r="CH132" s="280">
        <f t="shared" ca="1" si="191"/>
        <v>0</v>
      </c>
      <c r="CI132" s="280">
        <f t="shared" ca="1" si="192"/>
        <v>0</v>
      </c>
      <c r="CJ132" s="280">
        <f t="shared" ca="1" si="193"/>
        <v>0</v>
      </c>
      <c r="CK132" s="280">
        <f t="shared" ca="1" si="194"/>
        <v>0</v>
      </c>
      <c r="CL132" s="280">
        <f t="shared" ca="1" si="195"/>
        <v>0</v>
      </c>
      <c r="CM132" s="280">
        <f t="shared" ca="1" si="196"/>
        <v>1265495</v>
      </c>
      <c r="CN132" s="280">
        <f t="shared" ca="1" si="197"/>
        <v>6404597</v>
      </c>
      <c r="CO132" s="280">
        <f t="shared" ca="1" si="198"/>
        <v>63822</v>
      </c>
      <c r="CP132" s="280">
        <f t="shared" ca="1" si="199"/>
        <v>0</v>
      </c>
      <c r="CQ132" s="613">
        <f t="shared" ca="1" si="200"/>
        <v>0</v>
      </c>
      <c r="CR132" s="280">
        <f t="shared" ca="1" si="201"/>
        <v>30030</v>
      </c>
      <c r="CS132" s="280">
        <f t="shared" ca="1" si="202"/>
        <v>211198</v>
      </c>
      <c r="CT132" s="280">
        <f t="shared" ca="1" si="203"/>
        <v>65266</v>
      </c>
      <c r="CU132" s="280">
        <f t="shared" ca="1" si="204"/>
        <v>0</v>
      </c>
      <c r="CV132" s="280">
        <f t="shared" ca="1" si="205"/>
        <v>60794</v>
      </c>
      <c r="CW132" s="365">
        <f t="shared" ca="1" si="206"/>
        <v>0</v>
      </c>
      <c r="CX132" s="280">
        <f t="shared" ca="1" si="207"/>
        <v>437496</v>
      </c>
      <c r="CY132" s="280">
        <f t="shared" ca="1" si="208"/>
        <v>0</v>
      </c>
      <c r="CZ132" s="280">
        <f t="shared" ca="1" si="209"/>
        <v>0</v>
      </c>
      <c r="DA132" s="280">
        <f t="shared" ca="1" si="210"/>
        <v>377591</v>
      </c>
      <c r="DB132" s="280">
        <f t="shared" ca="1" si="211"/>
        <v>111846</v>
      </c>
      <c r="DC132" s="280">
        <f t="shared" ca="1" si="212"/>
        <v>0</v>
      </c>
      <c r="DD132" s="280">
        <f t="shared" ca="1" si="213"/>
        <v>0</v>
      </c>
      <c r="DE132" s="280">
        <f t="shared" ca="1" si="214"/>
        <v>0</v>
      </c>
      <c r="DF132" s="280">
        <f t="shared" ca="1" si="215"/>
        <v>0</v>
      </c>
      <c r="DG132" s="280">
        <f t="shared" ca="1" si="216"/>
        <v>0</v>
      </c>
      <c r="DH132" s="210">
        <f t="shared" ca="1" si="238"/>
        <v>156090</v>
      </c>
      <c r="DI132" s="210">
        <f t="shared" ca="1" si="239"/>
        <v>1294221</v>
      </c>
      <c r="DJ132" s="210">
        <f t="shared" ca="1" si="240"/>
        <v>7734395</v>
      </c>
      <c r="DK132" s="461">
        <f t="shared" ca="1" si="241"/>
        <v>9184706</v>
      </c>
      <c r="DL132" s="463">
        <f t="shared" ca="1" si="242"/>
        <v>9028616</v>
      </c>
      <c r="DM132" s="465">
        <f t="shared" ca="1" si="243"/>
        <v>-156090</v>
      </c>
      <c r="DN132" s="216">
        <f t="shared" ca="1" si="223"/>
        <v>-1.6994555949858384E-2</v>
      </c>
      <c r="DP132" s="463"/>
      <c r="DQ132" s="37"/>
    </row>
    <row r="133" spans="1:121">
      <c r="A133" s="1">
        <f t="shared" si="330"/>
        <v>2017</v>
      </c>
      <c r="B133" s="20">
        <f t="shared" si="333"/>
        <v>138110</v>
      </c>
      <c r="C133" s="20">
        <f t="shared" si="333"/>
        <v>118738</v>
      </c>
      <c r="D133" s="20">
        <f t="shared" si="333"/>
        <v>115207</v>
      </c>
      <c r="E133" s="20">
        <f t="shared" si="333"/>
        <v>107972</v>
      </c>
      <c r="F133" s="20">
        <f t="shared" si="333"/>
        <v>138060</v>
      </c>
      <c r="G133" s="20">
        <f t="shared" si="333"/>
        <v>150556</v>
      </c>
      <c r="H133" s="20">
        <f t="shared" si="333"/>
        <v>148237</v>
      </c>
      <c r="I133" s="20">
        <f t="shared" si="333"/>
        <v>148848</v>
      </c>
      <c r="J133" s="20">
        <f t="shared" si="333"/>
        <v>140769</v>
      </c>
      <c r="K133" s="20">
        <f t="shared" si="333"/>
        <v>122726</v>
      </c>
      <c r="L133" s="20">
        <f t="shared" si="333"/>
        <v>106884</v>
      </c>
      <c r="M133" s="20">
        <f t="shared" si="333"/>
        <v>127172</v>
      </c>
      <c r="N133" s="41">
        <f t="shared" si="325"/>
        <v>1563279</v>
      </c>
      <c r="O133" s="2"/>
      <c r="P133" s="72">
        <f t="shared" si="331"/>
        <v>2017</v>
      </c>
      <c r="Q133" s="20">
        <f t="shared" si="334"/>
        <v>255534</v>
      </c>
      <c r="R133" s="20">
        <f t="shared" si="334"/>
        <v>131507</v>
      </c>
      <c r="S133" s="20">
        <f t="shared" si="334"/>
        <v>128622</v>
      </c>
      <c r="T133" s="20">
        <f t="shared" si="334"/>
        <v>118418</v>
      </c>
      <c r="U133" s="20">
        <f t="shared" si="334"/>
        <v>111242</v>
      </c>
      <c r="V133" s="20">
        <f t="shared" si="334"/>
        <v>121646</v>
      </c>
      <c r="W133" s="20">
        <f t="shared" si="334"/>
        <v>142060</v>
      </c>
      <c r="X133" s="20">
        <f t="shared" si="334"/>
        <v>152690</v>
      </c>
      <c r="Y133" s="20">
        <f t="shared" si="334"/>
        <v>146388</v>
      </c>
      <c r="Z133" s="20">
        <f t="shared" si="334"/>
        <v>144138</v>
      </c>
      <c r="AA133" s="20">
        <f t="shared" si="334"/>
        <v>135445</v>
      </c>
      <c r="AB133" s="20">
        <f t="shared" si="334"/>
        <v>118688</v>
      </c>
      <c r="AC133" s="41">
        <f t="shared" si="326"/>
        <v>1706378</v>
      </c>
      <c r="AD133" s="13"/>
      <c r="AI133" s="79" t="str">
        <f t="shared" si="232"/>
        <v>X</v>
      </c>
      <c r="AJ133" s="1">
        <f t="shared" si="332"/>
        <v>2022</v>
      </c>
      <c r="AK133" s="105">
        <v>8</v>
      </c>
      <c r="AL133" s="106">
        <f t="shared" ca="1" si="327"/>
        <v>0</v>
      </c>
      <c r="AM133" s="106">
        <f t="shared" ca="1" si="327"/>
        <v>0</v>
      </c>
      <c r="AN133" s="106">
        <f t="shared" ca="1" si="327"/>
        <v>481</v>
      </c>
      <c r="AO133" s="106">
        <f t="shared" ca="1" si="327"/>
        <v>0</v>
      </c>
      <c r="AP133" s="106">
        <f t="shared" ca="1" si="327"/>
        <v>0</v>
      </c>
      <c r="AQ133" s="106">
        <f t="shared" ca="1" si="327"/>
        <v>0</v>
      </c>
      <c r="AR133" s="106">
        <f t="shared" ca="1" si="327"/>
        <v>0</v>
      </c>
      <c r="AS133" s="106">
        <f t="shared" ca="1" si="327"/>
        <v>0</v>
      </c>
      <c r="AT133" s="106">
        <f t="shared" ca="1" si="327"/>
        <v>0</v>
      </c>
      <c r="AU133" s="106">
        <f t="shared" ca="1" si="327"/>
        <v>1265495</v>
      </c>
      <c r="AV133" s="106">
        <f t="shared" ca="1" si="328"/>
        <v>6404597</v>
      </c>
      <c r="AW133" s="106">
        <f t="shared" ca="1" si="328"/>
        <v>54023</v>
      </c>
      <c r="AX133" s="106">
        <f t="shared" ca="1" si="328"/>
        <v>0</v>
      </c>
      <c r="AY133" s="611">
        <f t="shared" ca="1" si="328"/>
        <v>0</v>
      </c>
      <c r="AZ133" s="106">
        <f t="shared" ca="1" si="328"/>
        <v>35842</v>
      </c>
      <c r="BA133" s="106">
        <f t="shared" ca="1" si="328"/>
        <v>211198</v>
      </c>
      <c r="BB133" s="106">
        <f t="shared" ca="1" si="328"/>
        <v>65266</v>
      </c>
      <c r="BC133" s="106">
        <f t="shared" ca="1" si="328"/>
        <v>0</v>
      </c>
      <c r="BD133" s="106">
        <f t="shared" ca="1" si="328"/>
        <v>59200</v>
      </c>
      <c r="BE133" s="106">
        <f t="shared" ca="1" si="328"/>
        <v>0</v>
      </c>
      <c r="BF133" s="106">
        <f t="shared" ca="1" si="329"/>
        <v>437496</v>
      </c>
      <c r="BG133" s="106">
        <f t="shared" ca="1" si="329"/>
        <v>0</v>
      </c>
      <c r="BH133" s="106">
        <f t="shared" ca="1" si="329"/>
        <v>0</v>
      </c>
      <c r="BI133" s="106">
        <f t="shared" ca="1" si="329"/>
        <v>377591</v>
      </c>
      <c r="BJ133" s="106">
        <f t="shared" ca="1" si="329"/>
        <v>111846</v>
      </c>
      <c r="BK133" s="106">
        <f t="shared" ca="1" si="329"/>
        <v>0</v>
      </c>
      <c r="BL133" s="190">
        <f t="shared" ca="1" si="329"/>
        <v>0</v>
      </c>
      <c r="BM133" s="190">
        <f t="shared" ca="1" si="329"/>
        <v>0</v>
      </c>
      <c r="BN133" s="190">
        <f t="shared" ca="1" si="329"/>
        <v>0</v>
      </c>
      <c r="BO133" s="190">
        <f t="shared" ca="1" si="329"/>
        <v>0</v>
      </c>
      <c r="BP133" s="190">
        <f t="shared" ca="1" si="329"/>
        <v>0</v>
      </c>
      <c r="BQ133" s="190">
        <f t="shared" ca="1" si="233"/>
        <v>160308</v>
      </c>
      <c r="BR133" s="190">
        <f t="shared" ca="1" si="234"/>
        <v>1138131</v>
      </c>
      <c r="BS133" s="190">
        <f t="shared" ca="1" si="235"/>
        <v>7724596</v>
      </c>
      <c r="BT133" s="190">
        <f t="shared" ca="1" si="248"/>
        <v>9023035</v>
      </c>
      <c r="BU133" s="190">
        <f t="shared" ca="1" si="182"/>
        <v>8976880</v>
      </c>
      <c r="BV133" s="163" t="str">
        <f t="shared" si="236"/>
        <v>I</v>
      </c>
      <c r="BW133" s="65">
        <f t="shared" ca="1" si="183"/>
        <v>9023035</v>
      </c>
      <c r="BX133" s="65">
        <f t="shared" ca="1" si="186"/>
        <v>0</v>
      </c>
      <c r="BZ133" s="130"/>
      <c r="CA133" s="79" t="str">
        <f t="shared" si="237"/>
        <v>I</v>
      </c>
      <c r="CB133" s="215">
        <f t="shared" si="251"/>
        <v>2022</v>
      </c>
      <c r="CC133" s="141">
        <f t="shared" si="251"/>
        <v>8</v>
      </c>
      <c r="CD133" s="280">
        <f t="shared" ca="1" si="187"/>
        <v>0</v>
      </c>
      <c r="CE133" s="280">
        <f t="shared" ca="1" si="188"/>
        <v>0</v>
      </c>
      <c r="CF133" s="280">
        <f t="shared" ca="1" si="189"/>
        <v>481</v>
      </c>
      <c r="CG133" s="280">
        <f t="shared" ca="1" si="190"/>
        <v>0</v>
      </c>
      <c r="CH133" s="280">
        <f t="shared" ca="1" si="191"/>
        <v>0</v>
      </c>
      <c r="CI133" s="280">
        <f t="shared" ca="1" si="192"/>
        <v>0</v>
      </c>
      <c r="CJ133" s="280">
        <f t="shared" ca="1" si="193"/>
        <v>0</v>
      </c>
      <c r="CK133" s="280">
        <f t="shared" ca="1" si="194"/>
        <v>0</v>
      </c>
      <c r="CL133" s="280">
        <f t="shared" ca="1" si="195"/>
        <v>0</v>
      </c>
      <c r="CM133" s="280">
        <f t="shared" ca="1" si="196"/>
        <v>1258645</v>
      </c>
      <c r="CN133" s="280">
        <f t="shared" ca="1" si="197"/>
        <v>6363126</v>
      </c>
      <c r="CO133" s="280">
        <f t="shared" ca="1" si="198"/>
        <v>58740</v>
      </c>
      <c r="CP133" s="280">
        <f t="shared" ca="1" si="199"/>
        <v>0</v>
      </c>
      <c r="CQ133" s="613">
        <f t="shared" ca="1" si="200"/>
        <v>0</v>
      </c>
      <c r="CR133" s="280">
        <f t="shared" ca="1" si="201"/>
        <v>30030</v>
      </c>
      <c r="CS133" s="280">
        <f t="shared" ca="1" si="202"/>
        <v>213620</v>
      </c>
      <c r="CT133" s="280">
        <f t="shared" ca="1" si="203"/>
        <v>62200</v>
      </c>
      <c r="CU133" s="280">
        <f t="shared" ca="1" si="204"/>
        <v>0</v>
      </c>
      <c r="CV133" s="280">
        <f t="shared" ca="1" si="205"/>
        <v>63147</v>
      </c>
      <c r="CW133" s="365">
        <f t="shared" ca="1" si="206"/>
        <v>0</v>
      </c>
      <c r="CX133" s="280">
        <f t="shared" ca="1" si="207"/>
        <v>437496</v>
      </c>
      <c r="CY133" s="280">
        <f t="shared" ca="1" si="208"/>
        <v>0</v>
      </c>
      <c r="CZ133" s="280">
        <f t="shared" ca="1" si="209"/>
        <v>0</v>
      </c>
      <c r="DA133" s="280">
        <f t="shared" ca="1" si="210"/>
        <v>377591</v>
      </c>
      <c r="DB133" s="280">
        <f t="shared" ca="1" si="211"/>
        <v>111804</v>
      </c>
      <c r="DC133" s="280">
        <f t="shared" ca="1" si="212"/>
        <v>0</v>
      </c>
      <c r="DD133" s="280">
        <f t="shared" ca="1" si="213"/>
        <v>0</v>
      </c>
      <c r="DE133" s="280">
        <f t="shared" ca="1" si="214"/>
        <v>0</v>
      </c>
      <c r="DF133" s="280">
        <f t="shared" ca="1" si="215"/>
        <v>0</v>
      </c>
      <c r="DG133" s="280">
        <f t="shared" ca="1" si="216"/>
        <v>0</v>
      </c>
      <c r="DH133" s="210">
        <f t="shared" ca="1" si="238"/>
        <v>155377</v>
      </c>
      <c r="DI133" s="210">
        <f t="shared" ca="1" si="239"/>
        <v>1295888</v>
      </c>
      <c r="DJ133" s="210">
        <f t="shared" ca="1" si="240"/>
        <v>7680992</v>
      </c>
      <c r="DK133" s="461">
        <f t="shared" ca="1" si="241"/>
        <v>9132257</v>
      </c>
      <c r="DL133" s="463">
        <f t="shared" ca="1" si="242"/>
        <v>8976880</v>
      </c>
      <c r="DM133" s="465">
        <f t="shared" ca="1" si="243"/>
        <v>-155377</v>
      </c>
      <c r="DN133" s="216">
        <f t="shared" ca="1" si="223"/>
        <v>-1.7014085346043151E-2</v>
      </c>
      <c r="DP133" s="463"/>
      <c r="DQ133" s="37"/>
    </row>
    <row r="134" spans="1:121">
      <c r="A134" s="1">
        <f t="shared" si="330"/>
        <v>2018</v>
      </c>
      <c r="B134" s="20">
        <f t="shared" si="333"/>
        <v>139903</v>
      </c>
      <c r="C134" s="20">
        <f t="shared" si="333"/>
        <v>120086</v>
      </c>
      <c r="D134" s="20">
        <f t="shared" si="333"/>
        <v>118283</v>
      </c>
      <c r="E134" s="20">
        <f t="shared" si="333"/>
        <v>111171</v>
      </c>
      <c r="F134" s="20">
        <f t="shared" si="333"/>
        <v>141172</v>
      </c>
      <c r="G134" s="20">
        <f t="shared" si="333"/>
        <v>154260</v>
      </c>
      <c r="H134" s="20">
        <f t="shared" si="333"/>
        <v>151622</v>
      </c>
      <c r="I134" s="20">
        <f t="shared" si="333"/>
        <v>151679</v>
      </c>
      <c r="J134" s="20">
        <f t="shared" si="333"/>
        <v>143159</v>
      </c>
      <c r="K134" s="20">
        <f t="shared" si="333"/>
        <v>124656</v>
      </c>
      <c r="L134" s="20">
        <f t="shared" si="333"/>
        <v>109021</v>
      </c>
      <c r="M134" s="20">
        <f t="shared" si="333"/>
        <v>132025</v>
      </c>
      <c r="N134" s="41">
        <f t="shared" si="325"/>
        <v>1597037</v>
      </c>
      <c r="O134" s="2"/>
      <c r="P134" s="72">
        <f t="shared" si="331"/>
        <v>2018</v>
      </c>
      <c r="Q134" s="20">
        <f t="shared" si="334"/>
        <v>112245</v>
      </c>
      <c r="R134" s="20">
        <f t="shared" si="334"/>
        <v>132515</v>
      </c>
      <c r="S134" s="20">
        <f t="shared" si="334"/>
        <v>129597</v>
      </c>
      <c r="T134" s="20">
        <f t="shared" si="334"/>
        <v>120101</v>
      </c>
      <c r="U134" s="20">
        <f t="shared" si="334"/>
        <v>114403</v>
      </c>
      <c r="V134" s="20">
        <f t="shared" si="334"/>
        <v>125274</v>
      </c>
      <c r="W134" s="20">
        <f t="shared" si="334"/>
        <v>144743</v>
      </c>
      <c r="X134" s="20">
        <f t="shared" si="334"/>
        <v>156815</v>
      </c>
      <c r="Y134" s="20">
        <f t="shared" si="334"/>
        <v>149365</v>
      </c>
      <c r="Z134" s="20">
        <f t="shared" si="334"/>
        <v>146754</v>
      </c>
      <c r="AA134" s="20">
        <f t="shared" si="334"/>
        <v>137952</v>
      </c>
      <c r="AB134" s="20">
        <f t="shared" si="334"/>
        <v>120701</v>
      </c>
      <c r="AC134" s="41">
        <f t="shared" si="326"/>
        <v>1590465</v>
      </c>
      <c r="AD134" s="13"/>
      <c r="AI134" s="79" t="str">
        <f t="shared" si="232"/>
        <v>Y</v>
      </c>
      <c r="AJ134" s="1">
        <f t="shared" si="332"/>
        <v>2022</v>
      </c>
      <c r="AK134" s="105">
        <v>9</v>
      </c>
      <c r="AL134" s="106">
        <f t="shared" ca="1" si="327"/>
        <v>0</v>
      </c>
      <c r="AM134" s="106">
        <f t="shared" ca="1" si="327"/>
        <v>0</v>
      </c>
      <c r="AN134" s="106">
        <f t="shared" ca="1" si="327"/>
        <v>481</v>
      </c>
      <c r="AO134" s="106">
        <f t="shared" ca="1" si="327"/>
        <v>0</v>
      </c>
      <c r="AP134" s="106">
        <f t="shared" ca="1" si="327"/>
        <v>0</v>
      </c>
      <c r="AQ134" s="106">
        <f t="shared" ca="1" si="327"/>
        <v>0</v>
      </c>
      <c r="AR134" s="106">
        <f t="shared" ca="1" si="327"/>
        <v>0</v>
      </c>
      <c r="AS134" s="106">
        <f t="shared" ca="1" si="327"/>
        <v>0</v>
      </c>
      <c r="AT134" s="106">
        <f t="shared" ca="1" si="327"/>
        <v>0</v>
      </c>
      <c r="AU134" s="106">
        <f t="shared" ca="1" si="327"/>
        <v>1258645</v>
      </c>
      <c r="AV134" s="106">
        <f t="shared" ca="1" si="328"/>
        <v>6363126</v>
      </c>
      <c r="AW134" s="106">
        <f t="shared" ca="1" si="328"/>
        <v>63822</v>
      </c>
      <c r="AX134" s="106">
        <f t="shared" ca="1" si="328"/>
        <v>0</v>
      </c>
      <c r="AY134" s="611">
        <f t="shared" ca="1" si="328"/>
        <v>0</v>
      </c>
      <c r="AZ134" s="106">
        <f t="shared" ca="1" si="328"/>
        <v>30030</v>
      </c>
      <c r="BA134" s="106">
        <f t="shared" ca="1" si="328"/>
        <v>213620</v>
      </c>
      <c r="BB134" s="106">
        <f t="shared" ca="1" si="328"/>
        <v>62200</v>
      </c>
      <c r="BC134" s="106">
        <f t="shared" ca="1" si="328"/>
        <v>0</v>
      </c>
      <c r="BD134" s="106">
        <f t="shared" ca="1" si="328"/>
        <v>60794</v>
      </c>
      <c r="BE134" s="106">
        <f t="shared" ca="1" si="328"/>
        <v>0</v>
      </c>
      <c r="BF134" s="106">
        <f t="shared" ca="1" si="329"/>
        <v>437496</v>
      </c>
      <c r="BG134" s="106">
        <f t="shared" ca="1" si="329"/>
        <v>0</v>
      </c>
      <c r="BH134" s="106">
        <f t="shared" ca="1" si="329"/>
        <v>0</v>
      </c>
      <c r="BI134" s="106">
        <f t="shared" ca="1" si="329"/>
        <v>377591</v>
      </c>
      <c r="BJ134" s="106">
        <f t="shared" ca="1" si="329"/>
        <v>111804</v>
      </c>
      <c r="BK134" s="106">
        <f t="shared" ca="1" si="329"/>
        <v>0</v>
      </c>
      <c r="BL134" s="190">
        <f t="shared" ca="1" si="329"/>
        <v>0</v>
      </c>
      <c r="BM134" s="190">
        <f t="shared" ca="1" si="329"/>
        <v>0</v>
      </c>
      <c r="BN134" s="190">
        <f t="shared" ca="1" si="329"/>
        <v>0</v>
      </c>
      <c r="BO134" s="190">
        <f t="shared" ca="1" si="329"/>
        <v>0</v>
      </c>
      <c r="BP134" s="190">
        <f t="shared" ca="1" si="329"/>
        <v>0</v>
      </c>
      <c r="BQ134" s="190">
        <f t="shared" ca="1" si="233"/>
        <v>153024</v>
      </c>
      <c r="BR134" s="190">
        <f t="shared" ca="1" si="234"/>
        <v>1140511</v>
      </c>
      <c r="BS134" s="190">
        <f t="shared" ca="1" si="235"/>
        <v>7686074</v>
      </c>
      <c r="BT134" s="190">
        <f t="shared" ca="1" si="248"/>
        <v>8979609</v>
      </c>
      <c r="BU134" s="190">
        <f t="shared" ref="BU134:BU197" ca="1" si="335">ROUND(INDIRECT(CONCATENATE($BV134,BU$2+($AJ134-2010))),0)</f>
        <v>8915591</v>
      </c>
      <c r="BV134" s="163" t="str">
        <f t="shared" si="236"/>
        <v>J</v>
      </c>
      <c r="BW134" s="65">
        <f t="shared" ref="BW134:BW197" ca="1" si="336">SUM(AL134:BP134)</f>
        <v>8979609</v>
      </c>
      <c r="BX134" s="65">
        <f t="shared" ca="1" si="186"/>
        <v>0</v>
      </c>
      <c r="BZ134" s="130"/>
      <c r="CA134" s="79" t="str">
        <f t="shared" si="237"/>
        <v>J</v>
      </c>
      <c r="CB134" s="215">
        <f t="shared" si="251"/>
        <v>2022</v>
      </c>
      <c r="CC134" s="141">
        <f t="shared" si="251"/>
        <v>9</v>
      </c>
      <c r="CD134" s="280">
        <f t="shared" ca="1" si="187"/>
        <v>0</v>
      </c>
      <c r="CE134" s="280">
        <f t="shared" ca="1" si="188"/>
        <v>0</v>
      </c>
      <c r="CF134" s="280">
        <f t="shared" ca="1" si="189"/>
        <v>481</v>
      </c>
      <c r="CG134" s="280">
        <f t="shared" ca="1" si="190"/>
        <v>0</v>
      </c>
      <c r="CH134" s="280">
        <f t="shared" ca="1" si="191"/>
        <v>0</v>
      </c>
      <c r="CI134" s="280">
        <f t="shared" ca="1" si="192"/>
        <v>0</v>
      </c>
      <c r="CJ134" s="280">
        <f t="shared" ca="1" si="193"/>
        <v>0</v>
      </c>
      <c r="CK134" s="280">
        <f t="shared" ca="1" si="194"/>
        <v>0</v>
      </c>
      <c r="CL134" s="280">
        <f t="shared" ca="1" si="195"/>
        <v>0</v>
      </c>
      <c r="CM134" s="280">
        <f t="shared" ca="1" si="196"/>
        <v>1253345</v>
      </c>
      <c r="CN134" s="280">
        <f t="shared" ca="1" si="197"/>
        <v>6343700</v>
      </c>
      <c r="CO134" s="280">
        <f t="shared" ca="1" si="198"/>
        <v>49036</v>
      </c>
      <c r="CP134" s="280">
        <f t="shared" ca="1" si="199"/>
        <v>0</v>
      </c>
      <c r="CQ134" s="613">
        <f t="shared" ca="1" si="200"/>
        <v>0</v>
      </c>
      <c r="CR134" s="280">
        <f t="shared" ca="1" si="201"/>
        <v>29869</v>
      </c>
      <c r="CS134" s="280">
        <f t="shared" ca="1" si="202"/>
        <v>206488</v>
      </c>
      <c r="CT134" s="280">
        <f t="shared" ca="1" si="203"/>
        <v>56426</v>
      </c>
      <c r="CU134" s="280">
        <f t="shared" ca="1" si="204"/>
        <v>0</v>
      </c>
      <c r="CV134" s="280">
        <f t="shared" ca="1" si="205"/>
        <v>58687</v>
      </c>
      <c r="CW134" s="365">
        <f t="shared" ca="1" si="206"/>
        <v>0</v>
      </c>
      <c r="CX134" s="280">
        <f t="shared" ca="1" si="207"/>
        <v>432600</v>
      </c>
      <c r="CY134" s="280">
        <f t="shared" ca="1" si="208"/>
        <v>0</v>
      </c>
      <c r="CZ134" s="280">
        <f t="shared" ca="1" si="209"/>
        <v>0</v>
      </c>
      <c r="DA134" s="280">
        <f t="shared" ca="1" si="210"/>
        <v>374283</v>
      </c>
      <c r="DB134" s="280">
        <f t="shared" ca="1" si="211"/>
        <v>110676</v>
      </c>
      <c r="DC134" s="280">
        <f t="shared" ca="1" si="212"/>
        <v>0</v>
      </c>
      <c r="DD134" s="280">
        <f t="shared" ca="1" si="213"/>
        <v>0</v>
      </c>
      <c r="DE134" s="280">
        <f t="shared" ca="1" si="214"/>
        <v>0</v>
      </c>
      <c r="DF134" s="280">
        <f t="shared" ca="1" si="215"/>
        <v>0</v>
      </c>
      <c r="DG134" s="280">
        <f t="shared" ca="1" si="216"/>
        <v>0</v>
      </c>
      <c r="DH134" s="210">
        <f t="shared" ca="1" si="238"/>
        <v>144982</v>
      </c>
      <c r="DI134" s="210">
        <f t="shared" ca="1" si="239"/>
        <v>1269029</v>
      </c>
      <c r="DJ134" s="210">
        <f t="shared" ca="1" si="240"/>
        <v>7646562</v>
      </c>
      <c r="DK134" s="461">
        <f t="shared" ca="1" si="241"/>
        <v>9060573</v>
      </c>
      <c r="DL134" s="463">
        <f t="shared" ca="1" si="242"/>
        <v>8915591</v>
      </c>
      <c r="DM134" s="465">
        <f t="shared" ca="1" si="243"/>
        <v>-144982</v>
      </c>
      <c r="DN134" s="216">
        <f t="shared" ca="1" si="223"/>
        <v>-1.6001416245970315E-2</v>
      </c>
      <c r="DP134" s="463"/>
      <c r="DQ134" s="37"/>
    </row>
    <row r="135" spans="1:121">
      <c r="A135" s="1">
        <f t="shared" si="330"/>
        <v>2019</v>
      </c>
      <c r="B135" s="20">
        <f t="shared" si="333"/>
        <v>141696</v>
      </c>
      <c r="C135" s="20">
        <f t="shared" si="333"/>
        <v>121162</v>
      </c>
      <c r="D135" s="20">
        <f t="shared" si="333"/>
        <v>119608</v>
      </c>
      <c r="E135" s="20">
        <f t="shared" si="333"/>
        <v>111585</v>
      </c>
      <c r="F135" s="20">
        <f t="shared" si="333"/>
        <v>142014</v>
      </c>
      <c r="G135" s="20">
        <f t="shared" si="333"/>
        <v>154685</v>
      </c>
      <c r="H135" s="20">
        <f t="shared" si="333"/>
        <v>152460</v>
      </c>
      <c r="I135" s="20">
        <f t="shared" si="333"/>
        <v>152101</v>
      </c>
      <c r="J135" s="20">
        <f t="shared" si="333"/>
        <v>144340</v>
      </c>
      <c r="K135" s="20">
        <f t="shared" si="333"/>
        <v>125980</v>
      </c>
      <c r="L135" s="20">
        <f t="shared" si="333"/>
        <v>110429</v>
      </c>
      <c r="M135" s="20">
        <f t="shared" si="333"/>
        <v>132863</v>
      </c>
      <c r="N135" s="41">
        <f t="shared" si="325"/>
        <v>1608923</v>
      </c>
      <c r="O135" s="2"/>
      <c r="P135" s="72">
        <f t="shared" si="331"/>
        <v>2019</v>
      </c>
      <c r="Q135" s="20">
        <f t="shared" si="334"/>
        <v>114798</v>
      </c>
      <c r="R135" s="20">
        <f t="shared" si="334"/>
        <v>137359</v>
      </c>
      <c r="S135" s="20">
        <f t="shared" si="334"/>
        <v>131641</v>
      </c>
      <c r="T135" s="20">
        <f t="shared" si="334"/>
        <v>120440</v>
      </c>
      <c r="U135" s="20">
        <f t="shared" si="334"/>
        <v>115803</v>
      </c>
      <c r="V135" s="20">
        <f t="shared" si="334"/>
        <v>126116</v>
      </c>
      <c r="W135" s="20">
        <f t="shared" si="334"/>
        <v>145168</v>
      </c>
      <c r="X135" s="20">
        <f t="shared" si="334"/>
        <v>157653</v>
      </c>
      <c r="Y135" s="20">
        <f t="shared" si="334"/>
        <v>149787</v>
      </c>
      <c r="Z135" s="20">
        <f t="shared" si="334"/>
        <v>146967</v>
      </c>
      <c r="AA135" s="20">
        <f t="shared" si="334"/>
        <v>139247</v>
      </c>
      <c r="AB135" s="20">
        <f t="shared" si="334"/>
        <v>122126</v>
      </c>
      <c r="AC135" s="41">
        <f t="shared" si="326"/>
        <v>1607105</v>
      </c>
      <c r="AD135" s="13"/>
      <c r="AI135" s="79" t="str">
        <f t="shared" si="232"/>
        <v>Z</v>
      </c>
      <c r="AJ135" s="1">
        <f t="shared" si="332"/>
        <v>2022</v>
      </c>
      <c r="AK135" s="105">
        <v>10</v>
      </c>
      <c r="AL135" s="106">
        <f t="shared" ca="1" si="327"/>
        <v>0</v>
      </c>
      <c r="AM135" s="106">
        <f t="shared" ca="1" si="327"/>
        <v>0</v>
      </c>
      <c r="AN135" s="106">
        <f t="shared" ca="1" si="327"/>
        <v>481</v>
      </c>
      <c r="AO135" s="106">
        <f t="shared" ca="1" si="327"/>
        <v>0</v>
      </c>
      <c r="AP135" s="106">
        <f t="shared" ca="1" si="327"/>
        <v>0</v>
      </c>
      <c r="AQ135" s="106">
        <f t="shared" ca="1" si="327"/>
        <v>0</v>
      </c>
      <c r="AR135" s="106">
        <f t="shared" ca="1" si="327"/>
        <v>0</v>
      </c>
      <c r="AS135" s="106">
        <f t="shared" ca="1" si="327"/>
        <v>0</v>
      </c>
      <c r="AT135" s="106">
        <f t="shared" ca="1" si="327"/>
        <v>0</v>
      </c>
      <c r="AU135" s="106">
        <f t="shared" ca="1" si="327"/>
        <v>1253345</v>
      </c>
      <c r="AV135" s="106">
        <f t="shared" ca="1" si="328"/>
        <v>6343700</v>
      </c>
      <c r="AW135" s="106">
        <f t="shared" ca="1" si="328"/>
        <v>58740</v>
      </c>
      <c r="AX135" s="106">
        <f t="shared" ca="1" si="328"/>
        <v>0</v>
      </c>
      <c r="AY135" s="611">
        <f t="shared" ca="1" si="328"/>
        <v>0</v>
      </c>
      <c r="AZ135" s="106">
        <f t="shared" ca="1" si="328"/>
        <v>30030</v>
      </c>
      <c r="BA135" s="106">
        <f t="shared" ca="1" si="328"/>
        <v>206488</v>
      </c>
      <c r="BB135" s="106">
        <f t="shared" ca="1" si="328"/>
        <v>56426</v>
      </c>
      <c r="BC135" s="106">
        <f t="shared" ca="1" si="328"/>
        <v>0</v>
      </c>
      <c r="BD135" s="106">
        <f t="shared" ca="1" si="328"/>
        <v>63147</v>
      </c>
      <c r="BE135" s="106">
        <f t="shared" ca="1" si="328"/>
        <v>0</v>
      </c>
      <c r="BF135" s="106">
        <f t="shared" ca="1" si="329"/>
        <v>432600</v>
      </c>
      <c r="BG135" s="106">
        <f t="shared" ca="1" si="329"/>
        <v>0</v>
      </c>
      <c r="BH135" s="106">
        <f t="shared" ca="1" si="329"/>
        <v>0</v>
      </c>
      <c r="BI135" s="106">
        <f t="shared" ca="1" si="329"/>
        <v>374283</v>
      </c>
      <c r="BJ135" s="106">
        <f t="shared" ca="1" si="329"/>
        <v>110676</v>
      </c>
      <c r="BK135" s="106">
        <f t="shared" ca="1" si="329"/>
        <v>0</v>
      </c>
      <c r="BL135" s="190">
        <f t="shared" ca="1" si="329"/>
        <v>0</v>
      </c>
      <c r="BM135" s="190">
        <f t="shared" ca="1" si="329"/>
        <v>0</v>
      </c>
      <c r="BN135" s="190">
        <f t="shared" ca="1" si="329"/>
        <v>0</v>
      </c>
      <c r="BO135" s="190">
        <f t="shared" ca="1" si="329"/>
        <v>0</v>
      </c>
      <c r="BP135" s="190">
        <f t="shared" ca="1" si="329"/>
        <v>0</v>
      </c>
      <c r="BQ135" s="190">
        <f t="shared" ca="1" si="233"/>
        <v>149603</v>
      </c>
      <c r="BR135" s="190">
        <f t="shared" ca="1" si="234"/>
        <v>1124047</v>
      </c>
      <c r="BS135" s="190">
        <f t="shared" ca="1" si="235"/>
        <v>7656266</v>
      </c>
      <c r="BT135" s="190">
        <f t="shared" ca="1" si="248"/>
        <v>8929916</v>
      </c>
      <c r="BU135" s="190">
        <f t="shared" ca="1" si="335"/>
        <v>8882616</v>
      </c>
      <c r="BV135" s="163" t="str">
        <f t="shared" si="236"/>
        <v>K</v>
      </c>
      <c r="BW135" s="65">
        <f t="shared" ca="1" si="336"/>
        <v>8929916</v>
      </c>
      <c r="BX135" s="65">
        <f t="shared" ref="BX135:BX198" ca="1" si="337">BT135-BW135</f>
        <v>0</v>
      </c>
      <c r="BZ135" s="130"/>
      <c r="CA135" s="79" t="str">
        <f t="shared" si="237"/>
        <v>K</v>
      </c>
      <c r="CB135" s="215">
        <f t="shared" si="251"/>
        <v>2022</v>
      </c>
      <c r="CC135" s="141">
        <f t="shared" si="251"/>
        <v>10</v>
      </c>
      <c r="CD135" s="280">
        <f t="shared" ref="CD135:CD198" ca="1" si="338">AL137</f>
        <v>0</v>
      </c>
      <c r="CE135" s="280">
        <f t="shared" ref="CE135:CE198" ca="1" si="339">AM136</f>
        <v>0</v>
      </c>
      <c r="CF135" s="280">
        <f t="shared" ref="CF135:CF198" ca="1" si="340">AN137</f>
        <v>481</v>
      </c>
      <c r="CG135" s="280">
        <f t="shared" ref="CG135:CG198" ca="1" si="341">AO136</f>
        <v>0</v>
      </c>
      <c r="CH135" s="280">
        <f t="shared" ref="CH135:CH198" ca="1" si="342">AP136</f>
        <v>0</v>
      </c>
      <c r="CI135" s="280">
        <f t="shared" ref="CI135:CI198" ca="1" si="343">AQ136</f>
        <v>0</v>
      </c>
      <c r="CJ135" s="280">
        <f t="shared" ref="CJ135:CJ198" ca="1" si="344">AR136</f>
        <v>0</v>
      </c>
      <c r="CK135" s="280">
        <f t="shared" ref="CK135:CK198" ca="1" si="345">AS136</f>
        <v>0</v>
      </c>
      <c r="CL135" s="280">
        <f t="shared" ref="CL135:CL198" ca="1" si="346">AT136</f>
        <v>0</v>
      </c>
      <c r="CM135" s="280">
        <f t="shared" ref="CM135:CM198" ca="1" si="347">AU136</f>
        <v>1251795</v>
      </c>
      <c r="CN135" s="280">
        <f t="shared" ref="CN135:CN198" ca="1" si="348">AV136</f>
        <v>6327686</v>
      </c>
      <c r="CO135" s="280">
        <f t="shared" ref="CO135:CO198" ca="1" si="349">AW137</f>
        <v>61685</v>
      </c>
      <c r="CP135" s="280">
        <f t="shared" ref="CP135:CP198" ca="1" si="350">AX136</f>
        <v>0</v>
      </c>
      <c r="CQ135" s="613">
        <f t="shared" ref="CQ135:CQ198" ca="1" si="351">AY136</f>
        <v>0</v>
      </c>
      <c r="CR135" s="280">
        <f t="shared" ref="CR135:CR198" ca="1" si="352">AZ137</f>
        <v>33031</v>
      </c>
      <c r="CS135" s="280">
        <f t="shared" ref="CS135:CS198" ca="1" si="353">BA136</f>
        <v>196700</v>
      </c>
      <c r="CT135" s="280">
        <f t="shared" ref="CT135:CT198" ca="1" si="354">BB136</f>
        <v>51692</v>
      </c>
      <c r="CU135" s="280">
        <f t="shared" ref="CU135:CU198" ca="1" si="355">BC136</f>
        <v>0</v>
      </c>
      <c r="CV135" s="280">
        <f t="shared" ref="CV135:CV198" ca="1" si="356">BD137</f>
        <v>45257</v>
      </c>
      <c r="CW135" s="365">
        <f t="shared" ref="CW135:CW198" ca="1" si="357">BE136</f>
        <v>0</v>
      </c>
      <c r="CX135" s="280">
        <f t="shared" ref="CX135:CX198" ca="1" si="358">BF136</f>
        <v>433032</v>
      </c>
      <c r="CY135" s="280">
        <f t="shared" ref="CY135:CY198" ca="1" si="359">BG136</f>
        <v>0</v>
      </c>
      <c r="CZ135" s="280">
        <f t="shared" ref="CZ135:CZ198" ca="1" si="360">BH136</f>
        <v>0</v>
      </c>
      <c r="DA135" s="280">
        <f t="shared" ref="DA135:DA198" ca="1" si="361">BI136</f>
        <v>371391</v>
      </c>
      <c r="DB135" s="280">
        <f t="shared" ref="DB135:DB198" ca="1" si="362">BJ136</f>
        <v>109866</v>
      </c>
      <c r="DC135" s="280">
        <f t="shared" ref="DC135:DC198" ca="1" si="363">BK136</f>
        <v>0</v>
      </c>
      <c r="DD135" s="280">
        <f t="shared" ref="DD135:DD198" ca="1" si="364">BL136</f>
        <v>0</v>
      </c>
      <c r="DE135" s="280">
        <f t="shared" ref="DE135:DE198" ca="1" si="365">BM136</f>
        <v>0</v>
      </c>
      <c r="DF135" s="280">
        <f t="shared" ref="DF135:DF198" ca="1" si="366">BN136</f>
        <v>0</v>
      </c>
      <c r="DG135" s="280">
        <f t="shared" ref="DG135:DG198" ca="1" si="367">BO136</f>
        <v>0</v>
      </c>
      <c r="DH135" s="210">
        <f t="shared" ca="1" si="238"/>
        <v>129980</v>
      </c>
      <c r="DI135" s="210">
        <f t="shared" ca="1" si="239"/>
        <v>1240969</v>
      </c>
      <c r="DJ135" s="210">
        <f t="shared" ca="1" si="240"/>
        <v>7641647</v>
      </c>
      <c r="DK135" s="461">
        <f t="shared" ca="1" si="241"/>
        <v>9012596</v>
      </c>
      <c r="DL135" s="463">
        <f t="shared" ca="1" si="242"/>
        <v>8882616</v>
      </c>
      <c r="DM135" s="465">
        <f t="shared" ca="1" si="243"/>
        <v>-129980</v>
      </c>
      <c r="DN135" s="216">
        <f t="shared" ca="1" si="223"/>
        <v>-1.4422037779126014E-2</v>
      </c>
      <c r="DP135" s="463"/>
      <c r="DQ135" s="37"/>
    </row>
    <row r="136" spans="1:121">
      <c r="A136" s="1">
        <f t="shared" si="330"/>
        <v>2020</v>
      </c>
      <c r="B136" s="20">
        <f t="shared" si="333"/>
        <v>143492</v>
      </c>
      <c r="C136" s="20">
        <f t="shared" si="333"/>
        <v>121813</v>
      </c>
      <c r="D136" s="20">
        <f t="shared" si="333"/>
        <v>119943</v>
      </c>
      <c r="E136" s="20">
        <f t="shared" si="333"/>
        <v>112010</v>
      </c>
      <c r="F136" s="20">
        <f t="shared" si="333"/>
        <v>142860</v>
      </c>
      <c r="G136" s="20">
        <f t="shared" si="333"/>
        <v>156078</v>
      </c>
      <c r="H136" s="20">
        <f t="shared" si="333"/>
        <v>154281</v>
      </c>
      <c r="I136" s="20">
        <f t="shared" si="333"/>
        <v>153530</v>
      </c>
      <c r="J136" s="20">
        <f t="shared" si="333"/>
        <v>144550</v>
      </c>
      <c r="K136" s="20">
        <f t="shared" si="333"/>
        <v>127306</v>
      </c>
      <c r="L136" s="20">
        <f t="shared" si="333"/>
        <v>110854</v>
      </c>
      <c r="M136" s="20">
        <f t="shared" si="333"/>
        <v>134691</v>
      </c>
      <c r="N136" s="41">
        <f t="shared" si="325"/>
        <v>1621408</v>
      </c>
      <c r="O136" s="2"/>
      <c r="P136" s="72">
        <f t="shared" si="331"/>
        <v>2020</v>
      </c>
      <c r="Q136" s="20">
        <f t="shared" si="334"/>
        <v>116616</v>
      </c>
      <c r="R136" s="20">
        <f t="shared" si="334"/>
        <v>138181</v>
      </c>
      <c r="S136" s="20">
        <f t="shared" si="334"/>
        <v>132883</v>
      </c>
      <c r="T136" s="20">
        <f t="shared" si="334"/>
        <v>121158</v>
      </c>
      <c r="U136" s="20">
        <f t="shared" si="334"/>
        <v>116228</v>
      </c>
      <c r="V136" s="20">
        <f t="shared" si="334"/>
        <v>126962</v>
      </c>
      <c r="W136" s="20">
        <f t="shared" si="334"/>
        <v>145581</v>
      </c>
      <c r="X136" s="20">
        <f t="shared" si="334"/>
        <v>159467</v>
      </c>
      <c r="Y136" s="20">
        <f t="shared" si="334"/>
        <v>151206</v>
      </c>
      <c r="Z136" s="20">
        <f t="shared" si="334"/>
        <v>148174</v>
      </c>
      <c r="AA136" s="20">
        <f t="shared" si="334"/>
        <v>139582</v>
      </c>
      <c r="AB136" s="20">
        <f t="shared" si="334"/>
        <v>123542</v>
      </c>
      <c r="AC136" s="41">
        <f t="shared" si="326"/>
        <v>1619580</v>
      </c>
      <c r="AD136" s="13"/>
      <c r="AI136" s="79" t="str">
        <f t="shared" si="232"/>
        <v>AA</v>
      </c>
      <c r="AJ136" s="1">
        <f t="shared" si="332"/>
        <v>2022</v>
      </c>
      <c r="AK136" s="105">
        <v>11</v>
      </c>
      <c r="AL136" s="106">
        <f t="shared" ref="AL136:AU145" ca="1" si="368">ROUND(INDIRECT(CONCATENATE($AI136,AL$2+($AJ136-2010))),0)</f>
        <v>0</v>
      </c>
      <c r="AM136" s="106">
        <f t="shared" ca="1" si="368"/>
        <v>0</v>
      </c>
      <c r="AN136" s="106">
        <f t="shared" ca="1" si="368"/>
        <v>481</v>
      </c>
      <c r="AO136" s="106">
        <f t="shared" ca="1" si="368"/>
        <v>0</v>
      </c>
      <c r="AP136" s="106">
        <f t="shared" ca="1" si="368"/>
        <v>0</v>
      </c>
      <c r="AQ136" s="106">
        <f t="shared" ca="1" si="368"/>
        <v>0</v>
      </c>
      <c r="AR136" s="106">
        <f t="shared" ca="1" si="368"/>
        <v>0</v>
      </c>
      <c r="AS136" s="106">
        <f t="shared" ca="1" si="368"/>
        <v>0</v>
      </c>
      <c r="AT136" s="106">
        <f t="shared" ca="1" si="368"/>
        <v>0</v>
      </c>
      <c r="AU136" s="106">
        <f t="shared" ca="1" si="368"/>
        <v>1251795</v>
      </c>
      <c r="AV136" s="106">
        <f t="shared" ref="AV136:BE145" ca="1" si="369">ROUND(INDIRECT(CONCATENATE($AI136,AV$2+($AJ136-2010))),0)</f>
        <v>6327686</v>
      </c>
      <c r="AW136" s="106">
        <f t="shared" ca="1" si="369"/>
        <v>49036</v>
      </c>
      <c r="AX136" s="106">
        <f t="shared" ca="1" si="369"/>
        <v>0</v>
      </c>
      <c r="AY136" s="611">
        <f t="shared" ca="1" si="369"/>
        <v>0</v>
      </c>
      <c r="AZ136" s="106">
        <f t="shared" ca="1" si="369"/>
        <v>29869</v>
      </c>
      <c r="BA136" s="106">
        <f t="shared" ca="1" si="369"/>
        <v>196700</v>
      </c>
      <c r="BB136" s="106">
        <f t="shared" ca="1" si="369"/>
        <v>51692</v>
      </c>
      <c r="BC136" s="106">
        <f t="shared" ca="1" si="369"/>
        <v>0</v>
      </c>
      <c r="BD136" s="106">
        <f t="shared" ca="1" si="369"/>
        <v>58687</v>
      </c>
      <c r="BE136" s="106">
        <f t="shared" ca="1" si="369"/>
        <v>0</v>
      </c>
      <c r="BF136" s="106">
        <f t="shared" ref="BF136:BP145" ca="1" si="370">ROUND(INDIRECT(CONCATENATE($AI136,BF$2+($AJ136-2010))),0)</f>
        <v>433032</v>
      </c>
      <c r="BG136" s="106">
        <f t="shared" ca="1" si="370"/>
        <v>0</v>
      </c>
      <c r="BH136" s="106">
        <f t="shared" ca="1" si="370"/>
        <v>0</v>
      </c>
      <c r="BI136" s="106">
        <f t="shared" ca="1" si="370"/>
        <v>371391</v>
      </c>
      <c r="BJ136" s="106">
        <f t="shared" ca="1" si="370"/>
        <v>109866</v>
      </c>
      <c r="BK136" s="106">
        <f t="shared" ca="1" si="370"/>
        <v>0</v>
      </c>
      <c r="BL136" s="190">
        <f t="shared" ca="1" si="370"/>
        <v>0</v>
      </c>
      <c r="BM136" s="190">
        <f t="shared" ca="1" si="370"/>
        <v>0</v>
      </c>
      <c r="BN136" s="190">
        <f t="shared" ca="1" si="370"/>
        <v>0</v>
      </c>
      <c r="BO136" s="190">
        <f t="shared" ca="1" si="370"/>
        <v>0</v>
      </c>
      <c r="BP136" s="190">
        <f t="shared" ca="1" si="370"/>
        <v>0</v>
      </c>
      <c r="BQ136" s="190">
        <f t="shared" ca="1" si="233"/>
        <v>140248</v>
      </c>
      <c r="BR136" s="190">
        <f t="shared" ca="1" si="234"/>
        <v>1110989</v>
      </c>
      <c r="BS136" s="190">
        <f t="shared" ca="1" si="235"/>
        <v>7628998</v>
      </c>
      <c r="BT136" s="190">
        <f t="shared" ca="1" si="248"/>
        <v>8880235</v>
      </c>
      <c r="BU136" s="190">
        <f t="shared" ca="1" si="335"/>
        <v>8720041</v>
      </c>
      <c r="BV136" s="163" t="str">
        <f t="shared" si="236"/>
        <v>L</v>
      </c>
      <c r="BW136" s="65">
        <f t="shared" ca="1" si="336"/>
        <v>8880235</v>
      </c>
      <c r="BX136" s="65">
        <f t="shared" ca="1" si="337"/>
        <v>0</v>
      </c>
      <c r="BZ136" s="130"/>
      <c r="CA136" s="79" t="str">
        <f t="shared" si="237"/>
        <v>L</v>
      </c>
      <c r="CB136" s="215">
        <f t="shared" si="251"/>
        <v>2022</v>
      </c>
      <c r="CC136" s="141">
        <f t="shared" si="251"/>
        <v>11</v>
      </c>
      <c r="CD136" s="280">
        <f t="shared" ca="1" si="338"/>
        <v>0</v>
      </c>
      <c r="CE136" s="280">
        <f t="shared" ca="1" si="339"/>
        <v>0</v>
      </c>
      <c r="CF136" s="280">
        <f t="shared" ca="1" si="340"/>
        <v>481</v>
      </c>
      <c r="CG136" s="280">
        <f t="shared" ca="1" si="341"/>
        <v>0</v>
      </c>
      <c r="CH136" s="280">
        <f t="shared" ca="1" si="342"/>
        <v>0</v>
      </c>
      <c r="CI136" s="280">
        <f t="shared" ca="1" si="343"/>
        <v>0</v>
      </c>
      <c r="CJ136" s="280">
        <f t="shared" ca="1" si="344"/>
        <v>0</v>
      </c>
      <c r="CK136" s="280">
        <f t="shared" ca="1" si="345"/>
        <v>0</v>
      </c>
      <c r="CL136" s="280">
        <f t="shared" ca="1" si="346"/>
        <v>0</v>
      </c>
      <c r="CM136" s="280">
        <f t="shared" ca="1" si="347"/>
        <v>1230143</v>
      </c>
      <c r="CN136" s="280">
        <f t="shared" ca="1" si="348"/>
        <v>6225688</v>
      </c>
      <c r="CO136" s="280">
        <f t="shared" ca="1" si="349"/>
        <v>56507</v>
      </c>
      <c r="CP136" s="280">
        <f t="shared" ca="1" si="350"/>
        <v>0</v>
      </c>
      <c r="CQ136" s="613">
        <f t="shared" ca="1" si="351"/>
        <v>0</v>
      </c>
      <c r="CR136" s="280">
        <f t="shared" ca="1" si="352"/>
        <v>19254</v>
      </c>
      <c r="CS136" s="280">
        <f t="shared" ca="1" si="353"/>
        <v>185443</v>
      </c>
      <c r="CT136" s="280">
        <f t="shared" ca="1" si="354"/>
        <v>48108</v>
      </c>
      <c r="CU136" s="280">
        <f t="shared" ca="1" si="355"/>
        <v>0</v>
      </c>
      <c r="CV136" s="280">
        <f t="shared" ca="1" si="356"/>
        <v>45325</v>
      </c>
      <c r="CW136" s="365">
        <f t="shared" ca="1" si="357"/>
        <v>0</v>
      </c>
      <c r="CX136" s="280">
        <f t="shared" ca="1" si="358"/>
        <v>429720</v>
      </c>
      <c r="CY136" s="280">
        <f t="shared" ca="1" si="359"/>
        <v>0</v>
      </c>
      <c r="CZ136" s="280">
        <f t="shared" ca="1" si="360"/>
        <v>0</v>
      </c>
      <c r="DA136" s="280">
        <f t="shared" ca="1" si="361"/>
        <v>369668</v>
      </c>
      <c r="DB136" s="280">
        <f t="shared" ca="1" si="362"/>
        <v>109704</v>
      </c>
      <c r="DC136" s="280">
        <f t="shared" ca="1" si="363"/>
        <v>0</v>
      </c>
      <c r="DD136" s="280">
        <f t="shared" ca="1" si="364"/>
        <v>0</v>
      </c>
      <c r="DE136" s="280">
        <f t="shared" ca="1" si="365"/>
        <v>0</v>
      </c>
      <c r="DF136" s="280">
        <f t="shared" ca="1" si="366"/>
        <v>0</v>
      </c>
      <c r="DG136" s="280">
        <f t="shared" ca="1" si="367"/>
        <v>0</v>
      </c>
      <c r="DH136" s="210">
        <f t="shared" ca="1" si="238"/>
        <v>112687</v>
      </c>
      <c r="DI136" s="210">
        <f t="shared" ca="1" si="239"/>
        <v>1207222</v>
      </c>
      <c r="DJ136" s="210">
        <f t="shared" ca="1" si="240"/>
        <v>7512819</v>
      </c>
      <c r="DK136" s="461">
        <f t="shared" ca="1" si="241"/>
        <v>8832728</v>
      </c>
      <c r="DL136" s="463">
        <f t="shared" ca="1" si="242"/>
        <v>8720041</v>
      </c>
      <c r="DM136" s="465">
        <f t="shared" ca="1" si="243"/>
        <v>-112687</v>
      </c>
      <c r="DN136" s="216">
        <f t="shared" ca="1" si="223"/>
        <v>-1.2757893144677386E-2</v>
      </c>
      <c r="DP136" s="463"/>
      <c r="DQ136" s="37"/>
    </row>
    <row r="137" spans="1:121">
      <c r="A137" s="1">
        <f t="shared" si="330"/>
        <v>2021</v>
      </c>
      <c r="B137" s="20">
        <f t="shared" si="333"/>
        <v>144311</v>
      </c>
      <c r="C137" s="20">
        <f t="shared" si="333"/>
        <v>122107</v>
      </c>
      <c r="D137" s="20">
        <f t="shared" si="333"/>
        <v>121260</v>
      </c>
      <c r="E137" s="20">
        <f t="shared" si="333"/>
        <v>113405</v>
      </c>
      <c r="F137" s="20">
        <f t="shared" si="333"/>
        <v>143709</v>
      </c>
      <c r="G137" s="20">
        <f t="shared" si="333"/>
        <v>156503</v>
      </c>
      <c r="H137" s="20">
        <f t="shared" si="333"/>
        <v>154281</v>
      </c>
      <c r="I137" s="20">
        <f t="shared" si="333"/>
        <v>153959</v>
      </c>
      <c r="J137" s="20">
        <f t="shared" si="333"/>
        <v>144768</v>
      </c>
      <c r="K137" s="20">
        <f t="shared" si="333"/>
        <v>127641</v>
      </c>
      <c r="L137" s="20">
        <f t="shared" si="333"/>
        <v>112258</v>
      </c>
      <c r="M137" s="20">
        <f t="shared" si="333"/>
        <v>136516</v>
      </c>
      <c r="N137" s="41">
        <f t="shared" si="325"/>
        <v>1630718</v>
      </c>
      <c r="O137" s="2"/>
      <c r="P137" s="72">
        <f t="shared" si="331"/>
        <v>2021</v>
      </c>
      <c r="Q137" s="20">
        <f t="shared" si="334"/>
        <v>117465</v>
      </c>
      <c r="R137" s="20">
        <f t="shared" si="334"/>
        <v>139979</v>
      </c>
      <c r="S137" s="20">
        <f t="shared" si="334"/>
        <v>132615</v>
      </c>
      <c r="T137" s="20">
        <f t="shared" si="334"/>
        <v>122063</v>
      </c>
      <c r="U137" s="20">
        <f t="shared" si="334"/>
        <v>117622</v>
      </c>
      <c r="V137" s="20">
        <f t="shared" si="334"/>
        <v>128786</v>
      </c>
      <c r="W137" s="20">
        <f t="shared" si="334"/>
        <v>146006</v>
      </c>
      <c r="X137" s="20">
        <f t="shared" si="334"/>
        <v>159467</v>
      </c>
      <c r="Y137" s="20">
        <f t="shared" si="334"/>
        <v>151635</v>
      </c>
      <c r="Z137" s="20">
        <f t="shared" si="334"/>
        <v>148392</v>
      </c>
      <c r="AA137" s="20">
        <f t="shared" si="334"/>
        <v>139917</v>
      </c>
      <c r="AB137" s="20">
        <f t="shared" si="334"/>
        <v>123959</v>
      </c>
      <c r="AC137" s="41">
        <f t="shared" si="326"/>
        <v>1627906</v>
      </c>
      <c r="AD137" s="13"/>
      <c r="AI137" s="79" t="str">
        <f t="shared" si="232"/>
        <v>AB</v>
      </c>
      <c r="AJ137" s="16">
        <f t="shared" si="332"/>
        <v>2022</v>
      </c>
      <c r="AK137" s="116">
        <v>12</v>
      </c>
      <c r="AL137" s="106">
        <f t="shared" ca="1" si="368"/>
        <v>0</v>
      </c>
      <c r="AM137" s="106">
        <f t="shared" ca="1" si="368"/>
        <v>0</v>
      </c>
      <c r="AN137" s="106">
        <f t="shared" ca="1" si="368"/>
        <v>481</v>
      </c>
      <c r="AO137" s="106">
        <f t="shared" ca="1" si="368"/>
        <v>0</v>
      </c>
      <c r="AP137" s="106">
        <f t="shared" ca="1" si="368"/>
        <v>0</v>
      </c>
      <c r="AQ137" s="106">
        <f t="shared" ca="1" si="368"/>
        <v>0</v>
      </c>
      <c r="AR137" s="106">
        <f t="shared" ca="1" si="368"/>
        <v>0</v>
      </c>
      <c r="AS137" s="106">
        <f t="shared" ca="1" si="368"/>
        <v>0</v>
      </c>
      <c r="AT137" s="106">
        <f t="shared" ca="1" si="368"/>
        <v>0</v>
      </c>
      <c r="AU137" s="106">
        <f t="shared" ca="1" si="368"/>
        <v>1230143</v>
      </c>
      <c r="AV137" s="106">
        <f t="shared" ca="1" si="369"/>
        <v>6225688</v>
      </c>
      <c r="AW137" s="106">
        <f t="shared" ca="1" si="369"/>
        <v>61685</v>
      </c>
      <c r="AX137" s="106">
        <f t="shared" ca="1" si="369"/>
        <v>0</v>
      </c>
      <c r="AY137" s="611">
        <f t="shared" ca="1" si="369"/>
        <v>0</v>
      </c>
      <c r="AZ137" s="106">
        <f t="shared" ca="1" si="369"/>
        <v>33031</v>
      </c>
      <c r="BA137" s="106">
        <f t="shared" ca="1" si="369"/>
        <v>185443</v>
      </c>
      <c r="BB137" s="106">
        <f t="shared" ca="1" si="369"/>
        <v>48108</v>
      </c>
      <c r="BC137" s="106">
        <f t="shared" ca="1" si="369"/>
        <v>0</v>
      </c>
      <c r="BD137" s="106">
        <f t="shared" ca="1" si="369"/>
        <v>45257</v>
      </c>
      <c r="BE137" s="106">
        <f t="shared" ca="1" si="369"/>
        <v>0</v>
      </c>
      <c r="BF137" s="106">
        <f t="shared" ca="1" si="370"/>
        <v>429720</v>
      </c>
      <c r="BG137" s="106">
        <f t="shared" ca="1" si="370"/>
        <v>0</v>
      </c>
      <c r="BH137" s="106">
        <f t="shared" ca="1" si="370"/>
        <v>0</v>
      </c>
      <c r="BI137" s="106">
        <f t="shared" ca="1" si="370"/>
        <v>369668</v>
      </c>
      <c r="BJ137" s="106">
        <f t="shared" ca="1" si="370"/>
        <v>109704</v>
      </c>
      <c r="BK137" s="106">
        <f t="shared" ca="1" si="370"/>
        <v>0</v>
      </c>
      <c r="BL137" s="190">
        <f t="shared" ca="1" si="370"/>
        <v>0</v>
      </c>
      <c r="BM137" s="190">
        <f t="shared" ca="1" si="370"/>
        <v>0</v>
      </c>
      <c r="BN137" s="190">
        <f t="shared" ca="1" si="370"/>
        <v>0</v>
      </c>
      <c r="BO137" s="190">
        <f t="shared" ca="1" si="370"/>
        <v>0</v>
      </c>
      <c r="BP137" s="190">
        <f t="shared" ca="1" si="370"/>
        <v>0</v>
      </c>
      <c r="BQ137" s="190">
        <f t="shared" ca="1" si="233"/>
        <v>126396</v>
      </c>
      <c r="BR137" s="190">
        <f t="shared" ca="1" si="234"/>
        <v>1094535</v>
      </c>
      <c r="BS137" s="190">
        <f t="shared" ca="1" si="235"/>
        <v>7517997</v>
      </c>
      <c r="BT137" s="190">
        <f t="shared" ca="1" si="248"/>
        <v>8738928</v>
      </c>
      <c r="BU137" s="190">
        <f t="shared" ca="1" si="335"/>
        <v>13024154</v>
      </c>
      <c r="BV137" s="163" t="str">
        <f t="shared" si="236"/>
        <v>M</v>
      </c>
      <c r="BW137" s="65">
        <f t="shared" ca="1" si="336"/>
        <v>8738928</v>
      </c>
      <c r="BX137" s="65">
        <f t="shared" ca="1" si="337"/>
        <v>0</v>
      </c>
      <c r="BZ137" s="130"/>
      <c r="CA137" s="79" t="str">
        <f t="shared" si="237"/>
        <v>M</v>
      </c>
      <c r="CB137" s="215">
        <f t="shared" si="251"/>
        <v>2022</v>
      </c>
      <c r="CC137" s="141">
        <f t="shared" si="251"/>
        <v>12</v>
      </c>
      <c r="CD137" s="280">
        <f t="shared" ca="1" si="338"/>
        <v>0</v>
      </c>
      <c r="CE137" s="280">
        <f t="shared" ca="1" si="339"/>
        <v>0</v>
      </c>
      <c r="CF137" s="280">
        <f t="shared" ca="1" si="340"/>
        <v>481</v>
      </c>
      <c r="CG137" s="280">
        <f t="shared" ca="1" si="341"/>
        <v>0</v>
      </c>
      <c r="CH137" s="280">
        <f t="shared" ca="1" si="342"/>
        <v>0</v>
      </c>
      <c r="CI137" s="280">
        <f t="shared" ca="1" si="343"/>
        <v>0</v>
      </c>
      <c r="CJ137" s="280">
        <f t="shared" ca="1" si="344"/>
        <v>0</v>
      </c>
      <c r="CK137" s="280">
        <f t="shared" ca="1" si="345"/>
        <v>0</v>
      </c>
      <c r="CL137" s="280">
        <f t="shared" ca="1" si="346"/>
        <v>4182920</v>
      </c>
      <c r="CM137" s="280">
        <f t="shared" ca="1" si="347"/>
        <v>1241520</v>
      </c>
      <c r="CN137" s="280">
        <f t="shared" ca="1" si="348"/>
        <v>6286968</v>
      </c>
      <c r="CO137" s="280">
        <f t="shared" ca="1" si="349"/>
        <v>63058</v>
      </c>
      <c r="CP137" s="280">
        <f t="shared" ca="1" si="350"/>
        <v>0</v>
      </c>
      <c r="CQ137" s="613">
        <f t="shared" ca="1" si="351"/>
        <v>0</v>
      </c>
      <c r="CR137" s="280">
        <f t="shared" ca="1" si="352"/>
        <v>28195</v>
      </c>
      <c r="CS137" s="280">
        <f t="shared" ca="1" si="353"/>
        <v>200330</v>
      </c>
      <c r="CT137" s="280">
        <f t="shared" ca="1" si="354"/>
        <v>55554</v>
      </c>
      <c r="CU137" s="280">
        <f t="shared" ca="1" si="355"/>
        <v>0</v>
      </c>
      <c r="CV137" s="280">
        <f t="shared" ca="1" si="356"/>
        <v>54608</v>
      </c>
      <c r="CW137" s="365">
        <f t="shared" ca="1" si="357"/>
        <v>0</v>
      </c>
      <c r="CX137" s="280">
        <f t="shared" ca="1" si="358"/>
        <v>433032</v>
      </c>
      <c r="CY137" s="280">
        <f t="shared" ca="1" si="359"/>
        <v>0</v>
      </c>
      <c r="CZ137" s="280">
        <f t="shared" ca="1" si="360"/>
        <v>0</v>
      </c>
      <c r="DA137" s="280">
        <f t="shared" ca="1" si="361"/>
        <v>366620</v>
      </c>
      <c r="DB137" s="280">
        <f t="shared" ca="1" si="362"/>
        <v>110868</v>
      </c>
      <c r="DC137" s="280">
        <f t="shared" ca="1" si="363"/>
        <v>0</v>
      </c>
      <c r="DD137" s="280">
        <f t="shared" ca="1" si="364"/>
        <v>0</v>
      </c>
      <c r="DE137" s="280">
        <f t="shared" ca="1" si="365"/>
        <v>0</v>
      </c>
      <c r="DF137" s="280">
        <f t="shared" ca="1" si="366"/>
        <v>0</v>
      </c>
      <c r="DG137" s="280">
        <f t="shared" ca="1" si="367"/>
        <v>0</v>
      </c>
      <c r="DH137" s="210">
        <f t="shared" ca="1" si="238"/>
        <v>138357</v>
      </c>
      <c r="DI137" s="210">
        <f t="shared" ca="1" si="239"/>
        <v>1249207</v>
      </c>
      <c r="DJ137" s="210">
        <f t="shared" ca="1" si="240"/>
        <v>11774947</v>
      </c>
      <c r="DK137" s="461">
        <f t="shared" ca="1" si="241"/>
        <v>13162511</v>
      </c>
      <c r="DL137" s="463">
        <f t="shared" ca="1" si="242"/>
        <v>13024154</v>
      </c>
      <c r="DM137" s="465">
        <f t="shared" ca="1" si="243"/>
        <v>-138357</v>
      </c>
      <c r="DN137" s="216">
        <f t="shared" ca="1" si="223"/>
        <v>-1.0511444206960208E-2</v>
      </c>
      <c r="DP137" s="463"/>
      <c r="DQ137" s="37"/>
    </row>
    <row r="138" spans="1:121">
      <c r="A138" s="1">
        <f t="shared" si="330"/>
        <v>2022</v>
      </c>
      <c r="B138" s="20">
        <f t="shared" si="333"/>
        <v>146118</v>
      </c>
      <c r="C138" s="20">
        <f t="shared" si="333"/>
        <v>122107</v>
      </c>
      <c r="D138" s="20">
        <f t="shared" si="333"/>
        <v>121588</v>
      </c>
      <c r="E138" s="20">
        <f t="shared" si="333"/>
        <v>113823</v>
      </c>
      <c r="F138" s="20">
        <f t="shared" si="333"/>
        <v>143709</v>
      </c>
      <c r="G138" s="20">
        <f t="shared" si="333"/>
        <v>156923</v>
      </c>
      <c r="H138" s="20">
        <f t="shared" si="333"/>
        <v>156090</v>
      </c>
      <c r="I138" s="20">
        <f t="shared" si="333"/>
        <v>155377</v>
      </c>
      <c r="J138" s="20">
        <f t="shared" si="333"/>
        <v>144982</v>
      </c>
      <c r="K138" s="20">
        <f t="shared" si="333"/>
        <v>129980</v>
      </c>
      <c r="L138" s="20">
        <f t="shared" si="333"/>
        <v>112687</v>
      </c>
      <c r="M138" s="20">
        <f t="shared" si="333"/>
        <v>138357</v>
      </c>
      <c r="N138" s="41">
        <f t="shared" si="325"/>
        <v>1641741</v>
      </c>
      <c r="O138" s="2"/>
      <c r="P138" s="72">
        <f t="shared" si="331"/>
        <v>2022</v>
      </c>
      <c r="Q138" s="20">
        <f t="shared" si="334"/>
        <v>119291</v>
      </c>
      <c r="R138" s="20">
        <f t="shared" si="334"/>
        <v>141790</v>
      </c>
      <c r="S138" s="20">
        <f t="shared" si="334"/>
        <v>133597</v>
      </c>
      <c r="T138" s="20">
        <f t="shared" si="334"/>
        <v>122391</v>
      </c>
      <c r="U138" s="20">
        <f t="shared" si="334"/>
        <v>118040</v>
      </c>
      <c r="V138" s="20">
        <f t="shared" si="334"/>
        <v>128786</v>
      </c>
      <c r="W138" s="20">
        <f t="shared" si="334"/>
        <v>146426</v>
      </c>
      <c r="X138" s="20">
        <f t="shared" si="334"/>
        <v>160308</v>
      </c>
      <c r="Y138" s="20">
        <f t="shared" si="334"/>
        <v>153024</v>
      </c>
      <c r="Z138" s="20">
        <f t="shared" si="334"/>
        <v>149603</v>
      </c>
      <c r="AA138" s="20">
        <f t="shared" si="334"/>
        <v>140248</v>
      </c>
      <c r="AB138" s="20">
        <f t="shared" si="334"/>
        <v>126396</v>
      </c>
      <c r="AC138" s="41">
        <f t="shared" si="326"/>
        <v>1639900</v>
      </c>
      <c r="AD138" s="13"/>
      <c r="AI138" s="79" t="str">
        <f t="shared" si="232"/>
        <v>Q</v>
      </c>
      <c r="AJ138" s="1">
        <f>1+AJ126</f>
        <v>2023</v>
      </c>
      <c r="AK138" s="105">
        <v>1</v>
      </c>
      <c r="AL138" s="106">
        <f t="shared" ca="1" si="368"/>
        <v>0</v>
      </c>
      <c r="AM138" s="106">
        <f t="shared" ca="1" si="368"/>
        <v>0</v>
      </c>
      <c r="AN138" s="106">
        <f t="shared" ca="1" si="368"/>
        <v>481</v>
      </c>
      <c r="AO138" s="106">
        <f t="shared" ca="1" si="368"/>
        <v>0</v>
      </c>
      <c r="AP138" s="106">
        <f t="shared" ca="1" si="368"/>
        <v>0</v>
      </c>
      <c r="AQ138" s="106">
        <f t="shared" ca="1" si="368"/>
        <v>0</v>
      </c>
      <c r="AR138" s="106">
        <f t="shared" ca="1" si="368"/>
        <v>0</v>
      </c>
      <c r="AS138" s="106">
        <f t="shared" ca="1" si="368"/>
        <v>0</v>
      </c>
      <c r="AT138" s="106">
        <f t="shared" ca="1" si="368"/>
        <v>4182920</v>
      </c>
      <c r="AU138" s="106">
        <f t="shared" ca="1" si="368"/>
        <v>1241520</v>
      </c>
      <c r="AV138" s="106">
        <f t="shared" ca="1" si="369"/>
        <v>6286968</v>
      </c>
      <c r="AW138" s="106">
        <f t="shared" ca="1" si="369"/>
        <v>56507</v>
      </c>
      <c r="AX138" s="106">
        <f t="shared" ca="1" si="369"/>
        <v>0</v>
      </c>
      <c r="AY138" s="611">
        <f t="shared" ca="1" si="369"/>
        <v>0</v>
      </c>
      <c r="AZ138" s="106">
        <f t="shared" ca="1" si="369"/>
        <v>19254</v>
      </c>
      <c r="BA138" s="106">
        <f t="shared" ca="1" si="369"/>
        <v>200330</v>
      </c>
      <c r="BB138" s="106">
        <f t="shared" ca="1" si="369"/>
        <v>55554</v>
      </c>
      <c r="BC138" s="106">
        <f t="shared" ca="1" si="369"/>
        <v>0</v>
      </c>
      <c r="BD138" s="106">
        <f t="shared" ca="1" si="369"/>
        <v>45325</v>
      </c>
      <c r="BE138" s="106">
        <f t="shared" ca="1" si="369"/>
        <v>0</v>
      </c>
      <c r="BF138" s="106">
        <f t="shared" ca="1" si="370"/>
        <v>433032</v>
      </c>
      <c r="BG138" s="106">
        <f t="shared" ca="1" si="370"/>
        <v>0</v>
      </c>
      <c r="BH138" s="106">
        <f t="shared" ca="1" si="370"/>
        <v>0</v>
      </c>
      <c r="BI138" s="106">
        <f t="shared" ca="1" si="370"/>
        <v>366620</v>
      </c>
      <c r="BJ138" s="106">
        <f t="shared" ca="1" si="370"/>
        <v>110868</v>
      </c>
      <c r="BK138" s="106">
        <f t="shared" ca="1" si="370"/>
        <v>0</v>
      </c>
      <c r="BL138" s="190">
        <f t="shared" ca="1" si="370"/>
        <v>0</v>
      </c>
      <c r="BM138" s="190">
        <f t="shared" ca="1" si="370"/>
        <v>0</v>
      </c>
      <c r="BN138" s="190">
        <f t="shared" ca="1" si="370"/>
        <v>0</v>
      </c>
      <c r="BO138" s="190">
        <f t="shared" ca="1" si="370"/>
        <v>0</v>
      </c>
      <c r="BP138" s="190">
        <f t="shared" ca="1" si="370"/>
        <v>0</v>
      </c>
      <c r="BQ138" s="190">
        <f t="shared" ca="1" si="233"/>
        <v>120133</v>
      </c>
      <c r="BR138" s="190">
        <f t="shared" ca="1" si="234"/>
        <v>1110850</v>
      </c>
      <c r="BS138" s="190">
        <f t="shared" ca="1" si="235"/>
        <v>11768396</v>
      </c>
      <c r="BT138" s="190">
        <f t="shared" ca="1" si="248"/>
        <v>12999379</v>
      </c>
      <c r="BU138" s="190">
        <f t="shared" ca="1" si="335"/>
        <v>9344372</v>
      </c>
      <c r="BV138" s="163" t="str">
        <f t="shared" si="236"/>
        <v>B</v>
      </c>
      <c r="BW138" s="65">
        <f t="shared" ca="1" si="336"/>
        <v>12999379</v>
      </c>
      <c r="BX138" s="65">
        <f t="shared" ca="1" si="337"/>
        <v>0</v>
      </c>
      <c r="BZ138" s="130"/>
      <c r="CA138" s="79" t="str">
        <f t="shared" si="237"/>
        <v>B</v>
      </c>
      <c r="CB138" s="215">
        <f t="shared" si="251"/>
        <v>2023</v>
      </c>
      <c r="CC138" s="141">
        <f t="shared" si="251"/>
        <v>1</v>
      </c>
      <c r="CD138" s="280">
        <f t="shared" ca="1" si="338"/>
        <v>0</v>
      </c>
      <c r="CE138" s="280">
        <f t="shared" ca="1" si="339"/>
        <v>0</v>
      </c>
      <c r="CF138" s="280">
        <f t="shared" ca="1" si="340"/>
        <v>481</v>
      </c>
      <c r="CG138" s="280">
        <f t="shared" ca="1" si="341"/>
        <v>0</v>
      </c>
      <c r="CH138" s="280">
        <f t="shared" ca="1" si="342"/>
        <v>0</v>
      </c>
      <c r="CI138" s="280">
        <f t="shared" ca="1" si="343"/>
        <v>0</v>
      </c>
      <c r="CJ138" s="280">
        <f t="shared" ca="1" si="344"/>
        <v>0</v>
      </c>
      <c r="CK138" s="280">
        <f t="shared" ca="1" si="345"/>
        <v>0</v>
      </c>
      <c r="CL138" s="280">
        <f t="shared" ca="1" si="346"/>
        <v>4218774</v>
      </c>
      <c r="CM138" s="280">
        <f t="shared" ca="1" si="347"/>
        <v>1242413</v>
      </c>
      <c r="CN138" s="280">
        <f t="shared" ca="1" si="348"/>
        <v>2563512</v>
      </c>
      <c r="CO138" s="280">
        <f t="shared" ca="1" si="349"/>
        <v>57941</v>
      </c>
      <c r="CP138" s="280">
        <f t="shared" ca="1" si="350"/>
        <v>0</v>
      </c>
      <c r="CQ138" s="613">
        <f t="shared" ca="1" si="351"/>
        <v>0</v>
      </c>
      <c r="CR138" s="280">
        <f t="shared" ca="1" si="352"/>
        <v>29398</v>
      </c>
      <c r="CS138" s="280">
        <f t="shared" ca="1" si="353"/>
        <v>205966</v>
      </c>
      <c r="CT138" s="280">
        <f t="shared" ca="1" si="354"/>
        <v>60808</v>
      </c>
      <c r="CU138" s="280">
        <f t="shared" ca="1" si="355"/>
        <v>0</v>
      </c>
      <c r="CV138" s="280">
        <f t="shared" ca="1" si="356"/>
        <v>57708</v>
      </c>
      <c r="CW138" s="365">
        <f t="shared" ca="1" si="357"/>
        <v>0</v>
      </c>
      <c r="CX138" s="280">
        <f t="shared" ca="1" si="358"/>
        <v>431544</v>
      </c>
      <c r="CY138" s="280">
        <f t="shared" ca="1" si="359"/>
        <v>0</v>
      </c>
      <c r="CZ138" s="280">
        <f t="shared" ca="1" si="360"/>
        <v>0</v>
      </c>
      <c r="DA138" s="280">
        <f t="shared" ca="1" si="361"/>
        <v>364713</v>
      </c>
      <c r="DB138" s="280">
        <f t="shared" ca="1" si="362"/>
        <v>111114</v>
      </c>
      <c r="DC138" s="280">
        <f t="shared" ca="1" si="363"/>
        <v>0</v>
      </c>
      <c r="DD138" s="280">
        <f t="shared" ca="1" si="364"/>
        <v>0</v>
      </c>
      <c r="DE138" s="280">
        <f t="shared" ca="1" si="365"/>
        <v>0</v>
      </c>
      <c r="DF138" s="280">
        <f t="shared" ca="1" si="366"/>
        <v>0</v>
      </c>
      <c r="DG138" s="280">
        <f t="shared" ca="1" si="367"/>
        <v>0</v>
      </c>
      <c r="DH138" s="210">
        <f t="shared" ca="1" si="238"/>
        <v>147914</v>
      </c>
      <c r="DI138" s="210">
        <f t="shared" ca="1" si="239"/>
        <v>1261251</v>
      </c>
      <c r="DJ138" s="210">
        <f t="shared" ca="1" si="240"/>
        <v>8083121</v>
      </c>
      <c r="DK138" s="461">
        <f t="shared" ca="1" si="241"/>
        <v>9492286</v>
      </c>
      <c r="DL138" s="463">
        <f t="shared" ca="1" si="242"/>
        <v>9344372</v>
      </c>
      <c r="DM138" s="465">
        <f t="shared" ca="1" si="243"/>
        <v>-147914</v>
      </c>
      <c r="DN138" s="216">
        <f t="shared" ref="DN138:DN201" ca="1" si="371">DM138/DK138</f>
        <v>-1.5582547765627794E-2</v>
      </c>
      <c r="DP138" s="463"/>
      <c r="DQ138" s="37"/>
    </row>
    <row r="139" spans="1:121">
      <c r="A139" s="1">
        <f t="shared" si="330"/>
        <v>2023</v>
      </c>
      <c r="B139" s="20">
        <f t="shared" si="333"/>
        <v>147914</v>
      </c>
      <c r="C139" s="20">
        <f t="shared" si="333"/>
        <v>123058</v>
      </c>
      <c r="D139" s="20">
        <f t="shared" si="333"/>
        <v>121927</v>
      </c>
      <c r="E139" s="20">
        <f t="shared" si="333"/>
        <v>115206</v>
      </c>
      <c r="F139" s="20">
        <f t="shared" si="333"/>
        <v>144551</v>
      </c>
      <c r="G139" s="20">
        <f t="shared" si="333"/>
        <v>158328</v>
      </c>
      <c r="H139" s="20">
        <f t="shared" si="333"/>
        <v>157070</v>
      </c>
      <c r="I139" s="20">
        <f t="shared" si="333"/>
        <v>156815</v>
      </c>
      <c r="J139" s="20">
        <f t="shared" si="333"/>
        <v>145195</v>
      </c>
      <c r="K139" s="20">
        <f t="shared" si="333"/>
        <v>131310</v>
      </c>
      <c r="L139" s="20">
        <f t="shared" si="333"/>
        <v>115070</v>
      </c>
      <c r="M139" s="20">
        <f t="shared" si="333"/>
        <v>140181</v>
      </c>
      <c r="N139" s="41">
        <f t="shared" si="325"/>
        <v>1656625</v>
      </c>
      <c r="O139" s="2"/>
      <c r="P139" s="72">
        <f t="shared" si="331"/>
        <v>2023</v>
      </c>
      <c r="Q139" s="20">
        <f t="shared" si="334"/>
        <v>120133</v>
      </c>
      <c r="R139" s="20">
        <f t="shared" si="334"/>
        <v>143611</v>
      </c>
      <c r="S139" s="20">
        <f t="shared" si="334"/>
        <v>134571</v>
      </c>
      <c r="T139" s="20">
        <f t="shared" si="334"/>
        <v>123681</v>
      </c>
      <c r="U139" s="20">
        <f t="shared" si="334"/>
        <v>118460</v>
      </c>
      <c r="V139" s="20">
        <f t="shared" si="334"/>
        <v>130591</v>
      </c>
      <c r="W139" s="20">
        <f t="shared" si="334"/>
        <v>146844</v>
      </c>
      <c r="X139" s="20">
        <f t="shared" si="334"/>
        <v>161295</v>
      </c>
      <c r="Y139" s="20">
        <f t="shared" si="334"/>
        <v>154437</v>
      </c>
      <c r="Z139" s="20">
        <f t="shared" si="334"/>
        <v>150821</v>
      </c>
      <c r="AA139" s="20">
        <f t="shared" si="334"/>
        <v>140579</v>
      </c>
      <c r="AB139" s="20">
        <f t="shared" si="334"/>
        <v>127824</v>
      </c>
      <c r="AC139" s="41">
        <f t="shared" si="326"/>
        <v>1652847</v>
      </c>
      <c r="AD139" s="13"/>
      <c r="AI139" s="79" t="str">
        <f t="shared" si="232"/>
        <v>R</v>
      </c>
      <c r="AJ139" s="1">
        <f t="shared" ref="AJ139:AJ149" si="372">AJ138</f>
        <v>2023</v>
      </c>
      <c r="AK139" s="105">
        <v>2</v>
      </c>
      <c r="AL139" s="106">
        <f t="shared" ca="1" si="368"/>
        <v>0</v>
      </c>
      <c r="AM139" s="106">
        <f t="shared" ca="1" si="368"/>
        <v>0</v>
      </c>
      <c r="AN139" s="106">
        <f t="shared" ca="1" si="368"/>
        <v>481</v>
      </c>
      <c r="AO139" s="106">
        <f t="shared" ca="1" si="368"/>
        <v>0</v>
      </c>
      <c r="AP139" s="106">
        <f t="shared" ca="1" si="368"/>
        <v>0</v>
      </c>
      <c r="AQ139" s="106">
        <f t="shared" ca="1" si="368"/>
        <v>0</v>
      </c>
      <c r="AR139" s="106">
        <f t="shared" ca="1" si="368"/>
        <v>0</v>
      </c>
      <c r="AS139" s="106">
        <f t="shared" ca="1" si="368"/>
        <v>0</v>
      </c>
      <c r="AT139" s="106">
        <f t="shared" ca="1" si="368"/>
        <v>4218774</v>
      </c>
      <c r="AU139" s="106">
        <f t="shared" ca="1" si="368"/>
        <v>1242413</v>
      </c>
      <c r="AV139" s="106">
        <f t="shared" ca="1" si="369"/>
        <v>2563512</v>
      </c>
      <c r="AW139" s="106">
        <f t="shared" ca="1" si="369"/>
        <v>63058</v>
      </c>
      <c r="AX139" s="106">
        <f t="shared" ca="1" si="369"/>
        <v>0</v>
      </c>
      <c r="AY139" s="611">
        <f t="shared" ca="1" si="369"/>
        <v>0</v>
      </c>
      <c r="AZ139" s="106">
        <f t="shared" ca="1" si="369"/>
        <v>28195</v>
      </c>
      <c r="BA139" s="106">
        <f t="shared" ca="1" si="369"/>
        <v>205966</v>
      </c>
      <c r="BB139" s="106">
        <f t="shared" ca="1" si="369"/>
        <v>60808</v>
      </c>
      <c r="BC139" s="106">
        <f t="shared" ca="1" si="369"/>
        <v>0</v>
      </c>
      <c r="BD139" s="106">
        <f t="shared" ca="1" si="369"/>
        <v>54608</v>
      </c>
      <c r="BE139" s="106">
        <f t="shared" ca="1" si="369"/>
        <v>0</v>
      </c>
      <c r="BF139" s="106">
        <f t="shared" ca="1" si="370"/>
        <v>431544</v>
      </c>
      <c r="BG139" s="106">
        <f t="shared" ca="1" si="370"/>
        <v>0</v>
      </c>
      <c r="BH139" s="106">
        <f t="shared" ca="1" si="370"/>
        <v>0</v>
      </c>
      <c r="BI139" s="106">
        <f t="shared" ca="1" si="370"/>
        <v>364713</v>
      </c>
      <c r="BJ139" s="106">
        <f t="shared" ca="1" si="370"/>
        <v>111114</v>
      </c>
      <c r="BK139" s="106">
        <f t="shared" ca="1" si="370"/>
        <v>0</v>
      </c>
      <c r="BL139" s="190">
        <f t="shared" ca="1" si="370"/>
        <v>0</v>
      </c>
      <c r="BM139" s="190">
        <f t="shared" ca="1" si="370"/>
        <v>0</v>
      </c>
      <c r="BN139" s="190">
        <f t="shared" ca="1" si="370"/>
        <v>0</v>
      </c>
      <c r="BO139" s="190">
        <f t="shared" ca="1" si="370"/>
        <v>0</v>
      </c>
      <c r="BP139" s="190">
        <f t="shared" ca="1" si="370"/>
        <v>0</v>
      </c>
      <c r="BQ139" s="190">
        <f t="shared" ca="1" si="233"/>
        <v>143611</v>
      </c>
      <c r="BR139" s="190">
        <f t="shared" ca="1" si="234"/>
        <v>1113337</v>
      </c>
      <c r="BS139" s="190">
        <f t="shared" ca="1" si="235"/>
        <v>8088238</v>
      </c>
      <c r="BT139" s="190">
        <f t="shared" ca="1" si="248"/>
        <v>9345186</v>
      </c>
      <c r="BU139" s="190">
        <f t="shared" ca="1" si="335"/>
        <v>9220603</v>
      </c>
      <c r="BV139" s="163" t="str">
        <f t="shared" si="236"/>
        <v>C</v>
      </c>
      <c r="BW139" s="65">
        <f t="shared" ca="1" si="336"/>
        <v>9345186</v>
      </c>
      <c r="BX139" s="65">
        <f t="shared" ca="1" si="337"/>
        <v>0</v>
      </c>
      <c r="BZ139" s="130"/>
      <c r="CA139" s="79" t="str">
        <f t="shared" si="237"/>
        <v>C</v>
      </c>
      <c r="CB139" s="215">
        <f t="shared" si="251"/>
        <v>2023</v>
      </c>
      <c r="CC139" s="141">
        <f t="shared" si="251"/>
        <v>2</v>
      </c>
      <c r="CD139" s="280">
        <f t="shared" ca="1" si="338"/>
        <v>0</v>
      </c>
      <c r="CE139" s="280">
        <f t="shared" ca="1" si="339"/>
        <v>0</v>
      </c>
      <c r="CF139" s="280">
        <f t="shared" ca="1" si="340"/>
        <v>481</v>
      </c>
      <c r="CG139" s="280">
        <f t="shared" ca="1" si="341"/>
        <v>0</v>
      </c>
      <c r="CH139" s="280">
        <f t="shared" ca="1" si="342"/>
        <v>0</v>
      </c>
      <c r="CI139" s="280">
        <f t="shared" ca="1" si="343"/>
        <v>0</v>
      </c>
      <c r="CJ139" s="280">
        <f t="shared" ca="1" si="344"/>
        <v>0</v>
      </c>
      <c r="CK139" s="280">
        <f t="shared" ca="1" si="345"/>
        <v>0</v>
      </c>
      <c r="CL139" s="280">
        <f t="shared" ca="1" si="346"/>
        <v>4211159</v>
      </c>
      <c r="CM139" s="280">
        <f t="shared" ca="1" si="347"/>
        <v>1225397</v>
      </c>
      <c r="CN139" s="280">
        <f t="shared" ca="1" si="348"/>
        <v>2529339</v>
      </c>
      <c r="CO139" s="280">
        <f t="shared" ca="1" si="349"/>
        <v>45300</v>
      </c>
      <c r="CP139" s="280">
        <f t="shared" ca="1" si="350"/>
        <v>0</v>
      </c>
      <c r="CQ139" s="613">
        <f t="shared" ca="1" si="351"/>
        <v>0</v>
      </c>
      <c r="CR139" s="280">
        <f t="shared" ca="1" si="352"/>
        <v>29711</v>
      </c>
      <c r="CS139" s="280">
        <f t="shared" ca="1" si="353"/>
        <v>186550</v>
      </c>
      <c r="CT139" s="280">
        <f t="shared" ca="1" si="354"/>
        <v>47465</v>
      </c>
      <c r="CU139" s="280">
        <f t="shared" ca="1" si="355"/>
        <v>0</v>
      </c>
      <c r="CV139" s="280">
        <f t="shared" ca="1" si="356"/>
        <v>45882</v>
      </c>
      <c r="CW139" s="365">
        <f t="shared" ca="1" si="357"/>
        <v>0</v>
      </c>
      <c r="CX139" s="280">
        <f t="shared" ca="1" si="358"/>
        <v>426072</v>
      </c>
      <c r="CY139" s="280">
        <f t="shared" ca="1" si="359"/>
        <v>0</v>
      </c>
      <c r="CZ139" s="280">
        <f t="shared" ca="1" si="360"/>
        <v>0</v>
      </c>
      <c r="DA139" s="280">
        <f t="shared" ca="1" si="361"/>
        <v>362529</v>
      </c>
      <c r="DB139" s="280">
        <f t="shared" ca="1" si="362"/>
        <v>110718</v>
      </c>
      <c r="DC139" s="280">
        <f t="shared" ca="1" si="363"/>
        <v>0</v>
      </c>
      <c r="DD139" s="280">
        <f t="shared" ca="1" si="364"/>
        <v>0</v>
      </c>
      <c r="DE139" s="280">
        <f t="shared" ca="1" si="365"/>
        <v>0</v>
      </c>
      <c r="DF139" s="280">
        <f t="shared" ca="1" si="366"/>
        <v>0</v>
      </c>
      <c r="DG139" s="280">
        <f t="shared" ca="1" si="367"/>
        <v>0</v>
      </c>
      <c r="DH139" s="210">
        <f t="shared" ca="1" si="238"/>
        <v>123058</v>
      </c>
      <c r="DI139" s="210">
        <f t="shared" ca="1" si="239"/>
        <v>1208927</v>
      </c>
      <c r="DJ139" s="210">
        <f t="shared" ca="1" si="240"/>
        <v>8011676</v>
      </c>
      <c r="DK139" s="461">
        <f t="shared" ca="1" si="241"/>
        <v>9343661</v>
      </c>
      <c r="DL139" s="463">
        <f t="shared" ca="1" si="242"/>
        <v>9220603</v>
      </c>
      <c r="DM139" s="465">
        <f t="shared" ca="1" si="243"/>
        <v>-123058</v>
      </c>
      <c r="DN139" s="216">
        <f t="shared" ca="1" si="371"/>
        <v>-1.3170212403896075E-2</v>
      </c>
      <c r="DP139" s="463"/>
      <c r="DQ139" s="37"/>
    </row>
    <row r="140" spans="1:121">
      <c r="A140" s="1">
        <f t="shared" si="330"/>
        <v>2024</v>
      </c>
      <c r="B140" s="20">
        <f t="shared" si="333"/>
        <v>148739</v>
      </c>
      <c r="C140" s="20">
        <f t="shared" si="333"/>
        <v>124684</v>
      </c>
      <c r="D140" s="20">
        <f t="shared" si="333"/>
        <v>123253</v>
      </c>
      <c r="E140" s="20">
        <f t="shared" si="333"/>
        <v>115627</v>
      </c>
      <c r="F140" s="20">
        <f t="shared" si="333"/>
        <v>145536</v>
      </c>
      <c r="G140" s="20">
        <f t="shared" si="333"/>
        <v>158749</v>
      </c>
      <c r="H140" s="20">
        <f t="shared" si="333"/>
        <v>158460</v>
      </c>
      <c r="I140" s="20">
        <f t="shared" si="333"/>
        <v>158235</v>
      </c>
      <c r="J140" s="20">
        <f t="shared" si="333"/>
        <v>146392</v>
      </c>
      <c r="K140" s="20">
        <f t="shared" si="333"/>
        <v>131641</v>
      </c>
      <c r="L140" s="20">
        <f t="shared" si="333"/>
        <v>115491</v>
      </c>
      <c r="M140" s="20">
        <f t="shared" si="333"/>
        <v>141019</v>
      </c>
      <c r="N140" s="41">
        <f t="shared" si="325"/>
        <v>1667826</v>
      </c>
      <c r="O140" s="2"/>
      <c r="P140" s="72">
        <f t="shared" si="331"/>
        <v>2024</v>
      </c>
      <c r="Q140" s="20">
        <f t="shared" si="334"/>
        <v>122932</v>
      </c>
      <c r="R140" s="20">
        <f t="shared" si="334"/>
        <v>145415</v>
      </c>
      <c r="S140" s="20">
        <f t="shared" si="334"/>
        <v>134839</v>
      </c>
      <c r="T140" s="20">
        <f t="shared" si="334"/>
        <v>125378</v>
      </c>
      <c r="U140" s="20">
        <f t="shared" si="334"/>
        <v>119868</v>
      </c>
      <c r="V140" s="20">
        <f t="shared" si="334"/>
        <v>130591</v>
      </c>
      <c r="W140" s="20">
        <f t="shared" si="334"/>
        <v>148250</v>
      </c>
      <c r="X140" s="20">
        <f t="shared" si="334"/>
        <v>161709</v>
      </c>
      <c r="Y140" s="20">
        <f t="shared" si="334"/>
        <v>155841</v>
      </c>
      <c r="Z140" s="20">
        <f t="shared" si="334"/>
        <v>152034</v>
      </c>
      <c r="AA140" s="20">
        <f t="shared" si="334"/>
        <v>141886</v>
      </c>
      <c r="AB140" s="20">
        <f t="shared" si="334"/>
        <v>128245</v>
      </c>
      <c r="AC140" s="41">
        <f t="shared" si="326"/>
        <v>1666988</v>
      </c>
      <c r="AD140" s="13"/>
      <c r="AI140" s="79" t="str">
        <f t="shared" si="232"/>
        <v>S</v>
      </c>
      <c r="AJ140" s="1">
        <f t="shared" si="372"/>
        <v>2023</v>
      </c>
      <c r="AK140" s="105">
        <v>3</v>
      </c>
      <c r="AL140" s="106">
        <f t="shared" ca="1" si="368"/>
        <v>0</v>
      </c>
      <c r="AM140" s="106">
        <f t="shared" ca="1" si="368"/>
        <v>0</v>
      </c>
      <c r="AN140" s="106">
        <f t="shared" ca="1" si="368"/>
        <v>481</v>
      </c>
      <c r="AO140" s="106">
        <f t="shared" ca="1" si="368"/>
        <v>0</v>
      </c>
      <c r="AP140" s="106">
        <f t="shared" ca="1" si="368"/>
        <v>0</v>
      </c>
      <c r="AQ140" s="106">
        <f t="shared" ca="1" si="368"/>
        <v>0</v>
      </c>
      <c r="AR140" s="106">
        <f t="shared" ca="1" si="368"/>
        <v>0</v>
      </c>
      <c r="AS140" s="106">
        <f t="shared" ca="1" si="368"/>
        <v>0</v>
      </c>
      <c r="AT140" s="106">
        <f t="shared" ca="1" si="368"/>
        <v>4211159</v>
      </c>
      <c r="AU140" s="106">
        <f t="shared" ca="1" si="368"/>
        <v>1225397</v>
      </c>
      <c r="AV140" s="106">
        <f t="shared" ca="1" si="369"/>
        <v>2529339</v>
      </c>
      <c r="AW140" s="106">
        <f t="shared" ca="1" si="369"/>
        <v>57941</v>
      </c>
      <c r="AX140" s="106">
        <f t="shared" ca="1" si="369"/>
        <v>0</v>
      </c>
      <c r="AY140" s="611">
        <f t="shared" ca="1" si="369"/>
        <v>0</v>
      </c>
      <c r="AZ140" s="106">
        <f t="shared" ca="1" si="369"/>
        <v>29398</v>
      </c>
      <c r="BA140" s="106">
        <f t="shared" ca="1" si="369"/>
        <v>186550</v>
      </c>
      <c r="BB140" s="106">
        <f t="shared" ca="1" si="369"/>
        <v>47465</v>
      </c>
      <c r="BC140" s="106">
        <f t="shared" ca="1" si="369"/>
        <v>0</v>
      </c>
      <c r="BD140" s="106">
        <f t="shared" ca="1" si="369"/>
        <v>57708</v>
      </c>
      <c r="BE140" s="106">
        <f t="shared" ca="1" si="369"/>
        <v>0</v>
      </c>
      <c r="BF140" s="106">
        <f t="shared" ca="1" si="370"/>
        <v>426072</v>
      </c>
      <c r="BG140" s="106">
        <f t="shared" ca="1" si="370"/>
        <v>0</v>
      </c>
      <c r="BH140" s="106">
        <f t="shared" ca="1" si="370"/>
        <v>0</v>
      </c>
      <c r="BI140" s="106">
        <f t="shared" ca="1" si="370"/>
        <v>362529</v>
      </c>
      <c r="BJ140" s="106">
        <f t="shared" ca="1" si="370"/>
        <v>110718</v>
      </c>
      <c r="BK140" s="106">
        <f t="shared" ca="1" si="370"/>
        <v>0</v>
      </c>
      <c r="BL140" s="190">
        <f t="shared" ca="1" si="370"/>
        <v>0</v>
      </c>
      <c r="BM140" s="190">
        <f t="shared" ca="1" si="370"/>
        <v>0</v>
      </c>
      <c r="BN140" s="190">
        <f t="shared" ca="1" si="370"/>
        <v>0</v>
      </c>
      <c r="BO140" s="190">
        <f t="shared" ca="1" si="370"/>
        <v>0</v>
      </c>
      <c r="BP140" s="190">
        <f t="shared" ca="1" si="370"/>
        <v>0</v>
      </c>
      <c r="BQ140" s="190">
        <f t="shared" ca="1" si="233"/>
        <v>134571</v>
      </c>
      <c r="BR140" s="190">
        <f t="shared" ca="1" si="234"/>
        <v>1085869</v>
      </c>
      <c r="BS140" s="190">
        <f t="shared" ca="1" si="235"/>
        <v>8024317</v>
      </c>
      <c r="BT140" s="190">
        <f t="shared" ca="1" si="248"/>
        <v>9244757</v>
      </c>
      <c r="BU140" s="190">
        <f t="shared" ca="1" si="335"/>
        <v>9282939</v>
      </c>
      <c r="BV140" s="163" t="str">
        <f t="shared" si="236"/>
        <v>D</v>
      </c>
      <c r="BW140" s="65">
        <f t="shared" ca="1" si="336"/>
        <v>9244757</v>
      </c>
      <c r="BX140" s="65">
        <f t="shared" ca="1" si="337"/>
        <v>0</v>
      </c>
      <c r="BZ140" s="130"/>
      <c r="CA140" s="79" t="str">
        <f t="shared" si="237"/>
        <v>D</v>
      </c>
      <c r="CB140" s="215">
        <f t="shared" si="251"/>
        <v>2023</v>
      </c>
      <c r="CC140" s="141">
        <f t="shared" si="251"/>
        <v>3</v>
      </c>
      <c r="CD140" s="280">
        <f t="shared" ca="1" si="338"/>
        <v>0</v>
      </c>
      <c r="CE140" s="280">
        <f t="shared" ca="1" si="339"/>
        <v>0</v>
      </c>
      <c r="CF140" s="280">
        <f t="shared" ca="1" si="340"/>
        <v>481</v>
      </c>
      <c r="CG140" s="280">
        <f t="shared" ca="1" si="341"/>
        <v>0</v>
      </c>
      <c r="CH140" s="280">
        <f t="shared" ca="1" si="342"/>
        <v>0</v>
      </c>
      <c r="CI140" s="280">
        <f t="shared" ca="1" si="343"/>
        <v>0</v>
      </c>
      <c r="CJ140" s="280">
        <f t="shared" ca="1" si="344"/>
        <v>0</v>
      </c>
      <c r="CK140" s="280">
        <f t="shared" ca="1" si="345"/>
        <v>0</v>
      </c>
      <c r="CL140" s="280">
        <f t="shared" ca="1" si="346"/>
        <v>4183765</v>
      </c>
      <c r="CM140" s="280">
        <f t="shared" ca="1" si="347"/>
        <v>1252894</v>
      </c>
      <c r="CN140" s="280">
        <f t="shared" ca="1" si="348"/>
        <v>2584316</v>
      </c>
      <c r="CO140" s="280">
        <f t="shared" ca="1" si="349"/>
        <v>45752</v>
      </c>
      <c r="CP140" s="280">
        <f t="shared" ca="1" si="350"/>
        <v>0</v>
      </c>
      <c r="CQ140" s="613">
        <f t="shared" ca="1" si="351"/>
        <v>0</v>
      </c>
      <c r="CR140" s="280">
        <f t="shared" ca="1" si="352"/>
        <v>26362</v>
      </c>
      <c r="CS140" s="280">
        <f t="shared" ca="1" si="353"/>
        <v>180190</v>
      </c>
      <c r="CT140" s="280">
        <f t="shared" ca="1" si="354"/>
        <v>48088</v>
      </c>
      <c r="CU140" s="280">
        <f t="shared" ca="1" si="355"/>
        <v>0</v>
      </c>
      <c r="CV140" s="280">
        <f t="shared" ca="1" si="356"/>
        <v>47477</v>
      </c>
      <c r="CW140" s="365">
        <f t="shared" ca="1" si="357"/>
        <v>0</v>
      </c>
      <c r="CX140" s="280">
        <f t="shared" ca="1" si="358"/>
        <v>433032</v>
      </c>
      <c r="CY140" s="280">
        <f t="shared" ca="1" si="359"/>
        <v>0</v>
      </c>
      <c r="CZ140" s="280">
        <f t="shared" ca="1" si="360"/>
        <v>0</v>
      </c>
      <c r="DA140" s="280">
        <f t="shared" ca="1" si="361"/>
        <v>369006</v>
      </c>
      <c r="DB140" s="280">
        <f t="shared" ca="1" si="362"/>
        <v>111576</v>
      </c>
      <c r="DC140" s="280">
        <f t="shared" ca="1" si="363"/>
        <v>0</v>
      </c>
      <c r="DD140" s="280">
        <f t="shared" ca="1" si="364"/>
        <v>0</v>
      </c>
      <c r="DE140" s="280">
        <f t="shared" ca="1" si="365"/>
        <v>0</v>
      </c>
      <c r="DF140" s="280">
        <f t="shared" ca="1" si="366"/>
        <v>0</v>
      </c>
      <c r="DG140" s="280">
        <f t="shared" ca="1" si="367"/>
        <v>0</v>
      </c>
      <c r="DH140" s="210">
        <f t="shared" ca="1" si="238"/>
        <v>121927</v>
      </c>
      <c r="DI140" s="210">
        <f t="shared" ca="1" si="239"/>
        <v>1215731</v>
      </c>
      <c r="DJ140" s="210">
        <f t="shared" ca="1" si="240"/>
        <v>8067208</v>
      </c>
      <c r="DK140" s="461">
        <f t="shared" ca="1" si="241"/>
        <v>9404866</v>
      </c>
      <c r="DL140" s="463">
        <f t="shared" ca="1" si="242"/>
        <v>9282939</v>
      </c>
      <c r="DM140" s="465">
        <f t="shared" ca="1" si="243"/>
        <v>-121927</v>
      </c>
      <c r="DN140" s="216">
        <f t="shared" ca="1" si="371"/>
        <v>-1.2964246380543859E-2</v>
      </c>
      <c r="DP140" s="463"/>
      <c r="DQ140" s="37"/>
    </row>
    <row r="141" spans="1:121">
      <c r="A141" s="1">
        <f t="shared" si="330"/>
        <v>2025</v>
      </c>
      <c r="B141" s="20">
        <f t="shared" si="333"/>
        <v>150525</v>
      </c>
      <c r="C141" s="20">
        <f t="shared" si="333"/>
        <v>125906</v>
      </c>
      <c r="D141" s="20">
        <f t="shared" si="333"/>
        <v>123592</v>
      </c>
      <c r="E141" s="20">
        <f t="shared" si="333"/>
        <v>116040</v>
      </c>
      <c r="F141" s="20">
        <f t="shared" si="333"/>
        <v>145961</v>
      </c>
      <c r="G141" s="20">
        <f t="shared" si="333"/>
        <v>160153</v>
      </c>
      <c r="H141" s="20">
        <f t="shared" si="333"/>
        <v>159769</v>
      </c>
      <c r="I141" s="20">
        <f t="shared" si="333"/>
        <v>159658</v>
      </c>
      <c r="J141" s="20">
        <f t="shared" si="333"/>
        <v>146606</v>
      </c>
      <c r="K141" s="20">
        <f t="shared" si="333"/>
        <v>132973</v>
      </c>
      <c r="L141" s="20">
        <f t="shared" si="333"/>
        <v>116897</v>
      </c>
      <c r="M141" s="20">
        <f t="shared" si="333"/>
        <v>141861</v>
      </c>
      <c r="N141" s="41">
        <f t="shared" si="325"/>
        <v>1679941</v>
      </c>
      <c r="O141" s="2"/>
      <c r="P141" s="72">
        <f t="shared" si="331"/>
        <v>2025</v>
      </c>
      <c r="Q141" s="20">
        <f t="shared" si="334"/>
        <v>123770</v>
      </c>
      <c r="R141" s="20">
        <f t="shared" si="334"/>
        <v>146233</v>
      </c>
      <c r="S141" s="20">
        <f t="shared" si="334"/>
        <v>135539</v>
      </c>
      <c r="T141" s="20">
        <f t="shared" si="334"/>
        <v>127207</v>
      </c>
      <c r="U141" s="20">
        <f t="shared" si="334"/>
        <v>120281</v>
      </c>
      <c r="V141" s="20">
        <f t="shared" si="334"/>
        <v>131016</v>
      </c>
      <c r="W141" s="20">
        <f t="shared" si="334"/>
        <v>148674</v>
      </c>
      <c r="X141" s="20">
        <f t="shared" si="334"/>
        <v>163024</v>
      </c>
      <c r="Y141" s="20">
        <f t="shared" si="334"/>
        <v>157241</v>
      </c>
      <c r="Z141" s="20">
        <f t="shared" si="334"/>
        <v>153245</v>
      </c>
      <c r="AA141" s="20">
        <f t="shared" si="334"/>
        <v>142221</v>
      </c>
      <c r="AB141" s="20">
        <f t="shared" si="334"/>
        <v>129667</v>
      </c>
      <c r="AC141" s="41">
        <f t="shared" si="326"/>
        <v>1678118</v>
      </c>
      <c r="AD141" s="13"/>
      <c r="AI141" s="79" t="str">
        <f t="shared" si="232"/>
        <v>T</v>
      </c>
      <c r="AJ141" s="1">
        <f t="shared" si="372"/>
        <v>2023</v>
      </c>
      <c r="AK141" s="105">
        <v>4</v>
      </c>
      <c r="AL141" s="106">
        <f t="shared" ca="1" si="368"/>
        <v>0</v>
      </c>
      <c r="AM141" s="106">
        <f t="shared" ca="1" si="368"/>
        <v>0</v>
      </c>
      <c r="AN141" s="106">
        <f t="shared" ca="1" si="368"/>
        <v>481</v>
      </c>
      <c r="AO141" s="106">
        <f t="shared" ca="1" si="368"/>
        <v>0</v>
      </c>
      <c r="AP141" s="106">
        <f t="shared" ca="1" si="368"/>
        <v>0</v>
      </c>
      <c r="AQ141" s="106">
        <f t="shared" ca="1" si="368"/>
        <v>0</v>
      </c>
      <c r="AR141" s="106">
        <f t="shared" ca="1" si="368"/>
        <v>0</v>
      </c>
      <c r="AS141" s="106">
        <f t="shared" ca="1" si="368"/>
        <v>0</v>
      </c>
      <c r="AT141" s="106">
        <f t="shared" ca="1" si="368"/>
        <v>4183765</v>
      </c>
      <c r="AU141" s="106">
        <f t="shared" ca="1" si="368"/>
        <v>1252894</v>
      </c>
      <c r="AV141" s="106">
        <f t="shared" ca="1" si="369"/>
        <v>2584316</v>
      </c>
      <c r="AW141" s="106">
        <f t="shared" ca="1" si="369"/>
        <v>45300</v>
      </c>
      <c r="AX141" s="106">
        <f t="shared" ca="1" si="369"/>
        <v>0</v>
      </c>
      <c r="AY141" s="611">
        <f t="shared" ca="1" si="369"/>
        <v>0</v>
      </c>
      <c r="AZ141" s="106">
        <f t="shared" ca="1" si="369"/>
        <v>29711</v>
      </c>
      <c r="BA141" s="106">
        <f t="shared" ca="1" si="369"/>
        <v>180190</v>
      </c>
      <c r="BB141" s="106">
        <f t="shared" ca="1" si="369"/>
        <v>48088</v>
      </c>
      <c r="BC141" s="106">
        <f t="shared" ca="1" si="369"/>
        <v>0</v>
      </c>
      <c r="BD141" s="106">
        <f t="shared" ca="1" si="369"/>
        <v>45882</v>
      </c>
      <c r="BE141" s="106">
        <f t="shared" ca="1" si="369"/>
        <v>0</v>
      </c>
      <c r="BF141" s="106">
        <f t="shared" ca="1" si="370"/>
        <v>433032</v>
      </c>
      <c r="BG141" s="106">
        <f t="shared" ca="1" si="370"/>
        <v>0</v>
      </c>
      <c r="BH141" s="106">
        <f t="shared" ca="1" si="370"/>
        <v>0</v>
      </c>
      <c r="BI141" s="106">
        <f t="shared" ca="1" si="370"/>
        <v>369006</v>
      </c>
      <c r="BJ141" s="106">
        <f t="shared" ca="1" si="370"/>
        <v>111576</v>
      </c>
      <c r="BK141" s="106">
        <f t="shared" ca="1" si="370"/>
        <v>0</v>
      </c>
      <c r="BL141" s="190">
        <f t="shared" ca="1" si="370"/>
        <v>0</v>
      </c>
      <c r="BM141" s="190">
        <f t="shared" ca="1" si="370"/>
        <v>0</v>
      </c>
      <c r="BN141" s="190">
        <f t="shared" ca="1" si="370"/>
        <v>0</v>
      </c>
      <c r="BO141" s="190">
        <f t="shared" ca="1" si="370"/>
        <v>0</v>
      </c>
      <c r="BP141" s="190">
        <f t="shared" ca="1" si="370"/>
        <v>0</v>
      </c>
      <c r="BQ141" s="190">
        <f t="shared" ca="1" si="233"/>
        <v>123681</v>
      </c>
      <c r="BR141" s="190">
        <f t="shared" ca="1" si="234"/>
        <v>1093804</v>
      </c>
      <c r="BS141" s="190">
        <f t="shared" ca="1" si="235"/>
        <v>8066756</v>
      </c>
      <c r="BT141" s="190">
        <f t="shared" ca="1" si="248"/>
        <v>9284241</v>
      </c>
      <c r="BU141" s="190">
        <f t="shared" ca="1" si="335"/>
        <v>5143811</v>
      </c>
      <c r="BV141" s="163" t="str">
        <f t="shared" si="236"/>
        <v>E</v>
      </c>
      <c r="BW141" s="65">
        <f t="shared" ca="1" si="336"/>
        <v>9284241</v>
      </c>
      <c r="BX141" s="65">
        <f t="shared" ca="1" si="337"/>
        <v>0</v>
      </c>
      <c r="BZ141" s="130"/>
      <c r="CA141" s="79" t="str">
        <f t="shared" si="237"/>
        <v>E</v>
      </c>
      <c r="CB141" s="215">
        <f t="shared" si="251"/>
        <v>2023</v>
      </c>
      <c r="CC141" s="141">
        <f t="shared" si="251"/>
        <v>4</v>
      </c>
      <c r="CD141" s="280">
        <f t="shared" ca="1" si="338"/>
        <v>0</v>
      </c>
      <c r="CE141" s="280">
        <f t="shared" ca="1" si="339"/>
        <v>0</v>
      </c>
      <c r="CF141" s="280">
        <f t="shared" ca="1" si="340"/>
        <v>481</v>
      </c>
      <c r="CG141" s="280">
        <f t="shared" ca="1" si="341"/>
        <v>0</v>
      </c>
      <c r="CH141" s="280">
        <f t="shared" ca="1" si="342"/>
        <v>0</v>
      </c>
      <c r="CI141" s="280">
        <f t="shared" ca="1" si="343"/>
        <v>0</v>
      </c>
      <c r="CJ141" s="280">
        <f t="shared" ca="1" si="344"/>
        <v>0</v>
      </c>
      <c r="CK141" s="280">
        <f t="shared" ca="1" si="345"/>
        <v>0</v>
      </c>
      <c r="CL141" s="280">
        <f t="shared" ca="1" si="346"/>
        <v>0</v>
      </c>
      <c r="CM141" s="280">
        <f t="shared" ca="1" si="347"/>
        <v>1261235</v>
      </c>
      <c r="CN141" s="280">
        <f t="shared" ca="1" si="348"/>
        <v>2599111</v>
      </c>
      <c r="CO141" s="280">
        <f t="shared" ca="1" si="349"/>
        <v>61937</v>
      </c>
      <c r="CP141" s="280">
        <f t="shared" ca="1" si="350"/>
        <v>0</v>
      </c>
      <c r="CQ141" s="613">
        <f t="shared" ca="1" si="351"/>
        <v>0</v>
      </c>
      <c r="CR141" s="280">
        <f t="shared" ca="1" si="352"/>
        <v>26794</v>
      </c>
      <c r="CS141" s="280">
        <f t="shared" ca="1" si="353"/>
        <v>188718</v>
      </c>
      <c r="CT141" s="280">
        <f t="shared" ca="1" si="354"/>
        <v>44621</v>
      </c>
      <c r="CU141" s="280">
        <f t="shared" ca="1" si="355"/>
        <v>0</v>
      </c>
      <c r="CV141" s="280">
        <f t="shared" ca="1" si="356"/>
        <v>43791</v>
      </c>
      <c r="CW141" s="365">
        <f t="shared" ca="1" si="357"/>
        <v>0</v>
      </c>
      <c r="CX141" s="280">
        <f t="shared" ca="1" si="358"/>
        <v>432600</v>
      </c>
      <c r="CY141" s="280">
        <f t="shared" ca="1" si="359"/>
        <v>0</v>
      </c>
      <c r="CZ141" s="280">
        <f t="shared" ca="1" si="360"/>
        <v>0</v>
      </c>
      <c r="DA141" s="280">
        <f t="shared" ca="1" si="361"/>
        <v>372899</v>
      </c>
      <c r="DB141" s="280">
        <f t="shared" ca="1" si="362"/>
        <v>111624</v>
      </c>
      <c r="DC141" s="280">
        <f t="shared" ca="1" si="363"/>
        <v>0</v>
      </c>
      <c r="DD141" s="280">
        <f t="shared" ca="1" si="364"/>
        <v>0</v>
      </c>
      <c r="DE141" s="280">
        <f t="shared" ca="1" si="365"/>
        <v>0</v>
      </c>
      <c r="DF141" s="280">
        <f t="shared" ca="1" si="366"/>
        <v>0</v>
      </c>
      <c r="DG141" s="280">
        <f t="shared" ca="1" si="367"/>
        <v>0</v>
      </c>
      <c r="DH141" s="210">
        <f t="shared" ca="1" si="238"/>
        <v>115206</v>
      </c>
      <c r="DI141" s="210">
        <f t="shared" ca="1" si="239"/>
        <v>1221047</v>
      </c>
      <c r="DJ141" s="210">
        <f t="shared" ca="1" si="240"/>
        <v>3922764</v>
      </c>
      <c r="DK141" s="461">
        <f t="shared" ca="1" si="241"/>
        <v>5259017</v>
      </c>
      <c r="DL141" s="463">
        <f t="shared" ca="1" si="242"/>
        <v>5143811</v>
      </c>
      <c r="DM141" s="465">
        <f t="shared" ca="1" si="243"/>
        <v>-115206</v>
      </c>
      <c r="DN141" s="216">
        <f t="shared" ca="1" si="371"/>
        <v>-2.1906375278878162E-2</v>
      </c>
      <c r="DP141" s="463"/>
      <c r="DQ141" s="37"/>
    </row>
    <row r="142" spans="1:121">
      <c r="A142" s="1">
        <f t="shared" si="330"/>
        <v>2026</v>
      </c>
      <c r="B142" s="20">
        <f t="shared" si="333"/>
        <v>152319</v>
      </c>
      <c r="C142" s="20">
        <f t="shared" si="333"/>
        <v>126858</v>
      </c>
      <c r="D142" s="20">
        <f t="shared" si="333"/>
        <v>124912</v>
      </c>
      <c r="E142" s="20">
        <f t="shared" si="333"/>
        <v>116465</v>
      </c>
      <c r="F142" s="20">
        <f t="shared" si="333"/>
        <v>146300</v>
      </c>
      <c r="G142" s="20">
        <f t="shared" si="333"/>
        <v>161552</v>
      </c>
      <c r="H142" s="20">
        <f t="shared" si="333"/>
        <v>161083</v>
      </c>
      <c r="I142" s="20">
        <f t="shared" si="333"/>
        <v>161092</v>
      </c>
      <c r="J142" s="20">
        <f t="shared" si="333"/>
        <v>147798</v>
      </c>
      <c r="K142" s="20">
        <f t="shared" si="333"/>
        <v>133304</v>
      </c>
      <c r="L142" s="20">
        <f t="shared" si="333"/>
        <v>117321</v>
      </c>
      <c r="M142" s="20">
        <f t="shared" si="333"/>
        <v>142702</v>
      </c>
      <c r="N142" s="41">
        <f t="shared" si="325"/>
        <v>1691706</v>
      </c>
      <c r="O142" s="2"/>
      <c r="P142" s="72">
        <f t="shared" si="331"/>
        <v>2026</v>
      </c>
      <c r="Q142" s="20">
        <f t="shared" si="334"/>
        <v>125593</v>
      </c>
      <c r="R142" s="20">
        <f t="shared" si="334"/>
        <v>147051</v>
      </c>
      <c r="S142" s="20">
        <f t="shared" si="334"/>
        <v>136515</v>
      </c>
      <c r="T142" s="20">
        <f t="shared" si="334"/>
        <v>128494</v>
      </c>
      <c r="U142" s="20">
        <f t="shared" si="334"/>
        <v>121691</v>
      </c>
      <c r="V142" s="20">
        <f t="shared" si="334"/>
        <v>131355</v>
      </c>
      <c r="W142" s="20">
        <f t="shared" si="334"/>
        <v>149088</v>
      </c>
      <c r="X142" s="20">
        <f t="shared" si="334"/>
        <v>164344</v>
      </c>
      <c r="Y142" s="20">
        <f t="shared" si="334"/>
        <v>158649</v>
      </c>
      <c r="Z142" s="20">
        <f t="shared" si="334"/>
        <v>154468</v>
      </c>
      <c r="AA142" s="20">
        <f t="shared" si="334"/>
        <v>143526</v>
      </c>
      <c r="AB142" s="20">
        <f t="shared" si="334"/>
        <v>130091</v>
      </c>
      <c r="AC142" s="41">
        <f t="shared" si="326"/>
        <v>1690865</v>
      </c>
      <c r="AD142" s="13"/>
      <c r="AI142" s="79" t="str">
        <f t="shared" si="232"/>
        <v>U</v>
      </c>
      <c r="AJ142" s="1">
        <f t="shared" si="372"/>
        <v>2023</v>
      </c>
      <c r="AK142" s="105">
        <v>5</v>
      </c>
      <c r="AL142" s="106">
        <f t="shared" ca="1" si="368"/>
        <v>0</v>
      </c>
      <c r="AM142" s="106">
        <f t="shared" ca="1" si="368"/>
        <v>0</v>
      </c>
      <c r="AN142" s="106">
        <f t="shared" ca="1" si="368"/>
        <v>481</v>
      </c>
      <c r="AO142" s="106">
        <f t="shared" ca="1" si="368"/>
        <v>0</v>
      </c>
      <c r="AP142" s="106">
        <f t="shared" ca="1" si="368"/>
        <v>0</v>
      </c>
      <c r="AQ142" s="106">
        <f t="shared" ca="1" si="368"/>
        <v>0</v>
      </c>
      <c r="AR142" s="106">
        <f t="shared" ca="1" si="368"/>
        <v>0</v>
      </c>
      <c r="AS142" s="106">
        <f t="shared" ca="1" si="368"/>
        <v>0</v>
      </c>
      <c r="AT142" s="106">
        <f t="shared" ca="1" si="368"/>
        <v>0</v>
      </c>
      <c r="AU142" s="106">
        <f t="shared" ca="1" si="368"/>
        <v>1261235</v>
      </c>
      <c r="AV142" s="106">
        <f t="shared" ca="1" si="369"/>
        <v>2599111</v>
      </c>
      <c r="AW142" s="106">
        <f t="shared" ca="1" si="369"/>
        <v>45752</v>
      </c>
      <c r="AX142" s="106">
        <f t="shared" ca="1" si="369"/>
        <v>0</v>
      </c>
      <c r="AY142" s="611">
        <f t="shared" ca="1" si="369"/>
        <v>0</v>
      </c>
      <c r="AZ142" s="106">
        <f t="shared" ca="1" si="369"/>
        <v>26362</v>
      </c>
      <c r="BA142" s="106">
        <f t="shared" ca="1" si="369"/>
        <v>188718</v>
      </c>
      <c r="BB142" s="106">
        <f t="shared" ca="1" si="369"/>
        <v>44621</v>
      </c>
      <c r="BC142" s="106">
        <f t="shared" ca="1" si="369"/>
        <v>0</v>
      </c>
      <c r="BD142" s="106">
        <f t="shared" ca="1" si="369"/>
        <v>47477</v>
      </c>
      <c r="BE142" s="106">
        <f t="shared" ca="1" si="369"/>
        <v>0</v>
      </c>
      <c r="BF142" s="106">
        <f t="shared" ca="1" si="370"/>
        <v>432600</v>
      </c>
      <c r="BG142" s="106">
        <f t="shared" ca="1" si="370"/>
        <v>0</v>
      </c>
      <c r="BH142" s="106">
        <f t="shared" ca="1" si="370"/>
        <v>0</v>
      </c>
      <c r="BI142" s="106">
        <f t="shared" ca="1" si="370"/>
        <v>372899</v>
      </c>
      <c r="BJ142" s="106">
        <f t="shared" ca="1" si="370"/>
        <v>111624</v>
      </c>
      <c r="BK142" s="106">
        <f t="shared" ca="1" si="370"/>
        <v>0</v>
      </c>
      <c r="BL142" s="190">
        <f t="shared" ca="1" si="370"/>
        <v>0</v>
      </c>
      <c r="BM142" s="190">
        <f t="shared" ca="1" si="370"/>
        <v>0</v>
      </c>
      <c r="BN142" s="190">
        <f t="shared" ca="1" si="370"/>
        <v>0</v>
      </c>
      <c r="BO142" s="190">
        <f t="shared" ca="1" si="370"/>
        <v>0</v>
      </c>
      <c r="BP142" s="190">
        <f t="shared" ca="1" si="370"/>
        <v>0</v>
      </c>
      <c r="BQ142" s="190">
        <f t="shared" ca="1" si="233"/>
        <v>118460</v>
      </c>
      <c r="BR142" s="190">
        <f t="shared" ca="1" si="234"/>
        <v>1105841</v>
      </c>
      <c r="BS142" s="190">
        <f t="shared" ca="1" si="235"/>
        <v>3906579</v>
      </c>
      <c r="BT142" s="190">
        <f t="shared" ca="1" si="248"/>
        <v>5130880</v>
      </c>
      <c r="BU142" s="190">
        <f t="shared" ca="1" si="335"/>
        <v>5188350</v>
      </c>
      <c r="BV142" s="163" t="str">
        <f t="shared" si="236"/>
        <v>F</v>
      </c>
      <c r="BW142" s="65">
        <f t="shared" ca="1" si="336"/>
        <v>5130880</v>
      </c>
      <c r="BX142" s="65">
        <f t="shared" ca="1" si="337"/>
        <v>0</v>
      </c>
      <c r="BZ142" s="130"/>
      <c r="CA142" s="79" t="str">
        <f t="shared" si="237"/>
        <v>F</v>
      </c>
      <c r="CB142" s="215">
        <f t="shared" si="251"/>
        <v>2023</v>
      </c>
      <c r="CC142" s="141">
        <f t="shared" si="251"/>
        <v>5</v>
      </c>
      <c r="CD142" s="280">
        <f t="shared" ca="1" si="338"/>
        <v>0</v>
      </c>
      <c r="CE142" s="280">
        <f t="shared" ca="1" si="339"/>
        <v>0</v>
      </c>
      <c r="CF142" s="280">
        <f t="shared" ca="1" si="340"/>
        <v>481</v>
      </c>
      <c r="CG142" s="280">
        <f t="shared" ca="1" si="341"/>
        <v>0</v>
      </c>
      <c r="CH142" s="280">
        <f t="shared" ca="1" si="342"/>
        <v>0</v>
      </c>
      <c r="CI142" s="280">
        <f t="shared" ca="1" si="343"/>
        <v>0</v>
      </c>
      <c r="CJ142" s="280">
        <f t="shared" ca="1" si="344"/>
        <v>0</v>
      </c>
      <c r="CK142" s="280">
        <f t="shared" ca="1" si="345"/>
        <v>0</v>
      </c>
      <c r="CL142" s="280">
        <f t="shared" ca="1" si="346"/>
        <v>0</v>
      </c>
      <c r="CM142" s="280">
        <f t="shared" ca="1" si="347"/>
        <v>1263376</v>
      </c>
      <c r="CN142" s="280">
        <f t="shared" ca="1" si="348"/>
        <v>2605489</v>
      </c>
      <c r="CO142" s="280">
        <f t="shared" ca="1" si="349"/>
        <v>57532</v>
      </c>
      <c r="CP142" s="280">
        <f t="shared" ca="1" si="350"/>
        <v>0</v>
      </c>
      <c r="CQ142" s="613">
        <f t="shared" ca="1" si="351"/>
        <v>0</v>
      </c>
      <c r="CR142" s="280">
        <f t="shared" ca="1" si="352"/>
        <v>30030</v>
      </c>
      <c r="CS142" s="280">
        <f t="shared" ca="1" si="353"/>
        <v>194366</v>
      </c>
      <c r="CT142" s="280">
        <f t="shared" ca="1" si="354"/>
        <v>60006</v>
      </c>
      <c r="CU142" s="280">
        <f t="shared" ca="1" si="355"/>
        <v>0</v>
      </c>
      <c r="CV142" s="280">
        <f t="shared" ca="1" si="356"/>
        <v>54515</v>
      </c>
      <c r="CW142" s="365">
        <f t="shared" ca="1" si="357"/>
        <v>0</v>
      </c>
      <c r="CX142" s="280">
        <f t="shared" ca="1" si="358"/>
        <v>436008</v>
      </c>
      <c r="CY142" s="280">
        <f t="shared" ca="1" si="359"/>
        <v>0</v>
      </c>
      <c r="CZ142" s="280">
        <f t="shared" ca="1" si="360"/>
        <v>0</v>
      </c>
      <c r="DA142" s="280">
        <f t="shared" ca="1" si="361"/>
        <v>374731</v>
      </c>
      <c r="DB142" s="280">
        <f t="shared" ca="1" si="362"/>
        <v>111816</v>
      </c>
      <c r="DC142" s="280">
        <f t="shared" ca="1" si="363"/>
        <v>0</v>
      </c>
      <c r="DD142" s="280">
        <f t="shared" ca="1" si="364"/>
        <v>0</v>
      </c>
      <c r="DE142" s="280">
        <f t="shared" ca="1" si="365"/>
        <v>0</v>
      </c>
      <c r="DF142" s="280">
        <f t="shared" ca="1" si="366"/>
        <v>0</v>
      </c>
      <c r="DG142" s="280">
        <f t="shared" ca="1" si="367"/>
        <v>0</v>
      </c>
      <c r="DH142" s="210">
        <f t="shared" ca="1" si="238"/>
        <v>144551</v>
      </c>
      <c r="DI142" s="210">
        <f t="shared" ca="1" si="239"/>
        <v>1261472</v>
      </c>
      <c r="DJ142" s="210">
        <f t="shared" ca="1" si="240"/>
        <v>3926878</v>
      </c>
      <c r="DK142" s="461">
        <f t="shared" ca="1" si="241"/>
        <v>5332901</v>
      </c>
      <c r="DL142" s="463">
        <f t="shared" ca="1" si="242"/>
        <v>5188350</v>
      </c>
      <c r="DM142" s="465">
        <f t="shared" ca="1" si="243"/>
        <v>-144551</v>
      </c>
      <c r="DN142" s="216">
        <f t="shared" ca="1" si="371"/>
        <v>-2.7105509740383331E-2</v>
      </c>
      <c r="DP142" s="463"/>
      <c r="DQ142" s="37"/>
    </row>
    <row r="143" spans="1:121">
      <c r="A143" s="1">
        <f t="shared" si="330"/>
        <v>2027</v>
      </c>
      <c r="B143" s="20">
        <f t="shared" si="333"/>
        <v>154121</v>
      </c>
      <c r="C143" s="20">
        <f t="shared" si="333"/>
        <v>126858</v>
      </c>
      <c r="D143" s="20">
        <f t="shared" si="333"/>
        <v>125255</v>
      </c>
      <c r="E143" s="20">
        <f t="shared" si="333"/>
        <v>118823</v>
      </c>
      <c r="F143" s="20">
        <f t="shared" si="333"/>
        <v>146639</v>
      </c>
      <c r="G143" s="20">
        <f t="shared" si="333"/>
        <v>162954</v>
      </c>
      <c r="H143" s="20">
        <f t="shared" si="333"/>
        <v>162394</v>
      </c>
      <c r="I143" s="20">
        <f t="shared" si="333"/>
        <v>162511</v>
      </c>
      <c r="J143" s="20">
        <f t="shared" si="333"/>
        <v>148975</v>
      </c>
      <c r="K143" s="20">
        <f t="shared" si="333"/>
        <v>133635</v>
      </c>
      <c r="L143" s="20">
        <f t="shared" si="333"/>
        <v>118717</v>
      </c>
      <c r="M143" s="20">
        <f t="shared" si="333"/>
        <v>144530</v>
      </c>
      <c r="N143" s="41">
        <f t="shared" si="325"/>
        <v>1705412</v>
      </c>
      <c r="O143" s="2"/>
      <c r="P143" s="72">
        <f t="shared" si="331"/>
        <v>2027</v>
      </c>
      <c r="Q143" s="20">
        <f t="shared" si="334"/>
        <v>126434</v>
      </c>
      <c r="R143" s="20">
        <f t="shared" si="334"/>
        <v>147880</v>
      </c>
      <c r="S143" s="20">
        <f t="shared" si="334"/>
        <v>137488</v>
      </c>
      <c r="T143" s="20">
        <f t="shared" si="334"/>
        <v>128837</v>
      </c>
      <c r="U143" s="20">
        <f t="shared" si="334"/>
        <v>122111</v>
      </c>
      <c r="V143" s="20">
        <f t="shared" si="334"/>
        <v>133632</v>
      </c>
      <c r="W143" s="20">
        <f t="shared" si="334"/>
        <v>149508</v>
      </c>
      <c r="X143" s="20">
        <f t="shared" si="334"/>
        <v>165661</v>
      </c>
      <c r="Y143" s="20">
        <f t="shared" si="334"/>
        <v>160053</v>
      </c>
      <c r="Z143" s="20">
        <f t="shared" si="334"/>
        <v>155668</v>
      </c>
      <c r="AA143" s="20">
        <f t="shared" si="334"/>
        <v>144825</v>
      </c>
      <c r="AB143" s="20">
        <f t="shared" si="334"/>
        <v>130513</v>
      </c>
      <c r="AC143" s="41">
        <f t="shared" si="326"/>
        <v>1702610</v>
      </c>
      <c r="AD143" s="13"/>
      <c r="AI143" s="79" t="str">
        <f t="shared" si="232"/>
        <v>V</v>
      </c>
      <c r="AJ143" s="1">
        <f t="shared" si="372"/>
        <v>2023</v>
      </c>
      <c r="AK143" s="105">
        <v>6</v>
      </c>
      <c r="AL143" s="106">
        <f t="shared" ca="1" si="368"/>
        <v>0</v>
      </c>
      <c r="AM143" s="106">
        <f t="shared" ca="1" si="368"/>
        <v>0</v>
      </c>
      <c r="AN143" s="106">
        <f t="shared" ca="1" si="368"/>
        <v>481</v>
      </c>
      <c r="AO143" s="106">
        <f t="shared" ca="1" si="368"/>
        <v>0</v>
      </c>
      <c r="AP143" s="106">
        <f t="shared" ca="1" si="368"/>
        <v>0</v>
      </c>
      <c r="AQ143" s="106">
        <f t="shared" ca="1" si="368"/>
        <v>0</v>
      </c>
      <c r="AR143" s="106">
        <f t="shared" ca="1" si="368"/>
        <v>0</v>
      </c>
      <c r="AS143" s="106">
        <f t="shared" ca="1" si="368"/>
        <v>0</v>
      </c>
      <c r="AT143" s="106">
        <f t="shared" ca="1" si="368"/>
        <v>0</v>
      </c>
      <c r="AU143" s="106">
        <f t="shared" ca="1" si="368"/>
        <v>1263376</v>
      </c>
      <c r="AV143" s="106">
        <f t="shared" ca="1" si="369"/>
        <v>2605489</v>
      </c>
      <c r="AW143" s="106">
        <f t="shared" ca="1" si="369"/>
        <v>61937</v>
      </c>
      <c r="AX143" s="106">
        <f t="shared" ca="1" si="369"/>
        <v>0</v>
      </c>
      <c r="AY143" s="611">
        <f t="shared" ca="1" si="369"/>
        <v>0</v>
      </c>
      <c r="AZ143" s="106">
        <f t="shared" ca="1" si="369"/>
        <v>26794</v>
      </c>
      <c r="BA143" s="106">
        <f t="shared" ca="1" si="369"/>
        <v>194366</v>
      </c>
      <c r="BB143" s="106">
        <f t="shared" ca="1" si="369"/>
        <v>60006</v>
      </c>
      <c r="BC143" s="106">
        <f t="shared" ca="1" si="369"/>
        <v>0</v>
      </c>
      <c r="BD143" s="106">
        <f t="shared" ca="1" si="369"/>
        <v>43791</v>
      </c>
      <c r="BE143" s="106">
        <f t="shared" ca="1" si="369"/>
        <v>0</v>
      </c>
      <c r="BF143" s="106">
        <f t="shared" ca="1" si="370"/>
        <v>436008</v>
      </c>
      <c r="BG143" s="106">
        <f t="shared" ca="1" si="370"/>
        <v>0</v>
      </c>
      <c r="BH143" s="106">
        <f t="shared" ca="1" si="370"/>
        <v>0</v>
      </c>
      <c r="BI143" s="106">
        <f t="shared" ca="1" si="370"/>
        <v>374731</v>
      </c>
      <c r="BJ143" s="106">
        <f t="shared" ca="1" si="370"/>
        <v>111816</v>
      </c>
      <c r="BK143" s="106">
        <f t="shared" ca="1" si="370"/>
        <v>0</v>
      </c>
      <c r="BL143" s="190">
        <f t="shared" ca="1" si="370"/>
        <v>0</v>
      </c>
      <c r="BM143" s="190">
        <f t="shared" ca="1" si="370"/>
        <v>0</v>
      </c>
      <c r="BN143" s="190">
        <f t="shared" ca="1" si="370"/>
        <v>0</v>
      </c>
      <c r="BO143" s="190">
        <f t="shared" ca="1" si="370"/>
        <v>0</v>
      </c>
      <c r="BP143" s="190">
        <f t="shared" ca="1" si="370"/>
        <v>0</v>
      </c>
      <c r="BQ143" s="190">
        <f t="shared" ca="1" si="233"/>
        <v>130591</v>
      </c>
      <c r="BR143" s="190">
        <f t="shared" ca="1" si="234"/>
        <v>1116921</v>
      </c>
      <c r="BS143" s="190">
        <f t="shared" ca="1" si="235"/>
        <v>3931283</v>
      </c>
      <c r="BT143" s="190">
        <f t="shared" ca="1" si="248"/>
        <v>5178795</v>
      </c>
      <c r="BU143" s="190">
        <f t="shared" ca="1" si="335"/>
        <v>5202396</v>
      </c>
      <c r="BV143" s="163" t="str">
        <f t="shared" si="236"/>
        <v>G</v>
      </c>
      <c r="BW143" s="65">
        <f t="shared" ca="1" si="336"/>
        <v>5178795</v>
      </c>
      <c r="BX143" s="65">
        <f t="shared" ca="1" si="337"/>
        <v>0</v>
      </c>
      <c r="BZ143" s="130"/>
      <c r="CA143" s="79" t="str">
        <f t="shared" si="237"/>
        <v>G</v>
      </c>
      <c r="CB143" s="215">
        <f t="shared" si="251"/>
        <v>2023</v>
      </c>
      <c r="CC143" s="141">
        <f t="shared" si="251"/>
        <v>6</v>
      </c>
      <c r="CD143" s="280">
        <f t="shared" ca="1" si="338"/>
        <v>0</v>
      </c>
      <c r="CE143" s="280">
        <f t="shared" ca="1" si="339"/>
        <v>0</v>
      </c>
      <c r="CF143" s="280">
        <f t="shared" ca="1" si="340"/>
        <v>481</v>
      </c>
      <c r="CG143" s="280">
        <f t="shared" ca="1" si="341"/>
        <v>0</v>
      </c>
      <c r="CH143" s="280">
        <f t="shared" ca="1" si="342"/>
        <v>0</v>
      </c>
      <c r="CI143" s="280">
        <f t="shared" ca="1" si="343"/>
        <v>0</v>
      </c>
      <c r="CJ143" s="280">
        <f t="shared" ca="1" si="344"/>
        <v>0</v>
      </c>
      <c r="CK143" s="280">
        <f t="shared" ca="1" si="345"/>
        <v>0</v>
      </c>
      <c r="CL143" s="280">
        <f t="shared" ca="1" si="346"/>
        <v>0</v>
      </c>
      <c r="CM143" s="280">
        <f t="shared" ca="1" si="347"/>
        <v>1261235</v>
      </c>
      <c r="CN143" s="280">
        <f t="shared" ca="1" si="348"/>
        <v>2601873</v>
      </c>
      <c r="CO143" s="280">
        <f t="shared" ca="1" si="349"/>
        <v>54023</v>
      </c>
      <c r="CP143" s="280">
        <f t="shared" ca="1" si="350"/>
        <v>0</v>
      </c>
      <c r="CQ143" s="613">
        <f t="shared" ca="1" si="351"/>
        <v>0</v>
      </c>
      <c r="CR143" s="280">
        <f t="shared" ca="1" si="352"/>
        <v>35842</v>
      </c>
      <c r="CS143" s="280">
        <f t="shared" ca="1" si="353"/>
        <v>203678</v>
      </c>
      <c r="CT143" s="280">
        <f t="shared" ca="1" si="354"/>
        <v>62299</v>
      </c>
      <c r="CU143" s="280">
        <f t="shared" ca="1" si="355"/>
        <v>0</v>
      </c>
      <c r="CV143" s="280">
        <f t="shared" ca="1" si="356"/>
        <v>60187</v>
      </c>
      <c r="CW143" s="365">
        <f t="shared" ca="1" si="357"/>
        <v>0</v>
      </c>
      <c r="CX143" s="280">
        <f t="shared" ca="1" si="358"/>
        <v>435480</v>
      </c>
      <c r="CY143" s="280">
        <f t="shared" ca="1" si="359"/>
        <v>0</v>
      </c>
      <c r="CZ143" s="280">
        <f t="shared" ca="1" si="360"/>
        <v>0</v>
      </c>
      <c r="DA143" s="280">
        <f t="shared" ca="1" si="361"/>
        <v>375668</v>
      </c>
      <c r="DB143" s="280">
        <f t="shared" ca="1" si="362"/>
        <v>111630</v>
      </c>
      <c r="DC143" s="280">
        <f t="shared" ca="1" si="363"/>
        <v>0</v>
      </c>
      <c r="DD143" s="280">
        <f t="shared" ca="1" si="364"/>
        <v>0</v>
      </c>
      <c r="DE143" s="280">
        <f t="shared" ca="1" si="365"/>
        <v>0</v>
      </c>
      <c r="DF143" s="280">
        <f t="shared" ca="1" si="366"/>
        <v>0</v>
      </c>
      <c r="DG143" s="280">
        <f t="shared" ca="1" si="367"/>
        <v>0</v>
      </c>
      <c r="DH143" s="210">
        <f t="shared" ca="1" si="238"/>
        <v>158328</v>
      </c>
      <c r="DI143" s="210">
        <f t="shared" ca="1" si="239"/>
        <v>1284784</v>
      </c>
      <c r="DJ143" s="210">
        <f t="shared" ca="1" si="240"/>
        <v>3917612</v>
      </c>
      <c r="DK143" s="461">
        <f t="shared" ca="1" si="241"/>
        <v>5360724</v>
      </c>
      <c r="DL143" s="463">
        <f t="shared" ca="1" si="242"/>
        <v>5202396</v>
      </c>
      <c r="DM143" s="465">
        <f t="shared" ca="1" si="243"/>
        <v>-158328</v>
      </c>
      <c r="DN143" s="216">
        <f t="shared" ca="1" si="371"/>
        <v>-2.9534816565822079E-2</v>
      </c>
      <c r="DP143" s="463"/>
      <c r="DQ143" s="37"/>
    </row>
    <row r="144" spans="1:121">
      <c r="A144" s="1">
        <f t="shared" si="330"/>
        <v>2028</v>
      </c>
      <c r="B144" s="20">
        <f t="shared" ref="B144:M146" si="373">B744+B824+B904+B1184+B1384+B1424</f>
        <v>155907</v>
      </c>
      <c r="C144" s="20">
        <f t="shared" si="373"/>
        <v>128512</v>
      </c>
      <c r="D144" s="20">
        <f t="shared" si="373"/>
        <v>126574</v>
      </c>
      <c r="E144" s="20">
        <f t="shared" si="373"/>
        <v>119237</v>
      </c>
      <c r="F144" s="20">
        <f t="shared" si="373"/>
        <v>146978</v>
      </c>
      <c r="G144" s="20">
        <f t="shared" si="373"/>
        <v>163379</v>
      </c>
      <c r="H144" s="20">
        <f t="shared" si="373"/>
        <v>162729</v>
      </c>
      <c r="I144" s="20">
        <f t="shared" si="373"/>
        <v>162937</v>
      </c>
      <c r="J144" s="20">
        <f t="shared" si="373"/>
        <v>150165</v>
      </c>
      <c r="K144" s="20">
        <f t="shared" si="373"/>
        <v>133970</v>
      </c>
      <c r="L144" s="20">
        <f t="shared" si="373"/>
        <v>119141</v>
      </c>
      <c r="M144" s="20">
        <f t="shared" si="373"/>
        <v>146368</v>
      </c>
      <c r="N144" s="41">
        <f t="shared" si="325"/>
        <v>1715897</v>
      </c>
      <c r="O144" s="2"/>
      <c r="P144" s="72">
        <f t="shared" si="331"/>
        <v>2028</v>
      </c>
      <c r="Q144" s="20">
        <f t="shared" ref="Q144:AB146" si="374">Q744+Q824+Q904+Q1184+Q1384+Q1424</f>
        <v>128250</v>
      </c>
      <c r="R144" s="20">
        <f t="shared" si="374"/>
        <v>149684</v>
      </c>
      <c r="S144" s="20">
        <f t="shared" si="374"/>
        <v>138724</v>
      </c>
      <c r="T144" s="20">
        <f t="shared" si="374"/>
        <v>130562</v>
      </c>
      <c r="U144" s="20">
        <f t="shared" si="374"/>
        <v>123505</v>
      </c>
      <c r="V144" s="20">
        <f t="shared" si="374"/>
        <v>133971</v>
      </c>
      <c r="W144" s="20">
        <f t="shared" si="374"/>
        <v>149933</v>
      </c>
      <c r="X144" s="20">
        <f t="shared" si="374"/>
        <v>165996</v>
      </c>
      <c r="Y144" s="20">
        <f t="shared" si="374"/>
        <v>160479</v>
      </c>
      <c r="Z144" s="20">
        <f t="shared" si="374"/>
        <v>155882</v>
      </c>
      <c r="AA144" s="20">
        <f t="shared" si="374"/>
        <v>146136</v>
      </c>
      <c r="AB144" s="20">
        <f t="shared" si="374"/>
        <v>130937</v>
      </c>
      <c r="AC144" s="41">
        <f t="shared" si="326"/>
        <v>1714059</v>
      </c>
      <c r="AD144" s="13"/>
      <c r="AI144" s="79" t="str">
        <f t="shared" si="232"/>
        <v>W</v>
      </c>
      <c r="AJ144" s="1">
        <f t="shared" si="372"/>
        <v>2023</v>
      </c>
      <c r="AK144" s="105">
        <v>7</v>
      </c>
      <c r="AL144" s="106">
        <f t="shared" ca="1" si="368"/>
        <v>0</v>
      </c>
      <c r="AM144" s="106">
        <f t="shared" ca="1" si="368"/>
        <v>0</v>
      </c>
      <c r="AN144" s="106">
        <f t="shared" ca="1" si="368"/>
        <v>481</v>
      </c>
      <c r="AO144" s="106">
        <f t="shared" ca="1" si="368"/>
        <v>0</v>
      </c>
      <c r="AP144" s="106">
        <f t="shared" ca="1" si="368"/>
        <v>0</v>
      </c>
      <c r="AQ144" s="106">
        <f t="shared" ca="1" si="368"/>
        <v>0</v>
      </c>
      <c r="AR144" s="106">
        <f t="shared" ca="1" si="368"/>
        <v>0</v>
      </c>
      <c r="AS144" s="106">
        <f t="shared" ca="1" si="368"/>
        <v>0</v>
      </c>
      <c r="AT144" s="106">
        <f t="shared" ca="1" si="368"/>
        <v>0</v>
      </c>
      <c r="AU144" s="106">
        <f t="shared" ca="1" si="368"/>
        <v>1261235</v>
      </c>
      <c r="AV144" s="106">
        <f t="shared" ca="1" si="369"/>
        <v>2601873</v>
      </c>
      <c r="AW144" s="106">
        <f t="shared" ca="1" si="369"/>
        <v>57532</v>
      </c>
      <c r="AX144" s="106">
        <f t="shared" ca="1" si="369"/>
        <v>0</v>
      </c>
      <c r="AY144" s="611">
        <f t="shared" ca="1" si="369"/>
        <v>0</v>
      </c>
      <c r="AZ144" s="106">
        <f t="shared" ca="1" si="369"/>
        <v>30030</v>
      </c>
      <c r="BA144" s="106">
        <f t="shared" ca="1" si="369"/>
        <v>203678</v>
      </c>
      <c r="BB144" s="106">
        <f t="shared" ca="1" si="369"/>
        <v>62299</v>
      </c>
      <c r="BC144" s="106">
        <f t="shared" ca="1" si="369"/>
        <v>0</v>
      </c>
      <c r="BD144" s="106">
        <f t="shared" ca="1" si="369"/>
        <v>54515</v>
      </c>
      <c r="BE144" s="106">
        <f t="shared" ca="1" si="369"/>
        <v>0</v>
      </c>
      <c r="BF144" s="106">
        <f t="shared" ca="1" si="370"/>
        <v>435480</v>
      </c>
      <c r="BG144" s="106">
        <f t="shared" ca="1" si="370"/>
        <v>0</v>
      </c>
      <c r="BH144" s="106">
        <f t="shared" ca="1" si="370"/>
        <v>0</v>
      </c>
      <c r="BI144" s="106">
        <f t="shared" ca="1" si="370"/>
        <v>375668</v>
      </c>
      <c r="BJ144" s="106">
        <f t="shared" ca="1" si="370"/>
        <v>111630</v>
      </c>
      <c r="BK144" s="106">
        <f t="shared" ca="1" si="370"/>
        <v>0</v>
      </c>
      <c r="BL144" s="190">
        <f t="shared" ca="1" si="370"/>
        <v>0</v>
      </c>
      <c r="BM144" s="190">
        <f t="shared" ca="1" si="370"/>
        <v>0</v>
      </c>
      <c r="BN144" s="190">
        <f t="shared" ca="1" si="370"/>
        <v>0</v>
      </c>
      <c r="BO144" s="190">
        <f t="shared" ca="1" si="370"/>
        <v>0</v>
      </c>
      <c r="BP144" s="190">
        <f t="shared" ca="1" si="370"/>
        <v>0</v>
      </c>
      <c r="BQ144" s="190">
        <f t="shared" ca="1" si="233"/>
        <v>146844</v>
      </c>
      <c r="BR144" s="190">
        <f t="shared" ca="1" si="234"/>
        <v>1126456</v>
      </c>
      <c r="BS144" s="190">
        <f t="shared" ca="1" si="235"/>
        <v>3921121</v>
      </c>
      <c r="BT144" s="190">
        <f t="shared" ca="1" si="248"/>
        <v>5194421</v>
      </c>
      <c r="BU144" s="190">
        <f t="shared" ca="1" si="335"/>
        <v>5241464</v>
      </c>
      <c r="BV144" s="163" t="str">
        <f t="shared" si="236"/>
        <v>H</v>
      </c>
      <c r="BW144" s="65">
        <f t="shared" ca="1" si="336"/>
        <v>5194421</v>
      </c>
      <c r="BX144" s="65">
        <f t="shared" ca="1" si="337"/>
        <v>0</v>
      </c>
      <c r="BZ144" s="130"/>
      <c r="CA144" s="79" t="str">
        <f t="shared" si="237"/>
        <v>H</v>
      </c>
      <c r="CB144" s="215">
        <f t="shared" si="251"/>
        <v>2023</v>
      </c>
      <c r="CC144" s="141">
        <f t="shared" si="251"/>
        <v>7</v>
      </c>
      <c r="CD144" s="280">
        <f t="shared" ca="1" si="338"/>
        <v>0</v>
      </c>
      <c r="CE144" s="280">
        <f t="shared" ca="1" si="339"/>
        <v>0</v>
      </c>
      <c r="CF144" s="280">
        <f t="shared" ca="1" si="340"/>
        <v>481</v>
      </c>
      <c r="CG144" s="280">
        <f t="shared" ca="1" si="341"/>
        <v>0</v>
      </c>
      <c r="CH144" s="280">
        <f t="shared" ca="1" si="342"/>
        <v>0</v>
      </c>
      <c r="CI144" s="280">
        <f t="shared" ca="1" si="343"/>
        <v>0</v>
      </c>
      <c r="CJ144" s="280">
        <f t="shared" ca="1" si="344"/>
        <v>0</v>
      </c>
      <c r="CK144" s="280">
        <f t="shared" ca="1" si="345"/>
        <v>0</v>
      </c>
      <c r="CL144" s="280">
        <f t="shared" ca="1" si="346"/>
        <v>0</v>
      </c>
      <c r="CM144" s="280">
        <f t="shared" ca="1" si="347"/>
        <v>1266869</v>
      </c>
      <c r="CN144" s="280">
        <f t="shared" ca="1" si="348"/>
        <v>2612595</v>
      </c>
      <c r="CO144" s="280">
        <f t="shared" ca="1" si="349"/>
        <v>63822</v>
      </c>
      <c r="CP144" s="280">
        <f t="shared" ca="1" si="350"/>
        <v>0</v>
      </c>
      <c r="CQ144" s="613">
        <f t="shared" ca="1" si="351"/>
        <v>0</v>
      </c>
      <c r="CR144" s="280">
        <f t="shared" ca="1" si="352"/>
        <v>30030</v>
      </c>
      <c r="CS144" s="280">
        <f t="shared" ca="1" si="353"/>
        <v>213694</v>
      </c>
      <c r="CT144" s="280">
        <f t="shared" ca="1" si="354"/>
        <v>65266</v>
      </c>
      <c r="CU144" s="280">
        <f t="shared" ca="1" si="355"/>
        <v>0</v>
      </c>
      <c r="CV144" s="280">
        <f t="shared" ca="1" si="356"/>
        <v>61774</v>
      </c>
      <c r="CW144" s="365">
        <f t="shared" ca="1" si="357"/>
        <v>0</v>
      </c>
      <c r="CX144" s="280">
        <f t="shared" ca="1" si="358"/>
        <v>437496</v>
      </c>
      <c r="CY144" s="280">
        <f t="shared" ca="1" si="359"/>
        <v>0</v>
      </c>
      <c r="CZ144" s="280">
        <f t="shared" ca="1" si="360"/>
        <v>0</v>
      </c>
      <c r="DA144" s="280">
        <f t="shared" ca="1" si="361"/>
        <v>377591</v>
      </c>
      <c r="DB144" s="280">
        <f t="shared" ca="1" si="362"/>
        <v>111846</v>
      </c>
      <c r="DC144" s="280">
        <f t="shared" ca="1" si="363"/>
        <v>0</v>
      </c>
      <c r="DD144" s="280">
        <f t="shared" ca="1" si="364"/>
        <v>0</v>
      </c>
      <c r="DE144" s="280">
        <f t="shared" ca="1" si="365"/>
        <v>0</v>
      </c>
      <c r="DF144" s="280">
        <f t="shared" ca="1" si="366"/>
        <v>0</v>
      </c>
      <c r="DG144" s="280">
        <f t="shared" ca="1" si="367"/>
        <v>0</v>
      </c>
      <c r="DH144" s="210">
        <f t="shared" ca="1" si="238"/>
        <v>157070</v>
      </c>
      <c r="DI144" s="210">
        <f t="shared" ca="1" si="239"/>
        <v>1297697</v>
      </c>
      <c r="DJ144" s="210">
        <f t="shared" ca="1" si="240"/>
        <v>3943767</v>
      </c>
      <c r="DK144" s="461">
        <f t="shared" ca="1" si="241"/>
        <v>5398534</v>
      </c>
      <c r="DL144" s="463">
        <f t="shared" ca="1" si="242"/>
        <v>5241464</v>
      </c>
      <c r="DM144" s="465">
        <f t="shared" ca="1" si="243"/>
        <v>-157070</v>
      </c>
      <c r="DN144" s="216">
        <f t="shared" ca="1" si="371"/>
        <v>-2.9094935773304381E-2</v>
      </c>
      <c r="DP144" s="463"/>
      <c r="DQ144" s="37"/>
    </row>
    <row r="145" spans="1:121">
      <c r="A145" s="1">
        <f t="shared" si="330"/>
        <v>2029</v>
      </c>
      <c r="B145" s="20">
        <f t="shared" si="373"/>
        <v>157708</v>
      </c>
      <c r="C145" s="20">
        <f t="shared" si="373"/>
        <v>127815</v>
      </c>
      <c r="D145" s="20">
        <f t="shared" si="373"/>
        <v>127897</v>
      </c>
      <c r="E145" s="20">
        <f t="shared" si="373"/>
        <v>119662</v>
      </c>
      <c r="F145" s="20">
        <f t="shared" si="373"/>
        <v>148299</v>
      </c>
      <c r="G145" s="20">
        <f t="shared" si="373"/>
        <v>164771</v>
      </c>
      <c r="H145" s="20">
        <f t="shared" si="373"/>
        <v>164038</v>
      </c>
      <c r="I145" s="20">
        <f t="shared" si="373"/>
        <v>164362</v>
      </c>
      <c r="J145" s="20">
        <f t="shared" si="373"/>
        <v>151357</v>
      </c>
      <c r="K145" s="20">
        <f t="shared" si="373"/>
        <v>135304</v>
      </c>
      <c r="L145" s="20">
        <f t="shared" si="373"/>
        <v>120556</v>
      </c>
      <c r="M145" s="20">
        <f t="shared" si="373"/>
        <v>147213</v>
      </c>
      <c r="N145" s="41">
        <f t="shared" si="325"/>
        <v>1728982</v>
      </c>
      <c r="O145" s="2"/>
      <c r="P145" s="72">
        <f t="shared" si="331"/>
        <v>2029</v>
      </c>
      <c r="Q145" s="20">
        <f t="shared" si="374"/>
        <v>129089</v>
      </c>
      <c r="R145" s="20">
        <f t="shared" si="374"/>
        <v>151502</v>
      </c>
      <c r="S145" s="20">
        <f t="shared" si="374"/>
        <v>139438</v>
      </c>
      <c r="T145" s="20">
        <f t="shared" si="374"/>
        <v>130468</v>
      </c>
      <c r="U145" s="20">
        <f t="shared" si="374"/>
        <v>124918</v>
      </c>
      <c r="V145" s="20">
        <f t="shared" si="374"/>
        <v>134306</v>
      </c>
      <c r="W145" s="20">
        <f t="shared" si="374"/>
        <v>151332</v>
      </c>
      <c r="X145" s="20">
        <f t="shared" si="374"/>
        <v>167310</v>
      </c>
      <c r="Y145" s="20">
        <f t="shared" si="374"/>
        <v>161881</v>
      </c>
      <c r="Z145" s="20">
        <f t="shared" si="374"/>
        <v>157097</v>
      </c>
      <c r="AA145" s="20">
        <f t="shared" si="374"/>
        <v>147441</v>
      </c>
      <c r="AB145" s="20">
        <f t="shared" si="374"/>
        <v>132369</v>
      </c>
      <c r="AC145" s="41">
        <f t="shared" si="326"/>
        <v>1727151</v>
      </c>
      <c r="AD145" s="13"/>
      <c r="AI145" s="79" t="str">
        <f t="shared" si="232"/>
        <v>X</v>
      </c>
      <c r="AJ145" s="1">
        <f t="shared" si="372"/>
        <v>2023</v>
      </c>
      <c r="AK145" s="105">
        <v>8</v>
      </c>
      <c r="AL145" s="106">
        <f t="shared" ca="1" si="368"/>
        <v>0</v>
      </c>
      <c r="AM145" s="106">
        <f t="shared" ca="1" si="368"/>
        <v>0</v>
      </c>
      <c r="AN145" s="106">
        <f t="shared" ca="1" si="368"/>
        <v>481</v>
      </c>
      <c r="AO145" s="106">
        <f t="shared" ca="1" si="368"/>
        <v>0</v>
      </c>
      <c r="AP145" s="106">
        <f t="shared" ca="1" si="368"/>
        <v>0</v>
      </c>
      <c r="AQ145" s="106">
        <f t="shared" ca="1" si="368"/>
        <v>0</v>
      </c>
      <c r="AR145" s="106">
        <f t="shared" ca="1" si="368"/>
        <v>0</v>
      </c>
      <c r="AS145" s="106">
        <f t="shared" ca="1" si="368"/>
        <v>0</v>
      </c>
      <c r="AT145" s="106">
        <f t="shared" ca="1" si="368"/>
        <v>0</v>
      </c>
      <c r="AU145" s="106">
        <f t="shared" ca="1" si="368"/>
        <v>1266869</v>
      </c>
      <c r="AV145" s="106">
        <f t="shared" ca="1" si="369"/>
        <v>2612595</v>
      </c>
      <c r="AW145" s="106">
        <f t="shared" ca="1" si="369"/>
        <v>54023</v>
      </c>
      <c r="AX145" s="106">
        <f t="shared" ca="1" si="369"/>
        <v>0</v>
      </c>
      <c r="AY145" s="611">
        <f t="shared" ca="1" si="369"/>
        <v>0</v>
      </c>
      <c r="AZ145" s="106">
        <f t="shared" ca="1" si="369"/>
        <v>35842</v>
      </c>
      <c r="BA145" s="106">
        <f t="shared" ca="1" si="369"/>
        <v>213694</v>
      </c>
      <c r="BB145" s="106">
        <f t="shared" ca="1" si="369"/>
        <v>65266</v>
      </c>
      <c r="BC145" s="106">
        <f t="shared" ca="1" si="369"/>
        <v>0</v>
      </c>
      <c r="BD145" s="106">
        <f t="shared" ca="1" si="369"/>
        <v>60187</v>
      </c>
      <c r="BE145" s="106">
        <f t="shared" ca="1" si="369"/>
        <v>0</v>
      </c>
      <c r="BF145" s="106">
        <f t="shared" ca="1" si="370"/>
        <v>437496</v>
      </c>
      <c r="BG145" s="106">
        <f t="shared" ca="1" si="370"/>
        <v>0</v>
      </c>
      <c r="BH145" s="106">
        <f t="shared" ca="1" si="370"/>
        <v>0</v>
      </c>
      <c r="BI145" s="106">
        <f t="shared" ca="1" si="370"/>
        <v>377591</v>
      </c>
      <c r="BJ145" s="106">
        <f t="shared" ca="1" si="370"/>
        <v>111846</v>
      </c>
      <c r="BK145" s="106">
        <f t="shared" ca="1" si="370"/>
        <v>0</v>
      </c>
      <c r="BL145" s="190">
        <f t="shared" ca="1" si="370"/>
        <v>0</v>
      </c>
      <c r="BM145" s="190">
        <f t="shared" ca="1" si="370"/>
        <v>0</v>
      </c>
      <c r="BN145" s="190">
        <f t="shared" ca="1" si="370"/>
        <v>0</v>
      </c>
      <c r="BO145" s="190">
        <f t="shared" ca="1" si="370"/>
        <v>0</v>
      </c>
      <c r="BP145" s="190">
        <f t="shared" ca="1" si="370"/>
        <v>0</v>
      </c>
      <c r="BQ145" s="190">
        <f t="shared" ca="1" si="233"/>
        <v>161295</v>
      </c>
      <c r="BR145" s="190">
        <f t="shared" ca="1" si="234"/>
        <v>1140627</v>
      </c>
      <c r="BS145" s="190">
        <f t="shared" ca="1" si="235"/>
        <v>3933968</v>
      </c>
      <c r="BT145" s="190">
        <f t="shared" ca="1" si="248"/>
        <v>5235890</v>
      </c>
      <c r="BU145" s="190">
        <f t="shared" ca="1" si="335"/>
        <v>5214770</v>
      </c>
      <c r="BV145" s="163" t="str">
        <f t="shared" si="236"/>
        <v>I</v>
      </c>
      <c r="BW145" s="65">
        <f t="shared" ca="1" si="336"/>
        <v>5235890</v>
      </c>
      <c r="BX145" s="65">
        <f t="shared" ca="1" si="337"/>
        <v>0</v>
      </c>
      <c r="BZ145" s="130"/>
      <c r="CA145" s="79" t="str">
        <f t="shared" si="237"/>
        <v>I</v>
      </c>
      <c r="CB145" s="215">
        <f t="shared" si="251"/>
        <v>2023</v>
      </c>
      <c r="CC145" s="141">
        <f t="shared" si="251"/>
        <v>8</v>
      </c>
      <c r="CD145" s="280">
        <f t="shared" ca="1" si="338"/>
        <v>0</v>
      </c>
      <c r="CE145" s="280">
        <f t="shared" ca="1" si="339"/>
        <v>0</v>
      </c>
      <c r="CF145" s="280">
        <f t="shared" ca="1" si="340"/>
        <v>481</v>
      </c>
      <c r="CG145" s="280">
        <f t="shared" ca="1" si="341"/>
        <v>0</v>
      </c>
      <c r="CH145" s="280">
        <f t="shared" ca="1" si="342"/>
        <v>0</v>
      </c>
      <c r="CI145" s="280">
        <f t="shared" ca="1" si="343"/>
        <v>0</v>
      </c>
      <c r="CJ145" s="280">
        <f t="shared" ca="1" si="344"/>
        <v>0</v>
      </c>
      <c r="CK145" s="280">
        <f t="shared" ca="1" si="345"/>
        <v>0</v>
      </c>
      <c r="CL145" s="280">
        <f t="shared" ca="1" si="346"/>
        <v>0</v>
      </c>
      <c r="CM145" s="280">
        <f t="shared" ca="1" si="347"/>
        <v>1259882</v>
      </c>
      <c r="CN145" s="280">
        <f t="shared" ca="1" si="348"/>
        <v>2595683</v>
      </c>
      <c r="CO145" s="280">
        <f t="shared" ca="1" si="349"/>
        <v>58740</v>
      </c>
      <c r="CP145" s="280">
        <f t="shared" ca="1" si="350"/>
        <v>0</v>
      </c>
      <c r="CQ145" s="613">
        <f t="shared" ca="1" si="351"/>
        <v>0</v>
      </c>
      <c r="CR145" s="280">
        <f t="shared" ca="1" si="352"/>
        <v>30030</v>
      </c>
      <c r="CS145" s="280">
        <f t="shared" ca="1" si="353"/>
        <v>216278</v>
      </c>
      <c r="CT145" s="280">
        <f t="shared" ca="1" si="354"/>
        <v>62633</v>
      </c>
      <c r="CU145" s="280">
        <f t="shared" ca="1" si="355"/>
        <v>0</v>
      </c>
      <c r="CV145" s="280">
        <f t="shared" ca="1" si="356"/>
        <v>64152</v>
      </c>
      <c r="CW145" s="365">
        <f t="shared" ca="1" si="357"/>
        <v>0</v>
      </c>
      <c r="CX145" s="280">
        <f t="shared" ca="1" si="358"/>
        <v>437496</v>
      </c>
      <c r="CY145" s="280">
        <f t="shared" ca="1" si="359"/>
        <v>0</v>
      </c>
      <c r="CZ145" s="280">
        <f t="shared" ca="1" si="360"/>
        <v>0</v>
      </c>
      <c r="DA145" s="280">
        <f t="shared" ca="1" si="361"/>
        <v>377591</v>
      </c>
      <c r="DB145" s="280">
        <f t="shared" ca="1" si="362"/>
        <v>111804</v>
      </c>
      <c r="DC145" s="280">
        <f t="shared" ca="1" si="363"/>
        <v>0</v>
      </c>
      <c r="DD145" s="280">
        <f t="shared" ca="1" si="364"/>
        <v>0</v>
      </c>
      <c r="DE145" s="280">
        <f t="shared" ca="1" si="365"/>
        <v>0</v>
      </c>
      <c r="DF145" s="280">
        <f t="shared" ca="1" si="366"/>
        <v>0</v>
      </c>
      <c r="DG145" s="280">
        <f t="shared" ca="1" si="367"/>
        <v>0</v>
      </c>
      <c r="DH145" s="210">
        <f t="shared" ca="1" si="238"/>
        <v>156815</v>
      </c>
      <c r="DI145" s="210">
        <f t="shared" ca="1" si="239"/>
        <v>1299984</v>
      </c>
      <c r="DJ145" s="210">
        <f t="shared" ca="1" si="240"/>
        <v>3914786</v>
      </c>
      <c r="DK145" s="461">
        <f t="shared" ca="1" si="241"/>
        <v>5371585</v>
      </c>
      <c r="DL145" s="463">
        <f t="shared" ca="1" si="242"/>
        <v>5214770</v>
      </c>
      <c r="DM145" s="465">
        <f t="shared" ca="1" si="243"/>
        <v>-156815</v>
      </c>
      <c r="DN145" s="216">
        <f t="shared" ca="1" si="371"/>
        <v>-2.9193431733836473E-2</v>
      </c>
      <c r="DP145" s="463"/>
      <c r="DQ145" s="37"/>
    </row>
    <row r="146" spans="1:121">
      <c r="A146" s="1">
        <f t="shared" si="330"/>
        <v>2030</v>
      </c>
      <c r="B146" s="20">
        <f t="shared" si="373"/>
        <v>158533</v>
      </c>
      <c r="C146" s="20">
        <f t="shared" si="373"/>
        <v>128759</v>
      </c>
      <c r="D146" s="20">
        <f t="shared" si="373"/>
        <v>128240</v>
      </c>
      <c r="E146" s="20">
        <f t="shared" si="373"/>
        <v>121044</v>
      </c>
      <c r="F146" s="20">
        <f t="shared" si="373"/>
        <v>148631</v>
      </c>
      <c r="G146" s="20">
        <f t="shared" si="373"/>
        <v>166176</v>
      </c>
      <c r="H146" s="20">
        <f t="shared" si="373"/>
        <v>165347</v>
      </c>
      <c r="I146" s="20">
        <f t="shared" si="373"/>
        <v>165800</v>
      </c>
      <c r="J146" s="20">
        <f t="shared" si="373"/>
        <v>152545</v>
      </c>
      <c r="K146" s="20">
        <f t="shared" si="373"/>
        <v>135635</v>
      </c>
      <c r="L146" s="20">
        <f t="shared" si="373"/>
        <v>120974</v>
      </c>
      <c r="M146" s="20">
        <f t="shared" si="373"/>
        <v>149035</v>
      </c>
      <c r="N146" s="41">
        <f t="shared" si="325"/>
        <v>1740719</v>
      </c>
      <c r="O146" s="2"/>
      <c r="P146" s="72">
        <f t="shared" si="331"/>
        <v>2030</v>
      </c>
      <c r="Q146" s="20">
        <f t="shared" si="374"/>
        <v>130920</v>
      </c>
      <c r="R146" s="20">
        <f t="shared" si="374"/>
        <v>152327</v>
      </c>
      <c r="S146" s="20">
        <f t="shared" si="374"/>
        <v>139438</v>
      </c>
      <c r="T146" s="20">
        <f t="shared" si="374"/>
        <v>131755</v>
      </c>
      <c r="U146" s="20">
        <f t="shared" si="374"/>
        <v>125338</v>
      </c>
      <c r="V146" s="20">
        <f t="shared" si="374"/>
        <v>135600</v>
      </c>
      <c r="W146" s="20">
        <f t="shared" si="374"/>
        <v>151757</v>
      </c>
      <c r="X146" s="20">
        <f t="shared" si="374"/>
        <v>168625</v>
      </c>
      <c r="Y146" s="20">
        <f t="shared" si="374"/>
        <v>163288</v>
      </c>
      <c r="Z146" s="20">
        <f t="shared" si="374"/>
        <v>158316</v>
      </c>
      <c r="AA146" s="20">
        <f t="shared" si="374"/>
        <v>148746</v>
      </c>
      <c r="AB146" s="20">
        <f t="shared" si="374"/>
        <v>132787</v>
      </c>
      <c r="AC146" s="41">
        <f t="shared" si="326"/>
        <v>1738897</v>
      </c>
      <c r="AD146" s="13"/>
      <c r="AI146" s="79" t="str">
        <f t="shared" si="232"/>
        <v>Y</v>
      </c>
      <c r="AJ146" s="1">
        <f t="shared" si="372"/>
        <v>2023</v>
      </c>
      <c r="AK146" s="105">
        <v>9</v>
      </c>
      <c r="AL146" s="106">
        <f t="shared" ref="AL146:AU155" ca="1" si="375">ROUND(INDIRECT(CONCATENATE($AI146,AL$2+($AJ146-2010))),0)</f>
        <v>0</v>
      </c>
      <c r="AM146" s="106">
        <f t="shared" ca="1" si="375"/>
        <v>0</v>
      </c>
      <c r="AN146" s="106">
        <f t="shared" ca="1" si="375"/>
        <v>481</v>
      </c>
      <c r="AO146" s="106">
        <f t="shared" ca="1" si="375"/>
        <v>0</v>
      </c>
      <c r="AP146" s="106">
        <f t="shared" ca="1" si="375"/>
        <v>0</v>
      </c>
      <c r="AQ146" s="106">
        <f t="shared" ca="1" si="375"/>
        <v>0</v>
      </c>
      <c r="AR146" s="106">
        <f t="shared" ca="1" si="375"/>
        <v>0</v>
      </c>
      <c r="AS146" s="106">
        <f t="shared" ca="1" si="375"/>
        <v>0</v>
      </c>
      <c r="AT146" s="106">
        <f t="shared" ca="1" si="375"/>
        <v>0</v>
      </c>
      <c r="AU146" s="106">
        <f t="shared" ca="1" si="375"/>
        <v>1259882</v>
      </c>
      <c r="AV146" s="106">
        <f t="shared" ref="AV146:BE155" ca="1" si="376">ROUND(INDIRECT(CONCATENATE($AI146,AV$2+($AJ146-2010))),0)</f>
        <v>2595683</v>
      </c>
      <c r="AW146" s="106">
        <f t="shared" ca="1" si="376"/>
        <v>63822</v>
      </c>
      <c r="AX146" s="106">
        <f t="shared" ca="1" si="376"/>
        <v>0</v>
      </c>
      <c r="AY146" s="611">
        <f t="shared" ca="1" si="376"/>
        <v>0</v>
      </c>
      <c r="AZ146" s="106">
        <f t="shared" ca="1" si="376"/>
        <v>30030</v>
      </c>
      <c r="BA146" s="106">
        <f t="shared" ca="1" si="376"/>
        <v>216278</v>
      </c>
      <c r="BB146" s="106">
        <f t="shared" ca="1" si="376"/>
        <v>62633</v>
      </c>
      <c r="BC146" s="106">
        <f t="shared" ca="1" si="376"/>
        <v>0</v>
      </c>
      <c r="BD146" s="106">
        <f t="shared" ca="1" si="376"/>
        <v>61774</v>
      </c>
      <c r="BE146" s="106">
        <f t="shared" ca="1" si="376"/>
        <v>0</v>
      </c>
      <c r="BF146" s="106">
        <f t="shared" ref="BF146:BP155" ca="1" si="377">ROUND(INDIRECT(CONCATENATE($AI146,BF$2+($AJ146-2010))),0)</f>
        <v>437496</v>
      </c>
      <c r="BG146" s="106">
        <f t="shared" ca="1" si="377"/>
        <v>0</v>
      </c>
      <c r="BH146" s="106">
        <f t="shared" ca="1" si="377"/>
        <v>0</v>
      </c>
      <c r="BI146" s="106">
        <f t="shared" ca="1" si="377"/>
        <v>377591</v>
      </c>
      <c r="BJ146" s="106">
        <f t="shared" ca="1" si="377"/>
        <v>111804</v>
      </c>
      <c r="BK146" s="106">
        <f t="shared" ca="1" si="377"/>
        <v>0</v>
      </c>
      <c r="BL146" s="190">
        <f t="shared" ca="1" si="377"/>
        <v>0</v>
      </c>
      <c r="BM146" s="190">
        <f t="shared" ca="1" si="377"/>
        <v>0</v>
      </c>
      <c r="BN146" s="190">
        <f t="shared" ca="1" si="377"/>
        <v>0</v>
      </c>
      <c r="BO146" s="190">
        <f t="shared" ca="1" si="377"/>
        <v>0</v>
      </c>
      <c r="BP146" s="190">
        <f t="shared" ca="1" si="377"/>
        <v>0</v>
      </c>
      <c r="BQ146" s="190">
        <f t="shared" ca="1" si="233"/>
        <v>154437</v>
      </c>
      <c r="BR146" s="190">
        <f t="shared" ca="1" si="234"/>
        <v>1143169</v>
      </c>
      <c r="BS146" s="190">
        <f t="shared" ca="1" si="235"/>
        <v>3919868</v>
      </c>
      <c r="BT146" s="190">
        <f t="shared" ca="1" si="248"/>
        <v>5217474</v>
      </c>
      <c r="BU146" s="190">
        <f t="shared" ca="1" si="335"/>
        <v>5163176</v>
      </c>
      <c r="BV146" s="163" t="str">
        <f t="shared" si="236"/>
        <v>J</v>
      </c>
      <c r="BW146" s="65">
        <f t="shared" ca="1" si="336"/>
        <v>5217474</v>
      </c>
      <c r="BX146" s="65">
        <f t="shared" ca="1" si="337"/>
        <v>0</v>
      </c>
      <c r="BZ146" s="130"/>
      <c r="CA146" s="79" t="str">
        <f t="shared" si="237"/>
        <v>J</v>
      </c>
      <c r="CB146" s="215">
        <f t="shared" si="251"/>
        <v>2023</v>
      </c>
      <c r="CC146" s="141">
        <f t="shared" si="251"/>
        <v>9</v>
      </c>
      <c r="CD146" s="280">
        <f t="shared" ca="1" si="338"/>
        <v>0</v>
      </c>
      <c r="CE146" s="280">
        <f t="shared" ca="1" si="339"/>
        <v>0</v>
      </c>
      <c r="CF146" s="280">
        <f t="shared" ca="1" si="340"/>
        <v>481</v>
      </c>
      <c r="CG146" s="280">
        <f t="shared" ca="1" si="341"/>
        <v>0</v>
      </c>
      <c r="CH146" s="280">
        <f t="shared" ca="1" si="342"/>
        <v>0</v>
      </c>
      <c r="CI146" s="280">
        <f t="shared" ca="1" si="343"/>
        <v>0</v>
      </c>
      <c r="CJ146" s="280">
        <f t="shared" ca="1" si="344"/>
        <v>0</v>
      </c>
      <c r="CK146" s="280">
        <f t="shared" ca="1" si="345"/>
        <v>0</v>
      </c>
      <c r="CL146" s="280">
        <f t="shared" ca="1" si="346"/>
        <v>0</v>
      </c>
      <c r="CM146" s="280">
        <f t="shared" ca="1" si="347"/>
        <v>1254476</v>
      </c>
      <c r="CN146" s="280">
        <f t="shared" ca="1" si="348"/>
        <v>2587759</v>
      </c>
      <c r="CO146" s="280">
        <f t="shared" ca="1" si="349"/>
        <v>49036</v>
      </c>
      <c r="CP146" s="280">
        <f t="shared" ca="1" si="350"/>
        <v>0</v>
      </c>
      <c r="CQ146" s="613">
        <f t="shared" ca="1" si="351"/>
        <v>0</v>
      </c>
      <c r="CR146" s="280">
        <f t="shared" ca="1" si="352"/>
        <v>29869</v>
      </c>
      <c r="CS146" s="280">
        <f t="shared" ca="1" si="353"/>
        <v>208670</v>
      </c>
      <c r="CT146" s="280">
        <f t="shared" ca="1" si="354"/>
        <v>56639</v>
      </c>
      <c r="CU146" s="280">
        <f t="shared" ca="1" si="355"/>
        <v>0</v>
      </c>
      <c r="CV146" s="280">
        <f t="shared" ca="1" si="356"/>
        <v>58687</v>
      </c>
      <c r="CW146" s="365">
        <f t="shared" ca="1" si="357"/>
        <v>0</v>
      </c>
      <c r="CX146" s="280">
        <f t="shared" ca="1" si="358"/>
        <v>432600</v>
      </c>
      <c r="CY146" s="280">
        <f t="shared" ca="1" si="359"/>
        <v>0</v>
      </c>
      <c r="CZ146" s="280">
        <f t="shared" ca="1" si="360"/>
        <v>0</v>
      </c>
      <c r="DA146" s="280">
        <f t="shared" ca="1" si="361"/>
        <v>374283</v>
      </c>
      <c r="DB146" s="280">
        <f t="shared" ca="1" si="362"/>
        <v>110676</v>
      </c>
      <c r="DC146" s="280">
        <f t="shared" ca="1" si="363"/>
        <v>0</v>
      </c>
      <c r="DD146" s="280">
        <f t="shared" ca="1" si="364"/>
        <v>0</v>
      </c>
      <c r="DE146" s="280">
        <f t="shared" ca="1" si="365"/>
        <v>0</v>
      </c>
      <c r="DF146" s="280">
        <f t="shared" ca="1" si="366"/>
        <v>0</v>
      </c>
      <c r="DG146" s="280">
        <f t="shared" ca="1" si="367"/>
        <v>0</v>
      </c>
      <c r="DH146" s="210">
        <f t="shared" ca="1" si="238"/>
        <v>145195</v>
      </c>
      <c r="DI146" s="210">
        <f t="shared" ca="1" si="239"/>
        <v>1271424</v>
      </c>
      <c r="DJ146" s="210">
        <f t="shared" ca="1" si="240"/>
        <v>3891752</v>
      </c>
      <c r="DK146" s="461">
        <f t="shared" ca="1" si="241"/>
        <v>5308371</v>
      </c>
      <c r="DL146" s="463">
        <f t="shared" ca="1" si="242"/>
        <v>5163176</v>
      </c>
      <c r="DM146" s="465">
        <f t="shared" ca="1" si="243"/>
        <v>-145195</v>
      </c>
      <c r="DN146" s="216">
        <f t="shared" ca="1" si="371"/>
        <v>-2.7352082211284781E-2</v>
      </c>
      <c r="DP146" s="463"/>
      <c r="DQ146" s="37"/>
    </row>
    <row r="147" spans="1:121">
      <c r="A147" s="1">
        <f t="shared" si="330"/>
        <v>2031</v>
      </c>
      <c r="B147" s="20">
        <f t="shared" ref="B147:M147" si="378">B747+B827+B907+B1187+B1387+B1427</f>
        <v>159926</v>
      </c>
      <c r="C147" s="20">
        <f t="shared" si="378"/>
        <v>128990</v>
      </c>
      <c r="D147" s="20">
        <f t="shared" si="378"/>
        <v>128538</v>
      </c>
      <c r="E147" s="20">
        <f t="shared" si="378"/>
        <v>121462</v>
      </c>
      <c r="F147" s="20">
        <f t="shared" si="378"/>
        <v>148790</v>
      </c>
      <c r="G147" s="20">
        <f t="shared" si="378"/>
        <v>166129</v>
      </c>
      <c r="H147" s="20">
        <f t="shared" si="378"/>
        <v>165101</v>
      </c>
      <c r="I147" s="20">
        <f t="shared" si="378"/>
        <v>165611</v>
      </c>
      <c r="J147" s="20">
        <f t="shared" si="378"/>
        <v>152823</v>
      </c>
      <c r="K147" s="20">
        <f t="shared" si="378"/>
        <v>136621</v>
      </c>
      <c r="L147" s="20">
        <f t="shared" si="378"/>
        <v>121611</v>
      </c>
      <c r="M147" s="20">
        <f t="shared" si="378"/>
        <v>150261</v>
      </c>
      <c r="N147" s="41">
        <f t="shared" ref="N147:N156" si="379">SUM(B147:M147)</f>
        <v>1745863</v>
      </c>
      <c r="O147" s="2"/>
      <c r="P147" s="72">
        <f t="shared" ref="P147:P156" si="380">A147</f>
        <v>2031</v>
      </c>
      <c r="Q147" s="20">
        <f t="shared" ref="Q147:AB147" si="381">Q747+Q827+Q907+Q1187+Q1387+Q1427</f>
        <v>131762</v>
      </c>
      <c r="R147" s="20">
        <f t="shared" si="381"/>
        <v>154129</v>
      </c>
      <c r="S147" s="20">
        <f t="shared" si="381"/>
        <v>140807</v>
      </c>
      <c r="T147" s="20">
        <f t="shared" si="381"/>
        <v>131523</v>
      </c>
      <c r="U147" s="20">
        <f t="shared" si="381"/>
        <v>125719</v>
      </c>
      <c r="V147" s="20">
        <f t="shared" si="381"/>
        <v>135939</v>
      </c>
      <c r="W147" s="20">
        <f t="shared" si="381"/>
        <v>151998</v>
      </c>
      <c r="X147" s="20">
        <f t="shared" si="381"/>
        <v>168496</v>
      </c>
      <c r="Y147" s="20">
        <f t="shared" si="381"/>
        <v>163124</v>
      </c>
      <c r="Z147" s="20">
        <f t="shared" si="381"/>
        <v>157919</v>
      </c>
      <c r="AA147" s="20">
        <f t="shared" si="381"/>
        <v>149142</v>
      </c>
      <c r="AB147" s="20">
        <f t="shared" si="381"/>
        <v>133870</v>
      </c>
      <c r="AC147" s="41">
        <f t="shared" ref="AC147:AC156" si="382">SUM(Q147:AB147)</f>
        <v>1744428</v>
      </c>
      <c r="AD147" s="13"/>
      <c r="AI147" s="79" t="str">
        <f t="shared" ref="AI147:AI210" si="383">+AI135</f>
        <v>Z</v>
      </c>
      <c r="AJ147" s="1">
        <f t="shared" si="372"/>
        <v>2023</v>
      </c>
      <c r="AK147" s="105">
        <v>10</v>
      </c>
      <c r="AL147" s="106">
        <f t="shared" ca="1" si="375"/>
        <v>0</v>
      </c>
      <c r="AM147" s="106">
        <f t="shared" ca="1" si="375"/>
        <v>0</v>
      </c>
      <c r="AN147" s="106">
        <f t="shared" ca="1" si="375"/>
        <v>481</v>
      </c>
      <c r="AO147" s="106">
        <f t="shared" ca="1" si="375"/>
        <v>0</v>
      </c>
      <c r="AP147" s="106">
        <f t="shared" ca="1" si="375"/>
        <v>0</v>
      </c>
      <c r="AQ147" s="106">
        <f t="shared" ca="1" si="375"/>
        <v>0</v>
      </c>
      <c r="AR147" s="106">
        <f t="shared" ca="1" si="375"/>
        <v>0</v>
      </c>
      <c r="AS147" s="106">
        <f t="shared" ca="1" si="375"/>
        <v>0</v>
      </c>
      <c r="AT147" s="106">
        <f t="shared" ca="1" si="375"/>
        <v>0</v>
      </c>
      <c r="AU147" s="106">
        <f t="shared" ca="1" si="375"/>
        <v>1254476</v>
      </c>
      <c r="AV147" s="106">
        <f t="shared" ca="1" si="376"/>
        <v>2587759</v>
      </c>
      <c r="AW147" s="106">
        <f t="shared" ca="1" si="376"/>
        <v>58740</v>
      </c>
      <c r="AX147" s="106">
        <f t="shared" ca="1" si="376"/>
        <v>0</v>
      </c>
      <c r="AY147" s="611">
        <f t="shared" ca="1" si="376"/>
        <v>0</v>
      </c>
      <c r="AZ147" s="106">
        <f t="shared" ca="1" si="376"/>
        <v>30030</v>
      </c>
      <c r="BA147" s="106">
        <f t="shared" ca="1" si="376"/>
        <v>208670</v>
      </c>
      <c r="BB147" s="106">
        <f t="shared" ca="1" si="376"/>
        <v>56639</v>
      </c>
      <c r="BC147" s="106">
        <f t="shared" ca="1" si="376"/>
        <v>0</v>
      </c>
      <c r="BD147" s="106">
        <f t="shared" ca="1" si="376"/>
        <v>64152</v>
      </c>
      <c r="BE147" s="106">
        <f t="shared" ca="1" si="376"/>
        <v>0</v>
      </c>
      <c r="BF147" s="106">
        <f t="shared" ca="1" si="377"/>
        <v>432600</v>
      </c>
      <c r="BG147" s="106">
        <f t="shared" ca="1" si="377"/>
        <v>0</v>
      </c>
      <c r="BH147" s="106">
        <f t="shared" ca="1" si="377"/>
        <v>0</v>
      </c>
      <c r="BI147" s="106">
        <f t="shared" ca="1" si="377"/>
        <v>374283</v>
      </c>
      <c r="BJ147" s="106">
        <f t="shared" ca="1" si="377"/>
        <v>110676</v>
      </c>
      <c r="BK147" s="106">
        <f t="shared" ca="1" si="377"/>
        <v>0</v>
      </c>
      <c r="BL147" s="190">
        <f t="shared" ca="1" si="377"/>
        <v>0</v>
      </c>
      <c r="BM147" s="190">
        <f t="shared" ca="1" si="377"/>
        <v>0</v>
      </c>
      <c r="BN147" s="190">
        <f t="shared" ca="1" si="377"/>
        <v>0</v>
      </c>
      <c r="BO147" s="190">
        <f t="shared" ca="1" si="377"/>
        <v>0</v>
      </c>
      <c r="BP147" s="190">
        <f t="shared" ca="1" si="377"/>
        <v>0</v>
      </c>
      <c r="BQ147" s="190">
        <f t="shared" ref="BQ147:BQ210" ca="1" si="384">AZ147+BB147+BD147+BK147</f>
        <v>150821</v>
      </c>
      <c r="BR147" s="190">
        <f t="shared" ref="BR147:BR210" ca="1" si="385">SUM(BA147,BC147,BE147:BJ147)</f>
        <v>1126229</v>
      </c>
      <c r="BS147" s="190">
        <f t="shared" ref="BS147:BS210" ca="1" si="386">SUM(AL147:AY147)</f>
        <v>3901456</v>
      </c>
      <c r="BT147" s="190">
        <f t="shared" ca="1" si="248"/>
        <v>5178506</v>
      </c>
      <c r="BU147" s="190">
        <f t="shared" ca="1" si="335"/>
        <v>5140114</v>
      </c>
      <c r="BV147" s="163" t="str">
        <f t="shared" ref="BV147:BV210" si="387">BV135</f>
        <v>K</v>
      </c>
      <c r="BW147" s="65">
        <f t="shared" ca="1" si="336"/>
        <v>5178506</v>
      </c>
      <c r="BX147" s="65">
        <f t="shared" ca="1" si="337"/>
        <v>0</v>
      </c>
      <c r="BZ147" s="130"/>
      <c r="CA147" s="79" t="str">
        <f t="shared" ref="CA147:CA210" si="388">CA135</f>
        <v>K</v>
      </c>
      <c r="CB147" s="215">
        <f t="shared" si="251"/>
        <v>2023</v>
      </c>
      <c r="CC147" s="141">
        <f t="shared" si="251"/>
        <v>10</v>
      </c>
      <c r="CD147" s="280">
        <f t="shared" ca="1" si="338"/>
        <v>0</v>
      </c>
      <c r="CE147" s="280">
        <f t="shared" ca="1" si="339"/>
        <v>0</v>
      </c>
      <c r="CF147" s="280">
        <f t="shared" ca="1" si="340"/>
        <v>481</v>
      </c>
      <c r="CG147" s="280">
        <f t="shared" ca="1" si="341"/>
        <v>0</v>
      </c>
      <c r="CH147" s="280">
        <f t="shared" ca="1" si="342"/>
        <v>0</v>
      </c>
      <c r="CI147" s="280">
        <f t="shared" ca="1" si="343"/>
        <v>0</v>
      </c>
      <c r="CJ147" s="280">
        <f t="shared" ca="1" si="344"/>
        <v>0</v>
      </c>
      <c r="CK147" s="280">
        <f t="shared" ca="1" si="345"/>
        <v>0</v>
      </c>
      <c r="CL147" s="280">
        <f t="shared" ca="1" si="346"/>
        <v>0</v>
      </c>
      <c r="CM147" s="280">
        <f t="shared" ca="1" si="347"/>
        <v>1252894</v>
      </c>
      <c r="CN147" s="280">
        <f t="shared" ca="1" si="348"/>
        <v>2581225</v>
      </c>
      <c r="CO147" s="280">
        <f t="shared" ca="1" si="349"/>
        <v>61685</v>
      </c>
      <c r="CP147" s="280">
        <f t="shared" ca="1" si="350"/>
        <v>0</v>
      </c>
      <c r="CQ147" s="613">
        <f t="shared" ca="1" si="351"/>
        <v>0</v>
      </c>
      <c r="CR147" s="280">
        <f t="shared" ca="1" si="352"/>
        <v>33031</v>
      </c>
      <c r="CS147" s="280">
        <f t="shared" ca="1" si="353"/>
        <v>198230</v>
      </c>
      <c r="CT147" s="280">
        <f t="shared" ca="1" si="354"/>
        <v>52023</v>
      </c>
      <c r="CU147" s="280">
        <f t="shared" ca="1" si="355"/>
        <v>0</v>
      </c>
      <c r="CV147" s="280">
        <f t="shared" ca="1" si="356"/>
        <v>46256</v>
      </c>
      <c r="CW147" s="365">
        <f t="shared" ca="1" si="357"/>
        <v>0</v>
      </c>
      <c r="CX147" s="280">
        <f t="shared" ca="1" si="358"/>
        <v>433032</v>
      </c>
      <c r="CY147" s="280">
        <f t="shared" ca="1" si="359"/>
        <v>0</v>
      </c>
      <c r="CZ147" s="280">
        <f t="shared" ca="1" si="360"/>
        <v>0</v>
      </c>
      <c r="DA147" s="280">
        <f t="shared" ca="1" si="361"/>
        <v>371391</v>
      </c>
      <c r="DB147" s="280">
        <f t="shared" ca="1" si="362"/>
        <v>109866</v>
      </c>
      <c r="DC147" s="280">
        <f t="shared" ca="1" si="363"/>
        <v>0</v>
      </c>
      <c r="DD147" s="280">
        <f t="shared" ca="1" si="364"/>
        <v>0</v>
      </c>
      <c r="DE147" s="280">
        <f t="shared" ca="1" si="365"/>
        <v>0</v>
      </c>
      <c r="DF147" s="280">
        <f t="shared" ca="1" si="366"/>
        <v>0</v>
      </c>
      <c r="DG147" s="280">
        <f t="shared" ca="1" si="367"/>
        <v>0</v>
      </c>
      <c r="DH147" s="210">
        <f t="shared" ref="DH147:DH210" ca="1" si="389">CR147+CT147+CV147+DC147</f>
        <v>131310</v>
      </c>
      <c r="DI147" s="210">
        <f t="shared" ref="DI147:DI210" ca="1" si="390">DH147+SUM(CS147,CU147,CW147:DB147)</f>
        <v>1243829</v>
      </c>
      <c r="DJ147" s="210">
        <f t="shared" ref="DJ147:DJ210" ca="1" si="391">SUM(CD147:CQ147)</f>
        <v>3896285</v>
      </c>
      <c r="DK147" s="461">
        <f t="shared" ref="DK147:DK210" ca="1" si="392">DH147+DI147+DJ147</f>
        <v>5271424</v>
      </c>
      <c r="DL147" s="463">
        <f t="shared" ref="DL147:DL210" ca="1" si="393">ROUND(INDIRECT(CONCATENATE($CA147,DL$2+($CB147-2010))),0)</f>
        <v>5140114</v>
      </c>
      <c r="DM147" s="465">
        <f t="shared" ref="DM147:DM210" ca="1" si="394">DL147-DK147</f>
        <v>-131310</v>
      </c>
      <c r="DN147" s="216">
        <f t="shared" ca="1" si="371"/>
        <v>-2.4909777699536215E-2</v>
      </c>
      <c r="DP147" s="463"/>
      <c r="DQ147" s="37"/>
    </row>
    <row r="148" spans="1:121">
      <c r="A148" s="1">
        <f t="shared" si="330"/>
        <v>2032</v>
      </c>
      <c r="B148" s="20">
        <f t="shared" ref="B148:M148" si="395">B748+B828+B908+B1188+B1388+B1428</f>
        <v>161430</v>
      </c>
      <c r="C148" s="20">
        <f t="shared" si="395"/>
        <v>130189</v>
      </c>
      <c r="D148" s="20">
        <f t="shared" si="395"/>
        <v>129296</v>
      </c>
      <c r="E148" s="20">
        <f t="shared" si="395"/>
        <v>121878</v>
      </c>
      <c r="F148" s="20">
        <f t="shared" si="395"/>
        <v>149287</v>
      </c>
      <c r="G148" s="20">
        <f t="shared" si="395"/>
        <v>167049</v>
      </c>
      <c r="H148" s="20">
        <f t="shared" si="395"/>
        <v>165995</v>
      </c>
      <c r="I148" s="20">
        <f t="shared" si="395"/>
        <v>166621</v>
      </c>
      <c r="J148" s="20">
        <f t="shared" si="395"/>
        <v>153643</v>
      </c>
      <c r="K148" s="20">
        <f t="shared" si="395"/>
        <v>137415</v>
      </c>
      <c r="L148" s="20">
        <f t="shared" si="395"/>
        <v>122485</v>
      </c>
      <c r="M148" s="20">
        <f t="shared" si="395"/>
        <v>151649</v>
      </c>
      <c r="N148" s="41">
        <f t="shared" si="379"/>
        <v>1756937</v>
      </c>
      <c r="O148" s="2"/>
      <c r="P148" s="72">
        <f t="shared" si="380"/>
        <v>2032</v>
      </c>
      <c r="Q148" s="20">
        <f t="shared" ref="Q148:AB148" si="396">Q748+Q828+Q908+Q1188+Q1388+Q1428</f>
        <v>132816</v>
      </c>
      <c r="R148" s="20">
        <f t="shared" si="396"/>
        <v>155328</v>
      </c>
      <c r="S148" s="20">
        <f t="shared" si="396"/>
        <v>141769</v>
      </c>
      <c r="T148" s="20">
        <f t="shared" si="396"/>
        <v>132786</v>
      </c>
      <c r="U148" s="20">
        <f t="shared" si="396"/>
        <v>126553</v>
      </c>
      <c r="V148" s="20">
        <f t="shared" si="396"/>
        <v>136278</v>
      </c>
      <c r="W148" s="20">
        <f t="shared" si="396"/>
        <v>152573</v>
      </c>
      <c r="X148" s="20">
        <f t="shared" si="396"/>
        <v>169330</v>
      </c>
      <c r="Y148" s="20">
        <f t="shared" si="396"/>
        <v>164116</v>
      </c>
      <c r="Z148" s="20">
        <f t="shared" si="396"/>
        <v>158714</v>
      </c>
      <c r="AA148" s="20">
        <f t="shared" si="396"/>
        <v>150083</v>
      </c>
      <c r="AB148" s="20">
        <f t="shared" si="396"/>
        <v>134754</v>
      </c>
      <c r="AC148" s="41">
        <f t="shared" si="382"/>
        <v>1755100</v>
      </c>
      <c r="AD148" s="13"/>
      <c r="AI148" s="79" t="str">
        <f t="shared" si="383"/>
        <v>AA</v>
      </c>
      <c r="AJ148" s="1">
        <f t="shared" si="372"/>
        <v>2023</v>
      </c>
      <c r="AK148" s="105">
        <v>11</v>
      </c>
      <c r="AL148" s="106">
        <f t="shared" ca="1" si="375"/>
        <v>0</v>
      </c>
      <c r="AM148" s="106">
        <f t="shared" ca="1" si="375"/>
        <v>0</v>
      </c>
      <c r="AN148" s="106">
        <f t="shared" ca="1" si="375"/>
        <v>481</v>
      </c>
      <c r="AO148" s="106">
        <f t="shared" ca="1" si="375"/>
        <v>0</v>
      </c>
      <c r="AP148" s="106">
        <f t="shared" ca="1" si="375"/>
        <v>0</v>
      </c>
      <c r="AQ148" s="106">
        <f t="shared" ca="1" si="375"/>
        <v>0</v>
      </c>
      <c r="AR148" s="106">
        <f t="shared" ca="1" si="375"/>
        <v>0</v>
      </c>
      <c r="AS148" s="106">
        <f t="shared" ca="1" si="375"/>
        <v>0</v>
      </c>
      <c r="AT148" s="106">
        <f t="shared" ca="1" si="375"/>
        <v>0</v>
      </c>
      <c r="AU148" s="106">
        <f t="shared" ca="1" si="375"/>
        <v>1252894</v>
      </c>
      <c r="AV148" s="106">
        <f t="shared" ca="1" si="376"/>
        <v>2581225</v>
      </c>
      <c r="AW148" s="106">
        <f t="shared" ca="1" si="376"/>
        <v>49036</v>
      </c>
      <c r="AX148" s="106">
        <f t="shared" ca="1" si="376"/>
        <v>0</v>
      </c>
      <c r="AY148" s="611">
        <f t="shared" ca="1" si="376"/>
        <v>0</v>
      </c>
      <c r="AZ148" s="106">
        <f t="shared" ca="1" si="376"/>
        <v>29869</v>
      </c>
      <c r="BA148" s="106">
        <f t="shared" ca="1" si="376"/>
        <v>198230</v>
      </c>
      <c r="BB148" s="106">
        <f t="shared" ca="1" si="376"/>
        <v>52023</v>
      </c>
      <c r="BC148" s="106">
        <f t="shared" ca="1" si="376"/>
        <v>0</v>
      </c>
      <c r="BD148" s="106">
        <f t="shared" ca="1" si="376"/>
        <v>58687</v>
      </c>
      <c r="BE148" s="106">
        <f t="shared" ca="1" si="376"/>
        <v>0</v>
      </c>
      <c r="BF148" s="106">
        <f t="shared" ca="1" si="377"/>
        <v>433032</v>
      </c>
      <c r="BG148" s="106">
        <f t="shared" ca="1" si="377"/>
        <v>0</v>
      </c>
      <c r="BH148" s="106">
        <f t="shared" ca="1" si="377"/>
        <v>0</v>
      </c>
      <c r="BI148" s="106">
        <f t="shared" ca="1" si="377"/>
        <v>371391</v>
      </c>
      <c r="BJ148" s="106">
        <f t="shared" ca="1" si="377"/>
        <v>109866</v>
      </c>
      <c r="BK148" s="106">
        <f t="shared" ca="1" si="377"/>
        <v>0</v>
      </c>
      <c r="BL148" s="190">
        <f t="shared" ca="1" si="377"/>
        <v>0</v>
      </c>
      <c r="BM148" s="190">
        <f t="shared" ca="1" si="377"/>
        <v>0</v>
      </c>
      <c r="BN148" s="190">
        <f t="shared" ca="1" si="377"/>
        <v>0</v>
      </c>
      <c r="BO148" s="190">
        <f t="shared" ca="1" si="377"/>
        <v>0</v>
      </c>
      <c r="BP148" s="190">
        <f t="shared" ca="1" si="377"/>
        <v>0</v>
      </c>
      <c r="BQ148" s="190">
        <f t="shared" ca="1" si="384"/>
        <v>140579</v>
      </c>
      <c r="BR148" s="190">
        <f t="shared" ca="1" si="385"/>
        <v>1112519</v>
      </c>
      <c r="BS148" s="190">
        <f t="shared" ca="1" si="386"/>
        <v>3883636</v>
      </c>
      <c r="BT148" s="190">
        <f t="shared" ca="1" si="248"/>
        <v>5136734</v>
      </c>
      <c r="BU148" s="190">
        <f t="shared" ca="1" si="335"/>
        <v>5037800</v>
      </c>
      <c r="BV148" s="163" t="str">
        <f t="shared" si="387"/>
        <v>L</v>
      </c>
      <c r="BW148" s="65">
        <f t="shared" ca="1" si="336"/>
        <v>5136734</v>
      </c>
      <c r="BX148" s="65">
        <f t="shared" ca="1" si="337"/>
        <v>0</v>
      </c>
      <c r="BZ148" s="130"/>
      <c r="CA148" s="79" t="str">
        <f t="shared" si="388"/>
        <v>L</v>
      </c>
      <c r="CB148" s="215">
        <f t="shared" si="251"/>
        <v>2023</v>
      </c>
      <c r="CC148" s="141">
        <f t="shared" si="251"/>
        <v>11</v>
      </c>
      <c r="CD148" s="280">
        <f t="shared" ca="1" si="338"/>
        <v>0</v>
      </c>
      <c r="CE148" s="280">
        <f t="shared" ca="1" si="339"/>
        <v>0</v>
      </c>
      <c r="CF148" s="280">
        <f t="shared" ca="1" si="340"/>
        <v>481</v>
      </c>
      <c r="CG148" s="280">
        <f t="shared" ca="1" si="341"/>
        <v>0</v>
      </c>
      <c r="CH148" s="280">
        <f t="shared" ca="1" si="342"/>
        <v>0</v>
      </c>
      <c r="CI148" s="280">
        <f t="shared" ca="1" si="343"/>
        <v>0</v>
      </c>
      <c r="CJ148" s="280">
        <f t="shared" ca="1" si="344"/>
        <v>0</v>
      </c>
      <c r="CK148" s="280">
        <f t="shared" ca="1" si="345"/>
        <v>0</v>
      </c>
      <c r="CL148" s="280">
        <f t="shared" ca="1" si="346"/>
        <v>0</v>
      </c>
      <c r="CM148" s="280">
        <f t="shared" ca="1" si="347"/>
        <v>1230808</v>
      </c>
      <c r="CN148" s="280">
        <f t="shared" ca="1" si="348"/>
        <v>2539620</v>
      </c>
      <c r="CO148" s="280">
        <f t="shared" ca="1" si="349"/>
        <v>56507</v>
      </c>
      <c r="CP148" s="280">
        <f t="shared" ca="1" si="350"/>
        <v>0</v>
      </c>
      <c r="CQ148" s="613">
        <f t="shared" ca="1" si="351"/>
        <v>0</v>
      </c>
      <c r="CR148" s="280">
        <f t="shared" ca="1" si="352"/>
        <v>19254</v>
      </c>
      <c r="CS148" s="280">
        <f t="shared" ca="1" si="353"/>
        <v>186222</v>
      </c>
      <c r="CT148" s="280">
        <f t="shared" ca="1" si="354"/>
        <v>48537</v>
      </c>
      <c r="CU148" s="280">
        <f t="shared" ca="1" si="355"/>
        <v>0</v>
      </c>
      <c r="CV148" s="280">
        <f t="shared" ca="1" si="356"/>
        <v>47279</v>
      </c>
      <c r="CW148" s="365">
        <f t="shared" ca="1" si="357"/>
        <v>0</v>
      </c>
      <c r="CX148" s="280">
        <f t="shared" ca="1" si="358"/>
        <v>429720</v>
      </c>
      <c r="CY148" s="280">
        <f t="shared" ca="1" si="359"/>
        <v>0</v>
      </c>
      <c r="CZ148" s="280">
        <f t="shared" ca="1" si="360"/>
        <v>0</v>
      </c>
      <c r="DA148" s="280">
        <f t="shared" ca="1" si="361"/>
        <v>369668</v>
      </c>
      <c r="DB148" s="280">
        <f t="shared" ca="1" si="362"/>
        <v>109704</v>
      </c>
      <c r="DC148" s="280">
        <f t="shared" ca="1" si="363"/>
        <v>0</v>
      </c>
      <c r="DD148" s="280">
        <f t="shared" ca="1" si="364"/>
        <v>0</v>
      </c>
      <c r="DE148" s="280">
        <f t="shared" ca="1" si="365"/>
        <v>0</v>
      </c>
      <c r="DF148" s="280">
        <f t="shared" ca="1" si="366"/>
        <v>0</v>
      </c>
      <c r="DG148" s="280">
        <f t="shared" ca="1" si="367"/>
        <v>0</v>
      </c>
      <c r="DH148" s="210">
        <f t="shared" ca="1" si="389"/>
        <v>115070</v>
      </c>
      <c r="DI148" s="210">
        <f t="shared" ca="1" si="390"/>
        <v>1210384</v>
      </c>
      <c r="DJ148" s="210">
        <f t="shared" ca="1" si="391"/>
        <v>3827416</v>
      </c>
      <c r="DK148" s="461">
        <f t="shared" ca="1" si="392"/>
        <v>5152870</v>
      </c>
      <c r="DL148" s="463">
        <f t="shared" ca="1" si="393"/>
        <v>5037800</v>
      </c>
      <c r="DM148" s="465">
        <f t="shared" ca="1" si="394"/>
        <v>-115070</v>
      </c>
      <c r="DN148" s="216">
        <f t="shared" ca="1" si="371"/>
        <v>-2.2331244529747499E-2</v>
      </c>
      <c r="DP148" s="463"/>
      <c r="DQ148" s="37"/>
    </row>
    <row r="149" spans="1:121">
      <c r="A149" s="1">
        <f t="shared" si="330"/>
        <v>2033</v>
      </c>
      <c r="B149" s="20">
        <f t="shared" ref="B149:M149" si="397">B749+B829+B909+B1189+B1389+B1429</f>
        <v>162934</v>
      </c>
      <c r="C149" s="20">
        <f t="shared" si="397"/>
        <v>129964</v>
      </c>
      <c r="D149" s="20">
        <f t="shared" si="397"/>
        <v>130059</v>
      </c>
      <c r="E149" s="20">
        <f t="shared" si="397"/>
        <v>122303</v>
      </c>
      <c r="F149" s="20">
        <f t="shared" si="397"/>
        <v>149773</v>
      </c>
      <c r="G149" s="20">
        <f t="shared" si="397"/>
        <v>167975</v>
      </c>
      <c r="H149" s="20">
        <f t="shared" si="397"/>
        <v>166900</v>
      </c>
      <c r="I149" s="20">
        <f t="shared" si="397"/>
        <v>167629</v>
      </c>
      <c r="J149" s="20">
        <f t="shared" si="397"/>
        <v>154471</v>
      </c>
      <c r="K149" s="20">
        <f t="shared" si="397"/>
        <v>138202</v>
      </c>
      <c r="L149" s="20">
        <f t="shared" si="397"/>
        <v>123363</v>
      </c>
      <c r="M149" s="20">
        <f t="shared" si="397"/>
        <v>153041</v>
      </c>
      <c r="N149" s="41">
        <f t="shared" si="379"/>
        <v>1766614</v>
      </c>
      <c r="O149" s="2"/>
      <c r="P149" s="72">
        <f t="shared" si="380"/>
        <v>2033</v>
      </c>
      <c r="Q149" s="20">
        <f t="shared" ref="Q149:AB149" si="398">Q749+Q829+Q909+Q1189+Q1389+Q1429</f>
        <v>134107</v>
      </c>
      <c r="R149" s="20">
        <f t="shared" si="398"/>
        <v>156699</v>
      </c>
      <c r="S149" s="20">
        <f t="shared" si="398"/>
        <v>142172</v>
      </c>
      <c r="T149" s="20">
        <f t="shared" si="398"/>
        <v>133176</v>
      </c>
      <c r="U149" s="20">
        <f t="shared" si="398"/>
        <v>127402</v>
      </c>
      <c r="V149" s="20">
        <f t="shared" si="398"/>
        <v>136613</v>
      </c>
      <c r="W149" s="20">
        <f t="shared" si="398"/>
        <v>153145</v>
      </c>
      <c r="X149" s="20">
        <f t="shared" si="398"/>
        <v>170170</v>
      </c>
      <c r="Y149" s="20">
        <f t="shared" si="398"/>
        <v>165119</v>
      </c>
      <c r="Z149" s="20">
        <f t="shared" si="398"/>
        <v>159503</v>
      </c>
      <c r="AA149" s="20">
        <f t="shared" si="398"/>
        <v>151025</v>
      </c>
      <c r="AB149" s="20">
        <f t="shared" si="398"/>
        <v>135630</v>
      </c>
      <c r="AC149" s="41">
        <f t="shared" si="382"/>
        <v>1764761</v>
      </c>
      <c r="AD149" s="13"/>
      <c r="AI149" s="79" t="str">
        <f t="shared" si="383"/>
        <v>AB</v>
      </c>
      <c r="AJ149" s="16">
        <f t="shared" si="372"/>
        <v>2023</v>
      </c>
      <c r="AK149" s="116">
        <v>12</v>
      </c>
      <c r="AL149" s="106">
        <f t="shared" ca="1" si="375"/>
        <v>0</v>
      </c>
      <c r="AM149" s="106">
        <f t="shared" ca="1" si="375"/>
        <v>0</v>
      </c>
      <c r="AN149" s="106">
        <f t="shared" ca="1" si="375"/>
        <v>481</v>
      </c>
      <c r="AO149" s="106">
        <f t="shared" ca="1" si="375"/>
        <v>0</v>
      </c>
      <c r="AP149" s="106">
        <f t="shared" ca="1" si="375"/>
        <v>0</v>
      </c>
      <c r="AQ149" s="106">
        <f t="shared" ca="1" si="375"/>
        <v>0</v>
      </c>
      <c r="AR149" s="106">
        <f t="shared" ca="1" si="375"/>
        <v>0</v>
      </c>
      <c r="AS149" s="106">
        <f t="shared" ca="1" si="375"/>
        <v>0</v>
      </c>
      <c r="AT149" s="106">
        <f t="shared" ca="1" si="375"/>
        <v>0</v>
      </c>
      <c r="AU149" s="106">
        <f t="shared" ca="1" si="375"/>
        <v>1230808</v>
      </c>
      <c r="AV149" s="106">
        <f t="shared" ca="1" si="376"/>
        <v>2539620</v>
      </c>
      <c r="AW149" s="106">
        <f t="shared" ca="1" si="376"/>
        <v>61685</v>
      </c>
      <c r="AX149" s="106">
        <f t="shared" ca="1" si="376"/>
        <v>0</v>
      </c>
      <c r="AY149" s="611">
        <f t="shared" ca="1" si="376"/>
        <v>0</v>
      </c>
      <c r="AZ149" s="106">
        <f t="shared" ca="1" si="376"/>
        <v>33031</v>
      </c>
      <c r="BA149" s="106">
        <f t="shared" ca="1" si="376"/>
        <v>186222</v>
      </c>
      <c r="BB149" s="106">
        <f t="shared" ca="1" si="376"/>
        <v>48537</v>
      </c>
      <c r="BC149" s="106">
        <f t="shared" ca="1" si="376"/>
        <v>0</v>
      </c>
      <c r="BD149" s="106">
        <f t="shared" ca="1" si="376"/>
        <v>46256</v>
      </c>
      <c r="BE149" s="106">
        <f t="shared" ca="1" si="376"/>
        <v>0</v>
      </c>
      <c r="BF149" s="106">
        <f t="shared" ca="1" si="377"/>
        <v>429720</v>
      </c>
      <c r="BG149" s="106">
        <f t="shared" ca="1" si="377"/>
        <v>0</v>
      </c>
      <c r="BH149" s="106">
        <f t="shared" ca="1" si="377"/>
        <v>0</v>
      </c>
      <c r="BI149" s="106">
        <f t="shared" ca="1" si="377"/>
        <v>369668</v>
      </c>
      <c r="BJ149" s="106">
        <f t="shared" ca="1" si="377"/>
        <v>109704</v>
      </c>
      <c r="BK149" s="106">
        <f t="shared" ca="1" si="377"/>
        <v>0</v>
      </c>
      <c r="BL149" s="190">
        <f t="shared" ca="1" si="377"/>
        <v>0</v>
      </c>
      <c r="BM149" s="190">
        <f t="shared" ca="1" si="377"/>
        <v>0</v>
      </c>
      <c r="BN149" s="190">
        <f t="shared" ca="1" si="377"/>
        <v>0</v>
      </c>
      <c r="BO149" s="190">
        <f t="shared" ca="1" si="377"/>
        <v>0</v>
      </c>
      <c r="BP149" s="190">
        <f t="shared" ca="1" si="377"/>
        <v>0</v>
      </c>
      <c r="BQ149" s="190">
        <f t="shared" ca="1" si="384"/>
        <v>127824</v>
      </c>
      <c r="BR149" s="190">
        <f t="shared" ca="1" si="385"/>
        <v>1095314</v>
      </c>
      <c r="BS149" s="190">
        <f t="shared" ca="1" si="386"/>
        <v>3832594</v>
      </c>
      <c r="BT149" s="190">
        <f t="shared" ca="1" si="248"/>
        <v>5055732</v>
      </c>
      <c r="BU149" s="190">
        <f t="shared" ca="1" si="335"/>
        <v>9307136</v>
      </c>
      <c r="BV149" s="163" t="str">
        <f t="shared" si="387"/>
        <v>M</v>
      </c>
      <c r="BW149" s="65">
        <f t="shared" ca="1" si="336"/>
        <v>5055732</v>
      </c>
      <c r="BX149" s="65">
        <f t="shared" ca="1" si="337"/>
        <v>0</v>
      </c>
      <c r="BZ149" s="130"/>
      <c r="CA149" s="79" t="str">
        <f t="shared" si="388"/>
        <v>M</v>
      </c>
      <c r="CB149" s="215">
        <f t="shared" si="251"/>
        <v>2023</v>
      </c>
      <c r="CC149" s="141">
        <f t="shared" si="251"/>
        <v>12</v>
      </c>
      <c r="CD149" s="280">
        <f t="shared" ca="1" si="338"/>
        <v>0</v>
      </c>
      <c r="CE149" s="280">
        <f t="shared" ca="1" si="339"/>
        <v>0</v>
      </c>
      <c r="CF149" s="280">
        <f t="shared" ca="1" si="340"/>
        <v>481</v>
      </c>
      <c r="CG149" s="280">
        <f t="shared" ca="1" si="341"/>
        <v>0</v>
      </c>
      <c r="CH149" s="280">
        <f t="shared" ca="1" si="342"/>
        <v>0</v>
      </c>
      <c r="CI149" s="280">
        <f t="shared" ca="1" si="343"/>
        <v>0</v>
      </c>
      <c r="CJ149" s="280">
        <f t="shared" ca="1" si="344"/>
        <v>0</v>
      </c>
      <c r="CK149" s="280">
        <f t="shared" ca="1" si="345"/>
        <v>0</v>
      </c>
      <c r="CL149" s="280">
        <f t="shared" ca="1" si="346"/>
        <v>4183765</v>
      </c>
      <c r="CM149" s="280">
        <f t="shared" ca="1" si="347"/>
        <v>1242413</v>
      </c>
      <c r="CN149" s="280">
        <f t="shared" ca="1" si="348"/>
        <v>2564616</v>
      </c>
      <c r="CO149" s="280">
        <f t="shared" ca="1" si="349"/>
        <v>63058</v>
      </c>
      <c r="CP149" s="280">
        <f t="shared" ca="1" si="350"/>
        <v>0</v>
      </c>
      <c r="CQ149" s="613">
        <f t="shared" ca="1" si="351"/>
        <v>0</v>
      </c>
      <c r="CR149" s="280">
        <f t="shared" ca="1" si="352"/>
        <v>28195</v>
      </c>
      <c r="CS149" s="280">
        <f t="shared" ca="1" si="353"/>
        <v>202102</v>
      </c>
      <c r="CT149" s="280">
        <f t="shared" ca="1" si="354"/>
        <v>56399</v>
      </c>
      <c r="CU149" s="280">
        <f t="shared" ca="1" si="355"/>
        <v>0</v>
      </c>
      <c r="CV149" s="280">
        <f t="shared" ca="1" si="356"/>
        <v>55587</v>
      </c>
      <c r="CW149" s="365">
        <f t="shared" ca="1" si="357"/>
        <v>0</v>
      </c>
      <c r="CX149" s="280">
        <f t="shared" ca="1" si="358"/>
        <v>433032</v>
      </c>
      <c r="CY149" s="280">
        <f t="shared" ca="1" si="359"/>
        <v>0</v>
      </c>
      <c r="CZ149" s="280">
        <f t="shared" ca="1" si="360"/>
        <v>0</v>
      </c>
      <c r="DA149" s="280">
        <f t="shared" ca="1" si="361"/>
        <v>366620</v>
      </c>
      <c r="DB149" s="280">
        <f t="shared" ca="1" si="362"/>
        <v>110868</v>
      </c>
      <c r="DC149" s="280">
        <f t="shared" ca="1" si="363"/>
        <v>0</v>
      </c>
      <c r="DD149" s="280">
        <f t="shared" ca="1" si="364"/>
        <v>0</v>
      </c>
      <c r="DE149" s="280">
        <f t="shared" ca="1" si="365"/>
        <v>0</v>
      </c>
      <c r="DF149" s="280">
        <f t="shared" ca="1" si="366"/>
        <v>0</v>
      </c>
      <c r="DG149" s="280">
        <f t="shared" ca="1" si="367"/>
        <v>0</v>
      </c>
      <c r="DH149" s="210">
        <f t="shared" ca="1" si="389"/>
        <v>140181</v>
      </c>
      <c r="DI149" s="210">
        <f t="shared" ca="1" si="390"/>
        <v>1252803</v>
      </c>
      <c r="DJ149" s="210">
        <f t="shared" ca="1" si="391"/>
        <v>8054333</v>
      </c>
      <c r="DK149" s="461">
        <f t="shared" ca="1" si="392"/>
        <v>9447317</v>
      </c>
      <c r="DL149" s="463">
        <f t="shared" ca="1" si="393"/>
        <v>9307136</v>
      </c>
      <c r="DM149" s="465">
        <f t="shared" ca="1" si="394"/>
        <v>-140181</v>
      </c>
      <c r="DN149" s="216">
        <f t="shared" ca="1" si="371"/>
        <v>-1.4838181041241657E-2</v>
      </c>
      <c r="DP149" s="463"/>
      <c r="DQ149" s="37"/>
    </row>
    <row r="150" spans="1:121">
      <c r="A150" s="1">
        <f t="shared" si="330"/>
        <v>2034</v>
      </c>
      <c r="B150" s="20">
        <f t="shared" ref="B150:M150" si="399">B750+B830+B910+B1190+B1390+B1430</f>
        <v>164438</v>
      </c>
      <c r="C150" s="20">
        <f t="shared" si="399"/>
        <v>130458</v>
      </c>
      <c r="D150" s="20">
        <f t="shared" si="399"/>
        <v>130816</v>
      </c>
      <c r="E150" s="20">
        <f t="shared" si="399"/>
        <v>122420</v>
      </c>
      <c r="F150" s="20">
        <f t="shared" si="399"/>
        <v>150275</v>
      </c>
      <c r="G150" s="20">
        <f t="shared" si="399"/>
        <v>168910</v>
      </c>
      <c r="H150" s="20">
        <f t="shared" si="399"/>
        <v>167798</v>
      </c>
      <c r="I150" s="20">
        <f t="shared" si="399"/>
        <v>168631</v>
      </c>
      <c r="J150" s="20">
        <f t="shared" si="399"/>
        <v>155299</v>
      </c>
      <c r="K150" s="20">
        <f t="shared" si="399"/>
        <v>138987</v>
      </c>
      <c r="L150" s="20">
        <f t="shared" si="399"/>
        <v>124252</v>
      </c>
      <c r="M150" s="20">
        <f t="shared" si="399"/>
        <v>154436</v>
      </c>
      <c r="N150" s="41">
        <f t="shared" si="379"/>
        <v>1776720</v>
      </c>
      <c r="O150" s="2"/>
      <c r="P150" s="72">
        <f t="shared" si="380"/>
        <v>2034</v>
      </c>
      <c r="Q150" s="20">
        <f t="shared" ref="Q150:AB150" si="400">Q750+Q830+Q910+Q1190+Q1390+Q1430</f>
        <v>135406</v>
      </c>
      <c r="R150" s="20">
        <f t="shared" si="400"/>
        <v>158071</v>
      </c>
      <c r="S150" s="20">
        <f t="shared" si="400"/>
        <v>142858</v>
      </c>
      <c r="T150" s="20">
        <f t="shared" si="400"/>
        <v>134009</v>
      </c>
      <c r="U150" s="20">
        <f t="shared" si="400"/>
        <v>128233</v>
      </c>
      <c r="V150" s="20">
        <f t="shared" si="400"/>
        <v>136660</v>
      </c>
      <c r="W150" s="20">
        <f t="shared" si="400"/>
        <v>153728</v>
      </c>
      <c r="X150" s="20">
        <f t="shared" si="400"/>
        <v>171016</v>
      </c>
      <c r="Y150" s="20">
        <f t="shared" si="400"/>
        <v>166103</v>
      </c>
      <c r="Z150" s="20">
        <f t="shared" si="400"/>
        <v>160298</v>
      </c>
      <c r="AA150" s="20">
        <f t="shared" si="400"/>
        <v>151966</v>
      </c>
      <c r="AB150" s="20">
        <f t="shared" si="400"/>
        <v>136517</v>
      </c>
      <c r="AC150" s="41">
        <f t="shared" si="382"/>
        <v>1774865</v>
      </c>
      <c r="AD150" s="13"/>
      <c r="AI150" s="79" t="str">
        <f t="shared" si="383"/>
        <v>Q</v>
      </c>
      <c r="AJ150" s="1">
        <f>1+AJ138</f>
        <v>2024</v>
      </c>
      <c r="AK150" s="105">
        <v>1</v>
      </c>
      <c r="AL150" s="106">
        <f t="shared" ca="1" si="375"/>
        <v>0</v>
      </c>
      <c r="AM150" s="106">
        <f t="shared" ca="1" si="375"/>
        <v>0</v>
      </c>
      <c r="AN150" s="106">
        <f t="shared" ca="1" si="375"/>
        <v>481</v>
      </c>
      <c r="AO150" s="106">
        <f t="shared" ca="1" si="375"/>
        <v>0</v>
      </c>
      <c r="AP150" s="106">
        <f t="shared" ca="1" si="375"/>
        <v>0</v>
      </c>
      <c r="AQ150" s="106">
        <f t="shared" ca="1" si="375"/>
        <v>0</v>
      </c>
      <c r="AR150" s="106">
        <f t="shared" ca="1" si="375"/>
        <v>0</v>
      </c>
      <c r="AS150" s="106">
        <f t="shared" ca="1" si="375"/>
        <v>0</v>
      </c>
      <c r="AT150" s="106">
        <f t="shared" ca="1" si="375"/>
        <v>4183765</v>
      </c>
      <c r="AU150" s="106">
        <f t="shared" ca="1" si="375"/>
        <v>1242413</v>
      </c>
      <c r="AV150" s="106">
        <f t="shared" ca="1" si="376"/>
        <v>2564616</v>
      </c>
      <c r="AW150" s="106">
        <f t="shared" ca="1" si="376"/>
        <v>56507</v>
      </c>
      <c r="AX150" s="106">
        <f t="shared" ca="1" si="376"/>
        <v>0</v>
      </c>
      <c r="AY150" s="611">
        <f t="shared" ca="1" si="376"/>
        <v>0</v>
      </c>
      <c r="AZ150" s="106">
        <f t="shared" ca="1" si="376"/>
        <v>19254</v>
      </c>
      <c r="BA150" s="106">
        <f t="shared" ca="1" si="376"/>
        <v>202102</v>
      </c>
      <c r="BB150" s="106">
        <f t="shared" ca="1" si="376"/>
        <v>56399</v>
      </c>
      <c r="BC150" s="106">
        <f t="shared" ca="1" si="376"/>
        <v>0</v>
      </c>
      <c r="BD150" s="106">
        <f t="shared" ca="1" si="376"/>
        <v>47279</v>
      </c>
      <c r="BE150" s="106">
        <f t="shared" ca="1" si="376"/>
        <v>0</v>
      </c>
      <c r="BF150" s="106">
        <f t="shared" ca="1" si="377"/>
        <v>433032</v>
      </c>
      <c r="BG150" s="106">
        <f t="shared" ca="1" si="377"/>
        <v>0</v>
      </c>
      <c r="BH150" s="106">
        <f t="shared" ca="1" si="377"/>
        <v>0</v>
      </c>
      <c r="BI150" s="106">
        <f t="shared" ca="1" si="377"/>
        <v>366620</v>
      </c>
      <c r="BJ150" s="106">
        <f t="shared" ca="1" si="377"/>
        <v>110868</v>
      </c>
      <c r="BK150" s="106">
        <f t="shared" ca="1" si="377"/>
        <v>0</v>
      </c>
      <c r="BL150" s="190">
        <f t="shared" ca="1" si="377"/>
        <v>0</v>
      </c>
      <c r="BM150" s="190">
        <f t="shared" ca="1" si="377"/>
        <v>0</v>
      </c>
      <c r="BN150" s="190">
        <f t="shared" ca="1" si="377"/>
        <v>0</v>
      </c>
      <c r="BO150" s="190">
        <f t="shared" ca="1" si="377"/>
        <v>0</v>
      </c>
      <c r="BP150" s="190">
        <f t="shared" ca="1" si="377"/>
        <v>0</v>
      </c>
      <c r="BQ150" s="190">
        <f t="shared" ca="1" si="384"/>
        <v>122932</v>
      </c>
      <c r="BR150" s="190">
        <f t="shared" ca="1" si="385"/>
        <v>1112622</v>
      </c>
      <c r="BS150" s="190">
        <f t="shared" ca="1" si="386"/>
        <v>8047782</v>
      </c>
      <c r="BT150" s="190">
        <f t="shared" ref="BT150:BT213" ca="1" si="401">ROUND(INDIRECT(CONCATENATE($AI150,BT$2+($AJ150-2010))),0)</f>
        <v>9283336</v>
      </c>
      <c r="BU150" s="190">
        <f t="shared" ca="1" si="335"/>
        <v>9401502</v>
      </c>
      <c r="BV150" s="163" t="str">
        <f t="shared" si="387"/>
        <v>B</v>
      </c>
      <c r="BW150" s="65">
        <f t="shared" ca="1" si="336"/>
        <v>9283336</v>
      </c>
      <c r="BX150" s="65">
        <f t="shared" ca="1" si="337"/>
        <v>0</v>
      </c>
      <c r="BY150" s="2"/>
      <c r="BZ150" s="130"/>
      <c r="CA150" s="79" t="str">
        <f t="shared" si="388"/>
        <v>B</v>
      </c>
      <c r="CB150" s="215">
        <f t="shared" si="251"/>
        <v>2024</v>
      </c>
      <c r="CC150" s="141">
        <f t="shared" si="251"/>
        <v>1</v>
      </c>
      <c r="CD150" s="280">
        <f t="shared" ca="1" si="338"/>
        <v>0</v>
      </c>
      <c r="CE150" s="280">
        <f t="shared" ca="1" si="339"/>
        <v>0</v>
      </c>
      <c r="CF150" s="280">
        <f t="shared" ca="1" si="340"/>
        <v>481</v>
      </c>
      <c r="CG150" s="280">
        <f t="shared" ca="1" si="341"/>
        <v>0</v>
      </c>
      <c r="CH150" s="280">
        <f t="shared" ca="1" si="342"/>
        <v>0</v>
      </c>
      <c r="CI150" s="280">
        <f t="shared" ca="1" si="343"/>
        <v>0</v>
      </c>
      <c r="CJ150" s="280">
        <f t="shared" ca="1" si="344"/>
        <v>0</v>
      </c>
      <c r="CK150" s="280">
        <f t="shared" ca="1" si="345"/>
        <v>0</v>
      </c>
      <c r="CL150" s="280">
        <f t="shared" ca="1" si="346"/>
        <v>4220363</v>
      </c>
      <c r="CM150" s="280">
        <f t="shared" ca="1" si="347"/>
        <v>1243307</v>
      </c>
      <c r="CN150" s="280">
        <f t="shared" ca="1" si="348"/>
        <v>2615320</v>
      </c>
      <c r="CO150" s="280">
        <f t="shared" ca="1" si="349"/>
        <v>57941</v>
      </c>
      <c r="CP150" s="280">
        <f t="shared" ca="1" si="350"/>
        <v>0</v>
      </c>
      <c r="CQ150" s="613">
        <f t="shared" ca="1" si="351"/>
        <v>0</v>
      </c>
      <c r="CR150" s="280">
        <f t="shared" ca="1" si="352"/>
        <v>29398</v>
      </c>
      <c r="CS150" s="280">
        <f t="shared" ca="1" si="353"/>
        <v>207980</v>
      </c>
      <c r="CT150" s="280">
        <f t="shared" ca="1" si="354"/>
        <v>61633</v>
      </c>
      <c r="CU150" s="280">
        <f t="shared" ca="1" si="355"/>
        <v>0</v>
      </c>
      <c r="CV150" s="280">
        <f t="shared" ca="1" si="356"/>
        <v>57708</v>
      </c>
      <c r="CW150" s="365">
        <f t="shared" ca="1" si="357"/>
        <v>0</v>
      </c>
      <c r="CX150" s="280">
        <f t="shared" ca="1" si="358"/>
        <v>431544</v>
      </c>
      <c r="CY150" s="280">
        <f t="shared" ca="1" si="359"/>
        <v>0</v>
      </c>
      <c r="CZ150" s="280">
        <f t="shared" ca="1" si="360"/>
        <v>0</v>
      </c>
      <c r="DA150" s="280">
        <f t="shared" ca="1" si="361"/>
        <v>364713</v>
      </c>
      <c r="DB150" s="280">
        <f t="shared" ca="1" si="362"/>
        <v>111114</v>
      </c>
      <c r="DC150" s="280">
        <f t="shared" ca="1" si="363"/>
        <v>0</v>
      </c>
      <c r="DD150" s="280">
        <f t="shared" ca="1" si="364"/>
        <v>0</v>
      </c>
      <c r="DE150" s="280">
        <f t="shared" ca="1" si="365"/>
        <v>0</v>
      </c>
      <c r="DF150" s="280">
        <f t="shared" ca="1" si="366"/>
        <v>0</v>
      </c>
      <c r="DG150" s="280">
        <f t="shared" ca="1" si="367"/>
        <v>0</v>
      </c>
      <c r="DH150" s="210">
        <f t="shared" ca="1" si="389"/>
        <v>148739</v>
      </c>
      <c r="DI150" s="210">
        <f t="shared" ca="1" si="390"/>
        <v>1264090</v>
      </c>
      <c r="DJ150" s="210">
        <f t="shared" ca="1" si="391"/>
        <v>8137412</v>
      </c>
      <c r="DK150" s="461">
        <f t="shared" ca="1" si="392"/>
        <v>9550241</v>
      </c>
      <c r="DL150" s="463">
        <f t="shared" ca="1" si="393"/>
        <v>9401502</v>
      </c>
      <c r="DM150" s="465">
        <f t="shared" ca="1" si="394"/>
        <v>-148739</v>
      </c>
      <c r="DN150" s="216">
        <f t="shared" ca="1" si="371"/>
        <v>-1.5574371369267016E-2</v>
      </c>
      <c r="DP150" s="463"/>
      <c r="DQ150" s="37"/>
    </row>
    <row r="151" spans="1:121">
      <c r="A151" s="1">
        <f t="shared" si="330"/>
        <v>2035</v>
      </c>
      <c r="B151" s="20">
        <f t="shared" ref="B151:M151" si="402">B751+B831+B911+B1191+B1391+B1431</f>
        <v>165945</v>
      </c>
      <c r="C151" s="20">
        <f t="shared" si="402"/>
        <v>130944</v>
      </c>
      <c r="D151" s="20">
        <f t="shared" si="402"/>
        <v>131569</v>
      </c>
      <c r="E151" s="20">
        <f t="shared" si="402"/>
        <v>123083</v>
      </c>
      <c r="F151" s="20">
        <f t="shared" si="402"/>
        <v>150766</v>
      </c>
      <c r="G151" s="20">
        <f t="shared" si="402"/>
        <v>169837</v>
      </c>
      <c r="H151" s="20">
        <f t="shared" si="402"/>
        <v>168702</v>
      </c>
      <c r="I151" s="20">
        <f t="shared" si="402"/>
        <v>169641</v>
      </c>
      <c r="J151" s="20">
        <f t="shared" si="402"/>
        <v>156118</v>
      </c>
      <c r="K151" s="20">
        <f t="shared" si="402"/>
        <v>139781</v>
      </c>
      <c r="L151" s="20">
        <f t="shared" si="402"/>
        <v>125131</v>
      </c>
      <c r="M151" s="20">
        <f t="shared" si="402"/>
        <v>155818</v>
      </c>
      <c r="N151" s="41">
        <f t="shared" si="379"/>
        <v>1787335</v>
      </c>
      <c r="O151" s="2"/>
      <c r="P151" s="72">
        <f t="shared" si="380"/>
        <v>2035</v>
      </c>
      <c r="Q151" s="20">
        <f t="shared" ref="Q151:AB151" si="403">Q751+Q831+Q911+Q1191+Q1391+Q1431</f>
        <v>136707</v>
      </c>
      <c r="R151" s="20">
        <f t="shared" si="403"/>
        <v>159447</v>
      </c>
      <c r="S151" s="20">
        <f t="shared" si="403"/>
        <v>143543</v>
      </c>
      <c r="T151" s="20">
        <f t="shared" si="403"/>
        <v>134830</v>
      </c>
      <c r="U151" s="20">
        <f t="shared" si="403"/>
        <v>129076</v>
      </c>
      <c r="V151" s="20">
        <f t="shared" si="403"/>
        <v>137238</v>
      </c>
      <c r="W151" s="20">
        <f t="shared" si="403"/>
        <v>154300</v>
      </c>
      <c r="X151" s="20">
        <f t="shared" si="403"/>
        <v>171857</v>
      </c>
      <c r="Y151" s="20">
        <f t="shared" si="403"/>
        <v>167101</v>
      </c>
      <c r="Z151" s="20">
        <f t="shared" si="403"/>
        <v>161092</v>
      </c>
      <c r="AA151" s="20">
        <f t="shared" si="403"/>
        <v>152907</v>
      </c>
      <c r="AB151" s="20">
        <f t="shared" si="403"/>
        <v>137400</v>
      </c>
      <c r="AC151" s="41">
        <f t="shared" si="382"/>
        <v>1785498</v>
      </c>
      <c r="AD151" s="13"/>
      <c r="AI151" s="79" t="str">
        <f t="shared" si="383"/>
        <v>R</v>
      </c>
      <c r="AJ151" s="1">
        <f t="shared" ref="AJ151:AJ161" si="404">AJ150</f>
        <v>2024</v>
      </c>
      <c r="AK151" s="105">
        <v>2</v>
      </c>
      <c r="AL151" s="106">
        <f t="shared" ca="1" si="375"/>
        <v>0</v>
      </c>
      <c r="AM151" s="106">
        <f t="shared" ca="1" si="375"/>
        <v>0</v>
      </c>
      <c r="AN151" s="106">
        <f t="shared" ca="1" si="375"/>
        <v>481</v>
      </c>
      <c r="AO151" s="106">
        <f t="shared" ca="1" si="375"/>
        <v>0</v>
      </c>
      <c r="AP151" s="106">
        <f t="shared" ca="1" si="375"/>
        <v>0</v>
      </c>
      <c r="AQ151" s="106">
        <f t="shared" ca="1" si="375"/>
        <v>0</v>
      </c>
      <c r="AR151" s="106">
        <f t="shared" ca="1" si="375"/>
        <v>0</v>
      </c>
      <c r="AS151" s="106">
        <f t="shared" ca="1" si="375"/>
        <v>0</v>
      </c>
      <c r="AT151" s="106">
        <f t="shared" ca="1" si="375"/>
        <v>4220363</v>
      </c>
      <c r="AU151" s="106">
        <f t="shared" ca="1" si="375"/>
        <v>1243307</v>
      </c>
      <c r="AV151" s="106">
        <f t="shared" ca="1" si="376"/>
        <v>2615320</v>
      </c>
      <c r="AW151" s="106">
        <f t="shared" ca="1" si="376"/>
        <v>63058</v>
      </c>
      <c r="AX151" s="106">
        <f t="shared" ca="1" si="376"/>
        <v>0</v>
      </c>
      <c r="AY151" s="611">
        <f t="shared" ca="1" si="376"/>
        <v>0</v>
      </c>
      <c r="AZ151" s="106">
        <f t="shared" ca="1" si="376"/>
        <v>28195</v>
      </c>
      <c r="BA151" s="106">
        <f t="shared" ca="1" si="376"/>
        <v>207980</v>
      </c>
      <c r="BB151" s="106">
        <f t="shared" ca="1" si="376"/>
        <v>61633</v>
      </c>
      <c r="BC151" s="106">
        <f t="shared" ca="1" si="376"/>
        <v>0</v>
      </c>
      <c r="BD151" s="106">
        <f t="shared" ca="1" si="376"/>
        <v>55587</v>
      </c>
      <c r="BE151" s="106">
        <f t="shared" ca="1" si="376"/>
        <v>0</v>
      </c>
      <c r="BF151" s="106">
        <f t="shared" ca="1" si="377"/>
        <v>431544</v>
      </c>
      <c r="BG151" s="106">
        <f t="shared" ca="1" si="377"/>
        <v>0</v>
      </c>
      <c r="BH151" s="106">
        <f t="shared" ca="1" si="377"/>
        <v>0</v>
      </c>
      <c r="BI151" s="106">
        <f t="shared" ca="1" si="377"/>
        <v>364713</v>
      </c>
      <c r="BJ151" s="106">
        <f t="shared" ca="1" si="377"/>
        <v>111114</v>
      </c>
      <c r="BK151" s="106">
        <f t="shared" ca="1" si="377"/>
        <v>0</v>
      </c>
      <c r="BL151" s="190">
        <f t="shared" ca="1" si="377"/>
        <v>0</v>
      </c>
      <c r="BM151" s="190">
        <f t="shared" ca="1" si="377"/>
        <v>0</v>
      </c>
      <c r="BN151" s="190">
        <f t="shared" ca="1" si="377"/>
        <v>0</v>
      </c>
      <c r="BO151" s="190">
        <f t="shared" ca="1" si="377"/>
        <v>0</v>
      </c>
      <c r="BP151" s="190">
        <f t="shared" ca="1" si="377"/>
        <v>0</v>
      </c>
      <c r="BQ151" s="190">
        <f t="shared" ca="1" si="384"/>
        <v>145415</v>
      </c>
      <c r="BR151" s="190">
        <f t="shared" ca="1" si="385"/>
        <v>1115351</v>
      </c>
      <c r="BS151" s="190">
        <f t="shared" ca="1" si="386"/>
        <v>8142529</v>
      </c>
      <c r="BT151" s="190">
        <f t="shared" ca="1" si="401"/>
        <v>9403295</v>
      </c>
      <c r="BU151" s="190">
        <f t="shared" ca="1" si="335"/>
        <v>9286590</v>
      </c>
      <c r="BV151" s="163" t="str">
        <f t="shared" si="387"/>
        <v>C</v>
      </c>
      <c r="BW151" s="65">
        <f t="shared" ca="1" si="336"/>
        <v>9403295</v>
      </c>
      <c r="BX151" s="65">
        <f t="shared" ca="1" si="337"/>
        <v>0</v>
      </c>
      <c r="BZ151" s="130"/>
      <c r="CA151" s="79" t="str">
        <f t="shared" si="388"/>
        <v>C</v>
      </c>
      <c r="CB151" s="215">
        <f t="shared" ref="CB151:CC214" si="405">AJ151</f>
        <v>2024</v>
      </c>
      <c r="CC151" s="141">
        <f t="shared" si="405"/>
        <v>2</v>
      </c>
      <c r="CD151" s="280">
        <f t="shared" ca="1" si="338"/>
        <v>0</v>
      </c>
      <c r="CE151" s="280">
        <f t="shared" ca="1" si="339"/>
        <v>0</v>
      </c>
      <c r="CF151" s="280">
        <f t="shared" ca="1" si="340"/>
        <v>481</v>
      </c>
      <c r="CG151" s="280">
        <f t="shared" ca="1" si="341"/>
        <v>0</v>
      </c>
      <c r="CH151" s="280">
        <f t="shared" ca="1" si="342"/>
        <v>0</v>
      </c>
      <c r="CI151" s="280">
        <f t="shared" ca="1" si="343"/>
        <v>0</v>
      </c>
      <c r="CJ151" s="280">
        <f t="shared" ca="1" si="344"/>
        <v>0</v>
      </c>
      <c r="CK151" s="280">
        <f t="shared" ca="1" si="345"/>
        <v>0</v>
      </c>
      <c r="CL151" s="280">
        <f t="shared" ca="1" si="346"/>
        <v>4215176</v>
      </c>
      <c r="CM151" s="280">
        <f t="shared" ca="1" si="347"/>
        <v>1226993</v>
      </c>
      <c r="CN151" s="280">
        <f t="shared" ca="1" si="348"/>
        <v>2582649</v>
      </c>
      <c r="CO151" s="280">
        <f t="shared" ca="1" si="349"/>
        <v>46847</v>
      </c>
      <c r="CP151" s="280">
        <f t="shared" ca="1" si="350"/>
        <v>0</v>
      </c>
      <c r="CQ151" s="613">
        <f t="shared" ca="1" si="351"/>
        <v>0</v>
      </c>
      <c r="CR151" s="280">
        <f t="shared" ca="1" si="352"/>
        <v>29785</v>
      </c>
      <c r="CS151" s="280">
        <f t="shared" ca="1" si="353"/>
        <v>187843</v>
      </c>
      <c r="CT151" s="280">
        <f t="shared" ca="1" si="354"/>
        <v>47733</v>
      </c>
      <c r="CU151" s="280">
        <f t="shared" ca="1" si="355"/>
        <v>0</v>
      </c>
      <c r="CV151" s="280">
        <f t="shared" ca="1" si="356"/>
        <v>47166</v>
      </c>
      <c r="CW151" s="365">
        <f t="shared" ca="1" si="357"/>
        <v>0</v>
      </c>
      <c r="CX151" s="280">
        <f t="shared" ca="1" si="358"/>
        <v>427896</v>
      </c>
      <c r="CY151" s="280">
        <f t="shared" ca="1" si="359"/>
        <v>0</v>
      </c>
      <c r="CZ151" s="280">
        <f t="shared" ca="1" si="360"/>
        <v>0</v>
      </c>
      <c r="DA151" s="280">
        <f t="shared" ca="1" si="361"/>
        <v>363099</v>
      </c>
      <c r="DB151" s="280">
        <f t="shared" ca="1" si="362"/>
        <v>110922</v>
      </c>
      <c r="DC151" s="280">
        <f t="shared" ca="1" si="363"/>
        <v>0</v>
      </c>
      <c r="DD151" s="280">
        <f t="shared" ca="1" si="364"/>
        <v>0</v>
      </c>
      <c r="DE151" s="280">
        <f t="shared" ca="1" si="365"/>
        <v>0</v>
      </c>
      <c r="DF151" s="280">
        <f t="shared" ca="1" si="366"/>
        <v>0</v>
      </c>
      <c r="DG151" s="280">
        <f t="shared" ca="1" si="367"/>
        <v>0</v>
      </c>
      <c r="DH151" s="210">
        <f t="shared" ca="1" si="389"/>
        <v>124684</v>
      </c>
      <c r="DI151" s="210">
        <f t="shared" ca="1" si="390"/>
        <v>1214444</v>
      </c>
      <c r="DJ151" s="210">
        <f t="shared" ca="1" si="391"/>
        <v>8072146</v>
      </c>
      <c r="DK151" s="461">
        <f t="shared" ca="1" si="392"/>
        <v>9411274</v>
      </c>
      <c r="DL151" s="463">
        <f t="shared" ca="1" si="393"/>
        <v>9286590</v>
      </c>
      <c r="DM151" s="465">
        <f t="shared" ca="1" si="394"/>
        <v>-124684</v>
      </c>
      <c r="DN151" s="216">
        <f t="shared" ca="1" si="371"/>
        <v>-1.3248365736668596E-2</v>
      </c>
      <c r="DP151" s="463"/>
      <c r="DQ151" s="37"/>
    </row>
    <row r="152" spans="1:121">
      <c r="A152" s="1">
        <f t="shared" si="330"/>
        <v>2036</v>
      </c>
      <c r="B152" s="20">
        <f t="shared" ref="B152:M152" si="406">B752+B832+B912+B1192+B1392+B1432</f>
        <v>167464</v>
      </c>
      <c r="C152" s="20">
        <f t="shared" si="406"/>
        <v>132160</v>
      </c>
      <c r="D152" s="20">
        <f t="shared" si="406"/>
        <v>132336</v>
      </c>
      <c r="E152" s="20">
        <f t="shared" si="406"/>
        <v>124234</v>
      </c>
      <c r="F152" s="20">
        <f t="shared" si="406"/>
        <v>151260</v>
      </c>
      <c r="G152" s="20">
        <f t="shared" si="406"/>
        <v>170747</v>
      </c>
      <c r="H152" s="20">
        <f t="shared" si="406"/>
        <v>169602</v>
      </c>
      <c r="I152" s="20">
        <f t="shared" si="406"/>
        <v>170648</v>
      </c>
      <c r="J152" s="20">
        <f t="shared" si="406"/>
        <v>156940</v>
      </c>
      <c r="K152" s="20">
        <f t="shared" si="406"/>
        <v>140572</v>
      </c>
      <c r="L152" s="20">
        <f t="shared" si="406"/>
        <v>126014</v>
      </c>
      <c r="M152" s="20">
        <f t="shared" si="406"/>
        <v>157210</v>
      </c>
      <c r="N152" s="41">
        <f t="shared" si="379"/>
        <v>1799187</v>
      </c>
      <c r="O152" s="2"/>
      <c r="P152" s="72">
        <f t="shared" si="380"/>
        <v>2036</v>
      </c>
      <c r="Q152" s="20">
        <f t="shared" ref="Q152:AB152" si="407">Q752+Q832+Q912+Q1192+Q1392+Q1432</f>
        <v>138004</v>
      </c>
      <c r="R152" s="20">
        <f t="shared" si="407"/>
        <v>160813</v>
      </c>
      <c r="S152" s="20">
        <f t="shared" si="407"/>
        <v>144512</v>
      </c>
      <c r="T152" s="20">
        <f t="shared" si="407"/>
        <v>136113</v>
      </c>
      <c r="U152" s="20">
        <f t="shared" si="407"/>
        <v>129921</v>
      </c>
      <c r="V152" s="20">
        <f t="shared" si="407"/>
        <v>138303</v>
      </c>
      <c r="W152" s="20">
        <f t="shared" si="407"/>
        <v>154872</v>
      </c>
      <c r="X152" s="20">
        <f t="shared" si="407"/>
        <v>172690</v>
      </c>
      <c r="Y152" s="20">
        <f t="shared" si="407"/>
        <v>168097</v>
      </c>
      <c r="Z152" s="20">
        <f t="shared" si="407"/>
        <v>161881</v>
      </c>
      <c r="AA152" s="20">
        <f t="shared" si="407"/>
        <v>153847</v>
      </c>
      <c r="AB152" s="20">
        <f t="shared" si="407"/>
        <v>138281</v>
      </c>
      <c r="AC152" s="41">
        <f t="shared" si="382"/>
        <v>1797334</v>
      </c>
      <c r="AD152" s="13"/>
      <c r="AI152" s="79" t="str">
        <f t="shared" si="383"/>
        <v>S</v>
      </c>
      <c r="AJ152" s="1">
        <f t="shared" si="404"/>
        <v>2024</v>
      </c>
      <c r="AK152" s="105">
        <v>3</v>
      </c>
      <c r="AL152" s="106">
        <f t="shared" ca="1" si="375"/>
        <v>0</v>
      </c>
      <c r="AM152" s="106">
        <f t="shared" ca="1" si="375"/>
        <v>0</v>
      </c>
      <c r="AN152" s="106">
        <f t="shared" ca="1" si="375"/>
        <v>481</v>
      </c>
      <c r="AO152" s="106">
        <f t="shared" ca="1" si="375"/>
        <v>0</v>
      </c>
      <c r="AP152" s="106">
        <f t="shared" ca="1" si="375"/>
        <v>0</v>
      </c>
      <c r="AQ152" s="106">
        <f t="shared" ca="1" si="375"/>
        <v>0</v>
      </c>
      <c r="AR152" s="106">
        <f t="shared" ca="1" si="375"/>
        <v>0</v>
      </c>
      <c r="AS152" s="106">
        <f t="shared" ca="1" si="375"/>
        <v>0</v>
      </c>
      <c r="AT152" s="106">
        <f t="shared" ca="1" si="375"/>
        <v>4215176</v>
      </c>
      <c r="AU152" s="106">
        <f t="shared" ca="1" si="375"/>
        <v>1226993</v>
      </c>
      <c r="AV152" s="106">
        <f t="shared" ca="1" si="376"/>
        <v>2582649</v>
      </c>
      <c r="AW152" s="106">
        <f t="shared" ca="1" si="376"/>
        <v>57941</v>
      </c>
      <c r="AX152" s="106">
        <f t="shared" ca="1" si="376"/>
        <v>0</v>
      </c>
      <c r="AY152" s="611">
        <f t="shared" ca="1" si="376"/>
        <v>0</v>
      </c>
      <c r="AZ152" s="106">
        <f t="shared" ca="1" si="376"/>
        <v>29398</v>
      </c>
      <c r="BA152" s="106">
        <f t="shared" ca="1" si="376"/>
        <v>187843</v>
      </c>
      <c r="BB152" s="106">
        <f t="shared" ca="1" si="376"/>
        <v>47733</v>
      </c>
      <c r="BC152" s="106">
        <f t="shared" ca="1" si="376"/>
        <v>0</v>
      </c>
      <c r="BD152" s="106">
        <f t="shared" ca="1" si="376"/>
        <v>57708</v>
      </c>
      <c r="BE152" s="106">
        <f t="shared" ca="1" si="376"/>
        <v>0</v>
      </c>
      <c r="BF152" s="106">
        <f t="shared" ca="1" si="377"/>
        <v>427896</v>
      </c>
      <c r="BG152" s="106">
        <f t="shared" ca="1" si="377"/>
        <v>0</v>
      </c>
      <c r="BH152" s="106">
        <f t="shared" ca="1" si="377"/>
        <v>0</v>
      </c>
      <c r="BI152" s="106">
        <f t="shared" ca="1" si="377"/>
        <v>363099</v>
      </c>
      <c r="BJ152" s="106">
        <f t="shared" ca="1" si="377"/>
        <v>110922</v>
      </c>
      <c r="BK152" s="106">
        <f t="shared" ca="1" si="377"/>
        <v>0</v>
      </c>
      <c r="BL152" s="190">
        <f t="shared" ca="1" si="377"/>
        <v>0</v>
      </c>
      <c r="BM152" s="190">
        <f t="shared" ca="1" si="377"/>
        <v>0</v>
      </c>
      <c r="BN152" s="190">
        <f t="shared" ca="1" si="377"/>
        <v>0</v>
      </c>
      <c r="BO152" s="190">
        <f t="shared" ca="1" si="377"/>
        <v>0</v>
      </c>
      <c r="BP152" s="190">
        <f t="shared" ca="1" si="377"/>
        <v>0</v>
      </c>
      <c r="BQ152" s="190">
        <f t="shared" ca="1" si="384"/>
        <v>134839</v>
      </c>
      <c r="BR152" s="190">
        <f t="shared" ca="1" si="385"/>
        <v>1089760</v>
      </c>
      <c r="BS152" s="190">
        <f t="shared" ca="1" si="386"/>
        <v>8083240</v>
      </c>
      <c r="BT152" s="190">
        <f t="shared" ca="1" si="401"/>
        <v>9307839</v>
      </c>
      <c r="BU152" s="190">
        <f t="shared" ca="1" si="335"/>
        <v>9338862</v>
      </c>
      <c r="BV152" s="163" t="str">
        <f t="shared" si="387"/>
        <v>D</v>
      </c>
      <c r="BW152" s="65">
        <f t="shared" ca="1" si="336"/>
        <v>9307839</v>
      </c>
      <c r="BX152" s="65">
        <f t="shared" ca="1" si="337"/>
        <v>0</v>
      </c>
      <c r="BZ152" s="130"/>
      <c r="CA152" s="79" t="str">
        <f t="shared" si="388"/>
        <v>D</v>
      </c>
      <c r="CB152" s="215">
        <f t="shared" si="405"/>
        <v>2024</v>
      </c>
      <c r="CC152" s="141">
        <f t="shared" si="405"/>
        <v>3</v>
      </c>
      <c r="CD152" s="280">
        <f t="shared" ca="1" si="338"/>
        <v>0</v>
      </c>
      <c r="CE152" s="280">
        <f t="shared" ca="1" si="339"/>
        <v>0</v>
      </c>
      <c r="CF152" s="280">
        <f t="shared" ca="1" si="340"/>
        <v>481</v>
      </c>
      <c r="CG152" s="280">
        <f t="shared" ca="1" si="341"/>
        <v>0</v>
      </c>
      <c r="CH152" s="280">
        <f t="shared" ca="1" si="342"/>
        <v>0</v>
      </c>
      <c r="CI152" s="280">
        <f t="shared" ca="1" si="343"/>
        <v>0</v>
      </c>
      <c r="CJ152" s="280">
        <f t="shared" ca="1" si="344"/>
        <v>0</v>
      </c>
      <c r="CK152" s="280">
        <f t="shared" ca="1" si="345"/>
        <v>0</v>
      </c>
      <c r="CL152" s="280">
        <f t="shared" ca="1" si="346"/>
        <v>4184648</v>
      </c>
      <c r="CM152" s="280">
        <f t="shared" ca="1" si="347"/>
        <v>1253994</v>
      </c>
      <c r="CN152" s="280">
        <f t="shared" ca="1" si="348"/>
        <v>2636527</v>
      </c>
      <c r="CO152" s="280">
        <f t="shared" ca="1" si="349"/>
        <v>45752</v>
      </c>
      <c r="CP152" s="280">
        <f t="shared" ca="1" si="350"/>
        <v>0</v>
      </c>
      <c r="CQ152" s="613">
        <f t="shared" ca="1" si="351"/>
        <v>0</v>
      </c>
      <c r="CR152" s="280">
        <f t="shared" ca="1" si="352"/>
        <v>26362</v>
      </c>
      <c r="CS152" s="280">
        <f t="shared" ca="1" si="353"/>
        <v>180593</v>
      </c>
      <c r="CT152" s="280">
        <f t="shared" ca="1" si="354"/>
        <v>48427</v>
      </c>
      <c r="CU152" s="280">
        <f t="shared" ca="1" si="355"/>
        <v>0</v>
      </c>
      <c r="CV152" s="280">
        <f t="shared" ca="1" si="356"/>
        <v>48464</v>
      </c>
      <c r="CW152" s="365">
        <f t="shared" ca="1" si="357"/>
        <v>0</v>
      </c>
      <c r="CX152" s="280">
        <f t="shared" ca="1" si="358"/>
        <v>433032</v>
      </c>
      <c r="CY152" s="280">
        <f t="shared" ca="1" si="359"/>
        <v>0</v>
      </c>
      <c r="CZ152" s="280">
        <f t="shared" ca="1" si="360"/>
        <v>0</v>
      </c>
      <c r="DA152" s="280">
        <f t="shared" ca="1" si="361"/>
        <v>369006</v>
      </c>
      <c r="DB152" s="280">
        <f t="shared" ca="1" si="362"/>
        <v>111576</v>
      </c>
      <c r="DC152" s="280">
        <f t="shared" ca="1" si="363"/>
        <v>0</v>
      </c>
      <c r="DD152" s="280">
        <f t="shared" ca="1" si="364"/>
        <v>0</v>
      </c>
      <c r="DE152" s="280">
        <f t="shared" ca="1" si="365"/>
        <v>0</v>
      </c>
      <c r="DF152" s="280">
        <f t="shared" ca="1" si="366"/>
        <v>0</v>
      </c>
      <c r="DG152" s="280">
        <f t="shared" ca="1" si="367"/>
        <v>0</v>
      </c>
      <c r="DH152" s="210">
        <f t="shared" ca="1" si="389"/>
        <v>123253</v>
      </c>
      <c r="DI152" s="210">
        <f t="shared" ca="1" si="390"/>
        <v>1217460</v>
      </c>
      <c r="DJ152" s="210">
        <f t="shared" ca="1" si="391"/>
        <v>8121402</v>
      </c>
      <c r="DK152" s="461">
        <f t="shared" ca="1" si="392"/>
        <v>9462115</v>
      </c>
      <c r="DL152" s="463">
        <f t="shared" ca="1" si="393"/>
        <v>9338862</v>
      </c>
      <c r="DM152" s="465">
        <f t="shared" ca="1" si="394"/>
        <v>-123253</v>
      </c>
      <c r="DN152" s="216">
        <f t="shared" ca="1" si="371"/>
        <v>-1.3025946101902164E-2</v>
      </c>
      <c r="DP152" s="463"/>
      <c r="DQ152" s="37"/>
    </row>
    <row r="153" spans="1:121">
      <c r="A153" s="1">
        <f t="shared" si="330"/>
        <v>2037</v>
      </c>
      <c r="B153" s="20">
        <f t="shared" ref="B153:M153" si="408">B753+B833+B913+B1193+B1393+B1433</f>
        <v>168967</v>
      </c>
      <c r="C153" s="20">
        <f t="shared" si="408"/>
        <v>131925</v>
      </c>
      <c r="D153" s="20">
        <f t="shared" si="408"/>
        <v>133090</v>
      </c>
      <c r="E153" s="20">
        <f t="shared" si="408"/>
        <v>124647</v>
      </c>
      <c r="F153" s="20">
        <f t="shared" si="408"/>
        <v>151762</v>
      </c>
      <c r="G153" s="20">
        <f t="shared" si="408"/>
        <v>171680</v>
      </c>
      <c r="H153" s="20">
        <f t="shared" si="408"/>
        <v>170499</v>
      </c>
      <c r="I153" s="20">
        <f t="shared" si="408"/>
        <v>171669</v>
      </c>
      <c r="J153" s="20">
        <f t="shared" si="408"/>
        <v>157770</v>
      </c>
      <c r="K153" s="20">
        <f t="shared" si="408"/>
        <v>141356</v>
      </c>
      <c r="L153" s="20">
        <f t="shared" si="408"/>
        <v>126900</v>
      </c>
      <c r="M153" s="20">
        <f t="shared" si="408"/>
        <v>158613</v>
      </c>
      <c r="N153" s="41">
        <f t="shared" si="379"/>
        <v>1808878</v>
      </c>
      <c r="O153" s="2"/>
      <c r="P153" s="72">
        <f t="shared" si="380"/>
        <v>2037</v>
      </c>
      <c r="Q153" s="20">
        <f t="shared" ref="Q153:AB153" si="409">Q753+Q833+Q913+Q1193+Q1393+Q1433</f>
        <v>139304</v>
      </c>
      <c r="R153" s="20">
        <f t="shared" si="409"/>
        <v>162184</v>
      </c>
      <c r="S153" s="20">
        <f t="shared" si="409"/>
        <v>144921</v>
      </c>
      <c r="T153" s="20">
        <f t="shared" si="409"/>
        <v>136489</v>
      </c>
      <c r="U153" s="20">
        <f t="shared" si="409"/>
        <v>130753</v>
      </c>
      <c r="V153" s="20">
        <f t="shared" si="409"/>
        <v>138646</v>
      </c>
      <c r="W153" s="20">
        <f t="shared" si="409"/>
        <v>155452</v>
      </c>
      <c r="X153" s="20">
        <f t="shared" si="409"/>
        <v>173530</v>
      </c>
      <c r="Y153" s="20">
        <f t="shared" si="409"/>
        <v>169099</v>
      </c>
      <c r="Z153" s="20">
        <f t="shared" si="409"/>
        <v>162687</v>
      </c>
      <c r="AA153" s="20">
        <f t="shared" si="409"/>
        <v>154790</v>
      </c>
      <c r="AB153" s="20">
        <f t="shared" si="409"/>
        <v>139159</v>
      </c>
      <c r="AC153" s="41">
        <f t="shared" si="382"/>
        <v>1807014</v>
      </c>
      <c r="AD153" s="13"/>
      <c r="AI153" s="79" t="str">
        <f t="shared" si="383"/>
        <v>T</v>
      </c>
      <c r="AJ153" s="1">
        <f t="shared" si="404"/>
        <v>2024</v>
      </c>
      <c r="AK153" s="105">
        <v>4</v>
      </c>
      <c r="AL153" s="106">
        <f t="shared" ca="1" si="375"/>
        <v>0</v>
      </c>
      <c r="AM153" s="106">
        <f t="shared" ca="1" si="375"/>
        <v>0</v>
      </c>
      <c r="AN153" s="106">
        <f t="shared" ca="1" si="375"/>
        <v>481</v>
      </c>
      <c r="AO153" s="106">
        <f t="shared" ca="1" si="375"/>
        <v>0</v>
      </c>
      <c r="AP153" s="106">
        <f t="shared" ca="1" si="375"/>
        <v>0</v>
      </c>
      <c r="AQ153" s="106">
        <f t="shared" ca="1" si="375"/>
        <v>0</v>
      </c>
      <c r="AR153" s="106">
        <f t="shared" ca="1" si="375"/>
        <v>0</v>
      </c>
      <c r="AS153" s="106">
        <f t="shared" ca="1" si="375"/>
        <v>0</v>
      </c>
      <c r="AT153" s="106">
        <f t="shared" ca="1" si="375"/>
        <v>4184648</v>
      </c>
      <c r="AU153" s="106">
        <f t="shared" ca="1" si="375"/>
        <v>1253994</v>
      </c>
      <c r="AV153" s="106">
        <f t="shared" ca="1" si="376"/>
        <v>2636527</v>
      </c>
      <c r="AW153" s="106">
        <f t="shared" ca="1" si="376"/>
        <v>46847</v>
      </c>
      <c r="AX153" s="106">
        <f t="shared" ca="1" si="376"/>
        <v>0</v>
      </c>
      <c r="AY153" s="611">
        <f t="shared" ca="1" si="376"/>
        <v>0</v>
      </c>
      <c r="AZ153" s="106">
        <f t="shared" ca="1" si="376"/>
        <v>29785</v>
      </c>
      <c r="BA153" s="106">
        <f t="shared" ca="1" si="376"/>
        <v>180593</v>
      </c>
      <c r="BB153" s="106">
        <f t="shared" ca="1" si="376"/>
        <v>48427</v>
      </c>
      <c r="BC153" s="106">
        <f t="shared" ca="1" si="376"/>
        <v>0</v>
      </c>
      <c r="BD153" s="106">
        <f t="shared" ca="1" si="376"/>
        <v>47166</v>
      </c>
      <c r="BE153" s="106">
        <f t="shared" ca="1" si="376"/>
        <v>0</v>
      </c>
      <c r="BF153" s="106">
        <f t="shared" ca="1" si="377"/>
        <v>433032</v>
      </c>
      <c r="BG153" s="106">
        <f t="shared" ca="1" si="377"/>
        <v>0</v>
      </c>
      <c r="BH153" s="106">
        <f t="shared" ca="1" si="377"/>
        <v>0</v>
      </c>
      <c r="BI153" s="106">
        <f t="shared" ca="1" si="377"/>
        <v>369006</v>
      </c>
      <c r="BJ153" s="106">
        <f t="shared" ca="1" si="377"/>
        <v>111576</v>
      </c>
      <c r="BK153" s="106">
        <f t="shared" ca="1" si="377"/>
        <v>0</v>
      </c>
      <c r="BL153" s="190">
        <f t="shared" ca="1" si="377"/>
        <v>0</v>
      </c>
      <c r="BM153" s="190">
        <f t="shared" ca="1" si="377"/>
        <v>0</v>
      </c>
      <c r="BN153" s="190">
        <f t="shared" ca="1" si="377"/>
        <v>0</v>
      </c>
      <c r="BO153" s="190">
        <f t="shared" ca="1" si="377"/>
        <v>0</v>
      </c>
      <c r="BP153" s="190">
        <f t="shared" ca="1" si="377"/>
        <v>0</v>
      </c>
      <c r="BQ153" s="190">
        <f t="shared" ca="1" si="384"/>
        <v>125378</v>
      </c>
      <c r="BR153" s="190">
        <f t="shared" ca="1" si="385"/>
        <v>1094207</v>
      </c>
      <c r="BS153" s="190">
        <f t="shared" ca="1" si="386"/>
        <v>8122497</v>
      </c>
      <c r="BT153" s="190">
        <f t="shared" ca="1" si="401"/>
        <v>9342082</v>
      </c>
      <c r="BU153" s="190">
        <f t="shared" ca="1" si="335"/>
        <v>5198929</v>
      </c>
      <c r="BV153" s="163" t="str">
        <f t="shared" si="387"/>
        <v>E</v>
      </c>
      <c r="BW153" s="65">
        <f t="shared" ca="1" si="336"/>
        <v>9342082</v>
      </c>
      <c r="BX153" s="65">
        <f t="shared" ca="1" si="337"/>
        <v>0</v>
      </c>
      <c r="BZ153" s="130"/>
      <c r="CA153" s="79" t="str">
        <f t="shared" si="388"/>
        <v>E</v>
      </c>
      <c r="CB153" s="215">
        <f t="shared" si="405"/>
        <v>2024</v>
      </c>
      <c r="CC153" s="141">
        <f t="shared" si="405"/>
        <v>4</v>
      </c>
      <c r="CD153" s="280">
        <f t="shared" ca="1" si="338"/>
        <v>0</v>
      </c>
      <c r="CE153" s="280">
        <f t="shared" ca="1" si="339"/>
        <v>0</v>
      </c>
      <c r="CF153" s="280">
        <f t="shared" ca="1" si="340"/>
        <v>481</v>
      </c>
      <c r="CG153" s="280">
        <f t="shared" ca="1" si="341"/>
        <v>0</v>
      </c>
      <c r="CH153" s="280">
        <f t="shared" ca="1" si="342"/>
        <v>0</v>
      </c>
      <c r="CI153" s="280">
        <f t="shared" ca="1" si="343"/>
        <v>0</v>
      </c>
      <c r="CJ153" s="280">
        <f t="shared" ca="1" si="344"/>
        <v>0</v>
      </c>
      <c r="CK153" s="280">
        <f t="shared" ca="1" si="345"/>
        <v>0</v>
      </c>
      <c r="CL153" s="280">
        <f t="shared" ca="1" si="346"/>
        <v>0</v>
      </c>
      <c r="CM153" s="280">
        <f t="shared" ca="1" si="347"/>
        <v>1262499</v>
      </c>
      <c r="CN153" s="280">
        <f t="shared" ca="1" si="348"/>
        <v>2651608</v>
      </c>
      <c r="CO153" s="280">
        <f t="shared" ca="1" si="349"/>
        <v>61937</v>
      </c>
      <c r="CP153" s="280">
        <f t="shared" ca="1" si="350"/>
        <v>0</v>
      </c>
      <c r="CQ153" s="613">
        <f t="shared" ca="1" si="351"/>
        <v>0</v>
      </c>
      <c r="CR153" s="280">
        <f t="shared" ca="1" si="352"/>
        <v>26794</v>
      </c>
      <c r="CS153" s="280">
        <f t="shared" ca="1" si="353"/>
        <v>189654</v>
      </c>
      <c r="CT153" s="280">
        <f t="shared" ca="1" si="354"/>
        <v>45042</v>
      </c>
      <c r="CU153" s="280">
        <f t="shared" ca="1" si="355"/>
        <v>0</v>
      </c>
      <c r="CV153" s="280">
        <f t="shared" ca="1" si="356"/>
        <v>43791</v>
      </c>
      <c r="CW153" s="365">
        <f t="shared" ca="1" si="357"/>
        <v>0</v>
      </c>
      <c r="CX153" s="280">
        <f t="shared" ca="1" si="358"/>
        <v>432600</v>
      </c>
      <c r="CY153" s="280">
        <f t="shared" ca="1" si="359"/>
        <v>0</v>
      </c>
      <c r="CZ153" s="280">
        <f t="shared" ca="1" si="360"/>
        <v>0</v>
      </c>
      <c r="DA153" s="280">
        <f t="shared" ca="1" si="361"/>
        <v>372899</v>
      </c>
      <c r="DB153" s="280">
        <f t="shared" ca="1" si="362"/>
        <v>111624</v>
      </c>
      <c r="DC153" s="280">
        <f t="shared" ca="1" si="363"/>
        <v>0</v>
      </c>
      <c r="DD153" s="280">
        <f t="shared" ca="1" si="364"/>
        <v>0</v>
      </c>
      <c r="DE153" s="280">
        <f t="shared" ca="1" si="365"/>
        <v>0</v>
      </c>
      <c r="DF153" s="280">
        <f t="shared" ca="1" si="366"/>
        <v>0</v>
      </c>
      <c r="DG153" s="280">
        <f t="shared" ca="1" si="367"/>
        <v>0</v>
      </c>
      <c r="DH153" s="210">
        <f t="shared" ca="1" si="389"/>
        <v>115627</v>
      </c>
      <c r="DI153" s="210">
        <f t="shared" ca="1" si="390"/>
        <v>1222404</v>
      </c>
      <c r="DJ153" s="210">
        <f t="shared" ca="1" si="391"/>
        <v>3976525</v>
      </c>
      <c r="DK153" s="461">
        <f t="shared" ca="1" si="392"/>
        <v>5314556</v>
      </c>
      <c r="DL153" s="463">
        <f t="shared" ca="1" si="393"/>
        <v>5198929</v>
      </c>
      <c r="DM153" s="465">
        <f t="shared" ca="1" si="394"/>
        <v>-115627</v>
      </c>
      <c r="DN153" s="216">
        <f t="shared" ca="1" si="371"/>
        <v>-2.1756662268682465E-2</v>
      </c>
      <c r="DP153" s="463"/>
      <c r="DQ153" s="37"/>
    </row>
    <row r="154" spans="1:121">
      <c r="A154" s="1">
        <f t="shared" si="330"/>
        <v>2038</v>
      </c>
      <c r="B154" s="20">
        <f t="shared" ref="B154:M154" si="410">B754+B834+B914+B1194+B1394+B1434</f>
        <v>170465</v>
      </c>
      <c r="C154" s="20">
        <f t="shared" si="410"/>
        <v>132411</v>
      </c>
      <c r="D154" s="20">
        <f t="shared" si="410"/>
        <v>133839</v>
      </c>
      <c r="E154" s="20">
        <f t="shared" si="410"/>
        <v>125072</v>
      </c>
      <c r="F154" s="20">
        <f t="shared" si="410"/>
        <v>152248</v>
      </c>
      <c r="G154" s="20">
        <f t="shared" si="410"/>
        <v>172611</v>
      </c>
      <c r="H154" s="20">
        <f t="shared" si="410"/>
        <v>171397</v>
      </c>
      <c r="I154" s="20">
        <f t="shared" si="410"/>
        <v>172669</v>
      </c>
      <c r="J154" s="20">
        <f t="shared" si="410"/>
        <v>158588</v>
      </c>
      <c r="K154" s="20">
        <f t="shared" si="410"/>
        <v>142150</v>
      </c>
      <c r="L154" s="20">
        <f t="shared" si="410"/>
        <v>127777</v>
      </c>
      <c r="M154" s="20">
        <f t="shared" si="410"/>
        <v>159991</v>
      </c>
      <c r="N154" s="41">
        <f t="shared" si="379"/>
        <v>1819218</v>
      </c>
      <c r="O154" s="2"/>
      <c r="P154" s="72">
        <f t="shared" si="380"/>
        <v>2038</v>
      </c>
      <c r="Q154" s="20">
        <f t="shared" ref="Q154:AB154" si="411">Q754+Q834+Q914+Q1194+Q1394+Q1434</f>
        <v>140614</v>
      </c>
      <c r="R154" s="20">
        <f t="shared" si="411"/>
        <v>163556</v>
      </c>
      <c r="S154" s="20">
        <f t="shared" si="411"/>
        <v>145601</v>
      </c>
      <c r="T154" s="20">
        <f t="shared" si="411"/>
        <v>137314</v>
      </c>
      <c r="U154" s="20">
        <f t="shared" si="411"/>
        <v>131588</v>
      </c>
      <c r="V154" s="20">
        <f t="shared" si="411"/>
        <v>138981</v>
      </c>
      <c r="W154" s="20">
        <f t="shared" si="411"/>
        <v>156023</v>
      </c>
      <c r="X154" s="20">
        <f t="shared" si="411"/>
        <v>174376</v>
      </c>
      <c r="Y154" s="20">
        <f t="shared" si="411"/>
        <v>170087</v>
      </c>
      <c r="Z154" s="20">
        <f t="shared" si="411"/>
        <v>163472</v>
      </c>
      <c r="AA154" s="20">
        <f t="shared" si="411"/>
        <v>155733</v>
      </c>
      <c r="AB154" s="20">
        <f t="shared" si="411"/>
        <v>140046</v>
      </c>
      <c r="AC154" s="41">
        <f t="shared" si="382"/>
        <v>1817391</v>
      </c>
      <c r="AD154" s="13"/>
      <c r="AI154" s="79" t="str">
        <f t="shared" si="383"/>
        <v>U</v>
      </c>
      <c r="AJ154" s="1">
        <f t="shared" si="404"/>
        <v>2024</v>
      </c>
      <c r="AK154" s="105">
        <v>5</v>
      </c>
      <c r="AL154" s="106">
        <f t="shared" ca="1" si="375"/>
        <v>0</v>
      </c>
      <c r="AM154" s="106">
        <f t="shared" ca="1" si="375"/>
        <v>0</v>
      </c>
      <c r="AN154" s="106">
        <f t="shared" ca="1" si="375"/>
        <v>481</v>
      </c>
      <c r="AO154" s="106">
        <f t="shared" ca="1" si="375"/>
        <v>0</v>
      </c>
      <c r="AP154" s="106">
        <f t="shared" ca="1" si="375"/>
        <v>0</v>
      </c>
      <c r="AQ154" s="106">
        <f t="shared" ca="1" si="375"/>
        <v>0</v>
      </c>
      <c r="AR154" s="106">
        <f t="shared" ca="1" si="375"/>
        <v>0</v>
      </c>
      <c r="AS154" s="106">
        <f t="shared" ca="1" si="375"/>
        <v>0</v>
      </c>
      <c r="AT154" s="106">
        <f t="shared" ca="1" si="375"/>
        <v>0</v>
      </c>
      <c r="AU154" s="106">
        <f t="shared" ca="1" si="375"/>
        <v>1262499</v>
      </c>
      <c r="AV154" s="106">
        <f t="shared" ca="1" si="376"/>
        <v>2651608</v>
      </c>
      <c r="AW154" s="106">
        <f t="shared" ca="1" si="376"/>
        <v>45752</v>
      </c>
      <c r="AX154" s="106">
        <f t="shared" ca="1" si="376"/>
        <v>0</v>
      </c>
      <c r="AY154" s="611">
        <f t="shared" ca="1" si="376"/>
        <v>0</v>
      </c>
      <c r="AZ154" s="106">
        <f t="shared" ca="1" si="376"/>
        <v>26362</v>
      </c>
      <c r="BA154" s="106">
        <f t="shared" ca="1" si="376"/>
        <v>189654</v>
      </c>
      <c r="BB154" s="106">
        <f t="shared" ca="1" si="376"/>
        <v>45042</v>
      </c>
      <c r="BC154" s="106">
        <f t="shared" ca="1" si="376"/>
        <v>0</v>
      </c>
      <c r="BD154" s="106">
        <f t="shared" ca="1" si="376"/>
        <v>48464</v>
      </c>
      <c r="BE154" s="106">
        <f t="shared" ca="1" si="376"/>
        <v>0</v>
      </c>
      <c r="BF154" s="106">
        <f t="shared" ca="1" si="377"/>
        <v>432600</v>
      </c>
      <c r="BG154" s="106">
        <f t="shared" ca="1" si="377"/>
        <v>0</v>
      </c>
      <c r="BH154" s="106">
        <f t="shared" ca="1" si="377"/>
        <v>0</v>
      </c>
      <c r="BI154" s="106">
        <f t="shared" ca="1" si="377"/>
        <v>372899</v>
      </c>
      <c r="BJ154" s="106">
        <f t="shared" ca="1" si="377"/>
        <v>111624</v>
      </c>
      <c r="BK154" s="106">
        <f t="shared" ca="1" si="377"/>
        <v>0</v>
      </c>
      <c r="BL154" s="190">
        <f t="shared" ca="1" si="377"/>
        <v>0</v>
      </c>
      <c r="BM154" s="190">
        <f t="shared" ca="1" si="377"/>
        <v>0</v>
      </c>
      <c r="BN154" s="190">
        <f t="shared" ca="1" si="377"/>
        <v>0</v>
      </c>
      <c r="BO154" s="190">
        <f t="shared" ca="1" si="377"/>
        <v>0</v>
      </c>
      <c r="BP154" s="190">
        <f t="shared" ca="1" si="377"/>
        <v>0</v>
      </c>
      <c r="BQ154" s="190">
        <f t="shared" ca="1" si="384"/>
        <v>119868</v>
      </c>
      <c r="BR154" s="190">
        <f t="shared" ca="1" si="385"/>
        <v>1106777</v>
      </c>
      <c r="BS154" s="190">
        <f t="shared" ca="1" si="386"/>
        <v>3960340</v>
      </c>
      <c r="BT154" s="190">
        <f t="shared" ca="1" si="401"/>
        <v>5186985</v>
      </c>
      <c r="BU154" s="190">
        <f t="shared" ca="1" si="335"/>
        <v>5244550</v>
      </c>
      <c r="BV154" s="163" t="str">
        <f t="shared" si="387"/>
        <v>F</v>
      </c>
      <c r="BW154" s="65">
        <f t="shared" ca="1" si="336"/>
        <v>5186985</v>
      </c>
      <c r="BX154" s="65">
        <f t="shared" ca="1" si="337"/>
        <v>0</v>
      </c>
      <c r="BZ154" s="130"/>
      <c r="CA154" s="79" t="str">
        <f t="shared" si="388"/>
        <v>F</v>
      </c>
      <c r="CB154" s="215">
        <f t="shared" si="405"/>
        <v>2024</v>
      </c>
      <c r="CC154" s="141">
        <f t="shared" si="405"/>
        <v>5</v>
      </c>
      <c r="CD154" s="280">
        <f t="shared" ca="1" si="338"/>
        <v>0</v>
      </c>
      <c r="CE154" s="280">
        <f t="shared" ca="1" si="339"/>
        <v>0</v>
      </c>
      <c r="CF154" s="280">
        <f t="shared" ca="1" si="340"/>
        <v>481</v>
      </c>
      <c r="CG154" s="280">
        <f t="shared" ca="1" si="341"/>
        <v>0</v>
      </c>
      <c r="CH154" s="280">
        <f t="shared" ca="1" si="342"/>
        <v>0</v>
      </c>
      <c r="CI154" s="280">
        <f t="shared" ca="1" si="343"/>
        <v>0</v>
      </c>
      <c r="CJ154" s="280">
        <f t="shared" ca="1" si="344"/>
        <v>0</v>
      </c>
      <c r="CK154" s="280">
        <f t="shared" ca="1" si="345"/>
        <v>0</v>
      </c>
      <c r="CL154" s="280">
        <f t="shared" ca="1" si="346"/>
        <v>0</v>
      </c>
      <c r="CM154" s="280">
        <f t="shared" ca="1" si="347"/>
        <v>1264682</v>
      </c>
      <c r="CN154" s="280">
        <f t="shared" ca="1" si="348"/>
        <v>2658109</v>
      </c>
      <c r="CO154" s="280">
        <f t="shared" ca="1" si="349"/>
        <v>57532</v>
      </c>
      <c r="CP154" s="280">
        <f t="shared" ca="1" si="350"/>
        <v>0</v>
      </c>
      <c r="CQ154" s="613">
        <f t="shared" ca="1" si="351"/>
        <v>0</v>
      </c>
      <c r="CR154" s="280">
        <f t="shared" ca="1" si="352"/>
        <v>30030</v>
      </c>
      <c r="CS154" s="280">
        <f t="shared" ca="1" si="353"/>
        <v>195655</v>
      </c>
      <c r="CT154" s="280">
        <f t="shared" ca="1" si="354"/>
        <v>60006</v>
      </c>
      <c r="CU154" s="280">
        <f t="shared" ca="1" si="355"/>
        <v>0</v>
      </c>
      <c r="CV154" s="280">
        <f t="shared" ca="1" si="356"/>
        <v>55500</v>
      </c>
      <c r="CW154" s="365">
        <f t="shared" ca="1" si="357"/>
        <v>0</v>
      </c>
      <c r="CX154" s="280">
        <f t="shared" ca="1" si="358"/>
        <v>436008</v>
      </c>
      <c r="CY154" s="280">
        <f t="shared" ca="1" si="359"/>
        <v>0</v>
      </c>
      <c r="CZ154" s="280">
        <f t="shared" ca="1" si="360"/>
        <v>0</v>
      </c>
      <c r="DA154" s="280">
        <f t="shared" ca="1" si="361"/>
        <v>374731</v>
      </c>
      <c r="DB154" s="280">
        <f t="shared" ca="1" si="362"/>
        <v>111816</v>
      </c>
      <c r="DC154" s="280">
        <f t="shared" ca="1" si="363"/>
        <v>0</v>
      </c>
      <c r="DD154" s="280">
        <f t="shared" ca="1" si="364"/>
        <v>0</v>
      </c>
      <c r="DE154" s="280">
        <f t="shared" ca="1" si="365"/>
        <v>0</v>
      </c>
      <c r="DF154" s="280">
        <f t="shared" ca="1" si="366"/>
        <v>0</v>
      </c>
      <c r="DG154" s="280">
        <f t="shared" ca="1" si="367"/>
        <v>0</v>
      </c>
      <c r="DH154" s="210">
        <f t="shared" ca="1" si="389"/>
        <v>145536</v>
      </c>
      <c r="DI154" s="210">
        <f t="shared" ca="1" si="390"/>
        <v>1263746</v>
      </c>
      <c r="DJ154" s="210">
        <f t="shared" ca="1" si="391"/>
        <v>3980804</v>
      </c>
      <c r="DK154" s="461">
        <f t="shared" ca="1" si="392"/>
        <v>5390086</v>
      </c>
      <c r="DL154" s="463">
        <f t="shared" ca="1" si="393"/>
        <v>5244550</v>
      </c>
      <c r="DM154" s="465">
        <f t="shared" ca="1" si="394"/>
        <v>-145536</v>
      </c>
      <c r="DN154" s="216">
        <f t="shared" ca="1" si="371"/>
        <v>-2.7000682363880649E-2</v>
      </c>
      <c r="DP154" s="463"/>
      <c r="DQ154" s="37"/>
    </row>
    <row r="155" spans="1:121">
      <c r="A155" s="1">
        <f t="shared" si="330"/>
        <v>2039</v>
      </c>
      <c r="B155" s="20">
        <f t="shared" ref="B155:M155" si="412">B755+B835+B915+B1195+B1395+B1435</f>
        <v>171979</v>
      </c>
      <c r="C155" s="20">
        <f t="shared" si="412"/>
        <v>132899</v>
      </c>
      <c r="D155" s="20">
        <f t="shared" si="412"/>
        <v>134589</v>
      </c>
      <c r="E155" s="20">
        <f t="shared" si="412"/>
        <v>125738</v>
      </c>
      <c r="F155" s="20">
        <f t="shared" si="412"/>
        <v>152751</v>
      </c>
      <c r="G155" s="20">
        <f t="shared" si="412"/>
        <v>173526</v>
      </c>
      <c r="H155" s="20">
        <f t="shared" si="412"/>
        <v>172296</v>
      </c>
      <c r="I155" s="20">
        <f t="shared" si="412"/>
        <v>173679</v>
      </c>
      <c r="J155" s="20">
        <f t="shared" si="412"/>
        <v>159407</v>
      </c>
      <c r="K155" s="20">
        <f t="shared" si="412"/>
        <v>142940</v>
      </c>
      <c r="L155" s="20">
        <f t="shared" si="412"/>
        <v>128660</v>
      </c>
      <c r="M155" s="20">
        <f t="shared" si="412"/>
        <v>161383</v>
      </c>
      <c r="N155" s="41">
        <f t="shared" si="379"/>
        <v>1829847</v>
      </c>
      <c r="O155" s="2"/>
      <c r="P155" s="72">
        <f t="shared" si="380"/>
        <v>2039</v>
      </c>
      <c r="Q155" s="20">
        <f t="shared" ref="Q155:AB155" si="413">Q755+Q835+Q915+Q1195+Q1395+Q1435</f>
        <v>141901</v>
      </c>
      <c r="R155" s="20">
        <f t="shared" si="413"/>
        <v>164925</v>
      </c>
      <c r="S155" s="20">
        <f t="shared" si="413"/>
        <v>146286</v>
      </c>
      <c r="T155" s="20">
        <f t="shared" si="413"/>
        <v>138134</v>
      </c>
      <c r="U155" s="20">
        <f t="shared" si="413"/>
        <v>132426</v>
      </c>
      <c r="V155" s="20">
        <f t="shared" si="413"/>
        <v>139566</v>
      </c>
      <c r="W155" s="20">
        <f t="shared" si="413"/>
        <v>156605</v>
      </c>
      <c r="X155" s="20">
        <f t="shared" si="413"/>
        <v>175208</v>
      </c>
      <c r="Y155" s="20">
        <f t="shared" si="413"/>
        <v>171080</v>
      </c>
      <c r="Z155" s="20">
        <f t="shared" si="413"/>
        <v>164266</v>
      </c>
      <c r="AA155" s="20">
        <f t="shared" si="413"/>
        <v>156670</v>
      </c>
      <c r="AB155" s="20">
        <f t="shared" si="413"/>
        <v>140927</v>
      </c>
      <c r="AC155" s="41">
        <f t="shared" si="382"/>
        <v>1827994</v>
      </c>
      <c r="AD155" s="13"/>
      <c r="AI155" s="79" t="str">
        <f t="shared" si="383"/>
        <v>V</v>
      </c>
      <c r="AJ155" s="1">
        <f t="shared" si="404"/>
        <v>2024</v>
      </c>
      <c r="AK155" s="105">
        <v>6</v>
      </c>
      <c r="AL155" s="106">
        <f t="shared" ca="1" si="375"/>
        <v>0</v>
      </c>
      <c r="AM155" s="106">
        <f t="shared" ca="1" si="375"/>
        <v>0</v>
      </c>
      <c r="AN155" s="106">
        <f t="shared" ca="1" si="375"/>
        <v>481</v>
      </c>
      <c r="AO155" s="106">
        <f t="shared" ca="1" si="375"/>
        <v>0</v>
      </c>
      <c r="AP155" s="106">
        <f t="shared" ca="1" si="375"/>
        <v>0</v>
      </c>
      <c r="AQ155" s="106">
        <f t="shared" ca="1" si="375"/>
        <v>0</v>
      </c>
      <c r="AR155" s="106">
        <f t="shared" ca="1" si="375"/>
        <v>0</v>
      </c>
      <c r="AS155" s="106">
        <f t="shared" ca="1" si="375"/>
        <v>0</v>
      </c>
      <c r="AT155" s="106">
        <f t="shared" ca="1" si="375"/>
        <v>0</v>
      </c>
      <c r="AU155" s="106">
        <f t="shared" ca="1" si="375"/>
        <v>1264682</v>
      </c>
      <c r="AV155" s="106">
        <f t="shared" ca="1" si="376"/>
        <v>2658109</v>
      </c>
      <c r="AW155" s="106">
        <f t="shared" ca="1" si="376"/>
        <v>61937</v>
      </c>
      <c r="AX155" s="106">
        <f t="shared" ca="1" si="376"/>
        <v>0</v>
      </c>
      <c r="AY155" s="611">
        <f t="shared" ca="1" si="376"/>
        <v>0</v>
      </c>
      <c r="AZ155" s="106">
        <f t="shared" ca="1" si="376"/>
        <v>26794</v>
      </c>
      <c r="BA155" s="106">
        <f t="shared" ca="1" si="376"/>
        <v>195655</v>
      </c>
      <c r="BB155" s="106">
        <f t="shared" ca="1" si="376"/>
        <v>60006</v>
      </c>
      <c r="BC155" s="106">
        <f t="shared" ca="1" si="376"/>
        <v>0</v>
      </c>
      <c r="BD155" s="106">
        <f t="shared" ca="1" si="376"/>
        <v>43791</v>
      </c>
      <c r="BE155" s="106">
        <f t="shared" ca="1" si="376"/>
        <v>0</v>
      </c>
      <c r="BF155" s="106">
        <f t="shared" ca="1" si="377"/>
        <v>436008</v>
      </c>
      <c r="BG155" s="106">
        <f t="shared" ca="1" si="377"/>
        <v>0</v>
      </c>
      <c r="BH155" s="106">
        <f t="shared" ca="1" si="377"/>
        <v>0</v>
      </c>
      <c r="BI155" s="106">
        <f t="shared" ca="1" si="377"/>
        <v>374731</v>
      </c>
      <c r="BJ155" s="106">
        <f t="shared" ca="1" si="377"/>
        <v>111816</v>
      </c>
      <c r="BK155" s="106">
        <f t="shared" ca="1" si="377"/>
        <v>0</v>
      </c>
      <c r="BL155" s="190">
        <f t="shared" ca="1" si="377"/>
        <v>0</v>
      </c>
      <c r="BM155" s="190">
        <f t="shared" ca="1" si="377"/>
        <v>0</v>
      </c>
      <c r="BN155" s="190">
        <f t="shared" ca="1" si="377"/>
        <v>0</v>
      </c>
      <c r="BO155" s="190">
        <f t="shared" ca="1" si="377"/>
        <v>0</v>
      </c>
      <c r="BP155" s="190">
        <f t="shared" ca="1" si="377"/>
        <v>0</v>
      </c>
      <c r="BQ155" s="190">
        <f t="shared" ca="1" si="384"/>
        <v>130591</v>
      </c>
      <c r="BR155" s="190">
        <f t="shared" ca="1" si="385"/>
        <v>1118210</v>
      </c>
      <c r="BS155" s="190">
        <f t="shared" ca="1" si="386"/>
        <v>3985209</v>
      </c>
      <c r="BT155" s="190">
        <f t="shared" ca="1" si="401"/>
        <v>5234010</v>
      </c>
      <c r="BU155" s="190">
        <f t="shared" ca="1" si="335"/>
        <v>5258502</v>
      </c>
      <c r="BV155" s="163" t="str">
        <f t="shared" si="387"/>
        <v>G</v>
      </c>
      <c r="BW155" s="65">
        <f t="shared" ca="1" si="336"/>
        <v>5234010</v>
      </c>
      <c r="BX155" s="65">
        <f t="shared" ca="1" si="337"/>
        <v>0</v>
      </c>
      <c r="BZ155" s="130"/>
      <c r="CA155" s="79" t="str">
        <f t="shared" si="388"/>
        <v>G</v>
      </c>
      <c r="CB155" s="215">
        <f t="shared" si="405"/>
        <v>2024</v>
      </c>
      <c r="CC155" s="141">
        <f t="shared" si="405"/>
        <v>6</v>
      </c>
      <c r="CD155" s="280">
        <f t="shared" ca="1" si="338"/>
        <v>0</v>
      </c>
      <c r="CE155" s="280">
        <f t="shared" ca="1" si="339"/>
        <v>0</v>
      </c>
      <c r="CF155" s="280">
        <f t="shared" ca="1" si="340"/>
        <v>481</v>
      </c>
      <c r="CG155" s="280">
        <f t="shared" ca="1" si="341"/>
        <v>0</v>
      </c>
      <c r="CH155" s="280">
        <f t="shared" ca="1" si="342"/>
        <v>0</v>
      </c>
      <c r="CI155" s="280">
        <f t="shared" ca="1" si="343"/>
        <v>0</v>
      </c>
      <c r="CJ155" s="280">
        <f t="shared" ca="1" si="344"/>
        <v>0</v>
      </c>
      <c r="CK155" s="280">
        <f t="shared" ca="1" si="345"/>
        <v>0</v>
      </c>
      <c r="CL155" s="280">
        <f t="shared" ca="1" si="346"/>
        <v>0</v>
      </c>
      <c r="CM155" s="280">
        <f t="shared" ca="1" si="347"/>
        <v>1262499</v>
      </c>
      <c r="CN155" s="280">
        <f t="shared" ca="1" si="348"/>
        <v>2654423</v>
      </c>
      <c r="CO155" s="280">
        <f t="shared" ca="1" si="349"/>
        <v>54023</v>
      </c>
      <c r="CP155" s="280">
        <f t="shared" ca="1" si="350"/>
        <v>0</v>
      </c>
      <c r="CQ155" s="613">
        <f t="shared" ca="1" si="351"/>
        <v>0</v>
      </c>
      <c r="CR155" s="280">
        <f t="shared" ca="1" si="352"/>
        <v>35842</v>
      </c>
      <c r="CS155" s="280">
        <f t="shared" ca="1" si="353"/>
        <v>205549</v>
      </c>
      <c r="CT155" s="280">
        <f t="shared" ca="1" si="354"/>
        <v>62720</v>
      </c>
      <c r="CU155" s="280">
        <f t="shared" ca="1" si="355"/>
        <v>0</v>
      </c>
      <c r="CV155" s="280">
        <f t="shared" ca="1" si="356"/>
        <v>60187</v>
      </c>
      <c r="CW155" s="365">
        <f t="shared" ca="1" si="357"/>
        <v>0</v>
      </c>
      <c r="CX155" s="280">
        <f t="shared" ca="1" si="358"/>
        <v>435480</v>
      </c>
      <c r="CY155" s="280">
        <f t="shared" ca="1" si="359"/>
        <v>0</v>
      </c>
      <c r="CZ155" s="280">
        <f t="shared" ca="1" si="360"/>
        <v>0</v>
      </c>
      <c r="DA155" s="280">
        <f t="shared" ca="1" si="361"/>
        <v>375668</v>
      </c>
      <c r="DB155" s="280">
        <f t="shared" ca="1" si="362"/>
        <v>111630</v>
      </c>
      <c r="DC155" s="280">
        <f t="shared" ca="1" si="363"/>
        <v>0</v>
      </c>
      <c r="DD155" s="280">
        <f t="shared" ca="1" si="364"/>
        <v>0</v>
      </c>
      <c r="DE155" s="280">
        <f t="shared" ca="1" si="365"/>
        <v>0</v>
      </c>
      <c r="DF155" s="280">
        <f t="shared" ca="1" si="366"/>
        <v>0</v>
      </c>
      <c r="DG155" s="280">
        <f t="shared" ca="1" si="367"/>
        <v>0</v>
      </c>
      <c r="DH155" s="210">
        <f t="shared" ca="1" si="389"/>
        <v>158749</v>
      </c>
      <c r="DI155" s="210">
        <f t="shared" ca="1" si="390"/>
        <v>1287076</v>
      </c>
      <c r="DJ155" s="210">
        <f t="shared" ca="1" si="391"/>
        <v>3971426</v>
      </c>
      <c r="DK155" s="461">
        <f t="shared" ca="1" si="392"/>
        <v>5417251</v>
      </c>
      <c r="DL155" s="463">
        <f t="shared" ca="1" si="393"/>
        <v>5258502</v>
      </c>
      <c r="DM155" s="465">
        <f t="shared" ca="1" si="394"/>
        <v>-158749</v>
      </c>
      <c r="DN155" s="216">
        <f t="shared" ca="1" si="371"/>
        <v>-2.9304346429582087E-2</v>
      </c>
      <c r="DP155" s="463"/>
      <c r="DQ155" s="37"/>
    </row>
    <row r="156" spans="1:121">
      <c r="A156" s="1">
        <f t="shared" si="330"/>
        <v>2040</v>
      </c>
      <c r="B156" s="20">
        <f t="shared" ref="B156:M156" si="414">B756+B836+B916+B1196+B1396+B1436</f>
        <v>173477</v>
      </c>
      <c r="C156" s="20">
        <f t="shared" si="414"/>
        <v>134125</v>
      </c>
      <c r="D156" s="20">
        <f t="shared" si="414"/>
        <v>135352</v>
      </c>
      <c r="E156" s="20">
        <f t="shared" si="414"/>
        <v>126401</v>
      </c>
      <c r="F156" s="20">
        <f t="shared" si="414"/>
        <v>153249</v>
      </c>
      <c r="G156" s="20">
        <f t="shared" si="414"/>
        <v>174458</v>
      </c>
      <c r="H156" s="20">
        <f t="shared" si="414"/>
        <v>173204</v>
      </c>
      <c r="I156" s="20">
        <f t="shared" si="414"/>
        <v>174688</v>
      </c>
      <c r="J156" s="20">
        <f t="shared" si="414"/>
        <v>160238</v>
      </c>
      <c r="K156" s="20">
        <f t="shared" si="414"/>
        <v>143728</v>
      </c>
      <c r="L156" s="20">
        <f t="shared" si="414"/>
        <v>129545</v>
      </c>
      <c r="M156" s="20">
        <f t="shared" si="414"/>
        <v>162778</v>
      </c>
      <c r="N156" s="41">
        <f t="shared" si="379"/>
        <v>1841243</v>
      </c>
      <c r="O156" s="2"/>
      <c r="P156" s="72">
        <f t="shared" si="380"/>
        <v>2040</v>
      </c>
      <c r="Q156" s="20">
        <f t="shared" ref="Q156:AB157" si="415">Q756+Q836+Q916+Q1196+Q1396+Q1436</f>
        <v>143200</v>
      </c>
      <c r="R156" s="20">
        <f t="shared" si="415"/>
        <v>166297</v>
      </c>
      <c r="S156" s="20">
        <f t="shared" si="415"/>
        <v>147242</v>
      </c>
      <c r="T156" s="20">
        <f t="shared" si="415"/>
        <v>139423</v>
      </c>
      <c r="U156" s="20">
        <f t="shared" si="415"/>
        <v>133268</v>
      </c>
      <c r="V156" s="20">
        <f t="shared" si="415"/>
        <v>140150</v>
      </c>
      <c r="W156" s="20">
        <f t="shared" si="415"/>
        <v>157185</v>
      </c>
      <c r="X156" s="20">
        <f t="shared" si="415"/>
        <v>176058</v>
      </c>
      <c r="Y156" s="20">
        <f t="shared" si="415"/>
        <v>172077</v>
      </c>
      <c r="Z156" s="20">
        <f t="shared" si="415"/>
        <v>165065</v>
      </c>
      <c r="AA156" s="20">
        <f t="shared" si="415"/>
        <v>157618</v>
      </c>
      <c r="AB156" s="20">
        <f t="shared" si="415"/>
        <v>141804</v>
      </c>
      <c r="AC156" s="41">
        <f t="shared" si="382"/>
        <v>1839387</v>
      </c>
      <c r="AD156" s="13"/>
      <c r="AI156" s="79" t="str">
        <f t="shared" si="383"/>
        <v>W</v>
      </c>
      <c r="AJ156" s="1">
        <f t="shared" si="404"/>
        <v>2024</v>
      </c>
      <c r="AK156" s="105">
        <v>7</v>
      </c>
      <c r="AL156" s="106">
        <f t="shared" ref="AL156:AU165" ca="1" si="416">ROUND(INDIRECT(CONCATENATE($AI156,AL$2+($AJ156-2010))),0)</f>
        <v>0</v>
      </c>
      <c r="AM156" s="106">
        <f t="shared" ca="1" si="416"/>
        <v>0</v>
      </c>
      <c r="AN156" s="106">
        <f t="shared" ca="1" si="416"/>
        <v>481</v>
      </c>
      <c r="AO156" s="106">
        <f t="shared" ca="1" si="416"/>
        <v>0</v>
      </c>
      <c r="AP156" s="106">
        <f t="shared" ca="1" si="416"/>
        <v>0</v>
      </c>
      <c r="AQ156" s="106">
        <f t="shared" ca="1" si="416"/>
        <v>0</v>
      </c>
      <c r="AR156" s="106">
        <f t="shared" ca="1" si="416"/>
        <v>0</v>
      </c>
      <c r="AS156" s="106">
        <f t="shared" ca="1" si="416"/>
        <v>0</v>
      </c>
      <c r="AT156" s="106">
        <f t="shared" ca="1" si="416"/>
        <v>0</v>
      </c>
      <c r="AU156" s="106">
        <f t="shared" ca="1" si="416"/>
        <v>1262499</v>
      </c>
      <c r="AV156" s="106">
        <f t="shared" ref="AV156:BE165" ca="1" si="417">ROUND(INDIRECT(CONCATENATE($AI156,AV$2+($AJ156-2010))),0)</f>
        <v>2654423</v>
      </c>
      <c r="AW156" s="106">
        <f t="shared" ca="1" si="417"/>
        <v>57532</v>
      </c>
      <c r="AX156" s="106">
        <f t="shared" ca="1" si="417"/>
        <v>0</v>
      </c>
      <c r="AY156" s="611">
        <f t="shared" ca="1" si="417"/>
        <v>0</v>
      </c>
      <c r="AZ156" s="106">
        <f t="shared" ca="1" si="417"/>
        <v>30030</v>
      </c>
      <c r="BA156" s="106">
        <f t="shared" ca="1" si="417"/>
        <v>205549</v>
      </c>
      <c r="BB156" s="106">
        <f t="shared" ca="1" si="417"/>
        <v>62720</v>
      </c>
      <c r="BC156" s="106">
        <f t="shared" ca="1" si="417"/>
        <v>0</v>
      </c>
      <c r="BD156" s="106">
        <f t="shared" ca="1" si="417"/>
        <v>55500</v>
      </c>
      <c r="BE156" s="106">
        <f t="shared" ca="1" si="417"/>
        <v>0</v>
      </c>
      <c r="BF156" s="106">
        <f t="shared" ref="BF156:BP165" ca="1" si="418">ROUND(INDIRECT(CONCATENATE($AI156,BF$2+($AJ156-2010))),0)</f>
        <v>435480</v>
      </c>
      <c r="BG156" s="106">
        <f t="shared" ca="1" si="418"/>
        <v>0</v>
      </c>
      <c r="BH156" s="106">
        <f t="shared" ca="1" si="418"/>
        <v>0</v>
      </c>
      <c r="BI156" s="106">
        <f t="shared" ca="1" si="418"/>
        <v>375668</v>
      </c>
      <c r="BJ156" s="106">
        <f t="shared" ca="1" si="418"/>
        <v>111630</v>
      </c>
      <c r="BK156" s="106">
        <f t="shared" ca="1" si="418"/>
        <v>0</v>
      </c>
      <c r="BL156" s="190">
        <f t="shared" ca="1" si="418"/>
        <v>0</v>
      </c>
      <c r="BM156" s="190">
        <f t="shared" ca="1" si="418"/>
        <v>0</v>
      </c>
      <c r="BN156" s="190">
        <f t="shared" ca="1" si="418"/>
        <v>0</v>
      </c>
      <c r="BO156" s="190">
        <f t="shared" ca="1" si="418"/>
        <v>0</v>
      </c>
      <c r="BP156" s="190">
        <f t="shared" ca="1" si="418"/>
        <v>0</v>
      </c>
      <c r="BQ156" s="190">
        <f t="shared" ca="1" si="384"/>
        <v>148250</v>
      </c>
      <c r="BR156" s="190">
        <f t="shared" ca="1" si="385"/>
        <v>1128327</v>
      </c>
      <c r="BS156" s="190">
        <f t="shared" ca="1" si="386"/>
        <v>3974935</v>
      </c>
      <c r="BT156" s="190">
        <f t="shared" ca="1" si="401"/>
        <v>5251512</v>
      </c>
      <c r="BU156" s="190">
        <f t="shared" ca="1" si="335"/>
        <v>5299484</v>
      </c>
      <c r="BV156" s="163" t="str">
        <f t="shared" si="387"/>
        <v>H</v>
      </c>
      <c r="BW156" s="65">
        <f t="shared" ca="1" si="336"/>
        <v>5251512</v>
      </c>
      <c r="BX156" s="65">
        <f t="shared" ca="1" si="337"/>
        <v>0</v>
      </c>
      <c r="BZ156" s="130"/>
      <c r="CA156" s="79" t="str">
        <f t="shared" si="388"/>
        <v>H</v>
      </c>
      <c r="CB156" s="215">
        <f t="shared" si="405"/>
        <v>2024</v>
      </c>
      <c r="CC156" s="141">
        <f t="shared" si="405"/>
        <v>7</v>
      </c>
      <c r="CD156" s="280">
        <f t="shared" ca="1" si="338"/>
        <v>0</v>
      </c>
      <c r="CE156" s="280">
        <f t="shared" ca="1" si="339"/>
        <v>0</v>
      </c>
      <c r="CF156" s="280">
        <f t="shared" ca="1" si="340"/>
        <v>481</v>
      </c>
      <c r="CG156" s="280">
        <f t="shared" ca="1" si="341"/>
        <v>0</v>
      </c>
      <c r="CH156" s="280">
        <f t="shared" ca="1" si="342"/>
        <v>0</v>
      </c>
      <c r="CI156" s="280">
        <f t="shared" ca="1" si="343"/>
        <v>0</v>
      </c>
      <c r="CJ156" s="280">
        <f t="shared" ca="1" si="344"/>
        <v>0</v>
      </c>
      <c r="CK156" s="280">
        <f t="shared" ca="1" si="345"/>
        <v>0</v>
      </c>
      <c r="CL156" s="280">
        <f t="shared" ca="1" si="346"/>
        <v>0</v>
      </c>
      <c r="CM156" s="280">
        <f t="shared" ca="1" si="347"/>
        <v>1268244</v>
      </c>
      <c r="CN156" s="280">
        <f t="shared" ca="1" si="348"/>
        <v>2665353</v>
      </c>
      <c r="CO156" s="280">
        <f t="shared" ca="1" si="349"/>
        <v>63822</v>
      </c>
      <c r="CP156" s="280">
        <f t="shared" ca="1" si="350"/>
        <v>0</v>
      </c>
      <c r="CQ156" s="613">
        <f t="shared" ca="1" si="351"/>
        <v>0</v>
      </c>
      <c r="CR156" s="280">
        <f t="shared" ca="1" si="352"/>
        <v>30030</v>
      </c>
      <c r="CS156" s="280">
        <f t="shared" ca="1" si="353"/>
        <v>216191</v>
      </c>
      <c r="CT156" s="280">
        <f t="shared" ca="1" si="354"/>
        <v>65680</v>
      </c>
      <c r="CU156" s="280">
        <f t="shared" ca="1" si="355"/>
        <v>0</v>
      </c>
      <c r="CV156" s="280">
        <f t="shared" ca="1" si="356"/>
        <v>62750</v>
      </c>
      <c r="CW156" s="365">
        <f t="shared" ca="1" si="357"/>
        <v>0</v>
      </c>
      <c r="CX156" s="280">
        <f t="shared" ca="1" si="358"/>
        <v>437496</v>
      </c>
      <c r="CY156" s="280">
        <f t="shared" ca="1" si="359"/>
        <v>0</v>
      </c>
      <c r="CZ156" s="280">
        <f t="shared" ca="1" si="360"/>
        <v>0</v>
      </c>
      <c r="DA156" s="280">
        <f t="shared" ca="1" si="361"/>
        <v>377591</v>
      </c>
      <c r="DB156" s="280">
        <f t="shared" ca="1" si="362"/>
        <v>111846</v>
      </c>
      <c r="DC156" s="280">
        <f t="shared" ca="1" si="363"/>
        <v>0</v>
      </c>
      <c r="DD156" s="280">
        <f t="shared" ca="1" si="364"/>
        <v>0</v>
      </c>
      <c r="DE156" s="280">
        <f t="shared" ca="1" si="365"/>
        <v>0</v>
      </c>
      <c r="DF156" s="280">
        <f t="shared" ca="1" si="366"/>
        <v>0</v>
      </c>
      <c r="DG156" s="280">
        <f t="shared" ca="1" si="367"/>
        <v>0</v>
      </c>
      <c r="DH156" s="210">
        <f t="shared" ca="1" si="389"/>
        <v>158460</v>
      </c>
      <c r="DI156" s="210">
        <f t="shared" ca="1" si="390"/>
        <v>1301584</v>
      </c>
      <c r="DJ156" s="210">
        <f t="shared" ca="1" si="391"/>
        <v>3997900</v>
      </c>
      <c r="DK156" s="461">
        <f t="shared" ca="1" si="392"/>
        <v>5457944</v>
      </c>
      <c r="DL156" s="463">
        <f t="shared" ca="1" si="393"/>
        <v>5299484</v>
      </c>
      <c r="DM156" s="465">
        <f t="shared" ca="1" si="394"/>
        <v>-158460</v>
      </c>
      <c r="DN156" s="216">
        <f t="shared" ca="1" si="371"/>
        <v>-2.9032910561193007E-2</v>
      </c>
      <c r="DP156" s="463"/>
      <c r="DQ156" s="37"/>
    </row>
    <row r="157" spans="1:121">
      <c r="A157" s="1">
        <f t="shared" si="330"/>
        <v>2041</v>
      </c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2"/>
      <c r="P157" s="72">
        <f t="shared" si="331"/>
        <v>2041</v>
      </c>
      <c r="Q157" s="20">
        <f t="shared" si="415"/>
        <v>144509.46</v>
      </c>
      <c r="R157" s="20">
        <f t="shared" si="415"/>
        <v>92069.790000000008</v>
      </c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13"/>
      <c r="AI157" s="79" t="str">
        <f t="shared" si="383"/>
        <v>X</v>
      </c>
      <c r="AJ157" s="1">
        <f t="shared" si="404"/>
        <v>2024</v>
      </c>
      <c r="AK157" s="105">
        <v>8</v>
      </c>
      <c r="AL157" s="106">
        <f t="shared" ca="1" si="416"/>
        <v>0</v>
      </c>
      <c r="AM157" s="106">
        <f t="shared" ca="1" si="416"/>
        <v>0</v>
      </c>
      <c r="AN157" s="106">
        <f t="shared" ca="1" si="416"/>
        <v>481</v>
      </c>
      <c r="AO157" s="106">
        <f t="shared" ca="1" si="416"/>
        <v>0</v>
      </c>
      <c r="AP157" s="106">
        <f t="shared" ca="1" si="416"/>
        <v>0</v>
      </c>
      <c r="AQ157" s="106">
        <f t="shared" ca="1" si="416"/>
        <v>0</v>
      </c>
      <c r="AR157" s="106">
        <f t="shared" ca="1" si="416"/>
        <v>0</v>
      </c>
      <c r="AS157" s="106">
        <f t="shared" ca="1" si="416"/>
        <v>0</v>
      </c>
      <c r="AT157" s="106">
        <f t="shared" ca="1" si="416"/>
        <v>0</v>
      </c>
      <c r="AU157" s="106">
        <f t="shared" ca="1" si="416"/>
        <v>1268244</v>
      </c>
      <c r="AV157" s="106">
        <f t="shared" ca="1" si="417"/>
        <v>2665353</v>
      </c>
      <c r="AW157" s="106">
        <f t="shared" ca="1" si="417"/>
        <v>54023</v>
      </c>
      <c r="AX157" s="106">
        <f t="shared" ca="1" si="417"/>
        <v>0</v>
      </c>
      <c r="AY157" s="611">
        <f t="shared" ca="1" si="417"/>
        <v>0</v>
      </c>
      <c r="AZ157" s="106">
        <f t="shared" ca="1" si="417"/>
        <v>35842</v>
      </c>
      <c r="BA157" s="106">
        <f t="shared" ca="1" si="417"/>
        <v>216191</v>
      </c>
      <c r="BB157" s="106">
        <f t="shared" ca="1" si="417"/>
        <v>65680</v>
      </c>
      <c r="BC157" s="106">
        <f t="shared" ca="1" si="417"/>
        <v>0</v>
      </c>
      <c r="BD157" s="106">
        <f t="shared" ca="1" si="417"/>
        <v>60187</v>
      </c>
      <c r="BE157" s="106">
        <f t="shared" ca="1" si="417"/>
        <v>0</v>
      </c>
      <c r="BF157" s="106">
        <f t="shared" ca="1" si="418"/>
        <v>437496</v>
      </c>
      <c r="BG157" s="106">
        <f t="shared" ca="1" si="418"/>
        <v>0</v>
      </c>
      <c r="BH157" s="106">
        <f t="shared" ca="1" si="418"/>
        <v>0</v>
      </c>
      <c r="BI157" s="106">
        <f t="shared" ca="1" si="418"/>
        <v>377591</v>
      </c>
      <c r="BJ157" s="106">
        <f t="shared" ca="1" si="418"/>
        <v>111846</v>
      </c>
      <c r="BK157" s="106">
        <f t="shared" ca="1" si="418"/>
        <v>0</v>
      </c>
      <c r="BL157" s="190">
        <f t="shared" ca="1" si="418"/>
        <v>0</v>
      </c>
      <c r="BM157" s="190">
        <f t="shared" ca="1" si="418"/>
        <v>0</v>
      </c>
      <c r="BN157" s="190">
        <f t="shared" ca="1" si="418"/>
        <v>0</v>
      </c>
      <c r="BO157" s="190">
        <f t="shared" ca="1" si="418"/>
        <v>0</v>
      </c>
      <c r="BP157" s="190">
        <f t="shared" ca="1" si="418"/>
        <v>0</v>
      </c>
      <c r="BQ157" s="190">
        <f t="shared" ca="1" si="384"/>
        <v>161709</v>
      </c>
      <c r="BR157" s="190">
        <f t="shared" ca="1" si="385"/>
        <v>1143124</v>
      </c>
      <c r="BS157" s="190">
        <f t="shared" ca="1" si="386"/>
        <v>3988101</v>
      </c>
      <c r="BT157" s="190">
        <f t="shared" ca="1" si="401"/>
        <v>5292934</v>
      </c>
      <c r="BU157" s="190">
        <f t="shared" ca="1" si="335"/>
        <v>5272515</v>
      </c>
      <c r="BV157" s="163" t="str">
        <f t="shared" si="387"/>
        <v>I</v>
      </c>
      <c r="BW157" s="65">
        <f t="shared" ca="1" si="336"/>
        <v>5292934</v>
      </c>
      <c r="BX157" s="65">
        <f t="shared" ca="1" si="337"/>
        <v>0</v>
      </c>
      <c r="BZ157" s="130"/>
      <c r="CA157" s="79" t="str">
        <f t="shared" si="388"/>
        <v>I</v>
      </c>
      <c r="CB157" s="215">
        <f t="shared" si="405"/>
        <v>2024</v>
      </c>
      <c r="CC157" s="141">
        <f t="shared" si="405"/>
        <v>8</v>
      </c>
      <c r="CD157" s="280">
        <f t="shared" ca="1" si="338"/>
        <v>0</v>
      </c>
      <c r="CE157" s="280">
        <f t="shared" ca="1" si="339"/>
        <v>0</v>
      </c>
      <c r="CF157" s="280">
        <f t="shared" ca="1" si="340"/>
        <v>481</v>
      </c>
      <c r="CG157" s="280">
        <f t="shared" ca="1" si="341"/>
        <v>0</v>
      </c>
      <c r="CH157" s="280">
        <f t="shared" ca="1" si="342"/>
        <v>0</v>
      </c>
      <c r="CI157" s="280">
        <f t="shared" ca="1" si="343"/>
        <v>0</v>
      </c>
      <c r="CJ157" s="280">
        <f t="shared" ca="1" si="344"/>
        <v>0</v>
      </c>
      <c r="CK157" s="280">
        <f t="shared" ca="1" si="345"/>
        <v>0</v>
      </c>
      <c r="CL157" s="280">
        <f t="shared" ca="1" si="346"/>
        <v>0</v>
      </c>
      <c r="CM157" s="280">
        <f t="shared" ca="1" si="347"/>
        <v>1261119</v>
      </c>
      <c r="CN157" s="280">
        <f t="shared" ca="1" si="348"/>
        <v>2648113</v>
      </c>
      <c r="CO157" s="280">
        <f t="shared" ca="1" si="349"/>
        <v>58740</v>
      </c>
      <c r="CP157" s="280">
        <f t="shared" ca="1" si="350"/>
        <v>0</v>
      </c>
      <c r="CQ157" s="613">
        <f t="shared" ca="1" si="351"/>
        <v>0</v>
      </c>
      <c r="CR157" s="280">
        <f t="shared" ca="1" si="352"/>
        <v>30030</v>
      </c>
      <c r="CS157" s="280">
        <f t="shared" ca="1" si="353"/>
        <v>218936</v>
      </c>
      <c r="CT157" s="280">
        <f t="shared" ca="1" si="354"/>
        <v>63061</v>
      </c>
      <c r="CU157" s="280">
        <f t="shared" ca="1" si="355"/>
        <v>0</v>
      </c>
      <c r="CV157" s="280">
        <f t="shared" ca="1" si="356"/>
        <v>65144</v>
      </c>
      <c r="CW157" s="365">
        <f t="shared" ca="1" si="357"/>
        <v>0</v>
      </c>
      <c r="CX157" s="280">
        <f t="shared" ca="1" si="358"/>
        <v>437496</v>
      </c>
      <c r="CY157" s="280">
        <f t="shared" ca="1" si="359"/>
        <v>0</v>
      </c>
      <c r="CZ157" s="280">
        <f t="shared" ca="1" si="360"/>
        <v>0</v>
      </c>
      <c r="DA157" s="280">
        <f t="shared" ca="1" si="361"/>
        <v>377591</v>
      </c>
      <c r="DB157" s="280">
        <f t="shared" ca="1" si="362"/>
        <v>111804</v>
      </c>
      <c r="DC157" s="280">
        <f t="shared" ca="1" si="363"/>
        <v>0</v>
      </c>
      <c r="DD157" s="280">
        <f t="shared" ca="1" si="364"/>
        <v>0</v>
      </c>
      <c r="DE157" s="280">
        <f t="shared" ca="1" si="365"/>
        <v>0</v>
      </c>
      <c r="DF157" s="280">
        <f t="shared" ca="1" si="366"/>
        <v>0</v>
      </c>
      <c r="DG157" s="280">
        <f t="shared" ca="1" si="367"/>
        <v>0</v>
      </c>
      <c r="DH157" s="210">
        <f t="shared" ca="1" si="389"/>
        <v>158235</v>
      </c>
      <c r="DI157" s="210">
        <f t="shared" ca="1" si="390"/>
        <v>1304062</v>
      </c>
      <c r="DJ157" s="210">
        <f t="shared" ca="1" si="391"/>
        <v>3968453</v>
      </c>
      <c r="DK157" s="461">
        <f t="shared" ca="1" si="392"/>
        <v>5430750</v>
      </c>
      <c r="DL157" s="463">
        <f t="shared" ca="1" si="393"/>
        <v>5272515</v>
      </c>
      <c r="DM157" s="465">
        <f t="shared" ca="1" si="394"/>
        <v>-158235</v>
      </c>
      <c r="DN157" s="216">
        <f t="shared" ca="1" si="371"/>
        <v>-2.913685954978594E-2</v>
      </c>
      <c r="DP157" s="463"/>
      <c r="DQ157" s="37"/>
    </row>
    <row r="158" spans="1:121">
      <c r="A158" s="1">
        <f t="shared" si="330"/>
        <v>2042</v>
      </c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32"/>
      <c r="O158" s="2"/>
      <c r="P158" s="72">
        <f t="shared" si="331"/>
        <v>2042</v>
      </c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13"/>
      <c r="AI158" s="79" t="str">
        <f t="shared" si="383"/>
        <v>Y</v>
      </c>
      <c r="AJ158" s="1">
        <f t="shared" si="404"/>
        <v>2024</v>
      </c>
      <c r="AK158" s="105">
        <v>9</v>
      </c>
      <c r="AL158" s="106">
        <f t="shared" ca="1" si="416"/>
        <v>0</v>
      </c>
      <c r="AM158" s="106">
        <f t="shared" ca="1" si="416"/>
        <v>0</v>
      </c>
      <c r="AN158" s="106">
        <f t="shared" ca="1" si="416"/>
        <v>481</v>
      </c>
      <c r="AO158" s="106">
        <f t="shared" ca="1" si="416"/>
        <v>0</v>
      </c>
      <c r="AP158" s="106">
        <f t="shared" ca="1" si="416"/>
        <v>0</v>
      </c>
      <c r="AQ158" s="106">
        <f t="shared" ca="1" si="416"/>
        <v>0</v>
      </c>
      <c r="AR158" s="106">
        <f t="shared" ca="1" si="416"/>
        <v>0</v>
      </c>
      <c r="AS158" s="106">
        <f t="shared" ca="1" si="416"/>
        <v>0</v>
      </c>
      <c r="AT158" s="106">
        <f t="shared" ca="1" si="416"/>
        <v>0</v>
      </c>
      <c r="AU158" s="106">
        <f t="shared" ca="1" si="416"/>
        <v>1261119</v>
      </c>
      <c r="AV158" s="106">
        <f t="shared" ca="1" si="417"/>
        <v>2648113</v>
      </c>
      <c r="AW158" s="106">
        <f t="shared" ca="1" si="417"/>
        <v>63822</v>
      </c>
      <c r="AX158" s="106">
        <f t="shared" ca="1" si="417"/>
        <v>0</v>
      </c>
      <c r="AY158" s="611">
        <f t="shared" ca="1" si="417"/>
        <v>0</v>
      </c>
      <c r="AZ158" s="106">
        <f t="shared" ca="1" si="417"/>
        <v>30030</v>
      </c>
      <c r="BA158" s="106">
        <f t="shared" ca="1" si="417"/>
        <v>218936</v>
      </c>
      <c r="BB158" s="106">
        <f t="shared" ca="1" si="417"/>
        <v>63061</v>
      </c>
      <c r="BC158" s="106">
        <f t="shared" ca="1" si="417"/>
        <v>0</v>
      </c>
      <c r="BD158" s="106">
        <f t="shared" ca="1" si="417"/>
        <v>62750</v>
      </c>
      <c r="BE158" s="106">
        <f t="shared" ca="1" si="417"/>
        <v>0</v>
      </c>
      <c r="BF158" s="106">
        <f t="shared" ca="1" si="418"/>
        <v>437496</v>
      </c>
      <c r="BG158" s="106">
        <f t="shared" ca="1" si="418"/>
        <v>0</v>
      </c>
      <c r="BH158" s="106">
        <f t="shared" ca="1" si="418"/>
        <v>0</v>
      </c>
      <c r="BI158" s="106">
        <f t="shared" ca="1" si="418"/>
        <v>377591</v>
      </c>
      <c r="BJ158" s="106">
        <f t="shared" ca="1" si="418"/>
        <v>111804</v>
      </c>
      <c r="BK158" s="106">
        <f t="shared" ca="1" si="418"/>
        <v>0</v>
      </c>
      <c r="BL158" s="190">
        <f t="shared" ca="1" si="418"/>
        <v>0</v>
      </c>
      <c r="BM158" s="190">
        <f t="shared" ca="1" si="418"/>
        <v>0</v>
      </c>
      <c r="BN158" s="190">
        <f t="shared" ca="1" si="418"/>
        <v>0</v>
      </c>
      <c r="BO158" s="190">
        <f t="shared" ca="1" si="418"/>
        <v>0</v>
      </c>
      <c r="BP158" s="190">
        <f t="shared" ca="1" si="418"/>
        <v>0</v>
      </c>
      <c r="BQ158" s="190">
        <f t="shared" ca="1" si="384"/>
        <v>155841</v>
      </c>
      <c r="BR158" s="190">
        <f t="shared" ca="1" si="385"/>
        <v>1145827</v>
      </c>
      <c r="BS158" s="190">
        <f t="shared" ca="1" si="386"/>
        <v>3973535</v>
      </c>
      <c r="BT158" s="190">
        <f t="shared" ca="1" si="401"/>
        <v>5275203</v>
      </c>
      <c r="BU158" s="190">
        <f t="shared" ca="1" si="335"/>
        <v>5219964</v>
      </c>
      <c r="BV158" s="163" t="str">
        <f t="shared" si="387"/>
        <v>J</v>
      </c>
      <c r="BW158" s="65">
        <f t="shared" ca="1" si="336"/>
        <v>5275203</v>
      </c>
      <c r="BX158" s="65">
        <f t="shared" ca="1" si="337"/>
        <v>0</v>
      </c>
      <c r="BZ158" s="130"/>
      <c r="CA158" s="79" t="str">
        <f t="shared" si="388"/>
        <v>J</v>
      </c>
      <c r="CB158" s="215">
        <f t="shared" si="405"/>
        <v>2024</v>
      </c>
      <c r="CC158" s="141">
        <f t="shared" si="405"/>
        <v>9</v>
      </c>
      <c r="CD158" s="280">
        <f t="shared" ca="1" si="338"/>
        <v>0</v>
      </c>
      <c r="CE158" s="280">
        <f t="shared" ca="1" si="339"/>
        <v>0</v>
      </c>
      <c r="CF158" s="280">
        <f t="shared" ca="1" si="340"/>
        <v>481</v>
      </c>
      <c r="CG158" s="280">
        <f t="shared" ca="1" si="341"/>
        <v>0</v>
      </c>
      <c r="CH158" s="280">
        <f t="shared" ca="1" si="342"/>
        <v>0</v>
      </c>
      <c r="CI158" s="280">
        <f t="shared" ca="1" si="343"/>
        <v>0</v>
      </c>
      <c r="CJ158" s="280">
        <f t="shared" ca="1" si="344"/>
        <v>0</v>
      </c>
      <c r="CK158" s="280">
        <f t="shared" ca="1" si="345"/>
        <v>0</v>
      </c>
      <c r="CL158" s="280">
        <f t="shared" ca="1" si="346"/>
        <v>0</v>
      </c>
      <c r="CM158" s="280">
        <f t="shared" ca="1" si="347"/>
        <v>1255607</v>
      </c>
      <c r="CN158" s="280">
        <f t="shared" ca="1" si="348"/>
        <v>2640036</v>
      </c>
      <c r="CO158" s="280">
        <f t="shared" ca="1" si="349"/>
        <v>49036</v>
      </c>
      <c r="CP158" s="280">
        <f t="shared" ca="1" si="350"/>
        <v>0</v>
      </c>
      <c r="CQ158" s="613">
        <f t="shared" ca="1" si="351"/>
        <v>0</v>
      </c>
      <c r="CR158" s="280">
        <f t="shared" ca="1" si="352"/>
        <v>29869</v>
      </c>
      <c r="CS158" s="280">
        <f t="shared" ca="1" si="353"/>
        <v>210853</v>
      </c>
      <c r="CT158" s="280">
        <f t="shared" ca="1" si="354"/>
        <v>56860</v>
      </c>
      <c r="CU158" s="280">
        <f t="shared" ca="1" si="355"/>
        <v>0</v>
      </c>
      <c r="CV158" s="280">
        <f t="shared" ca="1" si="356"/>
        <v>59663</v>
      </c>
      <c r="CW158" s="365">
        <f t="shared" ca="1" si="357"/>
        <v>0</v>
      </c>
      <c r="CX158" s="280">
        <f t="shared" ca="1" si="358"/>
        <v>432600</v>
      </c>
      <c r="CY158" s="280">
        <f t="shared" ca="1" si="359"/>
        <v>0</v>
      </c>
      <c r="CZ158" s="280">
        <f t="shared" ca="1" si="360"/>
        <v>0</v>
      </c>
      <c r="DA158" s="280">
        <f t="shared" ca="1" si="361"/>
        <v>374283</v>
      </c>
      <c r="DB158" s="280">
        <f t="shared" ca="1" si="362"/>
        <v>110676</v>
      </c>
      <c r="DC158" s="280">
        <f t="shared" ca="1" si="363"/>
        <v>0</v>
      </c>
      <c r="DD158" s="280">
        <f t="shared" ca="1" si="364"/>
        <v>0</v>
      </c>
      <c r="DE158" s="280">
        <f t="shared" ca="1" si="365"/>
        <v>0</v>
      </c>
      <c r="DF158" s="280">
        <f t="shared" ca="1" si="366"/>
        <v>0</v>
      </c>
      <c r="DG158" s="280">
        <f t="shared" ca="1" si="367"/>
        <v>0</v>
      </c>
      <c r="DH158" s="210">
        <f t="shared" ca="1" si="389"/>
        <v>146392</v>
      </c>
      <c r="DI158" s="210">
        <f t="shared" ca="1" si="390"/>
        <v>1274804</v>
      </c>
      <c r="DJ158" s="210">
        <f t="shared" ca="1" si="391"/>
        <v>3945160</v>
      </c>
      <c r="DK158" s="461">
        <f t="shared" ca="1" si="392"/>
        <v>5366356</v>
      </c>
      <c r="DL158" s="463">
        <f t="shared" ca="1" si="393"/>
        <v>5219964</v>
      </c>
      <c r="DM158" s="465">
        <f t="shared" ca="1" si="394"/>
        <v>-146392</v>
      </c>
      <c r="DN158" s="216">
        <f t="shared" ca="1" si="371"/>
        <v>-2.7279591588780169E-2</v>
      </c>
      <c r="DP158" s="463"/>
      <c r="DQ158" s="37"/>
    </row>
    <row r="159" spans="1:121">
      <c r="A159" s="1">
        <f t="shared" si="330"/>
        <v>2043</v>
      </c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32"/>
      <c r="O159" s="2"/>
      <c r="P159" s="72">
        <f t="shared" si="331"/>
        <v>2043</v>
      </c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32"/>
      <c r="AD159" s="13"/>
      <c r="AI159" s="79" t="str">
        <f t="shared" si="383"/>
        <v>Z</v>
      </c>
      <c r="AJ159" s="1">
        <f t="shared" si="404"/>
        <v>2024</v>
      </c>
      <c r="AK159" s="105">
        <v>10</v>
      </c>
      <c r="AL159" s="106">
        <f t="shared" ca="1" si="416"/>
        <v>0</v>
      </c>
      <c r="AM159" s="106">
        <f t="shared" ca="1" si="416"/>
        <v>0</v>
      </c>
      <c r="AN159" s="106">
        <f t="shared" ca="1" si="416"/>
        <v>481</v>
      </c>
      <c r="AO159" s="106">
        <f t="shared" ca="1" si="416"/>
        <v>0</v>
      </c>
      <c r="AP159" s="106">
        <f t="shared" ca="1" si="416"/>
        <v>0</v>
      </c>
      <c r="AQ159" s="106">
        <f t="shared" ca="1" si="416"/>
        <v>0</v>
      </c>
      <c r="AR159" s="106">
        <f t="shared" ca="1" si="416"/>
        <v>0</v>
      </c>
      <c r="AS159" s="106">
        <f t="shared" ca="1" si="416"/>
        <v>0</v>
      </c>
      <c r="AT159" s="106">
        <f t="shared" ca="1" si="416"/>
        <v>0</v>
      </c>
      <c r="AU159" s="106">
        <f t="shared" ca="1" si="416"/>
        <v>1255607</v>
      </c>
      <c r="AV159" s="106">
        <f t="shared" ca="1" si="417"/>
        <v>2640036</v>
      </c>
      <c r="AW159" s="106">
        <f t="shared" ca="1" si="417"/>
        <v>58740</v>
      </c>
      <c r="AX159" s="106">
        <f t="shared" ca="1" si="417"/>
        <v>0</v>
      </c>
      <c r="AY159" s="611">
        <f t="shared" ca="1" si="417"/>
        <v>0</v>
      </c>
      <c r="AZ159" s="106">
        <f t="shared" ca="1" si="417"/>
        <v>30030</v>
      </c>
      <c r="BA159" s="106">
        <f t="shared" ca="1" si="417"/>
        <v>210853</v>
      </c>
      <c r="BB159" s="106">
        <f t="shared" ca="1" si="417"/>
        <v>56860</v>
      </c>
      <c r="BC159" s="106">
        <f t="shared" ca="1" si="417"/>
        <v>0</v>
      </c>
      <c r="BD159" s="106">
        <f t="shared" ca="1" si="417"/>
        <v>65144</v>
      </c>
      <c r="BE159" s="106">
        <f t="shared" ca="1" si="417"/>
        <v>0</v>
      </c>
      <c r="BF159" s="106">
        <f t="shared" ca="1" si="418"/>
        <v>432600</v>
      </c>
      <c r="BG159" s="106">
        <f t="shared" ca="1" si="418"/>
        <v>0</v>
      </c>
      <c r="BH159" s="106">
        <f t="shared" ca="1" si="418"/>
        <v>0</v>
      </c>
      <c r="BI159" s="106">
        <f t="shared" ca="1" si="418"/>
        <v>374283</v>
      </c>
      <c r="BJ159" s="106">
        <f t="shared" ca="1" si="418"/>
        <v>110676</v>
      </c>
      <c r="BK159" s="106">
        <f t="shared" ca="1" si="418"/>
        <v>0</v>
      </c>
      <c r="BL159" s="190">
        <f t="shared" ca="1" si="418"/>
        <v>0</v>
      </c>
      <c r="BM159" s="190">
        <f t="shared" ca="1" si="418"/>
        <v>0</v>
      </c>
      <c r="BN159" s="190">
        <f t="shared" ca="1" si="418"/>
        <v>0</v>
      </c>
      <c r="BO159" s="190">
        <f t="shared" ca="1" si="418"/>
        <v>0</v>
      </c>
      <c r="BP159" s="190">
        <f t="shared" ca="1" si="418"/>
        <v>0</v>
      </c>
      <c r="BQ159" s="190">
        <f t="shared" ca="1" si="384"/>
        <v>152034</v>
      </c>
      <c r="BR159" s="190">
        <f t="shared" ca="1" si="385"/>
        <v>1128412</v>
      </c>
      <c r="BS159" s="190">
        <f t="shared" ca="1" si="386"/>
        <v>3954864</v>
      </c>
      <c r="BT159" s="190">
        <f t="shared" ca="1" si="401"/>
        <v>5235310</v>
      </c>
      <c r="BU159" s="190">
        <f t="shared" ca="1" si="335"/>
        <v>5195225</v>
      </c>
      <c r="BV159" s="163" t="str">
        <f t="shared" si="387"/>
        <v>K</v>
      </c>
      <c r="BW159" s="65">
        <f t="shared" ca="1" si="336"/>
        <v>5235310</v>
      </c>
      <c r="BX159" s="65">
        <f t="shared" ca="1" si="337"/>
        <v>0</v>
      </c>
      <c r="BZ159" s="130"/>
      <c r="CA159" s="79" t="str">
        <f t="shared" si="388"/>
        <v>K</v>
      </c>
      <c r="CB159" s="215">
        <f t="shared" si="405"/>
        <v>2024</v>
      </c>
      <c r="CC159" s="141">
        <f t="shared" si="405"/>
        <v>10</v>
      </c>
      <c r="CD159" s="280">
        <f t="shared" ca="1" si="338"/>
        <v>0</v>
      </c>
      <c r="CE159" s="280">
        <f t="shared" ca="1" si="339"/>
        <v>0</v>
      </c>
      <c r="CF159" s="280">
        <f t="shared" ca="1" si="340"/>
        <v>481</v>
      </c>
      <c r="CG159" s="280">
        <f t="shared" ca="1" si="341"/>
        <v>0</v>
      </c>
      <c r="CH159" s="280">
        <f t="shared" ca="1" si="342"/>
        <v>0</v>
      </c>
      <c r="CI159" s="280">
        <f t="shared" ca="1" si="343"/>
        <v>0</v>
      </c>
      <c r="CJ159" s="280">
        <f t="shared" ca="1" si="344"/>
        <v>0</v>
      </c>
      <c r="CK159" s="280">
        <f t="shared" ca="1" si="345"/>
        <v>0</v>
      </c>
      <c r="CL159" s="280">
        <f t="shared" ca="1" si="346"/>
        <v>0</v>
      </c>
      <c r="CM159" s="280">
        <f t="shared" ca="1" si="347"/>
        <v>1253994</v>
      </c>
      <c r="CN159" s="280">
        <f t="shared" ca="1" si="348"/>
        <v>2633375</v>
      </c>
      <c r="CO159" s="280">
        <f t="shared" ca="1" si="349"/>
        <v>61685</v>
      </c>
      <c r="CP159" s="280">
        <f t="shared" ca="1" si="350"/>
        <v>0</v>
      </c>
      <c r="CQ159" s="613">
        <f t="shared" ca="1" si="351"/>
        <v>0</v>
      </c>
      <c r="CR159" s="280">
        <f t="shared" ca="1" si="352"/>
        <v>33031</v>
      </c>
      <c r="CS159" s="280">
        <f t="shared" ca="1" si="353"/>
        <v>199760</v>
      </c>
      <c r="CT159" s="280">
        <f t="shared" ca="1" si="354"/>
        <v>52354</v>
      </c>
      <c r="CU159" s="280">
        <f t="shared" ca="1" si="355"/>
        <v>0</v>
      </c>
      <c r="CV159" s="280">
        <f t="shared" ca="1" si="356"/>
        <v>46256</v>
      </c>
      <c r="CW159" s="365">
        <f t="shared" ca="1" si="357"/>
        <v>0</v>
      </c>
      <c r="CX159" s="280">
        <f t="shared" ca="1" si="358"/>
        <v>433032</v>
      </c>
      <c r="CY159" s="280">
        <f t="shared" ca="1" si="359"/>
        <v>0</v>
      </c>
      <c r="CZ159" s="280">
        <f t="shared" ca="1" si="360"/>
        <v>0</v>
      </c>
      <c r="DA159" s="280">
        <f t="shared" ca="1" si="361"/>
        <v>371391</v>
      </c>
      <c r="DB159" s="280">
        <f t="shared" ca="1" si="362"/>
        <v>109866</v>
      </c>
      <c r="DC159" s="280">
        <f t="shared" ca="1" si="363"/>
        <v>0</v>
      </c>
      <c r="DD159" s="280">
        <f t="shared" ca="1" si="364"/>
        <v>0</v>
      </c>
      <c r="DE159" s="280">
        <f t="shared" ca="1" si="365"/>
        <v>0</v>
      </c>
      <c r="DF159" s="280">
        <f t="shared" ca="1" si="366"/>
        <v>0</v>
      </c>
      <c r="DG159" s="280">
        <f t="shared" ca="1" si="367"/>
        <v>0</v>
      </c>
      <c r="DH159" s="210">
        <f t="shared" ca="1" si="389"/>
        <v>131641</v>
      </c>
      <c r="DI159" s="210">
        <f t="shared" ca="1" si="390"/>
        <v>1245690</v>
      </c>
      <c r="DJ159" s="210">
        <f t="shared" ca="1" si="391"/>
        <v>3949535</v>
      </c>
      <c r="DK159" s="461">
        <f t="shared" ca="1" si="392"/>
        <v>5326866</v>
      </c>
      <c r="DL159" s="463">
        <f t="shared" ca="1" si="393"/>
        <v>5195225</v>
      </c>
      <c r="DM159" s="465">
        <f t="shared" ca="1" si="394"/>
        <v>-131641</v>
      </c>
      <c r="DN159" s="216">
        <f t="shared" ca="1" si="371"/>
        <v>-2.4712654682884833E-2</v>
      </c>
      <c r="DP159" s="463"/>
      <c r="DQ159" s="37"/>
    </row>
    <row r="160" spans="1:121">
      <c r="A160" s="1">
        <f t="shared" si="330"/>
        <v>2044</v>
      </c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32"/>
      <c r="O160" s="2"/>
      <c r="P160" s="72">
        <f t="shared" si="331"/>
        <v>2044</v>
      </c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32"/>
      <c r="AD160" s="13"/>
      <c r="AI160" s="79" t="str">
        <f t="shared" si="383"/>
        <v>AA</v>
      </c>
      <c r="AJ160" s="1">
        <f t="shared" si="404"/>
        <v>2024</v>
      </c>
      <c r="AK160" s="105">
        <v>11</v>
      </c>
      <c r="AL160" s="106">
        <f t="shared" ca="1" si="416"/>
        <v>0</v>
      </c>
      <c r="AM160" s="106">
        <f t="shared" ca="1" si="416"/>
        <v>0</v>
      </c>
      <c r="AN160" s="106">
        <f t="shared" ca="1" si="416"/>
        <v>481</v>
      </c>
      <c r="AO160" s="106">
        <f t="shared" ca="1" si="416"/>
        <v>0</v>
      </c>
      <c r="AP160" s="106">
        <f t="shared" ca="1" si="416"/>
        <v>0</v>
      </c>
      <c r="AQ160" s="106">
        <f t="shared" ca="1" si="416"/>
        <v>0</v>
      </c>
      <c r="AR160" s="106">
        <f t="shared" ca="1" si="416"/>
        <v>0</v>
      </c>
      <c r="AS160" s="106">
        <f t="shared" ca="1" si="416"/>
        <v>0</v>
      </c>
      <c r="AT160" s="106">
        <f t="shared" ca="1" si="416"/>
        <v>0</v>
      </c>
      <c r="AU160" s="106">
        <f t="shared" ca="1" si="416"/>
        <v>1253994</v>
      </c>
      <c r="AV160" s="106">
        <f t="shared" ca="1" si="417"/>
        <v>2633375</v>
      </c>
      <c r="AW160" s="106">
        <f t="shared" ca="1" si="417"/>
        <v>49036</v>
      </c>
      <c r="AX160" s="106">
        <f t="shared" ca="1" si="417"/>
        <v>0</v>
      </c>
      <c r="AY160" s="611">
        <f t="shared" ca="1" si="417"/>
        <v>0</v>
      </c>
      <c r="AZ160" s="106">
        <f t="shared" ca="1" si="417"/>
        <v>29869</v>
      </c>
      <c r="BA160" s="106">
        <f t="shared" ca="1" si="417"/>
        <v>199760</v>
      </c>
      <c r="BB160" s="106">
        <f t="shared" ca="1" si="417"/>
        <v>52354</v>
      </c>
      <c r="BC160" s="106">
        <f t="shared" ca="1" si="417"/>
        <v>0</v>
      </c>
      <c r="BD160" s="106">
        <f t="shared" ca="1" si="417"/>
        <v>59663</v>
      </c>
      <c r="BE160" s="106">
        <f t="shared" ca="1" si="417"/>
        <v>0</v>
      </c>
      <c r="BF160" s="106">
        <f t="shared" ca="1" si="418"/>
        <v>433032</v>
      </c>
      <c r="BG160" s="106">
        <f t="shared" ca="1" si="418"/>
        <v>0</v>
      </c>
      <c r="BH160" s="106">
        <f t="shared" ca="1" si="418"/>
        <v>0</v>
      </c>
      <c r="BI160" s="106">
        <f t="shared" ca="1" si="418"/>
        <v>371391</v>
      </c>
      <c r="BJ160" s="106">
        <f t="shared" ca="1" si="418"/>
        <v>109866</v>
      </c>
      <c r="BK160" s="106">
        <f t="shared" ca="1" si="418"/>
        <v>0</v>
      </c>
      <c r="BL160" s="190">
        <f t="shared" ca="1" si="418"/>
        <v>0</v>
      </c>
      <c r="BM160" s="190">
        <f t="shared" ca="1" si="418"/>
        <v>0</v>
      </c>
      <c r="BN160" s="190">
        <f t="shared" ca="1" si="418"/>
        <v>0</v>
      </c>
      <c r="BO160" s="190">
        <f t="shared" ca="1" si="418"/>
        <v>0</v>
      </c>
      <c r="BP160" s="190">
        <f t="shared" ca="1" si="418"/>
        <v>0</v>
      </c>
      <c r="BQ160" s="190">
        <f t="shared" ca="1" si="384"/>
        <v>141886</v>
      </c>
      <c r="BR160" s="190">
        <f t="shared" ca="1" si="385"/>
        <v>1114049</v>
      </c>
      <c r="BS160" s="190">
        <f t="shared" ca="1" si="386"/>
        <v>3936886</v>
      </c>
      <c r="BT160" s="190">
        <f t="shared" ca="1" si="401"/>
        <v>5192821</v>
      </c>
      <c r="BU160" s="190">
        <f t="shared" ca="1" si="335"/>
        <v>5091013</v>
      </c>
      <c r="BV160" s="163" t="str">
        <f t="shared" si="387"/>
        <v>L</v>
      </c>
      <c r="BW160" s="65">
        <f t="shared" ca="1" si="336"/>
        <v>5192821</v>
      </c>
      <c r="BX160" s="65">
        <f t="shared" ca="1" si="337"/>
        <v>0</v>
      </c>
      <c r="BZ160" s="130"/>
      <c r="CA160" s="79" t="str">
        <f t="shared" si="388"/>
        <v>L</v>
      </c>
      <c r="CB160" s="215">
        <f t="shared" si="405"/>
        <v>2024</v>
      </c>
      <c r="CC160" s="141">
        <f t="shared" si="405"/>
        <v>11</v>
      </c>
      <c r="CD160" s="280">
        <f t="shared" ca="1" si="338"/>
        <v>0</v>
      </c>
      <c r="CE160" s="280">
        <f t="shared" ca="1" si="339"/>
        <v>0</v>
      </c>
      <c r="CF160" s="280">
        <f t="shared" ca="1" si="340"/>
        <v>481</v>
      </c>
      <c r="CG160" s="280">
        <f t="shared" ca="1" si="341"/>
        <v>0</v>
      </c>
      <c r="CH160" s="280">
        <f t="shared" ca="1" si="342"/>
        <v>0</v>
      </c>
      <c r="CI160" s="280">
        <f t="shared" ca="1" si="343"/>
        <v>0</v>
      </c>
      <c r="CJ160" s="280">
        <f t="shared" ca="1" si="344"/>
        <v>0</v>
      </c>
      <c r="CK160" s="280">
        <f t="shared" ca="1" si="345"/>
        <v>0</v>
      </c>
      <c r="CL160" s="280">
        <f t="shared" ca="1" si="346"/>
        <v>0</v>
      </c>
      <c r="CM160" s="280">
        <f t="shared" ca="1" si="347"/>
        <v>1231474</v>
      </c>
      <c r="CN160" s="280">
        <f t="shared" ca="1" si="348"/>
        <v>2590966</v>
      </c>
      <c r="CO160" s="280">
        <f t="shared" ca="1" si="349"/>
        <v>56507</v>
      </c>
      <c r="CP160" s="280">
        <f t="shared" ca="1" si="350"/>
        <v>0</v>
      </c>
      <c r="CQ160" s="613">
        <f t="shared" ca="1" si="351"/>
        <v>0</v>
      </c>
      <c r="CR160" s="280">
        <f t="shared" ca="1" si="352"/>
        <v>19254</v>
      </c>
      <c r="CS160" s="280">
        <f t="shared" ca="1" si="353"/>
        <v>187002</v>
      </c>
      <c r="CT160" s="280">
        <f t="shared" ca="1" si="354"/>
        <v>48958</v>
      </c>
      <c r="CU160" s="280">
        <f t="shared" ca="1" si="355"/>
        <v>0</v>
      </c>
      <c r="CV160" s="280">
        <f t="shared" ca="1" si="356"/>
        <v>47279</v>
      </c>
      <c r="CW160" s="365">
        <f t="shared" ca="1" si="357"/>
        <v>0</v>
      </c>
      <c r="CX160" s="280">
        <f t="shared" ca="1" si="358"/>
        <v>429720</v>
      </c>
      <c r="CY160" s="280">
        <f t="shared" ca="1" si="359"/>
        <v>0</v>
      </c>
      <c r="CZ160" s="280">
        <f t="shared" ca="1" si="360"/>
        <v>0</v>
      </c>
      <c r="DA160" s="280">
        <f t="shared" ca="1" si="361"/>
        <v>369668</v>
      </c>
      <c r="DB160" s="280">
        <f t="shared" ca="1" si="362"/>
        <v>109704</v>
      </c>
      <c r="DC160" s="280">
        <f t="shared" ca="1" si="363"/>
        <v>0</v>
      </c>
      <c r="DD160" s="280">
        <f t="shared" ca="1" si="364"/>
        <v>0</v>
      </c>
      <c r="DE160" s="280">
        <f t="shared" ca="1" si="365"/>
        <v>0</v>
      </c>
      <c r="DF160" s="280">
        <f t="shared" ca="1" si="366"/>
        <v>0</v>
      </c>
      <c r="DG160" s="280">
        <f t="shared" ca="1" si="367"/>
        <v>0</v>
      </c>
      <c r="DH160" s="210">
        <f t="shared" ca="1" si="389"/>
        <v>115491</v>
      </c>
      <c r="DI160" s="210">
        <f t="shared" ca="1" si="390"/>
        <v>1211585</v>
      </c>
      <c r="DJ160" s="210">
        <f t="shared" ca="1" si="391"/>
        <v>3879428</v>
      </c>
      <c r="DK160" s="461">
        <f t="shared" ca="1" si="392"/>
        <v>5206504</v>
      </c>
      <c r="DL160" s="463">
        <f t="shared" ca="1" si="393"/>
        <v>5091013</v>
      </c>
      <c r="DM160" s="465">
        <f t="shared" ca="1" si="394"/>
        <v>-115491</v>
      </c>
      <c r="DN160" s="216">
        <f t="shared" ca="1" si="371"/>
        <v>-2.2182063050369308E-2</v>
      </c>
      <c r="DP160" s="463"/>
      <c r="DQ160" s="37"/>
    </row>
    <row r="161" spans="1:121">
      <c r="A161" s="1">
        <f t="shared" si="330"/>
        <v>2045</v>
      </c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32"/>
      <c r="O161" s="2"/>
      <c r="P161" s="72">
        <f t="shared" si="331"/>
        <v>2045</v>
      </c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32"/>
      <c r="AD161" s="13"/>
      <c r="AI161" s="79" t="str">
        <f t="shared" si="383"/>
        <v>AB</v>
      </c>
      <c r="AJ161" s="16">
        <f t="shared" si="404"/>
        <v>2024</v>
      </c>
      <c r="AK161" s="116">
        <v>12</v>
      </c>
      <c r="AL161" s="106">
        <f t="shared" ca="1" si="416"/>
        <v>0</v>
      </c>
      <c r="AM161" s="106">
        <f t="shared" ca="1" si="416"/>
        <v>0</v>
      </c>
      <c r="AN161" s="106">
        <f t="shared" ca="1" si="416"/>
        <v>481</v>
      </c>
      <c r="AO161" s="106">
        <f t="shared" ca="1" si="416"/>
        <v>0</v>
      </c>
      <c r="AP161" s="106">
        <f t="shared" ca="1" si="416"/>
        <v>0</v>
      </c>
      <c r="AQ161" s="106">
        <f t="shared" ca="1" si="416"/>
        <v>0</v>
      </c>
      <c r="AR161" s="106">
        <f t="shared" ca="1" si="416"/>
        <v>0</v>
      </c>
      <c r="AS161" s="106">
        <f t="shared" ca="1" si="416"/>
        <v>0</v>
      </c>
      <c r="AT161" s="106">
        <f t="shared" ca="1" si="416"/>
        <v>0</v>
      </c>
      <c r="AU161" s="106">
        <f t="shared" ca="1" si="416"/>
        <v>1231474</v>
      </c>
      <c r="AV161" s="106">
        <f t="shared" ca="1" si="417"/>
        <v>2590966</v>
      </c>
      <c r="AW161" s="106">
        <f t="shared" ca="1" si="417"/>
        <v>61685</v>
      </c>
      <c r="AX161" s="106">
        <f t="shared" ca="1" si="417"/>
        <v>0</v>
      </c>
      <c r="AY161" s="611">
        <f t="shared" ca="1" si="417"/>
        <v>0</v>
      </c>
      <c r="AZ161" s="106">
        <f t="shared" ca="1" si="417"/>
        <v>33031</v>
      </c>
      <c r="BA161" s="106">
        <f t="shared" ca="1" si="417"/>
        <v>187002</v>
      </c>
      <c r="BB161" s="106">
        <f t="shared" ca="1" si="417"/>
        <v>48958</v>
      </c>
      <c r="BC161" s="106">
        <f t="shared" ca="1" si="417"/>
        <v>0</v>
      </c>
      <c r="BD161" s="106">
        <f t="shared" ca="1" si="417"/>
        <v>46256</v>
      </c>
      <c r="BE161" s="106">
        <f t="shared" ca="1" si="417"/>
        <v>0</v>
      </c>
      <c r="BF161" s="106">
        <f t="shared" ca="1" si="418"/>
        <v>429720</v>
      </c>
      <c r="BG161" s="106">
        <f t="shared" ca="1" si="418"/>
        <v>0</v>
      </c>
      <c r="BH161" s="106">
        <f t="shared" ca="1" si="418"/>
        <v>0</v>
      </c>
      <c r="BI161" s="106">
        <f t="shared" ca="1" si="418"/>
        <v>369668</v>
      </c>
      <c r="BJ161" s="106">
        <f t="shared" ca="1" si="418"/>
        <v>109704</v>
      </c>
      <c r="BK161" s="106">
        <f t="shared" ca="1" si="418"/>
        <v>0</v>
      </c>
      <c r="BL161" s="190">
        <f t="shared" ca="1" si="418"/>
        <v>0</v>
      </c>
      <c r="BM161" s="190">
        <f t="shared" ca="1" si="418"/>
        <v>0</v>
      </c>
      <c r="BN161" s="190">
        <f t="shared" ca="1" si="418"/>
        <v>0</v>
      </c>
      <c r="BO161" s="190">
        <f t="shared" ca="1" si="418"/>
        <v>0</v>
      </c>
      <c r="BP161" s="190">
        <f t="shared" ca="1" si="418"/>
        <v>0</v>
      </c>
      <c r="BQ161" s="190">
        <f t="shared" ca="1" si="384"/>
        <v>128245</v>
      </c>
      <c r="BR161" s="190">
        <f t="shared" ca="1" si="385"/>
        <v>1096094</v>
      </c>
      <c r="BS161" s="190">
        <f t="shared" ca="1" si="386"/>
        <v>3884606</v>
      </c>
      <c r="BT161" s="190">
        <f t="shared" ca="1" si="401"/>
        <v>5108945</v>
      </c>
      <c r="BU161" s="190">
        <f t="shared" ca="1" si="335"/>
        <v>9363353</v>
      </c>
      <c r="BV161" s="163" t="str">
        <f t="shared" si="387"/>
        <v>M</v>
      </c>
      <c r="BW161" s="65">
        <f t="shared" ca="1" si="336"/>
        <v>5108945</v>
      </c>
      <c r="BX161" s="65">
        <f t="shared" ca="1" si="337"/>
        <v>0</v>
      </c>
      <c r="BZ161" s="130"/>
      <c r="CA161" s="79" t="str">
        <f t="shared" si="388"/>
        <v>M</v>
      </c>
      <c r="CB161" s="215">
        <f t="shared" si="405"/>
        <v>2024</v>
      </c>
      <c r="CC161" s="141">
        <f t="shared" si="405"/>
        <v>12</v>
      </c>
      <c r="CD161" s="280">
        <f t="shared" ca="1" si="338"/>
        <v>0</v>
      </c>
      <c r="CE161" s="280">
        <f t="shared" ca="1" si="339"/>
        <v>0</v>
      </c>
      <c r="CF161" s="280">
        <f t="shared" ca="1" si="340"/>
        <v>481</v>
      </c>
      <c r="CG161" s="280">
        <f t="shared" ca="1" si="341"/>
        <v>0</v>
      </c>
      <c r="CH161" s="280">
        <f t="shared" ca="1" si="342"/>
        <v>0</v>
      </c>
      <c r="CI161" s="280">
        <f t="shared" ca="1" si="343"/>
        <v>0</v>
      </c>
      <c r="CJ161" s="280">
        <f t="shared" ca="1" si="344"/>
        <v>0</v>
      </c>
      <c r="CK161" s="280">
        <f t="shared" ca="1" si="345"/>
        <v>0</v>
      </c>
      <c r="CL161" s="280">
        <f t="shared" ca="1" si="346"/>
        <v>4184648</v>
      </c>
      <c r="CM161" s="280">
        <f t="shared" ca="1" si="347"/>
        <v>1243307</v>
      </c>
      <c r="CN161" s="280">
        <f t="shared" ca="1" si="348"/>
        <v>2616446</v>
      </c>
      <c r="CO161" s="280">
        <f t="shared" ca="1" si="349"/>
        <v>63058</v>
      </c>
      <c r="CP161" s="280">
        <f t="shared" ca="1" si="350"/>
        <v>0</v>
      </c>
      <c r="CQ161" s="613">
        <f t="shared" ca="1" si="351"/>
        <v>0</v>
      </c>
      <c r="CR161" s="280">
        <f t="shared" ca="1" si="352"/>
        <v>28195</v>
      </c>
      <c r="CS161" s="280">
        <f t="shared" ca="1" si="353"/>
        <v>203874</v>
      </c>
      <c r="CT161" s="280">
        <f t="shared" ca="1" si="354"/>
        <v>57237</v>
      </c>
      <c r="CU161" s="280">
        <f t="shared" ca="1" si="355"/>
        <v>0</v>
      </c>
      <c r="CV161" s="280">
        <f t="shared" ca="1" si="356"/>
        <v>55587</v>
      </c>
      <c r="CW161" s="365">
        <f t="shared" ca="1" si="357"/>
        <v>0</v>
      </c>
      <c r="CX161" s="280">
        <f t="shared" ca="1" si="358"/>
        <v>433032</v>
      </c>
      <c r="CY161" s="280">
        <f t="shared" ca="1" si="359"/>
        <v>0</v>
      </c>
      <c r="CZ161" s="280">
        <f t="shared" ca="1" si="360"/>
        <v>0</v>
      </c>
      <c r="DA161" s="280">
        <f t="shared" ca="1" si="361"/>
        <v>366620</v>
      </c>
      <c r="DB161" s="280">
        <f t="shared" ca="1" si="362"/>
        <v>110868</v>
      </c>
      <c r="DC161" s="280">
        <f t="shared" ca="1" si="363"/>
        <v>0</v>
      </c>
      <c r="DD161" s="280">
        <f t="shared" ca="1" si="364"/>
        <v>0</v>
      </c>
      <c r="DE161" s="280">
        <f t="shared" ca="1" si="365"/>
        <v>0</v>
      </c>
      <c r="DF161" s="280">
        <f t="shared" ca="1" si="366"/>
        <v>0</v>
      </c>
      <c r="DG161" s="280">
        <f t="shared" ca="1" si="367"/>
        <v>0</v>
      </c>
      <c r="DH161" s="210">
        <f t="shared" ca="1" si="389"/>
        <v>141019</v>
      </c>
      <c r="DI161" s="210">
        <f t="shared" ca="1" si="390"/>
        <v>1255413</v>
      </c>
      <c r="DJ161" s="210">
        <f t="shared" ca="1" si="391"/>
        <v>8107940</v>
      </c>
      <c r="DK161" s="461">
        <f t="shared" ca="1" si="392"/>
        <v>9504372</v>
      </c>
      <c r="DL161" s="463">
        <f t="shared" ca="1" si="393"/>
        <v>9363353</v>
      </c>
      <c r="DM161" s="465">
        <f t="shared" ca="1" si="394"/>
        <v>-141019</v>
      </c>
      <c r="DN161" s="216">
        <f t="shared" ca="1" si="371"/>
        <v>-1.4837276992104265E-2</v>
      </c>
      <c r="DP161" s="463"/>
      <c r="DQ161" s="37"/>
    </row>
    <row r="162" spans="1:121">
      <c r="AI162" s="79" t="str">
        <f t="shared" si="383"/>
        <v>Q</v>
      </c>
      <c r="AJ162" s="1">
        <f>1+AJ150</f>
        <v>2025</v>
      </c>
      <c r="AK162" s="105">
        <v>1</v>
      </c>
      <c r="AL162" s="106">
        <f t="shared" ca="1" si="416"/>
        <v>0</v>
      </c>
      <c r="AM162" s="106">
        <f t="shared" ca="1" si="416"/>
        <v>0</v>
      </c>
      <c r="AN162" s="106">
        <f t="shared" ca="1" si="416"/>
        <v>481</v>
      </c>
      <c r="AO162" s="106">
        <f t="shared" ca="1" si="416"/>
        <v>0</v>
      </c>
      <c r="AP162" s="106">
        <f t="shared" ca="1" si="416"/>
        <v>0</v>
      </c>
      <c r="AQ162" s="106">
        <f t="shared" ca="1" si="416"/>
        <v>0</v>
      </c>
      <c r="AR162" s="106">
        <f t="shared" ca="1" si="416"/>
        <v>0</v>
      </c>
      <c r="AS162" s="106">
        <f t="shared" ca="1" si="416"/>
        <v>0</v>
      </c>
      <c r="AT162" s="106">
        <f t="shared" ca="1" si="416"/>
        <v>4184648</v>
      </c>
      <c r="AU162" s="106">
        <f t="shared" ca="1" si="416"/>
        <v>1243307</v>
      </c>
      <c r="AV162" s="106">
        <f t="shared" ca="1" si="417"/>
        <v>2616446</v>
      </c>
      <c r="AW162" s="106">
        <f t="shared" ca="1" si="417"/>
        <v>56507</v>
      </c>
      <c r="AX162" s="106">
        <f t="shared" ca="1" si="417"/>
        <v>0</v>
      </c>
      <c r="AY162" s="611">
        <f t="shared" ca="1" si="417"/>
        <v>0</v>
      </c>
      <c r="AZ162" s="106">
        <f t="shared" ca="1" si="417"/>
        <v>19254</v>
      </c>
      <c r="BA162" s="106">
        <f t="shared" ca="1" si="417"/>
        <v>203874</v>
      </c>
      <c r="BB162" s="106">
        <f t="shared" ca="1" si="417"/>
        <v>57237</v>
      </c>
      <c r="BC162" s="106">
        <f t="shared" ca="1" si="417"/>
        <v>0</v>
      </c>
      <c r="BD162" s="106">
        <f t="shared" ca="1" si="417"/>
        <v>47279</v>
      </c>
      <c r="BE162" s="106">
        <f t="shared" ca="1" si="417"/>
        <v>0</v>
      </c>
      <c r="BF162" s="106">
        <f t="shared" ca="1" si="418"/>
        <v>433032</v>
      </c>
      <c r="BG162" s="106">
        <f t="shared" ca="1" si="418"/>
        <v>0</v>
      </c>
      <c r="BH162" s="106">
        <f t="shared" ca="1" si="418"/>
        <v>0</v>
      </c>
      <c r="BI162" s="106">
        <f t="shared" ca="1" si="418"/>
        <v>366620</v>
      </c>
      <c r="BJ162" s="106">
        <f t="shared" ca="1" si="418"/>
        <v>110868</v>
      </c>
      <c r="BK162" s="106">
        <f t="shared" ca="1" si="418"/>
        <v>0</v>
      </c>
      <c r="BL162" s="190">
        <f t="shared" ca="1" si="418"/>
        <v>0</v>
      </c>
      <c r="BM162" s="190">
        <f t="shared" ca="1" si="418"/>
        <v>0</v>
      </c>
      <c r="BN162" s="190">
        <f t="shared" ca="1" si="418"/>
        <v>0</v>
      </c>
      <c r="BO162" s="190">
        <f t="shared" ca="1" si="418"/>
        <v>0</v>
      </c>
      <c r="BP162" s="190">
        <f t="shared" ca="1" si="418"/>
        <v>0</v>
      </c>
      <c r="BQ162" s="190">
        <f t="shared" ca="1" si="384"/>
        <v>123770</v>
      </c>
      <c r="BR162" s="190">
        <f t="shared" ca="1" si="385"/>
        <v>1114394</v>
      </c>
      <c r="BS162" s="190">
        <f t="shared" ca="1" si="386"/>
        <v>8101389</v>
      </c>
      <c r="BT162" s="190">
        <f t="shared" ca="1" si="401"/>
        <v>9339553</v>
      </c>
      <c r="BU162" s="190">
        <f t="shared" ca="1" si="335"/>
        <v>9459674</v>
      </c>
      <c r="BV162" s="163" t="str">
        <f t="shared" si="387"/>
        <v>B</v>
      </c>
      <c r="BW162" s="65">
        <f t="shared" ca="1" si="336"/>
        <v>9339553</v>
      </c>
      <c r="BX162" s="65">
        <f t="shared" ca="1" si="337"/>
        <v>0</v>
      </c>
      <c r="BZ162" s="130"/>
      <c r="CA162" s="79" t="str">
        <f t="shared" si="388"/>
        <v>B</v>
      </c>
      <c r="CB162" s="215">
        <f>AJ163</f>
        <v>2025</v>
      </c>
      <c r="CC162" s="141">
        <f t="shared" si="405"/>
        <v>1</v>
      </c>
      <c r="CD162" s="280">
        <f t="shared" ca="1" si="338"/>
        <v>0</v>
      </c>
      <c r="CE162" s="280">
        <f t="shared" ca="1" si="339"/>
        <v>0</v>
      </c>
      <c r="CF162" s="280">
        <f t="shared" ca="1" si="340"/>
        <v>481</v>
      </c>
      <c r="CG162" s="280">
        <f t="shared" ca="1" si="341"/>
        <v>0</v>
      </c>
      <c r="CH162" s="280">
        <f t="shared" ca="1" si="342"/>
        <v>0</v>
      </c>
      <c r="CI162" s="280">
        <f t="shared" ca="1" si="343"/>
        <v>0</v>
      </c>
      <c r="CJ162" s="280">
        <f t="shared" ca="1" si="344"/>
        <v>0</v>
      </c>
      <c r="CK162" s="280">
        <f t="shared" ca="1" si="345"/>
        <v>0</v>
      </c>
      <c r="CL162" s="280">
        <f t="shared" ca="1" si="346"/>
        <v>4221953</v>
      </c>
      <c r="CM162" s="280">
        <f t="shared" ca="1" si="347"/>
        <v>1244282</v>
      </c>
      <c r="CN162" s="280">
        <f t="shared" ca="1" si="348"/>
        <v>2667128</v>
      </c>
      <c r="CO162" s="280">
        <f t="shared" ca="1" si="349"/>
        <v>57941</v>
      </c>
      <c r="CP162" s="280">
        <f t="shared" ca="1" si="350"/>
        <v>0</v>
      </c>
      <c r="CQ162" s="613">
        <f t="shared" ca="1" si="351"/>
        <v>0</v>
      </c>
      <c r="CR162" s="280">
        <f t="shared" ca="1" si="352"/>
        <v>29398</v>
      </c>
      <c r="CS162" s="280">
        <f t="shared" ca="1" si="353"/>
        <v>209993</v>
      </c>
      <c r="CT162" s="280">
        <f t="shared" ca="1" si="354"/>
        <v>62451</v>
      </c>
      <c r="CU162" s="280">
        <f t="shared" ca="1" si="355"/>
        <v>0</v>
      </c>
      <c r="CV162" s="280">
        <f t="shared" ca="1" si="356"/>
        <v>58676</v>
      </c>
      <c r="CW162" s="365">
        <f t="shared" ca="1" si="357"/>
        <v>0</v>
      </c>
      <c r="CX162" s="280">
        <f t="shared" ca="1" si="358"/>
        <v>431544</v>
      </c>
      <c r="CY162" s="280">
        <f t="shared" ca="1" si="359"/>
        <v>0</v>
      </c>
      <c r="CZ162" s="280">
        <f t="shared" ca="1" si="360"/>
        <v>0</v>
      </c>
      <c r="DA162" s="280">
        <f t="shared" ca="1" si="361"/>
        <v>364713</v>
      </c>
      <c r="DB162" s="280">
        <f t="shared" ca="1" si="362"/>
        <v>111114</v>
      </c>
      <c r="DC162" s="280">
        <f t="shared" ca="1" si="363"/>
        <v>0</v>
      </c>
      <c r="DD162" s="280">
        <f t="shared" ca="1" si="364"/>
        <v>0</v>
      </c>
      <c r="DE162" s="280">
        <f t="shared" ca="1" si="365"/>
        <v>0</v>
      </c>
      <c r="DF162" s="280">
        <f t="shared" ca="1" si="366"/>
        <v>0</v>
      </c>
      <c r="DG162" s="280">
        <f t="shared" ca="1" si="367"/>
        <v>0</v>
      </c>
      <c r="DH162" s="210">
        <f t="shared" ca="1" si="389"/>
        <v>150525</v>
      </c>
      <c r="DI162" s="210">
        <f t="shared" ca="1" si="390"/>
        <v>1267889</v>
      </c>
      <c r="DJ162" s="210">
        <f t="shared" ca="1" si="391"/>
        <v>8191785</v>
      </c>
      <c r="DK162" s="461">
        <f t="shared" ca="1" si="392"/>
        <v>9610199</v>
      </c>
      <c r="DL162" s="463">
        <f t="shared" ca="1" si="393"/>
        <v>9459674</v>
      </c>
      <c r="DM162" s="465">
        <f t="shared" ca="1" si="394"/>
        <v>-150525</v>
      </c>
      <c r="DN162" s="216">
        <f ca="1">DM163/DK163</f>
        <v>-1.3313113309814268E-2</v>
      </c>
      <c r="DP162" s="463"/>
      <c r="DQ162" s="37"/>
    </row>
    <row r="163" spans="1:121" s="2" customFormat="1">
      <c r="O163" s="123"/>
      <c r="P163" s="132"/>
      <c r="AD163" s="13"/>
      <c r="AE163" s="14"/>
      <c r="AF163" s="159"/>
      <c r="AG163" s="159"/>
      <c r="AH163" s="78"/>
      <c r="AI163" s="79" t="str">
        <f t="shared" si="383"/>
        <v>R</v>
      </c>
      <c r="AJ163" s="1">
        <f>1+AJ151</f>
        <v>2025</v>
      </c>
      <c r="AK163" s="105">
        <v>2</v>
      </c>
      <c r="AL163" s="106">
        <f t="shared" ca="1" si="416"/>
        <v>0</v>
      </c>
      <c r="AM163" s="106">
        <f t="shared" ca="1" si="416"/>
        <v>0</v>
      </c>
      <c r="AN163" s="106">
        <f t="shared" ca="1" si="416"/>
        <v>481</v>
      </c>
      <c r="AO163" s="106">
        <f t="shared" ca="1" si="416"/>
        <v>0</v>
      </c>
      <c r="AP163" s="106">
        <f t="shared" ca="1" si="416"/>
        <v>0</v>
      </c>
      <c r="AQ163" s="106">
        <f t="shared" ca="1" si="416"/>
        <v>0</v>
      </c>
      <c r="AR163" s="106">
        <f t="shared" ca="1" si="416"/>
        <v>0</v>
      </c>
      <c r="AS163" s="106">
        <f t="shared" ca="1" si="416"/>
        <v>0</v>
      </c>
      <c r="AT163" s="106">
        <f t="shared" ca="1" si="416"/>
        <v>4221953</v>
      </c>
      <c r="AU163" s="106">
        <f t="shared" ca="1" si="416"/>
        <v>1244282</v>
      </c>
      <c r="AV163" s="106">
        <f t="shared" ca="1" si="417"/>
        <v>2667128</v>
      </c>
      <c r="AW163" s="106">
        <f t="shared" ca="1" si="417"/>
        <v>63058</v>
      </c>
      <c r="AX163" s="106">
        <f t="shared" ca="1" si="417"/>
        <v>0</v>
      </c>
      <c r="AY163" s="611">
        <f t="shared" ca="1" si="417"/>
        <v>0</v>
      </c>
      <c r="AZ163" s="106">
        <f t="shared" ca="1" si="417"/>
        <v>28195</v>
      </c>
      <c r="BA163" s="106">
        <f t="shared" ca="1" si="417"/>
        <v>209993</v>
      </c>
      <c r="BB163" s="106">
        <f t="shared" ca="1" si="417"/>
        <v>62451</v>
      </c>
      <c r="BC163" s="106">
        <f t="shared" ca="1" si="417"/>
        <v>0</v>
      </c>
      <c r="BD163" s="106">
        <f t="shared" ca="1" si="417"/>
        <v>55587</v>
      </c>
      <c r="BE163" s="106">
        <f t="shared" ca="1" si="417"/>
        <v>0</v>
      </c>
      <c r="BF163" s="106">
        <f t="shared" ca="1" si="418"/>
        <v>431544</v>
      </c>
      <c r="BG163" s="106">
        <f t="shared" ca="1" si="418"/>
        <v>0</v>
      </c>
      <c r="BH163" s="106">
        <f t="shared" ca="1" si="418"/>
        <v>0</v>
      </c>
      <c r="BI163" s="106">
        <f t="shared" ca="1" si="418"/>
        <v>364713</v>
      </c>
      <c r="BJ163" s="106">
        <f t="shared" ca="1" si="418"/>
        <v>111114</v>
      </c>
      <c r="BK163" s="106">
        <f t="shared" ca="1" si="418"/>
        <v>0</v>
      </c>
      <c r="BL163" s="190">
        <f t="shared" ca="1" si="418"/>
        <v>0</v>
      </c>
      <c r="BM163" s="190">
        <f t="shared" ca="1" si="418"/>
        <v>0</v>
      </c>
      <c r="BN163" s="190">
        <f t="shared" ca="1" si="418"/>
        <v>0</v>
      </c>
      <c r="BO163" s="190">
        <f t="shared" ca="1" si="418"/>
        <v>0</v>
      </c>
      <c r="BP163" s="190">
        <f t="shared" ca="1" si="418"/>
        <v>0</v>
      </c>
      <c r="BQ163" s="190">
        <f t="shared" ca="1" si="384"/>
        <v>146233</v>
      </c>
      <c r="BR163" s="190">
        <f t="shared" ca="1" si="385"/>
        <v>1117364</v>
      </c>
      <c r="BS163" s="190">
        <f t="shared" ca="1" si="386"/>
        <v>8196902</v>
      </c>
      <c r="BT163" s="190">
        <f t="shared" ca="1" si="401"/>
        <v>9460499</v>
      </c>
      <c r="BU163" s="190">
        <f t="shared" ca="1" si="335"/>
        <v>9331386</v>
      </c>
      <c r="BV163" s="163" t="str">
        <f t="shared" si="387"/>
        <v>C</v>
      </c>
      <c r="BW163" s="65">
        <f t="shared" ca="1" si="336"/>
        <v>9460499</v>
      </c>
      <c r="BX163" s="65">
        <f t="shared" ca="1" si="337"/>
        <v>0</v>
      </c>
      <c r="BY163" s="22"/>
      <c r="BZ163" s="130"/>
      <c r="CA163" s="79" t="str">
        <f t="shared" si="388"/>
        <v>C</v>
      </c>
      <c r="CB163" s="215">
        <f t="shared" si="405"/>
        <v>2025</v>
      </c>
      <c r="CC163" s="141">
        <f t="shared" si="405"/>
        <v>2</v>
      </c>
      <c r="CD163" s="280">
        <f t="shared" ca="1" si="338"/>
        <v>0</v>
      </c>
      <c r="CE163" s="280">
        <f t="shared" ca="1" si="339"/>
        <v>0</v>
      </c>
      <c r="CF163" s="280">
        <f t="shared" ca="1" si="340"/>
        <v>481</v>
      </c>
      <c r="CG163" s="280">
        <f t="shared" ca="1" si="341"/>
        <v>0</v>
      </c>
      <c r="CH163" s="280">
        <f t="shared" ca="1" si="342"/>
        <v>0</v>
      </c>
      <c r="CI163" s="280">
        <f t="shared" ca="1" si="343"/>
        <v>0</v>
      </c>
      <c r="CJ163" s="280">
        <f t="shared" ca="1" si="344"/>
        <v>0</v>
      </c>
      <c r="CK163" s="280">
        <f t="shared" ca="1" si="345"/>
        <v>0</v>
      </c>
      <c r="CL163" s="280">
        <f t="shared" ca="1" si="346"/>
        <v>4214030</v>
      </c>
      <c r="CM163" s="280">
        <f t="shared" ca="1" si="347"/>
        <v>1226566</v>
      </c>
      <c r="CN163" s="280">
        <f t="shared" ca="1" si="348"/>
        <v>2631634</v>
      </c>
      <c r="CO163" s="280">
        <f t="shared" ca="1" si="349"/>
        <v>45300</v>
      </c>
      <c r="CP163" s="280">
        <f t="shared" ca="1" si="350"/>
        <v>0</v>
      </c>
      <c r="CQ163" s="613">
        <f t="shared" ca="1" si="351"/>
        <v>0</v>
      </c>
      <c r="CR163" s="280">
        <f t="shared" ca="1" si="352"/>
        <v>29711</v>
      </c>
      <c r="CS163" s="280">
        <f t="shared" ca="1" si="353"/>
        <v>188150</v>
      </c>
      <c r="CT163" s="280">
        <f t="shared" ca="1" si="354"/>
        <v>47465</v>
      </c>
      <c r="CU163" s="280">
        <f t="shared" ca="1" si="355"/>
        <v>0</v>
      </c>
      <c r="CV163" s="280">
        <f t="shared" ca="1" si="356"/>
        <v>48730</v>
      </c>
      <c r="CW163" s="365">
        <f t="shared" ca="1" si="357"/>
        <v>0</v>
      </c>
      <c r="CX163" s="280">
        <f t="shared" ca="1" si="358"/>
        <v>426072</v>
      </c>
      <c r="CY163" s="280">
        <f t="shared" ca="1" si="359"/>
        <v>0</v>
      </c>
      <c r="CZ163" s="280">
        <f t="shared" ca="1" si="360"/>
        <v>0</v>
      </c>
      <c r="DA163" s="280">
        <f t="shared" ca="1" si="361"/>
        <v>362529</v>
      </c>
      <c r="DB163" s="280">
        <f t="shared" ca="1" si="362"/>
        <v>110718</v>
      </c>
      <c r="DC163" s="280">
        <f t="shared" ca="1" si="363"/>
        <v>0</v>
      </c>
      <c r="DD163" s="280">
        <f t="shared" ca="1" si="364"/>
        <v>0</v>
      </c>
      <c r="DE163" s="280">
        <f t="shared" ca="1" si="365"/>
        <v>0</v>
      </c>
      <c r="DF163" s="280">
        <f t="shared" ca="1" si="366"/>
        <v>0</v>
      </c>
      <c r="DG163" s="280">
        <f t="shared" ca="1" si="367"/>
        <v>0</v>
      </c>
      <c r="DH163" s="210">
        <f t="shared" ca="1" si="389"/>
        <v>125906</v>
      </c>
      <c r="DI163" s="210">
        <f t="shared" ca="1" si="390"/>
        <v>1213375</v>
      </c>
      <c r="DJ163" s="210">
        <f t="shared" ca="1" si="391"/>
        <v>8118011</v>
      </c>
      <c r="DK163" s="461">
        <f t="shared" ca="1" si="392"/>
        <v>9457292</v>
      </c>
      <c r="DL163" s="463">
        <f t="shared" ca="1" si="393"/>
        <v>9331386</v>
      </c>
      <c r="DM163" s="465">
        <f t="shared" ca="1" si="394"/>
        <v>-125906</v>
      </c>
      <c r="DN163" s="216">
        <f t="shared" ca="1" si="371"/>
        <v>-1.3313113309814268E-2</v>
      </c>
      <c r="DP163" s="463"/>
      <c r="DQ163" s="37"/>
    </row>
    <row r="164" spans="1:121" ht="15.75">
      <c r="A164" s="76" t="s">
        <v>200</v>
      </c>
      <c r="P164" s="77" t="str">
        <f>A164&amp;"   (BILLED Base Rev, LAGGED)"</f>
        <v>10.3   SECI SUPPLEMENTAL STRATIFIED PEAKING Base Revenue   (BILLED Base Rev, LAGGED)</v>
      </c>
      <c r="AC164" s="43" t="s">
        <v>1</v>
      </c>
      <c r="AF164" s="79"/>
      <c r="AG164" s="79"/>
      <c r="AH164" s="79"/>
      <c r="AI164" s="79" t="str">
        <f t="shared" si="383"/>
        <v>S</v>
      </c>
      <c r="AJ164" s="1">
        <f t="shared" ref="AJ164:AJ173" si="419">AJ163</f>
        <v>2025</v>
      </c>
      <c r="AK164" s="105">
        <v>3</v>
      </c>
      <c r="AL164" s="106">
        <f t="shared" ca="1" si="416"/>
        <v>0</v>
      </c>
      <c r="AM164" s="106">
        <f t="shared" ca="1" si="416"/>
        <v>0</v>
      </c>
      <c r="AN164" s="106">
        <f t="shared" ca="1" si="416"/>
        <v>481</v>
      </c>
      <c r="AO164" s="106">
        <f t="shared" ca="1" si="416"/>
        <v>0</v>
      </c>
      <c r="AP164" s="106">
        <f t="shared" ca="1" si="416"/>
        <v>0</v>
      </c>
      <c r="AQ164" s="106">
        <f t="shared" ca="1" si="416"/>
        <v>0</v>
      </c>
      <c r="AR164" s="106">
        <f t="shared" ca="1" si="416"/>
        <v>0</v>
      </c>
      <c r="AS164" s="106">
        <f t="shared" ca="1" si="416"/>
        <v>0</v>
      </c>
      <c r="AT164" s="106">
        <f t="shared" ca="1" si="416"/>
        <v>4214030</v>
      </c>
      <c r="AU164" s="106">
        <f t="shared" ca="1" si="416"/>
        <v>1226566</v>
      </c>
      <c r="AV164" s="106">
        <f t="shared" ca="1" si="417"/>
        <v>2631634</v>
      </c>
      <c r="AW164" s="106">
        <f t="shared" ca="1" si="417"/>
        <v>57941</v>
      </c>
      <c r="AX164" s="106">
        <f t="shared" ca="1" si="417"/>
        <v>0</v>
      </c>
      <c r="AY164" s="611">
        <f t="shared" ca="1" si="417"/>
        <v>0</v>
      </c>
      <c r="AZ164" s="106">
        <f t="shared" ca="1" si="417"/>
        <v>29398</v>
      </c>
      <c r="BA164" s="106">
        <f t="shared" ca="1" si="417"/>
        <v>188150</v>
      </c>
      <c r="BB164" s="106">
        <f t="shared" ca="1" si="417"/>
        <v>47465</v>
      </c>
      <c r="BC164" s="106">
        <f t="shared" ca="1" si="417"/>
        <v>0</v>
      </c>
      <c r="BD164" s="106">
        <f t="shared" ca="1" si="417"/>
        <v>58676</v>
      </c>
      <c r="BE164" s="106">
        <f t="shared" ca="1" si="417"/>
        <v>0</v>
      </c>
      <c r="BF164" s="106">
        <f t="shared" ca="1" si="418"/>
        <v>426072</v>
      </c>
      <c r="BG164" s="106">
        <f t="shared" ca="1" si="418"/>
        <v>0</v>
      </c>
      <c r="BH164" s="106">
        <f t="shared" ca="1" si="418"/>
        <v>0</v>
      </c>
      <c r="BI164" s="106">
        <f t="shared" ca="1" si="418"/>
        <v>362529</v>
      </c>
      <c r="BJ164" s="106">
        <f t="shared" ca="1" si="418"/>
        <v>110718</v>
      </c>
      <c r="BK164" s="106">
        <f t="shared" ca="1" si="418"/>
        <v>0</v>
      </c>
      <c r="BL164" s="190">
        <f t="shared" ca="1" si="418"/>
        <v>0</v>
      </c>
      <c r="BM164" s="190">
        <f t="shared" ca="1" si="418"/>
        <v>0</v>
      </c>
      <c r="BN164" s="190">
        <f t="shared" ca="1" si="418"/>
        <v>0</v>
      </c>
      <c r="BO164" s="190">
        <f t="shared" ca="1" si="418"/>
        <v>0</v>
      </c>
      <c r="BP164" s="190">
        <f t="shared" ca="1" si="418"/>
        <v>0</v>
      </c>
      <c r="BQ164" s="190">
        <f t="shared" ca="1" si="384"/>
        <v>135539</v>
      </c>
      <c r="BR164" s="190">
        <f t="shared" ca="1" si="385"/>
        <v>1087469</v>
      </c>
      <c r="BS164" s="190">
        <f t="shared" ca="1" si="386"/>
        <v>8130652</v>
      </c>
      <c r="BT164" s="190">
        <f t="shared" ca="1" si="401"/>
        <v>9353660</v>
      </c>
      <c r="BU164" s="190">
        <f t="shared" ca="1" si="335"/>
        <v>9393896</v>
      </c>
      <c r="BV164" s="163" t="str">
        <f t="shared" si="387"/>
        <v>D</v>
      </c>
      <c r="BW164" s="65">
        <f t="shared" ca="1" si="336"/>
        <v>9353660</v>
      </c>
      <c r="BX164" s="65">
        <f t="shared" ca="1" si="337"/>
        <v>0</v>
      </c>
      <c r="BZ164" s="130"/>
      <c r="CA164" s="79" t="str">
        <f t="shared" si="388"/>
        <v>D</v>
      </c>
      <c r="CB164" s="215">
        <f t="shared" si="405"/>
        <v>2025</v>
      </c>
      <c r="CC164" s="141">
        <f t="shared" si="405"/>
        <v>3</v>
      </c>
      <c r="CD164" s="280">
        <f t="shared" ca="1" si="338"/>
        <v>0</v>
      </c>
      <c r="CE164" s="280">
        <f t="shared" ca="1" si="339"/>
        <v>0</v>
      </c>
      <c r="CF164" s="280">
        <f t="shared" ca="1" si="340"/>
        <v>481</v>
      </c>
      <c r="CG164" s="280">
        <f t="shared" ca="1" si="341"/>
        <v>0</v>
      </c>
      <c r="CH164" s="280">
        <f t="shared" ca="1" si="342"/>
        <v>0</v>
      </c>
      <c r="CI164" s="280">
        <f t="shared" ca="1" si="343"/>
        <v>0</v>
      </c>
      <c r="CJ164" s="280">
        <f t="shared" ca="1" si="344"/>
        <v>0</v>
      </c>
      <c r="CK164" s="280">
        <f t="shared" ca="1" si="345"/>
        <v>0</v>
      </c>
      <c r="CL164" s="280">
        <f t="shared" ca="1" si="346"/>
        <v>4185531</v>
      </c>
      <c r="CM164" s="280">
        <f t="shared" ca="1" si="347"/>
        <v>1255194</v>
      </c>
      <c r="CN164" s="280">
        <f t="shared" ca="1" si="348"/>
        <v>2688737</v>
      </c>
      <c r="CO164" s="280">
        <f t="shared" ca="1" si="349"/>
        <v>45752</v>
      </c>
      <c r="CP164" s="280">
        <f t="shared" ca="1" si="350"/>
        <v>0</v>
      </c>
      <c r="CQ164" s="613">
        <f t="shared" ca="1" si="351"/>
        <v>0</v>
      </c>
      <c r="CR164" s="280">
        <f t="shared" ca="1" si="352"/>
        <v>26362</v>
      </c>
      <c r="CS164" s="280">
        <f t="shared" ca="1" si="353"/>
        <v>180995</v>
      </c>
      <c r="CT164" s="280">
        <f t="shared" ca="1" si="354"/>
        <v>48766</v>
      </c>
      <c r="CU164" s="280">
        <f t="shared" ca="1" si="355"/>
        <v>0</v>
      </c>
      <c r="CV164" s="280">
        <f t="shared" ca="1" si="356"/>
        <v>48464</v>
      </c>
      <c r="CW164" s="365">
        <f t="shared" ca="1" si="357"/>
        <v>0</v>
      </c>
      <c r="CX164" s="280">
        <f t="shared" ca="1" si="358"/>
        <v>433032</v>
      </c>
      <c r="CY164" s="280">
        <f t="shared" ca="1" si="359"/>
        <v>0</v>
      </c>
      <c r="CZ164" s="280">
        <f t="shared" ca="1" si="360"/>
        <v>0</v>
      </c>
      <c r="DA164" s="280">
        <f t="shared" ca="1" si="361"/>
        <v>369006</v>
      </c>
      <c r="DB164" s="280">
        <f t="shared" ca="1" si="362"/>
        <v>111576</v>
      </c>
      <c r="DC164" s="280">
        <f t="shared" ca="1" si="363"/>
        <v>0</v>
      </c>
      <c r="DD164" s="280">
        <f t="shared" ca="1" si="364"/>
        <v>0</v>
      </c>
      <c r="DE164" s="280">
        <f t="shared" ca="1" si="365"/>
        <v>0</v>
      </c>
      <c r="DF164" s="280">
        <f t="shared" ca="1" si="366"/>
        <v>0</v>
      </c>
      <c r="DG164" s="280">
        <f t="shared" ca="1" si="367"/>
        <v>0</v>
      </c>
      <c r="DH164" s="210">
        <f t="shared" ca="1" si="389"/>
        <v>123592</v>
      </c>
      <c r="DI164" s="210">
        <f t="shared" ca="1" si="390"/>
        <v>1218201</v>
      </c>
      <c r="DJ164" s="210">
        <f t="shared" ca="1" si="391"/>
        <v>8175695</v>
      </c>
      <c r="DK164" s="461">
        <f t="shared" ca="1" si="392"/>
        <v>9517488</v>
      </c>
      <c r="DL164" s="463">
        <f t="shared" ca="1" si="393"/>
        <v>9393896</v>
      </c>
      <c r="DM164" s="465">
        <f t="shared" ca="1" si="394"/>
        <v>-123592</v>
      </c>
      <c r="DN164" s="216">
        <f t="shared" ca="1" si="371"/>
        <v>-1.2985779440961734E-2</v>
      </c>
      <c r="DP164" s="463"/>
      <c r="DQ164" s="37"/>
    </row>
    <row r="165" spans="1:121">
      <c r="A165" s="80" t="s">
        <v>2</v>
      </c>
      <c r="B165" s="81" t="s">
        <v>3</v>
      </c>
      <c r="C165" s="81" t="s">
        <v>4</v>
      </c>
      <c r="D165" s="81" t="s">
        <v>5</v>
      </c>
      <c r="E165" s="81" t="s">
        <v>6</v>
      </c>
      <c r="F165" s="81" t="s">
        <v>7</v>
      </c>
      <c r="G165" s="81" t="s">
        <v>8</v>
      </c>
      <c r="H165" s="81" t="s">
        <v>9</v>
      </c>
      <c r="I165" s="81" t="s">
        <v>10</v>
      </c>
      <c r="J165" s="81" t="s">
        <v>11</v>
      </c>
      <c r="K165" s="81" t="s">
        <v>12</v>
      </c>
      <c r="L165" s="81" t="s">
        <v>13</v>
      </c>
      <c r="M165" s="81" t="s">
        <v>14</v>
      </c>
      <c r="N165" s="82" t="s">
        <v>15</v>
      </c>
      <c r="O165" s="523"/>
      <c r="P165" s="596" t="s">
        <v>2</v>
      </c>
      <c r="Q165" s="81" t="s">
        <v>3</v>
      </c>
      <c r="R165" s="81" t="s">
        <v>4</v>
      </c>
      <c r="S165" s="81" t="s">
        <v>5</v>
      </c>
      <c r="T165" s="81" t="s">
        <v>6</v>
      </c>
      <c r="U165" s="81" t="s">
        <v>7</v>
      </c>
      <c r="V165" s="81" t="s">
        <v>8</v>
      </c>
      <c r="W165" s="81" t="s">
        <v>9</v>
      </c>
      <c r="X165" s="81" t="s">
        <v>10</v>
      </c>
      <c r="Y165" s="81" t="s">
        <v>11</v>
      </c>
      <c r="Z165" s="81" t="s">
        <v>12</v>
      </c>
      <c r="AA165" s="81" t="s">
        <v>13</v>
      </c>
      <c r="AB165" s="81" t="s">
        <v>14</v>
      </c>
      <c r="AC165" s="83" t="s">
        <v>15</v>
      </c>
      <c r="AD165" s="84"/>
      <c r="AF165" s="86"/>
      <c r="AG165" s="86"/>
      <c r="AH165" s="86"/>
      <c r="AI165" s="79" t="str">
        <f t="shared" si="383"/>
        <v>T</v>
      </c>
      <c r="AJ165" s="1">
        <f t="shared" si="419"/>
        <v>2025</v>
      </c>
      <c r="AK165" s="105">
        <v>4</v>
      </c>
      <c r="AL165" s="106">
        <f t="shared" ca="1" si="416"/>
        <v>0</v>
      </c>
      <c r="AM165" s="106">
        <f t="shared" ca="1" si="416"/>
        <v>0</v>
      </c>
      <c r="AN165" s="106">
        <f t="shared" ca="1" si="416"/>
        <v>481</v>
      </c>
      <c r="AO165" s="106">
        <f t="shared" ca="1" si="416"/>
        <v>0</v>
      </c>
      <c r="AP165" s="106">
        <f t="shared" ca="1" si="416"/>
        <v>0</v>
      </c>
      <c r="AQ165" s="106">
        <f t="shared" ca="1" si="416"/>
        <v>0</v>
      </c>
      <c r="AR165" s="106">
        <f t="shared" ca="1" si="416"/>
        <v>0</v>
      </c>
      <c r="AS165" s="106">
        <f t="shared" ca="1" si="416"/>
        <v>0</v>
      </c>
      <c r="AT165" s="106">
        <f t="shared" ca="1" si="416"/>
        <v>4185531</v>
      </c>
      <c r="AU165" s="106">
        <f t="shared" ca="1" si="416"/>
        <v>1255194</v>
      </c>
      <c r="AV165" s="106">
        <f t="shared" ca="1" si="417"/>
        <v>2688737</v>
      </c>
      <c r="AW165" s="106">
        <f t="shared" ca="1" si="417"/>
        <v>45300</v>
      </c>
      <c r="AX165" s="106">
        <f t="shared" ca="1" si="417"/>
        <v>0</v>
      </c>
      <c r="AY165" s="611">
        <f t="shared" ca="1" si="417"/>
        <v>0</v>
      </c>
      <c r="AZ165" s="106">
        <f t="shared" ca="1" si="417"/>
        <v>29711</v>
      </c>
      <c r="BA165" s="106">
        <f t="shared" ca="1" si="417"/>
        <v>180995</v>
      </c>
      <c r="BB165" s="106">
        <f t="shared" ca="1" si="417"/>
        <v>48766</v>
      </c>
      <c r="BC165" s="106">
        <f t="shared" ca="1" si="417"/>
        <v>0</v>
      </c>
      <c r="BD165" s="106">
        <f t="shared" ca="1" si="417"/>
        <v>48730</v>
      </c>
      <c r="BE165" s="106">
        <f t="shared" ca="1" si="417"/>
        <v>0</v>
      </c>
      <c r="BF165" s="106">
        <f t="shared" ca="1" si="418"/>
        <v>433032</v>
      </c>
      <c r="BG165" s="106">
        <f t="shared" ca="1" si="418"/>
        <v>0</v>
      </c>
      <c r="BH165" s="106">
        <f t="shared" ca="1" si="418"/>
        <v>0</v>
      </c>
      <c r="BI165" s="106">
        <f t="shared" ca="1" si="418"/>
        <v>369006</v>
      </c>
      <c r="BJ165" s="106">
        <f t="shared" ca="1" si="418"/>
        <v>111576</v>
      </c>
      <c r="BK165" s="106">
        <f t="shared" ca="1" si="418"/>
        <v>0</v>
      </c>
      <c r="BL165" s="190">
        <f t="shared" ca="1" si="418"/>
        <v>0</v>
      </c>
      <c r="BM165" s="190">
        <f t="shared" ca="1" si="418"/>
        <v>0</v>
      </c>
      <c r="BN165" s="190">
        <f t="shared" ca="1" si="418"/>
        <v>0</v>
      </c>
      <c r="BO165" s="190">
        <f t="shared" ca="1" si="418"/>
        <v>0</v>
      </c>
      <c r="BP165" s="190">
        <f t="shared" ca="1" si="418"/>
        <v>0</v>
      </c>
      <c r="BQ165" s="190">
        <f t="shared" ca="1" si="384"/>
        <v>127207</v>
      </c>
      <c r="BR165" s="190">
        <f t="shared" ca="1" si="385"/>
        <v>1094609</v>
      </c>
      <c r="BS165" s="190">
        <f t="shared" ca="1" si="386"/>
        <v>8175243</v>
      </c>
      <c r="BT165" s="190">
        <f t="shared" ca="1" si="401"/>
        <v>9397059</v>
      </c>
      <c r="BU165" s="190">
        <f t="shared" ca="1" si="335"/>
        <v>5254152</v>
      </c>
      <c r="BV165" s="163" t="str">
        <f t="shared" si="387"/>
        <v>E</v>
      </c>
      <c r="BW165" s="65">
        <f t="shared" ca="1" si="336"/>
        <v>9397059</v>
      </c>
      <c r="BX165" s="65">
        <f t="shared" ca="1" si="337"/>
        <v>0</v>
      </c>
      <c r="BZ165" s="130"/>
      <c r="CA165" s="79" t="str">
        <f t="shared" si="388"/>
        <v>E</v>
      </c>
      <c r="CB165" s="215">
        <f t="shared" si="405"/>
        <v>2025</v>
      </c>
      <c r="CC165" s="141">
        <f t="shared" si="405"/>
        <v>4</v>
      </c>
      <c r="CD165" s="280">
        <f t="shared" ca="1" si="338"/>
        <v>0</v>
      </c>
      <c r="CE165" s="280">
        <f t="shared" ca="1" si="339"/>
        <v>0</v>
      </c>
      <c r="CF165" s="280">
        <f t="shared" ca="1" si="340"/>
        <v>481</v>
      </c>
      <c r="CG165" s="280">
        <f t="shared" ca="1" si="341"/>
        <v>0</v>
      </c>
      <c r="CH165" s="280">
        <f t="shared" ca="1" si="342"/>
        <v>0</v>
      </c>
      <c r="CI165" s="280">
        <f t="shared" ca="1" si="343"/>
        <v>0</v>
      </c>
      <c r="CJ165" s="280">
        <f t="shared" ca="1" si="344"/>
        <v>0</v>
      </c>
      <c r="CK165" s="280">
        <f t="shared" ca="1" si="345"/>
        <v>0</v>
      </c>
      <c r="CL165" s="280">
        <f t="shared" ca="1" si="346"/>
        <v>0</v>
      </c>
      <c r="CM165" s="280">
        <f t="shared" ca="1" si="347"/>
        <v>1263878</v>
      </c>
      <c r="CN165" s="280">
        <f t="shared" ca="1" si="348"/>
        <v>2704104</v>
      </c>
      <c r="CO165" s="280">
        <f t="shared" ca="1" si="349"/>
        <v>61937</v>
      </c>
      <c r="CP165" s="280">
        <f t="shared" ca="1" si="350"/>
        <v>0</v>
      </c>
      <c r="CQ165" s="613">
        <f t="shared" ca="1" si="351"/>
        <v>0</v>
      </c>
      <c r="CR165" s="280">
        <f t="shared" ca="1" si="352"/>
        <v>26794</v>
      </c>
      <c r="CS165" s="280">
        <f t="shared" ca="1" si="353"/>
        <v>190589</v>
      </c>
      <c r="CT165" s="280">
        <f t="shared" ca="1" si="354"/>
        <v>45455</v>
      </c>
      <c r="CU165" s="280">
        <f t="shared" ca="1" si="355"/>
        <v>0</v>
      </c>
      <c r="CV165" s="280">
        <f t="shared" ca="1" si="356"/>
        <v>43791</v>
      </c>
      <c r="CW165" s="365">
        <f t="shared" ca="1" si="357"/>
        <v>0</v>
      </c>
      <c r="CX165" s="280">
        <f t="shared" ca="1" si="358"/>
        <v>432600</v>
      </c>
      <c r="CY165" s="280">
        <f t="shared" ca="1" si="359"/>
        <v>0</v>
      </c>
      <c r="CZ165" s="280">
        <f t="shared" ca="1" si="360"/>
        <v>0</v>
      </c>
      <c r="DA165" s="280">
        <f t="shared" ca="1" si="361"/>
        <v>372899</v>
      </c>
      <c r="DB165" s="280">
        <f t="shared" ca="1" si="362"/>
        <v>111624</v>
      </c>
      <c r="DC165" s="280">
        <f t="shared" ca="1" si="363"/>
        <v>0</v>
      </c>
      <c r="DD165" s="280">
        <f t="shared" ca="1" si="364"/>
        <v>0</v>
      </c>
      <c r="DE165" s="280">
        <f t="shared" ca="1" si="365"/>
        <v>0</v>
      </c>
      <c r="DF165" s="280">
        <f t="shared" ca="1" si="366"/>
        <v>0</v>
      </c>
      <c r="DG165" s="280">
        <f t="shared" ca="1" si="367"/>
        <v>0</v>
      </c>
      <c r="DH165" s="210">
        <f t="shared" ca="1" si="389"/>
        <v>116040</v>
      </c>
      <c r="DI165" s="210">
        <f t="shared" ca="1" si="390"/>
        <v>1223752</v>
      </c>
      <c r="DJ165" s="210">
        <f t="shared" ca="1" si="391"/>
        <v>4030400</v>
      </c>
      <c r="DK165" s="461">
        <f t="shared" ca="1" si="392"/>
        <v>5370192</v>
      </c>
      <c r="DL165" s="463">
        <f t="shared" ca="1" si="393"/>
        <v>5254152</v>
      </c>
      <c r="DM165" s="465">
        <f t="shared" ca="1" si="394"/>
        <v>-116040</v>
      </c>
      <c r="DN165" s="216">
        <f t="shared" ca="1" si="371"/>
        <v>-2.1608165965015774E-2</v>
      </c>
      <c r="DP165" s="463"/>
      <c r="DQ165" s="37"/>
    </row>
    <row r="166" spans="1:121">
      <c r="A166" s="1">
        <f>A126</f>
        <v>2010</v>
      </c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69">
        <f t="shared" ref="N166:N186" si="420">SUM(B166:M166)</f>
        <v>0</v>
      </c>
      <c r="O166" s="292"/>
      <c r="P166" s="72">
        <f>A166</f>
        <v>2010</v>
      </c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  <c r="AB166" s="205"/>
      <c r="AC166" s="269"/>
      <c r="AD166" s="13"/>
      <c r="AH166" s="22"/>
      <c r="AI166" s="79" t="str">
        <f t="shared" si="383"/>
        <v>U</v>
      </c>
      <c r="AJ166" s="1">
        <f t="shared" si="419"/>
        <v>2025</v>
      </c>
      <c r="AK166" s="105">
        <v>5</v>
      </c>
      <c r="AL166" s="106">
        <f t="shared" ref="AL166:AU175" ca="1" si="421">ROUND(INDIRECT(CONCATENATE($AI166,AL$2+($AJ166-2010))),0)</f>
        <v>0</v>
      </c>
      <c r="AM166" s="106">
        <f t="shared" ca="1" si="421"/>
        <v>0</v>
      </c>
      <c r="AN166" s="106">
        <f t="shared" ca="1" si="421"/>
        <v>481</v>
      </c>
      <c r="AO166" s="106">
        <f t="shared" ca="1" si="421"/>
        <v>0</v>
      </c>
      <c r="AP166" s="106">
        <f t="shared" ca="1" si="421"/>
        <v>0</v>
      </c>
      <c r="AQ166" s="106">
        <f t="shared" ca="1" si="421"/>
        <v>0</v>
      </c>
      <c r="AR166" s="106">
        <f t="shared" ca="1" si="421"/>
        <v>0</v>
      </c>
      <c r="AS166" s="106">
        <f t="shared" ca="1" si="421"/>
        <v>0</v>
      </c>
      <c r="AT166" s="106">
        <f t="shared" ca="1" si="421"/>
        <v>0</v>
      </c>
      <c r="AU166" s="106">
        <f t="shared" ca="1" si="421"/>
        <v>1263878</v>
      </c>
      <c r="AV166" s="106">
        <f t="shared" ref="AV166:BE175" ca="1" si="422">ROUND(INDIRECT(CONCATENATE($AI166,AV$2+($AJ166-2010))),0)</f>
        <v>2704104</v>
      </c>
      <c r="AW166" s="106">
        <f t="shared" ca="1" si="422"/>
        <v>45752</v>
      </c>
      <c r="AX166" s="106">
        <f t="shared" ca="1" si="422"/>
        <v>0</v>
      </c>
      <c r="AY166" s="611">
        <f t="shared" ca="1" si="422"/>
        <v>0</v>
      </c>
      <c r="AZ166" s="106">
        <f t="shared" ca="1" si="422"/>
        <v>26362</v>
      </c>
      <c r="BA166" s="106">
        <f t="shared" ca="1" si="422"/>
        <v>190589</v>
      </c>
      <c r="BB166" s="106">
        <f t="shared" ca="1" si="422"/>
        <v>45455</v>
      </c>
      <c r="BC166" s="106">
        <f t="shared" ca="1" si="422"/>
        <v>0</v>
      </c>
      <c r="BD166" s="106">
        <f t="shared" ca="1" si="422"/>
        <v>48464</v>
      </c>
      <c r="BE166" s="106">
        <f t="shared" ca="1" si="422"/>
        <v>0</v>
      </c>
      <c r="BF166" s="106">
        <f t="shared" ref="BF166:BP175" ca="1" si="423">ROUND(INDIRECT(CONCATENATE($AI166,BF$2+($AJ166-2010))),0)</f>
        <v>432600</v>
      </c>
      <c r="BG166" s="106">
        <f t="shared" ca="1" si="423"/>
        <v>0</v>
      </c>
      <c r="BH166" s="106">
        <f t="shared" ca="1" si="423"/>
        <v>0</v>
      </c>
      <c r="BI166" s="106">
        <f t="shared" ca="1" si="423"/>
        <v>372899</v>
      </c>
      <c r="BJ166" s="106">
        <f t="shared" ca="1" si="423"/>
        <v>111624</v>
      </c>
      <c r="BK166" s="106">
        <f t="shared" ca="1" si="423"/>
        <v>0</v>
      </c>
      <c r="BL166" s="190">
        <f t="shared" ca="1" si="423"/>
        <v>0</v>
      </c>
      <c r="BM166" s="190">
        <f t="shared" ca="1" si="423"/>
        <v>0</v>
      </c>
      <c r="BN166" s="190">
        <f t="shared" ca="1" si="423"/>
        <v>0</v>
      </c>
      <c r="BO166" s="190">
        <f t="shared" ca="1" si="423"/>
        <v>0</v>
      </c>
      <c r="BP166" s="190">
        <f t="shared" ca="1" si="423"/>
        <v>0</v>
      </c>
      <c r="BQ166" s="190">
        <f t="shared" ca="1" si="384"/>
        <v>120281</v>
      </c>
      <c r="BR166" s="190">
        <f t="shared" ca="1" si="385"/>
        <v>1107712</v>
      </c>
      <c r="BS166" s="190">
        <f t="shared" ca="1" si="386"/>
        <v>4014215</v>
      </c>
      <c r="BT166" s="190">
        <f t="shared" ca="1" si="401"/>
        <v>5242208</v>
      </c>
      <c r="BU166" s="190">
        <f t="shared" ca="1" si="335"/>
        <v>5300308</v>
      </c>
      <c r="BV166" s="163" t="str">
        <f t="shared" si="387"/>
        <v>F</v>
      </c>
      <c r="BW166" s="65">
        <f t="shared" ca="1" si="336"/>
        <v>5242208</v>
      </c>
      <c r="BX166" s="65">
        <f t="shared" ca="1" si="337"/>
        <v>0</v>
      </c>
      <c r="BZ166" s="130"/>
      <c r="CA166" s="79" t="str">
        <f t="shared" si="388"/>
        <v>F</v>
      </c>
      <c r="CB166" s="215">
        <f t="shared" si="405"/>
        <v>2025</v>
      </c>
      <c r="CC166" s="141">
        <f t="shared" si="405"/>
        <v>5</v>
      </c>
      <c r="CD166" s="280">
        <f t="shared" ca="1" si="338"/>
        <v>0</v>
      </c>
      <c r="CE166" s="280">
        <f t="shared" ca="1" si="339"/>
        <v>0</v>
      </c>
      <c r="CF166" s="280">
        <f t="shared" ca="1" si="340"/>
        <v>481</v>
      </c>
      <c r="CG166" s="280">
        <f t="shared" ca="1" si="341"/>
        <v>0</v>
      </c>
      <c r="CH166" s="280">
        <f t="shared" ca="1" si="342"/>
        <v>0</v>
      </c>
      <c r="CI166" s="280">
        <f t="shared" ca="1" si="343"/>
        <v>0</v>
      </c>
      <c r="CJ166" s="280">
        <f t="shared" ca="1" si="344"/>
        <v>0</v>
      </c>
      <c r="CK166" s="280">
        <f t="shared" ca="1" si="345"/>
        <v>0</v>
      </c>
      <c r="CL166" s="280">
        <f t="shared" ca="1" si="346"/>
        <v>0</v>
      </c>
      <c r="CM166" s="280">
        <f t="shared" ca="1" si="347"/>
        <v>1266107</v>
      </c>
      <c r="CN166" s="280">
        <f t="shared" ca="1" si="348"/>
        <v>2710729</v>
      </c>
      <c r="CO166" s="280">
        <f t="shared" ca="1" si="349"/>
        <v>57532</v>
      </c>
      <c r="CP166" s="280">
        <f t="shared" ca="1" si="350"/>
        <v>0</v>
      </c>
      <c r="CQ166" s="613">
        <f t="shared" ca="1" si="351"/>
        <v>0</v>
      </c>
      <c r="CR166" s="280">
        <f t="shared" ca="1" si="352"/>
        <v>30030</v>
      </c>
      <c r="CS166" s="280">
        <f t="shared" ca="1" si="353"/>
        <v>196943</v>
      </c>
      <c r="CT166" s="280">
        <f t="shared" ca="1" si="354"/>
        <v>60431</v>
      </c>
      <c r="CU166" s="280">
        <f t="shared" ca="1" si="355"/>
        <v>0</v>
      </c>
      <c r="CV166" s="280">
        <f t="shared" ca="1" si="356"/>
        <v>55500</v>
      </c>
      <c r="CW166" s="365">
        <f t="shared" ca="1" si="357"/>
        <v>0</v>
      </c>
      <c r="CX166" s="280">
        <f t="shared" ca="1" si="358"/>
        <v>436008</v>
      </c>
      <c r="CY166" s="280">
        <f t="shared" ca="1" si="359"/>
        <v>0</v>
      </c>
      <c r="CZ166" s="280">
        <f t="shared" ca="1" si="360"/>
        <v>0</v>
      </c>
      <c r="DA166" s="280">
        <f t="shared" ca="1" si="361"/>
        <v>374731</v>
      </c>
      <c r="DB166" s="280">
        <f t="shared" ca="1" si="362"/>
        <v>111816</v>
      </c>
      <c r="DC166" s="280">
        <f t="shared" ca="1" si="363"/>
        <v>0</v>
      </c>
      <c r="DD166" s="280">
        <f t="shared" ca="1" si="364"/>
        <v>0</v>
      </c>
      <c r="DE166" s="280">
        <f t="shared" ca="1" si="365"/>
        <v>0</v>
      </c>
      <c r="DF166" s="280">
        <f t="shared" ca="1" si="366"/>
        <v>0</v>
      </c>
      <c r="DG166" s="280">
        <f t="shared" ca="1" si="367"/>
        <v>0</v>
      </c>
      <c r="DH166" s="210">
        <f t="shared" ca="1" si="389"/>
        <v>145961</v>
      </c>
      <c r="DI166" s="210">
        <f t="shared" ca="1" si="390"/>
        <v>1265459</v>
      </c>
      <c r="DJ166" s="210">
        <f t="shared" ca="1" si="391"/>
        <v>4034849</v>
      </c>
      <c r="DK166" s="461">
        <f t="shared" ca="1" si="392"/>
        <v>5446269</v>
      </c>
      <c r="DL166" s="463">
        <f t="shared" ca="1" si="393"/>
        <v>5300308</v>
      </c>
      <c r="DM166" s="465">
        <f t="shared" ca="1" si="394"/>
        <v>-145961</v>
      </c>
      <c r="DN166" s="216">
        <f t="shared" ca="1" si="371"/>
        <v>-2.6800181922707087E-2</v>
      </c>
      <c r="DP166" s="463"/>
      <c r="DQ166" s="37"/>
    </row>
    <row r="167" spans="1:121">
      <c r="A167" s="1">
        <f t="shared" ref="A167:A201" si="424">A127</f>
        <v>2011</v>
      </c>
      <c r="B167" s="405"/>
      <c r="C167" s="405"/>
      <c r="D167" s="405"/>
      <c r="E167" s="405"/>
      <c r="F167" s="405"/>
      <c r="G167" s="405"/>
      <c r="H167" s="405"/>
      <c r="I167" s="405"/>
      <c r="J167" s="405"/>
      <c r="K167" s="405"/>
      <c r="L167" s="405"/>
      <c r="M167" s="405"/>
      <c r="N167" s="269">
        <f t="shared" si="420"/>
        <v>0</v>
      </c>
      <c r="O167" s="292"/>
      <c r="P167" s="72">
        <f t="shared" ref="P167:P201" si="425">A167</f>
        <v>2011</v>
      </c>
      <c r="Q167" s="205"/>
      <c r="R167" s="205"/>
      <c r="S167" s="405"/>
      <c r="T167" s="405"/>
      <c r="U167" s="405"/>
      <c r="V167" s="405"/>
      <c r="W167" s="405"/>
      <c r="X167" s="405"/>
      <c r="Y167" s="405"/>
      <c r="Z167" s="405"/>
      <c r="AA167" s="405"/>
      <c r="AB167" s="405"/>
      <c r="AC167" s="269"/>
      <c r="AD167" s="13"/>
      <c r="AH167" s="22"/>
      <c r="AI167" s="79" t="str">
        <f t="shared" si="383"/>
        <v>V</v>
      </c>
      <c r="AJ167" s="1">
        <f t="shared" si="419"/>
        <v>2025</v>
      </c>
      <c r="AK167" s="105">
        <v>6</v>
      </c>
      <c r="AL167" s="106">
        <f t="shared" ca="1" si="421"/>
        <v>0</v>
      </c>
      <c r="AM167" s="106">
        <f t="shared" ca="1" si="421"/>
        <v>0</v>
      </c>
      <c r="AN167" s="106">
        <f t="shared" ca="1" si="421"/>
        <v>481</v>
      </c>
      <c r="AO167" s="106">
        <f t="shared" ca="1" si="421"/>
        <v>0</v>
      </c>
      <c r="AP167" s="106">
        <f t="shared" ca="1" si="421"/>
        <v>0</v>
      </c>
      <c r="AQ167" s="106">
        <f t="shared" ca="1" si="421"/>
        <v>0</v>
      </c>
      <c r="AR167" s="106">
        <f t="shared" ca="1" si="421"/>
        <v>0</v>
      </c>
      <c r="AS167" s="106">
        <f t="shared" ca="1" si="421"/>
        <v>0</v>
      </c>
      <c r="AT167" s="106">
        <f t="shared" ca="1" si="421"/>
        <v>0</v>
      </c>
      <c r="AU167" s="106">
        <f t="shared" ca="1" si="421"/>
        <v>1266107</v>
      </c>
      <c r="AV167" s="106">
        <f t="shared" ca="1" si="422"/>
        <v>2710729</v>
      </c>
      <c r="AW167" s="106">
        <f t="shared" ca="1" si="422"/>
        <v>61937</v>
      </c>
      <c r="AX167" s="106">
        <f t="shared" ca="1" si="422"/>
        <v>0</v>
      </c>
      <c r="AY167" s="611">
        <f t="shared" ca="1" si="422"/>
        <v>0</v>
      </c>
      <c r="AZ167" s="106">
        <f t="shared" ca="1" si="422"/>
        <v>26794</v>
      </c>
      <c r="BA167" s="106">
        <f t="shared" ca="1" si="422"/>
        <v>196943</v>
      </c>
      <c r="BB167" s="106">
        <f t="shared" ca="1" si="422"/>
        <v>60431</v>
      </c>
      <c r="BC167" s="106">
        <f t="shared" ca="1" si="422"/>
        <v>0</v>
      </c>
      <c r="BD167" s="106">
        <f t="shared" ca="1" si="422"/>
        <v>43791</v>
      </c>
      <c r="BE167" s="106">
        <f t="shared" ca="1" si="422"/>
        <v>0</v>
      </c>
      <c r="BF167" s="106">
        <f t="shared" ca="1" si="423"/>
        <v>436008</v>
      </c>
      <c r="BG167" s="106">
        <f t="shared" ca="1" si="423"/>
        <v>0</v>
      </c>
      <c r="BH167" s="106">
        <f t="shared" ca="1" si="423"/>
        <v>0</v>
      </c>
      <c r="BI167" s="106">
        <f t="shared" ca="1" si="423"/>
        <v>374731</v>
      </c>
      <c r="BJ167" s="106">
        <f t="shared" ca="1" si="423"/>
        <v>111816</v>
      </c>
      <c r="BK167" s="106">
        <f t="shared" ca="1" si="423"/>
        <v>0</v>
      </c>
      <c r="BL167" s="190">
        <f t="shared" ca="1" si="423"/>
        <v>0</v>
      </c>
      <c r="BM167" s="190">
        <f t="shared" ca="1" si="423"/>
        <v>0</v>
      </c>
      <c r="BN167" s="190">
        <f t="shared" ca="1" si="423"/>
        <v>0</v>
      </c>
      <c r="BO167" s="190">
        <f t="shared" ca="1" si="423"/>
        <v>0</v>
      </c>
      <c r="BP167" s="190">
        <f t="shared" ca="1" si="423"/>
        <v>0</v>
      </c>
      <c r="BQ167" s="190">
        <f t="shared" ca="1" si="384"/>
        <v>131016</v>
      </c>
      <c r="BR167" s="190">
        <f t="shared" ca="1" si="385"/>
        <v>1119498</v>
      </c>
      <c r="BS167" s="190">
        <f t="shared" ca="1" si="386"/>
        <v>4039254</v>
      </c>
      <c r="BT167" s="190">
        <f t="shared" ca="1" si="401"/>
        <v>5289768</v>
      </c>
      <c r="BU167" s="190">
        <f t="shared" ca="1" si="335"/>
        <v>5315705</v>
      </c>
      <c r="BV167" s="163" t="str">
        <f t="shared" si="387"/>
        <v>G</v>
      </c>
      <c r="BW167" s="65">
        <f t="shared" ca="1" si="336"/>
        <v>5289768</v>
      </c>
      <c r="BX167" s="65">
        <f t="shared" ca="1" si="337"/>
        <v>0</v>
      </c>
      <c r="BZ167" s="130"/>
      <c r="CA167" s="79" t="str">
        <f t="shared" si="388"/>
        <v>G</v>
      </c>
      <c r="CB167" s="215">
        <f t="shared" si="405"/>
        <v>2025</v>
      </c>
      <c r="CC167" s="141">
        <f t="shared" si="405"/>
        <v>6</v>
      </c>
      <c r="CD167" s="280">
        <f t="shared" ca="1" si="338"/>
        <v>0</v>
      </c>
      <c r="CE167" s="280">
        <f t="shared" ca="1" si="339"/>
        <v>0</v>
      </c>
      <c r="CF167" s="280">
        <f t="shared" ca="1" si="340"/>
        <v>481</v>
      </c>
      <c r="CG167" s="280">
        <f t="shared" ca="1" si="341"/>
        <v>0</v>
      </c>
      <c r="CH167" s="280">
        <f t="shared" ca="1" si="342"/>
        <v>0</v>
      </c>
      <c r="CI167" s="280">
        <f t="shared" ca="1" si="343"/>
        <v>0</v>
      </c>
      <c r="CJ167" s="280">
        <f t="shared" ca="1" si="344"/>
        <v>0</v>
      </c>
      <c r="CK167" s="280">
        <f t="shared" ca="1" si="345"/>
        <v>0</v>
      </c>
      <c r="CL167" s="280">
        <f t="shared" ca="1" si="346"/>
        <v>0</v>
      </c>
      <c r="CM167" s="280">
        <f t="shared" ca="1" si="347"/>
        <v>1263878</v>
      </c>
      <c r="CN167" s="280">
        <f t="shared" ca="1" si="348"/>
        <v>2706973</v>
      </c>
      <c r="CO167" s="280">
        <f t="shared" ca="1" si="349"/>
        <v>54023</v>
      </c>
      <c r="CP167" s="280">
        <f t="shared" ca="1" si="350"/>
        <v>0</v>
      </c>
      <c r="CQ167" s="613">
        <f t="shared" ca="1" si="351"/>
        <v>0</v>
      </c>
      <c r="CR167" s="280">
        <f t="shared" ca="1" si="352"/>
        <v>35842</v>
      </c>
      <c r="CS167" s="280">
        <f t="shared" ca="1" si="353"/>
        <v>207419</v>
      </c>
      <c r="CT167" s="280">
        <f t="shared" ca="1" si="354"/>
        <v>63144</v>
      </c>
      <c r="CU167" s="280">
        <f t="shared" ca="1" si="355"/>
        <v>0</v>
      </c>
      <c r="CV167" s="280">
        <f t="shared" ca="1" si="356"/>
        <v>61167</v>
      </c>
      <c r="CW167" s="365">
        <f t="shared" ca="1" si="357"/>
        <v>0</v>
      </c>
      <c r="CX167" s="280">
        <f t="shared" ca="1" si="358"/>
        <v>435480</v>
      </c>
      <c r="CY167" s="280">
        <f t="shared" ca="1" si="359"/>
        <v>0</v>
      </c>
      <c r="CZ167" s="280">
        <f t="shared" ca="1" si="360"/>
        <v>0</v>
      </c>
      <c r="DA167" s="280">
        <f t="shared" ca="1" si="361"/>
        <v>375668</v>
      </c>
      <c r="DB167" s="280">
        <f t="shared" ca="1" si="362"/>
        <v>111630</v>
      </c>
      <c r="DC167" s="280">
        <f t="shared" ca="1" si="363"/>
        <v>0</v>
      </c>
      <c r="DD167" s="280">
        <f t="shared" ca="1" si="364"/>
        <v>0</v>
      </c>
      <c r="DE167" s="280">
        <f t="shared" ca="1" si="365"/>
        <v>0</v>
      </c>
      <c r="DF167" s="280">
        <f t="shared" ca="1" si="366"/>
        <v>0</v>
      </c>
      <c r="DG167" s="280">
        <f t="shared" ca="1" si="367"/>
        <v>0</v>
      </c>
      <c r="DH167" s="210">
        <f t="shared" ca="1" si="389"/>
        <v>160153</v>
      </c>
      <c r="DI167" s="210">
        <f t="shared" ca="1" si="390"/>
        <v>1290350</v>
      </c>
      <c r="DJ167" s="210">
        <f t="shared" ca="1" si="391"/>
        <v>4025355</v>
      </c>
      <c r="DK167" s="461">
        <f t="shared" ca="1" si="392"/>
        <v>5475858</v>
      </c>
      <c r="DL167" s="463">
        <f t="shared" ca="1" si="393"/>
        <v>5315705</v>
      </c>
      <c r="DM167" s="465">
        <f t="shared" ca="1" si="394"/>
        <v>-160153</v>
      </c>
      <c r="DN167" s="216">
        <f t="shared" ca="1" si="371"/>
        <v>-2.924710611560782E-2</v>
      </c>
      <c r="DP167" s="463"/>
      <c r="DQ167" s="37"/>
    </row>
    <row r="168" spans="1:121">
      <c r="A168" s="1">
        <f t="shared" si="424"/>
        <v>2012</v>
      </c>
      <c r="B168" s="405">
        <v>0</v>
      </c>
      <c r="C168" s="405">
        <v>0</v>
      </c>
      <c r="D168" s="405">
        <v>0</v>
      </c>
      <c r="E168" s="405">
        <v>0</v>
      </c>
      <c r="F168" s="405">
        <v>0</v>
      </c>
      <c r="G168" s="405">
        <v>0</v>
      </c>
      <c r="H168" s="405">
        <v>0</v>
      </c>
      <c r="I168" s="405">
        <v>0</v>
      </c>
      <c r="J168" s="405">
        <v>0</v>
      </c>
      <c r="K168" s="405">
        <v>0</v>
      </c>
      <c r="L168" s="405">
        <v>0</v>
      </c>
      <c r="M168" s="405">
        <v>0</v>
      </c>
      <c r="N168" s="269">
        <f t="shared" si="420"/>
        <v>0</v>
      </c>
      <c r="O168" s="292"/>
      <c r="P168" s="72">
        <f t="shared" si="425"/>
        <v>2012</v>
      </c>
      <c r="Q168" s="405">
        <v>0</v>
      </c>
      <c r="R168" s="405">
        <v>0</v>
      </c>
      <c r="S168" s="405">
        <v>0</v>
      </c>
      <c r="T168" s="405">
        <v>0</v>
      </c>
      <c r="U168" s="405">
        <v>0</v>
      </c>
      <c r="V168" s="405">
        <v>0</v>
      </c>
      <c r="W168" s="405">
        <v>0</v>
      </c>
      <c r="X168" s="405">
        <v>0</v>
      </c>
      <c r="Y168" s="405">
        <v>0</v>
      </c>
      <c r="Z168" s="405">
        <v>0</v>
      </c>
      <c r="AA168" s="405">
        <v>0</v>
      </c>
      <c r="AB168" s="405">
        <v>0</v>
      </c>
      <c r="AC168" s="269">
        <f t="shared" ref="AC168:AC177" si="426">SUM(Q168:AB168)</f>
        <v>0</v>
      </c>
      <c r="AD168" s="13"/>
      <c r="AH168" s="22"/>
      <c r="AI168" s="79" t="str">
        <f t="shared" si="383"/>
        <v>W</v>
      </c>
      <c r="AJ168" s="1">
        <f t="shared" si="419"/>
        <v>2025</v>
      </c>
      <c r="AK168" s="105">
        <v>7</v>
      </c>
      <c r="AL168" s="106">
        <f t="shared" ca="1" si="421"/>
        <v>0</v>
      </c>
      <c r="AM168" s="106">
        <f t="shared" ca="1" si="421"/>
        <v>0</v>
      </c>
      <c r="AN168" s="106">
        <f t="shared" ca="1" si="421"/>
        <v>481</v>
      </c>
      <c r="AO168" s="106">
        <f t="shared" ca="1" si="421"/>
        <v>0</v>
      </c>
      <c r="AP168" s="106">
        <f t="shared" ca="1" si="421"/>
        <v>0</v>
      </c>
      <c r="AQ168" s="106">
        <f t="shared" ca="1" si="421"/>
        <v>0</v>
      </c>
      <c r="AR168" s="106">
        <f t="shared" ca="1" si="421"/>
        <v>0</v>
      </c>
      <c r="AS168" s="106">
        <f t="shared" ca="1" si="421"/>
        <v>0</v>
      </c>
      <c r="AT168" s="106">
        <f t="shared" ca="1" si="421"/>
        <v>0</v>
      </c>
      <c r="AU168" s="106">
        <f t="shared" ca="1" si="421"/>
        <v>1263878</v>
      </c>
      <c r="AV168" s="106">
        <f t="shared" ca="1" si="422"/>
        <v>2706973</v>
      </c>
      <c r="AW168" s="106">
        <f t="shared" ca="1" si="422"/>
        <v>57532</v>
      </c>
      <c r="AX168" s="106">
        <f t="shared" ca="1" si="422"/>
        <v>0</v>
      </c>
      <c r="AY168" s="611">
        <f t="shared" ca="1" si="422"/>
        <v>0</v>
      </c>
      <c r="AZ168" s="106">
        <f t="shared" ca="1" si="422"/>
        <v>30030</v>
      </c>
      <c r="BA168" s="106">
        <f t="shared" ca="1" si="422"/>
        <v>207419</v>
      </c>
      <c r="BB168" s="106">
        <f t="shared" ca="1" si="422"/>
        <v>63144</v>
      </c>
      <c r="BC168" s="106">
        <f t="shared" ca="1" si="422"/>
        <v>0</v>
      </c>
      <c r="BD168" s="106">
        <f t="shared" ca="1" si="422"/>
        <v>55500</v>
      </c>
      <c r="BE168" s="106">
        <f t="shared" ca="1" si="422"/>
        <v>0</v>
      </c>
      <c r="BF168" s="106">
        <f t="shared" ca="1" si="423"/>
        <v>435480</v>
      </c>
      <c r="BG168" s="106">
        <f t="shared" ca="1" si="423"/>
        <v>0</v>
      </c>
      <c r="BH168" s="106">
        <f t="shared" ca="1" si="423"/>
        <v>0</v>
      </c>
      <c r="BI168" s="106">
        <f t="shared" ca="1" si="423"/>
        <v>375668</v>
      </c>
      <c r="BJ168" s="106">
        <f t="shared" ca="1" si="423"/>
        <v>111630</v>
      </c>
      <c r="BK168" s="106">
        <f t="shared" ca="1" si="423"/>
        <v>0</v>
      </c>
      <c r="BL168" s="190">
        <f t="shared" ca="1" si="423"/>
        <v>0</v>
      </c>
      <c r="BM168" s="190">
        <f t="shared" ca="1" si="423"/>
        <v>0</v>
      </c>
      <c r="BN168" s="190">
        <f t="shared" ca="1" si="423"/>
        <v>0</v>
      </c>
      <c r="BO168" s="190">
        <f t="shared" ca="1" si="423"/>
        <v>0</v>
      </c>
      <c r="BP168" s="190">
        <f t="shared" ca="1" si="423"/>
        <v>0</v>
      </c>
      <c r="BQ168" s="190">
        <f t="shared" ca="1" si="384"/>
        <v>148674</v>
      </c>
      <c r="BR168" s="190">
        <f t="shared" ca="1" si="385"/>
        <v>1130197</v>
      </c>
      <c r="BS168" s="190">
        <f t="shared" ca="1" si="386"/>
        <v>4028864</v>
      </c>
      <c r="BT168" s="190">
        <f t="shared" ca="1" si="401"/>
        <v>5307735</v>
      </c>
      <c r="BU168" s="190">
        <f t="shared" ca="1" si="335"/>
        <v>5357546</v>
      </c>
      <c r="BV168" s="163" t="str">
        <f t="shared" si="387"/>
        <v>H</v>
      </c>
      <c r="BW168" s="65">
        <f t="shared" ca="1" si="336"/>
        <v>5307735</v>
      </c>
      <c r="BX168" s="65">
        <f t="shared" ca="1" si="337"/>
        <v>0</v>
      </c>
      <c r="BZ168" s="130"/>
      <c r="CA168" s="79" t="str">
        <f t="shared" si="388"/>
        <v>H</v>
      </c>
      <c r="CB168" s="215">
        <f t="shared" si="405"/>
        <v>2025</v>
      </c>
      <c r="CC168" s="141">
        <f t="shared" si="405"/>
        <v>7</v>
      </c>
      <c r="CD168" s="280">
        <f t="shared" ca="1" si="338"/>
        <v>0</v>
      </c>
      <c r="CE168" s="280">
        <f t="shared" ca="1" si="339"/>
        <v>0</v>
      </c>
      <c r="CF168" s="280">
        <f t="shared" ca="1" si="340"/>
        <v>481</v>
      </c>
      <c r="CG168" s="280">
        <f t="shared" ca="1" si="341"/>
        <v>0</v>
      </c>
      <c r="CH168" s="280">
        <f t="shared" ca="1" si="342"/>
        <v>0</v>
      </c>
      <c r="CI168" s="280">
        <f t="shared" ca="1" si="343"/>
        <v>0</v>
      </c>
      <c r="CJ168" s="280">
        <f t="shared" ca="1" si="344"/>
        <v>0</v>
      </c>
      <c r="CK168" s="280">
        <f t="shared" ca="1" si="345"/>
        <v>0</v>
      </c>
      <c r="CL168" s="280">
        <f t="shared" ca="1" si="346"/>
        <v>0</v>
      </c>
      <c r="CM168" s="280">
        <f t="shared" ca="1" si="347"/>
        <v>1269744</v>
      </c>
      <c r="CN168" s="280">
        <f t="shared" ca="1" si="348"/>
        <v>2718110</v>
      </c>
      <c r="CO168" s="280">
        <f t="shared" ca="1" si="349"/>
        <v>63822</v>
      </c>
      <c r="CP168" s="280">
        <f t="shared" ca="1" si="350"/>
        <v>0</v>
      </c>
      <c r="CQ168" s="613">
        <f t="shared" ca="1" si="351"/>
        <v>0</v>
      </c>
      <c r="CR168" s="280">
        <f t="shared" ca="1" si="352"/>
        <v>30030</v>
      </c>
      <c r="CS168" s="280">
        <f t="shared" ca="1" si="353"/>
        <v>218687</v>
      </c>
      <c r="CT168" s="280">
        <f t="shared" ca="1" si="354"/>
        <v>66015</v>
      </c>
      <c r="CU168" s="280">
        <f t="shared" ca="1" si="355"/>
        <v>0</v>
      </c>
      <c r="CV168" s="280">
        <f t="shared" ca="1" si="356"/>
        <v>63724</v>
      </c>
      <c r="CW168" s="365">
        <f t="shared" ca="1" si="357"/>
        <v>0</v>
      </c>
      <c r="CX168" s="280">
        <f t="shared" ca="1" si="358"/>
        <v>437496</v>
      </c>
      <c r="CY168" s="280">
        <f t="shared" ca="1" si="359"/>
        <v>0</v>
      </c>
      <c r="CZ168" s="280">
        <f t="shared" ca="1" si="360"/>
        <v>0</v>
      </c>
      <c r="DA168" s="280">
        <f t="shared" ca="1" si="361"/>
        <v>377591</v>
      </c>
      <c r="DB168" s="280">
        <f t="shared" ca="1" si="362"/>
        <v>111846</v>
      </c>
      <c r="DC168" s="280">
        <f t="shared" ca="1" si="363"/>
        <v>0</v>
      </c>
      <c r="DD168" s="280">
        <f t="shared" ca="1" si="364"/>
        <v>0</v>
      </c>
      <c r="DE168" s="280">
        <f t="shared" ca="1" si="365"/>
        <v>0</v>
      </c>
      <c r="DF168" s="280">
        <f t="shared" ca="1" si="366"/>
        <v>0</v>
      </c>
      <c r="DG168" s="280">
        <f t="shared" ca="1" si="367"/>
        <v>0</v>
      </c>
      <c r="DH168" s="210">
        <f t="shared" ca="1" si="389"/>
        <v>159769</v>
      </c>
      <c r="DI168" s="210">
        <f t="shared" ca="1" si="390"/>
        <v>1305389</v>
      </c>
      <c r="DJ168" s="210">
        <f t="shared" ca="1" si="391"/>
        <v>4052157</v>
      </c>
      <c r="DK168" s="461">
        <f t="shared" ca="1" si="392"/>
        <v>5517315</v>
      </c>
      <c r="DL168" s="463">
        <f t="shared" ca="1" si="393"/>
        <v>5357546</v>
      </c>
      <c r="DM168" s="465">
        <f t="shared" ca="1" si="394"/>
        <v>-159769</v>
      </c>
      <c r="DN168" s="216">
        <f t="shared" ca="1" si="371"/>
        <v>-2.8957744845092222E-2</v>
      </c>
      <c r="DP168" s="463"/>
      <c r="DQ168" s="37"/>
    </row>
    <row r="169" spans="1:121">
      <c r="A169" s="1">
        <f t="shared" si="424"/>
        <v>2013</v>
      </c>
      <c r="B169" s="405">
        <v>0</v>
      </c>
      <c r="C169" s="405">
        <v>0</v>
      </c>
      <c r="D169" s="405">
        <v>0</v>
      </c>
      <c r="E169" s="405">
        <v>0</v>
      </c>
      <c r="F169" s="405">
        <v>0</v>
      </c>
      <c r="G169" s="405">
        <v>0</v>
      </c>
      <c r="H169" s="405">
        <v>0</v>
      </c>
      <c r="I169" s="405">
        <v>0</v>
      </c>
      <c r="J169" s="405">
        <v>0</v>
      </c>
      <c r="K169" s="405">
        <v>0</v>
      </c>
      <c r="L169" s="405">
        <v>0</v>
      </c>
      <c r="M169" s="405">
        <v>0</v>
      </c>
      <c r="N169" s="303">
        <f t="shared" si="420"/>
        <v>0</v>
      </c>
      <c r="O169" s="292"/>
      <c r="P169" s="72">
        <f t="shared" si="425"/>
        <v>2013</v>
      </c>
      <c r="Q169" s="405">
        <v>0</v>
      </c>
      <c r="R169" s="405">
        <v>0</v>
      </c>
      <c r="S169" s="405">
        <v>0</v>
      </c>
      <c r="T169" s="405">
        <v>0</v>
      </c>
      <c r="U169" s="405">
        <v>0</v>
      </c>
      <c r="V169" s="405">
        <v>0</v>
      </c>
      <c r="W169" s="405">
        <v>0</v>
      </c>
      <c r="X169" s="405">
        <v>0</v>
      </c>
      <c r="Y169" s="405">
        <v>0</v>
      </c>
      <c r="Z169" s="405">
        <v>0</v>
      </c>
      <c r="AA169" s="405">
        <v>0</v>
      </c>
      <c r="AB169" s="405">
        <v>0</v>
      </c>
      <c r="AC169" s="269">
        <f t="shared" si="426"/>
        <v>0</v>
      </c>
      <c r="AD169" s="13"/>
      <c r="AH169" s="22"/>
      <c r="AI169" s="79" t="str">
        <f t="shared" si="383"/>
        <v>X</v>
      </c>
      <c r="AJ169" s="1">
        <f t="shared" si="419"/>
        <v>2025</v>
      </c>
      <c r="AK169" s="105">
        <v>8</v>
      </c>
      <c r="AL169" s="106">
        <f t="shared" ca="1" si="421"/>
        <v>0</v>
      </c>
      <c r="AM169" s="106">
        <f t="shared" ca="1" si="421"/>
        <v>0</v>
      </c>
      <c r="AN169" s="106">
        <f t="shared" ca="1" si="421"/>
        <v>481</v>
      </c>
      <c r="AO169" s="106">
        <f t="shared" ca="1" si="421"/>
        <v>0</v>
      </c>
      <c r="AP169" s="106">
        <f t="shared" ca="1" si="421"/>
        <v>0</v>
      </c>
      <c r="AQ169" s="106">
        <f t="shared" ca="1" si="421"/>
        <v>0</v>
      </c>
      <c r="AR169" s="106">
        <f t="shared" ca="1" si="421"/>
        <v>0</v>
      </c>
      <c r="AS169" s="106">
        <f t="shared" ca="1" si="421"/>
        <v>0</v>
      </c>
      <c r="AT169" s="106">
        <f t="shared" ca="1" si="421"/>
        <v>0</v>
      </c>
      <c r="AU169" s="106">
        <f t="shared" ca="1" si="421"/>
        <v>1269744</v>
      </c>
      <c r="AV169" s="106">
        <f t="shared" ca="1" si="422"/>
        <v>2718110</v>
      </c>
      <c r="AW169" s="106">
        <f t="shared" ca="1" si="422"/>
        <v>54023</v>
      </c>
      <c r="AX169" s="106">
        <f t="shared" ca="1" si="422"/>
        <v>0</v>
      </c>
      <c r="AY169" s="611">
        <f t="shared" ca="1" si="422"/>
        <v>0</v>
      </c>
      <c r="AZ169" s="106">
        <f t="shared" ca="1" si="422"/>
        <v>35842</v>
      </c>
      <c r="BA169" s="106">
        <f t="shared" ca="1" si="422"/>
        <v>218687</v>
      </c>
      <c r="BB169" s="106">
        <f t="shared" ca="1" si="422"/>
        <v>66015</v>
      </c>
      <c r="BC169" s="106">
        <f t="shared" ca="1" si="422"/>
        <v>0</v>
      </c>
      <c r="BD169" s="106">
        <f t="shared" ca="1" si="422"/>
        <v>61167</v>
      </c>
      <c r="BE169" s="106">
        <f t="shared" ca="1" si="422"/>
        <v>0</v>
      </c>
      <c r="BF169" s="106">
        <f t="shared" ca="1" si="423"/>
        <v>437496</v>
      </c>
      <c r="BG169" s="106">
        <f t="shared" ca="1" si="423"/>
        <v>0</v>
      </c>
      <c r="BH169" s="106">
        <f t="shared" ca="1" si="423"/>
        <v>0</v>
      </c>
      <c r="BI169" s="106">
        <f t="shared" ca="1" si="423"/>
        <v>377591</v>
      </c>
      <c r="BJ169" s="106">
        <f t="shared" ca="1" si="423"/>
        <v>111846</v>
      </c>
      <c r="BK169" s="106">
        <f t="shared" ca="1" si="423"/>
        <v>0</v>
      </c>
      <c r="BL169" s="190">
        <f t="shared" ca="1" si="423"/>
        <v>0</v>
      </c>
      <c r="BM169" s="190">
        <f t="shared" ca="1" si="423"/>
        <v>0</v>
      </c>
      <c r="BN169" s="190">
        <f t="shared" ca="1" si="423"/>
        <v>0</v>
      </c>
      <c r="BO169" s="190">
        <f t="shared" ca="1" si="423"/>
        <v>0</v>
      </c>
      <c r="BP169" s="190">
        <f t="shared" ca="1" si="423"/>
        <v>0</v>
      </c>
      <c r="BQ169" s="190">
        <f t="shared" ca="1" si="384"/>
        <v>163024</v>
      </c>
      <c r="BR169" s="190">
        <f t="shared" ca="1" si="385"/>
        <v>1145620</v>
      </c>
      <c r="BS169" s="190">
        <f t="shared" ca="1" si="386"/>
        <v>4042358</v>
      </c>
      <c r="BT169" s="190">
        <f t="shared" ca="1" si="401"/>
        <v>5351002</v>
      </c>
      <c r="BU169" s="190">
        <f t="shared" ca="1" si="335"/>
        <v>5330376</v>
      </c>
      <c r="BV169" s="163" t="str">
        <f t="shared" si="387"/>
        <v>I</v>
      </c>
      <c r="BW169" s="65">
        <f t="shared" ca="1" si="336"/>
        <v>5351002</v>
      </c>
      <c r="BX169" s="65">
        <f t="shared" ca="1" si="337"/>
        <v>0</v>
      </c>
      <c r="BZ169" s="130"/>
      <c r="CA169" s="79" t="str">
        <f t="shared" si="388"/>
        <v>I</v>
      </c>
      <c r="CB169" s="215">
        <f t="shared" si="405"/>
        <v>2025</v>
      </c>
      <c r="CC169" s="141">
        <f t="shared" si="405"/>
        <v>8</v>
      </c>
      <c r="CD169" s="280">
        <f t="shared" ca="1" si="338"/>
        <v>0</v>
      </c>
      <c r="CE169" s="280">
        <f t="shared" ca="1" si="339"/>
        <v>0</v>
      </c>
      <c r="CF169" s="280">
        <f t="shared" ca="1" si="340"/>
        <v>481</v>
      </c>
      <c r="CG169" s="280">
        <f t="shared" ca="1" si="341"/>
        <v>0</v>
      </c>
      <c r="CH169" s="280">
        <f t="shared" ca="1" si="342"/>
        <v>0</v>
      </c>
      <c r="CI169" s="280">
        <f t="shared" ca="1" si="343"/>
        <v>0</v>
      </c>
      <c r="CJ169" s="280">
        <f t="shared" ca="1" si="344"/>
        <v>0</v>
      </c>
      <c r="CK169" s="280">
        <f t="shared" ca="1" si="345"/>
        <v>0</v>
      </c>
      <c r="CL169" s="280">
        <f t="shared" ca="1" si="346"/>
        <v>0</v>
      </c>
      <c r="CM169" s="280">
        <f t="shared" ca="1" si="347"/>
        <v>1262469</v>
      </c>
      <c r="CN169" s="280">
        <f t="shared" ca="1" si="348"/>
        <v>2700543</v>
      </c>
      <c r="CO169" s="280">
        <f t="shared" ca="1" si="349"/>
        <v>58740</v>
      </c>
      <c r="CP169" s="280">
        <f t="shared" ca="1" si="350"/>
        <v>0</v>
      </c>
      <c r="CQ169" s="613">
        <f t="shared" ca="1" si="351"/>
        <v>0</v>
      </c>
      <c r="CR169" s="280">
        <f t="shared" ca="1" si="352"/>
        <v>30030</v>
      </c>
      <c r="CS169" s="280">
        <f t="shared" ca="1" si="353"/>
        <v>221594</v>
      </c>
      <c r="CT169" s="280">
        <f t="shared" ca="1" si="354"/>
        <v>63487</v>
      </c>
      <c r="CU169" s="280">
        <f t="shared" ca="1" si="355"/>
        <v>0</v>
      </c>
      <c r="CV169" s="280">
        <f t="shared" ca="1" si="356"/>
        <v>66141</v>
      </c>
      <c r="CW169" s="365">
        <f t="shared" ca="1" si="357"/>
        <v>0</v>
      </c>
      <c r="CX169" s="280">
        <f t="shared" ca="1" si="358"/>
        <v>437496</v>
      </c>
      <c r="CY169" s="280">
        <f t="shared" ca="1" si="359"/>
        <v>0</v>
      </c>
      <c r="CZ169" s="280">
        <f t="shared" ca="1" si="360"/>
        <v>0</v>
      </c>
      <c r="DA169" s="280">
        <f t="shared" ca="1" si="361"/>
        <v>377591</v>
      </c>
      <c r="DB169" s="280">
        <f t="shared" ca="1" si="362"/>
        <v>111804</v>
      </c>
      <c r="DC169" s="280">
        <f t="shared" ca="1" si="363"/>
        <v>0</v>
      </c>
      <c r="DD169" s="280">
        <f t="shared" ca="1" si="364"/>
        <v>0</v>
      </c>
      <c r="DE169" s="280">
        <f t="shared" ca="1" si="365"/>
        <v>0</v>
      </c>
      <c r="DF169" s="280">
        <f t="shared" ca="1" si="366"/>
        <v>0</v>
      </c>
      <c r="DG169" s="280">
        <f t="shared" ca="1" si="367"/>
        <v>0</v>
      </c>
      <c r="DH169" s="210">
        <f t="shared" ca="1" si="389"/>
        <v>159658</v>
      </c>
      <c r="DI169" s="210">
        <f t="shared" ca="1" si="390"/>
        <v>1308143</v>
      </c>
      <c r="DJ169" s="210">
        <f t="shared" ca="1" si="391"/>
        <v>4022233</v>
      </c>
      <c r="DK169" s="461">
        <f t="shared" ca="1" si="392"/>
        <v>5490034</v>
      </c>
      <c r="DL169" s="463">
        <f t="shared" ca="1" si="393"/>
        <v>5330376</v>
      </c>
      <c r="DM169" s="465">
        <f t="shared" ca="1" si="394"/>
        <v>-159658</v>
      </c>
      <c r="DN169" s="216">
        <f t="shared" ca="1" si="371"/>
        <v>-2.9081422810860551E-2</v>
      </c>
      <c r="DP169" s="463"/>
      <c r="DQ169" s="37"/>
    </row>
    <row r="170" spans="1:121">
      <c r="A170" s="1">
        <f t="shared" si="424"/>
        <v>2014</v>
      </c>
      <c r="B170" s="405">
        <v>0</v>
      </c>
      <c r="C170" s="405">
        <v>0</v>
      </c>
      <c r="D170" s="405">
        <v>0</v>
      </c>
      <c r="E170" s="405">
        <v>0</v>
      </c>
      <c r="F170" s="405">
        <v>0</v>
      </c>
      <c r="G170" s="405">
        <v>0</v>
      </c>
      <c r="H170" s="405">
        <v>0</v>
      </c>
      <c r="I170" s="405">
        <v>0</v>
      </c>
      <c r="J170" s="405">
        <v>0</v>
      </c>
      <c r="K170" s="405">
        <v>0</v>
      </c>
      <c r="L170" s="405">
        <v>0</v>
      </c>
      <c r="M170" s="405">
        <v>0</v>
      </c>
      <c r="N170" s="269">
        <f t="shared" si="420"/>
        <v>0</v>
      </c>
      <c r="O170" s="295"/>
      <c r="P170" s="72">
        <f t="shared" si="425"/>
        <v>2014</v>
      </c>
      <c r="Q170" s="405">
        <v>0</v>
      </c>
      <c r="R170" s="405">
        <v>0</v>
      </c>
      <c r="S170" s="405">
        <v>0</v>
      </c>
      <c r="T170" s="405">
        <v>0</v>
      </c>
      <c r="U170" s="405">
        <v>0</v>
      </c>
      <c r="V170" s="405">
        <v>0</v>
      </c>
      <c r="W170" s="405">
        <v>0</v>
      </c>
      <c r="X170" s="405">
        <v>0</v>
      </c>
      <c r="Y170" s="405">
        <v>0</v>
      </c>
      <c r="Z170" s="405">
        <v>0</v>
      </c>
      <c r="AA170" s="405">
        <v>0</v>
      </c>
      <c r="AB170" s="405">
        <v>0</v>
      </c>
      <c r="AC170" s="269">
        <f t="shared" si="426"/>
        <v>0</v>
      </c>
      <c r="AD170" s="13"/>
      <c r="AE170" s="99"/>
      <c r="AI170" s="79" t="str">
        <f t="shared" si="383"/>
        <v>Y</v>
      </c>
      <c r="AJ170" s="1">
        <f t="shared" si="419"/>
        <v>2025</v>
      </c>
      <c r="AK170" s="105">
        <v>9</v>
      </c>
      <c r="AL170" s="106">
        <f t="shared" ca="1" si="421"/>
        <v>0</v>
      </c>
      <c r="AM170" s="106">
        <f t="shared" ca="1" si="421"/>
        <v>0</v>
      </c>
      <c r="AN170" s="106">
        <f t="shared" ca="1" si="421"/>
        <v>481</v>
      </c>
      <c r="AO170" s="106">
        <f t="shared" ca="1" si="421"/>
        <v>0</v>
      </c>
      <c r="AP170" s="106">
        <f t="shared" ca="1" si="421"/>
        <v>0</v>
      </c>
      <c r="AQ170" s="106">
        <f t="shared" ca="1" si="421"/>
        <v>0</v>
      </c>
      <c r="AR170" s="106">
        <f t="shared" ca="1" si="421"/>
        <v>0</v>
      </c>
      <c r="AS170" s="106">
        <f t="shared" ca="1" si="421"/>
        <v>0</v>
      </c>
      <c r="AT170" s="106">
        <f t="shared" ca="1" si="421"/>
        <v>0</v>
      </c>
      <c r="AU170" s="106">
        <f t="shared" ca="1" si="421"/>
        <v>1262469</v>
      </c>
      <c r="AV170" s="106">
        <f t="shared" ca="1" si="422"/>
        <v>2700543</v>
      </c>
      <c r="AW170" s="106">
        <f t="shared" ca="1" si="422"/>
        <v>63822</v>
      </c>
      <c r="AX170" s="106">
        <f t="shared" ca="1" si="422"/>
        <v>0</v>
      </c>
      <c r="AY170" s="611">
        <f t="shared" ca="1" si="422"/>
        <v>0</v>
      </c>
      <c r="AZ170" s="106">
        <f t="shared" ca="1" si="422"/>
        <v>30030</v>
      </c>
      <c r="BA170" s="106">
        <f t="shared" ca="1" si="422"/>
        <v>221594</v>
      </c>
      <c r="BB170" s="106">
        <f t="shared" ca="1" si="422"/>
        <v>63487</v>
      </c>
      <c r="BC170" s="106">
        <f t="shared" ca="1" si="422"/>
        <v>0</v>
      </c>
      <c r="BD170" s="106">
        <f t="shared" ca="1" si="422"/>
        <v>63724</v>
      </c>
      <c r="BE170" s="106">
        <f t="shared" ca="1" si="422"/>
        <v>0</v>
      </c>
      <c r="BF170" s="106">
        <f t="shared" ca="1" si="423"/>
        <v>437496</v>
      </c>
      <c r="BG170" s="106">
        <f t="shared" ca="1" si="423"/>
        <v>0</v>
      </c>
      <c r="BH170" s="106">
        <f t="shared" ca="1" si="423"/>
        <v>0</v>
      </c>
      <c r="BI170" s="106">
        <f t="shared" ca="1" si="423"/>
        <v>377591</v>
      </c>
      <c r="BJ170" s="106">
        <f t="shared" ca="1" si="423"/>
        <v>111804</v>
      </c>
      <c r="BK170" s="106">
        <f t="shared" ca="1" si="423"/>
        <v>0</v>
      </c>
      <c r="BL170" s="190">
        <f t="shared" ca="1" si="423"/>
        <v>0</v>
      </c>
      <c r="BM170" s="190">
        <f t="shared" ca="1" si="423"/>
        <v>0</v>
      </c>
      <c r="BN170" s="190">
        <f t="shared" ca="1" si="423"/>
        <v>0</v>
      </c>
      <c r="BO170" s="190">
        <f t="shared" ca="1" si="423"/>
        <v>0</v>
      </c>
      <c r="BP170" s="190">
        <f t="shared" ca="1" si="423"/>
        <v>0</v>
      </c>
      <c r="BQ170" s="190">
        <f t="shared" ca="1" si="384"/>
        <v>157241</v>
      </c>
      <c r="BR170" s="190">
        <f t="shared" ca="1" si="385"/>
        <v>1148485</v>
      </c>
      <c r="BS170" s="190">
        <f t="shared" ca="1" si="386"/>
        <v>4027315</v>
      </c>
      <c r="BT170" s="190">
        <f t="shared" ca="1" si="401"/>
        <v>5333041</v>
      </c>
      <c r="BU170" s="190">
        <f t="shared" ca="1" si="335"/>
        <v>5275871</v>
      </c>
      <c r="BV170" s="163" t="str">
        <f t="shared" si="387"/>
        <v>J</v>
      </c>
      <c r="BW170" s="65">
        <f t="shared" ca="1" si="336"/>
        <v>5333041</v>
      </c>
      <c r="BX170" s="65">
        <f t="shared" ca="1" si="337"/>
        <v>0</v>
      </c>
      <c r="BZ170" s="130"/>
      <c r="CA170" s="79" t="str">
        <f t="shared" si="388"/>
        <v>J</v>
      </c>
      <c r="CB170" s="215">
        <f t="shared" si="405"/>
        <v>2025</v>
      </c>
      <c r="CC170" s="141">
        <f t="shared" si="405"/>
        <v>9</v>
      </c>
      <c r="CD170" s="280">
        <f t="shared" ca="1" si="338"/>
        <v>0</v>
      </c>
      <c r="CE170" s="280">
        <f t="shared" ca="1" si="339"/>
        <v>0</v>
      </c>
      <c r="CF170" s="280">
        <f t="shared" ca="1" si="340"/>
        <v>481</v>
      </c>
      <c r="CG170" s="280">
        <f t="shared" ca="1" si="341"/>
        <v>0</v>
      </c>
      <c r="CH170" s="280">
        <f t="shared" ca="1" si="342"/>
        <v>0</v>
      </c>
      <c r="CI170" s="280">
        <f t="shared" ca="1" si="343"/>
        <v>0</v>
      </c>
      <c r="CJ170" s="280">
        <f t="shared" ca="1" si="344"/>
        <v>0</v>
      </c>
      <c r="CK170" s="280">
        <f t="shared" ca="1" si="345"/>
        <v>0</v>
      </c>
      <c r="CL170" s="280">
        <f t="shared" ca="1" si="346"/>
        <v>0</v>
      </c>
      <c r="CM170" s="280">
        <f t="shared" ca="1" si="347"/>
        <v>1256841</v>
      </c>
      <c r="CN170" s="280">
        <f t="shared" ca="1" si="348"/>
        <v>2692313</v>
      </c>
      <c r="CO170" s="280">
        <f t="shared" ca="1" si="349"/>
        <v>49036</v>
      </c>
      <c r="CP170" s="280">
        <f t="shared" ca="1" si="350"/>
        <v>0</v>
      </c>
      <c r="CQ170" s="613">
        <f t="shared" ca="1" si="351"/>
        <v>0</v>
      </c>
      <c r="CR170" s="280">
        <f t="shared" ca="1" si="352"/>
        <v>29869</v>
      </c>
      <c r="CS170" s="280">
        <f t="shared" ca="1" si="353"/>
        <v>213035</v>
      </c>
      <c r="CT170" s="280">
        <f t="shared" ca="1" si="354"/>
        <v>57074</v>
      </c>
      <c r="CU170" s="280">
        <f t="shared" ca="1" si="355"/>
        <v>0</v>
      </c>
      <c r="CV170" s="280">
        <f t="shared" ca="1" si="356"/>
        <v>59663</v>
      </c>
      <c r="CW170" s="365">
        <f t="shared" ca="1" si="357"/>
        <v>0</v>
      </c>
      <c r="CX170" s="280">
        <f t="shared" ca="1" si="358"/>
        <v>432600</v>
      </c>
      <c r="CY170" s="280">
        <f t="shared" ca="1" si="359"/>
        <v>0</v>
      </c>
      <c r="CZ170" s="280">
        <f t="shared" ca="1" si="360"/>
        <v>0</v>
      </c>
      <c r="DA170" s="280">
        <f t="shared" ca="1" si="361"/>
        <v>374283</v>
      </c>
      <c r="DB170" s="280">
        <f t="shared" ca="1" si="362"/>
        <v>110676</v>
      </c>
      <c r="DC170" s="280">
        <f t="shared" ca="1" si="363"/>
        <v>0</v>
      </c>
      <c r="DD170" s="280">
        <f t="shared" ca="1" si="364"/>
        <v>0</v>
      </c>
      <c r="DE170" s="280">
        <f t="shared" ca="1" si="365"/>
        <v>0</v>
      </c>
      <c r="DF170" s="280">
        <f t="shared" ca="1" si="366"/>
        <v>0</v>
      </c>
      <c r="DG170" s="280">
        <f t="shared" ca="1" si="367"/>
        <v>0</v>
      </c>
      <c r="DH170" s="210">
        <f t="shared" ca="1" si="389"/>
        <v>146606</v>
      </c>
      <c r="DI170" s="210">
        <f t="shared" ca="1" si="390"/>
        <v>1277200</v>
      </c>
      <c r="DJ170" s="210">
        <f t="shared" ca="1" si="391"/>
        <v>3998671</v>
      </c>
      <c r="DK170" s="461">
        <f t="shared" ca="1" si="392"/>
        <v>5422477</v>
      </c>
      <c r="DL170" s="463">
        <f t="shared" ca="1" si="393"/>
        <v>5275871</v>
      </c>
      <c r="DM170" s="465">
        <f t="shared" ca="1" si="394"/>
        <v>-146606</v>
      </c>
      <c r="DN170" s="216">
        <f t="shared" ca="1" si="371"/>
        <v>-2.7036721409791135E-2</v>
      </c>
      <c r="DP170" s="463"/>
      <c r="DQ170" s="37"/>
    </row>
    <row r="171" spans="1:121">
      <c r="A171" s="1">
        <f t="shared" si="424"/>
        <v>2015</v>
      </c>
      <c r="B171" s="405">
        <v>0</v>
      </c>
      <c r="C171" s="405">
        <v>0</v>
      </c>
      <c r="D171" s="405">
        <v>0</v>
      </c>
      <c r="E171" s="405">
        <v>0</v>
      </c>
      <c r="F171" s="405">
        <v>0</v>
      </c>
      <c r="G171" s="405">
        <v>0</v>
      </c>
      <c r="H171" s="405">
        <v>0</v>
      </c>
      <c r="I171" s="405">
        <v>0</v>
      </c>
      <c r="J171" s="405">
        <v>0</v>
      </c>
      <c r="K171" s="405">
        <v>0</v>
      </c>
      <c r="L171" s="405">
        <v>0</v>
      </c>
      <c r="M171" s="405">
        <v>0</v>
      </c>
      <c r="N171" s="269">
        <f t="shared" si="420"/>
        <v>0</v>
      </c>
      <c r="O171" s="295"/>
      <c r="P171" s="72">
        <f t="shared" si="425"/>
        <v>2015</v>
      </c>
      <c r="Q171" s="405">
        <v>0</v>
      </c>
      <c r="R171" s="405">
        <v>0</v>
      </c>
      <c r="S171" s="405">
        <v>0</v>
      </c>
      <c r="T171" s="405">
        <v>0</v>
      </c>
      <c r="U171" s="405">
        <v>0</v>
      </c>
      <c r="V171" s="405">
        <v>0</v>
      </c>
      <c r="W171" s="405">
        <v>0</v>
      </c>
      <c r="X171" s="405">
        <v>0</v>
      </c>
      <c r="Y171" s="405">
        <v>0</v>
      </c>
      <c r="Z171" s="405">
        <v>0</v>
      </c>
      <c r="AA171" s="405">
        <v>0</v>
      </c>
      <c r="AB171" s="405">
        <v>0</v>
      </c>
      <c r="AC171" s="269">
        <f t="shared" si="426"/>
        <v>0</v>
      </c>
      <c r="AD171" s="13"/>
      <c r="AI171" s="79" t="str">
        <f t="shared" si="383"/>
        <v>Z</v>
      </c>
      <c r="AJ171" s="1">
        <f t="shared" si="419"/>
        <v>2025</v>
      </c>
      <c r="AK171" s="105">
        <v>10</v>
      </c>
      <c r="AL171" s="106">
        <f t="shared" ca="1" si="421"/>
        <v>0</v>
      </c>
      <c r="AM171" s="106">
        <f t="shared" ca="1" si="421"/>
        <v>0</v>
      </c>
      <c r="AN171" s="106">
        <f t="shared" ca="1" si="421"/>
        <v>481</v>
      </c>
      <c r="AO171" s="106">
        <f t="shared" ca="1" si="421"/>
        <v>0</v>
      </c>
      <c r="AP171" s="106">
        <f t="shared" ca="1" si="421"/>
        <v>0</v>
      </c>
      <c r="AQ171" s="106">
        <f t="shared" ca="1" si="421"/>
        <v>0</v>
      </c>
      <c r="AR171" s="106">
        <f t="shared" ca="1" si="421"/>
        <v>0</v>
      </c>
      <c r="AS171" s="106">
        <f t="shared" ca="1" si="421"/>
        <v>0</v>
      </c>
      <c r="AT171" s="106">
        <f t="shared" ca="1" si="421"/>
        <v>0</v>
      </c>
      <c r="AU171" s="106">
        <f t="shared" ca="1" si="421"/>
        <v>1256841</v>
      </c>
      <c r="AV171" s="106">
        <f t="shared" ca="1" si="422"/>
        <v>2692313</v>
      </c>
      <c r="AW171" s="106">
        <f t="shared" ca="1" si="422"/>
        <v>58740</v>
      </c>
      <c r="AX171" s="106">
        <f t="shared" ca="1" si="422"/>
        <v>0</v>
      </c>
      <c r="AY171" s="611">
        <f t="shared" ca="1" si="422"/>
        <v>0</v>
      </c>
      <c r="AZ171" s="106">
        <f t="shared" ca="1" si="422"/>
        <v>30030</v>
      </c>
      <c r="BA171" s="106">
        <f t="shared" ca="1" si="422"/>
        <v>213035</v>
      </c>
      <c r="BB171" s="106">
        <f t="shared" ca="1" si="422"/>
        <v>57074</v>
      </c>
      <c r="BC171" s="106">
        <f t="shared" ca="1" si="422"/>
        <v>0</v>
      </c>
      <c r="BD171" s="106">
        <f t="shared" ca="1" si="422"/>
        <v>66141</v>
      </c>
      <c r="BE171" s="106">
        <f t="shared" ca="1" si="422"/>
        <v>0</v>
      </c>
      <c r="BF171" s="106">
        <f t="shared" ca="1" si="423"/>
        <v>432600</v>
      </c>
      <c r="BG171" s="106">
        <f t="shared" ca="1" si="423"/>
        <v>0</v>
      </c>
      <c r="BH171" s="106">
        <f t="shared" ca="1" si="423"/>
        <v>0</v>
      </c>
      <c r="BI171" s="106">
        <f t="shared" ca="1" si="423"/>
        <v>374283</v>
      </c>
      <c r="BJ171" s="106">
        <f t="shared" ca="1" si="423"/>
        <v>110676</v>
      </c>
      <c r="BK171" s="106">
        <f t="shared" ca="1" si="423"/>
        <v>0</v>
      </c>
      <c r="BL171" s="190">
        <f t="shared" ca="1" si="423"/>
        <v>0</v>
      </c>
      <c r="BM171" s="190">
        <f t="shared" ca="1" si="423"/>
        <v>0</v>
      </c>
      <c r="BN171" s="190">
        <f t="shared" ca="1" si="423"/>
        <v>0</v>
      </c>
      <c r="BO171" s="190">
        <f t="shared" ca="1" si="423"/>
        <v>0</v>
      </c>
      <c r="BP171" s="190">
        <f t="shared" ca="1" si="423"/>
        <v>0</v>
      </c>
      <c r="BQ171" s="190">
        <f t="shared" ca="1" si="384"/>
        <v>153245</v>
      </c>
      <c r="BR171" s="190">
        <f t="shared" ca="1" si="385"/>
        <v>1130594</v>
      </c>
      <c r="BS171" s="190">
        <f t="shared" ca="1" si="386"/>
        <v>4008375</v>
      </c>
      <c r="BT171" s="190">
        <f t="shared" ca="1" si="401"/>
        <v>5292214</v>
      </c>
      <c r="BU171" s="190">
        <f t="shared" ca="1" si="335"/>
        <v>5251438</v>
      </c>
      <c r="BV171" s="163" t="str">
        <f t="shared" si="387"/>
        <v>K</v>
      </c>
      <c r="BW171" s="65">
        <f t="shared" ca="1" si="336"/>
        <v>5292214</v>
      </c>
      <c r="BX171" s="65">
        <f t="shared" ca="1" si="337"/>
        <v>0</v>
      </c>
      <c r="BZ171" s="130"/>
      <c r="CA171" s="79" t="str">
        <f t="shared" si="388"/>
        <v>K</v>
      </c>
      <c r="CB171" s="215">
        <f t="shared" si="405"/>
        <v>2025</v>
      </c>
      <c r="CC171" s="141">
        <f t="shared" si="405"/>
        <v>10</v>
      </c>
      <c r="CD171" s="280">
        <f t="shared" ca="1" si="338"/>
        <v>0</v>
      </c>
      <c r="CE171" s="280">
        <f t="shared" ca="1" si="339"/>
        <v>0</v>
      </c>
      <c r="CF171" s="280">
        <f t="shared" ca="1" si="340"/>
        <v>481</v>
      </c>
      <c r="CG171" s="280">
        <f t="shared" ca="1" si="341"/>
        <v>0</v>
      </c>
      <c r="CH171" s="280">
        <f t="shared" ca="1" si="342"/>
        <v>0</v>
      </c>
      <c r="CI171" s="280">
        <f t="shared" ca="1" si="343"/>
        <v>0</v>
      </c>
      <c r="CJ171" s="280">
        <f t="shared" ca="1" si="344"/>
        <v>0</v>
      </c>
      <c r="CK171" s="280">
        <f t="shared" ca="1" si="345"/>
        <v>0</v>
      </c>
      <c r="CL171" s="280">
        <f t="shared" ca="1" si="346"/>
        <v>0</v>
      </c>
      <c r="CM171" s="280">
        <f t="shared" ca="1" si="347"/>
        <v>1255194</v>
      </c>
      <c r="CN171" s="280">
        <f t="shared" ca="1" si="348"/>
        <v>2685526</v>
      </c>
      <c r="CO171" s="280">
        <f t="shared" ca="1" si="349"/>
        <v>61685</v>
      </c>
      <c r="CP171" s="280">
        <f t="shared" ca="1" si="350"/>
        <v>0</v>
      </c>
      <c r="CQ171" s="613">
        <f t="shared" ca="1" si="351"/>
        <v>0</v>
      </c>
      <c r="CR171" s="280">
        <f t="shared" ca="1" si="352"/>
        <v>33031</v>
      </c>
      <c r="CS171" s="280">
        <f t="shared" ca="1" si="353"/>
        <v>201290</v>
      </c>
      <c r="CT171" s="280">
        <f t="shared" ca="1" si="354"/>
        <v>52689</v>
      </c>
      <c r="CU171" s="280">
        <f t="shared" ca="1" si="355"/>
        <v>0</v>
      </c>
      <c r="CV171" s="280">
        <f t="shared" ca="1" si="356"/>
        <v>47253</v>
      </c>
      <c r="CW171" s="365">
        <f t="shared" ca="1" si="357"/>
        <v>0</v>
      </c>
      <c r="CX171" s="280">
        <f t="shared" ca="1" si="358"/>
        <v>433032</v>
      </c>
      <c r="CY171" s="280">
        <f t="shared" ca="1" si="359"/>
        <v>0</v>
      </c>
      <c r="CZ171" s="280">
        <f t="shared" ca="1" si="360"/>
        <v>0</v>
      </c>
      <c r="DA171" s="280">
        <f t="shared" ca="1" si="361"/>
        <v>371391</v>
      </c>
      <c r="DB171" s="280">
        <f t="shared" ca="1" si="362"/>
        <v>109866</v>
      </c>
      <c r="DC171" s="280">
        <f t="shared" ca="1" si="363"/>
        <v>0</v>
      </c>
      <c r="DD171" s="280">
        <f t="shared" ca="1" si="364"/>
        <v>0</v>
      </c>
      <c r="DE171" s="280">
        <f t="shared" ca="1" si="365"/>
        <v>0</v>
      </c>
      <c r="DF171" s="280">
        <f t="shared" ca="1" si="366"/>
        <v>0</v>
      </c>
      <c r="DG171" s="280">
        <f t="shared" ca="1" si="367"/>
        <v>0</v>
      </c>
      <c r="DH171" s="210">
        <f t="shared" ca="1" si="389"/>
        <v>132973</v>
      </c>
      <c r="DI171" s="210">
        <f t="shared" ca="1" si="390"/>
        <v>1248552</v>
      </c>
      <c r="DJ171" s="210">
        <f t="shared" ca="1" si="391"/>
        <v>4002886</v>
      </c>
      <c r="DK171" s="461">
        <f t="shared" ca="1" si="392"/>
        <v>5384411</v>
      </c>
      <c r="DL171" s="463">
        <f t="shared" ca="1" si="393"/>
        <v>5251438</v>
      </c>
      <c r="DM171" s="465">
        <f t="shared" ca="1" si="394"/>
        <v>-132973</v>
      </c>
      <c r="DN171" s="216">
        <f t="shared" ca="1" si="371"/>
        <v>-2.4695923100966848E-2</v>
      </c>
      <c r="DP171" s="463"/>
      <c r="DQ171" s="37"/>
    </row>
    <row r="172" spans="1:121">
      <c r="A172" s="1">
        <f t="shared" si="424"/>
        <v>2016</v>
      </c>
      <c r="B172" s="405">
        <v>0</v>
      </c>
      <c r="C172" s="405">
        <v>0</v>
      </c>
      <c r="D172" s="405">
        <v>0</v>
      </c>
      <c r="E172" s="405">
        <v>0</v>
      </c>
      <c r="F172" s="405">
        <v>0</v>
      </c>
      <c r="G172" s="405">
        <v>0</v>
      </c>
      <c r="H172" s="405">
        <v>0</v>
      </c>
      <c r="I172" s="405">
        <v>0</v>
      </c>
      <c r="J172" s="405">
        <v>0</v>
      </c>
      <c r="K172" s="405">
        <v>0</v>
      </c>
      <c r="L172" s="405">
        <v>0</v>
      </c>
      <c r="M172" s="405">
        <v>0</v>
      </c>
      <c r="N172" s="269">
        <f t="shared" si="420"/>
        <v>0</v>
      </c>
      <c r="O172" s="295"/>
      <c r="P172" s="72">
        <f t="shared" si="425"/>
        <v>2016</v>
      </c>
      <c r="Q172" s="405">
        <v>0</v>
      </c>
      <c r="R172" s="405">
        <v>0</v>
      </c>
      <c r="S172" s="405">
        <v>0</v>
      </c>
      <c r="T172" s="405">
        <v>0</v>
      </c>
      <c r="U172" s="405">
        <v>0</v>
      </c>
      <c r="V172" s="405">
        <v>0</v>
      </c>
      <c r="W172" s="405">
        <v>0</v>
      </c>
      <c r="X172" s="405">
        <v>0</v>
      </c>
      <c r="Y172" s="405">
        <v>0</v>
      </c>
      <c r="Z172" s="405">
        <v>0</v>
      </c>
      <c r="AA172" s="405">
        <v>0</v>
      </c>
      <c r="AB172" s="405">
        <v>0</v>
      </c>
      <c r="AC172" s="269">
        <f t="shared" si="426"/>
        <v>0</v>
      </c>
      <c r="AD172" s="13"/>
      <c r="AI172" s="79" t="str">
        <f t="shared" si="383"/>
        <v>AA</v>
      </c>
      <c r="AJ172" s="1">
        <f t="shared" si="419"/>
        <v>2025</v>
      </c>
      <c r="AK172" s="105">
        <v>11</v>
      </c>
      <c r="AL172" s="106">
        <f t="shared" ca="1" si="421"/>
        <v>0</v>
      </c>
      <c r="AM172" s="106">
        <f t="shared" ca="1" si="421"/>
        <v>0</v>
      </c>
      <c r="AN172" s="106">
        <f t="shared" ca="1" si="421"/>
        <v>481</v>
      </c>
      <c r="AO172" s="106">
        <f t="shared" ca="1" si="421"/>
        <v>0</v>
      </c>
      <c r="AP172" s="106">
        <f t="shared" ca="1" si="421"/>
        <v>0</v>
      </c>
      <c r="AQ172" s="106">
        <f t="shared" ca="1" si="421"/>
        <v>0</v>
      </c>
      <c r="AR172" s="106">
        <f t="shared" ca="1" si="421"/>
        <v>0</v>
      </c>
      <c r="AS172" s="106">
        <f t="shared" ca="1" si="421"/>
        <v>0</v>
      </c>
      <c r="AT172" s="106">
        <f t="shared" ca="1" si="421"/>
        <v>0</v>
      </c>
      <c r="AU172" s="106">
        <f t="shared" ca="1" si="421"/>
        <v>1255194</v>
      </c>
      <c r="AV172" s="106">
        <f t="shared" ca="1" si="422"/>
        <v>2685526</v>
      </c>
      <c r="AW172" s="106">
        <f t="shared" ca="1" si="422"/>
        <v>49036</v>
      </c>
      <c r="AX172" s="106">
        <f t="shared" ca="1" si="422"/>
        <v>0</v>
      </c>
      <c r="AY172" s="611">
        <f t="shared" ca="1" si="422"/>
        <v>0</v>
      </c>
      <c r="AZ172" s="106">
        <f t="shared" ca="1" si="422"/>
        <v>29869</v>
      </c>
      <c r="BA172" s="106">
        <f t="shared" ca="1" si="422"/>
        <v>201290</v>
      </c>
      <c r="BB172" s="106">
        <f t="shared" ca="1" si="422"/>
        <v>52689</v>
      </c>
      <c r="BC172" s="106">
        <f t="shared" ca="1" si="422"/>
        <v>0</v>
      </c>
      <c r="BD172" s="106">
        <f t="shared" ca="1" si="422"/>
        <v>59663</v>
      </c>
      <c r="BE172" s="106">
        <f t="shared" ca="1" si="422"/>
        <v>0</v>
      </c>
      <c r="BF172" s="106">
        <f t="shared" ca="1" si="423"/>
        <v>433032</v>
      </c>
      <c r="BG172" s="106">
        <f t="shared" ca="1" si="423"/>
        <v>0</v>
      </c>
      <c r="BH172" s="106">
        <f t="shared" ca="1" si="423"/>
        <v>0</v>
      </c>
      <c r="BI172" s="106">
        <f t="shared" ca="1" si="423"/>
        <v>371391</v>
      </c>
      <c r="BJ172" s="106">
        <f t="shared" ca="1" si="423"/>
        <v>109866</v>
      </c>
      <c r="BK172" s="106">
        <f t="shared" ca="1" si="423"/>
        <v>0</v>
      </c>
      <c r="BL172" s="190">
        <f t="shared" ca="1" si="423"/>
        <v>0</v>
      </c>
      <c r="BM172" s="190">
        <f t="shared" ca="1" si="423"/>
        <v>0</v>
      </c>
      <c r="BN172" s="190">
        <f t="shared" ca="1" si="423"/>
        <v>0</v>
      </c>
      <c r="BO172" s="190">
        <f t="shared" ca="1" si="423"/>
        <v>0</v>
      </c>
      <c r="BP172" s="190">
        <f t="shared" ca="1" si="423"/>
        <v>0</v>
      </c>
      <c r="BQ172" s="190">
        <f t="shared" ca="1" si="384"/>
        <v>142221</v>
      </c>
      <c r="BR172" s="190">
        <f t="shared" ca="1" si="385"/>
        <v>1115579</v>
      </c>
      <c r="BS172" s="190">
        <f t="shared" ca="1" si="386"/>
        <v>3990237</v>
      </c>
      <c r="BT172" s="190">
        <f t="shared" ca="1" si="401"/>
        <v>5248037</v>
      </c>
      <c r="BU172" s="190">
        <f t="shared" ca="1" si="335"/>
        <v>5145269</v>
      </c>
      <c r="BV172" s="163" t="str">
        <f t="shared" si="387"/>
        <v>L</v>
      </c>
      <c r="BW172" s="65">
        <f t="shared" ca="1" si="336"/>
        <v>5248037</v>
      </c>
      <c r="BX172" s="65">
        <f t="shared" ca="1" si="337"/>
        <v>0</v>
      </c>
      <c r="BZ172" s="130"/>
      <c r="CA172" s="79" t="str">
        <f t="shared" si="388"/>
        <v>L</v>
      </c>
      <c r="CB172" s="215">
        <f t="shared" si="405"/>
        <v>2025</v>
      </c>
      <c r="CC172" s="141">
        <f t="shared" si="405"/>
        <v>11</v>
      </c>
      <c r="CD172" s="280">
        <f t="shared" ca="1" si="338"/>
        <v>0</v>
      </c>
      <c r="CE172" s="280">
        <f t="shared" ca="1" si="339"/>
        <v>0</v>
      </c>
      <c r="CF172" s="280">
        <f t="shared" ca="1" si="340"/>
        <v>481</v>
      </c>
      <c r="CG172" s="280">
        <f t="shared" ca="1" si="341"/>
        <v>0</v>
      </c>
      <c r="CH172" s="280">
        <f t="shared" ca="1" si="342"/>
        <v>0</v>
      </c>
      <c r="CI172" s="280">
        <f t="shared" ca="1" si="343"/>
        <v>0</v>
      </c>
      <c r="CJ172" s="280">
        <f t="shared" ca="1" si="344"/>
        <v>0</v>
      </c>
      <c r="CK172" s="280">
        <f t="shared" ca="1" si="345"/>
        <v>0</v>
      </c>
      <c r="CL172" s="280">
        <f t="shared" ca="1" si="346"/>
        <v>0</v>
      </c>
      <c r="CM172" s="280">
        <f t="shared" ca="1" si="347"/>
        <v>1232199</v>
      </c>
      <c r="CN172" s="280">
        <f t="shared" ca="1" si="348"/>
        <v>2642312</v>
      </c>
      <c r="CO172" s="280">
        <f t="shared" ca="1" si="349"/>
        <v>56507</v>
      </c>
      <c r="CP172" s="280">
        <f t="shared" ca="1" si="350"/>
        <v>0</v>
      </c>
      <c r="CQ172" s="613">
        <f t="shared" ca="1" si="351"/>
        <v>0</v>
      </c>
      <c r="CR172" s="280">
        <f t="shared" ca="1" si="352"/>
        <v>19254</v>
      </c>
      <c r="CS172" s="280">
        <f t="shared" ca="1" si="353"/>
        <v>187781</v>
      </c>
      <c r="CT172" s="280">
        <f t="shared" ca="1" si="354"/>
        <v>49383</v>
      </c>
      <c r="CU172" s="280">
        <f t="shared" ca="1" si="355"/>
        <v>0</v>
      </c>
      <c r="CV172" s="280">
        <f t="shared" ca="1" si="356"/>
        <v>48260</v>
      </c>
      <c r="CW172" s="365">
        <f t="shared" ca="1" si="357"/>
        <v>0</v>
      </c>
      <c r="CX172" s="280">
        <f t="shared" ca="1" si="358"/>
        <v>429720</v>
      </c>
      <c r="CY172" s="280">
        <f t="shared" ca="1" si="359"/>
        <v>0</v>
      </c>
      <c r="CZ172" s="280">
        <f t="shared" ca="1" si="360"/>
        <v>0</v>
      </c>
      <c r="DA172" s="280">
        <f t="shared" ca="1" si="361"/>
        <v>369668</v>
      </c>
      <c r="DB172" s="280">
        <f t="shared" ca="1" si="362"/>
        <v>109704</v>
      </c>
      <c r="DC172" s="280">
        <f t="shared" ca="1" si="363"/>
        <v>0</v>
      </c>
      <c r="DD172" s="280">
        <f t="shared" ca="1" si="364"/>
        <v>0</v>
      </c>
      <c r="DE172" s="280">
        <f t="shared" ca="1" si="365"/>
        <v>0</v>
      </c>
      <c r="DF172" s="280">
        <f t="shared" ca="1" si="366"/>
        <v>0</v>
      </c>
      <c r="DG172" s="280">
        <f t="shared" ca="1" si="367"/>
        <v>0</v>
      </c>
      <c r="DH172" s="210">
        <f t="shared" ca="1" si="389"/>
        <v>116897</v>
      </c>
      <c r="DI172" s="210">
        <f t="shared" ca="1" si="390"/>
        <v>1213770</v>
      </c>
      <c r="DJ172" s="210">
        <f t="shared" ca="1" si="391"/>
        <v>3931499</v>
      </c>
      <c r="DK172" s="461">
        <f t="shared" ca="1" si="392"/>
        <v>5262166</v>
      </c>
      <c r="DL172" s="463">
        <f t="shared" ca="1" si="393"/>
        <v>5145269</v>
      </c>
      <c r="DM172" s="465">
        <f t="shared" ca="1" si="394"/>
        <v>-116897</v>
      </c>
      <c r="DN172" s="216">
        <f t="shared" ca="1" si="371"/>
        <v>-2.2214616566638149E-2</v>
      </c>
      <c r="DP172" s="463"/>
      <c r="DQ172" s="37"/>
    </row>
    <row r="173" spans="1:121">
      <c r="A173" s="1">
        <f t="shared" si="424"/>
        <v>2017</v>
      </c>
      <c r="B173" s="405">
        <v>0</v>
      </c>
      <c r="C173" s="405">
        <v>0</v>
      </c>
      <c r="D173" s="405">
        <v>0</v>
      </c>
      <c r="E173" s="405">
        <v>0</v>
      </c>
      <c r="F173" s="405">
        <v>0</v>
      </c>
      <c r="G173" s="405">
        <v>0</v>
      </c>
      <c r="H173" s="405">
        <v>0</v>
      </c>
      <c r="I173" s="405">
        <v>0</v>
      </c>
      <c r="J173" s="405">
        <v>0</v>
      </c>
      <c r="K173" s="405">
        <v>0</v>
      </c>
      <c r="L173" s="405">
        <v>0</v>
      </c>
      <c r="M173" s="405">
        <v>0</v>
      </c>
      <c r="N173" s="269">
        <f t="shared" si="420"/>
        <v>0</v>
      </c>
      <c r="O173" s="295"/>
      <c r="P173" s="72">
        <f t="shared" si="425"/>
        <v>2017</v>
      </c>
      <c r="Q173" s="405">
        <v>0</v>
      </c>
      <c r="R173" s="405">
        <v>0</v>
      </c>
      <c r="S173" s="405">
        <v>0</v>
      </c>
      <c r="T173" s="405">
        <v>0</v>
      </c>
      <c r="U173" s="405">
        <v>0</v>
      </c>
      <c r="V173" s="405">
        <v>0</v>
      </c>
      <c r="W173" s="405">
        <v>0</v>
      </c>
      <c r="X173" s="405">
        <v>0</v>
      </c>
      <c r="Y173" s="405">
        <v>0</v>
      </c>
      <c r="Z173" s="405">
        <v>0</v>
      </c>
      <c r="AA173" s="405">
        <v>0</v>
      </c>
      <c r="AB173" s="405">
        <v>0</v>
      </c>
      <c r="AC173" s="269">
        <f t="shared" si="426"/>
        <v>0</v>
      </c>
      <c r="AD173" s="13"/>
      <c r="AE173" s="99"/>
      <c r="AI173" s="79" t="str">
        <f t="shared" si="383"/>
        <v>AB</v>
      </c>
      <c r="AJ173" s="16">
        <f t="shared" si="419"/>
        <v>2025</v>
      </c>
      <c r="AK173" s="116">
        <v>12</v>
      </c>
      <c r="AL173" s="106">
        <f t="shared" ca="1" si="421"/>
        <v>0</v>
      </c>
      <c r="AM173" s="106">
        <f t="shared" ca="1" si="421"/>
        <v>0</v>
      </c>
      <c r="AN173" s="106">
        <f t="shared" ca="1" si="421"/>
        <v>481</v>
      </c>
      <c r="AO173" s="106">
        <f t="shared" ca="1" si="421"/>
        <v>0</v>
      </c>
      <c r="AP173" s="106">
        <f t="shared" ca="1" si="421"/>
        <v>0</v>
      </c>
      <c r="AQ173" s="106">
        <f t="shared" ca="1" si="421"/>
        <v>0</v>
      </c>
      <c r="AR173" s="106">
        <f t="shared" ca="1" si="421"/>
        <v>0</v>
      </c>
      <c r="AS173" s="106">
        <f t="shared" ca="1" si="421"/>
        <v>0</v>
      </c>
      <c r="AT173" s="106">
        <f t="shared" ca="1" si="421"/>
        <v>0</v>
      </c>
      <c r="AU173" s="106">
        <f t="shared" ca="1" si="421"/>
        <v>1232199</v>
      </c>
      <c r="AV173" s="106">
        <f t="shared" ca="1" si="422"/>
        <v>2642312</v>
      </c>
      <c r="AW173" s="106">
        <f t="shared" ca="1" si="422"/>
        <v>61685</v>
      </c>
      <c r="AX173" s="106">
        <f t="shared" ca="1" si="422"/>
        <v>0</v>
      </c>
      <c r="AY173" s="611">
        <f t="shared" ca="1" si="422"/>
        <v>0</v>
      </c>
      <c r="AZ173" s="106">
        <f t="shared" ca="1" si="422"/>
        <v>33031</v>
      </c>
      <c r="BA173" s="106">
        <f t="shared" ca="1" si="422"/>
        <v>187781</v>
      </c>
      <c r="BB173" s="106">
        <f t="shared" ca="1" si="422"/>
        <v>49383</v>
      </c>
      <c r="BC173" s="106">
        <f t="shared" ca="1" si="422"/>
        <v>0</v>
      </c>
      <c r="BD173" s="106">
        <f t="shared" ca="1" si="422"/>
        <v>47253</v>
      </c>
      <c r="BE173" s="106">
        <f t="shared" ca="1" si="422"/>
        <v>0</v>
      </c>
      <c r="BF173" s="106">
        <f t="shared" ca="1" si="423"/>
        <v>429720</v>
      </c>
      <c r="BG173" s="106">
        <f t="shared" ca="1" si="423"/>
        <v>0</v>
      </c>
      <c r="BH173" s="106">
        <f t="shared" ca="1" si="423"/>
        <v>0</v>
      </c>
      <c r="BI173" s="106">
        <f t="shared" ca="1" si="423"/>
        <v>369668</v>
      </c>
      <c r="BJ173" s="106">
        <f t="shared" ca="1" si="423"/>
        <v>109704</v>
      </c>
      <c r="BK173" s="106">
        <f t="shared" ca="1" si="423"/>
        <v>0</v>
      </c>
      <c r="BL173" s="190">
        <f t="shared" ca="1" si="423"/>
        <v>0</v>
      </c>
      <c r="BM173" s="190">
        <f t="shared" ca="1" si="423"/>
        <v>0</v>
      </c>
      <c r="BN173" s="190">
        <f t="shared" ca="1" si="423"/>
        <v>0</v>
      </c>
      <c r="BO173" s="190">
        <f t="shared" ca="1" si="423"/>
        <v>0</v>
      </c>
      <c r="BP173" s="190">
        <f t="shared" ca="1" si="423"/>
        <v>0</v>
      </c>
      <c r="BQ173" s="190">
        <f t="shared" ca="1" si="384"/>
        <v>129667</v>
      </c>
      <c r="BR173" s="190">
        <f t="shared" ca="1" si="385"/>
        <v>1096873</v>
      </c>
      <c r="BS173" s="190">
        <f t="shared" ca="1" si="386"/>
        <v>3936677</v>
      </c>
      <c r="BT173" s="190">
        <f t="shared" ca="1" si="401"/>
        <v>5163217</v>
      </c>
      <c r="BU173" s="190">
        <f t="shared" ca="1" si="335"/>
        <v>9419654</v>
      </c>
      <c r="BV173" s="163" t="str">
        <f t="shared" si="387"/>
        <v>M</v>
      </c>
      <c r="BW173" s="65">
        <f t="shared" ca="1" si="336"/>
        <v>5163217</v>
      </c>
      <c r="BX173" s="65">
        <f t="shared" ca="1" si="337"/>
        <v>0</v>
      </c>
      <c r="BZ173" s="130"/>
      <c r="CA173" s="79" t="str">
        <f t="shared" si="388"/>
        <v>M</v>
      </c>
      <c r="CB173" s="215">
        <f t="shared" si="405"/>
        <v>2025</v>
      </c>
      <c r="CC173" s="141">
        <f t="shared" si="405"/>
        <v>12</v>
      </c>
      <c r="CD173" s="280">
        <f t="shared" ca="1" si="338"/>
        <v>0</v>
      </c>
      <c r="CE173" s="280">
        <f t="shared" ca="1" si="339"/>
        <v>0</v>
      </c>
      <c r="CF173" s="280">
        <f t="shared" ca="1" si="340"/>
        <v>481</v>
      </c>
      <c r="CG173" s="280">
        <f t="shared" ca="1" si="341"/>
        <v>0</v>
      </c>
      <c r="CH173" s="280">
        <f t="shared" ca="1" si="342"/>
        <v>0</v>
      </c>
      <c r="CI173" s="280">
        <f t="shared" ca="1" si="343"/>
        <v>0</v>
      </c>
      <c r="CJ173" s="280">
        <f t="shared" ca="1" si="344"/>
        <v>0</v>
      </c>
      <c r="CK173" s="280">
        <f t="shared" ca="1" si="345"/>
        <v>0</v>
      </c>
      <c r="CL173" s="280">
        <f t="shared" ca="1" si="346"/>
        <v>4185531</v>
      </c>
      <c r="CM173" s="280">
        <f t="shared" ca="1" si="347"/>
        <v>1244282</v>
      </c>
      <c r="CN173" s="280">
        <f t="shared" ca="1" si="348"/>
        <v>2668275</v>
      </c>
      <c r="CO173" s="280">
        <f t="shared" ca="1" si="349"/>
        <v>63058</v>
      </c>
      <c r="CP173" s="280">
        <f t="shared" ca="1" si="350"/>
        <v>0</v>
      </c>
      <c r="CQ173" s="613">
        <f t="shared" ca="1" si="351"/>
        <v>0</v>
      </c>
      <c r="CR173" s="280">
        <f t="shared" ca="1" si="352"/>
        <v>28195</v>
      </c>
      <c r="CS173" s="280">
        <f t="shared" ca="1" si="353"/>
        <v>205646</v>
      </c>
      <c r="CT173" s="280">
        <f t="shared" ca="1" si="354"/>
        <v>58079</v>
      </c>
      <c r="CU173" s="280">
        <f t="shared" ca="1" si="355"/>
        <v>0</v>
      </c>
      <c r="CV173" s="280">
        <f t="shared" ca="1" si="356"/>
        <v>55587</v>
      </c>
      <c r="CW173" s="365">
        <f t="shared" ca="1" si="357"/>
        <v>0</v>
      </c>
      <c r="CX173" s="280">
        <f t="shared" ca="1" si="358"/>
        <v>433032</v>
      </c>
      <c r="CY173" s="280">
        <f t="shared" ca="1" si="359"/>
        <v>0</v>
      </c>
      <c r="CZ173" s="280">
        <f t="shared" ca="1" si="360"/>
        <v>0</v>
      </c>
      <c r="DA173" s="280">
        <f t="shared" ca="1" si="361"/>
        <v>366620</v>
      </c>
      <c r="DB173" s="280">
        <f t="shared" ca="1" si="362"/>
        <v>110868</v>
      </c>
      <c r="DC173" s="280">
        <f t="shared" ca="1" si="363"/>
        <v>0</v>
      </c>
      <c r="DD173" s="280">
        <f t="shared" ca="1" si="364"/>
        <v>0</v>
      </c>
      <c r="DE173" s="280">
        <f t="shared" ca="1" si="365"/>
        <v>0</v>
      </c>
      <c r="DF173" s="280">
        <f t="shared" ca="1" si="366"/>
        <v>0</v>
      </c>
      <c r="DG173" s="280">
        <f t="shared" ca="1" si="367"/>
        <v>0</v>
      </c>
      <c r="DH173" s="210">
        <f t="shared" ca="1" si="389"/>
        <v>141861</v>
      </c>
      <c r="DI173" s="210">
        <f t="shared" ca="1" si="390"/>
        <v>1258027</v>
      </c>
      <c r="DJ173" s="210">
        <f t="shared" ca="1" si="391"/>
        <v>8161627</v>
      </c>
      <c r="DK173" s="461">
        <f t="shared" ca="1" si="392"/>
        <v>9561515</v>
      </c>
      <c r="DL173" s="463">
        <f t="shared" ca="1" si="393"/>
        <v>9419654</v>
      </c>
      <c r="DM173" s="465">
        <f t="shared" ca="1" si="394"/>
        <v>-141861</v>
      </c>
      <c r="DN173" s="216">
        <f t="shared" ca="1" si="371"/>
        <v>-1.4836665528423058E-2</v>
      </c>
      <c r="DP173" s="463"/>
      <c r="DQ173" s="37"/>
    </row>
    <row r="174" spans="1:121">
      <c r="A174" s="1">
        <f t="shared" si="424"/>
        <v>2018</v>
      </c>
      <c r="B174" s="405">
        <v>0</v>
      </c>
      <c r="C174" s="405">
        <v>0</v>
      </c>
      <c r="D174" s="405">
        <v>0</v>
      </c>
      <c r="E174" s="405">
        <v>0</v>
      </c>
      <c r="F174" s="405">
        <v>0</v>
      </c>
      <c r="G174" s="405">
        <v>0</v>
      </c>
      <c r="H174" s="405">
        <v>0</v>
      </c>
      <c r="I174" s="405">
        <v>0</v>
      </c>
      <c r="J174" s="405">
        <v>0</v>
      </c>
      <c r="K174" s="405">
        <v>0</v>
      </c>
      <c r="L174" s="405">
        <v>0</v>
      </c>
      <c r="M174" s="405">
        <v>0</v>
      </c>
      <c r="N174" s="269">
        <f t="shared" si="420"/>
        <v>0</v>
      </c>
      <c r="O174" s="295"/>
      <c r="P174" s="72">
        <f t="shared" si="425"/>
        <v>2018</v>
      </c>
      <c r="Q174" s="405">
        <v>0</v>
      </c>
      <c r="R174" s="405">
        <v>0</v>
      </c>
      <c r="S174" s="405">
        <v>0</v>
      </c>
      <c r="T174" s="405">
        <v>0</v>
      </c>
      <c r="U174" s="405">
        <v>0</v>
      </c>
      <c r="V174" s="405">
        <v>0</v>
      </c>
      <c r="W174" s="405">
        <v>0</v>
      </c>
      <c r="X174" s="405">
        <v>0</v>
      </c>
      <c r="Y174" s="405">
        <v>0</v>
      </c>
      <c r="Z174" s="405">
        <v>0</v>
      </c>
      <c r="AA174" s="405">
        <v>0</v>
      </c>
      <c r="AB174" s="405">
        <v>0</v>
      </c>
      <c r="AC174" s="269">
        <f t="shared" si="426"/>
        <v>0</v>
      </c>
      <c r="AD174" s="13"/>
      <c r="AI174" s="79" t="str">
        <f>AI162</f>
        <v>Q</v>
      </c>
      <c r="AJ174" s="1">
        <f>1+AJ163</f>
        <v>2026</v>
      </c>
      <c r="AK174" s="105">
        <v>1</v>
      </c>
      <c r="AL174" s="106">
        <f t="shared" ca="1" si="421"/>
        <v>0</v>
      </c>
      <c r="AM174" s="106">
        <f t="shared" ca="1" si="421"/>
        <v>0</v>
      </c>
      <c r="AN174" s="106">
        <f t="shared" ca="1" si="421"/>
        <v>481</v>
      </c>
      <c r="AO174" s="106">
        <f t="shared" ca="1" si="421"/>
        <v>0</v>
      </c>
      <c r="AP174" s="106">
        <f t="shared" ca="1" si="421"/>
        <v>0</v>
      </c>
      <c r="AQ174" s="106">
        <f t="shared" ca="1" si="421"/>
        <v>0</v>
      </c>
      <c r="AR174" s="106">
        <f t="shared" ca="1" si="421"/>
        <v>0</v>
      </c>
      <c r="AS174" s="106">
        <f t="shared" ca="1" si="421"/>
        <v>0</v>
      </c>
      <c r="AT174" s="106">
        <f t="shared" ca="1" si="421"/>
        <v>4185531</v>
      </c>
      <c r="AU174" s="106">
        <f t="shared" ca="1" si="421"/>
        <v>1244282</v>
      </c>
      <c r="AV174" s="106">
        <f t="shared" ca="1" si="422"/>
        <v>2668275</v>
      </c>
      <c r="AW174" s="106">
        <f t="shared" ca="1" si="422"/>
        <v>56507</v>
      </c>
      <c r="AX174" s="106">
        <f t="shared" ca="1" si="422"/>
        <v>0</v>
      </c>
      <c r="AY174" s="611">
        <f t="shared" ca="1" si="422"/>
        <v>0</v>
      </c>
      <c r="AZ174" s="106">
        <f t="shared" ca="1" si="422"/>
        <v>19254</v>
      </c>
      <c r="BA174" s="106">
        <f t="shared" ca="1" si="422"/>
        <v>205646</v>
      </c>
      <c r="BB174" s="106">
        <f t="shared" ca="1" si="422"/>
        <v>58079</v>
      </c>
      <c r="BC174" s="106">
        <f t="shared" ca="1" si="422"/>
        <v>0</v>
      </c>
      <c r="BD174" s="106">
        <f t="shared" ca="1" si="422"/>
        <v>48260</v>
      </c>
      <c r="BE174" s="106">
        <f t="shared" ca="1" si="422"/>
        <v>0</v>
      </c>
      <c r="BF174" s="106">
        <f t="shared" ca="1" si="423"/>
        <v>433032</v>
      </c>
      <c r="BG174" s="106">
        <f t="shared" ca="1" si="423"/>
        <v>0</v>
      </c>
      <c r="BH174" s="106">
        <f t="shared" ca="1" si="423"/>
        <v>0</v>
      </c>
      <c r="BI174" s="106">
        <f t="shared" ca="1" si="423"/>
        <v>366620</v>
      </c>
      <c r="BJ174" s="106">
        <f t="shared" ca="1" si="423"/>
        <v>110868</v>
      </c>
      <c r="BK174" s="106">
        <f t="shared" ca="1" si="423"/>
        <v>0</v>
      </c>
      <c r="BL174" s="190">
        <f t="shared" ca="1" si="423"/>
        <v>0</v>
      </c>
      <c r="BM174" s="190">
        <f t="shared" ca="1" si="423"/>
        <v>0</v>
      </c>
      <c r="BN174" s="190">
        <f t="shared" ca="1" si="423"/>
        <v>0</v>
      </c>
      <c r="BO174" s="190">
        <f t="shared" ca="1" si="423"/>
        <v>0</v>
      </c>
      <c r="BP174" s="190">
        <f t="shared" ca="1" si="423"/>
        <v>0</v>
      </c>
      <c r="BQ174" s="190">
        <f t="shared" ca="1" si="384"/>
        <v>125593</v>
      </c>
      <c r="BR174" s="190">
        <f t="shared" ca="1" si="385"/>
        <v>1116166</v>
      </c>
      <c r="BS174" s="190">
        <f t="shared" ca="1" si="386"/>
        <v>8155076</v>
      </c>
      <c r="BT174" s="190">
        <f t="shared" ca="1" si="401"/>
        <v>9396835</v>
      </c>
      <c r="BU174" s="190">
        <f t="shared" ca="1" si="335"/>
        <v>9386556</v>
      </c>
      <c r="BV174" s="163" t="str">
        <f>BV163</f>
        <v>C</v>
      </c>
      <c r="BW174" s="65">
        <f t="shared" ca="1" si="336"/>
        <v>9396835</v>
      </c>
      <c r="BX174" s="65">
        <f t="shared" ca="1" si="337"/>
        <v>0</v>
      </c>
      <c r="BZ174" s="130"/>
      <c r="CA174" s="79" t="str">
        <f t="shared" si="388"/>
        <v>B</v>
      </c>
      <c r="CB174" s="215">
        <f t="shared" si="405"/>
        <v>2026</v>
      </c>
      <c r="CC174" s="141">
        <f t="shared" si="405"/>
        <v>1</v>
      </c>
      <c r="CD174" s="280">
        <f t="shared" ca="1" si="338"/>
        <v>0</v>
      </c>
      <c r="CE174" s="280">
        <f t="shared" ca="1" si="339"/>
        <v>0</v>
      </c>
      <c r="CF174" s="280">
        <f t="shared" ca="1" si="340"/>
        <v>481</v>
      </c>
      <c r="CG174" s="280">
        <f t="shared" ca="1" si="341"/>
        <v>0</v>
      </c>
      <c r="CH174" s="280">
        <f t="shared" ca="1" si="342"/>
        <v>0</v>
      </c>
      <c r="CI174" s="280">
        <f t="shared" ca="1" si="343"/>
        <v>0</v>
      </c>
      <c r="CJ174" s="280">
        <f t="shared" ca="1" si="344"/>
        <v>0</v>
      </c>
      <c r="CK174" s="280">
        <f t="shared" ca="1" si="345"/>
        <v>0</v>
      </c>
      <c r="CL174" s="280">
        <f t="shared" ca="1" si="346"/>
        <v>4223611</v>
      </c>
      <c r="CM174" s="280">
        <f t="shared" ca="1" si="347"/>
        <v>1245257</v>
      </c>
      <c r="CN174" s="280">
        <f t="shared" ca="1" si="348"/>
        <v>2719195</v>
      </c>
      <c r="CO174" s="280">
        <f t="shared" ca="1" si="349"/>
        <v>57941</v>
      </c>
      <c r="CP174" s="280">
        <f t="shared" ca="1" si="350"/>
        <v>0</v>
      </c>
      <c r="CQ174" s="613">
        <f t="shared" ca="1" si="351"/>
        <v>0</v>
      </c>
      <c r="CR174" s="280">
        <f t="shared" ca="1" si="352"/>
        <v>29398</v>
      </c>
      <c r="CS174" s="280">
        <f t="shared" ca="1" si="353"/>
        <v>212007</v>
      </c>
      <c r="CT174" s="280">
        <f t="shared" ca="1" si="354"/>
        <v>63269</v>
      </c>
      <c r="CU174" s="280">
        <f t="shared" ca="1" si="355"/>
        <v>0</v>
      </c>
      <c r="CV174" s="280">
        <f t="shared" ca="1" si="356"/>
        <v>59652</v>
      </c>
      <c r="CW174" s="365">
        <f t="shared" ca="1" si="357"/>
        <v>0</v>
      </c>
      <c r="CX174" s="280">
        <f t="shared" ca="1" si="358"/>
        <v>431544</v>
      </c>
      <c r="CY174" s="280">
        <f t="shared" ca="1" si="359"/>
        <v>0</v>
      </c>
      <c r="CZ174" s="280">
        <f t="shared" ca="1" si="360"/>
        <v>0</v>
      </c>
      <c r="DA174" s="280">
        <f t="shared" ca="1" si="361"/>
        <v>364713</v>
      </c>
      <c r="DB174" s="280">
        <f t="shared" ca="1" si="362"/>
        <v>111114</v>
      </c>
      <c r="DC174" s="280">
        <f t="shared" ca="1" si="363"/>
        <v>0</v>
      </c>
      <c r="DD174" s="280">
        <f t="shared" ca="1" si="364"/>
        <v>0</v>
      </c>
      <c r="DE174" s="280">
        <f t="shared" ca="1" si="365"/>
        <v>0</v>
      </c>
      <c r="DF174" s="280">
        <f t="shared" ca="1" si="366"/>
        <v>0</v>
      </c>
      <c r="DG174" s="280">
        <f t="shared" ca="1" si="367"/>
        <v>0</v>
      </c>
      <c r="DH174" s="210">
        <f t="shared" ca="1" si="389"/>
        <v>152319</v>
      </c>
      <c r="DI174" s="210">
        <f t="shared" ca="1" si="390"/>
        <v>1271697</v>
      </c>
      <c r="DJ174" s="210">
        <f t="shared" ca="1" si="391"/>
        <v>8246485</v>
      </c>
      <c r="DK174" s="461">
        <f t="shared" ca="1" si="392"/>
        <v>9670501</v>
      </c>
      <c r="DL174" s="463">
        <f t="shared" ca="1" si="393"/>
        <v>9518182</v>
      </c>
      <c r="DM174" s="465">
        <f t="shared" ca="1" si="394"/>
        <v>-152319</v>
      </c>
      <c r="DN174" s="216">
        <f t="shared" ca="1" si="371"/>
        <v>-1.5750890258943152E-2</v>
      </c>
      <c r="DP174" s="463"/>
      <c r="DQ174" s="37"/>
    </row>
    <row r="175" spans="1:121">
      <c r="A175" s="1">
        <f t="shared" si="424"/>
        <v>2019</v>
      </c>
      <c r="B175" s="405">
        <v>0</v>
      </c>
      <c r="C175" s="405">
        <v>0</v>
      </c>
      <c r="D175" s="405">
        <v>0</v>
      </c>
      <c r="E175" s="405">
        <v>0</v>
      </c>
      <c r="F175" s="405">
        <v>0</v>
      </c>
      <c r="G175" s="405">
        <v>0</v>
      </c>
      <c r="H175" s="405">
        <v>0</v>
      </c>
      <c r="I175" s="405">
        <v>0</v>
      </c>
      <c r="J175" s="405">
        <v>0</v>
      </c>
      <c r="K175" s="405">
        <v>0</v>
      </c>
      <c r="L175" s="405">
        <v>0</v>
      </c>
      <c r="M175" s="405">
        <v>0</v>
      </c>
      <c r="N175" s="269">
        <f t="shared" si="420"/>
        <v>0</v>
      </c>
      <c r="O175" s="295"/>
      <c r="P175" s="72">
        <f t="shared" si="425"/>
        <v>2019</v>
      </c>
      <c r="Q175" s="405">
        <v>0</v>
      </c>
      <c r="R175" s="405">
        <v>0</v>
      </c>
      <c r="S175" s="405">
        <v>0</v>
      </c>
      <c r="T175" s="405">
        <v>0</v>
      </c>
      <c r="U175" s="405">
        <v>0</v>
      </c>
      <c r="V175" s="405">
        <v>0</v>
      </c>
      <c r="W175" s="405">
        <v>0</v>
      </c>
      <c r="X175" s="405">
        <v>0</v>
      </c>
      <c r="Y175" s="405">
        <v>0</v>
      </c>
      <c r="Z175" s="405">
        <v>0</v>
      </c>
      <c r="AA175" s="405">
        <v>0</v>
      </c>
      <c r="AB175" s="405">
        <v>0</v>
      </c>
      <c r="AC175" s="269">
        <f t="shared" si="426"/>
        <v>0</v>
      </c>
      <c r="AD175" s="13"/>
      <c r="AI175" s="79" t="str">
        <f t="shared" ref="AI175:AI185" si="427">AI163</f>
        <v>R</v>
      </c>
      <c r="AJ175" s="1">
        <f t="shared" ref="AJ175:AJ185" si="428">AJ174</f>
        <v>2026</v>
      </c>
      <c r="AK175" s="105">
        <v>2</v>
      </c>
      <c r="AL175" s="106">
        <f t="shared" ca="1" si="421"/>
        <v>0</v>
      </c>
      <c r="AM175" s="106">
        <f t="shared" ca="1" si="421"/>
        <v>0</v>
      </c>
      <c r="AN175" s="106">
        <f t="shared" ca="1" si="421"/>
        <v>481</v>
      </c>
      <c r="AO175" s="106">
        <f t="shared" ca="1" si="421"/>
        <v>0</v>
      </c>
      <c r="AP175" s="106">
        <f t="shared" ca="1" si="421"/>
        <v>0</v>
      </c>
      <c r="AQ175" s="106">
        <f t="shared" ca="1" si="421"/>
        <v>0</v>
      </c>
      <c r="AR175" s="106">
        <f t="shared" ca="1" si="421"/>
        <v>0</v>
      </c>
      <c r="AS175" s="106">
        <f t="shared" ca="1" si="421"/>
        <v>0</v>
      </c>
      <c r="AT175" s="106">
        <f t="shared" ca="1" si="421"/>
        <v>4223611</v>
      </c>
      <c r="AU175" s="106">
        <f t="shared" ca="1" si="421"/>
        <v>1245257</v>
      </c>
      <c r="AV175" s="106">
        <f t="shared" ca="1" si="422"/>
        <v>2719195</v>
      </c>
      <c r="AW175" s="106">
        <f t="shared" ca="1" si="422"/>
        <v>63058</v>
      </c>
      <c r="AX175" s="106">
        <f t="shared" ca="1" si="422"/>
        <v>0</v>
      </c>
      <c r="AY175" s="611">
        <f t="shared" ca="1" si="422"/>
        <v>0</v>
      </c>
      <c r="AZ175" s="106">
        <f t="shared" ca="1" si="422"/>
        <v>28195</v>
      </c>
      <c r="BA175" s="106">
        <f t="shared" ca="1" si="422"/>
        <v>212007</v>
      </c>
      <c r="BB175" s="106">
        <f t="shared" ca="1" si="422"/>
        <v>63269</v>
      </c>
      <c r="BC175" s="106">
        <f t="shared" ca="1" si="422"/>
        <v>0</v>
      </c>
      <c r="BD175" s="106">
        <f t="shared" ca="1" si="422"/>
        <v>55587</v>
      </c>
      <c r="BE175" s="106">
        <f t="shared" ca="1" si="422"/>
        <v>0</v>
      </c>
      <c r="BF175" s="106">
        <f t="shared" ca="1" si="423"/>
        <v>431544</v>
      </c>
      <c r="BG175" s="106">
        <f t="shared" ca="1" si="423"/>
        <v>0</v>
      </c>
      <c r="BH175" s="106">
        <f t="shared" ca="1" si="423"/>
        <v>0</v>
      </c>
      <c r="BI175" s="106">
        <f t="shared" ca="1" si="423"/>
        <v>364713</v>
      </c>
      <c r="BJ175" s="106">
        <f t="shared" ca="1" si="423"/>
        <v>111114</v>
      </c>
      <c r="BK175" s="106">
        <f t="shared" ca="1" si="423"/>
        <v>0</v>
      </c>
      <c r="BL175" s="190">
        <f t="shared" ca="1" si="423"/>
        <v>0</v>
      </c>
      <c r="BM175" s="190">
        <f t="shared" ca="1" si="423"/>
        <v>0</v>
      </c>
      <c r="BN175" s="190">
        <f t="shared" ca="1" si="423"/>
        <v>0</v>
      </c>
      <c r="BO175" s="190">
        <f t="shared" ca="1" si="423"/>
        <v>0</v>
      </c>
      <c r="BP175" s="190">
        <f t="shared" ca="1" si="423"/>
        <v>0</v>
      </c>
      <c r="BQ175" s="190">
        <f t="shared" ca="1" si="384"/>
        <v>147051</v>
      </c>
      <c r="BR175" s="190">
        <f t="shared" ca="1" si="385"/>
        <v>1119378</v>
      </c>
      <c r="BS175" s="190">
        <f t="shared" ca="1" si="386"/>
        <v>8251602</v>
      </c>
      <c r="BT175" s="190">
        <f t="shared" ca="1" si="401"/>
        <v>9518031</v>
      </c>
      <c r="BU175" s="190">
        <f t="shared" ca="1" si="335"/>
        <v>9386556</v>
      </c>
      <c r="BV175" s="163" t="str">
        <f t="shared" si="387"/>
        <v>C</v>
      </c>
      <c r="BW175" s="65">
        <f t="shared" ca="1" si="336"/>
        <v>9518031</v>
      </c>
      <c r="BX175" s="65">
        <f t="shared" ca="1" si="337"/>
        <v>0</v>
      </c>
      <c r="BZ175" s="130"/>
      <c r="CA175" s="79" t="str">
        <f t="shared" si="388"/>
        <v>C</v>
      </c>
      <c r="CB175" s="215">
        <f t="shared" si="405"/>
        <v>2026</v>
      </c>
      <c r="CC175" s="141">
        <f t="shared" si="405"/>
        <v>2</v>
      </c>
      <c r="CD175" s="280">
        <f t="shared" ca="1" si="338"/>
        <v>0</v>
      </c>
      <c r="CE175" s="280">
        <f t="shared" ca="1" si="339"/>
        <v>0</v>
      </c>
      <c r="CF175" s="280">
        <f t="shared" ca="1" si="340"/>
        <v>481</v>
      </c>
      <c r="CG175" s="280">
        <f t="shared" ca="1" si="341"/>
        <v>0</v>
      </c>
      <c r="CH175" s="280">
        <f t="shared" ca="1" si="342"/>
        <v>0</v>
      </c>
      <c r="CI175" s="280">
        <f t="shared" ca="1" si="343"/>
        <v>0</v>
      </c>
      <c r="CJ175" s="280">
        <f t="shared" ca="1" si="344"/>
        <v>0</v>
      </c>
      <c r="CK175" s="280">
        <f t="shared" ca="1" si="345"/>
        <v>0</v>
      </c>
      <c r="CL175" s="280">
        <f t="shared" ca="1" si="346"/>
        <v>4215528</v>
      </c>
      <c r="CM175" s="280">
        <f t="shared" ca="1" si="347"/>
        <v>1227175</v>
      </c>
      <c r="CN175" s="280">
        <f t="shared" ca="1" si="348"/>
        <v>2682945</v>
      </c>
      <c r="CO175" s="280">
        <f t="shared" ca="1" si="349"/>
        <v>45300</v>
      </c>
      <c r="CP175" s="280">
        <f t="shared" ca="1" si="350"/>
        <v>0</v>
      </c>
      <c r="CQ175" s="613">
        <f t="shared" ca="1" si="351"/>
        <v>0</v>
      </c>
      <c r="CR175" s="280">
        <f t="shared" ca="1" si="352"/>
        <v>29711</v>
      </c>
      <c r="CS175" s="280">
        <f t="shared" ca="1" si="353"/>
        <v>188950</v>
      </c>
      <c r="CT175" s="280">
        <f t="shared" ca="1" si="354"/>
        <v>47465</v>
      </c>
      <c r="CU175" s="280">
        <f t="shared" ca="1" si="355"/>
        <v>0</v>
      </c>
      <c r="CV175" s="280">
        <f t="shared" ca="1" si="356"/>
        <v>49682</v>
      </c>
      <c r="CW175" s="365">
        <f t="shared" ca="1" si="357"/>
        <v>0</v>
      </c>
      <c r="CX175" s="280">
        <f t="shared" ca="1" si="358"/>
        <v>426072</v>
      </c>
      <c r="CY175" s="280">
        <f t="shared" ca="1" si="359"/>
        <v>0</v>
      </c>
      <c r="CZ175" s="280">
        <f t="shared" ca="1" si="360"/>
        <v>0</v>
      </c>
      <c r="DA175" s="280">
        <f t="shared" ca="1" si="361"/>
        <v>362529</v>
      </c>
      <c r="DB175" s="280">
        <f t="shared" ca="1" si="362"/>
        <v>110718</v>
      </c>
      <c r="DC175" s="280">
        <f t="shared" ca="1" si="363"/>
        <v>0</v>
      </c>
      <c r="DD175" s="280">
        <f t="shared" ca="1" si="364"/>
        <v>0</v>
      </c>
      <c r="DE175" s="280">
        <f t="shared" ca="1" si="365"/>
        <v>0</v>
      </c>
      <c r="DF175" s="280">
        <f t="shared" ca="1" si="366"/>
        <v>0</v>
      </c>
      <c r="DG175" s="280">
        <f t="shared" ca="1" si="367"/>
        <v>0</v>
      </c>
      <c r="DH175" s="210">
        <f t="shared" ca="1" si="389"/>
        <v>126858</v>
      </c>
      <c r="DI175" s="210">
        <f t="shared" ca="1" si="390"/>
        <v>1215127</v>
      </c>
      <c r="DJ175" s="210">
        <f t="shared" ca="1" si="391"/>
        <v>8171429</v>
      </c>
      <c r="DK175" s="461">
        <f t="shared" ca="1" si="392"/>
        <v>9513414</v>
      </c>
      <c r="DL175" s="463">
        <f t="shared" ca="1" si="393"/>
        <v>9386556</v>
      </c>
      <c r="DM175" s="465">
        <f t="shared" ca="1" si="394"/>
        <v>-126858</v>
      </c>
      <c r="DN175" s="216">
        <f t="shared" ca="1" si="371"/>
        <v>-1.3334645165237212E-2</v>
      </c>
      <c r="DP175" s="463"/>
      <c r="DQ175" s="37"/>
    </row>
    <row r="176" spans="1:121">
      <c r="A176" s="1">
        <f t="shared" si="424"/>
        <v>2020</v>
      </c>
      <c r="B176" s="405">
        <v>0</v>
      </c>
      <c r="C176" s="405">
        <v>0</v>
      </c>
      <c r="D176" s="405">
        <v>0</v>
      </c>
      <c r="E176" s="405">
        <v>0</v>
      </c>
      <c r="F176" s="405">
        <v>0</v>
      </c>
      <c r="G176" s="405">
        <v>0</v>
      </c>
      <c r="H176" s="405">
        <v>0</v>
      </c>
      <c r="I176" s="405">
        <v>0</v>
      </c>
      <c r="J176" s="405">
        <v>0</v>
      </c>
      <c r="K176" s="405">
        <v>0</v>
      </c>
      <c r="L176" s="405">
        <v>0</v>
      </c>
      <c r="M176" s="405">
        <v>0</v>
      </c>
      <c r="N176" s="269">
        <f t="shared" si="420"/>
        <v>0</v>
      </c>
      <c r="O176" s="295"/>
      <c r="P176" s="72">
        <f t="shared" si="425"/>
        <v>2020</v>
      </c>
      <c r="Q176" s="405">
        <v>0</v>
      </c>
      <c r="R176" s="405">
        <v>0</v>
      </c>
      <c r="S176" s="405">
        <v>0</v>
      </c>
      <c r="T176" s="405">
        <v>0</v>
      </c>
      <c r="U176" s="405">
        <v>0</v>
      </c>
      <c r="V176" s="405">
        <v>0</v>
      </c>
      <c r="W176" s="405">
        <v>0</v>
      </c>
      <c r="X176" s="405">
        <v>0</v>
      </c>
      <c r="Y176" s="405">
        <v>0</v>
      </c>
      <c r="Z176" s="405">
        <v>0</v>
      </c>
      <c r="AA176" s="405">
        <v>0</v>
      </c>
      <c r="AB176" s="405">
        <v>0</v>
      </c>
      <c r="AC176" s="269">
        <f t="shared" si="426"/>
        <v>0</v>
      </c>
      <c r="AD176" s="13"/>
      <c r="AI176" s="79" t="str">
        <f t="shared" si="427"/>
        <v>S</v>
      </c>
      <c r="AJ176" s="1">
        <f t="shared" si="428"/>
        <v>2026</v>
      </c>
      <c r="AK176" s="105">
        <v>3</v>
      </c>
      <c r="AL176" s="106">
        <f t="shared" ref="AL176:AU185" ca="1" si="429">ROUND(INDIRECT(CONCATENATE($AI176,AL$2+($AJ176-2010))),0)</f>
        <v>0</v>
      </c>
      <c r="AM176" s="106">
        <f t="shared" ca="1" si="429"/>
        <v>0</v>
      </c>
      <c r="AN176" s="106">
        <f t="shared" ca="1" si="429"/>
        <v>481</v>
      </c>
      <c r="AO176" s="106">
        <f t="shared" ca="1" si="429"/>
        <v>0</v>
      </c>
      <c r="AP176" s="106">
        <f t="shared" ca="1" si="429"/>
        <v>0</v>
      </c>
      <c r="AQ176" s="106">
        <f t="shared" ca="1" si="429"/>
        <v>0</v>
      </c>
      <c r="AR176" s="106">
        <f t="shared" ca="1" si="429"/>
        <v>0</v>
      </c>
      <c r="AS176" s="106">
        <f t="shared" ca="1" si="429"/>
        <v>0</v>
      </c>
      <c r="AT176" s="106">
        <f t="shared" ca="1" si="429"/>
        <v>4215528</v>
      </c>
      <c r="AU176" s="106">
        <f t="shared" ca="1" si="429"/>
        <v>1227175</v>
      </c>
      <c r="AV176" s="106">
        <f t="shared" ref="AV176:BE185" ca="1" si="430">ROUND(INDIRECT(CONCATENATE($AI176,AV$2+($AJ176-2010))),0)</f>
        <v>2682945</v>
      </c>
      <c r="AW176" s="106">
        <f t="shared" ca="1" si="430"/>
        <v>57941</v>
      </c>
      <c r="AX176" s="106">
        <f t="shared" ca="1" si="430"/>
        <v>0</v>
      </c>
      <c r="AY176" s="611">
        <f t="shared" ca="1" si="430"/>
        <v>0</v>
      </c>
      <c r="AZ176" s="106">
        <f t="shared" ca="1" si="430"/>
        <v>29398</v>
      </c>
      <c r="BA176" s="106">
        <f t="shared" ca="1" si="430"/>
        <v>188950</v>
      </c>
      <c r="BB176" s="106">
        <f t="shared" ca="1" si="430"/>
        <v>47465</v>
      </c>
      <c r="BC176" s="106">
        <f t="shared" ca="1" si="430"/>
        <v>0</v>
      </c>
      <c r="BD176" s="106">
        <f t="shared" ca="1" si="430"/>
        <v>59652</v>
      </c>
      <c r="BE176" s="106">
        <f t="shared" ca="1" si="430"/>
        <v>0</v>
      </c>
      <c r="BF176" s="106">
        <f t="shared" ref="BF176:BP185" ca="1" si="431">ROUND(INDIRECT(CONCATENATE($AI176,BF$2+($AJ176-2010))),0)</f>
        <v>426072</v>
      </c>
      <c r="BG176" s="106">
        <f t="shared" ca="1" si="431"/>
        <v>0</v>
      </c>
      <c r="BH176" s="106">
        <f t="shared" ca="1" si="431"/>
        <v>0</v>
      </c>
      <c r="BI176" s="106">
        <f t="shared" ca="1" si="431"/>
        <v>362529</v>
      </c>
      <c r="BJ176" s="106">
        <f t="shared" ca="1" si="431"/>
        <v>110718</v>
      </c>
      <c r="BK176" s="106">
        <f t="shared" ca="1" si="431"/>
        <v>0</v>
      </c>
      <c r="BL176" s="190">
        <f t="shared" ca="1" si="431"/>
        <v>0</v>
      </c>
      <c r="BM176" s="190">
        <f t="shared" ca="1" si="431"/>
        <v>0</v>
      </c>
      <c r="BN176" s="190">
        <f t="shared" ca="1" si="431"/>
        <v>0</v>
      </c>
      <c r="BO176" s="190">
        <f t="shared" ca="1" si="431"/>
        <v>0</v>
      </c>
      <c r="BP176" s="190">
        <f t="shared" ca="1" si="431"/>
        <v>0</v>
      </c>
      <c r="BQ176" s="190">
        <f t="shared" ca="1" si="384"/>
        <v>136515</v>
      </c>
      <c r="BR176" s="190">
        <f t="shared" ca="1" si="385"/>
        <v>1088269</v>
      </c>
      <c r="BS176" s="190">
        <f t="shared" ca="1" si="386"/>
        <v>8184070</v>
      </c>
      <c r="BT176" s="190">
        <f t="shared" ca="1" si="401"/>
        <v>9408854</v>
      </c>
      <c r="BU176" s="190">
        <f t="shared" ca="1" si="335"/>
        <v>9450266</v>
      </c>
      <c r="BV176" s="163" t="str">
        <f t="shared" si="387"/>
        <v>D</v>
      </c>
      <c r="BW176" s="65">
        <f t="shared" ca="1" si="336"/>
        <v>9408854</v>
      </c>
      <c r="BX176" s="65">
        <f t="shared" ca="1" si="337"/>
        <v>0</v>
      </c>
      <c r="BZ176" s="130"/>
      <c r="CA176" s="79" t="str">
        <f t="shared" si="388"/>
        <v>D</v>
      </c>
      <c r="CB176" s="215">
        <f t="shared" si="405"/>
        <v>2026</v>
      </c>
      <c r="CC176" s="141">
        <f t="shared" si="405"/>
        <v>3</v>
      </c>
      <c r="CD176" s="280">
        <f t="shared" ca="1" si="338"/>
        <v>0</v>
      </c>
      <c r="CE176" s="280">
        <f t="shared" ca="1" si="339"/>
        <v>0</v>
      </c>
      <c r="CF176" s="280">
        <f t="shared" ca="1" si="340"/>
        <v>481</v>
      </c>
      <c r="CG176" s="280">
        <f t="shared" ca="1" si="341"/>
        <v>0</v>
      </c>
      <c r="CH176" s="280">
        <f t="shared" ca="1" si="342"/>
        <v>0</v>
      </c>
      <c r="CI176" s="280">
        <f t="shared" ca="1" si="343"/>
        <v>0</v>
      </c>
      <c r="CJ176" s="280">
        <f t="shared" ca="1" si="344"/>
        <v>0</v>
      </c>
      <c r="CK176" s="280">
        <f t="shared" ca="1" si="345"/>
        <v>0</v>
      </c>
      <c r="CL176" s="280">
        <f t="shared" ca="1" si="346"/>
        <v>4186452</v>
      </c>
      <c r="CM176" s="280">
        <f t="shared" ca="1" si="347"/>
        <v>1256394</v>
      </c>
      <c r="CN176" s="280">
        <f t="shared" ca="1" si="348"/>
        <v>2741263</v>
      </c>
      <c r="CO176" s="280">
        <f t="shared" ca="1" si="349"/>
        <v>45752</v>
      </c>
      <c r="CP176" s="280">
        <f t="shared" ca="1" si="350"/>
        <v>0</v>
      </c>
      <c r="CQ176" s="613">
        <f t="shared" ca="1" si="351"/>
        <v>0</v>
      </c>
      <c r="CR176" s="280">
        <f t="shared" ca="1" si="352"/>
        <v>26362</v>
      </c>
      <c r="CS176" s="280">
        <f t="shared" ca="1" si="353"/>
        <v>181398</v>
      </c>
      <c r="CT176" s="280">
        <f t="shared" ca="1" si="354"/>
        <v>49101</v>
      </c>
      <c r="CU176" s="280">
        <f t="shared" ca="1" si="355"/>
        <v>0</v>
      </c>
      <c r="CV176" s="280">
        <f t="shared" ca="1" si="356"/>
        <v>49449</v>
      </c>
      <c r="CW176" s="365">
        <f t="shared" ca="1" si="357"/>
        <v>0</v>
      </c>
      <c r="CX176" s="280">
        <f t="shared" ca="1" si="358"/>
        <v>433032</v>
      </c>
      <c r="CY176" s="280">
        <f t="shared" ca="1" si="359"/>
        <v>0</v>
      </c>
      <c r="CZ176" s="280">
        <f t="shared" ca="1" si="360"/>
        <v>0</v>
      </c>
      <c r="DA176" s="280">
        <f t="shared" ca="1" si="361"/>
        <v>369006</v>
      </c>
      <c r="DB176" s="280">
        <f t="shared" ca="1" si="362"/>
        <v>111576</v>
      </c>
      <c r="DC176" s="280">
        <f t="shared" ca="1" si="363"/>
        <v>0</v>
      </c>
      <c r="DD176" s="280">
        <f t="shared" ca="1" si="364"/>
        <v>0</v>
      </c>
      <c r="DE176" s="280">
        <f t="shared" ca="1" si="365"/>
        <v>0</v>
      </c>
      <c r="DF176" s="280">
        <f t="shared" ca="1" si="366"/>
        <v>0</v>
      </c>
      <c r="DG176" s="280">
        <f t="shared" ca="1" si="367"/>
        <v>0</v>
      </c>
      <c r="DH176" s="210">
        <f t="shared" ca="1" si="389"/>
        <v>124912</v>
      </c>
      <c r="DI176" s="210">
        <f t="shared" ca="1" si="390"/>
        <v>1219924</v>
      </c>
      <c r="DJ176" s="210">
        <f t="shared" ca="1" si="391"/>
        <v>8230342</v>
      </c>
      <c r="DK176" s="461">
        <f t="shared" ca="1" si="392"/>
        <v>9575178</v>
      </c>
      <c r="DL176" s="463">
        <f t="shared" ca="1" si="393"/>
        <v>9450266</v>
      </c>
      <c r="DM176" s="465">
        <f t="shared" ca="1" si="394"/>
        <v>-124912</v>
      </c>
      <c r="DN176" s="216">
        <f t="shared" ca="1" si="371"/>
        <v>-1.3045397171728817E-2</v>
      </c>
      <c r="DP176" s="463"/>
      <c r="DQ176" s="37"/>
    </row>
    <row r="177" spans="1:121">
      <c r="A177" s="1">
        <f t="shared" si="424"/>
        <v>2021</v>
      </c>
      <c r="B177" s="405">
        <v>0</v>
      </c>
      <c r="C177" s="405">
        <v>0</v>
      </c>
      <c r="D177" s="405">
        <v>0</v>
      </c>
      <c r="E177" s="405">
        <v>0</v>
      </c>
      <c r="F177" s="405">
        <v>0</v>
      </c>
      <c r="G177" s="405">
        <v>0</v>
      </c>
      <c r="H177" s="405">
        <v>0</v>
      </c>
      <c r="I177" s="405">
        <v>0</v>
      </c>
      <c r="J177" s="405">
        <v>0</v>
      </c>
      <c r="K177" s="405">
        <v>0</v>
      </c>
      <c r="L177" s="405">
        <v>0</v>
      </c>
      <c r="M177" s="405">
        <v>0</v>
      </c>
      <c r="N177" s="269">
        <f t="shared" si="420"/>
        <v>0</v>
      </c>
      <c r="O177" s="295"/>
      <c r="P177" s="72">
        <f t="shared" si="425"/>
        <v>2021</v>
      </c>
      <c r="Q177" s="405">
        <v>0</v>
      </c>
      <c r="R177" s="405">
        <v>0</v>
      </c>
      <c r="S177" s="405">
        <v>0</v>
      </c>
      <c r="T177" s="405">
        <v>0</v>
      </c>
      <c r="U177" s="405">
        <v>0</v>
      </c>
      <c r="V177" s="405">
        <v>0</v>
      </c>
      <c r="W177" s="405">
        <v>0</v>
      </c>
      <c r="X177" s="405">
        <v>0</v>
      </c>
      <c r="Y177" s="405">
        <v>0</v>
      </c>
      <c r="Z177" s="405">
        <v>0</v>
      </c>
      <c r="AA177" s="405">
        <v>0</v>
      </c>
      <c r="AB177" s="405">
        <v>0</v>
      </c>
      <c r="AC177" s="269">
        <f t="shared" si="426"/>
        <v>0</v>
      </c>
      <c r="AD177" s="13"/>
      <c r="AI177" s="79" t="str">
        <f t="shared" si="427"/>
        <v>T</v>
      </c>
      <c r="AJ177" s="1">
        <f t="shared" si="428"/>
        <v>2026</v>
      </c>
      <c r="AK177" s="105">
        <v>4</v>
      </c>
      <c r="AL177" s="106">
        <f t="shared" ca="1" si="429"/>
        <v>0</v>
      </c>
      <c r="AM177" s="106">
        <f t="shared" ca="1" si="429"/>
        <v>0</v>
      </c>
      <c r="AN177" s="106">
        <f t="shared" ca="1" si="429"/>
        <v>481</v>
      </c>
      <c r="AO177" s="106">
        <f t="shared" ca="1" si="429"/>
        <v>0</v>
      </c>
      <c r="AP177" s="106">
        <f t="shared" ca="1" si="429"/>
        <v>0</v>
      </c>
      <c r="AQ177" s="106">
        <f t="shared" ca="1" si="429"/>
        <v>0</v>
      </c>
      <c r="AR177" s="106">
        <f t="shared" ca="1" si="429"/>
        <v>0</v>
      </c>
      <c r="AS177" s="106">
        <f t="shared" ca="1" si="429"/>
        <v>0</v>
      </c>
      <c r="AT177" s="106">
        <f t="shared" ca="1" si="429"/>
        <v>4186452</v>
      </c>
      <c r="AU177" s="106">
        <f t="shared" ca="1" si="429"/>
        <v>1256394</v>
      </c>
      <c r="AV177" s="106">
        <f t="shared" ca="1" si="430"/>
        <v>2741263</v>
      </c>
      <c r="AW177" s="106">
        <f t="shared" ca="1" si="430"/>
        <v>45300</v>
      </c>
      <c r="AX177" s="106">
        <f t="shared" ca="1" si="430"/>
        <v>0</v>
      </c>
      <c r="AY177" s="611">
        <f t="shared" ca="1" si="430"/>
        <v>0</v>
      </c>
      <c r="AZ177" s="106">
        <f t="shared" ca="1" si="430"/>
        <v>29711</v>
      </c>
      <c r="BA177" s="106">
        <f t="shared" ca="1" si="430"/>
        <v>181398</v>
      </c>
      <c r="BB177" s="106">
        <f t="shared" ca="1" si="430"/>
        <v>49101</v>
      </c>
      <c r="BC177" s="106">
        <f t="shared" ca="1" si="430"/>
        <v>0</v>
      </c>
      <c r="BD177" s="106">
        <f t="shared" ca="1" si="430"/>
        <v>49682</v>
      </c>
      <c r="BE177" s="106">
        <f t="shared" ca="1" si="430"/>
        <v>0</v>
      </c>
      <c r="BF177" s="106">
        <f t="shared" ca="1" si="431"/>
        <v>433032</v>
      </c>
      <c r="BG177" s="106">
        <f t="shared" ca="1" si="431"/>
        <v>0</v>
      </c>
      <c r="BH177" s="106">
        <f t="shared" ca="1" si="431"/>
        <v>0</v>
      </c>
      <c r="BI177" s="106">
        <f t="shared" ca="1" si="431"/>
        <v>369006</v>
      </c>
      <c r="BJ177" s="106">
        <f t="shared" ca="1" si="431"/>
        <v>111576</v>
      </c>
      <c r="BK177" s="106">
        <f t="shared" ca="1" si="431"/>
        <v>0</v>
      </c>
      <c r="BL177" s="190">
        <f t="shared" ca="1" si="431"/>
        <v>0</v>
      </c>
      <c r="BM177" s="190">
        <f t="shared" ca="1" si="431"/>
        <v>0</v>
      </c>
      <c r="BN177" s="190">
        <f t="shared" ca="1" si="431"/>
        <v>0</v>
      </c>
      <c r="BO177" s="190">
        <f t="shared" ca="1" si="431"/>
        <v>0</v>
      </c>
      <c r="BP177" s="190">
        <f t="shared" ca="1" si="431"/>
        <v>0</v>
      </c>
      <c r="BQ177" s="190">
        <f t="shared" ca="1" si="384"/>
        <v>128494</v>
      </c>
      <c r="BR177" s="190">
        <f t="shared" ca="1" si="385"/>
        <v>1095012</v>
      </c>
      <c r="BS177" s="190">
        <f t="shared" ca="1" si="386"/>
        <v>8229890</v>
      </c>
      <c r="BT177" s="190">
        <f t="shared" ca="1" si="401"/>
        <v>9453396</v>
      </c>
      <c r="BU177" s="190">
        <f t="shared" ca="1" si="335"/>
        <v>5309745</v>
      </c>
      <c r="BV177" s="163" t="str">
        <f t="shared" si="387"/>
        <v>E</v>
      </c>
      <c r="BW177" s="65">
        <f t="shared" ca="1" si="336"/>
        <v>9453396</v>
      </c>
      <c r="BX177" s="65">
        <f t="shared" ca="1" si="337"/>
        <v>0</v>
      </c>
      <c r="BZ177" s="130"/>
      <c r="CA177" s="79" t="str">
        <f t="shared" si="388"/>
        <v>E</v>
      </c>
      <c r="CB177" s="215">
        <f t="shared" si="405"/>
        <v>2026</v>
      </c>
      <c r="CC177" s="141">
        <f t="shared" si="405"/>
        <v>4</v>
      </c>
      <c r="CD177" s="280">
        <f t="shared" ca="1" si="338"/>
        <v>0</v>
      </c>
      <c r="CE177" s="280">
        <f t="shared" ca="1" si="339"/>
        <v>0</v>
      </c>
      <c r="CF177" s="280">
        <f t="shared" ca="1" si="340"/>
        <v>481</v>
      </c>
      <c r="CG177" s="280">
        <f t="shared" ca="1" si="341"/>
        <v>0</v>
      </c>
      <c r="CH177" s="280">
        <f t="shared" ca="1" si="342"/>
        <v>0</v>
      </c>
      <c r="CI177" s="280">
        <f t="shared" ca="1" si="343"/>
        <v>0</v>
      </c>
      <c r="CJ177" s="280">
        <f t="shared" ca="1" si="344"/>
        <v>0</v>
      </c>
      <c r="CK177" s="280">
        <f t="shared" ca="1" si="345"/>
        <v>0</v>
      </c>
      <c r="CL177" s="280">
        <f t="shared" ca="1" si="346"/>
        <v>0</v>
      </c>
      <c r="CM177" s="280">
        <f t="shared" ca="1" si="347"/>
        <v>1265257</v>
      </c>
      <c r="CN177" s="280">
        <f t="shared" ca="1" si="348"/>
        <v>2756957</v>
      </c>
      <c r="CO177" s="280">
        <f t="shared" ca="1" si="349"/>
        <v>61937</v>
      </c>
      <c r="CP177" s="280">
        <f t="shared" ca="1" si="350"/>
        <v>0</v>
      </c>
      <c r="CQ177" s="613">
        <f t="shared" ca="1" si="351"/>
        <v>0</v>
      </c>
      <c r="CR177" s="280">
        <f t="shared" ca="1" si="352"/>
        <v>26794</v>
      </c>
      <c r="CS177" s="280">
        <f t="shared" ca="1" si="353"/>
        <v>191525</v>
      </c>
      <c r="CT177" s="280">
        <f t="shared" ca="1" si="354"/>
        <v>45880</v>
      </c>
      <c r="CU177" s="280">
        <f t="shared" ca="1" si="355"/>
        <v>0</v>
      </c>
      <c r="CV177" s="280">
        <f t="shared" ca="1" si="356"/>
        <v>43791</v>
      </c>
      <c r="CW177" s="365">
        <f t="shared" ca="1" si="357"/>
        <v>0</v>
      </c>
      <c r="CX177" s="280">
        <f t="shared" ca="1" si="358"/>
        <v>432600</v>
      </c>
      <c r="CY177" s="280">
        <f t="shared" ca="1" si="359"/>
        <v>0</v>
      </c>
      <c r="CZ177" s="280">
        <f t="shared" ca="1" si="360"/>
        <v>0</v>
      </c>
      <c r="DA177" s="280">
        <f t="shared" ca="1" si="361"/>
        <v>372899</v>
      </c>
      <c r="DB177" s="280">
        <f t="shared" ca="1" si="362"/>
        <v>111624</v>
      </c>
      <c r="DC177" s="280">
        <f t="shared" ca="1" si="363"/>
        <v>0</v>
      </c>
      <c r="DD177" s="280">
        <f t="shared" ca="1" si="364"/>
        <v>0</v>
      </c>
      <c r="DE177" s="280">
        <f t="shared" ca="1" si="365"/>
        <v>0</v>
      </c>
      <c r="DF177" s="280">
        <f t="shared" ca="1" si="366"/>
        <v>0</v>
      </c>
      <c r="DG177" s="280">
        <f t="shared" ca="1" si="367"/>
        <v>0</v>
      </c>
      <c r="DH177" s="210">
        <f t="shared" ca="1" si="389"/>
        <v>116465</v>
      </c>
      <c r="DI177" s="210">
        <f t="shared" ca="1" si="390"/>
        <v>1225113</v>
      </c>
      <c r="DJ177" s="210">
        <f t="shared" ca="1" si="391"/>
        <v>4084632</v>
      </c>
      <c r="DK177" s="461">
        <f t="shared" ca="1" si="392"/>
        <v>5426210</v>
      </c>
      <c r="DL177" s="463">
        <f t="shared" ca="1" si="393"/>
        <v>5309745</v>
      </c>
      <c r="DM177" s="465">
        <f t="shared" ca="1" si="394"/>
        <v>-116465</v>
      </c>
      <c r="DN177" s="216">
        <f t="shared" ca="1" si="371"/>
        <v>-2.1463415533125332E-2</v>
      </c>
      <c r="DP177" s="463"/>
      <c r="DQ177" s="37"/>
    </row>
    <row r="178" spans="1:121">
      <c r="A178" s="1">
        <f t="shared" si="424"/>
        <v>2022</v>
      </c>
      <c r="B178" s="405">
        <v>0</v>
      </c>
      <c r="C178" s="405">
        <v>0</v>
      </c>
      <c r="D178" s="405">
        <v>0</v>
      </c>
      <c r="E178" s="405">
        <v>0</v>
      </c>
      <c r="F178" s="405">
        <v>0</v>
      </c>
      <c r="G178" s="405">
        <v>0</v>
      </c>
      <c r="H178" s="405">
        <v>0</v>
      </c>
      <c r="I178" s="405">
        <v>0</v>
      </c>
      <c r="J178" s="405">
        <v>0</v>
      </c>
      <c r="K178" s="405">
        <v>0</v>
      </c>
      <c r="L178" s="405">
        <v>0</v>
      </c>
      <c r="M178" s="405">
        <v>0</v>
      </c>
      <c r="N178" s="269">
        <f t="shared" si="420"/>
        <v>0</v>
      </c>
      <c r="O178" s="295"/>
      <c r="P178" s="72">
        <f t="shared" si="425"/>
        <v>2022</v>
      </c>
      <c r="Q178" s="405">
        <v>0</v>
      </c>
      <c r="R178" s="405">
        <v>0</v>
      </c>
      <c r="S178" s="405">
        <v>0</v>
      </c>
      <c r="T178" s="405">
        <v>0</v>
      </c>
      <c r="U178" s="405">
        <v>0</v>
      </c>
      <c r="V178" s="405">
        <v>0</v>
      </c>
      <c r="W178" s="405">
        <v>0</v>
      </c>
      <c r="X178" s="405">
        <v>0</v>
      </c>
      <c r="Y178" s="405">
        <v>0</v>
      </c>
      <c r="Z178" s="405">
        <v>0</v>
      </c>
      <c r="AA178" s="405">
        <v>0</v>
      </c>
      <c r="AB178" s="405">
        <v>0</v>
      </c>
      <c r="AC178" s="269">
        <f t="shared" ref="AC178:AC186" si="432">SUM(Q178:AB178)</f>
        <v>0</v>
      </c>
      <c r="AD178" s="13"/>
      <c r="AI178" s="79" t="str">
        <f t="shared" si="427"/>
        <v>U</v>
      </c>
      <c r="AJ178" s="1">
        <f t="shared" si="428"/>
        <v>2026</v>
      </c>
      <c r="AK178" s="105">
        <v>5</v>
      </c>
      <c r="AL178" s="106">
        <f t="shared" ca="1" si="429"/>
        <v>0</v>
      </c>
      <c r="AM178" s="106">
        <f t="shared" ca="1" si="429"/>
        <v>0</v>
      </c>
      <c r="AN178" s="106">
        <f t="shared" ca="1" si="429"/>
        <v>481</v>
      </c>
      <c r="AO178" s="106">
        <f t="shared" ca="1" si="429"/>
        <v>0</v>
      </c>
      <c r="AP178" s="106">
        <f t="shared" ca="1" si="429"/>
        <v>0</v>
      </c>
      <c r="AQ178" s="106">
        <f t="shared" ca="1" si="429"/>
        <v>0</v>
      </c>
      <c r="AR178" s="106">
        <f t="shared" ca="1" si="429"/>
        <v>0</v>
      </c>
      <c r="AS178" s="106">
        <f t="shared" ca="1" si="429"/>
        <v>0</v>
      </c>
      <c r="AT178" s="106">
        <f t="shared" ca="1" si="429"/>
        <v>0</v>
      </c>
      <c r="AU178" s="106">
        <f t="shared" ca="1" si="429"/>
        <v>1265257</v>
      </c>
      <c r="AV178" s="106">
        <f t="shared" ca="1" si="430"/>
        <v>2756957</v>
      </c>
      <c r="AW178" s="106">
        <f t="shared" ca="1" si="430"/>
        <v>45752</v>
      </c>
      <c r="AX178" s="106">
        <f t="shared" ca="1" si="430"/>
        <v>0</v>
      </c>
      <c r="AY178" s="611">
        <f t="shared" ca="1" si="430"/>
        <v>0</v>
      </c>
      <c r="AZ178" s="106">
        <f t="shared" ca="1" si="430"/>
        <v>26362</v>
      </c>
      <c r="BA178" s="106">
        <f t="shared" ca="1" si="430"/>
        <v>191525</v>
      </c>
      <c r="BB178" s="106">
        <f t="shared" ca="1" si="430"/>
        <v>45880</v>
      </c>
      <c r="BC178" s="106">
        <f t="shared" ca="1" si="430"/>
        <v>0</v>
      </c>
      <c r="BD178" s="106">
        <f t="shared" ca="1" si="430"/>
        <v>49449</v>
      </c>
      <c r="BE178" s="106">
        <f t="shared" ca="1" si="430"/>
        <v>0</v>
      </c>
      <c r="BF178" s="106">
        <f t="shared" ca="1" si="431"/>
        <v>432600</v>
      </c>
      <c r="BG178" s="106">
        <f t="shared" ca="1" si="431"/>
        <v>0</v>
      </c>
      <c r="BH178" s="106">
        <f t="shared" ca="1" si="431"/>
        <v>0</v>
      </c>
      <c r="BI178" s="106">
        <f t="shared" ca="1" si="431"/>
        <v>372899</v>
      </c>
      <c r="BJ178" s="106">
        <f t="shared" ca="1" si="431"/>
        <v>111624</v>
      </c>
      <c r="BK178" s="106">
        <f t="shared" ca="1" si="431"/>
        <v>0</v>
      </c>
      <c r="BL178" s="190">
        <f t="shared" ca="1" si="431"/>
        <v>0</v>
      </c>
      <c r="BM178" s="190">
        <f t="shared" ca="1" si="431"/>
        <v>0</v>
      </c>
      <c r="BN178" s="190">
        <f t="shared" ca="1" si="431"/>
        <v>0</v>
      </c>
      <c r="BO178" s="190">
        <f t="shared" ca="1" si="431"/>
        <v>0</v>
      </c>
      <c r="BP178" s="190">
        <f t="shared" ca="1" si="431"/>
        <v>0</v>
      </c>
      <c r="BQ178" s="190">
        <f t="shared" ca="1" si="384"/>
        <v>121691</v>
      </c>
      <c r="BR178" s="190">
        <f t="shared" ca="1" si="385"/>
        <v>1108648</v>
      </c>
      <c r="BS178" s="190">
        <f t="shared" ca="1" si="386"/>
        <v>4068447</v>
      </c>
      <c r="BT178" s="190">
        <f t="shared" ca="1" si="401"/>
        <v>5298786</v>
      </c>
      <c r="BU178" s="190">
        <f t="shared" ca="1" si="335"/>
        <v>5356356</v>
      </c>
      <c r="BV178" s="163" t="str">
        <f t="shared" si="387"/>
        <v>F</v>
      </c>
      <c r="BW178" s="65">
        <f t="shared" ca="1" si="336"/>
        <v>5298786</v>
      </c>
      <c r="BX178" s="65">
        <f t="shared" ca="1" si="337"/>
        <v>0</v>
      </c>
      <c r="BZ178" s="130"/>
      <c r="CA178" s="79" t="str">
        <f t="shared" si="388"/>
        <v>F</v>
      </c>
      <c r="CB178" s="215">
        <f t="shared" si="405"/>
        <v>2026</v>
      </c>
      <c r="CC178" s="141">
        <f t="shared" si="405"/>
        <v>5</v>
      </c>
      <c r="CD178" s="280">
        <f t="shared" ca="1" si="338"/>
        <v>0</v>
      </c>
      <c r="CE178" s="280">
        <f t="shared" ca="1" si="339"/>
        <v>0</v>
      </c>
      <c r="CF178" s="280">
        <f t="shared" ca="1" si="340"/>
        <v>481</v>
      </c>
      <c r="CG178" s="280">
        <f t="shared" ca="1" si="341"/>
        <v>0</v>
      </c>
      <c r="CH178" s="280">
        <f t="shared" ca="1" si="342"/>
        <v>0</v>
      </c>
      <c r="CI178" s="280">
        <f t="shared" ca="1" si="343"/>
        <v>0</v>
      </c>
      <c r="CJ178" s="280">
        <f t="shared" ca="1" si="344"/>
        <v>0</v>
      </c>
      <c r="CK178" s="280">
        <f t="shared" ca="1" si="345"/>
        <v>0</v>
      </c>
      <c r="CL178" s="280">
        <f t="shared" ca="1" si="346"/>
        <v>0</v>
      </c>
      <c r="CM178" s="280">
        <f t="shared" ca="1" si="347"/>
        <v>1267532</v>
      </c>
      <c r="CN178" s="280">
        <f t="shared" ca="1" si="348"/>
        <v>2763724</v>
      </c>
      <c r="CO178" s="280">
        <f t="shared" ca="1" si="349"/>
        <v>57532</v>
      </c>
      <c r="CP178" s="280">
        <f t="shared" ca="1" si="350"/>
        <v>0</v>
      </c>
      <c r="CQ178" s="613">
        <f t="shared" ca="1" si="351"/>
        <v>0</v>
      </c>
      <c r="CR178" s="280">
        <f t="shared" ca="1" si="352"/>
        <v>30030</v>
      </c>
      <c r="CS178" s="280">
        <f t="shared" ca="1" si="353"/>
        <v>198232</v>
      </c>
      <c r="CT178" s="280">
        <f t="shared" ca="1" si="354"/>
        <v>60770</v>
      </c>
      <c r="CU178" s="280">
        <f t="shared" ca="1" si="355"/>
        <v>0</v>
      </c>
      <c r="CV178" s="280">
        <f t="shared" ca="1" si="356"/>
        <v>55500</v>
      </c>
      <c r="CW178" s="365">
        <f t="shared" ca="1" si="357"/>
        <v>0</v>
      </c>
      <c r="CX178" s="280">
        <f t="shared" ca="1" si="358"/>
        <v>436008</v>
      </c>
      <c r="CY178" s="280">
        <f t="shared" ca="1" si="359"/>
        <v>0</v>
      </c>
      <c r="CZ178" s="280">
        <f t="shared" ca="1" si="360"/>
        <v>0</v>
      </c>
      <c r="DA178" s="280">
        <f t="shared" ca="1" si="361"/>
        <v>374731</v>
      </c>
      <c r="DB178" s="280">
        <f t="shared" ca="1" si="362"/>
        <v>111816</v>
      </c>
      <c r="DC178" s="280">
        <f t="shared" ca="1" si="363"/>
        <v>0</v>
      </c>
      <c r="DD178" s="280">
        <f t="shared" ca="1" si="364"/>
        <v>0</v>
      </c>
      <c r="DE178" s="280">
        <f t="shared" ca="1" si="365"/>
        <v>0</v>
      </c>
      <c r="DF178" s="280">
        <f t="shared" ca="1" si="366"/>
        <v>0</v>
      </c>
      <c r="DG178" s="280">
        <f t="shared" ca="1" si="367"/>
        <v>0</v>
      </c>
      <c r="DH178" s="210">
        <f t="shared" ca="1" si="389"/>
        <v>146300</v>
      </c>
      <c r="DI178" s="210">
        <f t="shared" ca="1" si="390"/>
        <v>1267087</v>
      </c>
      <c r="DJ178" s="210">
        <f t="shared" ca="1" si="391"/>
        <v>4089269</v>
      </c>
      <c r="DK178" s="461">
        <f t="shared" ca="1" si="392"/>
        <v>5502656</v>
      </c>
      <c r="DL178" s="463">
        <f t="shared" ca="1" si="393"/>
        <v>5356356</v>
      </c>
      <c r="DM178" s="465">
        <f t="shared" ca="1" si="394"/>
        <v>-146300</v>
      </c>
      <c r="DN178" s="216">
        <f t="shared" ca="1" si="371"/>
        <v>-2.6587160818339364E-2</v>
      </c>
      <c r="DP178" s="463"/>
      <c r="DQ178" s="37"/>
    </row>
    <row r="179" spans="1:121">
      <c r="A179" s="1">
        <f t="shared" si="424"/>
        <v>2023</v>
      </c>
      <c r="B179" s="405">
        <v>0</v>
      </c>
      <c r="C179" s="405">
        <v>0</v>
      </c>
      <c r="D179" s="405">
        <v>0</v>
      </c>
      <c r="E179" s="405">
        <v>0</v>
      </c>
      <c r="F179" s="405">
        <v>0</v>
      </c>
      <c r="G179" s="405">
        <v>0</v>
      </c>
      <c r="H179" s="405">
        <v>0</v>
      </c>
      <c r="I179" s="405">
        <v>0</v>
      </c>
      <c r="J179" s="405">
        <v>0</v>
      </c>
      <c r="K179" s="405">
        <v>0</v>
      </c>
      <c r="L179" s="405">
        <v>0</v>
      </c>
      <c r="M179" s="405">
        <v>0</v>
      </c>
      <c r="N179" s="269">
        <f t="shared" si="420"/>
        <v>0</v>
      </c>
      <c r="O179" s="295"/>
      <c r="P179" s="72">
        <f t="shared" si="425"/>
        <v>2023</v>
      </c>
      <c r="Q179" s="405">
        <v>0</v>
      </c>
      <c r="R179" s="405">
        <v>0</v>
      </c>
      <c r="S179" s="405">
        <v>0</v>
      </c>
      <c r="T179" s="405">
        <v>0</v>
      </c>
      <c r="U179" s="405">
        <v>0</v>
      </c>
      <c r="V179" s="405">
        <v>0</v>
      </c>
      <c r="W179" s="405">
        <v>0</v>
      </c>
      <c r="X179" s="405">
        <v>0</v>
      </c>
      <c r="Y179" s="405">
        <v>0</v>
      </c>
      <c r="Z179" s="405">
        <v>0</v>
      </c>
      <c r="AA179" s="405">
        <v>0</v>
      </c>
      <c r="AB179" s="405">
        <v>0</v>
      </c>
      <c r="AC179" s="269">
        <f t="shared" si="432"/>
        <v>0</v>
      </c>
      <c r="AD179" s="13"/>
      <c r="AI179" s="79" t="str">
        <f t="shared" si="427"/>
        <v>V</v>
      </c>
      <c r="AJ179" s="1">
        <f t="shared" si="428"/>
        <v>2026</v>
      </c>
      <c r="AK179" s="105">
        <v>6</v>
      </c>
      <c r="AL179" s="106">
        <f t="shared" ca="1" si="429"/>
        <v>0</v>
      </c>
      <c r="AM179" s="106">
        <f t="shared" ca="1" si="429"/>
        <v>0</v>
      </c>
      <c r="AN179" s="106">
        <f t="shared" ca="1" si="429"/>
        <v>481</v>
      </c>
      <c r="AO179" s="106">
        <f t="shared" ca="1" si="429"/>
        <v>0</v>
      </c>
      <c r="AP179" s="106">
        <f t="shared" ca="1" si="429"/>
        <v>0</v>
      </c>
      <c r="AQ179" s="106">
        <f t="shared" ca="1" si="429"/>
        <v>0</v>
      </c>
      <c r="AR179" s="106">
        <f t="shared" ca="1" si="429"/>
        <v>0</v>
      </c>
      <c r="AS179" s="106">
        <f t="shared" ca="1" si="429"/>
        <v>0</v>
      </c>
      <c r="AT179" s="106">
        <f t="shared" ca="1" si="429"/>
        <v>0</v>
      </c>
      <c r="AU179" s="106">
        <f t="shared" ca="1" si="429"/>
        <v>1267532</v>
      </c>
      <c r="AV179" s="106">
        <f t="shared" ca="1" si="430"/>
        <v>2763724</v>
      </c>
      <c r="AW179" s="106">
        <f t="shared" ca="1" si="430"/>
        <v>61937</v>
      </c>
      <c r="AX179" s="106">
        <f t="shared" ca="1" si="430"/>
        <v>0</v>
      </c>
      <c r="AY179" s="611">
        <f t="shared" ca="1" si="430"/>
        <v>0</v>
      </c>
      <c r="AZ179" s="106">
        <f t="shared" ca="1" si="430"/>
        <v>26794</v>
      </c>
      <c r="BA179" s="106">
        <f t="shared" ca="1" si="430"/>
        <v>198232</v>
      </c>
      <c r="BB179" s="106">
        <f t="shared" ca="1" si="430"/>
        <v>60770</v>
      </c>
      <c r="BC179" s="106">
        <f t="shared" ca="1" si="430"/>
        <v>0</v>
      </c>
      <c r="BD179" s="106">
        <f t="shared" ca="1" si="430"/>
        <v>43791</v>
      </c>
      <c r="BE179" s="106">
        <f t="shared" ca="1" si="430"/>
        <v>0</v>
      </c>
      <c r="BF179" s="106">
        <f t="shared" ca="1" si="431"/>
        <v>436008</v>
      </c>
      <c r="BG179" s="106">
        <f t="shared" ca="1" si="431"/>
        <v>0</v>
      </c>
      <c r="BH179" s="106">
        <f t="shared" ca="1" si="431"/>
        <v>0</v>
      </c>
      <c r="BI179" s="106">
        <f t="shared" ca="1" si="431"/>
        <v>374731</v>
      </c>
      <c r="BJ179" s="106">
        <f t="shared" ca="1" si="431"/>
        <v>111816</v>
      </c>
      <c r="BK179" s="106">
        <f t="shared" ca="1" si="431"/>
        <v>0</v>
      </c>
      <c r="BL179" s="190">
        <f t="shared" ca="1" si="431"/>
        <v>0</v>
      </c>
      <c r="BM179" s="190">
        <f t="shared" ca="1" si="431"/>
        <v>0</v>
      </c>
      <c r="BN179" s="190">
        <f t="shared" ca="1" si="431"/>
        <v>0</v>
      </c>
      <c r="BO179" s="190">
        <f t="shared" ca="1" si="431"/>
        <v>0</v>
      </c>
      <c r="BP179" s="190">
        <f t="shared" ca="1" si="431"/>
        <v>0</v>
      </c>
      <c r="BQ179" s="190">
        <f t="shared" ca="1" si="384"/>
        <v>131355</v>
      </c>
      <c r="BR179" s="190">
        <f t="shared" ca="1" si="385"/>
        <v>1120787</v>
      </c>
      <c r="BS179" s="190">
        <f t="shared" ca="1" si="386"/>
        <v>4093674</v>
      </c>
      <c r="BT179" s="190">
        <f t="shared" ca="1" si="401"/>
        <v>5345816</v>
      </c>
      <c r="BU179" s="190">
        <f t="shared" ca="1" si="335"/>
        <v>5373268</v>
      </c>
      <c r="BV179" s="163" t="str">
        <f t="shared" si="387"/>
        <v>G</v>
      </c>
      <c r="BW179" s="65">
        <f t="shared" ca="1" si="336"/>
        <v>5345816</v>
      </c>
      <c r="BX179" s="65">
        <f t="shared" ca="1" si="337"/>
        <v>0</v>
      </c>
      <c r="BZ179" s="130"/>
      <c r="CA179" s="79" t="str">
        <f t="shared" si="388"/>
        <v>G</v>
      </c>
      <c r="CB179" s="215">
        <f t="shared" si="405"/>
        <v>2026</v>
      </c>
      <c r="CC179" s="141">
        <f t="shared" si="405"/>
        <v>6</v>
      </c>
      <c r="CD179" s="280">
        <f t="shared" ca="1" si="338"/>
        <v>0</v>
      </c>
      <c r="CE179" s="280">
        <f t="shared" ca="1" si="339"/>
        <v>0</v>
      </c>
      <c r="CF179" s="280">
        <f t="shared" ca="1" si="340"/>
        <v>481</v>
      </c>
      <c r="CG179" s="280">
        <f t="shared" ca="1" si="341"/>
        <v>0</v>
      </c>
      <c r="CH179" s="280">
        <f t="shared" ca="1" si="342"/>
        <v>0</v>
      </c>
      <c r="CI179" s="280">
        <f t="shared" ca="1" si="343"/>
        <v>0</v>
      </c>
      <c r="CJ179" s="280">
        <f t="shared" ca="1" si="344"/>
        <v>0</v>
      </c>
      <c r="CK179" s="280">
        <f t="shared" ca="1" si="345"/>
        <v>0</v>
      </c>
      <c r="CL179" s="280">
        <f t="shared" ca="1" si="346"/>
        <v>0</v>
      </c>
      <c r="CM179" s="280">
        <f t="shared" ca="1" si="347"/>
        <v>1265257</v>
      </c>
      <c r="CN179" s="280">
        <f t="shared" ca="1" si="348"/>
        <v>2759887</v>
      </c>
      <c r="CO179" s="280">
        <f t="shared" ca="1" si="349"/>
        <v>54023</v>
      </c>
      <c r="CP179" s="280">
        <f t="shared" ca="1" si="350"/>
        <v>0</v>
      </c>
      <c r="CQ179" s="613">
        <f t="shared" ca="1" si="351"/>
        <v>0</v>
      </c>
      <c r="CR179" s="280">
        <f t="shared" ca="1" si="352"/>
        <v>35842</v>
      </c>
      <c r="CS179" s="280">
        <f t="shared" ca="1" si="353"/>
        <v>209290</v>
      </c>
      <c r="CT179" s="280">
        <f t="shared" ca="1" si="354"/>
        <v>63558</v>
      </c>
      <c r="CU179" s="280">
        <f t="shared" ca="1" si="355"/>
        <v>0</v>
      </c>
      <c r="CV179" s="280">
        <f t="shared" ca="1" si="356"/>
        <v>62152</v>
      </c>
      <c r="CW179" s="365">
        <f t="shared" ca="1" si="357"/>
        <v>0</v>
      </c>
      <c r="CX179" s="280">
        <f t="shared" ca="1" si="358"/>
        <v>435480</v>
      </c>
      <c r="CY179" s="280">
        <f t="shared" ca="1" si="359"/>
        <v>0</v>
      </c>
      <c r="CZ179" s="280">
        <f t="shared" ca="1" si="360"/>
        <v>0</v>
      </c>
      <c r="DA179" s="280">
        <f t="shared" ca="1" si="361"/>
        <v>375668</v>
      </c>
      <c r="DB179" s="280">
        <f t="shared" ca="1" si="362"/>
        <v>111630</v>
      </c>
      <c r="DC179" s="280">
        <f t="shared" ca="1" si="363"/>
        <v>0</v>
      </c>
      <c r="DD179" s="280">
        <f t="shared" ca="1" si="364"/>
        <v>0</v>
      </c>
      <c r="DE179" s="280">
        <f t="shared" ca="1" si="365"/>
        <v>0</v>
      </c>
      <c r="DF179" s="280">
        <f t="shared" ca="1" si="366"/>
        <v>0</v>
      </c>
      <c r="DG179" s="280">
        <f t="shared" ca="1" si="367"/>
        <v>0</v>
      </c>
      <c r="DH179" s="210">
        <f t="shared" ca="1" si="389"/>
        <v>161552</v>
      </c>
      <c r="DI179" s="210">
        <f t="shared" ca="1" si="390"/>
        <v>1293620</v>
      </c>
      <c r="DJ179" s="210">
        <f t="shared" ca="1" si="391"/>
        <v>4079648</v>
      </c>
      <c r="DK179" s="461">
        <f t="shared" ca="1" si="392"/>
        <v>5534820</v>
      </c>
      <c r="DL179" s="463">
        <f t="shared" ca="1" si="393"/>
        <v>5373268</v>
      </c>
      <c r="DM179" s="465">
        <f t="shared" ca="1" si="394"/>
        <v>-161552</v>
      </c>
      <c r="DN179" s="216">
        <f t="shared" ca="1" si="371"/>
        <v>-2.9188302419952229E-2</v>
      </c>
      <c r="DP179" s="463"/>
      <c r="DQ179" s="37"/>
    </row>
    <row r="180" spans="1:121">
      <c r="A180" s="1">
        <f t="shared" si="424"/>
        <v>2024</v>
      </c>
      <c r="B180" s="405">
        <v>0</v>
      </c>
      <c r="C180" s="405">
        <v>0</v>
      </c>
      <c r="D180" s="405">
        <v>0</v>
      </c>
      <c r="E180" s="405">
        <v>0</v>
      </c>
      <c r="F180" s="405">
        <v>0</v>
      </c>
      <c r="G180" s="405">
        <v>0</v>
      </c>
      <c r="H180" s="405">
        <v>0</v>
      </c>
      <c r="I180" s="405">
        <v>0</v>
      </c>
      <c r="J180" s="405">
        <v>0</v>
      </c>
      <c r="K180" s="405">
        <v>0</v>
      </c>
      <c r="L180" s="405">
        <v>0</v>
      </c>
      <c r="M180" s="405">
        <v>0</v>
      </c>
      <c r="N180" s="269">
        <f t="shared" si="420"/>
        <v>0</v>
      </c>
      <c r="O180" s="295"/>
      <c r="P180" s="72">
        <f t="shared" si="425"/>
        <v>2024</v>
      </c>
      <c r="Q180" s="405">
        <v>0</v>
      </c>
      <c r="R180" s="405">
        <v>0</v>
      </c>
      <c r="S180" s="405">
        <v>0</v>
      </c>
      <c r="T180" s="405">
        <v>0</v>
      </c>
      <c r="U180" s="405">
        <v>0</v>
      </c>
      <c r="V180" s="405">
        <v>0</v>
      </c>
      <c r="W180" s="405">
        <v>0</v>
      </c>
      <c r="X180" s="405">
        <v>0</v>
      </c>
      <c r="Y180" s="405">
        <v>0</v>
      </c>
      <c r="Z180" s="405">
        <v>0</v>
      </c>
      <c r="AA180" s="405">
        <v>0</v>
      </c>
      <c r="AB180" s="405">
        <v>0</v>
      </c>
      <c r="AC180" s="269">
        <f t="shared" si="432"/>
        <v>0</v>
      </c>
      <c r="AD180" s="13"/>
      <c r="AI180" s="79" t="str">
        <f t="shared" si="427"/>
        <v>W</v>
      </c>
      <c r="AJ180" s="1">
        <f t="shared" si="428"/>
        <v>2026</v>
      </c>
      <c r="AK180" s="105">
        <v>7</v>
      </c>
      <c r="AL180" s="106">
        <f t="shared" ca="1" si="429"/>
        <v>0</v>
      </c>
      <c r="AM180" s="106">
        <f t="shared" ca="1" si="429"/>
        <v>0</v>
      </c>
      <c r="AN180" s="106">
        <f t="shared" ca="1" si="429"/>
        <v>481</v>
      </c>
      <c r="AO180" s="106">
        <f t="shared" ca="1" si="429"/>
        <v>0</v>
      </c>
      <c r="AP180" s="106">
        <f t="shared" ca="1" si="429"/>
        <v>0</v>
      </c>
      <c r="AQ180" s="106">
        <f t="shared" ca="1" si="429"/>
        <v>0</v>
      </c>
      <c r="AR180" s="106">
        <f t="shared" ca="1" si="429"/>
        <v>0</v>
      </c>
      <c r="AS180" s="106">
        <f t="shared" ca="1" si="429"/>
        <v>0</v>
      </c>
      <c r="AT180" s="106">
        <f t="shared" ca="1" si="429"/>
        <v>0</v>
      </c>
      <c r="AU180" s="106">
        <f t="shared" ca="1" si="429"/>
        <v>1265257</v>
      </c>
      <c r="AV180" s="106">
        <f t="shared" ca="1" si="430"/>
        <v>2759887</v>
      </c>
      <c r="AW180" s="106">
        <f t="shared" ca="1" si="430"/>
        <v>57532</v>
      </c>
      <c r="AX180" s="106">
        <f t="shared" ca="1" si="430"/>
        <v>0</v>
      </c>
      <c r="AY180" s="611">
        <f t="shared" ca="1" si="430"/>
        <v>0</v>
      </c>
      <c r="AZ180" s="106">
        <f t="shared" ca="1" si="430"/>
        <v>30030</v>
      </c>
      <c r="BA180" s="106">
        <f t="shared" ca="1" si="430"/>
        <v>209290</v>
      </c>
      <c r="BB180" s="106">
        <f t="shared" ca="1" si="430"/>
        <v>63558</v>
      </c>
      <c r="BC180" s="106">
        <f t="shared" ca="1" si="430"/>
        <v>0</v>
      </c>
      <c r="BD180" s="106">
        <f t="shared" ca="1" si="430"/>
        <v>55500</v>
      </c>
      <c r="BE180" s="106">
        <f t="shared" ca="1" si="430"/>
        <v>0</v>
      </c>
      <c r="BF180" s="106">
        <f t="shared" ca="1" si="431"/>
        <v>435480</v>
      </c>
      <c r="BG180" s="106">
        <f t="shared" ca="1" si="431"/>
        <v>0</v>
      </c>
      <c r="BH180" s="106">
        <f t="shared" ca="1" si="431"/>
        <v>0</v>
      </c>
      <c r="BI180" s="106">
        <f t="shared" ca="1" si="431"/>
        <v>375668</v>
      </c>
      <c r="BJ180" s="106">
        <f t="shared" ca="1" si="431"/>
        <v>111630</v>
      </c>
      <c r="BK180" s="106">
        <f t="shared" ca="1" si="431"/>
        <v>0</v>
      </c>
      <c r="BL180" s="190">
        <f t="shared" ca="1" si="431"/>
        <v>0</v>
      </c>
      <c r="BM180" s="190">
        <f t="shared" ca="1" si="431"/>
        <v>0</v>
      </c>
      <c r="BN180" s="190">
        <f t="shared" ca="1" si="431"/>
        <v>0</v>
      </c>
      <c r="BO180" s="190">
        <f t="shared" ca="1" si="431"/>
        <v>0</v>
      </c>
      <c r="BP180" s="190">
        <f t="shared" ca="1" si="431"/>
        <v>0</v>
      </c>
      <c r="BQ180" s="190">
        <f t="shared" ca="1" si="384"/>
        <v>149088</v>
      </c>
      <c r="BR180" s="190">
        <f t="shared" ca="1" si="385"/>
        <v>1132068</v>
      </c>
      <c r="BS180" s="190">
        <f t="shared" ca="1" si="386"/>
        <v>4083157</v>
      </c>
      <c r="BT180" s="190">
        <f t="shared" ca="1" si="401"/>
        <v>5364313</v>
      </c>
      <c r="BU180" s="190">
        <f t="shared" ca="1" si="335"/>
        <v>5416008</v>
      </c>
      <c r="BV180" s="163" t="str">
        <f t="shared" si="387"/>
        <v>H</v>
      </c>
      <c r="BW180" s="65">
        <f t="shared" ca="1" si="336"/>
        <v>5364313</v>
      </c>
      <c r="BX180" s="65">
        <f t="shared" ca="1" si="337"/>
        <v>0</v>
      </c>
      <c r="BZ180" s="130"/>
      <c r="CA180" s="79" t="str">
        <f t="shared" si="388"/>
        <v>H</v>
      </c>
      <c r="CB180" s="215">
        <f t="shared" si="405"/>
        <v>2026</v>
      </c>
      <c r="CC180" s="141">
        <f t="shared" si="405"/>
        <v>7</v>
      </c>
      <c r="CD180" s="280">
        <f t="shared" ca="1" si="338"/>
        <v>0</v>
      </c>
      <c r="CE180" s="280">
        <f t="shared" ca="1" si="339"/>
        <v>0</v>
      </c>
      <c r="CF180" s="280">
        <f t="shared" ca="1" si="340"/>
        <v>481</v>
      </c>
      <c r="CG180" s="280">
        <f t="shared" ca="1" si="341"/>
        <v>0</v>
      </c>
      <c r="CH180" s="280">
        <f t="shared" ca="1" si="342"/>
        <v>0</v>
      </c>
      <c r="CI180" s="280">
        <f t="shared" ca="1" si="343"/>
        <v>0</v>
      </c>
      <c r="CJ180" s="280">
        <f t="shared" ca="1" si="344"/>
        <v>0</v>
      </c>
      <c r="CK180" s="280">
        <f t="shared" ca="1" si="345"/>
        <v>0</v>
      </c>
      <c r="CL180" s="280">
        <f t="shared" ca="1" si="346"/>
        <v>0</v>
      </c>
      <c r="CM180" s="280">
        <f t="shared" ca="1" si="347"/>
        <v>1271244</v>
      </c>
      <c r="CN180" s="280">
        <f t="shared" ca="1" si="348"/>
        <v>2771261</v>
      </c>
      <c r="CO180" s="280">
        <f t="shared" ca="1" si="349"/>
        <v>63822</v>
      </c>
      <c r="CP180" s="280">
        <f t="shared" ca="1" si="350"/>
        <v>0</v>
      </c>
      <c r="CQ180" s="613">
        <f t="shared" ca="1" si="351"/>
        <v>0</v>
      </c>
      <c r="CR180" s="280">
        <f t="shared" ca="1" si="352"/>
        <v>30030</v>
      </c>
      <c r="CS180" s="280">
        <f t="shared" ca="1" si="353"/>
        <v>221184</v>
      </c>
      <c r="CT180" s="280">
        <f t="shared" ca="1" si="354"/>
        <v>66350</v>
      </c>
      <c r="CU180" s="280">
        <f t="shared" ca="1" si="355"/>
        <v>0</v>
      </c>
      <c r="CV180" s="280">
        <f t="shared" ca="1" si="356"/>
        <v>64703</v>
      </c>
      <c r="CW180" s="365">
        <f t="shared" ca="1" si="357"/>
        <v>0</v>
      </c>
      <c r="CX180" s="280">
        <f t="shared" ca="1" si="358"/>
        <v>437496</v>
      </c>
      <c r="CY180" s="280">
        <f t="shared" ca="1" si="359"/>
        <v>0</v>
      </c>
      <c r="CZ180" s="280">
        <f t="shared" ca="1" si="360"/>
        <v>0</v>
      </c>
      <c r="DA180" s="280">
        <f t="shared" ca="1" si="361"/>
        <v>377591</v>
      </c>
      <c r="DB180" s="280">
        <f t="shared" ca="1" si="362"/>
        <v>111846</v>
      </c>
      <c r="DC180" s="280">
        <f t="shared" ca="1" si="363"/>
        <v>0</v>
      </c>
      <c r="DD180" s="280">
        <f t="shared" ca="1" si="364"/>
        <v>0</v>
      </c>
      <c r="DE180" s="280">
        <f t="shared" ca="1" si="365"/>
        <v>0</v>
      </c>
      <c r="DF180" s="280">
        <f t="shared" ca="1" si="366"/>
        <v>0</v>
      </c>
      <c r="DG180" s="280">
        <f t="shared" ca="1" si="367"/>
        <v>0</v>
      </c>
      <c r="DH180" s="210">
        <f t="shared" ca="1" si="389"/>
        <v>161083</v>
      </c>
      <c r="DI180" s="210">
        <f t="shared" ca="1" si="390"/>
        <v>1309200</v>
      </c>
      <c r="DJ180" s="210">
        <f t="shared" ca="1" si="391"/>
        <v>4106808</v>
      </c>
      <c r="DK180" s="461">
        <f t="shared" ca="1" si="392"/>
        <v>5577091</v>
      </c>
      <c r="DL180" s="463">
        <f t="shared" ca="1" si="393"/>
        <v>5416008</v>
      </c>
      <c r="DM180" s="465">
        <f t="shared" ca="1" si="394"/>
        <v>-161083</v>
      </c>
      <c r="DN180" s="216">
        <f t="shared" ca="1" si="371"/>
        <v>-2.8882978599416794E-2</v>
      </c>
      <c r="DP180" s="463"/>
      <c r="DQ180" s="37"/>
    </row>
    <row r="181" spans="1:121">
      <c r="A181" s="1">
        <f t="shared" si="424"/>
        <v>2025</v>
      </c>
      <c r="B181" s="405">
        <v>0</v>
      </c>
      <c r="C181" s="405">
        <v>0</v>
      </c>
      <c r="D181" s="405">
        <v>0</v>
      </c>
      <c r="E181" s="405">
        <v>0</v>
      </c>
      <c r="F181" s="405">
        <v>0</v>
      </c>
      <c r="G181" s="405">
        <v>0</v>
      </c>
      <c r="H181" s="405">
        <v>0</v>
      </c>
      <c r="I181" s="405">
        <v>0</v>
      </c>
      <c r="J181" s="405">
        <v>0</v>
      </c>
      <c r="K181" s="405">
        <v>0</v>
      </c>
      <c r="L181" s="405">
        <v>0</v>
      </c>
      <c r="M181" s="405">
        <v>0</v>
      </c>
      <c r="N181" s="269">
        <f t="shared" si="420"/>
        <v>0</v>
      </c>
      <c r="O181" s="295"/>
      <c r="P181" s="72">
        <f t="shared" si="425"/>
        <v>2025</v>
      </c>
      <c r="Q181" s="405">
        <v>0</v>
      </c>
      <c r="R181" s="405">
        <v>0</v>
      </c>
      <c r="S181" s="405">
        <v>0</v>
      </c>
      <c r="T181" s="405">
        <v>0</v>
      </c>
      <c r="U181" s="405">
        <v>0</v>
      </c>
      <c r="V181" s="405">
        <v>0</v>
      </c>
      <c r="W181" s="405">
        <v>0</v>
      </c>
      <c r="X181" s="405">
        <v>0</v>
      </c>
      <c r="Y181" s="405">
        <v>0</v>
      </c>
      <c r="Z181" s="405">
        <v>0</v>
      </c>
      <c r="AA181" s="405">
        <v>0</v>
      </c>
      <c r="AB181" s="405">
        <v>0</v>
      </c>
      <c r="AC181" s="269">
        <f t="shared" si="432"/>
        <v>0</v>
      </c>
      <c r="AD181" s="13"/>
      <c r="AI181" s="79" t="str">
        <f t="shared" si="427"/>
        <v>X</v>
      </c>
      <c r="AJ181" s="1">
        <f t="shared" si="428"/>
        <v>2026</v>
      </c>
      <c r="AK181" s="105">
        <v>8</v>
      </c>
      <c r="AL181" s="106">
        <f t="shared" ca="1" si="429"/>
        <v>0</v>
      </c>
      <c r="AM181" s="106">
        <f t="shared" ca="1" si="429"/>
        <v>0</v>
      </c>
      <c r="AN181" s="106">
        <f t="shared" ca="1" si="429"/>
        <v>481</v>
      </c>
      <c r="AO181" s="106">
        <f t="shared" ca="1" si="429"/>
        <v>0</v>
      </c>
      <c r="AP181" s="106">
        <f t="shared" ca="1" si="429"/>
        <v>0</v>
      </c>
      <c r="AQ181" s="106">
        <f t="shared" ca="1" si="429"/>
        <v>0</v>
      </c>
      <c r="AR181" s="106">
        <f t="shared" ca="1" si="429"/>
        <v>0</v>
      </c>
      <c r="AS181" s="106">
        <f t="shared" ca="1" si="429"/>
        <v>0</v>
      </c>
      <c r="AT181" s="106">
        <f t="shared" ca="1" si="429"/>
        <v>0</v>
      </c>
      <c r="AU181" s="106">
        <f t="shared" ca="1" si="429"/>
        <v>1271244</v>
      </c>
      <c r="AV181" s="106">
        <f t="shared" ca="1" si="430"/>
        <v>2771261</v>
      </c>
      <c r="AW181" s="106">
        <f t="shared" ca="1" si="430"/>
        <v>54023</v>
      </c>
      <c r="AX181" s="106">
        <f t="shared" ca="1" si="430"/>
        <v>0</v>
      </c>
      <c r="AY181" s="611">
        <f t="shared" ca="1" si="430"/>
        <v>0</v>
      </c>
      <c r="AZ181" s="106">
        <f t="shared" ca="1" si="430"/>
        <v>35842</v>
      </c>
      <c r="BA181" s="106">
        <f t="shared" ca="1" si="430"/>
        <v>221184</v>
      </c>
      <c r="BB181" s="106">
        <f t="shared" ca="1" si="430"/>
        <v>66350</v>
      </c>
      <c r="BC181" s="106">
        <f t="shared" ca="1" si="430"/>
        <v>0</v>
      </c>
      <c r="BD181" s="106">
        <f t="shared" ca="1" si="430"/>
        <v>62152</v>
      </c>
      <c r="BE181" s="106">
        <f t="shared" ca="1" si="430"/>
        <v>0</v>
      </c>
      <c r="BF181" s="106">
        <f t="shared" ca="1" si="431"/>
        <v>437496</v>
      </c>
      <c r="BG181" s="106">
        <f t="shared" ca="1" si="431"/>
        <v>0</v>
      </c>
      <c r="BH181" s="106">
        <f t="shared" ca="1" si="431"/>
        <v>0</v>
      </c>
      <c r="BI181" s="106">
        <f t="shared" ca="1" si="431"/>
        <v>377591</v>
      </c>
      <c r="BJ181" s="106">
        <f t="shared" ca="1" si="431"/>
        <v>111846</v>
      </c>
      <c r="BK181" s="106">
        <f t="shared" ca="1" si="431"/>
        <v>0</v>
      </c>
      <c r="BL181" s="190">
        <f t="shared" ca="1" si="431"/>
        <v>0</v>
      </c>
      <c r="BM181" s="190">
        <f t="shared" ca="1" si="431"/>
        <v>0</v>
      </c>
      <c r="BN181" s="190">
        <f t="shared" ca="1" si="431"/>
        <v>0</v>
      </c>
      <c r="BO181" s="190">
        <f t="shared" ca="1" si="431"/>
        <v>0</v>
      </c>
      <c r="BP181" s="190">
        <f t="shared" ca="1" si="431"/>
        <v>0</v>
      </c>
      <c r="BQ181" s="190">
        <f t="shared" ca="1" si="384"/>
        <v>164344</v>
      </c>
      <c r="BR181" s="190">
        <f t="shared" ca="1" si="385"/>
        <v>1148117</v>
      </c>
      <c r="BS181" s="190">
        <f t="shared" ca="1" si="386"/>
        <v>4097009</v>
      </c>
      <c r="BT181" s="190">
        <f t="shared" ca="1" si="401"/>
        <v>5409470</v>
      </c>
      <c r="BU181" s="190">
        <f t="shared" ca="1" si="335"/>
        <v>5388596</v>
      </c>
      <c r="BV181" s="163" t="str">
        <f t="shared" si="387"/>
        <v>I</v>
      </c>
      <c r="BW181" s="65">
        <f t="shared" ca="1" si="336"/>
        <v>5409470</v>
      </c>
      <c r="BX181" s="65">
        <f t="shared" ca="1" si="337"/>
        <v>0</v>
      </c>
      <c r="BZ181" s="130"/>
      <c r="CA181" s="79" t="str">
        <f t="shared" si="388"/>
        <v>I</v>
      </c>
      <c r="CB181" s="215">
        <f t="shared" si="405"/>
        <v>2026</v>
      </c>
      <c r="CC181" s="141">
        <f t="shared" si="405"/>
        <v>8</v>
      </c>
      <c r="CD181" s="280">
        <f t="shared" ca="1" si="338"/>
        <v>0</v>
      </c>
      <c r="CE181" s="280">
        <f t="shared" ca="1" si="339"/>
        <v>0</v>
      </c>
      <c r="CF181" s="280">
        <f t="shared" ca="1" si="340"/>
        <v>481</v>
      </c>
      <c r="CG181" s="280">
        <f t="shared" ca="1" si="341"/>
        <v>0</v>
      </c>
      <c r="CH181" s="280">
        <f t="shared" ca="1" si="342"/>
        <v>0</v>
      </c>
      <c r="CI181" s="280">
        <f t="shared" ca="1" si="343"/>
        <v>0</v>
      </c>
      <c r="CJ181" s="280">
        <f t="shared" ca="1" si="344"/>
        <v>0</v>
      </c>
      <c r="CK181" s="280">
        <f t="shared" ca="1" si="345"/>
        <v>0</v>
      </c>
      <c r="CL181" s="280">
        <f t="shared" ca="1" si="346"/>
        <v>0</v>
      </c>
      <c r="CM181" s="280">
        <f t="shared" ca="1" si="347"/>
        <v>1263819</v>
      </c>
      <c r="CN181" s="280">
        <f t="shared" ca="1" si="348"/>
        <v>2753321</v>
      </c>
      <c r="CO181" s="280">
        <f t="shared" ca="1" si="349"/>
        <v>58740</v>
      </c>
      <c r="CP181" s="280">
        <f t="shared" ca="1" si="350"/>
        <v>0</v>
      </c>
      <c r="CQ181" s="613">
        <f t="shared" ca="1" si="351"/>
        <v>0</v>
      </c>
      <c r="CR181" s="280">
        <f t="shared" ca="1" si="352"/>
        <v>30030</v>
      </c>
      <c r="CS181" s="280">
        <f t="shared" ca="1" si="353"/>
        <v>224252</v>
      </c>
      <c r="CT181" s="280">
        <f t="shared" ca="1" si="354"/>
        <v>63916</v>
      </c>
      <c r="CU181" s="280">
        <f t="shared" ca="1" si="355"/>
        <v>0</v>
      </c>
      <c r="CV181" s="280">
        <f t="shared" ca="1" si="356"/>
        <v>67146</v>
      </c>
      <c r="CW181" s="365">
        <f t="shared" ca="1" si="357"/>
        <v>0</v>
      </c>
      <c r="CX181" s="280">
        <f t="shared" ca="1" si="358"/>
        <v>437496</v>
      </c>
      <c r="CY181" s="280">
        <f t="shared" ca="1" si="359"/>
        <v>0</v>
      </c>
      <c r="CZ181" s="280">
        <f t="shared" ca="1" si="360"/>
        <v>0</v>
      </c>
      <c r="DA181" s="280">
        <f t="shared" ca="1" si="361"/>
        <v>377591</v>
      </c>
      <c r="DB181" s="280">
        <f t="shared" ca="1" si="362"/>
        <v>111804</v>
      </c>
      <c r="DC181" s="280">
        <f t="shared" ca="1" si="363"/>
        <v>0</v>
      </c>
      <c r="DD181" s="280">
        <f t="shared" ca="1" si="364"/>
        <v>0</v>
      </c>
      <c r="DE181" s="280">
        <f t="shared" ca="1" si="365"/>
        <v>0</v>
      </c>
      <c r="DF181" s="280">
        <f t="shared" ca="1" si="366"/>
        <v>0</v>
      </c>
      <c r="DG181" s="280">
        <f t="shared" ca="1" si="367"/>
        <v>0</v>
      </c>
      <c r="DH181" s="210">
        <f t="shared" ca="1" si="389"/>
        <v>161092</v>
      </c>
      <c r="DI181" s="210">
        <f t="shared" ca="1" si="390"/>
        <v>1312235</v>
      </c>
      <c r="DJ181" s="210">
        <f t="shared" ca="1" si="391"/>
        <v>4076361</v>
      </c>
      <c r="DK181" s="461">
        <f t="shared" ca="1" si="392"/>
        <v>5549688</v>
      </c>
      <c r="DL181" s="463">
        <f t="shared" ca="1" si="393"/>
        <v>5388596</v>
      </c>
      <c r="DM181" s="465">
        <f t="shared" ca="1" si="394"/>
        <v>-161092</v>
      </c>
      <c r="DN181" s="216">
        <f t="shared" ca="1" si="371"/>
        <v>-2.9027217385914308E-2</v>
      </c>
      <c r="DP181" s="463"/>
      <c r="DQ181" s="37"/>
    </row>
    <row r="182" spans="1:121">
      <c r="A182" s="1">
        <f t="shared" si="424"/>
        <v>2026</v>
      </c>
      <c r="B182" s="405">
        <v>0</v>
      </c>
      <c r="C182" s="405">
        <v>0</v>
      </c>
      <c r="D182" s="405">
        <v>0</v>
      </c>
      <c r="E182" s="405">
        <v>0</v>
      </c>
      <c r="F182" s="405">
        <v>0</v>
      </c>
      <c r="G182" s="405">
        <v>0</v>
      </c>
      <c r="H182" s="405">
        <v>0</v>
      </c>
      <c r="I182" s="405">
        <v>0</v>
      </c>
      <c r="J182" s="405">
        <v>0</v>
      </c>
      <c r="K182" s="405">
        <v>0</v>
      </c>
      <c r="L182" s="405">
        <v>0</v>
      </c>
      <c r="M182" s="405">
        <v>0</v>
      </c>
      <c r="N182" s="269">
        <f t="shared" si="420"/>
        <v>0</v>
      </c>
      <c r="O182" s="295"/>
      <c r="P182" s="72">
        <f t="shared" si="425"/>
        <v>2026</v>
      </c>
      <c r="Q182" s="405">
        <v>0</v>
      </c>
      <c r="R182" s="405">
        <v>0</v>
      </c>
      <c r="S182" s="405">
        <v>0</v>
      </c>
      <c r="T182" s="405">
        <v>0</v>
      </c>
      <c r="U182" s="405">
        <v>0</v>
      </c>
      <c r="V182" s="405">
        <v>0</v>
      </c>
      <c r="W182" s="405">
        <v>0</v>
      </c>
      <c r="X182" s="405">
        <v>0</v>
      </c>
      <c r="Y182" s="405">
        <v>0</v>
      </c>
      <c r="Z182" s="405">
        <v>0</v>
      </c>
      <c r="AA182" s="405">
        <v>0</v>
      </c>
      <c r="AB182" s="405">
        <v>0</v>
      </c>
      <c r="AC182" s="269">
        <f t="shared" si="432"/>
        <v>0</v>
      </c>
      <c r="AD182" s="13"/>
      <c r="AI182" s="79" t="str">
        <f t="shared" si="427"/>
        <v>Y</v>
      </c>
      <c r="AJ182" s="1">
        <f t="shared" si="428"/>
        <v>2026</v>
      </c>
      <c r="AK182" s="105">
        <v>9</v>
      </c>
      <c r="AL182" s="106">
        <f t="shared" ca="1" si="429"/>
        <v>0</v>
      </c>
      <c r="AM182" s="106">
        <f t="shared" ca="1" si="429"/>
        <v>0</v>
      </c>
      <c r="AN182" s="106">
        <f t="shared" ca="1" si="429"/>
        <v>481</v>
      </c>
      <c r="AO182" s="106">
        <f t="shared" ca="1" si="429"/>
        <v>0</v>
      </c>
      <c r="AP182" s="106">
        <f t="shared" ca="1" si="429"/>
        <v>0</v>
      </c>
      <c r="AQ182" s="106">
        <f t="shared" ca="1" si="429"/>
        <v>0</v>
      </c>
      <c r="AR182" s="106">
        <f t="shared" ca="1" si="429"/>
        <v>0</v>
      </c>
      <c r="AS182" s="106">
        <f t="shared" ca="1" si="429"/>
        <v>0</v>
      </c>
      <c r="AT182" s="106">
        <f t="shared" ca="1" si="429"/>
        <v>0</v>
      </c>
      <c r="AU182" s="106">
        <f t="shared" ca="1" si="429"/>
        <v>1263819</v>
      </c>
      <c r="AV182" s="106">
        <f t="shared" ca="1" si="430"/>
        <v>2753321</v>
      </c>
      <c r="AW182" s="106">
        <f t="shared" ca="1" si="430"/>
        <v>63822</v>
      </c>
      <c r="AX182" s="106">
        <f t="shared" ca="1" si="430"/>
        <v>0</v>
      </c>
      <c r="AY182" s="611">
        <f t="shared" ca="1" si="430"/>
        <v>0</v>
      </c>
      <c r="AZ182" s="106">
        <f t="shared" ca="1" si="430"/>
        <v>30030</v>
      </c>
      <c r="BA182" s="106">
        <f t="shared" ca="1" si="430"/>
        <v>224252</v>
      </c>
      <c r="BB182" s="106">
        <f t="shared" ca="1" si="430"/>
        <v>63916</v>
      </c>
      <c r="BC182" s="106">
        <f t="shared" ca="1" si="430"/>
        <v>0</v>
      </c>
      <c r="BD182" s="106">
        <f t="shared" ca="1" si="430"/>
        <v>64703</v>
      </c>
      <c r="BE182" s="106">
        <f t="shared" ca="1" si="430"/>
        <v>0</v>
      </c>
      <c r="BF182" s="106">
        <f t="shared" ca="1" si="431"/>
        <v>437496</v>
      </c>
      <c r="BG182" s="106">
        <f t="shared" ca="1" si="431"/>
        <v>0</v>
      </c>
      <c r="BH182" s="106">
        <f t="shared" ca="1" si="431"/>
        <v>0</v>
      </c>
      <c r="BI182" s="106">
        <f t="shared" ca="1" si="431"/>
        <v>377591</v>
      </c>
      <c r="BJ182" s="106">
        <f t="shared" ca="1" si="431"/>
        <v>111804</v>
      </c>
      <c r="BK182" s="106">
        <f t="shared" ca="1" si="431"/>
        <v>0</v>
      </c>
      <c r="BL182" s="190">
        <f t="shared" ca="1" si="431"/>
        <v>0</v>
      </c>
      <c r="BM182" s="190">
        <f t="shared" ca="1" si="431"/>
        <v>0</v>
      </c>
      <c r="BN182" s="190">
        <f t="shared" ca="1" si="431"/>
        <v>0</v>
      </c>
      <c r="BO182" s="190">
        <f t="shared" ca="1" si="431"/>
        <v>0</v>
      </c>
      <c r="BP182" s="190">
        <f t="shared" ca="1" si="431"/>
        <v>0</v>
      </c>
      <c r="BQ182" s="190">
        <f t="shared" ca="1" si="384"/>
        <v>158649</v>
      </c>
      <c r="BR182" s="190">
        <f t="shared" ca="1" si="385"/>
        <v>1151143</v>
      </c>
      <c r="BS182" s="190">
        <f t="shared" ca="1" si="386"/>
        <v>4081443</v>
      </c>
      <c r="BT182" s="190">
        <f t="shared" ca="1" si="401"/>
        <v>5391235</v>
      </c>
      <c r="BU182" s="190">
        <f t="shared" ca="1" si="335"/>
        <v>5333082</v>
      </c>
      <c r="BV182" s="163" t="str">
        <f t="shared" si="387"/>
        <v>J</v>
      </c>
      <c r="BW182" s="65">
        <f t="shared" ca="1" si="336"/>
        <v>5391235</v>
      </c>
      <c r="BX182" s="65">
        <f t="shared" ca="1" si="337"/>
        <v>0</v>
      </c>
      <c r="BZ182" s="130"/>
      <c r="CA182" s="79" t="str">
        <f t="shared" si="388"/>
        <v>J</v>
      </c>
      <c r="CB182" s="215">
        <f t="shared" si="405"/>
        <v>2026</v>
      </c>
      <c r="CC182" s="141">
        <f t="shared" si="405"/>
        <v>9</v>
      </c>
      <c r="CD182" s="280">
        <f t="shared" ca="1" si="338"/>
        <v>0</v>
      </c>
      <c r="CE182" s="280">
        <f t="shared" ca="1" si="339"/>
        <v>0</v>
      </c>
      <c r="CF182" s="280">
        <f t="shared" ca="1" si="340"/>
        <v>481</v>
      </c>
      <c r="CG182" s="280">
        <f t="shared" ca="1" si="341"/>
        <v>0</v>
      </c>
      <c r="CH182" s="280">
        <f t="shared" ca="1" si="342"/>
        <v>0</v>
      </c>
      <c r="CI182" s="280">
        <f t="shared" ca="1" si="343"/>
        <v>0</v>
      </c>
      <c r="CJ182" s="280">
        <f t="shared" ca="1" si="344"/>
        <v>0</v>
      </c>
      <c r="CK182" s="280">
        <f t="shared" ca="1" si="345"/>
        <v>0</v>
      </c>
      <c r="CL182" s="280">
        <f t="shared" ca="1" si="346"/>
        <v>0</v>
      </c>
      <c r="CM182" s="280">
        <f t="shared" ca="1" si="347"/>
        <v>1258075</v>
      </c>
      <c r="CN182" s="280">
        <f t="shared" ca="1" si="348"/>
        <v>2744915</v>
      </c>
      <c r="CO182" s="280">
        <f t="shared" ca="1" si="349"/>
        <v>49036</v>
      </c>
      <c r="CP182" s="280">
        <f t="shared" ca="1" si="350"/>
        <v>0</v>
      </c>
      <c r="CQ182" s="613">
        <f t="shared" ca="1" si="351"/>
        <v>0</v>
      </c>
      <c r="CR182" s="280">
        <f t="shared" ca="1" si="352"/>
        <v>29869</v>
      </c>
      <c r="CS182" s="280">
        <f t="shared" ca="1" si="353"/>
        <v>215218</v>
      </c>
      <c r="CT182" s="280">
        <f t="shared" ca="1" si="354"/>
        <v>57292</v>
      </c>
      <c r="CU182" s="280">
        <f t="shared" ca="1" si="355"/>
        <v>0</v>
      </c>
      <c r="CV182" s="280">
        <f t="shared" ca="1" si="356"/>
        <v>60637</v>
      </c>
      <c r="CW182" s="365">
        <f t="shared" ca="1" si="357"/>
        <v>0</v>
      </c>
      <c r="CX182" s="280">
        <f t="shared" ca="1" si="358"/>
        <v>432600</v>
      </c>
      <c r="CY182" s="280">
        <f t="shared" ca="1" si="359"/>
        <v>0</v>
      </c>
      <c r="CZ182" s="280">
        <f t="shared" ca="1" si="360"/>
        <v>0</v>
      </c>
      <c r="DA182" s="280">
        <f t="shared" ca="1" si="361"/>
        <v>374283</v>
      </c>
      <c r="DB182" s="280">
        <f t="shared" ca="1" si="362"/>
        <v>110676</v>
      </c>
      <c r="DC182" s="280">
        <f t="shared" ca="1" si="363"/>
        <v>0</v>
      </c>
      <c r="DD182" s="280">
        <f t="shared" ca="1" si="364"/>
        <v>0</v>
      </c>
      <c r="DE182" s="280">
        <f t="shared" ca="1" si="365"/>
        <v>0</v>
      </c>
      <c r="DF182" s="280">
        <f t="shared" ca="1" si="366"/>
        <v>0</v>
      </c>
      <c r="DG182" s="280">
        <f t="shared" ca="1" si="367"/>
        <v>0</v>
      </c>
      <c r="DH182" s="210">
        <f t="shared" ca="1" si="389"/>
        <v>147798</v>
      </c>
      <c r="DI182" s="210">
        <f t="shared" ca="1" si="390"/>
        <v>1280575</v>
      </c>
      <c r="DJ182" s="210">
        <f t="shared" ca="1" si="391"/>
        <v>4052507</v>
      </c>
      <c r="DK182" s="461">
        <f t="shared" ca="1" si="392"/>
        <v>5480880</v>
      </c>
      <c r="DL182" s="463">
        <f t="shared" ca="1" si="393"/>
        <v>5333082</v>
      </c>
      <c r="DM182" s="465">
        <f t="shared" ca="1" si="394"/>
        <v>-147798</v>
      </c>
      <c r="DN182" s="216">
        <f t="shared" ca="1" si="371"/>
        <v>-2.6966107632351008E-2</v>
      </c>
      <c r="DP182" s="463"/>
      <c r="DQ182" s="37"/>
    </row>
    <row r="183" spans="1:121">
      <c r="A183" s="1">
        <f t="shared" si="424"/>
        <v>2027</v>
      </c>
      <c r="B183" s="405">
        <v>0</v>
      </c>
      <c r="C183" s="405">
        <v>0</v>
      </c>
      <c r="D183" s="405">
        <v>0</v>
      </c>
      <c r="E183" s="405">
        <v>0</v>
      </c>
      <c r="F183" s="405">
        <v>0</v>
      </c>
      <c r="G183" s="405">
        <v>0</v>
      </c>
      <c r="H183" s="405">
        <v>0</v>
      </c>
      <c r="I183" s="405">
        <v>0</v>
      </c>
      <c r="J183" s="405">
        <v>0</v>
      </c>
      <c r="K183" s="405">
        <v>0</v>
      </c>
      <c r="L183" s="405">
        <v>0</v>
      </c>
      <c r="M183" s="405">
        <v>0</v>
      </c>
      <c r="N183" s="269">
        <f t="shared" si="420"/>
        <v>0</v>
      </c>
      <c r="O183" s="295"/>
      <c r="P183" s="72">
        <f t="shared" si="425"/>
        <v>2027</v>
      </c>
      <c r="Q183" s="405">
        <v>0</v>
      </c>
      <c r="R183" s="405">
        <v>0</v>
      </c>
      <c r="S183" s="405">
        <v>0</v>
      </c>
      <c r="T183" s="405">
        <v>0</v>
      </c>
      <c r="U183" s="405">
        <v>0</v>
      </c>
      <c r="V183" s="405">
        <v>0</v>
      </c>
      <c r="W183" s="405">
        <v>0</v>
      </c>
      <c r="X183" s="405">
        <v>0</v>
      </c>
      <c r="Y183" s="405">
        <v>0</v>
      </c>
      <c r="Z183" s="405">
        <v>0</v>
      </c>
      <c r="AA183" s="405">
        <v>0</v>
      </c>
      <c r="AB183" s="405">
        <v>0</v>
      </c>
      <c r="AC183" s="269">
        <f t="shared" si="432"/>
        <v>0</v>
      </c>
      <c r="AD183" s="13"/>
      <c r="AI183" s="79" t="str">
        <f t="shared" si="427"/>
        <v>Z</v>
      </c>
      <c r="AJ183" s="1">
        <f t="shared" si="428"/>
        <v>2026</v>
      </c>
      <c r="AK183" s="105">
        <v>10</v>
      </c>
      <c r="AL183" s="106">
        <f t="shared" ca="1" si="429"/>
        <v>0</v>
      </c>
      <c r="AM183" s="106">
        <f t="shared" ca="1" si="429"/>
        <v>0</v>
      </c>
      <c r="AN183" s="106">
        <f t="shared" ca="1" si="429"/>
        <v>481</v>
      </c>
      <c r="AO183" s="106">
        <f t="shared" ca="1" si="429"/>
        <v>0</v>
      </c>
      <c r="AP183" s="106">
        <f t="shared" ca="1" si="429"/>
        <v>0</v>
      </c>
      <c r="AQ183" s="106">
        <f t="shared" ca="1" si="429"/>
        <v>0</v>
      </c>
      <c r="AR183" s="106">
        <f t="shared" ca="1" si="429"/>
        <v>0</v>
      </c>
      <c r="AS183" s="106">
        <f t="shared" ca="1" si="429"/>
        <v>0</v>
      </c>
      <c r="AT183" s="106">
        <f t="shared" ca="1" si="429"/>
        <v>0</v>
      </c>
      <c r="AU183" s="106">
        <f t="shared" ca="1" si="429"/>
        <v>1258075</v>
      </c>
      <c r="AV183" s="106">
        <f t="shared" ca="1" si="430"/>
        <v>2744915</v>
      </c>
      <c r="AW183" s="106">
        <f t="shared" ca="1" si="430"/>
        <v>58740</v>
      </c>
      <c r="AX183" s="106">
        <f t="shared" ca="1" si="430"/>
        <v>0</v>
      </c>
      <c r="AY183" s="611">
        <f t="shared" ca="1" si="430"/>
        <v>0</v>
      </c>
      <c r="AZ183" s="106">
        <f t="shared" ca="1" si="430"/>
        <v>30030</v>
      </c>
      <c r="BA183" s="106">
        <f t="shared" ca="1" si="430"/>
        <v>215218</v>
      </c>
      <c r="BB183" s="106">
        <f t="shared" ca="1" si="430"/>
        <v>57292</v>
      </c>
      <c r="BC183" s="106">
        <f t="shared" ca="1" si="430"/>
        <v>0</v>
      </c>
      <c r="BD183" s="106">
        <f t="shared" ca="1" si="430"/>
        <v>67146</v>
      </c>
      <c r="BE183" s="106">
        <f t="shared" ca="1" si="430"/>
        <v>0</v>
      </c>
      <c r="BF183" s="106">
        <f t="shared" ca="1" si="431"/>
        <v>432600</v>
      </c>
      <c r="BG183" s="106">
        <f t="shared" ca="1" si="431"/>
        <v>0</v>
      </c>
      <c r="BH183" s="106">
        <f t="shared" ca="1" si="431"/>
        <v>0</v>
      </c>
      <c r="BI183" s="106">
        <f t="shared" ca="1" si="431"/>
        <v>374283</v>
      </c>
      <c r="BJ183" s="106">
        <f t="shared" ca="1" si="431"/>
        <v>110676</v>
      </c>
      <c r="BK183" s="106">
        <f t="shared" ca="1" si="431"/>
        <v>0</v>
      </c>
      <c r="BL183" s="190">
        <f t="shared" ca="1" si="431"/>
        <v>0</v>
      </c>
      <c r="BM183" s="190">
        <f t="shared" ca="1" si="431"/>
        <v>0</v>
      </c>
      <c r="BN183" s="190">
        <f t="shared" ca="1" si="431"/>
        <v>0</v>
      </c>
      <c r="BO183" s="190">
        <f t="shared" ca="1" si="431"/>
        <v>0</v>
      </c>
      <c r="BP183" s="190">
        <f t="shared" ca="1" si="431"/>
        <v>0</v>
      </c>
      <c r="BQ183" s="190">
        <f t="shared" ca="1" si="384"/>
        <v>154468</v>
      </c>
      <c r="BR183" s="190">
        <f t="shared" ca="1" si="385"/>
        <v>1132777</v>
      </c>
      <c r="BS183" s="190">
        <f t="shared" ca="1" si="386"/>
        <v>4062211</v>
      </c>
      <c r="BT183" s="190">
        <f t="shared" ca="1" si="401"/>
        <v>5349456</v>
      </c>
      <c r="BU183" s="190">
        <f t="shared" ca="1" si="335"/>
        <v>5306957</v>
      </c>
      <c r="BV183" s="163" t="str">
        <f t="shared" si="387"/>
        <v>K</v>
      </c>
      <c r="BW183" s="65">
        <f t="shared" ca="1" si="336"/>
        <v>5349456</v>
      </c>
      <c r="BX183" s="65">
        <f t="shared" ca="1" si="337"/>
        <v>0</v>
      </c>
      <c r="BZ183" s="130"/>
      <c r="CA183" s="79" t="str">
        <f t="shared" si="388"/>
        <v>K</v>
      </c>
      <c r="CB183" s="215">
        <f t="shared" si="405"/>
        <v>2026</v>
      </c>
      <c r="CC183" s="141">
        <f t="shared" si="405"/>
        <v>10</v>
      </c>
      <c r="CD183" s="280">
        <f t="shared" ca="1" si="338"/>
        <v>0</v>
      </c>
      <c r="CE183" s="280">
        <f t="shared" ca="1" si="339"/>
        <v>0</v>
      </c>
      <c r="CF183" s="280">
        <f t="shared" ca="1" si="340"/>
        <v>481</v>
      </c>
      <c r="CG183" s="280">
        <f t="shared" ca="1" si="341"/>
        <v>0</v>
      </c>
      <c r="CH183" s="280">
        <f t="shared" ca="1" si="342"/>
        <v>0</v>
      </c>
      <c r="CI183" s="280">
        <f t="shared" ca="1" si="343"/>
        <v>0</v>
      </c>
      <c r="CJ183" s="280">
        <f t="shared" ca="1" si="344"/>
        <v>0</v>
      </c>
      <c r="CK183" s="280">
        <f t="shared" ca="1" si="345"/>
        <v>0</v>
      </c>
      <c r="CL183" s="280">
        <f t="shared" ca="1" si="346"/>
        <v>0</v>
      </c>
      <c r="CM183" s="280">
        <f t="shared" ca="1" si="347"/>
        <v>1256394</v>
      </c>
      <c r="CN183" s="280">
        <f t="shared" ca="1" si="348"/>
        <v>2737984</v>
      </c>
      <c r="CO183" s="280">
        <f t="shared" ca="1" si="349"/>
        <v>61685</v>
      </c>
      <c r="CP183" s="280">
        <f t="shared" ca="1" si="350"/>
        <v>0</v>
      </c>
      <c r="CQ183" s="613">
        <f t="shared" ca="1" si="351"/>
        <v>0</v>
      </c>
      <c r="CR183" s="280">
        <f t="shared" ca="1" si="352"/>
        <v>33031</v>
      </c>
      <c r="CS183" s="280">
        <f t="shared" ca="1" si="353"/>
        <v>202820</v>
      </c>
      <c r="CT183" s="280">
        <f t="shared" ca="1" si="354"/>
        <v>53020</v>
      </c>
      <c r="CU183" s="280">
        <f t="shared" ca="1" si="355"/>
        <v>0</v>
      </c>
      <c r="CV183" s="280">
        <f t="shared" ca="1" si="356"/>
        <v>47253</v>
      </c>
      <c r="CW183" s="365">
        <f t="shared" ca="1" si="357"/>
        <v>0</v>
      </c>
      <c r="CX183" s="280">
        <f t="shared" ca="1" si="358"/>
        <v>433032</v>
      </c>
      <c r="CY183" s="280">
        <f t="shared" ca="1" si="359"/>
        <v>0</v>
      </c>
      <c r="CZ183" s="280">
        <f t="shared" ca="1" si="360"/>
        <v>0</v>
      </c>
      <c r="DA183" s="280">
        <f t="shared" ca="1" si="361"/>
        <v>371391</v>
      </c>
      <c r="DB183" s="280">
        <f t="shared" ca="1" si="362"/>
        <v>109866</v>
      </c>
      <c r="DC183" s="280">
        <f t="shared" ca="1" si="363"/>
        <v>0</v>
      </c>
      <c r="DD183" s="280">
        <f t="shared" ca="1" si="364"/>
        <v>0</v>
      </c>
      <c r="DE183" s="280">
        <f t="shared" ca="1" si="365"/>
        <v>0</v>
      </c>
      <c r="DF183" s="280">
        <f t="shared" ca="1" si="366"/>
        <v>0</v>
      </c>
      <c r="DG183" s="280">
        <f t="shared" ca="1" si="367"/>
        <v>0</v>
      </c>
      <c r="DH183" s="210">
        <f t="shared" ca="1" si="389"/>
        <v>133304</v>
      </c>
      <c r="DI183" s="210">
        <f t="shared" ca="1" si="390"/>
        <v>1250413</v>
      </c>
      <c r="DJ183" s="210">
        <f t="shared" ca="1" si="391"/>
        <v>4056544</v>
      </c>
      <c r="DK183" s="461">
        <f t="shared" ca="1" si="392"/>
        <v>5440261</v>
      </c>
      <c r="DL183" s="463">
        <f t="shared" ca="1" si="393"/>
        <v>5306957</v>
      </c>
      <c r="DM183" s="465">
        <f t="shared" ca="1" si="394"/>
        <v>-133304</v>
      </c>
      <c r="DN183" s="216">
        <f t="shared" ca="1" si="371"/>
        <v>-2.4503236149883249E-2</v>
      </c>
      <c r="DP183" s="463"/>
      <c r="DQ183" s="37"/>
    </row>
    <row r="184" spans="1:121">
      <c r="A184" s="1">
        <f t="shared" si="424"/>
        <v>2028</v>
      </c>
      <c r="B184" s="405">
        <v>0</v>
      </c>
      <c r="C184" s="405">
        <v>0</v>
      </c>
      <c r="D184" s="405">
        <v>0</v>
      </c>
      <c r="E184" s="405">
        <v>0</v>
      </c>
      <c r="F184" s="405">
        <v>0</v>
      </c>
      <c r="G184" s="405">
        <v>0</v>
      </c>
      <c r="H184" s="405">
        <v>0</v>
      </c>
      <c r="I184" s="405">
        <v>0</v>
      </c>
      <c r="J184" s="405">
        <v>0</v>
      </c>
      <c r="K184" s="405">
        <v>0</v>
      </c>
      <c r="L184" s="405">
        <v>0</v>
      </c>
      <c r="M184" s="405">
        <v>0</v>
      </c>
      <c r="N184" s="269">
        <f t="shared" si="420"/>
        <v>0</v>
      </c>
      <c r="O184" s="295"/>
      <c r="P184" s="72">
        <f t="shared" si="425"/>
        <v>2028</v>
      </c>
      <c r="Q184" s="405">
        <v>0</v>
      </c>
      <c r="R184" s="405">
        <v>0</v>
      </c>
      <c r="S184" s="405">
        <v>0</v>
      </c>
      <c r="T184" s="405">
        <v>0</v>
      </c>
      <c r="U184" s="405">
        <v>0</v>
      </c>
      <c r="V184" s="405">
        <v>0</v>
      </c>
      <c r="W184" s="405">
        <v>0</v>
      </c>
      <c r="X184" s="405">
        <v>0</v>
      </c>
      <c r="Y184" s="405">
        <v>0</v>
      </c>
      <c r="Z184" s="405">
        <v>0</v>
      </c>
      <c r="AA184" s="405">
        <v>0</v>
      </c>
      <c r="AB184" s="405">
        <v>0</v>
      </c>
      <c r="AC184" s="269">
        <f t="shared" si="432"/>
        <v>0</v>
      </c>
      <c r="AD184" s="13"/>
      <c r="AH184" s="22"/>
      <c r="AI184" s="79" t="str">
        <f t="shared" si="427"/>
        <v>AA</v>
      </c>
      <c r="AJ184" s="1">
        <f t="shared" si="428"/>
        <v>2026</v>
      </c>
      <c r="AK184" s="105">
        <v>11</v>
      </c>
      <c r="AL184" s="106">
        <f t="shared" ca="1" si="429"/>
        <v>0</v>
      </c>
      <c r="AM184" s="106">
        <f t="shared" ca="1" si="429"/>
        <v>0</v>
      </c>
      <c r="AN184" s="106">
        <f t="shared" ca="1" si="429"/>
        <v>481</v>
      </c>
      <c r="AO184" s="106">
        <f t="shared" ca="1" si="429"/>
        <v>0</v>
      </c>
      <c r="AP184" s="106">
        <f t="shared" ca="1" si="429"/>
        <v>0</v>
      </c>
      <c r="AQ184" s="106">
        <f t="shared" ca="1" si="429"/>
        <v>0</v>
      </c>
      <c r="AR184" s="106">
        <f t="shared" ca="1" si="429"/>
        <v>0</v>
      </c>
      <c r="AS184" s="106">
        <f t="shared" ca="1" si="429"/>
        <v>0</v>
      </c>
      <c r="AT184" s="106">
        <f t="shared" ca="1" si="429"/>
        <v>0</v>
      </c>
      <c r="AU184" s="106">
        <f t="shared" ca="1" si="429"/>
        <v>1256394</v>
      </c>
      <c r="AV184" s="106">
        <f t="shared" ca="1" si="430"/>
        <v>2737984</v>
      </c>
      <c r="AW184" s="106">
        <f t="shared" ca="1" si="430"/>
        <v>49036</v>
      </c>
      <c r="AX184" s="106">
        <f t="shared" ca="1" si="430"/>
        <v>0</v>
      </c>
      <c r="AY184" s="611">
        <f t="shared" ca="1" si="430"/>
        <v>0</v>
      </c>
      <c r="AZ184" s="106">
        <f t="shared" ca="1" si="430"/>
        <v>29869</v>
      </c>
      <c r="BA184" s="106">
        <f t="shared" ca="1" si="430"/>
        <v>202820</v>
      </c>
      <c r="BB184" s="106">
        <f t="shared" ca="1" si="430"/>
        <v>53020</v>
      </c>
      <c r="BC184" s="106">
        <f t="shared" ca="1" si="430"/>
        <v>0</v>
      </c>
      <c r="BD184" s="106">
        <f t="shared" ca="1" si="430"/>
        <v>60637</v>
      </c>
      <c r="BE184" s="106">
        <f t="shared" ca="1" si="430"/>
        <v>0</v>
      </c>
      <c r="BF184" s="106">
        <f t="shared" ca="1" si="431"/>
        <v>433032</v>
      </c>
      <c r="BG184" s="106">
        <f t="shared" ca="1" si="431"/>
        <v>0</v>
      </c>
      <c r="BH184" s="106">
        <f t="shared" ca="1" si="431"/>
        <v>0</v>
      </c>
      <c r="BI184" s="106">
        <f t="shared" ca="1" si="431"/>
        <v>371391</v>
      </c>
      <c r="BJ184" s="106">
        <f t="shared" ca="1" si="431"/>
        <v>109866</v>
      </c>
      <c r="BK184" s="106">
        <f t="shared" ca="1" si="431"/>
        <v>0</v>
      </c>
      <c r="BL184" s="190">
        <f t="shared" ca="1" si="431"/>
        <v>0</v>
      </c>
      <c r="BM184" s="190">
        <f t="shared" ca="1" si="431"/>
        <v>0</v>
      </c>
      <c r="BN184" s="190">
        <f t="shared" ca="1" si="431"/>
        <v>0</v>
      </c>
      <c r="BO184" s="190">
        <f t="shared" ca="1" si="431"/>
        <v>0</v>
      </c>
      <c r="BP184" s="190">
        <f t="shared" ca="1" si="431"/>
        <v>0</v>
      </c>
      <c r="BQ184" s="190">
        <f t="shared" ca="1" si="384"/>
        <v>143526</v>
      </c>
      <c r="BR184" s="190">
        <f t="shared" ca="1" si="385"/>
        <v>1117109</v>
      </c>
      <c r="BS184" s="190">
        <f t="shared" ca="1" si="386"/>
        <v>4043895</v>
      </c>
      <c r="BT184" s="190">
        <f t="shared" ca="1" si="401"/>
        <v>5304530</v>
      </c>
      <c r="BU184" s="190">
        <f t="shared" ca="1" si="335"/>
        <v>5198738</v>
      </c>
      <c r="BV184" s="163" t="str">
        <f t="shared" si="387"/>
        <v>L</v>
      </c>
      <c r="BW184" s="65">
        <f t="shared" ca="1" si="336"/>
        <v>5304530</v>
      </c>
      <c r="BX184" s="65">
        <f t="shared" ca="1" si="337"/>
        <v>0</v>
      </c>
      <c r="BZ184" s="130"/>
      <c r="CA184" s="79" t="str">
        <f t="shared" si="388"/>
        <v>L</v>
      </c>
      <c r="CB184" s="215">
        <f t="shared" si="405"/>
        <v>2026</v>
      </c>
      <c r="CC184" s="141">
        <f t="shared" si="405"/>
        <v>11</v>
      </c>
      <c r="CD184" s="280">
        <f t="shared" ca="1" si="338"/>
        <v>0</v>
      </c>
      <c r="CE184" s="280">
        <f t="shared" ca="1" si="339"/>
        <v>0</v>
      </c>
      <c r="CF184" s="280">
        <f t="shared" ca="1" si="340"/>
        <v>481</v>
      </c>
      <c r="CG184" s="280">
        <f t="shared" ca="1" si="341"/>
        <v>0</v>
      </c>
      <c r="CH184" s="280">
        <f t="shared" ca="1" si="342"/>
        <v>0</v>
      </c>
      <c r="CI184" s="280">
        <f t="shared" ca="1" si="343"/>
        <v>0</v>
      </c>
      <c r="CJ184" s="280">
        <f t="shared" ca="1" si="344"/>
        <v>0</v>
      </c>
      <c r="CK184" s="280">
        <f t="shared" ca="1" si="345"/>
        <v>0</v>
      </c>
      <c r="CL184" s="280">
        <f t="shared" ca="1" si="346"/>
        <v>0</v>
      </c>
      <c r="CM184" s="280">
        <f t="shared" ca="1" si="347"/>
        <v>1232925</v>
      </c>
      <c r="CN184" s="280">
        <f t="shared" ca="1" si="348"/>
        <v>2693851</v>
      </c>
      <c r="CO184" s="280">
        <f t="shared" ca="1" si="349"/>
        <v>56507</v>
      </c>
      <c r="CP184" s="280">
        <f t="shared" ca="1" si="350"/>
        <v>0</v>
      </c>
      <c r="CQ184" s="613">
        <f t="shared" ca="1" si="351"/>
        <v>0</v>
      </c>
      <c r="CR184" s="280">
        <f t="shared" ca="1" si="352"/>
        <v>19254</v>
      </c>
      <c r="CS184" s="280">
        <f t="shared" ca="1" si="353"/>
        <v>188561</v>
      </c>
      <c r="CT184" s="280">
        <f t="shared" ca="1" si="354"/>
        <v>49807</v>
      </c>
      <c r="CU184" s="280">
        <f t="shared" ca="1" si="355"/>
        <v>0</v>
      </c>
      <c r="CV184" s="280">
        <f t="shared" ca="1" si="356"/>
        <v>48260</v>
      </c>
      <c r="CW184" s="365">
        <f t="shared" ca="1" si="357"/>
        <v>0</v>
      </c>
      <c r="CX184" s="280">
        <f t="shared" ca="1" si="358"/>
        <v>429720</v>
      </c>
      <c r="CY184" s="280">
        <f t="shared" ca="1" si="359"/>
        <v>0</v>
      </c>
      <c r="CZ184" s="280">
        <f t="shared" ca="1" si="360"/>
        <v>0</v>
      </c>
      <c r="DA184" s="280">
        <f t="shared" ca="1" si="361"/>
        <v>369668</v>
      </c>
      <c r="DB184" s="280">
        <f t="shared" ca="1" si="362"/>
        <v>109704</v>
      </c>
      <c r="DC184" s="280">
        <f t="shared" ca="1" si="363"/>
        <v>0</v>
      </c>
      <c r="DD184" s="280">
        <f t="shared" ca="1" si="364"/>
        <v>0</v>
      </c>
      <c r="DE184" s="280">
        <f t="shared" ca="1" si="365"/>
        <v>0</v>
      </c>
      <c r="DF184" s="280">
        <f t="shared" ca="1" si="366"/>
        <v>0</v>
      </c>
      <c r="DG184" s="280">
        <f t="shared" ca="1" si="367"/>
        <v>0</v>
      </c>
      <c r="DH184" s="210">
        <f t="shared" ca="1" si="389"/>
        <v>117321</v>
      </c>
      <c r="DI184" s="210">
        <f t="shared" ca="1" si="390"/>
        <v>1214974</v>
      </c>
      <c r="DJ184" s="210">
        <f t="shared" ca="1" si="391"/>
        <v>3983764</v>
      </c>
      <c r="DK184" s="461">
        <f t="shared" ca="1" si="392"/>
        <v>5316059</v>
      </c>
      <c r="DL184" s="463">
        <f t="shared" ca="1" si="393"/>
        <v>5198738</v>
      </c>
      <c r="DM184" s="465">
        <f t="shared" ca="1" si="394"/>
        <v>-117321</v>
      </c>
      <c r="DN184" s="216">
        <f t="shared" ca="1" si="371"/>
        <v>-2.2069168156335361E-2</v>
      </c>
      <c r="DP184" s="463"/>
      <c r="DQ184" s="37"/>
    </row>
    <row r="185" spans="1:121">
      <c r="A185" s="1">
        <f t="shared" si="424"/>
        <v>2029</v>
      </c>
      <c r="B185" s="405">
        <v>0</v>
      </c>
      <c r="C185" s="405">
        <v>0</v>
      </c>
      <c r="D185" s="405">
        <v>0</v>
      </c>
      <c r="E185" s="405">
        <v>0</v>
      </c>
      <c r="F185" s="405">
        <v>0</v>
      </c>
      <c r="G185" s="405">
        <v>0</v>
      </c>
      <c r="H185" s="405">
        <v>0</v>
      </c>
      <c r="I185" s="405">
        <v>0</v>
      </c>
      <c r="J185" s="405">
        <v>0</v>
      </c>
      <c r="K185" s="405">
        <v>0</v>
      </c>
      <c r="L185" s="405">
        <v>0</v>
      </c>
      <c r="M185" s="405">
        <v>0</v>
      </c>
      <c r="N185" s="269">
        <f t="shared" si="420"/>
        <v>0</v>
      </c>
      <c r="O185" s="29"/>
      <c r="P185" s="72">
        <f t="shared" si="425"/>
        <v>2029</v>
      </c>
      <c r="Q185" s="405">
        <v>0</v>
      </c>
      <c r="R185" s="405">
        <v>0</v>
      </c>
      <c r="S185" s="405">
        <v>0</v>
      </c>
      <c r="T185" s="405">
        <v>0</v>
      </c>
      <c r="U185" s="405">
        <v>0</v>
      </c>
      <c r="V185" s="405">
        <v>0</v>
      </c>
      <c r="W185" s="405">
        <v>0</v>
      </c>
      <c r="X185" s="405">
        <v>0</v>
      </c>
      <c r="Y185" s="405">
        <v>0</v>
      </c>
      <c r="Z185" s="405">
        <v>0</v>
      </c>
      <c r="AA185" s="405">
        <v>0</v>
      </c>
      <c r="AB185" s="405">
        <v>0</v>
      </c>
      <c r="AC185" s="269">
        <f t="shared" si="432"/>
        <v>0</v>
      </c>
      <c r="AD185" s="13"/>
      <c r="AH185" s="22"/>
      <c r="AI185" s="79" t="str">
        <f t="shared" si="427"/>
        <v>AB</v>
      </c>
      <c r="AJ185" s="16">
        <f t="shared" si="428"/>
        <v>2026</v>
      </c>
      <c r="AK185" s="116">
        <v>12</v>
      </c>
      <c r="AL185" s="106">
        <f t="shared" ca="1" si="429"/>
        <v>0</v>
      </c>
      <c r="AM185" s="106">
        <f t="shared" ca="1" si="429"/>
        <v>0</v>
      </c>
      <c r="AN185" s="106">
        <f t="shared" ca="1" si="429"/>
        <v>481</v>
      </c>
      <c r="AO185" s="106">
        <f t="shared" ca="1" si="429"/>
        <v>0</v>
      </c>
      <c r="AP185" s="106">
        <f t="shared" ca="1" si="429"/>
        <v>0</v>
      </c>
      <c r="AQ185" s="106">
        <f t="shared" ca="1" si="429"/>
        <v>0</v>
      </c>
      <c r="AR185" s="106">
        <f t="shared" ca="1" si="429"/>
        <v>0</v>
      </c>
      <c r="AS185" s="106">
        <f t="shared" ca="1" si="429"/>
        <v>0</v>
      </c>
      <c r="AT185" s="106">
        <f t="shared" ca="1" si="429"/>
        <v>0</v>
      </c>
      <c r="AU185" s="106">
        <f t="shared" ca="1" si="429"/>
        <v>1232925</v>
      </c>
      <c r="AV185" s="106">
        <f t="shared" ca="1" si="430"/>
        <v>2693851</v>
      </c>
      <c r="AW185" s="106">
        <f t="shared" ca="1" si="430"/>
        <v>61685</v>
      </c>
      <c r="AX185" s="106">
        <f t="shared" ca="1" si="430"/>
        <v>0</v>
      </c>
      <c r="AY185" s="611">
        <f t="shared" ca="1" si="430"/>
        <v>0</v>
      </c>
      <c r="AZ185" s="106">
        <f t="shared" ca="1" si="430"/>
        <v>33031</v>
      </c>
      <c r="BA185" s="106">
        <f t="shared" ca="1" si="430"/>
        <v>188561</v>
      </c>
      <c r="BB185" s="106">
        <f t="shared" ca="1" si="430"/>
        <v>49807</v>
      </c>
      <c r="BC185" s="106">
        <f t="shared" ca="1" si="430"/>
        <v>0</v>
      </c>
      <c r="BD185" s="106">
        <f t="shared" ca="1" si="430"/>
        <v>47253</v>
      </c>
      <c r="BE185" s="106">
        <f t="shared" ca="1" si="430"/>
        <v>0</v>
      </c>
      <c r="BF185" s="106">
        <f t="shared" ca="1" si="431"/>
        <v>429720</v>
      </c>
      <c r="BG185" s="106">
        <f t="shared" ca="1" si="431"/>
        <v>0</v>
      </c>
      <c r="BH185" s="106">
        <f t="shared" ca="1" si="431"/>
        <v>0</v>
      </c>
      <c r="BI185" s="106">
        <f t="shared" ca="1" si="431"/>
        <v>369668</v>
      </c>
      <c r="BJ185" s="106">
        <f t="shared" ca="1" si="431"/>
        <v>109704</v>
      </c>
      <c r="BK185" s="106">
        <f t="shared" ca="1" si="431"/>
        <v>0</v>
      </c>
      <c r="BL185" s="190">
        <f t="shared" ca="1" si="431"/>
        <v>0</v>
      </c>
      <c r="BM185" s="190">
        <f t="shared" ca="1" si="431"/>
        <v>0</v>
      </c>
      <c r="BN185" s="190">
        <f t="shared" ca="1" si="431"/>
        <v>0</v>
      </c>
      <c r="BO185" s="190">
        <f t="shared" ca="1" si="431"/>
        <v>0</v>
      </c>
      <c r="BP185" s="190">
        <f t="shared" ca="1" si="431"/>
        <v>0</v>
      </c>
      <c r="BQ185" s="190">
        <f t="shared" ca="1" si="384"/>
        <v>130091</v>
      </c>
      <c r="BR185" s="190">
        <f t="shared" ca="1" si="385"/>
        <v>1097653</v>
      </c>
      <c r="BS185" s="190">
        <f t="shared" ca="1" si="386"/>
        <v>3988942</v>
      </c>
      <c r="BT185" s="190">
        <f t="shared" ca="1" si="401"/>
        <v>5216686</v>
      </c>
      <c r="BU185" s="190">
        <f t="shared" ca="1" si="335"/>
        <v>9476254</v>
      </c>
      <c r="BV185" s="163" t="str">
        <f t="shared" si="387"/>
        <v>M</v>
      </c>
      <c r="BW185" s="65">
        <f t="shared" ca="1" si="336"/>
        <v>5216686</v>
      </c>
      <c r="BX185" s="65">
        <f t="shared" ca="1" si="337"/>
        <v>0</v>
      </c>
      <c r="BZ185" s="130"/>
      <c r="CA185" s="79" t="str">
        <f t="shared" si="388"/>
        <v>M</v>
      </c>
      <c r="CB185" s="215">
        <f t="shared" si="405"/>
        <v>2026</v>
      </c>
      <c r="CC185" s="141">
        <f t="shared" si="405"/>
        <v>12</v>
      </c>
      <c r="CD185" s="280">
        <f t="shared" ca="1" si="338"/>
        <v>0</v>
      </c>
      <c r="CE185" s="280">
        <f t="shared" ca="1" si="339"/>
        <v>0</v>
      </c>
      <c r="CF185" s="280">
        <f t="shared" ca="1" si="340"/>
        <v>481</v>
      </c>
      <c r="CG185" s="280">
        <f t="shared" ca="1" si="341"/>
        <v>0</v>
      </c>
      <c r="CH185" s="280">
        <f t="shared" ca="1" si="342"/>
        <v>0</v>
      </c>
      <c r="CI185" s="280">
        <f t="shared" ca="1" si="343"/>
        <v>0</v>
      </c>
      <c r="CJ185" s="280">
        <f t="shared" ca="1" si="344"/>
        <v>0</v>
      </c>
      <c r="CK185" s="280">
        <f t="shared" ca="1" si="345"/>
        <v>0</v>
      </c>
      <c r="CL185" s="280">
        <f t="shared" ca="1" si="346"/>
        <v>4186452</v>
      </c>
      <c r="CM185" s="280">
        <f t="shared" ca="1" si="347"/>
        <v>1245257</v>
      </c>
      <c r="CN185" s="280">
        <f t="shared" ca="1" si="348"/>
        <v>2720366</v>
      </c>
      <c r="CO185" s="280">
        <f t="shared" ca="1" si="349"/>
        <v>63058</v>
      </c>
      <c r="CP185" s="280">
        <f t="shared" ca="1" si="350"/>
        <v>0</v>
      </c>
      <c r="CQ185" s="613">
        <f t="shared" ca="1" si="351"/>
        <v>0</v>
      </c>
      <c r="CR185" s="280">
        <f t="shared" ca="1" si="352"/>
        <v>28195</v>
      </c>
      <c r="CS185" s="280">
        <f t="shared" ca="1" si="353"/>
        <v>207418</v>
      </c>
      <c r="CT185" s="280">
        <f t="shared" ca="1" si="354"/>
        <v>58920</v>
      </c>
      <c r="CU185" s="280">
        <f t="shared" ca="1" si="355"/>
        <v>0</v>
      </c>
      <c r="CV185" s="280">
        <f t="shared" ca="1" si="356"/>
        <v>55587</v>
      </c>
      <c r="CW185" s="365">
        <f t="shared" ca="1" si="357"/>
        <v>0</v>
      </c>
      <c r="CX185" s="280">
        <f t="shared" ca="1" si="358"/>
        <v>433032</v>
      </c>
      <c r="CY185" s="280">
        <f t="shared" ca="1" si="359"/>
        <v>0</v>
      </c>
      <c r="CZ185" s="280">
        <f t="shared" ca="1" si="360"/>
        <v>0</v>
      </c>
      <c r="DA185" s="280">
        <f t="shared" ca="1" si="361"/>
        <v>366620</v>
      </c>
      <c r="DB185" s="280">
        <f t="shared" ca="1" si="362"/>
        <v>110868</v>
      </c>
      <c r="DC185" s="280">
        <f t="shared" ca="1" si="363"/>
        <v>0</v>
      </c>
      <c r="DD185" s="280">
        <f t="shared" ca="1" si="364"/>
        <v>0</v>
      </c>
      <c r="DE185" s="280">
        <f t="shared" ca="1" si="365"/>
        <v>0</v>
      </c>
      <c r="DF185" s="280">
        <f t="shared" ca="1" si="366"/>
        <v>0</v>
      </c>
      <c r="DG185" s="280">
        <f t="shared" ca="1" si="367"/>
        <v>0</v>
      </c>
      <c r="DH185" s="210">
        <f t="shared" ca="1" si="389"/>
        <v>142702</v>
      </c>
      <c r="DI185" s="210">
        <f t="shared" ca="1" si="390"/>
        <v>1260640</v>
      </c>
      <c r="DJ185" s="210">
        <f t="shared" ca="1" si="391"/>
        <v>8215614</v>
      </c>
      <c r="DK185" s="461">
        <f t="shared" ca="1" si="392"/>
        <v>9618956</v>
      </c>
      <c r="DL185" s="463">
        <f t="shared" ca="1" si="393"/>
        <v>9476254</v>
      </c>
      <c r="DM185" s="465">
        <f t="shared" ca="1" si="394"/>
        <v>-142702</v>
      </c>
      <c r="DN185" s="216">
        <f t="shared" ca="1" si="371"/>
        <v>-1.4835497740087385E-2</v>
      </c>
      <c r="DP185" s="463"/>
      <c r="DQ185" s="37"/>
    </row>
    <row r="186" spans="1:121">
      <c r="A186" s="1">
        <f t="shared" si="424"/>
        <v>2030</v>
      </c>
      <c r="B186" s="405">
        <v>0</v>
      </c>
      <c r="C186" s="405">
        <v>0</v>
      </c>
      <c r="D186" s="405">
        <v>0</v>
      </c>
      <c r="E186" s="405">
        <v>0</v>
      </c>
      <c r="F186" s="405">
        <v>0</v>
      </c>
      <c r="G186" s="405">
        <v>0</v>
      </c>
      <c r="H186" s="405">
        <v>0</v>
      </c>
      <c r="I186" s="405">
        <v>0</v>
      </c>
      <c r="J186" s="405">
        <v>0</v>
      </c>
      <c r="K186" s="405">
        <v>0</v>
      </c>
      <c r="L186" s="405">
        <v>0</v>
      </c>
      <c r="M186" s="405">
        <v>0</v>
      </c>
      <c r="N186" s="269">
        <f t="shared" si="420"/>
        <v>0</v>
      </c>
      <c r="O186" s="29"/>
      <c r="P186" s="72">
        <f t="shared" si="425"/>
        <v>2030</v>
      </c>
      <c r="Q186" s="405">
        <v>0</v>
      </c>
      <c r="R186" s="405">
        <v>0</v>
      </c>
      <c r="S186" s="405">
        <v>0</v>
      </c>
      <c r="T186" s="405">
        <v>0</v>
      </c>
      <c r="U186" s="405">
        <v>0</v>
      </c>
      <c r="V186" s="405">
        <v>0</v>
      </c>
      <c r="W186" s="405">
        <v>0</v>
      </c>
      <c r="X186" s="405">
        <v>0</v>
      </c>
      <c r="Y186" s="405">
        <v>0</v>
      </c>
      <c r="Z186" s="405">
        <v>0</v>
      </c>
      <c r="AA186" s="405">
        <v>0</v>
      </c>
      <c r="AB186" s="405">
        <v>0</v>
      </c>
      <c r="AC186" s="269">
        <f t="shared" si="432"/>
        <v>0</v>
      </c>
      <c r="AD186" s="13"/>
      <c r="AE186" s="17"/>
      <c r="AF186" s="22"/>
      <c r="AG186" s="22"/>
      <c r="AH186" s="22"/>
      <c r="AI186" s="79" t="str">
        <f t="shared" si="383"/>
        <v>Q</v>
      </c>
      <c r="AJ186" s="1">
        <f>1+AJ174</f>
        <v>2027</v>
      </c>
      <c r="AK186" s="105">
        <v>1</v>
      </c>
      <c r="AL186" s="106">
        <f t="shared" ref="AL186:AU195" ca="1" si="433">ROUND(INDIRECT(CONCATENATE($AI186,AL$2+($AJ186-2010))),0)</f>
        <v>0</v>
      </c>
      <c r="AM186" s="106">
        <f t="shared" ca="1" si="433"/>
        <v>0</v>
      </c>
      <c r="AN186" s="106">
        <f t="shared" ca="1" si="433"/>
        <v>481</v>
      </c>
      <c r="AO186" s="106">
        <f t="shared" ca="1" si="433"/>
        <v>0</v>
      </c>
      <c r="AP186" s="106">
        <f t="shared" ca="1" si="433"/>
        <v>0</v>
      </c>
      <c r="AQ186" s="106">
        <f t="shared" ca="1" si="433"/>
        <v>0</v>
      </c>
      <c r="AR186" s="106">
        <f t="shared" ca="1" si="433"/>
        <v>0</v>
      </c>
      <c r="AS186" s="106">
        <f t="shared" ca="1" si="433"/>
        <v>0</v>
      </c>
      <c r="AT186" s="106">
        <f t="shared" ca="1" si="433"/>
        <v>4186452</v>
      </c>
      <c r="AU186" s="106">
        <f t="shared" ca="1" si="433"/>
        <v>1245257</v>
      </c>
      <c r="AV186" s="106">
        <f t="shared" ref="AV186:BE195" ca="1" si="434">ROUND(INDIRECT(CONCATENATE($AI186,AV$2+($AJ186-2010))),0)</f>
        <v>2720366</v>
      </c>
      <c r="AW186" s="106">
        <f t="shared" ca="1" si="434"/>
        <v>56507</v>
      </c>
      <c r="AX186" s="106">
        <f t="shared" ca="1" si="434"/>
        <v>0</v>
      </c>
      <c r="AY186" s="611">
        <f t="shared" ca="1" si="434"/>
        <v>0</v>
      </c>
      <c r="AZ186" s="106">
        <f t="shared" ca="1" si="434"/>
        <v>19254</v>
      </c>
      <c r="BA186" s="106">
        <f t="shared" ca="1" si="434"/>
        <v>207418</v>
      </c>
      <c r="BB186" s="106">
        <f t="shared" ca="1" si="434"/>
        <v>58920</v>
      </c>
      <c r="BC186" s="106">
        <f t="shared" ca="1" si="434"/>
        <v>0</v>
      </c>
      <c r="BD186" s="106">
        <f t="shared" ca="1" si="434"/>
        <v>48260</v>
      </c>
      <c r="BE186" s="106">
        <f t="shared" ca="1" si="434"/>
        <v>0</v>
      </c>
      <c r="BF186" s="106">
        <f t="shared" ref="BF186:BP195" ca="1" si="435">ROUND(INDIRECT(CONCATENATE($AI186,BF$2+($AJ186-2010))),0)</f>
        <v>433032</v>
      </c>
      <c r="BG186" s="106">
        <f t="shared" ca="1" si="435"/>
        <v>0</v>
      </c>
      <c r="BH186" s="106">
        <f t="shared" ca="1" si="435"/>
        <v>0</v>
      </c>
      <c r="BI186" s="106">
        <f t="shared" ca="1" si="435"/>
        <v>366620</v>
      </c>
      <c r="BJ186" s="106">
        <f t="shared" ca="1" si="435"/>
        <v>110868</v>
      </c>
      <c r="BK186" s="106">
        <f t="shared" ca="1" si="435"/>
        <v>0</v>
      </c>
      <c r="BL186" s="190">
        <f t="shared" ca="1" si="435"/>
        <v>0</v>
      </c>
      <c r="BM186" s="190">
        <f t="shared" ca="1" si="435"/>
        <v>0</v>
      </c>
      <c r="BN186" s="190">
        <f t="shared" ca="1" si="435"/>
        <v>0</v>
      </c>
      <c r="BO186" s="190">
        <f t="shared" ca="1" si="435"/>
        <v>0</v>
      </c>
      <c r="BP186" s="190">
        <f t="shared" ca="1" si="435"/>
        <v>0</v>
      </c>
      <c r="BQ186" s="190">
        <f t="shared" ca="1" si="384"/>
        <v>126434</v>
      </c>
      <c r="BR186" s="190">
        <f t="shared" ca="1" si="385"/>
        <v>1117938</v>
      </c>
      <c r="BS186" s="190">
        <f t="shared" ca="1" si="386"/>
        <v>8209063</v>
      </c>
      <c r="BT186" s="190">
        <f t="shared" ca="1" si="401"/>
        <v>9453435</v>
      </c>
      <c r="BU186" s="190">
        <f t="shared" ca="1" si="335"/>
        <v>9444725</v>
      </c>
      <c r="BV186" s="163" t="str">
        <f t="shared" si="387"/>
        <v>C</v>
      </c>
      <c r="BW186" s="65">
        <f t="shared" ca="1" si="336"/>
        <v>9453435</v>
      </c>
      <c r="BX186" s="65">
        <f t="shared" ca="1" si="337"/>
        <v>0</v>
      </c>
      <c r="BZ186" s="130"/>
      <c r="CA186" s="79" t="str">
        <f t="shared" si="388"/>
        <v>B</v>
      </c>
      <c r="CB186" s="215">
        <f t="shared" si="405"/>
        <v>2027</v>
      </c>
      <c r="CC186" s="141">
        <f t="shared" si="405"/>
        <v>1</v>
      </c>
      <c r="CD186" s="280">
        <f t="shared" ca="1" si="338"/>
        <v>0</v>
      </c>
      <c r="CE186" s="280">
        <f t="shared" ca="1" si="339"/>
        <v>0</v>
      </c>
      <c r="CF186" s="280">
        <f t="shared" ca="1" si="340"/>
        <v>481</v>
      </c>
      <c r="CG186" s="280">
        <f t="shared" ca="1" si="341"/>
        <v>0</v>
      </c>
      <c r="CH186" s="280">
        <f t="shared" ca="1" si="342"/>
        <v>0</v>
      </c>
      <c r="CI186" s="280">
        <f t="shared" ca="1" si="343"/>
        <v>0</v>
      </c>
      <c r="CJ186" s="280">
        <f t="shared" ca="1" si="344"/>
        <v>0</v>
      </c>
      <c r="CK186" s="280">
        <f t="shared" ca="1" si="345"/>
        <v>0</v>
      </c>
      <c r="CL186" s="280">
        <f t="shared" ca="1" si="346"/>
        <v>4225269</v>
      </c>
      <c r="CM186" s="280">
        <f t="shared" ca="1" si="347"/>
        <v>1246150</v>
      </c>
      <c r="CN186" s="280">
        <f t="shared" ca="1" si="348"/>
        <v>2775261</v>
      </c>
      <c r="CO186" s="280">
        <f t="shared" ca="1" si="349"/>
        <v>57941</v>
      </c>
      <c r="CP186" s="280">
        <f t="shared" ca="1" si="350"/>
        <v>0</v>
      </c>
      <c r="CQ186" s="613">
        <f t="shared" ca="1" si="351"/>
        <v>0</v>
      </c>
      <c r="CR186" s="280">
        <f t="shared" ca="1" si="352"/>
        <v>29398</v>
      </c>
      <c r="CS186" s="280">
        <f t="shared" ca="1" si="353"/>
        <v>214020</v>
      </c>
      <c r="CT186" s="280">
        <f t="shared" ca="1" si="354"/>
        <v>64098</v>
      </c>
      <c r="CU186" s="280">
        <f t="shared" ca="1" si="355"/>
        <v>0</v>
      </c>
      <c r="CV186" s="280">
        <f t="shared" ca="1" si="356"/>
        <v>60625</v>
      </c>
      <c r="CW186" s="365">
        <f t="shared" ca="1" si="357"/>
        <v>0</v>
      </c>
      <c r="CX186" s="280">
        <f t="shared" ca="1" si="358"/>
        <v>431544</v>
      </c>
      <c r="CY186" s="280">
        <f t="shared" ca="1" si="359"/>
        <v>0</v>
      </c>
      <c r="CZ186" s="280">
        <f t="shared" ca="1" si="360"/>
        <v>0</v>
      </c>
      <c r="DA186" s="280">
        <f t="shared" ca="1" si="361"/>
        <v>364713</v>
      </c>
      <c r="DB186" s="280">
        <f t="shared" ca="1" si="362"/>
        <v>111114</v>
      </c>
      <c r="DC186" s="280">
        <f t="shared" ca="1" si="363"/>
        <v>0</v>
      </c>
      <c r="DD186" s="280">
        <f t="shared" ca="1" si="364"/>
        <v>0</v>
      </c>
      <c r="DE186" s="280">
        <f t="shared" ca="1" si="365"/>
        <v>0</v>
      </c>
      <c r="DF186" s="280">
        <f t="shared" ca="1" si="366"/>
        <v>0</v>
      </c>
      <c r="DG186" s="280">
        <f t="shared" ca="1" si="367"/>
        <v>0</v>
      </c>
      <c r="DH186" s="210">
        <f t="shared" ca="1" si="389"/>
        <v>154121</v>
      </c>
      <c r="DI186" s="210">
        <f t="shared" ca="1" si="390"/>
        <v>1275512</v>
      </c>
      <c r="DJ186" s="210">
        <f t="shared" ca="1" si="391"/>
        <v>8305102</v>
      </c>
      <c r="DK186" s="461">
        <f t="shared" ca="1" si="392"/>
        <v>9734735</v>
      </c>
      <c r="DL186" s="463">
        <f t="shared" ca="1" si="393"/>
        <v>9580614</v>
      </c>
      <c r="DM186" s="465">
        <f t="shared" ca="1" si="394"/>
        <v>-154121</v>
      </c>
      <c r="DN186" s="216">
        <f t="shared" ca="1" si="371"/>
        <v>-1.5832069388637699E-2</v>
      </c>
      <c r="DP186" s="463"/>
      <c r="DQ186" s="37"/>
    </row>
    <row r="187" spans="1:121">
      <c r="A187" s="1">
        <f t="shared" si="424"/>
        <v>2031</v>
      </c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32"/>
      <c r="O187" s="29"/>
      <c r="P187" s="72">
        <f t="shared" si="425"/>
        <v>2031</v>
      </c>
      <c r="Q187" s="405">
        <v>0</v>
      </c>
      <c r="R187" s="405">
        <v>0</v>
      </c>
      <c r="S187" s="405"/>
      <c r="T187" s="405"/>
      <c r="U187" s="405"/>
      <c r="V187" s="405"/>
      <c r="W187" s="405"/>
      <c r="X187" s="405"/>
      <c r="Y187" s="405"/>
      <c r="Z187" s="405"/>
      <c r="AA187" s="405"/>
      <c r="AB187" s="405"/>
      <c r="AC187" s="32"/>
      <c r="AD187" s="13"/>
      <c r="AE187" s="17"/>
      <c r="AF187" s="22"/>
      <c r="AG187" s="22"/>
      <c r="AH187" s="22"/>
      <c r="AI187" s="79" t="str">
        <f t="shared" si="383"/>
        <v>R</v>
      </c>
      <c r="AJ187" s="1">
        <f t="shared" ref="AJ187:AJ197" si="436">AJ186</f>
        <v>2027</v>
      </c>
      <c r="AK187" s="105">
        <v>2</v>
      </c>
      <c r="AL187" s="106">
        <f t="shared" ca="1" si="433"/>
        <v>0</v>
      </c>
      <c r="AM187" s="106">
        <f t="shared" ca="1" si="433"/>
        <v>0</v>
      </c>
      <c r="AN187" s="106">
        <f t="shared" ca="1" si="433"/>
        <v>481</v>
      </c>
      <c r="AO187" s="106">
        <f t="shared" ca="1" si="433"/>
        <v>0</v>
      </c>
      <c r="AP187" s="106">
        <f t="shared" ca="1" si="433"/>
        <v>0</v>
      </c>
      <c r="AQ187" s="106">
        <f t="shared" ca="1" si="433"/>
        <v>0</v>
      </c>
      <c r="AR187" s="106">
        <f t="shared" ca="1" si="433"/>
        <v>0</v>
      </c>
      <c r="AS187" s="106">
        <f t="shared" ca="1" si="433"/>
        <v>0</v>
      </c>
      <c r="AT187" s="106">
        <f t="shared" ca="1" si="433"/>
        <v>4225269</v>
      </c>
      <c r="AU187" s="106">
        <f t="shared" ca="1" si="433"/>
        <v>1246150</v>
      </c>
      <c r="AV187" s="106">
        <f t="shared" ca="1" si="434"/>
        <v>2775261</v>
      </c>
      <c r="AW187" s="106">
        <f t="shared" ca="1" si="434"/>
        <v>63058</v>
      </c>
      <c r="AX187" s="106">
        <f t="shared" ca="1" si="434"/>
        <v>0</v>
      </c>
      <c r="AY187" s="611">
        <f t="shared" ca="1" si="434"/>
        <v>0</v>
      </c>
      <c r="AZ187" s="106">
        <f t="shared" ca="1" si="434"/>
        <v>28195</v>
      </c>
      <c r="BA187" s="106">
        <f t="shared" ca="1" si="434"/>
        <v>214020</v>
      </c>
      <c r="BB187" s="106">
        <f t="shared" ca="1" si="434"/>
        <v>64098</v>
      </c>
      <c r="BC187" s="106">
        <f t="shared" ca="1" si="434"/>
        <v>0</v>
      </c>
      <c r="BD187" s="106">
        <f t="shared" ca="1" si="434"/>
        <v>55587</v>
      </c>
      <c r="BE187" s="106">
        <f t="shared" ca="1" si="434"/>
        <v>0</v>
      </c>
      <c r="BF187" s="106">
        <f t="shared" ca="1" si="435"/>
        <v>431544</v>
      </c>
      <c r="BG187" s="106">
        <f t="shared" ca="1" si="435"/>
        <v>0</v>
      </c>
      <c r="BH187" s="106">
        <f t="shared" ca="1" si="435"/>
        <v>0</v>
      </c>
      <c r="BI187" s="106">
        <f t="shared" ca="1" si="435"/>
        <v>364713</v>
      </c>
      <c r="BJ187" s="106">
        <f t="shared" ca="1" si="435"/>
        <v>111114</v>
      </c>
      <c r="BK187" s="106">
        <f t="shared" ca="1" si="435"/>
        <v>0</v>
      </c>
      <c r="BL187" s="190">
        <f t="shared" ca="1" si="435"/>
        <v>0</v>
      </c>
      <c r="BM187" s="190">
        <f t="shared" ca="1" si="435"/>
        <v>0</v>
      </c>
      <c r="BN187" s="190">
        <f t="shared" ca="1" si="435"/>
        <v>0</v>
      </c>
      <c r="BO187" s="190">
        <f t="shared" ca="1" si="435"/>
        <v>0</v>
      </c>
      <c r="BP187" s="190">
        <f t="shared" ca="1" si="435"/>
        <v>0</v>
      </c>
      <c r="BQ187" s="190">
        <f t="shared" ca="1" si="384"/>
        <v>147880</v>
      </c>
      <c r="BR187" s="190">
        <f t="shared" ca="1" si="385"/>
        <v>1121391</v>
      </c>
      <c r="BS187" s="190">
        <f t="shared" ca="1" si="386"/>
        <v>8310219</v>
      </c>
      <c r="BT187" s="190">
        <f t="shared" ca="1" si="401"/>
        <v>9579490</v>
      </c>
      <c r="BU187" s="190">
        <f t="shared" ca="1" si="335"/>
        <v>9444725</v>
      </c>
      <c r="BV187" s="163" t="str">
        <f t="shared" si="387"/>
        <v>C</v>
      </c>
      <c r="BW187" s="65">
        <f t="shared" ca="1" si="336"/>
        <v>9579490</v>
      </c>
      <c r="BX187" s="65">
        <f t="shared" ca="1" si="337"/>
        <v>0</v>
      </c>
      <c r="BZ187" s="130"/>
      <c r="CA187" s="79" t="str">
        <f t="shared" si="388"/>
        <v>C</v>
      </c>
      <c r="CB187" s="215">
        <f t="shared" si="405"/>
        <v>2027</v>
      </c>
      <c r="CC187" s="141">
        <f t="shared" si="405"/>
        <v>2</v>
      </c>
      <c r="CD187" s="280">
        <f t="shared" ca="1" si="338"/>
        <v>0</v>
      </c>
      <c r="CE187" s="280">
        <f t="shared" ca="1" si="339"/>
        <v>0</v>
      </c>
      <c r="CF187" s="280">
        <f t="shared" ca="1" si="340"/>
        <v>481</v>
      </c>
      <c r="CG187" s="280">
        <f t="shared" ca="1" si="341"/>
        <v>0</v>
      </c>
      <c r="CH187" s="280">
        <f t="shared" ca="1" si="342"/>
        <v>0</v>
      </c>
      <c r="CI187" s="280">
        <f t="shared" ca="1" si="343"/>
        <v>0</v>
      </c>
      <c r="CJ187" s="280">
        <f t="shared" ca="1" si="344"/>
        <v>0</v>
      </c>
      <c r="CK187" s="280">
        <f t="shared" ca="1" si="345"/>
        <v>0</v>
      </c>
      <c r="CL187" s="280">
        <f t="shared" ca="1" si="346"/>
        <v>4217026</v>
      </c>
      <c r="CM187" s="280">
        <f t="shared" ca="1" si="347"/>
        <v>1227734</v>
      </c>
      <c r="CN187" s="280">
        <f t="shared" ca="1" si="348"/>
        <v>2738257</v>
      </c>
      <c r="CO187" s="280">
        <f t="shared" ca="1" si="349"/>
        <v>45300</v>
      </c>
      <c r="CP187" s="280">
        <f t="shared" ca="1" si="350"/>
        <v>0</v>
      </c>
      <c r="CQ187" s="613">
        <f t="shared" ca="1" si="351"/>
        <v>0</v>
      </c>
      <c r="CR187" s="280">
        <f t="shared" ca="1" si="352"/>
        <v>29711</v>
      </c>
      <c r="CS187" s="280">
        <f t="shared" ca="1" si="353"/>
        <v>189750</v>
      </c>
      <c r="CT187" s="280">
        <f t="shared" ca="1" si="354"/>
        <v>47465</v>
      </c>
      <c r="CU187" s="280">
        <f t="shared" ca="1" si="355"/>
        <v>0</v>
      </c>
      <c r="CV187" s="280">
        <f t="shared" ca="1" si="356"/>
        <v>49682</v>
      </c>
      <c r="CW187" s="365">
        <f t="shared" ca="1" si="357"/>
        <v>0</v>
      </c>
      <c r="CX187" s="280">
        <f t="shared" ca="1" si="358"/>
        <v>426072</v>
      </c>
      <c r="CY187" s="280">
        <f t="shared" ca="1" si="359"/>
        <v>0</v>
      </c>
      <c r="CZ187" s="280">
        <f t="shared" ca="1" si="360"/>
        <v>0</v>
      </c>
      <c r="DA187" s="280">
        <f t="shared" ca="1" si="361"/>
        <v>362529</v>
      </c>
      <c r="DB187" s="280">
        <f t="shared" ca="1" si="362"/>
        <v>110718</v>
      </c>
      <c r="DC187" s="280">
        <f t="shared" ca="1" si="363"/>
        <v>0</v>
      </c>
      <c r="DD187" s="280">
        <f t="shared" ca="1" si="364"/>
        <v>0</v>
      </c>
      <c r="DE187" s="280">
        <f t="shared" ca="1" si="365"/>
        <v>0</v>
      </c>
      <c r="DF187" s="280">
        <f t="shared" ca="1" si="366"/>
        <v>0</v>
      </c>
      <c r="DG187" s="280">
        <f t="shared" ca="1" si="367"/>
        <v>0</v>
      </c>
      <c r="DH187" s="210">
        <f t="shared" ca="1" si="389"/>
        <v>126858</v>
      </c>
      <c r="DI187" s="210">
        <f t="shared" ca="1" si="390"/>
        <v>1215927</v>
      </c>
      <c r="DJ187" s="210">
        <f t="shared" ca="1" si="391"/>
        <v>8228798</v>
      </c>
      <c r="DK187" s="461">
        <f t="shared" ca="1" si="392"/>
        <v>9571583</v>
      </c>
      <c r="DL187" s="463">
        <f t="shared" ca="1" si="393"/>
        <v>9444725</v>
      </c>
      <c r="DM187" s="465">
        <f t="shared" ca="1" si="394"/>
        <v>-126858</v>
      </c>
      <c r="DN187" s="216">
        <f t="shared" ca="1" si="371"/>
        <v>-1.3253607057474193E-2</v>
      </c>
      <c r="DP187" s="463"/>
      <c r="DQ187" s="37"/>
    </row>
    <row r="188" spans="1:121">
      <c r="A188" s="1">
        <f t="shared" si="424"/>
        <v>2032</v>
      </c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32"/>
      <c r="O188" s="29"/>
      <c r="P188" s="72">
        <f t="shared" si="425"/>
        <v>2032</v>
      </c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32"/>
      <c r="AD188" s="13"/>
      <c r="AE188" s="17"/>
      <c r="AF188" s="22"/>
      <c r="AG188" s="22"/>
      <c r="AH188" s="22"/>
      <c r="AI188" s="79" t="str">
        <f t="shared" si="383"/>
        <v>S</v>
      </c>
      <c r="AJ188" s="1">
        <f t="shared" si="436"/>
        <v>2027</v>
      </c>
      <c r="AK188" s="105">
        <v>3</v>
      </c>
      <c r="AL188" s="106">
        <f t="shared" ca="1" si="433"/>
        <v>0</v>
      </c>
      <c r="AM188" s="106">
        <f t="shared" ca="1" si="433"/>
        <v>0</v>
      </c>
      <c r="AN188" s="106">
        <f t="shared" ca="1" si="433"/>
        <v>481</v>
      </c>
      <c r="AO188" s="106">
        <f t="shared" ca="1" si="433"/>
        <v>0</v>
      </c>
      <c r="AP188" s="106">
        <f t="shared" ca="1" si="433"/>
        <v>0</v>
      </c>
      <c r="AQ188" s="106">
        <f t="shared" ca="1" si="433"/>
        <v>0</v>
      </c>
      <c r="AR188" s="106">
        <f t="shared" ca="1" si="433"/>
        <v>0</v>
      </c>
      <c r="AS188" s="106">
        <f t="shared" ca="1" si="433"/>
        <v>0</v>
      </c>
      <c r="AT188" s="106">
        <f t="shared" ca="1" si="433"/>
        <v>4217026</v>
      </c>
      <c r="AU188" s="106">
        <f t="shared" ca="1" si="433"/>
        <v>1227734</v>
      </c>
      <c r="AV188" s="106">
        <f t="shared" ca="1" si="434"/>
        <v>2738257</v>
      </c>
      <c r="AW188" s="106">
        <f t="shared" ca="1" si="434"/>
        <v>57941</v>
      </c>
      <c r="AX188" s="106">
        <f t="shared" ca="1" si="434"/>
        <v>0</v>
      </c>
      <c r="AY188" s="611">
        <f t="shared" ca="1" si="434"/>
        <v>0</v>
      </c>
      <c r="AZ188" s="106">
        <f t="shared" ca="1" si="434"/>
        <v>29398</v>
      </c>
      <c r="BA188" s="106">
        <f t="shared" ca="1" si="434"/>
        <v>189750</v>
      </c>
      <c r="BB188" s="106">
        <f t="shared" ca="1" si="434"/>
        <v>47465</v>
      </c>
      <c r="BC188" s="106">
        <f t="shared" ca="1" si="434"/>
        <v>0</v>
      </c>
      <c r="BD188" s="106">
        <f t="shared" ca="1" si="434"/>
        <v>60625</v>
      </c>
      <c r="BE188" s="106">
        <f t="shared" ca="1" si="434"/>
        <v>0</v>
      </c>
      <c r="BF188" s="106">
        <f t="shared" ca="1" si="435"/>
        <v>426072</v>
      </c>
      <c r="BG188" s="106">
        <f t="shared" ca="1" si="435"/>
        <v>0</v>
      </c>
      <c r="BH188" s="106">
        <f t="shared" ca="1" si="435"/>
        <v>0</v>
      </c>
      <c r="BI188" s="106">
        <f t="shared" ca="1" si="435"/>
        <v>362529</v>
      </c>
      <c r="BJ188" s="106">
        <f t="shared" ca="1" si="435"/>
        <v>110718</v>
      </c>
      <c r="BK188" s="106">
        <f t="shared" ca="1" si="435"/>
        <v>0</v>
      </c>
      <c r="BL188" s="190">
        <f t="shared" ca="1" si="435"/>
        <v>0</v>
      </c>
      <c r="BM188" s="190">
        <f t="shared" ca="1" si="435"/>
        <v>0</v>
      </c>
      <c r="BN188" s="190">
        <f t="shared" ca="1" si="435"/>
        <v>0</v>
      </c>
      <c r="BO188" s="190">
        <f t="shared" ca="1" si="435"/>
        <v>0</v>
      </c>
      <c r="BP188" s="190">
        <f t="shared" ca="1" si="435"/>
        <v>0</v>
      </c>
      <c r="BQ188" s="190">
        <f t="shared" ca="1" si="384"/>
        <v>137488</v>
      </c>
      <c r="BR188" s="190">
        <f t="shared" ca="1" si="385"/>
        <v>1089069</v>
      </c>
      <c r="BS188" s="190">
        <f t="shared" ca="1" si="386"/>
        <v>8241439</v>
      </c>
      <c r="BT188" s="190">
        <f t="shared" ca="1" si="401"/>
        <v>9467996</v>
      </c>
      <c r="BU188" s="190">
        <f t="shared" ca="1" si="335"/>
        <v>9509559</v>
      </c>
      <c r="BV188" s="163" t="str">
        <f t="shared" si="387"/>
        <v>D</v>
      </c>
      <c r="BW188" s="65">
        <f t="shared" ca="1" si="336"/>
        <v>9467996</v>
      </c>
      <c r="BX188" s="65">
        <f t="shared" ca="1" si="337"/>
        <v>0</v>
      </c>
      <c r="BZ188" s="130"/>
      <c r="CA188" s="79" t="str">
        <f t="shared" si="388"/>
        <v>D</v>
      </c>
      <c r="CB188" s="215">
        <f t="shared" si="405"/>
        <v>2027</v>
      </c>
      <c r="CC188" s="141">
        <f t="shared" si="405"/>
        <v>3</v>
      </c>
      <c r="CD188" s="280">
        <f t="shared" ca="1" si="338"/>
        <v>0</v>
      </c>
      <c r="CE188" s="280">
        <f t="shared" ca="1" si="339"/>
        <v>0</v>
      </c>
      <c r="CF188" s="280">
        <f t="shared" ca="1" si="340"/>
        <v>481</v>
      </c>
      <c r="CG188" s="280">
        <f t="shared" ca="1" si="341"/>
        <v>0</v>
      </c>
      <c r="CH188" s="280">
        <f t="shared" ca="1" si="342"/>
        <v>0</v>
      </c>
      <c r="CI188" s="280">
        <f t="shared" ca="1" si="343"/>
        <v>0</v>
      </c>
      <c r="CJ188" s="280">
        <f t="shared" ca="1" si="344"/>
        <v>0</v>
      </c>
      <c r="CK188" s="280">
        <f t="shared" ca="1" si="345"/>
        <v>0</v>
      </c>
      <c r="CL188" s="280">
        <f t="shared" ca="1" si="346"/>
        <v>4187373</v>
      </c>
      <c r="CM188" s="280">
        <f t="shared" ca="1" si="347"/>
        <v>1257494</v>
      </c>
      <c r="CN188" s="280">
        <f t="shared" ca="1" si="348"/>
        <v>2797790</v>
      </c>
      <c r="CO188" s="280">
        <f t="shared" ca="1" si="349"/>
        <v>45752</v>
      </c>
      <c r="CP188" s="280">
        <f t="shared" ca="1" si="350"/>
        <v>0</v>
      </c>
      <c r="CQ188" s="613">
        <f t="shared" ca="1" si="351"/>
        <v>0</v>
      </c>
      <c r="CR188" s="280">
        <f t="shared" ca="1" si="352"/>
        <v>26362</v>
      </c>
      <c r="CS188" s="280">
        <f t="shared" ca="1" si="353"/>
        <v>181800</v>
      </c>
      <c r="CT188" s="280">
        <f t="shared" ca="1" si="354"/>
        <v>49444</v>
      </c>
      <c r="CU188" s="280">
        <f t="shared" ca="1" si="355"/>
        <v>0</v>
      </c>
      <c r="CV188" s="280">
        <f t="shared" ca="1" si="356"/>
        <v>49449</v>
      </c>
      <c r="CW188" s="365">
        <f t="shared" ca="1" si="357"/>
        <v>0</v>
      </c>
      <c r="CX188" s="280">
        <f t="shared" ca="1" si="358"/>
        <v>433032</v>
      </c>
      <c r="CY188" s="280">
        <f t="shared" ca="1" si="359"/>
        <v>0</v>
      </c>
      <c r="CZ188" s="280">
        <f t="shared" ca="1" si="360"/>
        <v>0</v>
      </c>
      <c r="DA188" s="280">
        <f t="shared" ca="1" si="361"/>
        <v>369006</v>
      </c>
      <c r="DB188" s="280">
        <f t="shared" ca="1" si="362"/>
        <v>111576</v>
      </c>
      <c r="DC188" s="280">
        <f t="shared" ca="1" si="363"/>
        <v>0</v>
      </c>
      <c r="DD188" s="280">
        <f t="shared" ca="1" si="364"/>
        <v>0</v>
      </c>
      <c r="DE188" s="280">
        <f t="shared" ca="1" si="365"/>
        <v>0</v>
      </c>
      <c r="DF188" s="280">
        <f t="shared" ca="1" si="366"/>
        <v>0</v>
      </c>
      <c r="DG188" s="280">
        <f t="shared" ca="1" si="367"/>
        <v>0</v>
      </c>
      <c r="DH188" s="210">
        <f t="shared" ca="1" si="389"/>
        <v>125255</v>
      </c>
      <c r="DI188" s="210">
        <f t="shared" ca="1" si="390"/>
        <v>1220669</v>
      </c>
      <c r="DJ188" s="210">
        <f t="shared" ca="1" si="391"/>
        <v>8288890</v>
      </c>
      <c r="DK188" s="461">
        <f t="shared" ca="1" si="392"/>
        <v>9634814</v>
      </c>
      <c r="DL188" s="463">
        <f t="shared" ca="1" si="393"/>
        <v>9509559</v>
      </c>
      <c r="DM188" s="465">
        <f t="shared" ca="1" si="394"/>
        <v>-125255</v>
      </c>
      <c r="DN188" s="216">
        <f t="shared" ca="1" si="371"/>
        <v>-1.3000250964886297E-2</v>
      </c>
      <c r="DP188" s="463"/>
      <c r="DQ188" s="37"/>
    </row>
    <row r="189" spans="1:121">
      <c r="A189" s="1">
        <f t="shared" si="424"/>
        <v>2033</v>
      </c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32"/>
      <c r="O189" s="29"/>
      <c r="P189" s="72">
        <f t="shared" si="425"/>
        <v>2033</v>
      </c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32"/>
      <c r="AD189" s="13"/>
      <c r="AE189" s="17"/>
      <c r="AF189" s="22"/>
      <c r="AG189" s="22"/>
      <c r="AH189" s="22"/>
      <c r="AI189" s="79" t="str">
        <f t="shared" si="383"/>
        <v>T</v>
      </c>
      <c r="AJ189" s="1">
        <f t="shared" si="436"/>
        <v>2027</v>
      </c>
      <c r="AK189" s="105">
        <v>4</v>
      </c>
      <c r="AL189" s="106">
        <f t="shared" ca="1" si="433"/>
        <v>0</v>
      </c>
      <c r="AM189" s="106">
        <f t="shared" ca="1" si="433"/>
        <v>0</v>
      </c>
      <c r="AN189" s="106">
        <f t="shared" ca="1" si="433"/>
        <v>481</v>
      </c>
      <c r="AO189" s="106">
        <f t="shared" ca="1" si="433"/>
        <v>0</v>
      </c>
      <c r="AP189" s="106">
        <f t="shared" ca="1" si="433"/>
        <v>0</v>
      </c>
      <c r="AQ189" s="106">
        <f t="shared" ca="1" si="433"/>
        <v>0</v>
      </c>
      <c r="AR189" s="106">
        <f t="shared" ca="1" si="433"/>
        <v>0</v>
      </c>
      <c r="AS189" s="106">
        <f t="shared" ca="1" si="433"/>
        <v>0</v>
      </c>
      <c r="AT189" s="106">
        <f t="shared" ca="1" si="433"/>
        <v>4187373</v>
      </c>
      <c r="AU189" s="106">
        <f t="shared" ca="1" si="433"/>
        <v>1257494</v>
      </c>
      <c r="AV189" s="106">
        <f t="shared" ca="1" si="434"/>
        <v>2797790</v>
      </c>
      <c r="AW189" s="106">
        <f t="shared" ca="1" si="434"/>
        <v>45300</v>
      </c>
      <c r="AX189" s="106">
        <f t="shared" ca="1" si="434"/>
        <v>0</v>
      </c>
      <c r="AY189" s="611">
        <f t="shared" ca="1" si="434"/>
        <v>0</v>
      </c>
      <c r="AZ189" s="106">
        <f t="shared" ca="1" si="434"/>
        <v>29711</v>
      </c>
      <c r="BA189" s="106">
        <f t="shared" ca="1" si="434"/>
        <v>181800</v>
      </c>
      <c r="BB189" s="106">
        <f t="shared" ca="1" si="434"/>
        <v>49444</v>
      </c>
      <c r="BC189" s="106">
        <f t="shared" ca="1" si="434"/>
        <v>0</v>
      </c>
      <c r="BD189" s="106">
        <f t="shared" ca="1" si="434"/>
        <v>49682</v>
      </c>
      <c r="BE189" s="106">
        <f t="shared" ca="1" si="434"/>
        <v>0</v>
      </c>
      <c r="BF189" s="106">
        <f t="shared" ca="1" si="435"/>
        <v>433032</v>
      </c>
      <c r="BG189" s="106">
        <f t="shared" ca="1" si="435"/>
        <v>0</v>
      </c>
      <c r="BH189" s="106">
        <f t="shared" ca="1" si="435"/>
        <v>0</v>
      </c>
      <c r="BI189" s="106">
        <f t="shared" ca="1" si="435"/>
        <v>369006</v>
      </c>
      <c r="BJ189" s="106">
        <f t="shared" ca="1" si="435"/>
        <v>111576</v>
      </c>
      <c r="BK189" s="106">
        <f t="shared" ca="1" si="435"/>
        <v>0</v>
      </c>
      <c r="BL189" s="190">
        <f t="shared" ca="1" si="435"/>
        <v>0</v>
      </c>
      <c r="BM189" s="190">
        <f t="shared" ca="1" si="435"/>
        <v>0</v>
      </c>
      <c r="BN189" s="190">
        <f t="shared" ca="1" si="435"/>
        <v>0</v>
      </c>
      <c r="BO189" s="190">
        <f t="shared" ca="1" si="435"/>
        <v>0</v>
      </c>
      <c r="BP189" s="190">
        <f t="shared" ca="1" si="435"/>
        <v>0</v>
      </c>
      <c r="BQ189" s="190">
        <f t="shared" ca="1" si="384"/>
        <v>128837</v>
      </c>
      <c r="BR189" s="190">
        <f t="shared" ca="1" si="385"/>
        <v>1095414</v>
      </c>
      <c r="BS189" s="190">
        <f t="shared" ca="1" si="386"/>
        <v>8288438</v>
      </c>
      <c r="BT189" s="190">
        <f t="shared" ca="1" si="401"/>
        <v>9512689</v>
      </c>
      <c r="BU189" s="190">
        <f t="shared" ca="1" si="335"/>
        <v>5371156</v>
      </c>
      <c r="BV189" s="163" t="str">
        <f t="shared" si="387"/>
        <v>E</v>
      </c>
      <c r="BW189" s="65">
        <f t="shared" ca="1" si="336"/>
        <v>9512689</v>
      </c>
      <c r="BX189" s="65">
        <f t="shared" ca="1" si="337"/>
        <v>0</v>
      </c>
      <c r="BZ189" s="130"/>
      <c r="CA189" s="79" t="str">
        <f t="shared" si="388"/>
        <v>E</v>
      </c>
      <c r="CB189" s="215">
        <f t="shared" si="405"/>
        <v>2027</v>
      </c>
      <c r="CC189" s="141">
        <f t="shared" si="405"/>
        <v>4</v>
      </c>
      <c r="CD189" s="280">
        <f t="shared" ca="1" si="338"/>
        <v>0</v>
      </c>
      <c r="CE189" s="280">
        <f t="shared" ca="1" si="339"/>
        <v>0</v>
      </c>
      <c r="CF189" s="280">
        <f t="shared" ca="1" si="340"/>
        <v>481</v>
      </c>
      <c r="CG189" s="280">
        <f t="shared" ca="1" si="341"/>
        <v>0</v>
      </c>
      <c r="CH189" s="280">
        <f t="shared" ca="1" si="342"/>
        <v>0</v>
      </c>
      <c r="CI189" s="280">
        <f t="shared" ca="1" si="343"/>
        <v>0</v>
      </c>
      <c r="CJ189" s="280">
        <f t="shared" ca="1" si="344"/>
        <v>0</v>
      </c>
      <c r="CK189" s="280">
        <f t="shared" ca="1" si="345"/>
        <v>0</v>
      </c>
      <c r="CL189" s="280">
        <f t="shared" ca="1" si="346"/>
        <v>0</v>
      </c>
      <c r="CM189" s="280">
        <f t="shared" ca="1" si="347"/>
        <v>1266521</v>
      </c>
      <c r="CN189" s="280">
        <f t="shared" ca="1" si="348"/>
        <v>2813811</v>
      </c>
      <c r="CO189" s="280">
        <f t="shared" ca="1" si="349"/>
        <v>61937</v>
      </c>
      <c r="CP189" s="280">
        <f t="shared" ca="1" si="350"/>
        <v>0</v>
      </c>
      <c r="CQ189" s="613">
        <f t="shared" ca="1" si="351"/>
        <v>0</v>
      </c>
      <c r="CR189" s="280">
        <f t="shared" ca="1" si="352"/>
        <v>26794</v>
      </c>
      <c r="CS189" s="280">
        <f t="shared" ca="1" si="353"/>
        <v>192460</v>
      </c>
      <c r="CT189" s="280">
        <f t="shared" ca="1" si="354"/>
        <v>46300</v>
      </c>
      <c r="CU189" s="280">
        <f t="shared" ca="1" si="355"/>
        <v>0</v>
      </c>
      <c r="CV189" s="280">
        <f t="shared" ca="1" si="356"/>
        <v>45729</v>
      </c>
      <c r="CW189" s="365">
        <f t="shared" ca="1" si="357"/>
        <v>0</v>
      </c>
      <c r="CX189" s="280">
        <f t="shared" ca="1" si="358"/>
        <v>432600</v>
      </c>
      <c r="CY189" s="280">
        <f t="shared" ca="1" si="359"/>
        <v>0</v>
      </c>
      <c r="CZ189" s="280">
        <f t="shared" ca="1" si="360"/>
        <v>0</v>
      </c>
      <c r="DA189" s="280">
        <f t="shared" ca="1" si="361"/>
        <v>372899</v>
      </c>
      <c r="DB189" s="280">
        <f t="shared" ca="1" si="362"/>
        <v>111624</v>
      </c>
      <c r="DC189" s="280">
        <f t="shared" ca="1" si="363"/>
        <v>0</v>
      </c>
      <c r="DD189" s="280">
        <f t="shared" ca="1" si="364"/>
        <v>0</v>
      </c>
      <c r="DE189" s="280">
        <f t="shared" ca="1" si="365"/>
        <v>0</v>
      </c>
      <c r="DF189" s="280">
        <f t="shared" ca="1" si="366"/>
        <v>0</v>
      </c>
      <c r="DG189" s="280">
        <f t="shared" ca="1" si="367"/>
        <v>0</v>
      </c>
      <c r="DH189" s="210">
        <f t="shared" ca="1" si="389"/>
        <v>118823</v>
      </c>
      <c r="DI189" s="210">
        <f t="shared" ca="1" si="390"/>
        <v>1228406</v>
      </c>
      <c r="DJ189" s="210">
        <f t="shared" ca="1" si="391"/>
        <v>4142750</v>
      </c>
      <c r="DK189" s="461">
        <f t="shared" ca="1" si="392"/>
        <v>5489979</v>
      </c>
      <c r="DL189" s="463">
        <f t="shared" ca="1" si="393"/>
        <v>5371156</v>
      </c>
      <c r="DM189" s="465">
        <f t="shared" ca="1" si="394"/>
        <v>-118823</v>
      </c>
      <c r="DN189" s="216">
        <f t="shared" ca="1" si="371"/>
        <v>-2.1643616487421902E-2</v>
      </c>
      <c r="DP189" s="463"/>
      <c r="DQ189" s="37"/>
    </row>
    <row r="190" spans="1:121">
      <c r="A190" s="1">
        <f t="shared" si="424"/>
        <v>2034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32"/>
      <c r="O190" s="29"/>
      <c r="P190" s="72">
        <f t="shared" si="425"/>
        <v>2034</v>
      </c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32"/>
      <c r="AD190" s="13"/>
      <c r="AE190" s="17"/>
      <c r="AF190" s="22"/>
      <c r="AG190" s="22"/>
      <c r="AH190" s="22"/>
      <c r="AI190" s="79" t="str">
        <f t="shared" si="383"/>
        <v>U</v>
      </c>
      <c r="AJ190" s="1">
        <f t="shared" si="436"/>
        <v>2027</v>
      </c>
      <c r="AK190" s="105">
        <v>5</v>
      </c>
      <c r="AL190" s="106">
        <f t="shared" ca="1" si="433"/>
        <v>0</v>
      </c>
      <c r="AM190" s="106">
        <f t="shared" ca="1" si="433"/>
        <v>0</v>
      </c>
      <c r="AN190" s="106">
        <f t="shared" ca="1" si="433"/>
        <v>481</v>
      </c>
      <c r="AO190" s="106">
        <f t="shared" ca="1" si="433"/>
        <v>0</v>
      </c>
      <c r="AP190" s="106">
        <f t="shared" ca="1" si="433"/>
        <v>0</v>
      </c>
      <c r="AQ190" s="106">
        <f t="shared" ca="1" si="433"/>
        <v>0</v>
      </c>
      <c r="AR190" s="106">
        <f t="shared" ca="1" si="433"/>
        <v>0</v>
      </c>
      <c r="AS190" s="106">
        <f t="shared" ca="1" si="433"/>
        <v>0</v>
      </c>
      <c r="AT190" s="106">
        <f t="shared" ca="1" si="433"/>
        <v>0</v>
      </c>
      <c r="AU190" s="106">
        <f t="shared" ca="1" si="433"/>
        <v>1266521</v>
      </c>
      <c r="AV190" s="106">
        <f t="shared" ca="1" si="434"/>
        <v>2813811</v>
      </c>
      <c r="AW190" s="106">
        <f t="shared" ca="1" si="434"/>
        <v>45752</v>
      </c>
      <c r="AX190" s="106">
        <f t="shared" ca="1" si="434"/>
        <v>0</v>
      </c>
      <c r="AY190" s="611">
        <f t="shared" ca="1" si="434"/>
        <v>0</v>
      </c>
      <c r="AZ190" s="106">
        <f t="shared" ca="1" si="434"/>
        <v>26362</v>
      </c>
      <c r="BA190" s="106">
        <f t="shared" ca="1" si="434"/>
        <v>192460</v>
      </c>
      <c r="BB190" s="106">
        <f t="shared" ca="1" si="434"/>
        <v>46300</v>
      </c>
      <c r="BC190" s="106">
        <f t="shared" ca="1" si="434"/>
        <v>0</v>
      </c>
      <c r="BD190" s="106">
        <f t="shared" ca="1" si="434"/>
        <v>49449</v>
      </c>
      <c r="BE190" s="106">
        <f t="shared" ca="1" si="434"/>
        <v>0</v>
      </c>
      <c r="BF190" s="106">
        <f t="shared" ca="1" si="435"/>
        <v>432600</v>
      </c>
      <c r="BG190" s="106">
        <f t="shared" ca="1" si="435"/>
        <v>0</v>
      </c>
      <c r="BH190" s="106">
        <f t="shared" ca="1" si="435"/>
        <v>0</v>
      </c>
      <c r="BI190" s="106">
        <f t="shared" ca="1" si="435"/>
        <v>372899</v>
      </c>
      <c r="BJ190" s="106">
        <f t="shared" ca="1" si="435"/>
        <v>111624</v>
      </c>
      <c r="BK190" s="106">
        <f t="shared" ca="1" si="435"/>
        <v>0</v>
      </c>
      <c r="BL190" s="190">
        <f t="shared" ca="1" si="435"/>
        <v>0</v>
      </c>
      <c r="BM190" s="190">
        <f t="shared" ca="1" si="435"/>
        <v>0</v>
      </c>
      <c r="BN190" s="190">
        <f t="shared" ca="1" si="435"/>
        <v>0</v>
      </c>
      <c r="BO190" s="190">
        <f t="shared" ca="1" si="435"/>
        <v>0</v>
      </c>
      <c r="BP190" s="190">
        <f t="shared" ca="1" si="435"/>
        <v>0</v>
      </c>
      <c r="BQ190" s="190">
        <f t="shared" ca="1" si="384"/>
        <v>122111</v>
      </c>
      <c r="BR190" s="190">
        <f t="shared" ca="1" si="385"/>
        <v>1109583</v>
      </c>
      <c r="BS190" s="190">
        <f t="shared" ca="1" si="386"/>
        <v>4126565</v>
      </c>
      <c r="BT190" s="190">
        <f t="shared" ca="1" si="401"/>
        <v>5358259</v>
      </c>
      <c r="BU190" s="190">
        <f t="shared" ca="1" si="335"/>
        <v>5416283</v>
      </c>
      <c r="BV190" s="163" t="str">
        <f t="shared" si="387"/>
        <v>F</v>
      </c>
      <c r="BW190" s="65">
        <f t="shared" ca="1" si="336"/>
        <v>5358259</v>
      </c>
      <c r="BX190" s="65">
        <f t="shared" ca="1" si="337"/>
        <v>0</v>
      </c>
      <c r="BY190" s="2"/>
      <c r="BZ190" s="130"/>
      <c r="CA190" s="79" t="str">
        <f t="shared" si="388"/>
        <v>F</v>
      </c>
      <c r="CB190" s="215">
        <f t="shared" si="405"/>
        <v>2027</v>
      </c>
      <c r="CC190" s="141">
        <f t="shared" si="405"/>
        <v>5</v>
      </c>
      <c r="CD190" s="280">
        <f t="shared" ca="1" si="338"/>
        <v>0</v>
      </c>
      <c r="CE190" s="280">
        <f t="shared" ca="1" si="339"/>
        <v>0</v>
      </c>
      <c r="CF190" s="280">
        <f t="shared" ca="1" si="340"/>
        <v>481</v>
      </c>
      <c r="CG190" s="280">
        <f t="shared" ca="1" si="341"/>
        <v>0</v>
      </c>
      <c r="CH190" s="280">
        <f t="shared" ca="1" si="342"/>
        <v>0</v>
      </c>
      <c r="CI190" s="280">
        <f t="shared" ca="1" si="343"/>
        <v>0</v>
      </c>
      <c r="CJ190" s="280">
        <f t="shared" ca="1" si="344"/>
        <v>0</v>
      </c>
      <c r="CK190" s="280">
        <f t="shared" ca="1" si="345"/>
        <v>0</v>
      </c>
      <c r="CL190" s="280">
        <f t="shared" ca="1" si="346"/>
        <v>0</v>
      </c>
      <c r="CM190" s="280">
        <f t="shared" ca="1" si="347"/>
        <v>1268838</v>
      </c>
      <c r="CN190" s="280">
        <f t="shared" ca="1" si="348"/>
        <v>2820718</v>
      </c>
      <c r="CO190" s="280">
        <f t="shared" ca="1" si="349"/>
        <v>57532</v>
      </c>
      <c r="CP190" s="280">
        <f t="shared" ca="1" si="350"/>
        <v>0</v>
      </c>
      <c r="CQ190" s="613">
        <f t="shared" ca="1" si="351"/>
        <v>0</v>
      </c>
      <c r="CR190" s="280">
        <f t="shared" ca="1" si="352"/>
        <v>30030</v>
      </c>
      <c r="CS190" s="280">
        <f t="shared" ca="1" si="353"/>
        <v>199520</v>
      </c>
      <c r="CT190" s="280">
        <f t="shared" ca="1" si="354"/>
        <v>61109</v>
      </c>
      <c r="CU190" s="280">
        <f t="shared" ca="1" si="355"/>
        <v>0</v>
      </c>
      <c r="CV190" s="280">
        <f t="shared" ca="1" si="356"/>
        <v>55500</v>
      </c>
      <c r="CW190" s="365">
        <f t="shared" ca="1" si="357"/>
        <v>0</v>
      </c>
      <c r="CX190" s="280">
        <f t="shared" ca="1" si="358"/>
        <v>436008</v>
      </c>
      <c r="CY190" s="280">
        <f t="shared" ca="1" si="359"/>
        <v>0</v>
      </c>
      <c r="CZ190" s="280">
        <f t="shared" ca="1" si="360"/>
        <v>0</v>
      </c>
      <c r="DA190" s="280">
        <f t="shared" ca="1" si="361"/>
        <v>374731</v>
      </c>
      <c r="DB190" s="280">
        <f t="shared" ca="1" si="362"/>
        <v>111816</v>
      </c>
      <c r="DC190" s="280">
        <f t="shared" ca="1" si="363"/>
        <v>0</v>
      </c>
      <c r="DD190" s="280">
        <f t="shared" ca="1" si="364"/>
        <v>0</v>
      </c>
      <c r="DE190" s="280">
        <f t="shared" ca="1" si="365"/>
        <v>0</v>
      </c>
      <c r="DF190" s="280">
        <f t="shared" ca="1" si="366"/>
        <v>0</v>
      </c>
      <c r="DG190" s="280">
        <f t="shared" ca="1" si="367"/>
        <v>0</v>
      </c>
      <c r="DH190" s="210">
        <f t="shared" ca="1" si="389"/>
        <v>146639</v>
      </c>
      <c r="DI190" s="210">
        <f t="shared" ca="1" si="390"/>
        <v>1268714</v>
      </c>
      <c r="DJ190" s="210">
        <f t="shared" ca="1" si="391"/>
        <v>4147569</v>
      </c>
      <c r="DK190" s="461">
        <f t="shared" ca="1" si="392"/>
        <v>5562922</v>
      </c>
      <c r="DL190" s="463">
        <f t="shared" ca="1" si="393"/>
        <v>5416283</v>
      </c>
      <c r="DM190" s="465">
        <f t="shared" ca="1" si="394"/>
        <v>-146639</v>
      </c>
      <c r="DN190" s="216">
        <f t="shared" ca="1" si="371"/>
        <v>-2.6360067604758793E-2</v>
      </c>
      <c r="DP190" s="463"/>
      <c r="DQ190" s="37"/>
    </row>
    <row r="191" spans="1:121">
      <c r="A191" s="1">
        <f t="shared" si="424"/>
        <v>2035</v>
      </c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32"/>
      <c r="O191" s="29"/>
      <c r="P191" s="72">
        <f t="shared" si="425"/>
        <v>2035</v>
      </c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32"/>
      <c r="AD191" s="13"/>
      <c r="AE191" s="17"/>
      <c r="AF191" s="22"/>
      <c r="AG191" s="22"/>
      <c r="AH191" s="22"/>
      <c r="AI191" s="79" t="str">
        <f t="shared" si="383"/>
        <v>V</v>
      </c>
      <c r="AJ191" s="1">
        <f t="shared" si="436"/>
        <v>2027</v>
      </c>
      <c r="AK191" s="105">
        <v>6</v>
      </c>
      <c r="AL191" s="106">
        <f t="shared" ca="1" si="433"/>
        <v>0</v>
      </c>
      <c r="AM191" s="106">
        <f t="shared" ca="1" si="433"/>
        <v>0</v>
      </c>
      <c r="AN191" s="106">
        <f t="shared" ca="1" si="433"/>
        <v>481</v>
      </c>
      <c r="AO191" s="106">
        <f t="shared" ca="1" si="433"/>
        <v>0</v>
      </c>
      <c r="AP191" s="106">
        <f t="shared" ca="1" si="433"/>
        <v>0</v>
      </c>
      <c r="AQ191" s="106">
        <f t="shared" ca="1" si="433"/>
        <v>0</v>
      </c>
      <c r="AR191" s="106">
        <f t="shared" ca="1" si="433"/>
        <v>0</v>
      </c>
      <c r="AS191" s="106">
        <f t="shared" ca="1" si="433"/>
        <v>0</v>
      </c>
      <c r="AT191" s="106">
        <f t="shared" ca="1" si="433"/>
        <v>0</v>
      </c>
      <c r="AU191" s="106">
        <f t="shared" ca="1" si="433"/>
        <v>1268838</v>
      </c>
      <c r="AV191" s="106">
        <f t="shared" ca="1" si="434"/>
        <v>2820718</v>
      </c>
      <c r="AW191" s="106">
        <f t="shared" ca="1" si="434"/>
        <v>61937</v>
      </c>
      <c r="AX191" s="106">
        <f t="shared" ca="1" si="434"/>
        <v>0</v>
      </c>
      <c r="AY191" s="611">
        <f t="shared" ca="1" si="434"/>
        <v>0</v>
      </c>
      <c r="AZ191" s="106">
        <f t="shared" ca="1" si="434"/>
        <v>26794</v>
      </c>
      <c r="BA191" s="106">
        <f t="shared" ca="1" si="434"/>
        <v>199520</v>
      </c>
      <c r="BB191" s="106">
        <f t="shared" ca="1" si="434"/>
        <v>61109</v>
      </c>
      <c r="BC191" s="106">
        <f t="shared" ca="1" si="434"/>
        <v>0</v>
      </c>
      <c r="BD191" s="106">
        <f t="shared" ca="1" si="434"/>
        <v>45729</v>
      </c>
      <c r="BE191" s="106">
        <f t="shared" ca="1" si="434"/>
        <v>0</v>
      </c>
      <c r="BF191" s="106">
        <f t="shared" ca="1" si="435"/>
        <v>436008</v>
      </c>
      <c r="BG191" s="106">
        <f t="shared" ca="1" si="435"/>
        <v>0</v>
      </c>
      <c r="BH191" s="106">
        <f t="shared" ca="1" si="435"/>
        <v>0</v>
      </c>
      <c r="BI191" s="106">
        <f t="shared" ca="1" si="435"/>
        <v>374731</v>
      </c>
      <c r="BJ191" s="106">
        <f t="shared" ca="1" si="435"/>
        <v>111816</v>
      </c>
      <c r="BK191" s="106">
        <f t="shared" ca="1" si="435"/>
        <v>0</v>
      </c>
      <c r="BL191" s="190">
        <f t="shared" ca="1" si="435"/>
        <v>0</v>
      </c>
      <c r="BM191" s="190">
        <f t="shared" ca="1" si="435"/>
        <v>0</v>
      </c>
      <c r="BN191" s="190">
        <f t="shared" ca="1" si="435"/>
        <v>0</v>
      </c>
      <c r="BO191" s="190">
        <f t="shared" ca="1" si="435"/>
        <v>0</v>
      </c>
      <c r="BP191" s="190">
        <f t="shared" ca="1" si="435"/>
        <v>0</v>
      </c>
      <c r="BQ191" s="190">
        <f t="shared" ca="1" si="384"/>
        <v>133632</v>
      </c>
      <c r="BR191" s="190">
        <f t="shared" ca="1" si="385"/>
        <v>1122075</v>
      </c>
      <c r="BS191" s="190">
        <f t="shared" ca="1" si="386"/>
        <v>4151974</v>
      </c>
      <c r="BT191" s="190">
        <f t="shared" ca="1" si="401"/>
        <v>5407681</v>
      </c>
      <c r="BU191" s="190">
        <f t="shared" ca="1" si="335"/>
        <v>5434719</v>
      </c>
      <c r="BV191" s="163" t="str">
        <f t="shared" si="387"/>
        <v>G</v>
      </c>
      <c r="BW191" s="65">
        <f t="shared" ca="1" si="336"/>
        <v>5407681</v>
      </c>
      <c r="BX191" s="65">
        <f t="shared" ca="1" si="337"/>
        <v>0</v>
      </c>
      <c r="BY191" s="2"/>
      <c r="BZ191" s="130"/>
      <c r="CA191" s="79" t="str">
        <f t="shared" si="388"/>
        <v>G</v>
      </c>
      <c r="CB191" s="215">
        <f t="shared" si="405"/>
        <v>2027</v>
      </c>
      <c r="CC191" s="141">
        <f t="shared" si="405"/>
        <v>6</v>
      </c>
      <c r="CD191" s="280">
        <f t="shared" ca="1" si="338"/>
        <v>0</v>
      </c>
      <c r="CE191" s="280">
        <f t="shared" ca="1" si="339"/>
        <v>0</v>
      </c>
      <c r="CF191" s="280">
        <f t="shared" ca="1" si="340"/>
        <v>481</v>
      </c>
      <c r="CG191" s="280">
        <f t="shared" ca="1" si="341"/>
        <v>0</v>
      </c>
      <c r="CH191" s="280">
        <f t="shared" ca="1" si="342"/>
        <v>0</v>
      </c>
      <c r="CI191" s="280">
        <f t="shared" ca="1" si="343"/>
        <v>0</v>
      </c>
      <c r="CJ191" s="280">
        <f t="shared" ca="1" si="344"/>
        <v>0</v>
      </c>
      <c r="CK191" s="280">
        <f t="shared" ca="1" si="345"/>
        <v>0</v>
      </c>
      <c r="CL191" s="280">
        <f t="shared" ca="1" si="346"/>
        <v>0</v>
      </c>
      <c r="CM191" s="280">
        <f t="shared" ca="1" si="347"/>
        <v>1266521</v>
      </c>
      <c r="CN191" s="280">
        <f t="shared" ca="1" si="348"/>
        <v>2816802</v>
      </c>
      <c r="CO191" s="280">
        <f t="shared" ca="1" si="349"/>
        <v>54023</v>
      </c>
      <c r="CP191" s="280">
        <f t="shared" ca="1" si="350"/>
        <v>0</v>
      </c>
      <c r="CQ191" s="613">
        <f t="shared" ca="1" si="351"/>
        <v>0</v>
      </c>
      <c r="CR191" s="280">
        <f t="shared" ca="1" si="352"/>
        <v>35842</v>
      </c>
      <c r="CS191" s="280">
        <f t="shared" ca="1" si="353"/>
        <v>211160</v>
      </c>
      <c r="CT191" s="280">
        <f t="shared" ca="1" si="354"/>
        <v>63978</v>
      </c>
      <c r="CU191" s="280">
        <f t="shared" ca="1" si="355"/>
        <v>0</v>
      </c>
      <c r="CV191" s="280">
        <f t="shared" ca="1" si="356"/>
        <v>63134</v>
      </c>
      <c r="CW191" s="365">
        <f t="shared" ca="1" si="357"/>
        <v>0</v>
      </c>
      <c r="CX191" s="280">
        <f t="shared" ca="1" si="358"/>
        <v>435480</v>
      </c>
      <c r="CY191" s="280">
        <f t="shared" ca="1" si="359"/>
        <v>0</v>
      </c>
      <c r="CZ191" s="280">
        <f t="shared" ca="1" si="360"/>
        <v>0</v>
      </c>
      <c r="DA191" s="280">
        <f t="shared" ca="1" si="361"/>
        <v>375668</v>
      </c>
      <c r="DB191" s="280">
        <f t="shared" ca="1" si="362"/>
        <v>111630</v>
      </c>
      <c r="DC191" s="280">
        <f t="shared" ca="1" si="363"/>
        <v>0</v>
      </c>
      <c r="DD191" s="280">
        <f t="shared" ca="1" si="364"/>
        <v>0</v>
      </c>
      <c r="DE191" s="280">
        <f t="shared" ca="1" si="365"/>
        <v>0</v>
      </c>
      <c r="DF191" s="280">
        <f t="shared" ca="1" si="366"/>
        <v>0</v>
      </c>
      <c r="DG191" s="280">
        <f t="shared" ca="1" si="367"/>
        <v>0</v>
      </c>
      <c r="DH191" s="210">
        <f t="shared" ca="1" si="389"/>
        <v>162954</v>
      </c>
      <c r="DI191" s="210">
        <f t="shared" ca="1" si="390"/>
        <v>1296892</v>
      </c>
      <c r="DJ191" s="210">
        <f t="shared" ca="1" si="391"/>
        <v>4137827</v>
      </c>
      <c r="DK191" s="461">
        <f t="shared" ca="1" si="392"/>
        <v>5597673</v>
      </c>
      <c r="DL191" s="463">
        <f t="shared" ca="1" si="393"/>
        <v>5434719</v>
      </c>
      <c r="DM191" s="465">
        <f t="shared" ca="1" si="394"/>
        <v>-162954</v>
      </c>
      <c r="DN191" s="216">
        <f t="shared" ca="1" si="371"/>
        <v>-2.9111025242096137E-2</v>
      </c>
      <c r="DP191" s="463"/>
      <c r="DQ191" s="37"/>
    </row>
    <row r="192" spans="1:121">
      <c r="A192" s="1">
        <f t="shared" si="424"/>
        <v>2036</v>
      </c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32"/>
      <c r="O192" s="29"/>
      <c r="P192" s="72">
        <f t="shared" si="425"/>
        <v>2036</v>
      </c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32"/>
      <c r="AI192" s="79" t="str">
        <f t="shared" si="383"/>
        <v>W</v>
      </c>
      <c r="AJ192" s="1">
        <f t="shared" si="436"/>
        <v>2027</v>
      </c>
      <c r="AK192" s="105">
        <v>7</v>
      </c>
      <c r="AL192" s="106">
        <f t="shared" ca="1" si="433"/>
        <v>0</v>
      </c>
      <c r="AM192" s="106">
        <f t="shared" ca="1" si="433"/>
        <v>0</v>
      </c>
      <c r="AN192" s="106">
        <f t="shared" ca="1" si="433"/>
        <v>481</v>
      </c>
      <c r="AO192" s="106">
        <f t="shared" ca="1" si="433"/>
        <v>0</v>
      </c>
      <c r="AP192" s="106">
        <f t="shared" ca="1" si="433"/>
        <v>0</v>
      </c>
      <c r="AQ192" s="106">
        <f t="shared" ca="1" si="433"/>
        <v>0</v>
      </c>
      <c r="AR192" s="106">
        <f t="shared" ca="1" si="433"/>
        <v>0</v>
      </c>
      <c r="AS192" s="106">
        <f t="shared" ca="1" si="433"/>
        <v>0</v>
      </c>
      <c r="AT192" s="106">
        <f t="shared" ca="1" si="433"/>
        <v>0</v>
      </c>
      <c r="AU192" s="106">
        <f t="shared" ca="1" si="433"/>
        <v>1266521</v>
      </c>
      <c r="AV192" s="106">
        <f t="shared" ca="1" si="434"/>
        <v>2816802</v>
      </c>
      <c r="AW192" s="106">
        <f t="shared" ca="1" si="434"/>
        <v>57532</v>
      </c>
      <c r="AX192" s="106">
        <f t="shared" ca="1" si="434"/>
        <v>0</v>
      </c>
      <c r="AY192" s="611">
        <f t="shared" ca="1" si="434"/>
        <v>0</v>
      </c>
      <c r="AZ192" s="106">
        <f t="shared" ca="1" si="434"/>
        <v>30030</v>
      </c>
      <c r="BA192" s="106">
        <f t="shared" ca="1" si="434"/>
        <v>211160</v>
      </c>
      <c r="BB192" s="106">
        <f t="shared" ca="1" si="434"/>
        <v>63978</v>
      </c>
      <c r="BC192" s="106">
        <f t="shared" ca="1" si="434"/>
        <v>0</v>
      </c>
      <c r="BD192" s="106">
        <f t="shared" ca="1" si="434"/>
        <v>55500</v>
      </c>
      <c r="BE192" s="106">
        <f t="shared" ca="1" si="434"/>
        <v>0</v>
      </c>
      <c r="BF192" s="106">
        <f t="shared" ca="1" si="435"/>
        <v>435480</v>
      </c>
      <c r="BG192" s="106">
        <f t="shared" ca="1" si="435"/>
        <v>0</v>
      </c>
      <c r="BH192" s="106">
        <f t="shared" ca="1" si="435"/>
        <v>0</v>
      </c>
      <c r="BI192" s="106">
        <f t="shared" ca="1" si="435"/>
        <v>375668</v>
      </c>
      <c r="BJ192" s="106">
        <f t="shared" ca="1" si="435"/>
        <v>111630</v>
      </c>
      <c r="BK192" s="106">
        <f t="shared" ca="1" si="435"/>
        <v>0</v>
      </c>
      <c r="BL192" s="190">
        <f t="shared" ca="1" si="435"/>
        <v>0</v>
      </c>
      <c r="BM192" s="190">
        <f t="shared" ca="1" si="435"/>
        <v>0</v>
      </c>
      <c r="BN192" s="190">
        <f t="shared" ca="1" si="435"/>
        <v>0</v>
      </c>
      <c r="BO192" s="190">
        <f t="shared" ca="1" si="435"/>
        <v>0</v>
      </c>
      <c r="BP192" s="190">
        <f t="shared" ca="1" si="435"/>
        <v>0</v>
      </c>
      <c r="BQ192" s="190">
        <f t="shared" ca="1" si="384"/>
        <v>149508</v>
      </c>
      <c r="BR192" s="190">
        <f t="shared" ca="1" si="385"/>
        <v>1133938</v>
      </c>
      <c r="BS192" s="190">
        <f t="shared" ca="1" si="386"/>
        <v>4141336</v>
      </c>
      <c r="BT192" s="190">
        <f t="shared" ca="1" si="401"/>
        <v>5424782</v>
      </c>
      <c r="BU192" s="190">
        <f t="shared" ca="1" si="335"/>
        <v>5478342</v>
      </c>
      <c r="BV192" s="163" t="str">
        <f t="shared" si="387"/>
        <v>H</v>
      </c>
      <c r="BW192" s="65">
        <f t="shared" ca="1" si="336"/>
        <v>5424782</v>
      </c>
      <c r="BX192" s="65">
        <f t="shared" ca="1" si="337"/>
        <v>0</v>
      </c>
      <c r="BY192" s="2"/>
      <c r="BZ192" s="130"/>
      <c r="CA192" s="79" t="str">
        <f t="shared" si="388"/>
        <v>H</v>
      </c>
      <c r="CB192" s="215">
        <f t="shared" si="405"/>
        <v>2027</v>
      </c>
      <c r="CC192" s="141">
        <f t="shared" si="405"/>
        <v>7</v>
      </c>
      <c r="CD192" s="280">
        <f t="shared" ca="1" si="338"/>
        <v>0</v>
      </c>
      <c r="CE192" s="280">
        <f t="shared" ca="1" si="339"/>
        <v>0</v>
      </c>
      <c r="CF192" s="280">
        <f t="shared" ca="1" si="340"/>
        <v>481</v>
      </c>
      <c r="CG192" s="280">
        <f t="shared" ca="1" si="341"/>
        <v>0</v>
      </c>
      <c r="CH192" s="280">
        <f t="shared" ca="1" si="342"/>
        <v>0</v>
      </c>
      <c r="CI192" s="280">
        <f t="shared" ca="1" si="343"/>
        <v>0</v>
      </c>
      <c r="CJ192" s="280">
        <f t="shared" ca="1" si="344"/>
        <v>0</v>
      </c>
      <c r="CK192" s="280">
        <f t="shared" ca="1" si="345"/>
        <v>0</v>
      </c>
      <c r="CL192" s="280">
        <f t="shared" ca="1" si="346"/>
        <v>0</v>
      </c>
      <c r="CM192" s="280">
        <f t="shared" ca="1" si="347"/>
        <v>1272619</v>
      </c>
      <c r="CN192" s="280">
        <f t="shared" ca="1" si="348"/>
        <v>2828413</v>
      </c>
      <c r="CO192" s="280">
        <f t="shared" ca="1" si="349"/>
        <v>63822</v>
      </c>
      <c r="CP192" s="280">
        <f t="shared" ca="1" si="350"/>
        <v>0</v>
      </c>
      <c r="CQ192" s="613">
        <f t="shared" ca="1" si="351"/>
        <v>0</v>
      </c>
      <c r="CR192" s="280">
        <f t="shared" ca="1" si="352"/>
        <v>30030</v>
      </c>
      <c r="CS192" s="280">
        <f t="shared" ca="1" si="353"/>
        <v>223680</v>
      </c>
      <c r="CT192" s="280">
        <f t="shared" ca="1" si="354"/>
        <v>66685</v>
      </c>
      <c r="CU192" s="280">
        <f t="shared" ca="1" si="355"/>
        <v>0</v>
      </c>
      <c r="CV192" s="280">
        <f t="shared" ca="1" si="356"/>
        <v>65679</v>
      </c>
      <c r="CW192" s="365">
        <f t="shared" ca="1" si="357"/>
        <v>0</v>
      </c>
      <c r="CX192" s="280">
        <f t="shared" ca="1" si="358"/>
        <v>437496</v>
      </c>
      <c r="CY192" s="280">
        <f t="shared" ca="1" si="359"/>
        <v>0</v>
      </c>
      <c r="CZ192" s="280">
        <f t="shared" ca="1" si="360"/>
        <v>0</v>
      </c>
      <c r="DA192" s="280">
        <f t="shared" ca="1" si="361"/>
        <v>377591</v>
      </c>
      <c r="DB192" s="280">
        <f t="shared" ca="1" si="362"/>
        <v>111846</v>
      </c>
      <c r="DC192" s="280">
        <f t="shared" ca="1" si="363"/>
        <v>0</v>
      </c>
      <c r="DD192" s="280">
        <f t="shared" ca="1" si="364"/>
        <v>0</v>
      </c>
      <c r="DE192" s="280">
        <f t="shared" ca="1" si="365"/>
        <v>0</v>
      </c>
      <c r="DF192" s="280">
        <f t="shared" ca="1" si="366"/>
        <v>0</v>
      </c>
      <c r="DG192" s="280">
        <f t="shared" ca="1" si="367"/>
        <v>0</v>
      </c>
      <c r="DH192" s="210">
        <f t="shared" ca="1" si="389"/>
        <v>162394</v>
      </c>
      <c r="DI192" s="210">
        <f t="shared" ca="1" si="390"/>
        <v>1313007</v>
      </c>
      <c r="DJ192" s="210">
        <f t="shared" ca="1" si="391"/>
        <v>4165335</v>
      </c>
      <c r="DK192" s="461">
        <f t="shared" ca="1" si="392"/>
        <v>5640736</v>
      </c>
      <c r="DL192" s="463">
        <f t="shared" ca="1" si="393"/>
        <v>5478342</v>
      </c>
      <c r="DM192" s="465">
        <f t="shared" ca="1" si="394"/>
        <v>-162394</v>
      </c>
      <c r="DN192" s="216">
        <f t="shared" ca="1" si="371"/>
        <v>-2.8789505482972436E-2</v>
      </c>
      <c r="DP192" s="463"/>
      <c r="DQ192" s="37"/>
    </row>
    <row r="193" spans="1:121">
      <c r="A193" s="1">
        <f t="shared" si="424"/>
        <v>2037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32"/>
      <c r="O193" s="29"/>
      <c r="P193" s="72">
        <f t="shared" si="425"/>
        <v>2037</v>
      </c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32"/>
      <c r="AI193" s="79" t="str">
        <f t="shared" si="383"/>
        <v>X</v>
      </c>
      <c r="AJ193" s="1">
        <f t="shared" si="436"/>
        <v>2027</v>
      </c>
      <c r="AK193" s="105">
        <v>8</v>
      </c>
      <c r="AL193" s="106">
        <f t="shared" ca="1" si="433"/>
        <v>0</v>
      </c>
      <c r="AM193" s="106">
        <f t="shared" ca="1" si="433"/>
        <v>0</v>
      </c>
      <c r="AN193" s="106">
        <f t="shared" ca="1" si="433"/>
        <v>481</v>
      </c>
      <c r="AO193" s="106">
        <f t="shared" ca="1" si="433"/>
        <v>0</v>
      </c>
      <c r="AP193" s="106">
        <f t="shared" ca="1" si="433"/>
        <v>0</v>
      </c>
      <c r="AQ193" s="106">
        <f t="shared" ca="1" si="433"/>
        <v>0</v>
      </c>
      <c r="AR193" s="106">
        <f t="shared" ca="1" si="433"/>
        <v>0</v>
      </c>
      <c r="AS193" s="106">
        <f t="shared" ca="1" si="433"/>
        <v>0</v>
      </c>
      <c r="AT193" s="106">
        <f t="shared" ca="1" si="433"/>
        <v>0</v>
      </c>
      <c r="AU193" s="106">
        <f t="shared" ca="1" si="433"/>
        <v>1272619</v>
      </c>
      <c r="AV193" s="106">
        <f t="shared" ca="1" si="434"/>
        <v>2828413</v>
      </c>
      <c r="AW193" s="106">
        <f t="shared" ca="1" si="434"/>
        <v>54023</v>
      </c>
      <c r="AX193" s="106">
        <f t="shared" ca="1" si="434"/>
        <v>0</v>
      </c>
      <c r="AY193" s="611">
        <f t="shared" ca="1" si="434"/>
        <v>0</v>
      </c>
      <c r="AZ193" s="106">
        <f t="shared" ca="1" si="434"/>
        <v>35842</v>
      </c>
      <c r="BA193" s="106">
        <f t="shared" ca="1" si="434"/>
        <v>223680</v>
      </c>
      <c r="BB193" s="106">
        <f t="shared" ca="1" si="434"/>
        <v>66685</v>
      </c>
      <c r="BC193" s="106">
        <f t="shared" ca="1" si="434"/>
        <v>0</v>
      </c>
      <c r="BD193" s="106">
        <f t="shared" ca="1" si="434"/>
        <v>63134</v>
      </c>
      <c r="BE193" s="106">
        <f t="shared" ca="1" si="434"/>
        <v>0</v>
      </c>
      <c r="BF193" s="106">
        <f t="shared" ca="1" si="435"/>
        <v>437496</v>
      </c>
      <c r="BG193" s="106">
        <f t="shared" ca="1" si="435"/>
        <v>0</v>
      </c>
      <c r="BH193" s="106">
        <f t="shared" ca="1" si="435"/>
        <v>0</v>
      </c>
      <c r="BI193" s="106">
        <f t="shared" ca="1" si="435"/>
        <v>377591</v>
      </c>
      <c r="BJ193" s="106">
        <f t="shared" ca="1" si="435"/>
        <v>111846</v>
      </c>
      <c r="BK193" s="106">
        <f t="shared" ca="1" si="435"/>
        <v>0</v>
      </c>
      <c r="BL193" s="190">
        <f t="shared" ca="1" si="435"/>
        <v>0</v>
      </c>
      <c r="BM193" s="190">
        <f t="shared" ca="1" si="435"/>
        <v>0</v>
      </c>
      <c r="BN193" s="190">
        <f t="shared" ca="1" si="435"/>
        <v>0</v>
      </c>
      <c r="BO193" s="190">
        <f t="shared" ca="1" si="435"/>
        <v>0</v>
      </c>
      <c r="BP193" s="190">
        <f t="shared" ca="1" si="435"/>
        <v>0</v>
      </c>
      <c r="BQ193" s="190">
        <f t="shared" ca="1" si="384"/>
        <v>165661</v>
      </c>
      <c r="BR193" s="190">
        <f t="shared" ca="1" si="385"/>
        <v>1150613</v>
      </c>
      <c r="BS193" s="190">
        <f t="shared" ca="1" si="386"/>
        <v>4155536</v>
      </c>
      <c r="BT193" s="190">
        <f t="shared" ca="1" si="401"/>
        <v>5471810</v>
      </c>
      <c r="BU193" s="190">
        <f t="shared" ca="1" si="335"/>
        <v>5450687</v>
      </c>
      <c r="BV193" s="163" t="str">
        <f t="shared" si="387"/>
        <v>I</v>
      </c>
      <c r="BW193" s="65">
        <f t="shared" ca="1" si="336"/>
        <v>5471810</v>
      </c>
      <c r="BX193" s="65">
        <f t="shared" ca="1" si="337"/>
        <v>0</v>
      </c>
      <c r="BY193" s="2"/>
      <c r="BZ193" s="130"/>
      <c r="CA193" s="79" t="str">
        <f t="shared" si="388"/>
        <v>I</v>
      </c>
      <c r="CB193" s="215">
        <f t="shared" si="405"/>
        <v>2027</v>
      </c>
      <c r="CC193" s="141">
        <f t="shared" si="405"/>
        <v>8</v>
      </c>
      <c r="CD193" s="280">
        <f t="shared" ca="1" si="338"/>
        <v>0</v>
      </c>
      <c r="CE193" s="280">
        <f t="shared" ca="1" si="339"/>
        <v>0</v>
      </c>
      <c r="CF193" s="280">
        <f t="shared" ca="1" si="340"/>
        <v>481</v>
      </c>
      <c r="CG193" s="280">
        <f t="shared" ca="1" si="341"/>
        <v>0</v>
      </c>
      <c r="CH193" s="280">
        <f t="shared" ca="1" si="342"/>
        <v>0</v>
      </c>
      <c r="CI193" s="280">
        <f t="shared" ca="1" si="343"/>
        <v>0</v>
      </c>
      <c r="CJ193" s="280">
        <f t="shared" ca="1" si="344"/>
        <v>0</v>
      </c>
      <c r="CK193" s="280">
        <f t="shared" ca="1" si="345"/>
        <v>0</v>
      </c>
      <c r="CL193" s="280">
        <f t="shared" ca="1" si="346"/>
        <v>0</v>
      </c>
      <c r="CM193" s="280">
        <f t="shared" ca="1" si="347"/>
        <v>1265056</v>
      </c>
      <c r="CN193" s="280">
        <f t="shared" ca="1" si="348"/>
        <v>2810098</v>
      </c>
      <c r="CO193" s="280">
        <f t="shared" ca="1" si="349"/>
        <v>58740</v>
      </c>
      <c r="CP193" s="280">
        <f t="shared" ca="1" si="350"/>
        <v>0</v>
      </c>
      <c r="CQ193" s="613">
        <f t="shared" ca="1" si="351"/>
        <v>0</v>
      </c>
      <c r="CR193" s="280">
        <f t="shared" ca="1" si="352"/>
        <v>30030</v>
      </c>
      <c r="CS193" s="280">
        <f t="shared" ca="1" si="353"/>
        <v>226910</v>
      </c>
      <c r="CT193" s="280">
        <f t="shared" ca="1" si="354"/>
        <v>64344</v>
      </c>
      <c r="CU193" s="280">
        <f t="shared" ca="1" si="355"/>
        <v>0</v>
      </c>
      <c r="CV193" s="280">
        <f t="shared" ca="1" si="356"/>
        <v>68137</v>
      </c>
      <c r="CW193" s="365">
        <f t="shared" ca="1" si="357"/>
        <v>0</v>
      </c>
      <c r="CX193" s="280">
        <f t="shared" ca="1" si="358"/>
        <v>437496</v>
      </c>
      <c r="CY193" s="280">
        <f t="shared" ca="1" si="359"/>
        <v>0</v>
      </c>
      <c r="CZ193" s="280">
        <f t="shared" ca="1" si="360"/>
        <v>0</v>
      </c>
      <c r="DA193" s="280">
        <f t="shared" ca="1" si="361"/>
        <v>377591</v>
      </c>
      <c r="DB193" s="280">
        <f t="shared" ca="1" si="362"/>
        <v>111804</v>
      </c>
      <c r="DC193" s="280">
        <f t="shared" ca="1" si="363"/>
        <v>0</v>
      </c>
      <c r="DD193" s="280">
        <f t="shared" ca="1" si="364"/>
        <v>0</v>
      </c>
      <c r="DE193" s="280">
        <f t="shared" ca="1" si="365"/>
        <v>0</v>
      </c>
      <c r="DF193" s="280">
        <f t="shared" ca="1" si="366"/>
        <v>0</v>
      </c>
      <c r="DG193" s="280">
        <f t="shared" ca="1" si="367"/>
        <v>0</v>
      </c>
      <c r="DH193" s="210">
        <f t="shared" ca="1" si="389"/>
        <v>162511</v>
      </c>
      <c r="DI193" s="210">
        <f t="shared" ca="1" si="390"/>
        <v>1316312</v>
      </c>
      <c r="DJ193" s="210">
        <f t="shared" ca="1" si="391"/>
        <v>4134375</v>
      </c>
      <c r="DK193" s="461">
        <f t="shared" ca="1" si="392"/>
        <v>5613198</v>
      </c>
      <c r="DL193" s="463">
        <f t="shared" ca="1" si="393"/>
        <v>5450687</v>
      </c>
      <c r="DM193" s="465">
        <f t="shared" ca="1" si="394"/>
        <v>-162511</v>
      </c>
      <c r="DN193" s="216">
        <f t="shared" ca="1" si="371"/>
        <v>-2.895158873782824E-2</v>
      </c>
      <c r="DP193" s="463"/>
      <c r="DQ193" s="37"/>
    </row>
    <row r="194" spans="1:121">
      <c r="A194" s="1">
        <f t="shared" si="424"/>
        <v>2038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32"/>
      <c r="O194" s="29"/>
      <c r="P194" s="72">
        <f t="shared" si="425"/>
        <v>2038</v>
      </c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32"/>
      <c r="AI194" s="79" t="str">
        <f t="shared" si="383"/>
        <v>Y</v>
      </c>
      <c r="AJ194" s="1">
        <f t="shared" si="436"/>
        <v>2027</v>
      </c>
      <c r="AK194" s="105">
        <v>9</v>
      </c>
      <c r="AL194" s="106">
        <f t="shared" ca="1" si="433"/>
        <v>0</v>
      </c>
      <c r="AM194" s="106">
        <f t="shared" ca="1" si="433"/>
        <v>0</v>
      </c>
      <c r="AN194" s="106">
        <f t="shared" ca="1" si="433"/>
        <v>481</v>
      </c>
      <c r="AO194" s="106">
        <f t="shared" ca="1" si="433"/>
        <v>0</v>
      </c>
      <c r="AP194" s="106">
        <f t="shared" ca="1" si="433"/>
        <v>0</v>
      </c>
      <c r="AQ194" s="106">
        <f t="shared" ca="1" si="433"/>
        <v>0</v>
      </c>
      <c r="AR194" s="106">
        <f t="shared" ca="1" si="433"/>
        <v>0</v>
      </c>
      <c r="AS194" s="106">
        <f t="shared" ca="1" si="433"/>
        <v>0</v>
      </c>
      <c r="AT194" s="106">
        <f t="shared" ca="1" si="433"/>
        <v>0</v>
      </c>
      <c r="AU194" s="106">
        <f t="shared" ca="1" si="433"/>
        <v>1265056</v>
      </c>
      <c r="AV194" s="106">
        <f t="shared" ca="1" si="434"/>
        <v>2810098</v>
      </c>
      <c r="AW194" s="106">
        <f t="shared" ca="1" si="434"/>
        <v>63822</v>
      </c>
      <c r="AX194" s="106">
        <f t="shared" ca="1" si="434"/>
        <v>0</v>
      </c>
      <c r="AY194" s="611">
        <f t="shared" ca="1" si="434"/>
        <v>0</v>
      </c>
      <c r="AZ194" s="106">
        <f t="shared" ca="1" si="434"/>
        <v>30030</v>
      </c>
      <c r="BA194" s="106">
        <f t="shared" ca="1" si="434"/>
        <v>226910</v>
      </c>
      <c r="BB194" s="106">
        <f t="shared" ca="1" si="434"/>
        <v>64344</v>
      </c>
      <c r="BC194" s="106">
        <f t="shared" ca="1" si="434"/>
        <v>0</v>
      </c>
      <c r="BD194" s="106">
        <f t="shared" ca="1" si="434"/>
        <v>65679</v>
      </c>
      <c r="BE194" s="106">
        <f t="shared" ca="1" si="434"/>
        <v>0</v>
      </c>
      <c r="BF194" s="106">
        <f t="shared" ca="1" si="435"/>
        <v>437496</v>
      </c>
      <c r="BG194" s="106">
        <f t="shared" ca="1" si="435"/>
        <v>0</v>
      </c>
      <c r="BH194" s="106">
        <f t="shared" ca="1" si="435"/>
        <v>0</v>
      </c>
      <c r="BI194" s="106">
        <f t="shared" ca="1" si="435"/>
        <v>377591</v>
      </c>
      <c r="BJ194" s="106">
        <f t="shared" ca="1" si="435"/>
        <v>111804</v>
      </c>
      <c r="BK194" s="106">
        <f t="shared" ca="1" si="435"/>
        <v>0</v>
      </c>
      <c r="BL194" s="190">
        <f t="shared" ca="1" si="435"/>
        <v>0</v>
      </c>
      <c r="BM194" s="190">
        <f t="shared" ca="1" si="435"/>
        <v>0</v>
      </c>
      <c r="BN194" s="190">
        <f t="shared" ca="1" si="435"/>
        <v>0</v>
      </c>
      <c r="BO194" s="190">
        <f t="shared" ca="1" si="435"/>
        <v>0</v>
      </c>
      <c r="BP194" s="190">
        <f t="shared" ca="1" si="435"/>
        <v>0</v>
      </c>
      <c r="BQ194" s="190">
        <f t="shared" ca="1" si="384"/>
        <v>160053</v>
      </c>
      <c r="BR194" s="190">
        <f t="shared" ca="1" si="385"/>
        <v>1153801</v>
      </c>
      <c r="BS194" s="190">
        <f t="shared" ca="1" si="386"/>
        <v>4139457</v>
      </c>
      <c r="BT194" s="190">
        <f t="shared" ca="1" si="401"/>
        <v>5453311</v>
      </c>
      <c r="BU194" s="190">
        <f t="shared" ca="1" si="335"/>
        <v>5394175</v>
      </c>
      <c r="BV194" s="163" t="str">
        <f t="shared" si="387"/>
        <v>J</v>
      </c>
      <c r="BW194" s="65">
        <f t="shared" ca="1" si="336"/>
        <v>5453311</v>
      </c>
      <c r="BX194" s="65">
        <f t="shared" ca="1" si="337"/>
        <v>0</v>
      </c>
      <c r="BY194" s="2"/>
      <c r="BZ194" s="130"/>
      <c r="CA194" s="79" t="str">
        <f t="shared" si="388"/>
        <v>J</v>
      </c>
      <c r="CB194" s="215">
        <f t="shared" si="405"/>
        <v>2027</v>
      </c>
      <c r="CC194" s="141">
        <f t="shared" si="405"/>
        <v>9</v>
      </c>
      <c r="CD194" s="280">
        <f t="shared" ca="1" si="338"/>
        <v>0</v>
      </c>
      <c r="CE194" s="280">
        <f t="shared" ca="1" si="339"/>
        <v>0</v>
      </c>
      <c r="CF194" s="280">
        <f t="shared" ca="1" si="340"/>
        <v>481</v>
      </c>
      <c r="CG194" s="280">
        <f t="shared" ca="1" si="341"/>
        <v>0</v>
      </c>
      <c r="CH194" s="280">
        <f t="shared" ca="1" si="342"/>
        <v>0</v>
      </c>
      <c r="CI194" s="280">
        <f t="shared" ca="1" si="343"/>
        <v>0</v>
      </c>
      <c r="CJ194" s="280">
        <f t="shared" ca="1" si="344"/>
        <v>0</v>
      </c>
      <c r="CK194" s="280">
        <f t="shared" ca="1" si="345"/>
        <v>0</v>
      </c>
      <c r="CL194" s="280">
        <f t="shared" ca="1" si="346"/>
        <v>0</v>
      </c>
      <c r="CM194" s="280">
        <f t="shared" ca="1" si="347"/>
        <v>1259206</v>
      </c>
      <c r="CN194" s="280">
        <f t="shared" ca="1" si="348"/>
        <v>2801518</v>
      </c>
      <c r="CO194" s="280">
        <f t="shared" ca="1" si="349"/>
        <v>49036</v>
      </c>
      <c r="CP194" s="280">
        <f t="shared" ca="1" si="350"/>
        <v>0</v>
      </c>
      <c r="CQ194" s="613">
        <f t="shared" ca="1" si="351"/>
        <v>0</v>
      </c>
      <c r="CR194" s="280">
        <f t="shared" ca="1" si="352"/>
        <v>29869</v>
      </c>
      <c r="CS194" s="280">
        <f t="shared" ca="1" si="353"/>
        <v>217400</v>
      </c>
      <c r="CT194" s="280">
        <f t="shared" ca="1" si="354"/>
        <v>57501</v>
      </c>
      <c r="CU194" s="280">
        <f t="shared" ca="1" si="355"/>
        <v>0</v>
      </c>
      <c r="CV194" s="280">
        <f t="shared" ca="1" si="356"/>
        <v>61605</v>
      </c>
      <c r="CW194" s="365">
        <f t="shared" ca="1" si="357"/>
        <v>0</v>
      </c>
      <c r="CX194" s="280">
        <f t="shared" ca="1" si="358"/>
        <v>432600</v>
      </c>
      <c r="CY194" s="280">
        <f t="shared" ca="1" si="359"/>
        <v>0</v>
      </c>
      <c r="CZ194" s="280">
        <f t="shared" ca="1" si="360"/>
        <v>0</v>
      </c>
      <c r="DA194" s="280">
        <f t="shared" ca="1" si="361"/>
        <v>374283</v>
      </c>
      <c r="DB194" s="280">
        <f t="shared" ca="1" si="362"/>
        <v>110676</v>
      </c>
      <c r="DC194" s="280">
        <f t="shared" ca="1" si="363"/>
        <v>0</v>
      </c>
      <c r="DD194" s="280">
        <f t="shared" ca="1" si="364"/>
        <v>0</v>
      </c>
      <c r="DE194" s="280">
        <f t="shared" ca="1" si="365"/>
        <v>0</v>
      </c>
      <c r="DF194" s="280">
        <f t="shared" ca="1" si="366"/>
        <v>0</v>
      </c>
      <c r="DG194" s="280">
        <f t="shared" ca="1" si="367"/>
        <v>0</v>
      </c>
      <c r="DH194" s="210">
        <f t="shared" ca="1" si="389"/>
        <v>148975</v>
      </c>
      <c r="DI194" s="210">
        <f t="shared" ca="1" si="390"/>
        <v>1283934</v>
      </c>
      <c r="DJ194" s="210">
        <f t="shared" ca="1" si="391"/>
        <v>4110241</v>
      </c>
      <c r="DK194" s="461">
        <f t="shared" ca="1" si="392"/>
        <v>5543150</v>
      </c>
      <c r="DL194" s="463">
        <f t="shared" ca="1" si="393"/>
        <v>5394175</v>
      </c>
      <c r="DM194" s="465">
        <f t="shared" ca="1" si="394"/>
        <v>-148975</v>
      </c>
      <c r="DN194" s="216">
        <f t="shared" ca="1" si="371"/>
        <v>-2.6875513020574945E-2</v>
      </c>
      <c r="DP194" s="463"/>
      <c r="DQ194" s="37"/>
    </row>
    <row r="195" spans="1:121">
      <c r="A195" s="1">
        <f t="shared" si="424"/>
        <v>2039</v>
      </c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32"/>
      <c r="O195" s="29"/>
      <c r="P195" s="72">
        <f t="shared" si="425"/>
        <v>2039</v>
      </c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32"/>
      <c r="AI195" s="79" t="str">
        <f t="shared" si="383"/>
        <v>Z</v>
      </c>
      <c r="AJ195" s="1">
        <f t="shared" si="436"/>
        <v>2027</v>
      </c>
      <c r="AK195" s="105">
        <v>10</v>
      </c>
      <c r="AL195" s="106">
        <f t="shared" ca="1" si="433"/>
        <v>0</v>
      </c>
      <c r="AM195" s="106">
        <f t="shared" ca="1" si="433"/>
        <v>0</v>
      </c>
      <c r="AN195" s="106">
        <f t="shared" ca="1" si="433"/>
        <v>481</v>
      </c>
      <c r="AO195" s="106">
        <f t="shared" ca="1" si="433"/>
        <v>0</v>
      </c>
      <c r="AP195" s="106">
        <f t="shared" ca="1" si="433"/>
        <v>0</v>
      </c>
      <c r="AQ195" s="106">
        <f t="shared" ca="1" si="433"/>
        <v>0</v>
      </c>
      <c r="AR195" s="106">
        <f t="shared" ca="1" si="433"/>
        <v>0</v>
      </c>
      <c r="AS195" s="106">
        <f t="shared" ca="1" si="433"/>
        <v>0</v>
      </c>
      <c r="AT195" s="106">
        <f t="shared" ca="1" si="433"/>
        <v>0</v>
      </c>
      <c r="AU195" s="106">
        <f t="shared" ca="1" si="433"/>
        <v>1259206</v>
      </c>
      <c r="AV195" s="106">
        <f t="shared" ca="1" si="434"/>
        <v>2801518</v>
      </c>
      <c r="AW195" s="106">
        <f t="shared" ca="1" si="434"/>
        <v>58740</v>
      </c>
      <c r="AX195" s="106">
        <f t="shared" ca="1" si="434"/>
        <v>0</v>
      </c>
      <c r="AY195" s="611">
        <f t="shared" ca="1" si="434"/>
        <v>0</v>
      </c>
      <c r="AZ195" s="106">
        <f t="shared" ca="1" si="434"/>
        <v>30030</v>
      </c>
      <c r="BA195" s="106">
        <f t="shared" ca="1" si="434"/>
        <v>217400</v>
      </c>
      <c r="BB195" s="106">
        <f t="shared" ca="1" si="434"/>
        <v>57501</v>
      </c>
      <c r="BC195" s="106">
        <f t="shared" ca="1" si="434"/>
        <v>0</v>
      </c>
      <c r="BD195" s="106">
        <f t="shared" ca="1" si="434"/>
        <v>68137</v>
      </c>
      <c r="BE195" s="106">
        <f t="shared" ca="1" si="434"/>
        <v>0</v>
      </c>
      <c r="BF195" s="106">
        <f t="shared" ca="1" si="435"/>
        <v>432600</v>
      </c>
      <c r="BG195" s="106">
        <f t="shared" ca="1" si="435"/>
        <v>0</v>
      </c>
      <c r="BH195" s="106">
        <f t="shared" ca="1" si="435"/>
        <v>0</v>
      </c>
      <c r="BI195" s="106">
        <f t="shared" ca="1" si="435"/>
        <v>374283</v>
      </c>
      <c r="BJ195" s="106">
        <f t="shared" ca="1" si="435"/>
        <v>110676</v>
      </c>
      <c r="BK195" s="106">
        <f t="shared" ca="1" si="435"/>
        <v>0</v>
      </c>
      <c r="BL195" s="190">
        <f t="shared" ca="1" si="435"/>
        <v>0</v>
      </c>
      <c r="BM195" s="190">
        <f t="shared" ca="1" si="435"/>
        <v>0</v>
      </c>
      <c r="BN195" s="190">
        <f t="shared" ca="1" si="435"/>
        <v>0</v>
      </c>
      <c r="BO195" s="190">
        <f t="shared" ca="1" si="435"/>
        <v>0</v>
      </c>
      <c r="BP195" s="190">
        <f t="shared" ca="1" si="435"/>
        <v>0</v>
      </c>
      <c r="BQ195" s="190">
        <f t="shared" ca="1" si="384"/>
        <v>155668</v>
      </c>
      <c r="BR195" s="190">
        <f t="shared" ca="1" si="385"/>
        <v>1134959</v>
      </c>
      <c r="BS195" s="190">
        <f t="shared" ca="1" si="386"/>
        <v>4119945</v>
      </c>
      <c r="BT195" s="190">
        <f t="shared" ca="1" si="401"/>
        <v>5410572</v>
      </c>
      <c r="BU195" s="190">
        <f t="shared" ca="1" si="335"/>
        <v>5366376</v>
      </c>
      <c r="BV195" s="163" t="str">
        <f t="shared" si="387"/>
        <v>K</v>
      </c>
      <c r="BW195" s="65">
        <f t="shared" ca="1" si="336"/>
        <v>5410572</v>
      </c>
      <c r="BX195" s="65">
        <f t="shared" ca="1" si="337"/>
        <v>0</v>
      </c>
      <c r="BY195" s="2"/>
      <c r="BZ195" s="130"/>
      <c r="CA195" s="79" t="str">
        <f t="shared" si="388"/>
        <v>K</v>
      </c>
      <c r="CB195" s="215">
        <f t="shared" si="405"/>
        <v>2027</v>
      </c>
      <c r="CC195" s="141">
        <f t="shared" si="405"/>
        <v>10</v>
      </c>
      <c r="CD195" s="280">
        <f t="shared" ca="1" si="338"/>
        <v>0</v>
      </c>
      <c r="CE195" s="280">
        <f t="shared" ca="1" si="339"/>
        <v>0</v>
      </c>
      <c r="CF195" s="280">
        <f t="shared" ca="1" si="340"/>
        <v>481</v>
      </c>
      <c r="CG195" s="280">
        <f t="shared" ca="1" si="341"/>
        <v>0</v>
      </c>
      <c r="CH195" s="280">
        <f t="shared" ca="1" si="342"/>
        <v>0</v>
      </c>
      <c r="CI195" s="280">
        <f t="shared" ca="1" si="343"/>
        <v>0</v>
      </c>
      <c r="CJ195" s="280">
        <f t="shared" ca="1" si="344"/>
        <v>0</v>
      </c>
      <c r="CK195" s="280">
        <f t="shared" ca="1" si="345"/>
        <v>0</v>
      </c>
      <c r="CL195" s="280">
        <f t="shared" ca="1" si="346"/>
        <v>0</v>
      </c>
      <c r="CM195" s="280">
        <f t="shared" ca="1" si="347"/>
        <v>1257494</v>
      </c>
      <c r="CN195" s="280">
        <f t="shared" ca="1" si="348"/>
        <v>2794442</v>
      </c>
      <c r="CO195" s="280">
        <f t="shared" ca="1" si="349"/>
        <v>61685</v>
      </c>
      <c r="CP195" s="280">
        <f t="shared" ca="1" si="350"/>
        <v>0</v>
      </c>
      <c r="CQ195" s="613">
        <f t="shared" ca="1" si="351"/>
        <v>0</v>
      </c>
      <c r="CR195" s="280">
        <f t="shared" ca="1" si="352"/>
        <v>33031</v>
      </c>
      <c r="CS195" s="280">
        <f t="shared" ca="1" si="353"/>
        <v>204350</v>
      </c>
      <c r="CT195" s="280">
        <f t="shared" ca="1" si="354"/>
        <v>53351</v>
      </c>
      <c r="CU195" s="280">
        <f t="shared" ca="1" si="355"/>
        <v>0</v>
      </c>
      <c r="CV195" s="280">
        <f t="shared" ca="1" si="356"/>
        <v>47253</v>
      </c>
      <c r="CW195" s="365">
        <f t="shared" ca="1" si="357"/>
        <v>0</v>
      </c>
      <c r="CX195" s="280">
        <f t="shared" ca="1" si="358"/>
        <v>433032</v>
      </c>
      <c r="CY195" s="280">
        <f t="shared" ca="1" si="359"/>
        <v>0</v>
      </c>
      <c r="CZ195" s="280">
        <f t="shared" ca="1" si="360"/>
        <v>0</v>
      </c>
      <c r="DA195" s="280">
        <f t="shared" ca="1" si="361"/>
        <v>371391</v>
      </c>
      <c r="DB195" s="280">
        <f t="shared" ca="1" si="362"/>
        <v>109866</v>
      </c>
      <c r="DC195" s="280">
        <f t="shared" ca="1" si="363"/>
        <v>0</v>
      </c>
      <c r="DD195" s="280">
        <f t="shared" ca="1" si="364"/>
        <v>0</v>
      </c>
      <c r="DE195" s="280">
        <f t="shared" ca="1" si="365"/>
        <v>0</v>
      </c>
      <c r="DF195" s="280">
        <f t="shared" ca="1" si="366"/>
        <v>0</v>
      </c>
      <c r="DG195" s="280">
        <f t="shared" ca="1" si="367"/>
        <v>0</v>
      </c>
      <c r="DH195" s="210">
        <f t="shared" ca="1" si="389"/>
        <v>133635</v>
      </c>
      <c r="DI195" s="210">
        <f t="shared" ca="1" si="390"/>
        <v>1252274</v>
      </c>
      <c r="DJ195" s="210">
        <f t="shared" ca="1" si="391"/>
        <v>4114102</v>
      </c>
      <c r="DK195" s="461">
        <f t="shared" ca="1" si="392"/>
        <v>5500011</v>
      </c>
      <c r="DL195" s="463">
        <f t="shared" ca="1" si="393"/>
        <v>5366376</v>
      </c>
      <c r="DM195" s="465">
        <f t="shared" ca="1" si="394"/>
        <v>-133635</v>
      </c>
      <c r="DN195" s="216">
        <f t="shared" ca="1" si="371"/>
        <v>-2.4297224132824462E-2</v>
      </c>
      <c r="DP195" s="463"/>
      <c r="DQ195" s="37"/>
    </row>
    <row r="196" spans="1:121">
      <c r="A196" s="1">
        <f t="shared" si="424"/>
        <v>2040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32"/>
      <c r="O196" s="29"/>
      <c r="P196" s="72">
        <f t="shared" si="425"/>
        <v>2040</v>
      </c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32"/>
      <c r="AI196" s="79" t="str">
        <f t="shared" si="383"/>
        <v>AA</v>
      </c>
      <c r="AJ196" s="1">
        <f t="shared" si="436"/>
        <v>2027</v>
      </c>
      <c r="AK196" s="105">
        <v>11</v>
      </c>
      <c r="AL196" s="106">
        <f t="shared" ref="AL196:AU205" ca="1" si="437">ROUND(INDIRECT(CONCATENATE($AI196,AL$2+($AJ196-2010))),0)</f>
        <v>0</v>
      </c>
      <c r="AM196" s="106">
        <f t="shared" ca="1" si="437"/>
        <v>0</v>
      </c>
      <c r="AN196" s="106">
        <f t="shared" ca="1" si="437"/>
        <v>481</v>
      </c>
      <c r="AO196" s="106">
        <f t="shared" ca="1" si="437"/>
        <v>0</v>
      </c>
      <c r="AP196" s="106">
        <f t="shared" ca="1" si="437"/>
        <v>0</v>
      </c>
      <c r="AQ196" s="106">
        <f t="shared" ca="1" si="437"/>
        <v>0</v>
      </c>
      <c r="AR196" s="106">
        <f t="shared" ca="1" si="437"/>
        <v>0</v>
      </c>
      <c r="AS196" s="106">
        <f t="shared" ca="1" si="437"/>
        <v>0</v>
      </c>
      <c r="AT196" s="106">
        <f t="shared" ca="1" si="437"/>
        <v>0</v>
      </c>
      <c r="AU196" s="106">
        <f t="shared" ca="1" si="437"/>
        <v>1257494</v>
      </c>
      <c r="AV196" s="106">
        <f t="shared" ref="AV196:BE205" ca="1" si="438">ROUND(INDIRECT(CONCATENATE($AI196,AV$2+($AJ196-2010))),0)</f>
        <v>2794442</v>
      </c>
      <c r="AW196" s="106">
        <f t="shared" ca="1" si="438"/>
        <v>49036</v>
      </c>
      <c r="AX196" s="106">
        <f t="shared" ca="1" si="438"/>
        <v>0</v>
      </c>
      <c r="AY196" s="611">
        <f t="shared" ca="1" si="438"/>
        <v>0</v>
      </c>
      <c r="AZ196" s="106">
        <f t="shared" ca="1" si="438"/>
        <v>29869</v>
      </c>
      <c r="BA196" s="106">
        <f t="shared" ca="1" si="438"/>
        <v>204350</v>
      </c>
      <c r="BB196" s="106">
        <f t="shared" ca="1" si="438"/>
        <v>53351</v>
      </c>
      <c r="BC196" s="106">
        <f t="shared" ca="1" si="438"/>
        <v>0</v>
      </c>
      <c r="BD196" s="106">
        <f t="shared" ca="1" si="438"/>
        <v>61605</v>
      </c>
      <c r="BE196" s="106">
        <f t="shared" ca="1" si="438"/>
        <v>0</v>
      </c>
      <c r="BF196" s="106">
        <f t="shared" ref="BF196:BP205" ca="1" si="439">ROUND(INDIRECT(CONCATENATE($AI196,BF$2+($AJ196-2010))),0)</f>
        <v>433032</v>
      </c>
      <c r="BG196" s="106">
        <f t="shared" ca="1" si="439"/>
        <v>0</v>
      </c>
      <c r="BH196" s="106">
        <f t="shared" ca="1" si="439"/>
        <v>0</v>
      </c>
      <c r="BI196" s="106">
        <f t="shared" ca="1" si="439"/>
        <v>371391</v>
      </c>
      <c r="BJ196" s="106">
        <f t="shared" ca="1" si="439"/>
        <v>109866</v>
      </c>
      <c r="BK196" s="106">
        <f t="shared" ca="1" si="439"/>
        <v>0</v>
      </c>
      <c r="BL196" s="190">
        <f t="shared" ca="1" si="439"/>
        <v>0</v>
      </c>
      <c r="BM196" s="190">
        <f t="shared" ca="1" si="439"/>
        <v>0</v>
      </c>
      <c r="BN196" s="190">
        <f t="shared" ca="1" si="439"/>
        <v>0</v>
      </c>
      <c r="BO196" s="190">
        <f t="shared" ca="1" si="439"/>
        <v>0</v>
      </c>
      <c r="BP196" s="190">
        <f t="shared" ca="1" si="439"/>
        <v>0</v>
      </c>
      <c r="BQ196" s="190">
        <f t="shared" ca="1" si="384"/>
        <v>144825</v>
      </c>
      <c r="BR196" s="190">
        <f t="shared" ca="1" si="385"/>
        <v>1118639</v>
      </c>
      <c r="BS196" s="190">
        <f t="shared" ca="1" si="386"/>
        <v>4101453</v>
      </c>
      <c r="BT196" s="190">
        <f t="shared" ca="1" si="401"/>
        <v>5364917</v>
      </c>
      <c r="BU196" s="190">
        <f t="shared" ca="1" si="335"/>
        <v>5257116</v>
      </c>
      <c r="BV196" s="163" t="str">
        <f t="shared" si="387"/>
        <v>L</v>
      </c>
      <c r="BW196" s="65">
        <f t="shared" ca="1" si="336"/>
        <v>5364917</v>
      </c>
      <c r="BX196" s="65">
        <f t="shared" ca="1" si="337"/>
        <v>0</v>
      </c>
      <c r="BY196" s="2"/>
      <c r="BZ196" s="130"/>
      <c r="CA196" s="79" t="str">
        <f t="shared" si="388"/>
        <v>L</v>
      </c>
      <c r="CB196" s="215">
        <f t="shared" si="405"/>
        <v>2027</v>
      </c>
      <c r="CC196" s="141">
        <f t="shared" si="405"/>
        <v>11</v>
      </c>
      <c r="CD196" s="280">
        <f t="shared" ca="1" si="338"/>
        <v>0</v>
      </c>
      <c r="CE196" s="280">
        <f t="shared" ca="1" si="339"/>
        <v>0</v>
      </c>
      <c r="CF196" s="280">
        <f t="shared" ca="1" si="340"/>
        <v>481</v>
      </c>
      <c r="CG196" s="280">
        <f t="shared" ca="1" si="341"/>
        <v>0</v>
      </c>
      <c r="CH196" s="280">
        <f t="shared" ca="1" si="342"/>
        <v>0</v>
      </c>
      <c r="CI196" s="280">
        <f t="shared" ca="1" si="343"/>
        <v>0</v>
      </c>
      <c r="CJ196" s="280">
        <f t="shared" ca="1" si="344"/>
        <v>0</v>
      </c>
      <c r="CK196" s="280">
        <f t="shared" ca="1" si="345"/>
        <v>0</v>
      </c>
      <c r="CL196" s="280">
        <f t="shared" ca="1" si="346"/>
        <v>0</v>
      </c>
      <c r="CM196" s="280">
        <f t="shared" ca="1" si="347"/>
        <v>1233590</v>
      </c>
      <c r="CN196" s="280">
        <f t="shared" ca="1" si="348"/>
        <v>2749389</v>
      </c>
      <c r="CO196" s="280">
        <f t="shared" ca="1" si="349"/>
        <v>56507</v>
      </c>
      <c r="CP196" s="280">
        <f t="shared" ca="1" si="350"/>
        <v>0</v>
      </c>
      <c r="CQ196" s="613">
        <f t="shared" ca="1" si="351"/>
        <v>0</v>
      </c>
      <c r="CR196" s="280">
        <f t="shared" ca="1" si="352"/>
        <v>19254</v>
      </c>
      <c r="CS196" s="280">
        <f t="shared" ca="1" si="353"/>
        <v>189340</v>
      </c>
      <c r="CT196" s="280">
        <f t="shared" ca="1" si="354"/>
        <v>50229</v>
      </c>
      <c r="CU196" s="280">
        <f t="shared" ca="1" si="355"/>
        <v>0</v>
      </c>
      <c r="CV196" s="280">
        <f t="shared" ca="1" si="356"/>
        <v>49234</v>
      </c>
      <c r="CW196" s="365">
        <f t="shared" ca="1" si="357"/>
        <v>0</v>
      </c>
      <c r="CX196" s="280">
        <f t="shared" ca="1" si="358"/>
        <v>429720</v>
      </c>
      <c r="CY196" s="280">
        <f t="shared" ca="1" si="359"/>
        <v>0</v>
      </c>
      <c r="CZ196" s="280">
        <f t="shared" ca="1" si="360"/>
        <v>0</v>
      </c>
      <c r="DA196" s="280">
        <f t="shared" ca="1" si="361"/>
        <v>369668</v>
      </c>
      <c r="DB196" s="280">
        <f t="shared" ca="1" si="362"/>
        <v>109704</v>
      </c>
      <c r="DC196" s="280">
        <f t="shared" ca="1" si="363"/>
        <v>0</v>
      </c>
      <c r="DD196" s="280">
        <f t="shared" ca="1" si="364"/>
        <v>0</v>
      </c>
      <c r="DE196" s="280">
        <f t="shared" ca="1" si="365"/>
        <v>0</v>
      </c>
      <c r="DF196" s="280">
        <f t="shared" ca="1" si="366"/>
        <v>0</v>
      </c>
      <c r="DG196" s="280">
        <f t="shared" ca="1" si="367"/>
        <v>0</v>
      </c>
      <c r="DH196" s="210">
        <f t="shared" ca="1" si="389"/>
        <v>118717</v>
      </c>
      <c r="DI196" s="210">
        <f t="shared" ca="1" si="390"/>
        <v>1217149</v>
      </c>
      <c r="DJ196" s="210">
        <f t="shared" ca="1" si="391"/>
        <v>4039967</v>
      </c>
      <c r="DK196" s="461">
        <f t="shared" ca="1" si="392"/>
        <v>5375833</v>
      </c>
      <c r="DL196" s="463">
        <f t="shared" ca="1" si="393"/>
        <v>5257116</v>
      </c>
      <c r="DM196" s="465">
        <f t="shared" ca="1" si="394"/>
        <v>-118717</v>
      </c>
      <c r="DN196" s="216">
        <f t="shared" ca="1" si="371"/>
        <v>-2.208346129799791E-2</v>
      </c>
      <c r="DP196" s="463"/>
      <c r="DQ196" s="37"/>
    </row>
    <row r="197" spans="1:121">
      <c r="A197" s="1">
        <f t="shared" si="424"/>
        <v>2041</v>
      </c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32"/>
      <c r="O197" s="29"/>
      <c r="P197" s="72">
        <f t="shared" si="425"/>
        <v>2041</v>
      </c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32"/>
      <c r="AI197" s="79" t="str">
        <f t="shared" si="383"/>
        <v>AB</v>
      </c>
      <c r="AJ197" s="16">
        <f t="shared" si="436"/>
        <v>2027</v>
      </c>
      <c r="AK197" s="116">
        <v>12</v>
      </c>
      <c r="AL197" s="106">
        <f t="shared" ca="1" si="437"/>
        <v>0</v>
      </c>
      <c r="AM197" s="106">
        <f t="shared" ca="1" si="437"/>
        <v>0</v>
      </c>
      <c r="AN197" s="106">
        <f t="shared" ca="1" si="437"/>
        <v>481</v>
      </c>
      <c r="AO197" s="106">
        <f t="shared" ca="1" si="437"/>
        <v>0</v>
      </c>
      <c r="AP197" s="106">
        <f t="shared" ca="1" si="437"/>
        <v>0</v>
      </c>
      <c r="AQ197" s="106">
        <f t="shared" ca="1" si="437"/>
        <v>0</v>
      </c>
      <c r="AR197" s="106">
        <f t="shared" ca="1" si="437"/>
        <v>0</v>
      </c>
      <c r="AS197" s="106">
        <f t="shared" ca="1" si="437"/>
        <v>0</v>
      </c>
      <c r="AT197" s="106">
        <f t="shared" ca="1" si="437"/>
        <v>0</v>
      </c>
      <c r="AU197" s="106">
        <f t="shared" ca="1" si="437"/>
        <v>1233590</v>
      </c>
      <c r="AV197" s="106">
        <f t="shared" ca="1" si="438"/>
        <v>2749389</v>
      </c>
      <c r="AW197" s="106">
        <f t="shared" ca="1" si="438"/>
        <v>61685</v>
      </c>
      <c r="AX197" s="106">
        <f t="shared" ca="1" si="438"/>
        <v>0</v>
      </c>
      <c r="AY197" s="611">
        <f t="shared" ca="1" si="438"/>
        <v>0</v>
      </c>
      <c r="AZ197" s="106">
        <f t="shared" ca="1" si="438"/>
        <v>33031</v>
      </c>
      <c r="BA197" s="106">
        <f t="shared" ca="1" si="438"/>
        <v>189340</v>
      </c>
      <c r="BB197" s="106">
        <f t="shared" ca="1" si="438"/>
        <v>50229</v>
      </c>
      <c r="BC197" s="106">
        <f t="shared" ca="1" si="438"/>
        <v>0</v>
      </c>
      <c r="BD197" s="106">
        <f t="shared" ca="1" si="438"/>
        <v>47253</v>
      </c>
      <c r="BE197" s="106">
        <f t="shared" ca="1" si="438"/>
        <v>0</v>
      </c>
      <c r="BF197" s="106">
        <f t="shared" ca="1" si="439"/>
        <v>429720</v>
      </c>
      <c r="BG197" s="106">
        <f t="shared" ca="1" si="439"/>
        <v>0</v>
      </c>
      <c r="BH197" s="106">
        <f t="shared" ca="1" si="439"/>
        <v>0</v>
      </c>
      <c r="BI197" s="106">
        <f t="shared" ca="1" si="439"/>
        <v>369668</v>
      </c>
      <c r="BJ197" s="106">
        <f t="shared" ca="1" si="439"/>
        <v>109704</v>
      </c>
      <c r="BK197" s="106">
        <f t="shared" ca="1" si="439"/>
        <v>0</v>
      </c>
      <c r="BL197" s="190">
        <f t="shared" ca="1" si="439"/>
        <v>0</v>
      </c>
      <c r="BM197" s="190">
        <f t="shared" ca="1" si="439"/>
        <v>0</v>
      </c>
      <c r="BN197" s="190">
        <f t="shared" ca="1" si="439"/>
        <v>0</v>
      </c>
      <c r="BO197" s="190">
        <f t="shared" ca="1" si="439"/>
        <v>0</v>
      </c>
      <c r="BP197" s="190">
        <f t="shared" ca="1" si="439"/>
        <v>0</v>
      </c>
      <c r="BQ197" s="190">
        <f t="shared" ca="1" si="384"/>
        <v>130513</v>
      </c>
      <c r="BR197" s="190">
        <f t="shared" ca="1" si="385"/>
        <v>1098432</v>
      </c>
      <c r="BS197" s="190">
        <f t="shared" ca="1" si="386"/>
        <v>4045145</v>
      </c>
      <c r="BT197" s="190">
        <f t="shared" ca="1" si="401"/>
        <v>5274090</v>
      </c>
      <c r="BU197" s="190">
        <f t="shared" ca="1" si="335"/>
        <v>9537759</v>
      </c>
      <c r="BV197" s="163" t="str">
        <f t="shared" si="387"/>
        <v>M</v>
      </c>
      <c r="BW197" s="65">
        <f t="shared" ca="1" si="336"/>
        <v>5274090</v>
      </c>
      <c r="BX197" s="65">
        <f t="shared" ca="1" si="337"/>
        <v>0</v>
      </c>
      <c r="BY197" s="2"/>
      <c r="BZ197" s="130"/>
      <c r="CA197" s="79" t="str">
        <f t="shared" si="388"/>
        <v>M</v>
      </c>
      <c r="CB197" s="215">
        <f t="shared" si="405"/>
        <v>2027</v>
      </c>
      <c r="CC197" s="141">
        <f t="shared" si="405"/>
        <v>12</v>
      </c>
      <c r="CD197" s="280">
        <f t="shared" ca="1" si="338"/>
        <v>0</v>
      </c>
      <c r="CE197" s="280">
        <f t="shared" ca="1" si="339"/>
        <v>0</v>
      </c>
      <c r="CF197" s="280">
        <f t="shared" ca="1" si="340"/>
        <v>481</v>
      </c>
      <c r="CG197" s="280">
        <f t="shared" ca="1" si="341"/>
        <v>0</v>
      </c>
      <c r="CH197" s="280">
        <f t="shared" ca="1" si="342"/>
        <v>0</v>
      </c>
      <c r="CI197" s="280">
        <f t="shared" ca="1" si="343"/>
        <v>0</v>
      </c>
      <c r="CJ197" s="280">
        <f t="shared" ca="1" si="344"/>
        <v>0</v>
      </c>
      <c r="CK197" s="280">
        <f t="shared" ca="1" si="345"/>
        <v>0</v>
      </c>
      <c r="CL197" s="280">
        <f t="shared" ca="1" si="346"/>
        <v>4187373</v>
      </c>
      <c r="CM197" s="280">
        <f t="shared" ca="1" si="347"/>
        <v>1246150</v>
      </c>
      <c r="CN197" s="280">
        <f t="shared" ca="1" si="348"/>
        <v>2776457</v>
      </c>
      <c r="CO197" s="280">
        <f t="shared" ca="1" si="349"/>
        <v>63058</v>
      </c>
      <c r="CP197" s="280">
        <f t="shared" ca="1" si="350"/>
        <v>0</v>
      </c>
      <c r="CQ197" s="613">
        <f t="shared" ca="1" si="351"/>
        <v>0</v>
      </c>
      <c r="CR197" s="280">
        <f t="shared" ca="1" si="352"/>
        <v>28195</v>
      </c>
      <c r="CS197" s="280">
        <f t="shared" ca="1" si="353"/>
        <v>209190</v>
      </c>
      <c r="CT197" s="280">
        <f t="shared" ca="1" si="354"/>
        <v>59762</v>
      </c>
      <c r="CU197" s="280">
        <f t="shared" ca="1" si="355"/>
        <v>0</v>
      </c>
      <c r="CV197" s="280">
        <f t="shared" ca="1" si="356"/>
        <v>56573</v>
      </c>
      <c r="CW197" s="365">
        <f t="shared" ca="1" si="357"/>
        <v>0</v>
      </c>
      <c r="CX197" s="280">
        <f t="shared" ca="1" si="358"/>
        <v>433032</v>
      </c>
      <c r="CY197" s="280">
        <f t="shared" ca="1" si="359"/>
        <v>0</v>
      </c>
      <c r="CZ197" s="280">
        <f t="shared" ca="1" si="360"/>
        <v>0</v>
      </c>
      <c r="DA197" s="280">
        <f t="shared" ca="1" si="361"/>
        <v>366620</v>
      </c>
      <c r="DB197" s="280">
        <f t="shared" ca="1" si="362"/>
        <v>110868</v>
      </c>
      <c r="DC197" s="280">
        <f t="shared" ca="1" si="363"/>
        <v>0</v>
      </c>
      <c r="DD197" s="280">
        <f t="shared" ca="1" si="364"/>
        <v>0</v>
      </c>
      <c r="DE197" s="280">
        <f t="shared" ca="1" si="365"/>
        <v>0</v>
      </c>
      <c r="DF197" s="280">
        <f t="shared" ca="1" si="366"/>
        <v>0</v>
      </c>
      <c r="DG197" s="280">
        <f t="shared" ca="1" si="367"/>
        <v>0</v>
      </c>
      <c r="DH197" s="210">
        <f t="shared" ca="1" si="389"/>
        <v>144530</v>
      </c>
      <c r="DI197" s="210">
        <f t="shared" ca="1" si="390"/>
        <v>1264240</v>
      </c>
      <c r="DJ197" s="210">
        <f t="shared" ca="1" si="391"/>
        <v>8273519</v>
      </c>
      <c r="DK197" s="461">
        <f t="shared" ca="1" si="392"/>
        <v>9682289</v>
      </c>
      <c r="DL197" s="463">
        <f t="shared" ca="1" si="393"/>
        <v>9537759</v>
      </c>
      <c r="DM197" s="465">
        <f t="shared" ca="1" si="394"/>
        <v>-144530</v>
      </c>
      <c r="DN197" s="216">
        <f t="shared" ca="1" si="371"/>
        <v>-1.4927255321546382E-2</v>
      </c>
      <c r="DP197" s="463"/>
      <c r="DQ197" s="37"/>
    </row>
    <row r="198" spans="1:121">
      <c r="A198" s="1">
        <f t="shared" si="424"/>
        <v>2042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32"/>
      <c r="O198" s="29"/>
      <c r="P198" s="72">
        <f t="shared" si="425"/>
        <v>2042</v>
      </c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32"/>
      <c r="AI198" s="79" t="str">
        <f t="shared" si="383"/>
        <v>Q</v>
      </c>
      <c r="AJ198" s="1">
        <f>1+AJ186</f>
        <v>2028</v>
      </c>
      <c r="AK198" s="105">
        <v>1</v>
      </c>
      <c r="AL198" s="106">
        <f t="shared" ca="1" si="437"/>
        <v>0</v>
      </c>
      <c r="AM198" s="106">
        <f t="shared" ca="1" si="437"/>
        <v>0</v>
      </c>
      <c r="AN198" s="106">
        <f t="shared" ca="1" si="437"/>
        <v>481</v>
      </c>
      <c r="AO198" s="106">
        <f t="shared" ca="1" si="437"/>
        <v>0</v>
      </c>
      <c r="AP198" s="106">
        <f t="shared" ca="1" si="437"/>
        <v>0</v>
      </c>
      <c r="AQ198" s="106">
        <f t="shared" ca="1" si="437"/>
        <v>0</v>
      </c>
      <c r="AR198" s="106">
        <f t="shared" ca="1" si="437"/>
        <v>0</v>
      </c>
      <c r="AS198" s="106">
        <f t="shared" ca="1" si="437"/>
        <v>0</v>
      </c>
      <c r="AT198" s="106">
        <f t="shared" ca="1" si="437"/>
        <v>4187373</v>
      </c>
      <c r="AU198" s="106">
        <f t="shared" ca="1" si="437"/>
        <v>1246150</v>
      </c>
      <c r="AV198" s="106">
        <f t="shared" ca="1" si="438"/>
        <v>2776457</v>
      </c>
      <c r="AW198" s="106">
        <f t="shared" ca="1" si="438"/>
        <v>56507</v>
      </c>
      <c r="AX198" s="106">
        <f t="shared" ca="1" si="438"/>
        <v>0</v>
      </c>
      <c r="AY198" s="611">
        <f t="shared" ca="1" si="438"/>
        <v>0</v>
      </c>
      <c r="AZ198" s="106">
        <f t="shared" ca="1" si="438"/>
        <v>19254</v>
      </c>
      <c r="BA198" s="106">
        <f t="shared" ca="1" si="438"/>
        <v>209190</v>
      </c>
      <c r="BB198" s="106">
        <f t="shared" ca="1" si="438"/>
        <v>59762</v>
      </c>
      <c r="BC198" s="106">
        <f t="shared" ca="1" si="438"/>
        <v>0</v>
      </c>
      <c r="BD198" s="106">
        <f t="shared" ca="1" si="438"/>
        <v>49234</v>
      </c>
      <c r="BE198" s="106">
        <f t="shared" ca="1" si="438"/>
        <v>0</v>
      </c>
      <c r="BF198" s="106">
        <f t="shared" ca="1" si="439"/>
        <v>433032</v>
      </c>
      <c r="BG198" s="106">
        <f t="shared" ca="1" si="439"/>
        <v>0</v>
      </c>
      <c r="BH198" s="106">
        <f t="shared" ca="1" si="439"/>
        <v>0</v>
      </c>
      <c r="BI198" s="106">
        <f t="shared" ca="1" si="439"/>
        <v>366620</v>
      </c>
      <c r="BJ198" s="106">
        <f t="shared" ca="1" si="439"/>
        <v>110868</v>
      </c>
      <c r="BK198" s="106">
        <f t="shared" ca="1" si="439"/>
        <v>0</v>
      </c>
      <c r="BL198" s="190">
        <f t="shared" ca="1" si="439"/>
        <v>0</v>
      </c>
      <c r="BM198" s="190">
        <f t="shared" ca="1" si="439"/>
        <v>0</v>
      </c>
      <c r="BN198" s="190">
        <f t="shared" ca="1" si="439"/>
        <v>0</v>
      </c>
      <c r="BO198" s="190">
        <f t="shared" ca="1" si="439"/>
        <v>0</v>
      </c>
      <c r="BP198" s="190">
        <f t="shared" ca="1" si="439"/>
        <v>0</v>
      </c>
      <c r="BQ198" s="190">
        <f t="shared" ca="1" si="384"/>
        <v>128250</v>
      </c>
      <c r="BR198" s="190">
        <f t="shared" ca="1" si="385"/>
        <v>1119710</v>
      </c>
      <c r="BS198" s="190">
        <f t="shared" ca="1" si="386"/>
        <v>8266968</v>
      </c>
      <c r="BT198" s="190">
        <f t="shared" ca="1" si="401"/>
        <v>9514928</v>
      </c>
      <c r="BU198" s="190">
        <f t="shared" ref="BU198:BU261" ca="1" si="440">ROUND(INDIRECT(CONCATENATE($BV198,BU$2+($AJ198-2010))),0)</f>
        <v>9513729</v>
      </c>
      <c r="BV198" s="163" t="str">
        <f t="shared" si="387"/>
        <v>C</v>
      </c>
      <c r="BW198" s="65">
        <f t="shared" ref="BW198:BW261" ca="1" si="441">SUM(AL198:BP198)</f>
        <v>9514928</v>
      </c>
      <c r="BX198" s="65">
        <f t="shared" ca="1" si="337"/>
        <v>0</v>
      </c>
      <c r="BY198" s="2"/>
      <c r="BZ198" s="130"/>
      <c r="CA198" s="79" t="str">
        <f t="shared" si="388"/>
        <v>B</v>
      </c>
      <c r="CB198" s="215">
        <f t="shared" si="405"/>
        <v>2028</v>
      </c>
      <c r="CC198" s="141">
        <f t="shared" si="405"/>
        <v>1</v>
      </c>
      <c r="CD198" s="280">
        <f t="shared" ca="1" si="338"/>
        <v>0</v>
      </c>
      <c r="CE198" s="280">
        <f t="shared" ca="1" si="339"/>
        <v>0</v>
      </c>
      <c r="CF198" s="280">
        <f t="shared" ca="1" si="340"/>
        <v>481</v>
      </c>
      <c r="CG198" s="280">
        <f t="shared" ca="1" si="341"/>
        <v>0</v>
      </c>
      <c r="CH198" s="280">
        <f t="shared" ca="1" si="342"/>
        <v>0</v>
      </c>
      <c r="CI198" s="280">
        <f t="shared" ca="1" si="343"/>
        <v>0</v>
      </c>
      <c r="CJ198" s="280">
        <f t="shared" ca="1" si="344"/>
        <v>0</v>
      </c>
      <c r="CK198" s="280">
        <f t="shared" ca="1" si="345"/>
        <v>0</v>
      </c>
      <c r="CL198" s="280">
        <f t="shared" ca="1" si="346"/>
        <v>4226997</v>
      </c>
      <c r="CM198" s="280">
        <f t="shared" ca="1" si="347"/>
        <v>1247206</v>
      </c>
      <c r="CN198" s="280">
        <f t="shared" ca="1" si="348"/>
        <v>2829328</v>
      </c>
      <c r="CO198" s="280">
        <f t="shared" ca="1" si="349"/>
        <v>57941</v>
      </c>
      <c r="CP198" s="280">
        <f t="shared" ca="1" si="350"/>
        <v>0</v>
      </c>
      <c r="CQ198" s="613">
        <f t="shared" ca="1" si="351"/>
        <v>0</v>
      </c>
      <c r="CR198" s="280">
        <f t="shared" ca="1" si="352"/>
        <v>29398</v>
      </c>
      <c r="CS198" s="280">
        <f t="shared" ca="1" si="353"/>
        <v>216034</v>
      </c>
      <c r="CT198" s="280">
        <f t="shared" ca="1" si="354"/>
        <v>64916</v>
      </c>
      <c r="CU198" s="280">
        <f t="shared" ca="1" si="355"/>
        <v>0</v>
      </c>
      <c r="CV198" s="280">
        <f t="shared" ca="1" si="356"/>
        <v>61593</v>
      </c>
      <c r="CW198" s="365">
        <f t="shared" ca="1" si="357"/>
        <v>0</v>
      </c>
      <c r="CX198" s="280">
        <f t="shared" ca="1" si="358"/>
        <v>431544</v>
      </c>
      <c r="CY198" s="280">
        <f t="shared" ca="1" si="359"/>
        <v>0</v>
      </c>
      <c r="CZ198" s="280">
        <f t="shared" ca="1" si="360"/>
        <v>0</v>
      </c>
      <c r="DA198" s="280">
        <f t="shared" ca="1" si="361"/>
        <v>364713</v>
      </c>
      <c r="DB198" s="280">
        <f t="shared" ca="1" si="362"/>
        <v>111114</v>
      </c>
      <c r="DC198" s="280">
        <f t="shared" ca="1" si="363"/>
        <v>0</v>
      </c>
      <c r="DD198" s="280">
        <f t="shared" ca="1" si="364"/>
        <v>0</v>
      </c>
      <c r="DE198" s="280">
        <f t="shared" ca="1" si="365"/>
        <v>0</v>
      </c>
      <c r="DF198" s="280">
        <f t="shared" ca="1" si="366"/>
        <v>0</v>
      </c>
      <c r="DG198" s="280">
        <f t="shared" ca="1" si="367"/>
        <v>0</v>
      </c>
      <c r="DH198" s="210">
        <f t="shared" ca="1" si="389"/>
        <v>155907</v>
      </c>
      <c r="DI198" s="210">
        <f t="shared" ca="1" si="390"/>
        <v>1279312</v>
      </c>
      <c r="DJ198" s="210">
        <f t="shared" ca="1" si="391"/>
        <v>8361953</v>
      </c>
      <c r="DK198" s="461">
        <f t="shared" ca="1" si="392"/>
        <v>9797172</v>
      </c>
      <c r="DL198" s="463">
        <f t="shared" ca="1" si="393"/>
        <v>9641265</v>
      </c>
      <c r="DM198" s="465">
        <f t="shared" ca="1" si="394"/>
        <v>-155907</v>
      </c>
      <c r="DN198" s="216">
        <f t="shared" ca="1" si="371"/>
        <v>-1.5913469723712107E-2</v>
      </c>
      <c r="DP198" s="463"/>
      <c r="DQ198" s="37"/>
    </row>
    <row r="199" spans="1:121">
      <c r="A199" s="1">
        <f t="shared" si="424"/>
        <v>2043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32"/>
      <c r="O199" s="29"/>
      <c r="P199" s="72">
        <f t="shared" si="425"/>
        <v>2043</v>
      </c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32"/>
      <c r="AI199" s="79" t="str">
        <f t="shared" si="383"/>
        <v>R</v>
      </c>
      <c r="AJ199" s="1">
        <f t="shared" ref="AJ199:AJ209" si="442">AJ198</f>
        <v>2028</v>
      </c>
      <c r="AK199" s="105">
        <v>2</v>
      </c>
      <c r="AL199" s="106">
        <f t="shared" ca="1" si="437"/>
        <v>0</v>
      </c>
      <c r="AM199" s="106">
        <f t="shared" ca="1" si="437"/>
        <v>0</v>
      </c>
      <c r="AN199" s="106">
        <f t="shared" ca="1" si="437"/>
        <v>481</v>
      </c>
      <c r="AO199" s="106">
        <f t="shared" ca="1" si="437"/>
        <v>0</v>
      </c>
      <c r="AP199" s="106">
        <f t="shared" ca="1" si="437"/>
        <v>0</v>
      </c>
      <c r="AQ199" s="106">
        <f t="shared" ca="1" si="437"/>
        <v>0</v>
      </c>
      <c r="AR199" s="106">
        <f t="shared" ca="1" si="437"/>
        <v>0</v>
      </c>
      <c r="AS199" s="106">
        <f t="shared" ca="1" si="437"/>
        <v>0</v>
      </c>
      <c r="AT199" s="106">
        <f t="shared" ca="1" si="437"/>
        <v>4226997</v>
      </c>
      <c r="AU199" s="106">
        <f t="shared" ca="1" si="437"/>
        <v>1247206</v>
      </c>
      <c r="AV199" s="106">
        <f t="shared" ca="1" si="438"/>
        <v>2829328</v>
      </c>
      <c r="AW199" s="106">
        <f t="shared" ca="1" si="438"/>
        <v>63058</v>
      </c>
      <c r="AX199" s="106">
        <f t="shared" ca="1" si="438"/>
        <v>0</v>
      </c>
      <c r="AY199" s="611">
        <f t="shared" ca="1" si="438"/>
        <v>0</v>
      </c>
      <c r="AZ199" s="106">
        <f t="shared" ca="1" si="438"/>
        <v>28195</v>
      </c>
      <c r="BA199" s="106">
        <f t="shared" ca="1" si="438"/>
        <v>216034</v>
      </c>
      <c r="BB199" s="106">
        <f t="shared" ca="1" si="438"/>
        <v>64916</v>
      </c>
      <c r="BC199" s="106">
        <f t="shared" ca="1" si="438"/>
        <v>0</v>
      </c>
      <c r="BD199" s="106">
        <f t="shared" ca="1" si="438"/>
        <v>56573</v>
      </c>
      <c r="BE199" s="106">
        <f t="shared" ca="1" si="438"/>
        <v>0</v>
      </c>
      <c r="BF199" s="106">
        <f t="shared" ca="1" si="439"/>
        <v>431544</v>
      </c>
      <c r="BG199" s="106">
        <f t="shared" ca="1" si="439"/>
        <v>0</v>
      </c>
      <c r="BH199" s="106">
        <f t="shared" ca="1" si="439"/>
        <v>0</v>
      </c>
      <c r="BI199" s="106">
        <f t="shared" ca="1" si="439"/>
        <v>364713</v>
      </c>
      <c r="BJ199" s="106">
        <f t="shared" ca="1" si="439"/>
        <v>111114</v>
      </c>
      <c r="BK199" s="106">
        <f t="shared" ca="1" si="439"/>
        <v>0</v>
      </c>
      <c r="BL199" s="190">
        <f t="shared" ca="1" si="439"/>
        <v>0</v>
      </c>
      <c r="BM199" s="190">
        <f t="shared" ca="1" si="439"/>
        <v>0</v>
      </c>
      <c r="BN199" s="190">
        <f t="shared" ca="1" si="439"/>
        <v>0</v>
      </c>
      <c r="BO199" s="190">
        <f t="shared" ca="1" si="439"/>
        <v>0</v>
      </c>
      <c r="BP199" s="190">
        <f t="shared" ca="1" si="439"/>
        <v>0</v>
      </c>
      <c r="BQ199" s="190">
        <f t="shared" ca="1" si="384"/>
        <v>149684</v>
      </c>
      <c r="BR199" s="190">
        <f t="shared" ca="1" si="385"/>
        <v>1123405</v>
      </c>
      <c r="BS199" s="190">
        <f t="shared" ca="1" si="386"/>
        <v>8367070</v>
      </c>
      <c r="BT199" s="190">
        <f t="shared" ca="1" si="401"/>
        <v>9640159</v>
      </c>
      <c r="BU199" s="190">
        <f t="shared" ca="1" si="440"/>
        <v>9513729</v>
      </c>
      <c r="BV199" s="163" t="str">
        <f t="shared" si="387"/>
        <v>C</v>
      </c>
      <c r="BW199" s="65">
        <f t="shared" ca="1" si="441"/>
        <v>9640159</v>
      </c>
      <c r="BX199" s="65">
        <f t="shared" ref="BX199:BX262" ca="1" si="443">BT199-BW199</f>
        <v>0</v>
      </c>
      <c r="BY199" s="2"/>
      <c r="BZ199" s="130"/>
      <c r="CA199" s="79" t="str">
        <f t="shared" si="388"/>
        <v>C</v>
      </c>
      <c r="CB199" s="215">
        <f t="shared" si="405"/>
        <v>2028</v>
      </c>
      <c r="CC199" s="141">
        <f t="shared" si="405"/>
        <v>2</v>
      </c>
      <c r="CD199" s="280">
        <f t="shared" ref="CD199:CD262" ca="1" si="444">AL201</f>
        <v>0</v>
      </c>
      <c r="CE199" s="280">
        <f t="shared" ref="CE199:CE262" ca="1" si="445">AM200</f>
        <v>0</v>
      </c>
      <c r="CF199" s="280">
        <f t="shared" ref="CF199:CF262" ca="1" si="446">AN201</f>
        <v>481</v>
      </c>
      <c r="CG199" s="280">
        <f t="shared" ref="CG199:CG262" ca="1" si="447">AO200</f>
        <v>0</v>
      </c>
      <c r="CH199" s="280">
        <f t="shared" ref="CH199:CH262" ca="1" si="448">AP200</f>
        <v>0</v>
      </c>
      <c r="CI199" s="280">
        <f t="shared" ref="CI199:CI262" ca="1" si="449">AQ200</f>
        <v>0</v>
      </c>
      <c r="CJ199" s="280">
        <f t="shared" ref="CJ199:CJ262" ca="1" si="450">AR200</f>
        <v>0</v>
      </c>
      <c r="CK199" s="280">
        <f t="shared" ref="CK199:CK262" ca="1" si="451">AS200</f>
        <v>0</v>
      </c>
      <c r="CL199" s="280">
        <f t="shared" ref="CL199:CL262" ca="1" si="452">AT200</f>
        <v>4221382</v>
      </c>
      <c r="CM199" s="280">
        <f t="shared" ref="CM199:CM262" ca="1" si="453">AU200</f>
        <v>1229519</v>
      </c>
      <c r="CN199" s="280">
        <f t="shared" ref="CN199:CN262" ca="1" si="454">AV200</f>
        <v>2793912</v>
      </c>
      <c r="CO199" s="280">
        <f t="shared" ref="CO199:CO262" ca="1" si="455">AW201</f>
        <v>46847</v>
      </c>
      <c r="CP199" s="280">
        <f t="shared" ref="CP199:CP262" ca="1" si="456">AX200</f>
        <v>0</v>
      </c>
      <c r="CQ199" s="613">
        <f t="shared" ref="CQ199:CQ262" ca="1" si="457">AY200</f>
        <v>0</v>
      </c>
      <c r="CR199" s="280">
        <f t="shared" ref="CR199:CR262" ca="1" si="458">AZ201</f>
        <v>29785</v>
      </c>
      <c r="CS199" s="280">
        <f t="shared" ref="CS199:CS262" ca="1" si="459">BA200</f>
        <v>191159</v>
      </c>
      <c r="CT199" s="280">
        <f t="shared" ref="CT199:CT262" ca="1" si="460">BB200</f>
        <v>47733</v>
      </c>
      <c r="CU199" s="280">
        <f t="shared" ref="CU199:CU262" ca="1" si="461">BC200</f>
        <v>0</v>
      </c>
      <c r="CV199" s="280">
        <f t="shared" ref="CV199:CV262" ca="1" si="462">BD201</f>
        <v>50994</v>
      </c>
      <c r="CW199" s="365">
        <f t="shared" ref="CW199:CW262" ca="1" si="463">BE200</f>
        <v>0</v>
      </c>
      <c r="CX199" s="280">
        <f t="shared" ref="CX199:CX262" ca="1" si="464">BF200</f>
        <v>427896</v>
      </c>
      <c r="CY199" s="280">
        <f t="shared" ref="CY199:CY262" ca="1" si="465">BG200</f>
        <v>0</v>
      </c>
      <c r="CZ199" s="280">
        <f t="shared" ref="CZ199:CZ262" ca="1" si="466">BH200</f>
        <v>0</v>
      </c>
      <c r="DA199" s="280">
        <f t="shared" ref="DA199:DA262" ca="1" si="467">BI200</f>
        <v>363099</v>
      </c>
      <c r="DB199" s="280">
        <f t="shared" ref="DB199:DB262" ca="1" si="468">BJ200</f>
        <v>110922</v>
      </c>
      <c r="DC199" s="280">
        <f t="shared" ref="DC199:DC262" ca="1" si="469">BK200</f>
        <v>0</v>
      </c>
      <c r="DD199" s="280">
        <f t="shared" ref="DD199:DD262" ca="1" si="470">BL200</f>
        <v>0</v>
      </c>
      <c r="DE199" s="280">
        <f t="shared" ref="DE199:DE262" ca="1" si="471">BM200</f>
        <v>0</v>
      </c>
      <c r="DF199" s="280">
        <f t="shared" ref="DF199:DF262" ca="1" si="472">BN200</f>
        <v>0</v>
      </c>
      <c r="DG199" s="280">
        <f t="shared" ref="DG199:DG262" ca="1" si="473">BO200</f>
        <v>0</v>
      </c>
      <c r="DH199" s="210">
        <f t="shared" ca="1" si="389"/>
        <v>128512</v>
      </c>
      <c r="DI199" s="210">
        <f t="shared" ca="1" si="390"/>
        <v>1221588</v>
      </c>
      <c r="DJ199" s="210">
        <f t="shared" ca="1" si="391"/>
        <v>8292141</v>
      </c>
      <c r="DK199" s="461">
        <f t="shared" ca="1" si="392"/>
        <v>9642241</v>
      </c>
      <c r="DL199" s="463">
        <f t="shared" ca="1" si="393"/>
        <v>9513729</v>
      </c>
      <c r="DM199" s="465">
        <f t="shared" ca="1" si="394"/>
        <v>-128512</v>
      </c>
      <c r="DN199" s="216">
        <f t="shared" ca="1" si="371"/>
        <v>-1.332802198161195E-2</v>
      </c>
      <c r="DP199" s="463"/>
      <c r="DQ199" s="37"/>
    </row>
    <row r="200" spans="1:121">
      <c r="A200" s="1">
        <f t="shared" si="424"/>
        <v>2044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32"/>
      <c r="O200" s="29"/>
      <c r="P200" s="72">
        <f t="shared" si="425"/>
        <v>2044</v>
      </c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32"/>
      <c r="AI200" s="79" t="str">
        <f t="shared" si="383"/>
        <v>S</v>
      </c>
      <c r="AJ200" s="1">
        <f t="shared" si="442"/>
        <v>2028</v>
      </c>
      <c r="AK200" s="105">
        <v>3</v>
      </c>
      <c r="AL200" s="106">
        <f t="shared" ca="1" si="437"/>
        <v>0</v>
      </c>
      <c r="AM200" s="106">
        <f t="shared" ca="1" si="437"/>
        <v>0</v>
      </c>
      <c r="AN200" s="106">
        <f t="shared" ca="1" si="437"/>
        <v>481</v>
      </c>
      <c r="AO200" s="106">
        <f t="shared" ca="1" si="437"/>
        <v>0</v>
      </c>
      <c r="AP200" s="106">
        <f t="shared" ca="1" si="437"/>
        <v>0</v>
      </c>
      <c r="AQ200" s="106">
        <f t="shared" ca="1" si="437"/>
        <v>0</v>
      </c>
      <c r="AR200" s="106">
        <f t="shared" ca="1" si="437"/>
        <v>0</v>
      </c>
      <c r="AS200" s="106">
        <f t="shared" ca="1" si="437"/>
        <v>0</v>
      </c>
      <c r="AT200" s="106">
        <f t="shared" ca="1" si="437"/>
        <v>4221382</v>
      </c>
      <c r="AU200" s="106">
        <f t="shared" ca="1" si="437"/>
        <v>1229519</v>
      </c>
      <c r="AV200" s="106">
        <f t="shared" ca="1" si="438"/>
        <v>2793912</v>
      </c>
      <c r="AW200" s="106">
        <f t="shared" ca="1" si="438"/>
        <v>57941</v>
      </c>
      <c r="AX200" s="106">
        <f t="shared" ca="1" si="438"/>
        <v>0</v>
      </c>
      <c r="AY200" s="611">
        <f t="shared" ca="1" si="438"/>
        <v>0</v>
      </c>
      <c r="AZ200" s="106">
        <f t="shared" ca="1" si="438"/>
        <v>29398</v>
      </c>
      <c r="BA200" s="106">
        <f t="shared" ca="1" si="438"/>
        <v>191159</v>
      </c>
      <c r="BB200" s="106">
        <f t="shared" ca="1" si="438"/>
        <v>47733</v>
      </c>
      <c r="BC200" s="106">
        <f t="shared" ca="1" si="438"/>
        <v>0</v>
      </c>
      <c r="BD200" s="106">
        <f t="shared" ca="1" si="438"/>
        <v>61593</v>
      </c>
      <c r="BE200" s="106">
        <f t="shared" ca="1" si="438"/>
        <v>0</v>
      </c>
      <c r="BF200" s="106">
        <f t="shared" ca="1" si="439"/>
        <v>427896</v>
      </c>
      <c r="BG200" s="106">
        <f t="shared" ca="1" si="439"/>
        <v>0</v>
      </c>
      <c r="BH200" s="106">
        <f t="shared" ca="1" si="439"/>
        <v>0</v>
      </c>
      <c r="BI200" s="106">
        <f t="shared" ca="1" si="439"/>
        <v>363099</v>
      </c>
      <c r="BJ200" s="106">
        <f t="shared" ca="1" si="439"/>
        <v>110922</v>
      </c>
      <c r="BK200" s="106">
        <f t="shared" ca="1" si="439"/>
        <v>0</v>
      </c>
      <c r="BL200" s="190">
        <f t="shared" ca="1" si="439"/>
        <v>0</v>
      </c>
      <c r="BM200" s="190">
        <f t="shared" ca="1" si="439"/>
        <v>0</v>
      </c>
      <c r="BN200" s="190">
        <f t="shared" ca="1" si="439"/>
        <v>0</v>
      </c>
      <c r="BO200" s="190">
        <f t="shared" ca="1" si="439"/>
        <v>0</v>
      </c>
      <c r="BP200" s="190">
        <f t="shared" ca="1" si="439"/>
        <v>0</v>
      </c>
      <c r="BQ200" s="190">
        <f t="shared" ca="1" si="384"/>
        <v>138724</v>
      </c>
      <c r="BR200" s="190">
        <f t="shared" ca="1" si="385"/>
        <v>1093076</v>
      </c>
      <c r="BS200" s="190">
        <f t="shared" ca="1" si="386"/>
        <v>8303235</v>
      </c>
      <c r="BT200" s="190">
        <f t="shared" ca="1" si="401"/>
        <v>9535035</v>
      </c>
      <c r="BU200" s="190">
        <f t="shared" ca="1" si="440"/>
        <v>9568067</v>
      </c>
      <c r="BV200" s="163" t="str">
        <f t="shared" si="387"/>
        <v>D</v>
      </c>
      <c r="BW200" s="65">
        <f t="shared" ca="1" si="441"/>
        <v>9535035</v>
      </c>
      <c r="BX200" s="65">
        <f t="shared" ca="1" si="443"/>
        <v>0</v>
      </c>
      <c r="BY200" s="2"/>
      <c r="BZ200" s="130"/>
      <c r="CA200" s="79" t="str">
        <f t="shared" si="388"/>
        <v>D</v>
      </c>
      <c r="CB200" s="215">
        <f t="shared" si="405"/>
        <v>2028</v>
      </c>
      <c r="CC200" s="141">
        <f t="shared" si="405"/>
        <v>3</v>
      </c>
      <c r="CD200" s="280">
        <f t="shared" ca="1" si="444"/>
        <v>0</v>
      </c>
      <c r="CE200" s="280">
        <f t="shared" ca="1" si="445"/>
        <v>0</v>
      </c>
      <c r="CF200" s="280">
        <f t="shared" ca="1" si="446"/>
        <v>481</v>
      </c>
      <c r="CG200" s="280">
        <f t="shared" ca="1" si="447"/>
        <v>0</v>
      </c>
      <c r="CH200" s="280">
        <f t="shared" ca="1" si="448"/>
        <v>0</v>
      </c>
      <c r="CI200" s="280">
        <f t="shared" ca="1" si="449"/>
        <v>0</v>
      </c>
      <c r="CJ200" s="280">
        <f t="shared" ca="1" si="450"/>
        <v>0</v>
      </c>
      <c r="CK200" s="280">
        <f t="shared" ca="1" si="451"/>
        <v>0</v>
      </c>
      <c r="CL200" s="280">
        <f t="shared" ca="1" si="452"/>
        <v>4188333</v>
      </c>
      <c r="CM200" s="280">
        <f t="shared" ca="1" si="453"/>
        <v>1258794</v>
      </c>
      <c r="CN200" s="280">
        <f t="shared" ca="1" si="454"/>
        <v>2852316</v>
      </c>
      <c r="CO200" s="280">
        <f t="shared" ca="1" si="455"/>
        <v>45752</v>
      </c>
      <c r="CP200" s="280">
        <f t="shared" ca="1" si="456"/>
        <v>0</v>
      </c>
      <c r="CQ200" s="613">
        <f t="shared" ca="1" si="457"/>
        <v>0</v>
      </c>
      <c r="CR200" s="280">
        <f t="shared" ca="1" si="458"/>
        <v>26362</v>
      </c>
      <c r="CS200" s="280">
        <f t="shared" ca="1" si="459"/>
        <v>182203</v>
      </c>
      <c r="CT200" s="280">
        <f t="shared" ca="1" si="460"/>
        <v>49783</v>
      </c>
      <c r="CU200" s="280">
        <f t="shared" ca="1" si="461"/>
        <v>0</v>
      </c>
      <c r="CV200" s="280">
        <f t="shared" ca="1" si="462"/>
        <v>50429</v>
      </c>
      <c r="CW200" s="365">
        <f t="shared" ca="1" si="463"/>
        <v>0</v>
      </c>
      <c r="CX200" s="280">
        <f t="shared" ca="1" si="464"/>
        <v>433032</v>
      </c>
      <c r="CY200" s="280">
        <f t="shared" ca="1" si="465"/>
        <v>0</v>
      </c>
      <c r="CZ200" s="280">
        <f t="shared" ca="1" si="466"/>
        <v>0</v>
      </c>
      <c r="DA200" s="280">
        <f t="shared" ca="1" si="467"/>
        <v>369006</v>
      </c>
      <c r="DB200" s="280">
        <f t="shared" ca="1" si="468"/>
        <v>111576</v>
      </c>
      <c r="DC200" s="280">
        <f t="shared" ca="1" si="469"/>
        <v>0</v>
      </c>
      <c r="DD200" s="280">
        <f t="shared" ca="1" si="470"/>
        <v>0</v>
      </c>
      <c r="DE200" s="280">
        <f t="shared" ca="1" si="471"/>
        <v>0</v>
      </c>
      <c r="DF200" s="280">
        <f t="shared" ca="1" si="472"/>
        <v>0</v>
      </c>
      <c r="DG200" s="280">
        <f t="shared" ca="1" si="473"/>
        <v>0</v>
      </c>
      <c r="DH200" s="210">
        <f t="shared" ca="1" si="389"/>
        <v>126574</v>
      </c>
      <c r="DI200" s="210">
        <f t="shared" ca="1" si="390"/>
        <v>1222391</v>
      </c>
      <c r="DJ200" s="210">
        <f t="shared" ca="1" si="391"/>
        <v>8345676</v>
      </c>
      <c r="DK200" s="461">
        <f t="shared" ca="1" si="392"/>
        <v>9694641</v>
      </c>
      <c r="DL200" s="463">
        <f t="shared" ca="1" si="393"/>
        <v>9568067</v>
      </c>
      <c r="DM200" s="465">
        <f t="shared" ca="1" si="394"/>
        <v>-126574</v>
      </c>
      <c r="DN200" s="216">
        <f t="shared" ca="1" si="371"/>
        <v>-1.3056079126602007E-2</v>
      </c>
      <c r="DP200" s="463"/>
      <c r="DQ200" s="37"/>
    </row>
    <row r="201" spans="1:121">
      <c r="A201" s="1">
        <f t="shared" si="424"/>
        <v>2045</v>
      </c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32"/>
      <c r="O201" s="29"/>
      <c r="P201" s="72">
        <f t="shared" si="425"/>
        <v>2045</v>
      </c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32"/>
      <c r="AI201" s="79" t="str">
        <f t="shared" si="383"/>
        <v>T</v>
      </c>
      <c r="AJ201" s="1">
        <f t="shared" si="442"/>
        <v>2028</v>
      </c>
      <c r="AK201" s="105">
        <v>4</v>
      </c>
      <c r="AL201" s="106">
        <f t="shared" ca="1" si="437"/>
        <v>0</v>
      </c>
      <c r="AM201" s="106">
        <f t="shared" ca="1" si="437"/>
        <v>0</v>
      </c>
      <c r="AN201" s="106">
        <f t="shared" ca="1" si="437"/>
        <v>481</v>
      </c>
      <c r="AO201" s="106">
        <f t="shared" ca="1" si="437"/>
        <v>0</v>
      </c>
      <c r="AP201" s="106">
        <f t="shared" ca="1" si="437"/>
        <v>0</v>
      </c>
      <c r="AQ201" s="106">
        <f t="shared" ca="1" si="437"/>
        <v>0</v>
      </c>
      <c r="AR201" s="106">
        <f t="shared" ca="1" si="437"/>
        <v>0</v>
      </c>
      <c r="AS201" s="106">
        <f t="shared" ca="1" si="437"/>
        <v>0</v>
      </c>
      <c r="AT201" s="106">
        <f t="shared" ca="1" si="437"/>
        <v>4188333</v>
      </c>
      <c r="AU201" s="106">
        <f t="shared" ca="1" si="437"/>
        <v>1258794</v>
      </c>
      <c r="AV201" s="106">
        <f t="shared" ca="1" si="438"/>
        <v>2852316</v>
      </c>
      <c r="AW201" s="106">
        <f t="shared" ca="1" si="438"/>
        <v>46847</v>
      </c>
      <c r="AX201" s="106">
        <f t="shared" ca="1" si="438"/>
        <v>0</v>
      </c>
      <c r="AY201" s="611">
        <f t="shared" ca="1" si="438"/>
        <v>0</v>
      </c>
      <c r="AZ201" s="106">
        <f t="shared" ca="1" si="438"/>
        <v>29785</v>
      </c>
      <c r="BA201" s="106">
        <f t="shared" ca="1" si="438"/>
        <v>182203</v>
      </c>
      <c r="BB201" s="106">
        <f t="shared" ca="1" si="438"/>
        <v>49783</v>
      </c>
      <c r="BC201" s="106">
        <f t="shared" ca="1" si="438"/>
        <v>0</v>
      </c>
      <c r="BD201" s="106">
        <f t="shared" ca="1" si="438"/>
        <v>50994</v>
      </c>
      <c r="BE201" s="106">
        <f t="shared" ca="1" si="438"/>
        <v>0</v>
      </c>
      <c r="BF201" s="106">
        <f t="shared" ca="1" si="439"/>
        <v>433032</v>
      </c>
      <c r="BG201" s="106">
        <f t="shared" ca="1" si="439"/>
        <v>0</v>
      </c>
      <c r="BH201" s="106">
        <f t="shared" ca="1" si="439"/>
        <v>0</v>
      </c>
      <c r="BI201" s="106">
        <f t="shared" ca="1" si="439"/>
        <v>369006</v>
      </c>
      <c r="BJ201" s="106">
        <f t="shared" ca="1" si="439"/>
        <v>111576</v>
      </c>
      <c r="BK201" s="106">
        <f t="shared" ca="1" si="439"/>
        <v>0</v>
      </c>
      <c r="BL201" s="190">
        <f t="shared" ca="1" si="439"/>
        <v>0</v>
      </c>
      <c r="BM201" s="190">
        <f t="shared" ca="1" si="439"/>
        <v>0</v>
      </c>
      <c r="BN201" s="190">
        <f t="shared" ca="1" si="439"/>
        <v>0</v>
      </c>
      <c r="BO201" s="190">
        <f t="shared" ca="1" si="439"/>
        <v>0</v>
      </c>
      <c r="BP201" s="190">
        <f t="shared" ca="1" si="439"/>
        <v>0</v>
      </c>
      <c r="BQ201" s="190">
        <f t="shared" ca="1" si="384"/>
        <v>130562</v>
      </c>
      <c r="BR201" s="190">
        <f t="shared" ca="1" si="385"/>
        <v>1095817</v>
      </c>
      <c r="BS201" s="190">
        <f t="shared" ca="1" si="386"/>
        <v>8346771</v>
      </c>
      <c r="BT201" s="190">
        <f t="shared" ca="1" si="401"/>
        <v>9573150</v>
      </c>
      <c r="BU201" s="190">
        <f t="shared" ca="1" si="440"/>
        <v>5428852</v>
      </c>
      <c r="BV201" s="163" t="str">
        <f t="shared" si="387"/>
        <v>E</v>
      </c>
      <c r="BW201" s="65">
        <f t="shared" ca="1" si="441"/>
        <v>9573150</v>
      </c>
      <c r="BX201" s="65">
        <f t="shared" ca="1" si="443"/>
        <v>0</v>
      </c>
      <c r="BY201" s="2"/>
      <c r="BZ201" s="130"/>
      <c r="CA201" s="79" t="str">
        <f t="shared" si="388"/>
        <v>E</v>
      </c>
      <c r="CB201" s="215">
        <f t="shared" si="405"/>
        <v>2028</v>
      </c>
      <c r="CC201" s="141">
        <f t="shared" si="405"/>
        <v>4</v>
      </c>
      <c r="CD201" s="280">
        <f t="shared" ca="1" si="444"/>
        <v>0</v>
      </c>
      <c r="CE201" s="280">
        <f t="shared" ca="1" si="445"/>
        <v>0</v>
      </c>
      <c r="CF201" s="280">
        <f t="shared" ca="1" si="446"/>
        <v>481</v>
      </c>
      <c r="CG201" s="280">
        <f t="shared" ca="1" si="447"/>
        <v>0</v>
      </c>
      <c r="CH201" s="280">
        <f t="shared" ca="1" si="448"/>
        <v>0</v>
      </c>
      <c r="CI201" s="280">
        <f t="shared" ca="1" si="449"/>
        <v>0</v>
      </c>
      <c r="CJ201" s="280">
        <f t="shared" ca="1" si="450"/>
        <v>0</v>
      </c>
      <c r="CK201" s="280">
        <f t="shared" ca="1" si="451"/>
        <v>0</v>
      </c>
      <c r="CL201" s="280">
        <f t="shared" ca="1" si="452"/>
        <v>0</v>
      </c>
      <c r="CM201" s="280">
        <f t="shared" ca="1" si="453"/>
        <v>1268014</v>
      </c>
      <c r="CN201" s="280">
        <f t="shared" ca="1" si="454"/>
        <v>2868664</v>
      </c>
      <c r="CO201" s="280">
        <f t="shared" ca="1" si="455"/>
        <v>61937</v>
      </c>
      <c r="CP201" s="280">
        <f t="shared" ca="1" si="456"/>
        <v>0</v>
      </c>
      <c r="CQ201" s="613">
        <f t="shared" ca="1" si="457"/>
        <v>0</v>
      </c>
      <c r="CR201" s="280">
        <f t="shared" ca="1" si="458"/>
        <v>26794</v>
      </c>
      <c r="CS201" s="280">
        <f t="shared" ca="1" si="459"/>
        <v>193396</v>
      </c>
      <c r="CT201" s="280">
        <f t="shared" ca="1" si="460"/>
        <v>46714</v>
      </c>
      <c r="CU201" s="280">
        <f t="shared" ca="1" si="461"/>
        <v>0</v>
      </c>
      <c r="CV201" s="280">
        <f t="shared" ca="1" si="462"/>
        <v>45729</v>
      </c>
      <c r="CW201" s="365">
        <f t="shared" ca="1" si="463"/>
        <v>0</v>
      </c>
      <c r="CX201" s="280">
        <f t="shared" ca="1" si="464"/>
        <v>432600</v>
      </c>
      <c r="CY201" s="280">
        <f t="shared" ca="1" si="465"/>
        <v>0</v>
      </c>
      <c r="CZ201" s="280">
        <f t="shared" ca="1" si="466"/>
        <v>0</v>
      </c>
      <c r="DA201" s="280">
        <f t="shared" ca="1" si="467"/>
        <v>372899</v>
      </c>
      <c r="DB201" s="280">
        <f t="shared" ca="1" si="468"/>
        <v>111624</v>
      </c>
      <c r="DC201" s="280">
        <f t="shared" ca="1" si="469"/>
        <v>0</v>
      </c>
      <c r="DD201" s="280">
        <f t="shared" ca="1" si="470"/>
        <v>0</v>
      </c>
      <c r="DE201" s="280">
        <f t="shared" ca="1" si="471"/>
        <v>0</v>
      </c>
      <c r="DF201" s="280">
        <f t="shared" ca="1" si="472"/>
        <v>0</v>
      </c>
      <c r="DG201" s="280">
        <f t="shared" ca="1" si="473"/>
        <v>0</v>
      </c>
      <c r="DH201" s="210">
        <f t="shared" ca="1" si="389"/>
        <v>119237</v>
      </c>
      <c r="DI201" s="210">
        <f t="shared" ca="1" si="390"/>
        <v>1229756</v>
      </c>
      <c r="DJ201" s="210">
        <f t="shared" ca="1" si="391"/>
        <v>4199096</v>
      </c>
      <c r="DK201" s="461">
        <f t="shared" ca="1" si="392"/>
        <v>5548089</v>
      </c>
      <c r="DL201" s="463">
        <f t="shared" ca="1" si="393"/>
        <v>5428852</v>
      </c>
      <c r="DM201" s="465">
        <f t="shared" ca="1" si="394"/>
        <v>-119237</v>
      </c>
      <c r="DN201" s="216">
        <f t="shared" ca="1" si="371"/>
        <v>-2.1491544205581418E-2</v>
      </c>
      <c r="DP201" s="463"/>
      <c r="DQ201" s="37"/>
    </row>
    <row r="202" spans="1:121">
      <c r="AI202" s="79" t="str">
        <f t="shared" si="383"/>
        <v>U</v>
      </c>
      <c r="AJ202" s="1">
        <f t="shared" si="442"/>
        <v>2028</v>
      </c>
      <c r="AK202" s="105">
        <v>5</v>
      </c>
      <c r="AL202" s="106">
        <f t="shared" ca="1" si="437"/>
        <v>0</v>
      </c>
      <c r="AM202" s="106">
        <f t="shared" ca="1" si="437"/>
        <v>0</v>
      </c>
      <c r="AN202" s="106">
        <f t="shared" ca="1" si="437"/>
        <v>481</v>
      </c>
      <c r="AO202" s="106">
        <f t="shared" ca="1" si="437"/>
        <v>0</v>
      </c>
      <c r="AP202" s="106">
        <f t="shared" ca="1" si="437"/>
        <v>0</v>
      </c>
      <c r="AQ202" s="106">
        <f t="shared" ca="1" si="437"/>
        <v>0</v>
      </c>
      <c r="AR202" s="106">
        <f t="shared" ca="1" si="437"/>
        <v>0</v>
      </c>
      <c r="AS202" s="106">
        <f t="shared" ca="1" si="437"/>
        <v>0</v>
      </c>
      <c r="AT202" s="106">
        <f t="shared" ca="1" si="437"/>
        <v>0</v>
      </c>
      <c r="AU202" s="106">
        <f t="shared" ca="1" si="437"/>
        <v>1268014</v>
      </c>
      <c r="AV202" s="106">
        <f t="shared" ca="1" si="438"/>
        <v>2868664</v>
      </c>
      <c r="AW202" s="106">
        <f t="shared" ca="1" si="438"/>
        <v>45752</v>
      </c>
      <c r="AX202" s="106">
        <f t="shared" ca="1" si="438"/>
        <v>0</v>
      </c>
      <c r="AY202" s="611">
        <f t="shared" ca="1" si="438"/>
        <v>0</v>
      </c>
      <c r="AZ202" s="106">
        <f t="shared" ca="1" si="438"/>
        <v>26362</v>
      </c>
      <c r="BA202" s="106">
        <f t="shared" ca="1" si="438"/>
        <v>193396</v>
      </c>
      <c r="BB202" s="106">
        <f t="shared" ca="1" si="438"/>
        <v>46714</v>
      </c>
      <c r="BC202" s="106">
        <f t="shared" ca="1" si="438"/>
        <v>0</v>
      </c>
      <c r="BD202" s="106">
        <f t="shared" ca="1" si="438"/>
        <v>50429</v>
      </c>
      <c r="BE202" s="106">
        <f t="shared" ca="1" si="438"/>
        <v>0</v>
      </c>
      <c r="BF202" s="106">
        <f t="shared" ca="1" si="439"/>
        <v>432600</v>
      </c>
      <c r="BG202" s="106">
        <f t="shared" ca="1" si="439"/>
        <v>0</v>
      </c>
      <c r="BH202" s="106">
        <f t="shared" ca="1" si="439"/>
        <v>0</v>
      </c>
      <c r="BI202" s="106">
        <f t="shared" ca="1" si="439"/>
        <v>372899</v>
      </c>
      <c r="BJ202" s="106">
        <f t="shared" ca="1" si="439"/>
        <v>111624</v>
      </c>
      <c r="BK202" s="106">
        <f t="shared" ca="1" si="439"/>
        <v>0</v>
      </c>
      <c r="BL202" s="190">
        <f t="shared" ca="1" si="439"/>
        <v>0</v>
      </c>
      <c r="BM202" s="190">
        <f t="shared" ca="1" si="439"/>
        <v>0</v>
      </c>
      <c r="BN202" s="190">
        <f t="shared" ca="1" si="439"/>
        <v>0</v>
      </c>
      <c r="BO202" s="190">
        <f t="shared" ca="1" si="439"/>
        <v>0</v>
      </c>
      <c r="BP202" s="190">
        <f t="shared" ca="1" si="439"/>
        <v>0</v>
      </c>
      <c r="BQ202" s="190">
        <f t="shared" ca="1" si="384"/>
        <v>123505</v>
      </c>
      <c r="BR202" s="190">
        <f t="shared" ca="1" si="385"/>
        <v>1110519</v>
      </c>
      <c r="BS202" s="190">
        <f t="shared" ca="1" si="386"/>
        <v>4182911</v>
      </c>
      <c r="BT202" s="190">
        <f t="shared" ca="1" si="401"/>
        <v>5416935</v>
      </c>
      <c r="BU202" s="190">
        <f t="shared" ca="1" si="440"/>
        <v>5474448</v>
      </c>
      <c r="BV202" s="163" t="str">
        <f t="shared" si="387"/>
        <v>F</v>
      </c>
      <c r="BW202" s="65">
        <f t="shared" ca="1" si="441"/>
        <v>5416935</v>
      </c>
      <c r="BX202" s="65">
        <f t="shared" ca="1" si="443"/>
        <v>0</v>
      </c>
      <c r="BY202" s="2"/>
      <c r="BZ202" s="130"/>
      <c r="CA202" s="79" t="str">
        <f t="shared" si="388"/>
        <v>F</v>
      </c>
      <c r="CB202" s="215">
        <f t="shared" si="405"/>
        <v>2028</v>
      </c>
      <c r="CC202" s="141">
        <f t="shared" si="405"/>
        <v>5</v>
      </c>
      <c r="CD202" s="280">
        <f t="shared" ca="1" si="444"/>
        <v>0</v>
      </c>
      <c r="CE202" s="280">
        <f t="shared" ca="1" si="445"/>
        <v>0</v>
      </c>
      <c r="CF202" s="280">
        <f t="shared" ca="1" si="446"/>
        <v>481</v>
      </c>
      <c r="CG202" s="280">
        <f t="shared" ca="1" si="447"/>
        <v>0</v>
      </c>
      <c r="CH202" s="280">
        <f t="shared" ca="1" si="448"/>
        <v>0</v>
      </c>
      <c r="CI202" s="280">
        <f t="shared" ca="1" si="449"/>
        <v>0</v>
      </c>
      <c r="CJ202" s="280">
        <f t="shared" ca="1" si="450"/>
        <v>0</v>
      </c>
      <c r="CK202" s="280">
        <f t="shared" ca="1" si="451"/>
        <v>0</v>
      </c>
      <c r="CL202" s="280">
        <f t="shared" ca="1" si="452"/>
        <v>0</v>
      </c>
      <c r="CM202" s="280">
        <f t="shared" ca="1" si="453"/>
        <v>1270381</v>
      </c>
      <c r="CN202" s="280">
        <f t="shared" ca="1" si="454"/>
        <v>2875712</v>
      </c>
      <c r="CO202" s="280">
        <f t="shared" ca="1" si="455"/>
        <v>57532</v>
      </c>
      <c r="CP202" s="280">
        <f t="shared" ca="1" si="456"/>
        <v>0</v>
      </c>
      <c r="CQ202" s="613">
        <f t="shared" ca="1" si="457"/>
        <v>0</v>
      </c>
      <c r="CR202" s="280">
        <f t="shared" ca="1" si="458"/>
        <v>30030</v>
      </c>
      <c r="CS202" s="280">
        <f t="shared" ca="1" si="459"/>
        <v>200809</v>
      </c>
      <c r="CT202" s="280">
        <f t="shared" ca="1" si="460"/>
        <v>61448</v>
      </c>
      <c r="CU202" s="280">
        <f t="shared" ca="1" si="461"/>
        <v>0</v>
      </c>
      <c r="CV202" s="280">
        <f t="shared" ca="1" si="462"/>
        <v>55500</v>
      </c>
      <c r="CW202" s="365">
        <f t="shared" ca="1" si="463"/>
        <v>0</v>
      </c>
      <c r="CX202" s="280">
        <f t="shared" ca="1" si="464"/>
        <v>436008</v>
      </c>
      <c r="CY202" s="280">
        <f t="shared" ca="1" si="465"/>
        <v>0</v>
      </c>
      <c r="CZ202" s="280">
        <f t="shared" ca="1" si="466"/>
        <v>0</v>
      </c>
      <c r="DA202" s="280">
        <f t="shared" ca="1" si="467"/>
        <v>374731</v>
      </c>
      <c r="DB202" s="280">
        <f t="shared" ca="1" si="468"/>
        <v>111816</v>
      </c>
      <c r="DC202" s="280">
        <f t="shared" ca="1" si="469"/>
        <v>0</v>
      </c>
      <c r="DD202" s="280">
        <f t="shared" ca="1" si="470"/>
        <v>0</v>
      </c>
      <c r="DE202" s="280">
        <f t="shared" ca="1" si="471"/>
        <v>0</v>
      </c>
      <c r="DF202" s="280">
        <f t="shared" ca="1" si="472"/>
        <v>0</v>
      </c>
      <c r="DG202" s="280">
        <f t="shared" ca="1" si="473"/>
        <v>0</v>
      </c>
      <c r="DH202" s="210">
        <f t="shared" ca="1" si="389"/>
        <v>146978</v>
      </c>
      <c r="DI202" s="210">
        <f t="shared" ca="1" si="390"/>
        <v>1270342</v>
      </c>
      <c r="DJ202" s="210">
        <f t="shared" ca="1" si="391"/>
        <v>4204106</v>
      </c>
      <c r="DK202" s="461">
        <f t="shared" ca="1" si="392"/>
        <v>5621426</v>
      </c>
      <c r="DL202" s="463">
        <f t="shared" ca="1" si="393"/>
        <v>5474448</v>
      </c>
      <c r="DM202" s="465">
        <f t="shared" ca="1" si="394"/>
        <v>-146978</v>
      </c>
      <c r="DN202" s="216">
        <f t="shared" ref="DN202:DN265" ca="1" si="474">DM202/DK202</f>
        <v>-2.6146034831731307E-2</v>
      </c>
      <c r="DP202" s="463"/>
      <c r="DQ202" s="37"/>
    </row>
    <row r="203" spans="1:121" s="2" customFormat="1">
      <c r="A203" s="1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134"/>
      <c r="P203" s="72"/>
      <c r="Q203" s="22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D203" s="13"/>
      <c r="AI203" s="79" t="str">
        <f t="shared" si="383"/>
        <v>V</v>
      </c>
      <c r="AJ203" s="1">
        <f t="shared" si="442"/>
        <v>2028</v>
      </c>
      <c r="AK203" s="105">
        <v>6</v>
      </c>
      <c r="AL203" s="106">
        <f t="shared" ca="1" si="437"/>
        <v>0</v>
      </c>
      <c r="AM203" s="106">
        <f t="shared" ca="1" si="437"/>
        <v>0</v>
      </c>
      <c r="AN203" s="106">
        <f t="shared" ca="1" si="437"/>
        <v>481</v>
      </c>
      <c r="AO203" s="106">
        <f t="shared" ca="1" si="437"/>
        <v>0</v>
      </c>
      <c r="AP203" s="106">
        <f t="shared" ca="1" si="437"/>
        <v>0</v>
      </c>
      <c r="AQ203" s="106">
        <f t="shared" ca="1" si="437"/>
        <v>0</v>
      </c>
      <c r="AR203" s="106">
        <f t="shared" ca="1" si="437"/>
        <v>0</v>
      </c>
      <c r="AS203" s="106">
        <f t="shared" ca="1" si="437"/>
        <v>0</v>
      </c>
      <c r="AT203" s="106">
        <f t="shared" ca="1" si="437"/>
        <v>0</v>
      </c>
      <c r="AU203" s="106">
        <f t="shared" ca="1" si="437"/>
        <v>1270381</v>
      </c>
      <c r="AV203" s="106">
        <f t="shared" ca="1" si="438"/>
        <v>2875712</v>
      </c>
      <c r="AW203" s="106">
        <f t="shared" ca="1" si="438"/>
        <v>61937</v>
      </c>
      <c r="AX203" s="106">
        <f t="shared" ca="1" si="438"/>
        <v>0</v>
      </c>
      <c r="AY203" s="611">
        <f t="shared" ca="1" si="438"/>
        <v>0</v>
      </c>
      <c r="AZ203" s="106">
        <f t="shared" ca="1" si="438"/>
        <v>26794</v>
      </c>
      <c r="BA203" s="106">
        <f t="shared" ca="1" si="438"/>
        <v>200809</v>
      </c>
      <c r="BB203" s="106">
        <f t="shared" ca="1" si="438"/>
        <v>61448</v>
      </c>
      <c r="BC203" s="106">
        <f t="shared" ca="1" si="438"/>
        <v>0</v>
      </c>
      <c r="BD203" s="106">
        <f t="shared" ca="1" si="438"/>
        <v>45729</v>
      </c>
      <c r="BE203" s="106">
        <f t="shared" ca="1" si="438"/>
        <v>0</v>
      </c>
      <c r="BF203" s="106">
        <f t="shared" ca="1" si="439"/>
        <v>436008</v>
      </c>
      <c r="BG203" s="106">
        <f t="shared" ca="1" si="439"/>
        <v>0</v>
      </c>
      <c r="BH203" s="106">
        <f t="shared" ca="1" si="439"/>
        <v>0</v>
      </c>
      <c r="BI203" s="106">
        <f t="shared" ca="1" si="439"/>
        <v>374731</v>
      </c>
      <c r="BJ203" s="106">
        <f t="shared" ca="1" si="439"/>
        <v>111816</v>
      </c>
      <c r="BK203" s="106">
        <f t="shared" ca="1" si="439"/>
        <v>0</v>
      </c>
      <c r="BL203" s="190">
        <f t="shared" ca="1" si="439"/>
        <v>0</v>
      </c>
      <c r="BM203" s="190">
        <f t="shared" ca="1" si="439"/>
        <v>0</v>
      </c>
      <c r="BN203" s="190">
        <f t="shared" ca="1" si="439"/>
        <v>0</v>
      </c>
      <c r="BO203" s="190">
        <f t="shared" ca="1" si="439"/>
        <v>0</v>
      </c>
      <c r="BP203" s="190">
        <f t="shared" ca="1" si="439"/>
        <v>0</v>
      </c>
      <c r="BQ203" s="190">
        <f t="shared" ca="1" si="384"/>
        <v>133971</v>
      </c>
      <c r="BR203" s="190">
        <f t="shared" ca="1" si="385"/>
        <v>1123364</v>
      </c>
      <c r="BS203" s="190">
        <f t="shared" ca="1" si="386"/>
        <v>4208511</v>
      </c>
      <c r="BT203" s="190">
        <f t="shared" ca="1" si="401"/>
        <v>5465846</v>
      </c>
      <c r="BU203" s="190">
        <f t="shared" ca="1" si="440"/>
        <v>5493422</v>
      </c>
      <c r="BV203" s="163" t="str">
        <f t="shared" si="387"/>
        <v>G</v>
      </c>
      <c r="BW203" s="65">
        <f t="shared" ca="1" si="441"/>
        <v>5465846</v>
      </c>
      <c r="BX203" s="65">
        <f t="shared" ca="1" si="443"/>
        <v>0</v>
      </c>
      <c r="BZ203" s="130"/>
      <c r="CA203" s="79" t="str">
        <f t="shared" si="388"/>
        <v>G</v>
      </c>
      <c r="CB203" s="215">
        <f t="shared" si="405"/>
        <v>2028</v>
      </c>
      <c r="CC203" s="141">
        <f t="shared" si="405"/>
        <v>6</v>
      </c>
      <c r="CD203" s="280">
        <f t="shared" ca="1" si="444"/>
        <v>0</v>
      </c>
      <c r="CE203" s="280">
        <f t="shared" ca="1" si="445"/>
        <v>0</v>
      </c>
      <c r="CF203" s="280">
        <f t="shared" ca="1" si="446"/>
        <v>481</v>
      </c>
      <c r="CG203" s="280">
        <f t="shared" ca="1" si="447"/>
        <v>0</v>
      </c>
      <c r="CH203" s="280">
        <f t="shared" ca="1" si="448"/>
        <v>0</v>
      </c>
      <c r="CI203" s="280">
        <f t="shared" ca="1" si="449"/>
        <v>0</v>
      </c>
      <c r="CJ203" s="280">
        <f t="shared" ca="1" si="450"/>
        <v>0</v>
      </c>
      <c r="CK203" s="280">
        <f t="shared" ca="1" si="451"/>
        <v>0</v>
      </c>
      <c r="CL203" s="280">
        <f t="shared" ca="1" si="452"/>
        <v>0</v>
      </c>
      <c r="CM203" s="280">
        <f t="shared" ca="1" si="453"/>
        <v>1268014</v>
      </c>
      <c r="CN203" s="280">
        <f t="shared" ca="1" si="454"/>
        <v>2871716</v>
      </c>
      <c r="CO203" s="280">
        <f t="shared" ca="1" si="455"/>
        <v>54023</v>
      </c>
      <c r="CP203" s="280">
        <f t="shared" ca="1" si="456"/>
        <v>0</v>
      </c>
      <c r="CQ203" s="613">
        <f t="shared" ca="1" si="457"/>
        <v>0</v>
      </c>
      <c r="CR203" s="280">
        <f t="shared" ca="1" si="458"/>
        <v>35842</v>
      </c>
      <c r="CS203" s="280">
        <f t="shared" ca="1" si="459"/>
        <v>213031</v>
      </c>
      <c r="CT203" s="280">
        <f t="shared" ca="1" si="460"/>
        <v>64403</v>
      </c>
      <c r="CU203" s="280">
        <f t="shared" ca="1" si="461"/>
        <v>0</v>
      </c>
      <c r="CV203" s="280">
        <f t="shared" ca="1" si="462"/>
        <v>63134</v>
      </c>
      <c r="CW203" s="365">
        <f t="shared" ca="1" si="463"/>
        <v>0</v>
      </c>
      <c r="CX203" s="280">
        <f t="shared" ca="1" si="464"/>
        <v>435480</v>
      </c>
      <c r="CY203" s="280">
        <f t="shared" ca="1" si="465"/>
        <v>0</v>
      </c>
      <c r="CZ203" s="280">
        <f t="shared" ca="1" si="466"/>
        <v>0</v>
      </c>
      <c r="DA203" s="280">
        <f t="shared" ca="1" si="467"/>
        <v>375668</v>
      </c>
      <c r="DB203" s="280">
        <f t="shared" ca="1" si="468"/>
        <v>111630</v>
      </c>
      <c r="DC203" s="280">
        <f t="shared" ca="1" si="469"/>
        <v>0</v>
      </c>
      <c r="DD203" s="280">
        <f t="shared" ca="1" si="470"/>
        <v>0</v>
      </c>
      <c r="DE203" s="280">
        <f t="shared" ca="1" si="471"/>
        <v>0</v>
      </c>
      <c r="DF203" s="280">
        <f t="shared" ca="1" si="472"/>
        <v>0</v>
      </c>
      <c r="DG203" s="280">
        <f t="shared" ca="1" si="473"/>
        <v>0</v>
      </c>
      <c r="DH203" s="210">
        <f t="shared" ca="1" si="389"/>
        <v>163379</v>
      </c>
      <c r="DI203" s="210">
        <f t="shared" ca="1" si="390"/>
        <v>1299188</v>
      </c>
      <c r="DJ203" s="210">
        <f t="shared" ca="1" si="391"/>
        <v>4194234</v>
      </c>
      <c r="DK203" s="461">
        <f t="shared" ca="1" si="392"/>
        <v>5656801</v>
      </c>
      <c r="DL203" s="463">
        <f t="shared" ca="1" si="393"/>
        <v>5493422</v>
      </c>
      <c r="DM203" s="465">
        <f t="shared" ca="1" si="394"/>
        <v>-163379</v>
      </c>
      <c r="DN203" s="216">
        <f t="shared" ca="1" si="474"/>
        <v>-2.8881871573703935E-2</v>
      </c>
      <c r="DP203" s="463"/>
      <c r="DQ203" s="37"/>
    </row>
    <row r="204" spans="1:121" s="2" customFormat="1">
      <c r="A204" s="255" t="s">
        <v>124</v>
      </c>
      <c r="B204" s="25"/>
      <c r="C204" s="25"/>
      <c r="D204" s="25"/>
      <c r="E204" s="25"/>
      <c r="F204" s="25"/>
      <c r="G204" s="25"/>
      <c r="H204" s="25"/>
      <c r="I204" s="239"/>
      <c r="J204" s="232"/>
      <c r="K204" s="25"/>
      <c r="L204" s="233"/>
      <c r="M204" s="25"/>
      <c r="N204" s="297" t="s">
        <v>22</v>
      </c>
      <c r="O204" s="172"/>
      <c r="P204" s="298" t="str">
        <f>A204&amp;"   (BILLING)"</f>
        <v>490-SECI 1995 AGREEMENT - 450 MW INTERM  = 300 MW 2011-2013 (Block 3 to Hines CC)   (BILLING)</v>
      </c>
      <c r="Q204" s="29"/>
      <c r="R204" s="29"/>
      <c r="S204" s="29"/>
      <c r="T204" s="29"/>
      <c r="U204" s="29"/>
      <c r="V204" s="29"/>
      <c r="W204" s="29"/>
      <c r="X204" s="29"/>
      <c r="Y204" s="232"/>
      <c r="Z204" s="29"/>
      <c r="AA204" s="29"/>
      <c r="AB204" s="29"/>
      <c r="AC204" s="297" t="s">
        <v>22</v>
      </c>
      <c r="AD204" s="13"/>
      <c r="AE204" s="17"/>
      <c r="AF204" s="22"/>
      <c r="AG204" s="22"/>
      <c r="AH204" s="22"/>
      <c r="AI204" s="79" t="str">
        <f t="shared" si="383"/>
        <v>W</v>
      </c>
      <c r="AJ204" s="1">
        <f t="shared" si="442"/>
        <v>2028</v>
      </c>
      <c r="AK204" s="105">
        <v>7</v>
      </c>
      <c r="AL204" s="106">
        <f t="shared" ca="1" si="437"/>
        <v>0</v>
      </c>
      <c r="AM204" s="106">
        <f t="shared" ca="1" si="437"/>
        <v>0</v>
      </c>
      <c r="AN204" s="106">
        <f t="shared" ca="1" si="437"/>
        <v>481</v>
      </c>
      <c r="AO204" s="106">
        <f t="shared" ca="1" si="437"/>
        <v>0</v>
      </c>
      <c r="AP204" s="106">
        <f t="shared" ca="1" si="437"/>
        <v>0</v>
      </c>
      <c r="AQ204" s="106">
        <f t="shared" ca="1" si="437"/>
        <v>0</v>
      </c>
      <c r="AR204" s="106">
        <f t="shared" ca="1" si="437"/>
        <v>0</v>
      </c>
      <c r="AS204" s="106">
        <f t="shared" ca="1" si="437"/>
        <v>0</v>
      </c>
      <c r="AT204" s="106">
        <f t="shared" ca="1" si="437"/>
        <v>0</v>
      </c>
      <c r="AU204" s="106">
        <f t="shared" ca="1" si="437"/>
        <v>1268014</v>
      </c>
      <c r="AV204" s="106">
        <f t="shared" ca="1" si="438"/>
        <v>2871716</v>
      </c>
      <c r="AW204" s="106">
        <f t="shared" ca="1" si="438"/>
        <v>57532</v>
      </c>
      <c r="AX204" s="106">
        <f t="shared" ca="1" si="438"/>
        <v>0</v>
      </c>
      <c r="AY204" s="611">
        <f t="shared" ca="1" si="438"/>
        <v>0</v>
      </c>
      <c r="AZ204" s="106">
        <f t="shared" ca="1" si="438"/>
        <v>30030</v>
      </c>
      <c r="BA204" s="106">
        <f t="shared" ca="1" si="438"/>
        <v>213031</v>
      </c>
      <c r="BB204" s="106">
        <f t="shared" ca="1" si="438"/>
        <v>64403</v>
      </c>
      <c r="BC204" s="106">
        <f t="shared" ca="1" si="438"/>
        <v>0</v>
      </c>
      <c r="BD204" s="106">
        <f t="shared" ca="1" si="438"/>
        <v>55500</v>
      </c>
      <c r="BE204" s="106">
        <f t="shared" ca="1" si="438"/>
        <v>0</v>
      </c>
      <c r="BF204" s="106">
        <f t="shared" ca="1" si="439"/>
        <v>435480</v>
      </c>
      <c r="BG204" s="106">
        <f t="shared" ca="1" si="439"/>
        <v>0</v>
      </c>
      <c r="BH204" s="106">
        <f t="shared" ca="1" si="439"/>
        <v>0</v>
      </c>
      <c r="BI204" s="106">
        <f t="shared" ca="1" si="439"/>
        <v>375668</v>
      </c>
      <c r="BJ204" s="106">
        <f t="shared" ca="1" si="439"/>
        <v>111630</v>
      </c>
      <c r="BK204" s="106">
        <f t="shared" ca="1" si="439"/>
        <v>0</v>
      </c>
      <c r="BL204" s="190">
        <f t="shared" ca="1" si="439"/>
        <v>0</v>
      </c>
      <c r="BM204" s="190">
        <f t="shared" ca="1" si="439"/>
        <v>0</v>
      </c>
      <c r="BN204" s="190">
        <f t="shared" ca="1" si="439"/>
        <v>0</v>
      </c>
      <c r="BO204" s="190">
        <f t="shared" ca="1" si="439"/>
        <v>0</v>
      </c>
      <c r="BP204" s="190">
        <f t="shared" ca="1" si="439"/>
        <v>0</v>
      </c>
      <c r="BQ204" s="190">
        <f t="shared" ca="1" si="384"/>
        <v>149933</v>
      </c>
      <c r="BR204" s="190">
        <f t="shared" ca="1" si="385"/>
        <v>1135809</v>
      </c>
      <c r="BS204" s="190">
        <f t="shared" ca="1" si="386"/>
        <v>4197743</v>
      </c>
      <c r="BT204" s="190">
        <f t="shared" ca="1" si="401"/>
        <v>5483485</v>
      </c>
      <c r="BU204" s="190">
        <f t="shared" ca="1" si="440"/>
        <v>5537950</v>
      </c>
      <c r="BV204" s="163" t="str">
        <f t="shared" si="387"/>
        <v>H</v>
      </c>
      <c r="BW204" s="65">
        <f t="shared" ca="1" si="441"/>
        <v>5483485</v>
      </c>
      <c r="BX204" s="65">
        <f t="shared" ca="1" si="443"/>
        <v>0</v>
      </c>
      <c r="BZ204" s="130"/>
      <c r="CA204" s="79" t="str">
        <f t="shared" si="388"/>
        <v>H</v>
      </c>
      <c r="CB204" s="215">
        <f t="shared" si="405"/>
        <v>2028</v>
      </c>
      <c r="CC204" s="141">
        <f t="shared" si="405"/>
        <v>7</v>
      </c>
      <c r="CD204" s="280">
        <f t="shared" ca="1" si="444"/>
        <v>0</v>
      </c>
      <c r="CE204" s="280">
        <f t="shared" ca="1" si="445"/>
        <v>0</v>
      </c>
      <c r="CF204" s="280">
        <f t="shared" ca="1" si="446"/>
        <v>481</v>
      </c>
      <c r="CG204" s="280">
        <f t="shared" ca="1" si="447"/>
        <v>0</v>
      </c>
      <c r="CH204" s="280">
        <f t="shared" ca="1" si="448"/>
        <v>0</v>
      </c>
      <c r="CI204" s="280">
        <f t="shared" ca="1" si="449"/>
        <v>0</v>
      </c>
      <c r="CJ204" s="280">
        <f t="shared" ca="1" si="450"/>
        <v>0</v>
      </c>
      <c r="CK204" s="280">
        <f t="shared" ca="1" si="451"/>
        <v>0</v>
      </c>
      <c r="CL204" s="280">
        <f t="shared" ca="1" si="452"/>
        <v>0</v>
      </c>
      <c r="CM204" s="280">
        <f t="shared" ca="1" si="453"/>
        <v>1274244</v>
      </c>
      <c r="CN204" s="280">
        <f t="shared" ca="1" si="454"/>
        <v>2883564</v>
      </c>
      <c r="CO204" s="280">
        <f t="shared" ca="1" si="455"/>
        <v>63822</v>
      </c>
      <c r="CP204" s="280">
        <f t="shared" ca="1" si="456"/>
        <v>0</v>
      </c>
      <c r="CQ204" s="613">
        <f t="shared" ca="1" si="457"/>
        <v>0</v>
      </c>
      <c r="CR204" s="280">
        <f t="shared" ca="1" si="458"/>
        <v>30030</v>
      </c>
      <c r="CS204" s="280">
        <f t="shared" ca="1" si="459"/>
        <v>226177</v>
      </c>
      <c r="CT204" s="280">
        <f t="shared" ca="1" si="460"/>
        <v>67020</v>
      </c>
      <c r="CU204" s="280">
        <f t="shared" ca="1" si="461"/>
        <v>0</v>
      </c>
      <c r="CV204" s="280">
        <f t="shared" ca="1" si="462"/>
        <v>65679</v>
      </c>
      <c r="CW204" s="365">
        <f t="shared" ca="1" si="463"/>
        <v>0</v>
      </c>
      <c r="CX204" s="280">
        <f t="shared" ca="1" si="464"/>
        <v>437496</v>
      </c>
      <c r="CY204" s="280">
        <f t="shared" ca="1" si="465"/>
        <v>0</v>
      </c>
      <c r="CZ204" s="280">
        <f t="shared" ca="1" si="466"/>
        <v>0</v>
      </c>
      <c r="DA204" s="280">
        <f t="shared" ca="1" si="467"/>
        <v>377591</v>
      </c>
      <c r="DB204" s="280">
        <f t="shared" ca="1" si="468"/>
        <v>111846</v>
      </c>
      <c r="DC204" s="280">
        <f t="shared" ca="1" si="469"/>
        <v>0</v>
      </c>
      <c r="DD204" s="280">
        <f t="shared" ca="1" si="470"/>
        <v>0</v>
      </c>
      <c r="DE204" s="280">
        <f t="shared" ca="1" si="471"/>
        <v>0</v>
      </c>
      <c r="DF204" s="280">
        <f t="shared" ca="1" si="472"/>
        <v>0</v>
      </c>
      <c r="DG204" s="280">
        <f t="shared" ca="1" si="473"/>
        <v>0</v>
      </c>
      <c r="DH204" s="210">
        <f t="shared" ca="1" si="389"/>
        <v>162729</v>
      </c>
      <c r="DI204" s="210">
        <f t="shared" ca="1" si="390"/>
        <v>1315839</v>
      </c>
      <c r="DJ204" s="210">
        <f t="shared" ca="1" si="391"/>
        <v>4222111</v>
      </c>
      <c r="DK204" s="461">
        <f t="shared" ca="1" si="392"/>
        <v>5700679</v>
      </c>
      <c r="DL204" s="463">
        <f t="shared" ca="1" si="393"/>
        <v>5537950</v>
      </c>
      <c r="DM204" s="465">
        <f t="shared" ca="1" si="394"/>
        <v>-162729</v>
      </c>
      <c r="DN204" s="216">
        <f t="shared" ca="1" si="474"/>
        <v>-2.8545546942741383E-2</v>
      </c>
    </row>
    <row r="205" spans="1:121" s="2" customFormat="1">
      <c r="A205" s="260" t="s">
        <v>2</v>
      </c>
      <c r="B205" s="260" t="s">
        <v>3</v>
      </c>
      <c r="C205" s="260" t="s">
        <v>4</v>
      </c>
      <c r="D205" s="260" t="s">
        <v>5</v>
      </c>
      <c r="E205" s="260" t="s">
        <v>6</v>
      </c>
      <c r="F205" s="260" t="s">
        <v>7</v>
      </c>
      <c r="G205" s="260" t="s">
        <v>8</v>
      </c>
      <c r="H205" s="260" t="s">
        <v>9</v>
      </c>
      <c r="I205" s="260" t="s">
        <v>10</v>
      </c>
      <c r="J205" s="260" t="s">
        <v>11</v>
      </c>
      <c r="K205" s="260" t="s">
        <v>12</v>
      </c>
      <c r="L205" s="260" t="s">
        <v>13</v>
      </c>
      <c r="M205" s="260" t="s">
        <v>14</v>
      </c>
      <c r="N205" s="299" t="s">
        <v>15</v>
      </c>
      <c r="O205" s="300"/>
      <c r="P205" s="599" t="s">
        <v>2</v>
      </c>
      <c r="Q205" s="301" t="s">
        <v>3</v>
      </c>
      <c r="R205" s="301" t="s">
        <v>4</v>
      </c>
      <c r="S205" s="301" t="s">
        <v>5</v>
      </c>
      <c r="T205" s="301" t="s">
        <v>6</v>
      </c>
      <c r="U205" s="301" t="s">
        <v>7</v>
      </c>
      <c r="V205" s="301" t="s">
        <v>8</v>
      </c>
      <c r="W205" s="301" t="s">
        <v>9</v>
      </c>
      <c r="X205" s="301" t="s">
        <v>10</v>
      </c>
      <c r="Y205" s="301" t="s">
        <v>11</v>
      </c>
      <c r="Z205" s="301" t="s">
        <v>12</v>
      </c>
      <c r="AA205" s="301" t="s">
        <v>13</v>
      </c>
      <c r="AB205" s="301" t="s">
        <v>14</v>
      </c>
      <c r="AC205" s="299" t="s">
        <v>15</v>
      </c>
      <c r="AD205" s="13"/>
      <c r="AE205" s="17"/>
      <c r="AF205" s="22"/>
      <c r="AG205" s="22"/>
      <c r="AH205" s="22"/>
      <c r="AI205" s="79" t="str">
        <f t="shared" si="383"/>
        <v>X</v>
      </c>
      <c r="AJ205" s="1">
        <f t="shared" si="442"/>
        <v>2028</v>
      </c>
      <c r="AK205" s="105">
        <v>8</v>
      </c>
      <c r="AL205" s="106">
        <f t="shared" ca="1" si="437"/>
        <v>0</v>
      </c>
      <c r="AM205" s="106">
        <f t="shared" ca="1" si="437"/>
        <v>0</v>
      </c>
      <c r="AN205" s="106">
        <f t="shared" ca="1" si="437"/>
        <v>481</v>
      </c>
      <c r="AO205" s="106">
        <f t="shared" ca="1" si="437"/>
        <v>0</v>
      </c>
      <c r="AP205" s="106">
        <f t="shared" ca="1" si="437"/>
        <v>0</v>
      </c>
      <c r="AQ205" s="106">
        <f t="shared" ca="1" si="437"/>
        <v>0</v>
      </c>
      <c r="AR205" s="106">
        <f t="shared" ca="1" si="437"/>
        <v>0</v>
      </c>
      <c r="AS205" s="106">
        <f t="shared" ca="1" si="437"/>
        <v>0</v>
      </c>
      <c r="AT205" s="106">
        <f t="shared" ca="1" si="437"/>
        <v>0</v>
      </c>
      <c r="AU205" s="106">
        <f t="shared" ca="1" si="437"/>
        <v>1274244</v>
      </c>
      <c r="AV205" s="106">
        <f t="shared" ca="1" si="438"/>
        <v>2883564</v>
      </c>
      <c r="AW205" s="106">
        <f t="shared" ca="1" si="438"/>
        <v>54023</v>
      </c>
      <c r="AX205" s="106">
        <f t="shared" ca="1" si="438"/>
        <v>0</v>
      </c>
      <c r="AY205" s="611">
        <f t="shared" ca="1" si="438"/>
        <v>0</v>
      </c>
      <c r="AZ205" s="106">
        <f t="shared" ca="1" si="438"/>
        <v>35842</v>
      </c>
      <c r="BA205" s="106">
        <f t="shared" ca="1" si="438"/>
        <v>226177</v>
      </c>
      <c r="BB205" s="106">
        <f t="shared" ca="1" si="438"/>
        <v>67020</v>
      </c>
      <c r="BC205" s="106">
        <f t="shared" ca="1" si="438"/>
        <v>0</v>
      </c>
      <c r="BD205" s="106">
        <f t="shared" ca="1" si="438"/>
        <v>63134</v>
      </c>
      <c r="BE205" s="106">
        <f t="shared" ca="1" si="438"/>
        <v>0</v>
      </c>
      <c r="BF205" s="106">
        <f t="shared" ca="1" si="439"/>
        <v>437496</v>
      </c>
      <c r="BG205" s="106">
        <f t="shared" ca="1" si="439"/>
        <v>0</v>
      </c>
      <c r="BH205" s="106">
        <f t="shared" ca="1" si="439"/>
        <v>0</v>
      </c>
      <c r="BI205" s="106">
        <f t="shared" ca="1" si="439"/>
        <v>377591</v>
      </c>
      <c r="BJ205" s="106">
        <f t="shared" ca="1" si="439"/>
        <v>111846</v>
      </c>
      <c r="BK205" s="106">
        <f t="shared" ca="1" si="439"/>
        <v>0</v>
      </c>
      <c r="BL205" s="190">
        <f t="shared" ca="1" si="439"/>
        <v>0</v>
      </c>
      <c r="BM205" s="190">
        <f t="shared" ca="1" si="439"/>
        <v>0</v>
      </c>
      <c r="BN205" s="190">
        <f t="shared" ca="1" si="439"/>
        <v>0</v>
      </c>
      <c r="BO205" s="190">
        <f t="shared" ca="1" si="439"/>
        <v>0</v>
      </c>
      <c r="BP205" s="190">
        <f t="shared" ca="1" si="439"/>
        <v>0</v>
      </c>
      <c r="BQ205" s="190">
        <f t="shared" ca="1" si="384"/>
        <v>165996</v>
      </c>
      <c r="BR205" s="190">
        <f t="shared" ca="1" si="385"/>
        <v>1153110</v>
      </c>
      <c r="BS205" s="190">
        <f t="shared" ca="1" si="386"/>
        <v>4212312</v>
      </c>
      <c r="BT205" s="190">
        <f t="shared" ca="1" si="401"/>
        <v>5531418</v>
      </c>
      <c r="BU205" s="190">
        <f t="shared" ca="1" si="440"/>
        <v>5510012</v>
      </c>
      <c r="BV205" s="163" t="str">
        <f t="shared" si="387"/>
        <v>I</v>
      </c>
      <c r="BW205" s="65">
        <f t="shared" ca="1" si="441"/>
        <v>5531418</v>
      </c>
      <c r="BX205" s="65">
        <f t="shared" ca="1" si="443"/>
        <v>0</v>
      </c>
      <c r="BZ205" s="130"/>
      <c r="CA205" s="79" t="str">
        <f t="shared" si="388"/>
        <v>I</v>
      </c>
      <c r="CB205" s="215">
        <f t="shared" si="405"/>
        <v>2028</v>
      </c>
      <c r="CC205" s="141">
        <f t="shared" si="405"/>
        <v>8</v>
      </c>
      <c r="CD205" s="280">
        <f t="shared" ca="1" si="444"/>
        <v>0</v>
      </c>
      <c r="CE205" s="280">
        <f t="shared" ca="1" si="445"/>
        <v>0</v>
      </c>
      <c r="CF205" s="280">
        <f t="shared" ca="1" si="446"/>
        <v>481</v>
      </c>
      <c r="CG205" s="280">
        <f t="shared" ca="1" si="447"/>
        <v>0</v>
      </c>
      <c r="CH205" s="280">
        <f t="shared" ca="1" si="448"/>
        <v>0</v>
      </c>
      <c r="CI205" s="280">
        <f t="shared" ca="1" si="449"/>
        <v>0</v>
      </c>
      <c r="CJ205" s="280">
        <f t="shared" ca="1" si="450"/>
        <v>0</v>
      </c>
      <c r="CK205" s="280">
        <f t="shared" ca="1" si="451"/>
        <v>0</v>
      </c>
      <c r="CL205" s="280">
        <f t="shared" ca="1" si="452"/>
        <v>0</v>
      </c>
      <c r="CM205" s="280">
        <f t="shared" ca="1" si="453"/>
        <v>1266519</v>
      </c>
      <c r="CN205" s="280">
        <f t="shared" ca="1" si="454"/>
        <v>2864876</v>
      </c>
      <c r="CO205" s="280">
        <f t="shared" ca="1" si="455"/>
        <v>58740</v>
      </c>
      <c r="CP205" s="280">
        <f t="shared" ca="1" si="456"/>
        <v>0</v>
      </c>
      <c r="CQ205" s="613">
        <f t="shared" ca="1" si="457"/>
        <v>0</v>
      </c>
      <c r="CR205" s="280">
        <f t="shared" ca="1" si="458"/>
        <v>30030</v>
      </c>
      <c r="CS205" s="280">
        <f t="shared" ca="1" si="459"/>
        <v>229568</v>
      </c>
      <c r="CT205" s="280">
        <f t="shared" ca="1" si="460"/>
        <v>64770</v>
      </c>
      <c r="CU205" s="280">
        <f t="shared" ca="1" si="461"/>
        <v>0</v>
      </c>
      <c r="CV205" s="280">
        <f t="shared" ca="1" si="462"/>
        <v>68137</v>
      </c>
      <c r="CW205" s="365">
        <f t="shared" ca="1" si="463"/>
        <v>0</v>
      </c>
      <c r="CX205" s="280">
        <f t="shared" ca="1" si="464"/>
        <v>437496</v>
      </c>
      <c r="CY205" s="280">
        <f t="shared" ca="1" si="465"/>
        <v>0</v>
      </c>
      <c r="CZ205" s="280">
        <f t="shared" ca="1" si="466"/>
        <v>0</v>
      </c>
      <c r="DA205" s="280">
        <f t="shared" ca="1" si="467"/>
        <v>377591</v>
      </c>
      <c r="DB205" s="280">
        <f t="shared" ca="1" si="468"/>
        <v>111804</v>
      </c>
      <c r="DC205" s="280">
        <f t="shared" ca="1" si="469"/>
        <v>0</v>
      </c>
      <c r="DD205" s="280">
        <f t="shared" ca="1" si="470"/>
        <v>0</v>
      </c>
      <c r="DE205" s="280">
        <f t="shared" ca="1" si="471"/>
        <v>0</v>
      </c>
      <c r="DF205" s="280">
        <f t="shared" ca="1" si="472"/>
        <v>0</v>
      </c>
      <c r="DG205" s="280">
        <f t="shared" ca="1" si="473"/>
        <v>0</v>
      </c>
      <c r="DH205" s="210">
        <f t="shared" ca="1" si="389"/>
        <v>162937</v>
      </c>
      <c r="DI205" s="210">
        <f t="shared" ca="1" si="390"/>
        <v>1319396</v>
      </c>
      <c r="DJ205" s="210">
        <f t="shared" ca="1" si="391"/>
        <v>4190616</v>
      </c>
      <c r="DK205" s="461">
        <f t="shared" ca="1" si="392"/>
        <v>5672949</v>
      </c>
      <c r="DL205" s="463">
        <f t="shared" ca="1" si="393"/>
        <v>5510012</v>
      </c>
      <c r="DM205" s="465">
        <f t="shared" ca="1" si="394"/>
        <v>-162937</v>
      </c>
      <c r="DN205" s="216">
        <f t="shared" ca="1" si="474"/>
        <v>-2.8721745956115593E-2</v>
      </c>
    </row>
    <row r="206" spans="1:121" s="2" customFormat="1">
      <c r="A206" s="1">
        <f t="shared" ref="A206:A241" si="475">A246</f>
        <v>2010</v>
      </c>
      <c r="B206" s="304"/>
      <c r="C206" s="304"/>
      <c r="D206" s="304"/>
      <c r="E206" s="478"/>
      <c r="F206" s="304"/>
      <c r="G206" s="304"/>
      <c r="H206" s="304"/>
      <c r="I206" s="304"/>
      <c r="J206" s="304"/>
      <c r="K206" s="304"/>
      <c r="L206" s="304"/>
      <c r="M206" s="304"/>
      <c r="N206" s="303"/>
      <c r="O206" s="30"/>
      <c r="P206" s="72">
        <f>A206</f>
        <v>2010</v>
      </c>
      <c r="Q206" s="305"/>
      <c r="R206" s="305"/>
      <c r="S206" s="305"/>
      <c r="T206" s="305"/>
      <c r="U206" s="305"/>
      <c r="V206" s="305"/>
      <c r="W206" s="305"/>
      <c r="X206" s="305"/>
      <c r="Y206" s="305"/>
      <c r="Z206" s="305"/>
      <c r="AA206" s="305"/>
      <c r="AB206" s="305"/>
      <c r="AC206" s="303">
        <f t="shared" ref="AC206:AC217" si="476">SUM(Q206:AB206)</f>
        <v>0</v>
      </c>
      <c r="AE206" s="17"/>
      <c r="AF206" s="22"/>
      <c r="AG206" s="22"/>
      <c r="AH206" s="22"/>
      <c r="AI206" s="79" t="str">
        <f t="shared" si="383"/>
        <v>Y</v>
      </c>
      <c r="AJ206" s="1">
        <f t="shared" si="442"/>
        <v>2028</v>
      </c>
      <c r="AK206" s="105">
        <v>9</v>
      </c>
      <c r="AL206" s="106">
        <f t="shared" ref="AL206:AU215" ca="1" si="477">ROUND(INDIRECT(CONCATENATE($AI206,AL$2+($AJ206-2010))),0)</f>
        <v>0</v>
      </c>
      <c r="AM206" s="106">
        <f t="shared" ca="1" si="477"/>
        <v>0</v>
      </c>
      <c r="AN206" s="106">
        <f t="shared" ca="1" si="477"/>
        <v>481</v>
      </c>
      <c r="AO206" s="106">
        <f t="shared" ca="1" si="477"/>
        <v>0</v>
      </c>
      <c r="AP206" s="106">
        <f t="shared" ca="1" si="477"/>
        <v>0</v>
      </c>
      <c r="AQ206" s="106">
        <f t="shared" ca="1" si="477"/>
        <v>0</v>
      </c>
      <c r="AR206" s="106">
        <f t="shared" ca="1" si="477"/>
        <v>0</v>
      </c>
      <c r="AS206" s="106">
        <f t="shared" ca="1" si="477"/>
        <v>0</v>
      </c>
      <c r="AT206" s="106">
        <f t="shared" ca="1" si="477"/>
        <v>0</v>
      </c>
      <c r="AU206" s="106">
        <f t="shared" ca="1" si="477"/>
        <v>1266519</v>
      </c>
      <c r="AV206" s="106">
        <f t="shared" ref="AV206:BE215" ca="1" si="478">ROUND(INDIRECT(CONCATENATE($AI206,AV$2+($AJ206-2010))),0)</f>
        <v>2864876</v>
      </c>
      <c r="AW206" s="106">
        <f t="shared" ca="1" si="478"/>
        <v>63822</v>
      </c>
      <c r="AX206" s="106">
        <f t="shared" ca="1" si="478"/>
        <v>0</v>
      </c>
      <c r="AY206" s="611">
        <f t="shared" ca="1" si="478"/>
        <v>0</v>
      </c>
      <c r="AZ206" s="106">
        <f t="shared" ca="1" si="478"/>
        <v>30030</v>
      </c>
      <c r="BA206" s="106">
        <f t="shared" ca="1" si="478"/>
        <v>229568</v>
      </c>
      <c r="BB206" s="106">
        <f t="shared" ca="1" si="478"/>
        <v>64770</v>
      </c>
      <c r="BC206" s="106">
        <f t="shared" ca="1" si="478"/>
        <v>0</v>
      </c>
      <c r="BD206" s="106">
        <f t="shared" ca="1" si="478"/>
        <v>65679</v>
      </c>
      <c r="BE206" s="106">
        <f t="shared" ca="1" si="478"/>
        <v>0</v>
      </c>
      <c r="BF206" s="106">
        <f t="shared" ref="BF206:BP215" ca="1" si="479">ROUND(INDIRECT(CONCATENATE($AI206,BF$2+($AJ206-2010))),0)</f>
        <v>437496</v>
      </c>
      <c r="BG206" s="106">
        <f t="shared" ca="1" si="479"/>
        <v>0</v>
      </c>
      <c r="BH206" s="106">
        <f t="shared" ca="1" si="479"/>
        <v>0</v>
      </c>
      <c r="BI206" s="106">
        <f t="shared" ca="1" si="479"/>
        <v>377591</v>
      </c>
      <c r="BJ206" s="106">
        <f t="shared" ca="1" si="479"/>
        <v>111804</v>
      </c>
      <c r="BK206" s="106">
        <f t="shared" ca="1" si="479"/>
        <v>0</v>
      </c>
      <c r="BL206" s="190">
        <f t="shared" ca="1" si="479"/>
        <v>0</v>
      </c>
      <c r="BM206" s="190">
        <f t="shared" ca="1" si="479"/>
        <v>0</v>
      </c>
      <c r="BN206" s="190">
        <f t="shared" ca="1" si="479"/>
        <v>0</v>
      </c>
      <c r="BO206" s="190">
        <f t="shared" ca="1" si="479"/>
        <v>0</v>
      </c>
      <c r="BP206" s="190">
        <f t="shared" ca="1" si="479"/>
        <v>0</v>
      </c>
      <c r="BQ206" s="190">
        <f t="shared" ca="1" si="384"/>
        <v>160479</v>
      </c>
      <c r="BR206" s="190">
        <f t="shared" ca="1" si="385"/>
        <v>1156459</v>
      </c>
      <c r="BS206" s="190">
        <f t="shared" ca="1" si="386"/>
        <v>4195698</v>
      </c>
      <c r="BT206" s="190">
        <f t="shared" ca="1" si="401"/>
        <v>5512636</v>
      </c>
      <c r="BU206" s="190">
        <f t="shared" ca="1" si="440"/>
        <v>5453487</v>
      </c>
      <c r="BV206" s="163" t="str">
        <f t="shared" si="387"/>
        <v>J</v>
      </c>
      <c r="BW206" s="65">
        <f t="shared" ca="1" si="441"/>
        <v>5512636</v>
      </c>
      <c r="BX206" s="65">
        <f t="shared" ca="1" si="443"/>
        <v>0</v>
      </c>
      <c r="BZ206" s="130"/>
      <c r="CA206" s="79" t="str">
        <f t="shared" si="388"/>
        <v>J</v>
      </c>
      <c r="CB206" s="215">
        <f t="shared" si="405"/>
        <v>2028</v>
      </c>
      <c r="CC206" s="141">
        <f t="shared" si="405"/>
        <v>9</v>
      </c>
      <c r="CD206" s="280">
        <f t="shared" ca="1" si="444"/>
        <v>0</v>
      </c>
      <c r="CE206" s="280">
        <f t="shared" ca="1" si="445"/>
        <v>0</v>
      </c>
      <c r="CF206" s="280">
        <f t="shared" ca="1" si="446"/>
        <v>481</v>
      </c>
      <c r="CG206" s="280">
        <f t="shared" ca="1" si="447"/>
        <v>0</v>
      </c>
      <c r="CH206" s="280">
        <f t="shared" ca="1" si="448"/>
        <v>0</v>
      </c>
      <c r="CI206" s="280">
        <f t="shared" ca="1" si="449"/>
        <v>0</v>
      </c>
      <c r="CJ206" s="280">
        <f t="shared" ca="1" si="450"/>
        <v>0</v>
      </c>
      <c r="CK206" s="280">
        <f t="shared" ca="1" si="451"/>
        <v>0</v>
      </c>
      <c r="CL206" s="280">
        <f t="shared" ca="1" si="452"/>
        <v>0</v>
      </c>
      <c r="CM206" s="280">
        <f t="shared" ca="1" si="453"/>
        <v>1260543</v>
      </c>
      <c r="CN206" s="280">
        <f t="shared" ca="1" si="454"/>
        <v>2856120</v>
      </c>
      <c r="CO206" s="280">
        <f t="shared" ca="1" si="455"/>
        <v>49036</v>
      </c>
      <c r="CP206" s="280">
        <f t="shared" ca="1" si="456"/>
        <v>0</v>
      </c>
      <c r="CQ206" s="613">
        <f t="shared" ca="1" si="457"/>
        <v>0</v>
      </c>
      <c r="CR206" s="280">
        <f t="shared" ca="1" si="458"/>
        <v>29869</v>
      </c>
      <c r="CS206" s="280">
        <f t="shared" ca="1" si="459"/>
        <v>219583</v>
      </c>
      <c r="CT206" s="280">
        <f t="shared" ca="1" si="460"/>
        <v>57715</v>
      </c>
      <c r="CU206" s="280">
        <f t="shared" ca="1" si="461"/>
        <v>0</v>
      </c>
      <c r="CV206" s="280">
        <f t="shared" ca="1" si="462"/>
        <v>62581</v>
      </c>
      <c r="CW206" s="365">
        <f t="shared" ca="1" si="463"/>
        <v>0</v>
      </c>
      <c r="CX206" s="280">
        <f t="shared" ca="1" si="464"/>
        <v>432600</v>
      </c>
      <c r="CY206" s="280">
        <f t="shared" ca="1" si="465"/>
        <v>0</v>
      </c>
      <c r="CZ206" s="280">
        <f t="shared" ca="1" si="466"/>
        <v>0</v>
      </c>
      <c r="DA206" s="280">
        <f t="shared" ca="1" si="467"/>
        <v>374283</v>
      </c>
      <c r="DB206" s="280">
        <f t="shared" ca="1" si="468"/>
        <v>110676</v>
      </c>
      <c r="DC206" s="280">
        <f t="shared" ca="1" si="469"/>
        <v>0</v>
      </c>
      <c r="DD206" s="280">
        <f t="shared" ca="1" si="470"/>
        <v>0</v>
      </c>
      <c r="DE206" s="280">
        <f t="shared" ca="1" si="471"/>
        <v>0</v>
      </c>
      <c r="DF206" s="280">
        <f t="shared" ca="1" si="472"/>
        <v>0</v>
      </c>
      <c r="DG206" s="280">
        <f t="shared" ca="1" si="473"/>
        <v>0</v>
      </c>
      <c r="DH206" s="210">
        <f t="shared" ca="1" si="389"/>
        <v>150165</v>
      </c>
      <c r="DI206" s="210">
        <f t="shared" ca="1" si="390"/>
        <v>1287307</v>
      </c>
      <c r="DJ206" s="210">
        <f t="shared" ca="1" si="391"/>
        <v>4166180</v>
      </c>
      <c r="DK206" s="461">
        <f t="shared" ca="1" si="392"/>
        <v>5603652</v>
      </c>
      <c r="DL206" s="463">
        <f t="shared" ca="1" si="393"/>
        <v>5453487</v>
      </c>
      <c r="DM206" s="465">
        <f t="shared" ca="1" si="394"/>
        <v>-150165</v>
      </c>
      <c r="DN206" s="216">
        <f t="shared" ca="1" si="474"/>
        <v>-2.6797702641063365E-2</v>
      </c>
    </row>
    <row r="207" spans="1:121" s="2" customFormat="1">
      <c r="A207" s="1">
        <f t="shared" si="475"/>
        <v>2011</v>
      </c>
      <c r="B207" s="390"/>
      <c r="C207" s="390"/>
      <c r="D207" s="390"/>
      <c r="E207" s="390"/>
      <c r="F207" s="390"/>
      <c r="G207" s="390"/>
      <c r="H207" s="390"/>
      <c r="I207" s="390"/>
      <c r="J207" s="390"/>
      <c r="K207" s="390"/>
      <c r="L207" s="390"/>
      <c r="M207" s="390"/>
      <c r="N207" s="303"/>
      <c r="O207" s="30"/>
      <c r="P207" s="72">
        <f t="shared" ref="P207:P241" si="480">A207</f>
        <v>2011</v>
      </c>
      <c r="Q207" s="305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03">
        <f t="shared" si="476"/>
        <v>0</v>
      </c>
      <c r="AD207" s="13"/>
      <c r="AE207" s="17"/>
      <c r="AF207" s="22"/>
      <c r="AG207" s="22"/>
      <c r="AH207" s="22"/>
      <c r="AI207" s="79" t="str">
        <f t="shared" si="383"/>
        <v>Z</v>
      </c>
      <c r="AJ207" s="1">
        <f t="shared" si="442"/>
        <v>2028</v>
      </c>
      <c r="AK207" s="105">
        <v>10</v>
      </c>
      <c r="AL207" s="106">
        <f t="shared" ca="1" si="477"/>
        <v>0</v>
      </c>
      <c r="AM207" s="106">
        <f t="shared" ca="1" si="477"/>
        <v>0</v>
      </c>
      <c r="AN207" s="106">
        <f t="shared" ca="1" si="477"/>
        <v>481</v>
      </c>
      <c r="AO207" s="106">
        <f t="shared" ca="1" si="477"/>
        <v>0</v>
      </c>
      <c r="AP207" s="106">
        <f t="shared" ca="1" si="477"/>
        <v>0</v>
      </c>
      <c r="AQ207" s="106">
        <f t="shared" ca="1" si="477"/>
        <v>0</v>
      </c>
      <c r="AR207" s="106">
        <f t="shared" ca="1" si="477"/>
        <v>0</v>
      </c>
      <c r="AS207" s="106">
        <f t="shared" ca="1" si="477"/>
        <v>0</v>
      </c>
      <c r="AT207" s="106">
        <f t="shared" ca="1" si="477"/>
        <v>0</v>
      </c>
      <c r="AU207" s="106">
        <f t="shared" ca="1" si="477"/>
        <v>1260543</v>
      </c>
      <c r="AV207" s="106">
        <f t="shared" ca="1" si="478"/>
        <v>2856120</v>
      </c>
      <c r="AW207" s="106">
        <f t="shared" ca="1" si="478"/>
        <v>58740</v>
      </c>
      <c r="AX207" s="106">
        <f t="shared" ca="1" si="478"/>
        <v>0</v>
      </c>
      <c r="AY207" s="611">
        <f t="shared" ca="1" si="478"/>
        <v>0</v>
      </c>
      <c r="AZ207" s="106">
        <f t="shared" ca="1" si="478"/>
        <v>30030</v>
      </c>
      <c r="BA207" s="106">
        <f t="shared" ca="1" si="478"/>
        <v>219583</v>
      </c>
      <c r="BB207" s="106">
        <f t="shared" ca="1" si="478"/>
        <v>57715</v>
      </c>
      <c r="BC207" s="106">
        <f t="shared" ca="1" si="478"/>
        <v>0</v>
      </c>
      <c r="BD207" s="106">
        <f t="shared" ca="1" si="478"/>
        <v>68137</v>
      </c>
      <c r="BE207" s="106">
        <f t="shared" ca="1" si="478"/>
        <v>0</v>
      </c>
      <c r="BF207" s="106">
        <f t="shared" ca="1" si="479"/>
        <v>432600</v>
      </c>
      <c r="BG207" s="106">
        <f t="shared" ca="1" si="479"/>
        <v>0</v>
      </c>
      <c r="BH207" s="106">
        <f t="shared" ca="1" si="479"/>
        <v>0</v>
      </c>
      <c r="BI207" s="106">
        <f t="shared" ca="1" si="479"/>
        <v>374283</v>
      </c>
      <c r="BJ207" s="106">
        <f t="shared" ca="1" si="479"/>
        <v>110676</v>
      </c>
      <c r="BK207" s="106">
        <f t="shared" ca="1" si="479"/>
        <v>0</v>
      </c>
      <c r="BL207" s="190">
        <f t="shared" ca="1" si="479"/>
        <v>0</v>
      </c>
      <c r="BM207" s="190">
        <f t="shared" ca="1" si="479"/>
        <v>0</v>
      </c>
      <c r="BN207" s="190">
        <f t="shared" ca="1" si="479"/>
        <v>0</v>
      </c>
      <c r="BO207" s="190">
        <f t="shared" ca="1" si="479"/>
        <v>0</v>
      </c>
      <c r="BP207" s="190">
        <f t="shared" ca="1" si="479"/>
        <v>0</v>
      </c>
      <c r="BQ207" s="190">
        <f t="shared" ca="1" si="384"/>
        <v>155882</v>
      </c>
      <c r="BR207" s="190">
        <f t="shared" ca="1" si="385"/>
        <v>1137142</v>
      </c>
      <c r="BS207" s="190">
        <f t="shared" ca="1" si="386"/>
        <v>4175884</v>
      </c>
      <c r="BT207" s="190">
        <f t="shared" ca="1" si="401"/>
        <v>5468908</v>
      </c>
      <c r="BU207" s="190">
        <f t="shared" ca="1" si="440"/>
        <v>5423999</v>
      </c>
      <c r="BV207" s="163" t="str">
        <f t="shared" si="387"/>
        <v>K</v>
      </c>
      <c r="BW207" s="65">
        <f t="shared" ca="1" si="441"/>
        <v>5468908</v>
      </c>
      <c r="BX207" s="65">
        <f t="shared" ca="1" si="443"/>
        <v>0</v>
      </c>
      <c r="BZ207" s="130"/>
      <c r="CA207" s="79" t="str">
        <f t="shared" si="388"/>
        <v>K</v>
      </c>
      <c r="CB207" s="215">
        <f t="shared" si="405"/>
        <v>2028</v>
      </c>
      <c r="CC207" s="141">
        <f t="shared" si="405"/>
        <v>10</v>
      </c>
      <c r="CD207" s="280">
        <f t="shared" ca="1" si="444"/>
        <v>0</v>
      </c>
      <c r="CE207" s="280">
        <f t="shared" ca="1" si="445"/>
        <v>0</v>
      </c>
      <c r="CF207" s="280">
        <f t="shared" ca="1" si="446"/>
        <v>481</v>
      </c>
      <c r="CG207" s="280">
        <f t="shared" ca="1" si="447"/>
        <v>0</v>
      </c>
      <c r="CH207" s="280">
        <f t="shared" ca="1" si="448"/>
        <v>0</v>
      </c>
      <c r="CI207" s="280">
        <f t="shared" ca="1" si="449"/>
        <v>0</v>
      </c>
      <c r="CJ207" s="280">
        <f t="shared" ca="1" si="450"/>
        <v>0</v>
      </c>
      <c r="CK207" s="280">
        <f t="shared" ca="1" si="451"/>
        <v>0</v>
      </c>
      <c r="CL207" s="280">
        <f t="shared" ca="1" si="452"/>
        <v>0</v>
      </c>
      <c r="CM207" s="280">
        <f t="shared" ca="1" si="453"/>
        <v>1258794</v>
      </c>
      <c r="CN207" s="280">
        <f t="shared" ca="1" si="454"/>
        <v>2848900</v>
      </c>
      <c r="CO207" s="280">
        <f t="shared" ca="1" si="455"/>
        <v>61685</v>
      </c>
      <c r="CP207" s="280">
        <f t="shared" ca="1" si="456"/>
        <v>0</v>
      </c>
      <c r="CQ207" s="613">
        <f t="shared" ca="1" si="457"/>
        <v>0</v>
      </c>
      <c r="CR207" s="280">
        <f t="shared" ca="1" si="458"/>
        <v>33031</v>
      </c>
      <c r="CS207" s="280">
        <f t="shared" ca="1" si="459"/>
        <v>205880</v>
      </c>
      <c r="CT207" s="280">
        <f t="shared" ca="1" si="460"/>
        <v>53686</v>
      </c>
      <c r="CU207" s="280">
        <f t="shared" ca="1" si="461"/>
        <v>0</v>
      </c>
      <c r="CV207" s="280">
        <f t="shared" ca="1" si="462"/>
        <v>47253</v>
      </c>
      <c r="CW207" s="365">
        <f t="shared" ca="1" si="463"/>
        <v>0</v>
      </c>
      <c r="CX207" s="280">
        <f t="shared" ca="1" si="464"/>
        <v>433032</v>
      </c>
      <c r="CY207" s="280">
        <f t="shared" ca="1" si="465"/>
        <v>0</v>
      </c>
      <c r="CZ207" s="280">
        <f t="shared" ca="1" si="466"/>
        <v>0</v>
      </c>
      <c r="DA207" s="280">
        <f t="shared" ca="1" si="467"/>
        <v>371391</v>
      </c>
      <c r="DB207" s="280">
        <f t="shared" ca="1" si="468"/>
        <v>109866</v>
      </c>
      <c r="DC207" s="280">
        <f t="shared" ca="1" si="469"/>
        <v>0</v>
      </c>
      <c r="DD207" s="280">
        <f t="shared" ca="1" si="470"/>
        <v>0</v>
      </c>
      <c r="DE207" s="280">
        <f t="shared" ca="1" si="471"/>
        <v>0</v>
      </c>
      <c r="DF207" s="280">
        <f t="shared" ca="1" si="472"/>
        <v>0</v>
      </c>
      <c r="DG207" s="280">
        <f t="shared" ca="1" si="473"/>
        <v>0</v>
      </c>
      <c r="DH207" s="210">
        <f t="shared" ca="1" si="389"/>
        <v>133970</v>
      </c>
      <c r="DI207" s="210">
        <f t="shared" ca="1" si="390"/>
        <v>1254139</v>
      </c>
      <c r="DJ207" s="210">
        <f t="shared" ca="1" si="391"/>
        <v>4169860</v>
      </c>
      <c r="DK207" s="461">
        <f t="shared" ca="1" si="392"/>
        <v>5557969</v>
      </c>
      <c r="DL207" s="463">
        <f t="shared" ca="1" si="393"/>
        <v>5423999</v>
      </c>
      <c r="DM207" s="465">
        <f t="shared" ca="1" si="394"/>
        <v>-133970</v>
      </c>
      <c r="DN207" s="216">
        <f t="shared" ca="1" si="474"/>
        <v>-2.4104128684416914E-2</v>
      </c>
    </row>
    <row r="208" spans="1:121" s="2" customFormat="1">
      <c r="A208" s="1">
        <f t="shared" si="475"/>
        <v>2012</v>
      </c>
      <c r="B208" s="95">
        <f>[1]BR!C282+[1]BR!C322</f>
        <v>2894074</v>
      </c>
      <c r="C208" s="95">
        <f>[1]BR!D282+[1]BR!D322</f>
        <v>2927246</v>
      </c>
      <c r="D208" s="95">
        <f>[1]BR!E282+[1]BR!E322</f>
        <v>2404845</v>
      </c>
      <c r="E208" s="95">
        <f>[1]BR!F282+[1]BR!F322</f>
        <v>2179716</v>
      </c>
      <c r="F208" s="590">
        <f>[1]BR!G282+[1]BR!G322</f>
        <v>2588510</v>
      </c>
      <c r="G208" s="590">
        <f>[1]BR!H282+[1]BR!H322</f>
        <v>3217671</v>
      </c>
      <c r="H208" s="590">
        <f>[1]BR!I282+[1]BR!I322</f>
        <v>3190636</v>
      </c>
      <c r="I208" s="590">
        <f>[1]BR!J282+[1]BR!J322</f>
        <v>3218773</v>
      </c>
      <c r="J208" s="590">
        <f>[1]BR!K282+[1]BR!K322</f>
        <v>3212830</v>
      </c>
      <c r="K208" s="590">
        <f>[1]BR!L282+[1]BR!L322</f>
        <v>2609208</v>
      </c>
      <c r="L208" s="590">
        <f>[1]BR!M282+[1]BR!M322</f>
        <v>2275453</v>
      </c>
      <c r="M208" s="590">
        <f>[1]BR!N282+[1]BR!N322</f>
        <v>2446840</v>
      </c>
      <c r="N208" s="562">
        <f t="shared" ref="N208:N217" si="481">SUM(B208:M208)</f>
        <v>33165802</v>
      </c>
      <c r="O208" s="30"/>
      <c r="P208" s="72">
        <f t="shared" si="480"/>
        <v>2012</v>
      </c>
      <c r="Q208" s="95">
        <f>[1]BR!S282+[1]BR!S322</f>
        <v>1849282</v>
      </c>
      <c r="R208" s="95">
        <f>[1]BR!T282+[1]BR!T322</f>
        <v>2894074</v>
      </c>
      <c r="S208" s="95">
        <f>[1]BR!U282+[1]BR!U322</f>
        <v>2927246</v>
      </c>
      <c r="T208" s="95">
        <f>[1]BR!V282+[1]BR!V322</f>
        <v>2404845</v>
      </c>
      <c r="U208" s="590">
        <f>[1]BR!W282+[1]BR!W322</f>
        <v>2179716</v>
      </c>
      <c r="V208" s="590">
        <f>[1]BR!X282+[1]BR!X322</f>
        <v>2588510</v>
      </c>
      <c r="W208" s="590">
        <f>[1]BR!Y282+[1]BR!Y322</f>
        <v>3217671</v>
      </c>
      <c r="X208" s="590">
        <f>[1]BR!Z282+[1]BR!Z322</f>
        <v>3190636</v>
      </c>
      <c r="Y208" s="590">
        <f>[1]BR!AA282+[1]BR!AA322</f>
        <v>3218773</v>
      </c>
      <c r="Z208" s="590">
        <f>[1]BR!AB282+[1]BR!AB322</f>
        <v>3212830</v>
      </c>
      <c r="AA208" s="590">
        <f>[1]BR!AC282+[1]BR!AC322</f>
        <v>2609208</v>
      </c>
      <c r="AB208" s="590">
        <f>[1]BR!AD282+[1]BR!AD322</f>
        <v>2275453</v>
      </c>
      <c r="AC208" s="562">
        <f t="shared" ref="AC208:AC210" si="482">SUM(Q208:AB208)</f>
        <v>32568244</v>
      </c>
      <c r="AD208" s="13"/>
      <c r="AE208" s="17"/>
      <c r="AF208" s="22"/>
      <c r="AG208" s="22"/>
      <c r="AH208" s="22"/>
      <c r="AI208" s="79" t="str">
        <f t="shared" si="383"/>
        <v>AA</v>
      </c>
      <c r="AJ208" s="1">
        <f t="shared" si="442"/>
        <v>2028</v>
      </c>
      <c r="AK208" s="105">
        <v>11</v>
      </c>
      <c r="AL208" s="106">
        <f t="shared" ca="1" si="477"/>
        <v>0</v>
      </c>
      <c r="AM208" s="106">
        <f t="shared" ca="1" si="477"/>
        <v>0</v>
      </c>
      <c r="AN208" s="106">
        <f t="shared" ca="1" si="477"/>
        <v>481</v>
      </c>
      <c r="AO208" s="106">
        <f t="shared" ca="1" si="477"/>
        <v>0</v>
      </c>
      <c r="AP208" s="106">
        <f t="shared" ca="1" si="477"/>
        <v>0</v>
      </c>
      <c r="AQ208" s="106">
        <f t="shared" ca="1" si="477"/>
        <v>0</v>
      </c>
      <c r="AR208" s="106">
        <f t="shared" ca="1" si="477"/>
        <v>0</v>
      </c>
      <c r="AS208" s="106">
        <f t="shared" ca="1" si="477"/>
        <v>0</v>
      </c>
      <c r="AT208" s="106">
        <f t="shared" ca="1" si="477"/>
        <v>0</v>
      </c>
      <c r="AU208" s="106">
        <f t="shared" ca="1" si="477"/>
        <v>1258794</v>
      </c>
      <c r="AV208" s="106">
        <f t="shared" ca="1" si="478"/>
        <v>2848900</v>
      </c>
      <c r="AW208" s="106">
        <f t="shared" ca="1" si="478"/>
        <v>49036</v>
      </c>
      <c r="AX208" s="106">
        <f t="shared" ca="1" si="478"/>
        <v>0</v>
      </c>
      <c r="AY208" s="611">
        <f t="shared" ca="1" si="478"/>
        <v>0</v>
      </c>
      <c r="AZ208" s="106">
        <f t="shared" ca="1" si="478"/>
        <v>29869</v>
      </c>
      <c r="BA208" s="106">
        <f t="shared" ca="1" si="478"/>
        <v>205880</v>
      </c>
      <c r="BB208" s="106">
        <f t="shared" ca="1" si="478"/>
        <v>53686</v>
      </c>
      <c r="BC208" s="106">
        <f t="shared" ca="1" si="478"/>
        <v>0</v>
      </c>
      <c r="BD208" s="106">
        <f t="shared" ca="1" si="478"/>
        <v>62581</v>
      </c>
      <c r="BE208" s="106">
        <f t="shared" ca="1" si="478"/>
        <v>0</v>
      </c>
      <c r="BF208" s="106">
        <f t="shared" ca="1" si="479"/>
        <v>433032</v>
      </c>
      <c r="BG208" s="106">
        <f t="shared" ca="1" si="479"/>
        <v>0</v>
      </c>
      <c r="BH208" s="106">
        <f t="shared" ca="1" si="479"/>
        <v>0</v>
      </c>
      <c r="BI208" s="106">
        <f t="shared" ca="1" si="479"/>
        <v>371391</v>
      </c>
      <c r="BJ208" s="106">
        <f t="shared" ca="1" si="479"/>
        <v>109866</v>
      </c>
      <c r="BK208" s="106">
        <f t="shared" ca="1" si="479"/>
        <v>0</v>
      </c>
      <c r="BL208" s="190">
        <f t="shared" ca="1" si="479"/>
        <v>0</v>
      </c>
      <c r="BM208" s="190">
        <f t="shared" ca="1" si="479"/>
        <v>0</v>
      </c>
      <c r="BN208" s="190">
        <f t="shared" ca="1" si="479"/>
        <v>0</v>
      </c>
      <c r="BO208" s="190">
        <f t="shared" ca="1" si="479"/>
        <v>0</v>
      </c>
      <c r="BP208" s="190">
        <f t="shared" ca="1" si="479"/>
        <v>0</v>
      </c>
      <c r="BQ208" s="190">
        <f t="shared" ca="1" si="384"/>
        <v>146136</v>
      </c>
      <c r="BR208" s="190">
        <f t="shared" ca="1" si="385"/>
        <v>1120169</v>
      </c>
      <c r="BS208" s="190">
        <f t="shared" ca="1" si="386"/>
        <v>4157211</v>
      </c>
      <c r="BT208" s="190">
        <f t="shared" ca="1" si="401"/>
        <v>5423516</v>
      </c>
      <c r="BU208" s="190">
        <f t="shared" ca="1" si="440"/>
        <v>5312646</v>
      </c>
      <c r="BV208" s="163" t="str">
        <f t="shared" si="387"/>
        <v>L</v>
      </c>
      <c r="BW208" s="65">
        <f t="shared" ca="1" si="441"/>
        <v>5423516</v>
      </c>
      <c r="BX208" s="65">
        <f t="shared" ca="1" si="443"/>
        <v>0</v>
      </c>
      <c r="BZ208" s="130"/>
      <c r="CA208" s="79" t="str">
        <f t="shared" si="388"/>
        <v>L</v>
      </c>
      <c r="CB208" s="215">
        <f t="shared" si="405"/>
        <v>2028</v>
      </c>
      <c r="CC208" s="141">
        <f t="shared" si="405"/>
        <v>11</v>
      </c>
      <c r="CD208" s="280">
        <f t="shared" ca="1" si="444"/>
        <v>0</v>
      </c>
      <c r="CE208" s="280">
        <f t="shared" ca="1" si="445"/>
        <v>0</v>
      </c>
      <c r="CF208" s="280">
        <f t="shared" ca="1" si="446"/>
        <v>481</v>
      </c>
      <c r="CG208" s="280">
        <f t="shared" ca="1" si="447"/>
        <v>0</v>
      </c>
      <c r="CH208" s="280">
        <f t="shared" ca="1" si="448"/>
        <v>0</v>
      </c>
      <c r="CI208" s="280">
        <f t="shared" ca="1" si="449"/>
        <v>0</v>
      </c>
      <c r="CJ208" s="280">
        <f t="shared" ca="1" si="450"/>
        <v>0</v>
      </c>
      <c r="CK208" s="280">
        <f t="shared" ca="1" si="451"/>
        <v>0</v>
      </c>
      <c r="CL208" s="280">
        <f t="shared" ca="1" si="452"/>
        <v>0</v>
      </c>
      <c r="CM208" s="280">
        <f t="shared" ca="1" si="453"/>
        <v>1234377</v>
      </c>
      <c r="CN208" s="280">
        <f t="shared" ca="1" si="454"/>
        <v>2802928</v>
      </c>
      <c r="CO208" s="280">
        <f t="shared" ca="1" si="455"/>
        <v>56507</v>
      </c>
      <c r="CP208" s="280">
        <f t="shared" ca="1" si="456"/>
        <v>0</v>
      </c>
      <c r="CQ208" s="613">
        <f t="shared" ca="1" si="457"/>
        <v>0</v>
      </c>
      <c r="CR208" s="280">
        <f t="shared" ca="1" si="458"/>
        <v>19254</v>
      </c>
      <c r="CS208" s="280">
        <f t="shared" ca="1" si="459"/>
        <v>190120</v>
      </c>
      <c r="CT208" s="280">
        <f t="shared" ca="1" si="460"/>
        <v>50653</v>
      </c>
      <c r="CU208" s="280">
        <f t="shared" ca="1" si="461"/>
        <v>0</v>
      </c>
      <c r="CV208" s="280">
        <f t="shared" ca="1" si="462"/>
        <v>49234</v>
      </c>
      <c r="CW208" s="365">
        <f t="shared" ca="1" si="463"/>
        <v>0</v>
      </c>
      <c r="CX208" s="280">
        <f t="shared" ca="1" si="464"/>
        <v>429720</v>
      </c>
      <c r="CY208" s="280">
        <f t="shared" ca="1" si="465"/>
        <v>0</v>
      </c>
      <c r="CZ208" s="280">
        <f t="shared" ca="1" si="466"/>
        <v>0</v>
      </c>
      <c r="DA208" s="280">
        <f t="shared" ca="1" si="467"/>
        <v>369668</v>
      </c>
      <c r="DB208" s="280">
        <f t="shared" ca="1" si="468"/>
        <v>109704</v>
      </c>
      <c r="DC208" s="280">
        <f t="shared" ca="1" si="469"/>
        <v>0</v>
      </c>
      <c r="DD208" s="280">
        <f t="shared" ca="1" si="470"/>
        <v>0</v>
      </c>
      <c r="DE208" s="280">
        <f t="shared" ca="1" si="471"/>
        <v>0</v>
      </c>
      <c r="DF208" s="280">
        <f t="shared" ca="1" si="472"/>
        <v>0</v>
      </c>
      <c r="DG208" s="280">
        <f t="shared" ca="1" si="473"/>
        <v>0</v>
      </c>
      <c r="DH208" s="210">
        <f t="shared" ca="1" si="389"/>
        <v>119141</v>
      </c>
      <c r="DI208" s="210">
        <f t="shared" ca="1" si="390"/>
        <v>1218353</v>
      </c>
      <c r="DJ208" s="210">
        <f t="shared" ca="1" si="391"/>
        <v>4094293</v>
      </c>
      <c r="DK208" s="461">
        <f t="shared" ca="1" si="392"/>
        <v>5431787</v>
      </c>
      <c r="DL208" s="463">
        <f t="shared" ca="1" si="393"/>
        <v>5312646</v>
      </c>
      <c r="DM208" s="465">
        <f t="shared" ca="1" si="394"/>
        <v>-119141</v>
      </c>
      <c r="DN208" s="216">
        <f t="shared" ca="1" si="474"/>
        <v>-2.1934033863993563E-2</v>
      </c>
    </row>
    <row r="209" spans="1:118" s="2" customFormat="1">
      <c r="A209" s="1">
        <f t="shared" si="475"/>
        <v>2013</v>
      </c>
      <c r="B209" s="590">
        <f>[1]BR!C283+[1]BR!C323</f>
        <v>1843716</v>
      </c>
      <c r="C209" s="590">
        <f>[1]BR!D283+[1]BR!D323</f>
        <v>1890148</v>
      </c>
      <c r="D209" s="590">
        <f>[1]BR!E283+[1]BR!E323</f>
        <v>1790287</v>
      </c>
      <c r="E209" s="590">
        <f>[1]BR!F283+[1]BR!F323</f>
        <v>1768107</v>
      </c>
      <c r="F209" s="590">
        <f>[1]BR!G283+[1]BR!G323</f>
        <v>1766365</v>
      </c>
      <c r="G209" s="590">
        <f>[1]BR!H283+[1]BR!H323</f>
        <v>1779145</v>
      </c>
      <c r="H209" s="590">
        <f>[1]BR!I283+[1]BR!I323</f>
        <v>1754726</v>
      </c>
      <c r="I209" s="590">
        <f>[1]BR!J283+[1]BR!J323</f>
        <v>1783677</v>
      </c>
      <c r="J209" s="590">
        <f>[1]BR!K283+[1]BR!K323</f>
        <v>1785394</v>
      </c>
      <c r="K209" s="590">
        <f>[1]BR!L283+[1]BR!L323</f>
        <v>1792849</v>
      </c>
      <c r="L209" s="590">
        <f>[1]BR!M283+[1]BR!M323</f>
        <v>1865940</v>
      </c>
      <c r="M209" s="590">
        <f>[1]BR!N283+[1]BR!N323</f>
        <v>1833718</v>
      </c>
      <c r="N209" s="303">
        <f t="shared" si="481"/>
        <v>21654072</v>
      </c>
      <c r="O209" s="30"/>
      <c r="P209" s="72">
        <f t="shared" si="480"/>
        <v>2013</v>
      </c>
      <c r="Q209" s="590">
        <f>[1]BR!S283+[1]BR!S323</f>
        <v>2446840</v>
      </c>
      <c r="R209" s="590">
        <f>[1]BR!T283+[1]BR!T323</f>
        <v>1843716</v>
      </c>
      <c r="S209" s="590">
        <f>[1]BR!U283+[1]BR!U323</f>
        <v>1890148</v>
      </c>
      <c r="T209" s="590">
        <f>[1]BR!V283+[1]BR!V323</f>
        <v>1790287</v>
      </c>
      <c r="U209" s="590">
        <f>[1]BR!W283+[1]BR!W323</f>
        <v>1768107</v>
      </c>
      <c r="V209" s="590">
        <f>[1]BR!X283+[1]BR!X323</f>
        <v>1766365</v>
      </c>
      <c r="W209" s="590">
        <f>[1]BR!Y283+[1]BR!Y323</f>
        <v>1779145</v>
      </c>
      <c r="X209" s="590">
        <f>[1]BR!Z283+[1]BR!Z323</f>
        <v>1754726</v>
      </c>
      <c r="Y209" s="590">
        <f>[1]BR!AA283+[1]BR!AA323</f>
        <v>1783677</v>
      </c>
      <c r="Z209" s="590">
        <f>[1]BR!AB283+[1]BR!AB323</f>
        <v>1785394</v>
      </c>
      <c r="AA209" s="590">
        <f>[1]BR!AC283+[1]BR!AC323</f>
        <v>1792849</v>
      </c>
      <c r="AB209" s="590">
        <f>[1]BR!AD283+[1]BR!AD323</f>
        <v>1865940</v>
      </c>
      <c r="AC209" s="303">
        <f t="shared" si="482"/>
        <v>22267194</v>
      </c>
      <c r="AD209" s="13"/>
      <c r="AE209" s="17"/>
      <c r="AF209" s="22"/>
      <c r="AG209" s="22"/>
      <c r="AH209" s="22"/>
      <c r="AI209" s="79" t="str">
        <f t="shared" si="383"/>
        <v>AB</v>
      </c>
      <c r="AJ209" s="16">
        <f t="shared" si="442"/>
        <v>2028</v>
      </c>
      <c r="AK209" s="116">
        <v>12</v>
      </c>
      <c r="AL209" s="106">
        <f t="shared" ca="1" si="477"/>
        <v>0</v>
      </c>
      <c r="AM209" s="106">
        <f t="shared" ca="1" si="477"/>
        <v>0</v>
      </c>
      <c r="AN209" s="106">
        <f t="shared" ca="1" si="477"/>
        <v>481</v>
      </c>
      <c r="AO209" s="106">
        <f t="shared" ca="1" si="477"/>
        <v>0</v>
      </c>
      <c r="AP209" s="106">
        <f t="shared" ca="1" si="477"/>
        <v>0</v>
      </c>
      <c r="AQ209" s="106">
        <f t="shared" ca="1" si="477"/>
        <v>0</v>
      </c>
      <c r="AR209" s="106">
        <f t="shared" ca="1" si="477"/>
        <v>0</v>
      </c>
      <c r="AS209" s="106">
        <f t="shared" ca="1" si="477"/>
        <v>0</v>
      </c>
      <c r="AT209" s="106">
        <f t="shared" ca="1" si="477"/>
        <v>0</v>
      </c>
      <c r="AU209" s="106">
        <f t="shared" ca="1" si="477"/>
        <v>1234377</v>
      </c>
      <c r="AV209" s="106">
        <f t="shared" ca="1" si="478"/>
        <v>2802928</v>
      </c>
      <c r="AW209" s="106">
        <f t="shared" ca="1" si="478"/>
        <v>61685</v>
      </c>
      <c r="AX209" s="106">
        <f t="shared" ca="1" si="478"/>
        <v>0</v>
      </c>
      <c r="AY209" s="611">
        <f t="shared" ca="1" si="478"/>
        <v>0</v>
      </c>
      <c r="AZ209" s="106">
        <f t="shared" ca="1" si="478"/>
        <v>33031</v>
      </c>
      <c r="BA209" s="106">
        <f t="shared" ca="1" si="478"/>
        <v>190120</v>
      </c>
      <c r="BB209" s="106">
        <f t="shared" ca="1" si="478"/>
        <v>50653</v>
      </c>
      <c r="BC209" s="106">
        <f t="shared" ca="1" si="478"/>
        <v>0</v>
      </c>
      <c r="BD209" s="106">
        <f t="shared" ca="1" si="478"/>
        <v>47253</v>
      </c>
      <c r="BE209" s="106">
        <f t="shared" ca="1" si="478"/>
        <v>0</v>
      </c>
      <c r="BF209" s="106">
        <f t="shared" ca="1" si="479"/>
        <v>429720</v>
      </c>
      <c r="BG209" s="106">
        <f t="shared" ca="1" si="479"/>
        <v>0</v>
      </c>
      <c r="BH209" s="106">
        <f t="shared" ca="1" si="479"/>
        <v>0</v>
      </c>
      <c r="BI209" s="106">
        <f t="shared" ca="1" si="479"/>
        <v>369668</v>
      </c>
      <c r="BJ209" s="106">
        <f t="shared" ca="1" si="479"/>
        <v>109704</v>
      </c>
      <c r="BK209" s="106">
        <f t="shared" ca="1" si="479"/>
        <v>0</v>
      </c>
      <c r="BL209" s="190">
        <f t="shared" ca="1" si="479"/>
        <v>0</v>
      </c>
      <c r="BM209" s="190">
        <f t="shared" ca="1" si="479"/>
        <v>0</v>
      </c>
      <c r="BN209" s="190">
        <f t="shared" ca="1" si="479"/>
        <v>0</v>
      </c>
      <c r="BO209" s="190">
        <f t="shared" ca="1" si="479"/>
        <v>0</v>
      </c>
      <c r="BP209" s="190">
        <f t="shared" ca="1" si="479"/>
        <v>0</v>
      </c>
      <c r="BQ209" s="190">
        <f t="shared" ca="1" si="384"/>
        <v>130937</v>
      </c>
      <c r="BR209" s="190">
        <f t="shared" ca="1" si="385"/>
        <v>1099212</v>
      </c>
      <c r="BS209" s="190">
        <f t="shared" ca="1" si="386"/>
        <v>4099471</v>
      </c>
      <c r="BT209" s="190">
        <f t="shared" ca="1" si="401"/>
        <v>5329620</v>
      </c>
      <c r="BU209" s="190">
        <f t="shared" ca="1" si="440"/>
        <v>9597476</v>
      </c>
      <c r="BV209" s="163" t="str">
        <f t="shared" si="387"/>
        <v>M</v>
      </c>
      <c r="BW209" s="65">
        <f t="shared" ca="1" si="441"/>
        <v>5329620</v>
      </c>
      <c r="BX209" s="65">
        <f t="shared" ca="1" si="443"/>
        <v>0</v>
      </c>
      <c r="BZ209" s="130"/>
      <c r="CA209" s="79" t="str">
        <f t="shared" si="388"/>
        <v>M</v>
      </c>
      <c r="CB209" s="215">
        <f t="shared" si="405"/>
        <v>2028</v>
      </c>
      <c r="CC209" s="141">
        <f t="shared" si="405"/>
        <v>12</v>
      </c>
      <c r="CD209" s="280">
        <f t="shared" ca="1" si="444"/>
        <v>0</v>
      </c>
      <c r="CE209" s="280">
        <f t="shared" ca="1" si="445"/>
        <v>0</v>
      </c>
      <c r="CF209" s="280">
        <f t="shared" ca="1" si="446"/>
        <v>481</v>
      </c>
      <c r="CG209" s="280">
        <f t="shared" ca="1" si="447"/>
        <v>0</v>
      </c>
      <c r="CH209" s="280">
        <f t="shared" ca="1" si="448"/>
        <v>0</v>
      </c>
      <c r="CI209" s="280">
        <f t="shared" ca="1" si="449"/>
        <v>0</v>
      </c>
      <c r="CJ209" s="280">
        <f t="shared" ca="1" si="450"/>
        <v>0</v>
      </c>
      <c r="CK209" s="280">
        <f t="shared" ca="1" si="451"/>
        <v>0</v>
      </c>
      <c r="CL209" s="280">
        <f t="shared" ca="1" si="452"/>
        <v>4188333</v>
      </c>
      <c r="CM209" s="280">
        <f t="shared" ca="1" si="453"/>
        <v>1247206</v>
      </c>
      <c r="CN209" s="280">
        <f t="shared" ca="1" si="454"/>
        <v>2830548</v>
      </c>
      <c r="CO209" s="280">
        <f t="shared" ca="1" si="455"/>
        <v>63058</v>
      </c>
      <c r="CP209" s="280">
        <f t="shared" ca="1" si="456"/>
        <v>0</v>
      </c>
      <c r="CQ209" s="613">
        <f t="shared" ca="1" si="457"/>
        <v>0</v>
      </c>
      <c r="CR209" s="280">
        <f t="shared" ca="1" si="458"/>
        <v>28195</v>
      </c>
      <c r="CS209" s="280">
        <f t="shared" ca="1" si="459"/>
        <v>210962</v>
      </c>
      <c r="CT209" s="280">
        <f t="shared" ca="1" si="460"/>
        <v>60601</v>
      </c>
      <c r="CU209" s="280">
        <f t="shared" ca="1" si="461"/>
        <v>0</v>
      </c>
      <c r="CV209" s="280">
        <f t="shared" ca="1" si="462"/>
        <v>57572</v>
      </c>
      <c r="CW209" s="365">
        <f t="shared" ca="1" si="463"/>
        <v>0</v>
      </c>
      <c r="CX209" s="280">
        <f t="shared" ca="1" si="464"/>
        <v>433032</v>
      </c>
      <c r="CY209" s="280">
        <f t="shared" ca="1" si="465"/>
        <v>0</v>
      </c>
      <c r="CZ209" s="280">
        <f t="shared" ca="1" si="466"/>
        <v>0</v>
      </c>
      <c r="DA209" s="280">
        <f t="shared" ca="1" si="467"/>
        <v>366620</v>
      </c>
      <c r="DB209" s="280">
        <f t="shared" ca="1" si="468"/>
        <v>110868</v>
      </c>
      <c r="DC209" s="280">
        <f t="shared" ca="1" si="469"/>
        <v>0</v>
      </c>
      <c r="DD209" s="280">
        <f t="shared" ca="1" si="470"/>
        <v>0</v>
      </c>
      <c r="DE209" s="280">
        <f t="shared" ca="1" si="471"/>
        <v>0</v>
      </c>
      <c r="DF209" s="280">
        <f t="shared" ca="1" si="472"/>
        <v>0</v>
      </c>
      <c r="DG209" s="280">
        <f t="shared" ca="1" si="473"/>
        <v>0</v>
      </c>
      <c r="DH209" s="210">
        <f t="shared" ca="1" si="389"/>
        <v>146368</v>
      </c>
      <c r="DI209" s="210">
        <f t="shared" ca="1" si="390"/>
        <v>1267850</v>
      </c>
      <c r="DJ209" s="210">
        <f t="shared" ca="1" si="391"/>
        <v>8329626</v>
      </c>
      <c r="DK209" s="461">
        <f t="shared" ca="1" si="392"/>
        <v>9743844</v>
      </c>
      <c r="DL209" s="463">
        <f t="shared" ca="1" si="393"/>
        <v>9597476</v>
      </c>
      <c r="DM209" s="465">
        <f t="shared" ca="1" si="394"/>
        <v>-146368</v>
      </c>
      <c r="DN209" s="216">
        <f t="shared" ca="1" si="474"/>
        <v>-1.502158696300967E-2</v>
      </c>
    </row>
    <row r="210" spans="1:118" s="2" customFormat="1">
      <c r="A210" s="1">
        <f t="shared" si="475"/>
        <v>2014</v>
      </c>
      <c r="B210" s="590">
        <f>[1]BR!C284+[1]BR!C324</f>
        <v>0</v>
      </c>
      <c r="C210" s="590">
        <f>[1]BR!D284+[1]BR!D324</f>
        <v>0</v>
      </c>
      <c r="D210" s="590">
        <f>[1]BR!E284+[1]BR!E324</f>
        <v>0</v>
      </c>
      <c r="E210" s="590">
        <f>[1]BR!F284+[1]BR!F324</f>
        <v>0</v>
      </c>
      <c r="F210" s="590">
        <f>[1]BR!G284+[1]BR!G324</f>
        <v>0</v>
      </c>
      <c r="G210" s="590">
        <f>[1]BR!H284+[1]BR!H324</f>
        <v>0</v>
      </c>
      <c r="H210" s="590">
        <f>[1]BR!I284+[1]BR!I324</f>
        <v>0</v>
      </c>
      <c r="I210" s="590">
        <f>[1]BR!J284+[1]BR!J324</f>
        <v>0</v>
      </c>
      <c r="J210" s="590">
        <f>[1]BR!K284+[1]BR!K324</f>
        <v>0</v>
      </c>
      <c r="K210" s="590">
        <f>[1]BR!L284+[1]BR!L324</f>
        <v>0</v>
      </c>
      <c r="L210" s="590">
        <f>[1]BR!M284+[1]BR!M324</f>
        <v>0</v>
      </c>
      <c r="M210" s="590">
        <f>[1]BR!N284+[1]BR!N324</f>
        <v>0</v>
      </c>
      <c r="N210" s="303">
        <f t="shared" si="481"/>
        <v>0</v>
      </c>
      <c r="O210" s="30"/>
      <c r="P210" s="72">
        <f t="shared" si="480"/>
        <v>2014</v>
      </c>
      <c r="Q210" s="590">
        <f>[1]BR!S284+[1]BR!S324</f>
        <v>1833718</v>
      </c>
      <c r="R210" s="590">
        <f>[1]BR!T284+[1]BR!T324</f>
        <v>0</v>
      </c>
      <c r="S210" s="590">
        <f>[1]BR!U284+[1]BR!U324</f>
        <v>0</v>
      </c>
      <c r="T210" s="590">
        <f>[1]BR!V284+[1]BR!V324</f>
        <v>0</v>
      </c>
      <c r="U210" s="590">
        <f>[1]BR!W284+[1]BR!W324</f>
        <v>0</v>
      </c>
      <c r="V210" s="590">
        <f>[1]BR!X284+[1]BR!X324</f>
        <v>0</v>
      </c>
      <c r="W210" s="590">
        <f>[1]BR!Y284+[1]BR!Y324</f>
        <v>0</v>
      </c>
      <c r="X210" s="590">
        <f>[1]BR!Z284+[1]BR!Z324</f>
        <v>0</v>
      </c>
      <c r="Y210" s="590">
        <f>[1]BR!AA284+[1]BR!AA324</f>
        <v>0</v>
      </c>
      <c r="Z210" s="590">
        <f>[1]BR!AB284+[1]BR!AB324</f>
        <v>0</v>
      </c>
      <c r="AA210" s="590">
        <f>[1]BR!AC284+[1]BR!AC324</f>
        <v>0</v>
      </c>
      <c r="AB210" s="590">
        <f>[1]BR!AD284+[1]BR!AD324</f>
        <v>0</v>
      </c>
      <c r="AC210" s="303">
        <f t="shared" si="482"/>
        <v>1833718</v>
      </c>
      <c r="AD210" s="13"/>
      <c r="AE210" s="17"/>
      <c r="AF210" s="22"/>
      <c r="AG210" s="22"/>
      <c r="AH210" s="22"/>
      <c r="AI210" s="79" t="str">
        <f t="shared" si="383"/>
        <v>Q</v>
      </c>
      <c r="AJ210" s="1">
        <f>1+AJ198</f>
        <v>2029</v>
      </c>
      <c r="AK210" s="105">
        <v>1</v>
      </c>
      <c r="AL210" s="106">
        <f t="shared" ca="1" si="477"/>
        <v>0</v>
      </c>
      <c r="AM210" s="106">
        <f t="shared" ca="1" si="477"/>
        <v>0</v>
      </c>
      <c r="AN210" s="106">
        <f t="shared" ca="1" si="477"/>
        <v>481</v>
      </c>
      <c r="AO210" s="106">
        <f t="shared" ca="1" si="477"/>
        <v>0</v>
      </c>
      <c r="AP210" s="106">
        <f t="shared" ca="1" si="477"/>
        <v>0</v>
      </c>
      <c r="AQ210" s="106">
        <f t="shared" ca="1" si="477"/>
        <v>0</v>
      </c>
      <c r="AR210" s="106">
        <f t="shared" ca="1" si="477"/>
        <v>0</v>
      </c>
      <c r="AS210" s="106">
        <f t="shared" ca="1" si="477"/>
        <v>0</v>
      </c>
      <c r="AT210" s="106">
        <f t="shared" ca="1" si="477"/>
        <v>4188333</v>
      </c>
      <c r="AU210" s="106">
        <f t="shared" ca="1" si="477"/>
        <v>1247206</v>
      </c>
      <c r="AV210" s="106">
        <f t="shared" ca="1" si="478"/>
        <v>2830548</v>
      </c>
      <c r="AW210" s="106">
        <f t="shared" ca="1" si="478"/>
        <v>56507</v>
      </c>
      <c r="AX210" s="106">
        <f t="shared" ca="1" si="478"/>
        <v>0</v>
      </c>
      <c r="AY210" s="611">
        <f t="shared" ca="1" si="478"/>
        <v>0</v>
      </c>
      <c r="AZ210" s="106">
        <f t="shared" ca="1" si="478"/>
        <v>19254</v>
      </c>
      <c r="BA210" s="106">
        <f t="shared" ca="1" si="478"/>
        <v>210962</v>
      </c>
      <c r="BB210" s="106">
        <f t="shared" ca="1" si="478"/>
        <v>60601</v>
      </c>
      <c r="BC210" s="106">
        <f t="shared" ca="1" si="478"/>
        <v>0</v>
      </c>
      <c r="BD210" s="106">
        <f t="shared" ca="1" si="478"/>
        <v>49234</v>
      </c>
      <c r="BE210" s="106">
        <f t="shared" ca="1" si="478"/>
        <v>0</v>
      </c>
      <c r="BF210" s="106">
        <f t="shared" ca="1" si="479"/>
        <v>433032</v>
      </c>
      <c r="BG210" s="106">
        <f t="shared" ca="1" si="479"/>
        <v>0</v>
      </c>
      <c r="BH210" s="106">
        <f t="shared" ca="1" si="479"/>
        <v>0</v>
      </c>
      <c r="BI210" s="106">
        <f t="shared" ca="1" si="479"/>
        <v>366620</v>
      </c>
      <c r="BJ210" s="106">
        <f t="shared" ca="1" si="479"/>
        <v>110868</v>
      </c>
      <c r="BK210" s="106">
        <f t="shared" ca="1" si="479"/>
        <v>0</v>
      </c>
      <c r="BL210" s="190">
        <f t="shared" ca="1" si="479"/>
        <v>0</v>
      </c>
      <c r="BM210" s="190">
        <f t="shared" ca="1" si="479"/>
        <v>0</v>
      </c>
      <c r="BN210" s="190">
        <f t="shared" ca="1" si="479"/>
        <v>0</v>
      </c>
      <c r="BO210" s="190">
        <f t="shared" ca="1" si="479"/>
        <v>0</v>
      </c>
      <c r="BP210" s="190">
        <f t="shared" ca="1" si="479"/>
        <v>0</v>
      </c>
      <c r="BQ210" s="190">
        <f t="shared" ca="1" si="384"/>
        <v>129089</v>
      </c>
      <c r="BR210" s="190">
        <f t="shared" ca="1" si="385"/>
        <v>1121482</v>
      </c>
      <c r="BS210" s="190">
        <f t="shared" ca="1" si="386"/>
        <v>8323075</v>
      </c>
      <c r="BT210" s="190">
        <f t="shared" ca="1" si="401"/>
        <v>9573646</v>
      </c>
      <c r="BU210" s="190">
        <f t="shared" ca="1" si="440"/>
        <v>9562131</v>
      </c>
      <c r="BV210" s="163" t="str">
        <f t="shared" si="387"/>
        <v>C</v>
      </c>
      <c r="BW210" s="65">
        <f t="shared" ca="1" si="441"/>
        <v>9573646</v>
      </c>
      <c r="BX210" s="65">
        <f t="shared" ca="1" si="443"/>
        <v>0</v>
      </c>
      <c r="BZ210" s="130"/>
      <c r="CA210" s="79" t="str">
        <f t="shared" si="388"/>
        <v>B</v>
      </c>
      <c r="CB210" s="215">
        <f t="shared" si="405"/>
        <v>2029</v>
      </c>
      <c r="CC210" s="141">
        <f t="shared" si="405"/>
        <v>1</v>
      </c>
      <c r="CD210" s="280">
        <f t="shared" ca="1" si="444"/>
        <v>0</v>
      </c>
      <c r="CE210" s="280">
        <f t="shared" ca="1" si="445"/>
        <v>0</v>
      </c>
      <c r="CF210" s="280">
        <f t="shared" ca="1" si="446"/>
        <v>481</v>
      </c>
      <c r="CG210" s="280">
        <f t="shared" ca="1" si="447"/>
        <v>0</v>
      </c>
      <c r="CH210" s="280">
        <f t="shared" ca="1" si="448"/>
        <v>0</v>
      </c>
      <c r="CI210" s="280">
        <f t="shared" ca="1" si="449"/>
        <v>0</v>
      </c>
      <c r="CJ210" s="280">
        <f t="shared" ca="1" si="450"/>
        <v>0</v>
      </c>
      <c r="CK210" s="280">
        <f t="shared" ca="1" si="451"/>
        <v>0</v>
      </c>
      <c r="CL210" s="280">
        <f t="shared" ca="1" si="452"/>
        <v>4228724</v>
      </c>
      <c r="CM210" s="280">
        <f t="shared" ca="1" si="453"/>
        <v>1248181</v>
      </c>
      <c r="CN210" s="280">
        <f t="shared" ca="1" si="454"/>
        <v>2887136</v>
      </c>
      <c r="CO210" s="280">
        <f t="shared" ca="1" si="455"/>
        <v>57941</v>
      </c>
      <c r="CP210" s="280">
        <f t="shared" ca="1" si="456"/>
        <v>0</v>
      </c>
      <c r="CQ210" s="613">
        <f t="shared" ca="1" si="457"/>
        <v>0</v>
      </c>
      <c r="CR210" s="280">
        <f t="shared" ca="1" si="458"/>
        <v>29398</v>
      </c>
      <c r="CS210" s="280">
        <f t="shared" ca="1" si="459"/>
        <v>218047</v>
      </c>
      <c r="CT210" s="280">
        <f t="shared" ca="1" si="460"/>
        <v>65735</v>
      </c>
      <c r="CU210" s="280">
        <f t="shared" ca="1" si="461"/>
        <v>0</v>
      </c>
      <c r="CV210" s="280">
        <f t="shared" ca="1" si="462"/>
        <v>62575</v>
      </c>
      <c r="CW210" s="365">
        <f t="shared" ca="1" si="463"/>
        <v>0</v>
      </c>
      <c r="CX210" s="280">
        <f t="shared" ca="1" si="464"/>
        <v>431544</v>
      </c>
      <c r="CY210" s="280">
        <f t="shared" ca="1" si="465"/>
        <v>0</v>
      </c>
      <c r="CZ210" s="280">
        <f t="shared" ca="1" si="466"/>
        <v>0</v>
      </c>
      <c r="DA210" s="280">
        <f t="shared" ca="1" si="467"/>
        <v>364713</v>
      </c>
      <c r="DB210" s="280">
        <f t="shared" ca="1" si="468"/>
        <v>111114</v>
      </c>
      <c r="DC210" s="280">
        <f t="shared" ca="1" si="469"/>
        <v>0</v>
      </c>
      <c r="DD210" s="280">
        <f t="shared" ca="1" si="470"/>
        <v>0</v>
      </c>
      <c r="DE210" s="280">
        <f t="shared" ca="1" si="471"/>
        <v>0</v>
      </c>
      <c r="DF210" s="280">
        <f t="shared" ca="1" si="472"/>
        <v>0</v>
      </c>
      <c r="DG210" s="280">
        <f t="shared" ca="1" si="473"/>
        <v>0</v>
      </c>
      <c r="DH210" s="210">
        <f t="shared" ca="1" si="389"/>
        <v>157708</v>
      </c>
      <c r="DI210" s="210">
        <f t="shared" ca="1" si="390"/>
        <v>1283126</v>
      </c>
      <c r="DJ210" s="210">
        <f t="shared" ca="1" si="391"/>
        <v>8422463</v>
      </c>
      <c r="DK210" s="461">
        <f t="shared" ca="1" si="392"/>
        <v>9863297</v>
      </c>
      <c r="DL210" s="463">
        <f t="shared" ca="1" si="393"/>
        <v>9705589</v>
      </c>
      <c r="DM210" s="465">
        <f t="shared" ca="1" si="394"/>
        <v>-157708</v>
      </c>
      <c r="DN210" s="216">
        <f t="shared" ca="1" si="474"/>
        <v>-1.5989379616166886E-2</v>
      </c>
    </row>
    <row r="211" spans="1:118" s="2" customFormat="1">
      <c r="A211" s="1">
        <f t="shared" si="475"/>
        <v>2015</v>
      </c>
      <c r="B211" s="390">
        <v>0</v>
      </c>
      <c r="C211" s="390">
        <v>0</v>
      </c>
      <c r="D211" s="390">
        <v>0</v>
      </c>
      <c r="E211" s="390">
        <v>0</v>
      </c>
      <c r="F211" s="390">
        <v>0</v>
      </c>
      <c r="G211" s="390">
        <v>0</v>
      </c>
      <c r="H211" s="390">
        <v>0</v>
      </c>
      <c r="I211" s="390">
        <v>0</v>
      </c>
      <c r="J211" s="390">
        <v>0</v>
      </c>
      <c r="K211" s="390">
        <v>0</v>
      </c>
      <c r="L211" s="390">
        <v>0</v>
      </c>
      <c r="M211" s="390">
        <v>0</v>
      </c>
      <c r="N211" s="306">
        <f t="shared" si="481"/>
        <v>0</v>
      </c>
      <c r="O211" s="30"/>
      <c r="P211" s="72">
        <f t="shared" si="480"/>
        <v>2015</v>
      </c>
      <c r="Q211" s="390">
        <v>0</v>
      </c>
      <c r="R211" s="390">
        <v>0</v>
      </c>
      <c r="S211" s="390">
        <v>0</v>
      </c>
      <c r="T211" s="390">
        <v>0</v>
      </c>
      <c r="U211" s="390">
        <v>0</v>
      </c>
      <c r="V211" s="390">
        <v>0</v>
      </c>
      <c r="W211" s="390">
        <v>0</v>
      </c>
      <c r="X211" s="390">
        <v>0</v>
      </c>
      <c r="Y211" s="390">
        <v>0</v>
      </c>
      <c r="Z211" s="390">
        <v>0</v>
      </c>
      <c r="AA211" s="390">
        <v>0</v>
      </c>
      <c r="AB211" s="390">
        <v>0</v>
      </c>
      <c r="AC211" s="303">
        <f t="shared" si="476"/>
        <v>0</v>
      </c>
      <c r="AD211" s="13"/>
      <c r="AE211" s="17"/>
      <c r="AF211" s="22"/>
      <c r="AG211" s="22"/>
      <c r="AH211" s="22"/>
      <c r="AI211" s="79" t="str">
        <f t="shared" ref="AI211:AI274" si="483">+AI199</f>
        <v>R</v>
      </c>
      <c r="AJ211" s="1">
        <f t="shared" ref="AJ211:AJ221" si="484">AJ210</f>
        <v>2029</v>
      </c>
      <c r="AK211" s="105">
        <v>2</v>
      </c>
      <c r="AL211" s="106">
        <f t="shared" ca="1" si="477"/>
        <v>0</v>
      </c>
      <c r="AM211" s="106">
        <f t="shared" ca="1" si="477"/>
        <v>0</v>
      </c>
      <c r="AN211" s="106">
        <f t="shared" ca="1" si="477"/>
        <v>481</v>
      </c>
      <c r="AO211" s="106">
        <f t="shared" ca="1" si="477"/>
        <v>0</v>
      </c>
      <c r="AP211" s="106">
        <f t="shared" ca="1" si="477"/>
        <v>0</v>
      </c>
      <c r="AQ211" s="106">
        <f t="shared" ca="1" si="477"/>
        <v>0</v>
      </c>
      <c r="AR211" s="106">
        <f t="shared" ca="1" si="477"/>
        <v>0</v>
      </c>
      <c r="AS211" s="106">
        <f t="shared" ca="1" si="477"/>
        <v>0</v>
      </c>
      <c r="AT211" s="106">
        <f t="shared" ca="1" si="477"/>
        <v>4228724</v>
      </c>
      <c r="AU211" s="106">
        <f t="shared" ca="1" si="477"/>
        <v>1248181</v>
      </c>
      <c r="AV211" s="106">
        <f t="shared" ca="1" si="478"/>
        <v>2887136</v>
      </c>
      <c r="AW211" s="106">
        <f t="shared" ca="1" si="478"/>
        <v>63058</v>
      </c>
      <c r="AX211" s="106">
        <f t="shared" ca="1" si="478"/>
        <v>0</v>
      </c>
      <c r="AY211" s="611">
        <f t="shared" ca="1" si="478"/>
        <v>0</v>
      </c>
      <c r="AZ211" s="106">
        <f t="shared" ca="1" si="478"/>
        <v>28195</v>
      </c>
      <c r="BA211" s="106">
        <f t="shared" ca="1" si="478"/>
        <v>218047</v>
      </c>
      <c r="BB211" s="106">
        <f t="shared" ca="1" si="478"/>
        <v>65735</v>
      </c>
      <c r="BC211" s="106">
        <f t="shared" ca="1" si="478"/>
        <v>0</v>
      </c>
      <c r="BD211" s="106">
        <f t="shared" ca="1" si="478"/>
        <v>57572</v>
      </c>
      <c r="BE211" s="106">
        <f t="shared" ca="1" si="478"/>
        <v>0</v>
      </c>
      <c r="BF211" s="106">
        <f t="shared" ca="1" si="479"/>
        <v>431544</v>
      </c>
      <c r="BG211" s="106">
        <f t="shared" ca="1" si="479"/>
        <v>0</v>
      </c>
      <c r="BH211" s="106">
        <f t="shared" ca="1" si="479"/>
        <v>0</v>
      </c>
      <c r="BI211" s="106">
        <f t="shared" ca="1" si="479"/>
        <v>364713</v>
      </c>
      <c r="BJ211" s="106">
        <f t="shared" ca="1" si="479"/>
        <v>111114</v>
      </c>
      <c r="BK211" s="106">
        <f t="shared" ca="1" si="479"/>
        <v>0</v>
      </c>
      <c r="BL211" s="190">
        <f t="shared" ca="1" si="479"/>
        <v>0</v>
      </c>
      <c r="BM211" s="190">
        <f t="shared" ca="1" si="479"/>
        <v>0</v>
      </c>
      <c r="BN211" s="190">
        <f t="shared" ca="1" si="479"/>
        <v>0</v>
      </c>
      <c r="BO211" s="190">
        <f t="shared" ca="1" si="479"/>
        <v>0</v>
      </c>
      <c r="BP211" s="190">
        <f t="shared" ca="1" si="479"/>
        <v>0</v>
      </c>
      <c r="BQ211" s="190">
        <f t="shared" ref="BQ211:BQ274" ca="1" si="485">AZ211+BB211+BD211+BK211</f>
        <v>151502</v>
      </c>
      <c r="BR211" s="190">
        <f t="shared" ref="BR211:BR274" ca="1" si="486">SUM(BA211,BC211,BE211:BJ211)</f>
        <v>1125418</v>
      </c>
      <c r="BS211" s="190">
        <f t="shared" ref="BS211:BS274" ca="1" si="487">SUM(AL211:AY211)</f>
        <v>8427580</v>
      </c>
      <c r="BT211" s="190">
        <f t="shared" ca="1" si="401"/>
        <v>9704500</v>
      </c>
      <c r="BU211" s="190">
        <f t="shared" ca="1" si="440"/>
        <v>9562131</v>
      </c>
      <c r="BV211" s="163" t="str">
        <f t="shared" ref="BV211:BV274" si="488">BV199</f>
        <v>C</v>
      </c>
      <c r="BW211" s="65">
        <f t="shared" ca="1" si="441"/>
        <v>9704500</v>
      </c>
      <c r="BX211" s="65">
        <f t="shared" ca="1" si="443"/>
        <v>0</v>
      </c>
      <c r="BZ211" s="130"/>
      <c r="CA211" s="79" t="str">
        <f t="shared" ref="CA211:CA274" si="489">CA199</f>
        <v>C</v>
      </c>
      <c r="CB211" s="215">
        <f t="shared" si="405"/>
        <v>2029</v>
      </c>
      <c r="CC211" s="141">
        <f t="shared" si="405"/>
        <v>2</v>
      </c>
      <c r="CD211" s="280">
        <f t="shared" ca="1" si="444"/>
        <v>0</v>
      </c>
      <c r="CE211" s="280">
        <f t="shared" ca="1" si="445"/>
        <v>0</v>
      </c>
      <c r="CF211" s="280">
        <f t="shared" ca="1" si="446"/>
        <v>481</v>
      </c>
      <c r="CG211" s="280">
        <f t="shared" ca="1" si="447"/>
        <v>0</v>
      </c>
      <c r="CH211" s="280">
        <f t="shared" ca="1" si="448"/>
        <v>0</v>
      </c>
      <c r="CI211" s="280">
        <f t="shared" ca="1" si="449"/>
        <v>0</v>
      </c>
      <c r="CJ211" s="280">
        <f t="shared" ca="1" si="450"/>
        <v>0</v>
      </c>
      <c r="CK211" s="280">
        <f t="shared" ca="1" si="451"/>
        <v>0</v>
      </c>
      <c r="CL211" s="280">
        <f t="shared" ca="1" si="452"/>
        <v>4220147</v>
      </c>
      <c r="CM211" s="280">
        <f t="shared" ca="1" si="453"/>
        <v>1229004</v>
      </c>
      <c r="CN211" s="280">
        <f t="shared" ca="1" si="454"/>
        <v>2848715</v>
      </c>
      <c r="CO211" s="280">
        <f t="shared" ca="1" si="455"/>
        <v>45300</v>
      </c>
      <c r="CP211" s="280">
        <f t="shared" ca="1" si="456"/>
        <v>0</v>
      </c>
      <c r="CQ211" s="613">
        <f t="shared" ca="1" si="457"/>
        <v>0</v>
      </c>
      <c r="CR211" s="280">
        <f t="shared" ca="1" si="458"/>
        <v>29711</v>
      </c>
      <c r="CS211" s="280">
        <f t="shared" ca="1" si="459"/>
        <v>191350</v>
      </c>
      <c r="CT211" s="280">
        <f t="shared" ca="1" si="460"/>
        <v>47465</v>
      </c>
      <c r="CU211" s="280">
        <f t="shared" ca="1" si="461"/>
        <v>0</v>
      </c>
      <c r="CV211" s="280">
        <f t="shared" ca="1" si="462"/>
        <v>50639</v>
      </c>
      <c r="CW211" s="365">
        <f t="shared" ca="1" si="463"/>
        <v>0</v>
      </c>
      <c r="CX211" s="280">
        <f t="shared" ca="1" si="464"/>
        <v>426072</v>
      </c>
      <c r="CY211" s="280">
        <f t="shared" ca="1" si="465"/>
        <v>0</v>
      </c>
      <c r="CZ211" s="280">
        <f t="shared" ca="1" si="466"/>
        <v>0</v>
      </c>
      <c r="DA211" s="280">
        <f t="shared" ca="1" si="467"/>
        <v>362529</v>
      </c>
      <c r="DB211" s="280">
        <f t="shared" ca="1" si="468"/>
        <v>110718</v>
      </c>
      <c r="DC211" s="280">
        <f t="shared" ca="1" si="469"/>
        <v>0</v>
      </c>
      <c r="DD211" s="280">
        <f t="shared" ca="1" si="470"/>
        <v>0</v>
      </c>
      <c r="DE211" s="280">
        <f t="shared" ca="1" si="471"/>
        <v>0</v>
      </c>
      <c r="DF211" s="280">
        <f t="shared" ca="1" si="472"/>
        <v>0</v>
      </c>
      <c r="DG211" s="280">
        <f t="shared" ca="1" si="473"/>
        <v>0</v>
      </c>
      <c r="DH211" s="210">
        <f t="shared" ref="DH211:DH274" ca="1" si="490">CR211+CT211+CV211+DC211</f>
        <v>127815</v>
      </c>
      <c r="DI211" s="210">
        <f t="shared" ref="DI211:DI274" ca="1" si="491">DH211+SUM(CS211,CU211,CW211:DB211)</f>
        <v>1218484</v>
      </c>
      <c r="DJ211" s="210">
        <f t="shared" ref="DJ211:DJ274" ca="1" si="492">SUM(CD211:CQ211)</f>
        <v>8343647</v>
      </c>
      <c r="DK211" s="461">
        <f t="shared" ref="DK211:DK274" ca="1" si="493">DH211+DI211+DJ211</f>
        <v>9689946</v>
      </c>
      <c r="DL211" s="463">
        <f t="shared" ref="DL211:DL274" ca="1" si="494">ROUND(INDIRECT(CONCATENATE($CA211,DL$2+($CB211-2010))),0)</f>
        <v>9562131</v>
      </c>
      <c r="DM211" s="465">
        <f t="shared" ref="DM211:DM274" ca="1" si="495">DL211-DK211</f>
        <v>-127815</v>
      </c>
      <c r="DN211" s="216">
        <f t="shared" ca="1" si="474"/>
        <v>-1.3190475984076692E-2</v>
      </c>
    </row>
    <row r="212" spans="1:118" s="2" customFormat="1">
      <c r="A212" s="1">
        <f t="shared" si="475"/>
        <v>2016</v>
      </c>
      <c r="B212" s="390">
        <v>0</v>
      </c>
      <c r="C212" s="390">
        <v>0</v>
      </c>
      <c r="D212" s="390">
        <v>0</v>
      </c>
      <c r="E212" s="390">
        <v>0</v>
      </c>
      <c r="F212" s="390">
        <v>0</v>
      </c>
      <c r="G212" s="390">
        <v>0</v>
      </c>
      <c r="H212" s="390">
        <v>0</v>
      </c>
      <c r="I212" s="390">
        <v>0</v>
      </c>
      <c r="J212" s="390">
        <v>0</v>
      </c>
      <c r="K212" s="390">
        <v>0</v>
      </c>
      <c r="L212" s="390">
        <v>0</v>
      </c>
      <c r="M212" s="390">
        <v>0</v>
      </c>
      <c r="N212" s="306">
        <f t="shared" si="481"/>
        <v>0</v>
      </c>
      <c r="O212" s="30"/>
      <c r="P212" s="72">
        <f t="shared" si="480"/>
        <v>2016</v>
      </c>
      <c r="Q212" s="390">
        <v>0</v>
      </c>
      <c r="R212" s="390">
        <v>0</v>
      </c>
      <c r="S212" s="390">
        <v>0</v>
      </c>
      <c r="T212" s="390">
        <v>0</v>
      </c>
      <c r="U212" s="390">
        <v>0</v>
      </c>
      <c r="V212" s="390">
        <v>0</v>
      </c>
      <c r="W212" s="390">
        <v>0</v>
      </c>
      <c r="X212" s="390">
        <v>0</v>
      </c>
      <c r="Y212" s="390">
        <v>0</v>
      </c>
      <c r="Z212" s="390">
        <v>0</v>
      </c>
      <c r="AA212" s="390">
        <v>0</v>
      </c>
      <c r="AB212" s="390">
        <v>0</v>
      </c>
      <c r="AC212" s="303">
        <f t="shared" si="476"/>
        <v>0</v>
      </c>
      <c r="AD212" s="13"/>
      <c r="AE212" s="17"/>
      <c r="AF212" s="22"/>
      <c r="AG212" s="22"/>
      <c r="AH212" s="22"/>
      <c r="AI212" s="79" t="str">
        <f t="shared" si="483"/>
        <v>S</v>
      </c>
      <c r="AJ212" s="1">
        <f t="shared" si="484"/>
        <v>2029</v>
      </c>
      <c r="AK212" s="105">
        <v>3</v>
      </c>
      <c r="AL212" s="106">
        <f t="shared" ca="1" si="477"/>
        <v>0</v>
      </c>
      <c r="AM212" s="106">
        <f t="shared" ca="1" si="477"/>
        <v>0</v>
      </c>
      <c r="AN212" s="106">
        <f t="shared" ca="1" si="477"/>
        <v>481</v>
      </c>
      <c r="AO212" s="106">
        <f t="shared" ca="1" si="477"/>
        <v>0</v>
      </c>
      <c r="AP212" s="106">
        <f t="shared" ca="1" si="477"/>
        <v>0</v>
      </c>
      <c r="AQ212" s="106">
        <f t="shared" ca="1" si="477"/>
        <v>0</v>
      </c>
      <c r="AR212" s="106">
        <f t="shared" ca="1" si="477"/>
        <v>0</v>
      </c>
      <c r="AS212" s="106">
        <f t="shared" ca="1" si="477"/>
        <v>0</v>
      </c>
      <c r="AT212" s="106">
        <f t="shared" ca="1" si="477"/>
        <v>4220147</v>
      </c>
      <c r="AU212" s="106">
        <f t="shared" ca="1" si="477"/>
        <v>1229004</v>
      </c>
      <c r="AV212" s="106">
        <f t="shared" ca="1" si="478"/>
        <v>2848715</v>
      </c>
      <c r="AW212" s="106">
        <f t="shared" ca="1" si="478"/>
        <v>57941</v>
      </c>
      <c r="AX212" s="106">
        <f t="shared" ca="1" si="478"/>
        <v>0</v>
      </c>
      <c r="AY212" s="611">
        <f t="shared" ca="1" si="478"/>
        <v>0</v>
      </c>
      <c r="AZ212" s="106">
        <f t="shared" ca="1" si="478"/>
        <v>29398</v>
      </c>
      <c r="BA212" s="106">
        <f t="shared" ca="1" si="478"/>
        <v>191350</v>
      </c>
      <c r="BB212" s="106">
        <f t="shared" ca="1" si="478"/>
        <v>47465</v>
      </c>
      <c r="BC212" s="106">
        <f t="shared" ca="1" si="478"/>
        <v>0</v>
      </c>
      <c r="BD212" s="106">
        <f t="shared" ca="1" si="478"/>
        <v>62575</v>
      </c>
      <c r="BE212" s="106">
        <f t="shared" ca="1" si="478"/>
        <v>0</v>
      </c>
      <c r="BF212" s="106">
        <f t="shared" ca="1" si="479"/>
        <v>426072</v>
      </c>
      <c r="BG212" s="106">
        <f t="shared" ca="1" si="479"/>
        <v>0</v>
      </c>
      <c r="BH212" s="106">
        <f t="shared" ca="1" si="479"/>
        <v>0</v>
      </c>
      <c r="BI212" s="106">
        <f t="shared" ca="1" si="479"/>
        <v>362529</v>
      </c>
      <c r="BJ212" s="106">
        <f t="shared" ca="1" si="479"/>
        <v>110718</v>
      </c>
      <c r="BK212" s="106">
        <f t="shared" ca="1" si="479"/>
        <v>0</v>
      </c>
      <c r="BL212" s="190">
        <f t="shared" ca="1" si="479"/>
        <v>0</v>
      </c>
      <c r="BM212" s="190">
        <f t="shared" ca="1" si="479"/>
        <v>0</v>
      </c>
      <c r="BN212" s="190">
        <f t="shared" ca="1" si="479"/>
        <v>0</v>
      </c>
      <c r="BO212" s="190">
        <f t="shared" ca="1" si="479"/>
        <v>0</v>
      </c>
      <c r="BP212" s="190">
        <f t="shared" ca="1" si="479"/>
        <v>0</v>
      </c>
      <c r="BQ212" s="190">
        <f t="shared" ca="1" si="485"/>
        <v>139438</v>
      </c>
      <c r="BR212" s="190">
        <f t="shared" ca="1" si="486"/>
        <v>1090669</v>
      </c>
      <c r="BS212" s="190">
        <f t="shared" ca="1" si="487"/>
        <v>8356288</v>
      </c>
      <c r="BT212" s="190">
        <f t="shared" ca="1" si="401"/>
        <v>9586395</v>
      </c>
      <c r="BU212" s="190">
        <f t="shared" ca="1" si="440"/>
        <v>9630163</v>
      </c>
      <c r="BV212" s="163" t="str">
        <f t="shared" si="488"/>
        <v>D</v>
      </c>
      <c r="BW212" s="65">
        <f t="shared" ca="1" si="441"/>
        <v>9586395</v>
      </c>
      <c r="BX212" s="65">
        <f t="shared" ca="1" si="443"/>
        <v>0</v>
      </c>
      <c r="BZ212" s="130"/>
      <c r="CA212" s="79" t="str">
        <f t="shared" si="489"/>
        <v>D</v>
      </c>
      <c r="CB212" s="215">
        <f t="shared" si="405"/>
        <v>2029</v>
      </c>
      <c r="CC212" s="141">
        <f t="shared" si="405"/>
        <v>3</v>
      </c>
      <c r="CD212" s="280">
        <f t="shared" ca="1" si="444"/>
        <v>0</v>
      </c>
      <c r="CE212" s="280">
        <f t="shared" ca="1" si="445"/>
        <v>0</v>
      </c>
      <c r="CF212" s="280">
        <f t="shared" ca="1" si="446"/>
        <v>481</v>
      </c>
      <c r="CG212" s="280">
        <f t="shared" ca="1" si="447"/>
        <v>0</v>
      </c>
      <c r="CH212" s="280">
        <f t="shared" ca="1" si="448"/>
        <v>0</v>
      </c>
      <c r="CI212" s="280">
        <f t="shared" ca="1" si="449"/>
        <v>0</v>
      </c>
      <c r="CJ212" s="280">
        <f t="shared" ca="1" si="450"/>
        <v>0</v>
      </c>
      <c r="CK212" s="280">
        <f t="shared" ca="1" si="451"/>
        <v>0</v>
      </c>
      <c r="CL212" s="280">
        <f t="shared" ca="1" si="452"/>
        <v>4189293</v>
      </c>
      <c r="CM212" s="280">
        <f t="shared" ca="1" si="453"/>
        <v>1259994</v>
      </c>
      <c r="CN212" s="280">
        <f t="shared" ca="1" si="454"/>
        <v>2910527</v>
      </c>
      <c r="CO212" s="280">
        <f t="shared" ca="1" si="455"/>
        <v>45752</v>
      </c>
      <c r="CP212" s="280">
        <f t="shared" ca="1" si="456"/>
        <v>0</v>
      </c>
      <c r="CQ212" s="613">
        <f t="shared" ca="1" si="457"/>
        <v>0</v>
      </c>
      <c r="CR212" s="280">
        <f t="shared" ca="1" si="458"/>
        <v>26362</v>
      </c>
      <c r="CS212" s="280">
        <f t="shared" ca="1" si="459"/>
        <v>182605</v>
      </c>
      <c r="CT212" s="280">
        <f t="shared" ca="1" si="460"/>
        <v>50118</v>
      </c>
      <c r="CU212" s="280">
        <f t="shared" ca="1" si="461"/>
        <v>0</v>
      </c>
      <c r="CV212" s="280">
        <f t="shared" ca="1" si="462"/>
        <v>51417</v>
      </c>
      <c r="CW212" s="365">
        <f t="shared" ca="1" si="463"/>
        <v>0</v>
      </c>
      <c r="CX212" s="280">
        <f t="shared" ca="1" si="464"/>
        <v>433032</v>
      </c>
      <c r="CY212" s="280">
        <f t="shared" ca="1" si="465"/>
        <v>0</v>
      </c>
      <c r="CZ212" s="280">
        <f t="shared" ca="1" si="466"/>
        <v>0</v>
      </c>
      <c r="DA212" s="280">
        <f t="shared" ca="1" si="467"/>
        <v>369006</v>
      </c>
      <c r="DB212" s="280">
        <f t="shared" ca="1" si="468"/>
        <v>111576</v>
      </c>
      <c r="DC212" s="280">
        <f t="shared" ca="1" si="469"/>
        <v>0</v>
      </c>
      <c r="DD212" s="280">
        <f t="shared" ca="1" si="470"/>
        <v>0</v>
      </c>
      <c r="DE212" s="280">
        <f t="shared" ca="1" si="471"/>
        <v>0</v>
      </c>
      <c r="DF212" s="280">
        <f t="shared" ca="1" si="472"/>
        <v>0</v>
      </c>
      <c r="DG212" s="280">
        <f t="shared" ca="1" si="473"/>
        <v>0</v>
      </c>
      <c r="DH212" s="210">
        <f t="shared" ca="1" si="490"/>
        <v>127897</v>
      </c>
      <c r="DI212" s="210">
        <f t="shared" ca="1" si="491"/>
        <v>1224116</v>
      </c>
      <c r="DJ212" s="210">
        <f t="shared" ca="1" si="492"/>
        <v>8406047</v>
      </c>
      <c r="DK212" s="461">
        <f t="shared" ca="1" si="493"/>
        <v>9758060</v>
      </c>
      <c r="DL212" s="463">
        <f t="shared" ca="1" si="494"/>
        <v>9630163</v>
      </c>
      <c r="DM212" s="465">
        <f t="shared" ca="1" si="495"/>
        <v>-127897</v>
      </c>
      <c r="DN212" s="216">
        <f t="shared" ca="1" si="474"/>
        <v>-1.3106806065959832E-2</v>
      </c>
    </row>
    <row r="213" spans="1:118" s="2" customFormat="1">
      <c r="A213" s="1">
        <f t="shared" si="475"/>
        <v>2017</v>
      </c>
      <c r="B213" s="390">
        <v>0</v>
      </c>
      <c r="C213" s="390">
        <v>0</v>
      </c>
      <c r="D213" s="390">
        <v>0</v>
      </c>
      <c r="E213" s="390">
        <v>0</v>
      </c>
      <c r="F213" s="390">
        <v>0</v>
      </c>
      <c r="G213" s="390">
        <v>0</v>
      </c>
      <c r="H213" s="390">
        <v>0</v>
      </c>
      <c r="I213" s="390">
        <v>0</v>
      </c>
      <c r="J213" s="390">
        <v>0</v>
      </c>
      <c r="K213" s="390">
        <v>0</v>
      </c>
      <c r="L213" s="390">
        <v>0</v>
      </c>
      <c r="M213" s="390">
        <v>0</v>
      </c>
      <c r="N213" s="306">
        <f t="shared" si="481"/>
        <v>0</v>
      </c>
      <c r="O213" s="30"/>
      <c r="P213" s="72">
        <f t="shared" si="480"/>
        <v>2017</v>
      </c>
      <c r="Q213" s="390">
        <v>0</v>
      </c>
      <c r="R213" s="390">
        <v>0</v>
      </c>
      <c r="S213" s="390">
        <v>0</v>
      </c>
      <c r="T213" s="390">
        <v>0</v>
      </c>
      <c r="U213" s="390">
        <v>0</v>
      </c>
      <c r="V213" s="390">
        <v>0</v>
      </c>
      <c r="W213" s="390">
        <v>0</v>
      </c>
      <c r="X213" s="390">
        <v>0</v>
      </c>
      <c r="Y213" s="390">
        <v>0</v>
      </c>
      <c r="Z213" s="390">
        <v>0</v>
      </c>
      <c r="AA213" s="390">
        <v>0</v>
      </c>
      <c r="AB213" s="390">
        <v>0</v>
      </c>
      <c r="AC213" s="303">
        <f t="shared" si="476"/>
        <v>0</v>
      </c>
      <c r="AD213" s="13"/>
      <c r="AE213" s="17"/>
      <c r="AF213" s="22"/>
      <c r="AG213" s="22"/>
      <c r="AH213" s="22"/>
      <c r="AI213" s="79" t="str">
        <f t="shared" si="483"/>
        <v>T</v>
      </c>
      <c r="AJ213" s="1">
        <f t="shared" si="484"/>
        <v>2029</v>
      </c>
      <c r="AK213" s="105">
        <v>4</v>
      </c>
      <c r="AL213" s="106">
        <f t="shared" ca="1" si="477"/>
        <v>0</v>
      </c>
      <c r="AM213" s="106">
        <f t="shared" ca="1" si="477"/>
        <v>0</v>
      </c>
      <c r="AN213" s="106">
        <f t="shared" ca="1" si="477"/>
        <v>481</v>
      </c>
      <c r="AO213" s="106">
        <f t="shared" ca="1" si="477"/>
        <v>0</v>
      </c>
      <c r="AP213" s="106">
        <f t="shared" ca="1" si="477"/>
        <v>0</v>
      </c>
      <c r="AQ213" s="106">
        <f t="shared" ca="1" si="477"/>
        <v>0</v>
      </c>
      <c r="AR213" s="106">
        <f t="shared" ca="1" si="477"/>
        <v>0</v>
      </c>
      <c r="AS213" s="106">
        <f t="shared" ca="1" si="477"/>
        <v>0</v>
      </c>
      <c r="AT213" s="106">
        <f t="shared" ca="1" si="477"/>
        <v>4189293</v>
      </c>
      <c r="AU213" s="106">
        <f t="shared" ca="1" si="477"/>
        <v>1259994</v>
      </c>
      <c r="AV213" s="106">
        <f t="shared" ca="1" si="478"/>
        <v>2910527</v>
      </c>
      <c r="AW213" s="106">
        <f t="shared" ca="1" si="478"/>
        <v>45300</v>
      </c>
      <c r="AX213" s="106">
        <f t="shared" ca="1" si="478"/>
        <v>0</v>
      </c>
      <c r="AY213" s="611">
        <f t="shared" ca="1" si="478"/>
        <v>0</v>
      </c>
      <c r="AZ213" s="106">
        <f t="shared" ca="1" si="478"/>
        <v>29711</v>
      </c>
      <c r="BA213" s="106">
        <f t="shared" ca="1" si="478"/>
        <v>182605</v>
      </c>
      <c r="BB213" s="106">
        <f t="shared" ca="1" si="478"/>
        <v>50118</v>
      </c>
      <c r="BC213" s="106">
        <f t="shared" ca="1" si="478"/>
        <v>0</v>
      </c>
      <c r="BD213" s="106">
        <f t="shared" ca="1" si="478"/>
        <v>50639</v>
      </c>
      <c r="BE213" s="106">
        <f t="shared" ca="1" si="478"/>
        <v>0</v>
      </c>
      <c r="BF213" s="106">
        <f t="shared" ca="1" si="479"/>
        <v>433032</v>
      </c>
      <c r="BG213" s="106">
        <f t="shared" ca="1" si="479"/>
        <v>0</v>
      </c>
      <c r="BH213" s="106">
        <f t="shared" ca="1" si="479"/>
        <v>0</v>
      </c>
      <c r="BI213" s="106">
        <f t="shared" ca="1" si="479"/>
        <v>369006</v>
      </c>
      <c r="BJ213" s="106">
        <f t="shared" ca="1" si="479"/>
        <v>111576</v>
      </c>
      <c r="BK213" s="106">
        <f t="shared" ca="1" si="479"/>
        <v>0</v>
      </c>
      <c r="BL213" s="190">
        <f t="shared" ca="1" si="479"/>
        <v>0</v>
      </c>
      <c r="BM213" s="190">
        <f t="shared" ca="1" si="479"/>
        <v>0</v>
      </c>
      <c r="BN213" s="190">
        <f t="shared" ca="1" si="479"/>
        <v>0</v>
      </c>
      <c r="BO213" s="190">
        <f t="shared" ca="1" si="479"/>
        <v>0</v>
      </c>
      <c r="BP213" s="190">
        <f t="shared" ca="1" si="479"/>
        <v>0</v>
      </c>
      <c r="BQ213" s="190">
        <f t="shared" ca="1" si="485"/>
        <v>130468</v>
      </c>
      <c r="BR213" s="190">
        <f t="shared" ca="1" si="486"/>
        <v>1096219</v>
      </c>
      <c r="BS213" s="190">
        <f t="shared" ca="1" si="487"/>
        <v>8405595</v>
      </c>
      <c r="BT213" s="190">
        <f t="shared" ca="1" si="401"/>
        <v>9632282</v>
      </c>
      <c r="BU213" s="190">
        <f t="shared" ca="1" si="440"/>
        <v>5490088</v>
      </c>
      <c r="BV213" s="163" t="str">
        <f t="shared" si="488"/>
        <v>E</v>
      </c>
      <c r="BW213" s="65">
        <f t="shared" ca="1" si="441"/>
        <v>9632282</v>
      </c>
      <c r="BX213" s="65">
        <f t="shared" ca="1" si="443"/>
        <v>0</v>
      </c>
      <c r="BZ213" s="130"/>
      <c r="CA213" s="79" t="str">
        <f t="shared" si="489"/>
        <v>E</v>
      </c>
      <c r="CB213" s="215">
        <f t="shared" si="405"/>
        <v>2029</v>
      </c>
      <c r="CC213" s="141">
        <f t="shared" si="405"/>
        <v>4</v>
      </c>
      <c r="CD213" s="280">
        <f t="shared" ca="1" si="444"/>
        <v>0</v>
      </c>
      <c r="CE213" s="280">
        <f t="shared" ca="1" si="445"/>
        <v>0</v>
      </c>
      <c r="CF213" s="280">
        <f t="shared" ca="1" si="446"/>
        <v>481</v>
      </c>
      <c r="CG213" s="280">
        <f t="shared" ca="1" si="447"/>
        <v>0</v>
      </c>
      <c r="CH213" s="280">
        <f t="shared" ca="1" si="448"/>
        <v>0</v>
      </c>
      <c r="CI213" s="280">
        <f t="shared" ca="1" si="449"/>
        <v>0</v>
      </c>
      <c r="CJ213" s="280">
        <f t="shared" ca="1" si="450"/>
        <v>0</v>
      </c>
      <c r="CK213" s="280">
        <f t="shared" ca="1" si="451"/>
        <v>0</v>
      </c>
      <c r="CL213" s="280">
        <f t="shared" ca="1" si="452"/>
        <v>0</v>
      </c>
      <c r="CM213" s="280">
        <f t="shared" ca="1" si="453"/>
        <v>1269393</v>
      </c>
      <c r="CN213" s="280">
        <f t="shared" ca="1" si="454"/>
        <v>2927161</v>
      </c>
      <c r="CO213" s="280">
        <f t="shared" ca="1" si="455"/>
        <v>61937</v>
      </c>
      <c r="CP213" s="280">
        <f t="shared" ca="1" si="456"/>
        <v>0</v>
      </c>
      <c r="CQ213" s="613">
        <f t="shared" ca="1" si="457"/>
        <v>0</v>
      </c>
      <c r="CR213" s="280">
        <f t="shared" ca="1" si="458"/>
        <v>26794</v>
      </c>
      <c r="CS213" s="280">
        <f t="shared" ca="1" si="459"/>
        <v>194331</v>
      </c>
      <c r="CT213" s="280">
        <f t="shared" ca="1" si="460"/>
        <v>47139</v>
      </c>
      <c r="CU213" s="280">
        <f t="shared" ca="1" si="461"/>
        <v>0</v>
      </c>
      <c r="CV213" s="280">
        <f t="shared" ca="1" si="462"/>
        <v>45729</v>
      </c>
      <c r="CW213" s="365">
        <f t="shared" ca="1" si="463"/>
        <v>0</v>
      </c>
      <c r="CX213" s="280">
        <f t="shared" ca="1" si="464"/>
        <v>432600</v>
      </c>
      <c r="CY213" s="280">
        <f t="shared" ca="1" si="465"/>
        <v>0</v>
      </c>
      <c r="CZ213" s="280">
        <f t="shared" ca="1" si="466"/>
        <v>0</v>
      </c>
      <c r="DA213" s="280">
        <f t="shared" ca="1" si="467"/>
        <v>372899</v>
      </c>
      <c r="DB213" s="280">
        <f t="shared" ca="1" si="468"/>
        <v>111624</v>
      </c>
      <c r="DC213" s="280">
        <f t="shared" ca="1" si="469"/>
        <v>0</v>
      </c>
      <c r="DD213" s="280">
        <f t="shared" ca="1" si="470"/>
        <v>0</v>
      </c>
      <c r="DE213" s="280">
        <f t="shared" ca="1" si="471"/>
        <v>0</v>
      </c>
      <c r="DF213" s="280">
        <f t="shared" ca="1" si="472"/>
        <v>0</v>
      </c>
      <c r="DG213" s="280">
        <f t="shared" ca="1" si="473"/>
        <v>0</v>
      </c>
      <c r="DH213" s="210">
        <f t="shared" ca="1" si="490"/>
        <v>119662</v>
      </c>
      <c r="DI213" s="210">
        <f t="shared" ca="1" si="491"/>
        <v>1231116</v>
      </c>
      <c r="DJ213" s="210">
        <f t="shared" ca="1" si="492"/>
        <v>4258972</v>
      </c>
      <c r="DK213" s="461">
        <f t="shared" ca="1" si="493"/>
        <v>5609750</v>
      </c>
      <c r="DL213" s="463">
        <f t="shared" ca="1" si="494"/>
        <v>5490088</v>
      </c>
      <c r="DM213" s="465">
        <f t="shared" ca="1" si="495"/>
        <v>-119662</v>
      </c>
      <c r="DN213" s="216">
        <f t="shared" ca="1" si="474"/>
        <v>-2.1331075359864522E-2</v>
      </c>
    </row>
    <row r="214" spans="1:118" s="2" customFormat="1">
      <c r="A214" s="1">
        <f t="shared" si="475"/>
        <v>2018</v>
      </c>
      <c r="B214" s="390">
        <v>0</v>
      </c>
      <c r="C214" s="390">
        <v>0</v>
      </c>
      <c r="D214" s="390">
        <v>0</v>
      </c>
      <c r="E214" s="390">
        <v>0</v>
      </c>
      <c r="F214" s="390">
        <v>0</v>
      </c>
      <c r="G214" s="390">
        <v>0</v>
      </c>
      <c r="H214" s="390">
        <v>0</v>
      </c>
      <c r="I214" s="390">
        <v>0</v>
      </c>
      <c r="J214" s="390">
        <v>0</v>
      </c>
      <c r="K214" s="390">
        <v>0</v>
      </c>
      <c r="L214" s="390">
        <v>0</v>
      </c>
      <c r="M214" s="390">
        <v>0</v>
      </c>
      <c r="N214" s="306">
        <f t="shared" si="481"/>
        <v>0</v>
      </c>
      <c r="O214" s="30"/>
      <c r="P214" s="72">
        <f t="shared" si="480"/>
        <v>2018</v>
      </c>
      <c r="Q214" s="390">
        <v>0</v>
      </c>
      <c r="R214" s="390">
        <v>0</v>
      </c>
      <c r="S214" s="390">
        <v>0</v>
      </c>
      <c r="T214" s="390">
        <v>0</v>
      </c>
      <c r="U214" s="390">
        <v>0</v>
      </c>
      <c r="V214" s="390">
        <v>0</v>
      </c>
      <c r="W214" s="390">
        <v>0</v>
      </c>
      <c r="X214" s="390">
        <v>0</v>
      </c>
      <c r="Y214" s="390">
        <v>0</v>
      </c>
      <c r="Z214" s="390">
        <v>0</v>
      </c>
      <c r="AA214" s="390">
        <v>0</v>
      </c>
      <c r="AB214" s="390">
        <v>0</v>
      </c>
      <c r="AC214" s="303">
        <f t="shared" si="476"/>
        <v>0</v>
      </c>
      <c r="AD214" s="13"/>
      <c r="AE214" s="17"/>
      <c r="AF214" s="22"/>
      <c r="AG214" s="22"/>
      <c r="AH214" s="22"/>
      <c r="AI214" s="79" t="str">
        <f t="shared" si="483"/>
        <v>U</v>
      </c>
      <c r="AJ214" s="1">
        <f t="shared" si="484"/>
        <v>2029</v>
      </c>
      <c r="AK214" s="105">
        <v>5</v>
      </c>
      <c r="AL214" s="106">
        <f t="shared" ca="1" si="477"/>
        <v>0</v>
      </c>
      <c r="AM214" s="106">
        <f t="shared" ca="1" si="477"/>
        <v>0</v>
      </c>
      <c r="AN214" s="106">
        <f t="shared" ca="1" si="477"/>
        <v>481</v>
      </c>
      <c r="AO214" s="106">
        <f t="shared" ca="1" si="477"/>
        <v>0</v>
      </c>
      <c r="AP214" s="106">
        <f t="shared" ca="1" si="477"/>
        <v>0</v>
      </c>
      <c r="AQ214" s="106">
        <f t="shared" ca="1" si="477"/>
        <v>0</v>
      </c>
      <c r="AR214" s="106">
        <f t="shared" ca="1" si="477"/>
        <v>0</v>
      </c>
      <c r="AS214" s="106">
        <f t="shared" ca="1" si="477"/>
        <v>0</v>
      </c>
      <c r="AT214" s="106">
        <f t="shared" ca="1" si="477"/>
        <v>0</v>
      </c>
      <c r="AU214" s="106">
        <f t="shared" ca="1" si="477"/>
        <v>1269393</v>
      </c>
      <c r="AV214" s="106">
        <f t="shared" ca="1" si="478"/>
        <v>2927161</v>
      </c>
      <c r="AW214" s="106">
        <f t="shared" ca="1" si="478"/>
        <v>45752</v>
      </c>
      <c r="AX214" s="106">
        <f t="shared" ca="1" si="478"/>
        <v>0</v>
      </c>
      <c r="AY214" s="611">
        <f t="shared" ca="1" si="478"/>
        <v>0</v>
      </c>
      <c r="AZ214" s="106">
        <f t="shared" ca="1" si="478"/>
        <v>26362</v>
      </c>
      <c r="BA214" s="106">
        <f t="shared" ca="1" si="478"/>
        <v>194331</v>
      </c>
      <c r="BB214" s="106">
        <f t="shared" ca="1" si="478"/>
        <v>47139</v>
      </c>
      <c r="BC214" s="106">
        <f t="shared" ca="1" si="478"/>
        <v>0</v>
      </c>
      <c r="BD214" s="106">
        <f t="shared" ca="1" si="478"/>
        <v>51417</v>
      </c>
      <c r="BE214" s="106">
        <f t="shared" ca="1" si="478"/>
        <v>0</v>
      </c>
      <c r="BF214" s="106">
        <f t="shared" ca="1" si="479"/>
        <v>432600</v>
      </c>
      <c r="BG214" s="106">
        <f t="shared" ca="1" si="479"/>
        <v>0</v>
      </c>
      <c r="BH214" s="106">
        <f t="shared" ca="1" si="479"/>
        <v>0</v>
      </c>
      <c r="BI214" s="106">
        <f t="shared" ca="1" si="479"/>
        <v>372899</v>
      </c>
      <c r="BJ214" s="106">
        <f t="shared" ca="1" si="479"/>
        <v>111624</v>
      </c>
      <c r="BK214" s="106">
        <f t="shared" ca="1" si="479"/>
        <v>0</v>
      </c>
      <c r="BL214" s="190">
        <f t="shared" ca="1" si="479"/>
        <v>0</v>
      </c>
      <c r="BM214" s="190">
        <f t="shared" ca="1" si="479"/>
        <v>0</v>
      </c>
      <c r="BN214" s="190">
        <f t="shared" ca="1" si="479"/>
        <v>0</v>
      </c>
      <c r="BO214" s="190">
        <f t="shared" ca="1" si="479"/>
        <v>0</v>
      </c>
      <c r="BP214" s="190">
        <f t="shared" ca="1" si="479"/>
        <v>0</v>
      </c>
      <c r="BQ214" s="190">
        <f t="shared" ca="1" si="485"/>
        <v>124918</v>
      </c>
      <c r="BR214" s="190">
        <f t="shared" ca="1" si="486"/>
        <v>1111454</v>
      </c>
      <c r="BS214" s="190">
        <f t="shared" ca="1" si="487"/>
        <v>4242787</v>
      </c>
      <c r="BT214" s="190">
        <f t="shared" ref="BT214:BT277" ca="1" si="496">ROUND(INDIRECT(CONCATENATE($AI214,BT$2+($AJ214-2010))),0)</f>
        <v>5479159</v>
      </c>
      <c r="BU214" s="190">
        <f t="shared" ca="1" si="440"/>
        <v>5537102</v>
      </c>
      <c r="BV214" s="163" t="str">
        <f t="shared" si="488"/>
        <v>F</v>
      </c>
      <c r="BW214" s="65">
        <f t="shared" ca="1" si="441"/>
        <v>5479159</v>
      </c>
      <c r="BX214" s="65">
        <f t="shared" ca="1" si="443"/>
        <v>0</v>
      </c>
      <c r="BZ214" s="130"/>
      <c r="CA214" s="79" t="str">
        <f t="shared" si="489"/>
        <v>F</v>
      </c>
      <c r="CB214" s="215">
        <f t="shared" si="405"/>
        <v>2029</v>
      </c>
      <c r="CC214" s="141">
        <f t="shared" si="405"/>
        <v>5</v>
      </c>
      <c r="CD214" s="280">
        <f t="shared" ca="1" si="444"/>
        <v>0</v>
      </c>
      <c r="CE214" s="280">
        <f t="shared" ca="1" si="445"/>
        <v>0</v>
      </c>
      <c r="CF214" s="280">
        <f t="shared" ca="1" si="446"/>
        <v>481</v>
      </c>
      <c r="CG214" s="280">
        <f t="shared" ca="1" si="447"/>
        <v>0</v>
      </c>
      <c r="CH214" s="280">
        <f t="shared" ca="1" si="448"/>
        <v>0</v>
      </c>
      <c r="CI214" s="280">
        <f t="shared" ca="1" si="449"/>
        <v>0</v>
      </c>
      <c r="CJ214" s="280">
        <f t="shared" ca="1" si="450"/>
        <v>0</v>
      </c>
      <c r="CK214" s="280">
        <f t="shared" ca="1" si="451"/>
        <v>0</v>
      </c>
      <c r="CL214" s="280">
        <f t="shared" ca="1" si="452"/>
        <v>0</v>
      </c>
      <c r="CM214" s="280">
        <f t="shared" ca="1" si="453"/>
        <v>1271806</v>
      </c>
      <c r="CN214" s="280">
        <f t="shared" ca="1" si="454"/>
        <v>2934332</v>
      </c>
      <c r="CO214" s="280">
        <f t="shared" ca="1" si="455"/>
        <v>57532</v>
      </c>
      <c r="CP214" s="280">
        <f t="shared" ca="1" si="456"/>
        <v>0</v>
      </c>
      <c r="CQ214" s="613">
        <f t="shared" ca="1" si="457"/>
        <v>0</v>
      </c>
      <c r="CR214" s="280">
        <f t="shared" ca="1" si="458"/>
        <v>30030</v>
      </c>
      <c r="CS214" s="280">
        <f t="shared" ca="1" si="459"/>
        <v>202097</v>
      </c>
      <c r="CT214" s="280">
        <f t="shared" ca="1" si="460"/>
        <v>61783</v>
      </c>
      <c r="CU214" s="280">
        <f t="shared" ca="1" si="461"/>
        <v>0</v>
      </c>
      <c r="CV214" s="280">
        <f t="shared" ca="1" si="462"/>
        <v>56486</v>
      </c>
      <c r="CW214" s="365">
        <f t="shared" ca="1" si="463"/>
        <v>0</v>
      </c>
      <c r="CX214" s="280">
        <f t="shared" ca="1" si="464"/>
        <v>436008</v>
      </c>
      <c r="CY214" s="280">
        <f t="shared" ca="1" si="465"/>
        <v>0</v>
      </c>
      <c r="CZ214" s="280">
        <f t="shared" ca="1" si="466"/>
        <v>0</v>
      </c>
      <c r="DA214" s="280">
        <f t="shared" ca="1" si="467"/>
        <v>374731</v>
      </c>
      <c r="DB214" s="280">
        <f t="shared" ca="1" si="468"/>
        <v>111816</v>
      </c>
      <c r="DC214" s="280">
        <f t="shared" ca="1" si="469"/>
        <v>0</v>
      </c>
      <c r="DD214" s="280">
        <f t="shared" ca="1" si="470"/>
        <v>0</v>
      </c>
      <c r="DE214" s="280">
        <f t="shared" ca="1" si="471"/>
        <v>0</v>
      </c>
      <c r="DF214" s="280">
        <f t="shared" ca="1" si="472"/>
        <v>0</v>
      </c>
      <c r="DG214" s="280">
        <f t="shared" ca="1" si="473"/>
        <v>0</v>
      </c>
      <c r="DH214" s="210">
        <f t="shared" ca="1" si="490"/>
        <v>148299</v>
      </c>
      <c r="DI214" s="210">
        <f t="shared" ca="1" si="491"/>
        <v>1272951</v>
      </c>
      <c r="DJ214" s="210">
        <f t="shared" ca="1" si="492"/>
        <v>4264151</v>
      </c>
      <c r="DK214" s="461">
        <f t="shared" ca="1" si="493"/>
        <v>5685401</v>
      </c>
      <c r="DL214" s="463">
        <f t="shared" ca="1" si="494"/>
        <v>5537102</v>
      </c>
      <c r="DM214" s="465">
        <f t="shared" ca="1" si="495"/>
        <v>-148299</v>
      </c>
      <c r="DN214" s="216">
        <f t="shared" ca="1" si="474"/>
        <v>-2.6084175944669514E-2</v>
      </c>
    </row>
    <row r="215" spans="1:118" s="2" customFormat="1">
      <c r="A215" s="1">
        <f t="shared" si="475"/>
        <v>2019</v>
      </c>
      <c r="B215" s="390">
        <v>0</v>
      </c>
      <c r="C215" s="390">
        <v>0</v>
      </c>
      <c r="D215" s="390">
        <v>0</v>
      </c>
      <c r="E215" s="390">
        <v>0</v>
      </c>
      <c r="F215" s="390">
        <v>0</v>
      </c>
      <c r="G215" s="390">
        <v>0</v>
      </c>
      <c r="H215" s="390">
        <v>0</v>
      </c>
      <c r="I215" s="390">
        <v>0</v>
      </c>
      <c r="J215" s="390">
        <v>0</v>
      </c>
      <c r="K215" s="390">
        <v>0</v>
      </c>
      <c r="L215" s="390">
        <v>0</v>
      </c>
      <c r="M215" s="390">
        <v>0</v>
      </c>
      <c r="N215" s="306">
        <f t="shared" si="481"/>
        <v>0</v>
      </c>
      <c r="O215" s="30"/>
      <c r="P215" s="72">
        <f t="shared" si="480"/>
        <v>2019</v>
      </c>
      <c r="Q215" s="390">
        <v>0</v>
      </c>
      <c r="R215" s="390">
        <v>0</v>
      </c>
      <c r="S215" s="390">
        <v>0</v>
      </c>
      <c r="T215" s="390">
        <v>0</v>
      </c>
      <c r="U215" s="390">
        <v>0</v>
      </c>
      <c r="V215" s="390">
        <v>0</v>
      </c>
      <c r="W215" s="390">
        <v>0</v>
      </c>
      <c r="X215" s="390">
        <v>0</v>
      </c>
      <c r="Y215" s="390">
        <v>0</v>
      </c>
      <c r="Z215" s="390">
        <v>0</v>
      </c>
      <c r="AA215" s="390">
        <v>0</v>
      </c>
      <c r="AB215" s="390">
        <v>0</v>
      </c>
      <c r="AC215" s="303">
        <f t="shared" si="476"/>
        <v>0</v>
      </c>
      <c r="AD215" s="13"/>
      <c r="AE215" s="17"/>
      <c r="AF215" s="22"/>
      <c r="AG215" s="22"/>
      <c r="AH215" s="22"/>
      <c r="AI215" s="79" t="str">
        <f t="shared" si="483"/>
        <v>V</v>
      </c>
      <c r="AJ215" s="1">
        <f t="shared" si="484"/>
        <v>2029</v>
      </c>
      <c r="AK215" s="105">
        <v>6</v>
      </c>
      <c r="AL215" s="106">
        <f t="shared" ca="1" si="477"/>
        <v>0</v>
      </c>
      <c r="AM215" s="106">
        <f t="shared" ca="1" si="477"/>
        <v>0</v>
      </c>
      <c r="AN215" s="106">
        <f t="shared" ca="1" si="477"/>
        <v>481</v>
      </c>
      <c r="AO215" s="106">
        <f t="shared" ca="1" si="477"/>
        <v>0</v>
      </c>
      <c r="AP215" s="106">
        <f t="shared" ca="1" si="477"/>
        <v>0</v>
      </c>
      <c r="AQ215" s="106">
        <f t="shared" ca="1" si="477"/>
        <v>0</v>
      </c>
      <c r="AR215" s="106">
        <f t="shared" ca="1" si="477"/>
        <v>0</v>
      </c>
      <c r="AS215" s="106">
        <f t="shared" ca="1" si="477"/>
        <v>0</v>
      </c>
      <c r="AT215" s="106">
        <f t="shared" ca="1" si="477"/>
        <v>0</v>
      </c>
      <c r="AU215" s="106">
        <f t="shared" ca="1" si="477"/>
        <v>1271806</v>
      </c>
      <c r="AV215" s="106">
        <f t="shared" ca="1" si="478"/>
        <v>2934332</v>
      </c>
      <c r="AW215" s="106">
        <f t="shared" ca="1" si="478"/>
        <v>61937</v>
      </c>
      <c r="AX215" s="106">
        <f t="shared" ca="1" si="478"/>
        <v>0</v>
      </c>
      <c r="AY215" s="611">
        <f t="shared" ca="1" si="478"/>
        <v>0</v>
      </c>
      <c r="AZ215" s="106">
        <f t="shared" ca="1" si="478"/>
        <v>26794</v>
      </c>
      <c r="BA215" s="106">
        <f t="shared" ca="1" si="478"/>
        <v>202097</v>
      </c>
      <c r="BB215" s="106">
        <f t="shared" ca="1" si="478"/>
        <v>61783</v>
      </c>
      <c r="BC215" s="106">
        <f t="shared" ca="1" si="478"/>
        <v>0</v>
      </c>
      <c r="BD215" s="106">
        <f t="shared" ca="1" si="478"/>
        <v>45729</v>
      </c>
      <c r="BE215" s="106">
        <f t="shared" ca="1" si="478"/>
        <v>0</v>
      </c>
      <c r="BF215" s="106">
        <f t="shared" ca="1" si="479"/>
        <v>436008</v>
      </c>
      <c r="BG215" s="106">
        <f t="shared" ca="1" si="479"/>
        <v>0</v>
      </c>
      <c r="BH215" s="106">
        <f t="shared" ca="1" si="479"/>
        <v>0</v>
      </c>
      <c r="BI215" s="106">
        <f t="shared" ca="1" si="479"/>
        <v>374731</v>
      </c>
      <c r="BJ215" s="106">
        <f t="shared" ca="1" si="479"/>
        <v>111816</v>
      </c>
      <c r="BK215" s="106">
        <f t="shared" ca="1" si="479"/>
        <v>0</v>
      </c>
      <c r="BL215" s="190">
        <f t="shared" ca="1" si="479"/>
        <v>0</v>
      </c>
      <c r="BM215" s="190">
        <f t="shared" ca="1" si="479"/>
        <v>0</v>
      </c>
      <c r="BN215" s="190">
        <f t="shared" ca="1" si="479"/>
        <v>0</v>
      </c>
      <c r="BO215" s="190">
        <f t="shared" ca="1" si="479"/>
        <v>0</v>
      </c>
      <c r="BP215" s="190">
        <f t="shared" ca="1" si="479"/>
        <v>0</v>
      </c>
      <c r="BQ215" s="190">
        <f t="shared" ca="1" si="485"/>
        <v>134306</v>
      </c>
      <c r="BR215" s="190">
        <f t="shared" ca="1" si="486"/>
        <v>1124652</v>
      </c>
      <c r="BS215" s="190">
        <f t="shared" ca="1" si="487"/>
        <v>4268556</v>
      </c>
      <c r="BT215" s="190">
        <f t="shared" ca="1" si="496"/>
        <v>5527514</v>
      </c>
      <c r="BU215" s="190">
        <f t="shared" ca="1" si="440"/>
        <v>5556613</v>
      </c>
      <c r="BV215" s="163" t="str">
        <f t="shared" si="488"/>
        <v>G</v>
      </c>
      <c r="BW215" s="65">
        <f t="shared" ca="1" si="441"/>
        <v>5527514</v>
      </c>
      <c r="BX215" s="65">
        <f t="shared" ca="1" si="443"/>
        <v>0</v>
      </c>
      <c r="BZ215" s="130"/>
      <c r="CA215" s="79" t="str">
        <f t="shared" si="489"/>
        <v>G</v>
      </c>
      <c r="CB215" s="215">
        <f t="shared" ref="CB215:CC263" si="497">AJ215</f>
        <v>2029</v>
      </c>
      <c r="CC215" s="141">
        <f t="shared" si="497"/>
        <v>6</v>
      </c>
      <c r="CD215" s="280">
        <f t="shared" ca="1" si="444"/>
        <v>0</v>
      </c>
      <c r="CE215" s="280">
        <f t="shared" ca="1" si="445"/>
        <v>0</v>
      </c>
      <c r="CF215" s="280">
        <f t="shared" ca="1" si="446"/>
        <v>481</v>
      </c>
      <c r="CG215" s="280">
        <f t="shared" ca="1" si="447"/>
        <v>0</v>
      </c>
      <c r="CH215" s="280">
        <f t="shared" ca="1" si="448"/>
        <v>0</v>
      </c>
      <c r="CI215" s="280">
        <f t="shared" ca="1" si="449"/>
        <v>0</v>
      </c>
      <c r="CJ215" s="280">
        <f t="shared" ca="1" si="450"/>
        <v>0</v>
      </c>
      <c r="CK215" s="280">
        <f t="shared" ca="1" si="451"/>
        <v>0</v>
      </c>
      <c r="CL215" s="280">
        <f t="shared" ca="1" si="452"/>
        <v>0</v>
      </c>
      <c r="CM215" s="280">
        <f t="shared" ca="1" si="453"/>
        <v>1269393</v>
      </c>
      <c r="CN215" s="280">
        <f t="shared" ca="1" si="454"/>
        <v>2930266</v>
      </c>
      <c r="CO215" s="280">
        <f t="shared" ca="1" si="455"/>
        <v>54023</v>
      </c>
      <c r="CP215" s="280">
        <f t="shared" ca="1" si="456"/>
        <v>0</v>
      </c>
      <c r="CQ215" s="613">
        <f t="shared" ca="1" si="457"/>
        <v>0</v>
      </c>
      <c r="CR215" s="280">
        <f t="shared" ca="1" si="458"/>
        <v>35842</v>
      </c>
      <c r="CS215" s="280">
        <f t="shared" ca="1" si="459"/>
        <v>214901</v>
      </c>
      <c r="CT215" s="280">
        <f t="shared" ca="1" si="460"/>
        <v>64816</v>
      </c>
      <c r="CU215" s="280">
        <f t="shared" ca="1" si="461"/>
        <v>0</v>
      </c>
      <c r="CV215" s="280">
        <f t="shared" ca="1" si="462"/>
        <v>64113</v>
      </c>
      <c r="CW215" s="365">
        <f t="shared" ca="1" si="463"/>
        <v>0</v>
      </c>
      <c r="CX215" s="280">
        <f t="shared" ca="1" si="464"/>
        <v>435480</v>
      </c>
      <c r="CY215" s="280">
        <f t="shared" ca="1" si="465"/>
        <v>0</v>
      </c>
      <c r="CZ215" s="280">
        <f t="shared" ca="1" si="466"/>
        <v>0</v>
      </c>
      <c r="DA215" s="280">
        <f t="shared" ca="1" si="467"/>
        <v>375668</v>
      </c>
      <c r="DB215" s="280">
        <f t="shared" ca="1" si="468"/>
        <v>111630</v>
      </c>
      <c r="DC215" s="280">
        <f t="shared" ca="1" si="469"/>
        <v>0</v>
      </c>
      <c r="DD215" s="280">
        <f t="shared" ca="1" si="470"/>
        <v>0</v>
      </c>
      <c r="DE215" s="280">
        <f t="shared" ca="1" si="471"/>
        <v>0</v>
      </c>
      <c r="DF215" s="280">
        <f t="shared" ca="1" si="472"/>
        <v>0</v>
      </c>
      <c r="DG215" s="280">
        <f t="shared" ca="1" si="473"/>
        <v>0</v>
      </c>
      <c r="DH215" s="210">
        <f t="shared" ca="1" si="490"/>
        <v>164771</v>
      </c>
      <c r="DI215" s="210">
        <f t="shared" ca="1" si="491"/>
        <v>1302450</v>
      </c>
      <c r="DJ215" s="210">
        <f t="shared" ca="1" si="492"/>
        <v>4254163</v>
      </c>
      <c r="DK215" s="461">
        <f t="shared" ca="1" si="493"/>
        <v>5721384</v>
      </c>
      <c r="DL215" s="463">
        <f t="shared" ca="1" si="494"/>
        <v>5556613</v>
      </c>
      <c r="DM215" s="465">
        <f t="shared" ca="1" si="495"/>
        <v>-164771</v>
      </c>
      <c r="DN215" s="216">
        <f t="shared" ca="1" si="474"/>
        <v>-2.8799150695006662E-2</v>
      </c>
    </row>
    <row r="216" spans="1:118" s="2" customFormat="1">
      <c r="A216" s="1">
        <f t="shared" si="475"/>
        <v>2020</v>
      </c>
      <c r="B216" s="390">
        <v>0</v>
      </c>
      <c r="C216" s="390">
        <v>0</v>
      </c>
      <c r="D216" s="390">
        <v>0</v>
      </c>
      <c r="E216" s="390">
        <v>0</v>
      </c>
      <c r="F216" s="390">
        <v>0</v>
      </c>
      <c r="G216" s="390">
        <v>0</v>
      </c>
      <c r="H216" s="390">
        <v>0</v>
      </c>
      <c r="I216" s="390">
        <v>0</v>
      </c>
      <c r="J216" s="390">
        <v>0</v>
      </c>
      <c r="K216" s="390">
        <v>0</v>
      </c>
      <c r="L216" s="390">
        <v>0</v>
      </c>
      <c r="M216" s="390">
        <v>0</v>
      </c>
      <c r="N216" s="306">
        <f t="shared" si="481"/>
        <v>0</v>
      </c>
      <c r="O216" s="30"/>
      <c r="P216" s="72">
        <f t="shared" si="480"/>
        <v>2020</v>
      </c>
      <c r="Q216" s="390">
        <v>0</v>
      </c>
      <c r="R216" s="390">
        <v>0</v>
      </c>
      <c r="S216" s="390">
        <v>0</v>
      </c>
      <c r="T216" s="390">
        <v>0</v>
      </c>
      <c r="U216" s="390">
        <v>0</v>
      </c>
      <c r="V216" s="390">
        <v>0</v>
      </c>
      <c r="W216" s="390">
        <v>0</v>
      </c>
      <c r="X216" s="390">
        <v>0</v>
      </c>
      <c r="Y216" s="390">
        <v>0</v>
      </c>
      <c r="Z216" s="390">
        <v>0</v>
      </c>
      <c r="AA216" s="390">
        <v>0</v>
      </c>
      <c r="AB216" s="390">
        <v>0</v>
      </c>
      <c r="AC216" s="303">
        <f t="shared" si="476"/>
        <v>0</v>
      </c>
      <c r="AD216" s="13"/>
      <c r="AE216" s="17"/>
      <c r="AF216" s="22"/>
      <c r="AG216" s="22"/>
      <c r="AH216" s="22"/>
      <c r="AI216" s="79" t="str">
        <f t="shared" si="483"/>
        <v>W</v>
      </c>
      <c r="AJ216" s="1">
        <f t="shared" si="484"/>
        <v>2029</v>
      </c>
      <c r="AK216" s="105">
        <v>7</v>
      </c>
      <c r="AL216" s="106">
        <f t="shared" ref="AL216:AU225" ca="1" si="498">ROUND(INDIRECT(CONCATENATE($AI216,AL$2+($AJ216-2010))),0)</f>
        <v>0</v>
      </c>
      <c r="AM216" s="106">
        <f t="shared" ca="1" si="498"/>
        <v>0</v>
      </c>
      <c r="AN216" s="106">
        <f t="shared" ca="1" si="498"/>
        <v>481</v>
      </c>
      <c r="AO216" s="106">
        <f t="shared" ca="1" si="498"/>
        <v>0</v>
      </c>
      <c r="AP216" s="106">
        <f t="shared" ca="1" si="498"/>
        <v>0</v>
      </c>
      <c r="AQ216" s="106">
        <f t="shared" ca="1" si="498"/>
        <v>0</v>
      </c>
      <c r="AR216" s="106">
        <f t="shared" ca="1" si="498"/>
        <v>0</v>
      </c>
      <c r="AS216" s="106">
        <f t="shared" ca="1" si="498"/>
        <v>0</v>
      </c>
      <c r="AT216" s="106">
        <f t="shared" ca="1" si="498"/>
        <v>0</v>
      </c>
      <c r="AU216" s="106">
        <f t="shared" ca="1" si="498"/>
        <v>1269393</v>
      </c>
      <c r="AV216" s="106">
        <f t="shared" ref="AV216:BE225" ca="1" si="499">ROUND(INDIRECT(CONCATENATE($AI216,AV$2+($AJ216-2010))),0)</f>
        <v>2930266</v>
      </c>
      <c r="AW216" s="106">
        <f t="shared" ca="1" si="499"/>
        <v>57532</v>
      </c>
      <c r="AX216" s="106">
        <f t="shared" ca="1" si="499"/>
        <v>0</v>
      </c>
      <c r="AY216" s="611">
        <f t="shared" ca="1" si="499"/>
        <v>0</v>
      </c>
      <c r="AZ216" s="106">
        <f t="shared" ca="1" si="499"/>
        <v>30030</v>
      </c>
      <c r="BA216" s="106">
        <f t="shared" ca="1" si="499"/>
        <v>214901</v>
      </c>
      <c r="BB216" s="106">
        <f t="shared" ca="1" si="499"/>
        <v>64816</v>
      </c>
      <c r="BC216" s="106">
        <f t="shared" ca="1" si="499"/>
        <v>0</v>
      </c>
      <c r="BD216" s="106">
        <f t="shared" ca="1" si="499"/>
        <v>56486</v>
      </c>
      <c r="BE216" s="106">
        <f t="shared" ca="1" si="499"/>
        <v>0</v>
      </c>
      <c r="BF216" s="106">
        <f t="shared" ref="BF216:BP225" ca="1" si="500">ROUND(INDIRECT(CONCATENATE($AI216,BF$2+($AJ216-2010))),0)</f>
        <v>435480</v>
      </c>
      <c r="BG216" s="106">
        <f t="shared" ca="1" si="500"/>
        <v>0</v>
      </c>
      <c r="BH216" s="106">
        <f t="shared" ca="1" si="500"/>
        <v>0</v>
      </c>
      <c r="BI216" s="106">
        <f t="shared" ca="1" si="500"/>
        <v>375668</v>
      </c>
      <c r="BJ216" s="106">
        <f t="shared" ca="1" si="500"/>
        <v>111630</v>
      </c>
      <c r="BK216" s="106">
        <f t="shared" ca="1" si="500"/>
        <v>0</v>
      </c>
      <c r="BL216" s="190">
        <f t="shared" ca="1" si="500"/>
        <v>0</v>
      </c>
      <c r="BM216" s="190">
        <f t="shared" ca="1" si="500"/>
        <v>0</v>
      </c>
      <c r="BN216" s="190">
        <f t="shared" ca="1" si="500"/>
        <v>0</v>
      </c>
      <c r="BO216" s="190">
        <f t="shared" ca="1" si="500"/>
        <v>0</v>
      </c>
      <c r="BP216" s="190">
        <f t="shared" ca="1" si="500"/>
        <v>0</v>
      </c>
      <c r="BQ216" s="190">
        <f t="shared" ca="1" si="485"/>
        <v>151332</v>
      </c>
      <c r="BR216" s="190">
        <f t="shared" ca="1" si="486"/>
        <v>1137679</v>
      </c>
      <c r="BS216" s="190">
        <f t="shared" ca="1" si="487"/>
        <v>4257672</v>
      </c>
      <c r="BT216" s="190">
        <f t="shared" ca="1" si="496"/>
        <v>5546683</v>
      </c>
      <c r="BU216" s="190">
        <f t="shared" ca="1" si="440"/>
        <v>5602012</v>
      </c>
      <c r="BV216" s="163" t="str">
        <f t="shared" si="488"/>
        <v>H</v>
      </c>
      <c r="BW216" s="65">
        <f t="shared" ca="1" si="441"/>
        <v>5546683</v>
      </c>
      <c r="BX216" s="65">
        <f t="shared" ca="1" si="443"/>
        <v>0</v>
      </c>
      <c r="BZ216" s="130"/>
      <c r="CA216" s="79" t="str">
        <f t="shared" si="489"/>
        <v>H</v>
      </c>
      <c r="CB216" s="215">
        <f t="shared" si="497"/>
        <v>2029</v>
      </c>
      <c r="CC216" s="141">
        <f t="shared" si="497"/>
        <v>7</v>
      </c>
      <c r="CD216" s="280">
        <f t="shared" ca="1" si="444"/>
        <v>0</v>
      </c>
      <c r="CE216" s="280">
        <f t="shared" ca="1" si="445"/>
        <v>0</v>
      </c>
      <c r="CF216" s="280">
        <f t="shared" ca="1" si="446"/>
        <v>481</v>
      </c>
      <c r="CG216" s="280">
        <f t="shared" ca="1" si="447"/>
        <v>0</v>
      </c>
      <c r="CH216" s="280">
        <f t="shared" ca="1" si="448"/>
        <v>0</v>
      </c>
      <c r="CI216" s="280">
        <f t="shared" ca="1" si="449"/>
        <v>0</v>
      </c>
      <c r="CJ216" s="280">
        <f t="shared" ca="1" si="450"/>
        <v>0</v>
      </c>
      <c r="CK216" s="280">
        <f t="shared" ca="1" si="451"/>
        <v>0</v>
      </c>
      <c r="CL216" s="280">
        <f t="shared" ca="1" si="452"/>
        <v>0</v>
      </c>
      <c r="CM216" s="280">
        <f t="shared" ca="1" si="453"/>
        <v>1275744</v>
      </c>
      <c r="CN216" s="280">
        <f t="shared" ca="1" si="454"/>
        <v>2942321</v>
      </c>
      <c r="CO216" s="280">
        <f t="shared" ca="1" si="455"/>
        <v>63822</v>
      </c>
      <c r="CP216" s="280">
        <f t="shared" ca="1" si="456"/>
        <v>0</v>
      </c>
      <c r="CQ216" s="613">
        <f t="shared" ca="1" si="457"/>
        <v>0</v>
      </c>
      <c r="CR216" s="280">
        <f t="shared" ca="1" si="458"/>
        <v>30030</v>
      </c>
      <c r="CS216" s="280">
        <f t="shared" ca="1" si="459"/>
        <v>228673</v>
      </c>
      <c r="CT216" s="280">
        <f t="shared" ca="1" si="460"/>
        <v>67355</v>
      </c>
      <c r="CU216" s="280">
        <f t="shared" ca="1" si="461"/>
        <v>0</v>
      </c>
      <c r="CV216" s="280">
        <f t="shared" ca="1" si="462"/>
        <v>66653</v>
      </c>
      <c r="CW216" s="365">
        <f t="shared" ca="1" si="463"/>
        <v>0</v>
      </c>
      <c r="CX216" s="280">
        <f t="shared" ca="1" si="464"/>
        <v>437496</v>
      </c>
      <c r="CY216" s="280">
        <f t="shared" ca="1" si="465"/>
        <v>0</v>
      </c>
      <c r="CZ216" s="280">
        <f t="shared" ca="1" si="466"/>
        <v>0</v>
      </c>
      <c r="DA216" s="280">
        <f t="shared" ca="1" si="467"/>
        <v>377591</v>
      </c>
      <c r="DB216" s="280">
        <f t="shared" ca="1" si="468"/>
        <v>111846</v>
      </c>
      <c r="DC216" s="280">
        <f t="shared" ca="1" si="469"/>
        <v>0</v>
      </c>
      <c r="DD216" s="280">
        <f t="shared" ca="1" si="470"/>
        <v>0</v>
      </c>
      <c r="DE216" s="280">
        <f t="shared" ca="1" si="471"/>
        <v>0</v>
      </c>
      <c r="DF216" s="280">
        <f t="shared" ca="1" si="472"/>
        <v>0</v>
      </c>
      <c r="DG216" s="280">
        <f t="shared" ca="1" si="473"/>
        <v>0</v>
      </c>
      <c r="DH216" s="210">
        <f t="shared" ca="1" si="490"/>
        <v>164038</v>
      </c>
      <c r="DI216" s="210">
        <f t="shared" ca="1" si="491"/>
        <v>1319644</v>
      </c>
      <c r="DJ216" s="210">
        <f t="shared" ca="1" si="492"/>
        <v>4282368</v>
      </c>
      <c r="DK216" s="461">
        <f t="shared" ca="1" si="493"/>
        <v>5766050</v>
      </c>
      <c r="DL216" s="463">
        <f t="shared" ca="1" si="494"/>
        <v>5602012</v>
      </c>
      <c r="DM216" s="465">
        <f t="shared" ca="1" si="495"/>
        <v>-164038</v>
      </c>
      <c r="DN216" s="216">
        <f t="shared" ca="1" si="474"/>
        <v>-2.8448938181250598E-2</v>
      </c>
    </row>
    <row r="217" spans="1:118" s="2" customFormat="1">
      <c r="A217" s="1">
        <f t="shared" si="475"/>
        <v>2021</v>
      </c>
      <c r="B217" s="390">
        <v>0</v>
      </c>
      <c r="C217" s="390">
        <v>0</v>
      </c>
      <c r="D217" s="390">
        <v>0</v>
      </c>
      <c r="E217" s="390">
        <v>0</v>
      </c>
      <c r="F217" s="390">
        <v>0</v>
      </c>
      <c r="G217" s="390">
        <v>0</v>
      </c>
      <c r="H217" s="390">
        <v>0</v>
      </c>
      <c r="I217" s="390">
        <v>0</v>
      </c>
      <c r="J217" s="390">
        <v>0</v>
      </c>
      <c r="K217" s="390">
        <v>0</v>
      </c>
      <c r="L217" s="390">
        <v>0</v>
      </c>
      <c r="M217" s="390">
        <v>0</v>
      </c>
      <c r="N217" s="306">
        <f t="shared" si="481"/>
        <v>0</v>
      </c>
      <c r="O217" s="30"/>
      <c r="P217" s="72">
        <f t="shared" si="480"/>
        <v>2021</v>
      </c>
      <c r="Q217" s="390">
        <v>0</v>
      </c>
      <c r="R217" s="390">
        <v>0</v>
      </c>
      <c r="S217" s="390">
        <v>0</v>
      </c>
      <c r="T217" s="390">
        <v>0</v>
      </c>
      <c r="U217" s="390">
        <v>0</v>
      </c>
      <c r="V217" s="390">
        <v>0</v>
      </c>
      <c r="W217" s="390">
        <v>0</v>
      </c>
      <c r="X217" s="390">
        <v>0</v>
      </c>
      <c r="Y217" s="390">
        <v>0</v>
      </c>
      <c r="Z217" s="390">
        <v>0</v>
      </c>
      <c r="AA217" s="390">
        <v>0</v>
      </c>
      <c r="AB217" s="390">
        <v>0</v>
      </c>
      <c r="AC217" s="303">
        <f t="shared" si="476"/>
        <v>0</v>
      </c>
      <c r="AD217" s="13"/>
      <c r="AE217" s="17"/>
      <c r="AF217" s="22"/>
      <c r="AG217" s="22"/>
      <c r="AH217" s="22"/>
      <c r="AI217" s="79" t="str">
        <f t="shared" si="483"/>
        <v>X</v>
      </c>
      <c r="AJ217" s="1">
        <f t="shared" si="484"/>
        <v>2029</v>
      </c>
      <c r="AK217" s="105">
        <v>8</v>
      </c>
      <c r="AL217" s="106">
        <f t="shared" ca="1" si="498"/>
        <v>0</v>
      </c>
      <c r="AM217" s="106">
        <f t="shared" ca="1" si="498"/>
        <v>0</v>
      </c>
      <c r="AN217" s="106">
        <f t="shared" ca="1" si="498"/>
        <v>481</v>
      </c>
      <c r="AO217" s="106">
        <f t="shared" ca="1" si="498"/>
        <v>0</v>
      </c>
      <c r="AP217" s="106">
        <f t="shared" ca="1" si="498"/>
        <v>0</v>
      </c>
      <c r="AQ217" s="106">
        <f t="shared" ca="1" si="498"/>
        <v>0</v>
      </c>
      <c r="AR217" s="106">
        <f t="shared" ca="1" si="498"/>
        <v>0</v>
      </c>
      <c r="AS217" s="106">
        <f t="shared" ca="1" si="498"/>
        <v>0</v>
      </c>
      <c r="AT217" s="106">
        <f t="shared" ca="1" si="498"/>
        <v>0</v>
      </c>
      <c r="AU217" s="106">
        <f t="shared" ca="1" si="498"/>
        <v>1275744</v>
      </c>
      <c r="AV217" s="106">
        <f t="shared" ca="1" si="499"/>
        <v>2942321</v>
      </c>
      <c r="AW217" s="106">
        <f t="shared" ca="1" si="499"/>
        <v>54023</v>
      </c>
      <c r="AX217" s="106">
        <f t="shared" ca="1" si="499"/>
        <v>0</v>
      </c>
      <c r="AY217" s="611">
        <f t="shared" ca="1" si="499"/>
        <v>0</v>
      </c>
      <c r="AZ217" s="106">
        <f t="shared" ca="1" si="499"/>
        <v>35842</v>
      </c>
      <c r="BA217" s="106">
        <f t="shared" ca="1" si="499"/>
        <v>228673</v>
      </c>
      <c r="BB217" s="106">
        <f t="shared" ca="1" si="499"/>
        <v>67355</v>
      </c>
      <c r="BC217" s="106">
        <f t="shared" ca="1" si="499"/>
        <v>0</v>
      </c>
      <c r="BD217" s="106">
        <f t="shared" ca="1" si="499"/>
        <v>64113</v>
      </c>
      <c r="BE217" s="106">
        <f t="shared" ca="1" si="499"/>
        <v>0</v>
      </c>
      <c r="BF217" s="106">
        <f t="shared" ca="1" si="500"/>
        <v>437496</v>
      </c>
      <c r="BG217" s="106">
        <f t="shared" ca="1" si="500"/>
        <v>0</v>
      </c>
      <c r="BH217" s="106">
        <f t="shared" ca="1" si="500"/>
        <v>0</v>
      </c>
      <c r="BI217" s="106">
        <f t="shared" ca="1" si="500"/>
        <v>377591</v>
      </c>
      <c r="BJ217" s="106">
        <f t="shared" ca="1" si="500"/>
        <v>111846</v>
      </c>
      <c r="BK217" s="106">
        <f t="shared" ca="1" si="500"/>
        <v>0</v>
      </c>
      <c r="BL217" s="190">
        <f t="shared" ca="1" si="500"/>
        <v>0</v>
      </c>
      <c r="BM217" s="190">
        <f t="shared" ca="1" si="500"/>
        <v>0</v>
      </c>
      <c r="BN217" s="190">
        <f t="shared" ca="1" si="500"/>
        <v>0</v>
      </c>
      <c r="BO217" s="190">
        <f t="shared" ca="1" si="500"/>
        <v>0</v>
      </c>
      <c r="BP217" s="190">
        <f t="shared" ca="1" si="500"/>
        <v>0</v>
      </c>
      <c r="BQ217" s="190">
        <f t="shared" ca="1" si="485"/>
        <v>167310</v>
      </c>
      <c r="BR217" s="190">
        <f t="shared" ca="1" si="486"/>
        <v>1155606</v>
      </c>
      <c r="BS217" s="190">
        <f t="shared" ca="1" si="487"/>
        <v>4272569</v>
      </c>
      <c r="BT217" s="190">
        <f t="shared" ca="1" si="496"/>
        <v>5595485</v>
      </c>
      <c r="BU217" s="190">
        <f t="shared" ca="1" si="440"/>
        <v>5573875</v>
      </c>
      <c r="BV217" s="163" t="str">
        <f t="shared" si="488"/>
        <v>I</v>
      </c>
      <c r="BW217" s="65">
        <f t="shared" ca="1" si="441"/>
        <v>5595485</v>
      </c>
      <c r="BX217" s="65">
        <f t="shared" ca="1" si="443"/>
        <v>0</v>
      </c>
      <c r="BZ217" s="130"/>
      <c r="CA217" s="79" t="str">
        <f t="shared" si="489"/>
        <v>I</v>
      </c>
      <c r="CB217" s="215">
        <f t="shared" si="497"/>
        <v>2029</v>
      </c>
      <c r="CC217" s="141">
        <f t="shared" si="497"/>
        <v>8</v>
      </c>
      <c r="CD217" s="280">
        <f t="shared" ca="1" si="444"/>
        <v>0</v>
      </c>
      <c r="CE217" s="280">
        <f t="shared" ca="1" si="445"/>
        <v>0</v>
      </c>
      <c r="CF217" s="280">
        <f t="shared" ca="1" si="446"/>
        <v>481</v>
      </c>
      <c r="CG217" s="280">
        <f t="shared" ca="1" si="447"/>
        <v>0</v>
      </c>
      <c r="CH217" s="280">
        <f t="shared" ca="1" si="448"/>
        <v>0</v>
      </c>
      <c r="CI217" s="280">
        <f t="shared" ca="1" si="449"/>
        <v>0</v>
      </c>
      <c r="CJ217" s="280">
        <f t="shared" ca="1" si="450"/>
        <v>0</v>
      </c>
      <c r="CK217" s="280">
        <f t="shared" ca="1" si="451"/>
        <v>0</v>
      </c>
      <c r="CL217" s="280">
        <f t="shared" ca="1" si="452"/>
        <v>0</v>
      </c>
      <c r="CM217" s="280">
        <f t="shared" ca="1" si="453"/>
        <v>1267869</v>
      </c>
      <c r="CN217" s="280">
        <f t="shared" ca="1" si="454"/>
        <v>2923306</v>
      </c>
      <c r="CO217" s="280">
        <f t="shared" ca="1" si="455"/>
        <v>58740</v>
      </c>
      <c r="CP217" s="280">
        <f t="shared" ca="1" si="456"/>
        <v>0</v>
      </c>
      <c r="CQ217" s="613">
        <f t="shared" ca="1" si="457"/>
        <v>0</v>
      </c>
      <c r="CR217" s="280">
        <f t="shared" ca="1" si="458"/>
        <v>30030</v>
      </c>
      <c r="CS217" s="280">
        <f t="shared" ca="1" si="459"/>
        <v>232226</v>
      </c>
      <c r="CT217" s="280">
        <f t="shared" ca="1" si="460"/>
        <v>65198</v>
      </c>
      <c r="CU217" s="280">
        <f t="shared" ca="1" si="461"/>
        <v>0</v>
      </c>
      <c r="CV217" s="280">
        <f t="shared" ca="1" si="462"/>
        <v>69134</v>
      </c>
      <c r="CW217" s="365">
        <f t="shared" ca="1" si="463"/>
        <v>0</v>
      </c>
      <c r="CX217" s="280">
        <f t="shared" ca="1" si="464"/>
        <v>437496</v>
      </c>
      <c r="CY217" s="280">
        <f t="shared" ca="1" si="465"/>
        <v>0</v>
      </c>
      <c r="CZ217" s="280">
        <f t="shared" ca="1" si="466"/>
        <v>0</v>
      </c>
      <c r="DA217" s="280">
        <f t="shared" ca="1" si="467"/>
        <v>377591</v>
      </c>
      <c r="DB217" s="280">
        <f t="shared" ca="1" si="468"/>
        <v>111804</v>
      </c>
      <c r="DC217" s="280">
        <f t="shared" ca="1" si="469"/>
        <v>0</v>
      </c>
      <c r="DD217" s="280">
        <f t="shared" ca="1" si="470"/>
        <v>0</v>
      </c>
      <c r="DE217" s="280">
        <f t="shared" ca="1" si="471"/>
        <v>0</v>
      </c>
      <c r="DF217" s="280">
        <f t="shared" ca="1" si="472"/>
        <v>0</v>
      </c>
      <c r="DG217" s="280">
        <f t="shared" ca="1" si="473"/>
        <v>0</v>
      </c>
      <c r="DH217" s="210">
        <f t="shared" ca="1" si="490"/>
        <v>164362</v>
      </c>
      <c r="DI217" s="210">
        <f t="shared" ca="1" si="491"/>
        <v>1323479</v>
      </c>
      <c r="DJ217" s="210">
        <f t="shared" ca="1" si="492"/>
        <v>4250396</v>
      </c>
      <c r="DK217" s="461">
        <f t="shared" ca="1" si="493"/>
        <v>5738237</v>
      </c>
      <c r="DL217" s="463">
        <f t="shared" ca="1" si="494"/>
        <v>5573875</v>
      </c>
      <c r="DM217" s="465">
        <f t="shared" ca="1" si="495"/>
        <v>-164362</v>
      </c>
      <c r="DN217" s="216">
        <f t="shared" ca="1" si="474"/>
        <v>-2.8643292356171416E-2</v>
      </c>
    </row>
    <row r="218" spans="1:118" s="2" customFormat="1">
      <c r="A218" s="1">
        <f t="shared" si="475"/>
        <v>2022</v>
      </c>
      <c r="B218" s="390">
        <v>0</v>
      </c>
      <c r="C218" s="390">
        <v>0</v>
      </c>
      <c r="D218" s="390">
        <v>0</v>
      </c>
      <c r="E218" s="390">
        <v>0</v>
      </c>
      <c r="F218" s="390">
        <v>0</v>
      </c>
      <c r="G218" s="390">
        <v>0</v>
      </c>
      <c r="H218" s="390">
        <v>0</v>
      </c>
      <c r="I218" s="390">
        <v>0</v>
      </c>
      <c r="J218" s="390">
        <v>0</v>
      </c>
      <c r="K218" s="390">
        <v>0</v>
      </c>
      <c r="L218" s="390">
        <v>0</v>
      </c>
      <c r="M218" s="390">
        <v>0</v>
      </c>
      <c r="N218" s="306">
        <f t="shared" ref="N218:N227" si="501">SUM(B218:M218)</f>
        <v>0</v>
      </c>
      <c r="O218" s="30"/>
      <c r="P218" s="72">
        <f t="shared" si="480"/>
        <v>2022</v>
      </c>
      <c r="Q218" s="390">
        <v>0</v>
      </c>
      <c r="R218" s="390">
        <v>0</v>
      </c>
      <c r="S218" s="390">
        <v>0</v>
      </c>
      <c r="T218" s="390">
        <v>0</v>
      </c>
      <c r="U218" s="390">
        <v>0</v>
      </c>
      <c r="V218" s="390">
        <v>0</v>
      </c>
      <c r="W218" s="390">
        <v>0</v>
      </c>
      <c r="X218" s="390">
        <v>0</v>
      </c>
      <c r="Y218" s="390">
        <v>0</v>
      </c>
      <c r="Z218" s="390">
        <v>0</v>
      </c>
      <c r="AA218" s="390">
        <v>0</v>
      </c>
      <c r="AB218" s="390">
        <v>0</v>
      </c>
      <c r="AC218" s="303">
        <f t="shared" ref="AC218:AC227" si="502">SUM(Q218:AB218)</f>
        <v>0</v>
      </c>
      <c r="AD218" s="13"/>
      <c r="AE218" s="17"/>
      <c r="AF218" s="22"/>
      <c r="AG218" s="22"/>
      <c r="AH218" s="22"/>
      <c r="AI218" s="79" t="str">
        <f t="shared" si="483"/>
        <v>Y</v>
      </c>
      <c r="AJ218" s="1">
        <f t="shared" si="484"/>
        <v>2029</v>
      </c>
      <c r="AK218" s="105">
        <v>9</v>
      </c>
      <c r="AL218" s="106">
        <f t="shared" ca="1" si="498"/>
        <v>0</v>
      </c>
      <c r="AM218" s="106">
        <f t="shared" ca="1" si="498"/>
        <v>0</v>
      </c>
      <c r="AN218" s="106">
        <f t="shared" ca="1" si="498"/>
        <v>481</v>
      </c>
      <c r="AO218" s="106">
        <f t="shared" ca="1" si="498"/>
        <v>0</v>
      </c>
      <c r="AP218" s="106">
        <f t="shared" ca="1" si="498"/>
        <v>0</v>
      </c>
      <c r="AQ218" s="106">
        <f t="shared" ca="1" si="498"/>
        <v>0</v>
      </c>
      <c r="AR218" s="106">
        <f t="shared" ca="1" si="498"/>
        <v>0</v>
      </c>
      <c r="AS218" s="106">
        <f t="shared" ca="1" si="498"/>
        <v>0</v>
      </c>
      <c r="AT218" s="106">
        <f t="shared" ca="1" si="498"/>
        <v>0</v>
      </c>
      <c r="AU218" s="106">
        <f t="shared" ca="1" si="498"/>
        <v>1267869</v>
      </c>
      <c r="AV218" s="106">
        <f t="shared" ca="1" si="499"/>
        <v>2923306</v>
      </c>
      <c r="AW218" s="106">
        <f t="shared" ca="1" si="499"/>
        <v>63822</v>
      </c>
      <c r="AX218" s="106">
        <f t="shared" ca="1" si="499"/>
        <v>0</v>
      </c>
      <c r="AY218" s="611">
        <f t="shared" ca="1" si="499"/>
        <v>0</v>
      </c>
      <c r="AZ218" s="106">
        <f t="shared" ca="1" si="499"/>
        <v>30030</v>
      </c>
      <c r="BA218" s="106">
        <f t="shared" ca="1" si="499"/>
        <v>232226</v>
      </c>
      <c r="BB218" s="106">
        <f t="shared" ca="1" si="499"/>
        <v>65198</v>
      </c>
      <c r="BC218" s="106">
        <f t="shared" ca="1" si="499"/>
        <v>0</v>
      </c>
      <c r="BD218" s="106">
        <f t="shared" ca="1" si="499"/>
        <v>66653</v>
      </c>
      <c r="BE218" s="106">
        <f t="shared" ca="1" si="499"/>
        <v>0</v>
      </c>
      <c r="BF218" s="106">
        <f t="shared" ca="1" si="500"/>
        <v>437496</v>
      </c>
      <c r="BG218" s="106">
        <f t="shared" ca="1" si="500"/>
        <v>0</v>
      </c>
      <c r="BH218" s="106">
        <f t="shared" ca="1" si="500"/>
        <v>0</v>
      </c>
      <c r="BI218" s="106">
        <f t="shared" ca="1" si="500"/>
        <v>377591</v>
      </c>
      <c r="BJ218" s="106">
        <f t="shared" ca="1" si="500"/>
        <v>111804</v>
      </c>
      <c r="BK218" s="106">
        <f t="shared" ca="1" si="500"/>
        <v>0</v>
      </c>
      <c r="BL218" s="190">
        <f t="shared" ca="1" si="500"/>
        <v>0</v>
      </c>
      <c r="BM218" s="190">
        <f t="shared" ca="1" si="500"/>
        <v>0</v>
      </c>
      <c r="BN218" s="190">
        <f t="shared" ca="1" si="500"/>
        <v>0</v>
      </c>
      <c r="BO218" s="190">
        <f t="shared" ca="1" si="500"/>
        <v>0</v>
      </c>
      <c r="BP218" s="190">
        <f t="shared" ca="1" si="500"/>
        <v>0</v>
      </c>
      <c r="BQ218" s="190">
        <f t="shared" ca="1" si="485"/>
        <v>161881</v>
      </c>
      <c r="BR218" s="190">
        <f t="shared" ca="1" si="486"/>
        <v>1159117</v>
      </c>
      <c r="BS218" s="190">
        <f t="shared" ca="1" si="487"/>
        <v>4255478</v>
      </c>
      <c r="BT218" s="190">
        <f t="shared" ca="1" si="496"/>
        <v>5576476</v>
      </c>
      <c r="BU218" s="190">
        <f t="shared" ca="1" si="440"/>
        <v>5516372</v>
      </c>
      <c r="BV218" s="163" t="str">
        <f t="shared" si="488"/>
        <v>J</v>
      </c>
      <c r="BW218" s="65">
        <f t="shared" ca="1" si="441"/>
        <v>5576476</v>
      </c>
      <c r="BX218" s="65">
        <f t="shared" ca="1" si="443"/>
        <v>0</v>
      </c>
      <c r="BZ218" s="130"/>
      <c r="CA218" s="79" t="str">
        <f t="shared" si="489"/>
        <v>J</v>
      </c>
      <c r="CB218" s="215">
        <f t="shared" si="497"/>
        <v>2029</v>
      </c>
      <c r="CC218" s="141">
        <f t="shared" si="497"/>
        <v>9</v>
      </c>
      <c r="CD218" s="280">
        <f t="shared" ca="1" si="444"/>
        <v>0</v>
      </c>
      <c r="CE218" s="280">
        <f t="shared" ca="1" si="445"/>
        <v>0</v>
      </c>
      <c r="CF218" s="280">
        <f t="shared" ca="1" si="446"/>
        <v>481</v>
      </c>
      <c r="CG218" s="280">
        <f t="shared" ca="1" si="447"/>
        <v>0</v>
      </c>
      <c r="CH218" s="280">
        <f t="shared" ca="1" si="448"/>
        <v>0</v>
      </c>
      <c r="CI218" s="280">
        <f t="shared" ca="1" si="449"/>
        <v>0</v>
      </c>
      <c r="CJ218" s="280">
        <f t="shared" ca="1" si="450"/>
        <v>0</v>
      </c>
      <c r="CK218" s="280">
        <f t="shared" ca="1" si="451"/>
        <v>0</v>
      </c>
      <c r="CL218" s="280">
        <f t="shared" ca="1" si="452"/>
        <v>0</v>
      </c>
      <c r="CM218" s="280">
        <f t="shared" ca="1" si="453"/>
        <v>1261777</v>
      </c>
      <c r="CN218" s="280">
        <f t="shared" ca="1" si="454"/>
        <v>2914397</v>
      </c>
      <c r="CO218" s="280">
        <f t="shared" ca="1" si="455"/>
        <v>49036</v>
      </c>
      <c r="CP218" s="280">
        <f t="shared" ca="1" si="456"/>
        <v>0</v>
      </c>
      <c r="CQ218" s="613">
        <f t="shared" ca="1" si="457"/>
        <v>0</v>
      </c>
      <c r="CR218" s="280">
        <f t="shared" ca="1" si="458"/>
        <v>29869</v>
      </c>
      <c r="CS218" s="280">
        <f t="shared" ca="1" si="459"/>
        <v>221765</v>
      </c>
      <c r="CT218" s="280">
        <f t="shared" ca="1" si="460"/>
        <v>57933</v>
      </c>
      <c r="CU218" s="280">
        <f t="shared" ca="1" si="461"/>
        <v>0</v>
      </c>
      <c r="CV218" s="280">
        <f t="shared" ca="1" si="462"/>
        <v>63555</v>
      </c>
      <c r="CW218" s="365">
        <f t="shared" ca="1" si="463"/>
        <v>0</v>
      </c>
      <c r="CX218" s="280">
        <f t="shared" ca="1" si="464"/>
        <v>432600</v>
      </c>
      <c r="CY218" s="280">
        <f t="shared" ca="1" si="465"/>
        <v>0</v>
      </c>
      <c r="CZ218" s="280">
        <f t="shared" ca="1" si="466"/>
        <v>0</v>
      </c>
      <c r="DA218" s="280">
        <f t="shared" ca="1" si="467"/>
        <v>374283</v>
      </c>
      <c r="DB218" s="280">
        <f t="shared" ca="1" si="468"/>
        <v>110676</v>
      </c>
      <c r="DC218" s="280">
        <f t="shared" ca="1" si="469"/>
        <v>0</v>
      </c>
      <c r="DD218" s="280">
        <f t="shared" ca="1" si="470"/>
        <v>0</v>
      </c>
      <c r="DE218" s="280">
        <f t="shared" ca="1" si="471"/>
        <v>0</v>
      </c>
      <c r="DF218" s="280">
        <f t="shared" ca="1" si="472"/>
        <v>0</v>
      </c>
      <c r="DG218" s="280">
        <f t="shared" ca="1" si="473"/>
        <v>0</v>
      </c>
      <c r="DH218" s="210">
        <f t="shared" ca="1" si="490"/>
        <v>151357</v>
      </c>
      <c r="DI218" s="210">
        <f t="shared" ca="1" si="491"/>
        <v>1290681</v>
      </c>
      <c r="DJ218" s="210">
        <f t="shared" ca="1" si="492"/>
        <v>4225691</v>
      </c>
      <c r="DK218" s="461">
        <f t="shared" ca="1" si="493"/>
        <v>5667729</v>
      </c>
      <c r="DL218" s="463">
        <f t="shared" ca="1" si="494"/>
        <v>5516372</v>
      </c>
      <c r="DM218" s="465">
        <f t="shared" ca="1" si="495"/>
        <v>-151357</v>
      </c>
      <c r="DN218" s="216">
        <f t="shared" ca="1" si="474"/>
        <v>-2.6705052411644947E-2</v>
      </c>
    </row>
    <row r="219" spans="1:118" s="2" customFormat="1">
      <c r="A219" s="1">
        <f t="shared" si="475"/>
        <v>2023</v>
      </c>
      <c r="B219" s="390">
        <v>0</v>
      </c>
      <c r="C219" s="390">
        <v>0</v>
      </c>
      <c r="D219" s="390">
        <v>0</v>
      </c>
      <c r="E219" s="390">
        <v>0</v>
      </c>
      <c r="F219" s="390">
        <v>0</v>
      </c>
      <c r="G219" s="390">
        <v>0</v>
      </c>
      <c r="H219" s="390">
        <v>0</v>
      </c>
      <c r="I219" s="390">
        <v>0</v>
      </c>
      <c r="J219" s="390">
        <v>0</v>
      </c>
      <c r="K219" s="390">
        <v>0</v>
      </c>
      <c r="L219" s="390">
        <v>0</v>
      </c>
      <c r="M219" s="390">
        <v>0</v>
      </c>
      <c r="N219" s="306">
        <f t="shared" si="501"/>
        <v>0</v>
      </c>
      <c r="O219" s="30"/>
      <c r="P219" s="72">
        <f t="shared" si="480"/>
        <v>2023</v>
      </c>
      <c r="Q219" s="390">
        <v>0</v>
      </c>
      <c r="R219" s="390">
        <v>0</v>
      </c>
      <c r="S219" s="390">
        <v>0</v>
      </c>
      <c r="T219" s="390">
        <v>0</v>
      </c>
      <c r="U219" s="390">
        <v>0</v>
      </c>
      <c r="V219" s="390">
        <v>0</v>
      </c>
      <c r="W219" s="390">
        <v>0</v>
      </c>
      <c r="X219" s="390">
        <v>0</v>
      </c>
      <c r="Y219" s="390">
        <v>0</v>
      </c>
      <c r="Z219" s="390">
        <v>0</v>
      </c>
      <c r="AA219" s="390">
        <v>0</v>
      </c>
      <c r="AB219" s="390">
        <v>0</v>
      </c>
      <c r="AC219" s="303">
        <f t="shared" si="502"/>
        <v>0</v>
      </c>
      <c r="AD219" s="13"/>
      <c r="AE219" s="17"/>
      <c r="AF219" s="22"/>
      <c r="AG219" s="22"/>
      <c r="AH219" s="22"/>
      <c r="AI219" s="79" t="str">
        <f t="shared" si="483"/>
        <v>Z</v>
      </c>
      <c r="AJ219" s="1">
        <f t="shared" si="484"/>
        <v>2029</v>
      </c>
      <c r="AK219" s="105">
        <v>10</v>
      </c>
      <c r="AL219" s="106">
        <f t="shared" ca="1" si="498"/>
        <v>0</v>
      </c>
      <c r="AM219" s="106">
        <f t="shared" ca="1" si="498"/>
        <v>0</v>
      </c>
      <c r="AN219" s="106">
        <f t="shared" ca="1" si="498"/>
        <v>481</v>
      </c>
      <c r="AO219" s="106">
        <f t="shared" ca="1" si="498"/>
        <v>0</v>
      </c>
      <c r="AP219" s="106">
        <f t="shared" ca="1" si="498"/>
        <v>0</v>
      </c>
      <c r="AQ219" s="106">
        <f t="shared" ca="1" si="498"/>
        <v>0</v>
      </c>
      <c r="AR219" s="106">
        <f t="shared" ca="1" si="498"/>
        <v>0</v>
      </c>
      <c r="AS219" s="106">
        <f t="shared" ca="1" si="498"/>
        <v>0</v>
      </c>
      <c r="AT219" s="106">
        <f t="shared" ca="1" si="498"/>
        <v>0</v>
      </c>
      <c r="AU219" s="106">
        <f t="shared" ca="1" si="498"/>
        <v>1261777</v>
      </c>
      <c r="AV219" s="106">
        <f t="shared" ca="1" si="499"/>
        <v>2914397</v>
      </c>
      <c r="AW219" s="106">
        <f t="shared" ca="1" si="499"/>
        <v>58740</v>
      </c>
      <c r="AX219" s="106">
        <f t="shared" ca="1" si="499"/>
        <v>0</v>
      </c>
      <c r="AY219" s="611">
        <f t="shared" ca="1" si="499"/>
        <v>0</v>
      </c>
      <c r="AZ219" s="106">
        <f t="shared" ca="1" si="499"/>
        <v>30030</v>
      </c>
      <c r="BA219" s="106">
        <f t="shared" ca="1" si="499"/>
        <v>221765</v>
      </c>
      <c r="BB219" s="106">
        <f t="shared" ca="1" si="499"/>
        <v>57933</v>
      </c>
      <c r="BC219" s="106">
        <f t="shared" ca="1" si="499"/>
        <v>0</v>
      </c>
      <c r="BD219" s="106">
        <f t="shared" ca="1" si="499"/>
        <v>69134</v>
      </c>
      <c r="BE219" s="106">
        <f t="shared" ca="1" si="499"/>
        <v>0</v>
      </c>
      <c r="BF219" s="106">
        <f t="shared" ca="1" si="500"/>
        <v>432600</v>
      </c>
      <c r="BG219" s="106">
        <f t="shared" ca="1" si="500"/>
        <v>0</v>
      </c>
      <c r="BH219" s="106">
        <f t="shared" ca="1" si="500"/>
        <v>0</v>
      </c>
      <c r="BI219" s="106">
        <f t="shared" ca="1" si="500"/>
        <v>374283</v>
      </c>
      <c r="BJ219" s="106">
        <f t="shared" ca="1" si="500"/>
        <v>110676</v>
      </c>
      <c r="BK219" s="106">
        <f t="shared" ca="1" si="500"/>
        <v>0</v>
      </c>
      <c r="BL219" s="190">
        <f t="shared" ca="1" si="500"/>
        <v>0</v>
      </c>
      <c r="BM219" s="190">
        <f t="shared" ca="1" si="500"/>
        <v>0</v>
      </c>
      <c r="BN219" s="190">
        <f t="shared" ca="1" si="500"/>
        <v>0</v>
      </c>
      <c r="BO219" s="190">
        <f t="shared" ca="1" si="500"/>
        <v>0</v>
      </c>
      <c r="BP219" s="190">
        <f t="shared" ca="1" si="500"/>
        <v>0</v>
      </c>
      <c r="BQ219" s="190">
        <f t="shared" ca="1" si="485"/>
        <v>157097</v>
      </c>
      <c r="BR219" s="190">
        <f t="shared" ca="1" si="486"/>
        <v>1139324</v>
      </c>
      <c r="BS219" s="190">
        <f t="shared" ca="1" si="487"/>
        <v>4235395</v>
      </c>
      <c r="BT219" s="190">
        <f t="shared" ca="1" si="496"/>
        <v>5531816</v>
      </c>
      <c r="BU219" s="190">
        <f t="shared" ca="1" si="440"/>
        <v>5486214</v>
      </c>
      <c r="BV219" s="163" t="str">
        <f t="shared" si="488"/>
        <v>K</v>
      </c>
      <c r="BW219" s="65">
        <f t="shared" ca="1" si="441"/>
        <v>5531816</v>
      </c>
      <c r="BX219" s="65">
        <f t="shared" ca="1" si="443"/>
        <v>0</v>
      </c>
      <c r="BZ219" s="130"/>
      <c r="CA219" s="79" t="str">
        <f t="shared" si="489"/>
        <v>K</v>
      </c>
      <c r="CB219" s="215">
        <f t="shared" si="497"/>
        <v>2029</v>
      </c>
      <c r="CC219" s="141">
        <f t="shared" si="497"/>
        <v>10</v>
      </c>
      <c r="CD219" s="280">
        <f t="shared" ca="1" si="444"/>
        <v>0</v>
      </c>
      <c r="CE219" s="280">
        <f t="shared" ca="1" si="445"/>
        <v>0</v>
      </c>
      <c r="CF219" s="280">
        <f t="shared" ca="1" si="446"/>
        <v>481</v>
      </c>
      <c r="CG219" s="280">
        <f t="shared" ca="1" si="447"/>
        <v>0</v>
      </c>
      <c r="CH219" s="280">
        <f t="shared" ca="1" si="448"/>
        <v>0</v>
      </c>
      <c r="CI219" s="280">
        <f t="shared" ca="1" si="449"/>
        <v>0</v>
      </c>
      <c r="CJ219" s="280">
        <f t="shared" ca="1" si="450"/>
        <v>0</v>
      </c>
      <c r="CK219" s="280">
        <f t="shared" ca="1" si="451"/>
        <v>0</v>
      </c>
      <c r="CL219" s="280">
        <f t="shared" ca="1" si="452"/>
        <v>0</v>
      </c>
      <c r="CM219" s="280">
        <f t="shared" ca="1" si="453"/>
        <v>1259994</v>
      </c>
      <c r="CN219" s="280">
        <f t="shared" ca="1" si="454"/>
        <v>2907051</v>
      </c>
      <c r="CO219" s="280">
        <f t="shared" ca="1" si="455"/>
        <v>61685</v>
      </c>
      <c r="CP219" s="280">
        <f t="shared" ca="1" si="456"/>
        <v>0</v>
      </c>
      <c r="CQ219" s="613">
        <f t="shared" ca="1" si="457"/>
        <v>0</v>
      </c>
      <c r="CR219" s="280">
        <f t="shared" ca="1" si="458"/>
        <v>33031</v>
      </c>
      <c r="CS219" s="280">
        <f t="shared" ca="1" si="459"/>
        <v>207410</v>
      </c>
      <c r="CT219" s="280">
        <f t="shared" ca="1" si="460"/>
        <v>54017</v>
      </c>
      <c r="CU219" s="280">
        <f t="shared" ca="1" si="461"/>
        <v>0</v>
      </c>
      <c r="CV219" s="280">
        <f t="shared" ca="1" si="462"/>
        <v>48256</v>
      </c>
      <c r="CW219" s="365">
        <f t="shared" ca="1" si="463"/>
        <v>0</v>
      </c>
      <c r="CX219" s="280">
        <f t="shared" ca="1" si="464"/>
        <v>433032</v>
      </c>
      <c r="CY219" s="280">
        <f t="shared" ca="1" si="465"/>
        <v>0</v>
      </c>
      <c r="CZ219" s="280">
        <f t="shared" ca="1" si="466"/>
        <v>0</v>
      </c>
      <c r="DA219" s="280">
        <f t="shared" ca="1" si="467"/>
        <v>371391</v>
      </c>
      <c r="DB219" s="280">
        <f t="shared" ca="1" si="468"/>
        <v>109866</v>
      </c>
      <c r="DC219" s="280">
        <f t="shared" ca="1" si="469"/>
        <v>0</v>
      </c>
      <c r="DD219" s="280">
        <f t="shared" ca="1" si="470"/>
        <v>0</v>
      </c>
      <c r="DE219" s="280">
        <f t="shared" ca="1" si="471"/>
        <v>0</v>
      </c>
      <c r="DF219" s="280">
        <f t="shared" ca="1" si="472"/>
        <v>0</v>
      </c>
      <c r="DG219" s="280">
        <f t="shared" ca="1" si="473"/>
        <v>0</v>
      </c>
      <c r="DH219" s="210">
        <f t="shared" ca="1" si="490"/>
        <v>135304</v>
      </c>
      <c r="DI219" s="210">
        <f t="shared" ca="1" si="491"/>
        <v>1257003</v>
      </c>
      <c r="DJ219" s="210">
        <f t="shared" ca="1" si="492"/>
        <v>4229211</v>
      </c>
      <c r="DK219" s="461">
        <f t="shared" ca="1" si="493"/>
        <v>5621518</v>
      </c>
      <c r="DL219" s="463">
        <f t="shared" ca="1" si="494"/>
        <v>5486214</v>
      </c>
      <c r="DM219" s="465">
        <f t="shared" ca="1" si="495"/>
        <v>-135304</v>
      </c>
      <c r="DN219" s="216">
        <f t="shared" ca="1" si="474"/>
        <v>-2.4068943655432572E-2</v>
      </c>
    </row>
    <row r="220" spans="1:118" s="2" customFormat="1">
      <c r="A220" s="1">
        <f t="shared" si="475"/>
        <v>2024</v>
      </c>
      <c r="B220" s="390">
        <v>0</v>
      </c>
      <c r="C220" s="390">
        <v>0</v>
      </c>
      <c r="D220" s="390">
        <v>0</v>
      </c>
      <c r="E220" s="390">
        <v>0</v>
      </c>
      <c r="F220" s="390">
        <v>0</v>
      </c>
      <c r="G220" s="390">
        <v>0</v>
      </c>
      <c r="H220" s="390">
        <v>0</v>
      </c>
      <c r="I220" s="390">
        <v>0</v>
      </c>
      <c r="J220" s="390">
        <v>0</v>
      </c>
      <c r="K220" s="390">
        <v>0</v>
      </c>
      <c r="L220" s="390">
        <v>0</v>
      </c>
      <c r="M220" s="390">
        <v>0</v>
      </c>
      <c r="N220" s="306">
        <f t="shared" si="501"/>
        <v>0</v>
      </c>
      <c r="O220" s="30"/>
      <c r="P220" s="72">
        <f t="shared" si="480"/>
        <v>2024</v>
      </c>
      <c r="Q220" s="390">
        <v>0</v>
      </c>
      <c r="R220" s="390">
        <v>0</v>
      </c>
      <c r="S220" s="390">
        <v>0</v>
      </c>
      <c r="T220" s="390">
        <v>0</v>
      </c>
      <c r="U220" s="390">
        <v>0</v>
      </c>
      <c r="V220" s="390">
        <v>0</v>
      </c>
      <c r="W220" s="390">
        <v>0</v>
      </c>
      <c r="X220" s="390">
        <v>0</v>
      </c>
      <c r="Y220" s="390">
        <v>0</v>
      </c>
      <c r="Z220" s="390">
        <v>0</v>
      </c>
      <c r="AA220" s="390">
        <v>0</v>
      </c>
      <c r="AB220" s="390">
        <v>0</v>
      </c>
      <c r="AC220" s="303">
        <f t="shared" si="502"/>
        <v>0</v>
      </c>
      <c r="AD220" s="13"/>
      <c r="AE220" s="17"/>
      <c r="AF220" s="22"/>
      <c r="AG220" s="22"/>
      <c r="AH220" s="22"/>
      <c r="AI220" s="79" t="str">
        <f t="shared" si="483"/>
        <v>AA</v>
      </c>
      <c r="AJ220" s="1">
        <f t="shared" si="484"/>
        <v>2029</v>
      </c>
      <c r="AK220" s="105">
        <v>11</v>
      </c>
      <c r="AL220" s="106">
        <f t="shared" ca="1" si="498"/>
        <v>0</v>
      </c>
      <c r="AM220" s="106">
        <f t="shared" ca="1" si="498"/>
        <v>0</v>
      </c>
      <c r="AN220" s="106">
        <f t="shared" ca="1" si="498"/>
        <v>481</v>
      </c>
      <c r="AO220" s="106">
        <f t="shared" ca="1" si="498"/>
        <v>0</v>
      </c>
      <c r="AP220" s="106">
        <f t="shared" ca="1" si="498"/>
        <v>0</v>
      </c>
      <c r="AQ220" s="106">
        <f t="shared" ca="1" si="498"/>
        <v>0</v>
      </c>
      <c r="AR220" s="106">
        <f t="shared" ca="1" si="498"/>
        <v>0</v>
      </c>
      <c r="AS220" s="106">
        <f t="shared" ca="1" si="498"/>
        <v>0</v>
      </c>
      <c r="AT220" s="106">
        <f t="shared" ca="1" si="498"/>
        <v>0</v>
      </c>
      <c r="AU220" s="106">
        <f t="shared" ca="1" si="498"/>
        <v>1259994</v>
      </c>
      <c r="AV220" s="106">
        <f t="shared" ca="1" si="499"/>
        <v>2907051</v>
      </c>
      <c r="AW220" s="106">
        <f t="shared" ca="1" si="499"/>
        <v>49036</v>
      </c>
      <c r="AX220" s="106">
        <f t="shared" ca="1" si="499"/>
        <v>0</v>
      </c>
      <c r="AY220" s="611">
        <f t="shared" ca="1" si="499"/>
        <v>0</v>
      </c>
      <c r="AZ220" s="106">
        <f t="shared" ca="1" si="499"/>
        <v>29869</v>
      </c>
      <c r="BA220" s="106">
        <f t="shared" ca="1" si="499"/>
        <v>207410</v>
      </c>
      <c r="BB220" s="106">
        <f t="shared" ca="1" si="499"/>
        <v>54017</v>
      </c>
      <c r="BC220" s="106">
        <f t="shared" ca="1" si="499"/>
        <v>0</v>
      </c>
      <c r="BD220" s="106">
        <f t="shared" ca="1" si="499"/>
        <v>63555</v>
      </c>
      <c r="BE220" s="106">
        <f t="shared" ca="1" si="499"/>
        <v>0</v>
      </c>
      <c r="BF220" s="106">
        <f t="shared" ca="1" si="500"/>
        <v>433032</v>
      </c>
      <c r="BG220" s="106">
        <f t="shared" ca="1" si="500"/>
        <v>0</v>
      </c>
      <c r="BH220" s="106">
        <f t="shared" ca="1" si="500"/>
        <v>0</v>
      </c>
      <c r="BI220" s="106">
        <f t="shared" ca="1" si="500"/>
        <v>371391</v>
      </c>
      <c r="BJ220" s="106">
        <f t="shared" ca="1" si="500"/>
        <v>109866</v>
      </c>
      <c r="BK220" s="106">
        <f t="shared" ca="1" si="500"/>
        <v>0</v>
      </c>
      <c r="BL220" s="190">
        <f t="shared" ca="1" si="500"/>
        <v>0</v>
      </c>
      <c r="BM220" s="190">
        <f t="shared" ca="1" si="500"/>
        <v>0</v>
      </c>
      <c r="BN220" s="190">
        <f t="shared" ca="1" si="500"/>
        <v>0</v>
      </c>
      <c r="BO220" s="190">
        <f t="shared" ca="1" si="500"/>
        <v>0</v>
      </c>
      <c r="BP220" s="190">
        <f t="shared" ca="1" si="500"/>
        <v>0</v>
      </c>
      <c r="BQ220" s="190">
        <f t="shared" ca="1" si="485"/>
        <v>147441</v>
      </c>
      <c r="BR220" s="190">
        <f t="shared" ca="1" si="486"/>
        <v>1121699</v>
      </c>
      <c r="BS220" s="190">
        <f t="shared" ca="1" si="487"/>
        <v>4216562</v>
      </c>
      <c r="BT220" s="190">
        <f t="shared" ca="1" si="496"/>
        <v>5485702</v>
      </c>
      <c r="BU220" s="190">
        <f t="shared" ca="1" si="440"/>
        <v>5372911</v>
      </c>
      <c r="BV220" s="163" t="str">
        <f t="shared" si="488"/>
        <v>L</v>
      </c>
      <c r="BW220" s="65">
        <f t="shared" ca="1" si="441"/>
        <v>5485702</v>
      </c>
      <c r="BX220" s="65">
        <f t="shared" ca="1" si="443"/>
        <v>0</v>
      </c>
      <c r="BZ220" s="130"/>
      <c r="CA220" s="79" t="str">
        <f t="shared" si="489"/>
        <v>L</v>
      </c>
      <c r="CB220" s="215">
        <f t="shared" si="497"/>
        <v>2029</v>
      </c>
      <c r="CC220" s="141">
        <f t="shared" si="497"/>
        <v>11</v>
      </c>
      <c r="CD220" s="280">
        <f t="shared" ca="1" si="444"/>
        <v>0</v>
      </c>
      <c r="CE220" s="280">
        <f t="shared" ca="1" si="445"/>
        <v>0</v>
      </c>
      <c r="CF220" s="280">
        <f t="shared" ca="1" si="446"/>
        <v>481</v>
      </c>
      <c r="CG220" s="280">
        <f t="shared" ca="1" si="447"/>
        <v>0</v>
      </c>
      <c r="CH220" s="280">
        <f t="shared" ca="1" si="448"/>
        <v>0</v>
      </c>
      <c r="CI220" s="280">
        <f t="shared" ca="1" si="449"/>
        <v>0</v>
      </c>
      <c r="CJ220" s="280">
        <f t="shared" ca="1" si="450"/>
        <v>0</v>
      </c>
      <c r="CK220" s="280">
        <f t="shared" ca="1" si="451"/>
        <v>0</v>
      </c>
      <c r="CL220" s="280">
        <f t="shared" ca="1" si="452"/>
        <v>0</v>
      </c>
      <c r="CM220" s="280">
        <f t="shared" ca="1" si="453"/>
        <v>1235102</v>
      </c>
      <c r="CN220" s="280">
        <f t="shared" ca="1" si="454"/>
        <v>2860274</v>
      </c>
      <c r="CO220" s="280">
        <f t="shared" ca="1" si="455"/>
        <v>56507</v>
      </c>
      <c r="CP220" s="280">
        <f t="shared" ca="1" si="456"/>
        <v>0</v>
      </c>
      <c r="CQ220" s="613">
        <f t="shared" ca="1" si="457"/>
        <v>0</v>
      </c>
      <c r="CR220" s="280">
        <f t="shared" ca="1" si="458"/>
        <v>19254</v>
      </c>
      <c r="CS220" s="280">
        <f t="shared" ca="1" si="459"/>
        <v>190899</v>
      </c>
      <c r="CT220" s="280">
        <f t="shared" ca="1" si="460"/>
        <v>51082</v>
      </c>
      <c r="CU220" s="280">
        <f t="shared" ca="1" si="461"/>
        <v>0</v>
      </c>
      <c r="CV220" s="280">
        <f t="shared" ca="1" si="462"/>
        <v>50220</v>
      </c>
      <c r="CW220" s="365">
        <f t="shared" ca="1" si="463"/>
        <v>0</v>
      </c>
      <c r="CX220" s="280">
        <f t="shared" ca="1" si="464"/>
        <v>429720</v>
      </c>
      <c r="CY220" s="280">
        <f t="shared" ca="1" si="465"/>
        <v>0</v>
      </c>
      <c r="CZ220" s="280">
        <f t="shared" ca="1" si="466"/>
        <v>0</v>
      </c>
      <c r="DA220" s="280">
        <f t="shared" ca="1" si="467"/>
        <v>369668</v>
      </c>
      <c r="DB220" s="280">
        <f t="shared" ca="1" si="468"/>
        <v>109704</v>
      </c>
      <c r="DC220" s="280">
        <f t="shared" ca="1" si="469"/>
        <v>0</v>
      </c>
      <c r="DD220" s="280">
        <f t="shared" ca="1" si="470"/>
        <v>0</v>
      </c>
      <c r="DE220" s="280">
        <f t="shared" ca="1" si="471"/>
        <v>0</v>
      </c>
      <c r="DF220" s="280">
        <f t="shared" ca="1" si="472"/>
        <v>0</v>
      </c>
      <c r="DG220" s="280">
        <f t="shared" ca="1" si="473"/>
        <v>0</v>
      </c>
      <c r="DH220" s="210">
        <f t="shared" ca="1" si="490"/>
        <v>120556</v>
      </c>
      <c r="DI220" s="210">
        <f t="shared" ca="1" si="491"/>
        <v>1220547</v>
      </c>
      <c r="DJ220" s="210">
        <f t="shared" ca="1" si="492"/>
        <v>4152364</v>
      </c>
      <c r="DK220" s="461">
        <f t="shared" ca="1" si="493"/>
        <v>5493467</v>
      </c>
      <c r="DL220" s="463">
        <f t="shared" ca="1" si="494"/>
        <v>5372911</v>
      </c>
      <c r="DM220" s="465">
        <f t="shared" ca="1" si="495"/>
        <v>-120556</v>
      </c>
      <c r="DN220" s="216">
        <f t="shared" ca="1" si="474"/>
        <v>-2.1945339800894408E-2</v>
      </c>
    </row>
    <row r="221" spans="1:118" s="2" customFormat="1">
      <c r="A221" s="1">
        <f t="shared" si="475"/>
        <v>2025</v>
      </c>
      <c r="B221" s="390">
        <v>0</v>
      </c>
      <c r="C221" s="390">
        <v>0</v>
      </c>
      <c r="D221" s="390">
        <v>0</v>
      </c>
      <c r="E221" s="390">
        <v>0</v>
      </c>
      <c r="F221" s="390">
        <v>0</v>
      </c>
      <c r="G221" s="390">
        <v>0</v>
      </c>
      <c r="H221" s="390">
        <v>0</v>
      </c>
      <c r="I221" s="390">
        <v>0</v>
      </c>
      <c r="J221" s="390">
        <v>0</v>
      </c>
      <c r="K221" s="390">
        <v>0</v>
      </c>
      <c r="L221" s="390">
        <v>0</v>
      </c>
      <c r="M221" s="390">
        <v>0</v>
      </c>
      <c r="N221" s="306">
        <f t="shared" si="501"/>
        <v>0</v>
      </c>
      <c r="O221" s="30"/>
      <c r="P221" s="72">
        <f t="shared" si="480"/>
        <v>2025</v>
      </c>
      <c r="Q221" s="390">
        <v>0</v>
      </c>
      <c r="R221" s="390">
        <v>0</v>
      </c>
      <c r="S221" s="390">
        <v>0</v>
      </c>
      <c r="T221" s="390">
        <v>0</v>
      </c>
      <c r="U221" s="390">
        <v>0</v>
      </c>
      <c r="V221" s="390">
        <v>0</v>
      </c>
      <c r="W221" s="390">
        <v>0</v>
      </c>
      <c r="X221" s="390">
        <v>0</v>
      </c>
      <c r="Y221" s="390">
        <v>0</v>
      </c>
      <c r="Z221" s="390">
        <v>0</v>
      </c>
      <c r="AA221" s="390">
        <v>0</v>
      </c>
      <c r="AB221" s="390">
        <v>0</v>
      </c>
      <c r="AC221" s="303">
        <f t="shared" si="502"/>
        <v>0</v>
      </c>
      <c r="AD221" s="13"/>
      <c r="AE221" s="17"/>
      <c r="AF221" s="22"/>
      <c r="AG221" s="22"/>
      <c r="AH221" s="22"/>
      <c r="AI221" s="79" t="str">
        <f t="shared" si="483"/>
        <v>AB</v>
      </c>
      <c r="AJ221" s="16">
        <f t="shared" si="484"/>
        <v>2029</v>
      </c>
      <c r="AK221" s="116">
        <v>12</v>
      </c>
      <c r="AL221" s="106">
        <f t="shared" ca="1" si="498"/>
        <v>0</v>
      </c>
      <c r="AM221" s="106">
        <f t="shared" ca="1" si="498"/>
        <v>0</v>
      </c>
      <c r="AN221" s="106">
        <f t="shared" ca="1" si="498"/>
        <v>481</v>
      </c>
      <c r="AO221" s="106">
        <f t="shared" ca="1" si="498"/>
        <v>0</v>
      </c>
      <c r="AP221" s="106">
        <f t="shared" ca="1" si="498"/>
        <v>0</v>
      </c>
      <c r="AQ221" s="106">
        <f t="shared" ca="1" si="498"/>
        <v>0</v>
      </c>
      <c r="AR221" s="106">
        <f t="shared" ca="1" si="498"/>
        <v>0</v>
      </c>
      <c r="AS221" s="106">
        <f t="shared" ca="1" si="498"/>
        <v>0</v>
      </c>
      <c r="AT221" s="106">
        <f t="shared" ca="1" si="498"/>
        <v>0</v>
      </c>
      <c r="AU221" s="106">
        <f t="shared" ca="1" si="498"/>
        <v>1235102</v>
      </c>
      <c r="AV221" s="106">
        <f t="shared" ca="1" si="499"/>
        <v>2860274</v>
      </c>
      <c r="AW221" s="106">
        <f t="shared" ca="1" si="499"/>
        <v>61685</v>
      </c>
      <c r="AX221" s="106">
        <f t="shared" ca="1" si="499"/>
        <v>0</v>
      </c>
      <c r="AY221" s="611">
        <f t="shared" ca="1" si="499"/>
        <v>0</v>
      </c>
      <c r="AZ221" s="106">
        <f t="shared" ca="1" si="499"/>
        <v>33031</v>
      </c>
      <c r="BA221" s="106">
        <f t="shared" ca="1" si="499"/>
        <v>190899</v>
      </c>
      <c r="BB221" s="106">
        <f t="shared" ca="1" si="499"/>
        <v>51082</v>
      </c>
      <c r="BC221" s="106">
        <f t="shared" ca="1" si="499"/>
        <v>0</v>
      </c>
      <c r="BD221" s="106">
        <f t="shared" ca="1" si="499"/>
        <v>48256</v>
      </c>
      <c r="BE221" s="106">
        <f t="shared" ca="1" si="499"/>
        <v>0</v>
      </c>
      <c r="BF221" s="106">
        <f t="shared" ca="1" si="500"/>
        <v>429720</v>
      </c>
      <c r="BG221" s="106">
        <f t="shared" ca="1" si="500"/>
        <v>0</v>
      </c>
      <c r="BH221" s="106">
        <f t="shared" ca="1" si="500"/>
        <v>0</v>
      </c>
      <c r="BI221" s="106">
        <f t="shared" ca="1" si="500"/>
        <v>369668</v>
      </c>
      <c r="BJ221" s="106">
        <f t="shared" ca="1" si="500"/>
        <v>109704</v>
      </c>
      <c r="BK221" s="106">
        <f t="shared" ca="1" si="500"/>
        <v>0</v>
      </c>
      <c r="BL221" s="190">
        <f t="shared" ca="1" si="500"/>
        <v>0</v>
      </c>
      <c r="BM221" s="190">
        <f t="shared" ca="1" si="500"/>
        <v>0</v>
      </c>
      <c r="BN221" s="190">
        <f t="shared" ca="1" si="500"/>
        <v>0</v>
      </c>
      <c r="BO221" s="190">
        <f t="shared" ca="1" si="500"/>
        <v>0</v>
      </c>
      <c r="BP221" s="190">
        <f t="shared" ca="1" si="500"/>
        <v>0</v>
      </c>
      <c r="BQ221" s="190">
        <f t="shared" ca="1" si="485"/>
        <v>132369</v>
      </c>
      <c r="BR221" s="190">
        <f t="shared" ca="1" si="486"/>
        <v>1099991</v>
      </c>
      <c r="BS221" s="190">
        <f t="shared" ca="1" si="487"/>
        <v>4157542</v>
      </c>
      <c r="BT221" s="190">
        <f t="shared" ca="1" si="496"/>
        <v>5389902</v>
      </c>
      <c r="BU221" s="190">
        <f t="shared" ca="1" si="440"/>
        <v>9659858</v>
      </c>
      <c r="BV221" s="163" t="str">
        <f t="shared" si="488"/>
        <v>M</v>
      </c>
      <c r="BW221" s="65">
        <f t="shared" ca="1" si="441"/>
        <v>5389902</v>
      </c>
      <c r="BX221" s="65">
        <f t="shared" ca="1" si="443"/>
        <v>0</v>
      </c>
      <c r="BZ221" s="130"/>
      <c r="CA221" s="79" t="str">
        <f t="shared" si="489"/>
        <v>M</v>
      </c>
      <c r="CB221" s="215">
        <f t="shared" si="497"/>
        <v>2029</v>
      </c>
      <c r="CC221" s="141">
        <f t="shared" si="497"/>
        <v>12</v>
      </c>
      <c r="CD221" s="280">
        <f t="shared" ca="1" si="444"/>
        <v>0</v>
      </c>
      <c r="CE221" s="280">
        <f t="shared" ca="1" si="445"/>
        <v>0</v>
      </c>
      <c r="CF221" s="280">
        <f t="shared" ca="1" si="446"/>
        <v>481</v>
      </c>
      <c r="CG221" s="280">
        <f t="shared" ca="1" si="447"/>
        <v>0</v>
      </c>
      <c r="CH221" s="280">
        <f t="shared" ca="1" si="448"/>
        <v>0</v>
      </c>
      <c r="CI221" s="280">
        <f t="shared" ca="1" si="449"/>
        <v>0</v>
      </c>
      <c r="CJ221" s="280">
        <f t="shared" ca="1" si="450"/>
        <v>0</v>
      </c>
      <c r="CK221" s="280">
        <f t="shared" ca="1" si="451"/>
        <v>0</v>
      </c>
      <c r="CL221" s="280">
        <f t="shared" ca="1" si="452"/>
        <v>4189293</v>
      </c>
      <c r="CM221" s="280">
        <f t="shared" ca="1" si="453"/>
        <v>1248181</v>
      </c>
      <c r="CN221" s="280">
        <f t="shared" ca="1" si="454"/>
        <v>2888378</v>
      </c>
      <c r="CO221" s="280">
        <f t="shared" ca="1" si="455"/>
        <v>63058</v>
      </c>
      <c r="CP221" s="280">
        <f t="shared" ca="1" si="456"/>
        <v>0</v>
      </c>
      <c r="CQ221" s="613">
        <f t="shared" ca="1" si="457"/>
        <v>0</v>
      </c>
      <c r="CR221" s="280">
        <f t="shared" ca="1" si="458"/>
        <v>28195</v>
      </c>
      <c r="CS221" s="280">
        <f t="shared" ca="1" si="459"/>
        <v>212734</v>
      </c>
      <c r="CT221" s="280">
        <f t="shared" ca="1" si="460"/>
        <v>61446</v>
      </c>
      <c r="CU221" s="280">
        <f t="shared" ca="1" si="461"/>
        <v>0</v>
      </c>
      <c r="CV221" s="280">
        <f t="shared" ca="1" si="462"/>
        <v>57572</v>
      </c>
      <c r="CW221" s="365">
        <f t="shared" ca="1" si="463"/>
        <v>0</v>
      </c>
      <c r="CX221" s="280">
        <f t="shared" ca="1" si="464"/>
        <v>433032</v>
      </c>
      <c r="CY221" s="280">
        <f t="shared" ca="1" si="465"/>
        <v>0</v>
      </c>
      <c r="CZ221" s="280">
        <f t="shared" ca="1" si="466"/>
        <v>0</v>
      </c>
      <c r="DA221" s="280">
        <f t="shared" ca="1" si="467"/>
        <v>366620</v>
      </c>
      <c r="DB221" s="280">
        <f t="shared" ca="1" si="468"/>
        <v>110868</v>
      </c>
      <c r="DC221" s="280">
        <f t="shared" ca="1" si="469"/>
        <v>0</v>
      </c>
      <c r="DD221" s="280">
        <f t="shared" ca="1" si="470"/>
        <v>0</v>
      </c>
      <c r="DE221" s="280">
        <f t="shared" ca="1" si="471"/>
        <v>0</v>
      </c>
      <c r="DF221" s="280">
        <f t="shared" ca="1" si="472"/>
        <v>0</v>
      </c>
      <c r="DG221" s="280">
        <f t="shared" ca="1" si="473"/>
        <v>0</v>
      </c>
      <c r="DH221" s="210">
        <f t="shared" ca="1" si="490"/>
        <v>147213</v>
      </c>
      <c r="DI221" s="210">
        <f t="shared" ca="1" si="491"/>
        <v>1270467</v>
      </c>
      <c r="DJ221" s="210">
        <f t="shared" ca="1" si="492"/>
        <v>8389391</v>
      </c>
      <c r="DK221" s="461">
        <f t="shared" ca="1" si="493"/>
        <v>9807071</v>
      </c>
      <c r="DL221" s="463">
        <f t="shared" ca="1" si="494"/>
        <v>9659858</v>
      </c>
      <c r="DM221" s="465">
        <f t="shared" ca="1" si="495"/>
        <v>-147213</v>
      </c>
      <c r="DN221" s="216">
        <f t="shared" ca="1" si="474"/>
        <v>-1.5010903867219887E-2</v>
      </c>
    </row>
    <row r="222" spans="1:118" s="2" customFormat="1">
      <c r="A222" s="1">
        <f t="shared" si="475"/>
        <v>2026</v>
      </c>
      <c r="B222" s="390">
        <v>0</v>
      </c>
      <c r="C222" s="390">
        <v>0</v>
      </c>
      <c r="D222" s="390">
        <v>0</v>
      </c>
      <c r="E222" s="390">
        <v>0</v>
      </c>
      <c r="F222" s="390">
        <v>0</v>
      </c>
      <c r="G222" s="390">
        <v>0</v>
      </c>
      <c r="H222" s="390">
        <v>0</v>
      </c>
      <c r="I222" s="390">
        <v>0</v>
      </c>
      <c r="J222" s="390">
        <v>0</v>
      </c>
      <c r="K222" s="390">
        <v>0</v>
      </c>
      <c r="L222" s="390">
        <v>0</v>
      </c>
      <c r="M222" s="390">
        <v>0</v>
      </c>
      <c r="N222" s="306">
        <f t="shared" si="501"/>
        <v>0</v>
      </c>
      <c r="O222" s="30"/>
      <c r="P222" s="72">
        <f t="shared" si="480"/>
        <v>2026</v>
      </c>
      <c r="Q222" s="390">
        <v>0</v>
      </c>
      <c r="R222" s="390">
        <v>0</v>
      </c>
      <c r="S222" s="390">
        <v>0</v>
      </c>
      <c r="T222" s="390">
        <v>0</v>
      </c>
      <c r="U222" s="390">
        <v>0</v>
      </c>
      <c r="V222" s="390">
        <v>0</v>
      </c>
      <c r="W222" s="390">
        <v>0</v>
      </c>
      <c r="X222" s="390">
        <v>0</v>
      </c>
      <c r="Y222" s="390">
        <v>0</v>
      </c>
      <c r="Z222" s="390">
        <v>0</v>
      </c>
      <c r="AA222" s="390">
        <v>0</v>
      </c>
      <c r="AB222" s="390">
        <v>0</v>
      </c>
      <c r="AC222" s="303">
        <f t="shared" si="502"/>
        <v>0</v>
      </c>
      <c r="AD222" s="13"/>
      <c r="AE222" s="17"/>
      <c r="AF222" s="22"/>
      <c r="AG222" s="22"/>
      <c r="AH222" s="22"/>
      <c r="AI222" s="79" t="str">
        <f t="shared" si="483"/>
        <v>Q</v>
      </c>
      <c r="AJ222" s="1">
        <f>1+AJ210</f>
        <v>2030</v>
      </c>
      <c r="AK222" s="105">
        <v>1</v>
      </c>
      <c r="AL222" s="106">
        <f t="shared" ca="1" si="498"/>
        <v>0</v>
      </c>
      <c r="AM222" s="106">
        <f t="shared" ca="1" si="498"/>
        <v>0</v>
      </c>
      <c r="AN222" s="106">
        <f t="shared" ca="1" si="498"/>
        <v>481</v>
      </c>
      <c r="AO222" s="106">
        <f t="shared" ca="1" si="498"/>
        <v>0</v>
      </c>
      <c r="AP222" s="106">
        <f t="shared" ca="1" si="498"/>
        <v>0</v>
      </c>
      <c r="AQ222" s="106">
        <f t="shared" ca="1" si="498"/>
        <v>0</v>
      </c>
      <c r="AR222" s="106">
        <f t="shared" ca="1" si="498"/>
        <v>0</v>
      </c>
      <c r="AS222" s="106">
        <f t="shared" ca="1" si="498"/>
        <v>0</v>
      </c>
      <c r="AT222" s="106">
        <f t="shared" ca="1" si="498"/>
        <v>4189293</v>
      </c>
      <c r="AU222" s="106">
        <f t="shared" ca="1" si="498"/>
        <v>1248181</v>
      </c>
      <c r="AV222" s="106">
        <f t="shared" ca="1" si="499"/>
        <v>2888378</v>
      </c>
      <c r="AW222" s="106">
        <f t="shared" ca="1" si="499"/>
        <v>56507</v>
      </c>
      <c r="AX222" s="106">
        <f t="shared" ca="1" si="499"/>
        <v>0</v>
      </c>
      <c r="AY222" s="611">
        <f t="shared" ca="1" si="499"/>
        <v>0</v>
      </c>
      <c r="AZ222" s="106">
        <f t="shared" ca="1" si="499"/>
        <v>19254</v>
      </c>
      <c r="BA222" s="106">
        <f t="shared" ca="1" si="499"/>
        <v>212734</v>
      </c>
      <c r="BB222" s="106">
        <f t="shared" ca="1" si="499"/>
        <v>61446</v>
      </c>
      <c r="BC222" s="106">
        <f t="shared" ca="1" si="499"/>
        <v>0</v>
      </c>
      <c r="BD222" s="106">
        <f t="shared" ca="1" si="499"/>
        <v>50220</v>
      </c>
      <c r="BE222" s="106">
        <f t="shared" ca="1" si="499"/>
        <v>0</v>
      </c>
      <c r="BF222" s="106">
        <f t="shared" ca="1" si="500"/>
        <v>433032</v>
      </c>
      <c r="BG222" s="106">
        <f t="shared" ca="1" si="500"/>
        <v>0</v>
      </c>
      <c r="BH222" s="106">
        <f t="shared" ca="1" si="500"/>
        <v>0</v>
      </c>
      <c r="BI222" s="106">
        <f t="shared" ca="1" si="500"/>
        <v>366620</v>
      </c>
      <c r="BJ222" s="106">
        <f t="shared" ca="1" si="500"/>
        <v>110868</v>
      </c>
      <c r="BK222" s="106">
        <f t="shared" ca="1" si="500"/>
        <v>0</v>
      </c>
      <c r="BL222" s="190">
        <f t="shared" ca="1" si="500"/>
        <v>0</v>
      </c>
      <c r="BM222" s="190">
        <f t="shared" ca="1" si="500"/>
        <v>0</v>
      </c>
      <c r="BN222" s="190">
        <f t="shared" ca="1" si="500"/>
        <v>0</v>
      </c>
      <c r="BO222" s="190">
        <f t="shared" ca="1" si="500"/>
        <v>0</v>
      </c>
      <c r="BP222" s="190">
        <f t="shared" ca="1" si="500"/>
        <v>0</v>
      </c>
      <c r="BQ222" s="190">
        <f t="shared" ca="1" si="485"/>
        <v>130920</v>
      </c>
      <c r="BR222" s="190">
        <f t="shared" ca="1" si="486"/>
        <v>1123254</v>
      </c>
      <c r="BS222" s="190">
        <f t="shared" ca="1" si="487"/>
        <v>8382840</v>
      </c>
      <c r="BT222" s="190">
        <f t="shared" ca="1" si="496"/>
        <v>9637014</v>
      </c>
      <c r="BU222" s="190">
        <f t="shared" ca="1" si="440"/>
        <v>9621584</v>
      </c>
      <c r="BV222" s="163" t="str">
        <f t="shared" si="488"/>
        <v>C</v>
      </c>
      <c r="BW222" s="65">
        <f t="shared" ca="1" si="441"/>
        <v>9637014</v>
      </c>
      <c r="BX222" s="65">
        <f t="shared" ca="1" si="443"/>
        <v>0</v>
      </c>
      <c r="BZ222" s="130"/>
      <c r="CA222" s="79" t="str">
        <f t="shared" si="489"/>
        <v>B</v>
      </c>
      <c r="CB222" s="215">
        <f t="shared" si="497"/>
        <v>2030</v>
      </c>
      <c r="CC222" s="141">
        <f t="shared" si="497"/>
        <v>1</v>
      </c>
      <c r="CD222" s="280">
        <f t="shared" ca="1" si="444"/>
        <v>0</v>
      </c>
      <c r="CE222" s="280">
        <f t="shared" ca="1" si="445"/>
        <v>0</v>
      </c>
      <c r="CF222" s="280">
        <f t="shared" ca="1" si="446"/>
        <v>481</v>
      </c>
      <c r="CG222" s="280">
        <f t="shared" ca="1" si="447"/>
        <v>0</v>
      </c>
      <c r="CH222" s="280">
        <f t="shared" ca="1" si="448"/>
        <v>0</v>
      </c>
      <c r="CI222" s="280">
        <f t="shared" ca="1" si="449"/>
        <v>0</v>
      </c>
      <c r="CJ222" s="280">
        <f t="shared" ca="1" si="450"/>
        <v>0</v>
      </c>
      <c r="CK222" s="280">
        <f t="shared" ca="1" si="451"/>
        <v>0</v>
      </c>
      <c r="CL222" s="280">
        <f t="shared" ca="1" si="452"/>
        <v>4230521</v>
      </c>
      <c r="CM222" s="280">
        <f t="shared" ca="1" si="453"/>
        <v>1249156</v>
      </c>
      <c r="CN222" s="280">
        <f t="shared" ca="1" si="454"/>
        <v>2943461</v>
      </c>
      <c r="CO222" s="280">
        <f t="shared" ca="1" si="455"/>
        <v>57941</v>
      </c>
      <c r="CP222" s="280">
        <f t="shared" ca="1" si="456"/>
        <v>0</v>
      </c>
      <c r="CQ222" s="613">
        <f t="shared" ca="1" si="457"/>
        <v>0</v>
      </c>
      <c r="CR222" s="280">
        <f t="shared" ca="1" si="458"/>
        <v>29398</v>
      </c>
      <c r="CS222" s="280">
        <f t="shared" ca="1" si="459"/>
        <v>220061</v>
      </c>
      <c r="CT222" s="280">
        <f t="shared" ca="1" si="460"/>
        <v>66560</v>
      </c>
      <c r="CU222" s="280">
        <f t="shared" ca="1" si="461"/>
        <v>0</v>
      </c>
      <c r="CV222" s="280">
        <f t="shared" ca="1" si="462"/>
        <v>62575</v>
      </c>
      <c r="CW222" s="365">
        <f t="shared" ca="1" si="463"/>
        <v>0</v>
      </c>
      <c r="CX222" s="280">
        <f t="shared" ca="1" si="464"/>
        <v>431544</v>
      </c>
      <c r="CY222" s="280">
        <f t="shared" ca="1" si="465"/>
        <v>0</v>
      </c>
      <c r="CZ222" s="280">
        <f t="shared" ca="1" si="466"/>
        <v>0</v>
      </c>
      <c r="DA222" s="280">
        <f t="shared" ca="1" si="467"/>
        <v>364713</v>
      </c>
      <c r="DB222" s="280">
        <f t="shared" ca="1" si="468"/>
        <v>111114</v>
      </c>
      <c r="DC222" s="280">
        <f t="shared" ca="1" si="469"/>
        <v>0</v>
      </c>
      <c r="DD222" s="280">
        <f t="shared" ca="1" si="470"/>
        <v>0</v>
      </c>
      <c r="DE222" s="280">
        <f t="shared" ca="1" si="471"/>
        <v>0</v>
      </c>
      <c r="DF222" s="280">
        <f t="shared" ca="1" si="472"/>
        <v>0</v>
      </c>
      <c r="DG222" s="280">
        <f t="shared" ca="1" si="473"/>
        <v>0</v>
      </c>
      <c r="DH222" s="210">
        <f t="shared" ca="1" si="490"/>
        <v>158533</v>
      </c>
      <c r="DI222" s="210">
        <f t="shared" ca="1" si="491"/>
        <v>1285965</v>
      </c>
      <c r="DJ222" s="210">
        <f t="shared" ca="1" si="492"/>
        <v>8481560</v>
      </c>
      <c r="DK222" s="461">
        <f t="shared" ca="1" si="493"/>
        <v>9926058</v>
      </c>
      <c r="DL222" s="463">
        <f t="shared" ca="1" si="494"/>
        <v>9767525</v>
      </c>
      <c r="DM222" s="465">
        <f t="shared" ca="1" si="495"/>
        <v>-158533</v>
      </c>
      <c r="DN222" s="216">
        <f t="shared" ca="1" si="474"/>
        <v>-1.5971395694040876E-2</v>
      </c>
    </row>
    <row r="223" spans="1:118" s="2" customFormat="1">
      <c r="A223" s="1">
        <f t="shared" si="475"/>
        <v>2027</v>
      </c>
      <c r="B223" s="390">
        <v>0</v>
      </c>
      <c r="C223" s="390">
        <v>0</v>
      </c>
      <c r="D223" s="390">
        <v>0</v>
      </c>
      <c r="E223" s="390">
        <v>0</v>
      </c>
      <c r="F223" s="390">
        <v>0</v>
      </c>
      <c r="G223" s="390">
        <v>0</v>
      </c>
      <c r="H223" s="390">
        <v>0</v>
      </c>
      <c r="I223" s="390">
        <v>0</v>
      </c>
      <c r="J223" s="390">
        <v>0</v>
      </c>
      <c r="K223" s="390">
        <v>0</v>
      </c>
      <c r="L223" s="390">
        <v>0</v>
      </c>
      <c r="M223" s="390">
        <v>0</v>
      </c>
      <c r="N223" s="306">
        <f t="shared" si="501"/>
        <v>0</v>
      </c>
      <c r="O223" s="30"/>
      <c r="P223" s="72">
        <f t="shared" si="480"/>
        <v>2027</v>
      </c>
      <c r="Q223" s="390">
        <v>0</v>
      </c>
      <c r="R223" s="390">
        <v>0</v>
      </c>
      <c r="S223" s="390">
        <v>0</v>
      </c>
      <c r="T223" s="390">
        <v>0</v>
      </c>
      <c r="U223" s="390">
        <v>0</v>
      </c>
      <c r="V223" s="390">
        <v>0</v>
      </c>
      <c r="W223" s="390">
        <v>0</v>
      </c>
      <c r="X223" s="390">
        <v>0</v>
      </c>
      <c r="Y223" s="390">
        <v>0</v>
      </c>
      <c r="Z223" s="390">
        <v>0</v>
      </c>
      <c r="AA223" s="390">
        <v>0</v>
      </c>
      <c r="AB223" s="390">
        <v>0</v>
      </c>
      <c r="AC223" s="303">
        <f t="shared" si="502"/>
        <v>0</v>
      </c>
      <c r="AD223" s="13"/>
      <c r="AE223" s="17"/>
      <c r="AF223" s="22"/>
      <c r="AG223" s="22"/>
      <c r="AH223" s="22"/>
      <c r="AI223" s="79" t="str">
        <f t="shared" si="483"/>
        <v>R</v>
      </c>
      <c r="AJ223" s="1">
        <f t="shared" ref="AJ223:AJ233" si="503">AJ222</f>
        <v>2030</v>
      </c>
      <c r="AK223" s="105">
        <v>2</v>
      </c>
      <c r="AL223" s="106">
        <f t="shared" ca="1" si="498"/>
        <v>0</v>
      </c>
      <c r="AM223" s="106">
        <f t="shared" ca="1" si="498"/>
        <v>0</v>
      </c>
      <c r="AN223" s="106">
        <f t="shared" ca="1" si="498"/>
        <v>481</v>
      </c>
      <c r="AO223" s="106">
        <f t="shared" ca="1" si="498"/>
        <v>0</v>
      </c>
      <c r="AP223" s="106">
        <f t="shared" ca="1" si="498"/>
        <v>0</v>
      </c>
      <c r="AQ223" s="106">
        <f t="shared" ca="1" si="498"/>
        <v>0</v>
      </c>
      <c r="AR223" s="106">
        <f t="shared" ca="1" si="498"/>
        <v>0</v>
      </c>
      <c r="AS223" s="106">
        <f t="shared" ca="1" si="498"/>
        <v>0</v>
      </c>
      <c r="AT223" s="106">
        <f t="shared" ca="1" si="498"/>
        <v>4230521</v>
      </c>
      <c r="AU223" s="106">
        <f t="shared" ca="1" si="498"/>
        <v>1249156</v>
      </c>
      <c r="AV223" s="106">
        <f t="shared" ca="1" si="499"/>
        <v>2943461</v>
      </c>
      <c r="AW223" s="106">
        <f t="shared" ca="1" si="499"/>
        <v>63058</v>
      </c>
      <c r="AX223" s="106">
        <f t="shared" ca="1" si="499"/>
        <v>0</v>
      </c>
      <c r="AY223" s="611">
        <f t="shared" ca="1" si="499"/>
        <v>0</v>
      </c>
      <c r="AZ223" s="106">
        <f t="shared" ca="1" si="499"/>
        <v>28195</v>
      </c>
      <c r="BA223" s="106">
        <f t="shared" ca="1" si="499"/>
        <v>220061</v>
      </c>
      <c r="BB223" s="106">
        <f t="shared" ca="1" si="499"/>
        <v>66560</v>
      </c>
      <c r="BC223" s="106">
        <f t="shared" ca="1" si="499"/>
        <v>0</v>
      </c>
      <c r="BD223" s="106">
        <f t="shared" ca="1" si="499"/>
        <v>57572</v>
      </c>
      <c r="BE223" s="106">
        <f t="shared" ca="1" si="499"/>
        <v>0</v>
      </c>
      <c r="BF223" s="106">
        <f t="shared" ca="1" si="500"/>
        <v>431544</v>
      </c>
      <c r="BG223" s="106">
        <f t="shared" ca="1" si="500"/>
        <v>0</v>
      </c>
      <c r="BH223" s="106">
        <f t="shared" ca="1" si="500"/>
        <v>0</v>
      </c>
      <c r="BI223" s="106">
        <f t="shared" ca="1" si="500"/>
        <v>364713</v>
      </c>
      <c r="BJ223" s="106">
        <f t="shared" ca="1" si="500"/>
        <v>111114</v>
      </c>
      <c r="BK223" s="106">
        <f t="shared" ca="1" si="500"/>
        <v>0</v>
      </c>
      <c r="BL223" s="190">
        <f t="shared" ca="1" si="500"/>
        <v>0</v>
      </c>
      <c r="BM223" s="190">
        <f t="shared" ca="1" si="500"/>
        <v>0</v>
      </c>
      <c r="BN223" s="190">
        <f t="shared" ca="1" si="500"/>
        <v>0</v>
      </c>
      <c r="BO223" s="190">
        <f t="shared" ca="1" si="500"/>
        <v>0</v>
      </c>
      <c r="BP223" s="190">
        <f t="shared" ca="1" si="500"/>
        <v>0</v>
      </c>
      <c r="BQ223" s="190">
        <f t="shared" ca="1" si="485"/>
        <v>152327</v>
      </c>
      <c r="BR223" s="190">
        <f t="shared" ca="1" si="486"/>
        <v>1127432</v>
      </c>
      <c r="BS223" s="190">
        <f t="shared" ca="1" si="487"/>
        <v>8486677</v>
      </c>
      <c r="BT223" s="190">
        <f t="shared" ca="1" si="496"/>
        <v>9766436</v>
      </c>
      <c r="BU223" s="190">
        <f t="shared" ca="1" si="440"/>
        <v>9621584</v>
      </c>
      <c r="BV223" s="163" t="str">
        <f t="shared" si="488"/>
        <v>C</v>
      </c>
      <c r="BW223" s="65">
        <f t="shared" ca="1" si="441"/>
        <v>9766436</v>
      </c>
      <c r="BX223" s="65">
        <f t="shared" ca="1" si="443"/>
        <v>0</v>
      </c>
      <c r="BZ223" s="130"/>
      <c r="CA223" s="79" t="str">
        <f t="shared" si="489"/>
        <v>C</v>
      </c>
      <c r="CB223" s="215">
        <f t="shared" si="497"/>
        <v>2030</v>
      </c>
      <c r="CC223" s="141">
        <f t="shared" si="497"/>
        <v>2</v>
      </c>
      <c r="CD223" s="280">
        <f t="shared" ca="1" si="444"/>
        <v>0</v>
      </c>
      <c r="CE223" s="280">
        <f t="shared" ca="1" si="445"/>
        <v>0</v>
      </c>
      <c r="CF223" s="280">
        <f t="shared" ca="1" si="446"/>
        <v>481</v>
      </c>
      <c r="CG223" s="280">
        <f t="shared" ca="1" si="447"/>
        <v>0</v>
      </c>
      <c r="CH223" s="280">
        <f t="shared" ca="1" si="448"/>
        <v>0</v>
      </c>
      <c r="CI223" s="280">
        <f t="shared" ca="1" si="449"/>
        <v>0</v>
      </c>
      <c r="CJ223" s="280">
        <f t="shared" ca="1" si="450"/>
        <v>0</v>
      </c>
      <c r="CK223" s="280">
        <f t="shared" ca="1" si="451"/>
        <v>0</v>
      </c>
      <c r="CL223" s="280">
        <f t="shared" ca="1" si="452"/>
        <v>4221770</v>
      </c>
      <c r="CM223" s="280">
        <f t="shared" ca="1" si="453"/>
        <v>1229614</v>
      </c>
      <c r="CN223" s="280">
        <f t="shared" ca="1" si="454"/>
        <v>2904191</v>
      </c>
      <c r="CO223" s="280">
        <f t="shared" ca="1" si="455"/>
        <v>45300</v>
      </c>
      <c r="CP223" s="280">
        <f t="shared" ca="1" si="456"/>
        <v>0</v>
      </c>
      <c r="CQ223" s="613">
        <f t="shared" ca="1" si="457"/>
        <v>0</v>
      </c>
      <c r="CR223" s="280">
        <f t="shared" ca="1" si="458"/>
        <v>29711</v>
      </c>
      <c r="CS223" s="280">
        <f t="shared" ca="1" si="459"/>
        <v>192150</v>
      </c>
      <c r="CT223" s="280">
        <f t="shared" ca="1" si="460"/>
        <v>47465</v>
      </c>
      <c r="CU223" s="280">
        <f t="shared" ca="1" si="461"/>
        <v>0</v>
      </c>
      <c r="CV223" s="280">
        <f t="shared" ca="1" si="462"/>
        <v>51583</v>
      </c>
      <c r="CW223" s="365">
        <f t="shared" ca="1" si="463"/>
        <v>0</v>
      </c>
      <c r="CX223" s="280">
        <f t="shared" ca="1" si="464"/>
        <v>426072</v>
      </c>
      <c r="CY223" s="280">
        <f t="shared" ca="1" si="465"/>
        <v>0</v>
      </c>
      <c r="CZ223" s="280">
        <f t="shared" ca="1" si="466"/>
        <v>0</v>
      </c>
      <c r="DA223" s="280">
        <f t="shared" ca="1" si="467"/>
        <v>362529</v>
      </c>
      <c r="DB223" s="280">
        <f t="shared" ca="1" si="468"/>
        <v>110718</v>
      </c>
      <c r="DC223" s="280">
        <f t="shared" ca="1" si="469"/>
        <v>0</v>
      </c>
      <c r="DD223" s="280">
        <f t="shared" ca="1" si="470"/>
        <v>0</v>
      </c>
      <c r="DE223" s="280">
        <f t="shared" ca="1" si="471"/>
        <v>0</v>
      </c>
      <c r="DF223" s="280">
        <f t="shared" ca="1" si="472"/>
        <v>0</v>
      </c>
      <c r="DG223" s="280">
        <f t="shared" ca="1" si="473"/>
        <v>0</v>
      </c>
      <c r="DH223" s="210">
        <f t="shared" ca="1" si="490"/>
        <v>128759</v>
      </c>
      <c r="DI223" s="210">
        <f t="shared" ca="1" si="491"/>
        <v>1220228</v>
      </c>
      <c r="DJ223" s="210">
        <f t="shared" ca="1" si="492"/>
        <v>8401356</v>
      </c>
      <c r="DK223" s="461">
        <f t="shared" ca="1" si="493"/>
        <v>9750343</v>
      </c>
      <c r="DL223" s="463">
        <f t="shared" ca="1" si="494"/>
        <v>9621584</v>
      </c>
      <c r="DM223" s="465">
        <f t="shared" ca="1" si="495"/>
        <v>-128759</v>
      </c>
      <c r="DN223" s="216">
        <f t="shared" ca="1" si="474"/>
        <v>-1.3205586716282698E-2</v>
      </c>
    </row>
    <row r="224" spans="1:118" s="2" customFormat="1">
      <c r="A224" s="1">
        <f t="shared" si="475"/>
        <v>2028</v>
      </c>
      <c r="B224" s="390">
        <v>0</v>
      </c>
      <c r="C224" s="390">
        <v>0</v>
      </c>
      <c r="D224" s="390">
        <v>0</v>
      </c>
      <c r="E224" s="390">
        <v>0</v>
      </c>
      <c r="F224" s="390">
        <v>0</v>
      </c>
      <c r="G224" s="390">
        <v>0</v>
      </c>
      <c r="H224" s="390">
        <v>0</v>
      </c>
      <c r="I224" s="390">
        <v>0</v>
      </c>
      <c r="J224" s="390">
        <v>0</v>
      </c>
      <c r="K224" s="390">
        <v>0</v>
      </c>
      <c r="L224" s="390">
        <v>0</v>
      </c>
      <c r="M224" s="390">
        <v>0</v>
      </c>
      <c r="N224" s="306">
        <f t="shared" si="501"/>
        <v>0</v>
      </c>
      <c r="O224" s="307"/>
      <c r="P224" s="72">
        <f t="shared" si="480"/>
        <v>2028</v>
      </c>
      <c r="Q224" s="390">
        <v>0</v>
      </c>
      <c r="R224" s="390">
        <v>0</v>
      </c>
      <c r="S224" s="390">
        <v>0</v>
      </c>
      <c r="T224" s="390">
        <v>0</v>
      </c>
      <c r="U224" s="390">
        <v>0</v>
      </c>
      <c r="V224" s="390">
        <v>0</v>
      </c>
      <c r="W224" s="390">
        <v>0</v>
      </c>
      <c r="X224" s="390">
        <v>0</v>
      </c>
      <c r="Y224" s="390">
        <v>0</v>
      </c>
      <c r="Z224" s="390">
        <v>0</v>
      </c>
      <c r="AA224" s="390">
        <v>0</v>
      </c>
      <c r="AB224" s="390">
        <v>0</v>
      </c>
      <c r="AC224" s="303">
        <f t="shared" si="502"/>
        <v>0</v>
      </c>
      <c r="AD224" s="13"/>
      <c r="AE224" s="17"/>
      <c r="AF224" s="22"/>
      <c r="AG224" s="22"/>
      <c r="AH224" s="22"/>
      <c r="AI224" s="79" t="str">
        <f t="shared" si="483"/>
        <v>S</v>
      </c>
      <c r="AJ224" s="1">
        <f t="shared" si="503"/>
        <v>2030</v>
      </c>
      <c r="AK224" s="105">
        <v>3</v>
      </c>
      <c r="AL224" s="106">
        <f t="shared" ca="1" si="498"/>
        <v>0</v>
      </c>
      <c r="AM224" s="106">
        <f t="shared" ca="1" si="498"/>
        <v>0</v>
      </c>
      <c r="AN224" s="106">
        <f t="shared" ca="1" si="498"/>
        <v>481</v>
      </c>
      <c r="AO224" s="106">
        <f t="shared" ca="1" si="498"/>
        <v>0</v>
      </c>
      <c r="AP224" s="106">
        <f t="shared" ca="1" si="498"/>
        <v>0</v>
      </c>
      <c r="AQ224" s="106">
        <f t="shared" ca="1" si="498"/>
        <v>0</v>
      </c>
      <c r="AR224" s="106">
        <f t="shared" ca="1" si="498"/>
        <v>0</v>
      </c>
      <c r="AS224" s="106">
        <f t="shared" ca="1" si="498"/>
        <v>0</v>
      </c>
      <c r="AT224" s="106">
        <f t="shared" ca="1" si="498"/>
        <v>4221770</v>
      </c>
      <c r="AU224" s="106">
        <f t="shared" ca="1" si="498"/>
        <v>1229614</v>
      </c>
      <c r="AV224" s="106">
        <f t="shared" ca="1" si="499"/>
        <v>2904191</v>
      </c>
      <c r="AW224" s="106">
        <f t="shared" ca="1" si="499"/>
        <v>57941</v>
      </c>
      <c r="AX224" s="106">
        <f t="shared" ca="1" si="499"/>
        <v>0</v>
      </c>
      <c r="AY224" s="611">
        <f t="shared" ca="1" si="499"/>
        <v>0</v>
      </c>
      <c r="AZ224" s="106">
        <f t="shared" ca="1" si="499"/>
        <v>29398</v>
      </c>
      <c r="BA224" s="106">
        <f t="shared" ca="1" si="499"/>
        <v>192150</v>
      </c>
      <c r="BB224" s="106">
        <f t="shared" ca="1" si="499"/>
        <v>47465</v>
      </c>
      <c r="BC224" s="106">
        <f t="shared" ca="1" si="499"/>
        <v>0</v>
      </c>
      <c r="BD224" s="106">
        <f t="shared" ca="1" si="499"/>
        <v>62575</v>
      </c>
      <c r="BE224" s="106">
        <f t="shared" ca="1" si="499"/>
        <v>0</v>
      </c>
      <c r="BF224" s="106">
        <f t="shared" ca="1" si="500"/>
        <v>426072</v>
      </c>
      <c r="BG224" s="106">
        <f t="shared" ca="1" si="500"/>
        <v>0</v>
      </c>
      <c r="BH224" s="106">
        <f t="shared" ca="1" si="500"/>
        <v>0</v>
      </c>
      <c r="BI224" s="106">
        <f t="shared" ca="1" si="500"/>
        <v>362529</v>
      </c>
      <c r="BJ224" s="106">
        <f t="shared" ca="1" si="500"/>
        <v>110718</v>
      </c>
      <c r="BK224" s="106">
        <f t="shared" ca="1" si="500"/>
        <v>0</v>
      </c>
      <c r="BL224" s="190">
        <f t="shared" ca="1" si="500"/>
        <v>0</v>
      </c>
      <c r="BM224" s="190">
        <f t="shared" ca="1" si="500"/>
        <v>0</v>
      </c>
      <c r="BN224" s="190">
        <f t="shared" ca="1" si="500"/>
        <v>0</v>
      </c>
      <c r="BO224" s="190">
        <f t="shared" ca="1" si="500"/>
        <v>0</v>
      </c>
      <c r="BP224" s="190">
        <f t="shared" ca="1" si="500"/>
        <v>0</v>
      </c>
      <c r="BQ224" s="190">
        <f t="shared" ca="1" si="485"/>
        <v>139438</v>
      </c>
      <c r="BR224" s="190">
        <f t="shared" ca="1" si="486"/>
        <v>1091469</v>
      </c>
      <c r="BS224" s="190">
        <f t="shared" ca="1" si="487"/>
        <v>8413997</v>
      </c>
      <c r="BT224" s="190">
        <f t="shared" ca="1" si="496"/>
        <v>9644904</v>
      </c>
      <c r="BU224" s="190">
        <f t="shared" ca="1" si="440"/>
        <v>9689949</v>
      </c>
      <c r="BV224" s="163" t="str">
        <f t="shared" si="488"/>
        <v>D</v>
      </c>
      <c r="BW224" s="65">
        <f t="shared" ca="1" si="441"/>
        <v>9644904</v>
      </c>
      <c r="BX224" s="65">
        <f t="shared" ca="1" si="443"/>
        <v>0</v>
      </c>
      <c r="BZ224" s="130"/>
      <c r="CA224" s="79" t="str">
        <f t="shared" si="489"/>
        <v>D</v>
      </c>
      <c r="CB224" s="215">
        <f t="shared" si="497"/>
        <v>2030</v>
      </c>
      <c r="CC224" s="141">
        <f t="shared" si="497"/>
        <v>3</v>
      </c>
      <c r="CD224" s="280">
        <f t="shared" ca="1" si="444"/>
        <v>0</v>
      </c>
      <c r="CE224" s="280">
        <f t="shared" ca="1" si="445"/>
        <v>0</v>
      </c>
      <c r="CF224" s="280">
        <f t="shared" ca="1" si="446"/>
        <v>481</v>
      </c>
      <c r="CG224" s="280">
        <f t="shared" ca="1" si="447"/>
        <v>0</v>
      </c>
      <c r="CH224" s="280">
        <f t="shared" ca="1" si="448"/>
        <v>0</v>
      </c>
      <c r="CI224" s="280">
        <f t="shared" ca="1" si="449"/>
        <v>0</v>
      </c>
      <c r="CJ224" s="280">
        <f t="shared" ca="1" si="450"/>
        <v>0</v>
      </c>
      <c r="CK224" s="280">
        <f t="shared" ca="1" si="451"/>
        <v>0</v>
      </c>
      <c r="CL224" s="280">
        <f t="shared" ca="1" si="452"/>
        <v>4190291</v>
      </c>
      <c r="CM224" s="280">
        <f t="shared" ca="1" si="453"/>
        <v>1261194</v>
      </c>
      <c r="CN224" s="280">
        <f t="shared" ca="1" si="454"/>
        <v>2967369</v>
      </c>
      <c r="CO224" s="280">
        <f t="shared" ca="1" si="455"/>
        <v>45752</v>
      </c>
      <c r="CP224" s="280">
        <f t="shared" ca="1" si="456"/>
        <v>0</v>
      </c>
      <c r="CQ224" s="613">
        <f t="shared" ca="1" si="457"/>
        <v>0</v>
      </c>
      <c r="CR224" s="280">
        <f t="shared" ca="1" si="458"/>
        <v>26362</v>
      </c>
      <c r="CS224" s="280">
        <f t="shared" ca="1" si="459"/>
        <v>183008</v>
      </c>
      <c r="CT224" s="280">
        <f t="shared" ca="1" si="460"/>
        <v>50461</v>
      </c>
      <c r="CU224" s="280">
        <f t="shared" ca="1" si="461"/>
        <v>0</v>
      </c>
      <c r="CV224" s="280">
        <f t="shared" ca="1" si="462"/>
        <v>51417</v>
      </c>
      <c r="CW224" s="365">
        <f t="shared" ca="1" si="463"/>
        <v>0</v>
      </c>
      <c r="CX224" s="280">
        <f t="shared" ca="1" si="464"/>
        <v>433032</v>
      </c>
      <c r="CY224" s="280">
        <f t="shared" ca="1" si="465"/>
        <v>0</v>
      </c>
      <c r="CZ224" s="280">
        <f t="shared" ca="1" si="466"/>
        <v>0</v>
      </c>
      <c r="DA224" s="280">
        <f t="shared" ca="1" si="467"/>
        <v>369006</v>
      </c>
      <c r="DB224" s="280">
        <f t="shared" ca="1" si="468"/>
        <v>111576</v>
      </c>
      <c r="DC224" s="280">
        <f t="shared" ca="1" si="469"/>
        <v>0</v>
      </c>
      <c r="DD224" s="280">
        <f t="shared" ca="1" si="470"/>
        <v>0</v>
      </c>
      <c r="DE224" s="280">
        <f t="shared" ca="1" si="471"/>
        <v>0</v>
      </c>
      <c r="DF224" s="280">
        <f t="shared" ca="1" si="472"/>
        <v>0</v>
      </c>
      <c r="DG224" s="280">
        <f t="shared" ca="1" si="473"/>
        <v>0</v>
      </c>
      <c r="DH224" s="210">
        <f t="shared" ca="1" si="490"/>
        <v>128240</v>
      </c>
      <c r="DI224" s="210">
        <f t="shared" ca="1" si="491"/>
        <v>1224862</v>
      </c>
      <c r="DJ224" s="210">
        <f t="shared" ca="1" si="492"/>
        <v>8465087</v>
      </c>
      <c r="DK224" s="461">
        <f t="shared" ca="1" si="493"/>
        <v>9818189</v>
      </c>
      <c r="DL224" s="463">
        <f t="shared" ca="1" si="494"/>
        <v>9689949</v>
      </c>
      <c r="DM224" s="465">
        <f t="shared" ca="1" si="495"/>
        <v>-128240</v>
      </c>
      <c r="DN224" s="216">
        <f t="shared" ca="1" si="474"/>
        <v>-1.3061471927256646E-2</v>
      </c>
    </row>
    <row r="225" spans="1:118" s="2" customFormat="1">
      <c r="A225" s="1">
        <f t="shared" si="475"/>
        <v>2029</v>
      </c>
      <c r="B225" s="390">
        <v>0</v>
      </c>
      <c r="C225" s="390">
        <v>0</v>
      </c>
      <c r="D225" s="390">
        <v>0</v>
      </c>
      <c r="E225" s="390">
        <v>0</v>
      </c>
      <c r="F225" s="390">
        <v>0</v>
      </c>
      <c r="G225" s="390">
        <v>0</v>
      </c>
      <c r="H225" s="390">
        <v>0</v>
      </c>
      <c r="I225" s="390">
        <v>0</v>
      </c>
      <c r="J225" s="390">
        <v>0</v>
      </c>
      <c r="K225" s="390">
        <v>0</v>
      </c>
      <c r="L225" s="390">
        <v>0</v>
      </c>
      <c r="M225" s="390">
        <v>0</v>
      </c>
      <c r="N225" s="306">
        <f t="shared" si="501"/>
        <v>0</v>
      </c>
      <c r="O225" s="307"/>
      <c r="P225" s="72">
        <f t="shared" si="480"/>
        <v>2029</v>
      </c>
      <c r="Q225" s="390">
        <v>0</v>
      </c>
      <c r="R225" s="390">
        <v>0</v>
      </c>
      <c r="S225" s="390">
        <v>0</v>
      </c>
      <c r="T225" s="390">
        <v>0</v>
      </c>
      <c r="U225" s="390">
        <v>0</v>
      </c>
      <c r="V225" s="390">
        <v>0</v>
      </c>
      <c r="W225" s="390">
        <v>0</v>
      </c>
      <c r="X225" s="390">
        <v>0</v>
      </c>
      <c r="Y225" s="390">
        <v>0</v>
      </c>
      <c r="Z225" s="390">
        <v>0</v>
      </c>
      <c r="AA225" s="390">
        <v>0</v>
      </c>
      <c r="AB225" s="390">
        <v>0</v>
      </c>
      <c r="AC225" s="303">
        <f t="shared" si="502"/>
        <v>0</v>
      </c>
      <c r="AD225" s="13"/>
      <c r="AE225" s="17"/>
      <c r="AF225" s="22"/>
      <c r="AG225" s="22"/>
      <c r="AH225" s="22"/>
      <c r="AI225" s="79" t="str">
        <f t="shared" si="483"/>
        <v>T</v>
      </c>
      <c r="AJ225" s="1">
        <f t="shared" si="503"/>
        <v>2030</v>
      </c>
      <c r="AK225" s="105">
        <v>4</v>
      </c>
      <c r="AL225" s="106">
        <f t="shared" ca="1" si="498"/>
        <v>0</v>
      </c>
      <c r="AM225" s="106">
        <f t="shared" ca="1" si="498"/>
        <v>0</v>
      </c>
      <c r="AN225" s="106">
        <f t="shared" ca="1" si="498"/>
        <v>481</v>
      </c>
      <c r="AO225" s="106">
        <f t="shared" ca="1" si="498"/>
        <v>0</v>
      </c>
      <c r="AP225" s="106">
        <f t="shared" ca="1" si="498"/>
        <v>0</v>
      </c>
      <c r="AQ225" s="106">
        <f t="shared" ca="1" si="498"/>
        <v>0</v>
      </c>
      <c r="AR225" s="106">
        <f t="shared" ca="1" si="498"/>
        <v>0</v>
      </c>
      <c r="AS225" s="106">
        <f t="shared" ca="1" si="498"/>
        <v>0</v>
      </c>
      <c r="AT225" s="106">
        <f t="shared" ca="1" si="498"/>
        <v>4190291</v>
      </c>
      <c r="AU225" s="106">
        <f t="shared" ca="1" si="498"/>
        <v>1261194</v>
      </c>
      <c r="AV225" s="106">
        <f t="shared" ca="1" si="499"/>
        <v>2967369</v>
      </c>
      <c r="AW225" s="106">
        <f t="shared" ca="1" si="499"/>
        <v>45300</v>
      </c>
      <c r="AX225" s="106">
        <f t="shared" ca="1" si="499"/>
        <v>0</v>
      </c>
      <c r="AY225" s="611">
        <f t="shared" ca="1" si="499"/>
        <v>0</v>
      </c>
      <c r="AZ225" s="106">
        <f t="shared" ca="1" si="499"/>
        <v>29711</v>
      </c>
      <c r="BA225" s="106">
        <f t="shared" ca="1" si="499"/>
        <v>183008</v>
      </c>
      <c r="BB225" s="106">
        <f t="shared" ca="1" si="499"/>
        <v>50461</v>
      </c>
      <c r="BC225" s="106">
        <f t="shared" ca="1" si="499"/>
        <v>0</v>
      </c>
      <c r="BD225" s="106">
        <f t="shared" ca="1" si="499"/>
        <v>51583</v>
      </c>
      <c r="BE225" s="106">
        <f t="shared" ca="1" si="499"/>
        <v>0</v>
      </c>
      <c r="BF225" s="106">
        <f t="shared" ca="1" si="500"/>
        <v>433032</v>
      </c>
      <c r="BG225" s="106">
        <f t="shared" ca="1" si="500"/>
        <v>0</v>
      </c>
      <c r="BH225" s="106">
        <f t="shared" ca="1" si="500"/>
        <v>0</v>
      </c>
      <c r="BI225" s="106">
        <f t="shared" ca="1" si="500"/>
        <v>369006</v>
      </c>
      <c r="BJ225" s="106">
        <f t="shared" ca="1" si="500"/>
        <v>111576</v>
      </c>
      <c r="BK225" s="106">
        <f t="shared" ca="1" si="500"/>
        <v>0</v>
      </c>
      <c r="BL225" s="190">
        <f t="shared" ca="1" si="500"/>
        <v>0</v>
      </c>
      <c r="BM225" s="190">
        <f t="shared" ca="1" si="500"/>
        <v>0</v>
      </c>
      <c r="BN225" s="190">
        <f t="shared" ca="1" si="500"/>
        <v>0</v>
      </c>
      <c r="BO225" s="190">
        <f t="shared" ca="1" si="500"/>
        <v>0</v>
      </c>
      <c r="BP225" s="190">
        <f t="shared" ca="1" si="500"/>
        <v>0</v>
      </c>
      <c r="BQ225" s="190">
        <f t="shared" ca="1" si="485"/>
        <v>131755</v>
      </c>
      <c r="BR225" s="190">
        <f t="shared" ca="1" si="486"/>
        <v>1096622</v>
      </c>
      <c r="BS225" s="190">
        <f t="shared" ca="1" si="487"/>
        <v>8464635</v>
      </c>
      <c r="BT225" s="190">
        <f t="shared" ca="1" si="496"/>
        <v>9693012</v>
      </c>
      <c r="BU225" s="190">
        <f t="shared" ca="1" si="440"/>
        <v>5550995</v>
      </c>
      <c r="BV225" s="163" t="str">
        <f t="shared" si="488"/>
        <v>E</v>
      </c>
      <c r="BW225" s="65">
        <f t="shared" ca="1" si="441"/>
        <v>9693012</v>
      </c>
      <c r="BX225" s="65">
        <f t="shared" ca="1" si="443"/>
        <v>0</v>
      </c>
      <c r="BZ225" s="130"/>
      <c r="CA225" s="79" t="str">
        <f t="shared" si="489"/>
        <v>E</v>
      </c>
      <c r="CB225" s="215">
        <f t="shared" si="497"/>
        <v>2030</v>
      </c>
      <c r="CC225" s="141">
        <f t="shared" si="497"/>
        <v>4</v>
      </c>
      <c r="CD225" s="280">
        <f t="shared" ca="1" si="444"/>
        <v>0</v>
      </c>
      <c r="CE225" s="280">
        <f t="shared" ca="1" si="445"/>
        <v>0</v>
      </c>
      <c r="CF225" s="280">
        <f t="shared" ca="1" si="446"/>
        <v>481</v>
      </c>
      <c r="CG225" s="280">
        <f t="shared" ca="1" si="447"/>
        <v>0</v>
      </c>
      <c r="CH225" s="280">
        <f t="shared" ca="1" si="448"/>
        <v>0</v>
      </c>
      <c r="CI225" s="280">
        <f t="shared" ca="1" si="449"/>
        <v>0</v>
      </c>
      <c r="CJ225" s="280">
        <f t="shared" ca="1" si="450"/>
        <v>0</v>
      </c>
      <c r="CK225" s="280">
        <f t="shared" ca="1" si="451"/>
        <v>0</v>
      </c>
      <c r="CL225" s="280">
        <f t="shared" ca="1" si="452"/>
        <v>0</v>
      </c>
      <c r="CM225" s="280">
        <f t="shared" ca="1" si="453"/>
        <v>1270772</v>
      </c>
      <c r="CN225" s="280">
        <f t="shared" ca="1" si="454"/>
        <v>2984371</v>
      </c>
      <c r="CO225" s="280">
        <f t="shared" ca="1" si="455"/>
        <v>61937</v>
      </c>
      <c r="CP225" s="280">
        <f t="shared" ca="1" si="456"/>
        <v>0</v>
      </c>
      <c r="CQ225" s="613">
        <f t="shared" ca="1" si="457"/>
        <v>0</v>
      </c>
      <c r="CR225" s="280">
        <f t="shared" ca="1" si="458"/>
        <v>26794</v>
      </c>
      <c r="CS225" s="280">
        <f t="shared" ca="1" si="459"/>
        <v>195267</v>
      </c>
      <c r="CT225" s="280">
        <f t="shared" ca="1" si="460"/>
        <v>47559</v>
      </c>
      <c r="CU225" s="280">
        <f t="shared" ca="1" si="461"/>
        <v>0</v>
      </c>
      <c r="CV225" s="280">
        <f t="shared" ca="1" si="462"/>
        <v>46691</v>
      </c>
      <c r="CW225" s="365">
        <f t="shared" ca="1" si="463"/>
        <v>0</v>
      </c>
      <c r="CX225" s="280">
        <f t="shared" ca="1" si="464"/>
        <v>432600</v>
      </c>
      <c r="CY225" s="280">
        <f t="shared" ca="1" si="465"/>
        <v>0</v>
      </c>
      <c r="CZ225" s="280">
        <f t="shared" ca="1" si="466"/>
        <v>0</v>
      </c>
      <c r="DA225" s="280">
        <f t="shared" ca="1" si="467"/>
        <v>372899</v>
      </c>
      <c r="DB225" s="280">
        <f t="shared" ca="1" si="468"/>
        <v>111624</v>
      </c>
      <c r="DC225" s="280">
        <f t="shared" ca="1" si="469"/>
        <v>0</v>
      </c>
      <c r="DD225" s="280">
        <f t="shared" ca="1" si="470"/>
        <v>0</v>
      </c>
      <c r="DE225" s="280">
        <f t="shared" ca="1" si="471"/>
        <v>0</v>
      </c>
      <c r="DF225" s="280">
        <f t="shared" ca="1" si="472"/>
        <v>0</v>
      </c>
      <c r="DG225" s="280">
        <f t="shared" ca="1" si="473"/>
        <v>0</v>
      </c>
      <c r="DH225" s="210">
        <f t="shared" ca="1" si="490"/>
        <v>121044</v>
      </c>
      <c r="DI225" s="210">
        <f t="shared" ca="1" si="491"/>
        <v>1233434</v>
      </c>
      <c r="DJ225" s="210">
        <f t="shared" ca="1" si="492"/>
        <v>4317561</v>
      </c>
      <c r="DK225" s="461">
        <f t="shared" ca="1" si="493"/>
        <v>5672039</v>
      </c>
      <c r="DL225" s="463">
        <f t="shared" ca="1" si="494"/>
        <v>5550995</v>
      </c>
      <c r="DM225" s="465">
        <f t="shared" ca="1" si="495"/>
        <v>-121044</v>
      </c>
      <c r="DN225" s="216">
        <f t="shared" ca="1" si="474"/>
        <v>-2.1340473857813742E-2</v>
      </c>
    </row>
    <row r="226" spans="1:118" s="2" customFormat="1">
      <c r="A226" s="1">
        <f t="shared" si="475"/>
        <v>2030</v>
      </c>
      <c r="B226" s="390">
        <v>0</v>
      </c>
      <c r="C226" s="390">
        <v>0</v>
      </c>
      <c r="D226" s="390">
        <v>0</v>
      </c>
      <c r="E226" s="390">
        <v>0</v>
      </c>
      <c r="F226" s="390">
        <v>0</v>
      </c>
      <c r="G226" s="390">
        <v>0</v>
      </c>
      <c r="H226" s="390">
        <v>0</v>
      </c>
      <c r="I226" s="390">
        <v>0</v>
      </c>
      <c r="J226" s="390">
        <v>0</v>
      </c>
      <c r="K226" s="390">
        <v>0</v>
      </c>
      <c r="L226" s="390">
        <v>0</v>
      </c>
      <c r="M226" s="390">
        <v>0</v>
      </c>
      <c r="N226" s="306">
        <f t="shared" si="501"/>
        <v>0</v>
      </c>
      <c r="O226" s="307"/>
      <c r="P226" s="72">
        <f t="shared" si="480"/>
        <v>2030</v>
      </c>
      <c r="Q226" s="390">
        <v>0</v>
      </c>
      <c r="R226" s="390">
        <v>0</v>
      </c>
      <c r="S226" s="390">
        <v>0</v>
      </c>
      <c r="T226" s="390">
        <v>0</v>
      </c>
      <c r="U226" s="390">
        <v>0</v>
      </c>
      <c r="V226" s="390">
        <v>0</v>
      </c>
      <c r="W226" s="390">
        <v>0</v>
      </c>
      <c r="X226" s="390">
        <v>0</v>
      </c>
      <c r="Y226" s="390">
        <v>0</v>
      </c>
      <c r="Z226" s="390">
        <v>0</v>
      </c>
      <c r="AA226" s="390">
        <v>0</v>
      </c>
      <c r="AB226" s="390">
        <v>0</v>
      </c>
      <c r="AC226" s="303">
        <f t="shared" si="502"/>
        <v>0</v>
      </c>
      <c r="AD226" s="13"/>
      <c r="AE226" s="17"/>
      <c r="AF226" s="22"/>
      <c r="AG226" s="22"/>
      <c r="AH226" s="22"/>
      <c r="AI226" s="79" t="str">
        <f t="shared" si="483"/>
        <v>U</v>
      </c>
      <c r="AJ226" s="1">
        <f t="shared" si="503"/>
        <v>2030</v>
      </c>
      <c r="AK226" s="105">
        <v>5</v>
      </c>
      <c r="AL226" s="106">
        <f t="shared" ref="AL226:AU235" ca="1" si="504">ROUND(INDIRECT(CONCATENATE($AI226,AL$2+($AJ226-2010))),0)</f>
        <v>0</v>
      </c>
      <c r="AM226" s="106">
        <f t="shared" ca="1" si="504"/>
        <v>0</v>
      </c>
      <c r="AN226" s="106">
        <f t="shared" ca="1" si="504"/>
        <v>481</v>
      </c>
      <c r="AO226" s="106">
        <f t="shared" ca="1" si="504"/>
        <v>0</v>
      </c>
      <c r="AP226" s="106">
        <f t="shared" ca="1" si="504"/>
        <v>0</v>
      </c>
      <c r="AQ226" s="106">
        <f t="shared" ca="1" si="504"/>
        <v>0</v>
      </c>
      <c r="AR226" s="106">
        <f t="shared" ca="1" si="504"/>
        <v>0</v>
      </c>
      <c r="AS226" s="106">
        <f t="shared" ca="1" si="504"/>
        <v>0</v>
      </c>
      <c r="AT226" s="106">
        <f t="shared" ca="1" si="504"/>
        <v>0</v>
      </c>
      <c r="AU226" s="106">
        <f t="shared" ca="1" si="504"/>
        <v>1270772</v>
      </c>
      <c r="AV226" s="106">
        <f t="shared" ref="AV226:BE235" ca="1" si="505">ROUND(INDIRECT(CONCATENATE($AI226,AV$2+($AJ226-2010))),0)</f>
        <v>2984371</v>
      </c>
      <c r="AW226" s="106">
        <f t="shared" ca="1" si="505"/>
        <v>45752</v>
      </c>
      <c r="AX226" s="106">
        <f t="shared" ca="1" si="505"/>
        <v>0</v>
      </c>
      <c r="AY226" s="611">
        <f t="shared" ca="1" si="505"/>
        <v>0</v>
      </c>
      <c r="AZ226" s="106">
        <f t="shared" ca="1" si="505"/>
        <v>26362</v>
      </c>
      <c r="BA226" s="106">
        <f t="shared" ca="1" si="505"/>
        <v>195267</v>
      </c>
      <c r="BB226" s="106">
        <f t="shared" ca="1" si="505"/>
        <v>47559</v>
      </c>
      <c r="BC226" s="106">
        <f t="shared" ca="1" si="505"/>
        <v>0</v>
      </c>
      <c r="BD226" s="106">
        <f t="shared" ca="1" si="505"/>
        <v>51417</v>
      </c>
      <c r="BE226" s="106">
        <f t="shared" ca="1" si="505"/>
        <v>0</v>
      </c>
      <c r="BF226" s="106">
        <f t="shared" ref="BF226:BP235" ca="1" si="506">ROUND(INDIRECT(CONCATENATE($AI226,BF$2+($AJ226-2010))),0)</f>
        <v>432600</v>
      </c>
      <c r="BG226" s="106">
        <f t="shared" ca="1" si="506"/>
        <v>0</v>
      </c>
      <c r="BH226" s="106">
        <f t="shared" ca="1" si="506"/>
        <v>0</v>
      </c>
      <c r="BI226" s="106">
        <f t="shared" ca="1" si="506"/>
        <v>372899</v>
      </c>
      <c r="BJ226" s="106">
        <f t="shared" ca="1" si="506"/>
        <v>111624</v>
      </c>
      <c r="BK226" s="106">
        <f t="shared" ca="1" si="506"/>
        <v>0</v>
      </c>
      <c r="BL226" s="190">
        <f t="shared" ca="1" si="506"/>
        <v>0</v>
      </c>
      <c r="BM226" s="190">
        <f t="shared" ca="1" si="506"/>
        <v>0</v>
      </c>
      <c r="BN226" s="190">
        <f t="shared" ca="1" si="506"/>
        <v>0</v>
      </c>
      <c r="BO226" s="190">
        <f t="shared" ca="1" si="506"/>
        <v>0</v>
      </c>
      <c r="BP226" s="190">
        <f t="shared" ca="1" si="506"/>
        <v>0</v>
      </c>
      <c r="BQ226" s="190">
        <f t="shared" ca="1" si="485"/>
        <v>125338</v>
      </c>
      <c r="BR226" s="190">
        <f t="shared" ca="1" si="486"/>
        <v>1112390</v>
      </c>
      <c r="BS226" s="190">
        <f t="shared" ca="1" si="487"/>
        <v>4301376</v>
      </c>
      <c r="BT226" s="190">
        <f t="shared" ca="1" si="496"/>
        <v>5539104</v>
      </c>
      <c r="BU226" s="190">
        <f t="shared" ca="1" si="440"/>
        <v>5597516</v>
      </c>
      <c r="BV226" s="163" t="str">
        <f t="shared" si="488"/>
        <v>F</v>
      </c>
      <c r="BW226" s="65">
        <f t="shared" ca="1" si="441"/>
        <v>5539104</v>
      </c>
      <c r="BX226" s="65">
        <f t="shared" ca="1" si="443"/>
        <v>0</v>
      </c>
      <c r="BZ226" s="130"/>
      <c r="CA226" s="79" t="str">
        <f t="shared" si="489"/>
        <v>F</v>
      </c>
      <c r="CB226" s="215">
        <f t="shared" si="497"/>
        <v>2030</v>
      </c>
      <c r="CC226" s="141">
        <f t="shared" si="497"/>
        <v>5</v>
      </c>
      <c r="CD226" s="280">
        <f t="shared" ca="1" si="444"/>
        <v>0</v>
      </c>
      <c r="CE226" s="280">
        <f t="shared" ca="1" si="445"/>
        <v>0</v>
      </c>
      <c r="CF226" s="280">
        <f t="shared" ca="1" si="446"/>
        <v>481</v>
      </c>
      <c r="CG226" s="280">
        <f t="shared" ca="1" si="447"/>
        <v>0</v>
      </c>
      <c r="CH226" s="280">
        <f t="shared" ca="1" si="448"/>
        <v>0</v>
      </c>
      <c r="CI226" s="280">
        <f t="shared" ca="1" si="449"/>
        <v>0</v>
      </c>
      <c r="CJ226" s="280">
        <f t="shared" ca="1" si="450"/>
        <v>0</v>
      </c>
      <c r="CK226" s="280">
        <f t="shared" ca="1" si="451"/>
        <v>0</v>
      </c>
      <c r="CL226" s="280">
        <f t="shared" ca="1" si="452"/>
        <v>0</v>
      </c>
      <c r="CM226" s="280">
        <f t="shared" ca="1" si="453"/>
        <v>1273231</v>
      </c>
      <c r="CN226" s="280">
        <f t="shared" ca="1" si="454"/>
        <v>2991700</v>
      </c>
      <c r="CO226" s="280">
        <f t="shared" ca="1" si="455"/>
        <v>57532</v>
      </c>
      <c r="CP226" s="280">
        <f t="shared" ca="1" si="456"/>
        <v>0</v>
      </c>
      <c r="CQ226" s="613">
        <f t="shared" ca="1" si="457"/>
        <v>0</v>
      </c>
      <c r="CR226" s="280">
        <f t="shared" ca="1" si="458"/>
        <v>30030</v>
      </c>
      <c r="CS226" s="280">
        <f t="shared" ca="1" si="459"/>
        <v>203386</v>
      </c>
      <c r="CT226" s="280">
        <f t="shared" ca="1" si="460"/>
        <v>62115</v>
      </c>
      <c r="CU226" s="280">
        <f t="shared" ca="1" si="461"/>
        <v>0</v>
      </c>
      <c r="CV226" s="280">
        <f t="shared" ca="1" si="462"/>
        <v>56486</v>
      </c>
      <c r="CW226" s="365">
        <f t="shared" ca="1" si="463"/>
        <v>0</v>
      </c>
      <c r="CX226" s="280">
        <f t="shared" ca="1" si="464"/>
        <v>436008</v>
      </c>
      <c r="CY226" s="280">
        <f t="shared" ca="1" si="465"/>
        <v>0</v>
      </c>
      <c r="CZ226" s="280">
        <f t="shared" ca="1" si="466"/>
        <v>0</v>
      </c>
      <c r="DA226" s="280">
        <f t="shared" ca="1" si="467"/>
        <v>374731</v>
      </c>
      <c r="DB226" s="280">
        <f t="shared" ca="1" si="468"/>
        <v>111816</v>
      </c>
      <c r="DC226" s="280">
        <f t="shared" ca="1" si="469"/>
        <v>0</v>
      </c>
      <c r="DD226" s="280">
        <f t="shared" ca="1" si="470"/>
        <v>0</v>
      </c>
      <c r="DE226" s="280">
        <f t="shared" ca="1" si="471"/>
        <v>0</v>
      </c>
      <c r="DF226" s="280">
        <f t="shared" ca="1" si="472"/>
        <v>0</v>
      </c>
      <c r="DG226" s="280">
        <f t="shared" ca="1" si="473"/>
        <v>0</v>
      </c>
      <c r="DH226" s="210">
        <f t="shared" ca="1" si="490"/>
        <v>148631</v>
      </c>
      <c r="DI226" s="210">
        <f t="shared" ca="1" si="491"/>
        <v>1274572</v>
      </c>
      <c r="DJ226" s="210">
        <f t="shared" ca="1" si="492"/>
        <v>4322944</v>
      </c>
      <c r="DK226" s="461">
        <f t="shared" ca="1" si="493"/>
        <v>5746147</v>
      </c>
      <c r="DL226" s="463">
        <f t="shared" ca="1" si="494"/>
        <v>5597516</v>
      </c>
      <c r="DM226" s="465">
        <f t="shared" ca="1" si="495"/>
        <v>-148631</v>
      </c>
      <c r="DN226" s="216">
        <f t="shared" ca="1" si="474"/>
        <v>-2.5866202169906198E-2</v>
      </c>
    </row>
    <row r="227" spans="1:118" s="2" customFormat="1">
      <c r="A227" s="1">
        <f t="shared" si="475"/>
        <v>2031</v>
      </c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306">
        <f t="shared" si="501"/>
        <v>0</v>
      </c>
      <c r="O227" s="307"/>
      <c r="P227" s="72">
        <f t="shared" si="480"/>
        <v>2031</v>
      </c>
      <c r="Q227" s="390">
        <v>0</v>
      </c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03">
        <f t="shared" si="502"/>
        <v>0</v>
      </c>
      <c r="AD227" s="13"/>
      <c r="AE227" s="17"/>
      <c r="AF227" s="22"/>
      <c r="AG227" s="22"/>
      <c r="AH227" s="22"/>
      <c r="AI227" s="79" t="str">
        <f t="shared" si="483"/>
        <v>V</v>
      </c>
      <c r="AJ227" s="1">
        <f t="shared" si="503"/>
        <v>2030</v>
      </c>
      <c r="AK227" s="105">
        <v>6</v>
      </c>
      <c r="AL227" s="106">
        <f t="shared" ca="1" si="504"/>
        <v>0</v>
      </c>
      <c r="AM227" s="106">
        <f t="shared" ca="1" si="504"/>
        <v>0</v>
      </c>
      <c r="AN227" s="106">
        <f t="shared" ca="1" si="504"/>
        <v>481</v>
      </c>
      <c r="AO227" s="106">
        <f t="shared" ca="1" si="504"/>
        <v>0</v>
      </c>
      <c r="AP227" s="106">
        <f t="shared" ca="1" si="504"/>
        <v>0</v>
      </c>
      <c r="AQ227" s="106">
        <f t="shared" ca="1" si="504"/>
        <v>0</v>
      </c>
      <c r="AR227" s="106">
        <f t="shared" ca="1" si="504"/>
        <v>0</v>
      </c>
      <c r="AS227" s="106">
        <f t="shared" ca="1" si="504"/>
        <v>0</v>
      </c>
      <c r="AT227" s="106">
        <f t="shared" ca="1" si="504"/>
        <v>0</v>
      </c>
      <c r="AU227" s="106">
        <f t="shared" ca="1" si="504"/>
        <v>1273231</v>
      </c>
      <c r="AV227" s="106">
        <f t="shared" ca="1" si="505"/>
        <v>2991700</v>
      </c>
      <c r="AW227" s="106">
        <f t="shared" ca="1" si="505"/>
        <v>61937</v>
      </c>
      <c r="AX227" s="106">
        <f t="shared" ca="1" si="505"/>
        <v>0</v>
      </c>
      <c r="AY227" s="611">
        <f t="shared" ca="1" si="505"/>
        <v>0</v>
      </c>
      <c r="AZ227" s="106">
        <f t="shared" ca="1" si="505"/>
        <v>26794</v>
      </c>
      <c r="BA227" s="106">
        <f t="shared" ca="1" si="505"/>
        <v>203386</v>
      </c>
      <c r="BB227" s="106">
        <f t="shared" ca="1" si="505"/>
        <v>62115</v>
      </c>
      <c r="BC227" s="106">
        <f t="shared" ca="1" si="505"/>
        <v>0</v>
      </c>
      <c r="BD227" s="106">
        <f t="shared" ca="1" si="505"/>
        <v>46691</v>
      </c>
      <c r="BE227" s="106">
        <f t="shared" ca="1" si="505"/>
        <v>0</v>
      </c>
      <c r="BF227" s="106">
        <f t="shared" ca="1" si="506"/>
        <v>436008</v>
      </c>
      <c r="BG227" s="106">
        <f t="shared" ca="1" si="506"/>
        <v>0</v>
      </c>
      <c r="BH227" s="106">
        <f t="shared" ca="1" si="506"/>
        <v>0</v>
      </c>
      <c r="BI227" s="106">
        <f t="shared" ca="1" si="506"/>
        <v>374731</v>
      </c>
      <c r="BJ227" s="106">
        <f t="shared" ca="1" si="506"/>
        <v>111816</v>
      </c>
      <c r="BK227" s="106">
        <f t="shared" ca="1" si="506"/>
        <v>0</v>
      </c>
      <c r="BL227" s="190">
        <f t="shared" ca="1" si="506"/>
        <v>0</v>
      </c>
      <c r="BM227" s="190">
        <f t="shared" ca="1" si="506"/>
        <v>0</v>
      </c>
      <c r="BN227" s="190">
        <f t="shared" ca="1" si="506"/>
        <v>0</v>
      </c>
      <c r="BO227" s="190">
        <f t="shared" ca="1" si="506"/>
        <v>0</v>
      </c>
      <c r="BP227" s="190">
        <f t="shared" ca="1" si="506"/>
        <v>0</v>
      </c>
      <c r="BQ227" s="190">
        <f t="shared" ca="1" si="485"/>
        <v>135600</v>
      </c>
      <c r="BR227" s="190">
        <f t="shared" ca="1" si="486"/>
        <v>1125941</v>
      </c>
      <c r="BS227" s="190">
        <f t="shared" ca="1" si="487"/>
        <v>4327349</v>
      </c>
      <c r="BT227" s="190">
        <f t="shared" ca="1" si="496"/>
        <v>5588890</v>
      </c>
      <c r="BU227" s="190">
        <f t="shared" ca="1" si="440"/>
        <v>5618547</v>
      </c>
      <c r="BV227" s="163" t="str">
        <f t="shared" si="488"/>
        <v>G</v>
      </c>
      <c r="BW227" s="65">
        <f t="shared" ca="1" si="441"/>
        <v>5588890</v>
      </c>
      <c r="BX227" s="65">
        <f t="shared" ca="1" si="443"/>
        <v>0</v>
      </c>
      <c r="BZ227" s="130"/>
      <c r="CA227" s="79" t="str">
        <f t="shared" si="489"/>
        <v>G</v>
      </c>
      <c r="CB227" s="215">
        <f t="shared" si="497"/>
        <v>2030</v>
      </c>
      <c r="CC227" s="141">
        <f t="shared" si="497"/>
        <v>6</v>
      </c>
      <c r="CD227" s="280">
        <f t="shared" ca="1" si="444"/>
        <v>0</v>
      </c>
      <c r="CE227" s="280">
        <f t="shared" ca="1" si="445"/>
        <v>0</v>
      </c>
      <c r="CF227" s="280">
        <f t="shared" ca="1" si="446"/>
        <v>481</v>
      </c>
      <c r="CG227" s="280">
        <f t="shared" ca="1" si="447"/>
        <v>0</v>
      </c>
      <c r="CH227" s="280">
        <f t="shared" ca="1" si="448"/>
        <v>0</v>
      </c>
      <c r="CI227" s="280">
        <f t="shared" ca="1" si="449"/>
        <v>0</v>
      </c>
      <c r="CJ227" s="280">
        <f t="shared" ca="1" si="450"/>
        <v>0</v>
      </c>
      <c r="CK227" s="280">
        <f t="shared" ca="1" si="451"/>
        <v>0</v>
      </c>
      <c r="CL227" s="280">
        <f t="shared" ca="1" si="452"/>
        <v>0</v>
      </c>
      <c r="CM227" s="280">
        <f t="shared" ca="1" si="453"/>
        <v>1270772</v>
      </c>
      <c r="CN227" s="280">
        <f t="shared" ca="1" si="454"/>
        <v>2987545</v>
      </c>
      <c r="CO227" s="280">
        <f t="shared" ca="1" si="455"/>
        <v>54023</v>
      </c>
      <c r="CP227" s="280">
        <f t="shared" ca="1" si="456"/>
        <v>0</v>
      </c>
      <c r="CQ227" s="613">
        <f t="shared" ca="1" si="457"/>
        <v>0</v>
      </c>
      <c r="CR227" s="280">
        <f t="shared" ca="1" si="458"/>
        <v>35842</v>
      </c>
      <c r="CS227" s="280">
        <f t="shared" ca="1" si="459"/>
        <v>216772</v>
      </c>
      <c r="CT227" s="280">
        <f t="shared" ca="1" si="460"/>
        <v>65241</v>
      </c>
      <c r="CU227" s="280">
        <f t="shared" ca="1" si="461"/>
        <v>0</v>
      </c>
      <c r="CV227" s="280">
        <f t="shared" ca="1" si="462"/>
        <v>65093</v>
      </c>
      <c r="CW227" s="365">
        <f t="shared" ca="1" si="463"/>
        <v>0</v>
      </c>
      <c r="CX227" s="280">
        <f t="shared" ca="1" si="464"/>
        <v>435480</v>
      </c>
      <c r="CY227" s="280">
        <f t="shared" ca="1" si="465"/>
        <v>0</v>
      </c>
      <c r="CZ227" s="280">
        <f t="shared" ca="1" si="466"/>
        <v>0</v>
      </c>
      <c r="DA227" s="280">
        <f t="shared" ca="1" si="467"/>
        <v>375668</v>
      </c>
      <c r="DB227" s="280">
        <f t="shared" ca="1" si="468"/>
        <v>111630</v>
      </c>
      <c r="DC227" s="280">
        <f t="shared" ca="1" si="469"/>
        <v>0</v>
      </c>
      <c r="DD227" s="280">
        <f t="shared" ca="1" si="470"/>
        <v>0</v>
      </c>
      <c r="DE227" s="280">
        <f t="shared" ca="1" si="471"/>
        <v>0</v>
      </c>
      <c r="DF227" s="280">
        <f t="shared" ca="1" si="472"/>
        <v>0</v>
      </c>
      <c r="DG227" s="280">
        <f t="shared" ca="1" si="473"/>
        <v>0</v>
      </c>
      <c r="DH227" s="210">
        <f t="shared" ca="1" si="490"/>
        <v>166176</v>
      </c>
      <c r="DI227" s="210">
        <f t="shared" ca="1" si="491"/>
        <v>1305726</v>
      </c>
      <c r="DJ227" s="210">
        <f t="shared" ca="1" si="492"/>
        <v>4312821</v>
      </c>
      <c r="DK227" s="461">
        <f t="shared" ca="1" si="493"/>
        <v>5784723</v>
      </c>
      <c r="DL227" s="463">
        <f t="shared" ca="1" si="494"/>
        <v>5618547</v>
      </c>
      <c r="DM227" s="465">
        <f t="shared" ca="1" si="495"/>
        <v>-166176</v>
      </c>
      <c r="DN227" s="216">
        <f t="shared" ca="1" si="474"/>
        <v>-2.8726699618979164E-2</v>
      </c>
    </row>
    <row r="228" spans="1:118" s="2" customFormat="1">
      <c r="A228" s="1">
        <f t="shared" si="475"/>
        <v>2032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32"/>
      <c r="O228" s="307"/>
      <c r="P228" s="72">
        <f t="shared" si="480"/>
        <v>2032</v>
      </c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32"/>
      <c r="AD228" s="13"/>
      <c r="AE228" s="17"/>
      <c r="AF228" s="22"/>
      <c r="AG228" s="22"/>
      <c r="AH228" s="22"/>
      <c r="AI228" s="79" t="str">
        <f t="shared" si="483"/>
        <v>W</v>
      </c>
      <c r="AJ228" s="1">
        <f t="shared" si="503"/>
        <v>2030</v>
      </c>
      <c r="AK228" s="105">
        <v>7</v>
      </c>
      <c r="AL228" s="106">
        <f t="shared" ca="1" si="504"/>
        <v>0</v>
      </c>
      <c r="AM228" s="106">
        <f t="shared" ca="1" si="504"/>
        <v>0</v>
      </c>
      <c r="AN228" s="106">
        <f t="shared" ca="1" si="504"/>
        <v>481</v>
      </c>
      <c r="AO228" s="106">
        <f t="shared" ca="1" si="504"/>
        <v>0</v>
      </c>
      <c r="AP228" s="106">
        <f t="shared" ca="1" si="504"/>
        <v>0</v>
      </c>
      <c r="AQ228" s="106">
        <f t="shared" ca="1" si="504"/>
        <v>0</v>
      </c>
      <c r="AR228" s="106">
        <f t="shared" ca="1" si="504"/>
        <v>0</v>
      </c>
      <c r="AS228" s="106">
        <f t="shared" ca="1" si="504"/>
        <v>0</v>
      </c>
      <c r="AT228" s="106">
        <f t="shared" ca="1" si="504"/>
        <v>0</v>
      </c>
      <c r="AU228" s="106">
        <f t="shared" ca="1" si="504"/>
        <v>1270772</v>
      </c>
      <c r="AV228" s="106">
        <f t="shared" ca="1" si="505"/>
        <v>2987545</v>
      </c>
      <c r="AW228" s="106">
        <f t="shared" ca="1" si="505"/>
        <v>57532</v>
      </c>
      <c r="AX228" s="106">
        <f t="shared" ca="1" si="505"/>
        <v>0</v>
      </c>
      <c r="AY228" s="611">
        <f t="shared" ca="1" si="505"/>
        <v>0</v>
      </c>
      <c r="AZ228" s="106">
        <f t="shared" ca="1" si="505"/>
        <v>30030</v>
      </c>
      <c r="BA228" s="106">
        <f t="shared" ca="1" si="505"/>
        <v>216772</v>
      </c>
      <c r="BB228" s="106">
        <f t="shared" ca="1" si="505"/>
        <v>65241</v>
      </c>
      <c r="BC228" s="106">
        <f t="shared" ca="1" si="505"/>
        <v>0</v>
      </c>
      <c r="BD228" s="106">
        <f t="shared" ca="1" si="505"/>
        <v>56486</v>
      </c>
      <c r="BE228" s="106">
        <f t="shared" ca="1" si="505"/>
        <v>0</v>
      </c>
      <c r="BF228" s="106">
        <f t="shared" ca="1" si="506"/>
        <v>435480</v>
      </c>
      <c r="BG228" s="106">
        <f t="shared" ca="1" si="506"/>
        <v>0</v>
      </c>
      <c r="BH228" s="106">
        <f t="shared" ca="1" si="506"/>
        <v>0</v>
      </c>
      <c r="BI228" s="106">
        <f t="shared" ca="1" si="506"/>
        <v>375668</v>
      </c>
      <c r="BJ228" s="106">
        <f t="shared" ca="1" si="506"/>
        <v>111630</v>
      </c>
      <c r="BK228" s="106">
        <f t="shared" ca="1" si="506"/>
        <v>0</v>
      </c>
      <c r="BL228" s="190">
        <f t="shared" ca="1" si="506"/>
        <v>0</v>
      </c>
      <c r="BM228" s="190">
        <f t="shared" ca="1" si="506"/>
        <v>0</v>
      </c>
      <c r="BN228" s="190">
        <f t="shared" ca="1" si="506"/>
        <v>0</v>
      </c>
      <c r="BO228" s="190">
        <f t="shared" ca="1" si="506"/>
        <v>0</v>
      </c>
      <c r="BP228" s="190">
        <f t="shared" ca="1" si="506"/>
        <v>0</v>
      </c>
      <c r="BQ228" s="190">
        <f t="shared" ca="1" si="485"/>
        <v>151757</v>
      </c>
      <c r="BR228" s="190">
        <f t="shared" ca="1" si="486"/>
        <v>1139550</v>
      </c>
      <c r="BS228" s="190">
        <f t="shared" ca="1" si="487"/>
        <v>4316330</v>
      </c>
      <c r="BT228" s="190">
        <f t="shared" ca="1" si="496"/>
        <v>5607637</v>
      </c>
      <c r="BU228" s="190">
        <f t="shared" ca="1" si="440"/>
        <v>5664864</v>
      </c>
      <c r="BV228" s="163" t="str">
        <f t="shared" si="488"/>
        <v>H</v>
      </c>
      <c r="BW228" s="65">
        <f t="shared" ca="1" si="441"/>
        <v>5607637</v>
      </c>
      <c r="BX228" s="65">
        <f t="shared" ca="1" si="443"/>
        <v>0</v>
      </c>
      <c r="BZ228" s="130"/>
      <c r="CA228" s="79" t="str">
        <f t="shared" si="489"/>
        <v>H</v>
      </c>
      <c r="CB228" s="215">
        <f t="shared" si="497"/>
        <v>2030</v>
      </c>
      <c r="CC228" s="141">
        <f t="shared" si="497"/>
        <v>7</v>
      </c>
      <c r="CD228" s="280">
        <f t="shared" ca="1" si="444"/>
        <v>0</v>
      </c>
      <c r="CE228" s="280">
        <f t="shared" ca="1" si="445"/>
        <v>0</v>
      </c>
      <c r="CF228" s="280">
        <f t="shared" ca="1" si="446"/>
        <v>481</v>
      </c>
      <c r="CG228" s="280">
        <f t="shared" ca="1" si="447"/>
        <v>0</v>
      </c>
      <c r="CH228" s="280">
        <f t="shared" ca="1" si="448"/>
        <v>0</v>
      </c>
      <c r="CI228" s="280">
        <f t="shared" ca="1" si="449"/>
        <v>0</v>
      </c>
      <c r="CJ228" s="280">
        <f t="shared" ca="1" si="450"/>
        <v>0</v>
      </c>
      <c r="CK228" s="280">
        <f t="shared" ca="1" si="451"/>
        <v>0</v>
      </c>
      <c r="CL228" s="280">
        <f t="shared" ca="1" si="452"/>
        <v>0</v>
      </c>
      <c r="CM228" s="280">
        <f t="shared" ca="1" si="453"/>
        <v>1277244</v>
      </c>
      <c r="CN228" s="280">
        <f t="shared" ca="1" si="454"/>
        <v>2999867</v>
      </c>
      <c r="CO228" s="280">
        <f t="shared" ca="1" si="455"/>
        <v>63822</v>
      </c>
      <c r="CP228" s="280">
        <f t="shared" ca="1" si="456"/>
        <v>0</v>
      </c>
      <c r="CQ228" s="613">
        <f t="shared" ca="1" si="457"/>
        <v>0</v>
      </c>
      <c r="CR228" s="280">
        <f t="shared" ca="1" si="458"/>
        <v>30030</v>
      </c>
      <c r="CS228" s="280">
        <f t="shared" ca="1" si="459"/>
        <v>231170</v>
      </c>
      <c r="CT228" s="280">
        <f t="shared" ca="1" si="460"/>
        <v>67690</v>
      </c>
      <c r="CU228" s="280">
        <f t="shared" ca="1" si="461"/>
        <v>0</v>
      </c>
      <c r="CV228" s="280">
        <f t="shared" ca="1" si="462"/>
        <v>67627</v>
      </c>
      <c r="CW228" s="365">
        <f t="shared" ca="1" si="463"/>
        <v>0</v>
      </c>
      <c r="CX228" s="280">
        <f t="shared" ca="1" si="464"/>
        <v>437496</v>
      </c>
      <c r="CY228" s="280">
        <f t="shared" ca="1" si="465"/>
        <v>0</v>
      </c>
      <c r="CZ228" s="280">
        <f t="shared" ca="1" si="466"/>
        <v>0</v>
      </c>
      <c r="DA228" s="280">
        <f t="shared" ca="1" si="467"/>
        <v>377591</v>
      </c>
      <c r="DB228" s="280">
        <f t="shared" ca="1" si="468"/>
        <v>111846</v>
      </c>
      <c r="DC228" s="280">
        <f t="shared" ca="1" si="469"/>
        <v>0</v>
      </c>
      <c r="DD228" s="280">
        <f t="shared" ca="1" si="470"/>
        <v>0</v>
      </c>
      <c r="DE228" s="280">
        <f t="shared" ca="1" si="471"/>
        <v>0</v>
      </c>
      <c r="DF228" s="280">
        <f t="shared" ca="1" si="472"/>
        <v>0</v>
      </c>
      <c r="DG228" s="280">
        <f t="shared" ca="1" si="473"/>
        <v>0</v>
      </c>
      <c r="DH228" s="210">
        <f t="shared" ca="1" si="490"/>
        <v>165347</v>
      </c>
      <c r="DI228" s="210">
        <f t="shared" ca="1" si="491"/>
        <v>1323450</v>
      </c>
      <c r="DJ228" s="210">
        <f t="shared" ca="1" si="492"/>
        <v>4341414</v>
      </c>
      <c r="DK228" s="461">
        <f t="shared" ca="1" si="493"/>
        <v>5830211</v>
      </c>
      <c r="DL228" s="463">
        <f t="shared" ca="1" si="494"/>
        <v>5664864</v>
      </c>
      <c r="DM228" s="465">
        <f t="shared" ca="1" si="495"/>
        <v>-165347</v>
      </c>
      <c r="DN228" s="216">
        <f t="shared" ca="1" si="474"/>
        <v>-2.836038009602054E-2</v>
      </c>
    </row>
    <row r="229" spans="1:118" s="2" customFormat="1">
      <c r="A229" s="1">
        <f t="shared" si="475"/>
        <v>2033</v>
      </c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32"/>
      <c r="O229" s="307"/>
      <c r="P229" s="72">
        <f t="shared" si="480"/>
        <v>2033</v>
      </c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32"/>
      <c r="AD229" s="13"/>
      <c r="AE229" s="17"/>
      <c r="AF229" s="22"/>
      <c r="AG229" s="22"/>
      <c r="AH229" s="22"/>
      <c r="AI229" s="79" t="str">
        <f t="shared" si="483"/>
        <v>X</v>
      </c>
      <c r="AJ229" s="1">
        <f t="shared" si="503"/>
        <v>2030</v>
      </c>
      <c r="AK229" s="105">
        <v>8</v>
      </c>
      <c r="AL229" s="106">
        <f t="shared" ca="1" si="504"/>
        <v>0</v>
      </c>
      <c r="AM229" s="106">
        <f t="shared" ca="1" si="504"/>
        <v>0</v>
      </c>
      <c r="AN229" s="106">
        <f t="shared" ca="1" si="504"/>
        <v>481</v>
      </c>
      <c r="AO229" s="106">
        <f t="shared" ca="1" si="504"/>
        <v>0</v>
      </c>
      <c r="AP229" s="106">
        <f t="shared" ca="1" si="504"/>
        <v>0</v>
      </c>
      <c r="AQ229" s="106">
        <f t="shared" ca="1" si="504"/>
        <v>0</v>
      </c>
      <c r="AR229" s="106">
        <f t="shared" ca="1" si="504"/>
        <v>0</v>
      </c>
      <c r="AS229" s="106">
        <f t="shared" ca="1" si="504"/>
        <v>0</v>
      </c>
      <c r="AT229" s="106">
        <f t="shared" ca="1" si="504"/>
        <v>0</v>
      </c>
      <c r="AU229" s="106">
        <f t="shared" ca="1" si="504"/>
        <v>1277244</v>
      </c>
      <c r="AV229" s="106">
        <f t="shared" ca="1" si="505"/>
        <v>2999867</v>
      </c>
      <c r="AW229" s="106">
        <f t="shared" ca="1" si="505"/>
        <v>54023</v>
      </c>
      <c r="AX229" s="106">
        <f t="shared" ca="1" si="505"/>
        <v>0</v>
      </c>
      <c r="AY229" s="611">
        <f t="shared" ca="1" si="505"/>
        <v>0</v>
      </c>
      <c r="AZ229" s="106">
        <f t="shared" ca="1" si="505"/>
        <v>35842</v>
      </c>
      <c r="BA229" s="106">
        <f t="shared" ca="1" si="505"/>
        <v>231170</v>
      </c>
      <c r="BB229" s="106">
        <f t="shared" ca="1" si="505"/>
        <v>67690</v>
      </c>
      <c r="BC229" s="106">
        <f t="shared" ca="1" si="505"/>
        <v>0</v>
      </c>
      <c r="BD229" s="106">
        <f t="shared" ca="1" si="505"/>
        <v>65093</v>
      </c>
      <c r="BE229" s="106">
        <f t="shared" ca="1" si="505"/>
        <v>0</v>
      </c>
      <c r="BF229" s="106">
        <f t="shared" ca="1" si="506"/>
        <v>437496</v>
      </c>
      <c r="BG229" s="106">
        <f t="shared" ca="1" si="506"/>
        <v>0</v>
      </c>
      <c r="BH229" s="106">
        <f t="shared" ca="1" si="506"/>
        <v>0</v>
      </c>
      <c r="BI229" s="106">
        <f t="shared" ca="1" si="506"/>
        <v>377591</v>
      </c>
      <c r="BJ229" s="106">
        <f t="shared" ca="1" si="506"/>
        <v>111846</v>
      </c>
      <c r="BK229" s="106">
        <f t="shared" ca="1" si="506"/>
        <v>0</v>
      </c>
      <c r="BL229" s="190">
        <f t="shared" ca="1" si="506"/>
        <v>0</v>
      </c>
      <c r="BM229" s="190">
        <f t="shared" ca="1" si="506"/>
        <v>0</v>
      </c>
      <c r="BN229" s="190">
        <f t="shared" ca="1" si="506"/>
        <v>0</v>
      </c>
      <c r="BO229" s="190">
        <f t="shared" ca="1" si="506"/>
        <v>0</v>
      </c>
      <c r="BP229" s="190">
        <f t="shared" ca="1" si="506"/>
        <v>0</v>
      </c>
      <c r="BQ229" s="190">
        <f t="shared" ca="1" si="485"/>
        <v>168625</v>
      </c>
      <c r="BR229" s="190">
        <f t="shared" ca="1" si="486"/>
        <v>1158103</v>
      </c>
      <c r="BS229" s="190">
        <f t="shared" ca="1" si="487"/>
        <v>4331615</v>
      </c>
      <c r="BT229" s="190">
        <f t="shared" ca="1" si="496"/>
        <v>5658343</v>
      </c>
      <c r="BU229" s="190">
        <f t="shared" ca="1" si="440"/>
        <v>5636446</v>
      </c>
      <c r="BV229" s="163" t="str">
        <f t="shared" si="488"/>
        <v>I</v>
      </c>
      <c r="BW229" s="65">
        <f t="shared" ca="1" si="441"/>
        <v>5658343</v>
      </c>
      <c r="BX229" s="65">
        <f t="shared" ca="1" si="443"/>
        <v>0</v>
      </c>
      <c r="BZ229" s="130"/>
      <c r="CA229" s="79" t="str">
        <f t="shared" si="489"/>
        <v>I</v>
      </c>
      <c r="CB229" s="215">
        <f t="shared" si="497"/>
        <v>2030</v>
      </c>
      <c r="CC229" s="141">
        <f t="shared" si="497"/>
        <v>8</v>
      </c>
      <c r="CD229" s="280">
        <f t="shared" ca="1" si="444"/>
        <v>0</v>
      </c>
      <c r="CE229" s="280">
        <f t="shared" ca="1" si="445"/>
        <v>0</v>
      </c>
      <c r="CF229" s="280">
        <f t="shared" ca="1" si="446"/>
        <v>481</v>
      </c>
      <c r="CG229" s="280">
        <f t="shared" ca="1" si="447"/>
        <v>0</v>
      </c>
      <c r="CH229" s="280">
        <f t="shared" ca="1" si="448"/>
        <v>0</v>
      </c>
      <c r="CI229" s="280">
        <f t="shared" ca="1" si="449"/>
        <v>0</v>
      </c>
      <c r="CJ229" s="280">
        <f t="shared" ca="1" si="450"/>
        <v>0</v>
      </c>
      <c r="CK229" s="280">
        <f t="shared" ca="1" si="451"/>
        <v>0</v>
      </c>
      <c r="CL229" s="280">
        <f t="shared" ca="1" si="452"/>
        <v>0</v>
      </c>
      <c r="CM229" s="280">
        <f t="shared" ca="1" si="453"/>
        <v>1269219</v>
      </c>
      <c r="CN229" s="280">
        <f t="shared" ca="1" si="454"/>
        <v>2980431</v>
      </c>
      <c r="CO229" s="280">
        <f t="shared" ca="1" si="455"/>
        <v>58740</v>
      </c>
      <c r="CP229" s="280">
        <f t="shared" ca="1" si="456"/>
        <v>0</v>
      </c>
      <c r="CQ229" s="613">
        <f t="shared" ca="1" si="457"/>
        <v>0</v>
      </c>
      <c r="CR229" s="280">
        <f t="shared" ca="1" si="458"/>
        <v>30030</v>
      </c>
      <c r="CS229" s="280">
        <f t="shared" ca="1" si="459"/>
        <v>234884</v>
      </c>
      <c r="CT229" s="280">
        <f t="shared" ca="1" si="460"/>
        <v>65631</v>
      </c>
      <c r="CU229" s="280">
        <f t="shared" ca="1" si="461"/>
        <v>0</v>
      </c>
      <c r="CV229" s="280">
        <f t="shared" ca="1" si="462"/>
        <v>70139</v>
      </c>
      <c r="CW229" s="365">
        <f t="shared" ca="1" si="463"/>
        <v>0</v>
      </c>
      <c r="CX229" s="280">
        <f t="shared" ca="1" si="464"/>
        <v>437496</v>
      </c>
      <c r="CY229" s="280">
        <f t="shared" ca="1" si="465"/>
        <v>0</v>
      </c>
      <c r="CZ229" s="280">
        <f t="shared" ca="1" si="466"/>
        <v>0</v>
      </c>
      <c r="DA229" s="280">
        <f t="shared" ca="1" si="467"/>
        <v>377591</v>
      </c>
      <c r="DB229" s="280">
        <f t="shared" ca="1" si="468"/>
        <v>111804</v>
      </c>
      <c r="DC229" s="280">
        <f t="shared" ca="1" si="469"/>
        <v>0</v>
      </c>
      <c r="DD229" s="280">
        <f t="shared" ca="1" si="470"/>
        <v>0</v>
      </c>
      <c r="DE229" s="280">
        <f t="shared" ca="1" si="471"/>
        <v>0</v>
      </c>
      <c r="DF229" s="280">
        <f t="shared" ca="1" si="472"/>
        <v>0</v>
      </c>
      <c r="DG229" s="280">
        <f t="shared" ca="1" si="473"/>
        <v>0</v>
      </c>
      <c r="DH229" s="210">
        <f t="shared" ca="1" si="490"/>
        <v>165800</v>
      </c>
      <c r="DI229" s="210">
        <f t="shared" ca="1" si="491"/>
        <v>1327575</v>
      </c>
      <c r="DJ229" s="210">
        <f t="shared" ca="1" si="492"/>
        <v>4308871</v>
      </c>
      <c r="DK229" s="461">
        <f t="shared" ca="1" si="493"/>
        <v>5802246</v>
      </c>
      <c r="DL229" s="463">
        <f t="shared" ca="1" si="494"/>
        <v>5636446</v>
      </c>
      <c r="DM229" s="465">
        <f t="shared" ca="1" si="495"/>
        <v>-165800</v>
      </c>
      <c r="DN229" s="216">
        <f t="shared" ca="1" si="474"/>
        <v>-2.8575141419374499E-2</v>
      </c>
    </row>
    <row r="230" spans="1:118" s="2" customFormat="1">
      <c r="A230" s="1">
        <f t="shared" si="475"/>
        <v>2034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32"/>
      <c r="O230" s="307"/>
      <c r="P230" s="72">
        <f t="shared" si="480"/>
        <v>2034</v>
      </c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32"/>
      <c r="AD230" s="13"/>
      <c r="AE230" s="17"/>
      <c r="AF230" s="22"/>
      <c r="AG230" s="22"/>
      <c r="AH230" s="22"/>
      <c r="AI230" s="79" t="str">
        <f t="shared" si="483"/>
        <v>Y</v>
      </c>
      <c r="AJ230" s="1">
        <f t="shared" si="503"/>
        <v>2030</v>
      </c>
      <c r="AK230" s="105">
        <v>9</v>
      </c>
      <c r="AL230" s="106">
        <f t="shared" ca="1" si="504"/>
        <v>0</v>
      </c>
      <c r="AM230" s="106">
        <f t="shared" ca="1" si="504"/>
        <v>0</v>
      </c>
      <c r="AN230" s="106">
        <f t="shared" ca="1" si="504"/>
        <v>481</v>
      </c>
      <c r="AO230" s="106">
        <f t="shared" ca="1" si="504"/>
        <v>0</v>
      </c>
      <c r="AP230" s="106">
        <f t="shared" ca="1" si="504"/>
        <v>0</v>
      </c>
      <c r="AQ230" s="106">
        <f t="shared" ca="1" si="504"/>
        <v>0</v>
      </c>
      <c r="AR230" s="106">
        <f t="shared" ca="1" si="504"/>
        <v>0</v>
      </c>
      <c r="AS230" s="106">
        <f t="shared" ca="1" si="504"/>
        <v>0</v>
      </c>
      <c r="AT230" s="106">
        <f t="shared" ca="1" si="504"/>
        <v>0</v>
      </c>
      <c r="AU230" s="106">
        <f t="shared" ca="1" si="504"/>
        <v>1269219</v>
      </c>
      <c r="AV230" s="106">
        <f t="shared" ca="1" si="505"/>
        <v>2980431</v>
      </c>
      <c r="AW230" s="106">
        <f t="shared" ca="1" si="505"/>
        <v>63822</v>
      </c>
      <c r="AX230" s="106">
        <f t="shared" ca="1" si="505"/>
        <v>0</v>
      </c>
      <c r="AY230" s="611">
        <f t="shared" ca="1" si="505"/>
        <v>0</v>
      </c>
      <c r="AZ230" s="106">
        <f t="shared" ca="1" si="505"/>
        <v>30030</v>
      </c>
      <c r="BA230" s="106">
        <f t="shared" ca="1" si="505"/>
        <v>234884</v>
      </c>
      <c r="BB230" s="106">
        <f t="shared" ca="1" si="505"/>
        <v>65631</v>
      </c>
      <c r="BC230" s="106">
        <f t="shared" ca="1" si="505"/>
        <v>0</v>
      </c>
      <c r="BD230" s="106">
        <f t="shared" ca="1" si="505"/>
        <v>67627</v>
      </c>
      <c r="BE230" s="106">
        <f t="shared" ca="1" si="505"/>
        <v>0</v>
      </c>
      <c r="BF230" s="106">
        <f t="shared" ca="1" si="506"/>
        <v>437496</v>
      </c>
      <c r="BG230" s="106">
        <f t="shared" ca="1" si="506"/>
        <v>0</v>
      </c>
      <c r="BH230" s="106">
        <f t="shared" ca="1" si="506"/>
        <v>0</v>
      </c>
      <c r="BI230" s="106">
        <f t="shared" ca="1" si="506"/>
        <v>377591</v>
      </c>
      <c r="BJ230" s="106">
        <f t="shared" ca="1" si="506"/>
        <v>111804</v>
      </c>
      <c r="BK230" s="106">
        <f t="shared" ca="1" si="506"/>
        <v>0</v>
      </c>
      <c r="BL230" s="190">
        <f t="shared" ca="1" si="506"/>
        <v>0</v>
      </c>
      <c r="BM230" s="190">
        <f t="shared" ca="1" si="506"/>
        <v>0</v>
      </c>
      <c r="BN230" s="190">
        <f t="shared" ca="1" si="506"/>
        <v>0</v>
      </c>
      <c r="BO230" s="190">
        <f t="shared" ca="1" si="506"/>
        <v>0</v>
      </c>
      <c r="BP230" s="190">
        <f t="shared" ca="1" si="506"/>
        <v>0</v>
      </c>
      <c r="BQ230" s="190">
        <f t="shared" ca="1" si="485"/>
        <v>163288</v>
      </c>
      <c r="BR230" s="190">
        <f t="shared" ca="1" si="486"/>
        <v>1161775</v>
      </c>
      <c r="BS230" s="190">
        <f t="shared" ca="1" si="487"/>
        <v>4313953</v>
      </c>
      <c r="BT230" s="190">
        <f t="shared" ca="1" si="496"/>
        <v>5639016</v>
      </c>
      <c r="BU230" s="190">
        <f t="shared" ca="1" si="440"/>
        <v>5577904</v>
      </c>
      <c r="BV230" s="163" t="str">
        <f t="shared" si="488"/>
        <v>J</v>
      </c>
      <c r="BW230" s="65">
        <f t="shared" ca="1" si="441"/>
        <v>5639016</v>
      </c>
      <c r="BX230" s="65">
        <f t="shared" ca="1" si="443"/>
        <v>0</v>
      </c>
      <c r="BZ230" s="130"/>
      <c r="CA230" s="79" t="str">
        <f t="shared" si="489"/>
        <v>J</v>
      </c>
      <c r="CB230" s="215">
        <f t="shared" si="497"/>
        <v>2030</v>
      </c>
      <c r="CC230" s="141">
        <f t="shared" si="497"/>
        <v>9</v>
      </c>
      <c r="CD230" s="280">
        <f t="shared" ca="1" si="444"/>
        <v>0</v>
      </c>
      <c r="CE230" s="280">
        <f t="shared" ca="1" si="445"/>
        <v>0</v>
      </c>
      <c r="CF230" s="280">
        <f t="shared" ca="1" si="446"/>
        <v>481</v>
      </c>
      <c r="CG230" s="280">
        <f t="shared" ca="1" si="447"/>
        <v>0</v>
      </c>
      <c r="CH230" s="280">
        <f t="shared" ca="1" si="448"/>
        <v>0</v>
      </c>
      <c r="CI230" s="280">
        <f t="shared" ca="1" si="449"/>
        <v>0</v>
      </c>
      <c r="CJ230" s="280">
        <f t="shared" ca="1" si="450"/>
        <v>0</v>
      </c>
      <c r="CK230" s="280">
        <f t="shared" ca="1" si="451"/>
        <v>0</v>
      </c>
      <c r="CL230" s="280">
        <f t="shared" ca="1" si="452"/>
        <v>0</v>
      </c>
      <c r="CM230" s="280">
        <f t="shared" ca="1" si="453"/>
        <v>1263010</v>
      </c>
      <c r="CN230" s="280">
        <f t="shared" ca="1" si="454"/>
        <v>2971325</v>
      </c>
      <c r="CO230" s="280">
        <f t="shared" ca="1" si="455"/>
        <v>49036</v>
      </c>
      <c r="CP230" s="280">
        <f t="shared" ca="1" si="456"/>
        <v>0</v>
      </c>
      <c r="CQ230" s="613">
        <f t="shared" ca="1" si="457"/>
        <v>0</v>
      </c>
      <c r="CR230" s="280">
        <f t="shared" ca="1" si="458"/>
        <v>29869</v>
      </c>
      <c r="CS230" s="280">
        <f t="shared" ca="1" si="459"/>
        <v>223948</v>
      </c>
      <c r="CT230" s="280">
        <f t="shared" ca="1" si="460"/>
        <v>58147</v>
      </c>
      <c r="CU230" s="280">
        <f t="shared" ca="1" si="461"/>
        <v>0</v>
      </c>
      <c r="CV230" s="280">
        <f t="shared" ca="1" si="462"/>
        <v>64529</v>
      </c>
      <c r="CW230" s="365">
        <f t="shared" ca="1" si="463"/>
        <v>0</v>
      </c>
      <c r="CX230" s="280">
        <f t="shared" ca="1" si="464"/>
        <v>432600</v>
      </c>
      <c r="CY230" s="280">
        <f t="shared" ca="1" si="465"/>
        <v>0</v>
      </c>
      <c r="CZ230" s="280">
        <f t="shared" ca="1" si="466"/>
        <v>0</v>
      </c>
      <c r="DA230" s="280">
        <f t="shared" ca="1" si="467"/>
        <v>374283</v>
      </c>
      <c r="DB230" s="280">
        <f t="shared" ca="1" si="468"/>
        <v>110676</v>
      </c>
      <c r="DC230" s="280">
        <f t="shared" ca="1" si="469"/>
        <v>0</v>
      </c>
      <c r="DD230" s="280">
        <f t="shared" ca="1" si="470"/>
        <v>0</v>
      </c>
      <c r="DE230" s="280">
        <f t="shared" ca="1" si="471"/>
        <v>0</v>
      </c>
      <c r="DF230" s="280">
        <f t="shared" ca="1" si="472"/>
        <v>0</v>
      </c>
      <c r="DG230" s="280">
        <f t="shared" ca="1" si="473"/>
        <v>0</v>
      </c>
      <c r="DH230" s="210">
        <f t="shared" ca="1" si="490"/>
        <v>152545</v>
      </c>
      <c r="DI230" s="210">
        <f t="shared" ca="1" si="491"/>
        <v>1294052</v>
      </c>
      <c r="DJ230" s="210">
        <f t="shared" ca="1" si="492"/>
        <v>4283852</v>
      </c>
      <c r="DK230" s="461">
        <f t="shared" ca="1" si="493"/>
        <v>5730449</v>
      </c>
      <c r="DL230" s="463">
        <f t="shared" ca="1" si="494"/>
        <v>5577904</v>
      </c>
      <c r="DM230" s="465">
        <f t="shared" ca="1" si="495"/>
        <v>-152545</v>
      </c>
      <c r="DN230" s="216">
        <f t="shared" ca="1" si="474"/>
        <v>-2.6620078112552785E-2</v>
      </c>
    </row>
    <row r="231" spans="1:118" s="2" customFormat="1">
      <c r="A231" s="1">
        <f t="shared" si="475"/>
        <v>2035</v>
      </c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32"/>
      <c r="O231" s="280"/>
      <c r="P231" s="72">
        <f t="shared" si="480"/>
        <v>2035</v>
      </c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32"/>
      <c r="AD231" s="13"/>
      <c r="AE231" s="17"/>
      <c r="AF231" s="22"/>
      <c r="AG231" s="22"/>
      <c r="AH231" s="22"/>
      <c r="AI231" s="79" t="str">
        <f t="shared" si="483"/>
        <v>Z</v>
      </c>
      <c r="AJ231" s="1">
        <f t="shared" si="503"/>
        <v>2030</v>
      </c>
      <c r="AK231" s="105">
        <v>10</v>
      </c>
      <c r="AL231" s="106">
        <f t="shared" ca="1" si="504"/>
        <v>0</v>
      </c>
      <c r="AM231" s="106">
        <f t="shared" ca="1" si="504"/>
        <v>0</v>
      </c>
      <c r="AN231" s="106">
        <f t="shared" ca="1" si="504"/>
        <v>481</v>
      </c>
      <c r="AO231" s="106">
        <f t="shared" ca="1" si="504"/>
        <v>0</v>
      </c>
      <c r="AP231" s="106">
        <f t="shared" ca="1" si="504"/>
        <v>0</v>
      </c>
      <c r="AQ231" s="106">
        <f t="shared" ca="1" si="504"/>
        <v>0</v>
      </c>
      <c r="AR231" s="106">
        <f t="shared" ca="1" si="504"/>
        <v>0</v>
      </c>
      <c r="AS231" s="106">
        <f t="shared" ca="1" si="504"/>
        <v>0</v>
      </c>
      <c r="AT231" s="106">
        <f t="shared" ca="1" si="504"/>
        <v>0</v>
      </c>
      <c r="AU231" s="106">
        <f t="shared" ca="1" si="504"/>
        <v>1263010</v>
      </c>
      <c r="AV231" s="106">
        <f t="shared" ca="1" si="505"/>
        <v>2971325</v>
      </c>
      <c r="AW231" s="106">
        <f t="shared" ca="1" si="505"/>
        <v>58740</v>
      </c>
      <c r="AX231" s="106">
        <f t="shared" ca="1" si="505"/>
        <v>0</v>
      </c>
      <c r="AY231" s="611">
        <f t="shared" ca="1" si="505"/>
        <v>0</v>
      </c>
      <c r="AZ231" s="106">
        <f t="shared" ca="1" si="505"/>
        <v>30030</v>
      </c>
      <c r="BA231" s="106">
        <f t="shared" ca="1" si="505"/>
        <v>223948</v>
      </c>
      <c r="BB231" s="106">
        <f t="shared" ca="1" si="505"/>
        <v>58147</v>
      </c>
      <c r="BC231" s="106">
        <f t="shared" ca="1" si="505"/>
        <v>0</v>
      </c>
      <c r="BD231" s="106">
        <f t="shared" ca="1" si="505"/>
        <v>70139</v>
      </c>
      <c r="BE231" s="106">
        <f t="shared" ca="1" si="505"/>
        <v>0</v>
      </c>
      <c r="BF231" s="106">
        <f t="shared" ca="1" si="506"/>
        <v>432600</v>
      </c>
      <c r="BG231" s="106">
        <f t="shared" ca="1" si="506"/>
        <v>0</v>
      </c>
      <c r="BH231" s="106">
        <f t="shared" ca="1" si="506"/>
        <v>0</v>
      </c>
      <c r="BI231" s="106">
        <f t="shared" ca="1" si="506"/>
        <v>374283</v>
      </c>
      <c r="BJ231" s="106">
        <f t="shared" ca="1" si="506"/>
        <v>110676</v>
      </c>
      <c r="BK231" s="106">
        <f t="shared" ca="1" si="506"/>
        <v>0</v>
      </c>
      <c r="BL231" s="190">
        <f t="shared" ca="1" si="506"/>
        <v>0</v>
      </c>
      <c r="BM231" s="190">
        <f t="shared" ca="1" si="506"/>
        <v>0</v>
      </c>
      <c r="BN231" s="190">
        <f t="shared" ca="1" si="506"/>
        <v>0</v>
      </c>
      <c r="BO231" s="190">
        <f t="shared" ca="1" si="506"/>
        <v>0</v>
      </c>
      <c r="BP231" s="190">
        <f t="shared" ca="1" si="506"/>
        <v>0</v>
      </c>
      <c r="BQ231" s="190">
        <f t="shared" ca="1" si="485"/>
        <v>158316</v>
      </c>
      <c r="BR231" s="190">
        <f t="shared" ca="1" si="486"/>
        <v>1141507</v>
      </c>
      <c r="BS231" s="190">
        <f t="shared" ca="1" si="487"/>
        <v>4293556</v>
      </c>
      <c r="BT231" s="190">
        <f t="shared" ca="1" si="496"/>
        <v>5593379</v>
      </c>
      <c r="BU231" s="190">
        <f t="shared" ca="1" si="440"/>
        <v>5546040</v>
      </c>
      <c r="BV231" s="163" t="str">
        <f t="shared" si="488"/>
        <v>K</v>
      </c>
      <c r="BW231" s="65">
        <f t="shared" ca="1" si="441"/>
        <v>5593379</v>
      </c>
      <c r="BX231" s="65">
        <f t="shared" ca="1" si="443"/>
        <v>0</v>
      </c>
      <c r="BY231" s="22"/>
      <c r="BZ231" s="130"/>
      <c r="CA231" s="79" t="str">
        <f t="shared" si="489"/>
        <v>K</v>
      </c>
      <c r="CB231" s="215">
        <f t="shared" si="497"/>
        <v>2030</v>
      </c>
      <c r="CC231" s="141">
        <f t="shared" si="497"/>
        <v>10</v>
      </c>
      <c r="CD231" s="280">
        <f t="shared" ca="1" si="444"/>
        <v>0</v>
      </c>
      <c r="CE231" s="280">
        <f t="shared" ca="1" si="445"/>
        <v>0</v>
      </c>
      <c r="CF231" s="280">
        <f t="shared" ca="1" si="446"/>
        <v>481</v>
      </c>
      <c r="CG231" s="280">
        <f t="shared" ca="1" si="447"/>
        <v>0</v>
      </c>
      <c r="CH231" s="280">
        <f t="shared" ca="1" si="448"/>
        <v>0</v>
      </c>
      <c r="CI231" s="280">
        <f t="shared" ca="1" si="449"/>
        <v>0</v>
      </c>
      <c r="CJ231" s="280">
        <f t="shared" ca="1" si="450"/>
        <v>0</v>
      </c>
      <c r="CK231" s="280">
        <f t="shared" ca="1" si="451"/>
        <v>0</v>
      </c>
      <c r="CL231" s="280">
        <f t="shared" ca="1" si="452"/>
        <v>0</v>
      </c>
      <c r="CM231" s="280">
        <f t="shared" ca="1" si="453"/>
        <v>1261194</v>
      </c>
      <c r="CN231" s="280">
        <f t="shared" ca="1" si="454"/>
        <v>2963816</v>
      </c>
      <c r="CO231" s="280">
        <f t="shared" ca="1" si="455"/>
        <v>61685</v>
      </c>
      <c r="CP231" s="280">
        <f t="shared" ca="1" si="456"/>
        <v>0</v>
      </c>
      <c r="CQ231" s="613">
        <f t="shared" ca="1" si="457"/>
        <v>0</v>
      </c>
      <c r="CR231" s="280">
        <f t="shared" ca="1" si="458"/>
        <v>33031</v>
      </c>
      <c r="CS231" s="280">
        <f t="shared" ca="1" si="459"/>
        <v>208940</v>
      </c>
      <c r="CT231" s="280">
        <f t="shared" ca="1" si="460"/>
        <v>54348</v>
      </c>
      <c r="CU231" s="280">
        <f t="shared" ca="1" si="461"/>
        <v>0</v>
      </c>
      <c r="CV231" s="280">
        <f t="shared" ca="1" si="462"/>
        <v>48256</v>
      </c>
      <c r="CW231" s="365">
        <f t="shared" ca="1" si="463"/>
        <v>0</v>
      </c>
      <c r="CX231" s="280">
        <f t="shared" ca="1" si="464"/>
        <v>433032</v>
      </c>
      <c r="CY231" s="280">
        <f t="shared" ca="1" si="465"/>
        <v>0</v>
      </c>
      <c r="CZ231" s="280">
        <f t="shared" ca="1" si="466"/>
        <v>0</v>
      </c>
      <c r="DA231" s="280">
        <f t="shared" ca="1" si="467"/>
        <v>371391</v>
      </c>
      <c r="DB231" s="280">
        <f t="shared" ca="1" si="468"/>
        <v>109866</v>
      </c>
      <c r="DC231" s="280">
        <f t="shared" ca="1" si="469"/>
        <v>0</v>
      </c>
      <c r="DD231" s="280">
        <f t="shared" ca="1" si="470"/>
        <v>0</v>
      </c>
      <c r="DE231" s="280">
        <f t="shared" ca="1" si="471"/>
        <v>0</v>
      </c>
      <c r="DF231" s="280">
        <f t="shared" ca="1" si="472"/>
        <v>0</v>
      </c>
      <c r="DG231" s="280">
        <f t="shared" ca="1" si="473"/>
        <v>0</v>
      </c>
      <c r="DH231" s="210">
        <f t="shared" ca="1" si="490"/>
        <v>135635</v>
      </c>
      <c r="DI231" s="210">
        <f t="shared" ca="1" si="491"/>
        <v>1258864</v>
      </c>
      <c r="DJ231" s="210">
        <f t="shared" ca="1" si="492"/>
        <v>4287176</v>
      </c>
      <c r="DK231" s="461">
        <f t="shared" ca="1" si="493"/>
        <v>5681675</v>
      </c>
      <c r="DL231" s="463">
        <f t="shared" ca="1" si="494"/>
        <v>5546040</v>
      </c>
      <c r="DM231" s="465">
        <f t="shared" ca="1" si="495"/>
        <v>-135635</v>
      </c>
      <c r="DN231" s="216">
        <f t="shared" ca="1" si="474"/>
        <v>-2.3872361583511904E-2</v>
      </c>
    </row>
    <row r="232" spans="1:118" s="2" customFormat="1">
      <c r="A232" s="1">
        <f t="shared" si="475"/>
        <v>2036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32"/>
      <c r="O232" s="280"/>
      <c r="P232" s="72">
        <f t="shared" si="480"/>
        <v>2036</v>
      </c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32"/>
      <c r="AD232" s="13"/>
      <c r="AE232" s="17"/>
      <c r="AF232" s="22"/>
      <c r="AG232" s="22"/>
      <c r="AH232" s="22"/>
      <c r="AI232" s="79" t="str">
        <f t="shared" si="483"/>
        <v>AA</v>
      </c>
      <c r="AJ232" s="1">
        <f t="shared" si="503"/>
        <v>2030</v>
      </c>
      <c r="AK232" s="105">
        <v>11</v>
      </c>
      <c r="AL232" s="106">
        <f t="shared" ca="1" si="504"/>
        <v>0</v>
      </c>
      <c r="AM232" s="106">
        <f t="shared" ca="1" si="504"/>
        <v>0</v>
      </c>
      <c r="AN232" s="106">
        <f t="shared" ca="1" si="504"/>
        <v>481</v>
      </c>
      <c r="AO232" s="106">
        <f t="shared" ca="1" si="504"/>
        <v>0</v>
      </c>
      <c r="AP232" s="106">
        <f t="shared" ca="1" si="504"/>
        <v>0</v>
      </c>
      <c r="AQ232" s="106">
        <f t="shared" ca="1" si="504"/>
        <v>0</v>
      </c>
      <c r="AR232" s="106">
        <f t="shared" ca="1" si="504"/>
        <v>0</v>
      </c>
      <c r="AS232" s="106">
        <f t="shared" ca="1" si="504"/>
        <v>0</v>
      </c>
      <c r="AT232" s="106">
        <f t="shared" ca="1" si="504"/>
        <v>0</v>
      </c>
      <c r="AU232" s="106">
        <f t="shared" ca="1" si="504"/>
        <v>1261194</v>
      </c>
      <c r="AV232" s="106">
        <f t="shared" ca="1" si="505"/>
        <v>2963816</v>
      </c>
      <c r="AW232" s="106">
        <f t="shared" ca="1" si="505"/>
        <v>49036</v>
      </c>
      <c r="AX232" s="106">
        <f t="shared" ca="1" si="505"/>
        <v>0</v>
      </c>
      <c r="AY232" s="611">
        <f t="shared" ca="1" si="505"/>
        <v>0</v>
      </c>
      <c r="AZ232" s="106">
        <f t="shared" ca="1" si="505"/>
        <v>29869</v>
      </c>
      <c r="BA232" s="106">
        <f t="shared" ca="1" si="505"/>
        <v>208940</v>
      </c>
      <c r="BB232" s="106">
        <f t="shared" ca="1" si="505"/>
        <v>54348</v>
      </c>
      <c r="BC232" s="106">
        <f t="shared" ca="1" si="505"/>
        <v>0</v>
      </c>
      <c r="BD232" s="106">
        <f t="shared" ca="1" si="505"/>
        <v>64529</v>
      </c>
      <c r="BE232" s="106">
        <f t="shared" ca="1" si="505"/>
        <v>0</v>
      </c>
      <c r="BF232" s="106">
        <f t="shared" ca="1" si="506"/>
        <v>433032</v>
      </c>
      <c r="BG232" s="106">
        <f t="shared" ca="1" si="506"/>
        <v>0</v>
      </c>
      <c r="BH232" s="106">
        <f t="shared" ca="1" si="506"/>
        <v>0</v>
      </c>
      <c r="BI232" s="106">
        <f t="shared" ca="1" si="506"/>
        <v>371391</v>
      </c>
      <c r="BJ232" s="106">
        <f t="shared" ca="1" si="506"/>
        <v>109866</v>
      </c>
      <c r="BK232" s="106">
        <f t="shared" ca="1" si="506"/>
        <v>0</v>
      </c>
      <c r="BL232" s="190">
        <f t="shared" ca="1" si="506"/>
        <v>0</v>
      </c>
      <c r="BM232" s="190">
        <f t="shared" ca="1" si="506"/>
        <v>0</v>
      </c>
      <c r="BN232" s="190">
        <f t="shared" ca="1" si="506"/>
        <v>0</v>
      </c>
      <c r="BO232" s="190">
        <f t="shared" ca="1" si="506"/>
        <v>0</v>
      </c>
      <c r="BP232" s="190">
        <f t="shared" ca="1" si="506"/>
        <v>0</v>
      </c>
      <c r="BQ232" s="190">
        <f t="shared" ca="1" si="485"/>
        <v>148746</v>
      </c>
      <c r="BR232" s="190">
        <f t="shared" ca="1" si="486"/>
        <v>1123229</v>
      </c>
      <c r="BS232" s="190">
        <f t="shared" ca="1" si="487"/>
        <v>4274527</v>
      </c>
      <c r="BT232" s="190">
        <f t="shared" ca="1" si="496"/>
        <v>5546502</v>
      </c>
      <c r="BU232" s="190">
        <f t="shared" ca="1" si="440"/>
        <v>5430566</v>
      </c>
      <c r="BV232" s="163" t="str">
        <f t="shared" si="488"/>
        <v>L</v>
      </c>
      <c r="BW232" s="65">
        <f t="shared" ca="1" si="441"/>
        <v>5546502</v>
      </c>
      <c r="BX232" s="65">
        <f t="shared" ca="1" si="443"/>
        <v>0</v>
      </c>
      <c r="BY232" s="22"/>
      <c r="BZ232" s="130"/>
      <c r="CA232" s="79" t="str">
        <f t="shared" si="489"/>
        <v>L</v>
      </c>
      <c r="CB232" s="215">
        <f t="shared" si="497"/>
        <v>2030</v>
      </c>
      <c r="CC232" s="141">
        <f t="shared" si="497"/>
        <v>11</v>
      </c>
      <c r="CD232" s="280">
        <f t="shared" ca="1" si="444"/>
        <v>0</v>
      </c>
      <c r="CE232" s="280">
        <f t="shared" ca="1" si="445"/>
        <v>0</v>
      </c>
      <c r="CF232" s="280">
        <f t="shared" ca="1" si="446"/>
        <v>481</v>
      </c>
      <c r="CG232" s="280">
        <f t="shared" ca="1" si="447"/>
        <v>0</v>
      </c>
      <c r="CH232" s="280">
        <f t="shared" ca="1" si="448"/>
        <v>0</v>
      </c>
      <c r="CI232" s="280">
        <f t="shared" ca="1" si="449"/>
        <v>0</v>
      </c>
      <c r="CJ232" s="280">
        <f t="shared" ca="1" si="450"/>
        <v>0</v>
      </c>
      <c r="CK232" s="280">
        <f t="shared" ca="1" si="451"/>
        <v>0</v>
      </c>
      <c r="CL232" s="280">
        <f t="shared" ca="1" si="452"/>
        <v>0</v>
      </c>
      <c r="CM232" s="280">
        <f t="shared" ca="1" si="453"/>
        <v>1235828</v>
      </c>
      <c r="CN232" s="280">
        <f t="shared" ca="1" si="454"/>
        <v>2916005</v>
      </c>
      <c r="CO232" s="280">
        <f t="shared" ca="1" si="455"/>
        <v>56507</v>
      </c>
      <c r="CP232" s="280">
        <f t="shared" ca="1" si="456"/>
        <v>0</v>
      </c>
      <c r="CQ232" s="613">
        <f t="shared" ca="1" si="457"/>
        <v>0</v>
      </c>
      <c r="CR232" s="280">
        <f t="shared" ca="1" si="458"/>
        <v>19254</v>
      </c>
      <c r="CS232" s="280">
        <f t="shared" ca="1" si="459"/>
        <v>191679</v>
      </c>
      <c r="CT232" s="280">
        <f t="shared" ca="1" si="460"/>
        <v>51500</v>
      </c>
      <c r="CU232" s="280">
        <f t="shared" ca="1" si="461"/>
        <v>0</v>
      </c>
      <c r="CV232" s="280">
        <f t="shared" ca="1" si="462"/>
        <v>50220</v>
      </c>
      <c r="CW232" s="365">
        <f t="shared" ca="1" si="463"/>
        <v>0</v>
      </c>
      <c r="CX232" s="280">
        <f t="shared" ca="1" si="464"/>
        <v>429720</v>
      </c>
      <c r="CY232" s="280">
        <f t="shared" ca="1" si="465"/>
        <v>0</v>
      </c>
      <c r="CZ232" s="280">
        <f t="shared" ca="1" si="466"/>
        <v>0</v>
      </c>
      <c r="DA232" s="280">
        <f t="shared" ca="1" si="467"/>
        <v>369668</v>
      </c>
      <c r="DB232" s="280">
        <f t="shared" ca="1" si="468"/>
        <v>109704</v>
      </c>
      <c r="DC232" s="280">
        <f t="shared" ca="1" si="469"/>
        <v>0</v>
      </c>
      <c r="DD232" s="280">
        <f t="shared" ca="1" si="470"/>
        <v>0</v>
      </c>
      <c r="DE232" s="280">
        <f t="shared" ca="1" si="471"/>
        <v>0</v>
      </c>
      <c r="DF232" s="280">
        <f t="shared" ca="1" si="472"/>
        <v>0</v>
      </c>
      <c r="DG232" s="280">
        <f t="shared" ca="1" si="473"/>
        <v>0</v>
      </c>
      <c r="DH232" s="210">
        <f t="shared" ca="1" si="490"/>
        <v>120974</v>
      </c>
      <c r="DI232" s="210">
        <f t="shared" ca="1" si="491"/>
        <v>1221745</v>
      </c>
      <c r="DJ232" s="210">
        <f t="shared" ca="1" si="492"/>
        <v>4208821</v>
      </c>
      <c r="DK232" s="461">
        <f t="shared" ca="1" si="493"/>
        <v>5551540</v>
      </c>
      <c r="DL232" s="463">
        <f t="shared" ca="1" si="494"/>
        <v>5430566</v>
      </c>
      <c r="DM232" s="465">
        <f t="shared" ca="1" si="495"/>
        <v>-120974</v>
      </c>
      <c r="DN232" s="216">
        <f t="shared" ca="1" si="474"/>
        <v>-2.179107058581943E-2</v>
      </c>
    </row>
    <row r="233" spans="1:118" s="2" customFormat="1">
      <c r="A233" s="1">
        <f t="shared" si="475"/>
        <v>2037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32"/>
      <c r="O233" s="280"/>
      <c r="P233" s="72">
        <f t="shared" si="480"/>
        <v>2037</v>
      </c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32"/>
      <c r="AD233" s="13"/>
      <c r="AE233" s="17"/>
      <c r="AF233" s="22"/>
      <c r="AG233" s="22"/>
      <c r="AH233" s="22"/>
      <c r="AI233" s="79" t="str">
        <f t="shared" si="483"/>
        <v>AB</v>
      </c>
      <c r="AJ233" s="16">
        <f t="shared" si="503"/>
        <v>2030</v>
      </c>
      <c r="AK233" s="116">
        <v>12</v>
      </c>
      <c r="AL233" s="106">
        <f t="shared" ca="1" si="504"/>
        <v>0</v>
      </c>
      <c r="AM233" s="106">
        <f t="shared" ca="1" si="504"/>
        <v>0</v>
      </c>
      <c r="AN233" s="106">
        <f t="shared" ca="1" si="504"/>
        <v>481</v>
      </c>
      <c r="AO233" s="106">
        <f t="shared" ca="1" si="504"/>
        <v>0</v>
      </c>
      <c r="AP233" s="106">
        <f t="shared" ca="1" si="504"/>
        <v>0</v>
      </c>
      <c r="AQ233" s="106">
        <f t="shared" ca="1" si="504"/>
        <v>0</v>
      </c>
      <c r="AR233" s="106">
        <f t="shared" ca="1" si="504"/>
        <v>0</v>
      </c>
      <c r="AS233" s="106">
        <f t="shared" ca="1" si="504"/>
        <v>0</v>
      </c>
      <c r="AT233" s="106">
        <f t="shared" ca="1" si="504"/>
        <v>0</v>
      </c>
      <c r="AU233" s="106">
        <f t="shared" ca="1" si="504"/>
        <v>1235828</v>
      </c>
      <c r="AV233" s="106">
        <f t="shared" ca="1" si="505"/>
        <v>2916005</v>
      </c>
      <c r="AW233" s="106">
        <f t="shared" ca="1" si="505"/>
        <v>61685</v>
      </c>
      <c r="AX233" s="106">
        <f t="shared" ca="1" si="505"/>
        <v>0</v>
      </c>
      <c r="AY233" s="611">
        <f t="shared" ca="1" si="505"/>
        <v>0</v>
      </c>
      <c r="AZ233" s="106">
        <f t="shared" ca="1" si="505"/>
        <v>33031</v>
      </c>
      <c r="BA233" s="106">
        <f t="shared" ca="1" si="505"/>
        <v>191679</v>
      </c>
      <c r="BB233" s="106">
        <f t="shared" ca="1" si="505"/>
        <v>51500</v>
      </c>
      <c r="BC233" s="106">
        <f t="shared" ca="1" si="505"/>
        <v>0</v>
      </c>
      <c r="BD233" s="106">
        <f t="shared" ca="1" si="505"/>
        <v>48256</v>
      </c>
      <c r="BE233" s="106">
        <f t="shared" ca="1" si="505"/>
        <v>0</v>
      </c>
      <c r="BF233" s="106">
        <f t="shared" ca="1" si="506"/>
        <v>429720</v>
      </c>
      <c r="BG233" s="106">
        <f t="shared" ca="1" si="506"/>
        <v>0</v>
      </c>
      <c r="BH233" s="106">
        <f t="shared" ca="1" si="506"/>
        <v>0</v>
      </c>
      <c r="BI233" s="106">
        <f t="shared" ca="1" si="506"/>
        <v>369668</v>
      </c>
      <c r="BJ233" s="106">
        <f t="shared" ca="1" si="506"/>
        <v>109704</v>
      </c>
      <c r="BK233" s="106">
        <f t="shared" ca="1" si="506"/>
        <v>0</v>
      </c>
      <c r="BL233" s="190">
        <f t="shared" ca="1" si="506"/>
        <v>0</v>
      </c>
      <c r="BM233" s="190">
        <f t="shared" ca="1" si="506"/>
        <v>0</v>
      </c>
      <c r="BN233" s="190">
        <f t="shared" ca="1" si="506"/>
        <v>0</v>
      </c>
      <c r="BO233" s="190">
        <f t="shared" ca="1" si="506"/>
        <v>0</v>
      </c>
      <c r="BP233" s="190">
        <f t="shared" ca="1" si="506"/>
        <v>0</v>
      </c>
      <c r="BQ233" s="190">
        <f t="shared" ca="1" si="485"/>
        <v>132787</v>
      </c>
      <c r="BR233" s="190">
        <f t="shared" ca="1" si="486"/>
        <v>1100771</v>
      </c>
      <c r="BS233" s="190">
        <f t="shared" ca="1" si="487"/>
        <v>4213999</v>
      </c>
      <c r="BT233" s="190">
        <f t="shared" ca="1" si="496"/>
        <v>5447557</v>
      </c>
      <c r="BU233" s="190">
        <f t="shared" ca="1" si="440"/>
        <v>9721777</v>
      </c>
      <c r="BV233" s="163" t="str">
        <f t="shared" si="488"/>
        <v>M</v>
      </c>
      <c r="BW233" s="65">
        <f t="shared" ca="1" si="441"/>
        <v>5447557</v>
      </c>
      <c r="BX233" s="65">
        <f t="shared" ca="1" si="443"/>
        <v>0</v>
      </c>
      <c r="BY233" s="5"/>
      <c r="BZ233" s="130"/>
      <c r="CA233" s="79" t="str">
        <f t="shared" si="489"/>
        <v>M</v>
      </c>
      <c r="CB233" s="215">
        <f t="shared" si="497"/>
        <v>2030</v>
      </c>
      <c r="CC233" s="141">
        <f t="shared" si="497"/>
        <v>12</v>
      </c>
      <c r="CD233" s="280">
        <f t="shared" ca="1" si="444"/>
        <v>0</v>
      </c>
      <c r="CE233" s="280">
        <f t="shared" ca="1" si="445"/>
        <v>0</v>
      </c>
      <c r="CF233" s="280">
        <f t="shared" ca="1" si="446"/>
        <v>481</v>
      </c>
      <c r="CG233" s="280">
        <f t="shared" ca="1" si="447"/>
        <v>0</v>
      </c>
      <c r="CH233" s="280">
        <f t="shared" ca="1" si="448"/>
        <v>0</v>
      </c>
      <c r="CI233" s="280">
        <f t="shared" ca="1" si="449"/>
        <v>0</v>
      </c>
      <c r="CJ233" s="280">
        <f t="shared" ca="1" si="450"/>
        <v>0</v>
      </c>
      <c r="CK233" s="280">
        <f t="shared" ca="1" si="451"/>
        <v>0</v>
      </c>
      <c r="CL233" s="280">
        <f t="shared" ca="1" si="452"/>
        <v>4190291</v>
      </c>
      <c r="CM233" s="280">
        <f t="shared" ca="1" si="453"/>
        <v>1249156</v>
      </c>
      <c r="CN233" s="280">
        <f t="shared" ca="1" si="454"/>
        <v>2944730</v>
      </c>
      <c r="CO233" s="280">
        <f t="shared" ca="1" si="455"/>
        <v>63058</v>
      </c>
      <c r="CP233" s="280">
        <f t="shared" ca="1" si="456"/>
        <v>0</v>
      </c>
      <c r="CQ233" s="613">
        <f t="shared" ca="1" si="457"/>
        <v>0</v>
      </c>
      <c r="CR233" s="280">
        <f t="shared" ca="1" si="458"/>
        <v>28195</v>
      </c>
      <c r="CS233" s="280">
        <f t="shared" ca="1" si="459"/>
        <v>214506</v>
      </c>
      <c r="CT233" s="280">
        <f t="shared" ca="1" si="460"/>
        <v>62288</v>
      </c>
      <c r="CU233" s="280">
        <f t="shared" ca="1" si="461"/>
        <v>0</v>
      </c>
      <c r="CV233" s="280">
        <f t="shared" ca="1" si="462"/>
        <v>58552</v>
      </c>
      <c r="CW233" s="365">
        <f t="shared" ca="1" si="463"/>
        <v>0</v>
      </c>
      <c r="CX233" s="280">
        <f t="shared" ca="1" si="464"/>
        <v>433032</v>
      </c>
      <c r="CY233" s="280">
        <f t="shared" ca="1" si="465"/>
        <v>0</v>
      </c>
      <c r="CZ233" s="280">
        <f t="shared" ca="1" si="466"/>
        <v>0</v>
      </c>
      <c r="DA233" s="280">
        <f t="shared" ca="1" si="467"/>
        <v>366620</v>
      </c>
      <c r="DB233" s="280">
        <f t="shared" ca="1" si="468"/>
        <v>110868</v>
      </c>
      <c r="DC233" s="280">
        <f t="shared" ca="1" si="469"/>
        <v>0</v>
      </c>
      <c r="DD233" s="280">
        <f t="shared" ca="1" si="470"/>
        <v>0</v>
      </c>
      <c r="DE233" s="280">
        <f t="shared" ca="1" si="471"/>
        <v>0</v>
      </c>
      <c r="DF233" s="280">
        <f t="shared" ca="1" si="472"/>
        <v>0</v>
      </c>
      <c r="DG233" s="280">
        <f t="shared" ca="1" si="473"/>
        <v>0</v>
      </c>
      <c r="DH233" s="210">
        <f t="shared" ca="1" si="490"/>
        <v>149035</v>
      </c>
      <c r="DI233" s="210">
        <f t="shared" ca="1" si="491"/>
        <v>1274061</v>
      </c>
      <c r="DJ233" s="210">
        <f t="shared" ca="1" si="492"/>
        <v>8447716</v>
      </c>
      <c r="DK233" s="461">
        <f t="shared" ca="1" si="493"/>
        <v>9870812</v>
      </c>
      <c r="DL233" s="463">
        <f t="shared" ca="1" si="494"/>
        <v>9721777</v>
      </c>
      <c r="DM233" s="465">
        <f t="shared" ca="1" si="495"/>
        <v>-149035</v>
      </c>
      <c r="DN233" s="216">
        <f t="shared" ca="1" si="474"/>
        <v>-1.5098555215113002E-2</v>
      </c>
    </row>
    <row r="234" spans="1:118" s="2" customFormat="1">
      <c r="A234" s="1">
        <f t="shared" si="475"/>
        <v>2038</v>
      </c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32"/>
      <c r="O234" s="280"/>
      <c r="P234" s="72">
        <f t="shared" si="480"/>
        <v>2038</v>
      </c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32"/>
      <c r="AD234" s="13"/>
      <c r="AE234" s="17"/>
      <c r="AF234" s="22"/>
      <c r="AG234" s="22"/>
      <c r="AH234" s="22"/>
      <c r="AI234" s="79" t="str">
        <f t="shared" si="483"/>
        <v>Q</v>
      </c>
      <c r="AJ234" s="1">
        <f>1+AJ222</f>
        <v>2031</v>
      </c>
      <c r="AK234" s="105">
        <v>1</v>
      </c>
      <c r="AL234" s="106">
        <f t="shared" ca="1" si="504"/>
        <v>0</v>
      </c>
      <c r="AM234" s="106">
        <f t="shared" ca="1" si="504"/>
        <v>0</v>
      </c>
      <c r="AN234" s="106">
        <f t="shared" ca="1" si="504"/>
        <v>481</v>
      </c>
      <c r="AO234" s="106">
        <f t="shared" ca="1" si="504"/>
        <v>0</v>
      </c>
      <c r="AP234" s="106">
        <f t="shared" ca="1" si="504"/>
        <v>0</v>
      </c>
      <c r="AQ234" s="106">
        <f t="shared" ca="1" si="504"/>
        <v>0</v>
      </c>
      <c r="AR234" s="106">
        <f t="shared" ca="1" si="504"/>
        <v>0</v>
      </c>
      <c r="AS234" s="106">
        <f t="shared" ca="1" si="504"/>
        <v>0</v>
      </c>
      <c r="AT234" s="106">
        <f t="shared" ca="1" si="504"/>
        <v>4190291</v>
      </c>
      <c r="AU234" s="106">
        <f t="shared" ca="1" si="504"/>
        <v>1249156</v>
      </c>
      <c r="AV234" s="106">
        <f t="shared" ca="1" si="505"/>
        <v>2944730</v>
      </c>
      <c r="AW234" s="106">
        <f t="shared" ca="1" si="505"/>
        <v>56507</v>
      </c>
      <c r="AX234" s="106">
        <f t="shared" ca="1" si="505"/>
        <v>0</v>
      </c>
      <c r="AY234" s="611">
        <f t="shared" ca="1" si="505"/>
        <v>0</v>
      </c>
      <c r="AZ234" s="106">
        <f t="shared" ca="1" si="505"/>
        <v>19254</v>
      </c>
      <c r="BA234" s="106">
        <f t="shared" ca="1" si="505"/>
        <v>214506</v>
      </c>
      <c r="BB234" s="106">
        <f t="shared" ca="1" si="505"/>
        <v>62288</v>
      </c>
      <c r="BC234" s="106">
        <f t="shared" ca="1" si="505"/>
        <v>0</v>
      </c>
      <c r="BD234" s="106">
        <f t="shared" ca="1" si="505"/>
        <v>50220</v>
      </c>
      <c r="BE234" s="106">
        <f t="shared" ca="1" si="505"/>
        <v>0</v>
      </c>
      <c r="BF234" s="106">
        <f t="shared" ca="1" si="506"/>
        <v>433032</v>
      </c>
      <c r="BG234" s="106">
        <f t="shared" ca="1" si="506"/>
        <v>0</v>
      </c>
      <c r="BH234" s="106">
        <f t="shared" ca="1" si="506"/>
        <v>0</v>
      </c>
      <c r="BI234" s="106">
        <f t="shared" ca="1" si="506"/>
        <v>366620</v>
      </c>
      <c r="BJ234" s="106">
        <f t="shared" ca="1" si="506"/>
        <v>110868</v>
      </c>
      <c r="BK234" s="106">
        <f t="shared" ca="1" si="506"/>
        <v>0</v>
      </c>
      <c r="BL234" s="190">
        <f t="shared" ca="1" si="506"/>
        <v>0</v>
      </c>
      <c r="BM234" s="190">
        <f t="shared" ca="1" si="506"/>
        <v>0</v>
      </c>
      <c r="BN234" s="190">
        <f t="shared" ca="1" si="506"/>
        <v>0</v>
      </c>
      <c r="BO234" s="190">
        <f t="shared" ca="1" si="506"/>
        <v>0</v>
      </c>
      <c r="BP234" s="190">
        <f t="shared" ca="1" si="506"/>
        <v>0</v>
      </c>
      <c r="BQ234" s="190">
        <f t="shared" ca="1" si="485"/>
        <v>131762</v>
      </c>
      <c r="BR234" s="190">
        <f t="shared" ca="1" si="486"/>
        <v>1125026</v>
      </c>
      <c r="BS234" s="190">
        <f t="shared" ca="1" si="487"/>
        <v>8441165</v>
      </c>
      <c r="BT234" s="190">
        <f t="shared" ca="1" si="496"/>
        <v>9697953</v>
      </c>
      <c r="BU234" s="190">
        <f t="shared" ca="1" si="440"/>
        <v>9684209</v>
      </c>
      <c r="BV234" s="163" t="str">
        <f t="shared" si="488"/>
        <v>C</v>
      </c>
      <c r="BW234" s="65">
        <f t="shared" ca="1" si="441"/>
        <v>9697953</v>
      </c>
      <c r="BX234" s="65">
        <f t="shared" ca="1" si="443"/>
        <v>0</v>
      </c>
      <c r="BY234" s="22"/>
      <c r="BZ234" s="130"/>
      <c r="CA234" s="79" t="str">
        <f t="shared" si="489"/>
        <v>B</v>
      </c>
      <c r="CB234" s="215">
        <f t="shared" si="497"/>
        <v>2031</v>
      </c>
      <c r="CC234" s="141">
        <f t="shared" si="497"/>
        <v>1</v>
      </c>
      <c r="CD234" s="280">
        <f t="shared" ca="1" si="444"/>
        <v>0</v>
      </c>
      <c r="CE234" s="280">
        <f t="shared" ca="1" si="445"/>
        <v>0</v>
      </c>
      <c r="CF234" s="280">
        <f t="shared" ca="1" si="446"/>
        <v>481</v>
      </c>
      <c r="CG234" s="280">
        <f t="shared" ca="1" si="447"/>
        <v>0</v>
      </c>
      <c r="CH234" s="280">
        <f t="shared" ca="1" si="448"/>
        <v>0</v>
      </c>
      <c r="CI234" s="280">
        <f t="shared" ca="1" si="449"/>
        <v>0</v>
      </c>
      <c r="CJ234" s="280">
        <f t="shared" ca="1" si="450"/>
        <v>0</v>
      </c>
      <c r="CK234" s="280">
        <f t="shared" ca="1" si="451"/>
        <v>0</v>
      </c>
      <c r="CL234" s="280">
        <f t="shared" ca="1" si="452"/>
        <v>4232318</v>
      </c>
      <c r="CM234" s="280">
        <f t="shared" ca="1" si="453"/>
        <v>1250212</v>
      </c>
      <c r="CN234" s="280">
        <f t="shared" ca="1" si="454"/>
        <v>3003528</v>
      </c>
      <c r="CO234" s="280">
        <f t="shared" ca="1" si="455"/>
        <v>57941</v>
      </c>
      <c r="CP234" s="280">
        <f t="shared" ca="1" si="456"/>
        <v>0</v>
      </c>
      <c r="CQ234" s="613">
        <f t="shared" ca="1" si="457"/>
        <v>0</v>
      </c>
      <c r="CR234" s="280">
        <f t="shared" ca="1" si="458"/>
        <v>29398</v>
      </c>
      <c r="CS234" s="280">
        <f t="shared" ca="1" si="459"/>
        <v>222074</v>
      </c>
      <c r="CT234" s="280">
        <f t="shared" ca="1" si="460"/>
        <v>67382</v>
      </c>
      <c r="CU234" s="280">
        <f t="shared" ca="1" si="461"/>
        <v>0</v>
      </c>
      <c r="CV234" s="280">
        <f t="shared" ca="1" si="462"/>
        <v>63146</v>
      </c>
      <c r="CW234" s="365">
        <f t="shared" ca="1" si="463"/>
        <v>0</v>
      </c>
      <c r="CX234" s="280">
        <f t="shared" ca="1" si="464"/>
        <v>431544</v>
      </c>
      <c r="CY234" s="280">
        <f t="shared" ca="1" si="465"/>
        <v>0</v>
      </c>
      <c r="CZ234" s="280">
        <f t="shared" ca="1" si="466"/>
        <v>0</v>
      </c>
      <c r="DA234" s="280">
        <f t="shared" ca="1" si="467"/>
        <v>364713</v>
      </c>
      <c r="DB234" s="280">
        <f t="shared" ca="1" si="468"/>
        <v>111114</v>
      </c>
      <c r="DC234" s="280">
        <f t="shared" ca="1" si="469"/>
        <v>0</v>
      </c>
      <c r="DD234" s="280">
        <f t="shared" ca="1" si="470"/>
        <v>0</v>
      </c>
      <c r="DE234" s="280">
        <f t="shared" ca="1" si="471"/>
        <v>0</v>
      </c>
      <c r="DF234" s="280">
        <f t="shared" ca="1" si="472"/>
        <v>0</v>
      </c>
      <c r="DG234" s="280">
        <f t="shared" ca="1" si="473"/>
        <v>0</v>
      </c>
      <c r="DH234" s="210">
        <f t="shared" ca="1" si="490"/>
        <v>159926</v>
      </c>
      <c r="DI234" s="210">
        <f t="shared" ca="1" si="491"/>
        <v>1289371</v>
      </c>
      <c r="DJ234" s="210">
        <f t="shared" ca="1" si="492"/>
        <v>8544480</v>
      </c>
      <c r="DK234" s="461">
        <f t="shared" ca="1" si="493"/>
        <v>9993777</v>
      </c>
      <c r="DL234" s="463">
        <f t="shared" ca="1" si="494"/>
        <v>9833851</v>
      </c>
      <c r="DM234" s="465">
        <f t="shared" ca="1" si="495"/>
        <v>-159926</v>
      </c>
      <c r="DN234" s="216">
        <f t="shared" ca="1" si="474"/>
        <v>-1.6002558392087397E-2</v>
      </c>
    </row>
    <row r="235" spans="1:118" s="2" customFormat="1">
      <c r="A235" s="1">
        <f t="shared" si="475"/>
        <v>2039</v>
      </c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32"/>
      <c r="O235" s="282"/>
      <c r="P235" s="72">
        <f t="shared" si="480"/>
        <v>2039</v>
      </c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32"/>
      <c r="AD235" s="13"/>
      <c r="AE235" s="17"/>
      <c r="AF235" s="22"/>
      <c r="AG235" s="22"/>
      <c r="AH235" s="22"/>
      <c r="AI235" s="79" t="str">
        <f t="shared" si="483"/>
        <v>R</v>
      </c>
      <c r="AJ235" s="1">
        <f t="shared" ref="AJ235:AJ245" si="507">AJ234</f>
        <v>2031</v>
      </c>
      <c r="AK235" s="105">
        <v>2</v>
      </c>
      <c r="AL235" s="106">
        <f t="shared" ca="1" si="504"/>
        <v>0</v>
      </c>
      <c r="AM235" s="106">
        <f t="shared" ca="1" si="504"/>
        <v>0</v>
      </c>
      <c r="AN235" s="106">
        <f t="shared" ca="1" si="504"/>
        <v>481</v>
      </c>
      <c r="AO235" s="106">
        <f t="shared" ca="1" si="504"/>
        <v>0</v>
      </c>
      <c r="AP235" s="106">
        <f t="shared" ca="1" si="504"/>
        <v>0</v>
      </c>
      <c r="AQ235" s="106">
        <f t="shared" ca="1" si="504"/>
        <v>0</v>
      </c>
      <c r="AR235" s="106">
        <f t="shared" ca="1" si="504"/>
        <v>0</v>
      </c>
      <c r="AS235" s="106">
        <f t="shared" ca="1" si="504"/>
        <v>0</v>
      </c>
      <c r="AT235" s="106">
        <f t="shared" ca="1" si="504"/>
        <v>4232318</v>
      </c>
      <c r="AU235" s="106">
        <f t="shared" ca="1" si="504"/>
        <v>1250212</v>
      </c>
      <c r="AV235" s="106">
        <f t="shared" ca="1" si="505"/>
        <v>3003528</v>
      </c>
      <c r="AW235" s="106">
        <f t="shared" ca="1" si="505"/>
        <v>63058</v>
      </c>
      <c r="AX235" s="106">
        <f t="shared" ca="1" si="505"/>
        <v>0</v>
      </c>
      <c r="AY235" s="611">
        <f t="shared" ca="1" si="505"/>
        <v>0</v>
      </c>
      <c r="AZ235" s="106">
        <f t="shared" ca="1" si="505"/>
        <v>28195</v>
      </c>
      <c r="BA235" s="106">
        <f t="shared" ca="1" si="505"/>
        <v>222074</v>
      </c>
      <c r="BB235" s="106">
        <f t="shared" ca="1" si="505"/>
        <v>67382</v>
      </c>
      <c r="BC235" s="106">
        <f t="shared" ca="1" si="505"/>
        <v>0</v>
      </c>
      <c r="BD235" s="106">
        <f t="shared" ca="1" si="505"/>
        <v>58552</v>
      </c>
      <c r="BE235" s="106">
        <f t="shared" ca="1" si="505"/>
        <v>0</v>
      </c>
      <c r="BF235" s="106">
        <f t="shared" ca="1" si="506"/>
        <v>431544</v>
      </c>
      <c r="BG235" s="106">
        <f t="shared" ca="1" si="506"/>
        <v>0</v>
      </c>
      <c r="BH235" s="106">
        <f t="shared" ca="1" si="506"/>
        <v>0</v>
      </c>
      <c r="BI235" s="106">
        <f t="shared" ca="1" si="506"/>
        <v>364713</v>
      </c>
      <c r="BJ235" s="106">
        <f t="shared" ca="1" si="506"/>
        <v>111114</v>
      </c>
      <c r="BK235" s="106">
        <f t="shared" ca="1" si="506"/>
        <v>0</v>
      </c>
      <c r="BL235" s="190">
        <f t="shared" ca="1" si="506"/>
        <v>0</v>
      </c>
      <c r="BM235" s="190">
        <f t="shared" ca="1" si="506"/>
        <v>0</v>
      </c>
      <c r="BN235" s="190">
        <f t="shared" ca="1" si="506"/>
        <v>0</v>
      </c>
      <c r="BO235" s="190">
        <f t="shared" ca="1" si="506"/>
        <v>0</v>
      </c>
      <c r="BP235" s="190">
        <f t="shared" ca="1" si="506"/>
        <v>0</v>
      </c>
      <c r="BQ235" s="190">
        <f t="shared" ca="1" si="485"/>
        <v>154129</v>
      </c>
      <c r="BR235" s="190">
        <f t="shared" ca="1" si="486"/>
        <v>1129445</v>
      </c>
      <c r="BS235" s="190">
        <f t="shared" ca="1" si="487"/>
        <v>8549597</v>
      </c>
      <c r="BT235" s="190">
        <f t="shared" ca="1" si="496"/>
        <v>9833171</v>
      </c>
      <c r="BU235" s="190">
        <f t="shared" ca="1" si="440"/>
        <v>9684209</v>
      </c>
      <c r="BV235" s="163" t="str">
        <f t="shared" si="488"/>
        <v>C</v>
      </c>
      <c r="BW235" s="65">
        <f t="shared" ca="1" si="441"/>
        <v>9833171</v>
      </c>
      <c r="BX235" s="65">
        <f t="shared" ca="1" si="443"/>
        <v>0</v>
      </c>
      <c r="BY235" s="22"/>
      <c r="BZ235" s="130"/>
      <c r="CA235" s="79" t="str">
        <f t="shared" si="489"/>
        <v>C</v>
      </c>
      <c r="CB235" s="215">
        <f t="shared" si="497"/>
        <v>2031</v>
      </c>
      <c r="CC235" s="141">
        <f t="shared" si="497"/>
        <v>2</v>
      </c>
      <c r="CD235" s="280">
        <f t="shared" ca="1" si="444"/>
        <v>0</v>
      </c>
      <c r="CE235" s="280">
        <f t="shared" ca="1" si="445"/>
        <v>0</v>
      </c>
      <c r="CF235" s="280">
        <f t="shared" ca="1" si="446"/>
        <v>481</v>
      </c>
      <c r="CG235" s="280">
        <f t="shared" ca="1" si="447"/>
        <v>0</v>
      </c>
      <c r="CH235" s="280">
        <f t="shared" ca="1" si="448"/>
        <v>0</v>
      </c>
      <c r="CI235" s="280">
        <f t="shared" ca="1" si="449"/>
        <v>0</v>
      </c>
      <c r="CJ235" s="280">
        <f t="shared" ca="1" si="450"/>
        <v>0</v>
      </c>
      <c r="CK235" s="280">
        <f t="shared" ca="1" si="451"/>
        <v>0</v>
      </c>
      <c r="CL235" s="280">
        <f t="shared" ca="1" si="452"/>
        <v>4223393</v>
      </c>
      <c r="CM235" s="280">
        <f t="shared" ca="1" si="453"/>
        <v>1230274</v>
      </c>
      <c r="CN235" s="280">
        <f t="shared" ca="1" si="454"/>
        <v>2963502</v>
      </c>
      <c r="CO235" s="280">
        <f t="shared" ca="1" si="455"/>
        <v>45300</v>
      </c>
      <c r="CP235" s="280">
        <f t="shared" ca="1" si="456"/>
        <v>0</v>
      </c>
      <c r="CQ235" s="613">
        <f t="shared" ca="1" si="457"/>
        <v>0</v>
      </c>
      <c r="CR235" s="280">
        <f t="shared" ca="1" si="458"/>
        <v>29711</v>
      </c>
      <c r="CS235" s="280">
        <f t="shared" ca="1" si="459"/>
        <v>192950</v>
      </c>
      <c r="CT235" s="280">
        <f t="shared" ca="1" si="460"/>
        <v>48263</v>
      </c>
      <c r="CU235" s="280">
        <f t="shared" ca="1" si="461"/>
        <v>0</v>
      </c>
      <c r="CV235" s="280">
        <f t="shared" ca="1" si="462"/>
        <v>51016</v>
      </c>
      <c r="CW235" s="365">
        <f t="shared" ca="1" si="463"/>
        <v>0</v>
      </c>
      <c r="CX235" s="280">
        <f t="shared" ca="1" si="464"/>
        <v>426072</v>
      </c>
      <c r="CY235" s="280">
        <f t="shared" ca="1" si="465"/>
        <v>0</v>
      </c>
      <c r="CZ235" s="280">
        <f t="shared" ca="1" si="466"/>
        <v>0</v>
      </c>
      <c r="DA235" s="280">
        <f t="shared" ca="1" si="467"/>
        <v>362529</v>
      </c>
      <c r="DB235" s="280">
        <f t="shared" ca="1" si="468"/>
        <v>110718</v>
      </c>
      <c r="DC235" s="280">
        <f t="shared" ca="1" si="469"/>
        <v>0</v>
      </c>
      <c r="DD235" s="280">
        <f t="shared" ca="1" si="470"/>
        <v>0</v>
      </c>
      <c r="DE235" s="280">
        <f t="shared" ca="1" si="471"/>
        <v>0</v>
      </c>
      <c r="DF235" s="280">
        <f t="shared" ca="1" si="472"/>
        <v>0</v>
      </c>
      <c r="DG235" s="280">
        <f t="shared" ca="1" si="473"/>
        <v>0</v>
      </c>
      <c r="DH235" s="210">
        <f t="shared" ca="1" si="490"/>
        <v>128990</v>
      </c>
      <c r="DI235" s="210">
        <f t="shared" ca="1" si="491"/>
        <v>1221259</v>
      </c>
      <c r="DJ235" s="210">
        <f t="shared" ca="1" si="492"/>
        <v>8462950</v>
      </c>
      <c r="DK235" s="461">
        <f t="shared" ca="1" si="493"/>
        <v>9813199</v>
      </c>
      <c r="DL235" s="463">
        <f t="shared" ca="1" si="494"/>
        <v>9684209</v>
      </c>
      <c r="DM235" s="465">
        <f t="shared" ca="1" si="495"/>
        <v>-128990</v>
      </c>
      <c r="DN235" s="216">
        <f t="shared" ca="1" si="474"/>
        <v>-1.3144541346812593E-2</v>
      </c>
    </row>
    <row r="236" spans="1:118" s="2" customFormat="1">
      <c r="A236" s="1">
        <f t="shared" si="475"/>
        <v>2040</v>
      </c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32"/>
      <c r="O236" s="280"/>
      <c r="P236" s="72">
        <f t="shared" si="480"/>
        <v>2040</v>
      </c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32"/>
      <c r="AD236" s="13"/>
      <c r="AE236" s="17"/>
      <c r="AF236" s="22"/>
      <c r="AG236" s="22"/>
      <c r="AH236" s="22"/>
      <c r="AI236" s="79" t="str">
        <f t="shared" si="483"/>
        <v>S</v>
      </c>
      <c r="AJ236" s="1">
        <f t="shared" si="507"/>
        <v>2031</v>
      </c>
      <c r="AK236" s="105">
        <v>3</v>
      </c>
      <c r="AL236" s="106">
        <f t="shared" ref="AL236:AU245" ca="1" si="508">ROUND(INDIRECT(CONCATENATE($AI236,AL$2+($AJ236-2010))),0)</f>
        <v>0</v>
      </c>
      <c r="AM236" s="106">
        <f t="shared" ca="1" si="508"/>
        <v>0</v>
      </c>
      <c r="AN236" s="106">
        <f t="shared" ca="1" si="508"/>
        <v>481</v>
      </c>
      <c r="AO236" s="106">
        <f t="shared" ca="1" si="508"/>
        <v>0</v>
      </c>
      <c r="AP236" s="106">
        <f t="shared" ca="1" si="508"/>
        <v>0</v>
      </c>
      <c r="AQ236" s="106">
        <f t="shared" ca="1" si="508"/>
        <v>0</v>
      </c>
      <c r="AR236" s="106">
        <f t="shared" ca="1" si="508"/>
        <v>0</v>
      </c>
      <c r="AS236" s="106">
        <f t="shared" ca="1" si="508"/>
        <v>0</v>
      </c>
      <c r="AT236" s="106">
        <f t="shared" ca="1" si="508"/>
        <v>4223393</v>
      </c>
      <c r="AU236" s="106">
        <f t="shared" ca="1" si="508"/>
        <v>1230274</v>
      </c>
      <c r="AV236" s="106">
        <f t="shared" ref="AV236:BE245" ca="1" si="509">ROUND(INDIRECT(CONCATENATE($AI236,AV$2+($AJ236-2010))),0)</f>
        <v>2963502</v>
      </c>
      <c r="AW236" s="106">
        <f t="shared" ca="1" si="509"/>
        <v>57941</v>
      </c>
      <c r="AX236" s="106">
        <f t="shared" ca="1" si="509"/>
        <v>0</v>
      </c>
      <c r="AY236" s="611">
        <f t="shared" ca="1" si="509"/>
        <v>0</v>
      </c>
      <c r="AZ236" s="106">
        <f t="shared" ca="1" si="509"/>
        <v>29398</v>
      </c>
      <c r="BA236" s="106">
        <f t="shared" ca="1" si="509"/>
        <v>192950</v>
      </c>
      <c r="BB236" s="106">
        <f t="shared" ca="1" si="509"/>
        <v>48263</v>
      </c>
      <c r="BC236" s="106">
        <f t="shared" ca="1" si="509"/>
        <v>0</v>
      </c>
      <c r="BD236" s="106">
        <f t="shared" ca="1" si="509"/>
        <v>63146</v>
      </c>
      <c r="BE236" s="106">
        <f t="shared" ca="1" si="509"/>
        <v>0</v>
      </c>
      <c r="BF236" s="106">
        <f t="shared" ref="BF236:BP245" ca="1" si="510">ROUND(INDIRECT(CONCATENATE($AI236,BF$2+($AJ236-2010))),0)</f>
        <v>426072</v>
      </c>
      <c r="BG236" s="106">
        <f t="shared" ca="1" si="510"/>
        <v>0</v>
      </c>
      <c r="BH236" s="106">
        <f t="shared" ca="1" si="510"/>
        <v>0</v>
      </c>
      <c r="BI236" s="106">
        <f t="shared" ca="1" si="510"/>
        <v>362529</v>
      </c>
      <c r="BJ236" s="106">
        <f t="shared" ca="1" si="510"/>
        <v>110718</v>
      </c>
      <c r="BK236" s="106">
        <f t="shared" ca="1" si="510"/>
        <v>0</v>
      </c>
      <c r="BL236" s="190">
        <f t="shared" ca="1" si="510"/>
        <v>0</v>
      </c>
      <c r="BM236" s="190">
        <f t="shared" ca="1" si="510"/>
        <v>0</v>
      </c>
      <c r="BN236" s="190">
        <f t="shared" ca="1" si="510"/>
        <v>0</v>
      </c>
      <c r="BO236" s="190">
        <f t="shared" ca="1" si="510"/>
        <v>0</v>
      </c>
      <c r="BP236" s="190">
        <f t="shared" ca="1" si="510"/>
        <v>0</v>
      </c>
      <c r="BQ236" s="190">
        <f t="shared" ca="1" si="485"/>
        <v>140807</v>
      </c>
      <c r="BR236" s="190">
        <f t="shared" ca="1" si="486"/>
        <v>1092269</v>
      </c>
      <c r="BS236" s="190">
        <f t="shared" ca="1" si="487"/>
        <v>8475591</v>
      </c>
      <c r="BT236" s="190">
        <f t="shared" ca="1" si="496"/>
        <v>9708667</v>
      </c>
      <c r="BU236" s="190">
        <f t="shared" ca="1" si="440"/>
        <v>9753472</v>
      </c>
      <c r="BV236" s="163" t="str">
        <f t="shared" si="488"/>
        <v>D</v>
      </c>
      <c r="BW236" s="65">
        <f t="shared" ca="1" si="441"/>
        <v>9708667</v>
      </c>
      <c r="BX236" s="65">
        <f t="shared" ca="1" si="443"/>
        <v>0</v>
      </c>
      <c r="BY236" s="22"/>
      <c r="BZ236" s="130"/>
      <c r="CA236" s="79" t="str">
        <f t="shared" si="489"/>
        <v>D</v>
      </c>
      <c r="CB236" s="215">
        <f t="shared" si="497"/>
        <v>2031</v>
      </c>
      <c r="CC236" s="141">
        <f t="shared" si="497"/>
        <v>3</v>
      </c>
      <c r="CD236" s="280">
        <f t="shared" ca="1" si="444"/>
        <v>0</v>
      </c>
      <c r="CE236" s="280">
        <f t="shared" ca="1" si="445"/>
        <v>0</v>
      </c>
      <c r="CF236" s="280">
        <f t="shared" ca="1" si="446"/>
        <v>481</v>
      </c>
      <c r="CG236" s="280">
        <f t="shared" ca="1" si="447"/>
        <v>0</v>
      </c>
      <c r="CH236" s="280">
        <f t="shared" ca="1" si="448"/>
        <v>0</v>
      </c>
      <c r="CI236" s="280">
        <f t="shared" ca="1" si="449"/>
        <v>0</v>
      </c>
      <c r="CJ236" s="280">
        <f t="shared" ca="1" si="450"/>
        <v>0</v>
      </c>
      <c r="CK236" s="280">
        <f t="shared" ca="1" si="451"/>
        <v>0</v>
      </c>
      <c r="CL236" s="280">
        <f t="shared" ca="1" si="452"/>
        <v>4191289</v>
      </c>
      <c r="CM236" s="280">
        <f t="shared" ca="1" si="453"/>
        <v>1262493</v>
      </c>
      <c r="CN236" s="280">
        <f t="shared" ca="1" si="454"/>
        <v>3027895</v>
      </c>
      <c r="CO236" s="280">
        <f t="shared" ca="1" si="455"/>
        <v>45752</v>
      </c>
      <c r="CP236" s="280">
        <f t="shared" ca="1" si="456"/>
        <v>0</v>
      </c>
      <c r="CQ236" s="613">
        <f t="shared" ca="1" si="457"/>
        <v>0</v>
      </c>
      <c r="CR236" s="280">
        <f t="shared" ca="1" si="458"/>
        <v>26362</v>
      </c>
      <c r="CS236" s="280">
        <f t="shared" ca="1" si="459"/>
        <v>183410</v>
      </c>
      <c r="CT236" s="280">
        <f t="shared" ca="1" si="460"/>
        <v>50796</v>
      </c>
      <c r="CU236" s="280">
        <f t="shared" ca="1" si="461"/>
        <v>0</v>
      </c>
      <c r="CV236" s="280">
        <f t="shared" ca="1" si="462"/>
        <v>51380</v>
      </c>
      <c r="CW236" s="365">
        <f t="shared" ca="1" si="463"/>
        <v>0</v>
      </c>
      <c r="CX236" s="280">
        <f t="shared" ca="1" si="464"/>
        <v>433032</v>
      </c>
      <c r="CY236" s="280">
        <f t="shared" ca="1" si="465"/>
        <v>0</v>
      </c>
      <c r="CZ236" s="280">
        <f t="shared" ca="1" si="466"/>
        <v>0</v>
      </c>
      <c r="DA236" s="280">
        <f t="shared" ca="1" si="467"/>
        <v>369006</v>
      </c>
      <c r="DB236" s="280">
        <f t="shared" ca="1" si="468"/>
        <v>111576</v>
      </c>
      <c r="DC236" s="280">
        <f t="shared" ca="1" si="469"/>
        <v>0</v>
      </c>
      <c r="DD236" s="280">
        <f t="shared" ca="1" si="470"/>
        <v>0</v>
      </c>
      <c r="DE236" s="280">
        <f t="shared" ca="1" si="471"/>
        <v>0</v>
      </c>
      <c r="DF236" s="280">
        <f t="shared" ca="1" si="472"/>
        <v>0</v>
      </c>
      <c r="DG236" s="280">
        <f t="shared" ca="1" si="473"/>
        <v>0</v>
      </c>
      <c r="DH236" s="210">
        <f t="shared" ca="1" si="490"/>
        <v>128538</v>
      </c>
      <c r="DI236" s="210">
        <f t="shared" ca="1" si="491"/>
        <v>1225562</v>
      </c>
      <c r="DJ236" s="210">
        <f t="shared" ca="1" si="492"/>
        <v>8527910</v>
      </c>
      <c r="DK236" s="461">
        <f t="shared" ca="1" si="493"/>
        <v>9882010</v>
      </c>
      <c r="DL236" s="463">
        <f t="shared" ca="1" si="494"/>
        <v>9753472</v>
      </c>
      <c r="DM236" s="465">
        <f t="shared" ca="1" si="495"/>
        <v>-128538</v>
      </c>
      <c r="DN236" s="216">
        <f t="shared" ca="1" si="474"/>
        <v>-1.3007272811907699E-2</v>
      </c>
    </row>
    <row r="237" spans="1:118" s="2" customFormat="1">
      <c r="A237" s="1">
        <f t="shared" si="475"/>
        <v>2041</v>
      </c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32"/>
      <c r="O237" s="280"/>
      <c r="P237" s="72">
        <f t="shared" si="480"/>
        <v>2041</v>
      </c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32"/>
      <c r="AD237" s="13"/>
      <c r="AE237" s="17"/>
      <c r="AF237" s="22"/>
      <c r="AG237" s="22"/>
      <c r="AH237" s="22"/>
      <c r="AI237" s="79" t="str">
        <f t="shared" si="483"/>
        <v>T</v>
      </c>
      <c r="AJ237" s="1">
        <f t="shared" si="507"/>
        <v>2031</v>
      </c>
      <c r="AK237" s="105">
        <v>4</v>
      </c>
      <c r="AL237" s="106">
        <f t="shared" ca="1" si="508"/>
        <v>0</v>
      </c>
      <c r="AM237" s="106">
        <f t="shared" ca="1" si="508"/>
        <v>0</v>
      </c>
      <c r="AN237" s="106">
        <f t="shared" ca="1" si="508"/>
        <v>481</v>
      </c>
      <c r="AO237" s="106">
        <f t="shared" ca="1" si="508"/>
        <v>0</v>
      </c>
      <c r="AP237" s="106">
        <f t="shared" ca="1" si="508"/>
        <v>0</v>
      </c>
      <c r="AQ237" s="106">
        <f t="shared" ca="1" si="508"/>
        <v>0</v>
      </c>
      <c r="AR237" s="106">
        <f t="shared" ca="1" si="508"/>
        <v>0</v>
      </c>
      <c r="AS237" s="106">
        <f t="shared" ca="1" si="508"/>
        <v>0</v>
      </c>
      <c r="AT237" s="106">
        <f t="shared" ca="1" si="508"/>
        <v>4191289</v>
      </c>
      <c r="AU237" s="106">
        <f t="shared" ca="1" si="508"/>
        <v>1262493</v>
      </c>
      <c r="AV237" s="106">
        <f t="shared" ca="1" si="509"/>
        <v>3027895</v>
      </c>
      <c r="AW237" s="106">
        <f t="shared" ca="1" si="509"/>
        <v>45300</v>
      </c>
      <c r="AX237" s="106">
        <f t="shared" ca="1" si="509"/>
        <v>0</v>
      </c>
      <c r="AY237" s="611">
        <f t="shared" ca="1" si="509"/>
        <v>0</v>
      </c>
      <c r="AZ237" s="106">
        <f t="shared" ca="1" si="509"/>
        <v>29711</v>
      </c>
      <c r="BA237" s="106">
        <f t="shared" ca="1" si="509"/>
        <v>183410</v>
      </c>
      <c r="BB237" s="106">
        <f t="shared" ca="1" si="509"/>
        <v>50796</v>
      </c>
      <c r="BC237" s="106">
        <f t="shared" ca="1" si="509"/>
        <v>0</v>
      </c>
      <c r="BD237" s="106">
        <f t="shared" ca="1" si="509"/>
        <v>51016</v>
      </c>
      <c r="BE237" s="106">
        <f t="shared" ca="1" si="509"/>
        <v>0</v>
      </c>
      <c r="BF237" s="106">
        <f t="shared" ca="1" si="510"/>
        <v>433032</v>
      </c>
      <c r="BG237" s="106">
        <f t="shared" ca="1" si="510"/>
        <v>0</v>
      </c>
      <c r="BH237" s="106">
        <f t="shared" ca="1" si="510"/>
        <v>0</v>
      </c>
      <c r="BI237" s="106">
        <f t="shared" ca="1" si="510"/>
        <v>369006</v>
      </c>
      <c r="BJ237" s="106">
        <f t="shared" ca="1" si="510"/>
        <v>111576</v>
      </c>
      <c r="BK237" s="106">
        <f t="shared" ca="1" si="510"/>
        <v>0</v>
      </c>
      <c r="BL237" s="190">
        <f t="shared" ca="1" si="510"/>
        <v>0</v>
      </c>
      <c r="BM237" s="190">
        <f t="shared" ca="1" si="510"/>
        <v>0</v>
      </c>
      <c r="BN237" s="190">
        <f t="shared" ca="1" si="510"/>
        <v>0</v>
      </c>
      <c r="BO237" s="190">
        <f t="shared" ca="1" si="510"/>
        <v>0</v>
      </c>
      <c r="BP237" s="190">
        <f t="shared" ca="1" si="510"/>
        <v>0</v>
      </c>
      <c r="BQ237" s="190">
        <f t="shared" ca="1" si="485"/>
        <v>131523</v>
      </c>
      <c r="BR237" s="190">
        <f t="shared" ca="1" si="486"/>
        <v>1097024</v>
      </c>
      <c r="BS237" s="190">
        <f t="shared" ca="1" si="487"/>
        <v>8527458</v>
      </c>
      <c r="BT237" s="190">
        <f t="shared" ca="1" si="496"/>
        <v>9756005</v>
      </c>
      <c r="BU237" s="190">
        <f t="shared" ca="1" si="440"/>
        <v>5614695</v>
      </c>
      <c r="BV237" s="163" t="str">
        <f t="shared" si="488"/>
        <v>E</v>
      </c>
      <c r="BW237" s="65">
        <f t="shared" ca="1" si="441"/>
        <v>9756005</v>
      </c>
      <c r="BX237" s="65">
        <f t="shared" ca="1" si="443"/>
        <v>0</v>
      </c>
      <c r="BY237" s="22"/>
      <c r="BZ237" s="130"/>
      <c r="CA237" s="79" t="str">
        <f t="shared" si="489"/>
        <v>E</v>
      </c>
      <c r="CB237" s="215">
        <f t="shared" si="497"/>
        <v>2031</v>
      </c>
      <c r="CC237" s="141">
        <f t="shared" si="497"/>
        <v>4</v>
      </c>
      <c r="CD237" s="280">
        <f t="shared" ca="1" si="444"/>
        <v>0</v>
      </c>
      <c r="CE237" s="280">
        <f t="shared" ca="1" si="445"/>
        <v>0</v>
      </c>
      <c r="CF237" s="280">
        <f t="shared" ca="1" si="446"/>
        <v>481</v>
      </c>
      <c r="CG237" s="280">
        <f t="shared" ca="1" si="447"/>
        <v>0</v>
      </c>
      <c r="CH237" s="280">
        <f t="shared" ca="1" si="448"/>
        <v>0</v>
      </c>
      <c r="CI237" s="280">
        <f t="shared" ca="1" si="449"/>
        <v>0</v>
      </c>
      <c r="CJ237" s="280">
        <f t="shared" ca="1" si="450"/>
        <v>0</v>
      </c>
      <c r="CK237" s="280">
        <f t="shared" ca="1" si="451"/>
        <v>0</v>
      </c>
      <c r="CL237" s="280">
        <f t="shared" ca="1" si="452"/>
        <v>0</v>
      </c>
      <c r="CM237" s="280">
        <f t="shared" ca="1" si="453"/>
        <v>1272266</v>
      </c>
      <c r="CN237" s="280">
        <f t="shared" ca="1" si="454"/>
        <v>3045224</v>
      </c>
      <c r="CO237" s="280">
        <f t="shared" ca="1" si="455"/>
        <v>61937</v>
      </c>
      <c r="CP237" s="280">
        <f t="shared" ca="1" si="456"/>
        <v>0</v>
      </c>
      <c r="CQ237" s="613">
        <f t="shared" ca="1" si="457"/>
        <v>0</v>
      </c>
      <c r="CR237" s="280">
        <f t="shared" ca="1" si="458"/>
        <v>26794</v>
      </c>
      <c r="CS237" s="280">
        <f t="shared" ca="1" si="459"/>
        <v>196202</v>
      </c>
      <c r="CT237" s="280">
        <f t="shared" ca="1" si="460"/>
        <v>47977</v>
      </c>
      <c r="CU237" s="280">
        <f t="shared" ca="1" si="461"/>
        <v>0</v>
      </c>
      <c r="CV237" s="280">
        <f t="shared" ca="1" si="462"/>
        <v>46691</v>
      </c>
      <c r="CW237" s="365">
        <f t="shared" ca="1" si="463"/>
        <v>0</v>
      </c>
      <c r="CX237" s="280">
        <f t="shared" ca="1" si="464"/>
        <v>432600</v>
      </c>
      <c r="CY237" s="280">
        <f t="shared" ca="1" si="465"/>
        <v>0</v>
      </c>
      <c r="CZ237" s="280">
        <f t="shared" ca="1" si="466"/>
        <v>0</v>
      </c>
      <c r="DA237" s="280">
        <f t="shared" ca="1" si="467"/>
        <v>372899</v>
      </c>
      <c r="DB237" s="280">
        <f t="shared" ca="1" si="468"/>
        <v>111624</v>
      </c>
      <c r="DC237" s="280">
        <f t="shared" ca="1" si="469"/>
        <v>0</v>
      </c>
      <c r="DD237" s="280">
        <f t="shared" ca="1" si="470"/>
        <v>0</v>
      </c>
      <c r="DE237" s="280">
        <f t="shared" ca="1" si="471"/>
        <v>0</v>
      </c>
      <c r="DF237" s="280">
        <f t="shared" ca="1" si="472"/>
        <v>0</v>
      </c>
      <c r="DG237" s="280">
        <f t="shared" ca="1" si="473"/>
        <v>0</v>
      </c>
      <c r="DH237" s="210">
        <f t="shared" ca="1" si="490"/>
        <v>121462</v>
      </c>
      <c r="DI237" s="210">
        <f t="shared" ca="1" si="491"/>
        <v>1234787</v>
      </c>
      <c r="DJ237" s="210">
        <f t="shared" ca="1" si="492"/>
        <v>4379908</v>
      </c>
      <c r="DK237" s="461">
        <f t="shared" ca="1" si="493"/>
        <v>5736157</v>
      </c>
      <c r="DL237" s="463">
        <f t="shared" ca="1" si="494"/>
        <v>5614695</v>
      </c>
      <c r="DM237" s="465">
        <f t="shared" ca="1" si="495"/>
        <v>-121462</v>
      </c>
      <c r="DN237" s="216">
        <f t="shared" ca="1" si="474"/>
        <v>-2.1174803967185695E-2</v>
      </c>
    </row>
    <row r="238" spans="1:118" s="2" customFormat="1">
      <c r="A238" s="1">
        <f t="shared" si="475"/>
        <v>2042</v>
      </c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32"/>
      <c r="O238" s="29"/>
      <c r="P238" s="72">
        <f t="shared" si="480"/>
        <v>2042</v>
      </c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32"/>
      <c r="AD238" s="13"/>
      <c r="AE238" s="17"/>
      <c r="AF238" s="22"/>
      <c r="AG238" s="22"/>
      <c r="AH238" s="22"/>
      <c r="AI238" s="79" t="str">
        <f t="shared" si="483"/>
        <v>U</v>
      </c>
      <c r="AJ238" s="1">
        <f t="shared" si="507"/>
        <v>2031</v>
      </c>
      <c r="AK238" s="105">
        <v>5</v>
      </c>
      <c r="AL238" s="106">
        <f t="shared" ca="1" si="508"/>
        <v>0</v>
      </c>
      <c r="AM238" s="106">
        <f t="shared" ca="1" si="508"/>
        <v>0</v>
      </c>
      <c r="AN238" s="106">
        <f t="shared" ca="1" si="508"/>
        <v>481</v>
      </c>
      <c r="AO238" s="106">
        <f t="shared" ca="1" si="508"/>
        <v>0</v>
      </c>
      <c r="AP238" s="106">
        <f t="shared" ca="1" si="508"/>
        <v>0</v>
      </c>
      <c r="AQ238" s="106">
        <f t="shared" ca="1" si="508"/>
        <v>0</v>
      </c>
      <c r="AR238" s="106">
        <f t="shared" ca="1" si="508"/>
        <v>0</v>
      </c>
      <c r="AS238" s="106">
        <f t="shared" ca="1" si="508"/>
        <v>0</v>
      </c>
      <c r="AT238" s="106">
        <f t="shared" ca="1" si="508"/>
        <v>0</v>
      </c>
      <c r="AU238" s="106">
        <f t="shared" ca="1" si="508"/>
        <v>1272266</v>
      </c>
      <c r="AV238" s="106">
        <f t="shared" ca="1" si="509"/>
        <v>3045224</v>
      </c>
      <c r="AW238" s="106">
        <f t="shared" ca="1" si="509"/>
        <v>45752</v>
      </c>
      <c r="AX238" s="106">
        <f t="shared" ca="1" si="509"/>
        <v>0</v>
      </c>
      <c r="AY238" s="611">
        <f t="shared" ca="1" si="509"/>
        <v>0</v>
      </c>
      <c r="AZ238" s="106">
        <f t="shared" ca="1" si="509"/>
        <v>26362</v>
      </c>
      <c r="BA238" s="106">
        <f t="shared" ca="1" si="509"/>
        <v>196202</v>
      </c>
      <c r="BB238" s="106">
        <f t="shared" ca="1" si="509"/>
        <v>47977</v>
      </c>
      <c r="BC238" s="106">
        <f t="shared" ca="1" si="509"/>
        <v>0</v>
      </c>
      <c r="BD238" s="106">
        <f t="shared" ca="1" si="509"/>
        <v>51380</v>
      </c>
      <c r="BE238" s="106">
        <f t="shared" ca="1" si="509"/>
        <v>0</v>
      </c>
      <c r="BF238" s="106">
        <f t="shared" ca="1" si="510"/>
        <v>432600</v>
      </c>
      <c r="BG238" s="106">
        <f t="shared" ca="1" si="510"/>
        <v>0</v>
      </c>
      <c r="BH238" s="106">
        <f t="shared" ca="1" si="510"/>
        <v>0</v>
      </c>
      <c r="BI238" s="106">
        <f t="shared" ca="1" si="510"/>
        <v>372899</v>
      </c>
      <c r="BJ238" s="106">
        <f t="shared" ca="1" si="510"/>
        <v>111624</v>
      </c>
      <c r="BK238" s="106">
        <f t="shared" ca="1" si="510"/>
        <v>0</v>
      </c>
      <c r="BL238" s="190">
        <f t="shared" ca="1" si="510"/>
        <v>0</v>
      </c>
      <c r="BM238" s="190">
        <f t="shared" ca="1" si="510"/>
        <v>0</v>
      </c>
      <c r="BN238" s="190">
        <f t="shared" ca="1" si="510"/>
        <v>0</v>
      </c>
      <c r="BO238" s="190">
        <f t="shared" ca="1" si="510"/>
        <v>0</v>
      </c>
      <c r="BP238" s="190">
        <f t="shared" ca="1" si="510"/>
        <v>0</v>
      </c>
      <c r="BQ238" s="190">
        <f t="shared" ca="1" si="485"/>
        <v>125719</v>
      </c>
      <c r="BR238" s="190">
        <f t="shared" ca="1" si="486"/>
        <v>1113325</v>
      </c>
      <c r="BS238" s="190">
        <f t="shared" ca="1" si="487"/>
        <v>4363723</v>
      </c>
      <c r="BT238" s="190">
        <f t="shared" ca="1" si="496"/>
        <v>5602767</v>
      </c>
      <c r="BU238" s="190">
        <f t="shared" ca="1" si="440"/>
        <v>5661502</v>
      </c>
      <c r="BV238" s="163" t="str">
        <f t="shared" si="488"/>
        <v>F</v>
      </c>
      <c r="BW238" s="65">
        <f t="shared" ca="1" si="441"/>
        <v>5602767</v>
      </c>
      <c r="BX238" s="65">
        <f t="shared" ca="1" si="443"/>
        <v>0</v>
      </c>
      <c r="BY238" s="22"/>
      <c r="BZ238" s="130"/>
      <c r="CA238" s="79" t="str">
        <f t="shared" si="489"/>
        <v>F</v>
      </c>
      <c r="CB238" s="215">
        <f t="shared" si="497"/>
        <v>2031</v>
      </c>
      <c r="CC238" s="141">
        <f t="shared" si="497"/>
        <v>5</v>
      </c>
      <c r="CD238" s="280">
        <f t="shared" ca="1" si="444"/>
        <v>0</v>
      </c>
      <c r="CE238" s="280">
        <f t="shared" ca="1" si="445"/>
        <v>0</v>
      </c>
      <c r="CF238" s="280">
        <f t="shared" ca="1" si="446"/>
        <v>481</v>
      </c>
      <c r="CG238" s="280">
        <f t="shared" ca="1" si="447"/>
        <v>0</v>
      </c>
      <c r="CH238" s="280">
        <f t="shared" ca="1" si="448"/>
        <v>0</v>
      </c>
      <c r="CI238" s="280">
        <f t="shared" ca="1" si="449"/>
        <v>0</v>
      </c>
      <c r="CJ238" s="280">
        <f t="shared" ca="1" si="450"/>
        <v>0</v>
      </c>
      <c r="CK238" s="280">
        <f t="shared" ca="1" si="451"/>
        <v>0</v>
      </c>
      <c r="CL238" s="280">
        <f t="shared" ca="1" si="452"/>
        <v>0</v>
      </c>
      <c r="CM238" s="280">
        <f t="shared" ca="1" si="453"/>
        <v>1274775</v>
      </c>
      <c r="CN238" s="280">
        <f t="shared" ca="1" si="454"/>
        <v>3052695</v>
      </c>
      <c r="CO238" s="280">
        <f t="shared" ca="1" si="455"/>
        <v>57532</v>
      </c>
      <c r="CP238" s="280">
        <f t="shared" ca="1" si="456"/>
        <v>0</v>
      </c>
      <c r="CQ238" s="613">
        <f t="shared" ca="1" si="457"/>
        <v>0</v>
      </c>
      <c r="CR238" s="280">
        <f t="shared" ca="1" si="458"/>
        <v>30030</v>
      </c>
      <c r="CS238" s="280">
        <f t="shared" ca="1" si="459"/>
        <v>204674</v>
      </c>
      <c r="CT238" s="280">
        <f t="shared" ca="1" si="460"/>
        <v>62454</v>
      </c>
      <c r="CU238" s="280">
        <f t="shared" ca="1" si="461"/>
        <v>0</v>
      </c>
      <c r="CV238" s="280">
        <f t="shared" ca="1" si="462"/>
        <v>56306</v>
      </c>
      <c r="CW238" s="365">
        <f t="shared" ca="1" si="463"/>
        <v>0</v>
      </c>
      <c r="CX238" s="280">
        <f t="shared" ca="1" si="464"/>
        <v>436008</v>
      </c>
      <c r="CY238" s="280">
        <f t="shared" ca="1" si="465"/>
        <v>0</v>
      </c>
      <c r="CZ238" s="280">
        <f t="shared" ca="1" si="466"/>
        <v>0</v>
      </c>
      <c r="DA238" s="280">
        <f t="shared" ca="1" si="467"/>
        <v>374731</v>
      </c>
      <c r="DB238" s="280">
        <f t="shared" ca="1" si="468"/>
        <v>111816</v>
      </c>
      <c r="DC238" s="280">
        <f t="shared" ca="1" si="469"/>
        <v>0</v>
      </c>
      <c r="DD238" s="280">
        <f t="shared" ca="1" si="470"/>
        <v>0</v>
      </c>
      <c r="DE238" s="280">
        <f t="shared" ca="1" si="471"/>
        <v>0</v>
      </c>
      <c r="DF238" s="280">
        <f t="shared" ca="1" si="472"/>
        <v>0</v>
      </c>
      <c r="DG238" s="280">
        <f t="shared" ca="1" si="473"/>
        <v>0</v>
      </c>
      <c r="DH238" s="210">
        <f t="shared" ca="1" si="490"/>
        <v>148790</v>
      </c>
      <c r="DI238" s="210">
        <f t="shared" ca="1" si="491"/>
        <v>1276019</v>
      </c>
      <c r="DJ238" s="210">
        <f t="shared" ca="1" si="492"/>
        <v>4385483</v>
      </c>
      <c r="DK238" s="461">
        <f t="shared" ca="1" si="493"/>
        <v>5810292</v>
      </c>
      <c r="DL238" s="463">
        <f t="shared" ca="1" si="494"/>
        <v>5661502</v>
      </c>
      <c r="DM238" s="465">
        <f t="shared" ca="1" si="495"/>
        <v>-148790</v>
      </c>
      <c r="DN238" s="216">
        <f t="shared" ca="1" si="474"/>
        <v>-2.560800730841066E-2</v>
      </c>
    </row>
    <row r="239" spans="1:118" s="2" customFormat="1">
      <c r="A239" s="1">
        <f t="shared" si="475"/>
        <v>2043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32"/>
      <c r="O239" s="29"/>
      <c r="P239" s="72">
        <f t="shared" si="480"/>
        <v>2043</v>
      </c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32"/>
      <c r="AD239" s="13"/>
      <c r="AE239" s="17"/>
      <c r="AF239" s="22"/>
      <c r="AG239" s="22"/>
      <c r="AH239" s="22"/>
      <c r="AI239" s="79" t="str">
        <f t="shared" si="483"/>
        <v>V</v>
      </c>
      <c r="AJ239" s="1">
        <f t="shared" si="507"/>
        <v>2031</v>
      </c>
      <c r="AK239" s="105">
        <v>6</v>
      </c>
      <c r="AL239" s="106">
        <f t="shared" ca="1" si="508"/>
        <v>0</v>
      </c>
      <c r="AM239" s="106">
        <f t="shared" ca="1" si="508"/>
        <v>0</v>
      </c>
      <c r="AN239" s="106">
        <f t="shared" ca="1" si="508"/>
        <v>481</v>
      </c>
      <c r="AO239" s="106">
        <f t="shared" ca="1" si="508"/>
        <v>0</v>
      </c>
      <c r="AP239" s="106">
        <f t="shared" ca="1" si="508"/>
        <v>0</v>
      </c>
      <c r="AQ239" s="106">
        <f t="shared" ca="1" si="508"/>
        <v>0</v>
      </c>
      <c r="AR239" s="106">
        <f t="shared" ca="1" si="508"/>
        <v>0</v>
      </c>
      <c r="AS239" s="106">
        <f t="shared" ca="1" si="508"/>
        <v>0</v>
      </c>
      <c r="AT239" s="106">
        <f t="shared" ca="1" si="508"/>
        <v>0</v>
      </c>
      <c r="AU239" s="106">
        <f t="shared" ca="1" si="508"/>
        <v>1274775</v>
      </c>
      <c r="AV239" s="106">
        <f t="shared" ca="1" si="509"/>
        <v>3052695</v>
      </c>
      <c r="AW239" s="106">
        <f t="shared" ca="1" si="509"/>
        <v>61937</v>
      </c>
      <c r="AX239" s="106">
        <f t="shared" ca="1" si="509"/>
        <v>0</v>
      </c>
      <c r="AY239" s="611">
        <f t="shared" ca="1" si="509"/>
        <v>0</v>
      </c>
      <c r="AZ239" s="106">
        <f t="shared" ca="1" si="509"/>
        <v>26794</v>
      </c>
      <c r="BA239" s="106">
        <f t="shared" ca="1" si="509"/>
        <v>204674</v>
      </c>
      <c r="BB239" s="106">
        <f t="shared" ca="1" si="509"/>
        <v>62454</v>
      </c>
      <c r="BC239" s="106">
        <f t="shared" ca="1" si="509"/>
        <v>0</v>
      </c>
      <c r="BD239" s="106">
        <f t="shared" ca="1" si="509"/>
        <v>46691</v>
      </c>
      <c r="BE239" s="106">
        <f t="shared" ca="1" si="509"/>
        <v>0</v>
      </c>
      <c r="BF239" s="106">
        <f t="shared" ca="1" si="510"/>
        <v>436008</v>
      </c>
      <c r="BG239" s="106">
        <f t="shared" ca="1" si="510"/>
        <v>0</v>
      </c>
      <c r="BH239" s="106">
        <f t="shared" ca="1" si="510"/>
        <v>0</v>
      </c>
      <c r="BI239" s="106">
        <f t="shared" ca="1" si="510"/>
        <v>374731</v>
      </c>
      <c r="BJ239" s="106">
        <f t="shared" ca="1" si="510"/>
        <v>111816</v>
      </c>
      <c r="BK239" s="106">
        <f t="shared" ca="1" si="510"/>
        <v>0</v>
      </c>
      <c r="BL239" s="190">
        <f t="shared" ca="1" si="510"/>
        <v>0</v>
      </c>
      <c r="BM239" s="190">
        <f t="shared" ca="1" si="510"/>
        <v>0</v>
      </c>
      <c r="BN239" s="190">
        <f t="shared" ca="1" si="510"/>
        <v>0</v>
      </c>
      <c r="BO239" s="190">
        <f t="shared" ca="1" si="510"/>
        <v>0</v>
      </c>
      <c r="BP239" s="190">
        <f t="shared" ca="1" si="510"/>
        <v>0</v>
      </c>
      <c r="BQ239" s="190">
        <f t="shared" ca="1" si="485"/>
        <v>135939</v>
      </c>
      <c r="BR239" s="190">
        <f t="shared" ca="1" si="486"/>
        <v>1127229</v>
      </c>
      <c r="BS239" s="190">
        <f t="shared" ca="1" si="487"/>
        <v>4389888</v>
      </c>
      <c r="BT239" s="190">
        <f t="shared" ca="1" si="496"/>
        <v>5653056</v>
      </c>
      <c r="BU239" s="190">
        <f t="shared" ca="1" si="440"/>
        <v>5682778</v>
      </c>
      <c r="BV239" s="163" t="str">
        <f t="shared" si="488"/>
        <v>G</v>
      </c>
      <c r="BW239" s="65">
        <f t="shared" ca="1" si="441"/>
        <v>5653056</v>
      </c>
      <c r="BX239" s="65">
        <f t="shared" ca="1" si="443"/>
        <v>0</v>
      </c>
      <c r="BY239" s="22"/>
      <c r="BZ239" s="130"/>
      <c r="CA239" s="79" t="str">
        <f t="shared" si="489"/>
        <v>G</v>
      </c>
      <c r="CB239" s="215">
        <f t="shared" si="497"/>
        <v>2031</v>
      </c>
      <c r="CC239" s="141">
        <f t="shared" si="497"/>
        <v>6</v>
      </c>
      <c r="CD239" s="280">
        <f t="shared" ca="1" si="444"/>
        <v>0</v>
      </c>
      <c r="CE239" s="280">
        <f t="shared" ca="1" si="445"/>
        <v>0</v>
      </c>
      <c r="CF239" s="280">
        <f t="shared" ca="1" si="446"/>
        <v>481</v>
      </c>
      <c r="CG239" s="280">
        <f t="shared" ca="1" si="447"/>
        <v>0</v>
      </c>
      <c r="CH239" s="280">
        <f t="shared" ca="1" si="448"/>
        <v>0</v>
      </c>
      <c r="CI239" s="280">
        <f t="shared" ca="1" si="449"/>
        <v>0</v>
      </c>
      <c r="CJ239" s="280">
        <f t="shared" ca="1" si="450"/>
        <v>0</v>
      </c>
      <c r="CK239" s="280">
        <f t="shared" ca="1" si="451"/>
        <v>0</v>
      </c>
      <c r="CL239" s="280">
        <f t="shared" ca="1" si="452"/>
        <v>0</v>
      </c>
      <c r="CM239" s="280">
        <f t="shared" ca="1" si="453"/>
        <v>1272266</v>
      </c>
      <c r="CN239" s="280">
        <f t="shared" ca="1" si="454"/>
        <v>3048459</v>
      </c>
      <c r="CO239" s="280">
        <f t="shared" ca="1" si="455"/>
        <v>54023</v>
      </c>
      <c r="CP239" s="280">
        <f t="shared" ca="1" si="456"/>
        <v>0</v>
      </c>
      <c r="CQ239" s="613">
        <f t="shared" ca="1" si="457"/>
        <v>0</v>
      </c>
      <c r="CR239" s="280">
        <f t="shared" ca="1" si="458"/>
        <v>35842</v>
      </c>
      <c r="CS239" s="280">
        <f t="shared" ca="1" si="459"/>
        <v>218642</v>
      </c>
      <c r="CT239" s="280">
        <f t="shared" ca="1" si="460"/>
        <v>65662</v>
      </c>
      <c r="CU239" s="280">
        <f t="shared" ca="1" si="461"/>
        <v>0</v>
      </c>
      <c r="CV239" s="280">
        <f t="shared" ca="1" si="462"/>
        <v>64625</v>
      </c>
      <c r="CW239" s="365">
        <f t="shared" ca="1" si="463"/>
        <v>0</v>
      </c>
      <c r="CX239" s="280">
        <f t="shared" ca="1" si="464"/>
        <v>435480</v>
      </c>
      <c r="CY239" s="280">
        <f t="shared" ca="1" si="465"/>
        <v>0</v>
      </c>
      <c r="CZ239" s="280">
        <f t="shared" ca="1" si="466"/>
        <v>0</v>
      </c>
      <c r="DA239" s="280">
        <f t="shared" ca="1" si="467"/>
        <v>375668</v>
      </c>
      <c r="DB239" s="280">
        <f t="shared" ca="1" si="468"/>
        <v>111630</v>
      </c>
      <c r="DC239" s="280">
        <f t="shared" ca="1" si="469"/>
        <v>0</v>
      </c>
      <c r="DD239" s="280">
        <f t="shared" ca="1" si="470"/>
        <v>0</v>
      </c>
      <c r="DE239" s="280">
        <f t="shared" ca="1" si="471"/>
        <v>0</v>
      </c>
      <c r="DF239" s="280">
        <f t="shared" ca="1" si="472"/>
        <v>0</v>
      </c>
      <c r="DG239" s="280">
        <f t="shared" ca="1" si="473"/>
        <v>0</v>
      </c>
      <c r="DH239" s="210">
        <f t="shared" ca="1" si="490"/>
        <v>166129</v>
      </c>
      <c r="DI239" s="210">
        <f t="shared" ca="1" si="491"/>
        <v>1307549</v>
      </c>
      <c r="DJ239" s="210">
        <f t="shared" ca="1" si="492"/>
        <v>4375229</v>
      </c>
      <c r="DK239" s="461">
        <f t="shared" ca="1" si="493"/>
        <v>5848907</v>
      </c>
      <c r="DL239" s="463">
        <f t="shared" ca="1" si="494"/>
        <v>5682778</v>
      </c>
      <c r="DM239" s="465">
        <f t="shared" ca="1" si="495"/>
        <v>-166129</v>
      </c>
      <c r="DN239" s="216">
        <f t="shared" ca="1" si="474"/>
        <v>-2.8403426486350355E-2</v>
      </c>
    </row>
    <row r="240" spans="1:118" s="2" customFormat="1">
      <c r="A240" s="1">
        <f t="shared" si="475"/>
        <v>2044</v>
      </c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32"/>
      <c r="O240" s="29"/>
      <c r="P240" s="72">
        <f t="shared" si="480"/>
        <v>2044</v>
      </c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32"/>
      <c r="AD240" s="13"/>
      <c r="AE240" s="17"/>
      <c r="AF240" s="22"/>
      <c r="AG240" s="22"/>
      <c r="AH240" s="22"/>
      <c r="AI240" s="79" t="str">
        <f t="shared" si="483"/>
        <v>W</v>
      </c>
      <c r="AJ240" s="1">
        <f t="shared" si="507"/>
        <v>2031</v>
      </c>
      <c r="AK240" s="105">
        <v>7</v>
      </c>
      <c r="AL240" s="106">
        <f t="shared" ca="1" si="508"/>
        <v>0</v>
      </c>
      <c r="AM240" s="106">
        <f t="shared" ca="1" si="508"/>
        <v>0</v>
      </c>
      <c r="AN240" s="106">
        <f t="shared" ca="1" si="508"/>
        <v>481</v>
      </c>
      <c r="AO240" s="106">
        <f t="shared" ca="1" si="508"/>
        <v>0</v>
      </c>
      <c r="AP240" s="106">
        <f t="shared" ca="1" si="508"/>
        <v>0</v>
      </c>
      <c r="AQ240" s="106">
        <f t="shared" ca="1" si="508"/>
        <v>0</v>
      </c>
      <c r="AR240" s="106">
        <f t="shared" ca="1" si="508"/>
        <v>0</v>
      </c>
      <c r="AS240" s="106">
        <f t="shared" ca="1" si="508"/>
        <v>0</v>
      </c>
      <c r="AT240" s="106">
        <f t="shared" ca="1" si="508"/>
        <v>0</v>
      </c>
      <c r="AU240" s="106">
        <f t="shared" ca="1" si="508"/>
        <v>1272266</v>
      </c>
      <c r="AV240" s="106">
        <f t="shared" ca="1" si="509"/>
        <v>3048459</v>
      </c>
      <c r="AW240" s="106">
        <f t="shared" ca="1" si="509"/>
        <v>57532</v>
      </c>
      <c r="AX240" s="106">
        <f t="shared" ca="1" si="509"/>
        <v>0</v>
      </c>
      <c r="AY240" s="611">
        <f t="shared" ca="1" si="509"/>
        <v>0</v>
      </c>
      <c r="AZ240" s="106">
        <f t="shared" ca="1" si="509"/>
        <v>30030</v>
      </c>
      <c r="BA240" s="106">
        <f t="shared" ca="1" si="509"/>
        <v>218642</v>
      </c>
      <c r="BB240" s="106">
        <f t="shared" ca="1" si="509"/>
        <v>65662</v>
      </c>
      <c r="BC240" s="106">
        <f t="shared" ca="1" si="509"/>
        <v>0</v>
      </c>
      <c r="BD240" s="106">
        <f t="shared" ca="1" si="509"/>
        <v>56306</v>
      </c>
      <c r="BE240" s="106">
        <f t="shared" ca="1" si="509"/>
        <v>0</v>
      </c>
      <c r="BF240" s="106">
        <f t="shared" ca="1" si="510"/>
        <v>435480</v>
      </c>
      <c r="BG240" s="106">
        <f t="shared" ca="1" si="510"/>
        <v>0</v>
      </c>
      <c r="BH240" s="106">
        <f t="shared" ca="1" si="510"/>
        <v>0</v>
      </c>
      <c r="BI240" s="106">
        <f t="shared" ca="1" si="510"/>
        <v>375668</v>
      </c>
      <c r="BJ240" s="106">
        <f t="shared" ca="1" si="510"/>
        <v>111630</v>
      </c>
      <c r="BK240" s="106">
        <f t="shared" ca="1" si="510"/>
        <v>0</v>
      </c>
      <c r="BL240" s="190">
        <f t="shared" ca="1" si="510"/>
        <v>0</v>
      </c>
      <c r="BM240" s="190">
        <f t="shared" ca="1" si="510"/>
        <v>0</v>
      </c>
      <c r="BN240" s="190">
        <f t="shared" ca="1" si="510"/>
        <v>0</v>
      </c>
      <c r="BO240" s="190">
        <f t="shared" ca="1" si="510"/>
        <v>0</v>
      </c>
      <c r="BP240" s="190">
        <f t="shared" ca="1" si="510"/>
        <v>0</v>
      </c>
      <c r="BQ240" s="190">
        <f t="shared" ca="1" si="485"/>
        <v>151998</v>
      </c>
      <c r="BR240" s="190">
        <f t="shared" ca="1" si="486"/>
        <v>1141420</v>
      </c>
      <c r="BS240" s="190">
        <f t="shared" ca="1" si="487"/>
        <v>4378738</v>
      </c>
      <c r="BT240" s="190">
        <f t="shared" ca="1" si="496"/>
        <v>5672156</v>
      </c>
      <c r="BU240" s="190">
        <f t="shared" ca="1" si="440"/>
        <v>5729889</v>
      </c>
      <c r="BV240" s="163" t="str">
        <f t="shared" si="488"/>
        <v>H</v>
      </c>
      <c r="BW240" s="65">
        <f t="shared" ca="1" si="441"/>
        <v>5672156</v>
      </c>
      <c r="BX240" s="65">
        <f t="shared" ca="1" si="443"/>
        <v>0</v>
      </c>
      <c r="BY240" s="22"/>
      <c r="BZ240" s="130"/>
      <c r="CA240" s="79" t="str">
        <f t="shared" si="489"/>
        <v>H</v>
      </c>
      <c r="CB240" s="215">
        <f t="shared" si="497"/>
        <v>2031</v>
      </c>
      <c r="CC240" s="141">
        <f t="shared" si="497"/>
        <v>7</v>
      </c>
      <c r="CD240" s="280">
        <f t="shared" ca="1" si="444"/>
        <v>0</v>
      </c>
      <c r="CE240" s="280">
        <f t="shared" ca="1" si="445"/>
        <v>0</v>
      </c>
      <c r="CF240" s="280">
        <f t="shared" ca="1" si="446"/>
        <v>481</v>
      </c>
      <c r="CG240" s="280">
        <f t="shared" ca="1" si="447"/>
        <v>0</v>
      </c>
      <c r="CH240" s="280">
        <f t="shared" ca="1" si="448"/>
        <v>0</v>
      </c>
      <c r="CI240" s="280">
        <f t="shared" ca="1" si="449"/>
        <v>0</v>
      </c>
      <c r="CJ240" s="280">
        <f t="shared" ca="1" si="450"/>
        <v>0</v>
      </c>
      <c r="CK240" s="280">
        <f t="shared" ca="1" si="451"/>
        <v>0</v>
      </c>
      <c r="CL240" s="280">
        <f t="shared" ca="1" si="452"/>
        <v>0</v>
      </c>
      <c r="CM240" s="280">
        <f t="shared" ca="1" si="453"/>
        <v>1278868</v>
      </c>
      <c r="CN240" s="280">
        <f t="shared" ca="1" si="454"/>
        <v>3061018</v>
      </c>
      <c r="CO240" s="280">
        <f t="shared" ca="1" si="455"/>
        <v>63822</v>
      </c>
      <c r="CP240" s="280">
        <f t="shared" ca="1" si="456"/>
        <v>0</v>
      </c>
      <c r="CQ240" s="613">
        <f t="shared" ca="1" si="457"/>
        <v>0</v>
      </c>
      <c r="CR240" s="280">
        <f t="shared" ca="1" si="458"/>
        <v>30030</v>
      </c>
      <c r="CS240" s="280">
        <f t="shared" ca="1" si="459"/>
        <v>233666</v>
      </c>
      <c r="CT240" s="280">
        <f t="shared" ca="1" si="460"/>
        <v>68029</v>
      </c>
      <c r="CU240" s="280">
        <f t="shared" ca="1" si="461"/>
        <v>0</v>
      </c>
      <c r="CV240" s="280">
        <f t="shared" ca="1" si="462"/>
        <v>67042</v>
      </c>
      <c r="CW240" s="365">
        <f t="shared" ca="1" si="463"/>
        <v>0</v>
      </c>
      <c r="CX240" s="280">
        <f t="shared" ca="1" si="464"/>
        <v>437496</v>
      </c>
      <c r="CY240" s="280">
        <f t="shared" ca="1" si="465"/>
        <v>0</v>
      </c>
      <c r="CZ240" s="280">
        <f t="shared" ca="1" si="466"/>
        <v>0</v>
      </c>
      <c r="DA240" s="280">
        <f t="shared" ca="1" si="467"/>
        <v>377591</v>
      </c>
      <c r="DB240" s="280">
        <f t="shared" ca="1" si="468"/>
        <v>111846</v>
      </c>
      <c r="DC240" s="280">
        <f t="shared" ca="1" si="469"/>
        <v>0</v>
      </c>
      <c r="DD240" s="280">
        <f t="shared" ca="1" si="470"/>
        <v>0</v>
      </c>
      <c r="DE240" s="280">
        <f t="shared" ca="1" si="471"/>
        <v>0</v>
      </c>
      <c r="DF240" s="280">
        <f t="shared" ca="1" si="472"/>
        <v>0</v>
      </c>
      <c r="DG240" s="280">
        <f t="shared" ca="1" si="473"/>
        <v>0</v>
      </c>
      <c r="DH240" s="210">
        <f t="shared" ca="1" si="490"/>
        <v>165101</v>
      </c>
      <c r="DI240" s="210">
        <f t="shared" ca="1" si="491"/>
        <v>1325700</v>
      </c>
      <c r="DJ240" s="210">
        <f t="shared" ca="1" si="492"/>
        <v>4404189</v>
      </c>
      <c r="DK240" s="461">
        <f t="shared" ca="1" si="493"/>
        <v>5894990</v>
      </c>
      <c r="DL240" s="463">
        <f t="shared" ca="1" si="494"/>
        <v>5729889</v>
      </c>
      <c r="DM240" s="465">
        <f t="shared" ca="1" si="495"/>
        <v>-165101</v>
      </c>
      <c r="DN240" s="216">
        <f t="shared" ca="1" si="474"/>
        <v>-2.8007002556408069E-2</v>
      </c>
    </row>
    <row r="241" spans="1:121" s="2" customFormat="1">
      <c r="A241" s="1">
        <f t="shared" si="475"/>
        <v>2045</v>
      </c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32"/>
      <c r="O241" s="29"/>
      <c r="P241" s="72">
        <f t="shared" si="480"/>
        <v>2045</v>
      </c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32"/>
      <c r="AD241" s="13"/>
      <c r="AE241" s="17"/>
      <c r="AF241" s="22"/>
      <c r="AG241" s="22"/>
      <c r="AH241" s="22"/>
      <c r="AI241" s="79" t="str">
        <f t="shared" si="483"/>
        <v>X</v>
      </c>
      <c r="AJ241" s="1">
        <f t="shared" si="507"/>
        <v>2031</v>
      </c>
      <c r="AK241" s="105">
        <v>8</v>
      </c>
      <c r="AL241" s="106">
        <f t="shared" ca="1" si="508"/>
        <v>0</v>
      </c>
      <c r="AM241" s="106">
        <f t="shared" ca="1" si="508"/>
        <v>0</v>
      </c>
      <c r="AN241" s="106">
        <f t="shared" ca="1" si="508"/>
        <v>481</v>
      </c>
      <c r="AO241" s="106">
        <f t="shared" ca="1" si="508"/>
        <v>0</v>
      </c>
      <c r="AP241" s="106">
        <f t="shared" ca="1" si="508"/>
        <v>0</v>
      </c>
      <c r="AQ241" s="106">
        <f t="shared" ca="1" si="508"/>
        <v>0</v>
      </c>
      <c r="AR241" s="106">
        <f t="shared" ca="1" si="508"/>
        <v>0</v>
      </c>
      <c r="AS241" s="106">
        <f t="shared" ca="1" si="508"/>
        <v>0</v>
      </c>
      <c r="AT241" s="106">
        <f t="shared" ca="1" si="508"/>
        <v>0</v>
      </c>
      <c r="AU241" s="106">
        <f t="shared" ca="1" si="508"/>
        <v>1278868</v>
      </c>
      <c r="AV241" s="106">
        <f t="shared" ca="1" si="509"/>
        <v>3061018</v>
      </c>
      <c r="AW241" s="106">
        <f t="shared" ca="1" si="509"/>
        <v>54023</v>
      </c>
      <c r="AX241" s="106">
        <f t="shared" ca="1" si="509"/>
        <v>0</v>
      </c>
      <c r="AY241" s="611">
        <f t="shared" ca="1" si="509"/>
        <v>0</v>
      </c>
      <c r="AZ241" s="106">
        <f t="shared" ca="1" si="509"/>
        <v>35842</v>
      </c>
      <c r="BA241" s="106">
        <f t="shared" ca="1" si="509"/>
        <v>233666</v>
      </c>
      <c r="BB241" s="106">
        <f t="shared" ca="1" si="509"/>
        <v>68029</v>
      </c>
      <c r="BC241" s="106">
        <f t="shared" ca="1" si="509"/>
        <v>0</v>
      </c>
      <c r="BD241" s="106">
        <f t="shared" ca="1" si="509"/>
        <v>64625</v>
      </c>
      <c r="BE241" s="106">
        <f t="shared" ca="1" si="509"/>
        <v>0</v>
      </c>
      <c r="BF241" s="106">
        <f t="shared" ca="1" si="510"/>
        <v>437496</v>
      </c>
      <c r="BG241" s="106">
        <f t="shared" ca="1" si="510"/>
        <v>0</v>
      </c>
      <c r="BH241" s="106">
        <f t="shared" ca="1" si="510"/>
        <v>0</v>
      </c>
      <c r="BI241" s="106">
        <f t="shared" ca="1" si="510"/>
        <v>377591</v>
      </c>
      <c r="BJ241" s="106">
        <f t="shared" ca="1" si="510"/>
        <v>111846</v>
      </c>
      <c r="BK241" s="106">
        <f t="shared" ca="1" si="510"/>
        <v>0</v>
      </c>
      <c r="BL241" s="190">
        <f t="shared" ca="1" si="510"/>
        <v>0</v>
      </c>
      <c r="BM241" s="190">
        <f t="shared" ca="1" si="510"/>
        <v>0</v>
      </c>
      <c r="BN241" s="190">
        <f t="shared" ca="1" si="510"/>
        <v>0</v>
      </c>
      <c r="BO241" s="190">
        <f t="shared" ca="1" si="510"/>
        <v>0</v>
      </c>
      <c r="BP241" s="190">
        <f t="shared" ca="1" si="510"/>
        <v>0</v>
      </c>
      <c r="BQ241" s="190">
        <f t="shared" ca="1" si="485"/>
        <v>168496</v>
      </c>
      <c r="BR241" s="190">
        <f t="shared" ca="1" si="486"/>
        <v>1160599</v>
      </c>
      <c r="BS241" s="190">
        <f t="shared" ca="1" si="487"/>
        <v>4394390</v>
      </c>
      <c r="BT241" s="190">
        <f t="shared" ca="1" si="496"/>
        <v>5723485</v>
      </c>
      <c r="BU241" s="190">
        <f t="shared" ca="1" si="440"/>
        <v>5701155</v>
      </c>
      <c r="BV241" s="163" t="str">
        <f t="shared" si="488"/>
        <v>I</v>
      </c>
      <c r="BW241" s="65">
        <f t="shared" ca="1" si="441"/>
        <v>5723485</v>
      </c>
      <c r="BX241" s="65">
        <f t="shared" ca="1" si="443"/>
        <v>0</v>
      </c>
      <c r="BY241" s="22"/>
      <c r="BZ241" s="130"/>
      <c r="CA241" s="79" t="str">
        <f t="shared" si="489"/>
        <v>I</v>
      </c>
      <c r="CB241" s="215">
        <f t="shared" si="497"/>
        <v>2031</v>
      </c>
      <c r="CC241" s="141">
        <f t="shared" si="497"/>
        <v>8</v>
      </c>
      <c r="CD241" s="280">
        <f t="shared" ca="1" si="444"/>
        <v>0</v>
      </c>
      <c r="CE241" s="280">
        <f t="shared" ca="1" si="445"/>
        <v>0</v>
      </c>
      <c r="CF241" s="280">
        <f t="shared" ca="1" si="446"/>
        <v>481</v>
      </c>
      <c r="CG241" s="280">
        <f t="shared" ca="1" si="447"/>
        <v>0</v>
      </c>
      <c r="CH241" s="280">
        <f t="shared" ca="1" si="448"/>
        <v>0</v>
      </c>
      <c r="CI241" s="280">
        <f t="shared" ca="1" si="449"/>
        <v>0</v>
      </c>
      <c r="CJ241" s="280">
        <f t="shared" ca="1" si="450"/>
        <v>0</v>
      </c>
      <c r="CK241" s="280">
        <f t="shared" ca="1" si="451"/>
        <v>0</v>
      </c>
      <c r="CL241" s="280">
        <f t="shared" ca="1" si="452"/>
        <v>0</v>
      </c>
      <c r="CM241" s="280">
        <f t="shared" ca="1" si="453"/>
        <v>1270681</v>
      </c>
      <c r="CN241" s="280">
        <f t="shared" ca="1" si="454"/>
        <v>3041209</v>
      </c>
      <c r="CO241" s="280">
        <f t="shared" ca="1" si="455"/>
        <v>58740</v>
      </c>
      <c r="CP241" s="280">
        <f t="shared" ca="1" si="456"/>
        <v>0</v>
      </c>
      <c r="CQ241" s="613">
        <f t="shared" ca="1" si="457"/>
        <v>0</v>
      </c>
      <c r="CR241" s="280">
        <f t="shared" ca="1" si="458"/>
        <v>30030</v>
      </c>
      <c r="CS241" s="280">
        <f t="shared" ca="1" si="459"/>
        <v>237542</v>
      </c>
      <c r="CT241" s="280">
        <f t="shared" ca="1" si="460"/>
        <v>66052</v>
      </c>
      <c r="CU241" s="280">
        <f t="shared" ca="1" si="461"/>
        <v>0</v>
      </c>
      <c r="CV241" s="280">
        <f t="shared" ca="1" si="462"/>
        <v>69529</v>
      </c>
      <c r="CW241" s="365">
        <f t="shared" ca="1" si="463"/>
        <v>0</v>
      </c>
      <c r="CX241" s="280">
        <f t="shared" ca="1" si="464"/>
        <v>437496</v>
      </c>
      <c r="CY241" s="280">
        <f t="shared" ca="1" si="465"/>
        <v>0</v>
      </c>
      <c r="CZ241" s="280">
        <f t="shared" ca="1" si="466"/>
        <v>0</v>
      </c>
      <c r="DA241" s="280">
        <f t="shared" ca="1" si="467"/>
        <v>377591</v>
      </c>
      <c r="DB241" s="280">
        <f t="shared" ca="1" si="468"/>
        <v>111804</v>
      </c>
      <c r="DC241" s="280">
        <f t="shared" ca="1" si="469"/>
        <v>0</v>
      </c>
      <c r="DD241" s="280">
        <f t="shared" ca="1" si="470"/>
        <v>0</v>
      </c>
      <c r="DE241" s="280">
        <f t="shared" ca="1" si="471"/>
        <v>0</v>
      </c>
      <c r="DF241" s="280">
        <f t="shared" ca="1" si="472"/>
        <v>0</v>
      </c>
      <c r="DG241" s="280">
        <f t="shared" ca="1" si="473"/>
        <v>0</v>
      </c>
      <c r="DH241" s="210">
        <f t="shared" ca="1" si="490"/>
        <v>165611</v>
      </c>
      <c r="DI241" s="210">
        <f t="shared" ca="1" si="491"/>
        <v>1330044</v>
      </c>
      <c r="DJ241" s="210">
        <f t="shared" ca="1" si="492"/>
        <v>4371111</v>
      </c>
      <c r="DK241" s="461">
        <f t="shared" ca="1" si="493"/>
        <v>5866766</v>
      </c>
      <c r="DL241" s="463">
        <f t="shared" ca="1" si="494"/>
        <v>5701155</v>
      </c>
      <c r="DM241" s="465">
        <f t="shared" ca="1" si="495"/>
        <v>-165611</v>
      </c>
      <c r="DN241" s="216">
        <f t="shared" ca="1" si="474"/>
        <v>-2.822866976456876E-2</v>
      </c>
    </row>
    <row r="242" spans="1:121" s="2" customForma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32"/>
      <c r="O242" s="29"/>
      <c r="P242" s="238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32"/>
      <c r="AD242" s="13"/>
      <c r="AE242" s="17"/>
      <c r="AF242" s="22"/>
      <c r="AG242" s="22"/>
      <c r="AH242" s="22"/>
      <c r="AI242" s="79" t="str">
        <f t="shared" si="483"/>
        <v>Y</v>
      </c>
      <c r="AJ242" s="1">
        <f t="shared" si="507"/>
        <v>2031</v>
      </c>
      <c r="AK242" s="105">
        <v>9</v>
      </c>
      <c r="AL242" s="106">
        <f t="shared" ca="1" si="508"/>
        <v>0</v>
      </c>
      <c r="AM242" s="106">
        <f t="shared" ca="1" si="508"/>
        <v>0</v>
      </c>
      <c r="AN242" s="106">
        <f t="shared" ca="1" si="508"/>
        <v>481</v>
      </c>
      <c r="AO242" s="106">
        <f t="shared" ca="1" si="508"/>
        <v>0</v>
      </c>
      <c r="AP242" s="106">
        <f t="shared" ca="1" si="508"/>
        <v>0</v>
      </c>
      <c r="AQ242" s="106">
        <f t="shared" ca="1" si="508"/>
        <v>0</v>
      </c>
      <c r="AR242" s="106">
        <f t="shared" ca="1" si="508"/>
        <v>0</v>
      </c>
      <c r="AS242" s="106">
        <f t="shared" ca="1" si="508"/>
        <v>0</v>
      </c>
      <c r="AT242" s="106">
        <f t="shared" ca="1" si="508"/>
        <v>0</v>
      </c>
      <c r="AU242" s="106">
        <f t="shared" ca="1" si="508"/>
        <v>1270681</v>
      </c>
      <c r="AV242" s="106">
        <f t="shared" ca="1" si="509"/>
        <v>3041209</v>
      </c>
      <c r="AW242" s="106">
        <f t="shared" ca="1" si="509"/>
        <v>63822</v>
      </c>
      <c r="AX242" s="106">
        <f t="shared" ca="1" si="509"/>
        <v>0</v>
      </c>
      <c r="AY242" s="611">
        <f t="shared" ca="1" si="509"/>
        <v>0</v>
      </c>
      <c r="AZ242" s="106">
        <f t="shared" ca="1" si="509"/>
        <v>30030</v>
      </c>
      <c r="BA242" s="106">
        <f t="shared" ca="1" si="509"/>
        <v>237542</v>
      </c>
      <c r="BB242" s="106">
        <f t="shared" ca="1" si="509"/>
        <v>66052</v>
      </c>
      <c r="BC242" s="106">
        <f t="shared" ca="1" si="509"/>
        <v>0</v>
      </c>
      <c r="BD242" s="106">
        <f t="shared" ca="1" si="509"/>
        <v>67042</v>
      </c>
      <c r="BE242" s="106">
        <f t="shared" ca="1" si="509"/>
        <v>0</v>
      </c>
      <c r="BF242" s="106">
        <f t="shared" ca="1" si="510"/>
        <v>437496</v>
      </c>
      <c r="BG242" s="106">
        <f t="shared" ca="1" si="510"/>
        <v>0</v>
      </c>
      <c r="BH242" s="106">
        <f t="shared" ca="1" si="510"/>
        <v>0</v>
      </c>
      <c r="BI242" s="106">
        <f t="shared" ca="1" si="510"/>
        <v>377591</v>
      </c>
      <c r="BJ242" s="106">
        <f t="shared" ca="1" si="510"/>
        <v>111804</v>
      </c>
      <c r="BK242" s="106">
        <f t="shared" ca="1" si="510"/>
        <v>0</v>
      </c>
      <c r="BL242" s="190">
        <f t="shared" ca="1" si="510"/>
        <v>0</v>
      </c>
      <c r="BM242" s="190">
        <f t="shared" ca="1" si="510"/>
        <v>0</v>
      </c>
      <c r="BN242" s="190">
        <f t="shared" ca="1" si="510"/>
        <v>0</v>
      </c>
      <c r="BO242" s="190">
        <f t="shared" ca="1" si="510"/>
        <v>0</v>
      </c>
      <c r="BP242" s="190">
        <f t="shared" ca="1" si="510"/>
        <v>0</v>
      </c>
      <c r="BQ242" s="190">
        <f t="shared" ca="1" si="485"/>
        <v>163124</v>
      </c>
      <c r="BR242" s="190">
        <f t="shared" ca="1" si="486"/>
        <v>1164433</v>
      </c>
      <c r="BS242" s="190">
        <f t="shared" ca="1" si="487"/>
        <v>4376193</v>
      </c>
      <c r="BT242" s="190">
        <f t="shared" ca="1" si="496"/>
        <v>5703750</v>
      </c>
      <c r="BU242" s="190">
        <f t="shared" ca="1" si="440"/>
        <v>5642303</v>
      </c>
      <c r="BV242" s="163" t="str">
        <f t="shared" si="488"/>
        <v>J</v>
      </c>
      <c r="BW242" s="65">
        <f t="shared" ca="1" si="441"/>
        <v>5703750</v>
      </c>
      <c r="BX242" s="65">
        <f t="shared" ca="1" si="443"/>
        <v>0</v>
      </c>
      <c r="BY242" s="22"/>
      <c r="BZ242" s="130"/>
      <c r="CA242" s="79" t="str">
        <f t="shared" si="489"/>
        <v>J</v>
      </c>
      <c r="CB242" s="215">
        <f t="shared" si="497"/>
        <v>2031</v>
      </c>
      <c r="CC242" s="141">
        <f t="shared" si="497"/>
        <v>9</v>
      </c>
      <c r="CD242" s="280">
        <f t="shared" ca="1" si="444"/>
        <v>0</v>
      </c>
      <c r="CE242" s="280">
        <f t="shared" ca="1" si="445"/>
        <v>0</v>
      </c>
      <c r="CF242" s="280">
        <f t="shared" ca="1" si="446"/>
        <v>481</v>
      </c>
      <c r="CG242" s="280">
        <f t="shared" ca="1" si="447"/>
        <v>0</v>
      </c>
      <c r="CH242" s="280">
        <f t="shared" ca="1" si="448"/>
        <v>0</v>
      </c>
      <c r="CI242" s="280">
        <f t="shared" ca="1" si="449"/>
        <v>0</v>
      </c>
      <c r="CJ242" s="280">
        <f t="shared" ca="1" si="450"/>
        <v>0</v>
      </c>
      <c r="CK242" s="280">
        <f t="shared" ca="1" si="451"/>
        <v>0</v>
      </c>
      <c r="CL242" s="280">
        <f t="shared" ca="1" si="452"/>
        <v>0</v>
      </c>
      <c r="CM242" s="280">
        <f t="shared" ca="1" si="453"/>
        <v>1264347</v>
      </c>
      <c r="CN242" s="280">
        <f t="shared" ca="1" si="454"/>
        <v>3031927</v>
      </c>
      <c r="CO242" s="280">
        <f t="shared" ca="1" si="455"/>
        <v>49036</v>
      </c>
      <c r="CP242" s="280">
        <f t="shared" ca="1" si="456"/>
        <v>0</v>
      </c>
      <c r="CQ242" s="613">
        <f t="shared" ca="1" si="457"/>
        <v>0</v>
      </c>
      <c r="CR242" s="280">
        <f t="shared" ca="1" si="458"/>
        <v>29869</v>
      </c>
      <c r="CS242" s="280">
        <f t="shared" ca="1" si="459"/>
        <v>226130</v>
      </c>
      <c r="CT242" s="280">
        <f t="shared" ca="1" si="460"/>
        <v>58360</v>
      </c>
      <c r="CU242" s="280">
        <f t="shared" ca="1" si="461"/>
        <v>0</v>
      </c>
      <c r="CV242" s="280">
        <f t="shared" ca="1" si="462"/>
        <v>64594</v>
      </c>
      <c r="CW242" s="365">
        <f t="shared" ca="1" si="463"/>
        <v>0</v>
      </c>
      <c r="CX242" s="280">
        <f t="shared" ca="1" si="464"/>
        <v>432600</v>
      </c>
      <c r="CY242" s="280">
        <f t="shared" ca="1" si="465"/>
        <v>0</v>
      </c>
      <c r="CZ242" s="280">
        <f t="shared" ca="1" si="466"/>
        <v>0</v>
      </c>
      <c r="DA242" s="280">
        <f t="shared" ca="1" si="467"/>
        <v>374283</v>
      </c>
      <c r="DB242" s="280">
        <f t="shared" ca="1" si="468"/>
        <v>110676</v>
      </c>
      <c r="DC242" s="280">
        <f t="shared" ca="1" si="469"/>
        <v>0</v>
      </c>
      <c r="DD242" s="280">
        <f t="shared" ca="1" si="470"/>
        <v>0</v>
      </c>
      <c r="DE242" s="280">
        <f t="shared" ca="1" si="471"/>
        <v>0</v>
      </c>
      <c r="DF242" s="280">
        <f t="shared" ca="1" si="472"/>
        <v>0</v>
      </c>
      <c r="DG242" s="280">
        <f t="shared" ca="1" si="473"/>
        <v>0</v>
      </c>
      <c r="DH242" s="210">
        <f t="shared" ca="1" si="490"/>
        <v>152823</v>
      </c>
      <c r="DI242" s="210">
        <f t="shared" ca="1" si="491"/>
        <v>1296512</v>
      </c>
      <c r="DJ242" s="210">
        <f t="shared" ca="1" si="492"/>
        <v>4345791</v>
      </c>
      <c r="DK242" s="461">
        <f t="shared" ca="1" si="493"/>
        <v>5795126</v>
      </c>
      <c r="DL242" s="463">
        <f t="shared" ca="1" si="494"/>
        <v>5642303</v>
      </c>
      <c r="DM242" s="465">
        <f t="shared" ca="1" si="495"/>
        <v>-152823</v>
      </c>
      <c r="DN242" s="216">
        <f t="shared" ca="1" si="474"/>
        <v>-2.6370953798071001E-2</v>
      </c>
      <c r="DP242" s="463"/>
      <c r="DQ242" s="37"/>
    </row>
    <row r="243" spans="1:121" s="2" customForma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32"/>
      <c r="O243" s="29"/>
      <c r="P243" s="238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32"/>
      <c r="AD243" s="13"/>
      <c r="AE243" s="17"/>
      <c r="AF243" s="22"/>
      <c r="AG243" s="78"/>
      <c r="AH243" s="78"/>
      <c r="AI243" s="79" t="str">
        <f t="shared" si="483"/>
        <v>Z</v>
      </c>
      <c r="AJ243" s="1">
        <f t="shared" si="507"/>
        <v>2031</v>
      </c>
      <c r="AK243" s="105">
        <v>10</v>
      </c>
      <c r="AL243" s="106">
        <f t="shared" ca="1" si="508"/>
        <v>0</v>
      </c>
      <c r="AM243" s="106">
        <f t="shared" ca="1" si="508"/>
        <v>0</v>
      </c>
      <c r="AN243" s="106">
        <f t="shared" ca="1" si="508"/>
        <v>481</v>
      </c>
      <c r="AO243" s="106">
        <f t="shared" ca="1" si="508"/>
        <v>0</v>
      </c>
      <c r="AP243" s="106">
        <f t="shared" ca="1" si="508"/>
        <v>0</v>
      </c>
      <c r="AQ243" s="106">
        <f t="shared" ca="1" si="508"/>
        <v>0</v>
      </c>
      <c r="AR243" s="106">
        <f t="shared" ca="1" si="508"/>
        <v>0</v>
      </c>
      <c r="AS243" s="106">
        <f t="shared" ca="1" si="508"/>
        <v>0</v>
      </c>
      <c r="AT243" s="106">
        <f t="shared" ca="1" si="508"/>
        <v>0</v>
      </c>
      <c r="AU243" s="106">
        <f t="shared" ca="1" si="508"/>
        <v>1264347</v>
      </c>
      <c r="AV243" s="106">
        <f t="shared" ca="1" si="509"/>
        <v>3031927</v>
      </c>
      <c r="AW243" s="106">
        <f t="shared" ca="1" si="509"/>
        <v>58740</v>
      </c>
      <c r="AX243" s="106">
        <f t="shared" ca="1" si="509"/>
        <v>0</v>
      </c>
      <c r="AY243" s="611">
        <f t="shared" ca="1" si="509"/>
        <v>0</v>
      </c>
      <c r="AZ243" s="106">
        <f t="shared" ca="1" si="509"/>
        <v>30030</v>
      </c>
      <c r="BA243" s="106">
        <f t="shared" ca="1" si="509"/>
        <v>226130</v>
      </c>
      <c r="BB243" s="106">
        <f t="shared" ca="1" si="509"/>
        <v>58360</v>
      </c>
      <c r="BC243" s="106">
        <f t="shared" ca="1" si="509"/>
        <v>0</v>
      </c>
      <c r="BD243" s="106">
        <f t="shared" ca="1" si="509"/>
        <v>69529</v>
      </c>
      <c r="BE243" s="106">
        <f t="shared" ca="1" si="509"/>
        <v>0</v>
      </c>
      <c r="BF243" s="106">
        <f t="shared" ca="1" si="510"/>
        <v>432600</v>
      </c>
      <c r="BG243" s="106">
        <f t="shared" ca="1" si="510"/>
        <v>0</v>
      </c>
      <c r="BH243" s="106">
        <f t="shared" ca="1" si="510"/>
        <v>0</v>
      </c>
      <c r="BI243" s="106">
        <f t="shared" ca="1" si="510"/>
        <v>374283</v>
      </c>
      <c r="BJ243" s="106">
        <f t="shared" ca="1" si="510"/>
        <v>110676</v>
      </c>
      <c r="BK243" s="106">
        <f t="shared" ca="1" si="510"/>
        <v>0</v>
      </c>
      <c r="BL243" s="190">
        <f t="shared" ca="1" si="510"/>
        <v>0</v>
      </c>
      <c r="BM243" s="190">
        <f t="shared" ca="1" si="510"/>
        <v>0</v>
      </c>
      <c r="BN243" s="190">
        <f t="shared" ca="1" si="510"/>
        <v>0</v>
      </c>
      <c r="BO243" s="190">
        <f t="shared" ca="1" si="510"/>
        <v>0</v>
      </c>
      <c r="BP243" s="190">
        <f t="shared" ca="1" si="510"/>
        <v>0</v>
      </c>
      <c r="BQ243" s="190">
        <f t="shared" ca="1" si="485"/>
        <v>157919</v>
      </c>
      <c r="BR243" s="190">
        <f t="shared" ca="1" si="486"/>
        <v>1143689</v>
      </c>
      <c r="BS243" s="190">
        <f t="shared" ca="1" si="487"/>
        <v>4355495</v>
      </c>
      <c r="BT243" s="190">
        <f t="shared" ca="1" si="496"/>
        <v>5657103</v>
      </c>
      <c r="BU243" s="190">
        <f t="shared" ca="1" si="440"/>
        <v>5610313</v>
      </c>
      <c r="BV243" s="163" t="str">
        <f t="shared" si="488"/>
        <v>K</v>
      </c>
      <c r="BW243" s="65">
        <f t="shared" ca="1" si="441"/>
        <v>5657103</v>
      </c>
      <c r="BX243" s="65">
        <f t="shared" ca="1" si="443"/>
        <v>0</v>
      </c>
      <c r="BY243" s="22"/>
      <c r="BZ243" s="130"/>
      <c r="CA243" s="79" t="str">
        <f t="shared" si="489"/>
        <v>K</v>
      </c>
      <c r="CB243" s="215">
        <f t="shared" si="497"/>
        <v>2031</v>
      </c>
      <c r="CC243" s="141">
        <f t="shared" si="497"/>
        <v>10</v>
      </c>
      <c r="CD243" s="280">
        <f t="shared" ca="1" si="444"/>
        <v>0</v>
      </c>
      <c r="CE243" s="280">
        <f t="shared" ca="1" si="445"/>
        <v>0</v>
      </c>
      <c r="CF243" s="280">
        <f t="shared" ca="1" si="446"/>
        <v>481</v>
      </c>
      <c r="CG243" s="280">
        <f t="shared" ca="1" si="447"/>
        <v>0</v>
      </c>
      <c r="CH243" s="280">
        <f t="shared" ca="1" si="448"/>
        <v>0</v>
      </c>
      <c r="CI243" s="280">
        <f t="shared" ca="1" si="449"/>
        <v>0</v>
      </c>
      <c r="CJ243" s="280">
        <f t="shared" ca="1" si="450"/>
        <v>0</v>
      </c>
      <c r="CK243" s="280">
        <f t="shared" ca="1" si="451"/>
        <v>0</v>
      </c>
      <c r="CL243" s="280">
        <f t="shared" ca="1" si="452"/>
        <v>0</v>
      </c>
      <c r="CM243" s="280">
        <f t="shared" ca="1" si="453"/>
        <v>1262493</v>
      </c>
      <c r="CN243" s="280">
        <f t="shared" ca="1" si="454"/>
        <v>3024274</v>
      </c>
      <c r="CO243" s="280">
        <f t="shared" ca="1" si="455"/>
        <v>61685</v>
      </c>
      <c r="CP243" s="280">
        <f t="shared" ca="1" si="456"/>
        <v>0</v>
      </c>
      <c r="CQ243" s="613">
        <f t="shared" ca="1" si="457"/>
        <v>0</v>
      </c>
      <c r="CR243" s="280">
        <f t="shared" ca="1" si="458"/>
        <v>33031</v>
      </c>
      <c r="CS243" s="280">
        <f t="shared" ca="1" si="459"/>
        <v>210470</v>
      </c>
      <c r="CT243" s="280">
        <f t="shared" ca="1" si="460"/>
        <v>54679</v>
      </c>
      <c r="CU243" s="280">
        <f t="shared" ca="1" si="461"/>
        <v>0</v>
      </c>
      <c r="CV243" s="280">
        <f t="shared" ca="1" si="462"/>
        <v>48911</v>
      </c>
      <c r="CW243" s="365">
        <f t="shared" ca="1" si="463"/>
        <v>0</v>
      </c>
      <c r="CX243" s="280">
        <f t="shared" ca="1" si="464"/>
        <v>433032</v>
      </c>
      <c r="CY243" s="280">
        <f t="shared" ca="1" si="465"/>
        <v>0</v>
      </c>
      <c r="CZ243" s="280">
        <f t="shared" ca="1" si="466"/>
        <v>0</v>
      </c>
      <c r="DA243" s="280">
        <f t="shared" ca="1" si="467"/>
        <v>371391</v>
      </c>
      <c r="DB243" s="280">
        <f t="shared" ca="1" si="468"/>
        <v>109866</v>
      </c>
      <c r="DC243" s="280">
        <f t="shared" ca="1" si="469"/>
        <v>0</v>
      </c>
      <c r="DD243" s="280">
        <f t="shared" ca="1" si="470"/>
        <v>0</v>
      </c>
      <c r="DE243" s="280">
        <f t="shared" ca="1" si="471"/>
        <v>0</v>
      </c>
      <c r="DF243" s="280">
        <f t="shared" ca="1" si="472"/>
        <v>0</v>
      </c>
      <c r="DG243" s="280">
        <f t="shared" ca="1" si="473"/>
        <v>0</v>
      </c>
      <c r="DH243" s="210">
        <f t="shared" ca="1" si="490"/>
        <v>136621</v>
      </c>
      <c r="DI243" s="210">
        <f t="shared" ca="1" si="491"/>
        <v>1261380</v>
      </c>
      <c r="DJ243" s="210">
        <f t="shared" ca="1" si="492"/>
        <v>4348933</v>
      </c>
      <c r="DK243" s="461">
        <f t="shared" ca="1" si="493"/>
        <v>5746934</v>
      </c>
      <c r="DL243" s="463">
        <f t="shared" ca="1" si="494"/>
        <v>5610313</v>
      </c>
      <c r="DM243" s="465">
        <f t="shared" ca="1" si="495"/>
        <v>-136621</v>
      </c>
      <c r="DN243" s="216">
        <f t="shared" ca="1" si="474"/>
        <v>-2.3772850010109738E-2</v>
      </c>
      <c r="DP243" s="463"/>
      <c r="DQ243" s="37"/>
    </row>
    <row r="244" spans="1:121">
      <c r="A244" s="296" t="s">
        <v>240</v>
      </c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32"/>
      <c r="O244" s="29"/>
      <c r="P244" s="258" t="str">
        <f>A244&amp;"   (BILLING)"</f>
        <v>504-Talq/Tri Base Rev   (BILLING)</v>
      </c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32"/>
      <c r="AE244" s="17"/>
      <c r="AF244" s="22"/>
      <c r="AG244" s="79"/>
      <c r="AH244" s="79"/>
      <c r="AI244" s="79" t="str">
        <f t="shared" si="483"/>
        <v>AA</v>
      </c>
      <c r="AJ244" s="1">
        <f t="shared" si="507"/>
        <v>2031</v>
      </c>
      <c r="AK244" s="105">
        <v>11</v>
      </c>
      <c r="AL244" s="106">
        <f t="shared" ca="1" si="508"/>
        <v>0</v>
      </c>
      <c r="AM244" s="106">
        <f t="shared" ca="1" si="508"/>
        <v>0</v>
      </c>
      <c r="AN244" s="106">
        <f t="shared" ca="1" si="508"/>
        <v>481</v>
      </c>
      <c r="AO244" s="106">
        <f t="shared" ca="1" si="508"/>
        <v>0</v>
      </c>
      <c r="AP244" s="106">
        <f t="shared" ca="1" si="508"/>
        <v>0</v>
      </c>
      <c r="AQ244" s="106">
        <f t="shared" ca="1" si="508"/>
        <v>0</v>
      </c>
      <c r="AR244" s="106">
        <f t="shared" ca="1" si="508"/>
        <v>0</v>
      </c>
      <c r="AS244" s="106">
        <f t="shared" ca="1" si="508"/>
        <v>0</v>
      </c>
      <c r="AT244" s="106">
        <f t="shared" ca="1" si="508"/>
        <v>0</v>
      </c>
      <c r="AU244" s="106">
        <f t="shared" ca="1" si="508"/>
        <v>1262493</v>
      </c>
      <c r="AV244" s="106">
        <f t="shared" ca="1" si="509"/>
        <v>3024274</v>
      </c>
      <c r="AW244" s="106">
        <f t="shared" ca="1" si="509"/>
        <v>49036</v>
      </c>
      <c r="AX244" s="106">
        <f t="shared" ca="1" si="509"/>
        <v>0</v>
      </c>
      <c r="AY244" s="611">
        <f t="shared" ca="1" si="509"/>
        <v>0</v>
      </c>
      <c r="AZ244" s="106">
        <f t="shared" ca="1" si="509"/>
        <v>29869</v>
      </c>
      <c r="BA244" s="106">
        <f t="shared" ca="1" si="509"/>
        <v>210470</v>
      </c>
      <c r="BB244" s="106">
        <f t="shared" ca="1" si="509"/>
        <v>54679</v>
      </c>
      <c r="BC244" s="106">
        <f t="shared" ca="1" si="509"/>
        <v>0</v>
      </c>
      <c r="BD244" s="106">
        <f t="shared" ca="1" si="509"/>
        <v>64594</v>
      </c>
      <c r="BE244" s="106">
        <f t="shared" ca="1" si="509"/>
        <v>0</v>
      </c>
      <c r="BF244" s="106">
        <f t="shared" ca="1" si="510"/>
        <v>433032</v>
      </c>
      <c r="BG244" s="106">
        <f t="shared" ca="1" si="510"/>
        <v>0</v>
      </c>
      <c r="BH244" s="106">
        <f t="shared" ca="1" si="510"/>
        <v>0</v>
      </c>
      <c r="BI244" s="106">
        <f t="shared" ca="1" si="510"/>
        <v>371391</v>
      </c>
      <c r="BJ244" s="106">
        <f t="shared" ca="1" si="510"/>
        <v>109866</v>
      </c>
      <c r="BK244" s="106">
        <f t="shared" ca="1" si="510"/>
        <v>0</v>
      </c>
      <c r="BL244" s="190">
        <f t="shared" ca="1" si="510"/>
        <v>0</v>
      </c>
      <c r="BM244" s="190">
        <f t="shared" ca="1" si="510"/>
        <v>0</v>
      </c>
      <c r="BN244" s="190">
        <f t="shared" ca="1" si="510"/>
        <v>0</v>
      </c>
      <c r="BO244" s="190">
        <f t="shared" ca="1" si="510"/>
        <v>0</v>
      </c>
      <c r="BP244" s="190">
        <f t="shared" ca="1" si="510"/>
        <v>0</v>
      </c>
      <c r="BQ244" s="190">
        <f t="shared" ca="1" si="485"/>
        <v>149142</v>
      </c>
      <c r="BR244" s="190">
        <f t="shared" ca="1" si="486"/>
        <v>1124759</v>
      </c>
      <c r="BS244" s="190">
        <f t="shared" ca="1" si="487"/>
        <v>4336284</v>
      </c>
      <c r="BT244" s="190">
        <f t="shared" ca="1" si="496"/>
        <v>5610185</v>
      </c>
      <c r="BU244" s="190">
        <f t="shared" ca="1" si="440"/>
        <v>5492307</v>
      </c>
      <c r="BV244" s="163" t="str">
        <f t="shared" si="488"/>
        <v>L</v>
      </c>
      <c r="BW244" s="65">
        <f t="shared" ca="1" si="441"/>
        <v>5610185</v>
      </c>
      <c r="BX244" s="65">
        <f t="shared" ca="1" si="443"/>
        <v>0</v>
      </c>
      <c r="BZ244" s="130"/>
      <c r="CA244" s="79" t="str">
        <f t="shared" si="489"/>
        <v>L</v>
      </c>
      <c r="CB244" s="215">
        <f t="shared" si="497"/>
        <v>2031</v>
      </c>
      <c r="CC244" s="141">
        <f t="shared" si="497"/>
        <v>11</v>
      </c>
      <c r="CD244" s="280">
        <f t="shared" ca="1" si="444"/>
        <v>0</v>
      </c>
      <c r="CE244" s="280">
        <f t="shared" ca="1" si="445"/>
        <v>0</v>
      </c>
      <c r="CF244" s="280">
        <f t="shared" ca="1" si="446"/>
        <v>481</v>
      </c>
      <c r="CG244" s="280">
        <f t="shared" ca="1" si="447"/>
        <v>0</v>
      </c>
      <c r="CH244" s="280">
        <f t="shared" ca="1" si="448"/>
        <v>0</v>
      </c>
      <c r="CI244" s="280">
        <f t="shared" ca="1" si="449"/>
        <v>0</v>
      </c>
      <c r="CJ244" s="280">
        <f t="shared" ca="1" si="450"/>
        <v>0</v>
      </c>
      <c r="CK244" s="280">
        <f t="shared" ca="1" si="451"/>
        <v>0</v>
      </c>
      <c r="CL244" s="280">
        <f t="shared" ca="1" si="452"/>
        <v>0</v>
      </c>
      <c r="CM244" s="280">
        <f t="shared" ca="1" si="453"/>
        <v>1236614</v>
      </c>
      <c r="CN244" s="280">
        <f t="shared" ca="1" si="454"/>
        <v>2975544</v>
      </c>
      <c r="CO244" s="280">
        <f t="shared" ca="1" si="455"/>
        <v>56507</v>
      </c>
      <c r="CP244" s="280">
        <f t="shared" ca="1" si="456"/>
        <v>0</v>
      </c>
      <c r="CQ244" s="613">
        <f t="shared" ca="1" si="457"/>
        <v>0</v>
      </c>
      <c r="CR244" s="280">
        <f t="shared" ca="1" si="458"/>
        <v>19254</v>
      </c>
      <c r="CS244" s="280">
        <f t="shared" ca="1" si="459"/>
        <v>192458</v>
      </c>
      <c r="CT244" s="280">
        <f t="shared" ca="1" si="460"/>
        <v>51928</v>
      </c>
      <c r="CU244" s="280">
        <f t="shared" ca="1" si="461"/>
        <v>0</v>
      </c>
      <c r="CV244" s="280">
        <f t="shared" ca="1" si="462"/>
        <v>50429</v>
      </c>
      <c r="CW244" s="365">
        <f t="shared" ca="1" si="463"/>
        <v>0</v>
      </c>
      <c r="CX244" s="280">
        <f t="shared" ca="1" si="464"/>
        <v>429720</v>
      </c>
      <c r="CY244" s="280">
        <f t="shared" ca="1" si="465"/>
        <v>0</v>
      </c>
      <c r="CZ244" s="280">
        <f t="shared" ca="1" si="466"/>
        <v>0</v>
      </c>
      <c r="DA244" s="280">
        <f t="shared" ca="1" si="467"/>
        <v>369668</v>
      </c>
      <c r="DB244" s="280">
        <f t="shared" ca="1" si="468"/>
        <v>109704</v>
      </c>
      <c r="DC244" s="280">
        <f t="shared" ca="1" si="469"/>
        <v>0</v>
      </c>
      <c r="DD244" s="280">
        <f t="shared" ca="1" si="470"/>
        <v>0</v>
      </c>
      <c r="DE244" s="280">
        <f t="shared" ca="1" si="471"/>
        <v>0</v>
      </c>
      <c r="DF244" s="280">
        <f t="shared" ca="1" si="472"/>
        <v>0</v>
      </c>
      <c r="DG244" s="280">
        <f t="shared" ca="1" si="473"/>
        <v>0</v>
      </c>
      <c r="DH244" s="210">
        <f t="shared" ca="1" si="490"/>
        <v>121611</v>
      </c>
      <c r="DI244" s="210">
        <f t="shared" ca="1" si="491"/>
        <v>1223161</v>
      </c>
      <c r="DJ244" s="210">
        <f t="shared" ca="1" si="492"/>
        <v>4269146</v>
      </c>
      <c r="DK244" s="461">
        <f t="shared" ca="1" si="493"/>
        <v>5613918</v>
      </c>
      <c r="DL244" s="463">
        <f t="shared" ca="1" si="494"/>
        <v>5492307</v>
      </c>
      <c r="DM244" s="465">
        <f t="shared" ca="1" si="495"/>
        <v>-121611</v>
      </c>
      <c r="DN244" s="216">
        <f t="shared" ca="1" si="474"/>
        <v>-2.1662411171662999E-2</v>
      </c>
      <c r="DP244" s="463"/>
      <c r="DQ244" s="37"/>
    </row>
    <row r="245" spans="1:121" ht="13.5" thickBot="1">
      <c r="A245" s="260" t="s">
        <v>2</v>
      </c>
      <c r="B245" s="260" t="s">
        <v>3</v>
      </c>
      <c r="C245" s="260" t="s">
        <v>4</v>
      </c>
      <c r="D245" s="260" t="s">
        <v>5</v>
      </c>
      <c r="E245" s="260" t="s">
        <v>6</v>
      </c>
      <c r="F245" s="260" t="s">
        <v>7</v>
      </c>
      <c r="G245" s="260" t="s">
        <v>8</v>
      </c>
      <c r="H245" s="260" t="s">
        <v>9</v>
      </c>
      <c r="I245" s="260" t="s">
        <v>10</v>
      </c>
      <c r="J245" s="260" t="s">
        <v>11</v>
      </c>
      <c r="K245" s="260" t="s">
        <v>12</v>
      </c>
      <c r="L245" s="260" t="s">
        <v>13</v>
      </c>
      <c r="M245" s="260" t="s">
        <v>14</v>
      </c>
      <c r="N245" s="261" t="s">
        <v>15</v>
      </c>
      <c r="O245" s="29"/>
      <c r="P245" s="598" t="s">
        <v>2</v>
      </c>
      <c r="Q245" s="260" t="s">
        <v>3</v>
      </c>
      <c r="R245" s="260" t="s">
        <v>4</v>
      </c>
      <c r="S245" s="260" t="s">
        <v>5</v>
      </c>
      <c r="T245" s="260" t="s">
        <v>6</v>
      </c>
      <c r="U245" s="260" t="s">
        <v>7</v>
      </c>
      <c r="V245" s="260" t="s">
        <v>8</v>
      </c>
      <c r="W245" s="260" t="s">
        <v>9</v>
      </c>
      <c r="X245" s="260" t="s">
        <v>10</v>
      </c>
      <c r="Y245" s="260" t="s">
        <v>11</v>
      </c>
      <c r="Z245" s="260" t="s">
        <v>12</v>
      </c>
      <c r="AA245" s="260" t="s">
        <v>13</v>
      </c>
      <c r="AB245" s="260" t="s">
        <v>14</v>
      </c>
      <c r="AC245" s="261" t="s">
        <v>15</v>
      </c>
      <c r="AD245" s="84"/>
      <c r="AE245" s="17"/>
      <c r="AF245" s="22"/>
      <c r="AG245" s="86"/>
      <c r="AH245" s="86"/>
      <c r="AI245" s="79" t="str">
        <f t="shared" si="483"/>
        <v>AB</v>
      </c>
      <c r="AJ245" s="38">
        <f t="shared" si="507"/>
        <v>2031</v>
      </c>
      <c r="AK245" s="211">
        <v>12</v>
      </c>
      <c r="AL245" s="106">
        <f t="shared" ca="1" si="508"/>
        <v>0</v>
      </c>
      <c r="AM245" s="106">
        <f t="shared" ca="1" si="508"/>
        <v>0</v>
      </c>
      <c r="AN245" s="106">
        <f t="shared" ca="1" si="508"/>
        <v>481</v>
      </c>
      <c r="AO245" s="106">
        <f t="shared" ca="1" si="508"/>
        <v>0</v>
      </c>
      <c r="AP245" s="106">
        <f t="shared" ca="1" si="508"/>
        <v>0</v>
      </c>
      <c r="AQ245" s="106">
        <f t="shared" ca="1" si="508"/>
        <v>0</v>
      </c>
      <c r="AR245" s="106">
        <f t="shared" ca="1" si="508"/>
        <v>0</v>
      </c>
      <c r="AS245" s="106">
        <f t="shared" ca="1" si="508"/>
        <v>0</v>
      </c>
      <c r="AT245" s="106">
        <f t="shared" ca="1" si="508"/>
        <v>0</v>
      </c>
      <c r="AU245" s="106">
        <f t="shared" ca="1" si="508"/>
        <v>1236614</v>
      </c>
      <c r="AV245" s="106">
        <f t="shared" ca="1" si="509"/>
        <v>2975544</v>
      </c>
      <c r="AW245" s="106">
        <f t="shared" ca="1" si="509"/>
        <v>61685</v>
      </c>
      <c r="AX245" s="106">
        <f t="shared" ca="1" si="509"/>
        <v>0</v>
      </c>
      <c r="AY245" s="611">
        <f t="shared" ca="1" si="509"/>
        <v>0</v>
      </c>
      <c r="AZ245" s="106">
        <f t="shared" ca="1" si="509"/>
        <v>33031</v>
      </c>
      <c r="BA245" s="106">
        <f t="shared" ca="1" si="509"/>
        <v>192458</v>
      </c>
      <c r="BB245" s="106">
        <f t="shared" ca="1" si="509"/>
        <v>51928</v>
      </c>
      <c r="BC245" s="106">
        <f t="shared" ca="1" si="509"/>
        <v>0</v>
      </c>
      <c r="BD245" s="106">
        <f t="shared" ca="1" si="509"/>
        <v>48911</v>
      </c>
      <c r="BE245" s="106">
        <f t="shared" ca="1" si="509"/>
        <v>0</v>
      </c>
      <c r="BF245" s="106">
        <f t="shared" ca="1" si="510"/>
        <v>429720</v>
      </c>
      <c r="BG245" s="106">
        <f t="shared" ca="1" si="510"/>
        <v>0</v>
      </c>
      <c r="BH245" s="106">
        <f t="shared" ca="1" si="510"/>
        <v>0</v>
      </c>
      <c r="BI245" s="106">
        <f t="shared" ca="1" si="510"/>
        <v>369668</v>
      </c>
      <c r="BJ245" s="106">
        <f t="shared" ca="1" si="510"/>
        <v>109704</v>
      </c>
      <c r="BK245" s="106">
        <f t="shared" ca="1" si="510"/>
        <v>0</v>
      </c>
      <c r="BL245" s="190">
        <f t="shared" ca="1" si="510"/>
        <v>0</v>
      </c>
      <c r="BM245" s="190">
        <f t="shared" ca="1" si="510"/>
        <v>0</v>
      </c>
      <c r="BN245" s="190">
        <f t="shared" ca="1" si="510"/>
        <v>0</v>
      </c>
      <c r="BO245" s="190">
        <f t="shared" ca="1" si="510"/>
        <v>0</v>
      </c>
      <c r="BP245" s="190">
        <f t="shared" ca="1" si="510"/>
        <v>0</v>
      </c>
      <c r="BQ245" s="190">
        <f t="shared" ca="1" si="485"/>
        <v>133870</v>
      </c>
      <c r="BR245" s="190">
        <f t="shared" ca="1" si="486"/>
        <v>1101550</v>
      </c>
      <c r="BS245" s="190">
        <f t="shared" ca="1" si="487"/>
        <v>4274324</v>
      </c>
      <c r="BT245" s="190">
        <f t="shared" ca="1" si="496"/>
        <v>5509744</v>
      </c>
      <c r="BU245" s="190">
        <f t="shared" ca="1" si="440"/>
        <v>9786920</v>
      </c>
      <c r="BV245" s="163" t="str">
        <f t="shared" si="488"/>
        <v>M</v>
      </c>
      <c r="BW245" s="65">
        <f t="shared" ca="1" si="441"/>
        <v>5509744</v>
      </c>
      <c r="BX245" s="65">
        <f t="shared" ca="1" si="443"/>
        <v>0</v>
      </c>
      <c r="BZ245" s="130"/>
      <c r="CA245" s="79" t="str">
        <f t="shared" si="489"/>
        <v>M</v>
      </c>
      <c r="CB245" s="215">
        <f t="shared" si="497"/>
        <v>2031</v>
      </c>
      <c r="CC245" s="141">
        <f t="shared" si="497"/>
        <v>12</v>
      </c>
      <c r="CD245" s="280">
        <f t="shared" ca="1" si="444"/>
        <v>0</v>
      </c>
      <c r="CE245" s="280">
        <f t="shared" ca="1" si="445"/>
        <v>0</v>
      </c>
      <c r="CF245" s="280">
        <f t="shared" ca="1" si="446"/>
        <v>481</v>
      </c>
      <c r="CG245" s="280">
        <f t="shared" ca="1" si="447"/>
        <v>0</v>
      </c>
      <c r="CH245" s="280">
        <f t="shared" ca="1" si="448"/>
        <v>0</v>
      </c>
      <c r="CI245" s="280">
        <f t="shared" ca="1" si="449"/>
        <v>0</v>
      </c>
      <c r="CJ245" s="280">
        <f t="shared" ca="1" si="450"/>
        <v>0</v>
      </c>
      <c r="CK245" s="280">
        <f t="shared" ca="1" si="451"/>
        <v>0</v>
      </c>
      <c r="CL245" s="280">
        <f t="shared" ca="1" si="452"/>
        <v>4191289</v>
      </c>
      <c r="CM245" s="280">
        <f t="shared" ca="1" si="453"/>
        <v>1250212</v>
      </c>
      <c r="CN245" s="280">
        <f t="shared" ca="1" si="454"/>
        <v>3004821</v>
      </c>
      <c r="CO245" s="280">
        <f t="shared" ca="1" si="455"/>
        <v>63058</v>
      </c>
      <c r="CP245" s="280">
        <f t="shared" ca="1" si="456"/>
        <v>0</v>
      </c>
      <c r="CQ245" s="613">
        <f t="shared" ca="1" si="457"/>
        <v>0</v>
      </c>
      <c r="CR245" s="280">
        <f t="shared" ca="1" si="458"/>
        <v>28195</v>
      </c>
      <c r="CS245" s="280">
        <f t="shared" ca="1" si="459"/>
        <v>216278</v>
      </c>
      <c r="CT245" s="280">
        <f t="shared" ca="1" si="460"/>
        <v>63133</v>
      </c>
      <c r="CU245" s="280">
        <f t="shared" ca="1" si="461"/>
        <v>0</v>
      </c>
      <c r="CV245" s="280">
        <f t="shared" ca="1" si="462"/>
        <v>58933</v>
      </c>
      <c r="CW245" s="365">
        <f t="shared" ca="1" si="463"/>
        <v>0</v>
      </c>
      <c r="CX245" s="280">
        <f t="shared" ca="1" si="464"/>
        <v>433032</v>
      </c>
      <c r="CY245" s="280">
        <f t="shared" ca="1" si="465"/>
        <v>0</v>
      </c>
      <c r="CZ245" s="280">
        <f t="shared" ca="1" si="466"/>
        <v>0</v>
      </c>
      <c r="DA245" s="280">
        <f t="shared" ca="1" si="467"/>
        <v>366620</v>
      </c>
      <c r="DB245" s="280">
        <f t="shared" ca="1" si="468"/>
        <v>110868</v>
      </c>
      <c r="DC245" s="280">
        <f t="shared" ca="1" si="469"/>
        <v>0</v>
      </c>
      <c r="DD245" s="280">
        <f t="shared" ca="1" si="470"/>
        <v>0</v>
      </c>
      <c r="DE245" s="280">
        <f t="shared" ca="1" si="471"/>
        <v>0</v>
      </c>
      <c r="DF245" s="280">
        <f t="shared" ca="1" si="472"/>
        <v>0</v>
      </c>
      <c r="DG245" s="280">
        <f t="shared" ca="1" si="473"/>
        <v>0</v>
      </c>
      <c r="DH245" s="210">
        <f t="shared" ca="1" si="490"/>
        <v>150261</v>
      </c>
      <c r="DI245" s="210">
        <f t="shared" ca="1" si="491"/>
        <v>1277059</v>
      </c>
      <c r="DJ245" s="210">
        <f t="shared" ca="1" si="492"/>
        <v>8509861</v>
      </c>
      <c r="DK245" s="461">
        <f t="shared" ca="1" si="493"/>
        <v>9937181</v>
      </c>
      <c r="DL245" s="463">
        <f t="shared" ca="1" si="494"/>
        <v>9786920</v>
      </c>
      <c r="DM245" s="465">
        <f t="shared" ca="1" si="495"/>
        <v>-150261</v>
      </c>
      <c r="DN245" s="216">
        <f t="shared" ca="1" si="474"/>
        <v>-1.5121089170057384E-2</v>
      </c>
      <c r="DO245" s="2"/>
      <c r="DP245" s="463"/>
      <c r="DQ245" s="37"/>
    </row>
    <row r="246" spans="1:121" s="5" customFormat="1">
      <c r="A246" s="1">
        <f t="shared" ref="A246:A281" si="511">A166</f>
        <v>2010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32"/>
      <c r="O246" s="29"/>
      <c r="P246" s="72">
        <f>A246</f>
        <v>2010</v>
      </c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32"/>
      <c r="AD246" s="13"/>
      <c r="AE246" s="17"/>
      <c r="AF246" s="22"/>
      <c r="AG246" s="22"/>
      <c r="AH246" s="22"/>
      <c r="AI246" s="79" t="str">
        <f t="shared" si="483"/>
        <v>Q</v>
      </c>
      <c r="AJ246" s="1">
        <f>1+AJ234</f>
        <v>2032</v>
      </c>
      <c r="AK246" s="105">
        <v>1</v>
      </c>
      <c r="AL246" s="106">
        <f t="shared" ref="AL246:AU255" ca="1" si="512">ROUND(INDIRECT(CONCATENATE($AI246,AL$2+($AJ246-2010))),0)</f>
        <v>0</v>
      </c>
      <c r="AM246" s="106">
        <f t="shared" ca="1" si="512"/>
        <v>0</v>
      </c>
      <c r="AN246" s="106">
        <f t="shared" ca="1" si="512"/>
        <v>481</v>
      </c>
      <c r="AO246" s="106">
        <f t="shared" ca="1" si="512"/>
        <v>0</v>
      </c>
      <c r="AP246" s="106">
        <f t="shared" ca="1" si="512"/>
        <v>0</v>
      </c>
      <c r="AQ246" s="106">
        <f t="shared" ca="1" si="512"/>
        <v>0</v>
      </c>
      <c r="AR246" s="106">
        <f t="shared" ca="1" si="512"/>
        <v>0</v>
      </c>
      <c r="AS246" s="106">
        <f t="shared" ca="1" si="512"/>
        <v>0</v>
      </c>
      <c r="AT246" s="106">
        <f t="shared" ca="1" si="512"/>
        <v>4191289</v>
      </c>
      <c r="AU246" s="106">
        <f t="shared" ca="1" si="512"/>
        <v>1250212</v>
      </c>
      <c r="AV246" s="106">
        <f t="shared" ref="AV246:BE255" ca="1" si="513">ROUND(INDIRECT(CONCATENATE($AI246,AV$2+($AJ246-2010))),0)</f>
        <v>3004821</v>
      </c>
      <c r="AW246" s="106">
        <f t="shared" ca="1" si="513"/>
        <v>56507</v>
      </c>
      <c r="AX246" s="106">
        <f t="shared" ca="1" si="513"/>
        <v>0</v>
      </c>
      <c r="AY246" s="611">
        <f t="shared" ca="1" si="513"/>
        <v>0</v>
      </c>
      <c r="AZ246" s="106">
        <f t="shared" ca="1" si="513"/>
        <v>19254</v>
      </c>
      <c r="BA246" s="106">
        <f t="shared" ca="1" si="513"/>
        <v>216278</v>
      </c>
      <c r="BB246" s="106">
        <f t="shared" ca="1" si="513"/>
        <v>63133</v>
      </c>
      <c r="BC246" s="106">
        <f t="shared" ca="1" si="513"/>
        <v>0</v>
      </c>
      <c r="BD246" s="106">
        <f t="shared" ca="1" si="513"/>
        <v>50429</v>
      </c>
      <c r="BE246" s="106">
        <f t="shared" ca="1" si="513"/>
        <v>0</v>
      </c>
      <c r="BF246" s="106">
        <f t="shared" ref="BF246:BP255" ca="1" si="514">ROUND(INDIRECT(CONCATENATE($AI246,BF$2+($AJ246-2010))),0)</f>
        <v>433032</v>
      </c>
      <c r="BG246" s="106">
        <f t="shared" ca="1" si="514"/>
        <v>0</v>
      </c>
      <c r="BH246" s="106">
        <f t="shared" ca="1" si="514"/>
        <v>0</v>
      </c>
      <c r="BI246" s="106">
        <f t="shared" ca="1" si="514"/>
        <v>366620</v>
      </c>
      <c r="BJ246" s="106">
        <f t="shared" ca="1" si="514"/>
        <v>110868</v>
      </c>
      <c r="BK246" s="106">
        <f t="shared" ca="1" si="514"/>
        <v>0</v>
      </c>
      <c r="BL246" s="190">
        <f t="shared" ca="1" si="514"/>
        <v>0</v>
      </c>
      <c r="BM246" s="190">
        <f t="shared" ca="1" si="514"/>
        <v>0</v>
      </c>
      <c r="BN246" s="190">
        <f t="shared" ca="1" si="514"/>
        <v>0</v>
      </c>
      <c r="BO246" s="190">
        <f t="shared" ca="1" si="514"/>
        <v>0</v>
      </c>
      <c r="BP246" s="190">
        <f t="shared" ca="1" si="514"/>
        <v>0</v>
      </c>
      <c r="BQ246" s="190">
        <f t="shared" ca="1" si="485"/>
        <v>132816</v>
      </c>
      <c r="BR246" s="190">
        <f t="shared" ca="1" si="486"/>
        <v>1126798</v>
      </c>
      <c r="BS246" s="190">
        <f t="shared" ca="1" si="487"/>
        <v>8503310</v>
      </c>
      <c r="BT246" s="190">
        <f t="shared" ca="1" si="496"/>
        <v>9762924</v>
      </c>
      <c r="BU246" s="190">
        <f t="shared" ca="1" si="440"/>
        <v>9759508</v>
      </c>
      <c r="BV246" s="163" t="str">
        <f t="shared" si="488"/>
        <v>C</v>
      </c>
      <c r="BW246" s="65">
        <f t="shared" ca="1" si="441"/>
        <v>9762924</v>
      </c>
      <c r="BX246" s="65">
        <f t="shared" ca="1" si="443"/>
        <v>0</v>
      </c>
      <c r="BY246" s="22"/>
      <c r="BZ246" s="130"/>
      <c r="CA246" s="79" t="str">
        <f t="shared" si="489"/>
        <v>B</v>
      </c>
      <c r="CB246" s="215">
        <f t="shared" si="497"/>
        <v>2032</v>
      </c>
      <c r="CC246" s="141">
        <f t="shared" si="497"/>
        <v>1</v>
      </c>
      <c r="CD246" s="280">
        <f t="shared" ca="1" si="444"/>
        <v>0</v>
      </c>
      <c r="CE246" s="280">
        <f t="shared" ca="1" si="445"/>
        <v>0</v>
      </c>
      <c r="CF246" s="280">
        <f t="shared" ca="1" si="446"/>
        <v>481</v>
      </c>
      <c r="CG246" s="280">
        <f t="shared" ca="1" si="447"/>
        <v>0</v>
      </c>
      <c r="CH246" s="280">
        <f t="shared" ca="1" si="448"/>
        <v>0</v>
      </c>
      <c r="CI246" s="280">
        <f t="shared" ca="1" si="449"/>
        <v>0</v>
      </c>
      <c r="CJ246" s="280">
        <f t="shared" ca="1" si="450"/>
        <v>0</v>
      </c>
      <c r="CK246" s="280">
        <f t="shared" ca="1" si="451"/>
        <v>0</v>
      </c>
      <c r="CL246" s="280">
        <f t="shared" ca="1" si="452"/>
        <v>4234183</v>
      </c>
      <c r="CM246" s="280">
        <f t="shared" ca="1" si="453"/>
        <v>1251268</v>
      </c>
      <c r="CN246" s="280">
        <f t="shared" ca="1" si="454"/>
        <v>3063594</v>
      </c>
      <c r="CO246" s="280">
        <f t="shared" ca="1" si="455"/>
        <v>57941</v>
      </c>
      <c r="CP246" s="280">
        <f t="shared" ca="1" si="456"/>
        <v>0</v>
      </c>
      <c r="CQ246" s="613">
        <f t="shared" ca="1" si="457"/>
        <v>0</v>
      </c>
      <c r="CR246" s="280">
        <f t="shared" ca="1" si="458"/>
        <v>29398</v>
      </c>
      <c r="CS246" s="280">
        <f t="shared" ca="1" si="459"/>
        <v>224088</v>
      </c>
      <c r="CT246" s="280">
        <f t="shared" ca="1" si="460"/>
        <v>68200</v>
      </c>
      <c r="CU246" s="280">
        <f t="shared" ca="1" si="461"/>
        <v>0</v>
      </c>
      <c r="CV246" s="280">
        <f t="shared" ca="1" si="462"/>
        <v>63832</v>
      </c>
      <c r="CW246" s="365">
        <f t="shared" ca="1" si="463"/>
        <v>0</v>
      </c>
      <c r="CX246" s="280">
        <f t="shared" ca="1" si="464"/>
        <v>431544</v>
      </c>
      <c r="CY246" s="280">
        <f t="shared" ca="1" si="465"/>
        <v>0</v>
      </c>
      <c r="CZ246" s="280">
        <f t="shared" ca="1" si="466"/>
        <v>0</v>
      </c>
      <c r="DA246" s="280">
        <f t="shared" ca="1" si="467"/>
        <v>364713</v>
      </c>
      <c r="DB246" s="280">
        <f t="shared" ca="1" si="468"/>
        <v>111114</v>
      </c>
      <c r="DC246" s="280">
        <f t="shared" ca="1" si="469"/>
        <v>0</v>
      </c>
      <c r="DD246" s="280">
        <f t="shared" ca="1" si="470"/>
        <v>0</v>
      </c>
      <c r="DE246" s="280">
        <f t="shared" ca="1" si="471"/>
        <v>0</v>
      </c>
      <c r="DF246" s="280">
        <f t="shared" ca="1" si="472"/>
        <v>0</v>
      </c>
      <c r="DG246" s="280">
        <f t="shared" ca="1" si="473"/>
        <v>0</v>
      </c>
      <c r="DH246" s="210">
        <f t="shared" ca="1" si="490"/>
        <v>161430</v>
      </c>
      <c r="DI246" s="210">
        <f t="shared" ca="1" si="491"/>
        <v>1292889</v>
      </c>
      <c r="DJ246" s="210">
        <f t="shared" ca="1" si="492"/>
        <v>8607467</v>
      </c>
      <c r="DK246" s="461">
        <f t="shared" ca="1" si="493"/>
        <v>10061786</v>
      </c>
      <c r="DL246" s="463">
        <f t="shared" ca="1" si="494"/>
        <v>9900356</v>
      </c>
      <c r="DM246" s="465">
        <f t="shared" ca="1" si="495"/>
        <v>-161430</v>
      </c>
      <c r="DN246" s="216">
        <f t="shared" ca="1" si="474"/>
        <v>-1.604387133655993E-2</v>
      </c>
      <c r="DP246" s="463"/>
      <c r="DQ246" s="37"/>
    </row>
    <row r="247" spans="1:121">
      <c r="A247" s="1">
        <f t="shared" si="511"/>
        <v>2011</v>
      </c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32"/>
      <c r="O247" s="29"/>
      <c r="P247" s="72">
        <f t="shared" ref="P247:P281" si="515">A247</f>
        <v>2011</v>
      </c>
      <c r="Q247" s="357"/>
      <c r="R247" s="357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2"/>
      <c r="AD247" s="13"/>
      <c r="AE247" s="17"/>
      <c r="AF247" s="22"/>
      <c r="AG247" s="22"/>
      <c r="AH247" s="22"/>
      <c r="AI247" s="79" t="str">
        <f t="shared" si="483"/>
        <v>R</v>
      </c>
      <c r="AJ247" s="1">
        <f t="shared" ref="AJ247:AJ257" si="516">AJ246</f>
        <v>2032</v>
      </c>
      <c r="AK247" s="105">
        <v>2</v>
      </c>
      <c r="AL247" s="106">
        <f t="shared" ca="1" si="512"/>
        <v>0</v>
      </c>
      <c r="AM247" s="106">
        <f t="shared" ca="1" si="512"/>
        <v>0</v>
      </c>
      <c r="AN247" s="106">
        <f t="shared" ca="1" si="512"/>
        <v>481</v>
      </c>
      <c r="AO247" s="106">
        <f t="shared" ca="1" si="512"/>
        <v>0</v>
      </c>
      <c r="AP247" s="106">
        <f t="shared" ca="1" si="512"/>
        <v>0</v>
      </c>
      <c r="AQ247" s="106">
        <f t="shared" ca="1" si="512"/>
        <v>0</v>
      </c>
      <c r="AR247" s="106">
        <f t="shared" ca="1" si="512"/>
        <v>0</v>
      </c>
      <c r="AS247" s="106">
        <f t="shared" ca="1" si="512"/>
        <v>0</v>
      </c>
      <c r="AT247" s="106">
        <f t="shared" ca="1" si="512"/>
        <v>4234183</v>
      </c>
      <c r="AU247" s="106">
        <f t="shared" ca="1" si="512"/>
        <v>1251268</v>
      </c>
      <c r="AV247" s="106">
        <f t="shared" ca="1" si="513"/>
        <v>3063594</v>
      </c>
      <c r="AW247" s="106">
        <f t="shared" ca="1" si="513"/>
        <v>63058</v>
      </c>
      <c r="AX247" s="106">
        <f t="shared" ca="1" si="513"/>
        <v>0</v>
      </c>
      <c r="AY247" s="611">
        <f t="shared" ca="1" si="513"/>
        <v>0</v>
      </c>
      <c r="AZ247" s="106">
        <f t="shared" ca="1" si="513"/>
        <v>28195</v>
      </c>
      <c r="BA247" s="106">
        <f t="shared" ca="1" si="513"/>
        <v>224088</v>
      </c>
      <c r="BB247" s="106">
        <f t="shared" ca="1" si="513"/>
        <v>68200</v>
      </c>
      <c r="BC247" s="106">
        <f t="shared" ca="1" si="513"/>
        <v>0</v>
      </c>
      <c r="BD247" s="106">
        <f t="shared" ca="1" si="513"/>
        <v>58933</v>
      </c>
      <c r="BE247" s="106">
        <f t="shared" ca="1" si="513"/>
        <v>0</v>
      </c>
      <c r="BF247" s="106">
        <f t="shared" ca="1" si="514"/>
        <v>431544</v>
      </c>
      <c r="BG247" s="106">
        <f t="shared" ca="1" si="514"/>
        <v>0</v>
      </c>
      <c r="BH247" s="106">
        <f t="shared" ca="1" si="514"/>
        <v>0</v>
      </c>
      <c r="BI247" s="106">
        <f t="shared" ca="1" si="514"/>
        <v>364713</v>
      </c>
      <c r="BJ247" s="106">
        <f t="shared" ca="1" si="514"/>
        <v>111114</v>
      </c>
      <c r="BK247" s="106">
        <f t="shared" ca="1" si="514"/>
        <v>0</v>
      </c>
      <c r="BL247" s="190">
        <f t="shared" ca="1" si="514"/>
        <v>0</v>
      </c>
      <c r="BM247" s="190">
        <f t="shared" ca="1" si="514"/>
        <v>0</v>
      </c>
      <c r="BN247" s="190">
        <f t="shared" ca="1" si="514"/>
        <v>0</v>
      </c>
      <c r="BO247" s="190">
        <f t="shared" ca="1" si="514"/>
        <v>0</v>
      </c>
      <c r="BP247" s="190">
        <f t="shared" ca="1" si="514"/>
        <v>0</v>
      </c>
      <c r="BQ247" s="190">
        <f t="shared" ca="1" si="485"/>
        <v>155328</v>
      </c>
      <c r="BR247" s="190">
        <f t="shared" ca="1" si="486"/>
        <v>1131459</v>
      </c>
      <c r="BS247" s="190">
        <f t="shared" ca="1" si="487"/>
        <v>8612584</v>
      </c>
      <c r="BT247" s="190">
        <f t="shared" ca="1" si="496"/>
        <v>9899371</v>
      </c>
      <c r="BU247" s="190">
        <f t="shared" ca="1" si="440"/>
        <v>9759508</v>
      </c>
      <c r="BV247" s="163" t="str">
        <f t="shared" si="488"/>
        <v>C</v>
      </c>
      <c r="BW247" s="65">
        <f t="shared" ca="1" si="441"/>
        <v>9899371</v>
      </c>
      <c r="BX247" s="65">
        <f t="shared" ca="1" si="443"/>
        <v>0</v>
      </c>
      <c r="BZ247" s="130"/>
      <c r="CA247" s="79" t="str">
        <f t="shared" si="489"/>
        <v>C</v>
      </c>
      <c r="CB247" s="215">
        <f t="shared" si="497"/>
        <v>2032</v>
      </c>
      <c r="CC247" s="141">
        <f t="shared" si="497"/>
        <v>2</v>
      </c>
      <c r="CD247" s="280">
        <f t="shared" ca="1" si="444"/>
        <v>0</v>
      </c>
      <c r="CE247" s="280">
        <f t="shared" ca="1" si="445"/>
        <v>0</v>
      </c>
      <c r="CF247" s="280">
        <f t="shared" ca="1" si="446"/>
        <v>481</v>
      </c>
      <c r="CG247" s="280">
        <f t="shared" ca="1" si="447"/>
        <v>0</v>
      </c>
      <c r="CH247" s="280">
        <f t="shared" ca="1" si="448"/>
        <v>0</v>
      </c>
      <c r="CI247" s="280">
        <f t="shared" ca="1" si="449"/>
        <v>0</v>
      </c>
      <c r="CJ247" s="280">
        <f t="shared" ca="1" si="450"/>
        <v>0</v>
      </c>
      <c r="CK247" s="280">
        <f t="shared" ca="1" si="451"/>
        <v>0</v>
      </c>
      <c r="CL247" s="280">
        <f t="shared" ca="1" si="452"/>
        <v>4228104</v>
      </c>
      <c r="CM247" s="280">
        <f t="shared" ca="1" si="453"/>
        <v>1232150</v>
      </c>
      <c r="CN247" s="280">
        <f t="shared" ca="1" si="454"/>
        <v>3025345</v>
      </c>
      <c r="CO247" s="280">
        <f t="shared" ca="1" si="455"/>
        <v>46847</v>
      </c>
      <c r="CP247" s="280">
        <f t="shared" ca="1" si="456"/>
        <v>0</v>
      </c>
      <c r="CQ247" s="613">
        <f t="shared" ca="1" si="457"/>
        <v>0</v>
      </c>
      <c r="CR247" s="280">
        <f t="shared" ca="1" si="458"/>
        <v>29785</v>
      </c>
      <c r="CS247" s="280">
        <f t="shared" ca="1" si="459"/>
        <v>194475</v>
      </c>
      <c r="CT247" s="280">
        <f t="shared" ca="1" si="460"/>
        <v>48539</v>
      </c>
      <c r="CU247" s="280">
        <f t="shared" ca="1" si="461"/>
        <v>0</v>
      </c>
      <c r="CV247" s="280">
        <f t="shared" ca="1" si="462"/>
        <v>51865</v>
      </c>
      <c r="CW247" s="365">
        <f t="shared" ca="1" si="463"/>
        <v>0</v>
      </c>
      <c r="CX247" s="280">
        <f t="shared" ca="1" si="464"/>
        <v>427896</v>
      </c>
      <c r="CY247" s="280">
        <f t="shared" ca="1" si="465"/>
        <v>0</v>
      </c>
      <c r="CZ247" s="280">
        <f t="shared" ca="1" si="466"/>
        <v>0</v>
      </c>
      <c r="DA247" s="280">
        <f t="shared" ca="1" si="467"/>
        <v>363099</v>
      </c>
      <c r="DB247" s="280">
        <f t="shared" ca="1" si="468"/>
        <v>110922</v>
      </c>
      <c r="DC247" s="280">
        <f t="shared" ca="1" si="469"/>
        <v>0</v>
      </c>
      <c r="DD247" s="280">
        <f t="shared" ca="1" si="470"/>
        <v>0</v>
      </c>
      <c r="DE247" s="280">
        <f t="shared" ca="1" si="471"/>
        <v>0</v>
      </c>
      <c r="DF247" s="280">
        <f t="shared" ca="1" si="472"/>
        <v>0</v>
      </c>
      <c r="DG247" s="280">
        <f t="shared" ca="1" si="473"/>
        <v>0</v>
      </c>
      <c r="DH247" s="210">
        <f t="shared" ca="1" si="490"/>
        <v>130189</v>
      </c>
      <c r="DI247" s="210">
        <f t="shared" ca="1" si="491"/>
        <v>1226581</v>
      </c>
      <c r="DJ247" s="210">
        <f t="shared" ca="1" si="492"/>
        <v>8532927</v>
      </c>
      <c r="DK247" s="461">
        <f t="shared" ca="1" si="493"/>
        <v>9889697</v>
      </c>
      <c r="DL247" s="463">
        <f t="shared" ca="1" si="494"/>
        <v>9759508</v>
      </c>
      <c r="DM247" s="465">
        <f t="shared" ca="1" si="495"/>
        <v>-130189</v>
      </c>
      <c r="DN247" s="216">
        <f t="shared" ca="1" si="474"/>
        <v>-1.3164104016533571E-2</v>
      </c>
      <c r="DP247" s="463"/>
      <c r="DQ247" s="37"/>
    </row>
    <row r="248" spans="1:121">
      <c r="A248" s="1">
        <f t="shared" si="511"/>
        <v>2012</v>
      </c>
      <c r="B248" s="88">
        <f>[1]BR!C682</f>
        <v>479</v>
      </c>
      <c r="C248" s="88">
        <f>[1]BR!D682</f>
        <v>483</v>
      </c>
      <c r="D248" s="88">
        <f>[1]BR!E682</f>
        <v>481</v>
      </c>
      <c r="E248" s="591">
        <f>[1]BR!F682</f>
        <v>476</v>
      </c>
      <c r="F248" s="591">
        <f>[1]BR!G682</f>
        <v>472</v>
      </c>
      <c r="G248" s="591">
        <f>[1]BR!H682</f>
        <v>472</v>
      </c>
      <c r="H248" s="591">
        <f>[1]BR!I682</f>
        <v>474</v>
      </c>
      <c r="I248" s="591">
        <f>[1]BR!J682</f>
        <v>474</v>
      </c>
      <c r="J248" s="591">
        <f>[1]BR!K682</f>
        <v>474</v>
      </c>
      <c r="K248" s="591">
        <f>[1]BR!L682</f>
        <v>476</v>
      </c>
      <c r="L248" s="591">
        <f>[1]BR!M682</f>
        <v>476</v>
      </c>
      <c r="M248" s="591">
        <f>[1]BR!N682</f>
        <v>472</v>
      </c>
      <c r="N248" s="32">
        <f>SUM(B248:M248)</f>
        <v>5709</v>
      </c>
      <c r="O248" s="29"/>
      <c r="P248" s="72">
        <f t="shared" si="515"/>
        <v>2012</v>
      </c>
      <c r="Q248" s="88">
        <f>[1]BR!S682</f>
        <v>479</v>
      </c>
      <c r="R248" s="88">
        <f>[1]BR!T682</f>
        <v>473</v>
      </c>
      <c r="S248" s="88">
        <f>[1]BR!U682</f>
        <v>479</v>
      </c>
      <c r="T248" s="591">
        <f>[1]BR!V682</f>
        <v>483</v>
      </c>
      <c r="U248" s="591">
        <f>[1]BR!W682</f>
        <v>481</v>
      </c>
      <c r="V248" s="591">
        <f>[1]BR!X682</f>
        <v>476</v>
      </c>
      <c r="W248" s="591">
        <f>[1]BR!Y682</f>
        <v>472</v>
      </c>
      <c r="X248" s="591">
        <f>[1]BR!Z682</f>
        <v>472</v>
      </c>
      <c r="Y248" s="591">
        <f>[1]BR!AA682</f>
        <v>474</v>
      </c>
      <c r="Z248" s="591">
        <f>[1]BR!AB682</f>
        <v>474</v>
      </c>
      <c r="AA248" s="591">
        <f>[1]BR!AC682</f>
        <v>474</v>
      </c>
      <c r="AB248" s="591">
        <f>[1]BR!AD682</f>
        <v>476</v>
      </c>
      <c r="AC248" s="32">
        <f>SUM(Q248:AB248)</f>
        <v>5713</v>
      </c>
      <c r="AD248" s="13"/>
      <c r="AE248" s="17"/>
      <c r="AF248" s="22"/>
      <c r="AG248" s="22"/>
      <c r="AH248" s="22"/>
      <c r="AI248" s="79" t="str">
        <f t="shared" si="483"/>
        <v>S</v>
      </c>
      <c r="AJ248" s="1">
        <f t="shared" si="516"/>
        <v>2032</v>
      </c>
      <c r="AK248" s="105">
        <v>3</v>
      </c>
      <c r="AL248" s="106">
        <f t="shared" ca="1" si="512"/>
        <v>0</v>
      </c>
      <c r="AM248" s="106">
        <f t="shared" ca="1" si="512"/>
        <v>0</v>
      </c>
      <c r="AN248" s="106">
        <f t="shared" ca="1" si="512"/>
        <v>481</v>
      </c>
      <c r="AO248" s="106">
        <f t="shared" ca="1" si="512"/>
        <v>0</v>
      </c>
      <c r="AP248" s="106">
        <f t="shared" ca="1" si="512"/>
        <v>0</v>
      </c>
      <c r="AQ248" s="106">
        <f t="shared" ca="1" si="512"/>
        <v>0</v>
      </c>
      <c r="AR248" s="106">
        <f t="shared" ca="1" si="512"/>
        <v>0</v>
      </c>
      <c r="AS248" s="106">
        <f t="shared" ca="1" si="512"/>
        <v>0</v>
      </c>
      <c r="AT248" s="106">
        <f t="shared" ca="1" si="512"/>
        <v>4228104</v>
      </c>
      <c r="AU248" s="106">
        <f t="shared" ca="1" si="512"/>
        <v>1232150</v>
      </c>
      <c r="AV248" s="106">
        <f t="shared" ca="1" si="513"/>
        <v>3025345</v>
      </c>
      <c r="AW248" s="106">
        <f t="shared" ca="1" si="513"/>
        <v>57941</v>
      </c>
      <c r="AX248" s="106">
        <f t="shared" ca="1" si="513"/>
        <v>0</v>
      </c>
      <c r="AY248" s="611">
        <f t="shared" ca="1" si="513"/>
        <v>0</v>
      </c>
      <c r="AZ248" s="106">
        <f t="shared" ca="1" si="513"/>
        <v>29398</v>
      </c>
      <c r="BA248" s="106">
        <f t="shared" ca="1" si="513"/>
        <v>194475</v>
      </c>
      <c r="BB248" s="106">
        <f t="shared" ca="1" si="513"/>
        <v>48539</v>
      </c>
      <c r="BC248" s="106">
        <f t="shared" ca="1" si="513"/>
        <v>0</v>
      </c>
      <c r="BD248" s="106">
        <f t="shared" ca="1" si="513"/>
        <v>63832</v>
      </c>
      <c r="BE248" s="106">
        <f t="shared" ca="1" si="513"/>
        <v>0</v>
      </c>
      <c r="BF248" s="106">
        <f t="shared" ca="1" si="514"/>
        <v>427896</v>
      </c>
      <c r="BG248" s="106">
        <f t="shared" ca="1" si="514"/>
        <v>0</v>
      </c>
      <c r="BH248" s="106">
        <f t="shared" ca="1" si="514"/>
        <v>0</v>
      </c>
      <c r="BI248" s="106">
        <f t="shared" ca="1" si="514"/>
        <v>363099</v>
      </c>
      <c r="BJ248" s="106">
        <f t="shared" ca="1" si="514"/>
        <v>110922</v>
      </c>
      <c r="BK248" s="106">
        <f t="shared" ca="1" si="514"/>
        <v>0</v>
      </c>
      <c r="BL248" s="190">
        <f t="shared" ca="1" si="514"/>
        <v>0</v>
      </c>
      <c r="BM248" s="190">
        <f t="shared" ca="1" si="514"/>
        <v>0</v>
      </c>
      <c r="BN248" s="190">
        <f t="shared" ca="1" si="514"/>
        <v>0</v>
      </c>
      <c r="BO248" s="190">
        <f t="shared" ca="1" si="514"/>
        <v>0</v>
      </c>
      <c r="BP248" s="190">
        <f t="shared" ca="1" si="514"/>
        <v>0</v>
      </c>
      <c r="BQ248" s="190">
        <f t="shared" ca="1" si="485"/>
        <v>141769</v>
      </c>
      <c r="BR248" s="190">
        <f t="shared" ca="1" si="486"/>
        <v>1096392</v>
      </c>
      <c r="BS248" s="190">
        <f t="shared" ca="1" si="487"/>
        <v>8544021</v>
      </c>
      <c r="BT248" s="190">
        <f t="shared" ca="1" si="496"/>
        <v>9782182</v>
      </c>
      <c r="BU248" s="190">
        <f t="shared" ca="1" si="440"/>
        <v>9817496</v>
      </c>
      <c r="BV248" s="163" t="str">
        <f t="shared" si="488"/>
        <v>D</v>
      </c>
      <c r="BW248" s="65">
        <f t="shared" ca="1" si="441"/>
        <v>9782182</v>
      </c>
      <c r="BX248" s="65">
        <f t="shared" ca="1" si="443"/>
        <v>0</v>
      </c>
      <c r="BZ248" s="130"/>
      <c r="CA248" s="79" t="str">
        <f t="shared" si="489"/>
        <v>D</v>
      </c>
      <c r="CB248" s="215">
        <f t="shared" si="497"/>
        <v>2032</v>
      </c>
      <c r="CC248" s="141">
        <f t="shared" si="497"/>
        <v>3</v>
      </c>
      <c r="CD248" s="280">
        <f t="shared" ca="1" si="444"/>
        <v>0</v>
      </c>
      <c r="CE248" s="280">
        <f t="shared" ca="1" si="445"/>
        <v>0</v>
      </c>
      <c r="CF248" s="280">
        <f t="shared" ca="1" si="446"/>
        <v>481</v>
      </c>
      <c r="CG248" s="280">
        <f t="shared" ca="1" si="447"/>
        <v>0</v>
      </c>
      <c r="CH248" s="280">
        <f t="shared" ca="1" si="448"/>
        <v>0</v>
      </c>
      <c r="CI248" s="280">
        <f t="shared" ca="1" si="449"/>
        <v>0</v>
      </c>
      <c r="CJ248" s="280">
        <f t="shared" ca="1" si="450"/>
        <v>0</v>
      </c>
      <c r="CK248" s="280">
        <f t="shared" ca="1" si="451"/>
        <v>0</v>
      </c>
      <c r="CL248" s="280">
        <f t="shared" ca="1" si="452"/>
        <v>4192326</v>
      </c>
      <c r="CM248" s="280">
        <f t="shared" ca="1" si="453"/>
        <v>1263793</v>
      </c>
      <c r="CN248" s="280">
        <f t="shared" ca="1" si="454"/>
        <v>3088421</v>
      </c>
      <c r="CO248" s="280">
        <f t="shared" ca="1" si="455"/>
        <v>45752</v>
      </c>
      <c r="CP248" s="280">
        <f t="shared" ca="1" si="456"/>
        <v>0</v>
      </c>
      <c r="CQ248" s="613">
        <f t="shared" ca="1" si="457"/>
        <v>0</v>
      </c>
      <c r="CR248" s="280">
        <f t="shared" ca="1" si="458"/>
        <v>26362</v>
      </c>
      <c r="CS248" s="280">
        <f t="shared" ca="1" si="459"/>
        <v>183813</v>
      </c>
      <c r="CT248" s="280">
        <f t="shared" ca="1" si="460"/>
        <v>51136</v>
      </c>
      <c r="CU248" s="280">
        <f t="shared" ca="1" si="461"/>
        <v>0</v>
      </c>
      <c r="CV248" s="280">
        <f t="shared" ca="1" si="462"/>
        <v>51798</v>
      </c>
      <c r="CW248" s="365">
        <f t="shared" ca="1" si="463"/>
        <v>0</v>
      </c>
      <c r="CX248" s="280">
        <f t="shared" ca="1" si="464"/>
        <v>433032</v>
      </c>
      <c r="CY248" s="280">
        <f t="shared" ca="1" si="465"/>
        <v>0</v>
      </c>
      <c r="CZ248" s="280">
        <f t="shared" ca="1" si="466"/>
        <v>0</v>
      </c>
      <c r="DA248" s="280">
        <f t="shared" ca="1" si="467"/>
        <v>369006</v>
      </c>
      <c r="DB248" s="280">
        <f t="shared" ca="1" si="468"/>
        <v>111576</v>
      </c>
      <c r="DC248" s="280">
        <f t="shared" ca="1" si="469"/>
        <v>0</v>
      </c>
      <c r="DD248" s="280">
        <f t="shared" ca="1" si="470"/>
        <v>0</v>
      </c>
      <c r="DE248" s="280">
        <f t="shared" ca="1" si="471"/>
        <v>0</v>
      </c>
      <c r="DF248" s="280">
        <f t="shared" ca="1" si="472"/>
        <v>0</v>
      </c>
      <c r="DG248" s="280">
        <f t="shared" ca="1" si="473"/>
        <v>0</v>
      </c>
      <c r="DH248" s="210">
        <f t="shared" ca="1" si="490"/>
        <v>129296</v>
      </c>
      <c r="DI248" s="210">
        <f t="shared" ca="1" si="491"/>
        <v>1226723</v>
      </c>
      <c r="DJ248" s="210">
        <f t="shared" ca="1" si="492"/>
        <v>8590773</v>
      </c>
      <c r="DK248" s="461">
        <f t="shared" ca="1" si="493"/>
        <v>9946792</v>
      </c>
      <c r="DL248" s="463">
        <f t="shared" ca="1" si="494"/>
        <v>9817496</v>
      </c>
      <c r="DM248" s="465">
        <f t="shared" ca="1" si="495"/>
        <v>-129296</v>
      </c>
      <c r="DN248" s="216">
        <f t="shared" ca="1" si="474"/>
        <v>-1.2998763822547008E-2</v>
      </c>
      <c r="DP248" s="463"/>
      <c r="DQ248" s="37"/>
    </row>
    <row r="249" spans="1:121">
      <c r="A249" s="1">
        <f t="shared" si="511"/>
        <v>2013</v>
      </c>
      <c r="B249" s="591">
        <f>[1]BR!C683</f>
        <v>473</v>
      </c>
      <c r="C249" s="591">
        <f>[1]BR!D683</f>
        <v>476</v>
      </c>
      <c r="D249" s="591">
        <f>[1]BR!E683</f>
        <v>475</v>
      </c>
      <c r="E249" s="591">
        <f>[1]BR!F683</f>
        <v>476</v>
      </c>
      <c r="F249" s="591">
        <f>[1]BR!G683</f>
        <v>473</v>
      </c>
      <c r="G249" s="591">
        <f>[1]BR!H683</f>
        <v>473</v>
      </c>
      <c r="H249" s="591">
        <f>[1]BR!I683</f>
        <v>475</v>
      </c>
      <c r="I249" s="591">
        <f>[1]BR!J683</f>
        <v>475</v>
      </c>
      <c r="J249" s="591">
        <f>[1]BR!K683</f>
        <v>475</v>
      </c>
      <c r="K249" s="591">
        <f>[1]BR!L683</f>
        <v>476</v>
      </c>
      <c r="L249" s="591">
        <f>[1]BR!M683</f>
        <v>476</v>
      </c>
      <c r="M249" s="591">
        <f>[1]BR!N683</f>
        <v>472</v>
      </c>
      <c r="N249" s="32">
        <f t="shared" ref="N249:N276" si="517">SUM(B249:M249)</f>
        <v>5695</v>
      </c>
      <c r="O249" s="29"/>
      <c r="P249" s="72">
        <f t="shared" si="515"/>
        <v>2013</v>
      </c>
      <c r="Q249" s="591">
        <f>[1]BR!S683</f>
        <v>476</v>
      </c>
      <c r="R249" s="591">
        <f>[1]BR!T683</f>
        <v>472</v>
      </c>
      <c r="S249" s="591">
        <f>[1]BR!U683</f>
        <v>473</v>
      </c>
      <c r="T249" s="591">
        <f>[1]BR!V683</f>
        <v>476</v>
      </c>
      <c r="U249" s="591">
        <f>[1]BR!W683</f>
        <v>475</v>
      </c>
      <c r="V249" s="591">
        <f>[1]BR!X683</f>
        <v>476</v>
      </c>
      <c r="W249" s="591">
        <f>[1]BR!Y683</f>
        <v>473</v>
      </c>
      <c r="X249" s="591">
        <f>[1]BR!Z683</f>
        <v>473</v>
      </c>
      <c r="Y249" s="591">
        <f>[1]BR!AA683</f>
        <v>475</v>
      </c>
      <c r="Z249" s="591">
        <f>[1]BR!AB683</f>
        <v>475</v>
      </c>
      <c r="AA249" s="591">
        <f>[1]BR!AC683</f>
        <v>475</v>
      </c>
      <c r="AB249" s="591">
        <f>[1]BR!AD683</f>
        <v>476</v>
      </c>
      <c r="AC249" s="32">
        <f t="shared" ref="AC249:AC276" si="518">SUM(Q249:AB249)</f>
        <v>5695</v>
      </c>
      <c r="AD249" s="13"/>
      <c r="AE249" s="17"/>
      <c r="AF249" s="22"/>
      <c r="AI249" s="79" t="str">
        <f t="shared" si="483"/>
        <v>T</v>
      </c>
      <c r="AJ249" s="1">
        <f t="shared" si="516"/>
        <v>2032</v>
      </c>
      <c r="AK249" s="105">
        <v>4</v>
      </c>
      <c r="AL249" s="106">
        <f t="shared" ca="1" si="512"/>
        <v>0</v>
      </c>
      <c r="AM249" s="106">
        <f t="shared" ca="1" si="512"/>
        <v>0</v>
      </c>
      <c r="AN249" s="106">
        <f t="shared" ca="1" si="512"/>
        <v>481</v>
      </c>
      <c r="AO249" s="106">
        <f t="shared" ca="1" si="512"/>
        <v>0</v>
      </c>
      <c r="AP249" s="106">
        <f t="shared" ca="1" si="512"/>
        <v>0</v>
      </c>
      <c r="AQ249" s="106">
        <f t="shared" ca="1" si="512"/>
        <v>0</v>
      </c>
      <c r="AR249" s="106">
        <f t="shared" ca="1" si="512"/>
        <v>0</v>
      </c>
      <c r="AS249" s="106">
        <f t="shared" ca="1" si="512"/>
        <v>0</v>
      </c>
      <c r="AT249" s="106">
        <f t="shared" ca="1" si="512"/>
        <v>4192326</v>
      </c>
      <c r="AU249" s="106">
        <f t="shared" ca="1" si="512"/>
        <v>1263793</v>
      </c>
      <c r="AV249" s="106">
        <f t="shared" ca="1" si="513"/>
        <v>3088421</v>
      </c>
      <c r="AW249" s="106">
        <f t="shared" ca="1" si="513"/>
        <v>46847</v>
      </c>
      <c r="AX249" s="106">
        <f t="shared" ca="1" si="513"/>
        <v>0</v>
      </c>
      <c r="AY249" s="611">
        <f t="shared" ca="1" si="513"/>
        <v>0</v>
      </c>
      <c r="AZ249" s="106">
        <f t="shared" ca="1" si="513"/>
        <v>29785</v>
      </c>
      <c r="BA249" s="106">
        <f t="shared" ca="1" si="513"/>
        <v>183813</v>
      </c>
      <c r="BB249" s="106">
        <f t="shared" ca="1" si="513"/>
        <v>51136</v>
      </c>
      <c r="BC249" s="106">
        <f t="shared" ca="1" si="513"/>
        <v>0</v>
      </c>
      <c r="BD249" s="106">
        <f t="shared" ca="1" si="513"/>
        <v>51865</v>
      </c>
      <c r="BE249" s="106">
        <f t="shared" ca="1" si="513"/>
        <v>0</v>
      </c>
      <c r="BF249" s="106">
        <f t="shared" ca="1" si="514"/>
        <v>433032</v>
      </c>
      <c r="BG249" s="106">
        <f t="shared" ca="1" si="514"/>
        <v>0</v>
      </c>
      <c r="BH249" s="106">
        <f t="shared" ca="1" si="514"/>
        <v>0</v>
      </c>
      <c r="BI249" s="106">
        <f t="shared" ca="1" si="514"/>
        <v>369006</v>
      </c>
      <c r="BJ249" s="106">
        <f t="shared" ca="1" si="514"/>
        <v>111576</v>
      </c>
      <c r="BK249" s="106">
        <f t="shared" ca="1" si="514"/>
        <v>0</v>
      </c>
      <c r="BL249" s="190">
        <f t="shared" ca="1" si="514"/>
        <v>0</v>
      </c>
      <c r="BM249" s="190">
        <f t="shared" ca="1" si="514"/>
        <v>0</v>
      </c>
      <c r="BN249" s="190">
        <f t="shared" ca="1" si="514"/>
        <v>0</v>
      </c>
      <c r="BO249" s="190">
        <f t="shared" ca="1" si="514"/>
        <v>0</v>
      </c>
      <c r="BP249" s="190">
        <f t="shared" ca="1" si="514"/>
        <v>0</v>
      </c>
      <c r="BQ249" s="190">
        <f t="shared" ca="1" si="485"/>
        <v>132786</v>
      </c>
      <c r="BR249" s="190">
        <f t="shared" ca="1" si="486"/>
        <v>1097427</v>
      </c>
      <c r="BS249" s="190">
        <f t="shared" ca="1" si="487"/>
        <v>8591868</v>
      </c>
      <c r="BT249" s="190">
        <f t="shared" ca="1" si="496"/>
        <v>9822081</v>
      </c>
      <c r="BU249" s="190">
        <f t="shared" ca="1" si="440"/>
        <v>5678394</v>
      </c>
      <c r="BV249" s="163" t="str">
        <f t="shared" si="488"/>
        <v>E</v>
      </c>
      <c r="BW249" s="65">
        <f t="shared" ca="1" si="441"/>
        <v>9822081</v>
      </c>
      <c r="BX249" s="65">
        <f t="shared" ca="1" si="443"/>
        <v>0</v>
      </c>
      <c r="BZ249" s="130"/>
      <c r="CA249" s="79" t="str">
        <f t="shared" si="489"/>
        <v>E</v>
      </c>
      <c r="CB249" s="215">
        <f t="shared" si="497"/>
        <v>2032</v>
      </c>
      <c r="CC249" s="141">
        <f t="shared" si="497"/>
        <v>4</v>
      </c>
      <c r="CD249" s="280">
        <f t="shared" ca="1" si="444"/>
        <v>0</v>
      </c>
      <c r="CE249" s="280">
        <f t="shared" ca="1" si="445"/>
        <v>0</v>
      </c>
      <c r="CF249" s="280">
        <f t="shared" ca="1" si="446"/>
        <v>481</v>
      </c>
      <c r="CG249" s="280">
        <f t="shared" ca="1" si="447"/>
        <v>0</v>
      </c>
      <c r="CH249" s="280">
        <f t="shared" ca="1" si="448"/>
        <v>0</v>
      </c>
      <c r="CI249" s="280">
        <f t="shared" ca="1" si="449"/>
        <v>0</v>
      </c>
      <c r="CJ249" s="280">
        <f t="shared" ca="1" si="450"/>
        <v>0</v>
      </c>
      <c r="CK249" s="280">
        <f t="shared" ca="1" si="451"/>
        <v>0</v>
      </c>
      <c r="CL249" s="280">
        <f t="shared" ca="1" si="452"/>
        <v>0</v>
      </c>
      <c r="CM249" s="280">
        <f t="shared" ca="1" si="453"/>
        <v>1273760</v>
      </c>
      <c r="CN249" s="280">
        <f t="shared" ca="1" si="454"/>
        <v>3106077</v>
      </c>
      <c r="CO249" s="280">
        <f t="shared" ca="1" si="455"/>
        <v>61937</v>
      </c>
      <c r="CP249" s="280">
        <f t="shared" ca="1" si="456"/>
        <v>0</v>
      </c>
      <c r="CQ249" s="613">
        <f t="shared" ca="1" si="457"/>
        <v>0</v>
      </c>
      <c r="CR249" s="280">
        <f t="shared" ca="1" si="458"/>
        <v>26794</v>
      </c>
      <c r="CS249" s="280">
        <f t="shared" ca="1" si="459"/>
        <v>197138</v>
      </c>
      <c r="CT249" s="280">
        <f t="shared" ca="1" si="460"/>
        <v>48393</v>
      </c>
      <c r="CU249" s="280">
        <f t="shared" ca="1" si="461"/>
        <v>0</v>
      </c>
      <c r="CV249" s="280">
        <f t="shared" ca="1" si="462"/>
        <v>46691</v>
      </c>
      <c r="CW249" s="365">
        <f t="shared" ca="1" si="463"/>
        <v>0</v>
      </c>
      <c r="CX249" s="280">
        <f t="shared" ca="1" si="464"/>
        <v>432600</v>
      </c>
      <c r="CY249" s="280">
        <f t="shared" ca="1" si="465"/>
        <v>0</v>
      </c>
      <c r="CZ249" s="280">
        <f t="shared" ca="1" si="466"/>
        <v>0</v>
      </c>
      <c r="DA249" s="280">
        <f t="shared" ca="1" si="467"/>
        <v>372899</v>
      </c>
      <c r="DB249" s="280">
        <f t="shared" ca="1" si="468"/>
        <v>111624</v>
      </c>
      <c r="DC249" s="280">
        <f t="shared" ca="1" si="469"/>
        <v>0</v>
      </c>
      <c r="DD249" s="280">
        <f t="shared" ca="1" si="470"/>
        <v>0</v>
      </c>
      <c r="DE249" s="280">
        <f t="shared" ca="1" si="471"/>
        <v>0</v>
      </c>
      <c r="DF249" s="280">
        <f t="shared" ca="1" si="472"/>
        <v>0</v>
      </c>
      <c r="DG249" s="280">
        <f t="shared" ca="1" si="473"/>
        <v>0</v>
      </c>
      <c r="DH249" s="210">
        <f t="shared" ca="1" si="490"/>
        <v>121878</v>
      </c>
      <c r="DI249" s="210">
        <f t="shared" ca="1" si="491"/>
        <v>1236139</v>
      </c>
      <c r="DJ249" s="210">
        <f t="shared" ca="1" si="492"/>
        <v>4442255</v>
      </c>
      <c r="DK249" s="461">
        <f t="shared" ca="1" si="493"/>
        <v>5800272</v>
      </c>
      <c r="DL249" s="463">
        <f t="shared" ca="1" si="494"/>
        <v>5678394</v>
      </c>
      <c r="DM249" s="465">
        <f t="shared" ca="1" si="495"/>
        <v>-121878</v>
      </c>
      <c r="DN249" s="216">
        <f t="shared" ca="1" si="474"/>
        <v>-2.1012462863810526E-2</v>
      </c>
      <c r="DP249" s="463"/>
      <c r="DQ249" s="37"/>
    </row>
    <row r="250" spans="1:121">
      <c r="A250" s="1">
        <f t="shared" si="511"/>
        <v>2014</v>
      </c>
      <c r="B250" s="591">
        <f>[1]BR!C684</f>
        <v>479</v>
      </c>
      <c r="C250" s="591">
        <f>[1]BR!D684</f>
        <v>480</v>
      </c>
      <c r="D250" s="591">
        <f>[1]BR!E684</f>
        <v>479</v>
      </c>
      <c r="E250" s="591">
        <f>[1]BR!F684</f>
        <v>480</v>
      </c>
      <c r="F250" s="591">
        <f>[1]BR!G684</f>
        <v>479</v>
      </c>
      <c r="G250" s="591">
        <f>[1]BR!H684</f>
        <v>479</v>
      </c>
      <c r="H250" s="591">
        <f>[1]BR!I684</f>
        <v>479</v>
      </c>
      <c r="I250" s="591">
        <f>[1]BR!J684</f>
        <v>479</v>
      </c>
      <c r="J250" s="591">
        <f>[1]BR!K684</f>
        <v>479</v>
      </c>
      <c r="K250" s="591">
        <f>[1]BR!L684</f>
        <v>480</v>
      </c>
      <c r="L250" s="591">
        <f>[1]BR!M684</f>
        <v>480</v>
      </c>
      <c r="M250" s="591">
        <f>[1]BR!N684</f>
        <v>478</v>
      </c>
      <c r="N250" s="32">
        <f t="shared" si="517"/>
        <v>5751</v>
      </c>
      <c r="O250" s="29"/>
      <c r="P250" s="72">
        <f t="shared" si="515"/>
        <v>2014</v>
      </c>
      <c r="Q250" s="591">
        <f>[1]BR!S684</f>
        <v>476</v>
      </c>
      <c r="R250" s="591">
        <f>[1]BR!T684</f>
        <v>472</v>
      </c>
      <c r="S250" s="591">
        <f>[1]BR!U684</f>
        <v>479</v>
      </c>
      <c r="T250" s="591">
        <f>[1]BR!V684</f>
        <v>480</v>
      </c>
      <c r="U250" s="591">
        <f>[1]BR!W684</f>
        <v>479</v>
      </c>
      <c r="V250" s="591">
        <f>[1]BR!X684</f>
        <v>480</v>
      </c>
      <c r="W250" s="591">
        <f>[1]BR!Y684</f>
        <v>479</v>
      </c>
      <c r="X250" s="591">
        <f>[1]BR!Z684</f>
        <v>479</v>
      </c>
      <c r="Y250" s="591">
        <f>[1]BR!AA684</f>
        <v>479</v>
      </c>
      <c r="Z250" s="591">
        <f>[1]BR!AB684</f>
        <v>479</v>
      </c>
      <c r="AA250" s="591">
        <f>[1]BR!AC684</f>
        <v>479</v>
      </c>
      <c r="AB250" s="591">
        <f>[1]BR!AD684</f>
        <v>480</v>
      </c>
      <c r="AC250" s="32">
        <f t="shared" si="518"/>
        <v>5741</v>
      </c>
      <c r="AD250" s="13"/>
      <c r="AE250" s="17"/>
      <c r="AF250" s="22"/>
      <c r="AI250" s="79" t="str">
        <f t="shared" si="483"/>
        <v>U</v>
      </c>
      <c r="AJ250" s="1">
        <f t="shared" si="516"/>
        <v>2032</v>
      </c>
      <c r="AK250" s="105">
        <v>5</v>
      </c>
      <c r="AL250" s="106">
        <f t="shared" ca="1" si="512"/>
        <v>0</v>
      </c>
      <c r="AM250" s="106">
        <f t="shared" ca="1" si="512"/>
        <v>0</v>
      </c>
      <c r="AN250" s="106">
        <f t="shared" ca="1" si="512"/>
        <v>481</v>
      </c>
      <c r="AO250" s="106">
        <f t="shared" ca="1" si="512"/>
        <v>0</v>
      </c>
      <c r="AP250" s="106">
        <f t="shared" ca="1" si="512"/>
        <v>0</v>
      </c>
      <c r="AQ250" s="106">
        <f t="shared" ca="1" si="512"/>
        <v>0</v>
      </c>
      <c r="AR250" s="106">
        <f t="shared" ca="1" si="512"/>
        <v>0</v>
      </c>
      <c r="AS250" s="106">
        <f t="shared" ca="1" si="512"/>
        <v>0</v>
      </c>
      <c r="AT250" s="106">
        <f t="shared" ca="1" si="512"/>
        <v>0</v>
      </c>
      <c r="AU250" s="106">
        <f t="shared" ca="1" si="512"/>
        <v>1273760</v>
      </c>
      <c r="AV250" s="106">
        <f t="shared" ca="1" si="513"/>
        <v>3106077</v>
      </c>
      <c r="AW250" s="106">
        <f t="shared" ca="1" si="513"/>
        <v>45752</v>
      </c>
      <c r="AX250" s="106">
        <f t="shared" ca="1" si="513"/>
        <v>0</v>
      </c>
      <c r="AY250" s="611">
        <f t="shared" ca="1" si="513"/>
        <v>0</v>
      </c>
      <c r="AZ250" s="106">
        <f t="shared" ca="1" si="513"/>
        <v>26362</v>
      </c>
      <c r="BA250" s="106">
        <f t="shared" ca="1" si="513"/>
        <v>197138</v>
      </c>
      <c r="BB250" s="106">
        <f t="shared" ca="1" si="513"/>
        <v>48393</v>
      </c>
      <c r="BC250" s="106">
        <f t="shared" ca="1" si="513"/>
        <v>0</v>
      </c>
      <c r="BD250" s="106">
        <f t="shared" ca="1" si="513"/>
        <v>51798</v>
      </c>
      <c r="BE250" s="106">
        <f t="shared" ca="1" si="513"/>
        <v>0</v>
      </c>
      <c r="BF250" s="106">
        <f t="shared" ca="1" si="514"/>
        <v>432600</v>
      </c>
      <c r="BG250" s="106">
        <f t="shared" ca="1" si="514"/>
        <v>0</v>
      </c>
      <c r="BH250" s="106">
        <f t="shared" ca="1" si="514"/>
        <v>0</v>
      </c>
      <c r="BI250" s="106">
        <f t="shared" ca="1" si="514"/>
        <v>372899</v>
      </c>
      <c r="BJ250" s="106">
        <f t="shared" ca="1" si="514"/>
        <v>111624</v>
      </c>
      <c r="BK250" s="106">
        <f t="shared" ca="1" si="514"/>
        <v>0</v>
      </c>
      <c r="BL250" s="190">
        <f t="shared" ca="1" si="514"/>
        <v>0</v>
      </c>
      <c r="BM250" s="190">
        <f t="shared" ca="1" si="514"/>
        <v>0</v>
      </c>
      <c r="BN250" s="190">
        <f t="shared" ca="1" si="514"/>
        <v>0</v>
      </c>
      <c r="BO250" s="190">
        <f t="shared" ca="1" si="514"/>
        <v>0</v>
      </c>
      <c r="BP250" s="190">
        <f t="shared" ca="1" si="514"/>
        <v>0</v>
      </c>
      <c r="BQ250" s="190">
        <f t="shared" ca="1" si="485"/>
        <v>126553</v>
      </c>
      <c r="BR250" s="190">
        <f t="shared" ca="1" si="486"/>
        <v>1114261</v>
      </c>
      <c r="BS250" s="190">
        <f t="shared" ca="1" si="487"/>
        <v>4426070</v>
      </c>
      <c r="BT250" s="190">
        <f t="shared" ca="1" si="496"/>
        <v>5666884</v>
      </c>
      <c r="BU250" s="190">
        <f t="shared" ca="1" si="440"/>
        <v>5725825</v>
      </c>
      <c r="BV250" s="163" t="str">
        <f t="shared" si="488"/>
        <v>F</v>
      </c>
      <c r="BW250" s="65">
        <f t="shared" ca="1" si="441"/>
        <v>5666884</v>
      </c>
      <c r="BX250" s="65">
        <f t="shared" ca="1" si="443"/>
        <v>0</v>
      </c>
      <c r="BZ250" s="130"/>
      <c r="CA250" s="79" t="str">
        <f t="shared" si="489"/>
        <v>F</v>
      </c>
      <c r="CB250" s="215">
        <f t="shared" si="497"/>
        <v>2032</v>
      </c>
      <c r="CC250" s="141">
        <f t="shared" si="497"/>
        <v>5</v>
      </c>
      <c r="CD250" s="280">
        <f t="shared" ca="1" si="444"/>
        <v>0</v>
      </c>
      <c r="CE250" s="280">
        <f t="shared" ca="1" si="445"/>
        <v>0</v>
      </c>
      <c r="CF250" s="280">
        <f t="shared" ca="1" si="446"/>
        <v>481</v>
      </c>
      <c r="CG250" s="280">
        <f t="shared" ca="1" si="447"/>
        <v>0</v>
      </c>
      <c r="CH250" s="280">
        <f t="shared" ca="1" si="448"/>
        <v>0</v>
      </c>
      <c r="CI250" s="280">
        <f t="shared" ca="1" si="449"/>
        <v>0</v>
      </c>
      <c r="CJ250" s="280">
        <f t="shared" ca="1" si="450"/>
        <v>0</v>
      </c>
      <c r="CK250" s="280">
        <f t="shared" ca="1" si="451"/>
        <v>0</v>
      </c>
      <c r="CL250" s="280">
        <f t="shared" ca="1" si="452"/>
        <v>0</v>
      </c>
      <c r="CM250" s="280">
        <f t="shared" ca="1" si="453"/>
        <v>1276318</v>
      </c>
      <c r="CN250" s="280">
        <f t="shared" ca="1" si="454"/>
        <v>3113689</v>
      </c>
      <c r="CO250" s="280">
        <f t="shared" ca="1" si="455"/>
        <v>57532</v>
      </c>
      <c r="CP250" s="280">
        <f t="shared" ca="1" si="456"/>
        <v>0</v>
      </c>
      <c r="CQ250" s="613">
        <f t="shared" ca="1" si="457"/>
        <v>0</v>
      </c>
      <c r="CR250" s="280">
        <f t="shared" ca="1" si="458"/>
        <v>30030</v>
      </c>
      <c r="CS250" s="280">
        <f t="shared" ca="1" si="459"/>
        <v>205963</v>
      </c>
      <c r="CT250" s="280">
        <f t="shared" ca="1" si="460"/>
        <v>62793</v>
      </c>
      <c r="CU250" s="280">
        <f t="shared" ca="1" si="461"/>
        <v>0</v>
      </c>
      <c r="CV250" s="280">
        <f t="shared" ca="1" si="462"/>
        <v>56464</v>
      </c>
      <c r="CW250" s="365">
        <f t="shared" ca="1" si="463"/>
        <v>0</v>
      </c>
      <c r="CX250" s="280">
        <f t="shared" ca="1" si="464"/>
        <v>436008</v>
      </c>
      <c r="CY250" s="280">
        <f t="shared" ca="1" si="465"/>
        <v>0</v>
      </c>
      <c r="CZ250" s="280">
        <f t="shared" ca="1" si="466"/>
        <v>0</v>
      </c>
      <c r="DA250" s="280">
        <f t="shared" ca="1" si="467"/>
        <v>374731</v>
      </c>
      <c r="DB250" s="280">
        <f t="shared" ca="1" si="468"/>
        <v>111816</v>
      </c>
      <c r="DC250" s="280">
        <f t="shared" ca="1" si="469"/>
        <v>0</v>
      </c>
      <c r="DD250" s="280">
        <f t="shared" ca="1" si="470"/>
        <v>0</v>
      </c>
      <c r="DE250" s="280">
        <f t="shared" ca="1" si="471"/>
        <v>0</v>
      </c>
      <c r="DF250" s="280">
        <f t="shared" ca="1" si="472"/>
        <v>0</v>
      </c>
      <c r="DG250" s="280">
        <f t="shared" ca="1" si="473"/>
        <v>0</v>
      </c>
      <c r="DH250" s="210">
        <f t="shared" ca="1" si="490"/>
        <v>149287</v>
      </c>
      <c r="DI250" s="210">
        <f t="shared" ca="1" si="491"/>
        <v>1277805</v>
      </c>
      <c r="DJ250" s="210">
        <f t="shared" ca="1" si="492"/>
        <v>4448020</v>
      </c>
      <c r="DK250" s="461">
        <f t="shared" ca="1" si="493"/>
        <v>5875112</v>
      </c>
      <c r="DL250" s="463">
        <f t="shared" ca="1" si="494"/>
        <v>5725825</v>
      </c>
      <c r="DM250" s="465">
        <f t="shared" ca="1" si="495"/>
        <v>-149287</v>
      </c>
      <c r="DN250" s="216">
        <f t="shared" ca="1" si="474"/>
        <v>-2.5410068778263292E-2</v>
      </c>
      <c r="DP250" s="463"/>
      <c r="DQ250" s="37"/>
    </row>
    <row r="251" spans="1:121">
      <c r="A251" s="1">
        <f t="shared" si="511"/>
        <v>2015</v>
      </c>
      <c r="B251" s="591">
        <f>[1]BR!C685</f>
        <v>480</v>
      </c>
      <c r="C251" s="591">
        <f>[1]BR!D685</f>
        <v>480</v>
      </c>
      <c r="D251" s="591">
        <f>[1]BR!E685</f>
        <v>480</v>
      </c>
      <c r="E251" s="591">
        <f>[1]BR!F685</f>
        <v>480</v>
      </c>
      <c r="F251" s="591">
        <f>[1]BR!G685</f>
        <v>480</v>
      </c>
      <c r="G251" s="591">
        <f>[1]BR!H685</f>
        <v>480</v>
      </c>
      <c r="H251" s="591">
        <f>[1]BR!I685</f>
        <v>480</v>
      </c>
      <c r="I251" s="591">
        <f>[1]BR!J685</f>
        <v>480</v>
      </c>
      <c r="J251" s="591">
        <f>[1]BR!K685</f>
        <v>480</v>
      </c>
      <c r="K251" s="591">
        <f>[1]BR!L685</f>
        <v>480</v>
      </c>
      <c r="L251" s="591">
        <f>[1]BR!M685</f>
        <v>480</v>
      </c>
      <c r="M251" s="591">
        <f>[1]BR!N685</f>
        <v>480</v>
      </c>
      <c r="N251" s="32">
        <f t="shared" si="517"/>
        <v>5760</v>
      </c>
      <c r="O251" s="29"/>
      <c r="P251" s="72">
        <f t="shared" si="515"/>
        <v>2015</v>
      </c>
      <c r="Q251" s="591">
        <f>[1]BR!S685</f>
        <v>480</v>
      </c>
      <c r="R251" s="591">
        <f>[1]BR!T685</f>
        <v>478</v>
      </c>
      <c r="S251" s="591">
        <f>[1]BR!U685</f>
        <v>480</v>
      </c>
      <c r="T251" s="591">
        <f>[1]BR!V685</f>
        <v>480</v>
      </c>
      <c r="U251" s="591">
        <f>[1]BR!W685</f>
        <v>480</v>
      </c>
      <c r="V251" s="591">
        <f>[1]BR!X685</f>
        <v>480</v>
      </c>
      <c r="W251" s="591">
        <f>[1]BR!Y685</f>
        <v>480</v>
      </c>
      <c r="X251" s="591">
        <f>[1]BR!Z685</f>
        <v>480</v>
      </c>
      <c r="Y251" s="591">
        <f>[1]BR!AA685</f>
        <v>480</v>
      </c>
      <c r="Z251" s="591">
        <f>[1]BR!AB685</f>
        <v>480</v>
      </c>
      <c r="AA251" s="591">
        <f>[1]BR!AC685</f>
        <v>480</v>
      </c>
      <c r="AB251" s="591">
        <f>[1]BR!AD685</f>
        <v>480</v>
      </c>
      <c r="AC251" s="32">
        <f t="shared" si="518"/>
        <v>5758</v>
      </c>
      <c r="AD251" s="13"/>
      <c r="AE251" s="17"/>
      <c r="AF251" s="22"/>
      <c r="AI251" s="79" t="str">
        <f t="shared" si="483"/>
        <v>V</v>
      </c>
      <c r="AJ251" s="1">
        <f t="shared" si="516"/>
        <v>2032</v>
      </c>
      <c r="AK251" s="105">
        <v>6</v>
      </c>
      <c r="AL251" s="106">
        <f t="shared" ca="1" si="512"/>
        <v>0</v>
      </c>
      <c r="AM251" s="106">
        <f t="shared" ca="1" si="512"/>
        <v>0</v>
      </c>
      <c r="AN251" s="106">
        <f t="shared" ca="1" si="512"/>
        <v>481</v>
      </c>
      <c r="AO251" s="106">
        <f t="shared" ca="1" si="512"/>
        <v>0</v>
      </c>
      <c r="AP251" s="106">
        <f t="shared" ca="1" si="512"/>
        <v>0</v>
      </c>
      <c r="AQ251" s="106">
        <f t="shared" ca="1" si="512"/>
        <v>0</v>
      </c>
      <c r="AR251" s="106">
        <f t="shared" ca="1" si="512"/>
        <v>0</v>
      </c>
      <c r="AS251" s="106">
        <f t="shared" ca="1" si="512"/>
        <v>0</v>
      </c>
      <c r="AT251" s="106">
        <f t="shared" ca="1" si="512"/>
        <v>0</v>
      </c>
      <c r="AU251" s="106">
        <f t="shared" ca="1" si="512"/>
        <v>1276318</v>
      </c>
      <c r="AV251" s="106">
        <f t="shared" ca="1" si="513"/>
        <v>3113689</v>
      </c>
      <c r="AW251" s="106">
        <f t="shared" ca="1" si="513"/>
        <v>61937</v>
      </c>
      <c r="AX251" s="106">
        <f t="shared" ca="1" si="513"/>
        <v>0</v>
      </c>
      <c r="AY251" s="611">
        <f t="shared" ca="1" si="513"/>
        <v>0</v>
      </c>
      <c r="AZ251" s="106">
        <f t="shared" ca="1" si="513"/>
        <v>26794</v>
      </c>
      <c r="BA251" s="106">
        <f t="shared" ca="1" si="513"/>
        <v>205963</v>
      </c>
      <c r="BB251" s="106">
        <f t="shared" ca="1" si="513"/>
        <v>62793</v>
      </c>
      <c r="BC251" s="106">
        <f t="shared" ca="1" si="513"/>
        <v>0</v>
      </c>
      <c r="BD251" s="106">
        <f t="shared" ca="1" si="513"/>
        <v>46691</v>
      </c>
      <c r="BE251" s="106">
        <f t="shared" ca="1" si="513"/>
        <v>0</v>
      </c>
      <c r="BF251" s="106">
        <f t="shared" ca="1" si="514"/>
        <v>436008</v>
      </c>
      <c r="BG251" s="106">
        <f t="shared" ca="1" si="514"/>
        <v>0</v>
      </c>
      <c r="BH251" s="106">
        <f t="shared" ca="1" si="514"/>
        <v>0</v>
      </c>
      <c r="BI251" s="106">
        <f t="shared" ca="1" si="514"/>
        <v>374731</v>
      </c>
      <c r="BJ251" s="106">
        <f t="shared" ca="1" si="514"/>
        <v>111816</v>
      </c>
      <c r="BK251" s="106">
        <f t="shared" ca="1" si="514"/>
        <v>0</v>
      </c>
      <c r="BL251" s="190">
        <f t="shared" ca="1" si="514"/>
        <v>0</v>
      </c>
      <c r="BM251" s="190">
        <f t="shared" ca="1" si="514"/>
        <v>0</v>
      </c>
      <c r="BN251" s="190">
        <f t="shared" ca="1" si="514"/>
        <v>0</v>
      </c>
      <c r="BO251" s="190">
        <f t="shared" ca="1" si="514"/>
        <v>0</v>
      </c>
      <c r="BP251" s="190">
        <f t="shared" ca="1" si="514"/>
        <v>0</v>
      </c>
      <c r="BQ251" s="190">
        <f t="shared" ca="1" si="485"/>
        <v>136278</v>
      </c>
      <c r="BR251" s="190">
        <f t="shared" ca="1" si="486"/>
        <v>1128518</v>
      </c>
      <c r="BS251" s="190">
        <f t="shared" ca="1" si="487"/>
        <v>4452425</v>
      </c>
      <c r="BT251" s="190">
        <f t="shared" ca="1" si="496"/>
        <v>5717221</v>
      </c>
      <c r="BU251" s="190">
        <f t="shared" ca="1" si="440"/>
        <v>5747977</v>
      </c>
      <c r="BV251" s="163" t="str">
        <f t="shared" si="488"/>
        <v>G</v>
      </c>
      <c r="BW251" s="65">
        <f t="shared" ca="1" si="441"/>
        <v>5717221</v>
      </c>
      <c r="BX251" s="65">
        <f t="shared" ca="1" si="443"/>
        <v>0</v>
      </c>
      <c r="BZ251" s="130"/>
      <c r="CA251" s="79" t="str">
        <f t="shared" si="489"/>
        <v>G</v>
      </c>
      <c r="CB251" s="215">
        <f t="shared" si="497"/>
        <v>2032</v>
      </c>
      <c r="CC251" s="141">
        <f t="shared" si="497"/>
        <v>6</v>
      </c>
      <c r="CD251" s="280">
        <f t="shared" ca="1" si="444"/>
        <v>0</v>
      </c>
      <c r="CE251" s="280">
        <f t="shared" ca="1" si="445"/>
        <v>0</v>
      </c>
      <c r="CF251" s="280">
        <f t="shared" ca="1" si="446"/>
        <v>481</v>
      </c>
      <c r="CG251" s="280">
        <f t="shared" ca="1" si="447"/>
        <v>0</v>
      </c>
      <c r="CH251" s="280">
        <f t="shared" ca="1" si="448"/>
        <v>0</v>
      </c>
      <c r="CI251" s="280">
        <f t="shared" ca="1" si="449"/>
        <v>0</v>
      </c>
      <c r="CJ251" s="280">
        <f t="shared" ca="1" si="450"/>
        <v>0</v>
      </c>
      <c r="CK251" s="280">
        <f t="shared" ca="1" si="451"/>
        <v>0</v>
      </c>
      <c r="CL251" s="280">
        <f t="shared" ca="1" si="452"/>
        <v>0</v>
      </c>
      <c r="CM251" s="280">
        <f t="shared" ca="1" si="453"/>
        <v>1273760</v>
      </c>
      <c r="CN251" s="280">
        <f t="shared" ca="1" si="454"/>
        <v>3109373</v>
      </c>
      <c r="CO251" s="280">
        <f t="shared" ca="1" si="455"/>
        <v>54023</v>
      </c>
      <c r="CP251" s="280">
        <f t="shared" ca="1" si="456"/>
        <v>0</v>
      </c>
      <c r="CQ251" s="613">
        <f t="shared" ca="1" si="457"/>
        <v>0</v>
      </c>
      <c r="CR251" s="280">
        <f t="shared" ca="1" si="458"/>
        <v>35842</v>
      </c>
      <c r="CS251" s="280">
        <f t="shared" ca="1" si="459"/>
        <v>220513</v>
      </c>
      <c r="CT251" s="280">
        <f t="shared" ca="1" si="460"/>
        <v>66079</v>
      </c>
      <c r="CU251" s="280">
        <f t="shared" ca="1" si="461"/>
        <v>0</v>
      </c>
      <c r="CV251" s="280">
        <f t="shared" ca="1" si="462"/>
        <v>65128</v>
      </c>
      <c r="CW251" s="365">
        <f t="shared" ca="1" si="463"/>
        <v>0</v>
      </c>
      <c r="CX251" s="280">
        <f t="shared" ca="1" si="464"/>
        <v>435480</v>
      </c>
      <c r="CY251" s="280">
        <f t="shared" ca="1" si="465"/>
        <v>0</v>
      </c>
      <c r="CZ251" s="280">
        <f t="shared" ca="1" si="466"/>
        <v>0</v>
      </c>
      <c r="DA251" s="280">
        <f t="shared" ca="1" si="467"/>
        <v>375668</v>
      </c>
      <c r="DB251" s="280">
        <f t="shared" ca="1" si="468"/>
        <v>111630</v>
      </c>
      <c r="DC251" s="280">
        <f t="shared" ca="1" si="469"/>
        <v>0</v>
      </c>
      <c r="DD251" s="280">
        <f t="shared" ca="1" si="470"/>
        <v>0</v>
      </c>
      <c r="DE251" s="280">
        <f t="shared" ca="1" si="471"/>
        <v>0</v>
      </c>
      <c r="DF251" s="280">
        <f t="shared" ca="1" si="472"/>
        <v>0</v>
      </c>
      <c r="DG251" s="280">
        <f t="shared" ca="1" si="473"/>
        <v>0</v>
      </c>
      <c r="DH251" s="210">
        <f t="shared" ca="1" si="490"/>
        <v>167049</v>
      </c>
      <c r="DI251" s="210">
        <f t="shared" ca="1" si="491"/>
        <v>1310340</v>
      </c>
      <c r="DJ251" s="210">
        <f t="shared" ca="1" si="492"/>
        <v>4437637</v>
      </c>
      <c r="DK251" s="461">
        <f t="shared" ca="1" si="493"/>
        <v>5915026</v>
      </c>
      <c r="DL251" s="463">
        <f t="shared" ca="1" si="494"/>
        <v>5747977</v>
      </c>
      <c r="DM251" s="465">
        <f t="shared" ca="1" si="495"/>
        <v>-167049</v>
      </c>
      <c r="DN251" s="216">
        <f t="shared" ca="1" si="474"/>
        <v>-2.8241465041742842E-2</v>
      </c>
      <c r="DP251" s="463"/>
      <c r="DQ251" s="37"/>
    </row>
    <row r="252" spans="1:121">
      <c r="A252" s="1">
        <f t="shared" si="511"/>
        <v>2016</v>
      </c>
      <c r="B252" s="591">
        <f>[1]BR!C686</f>
        <v>481</v>
      </c>
      <c r="C252" s="591">
        <f>[1]BR!D686</f>
        <v>481</v>
      </c>
      <c r="D252" s="591">
        <f>[1]BR!E686</f>
        <v>481</v>
      </c>
      <c r="E252" s="591">
        <f>[1]BR!F686</f>
        <v>481</v>
      </c>
      <c r="F252" s="591">
        <f>[1]BR!G686</f>
        <v>481</v>
      </c>
      <c r="G252" s="591">
        <f>[1]BR!H686</f>
        <v>481</v>
      </c>
      <c r="H252" s="591">
        <f>[1]BR!I686</f>
        <v>481</v>
      </c>
      <c r="I252" s="591">
        <f>[1]BR!J686</f>
        <v>481</v>
      </c>
      <c r="J252" s="591">
        <f>[1]BR!K686</f>
        <v>481</v>
      </c>
      <c r="K252" s="591">
        <f>[1]BR!L686</f>
        <v>481</v>
      </c>
      <c r="L252" s="591">
        <f>[1]BR!M686</f>
        <v>481</v>
      </c>
      <c r="M252" s="591">
        <f>[1]BR!N686</f>
        <v>481</v>
      </c>
      <c r="N252" s="32">
        <f t="shared" si="517"/>
        <v>5772</v>
      </c>
      <c r="O252" s="29"/>
      <c r="P252" s="72">
        <f t="shared" si="515"/>
        <v>2016</v>
      </c>
      <c r="Q252" s="591">
        <f>[1]BR!S686</f>
        <v>480</v>
      </c>
      <c r="R252" s="591">
        <f>[1]BR!T686</f>
        <v>480</v>
      </c>
      <c r="S252" s="591">
        <f>[1]BR!U686</f>
        <v>481</v>
      </c>
      <c r="T252" s="591">
        <f>[1]BR!V686</f>
        <v>481</v>
      </c>
      <c r="U252" s="591">
        <f>[1]BR!W686</f>
        <v>481</v>
      </c>
      <c r="V252" s="591">
        <f>[1]BR!X686</f>
        <v>481</v>
      </c>
      <c r="W252" s="591">
        <f>[1]BR!Y686</f>
        <v>481</v>
      </c>
      <c r="X252" s="591">
        <f>[1]BR!Z686</f>
        <v>481</v>
      </c>
      <c r="Y252" s="591">
        <f>[1]BR!AA686</f>
        <v>481</v>
      </c>
      <c r="Z252" s="591">
        <f>[1]BR!AB686</f>
        <v>481</v>
      </c>
      <c r="AA252" s="591">
        <f>[1]BR!AC686</f>
        <v>481</v>
      </c>
      <c r="AB252" s="591">
        <f>[1]BR!AD686</f>
        <v>481</v>
      </c>
      <c r="AC252" s="32">
        <f t="shared" si="518"/>
        <v>5770</v>
      </c>
      <c r="AD252" s="13"/>
      <c r="AE252" s="17"/>
      <c r="AF252" s="22"/>
      <c r="AI252" s="79" t="str">
        <f t="shared" si="483"/>
        <v>W</v>
      </c>
      <c r="AJ252" s="1">
        <f t="shared" si="516"/>
        <v>2032</v>
      </c>
      <c r="AK252" s="105">
        <v>7</v>
      </c>
      <c r="AL252" s="106">
        <f t="shared" ca="1" si="512"/>
        <v>0</v>
      </c>
      <c r="AM252" s="106">
        <f t="shared" ca="1" si="512"/>
        <v>0</v>
      </c>
      <c r="AN252" s="106">
        <f t="shared" ca="1" si="512"/>
        <v>481</v>
      </c>
      <c r="AO252" s="106">
        <f t="shared" ca="1" si="512"/>
        <v>0</v>
      </c>
      <c r="AP252" s="106">
        <f t="shared" ca="1" si="512"/>
        <v>0</v>
      </c>
      <c r="AQ252" s="106">
        <f t="shared" ca="1" si="512"/>
        <v>0</v>
      </c>
      <c r="AR252" s="106">
        <f t="shared" ca="1" si="512"/>
        <v>0</v>
      </c>
      <c r="AS252" s="106">
        <f t="shared" ca="1" si="512"/>
        <v>0</v>
      </c>
      <c r="AT252" s="106">
        <f t="shared" ca="1" si="512"/>
        <v>0</v>
      </c>
      <c r="AU252" s="106">
        <f t="shared" ca="1" si="512"/>
        <v>1273760</v>
      </c>
      <c r="AV252" s="106">
        <f t="shared" ca="1" si="513"/>
        <v>3109373</v>
      </c>
      <c r="AW252" s="106">
        <f t="shared" ca="1" si="513"/>
        <v>57532</v>
      </c>
      <c r="AX252" s="106">
        <f t="shared" ca="1" si="513"/>
        <v>0</v>
      </c>
      <c r="AY252" s="611">
        <f t="shared" ca="1" si="513"/>
        <v>0</v>
      </c>
      <c r="AZ252" s="106">
        <f t="shared" ca="1" si="513"/>
        <v>30030</v>
      </c>
      <c r="BA252" s="106">
        <f t="shared" ca="1" si="513"/>
        <v>220513</v>
      </c>
      <c r="BB252" s="106">
        <f t="shared" ca="1" si="513"/>
        <v>66079</v>
      </c>
      <c r="BC252" s="106">
        <f t="shared" ca="1" si="513"/>
        <v>0</v>
      </c>
      <c r="BD252" s="106">
        <f t="shared" ca="1" si="513"/>
        <v>56464</v>
      </c>
      <c r="BE252" s="106">
        <f t="shared" ca="1" si="513"/>
        <v>0</v>
      </c>
      <c r="BF252" s="106">
        <f t="shared" ca="1" si="514"/>
        <v>435480</v>
      </c>
      <c r="BG252" s="106">
        <f t="shared" ca="1" si="514"/>
        <v>0</v>
      </c>
      <c r="BH252" s="106">
        <f t="shared" ca="1" si="514"/>
        <v>0</v>
      </c>
      <c r="BI252" s="106">
        <f t="shared" ca="1" si="514"/>
        <v>375668</v>
      </c>
      <c r="BJ252" s="106">
        <f t="shared" ca="1" si="514"/>
        <v>111630</v>
      </c>
      <c r="BK252" s="106">
        <f t="shared" ca="1" si="514"/>
        <v>0</v>
      </c>
      <c r="BL252" s="190">
        <f t="shared" ca="1" si="514"/>
        <v>0</v>
      </c>
      <c r="BM252" s="190">
        <f t="shared" ca="1" si="514"/>
        <v>0</v>
      </c>
      <c r="BN252" s="190">
        <f t="shared" ca="1" si="514"/>
        <v>0</v>
      </c>
      <c r="BO252" s="190">
        <f t="shared" ca="1" si="514"/>
        <v>0</v>
      </c>
      <c r="BP252" s="190">
        <f t="shared" ca="1" si="514"/>
        <v>0</v>
      </c>
      <c r="BQ252" s="190">
        <f t="shared" ca="1" si="485"/>
        <v>152573</v>
      </c>
      <c r="BR252" s="190">
        <f t="shared" ca="1" si="486"/>
        <v>1143291</v>
      </c>
      <c r="BS252" s="190">
        <f t="shared" ca="1" si="487"/>
        <v>4441146</v>
      </c>
      <c r="BT252" s="190">
        <f t="shared" ca="1" si="496"/>
        <v>5737010</v>
      </c>
      <c r="BU252" s="190">
        <f t="shared" ca="1" si="440"/>
        <v>5796056</v>
      </c>
      <c r="BV252" s="163" t="str">
        <f t="shared" si="488"/>
        <v>H</v>
      </c>
      <c r="BW252" s="65">
        <f t="shared" ca="1" si="441"/>
        <v>5737010</v>
      </c>
      <c r="BX252" s="65">
        <f t="shared" ca="1" si="443"/>
        <v>0</v>
      </c>
      <c r="BZ252" s="130"/>
      <c r="CA252" s="79" t="str">
        <f t="shared" si="489"/>
        <v>H</v>
      </c>
      <c r="CB252" s="215">
        <f t="shared" si="497"/>
        <v>2032</v>
      </c>
      <c r="CC252" s="141">
        <f t="shared" si="497"/>
        <v>7</v>
      </c>
      <c r="CD252" s="280">
        <f t="shared" ca="1" si="444"/>
        <v>0</v>
      </c>
      <c r="CE252" s="280">
        <f t="shared" ca="1" si="445"/>
        <v>0</v>
      </c>
      <c r="CF252" s="280">
        <f t="shared" ca="1" si="446"/>
        <v>481</v>
      </c>
      <c r="CG252" s="280">
        <f t="shared" ca="1" si="447"/>
        <v>0</v>
      </c>
      <c r="CH252" s="280">
        <f t="shared" ca="1" si="448"/>
        <v>0</v>
      </c>
      <c r="CI252" s="280">
        <f t="shared" ca="1" si="449"/>
        <v>0</v>
      </c>
      <c r="CJ252" s="280">
        <f t="shared" ca="1" si="450"/>
        <v>0</v>
      </c>
      <c r="CK252" s="280">
        <f t="shared" ca="1" si="451"/>
        <v>0</v>
      </c>
      <c r="CL252" s="280">
        <f t="shared" ca="1" si="452"/>
        <v>0</v>
      </c>
      <c r="CM252" s="280">
        <f t="shared" ca="1" si="453"/>
        <v>1280493</v>
      </c>
      <c r="CN252" s="280">
        <f t="shared" ca="1" si="454"/>
        <v>3122169</v>
      </c>
      <c r="CO252" s="280">
        <f t="shared" ca="1" si="455"/>
        <v>63822</v>
      </c>
      <c r="CP252" s="280">
        <f t="shared" ca="1" si="456"/>
        <v>0</v>
      </c>
      <c r="CQ252" s="613">
        <f t="shared" ca="1" si="457"/>
        <v>0</v>
      </c>
      <c r="CR252" s="280">
        <f t="shared" ca="1" si="458"/>
        <v>30030</v>
      </c>
      <c r="CS252" s="280">
        <f t="shared" ca="1" si="459"/>
        <v>236163</v>
      </c>
      <c r="CT252" s="280">
        <f t="shared" ca="1" si="460"/>
        <v>68360</v>
      </c>
      <c r="CU252" s="280">
        <f t="shared" ca="1" si="461"/>
        <v>0</v>
      </c>
      <c r="CV252" s="280">
        <f t="shared" ca="1" si="462"/>
        <v>67605</v>
      </c>
      <c r="CW252" s="365">
        <f t="shared" ca="1" si="463"/>
        <v>0</v>
      </c>
      <c r="CX252" s="280">
        <f t="shared" ca="1" si="464"/>
        <v>437496</v>
      </c>
      <c r="CY252" s="280">
        <f t="shared" ca="1" si="465"/>
        <v>0</v>
      </c>
      <c r="CZ252" s="280">
        <f t="shared" ca="1" si="466"/>
        <v>0</v>
      </c>
      <c r="DA252" s="280">
        <f t="shared" ca="1" si="467"/>
        <v>377591</v>
      </c>
      <c r="DB252" s="280">
        <f t="shared" ca="1" si="468"/>
        <v>111846</v>
      </c>
      <c r="DC252" s="280">
        <f t="shared" ca="1" si="469"/>
        <v>0</v>
      </c>
      <c r="DD252" s="280">
        <f t="shared" ca="1" si="470"/>
        <v>0</v>
      </c>
      <c r="DE252" s="280">
        <f t="shared" ca="1" si="471"/>
        <v>0</v>
      </c>
      <c r="DF252" s="280">
        <f t="shared" ca="1" si="472"/>
        <v>0</v>
      </c>
      <c r="DG252" s="280">
        <f t="shared" ca="1" si="473"/>
        <v>0</v>
      </c>
      <c r="DH252" s="210">
        <f t="shared" ca="1" si="490"/>
        <v>165995</v>
      </c>
      <c r="DI252" s="210">
        <f t="shared" ca="1" si="491"/>
        <v>1329091</v>
      </c>
      <c r="DJ252" s="210">
        <f t="shared" ca="1" si="492"/>
        <v>4466965</v>
      </c>
      <c r="DK252" s="461">
        <f t="shared" ca="1" si="493"/>
        <v>5962051</v>
      </c>
      <c r="DL252" s="463">
        <f t="shared" ca="1" si="494"/>
        <v>5796056</v>
      </c>
      <c r="DM252" s="465">
        <f t="shared" ca="1" si="495"/>
        <v>-165995</v>
      </c>
      <c r="DN252" s="216">
        <f t="shared" ca="1" si="474"/>
        <v>-2.784192889326173E-2</v>
      </c>
      <c r="DP252" s="463"/>
      <c r="DQ252" s="37"/>
    </row>
    <row r="253" spans="1:121">
      <c r="A253" s="1">
        <f t="shared" si="511"/>
        <v>2017</v>
      </c>
      <c r="B253" s="591">
        <f>[1]BR!C687</f>
        <v>481</v>
      </c>
      <c r="C253" s="591">
        <f>[1]BR!D687</f>
        <v>481</v>
      </c>
      <c r="D253" s="591">
        <f>[1]BR!E687</f>
        <v>481</v>
      </c>
      <c r="E253" s="591">
        <f>[1]BR!F687</f>
        <v>481</v>
      </c>
      <c r="F253" s="591">
        <f>[1]BR!G687</f>
        <v>481</v>
      </c>
      <c r="G253" s="591">
        <f>[1]BR!H687</f>
        <v>481</v>
      </c>
      <c r="H253" s="591">
        <f>[1]BR!I687</f>
        <v>481</v>
      </c>
      <c r="I253" s="591">
        <f>[1]BR!J687</f>
        <v>481</v>
      </c>
      <c r="J253" s="591">
        <f>[1]BR!K687</f>
        <v>481</v>
      </c>
      <c r="K253" s="591">
        <f>[1]BR!L687</f>
        <v>481</v>
      </c>
      <c r="L253" s="591">
        <f>[1]BR!M687</f>
        <v>481</v>
      </c>
      <c r="M253" s="591">
        <f>[1]BR!N687</f>
        <v>481</v>
      </c>
      <c r="N253" s="32">
        <f t="shared" si="517"/>
        <v>5772</v>
      </c>
      <c r="O253" s="29"/>
      <c r="P253" s="72">
        <f t="shared" si="515"/>
        <v>2017</v>
      </c>
      <c r="Q253" s="591">
        <f>[1]BR!S687</f>
        <v>481</v>
      </c>
      <c r="R253" s="591">
        <f>[1]BR!T687</f>
        <v>481</v>
      </c>
      <c r="S253" s="591">
        <f>[1]BR!U687</f>
        <v>481</v>
      </c>
      <c r="T253" s="591">
        <f>[1]BR!V687</f>
        <v>481</v>
      </c>
      <c r="U253" s="591">
        <f>[1]BR!W687</f>
        <v>481</v>
      </c>
      <c r="V253" s="591">
        <f>[1]BR!X687</f>
        <v>481</v>
      </c>
      <c r="W253" s="591">
        <f>[1]BR!Y687</f>
        <v>481</v>
      </c>
      <c r="X253" s="591">
        <f>[1]BR!Z687</f>
        <v>481</v>
      </c>
      <c r="Y253" s="591">
        <f>[1]BR!AA687</f>
        <v>481</v>
      </c>
      <c r="Z253" s="591">
        <f>[1]BR!AB687</f>
        <v>481</v>
      </c>
      <c r="AA253" s="591">
        <f>[1]BR!AC687</f>
        <v>481</v>
      </c>
      <c r="AB253" s="591">
        <f>[1]BR!AD687</f>
        <v>481</v>
      </c>
      <c r="AC253" s="32">
        <f t="shared" si="518"/>
        <v>5772</v>
      </c>
      <c r="AD253" s="13"/>
      <c r="AE253" s="17"/>
      <c r="AF253" s="22"/>
      <c r="AI253" s="79" t="str">
        <f t="shared" si="483"/>
        <v>X</v>
      </c>
      <c r="AJ253" s="1">
        <f t="shared" si="516"/>
        <v>2032</v>
      </c>
      <c r="AK253" s="105">
        <v>8</v>
      </c>
      <c r="AL253" s="106">
        <f t="shared" ca="1" si="512"/>
        <v>0</v>
      </c>
      <c r="AM253" s="106">
        <f t="shared" ca="1" si="512"/>
        <v>0</v>
      </c>
      <c r="AN253" s="106">
        <f t="shared" ca="1" si="512"/>
        <v>481</v>
      </c>
      <c r="AO253" s="106">
        <f t="shared" ca="1" si="512"/>
        <v>0</v>
      </c>
      <c r="AP253" s="106">
        <f t="shared" ca="1" si="512"/>
        <v>0</v>
      </c>
      <c r="AQ253" s="106">
        <f t="shared" ca="1" si="512"/>
        <v>0</v>
      </c>
      <c r="AR253" s="106">
        <f t="shared" ca="1" si="512"/>
        <v>0</v>
      </c>
      <c r="AS253" s="106">
        <f t="shared" ca="1" si="512"/>
        <v>0</v>
      </c>
      <c r="AT253" s="106">
        <f t="shared" ca="1" si="512"/>
        <v>0</v>
      </c>
      <c r="AU253" s="106">
        <f t="shared" ca="1" si="512"/>
        <v>1280493</v>
      </c>
      <c r="AV253" s="106">
        <f t="shared" ca="1" si="513"/>
        <v>3122169</v>
      </c>
      <c r="AW253" s="106">
        <f t="shared" ca="1" si="513"/>
        <v>54023</v>
      </c>
      <c r="AX253" s="106">
        <f t="shared" ca="1" si="513"/>
        <v>0</v>
      </c>
      <c r="AY253" s="611">
        <f t="shared" ca="1" si="513"/>
        <v>0</v>
      </c>
      <c r="AZ253" s="106">
        <f t="shared" ca="1" si="513"/>
        <v>35842</v>
      </c>
      <c r="BA253" s="106">
        <f t="shared" ca="1" si="513"/>
        <v>236163</v>
      </c>
      <c r="BB253" s="106">
        <f t="shared" ca="1" si="513"/>
        <v>68360</v>
      </c>
      <c r="BC253" s="106">
        <f t="shared" ca="1" si="513"/>
        <v>0</v>
      </c>
      <c r="BD253" s="106">
        <f t="shared" ca="1" si="513"/>
        <v>65128</v>
      </c>
      <c r="BE253" s="106">
        <f t="shared" ca="1" si="513"/>
        <v>0</v>
      </c>
      <c r="BF253" s="106">
        <f t="shared" ca="1" si="514"/>
        <v>437496</v>
      </c>
      <c r="BG253" s="106">
        <f t="shared" ca="1" si="514"/>
        <v>0</v>
      </c>
      <c r="BH253" s="106">
        <f t="shared" ca="1" si="514"/>
        <v>0</v>
      </c>
      <c r="BI253" s="106">
        <f t="shared" ca="1" si="514"/>
        <v>377591</v>
      </c>
      <c r="BJ253" s="106">
        <f t="shared" ca="1" si="514"/>
        <v>111846</v>
      </c>
      <c r="BK253" s="106">
        <f t="shared" ca="1" si="514"/>
        <v>0</v>
      </c>
      <c r="BL253" s="190">
        <f t="shared" ca="1" si="514"/>
        <v>0</v>
      </c>
      <c r="BM253" s="190">
        <f t="shared" ca="1" si="514"/>
        <v>0</v>
      </c>
      <c r="BN253" s="190">
        <f t="shared" ca="1" si="514"/>
        <v>0</v>
      </c>
      <c r="BO253" s="190">
        <f t="shared" ca="1" si="514"/>
        <v>0</v>
      </c>
      <c r="BP253" s="190">
        <f t="shared" ca="1" si="514"/>
        <v>0</v>
      </c>
      <c r="BQ253" s="190">
        <f t="shared" ca="1" si="485"/>
        <v>169330</v>
      </c>
      <c r="BR253" s="190">
        <f t="shared" ca="1" si="486"/>
        <v>1163096</v>
      </c>
      <c r="BS253" s="190">
        <f t="shared" ca="1" si="487"/>
        <v>4457166</v>
      </c>
      <c r="BT253" s="190">
        <f t="shared" ca="1" si="496"/>
        <v>5789592</v>
      </c>
      <c r="BU253" s="190">
        <f t="shared" ca="1" si="440"/>
        <v>5767062</v>
      </c>
      <c r="BV253" s="163" t="str">
        <f t="shared" si="488"/>
        <v>I</v>
      </c>
      <c r="BW253" s="65">
        <f t="shared" ca="1" si="441"/>
        <v>5789592</v>
      </c>
      <c r="BX253" s="65">
        <f t="shared" ca="1" si="443"/>
        <v>0</v>
      </c>
      <c r="BZ253" s="130"/>
      <c r="CA253" s="79" t="str">
        <f t="shared" si="489"/>
        <v>I</v>
      </c>
      <c r="CB253" s="215">
        <f t="shared" si="497"/>
        <v>2032</v>
      </c>
      <c r="CC253" s="141">
        <f t="shared" si="497"/>
        <v>8</v>
      </c>
      <c r="CD253" s="280">
        <f t="shared" ca="1" si="444"/>
        <v>0</v>
      </c>
      <c r="CE253" s="280">
        <f t="shared" ca="1" si="445"/>
        <v>0</v>
      </c>
      <c r="CF253" s="280">
        <f t="shared" ca="1" si="446"/>
        <v>481</v>
      </c>
      <c r="CG253" s="280">
        <f t="shared" ca="1" si="447"/>
        <v>0</v>
      </c>
      <c r="CH253" s="280">
        <f t="shared" ca="1" si="448"/>
        <v>0</v>
      </c>
      <c r="CI253" s="280">
        <f t="shared" ca="1" si="449"/>
        <v>0</v>
      </c>
      <c r="CJ253" s="280">
        <f t="shared" ca="1" si="450"/>
        <v>0</v>
      </c>
      <c r="CK253" s="280">
        <f t="shared" ca="1" si="451"/>
        <v>0</v>
      </c>
      <c r="CL253" s="280">
        <f t="shared" ca="1" si="452"/>
        <v>0</v>
      </c>
      <c r="CM253" s="280">
        <f t="shared" ca="1" si="453"/>
        <v>1272143</v>
      </c>
      <c r="CN253" s="280">
        <f t="shared" ca="1" si="454"/>
        <v>3101986</v>
      </c>
      <c r="CO253" s="280">
        <f t="shared" ca="1" si="455"/>
        <v>58740</v>
      </c>
      <c r="CP253" s="280">
        <f t="shared" ca="1" si="456"/>
        <v>0</v>
      </c>
      <c r="CQ253" s="613">
        <f t="shared" ca="1" si="457"/>
        <v>0</v>
      </c>
      <c r="CR253" s="280">
        <f t="shared" ca="1" si="458"/>
        <v>30030</v>
      </c>
      <c r="CS253" s="280">
        <f t="shared" ca="1" si="459"/>
        <v>240200</v>
      </c>
      <c r="CT253" s="280">
        <f t="shared" ca="1" si="460"/>
        <v>66481</v>
      </c>
      <c r="CU253" s="280">
        <f t="shared" ca="1" si="461"/>
        <v>0</v>
      </c>
      <c r="CV253" s="280">
        <f t="shared" ca="1" si="462"/>
        <v>70110</v>
      </c>
      <c r="CW253" s="365">
        <f t="shared" ca="1" si="463"/>
        <v>0</v>
      </c>
      <c r="CX253" s="280">
        <f t="shared" ca="1" si="464"/>
        <v>437496</v>
      </c>
      <c r="CY253" s="280">
        <f t="shared" ca="1" si="465"/>
        <v>0</v>
      </c>
      <c r="CZ253" s="280">
        <f t="shared" ca="1" si="466"/>
        <v>0</v>
      </c>
      <c r="DA253" s="280">
        <f t="shared" ca="1" si="467"/>
        <v>377591</v>
      </c>
      <c r="DB253" s="280">
        <f t="shared" ca="1" si="468"/>
        <v>111804</v>
      </c>
      <c r="DC253" s="280">
        <f t="shared" ca="1" si="469"/>
        <v>0</v>
      </c>
      <c r="DD253" s="280">
        <f t="shared" ca="1" si="470"/>
        <v>0</v>
      </c>
      <c r="DE253" s="280">
        <f t="shared" ca="1" si="471"/>
        <v>0</v>
      </c>
      <c r="DF253" s="280">
        <f t="shared" ca="1" si="472"/>
        <v>0</v>
      </c>
      <c r="DG253" s="280">
        <f t="shared" ca="1" si="473"/>
        <v>0</v>
      </c>
      <c r="DH253" s="210">
        <f t="shared" ca="1" si="490"/>
        <v>166621</v>
      </c>
      <c r="DI253" s="210">
        <f t="shared" ca="1" si="491"/>
        <v>1333712</v>
      </c>
      <c r="DJ253" s="210">
        <f t="shared" ca="1" si="492"/>
        <v>4433350</v>
      </c>
      <c r="DK253" s="461">
        <f t="shared" ca="1" si="493"/>
        <v>5933683</v>
      </c>
      <c r="DL253" s="463">
        <f t="shared" ca="1" si="494"/>
        <v>5767062</v>
      </c>
      <c r="DM253" s="465">
        <f t="shared" ca="1" si="495"/>
        <v>-166621</v>
      </c>
      <c r="DN253" s="216">
        <f t="shared" ca="1" si="474"/>
        <v>-2.8080536152672801E-2</v>
      </c>
      <c r="DP253" s="463"/>
      <c r="DQ253" s="37"/>
    </row>
    <row r="254" spans="1:121">
      <c r="A254" s="1">
        <f t="shared" si="511"/>
        <v>2018</v>
      </c>
      <c r="B254" s="591">
        <f>[1]BR!C688</f>
        <v>481</v>
      </c>
      <c r="C254" s="591">
        <f>[1]BR!D688</f>
        <v>481</v>
      </c>
      <c r="D254" s="591">
        <f>[1]BR!E688</f>
        <v>481</v>
      </c>
      <c r="E254" s="591">
        <f>[1]BR!F688</f>
        <v>481</v>
      </c>
      <c r="F254" s="591">
        <f>[1]BR!G688</f>
        <v>481</v>
      </c>
      <c r="G254" s="591">
        <f>[1]BR!H688</f>
        <v>481</v>
      </c>
      <c r="H254" s="591">
        <f>[1]BR!I688</f>
        <v>481</v>
      </c>
      <c r="I254" s="591">
        <f>[1]BR!J688</f>
        <v>481</v>
      </c>
      <c r="J254" s="591">
        <f>[1]BR!K688</f>
        <v>481</v>
      </c>
      <c r="K254" s="591">
        <f>[1]BR!L688</f>
        <v>481</v>
      </c>
      <c r="L254" s="591">
        <f>[1]BR!M688</f>
        <v>481</v>
      </c>
      <c r="M254" s="591">
        <f>[1]BR!N688</f>
        <v>481</v>
      </c>
      <c r="N254" s="32">
        <f t="shared" si="517"/>
        <v>5772</v>
      </c>
      <c r="O254" s="29"/>
      <c r="P254" s="72">
        <f t="shared" si="515"/>
        <v>2018</v>
      </c>
      <c r="Q254" s="591">
        <f>[1]BR!S688</f>
        <v>481</v>
      </c>
      <c r="R254" s="591">
        <f>[1]BR!T688</f>
        <v>481</v>
      </c>
      <c r="S254" s="591">
        <f>[1]BR!U688</f>
        <v>481</v>
      </c>
      <c r="T254" s="591">
        <f>[1]BR!V688</f>
        <v>481</v>
      </c>
      <c r="U254" s="591">
        <f>[1]BR!W688</f>
        <v>481</v>
      </c>
      <c r="V254" s="591">
        <f>[1]BR!X688</f>
        <v>481</v>
      </c>
      <c r="W254" s="591">
        <f>[1]BR!Y688</f>
        <v>481</v>
      </c>
      <c r="X254" s="591">
        <f>[1]BR!Z688</f>
        <v>481</v>
      </c>
      <c r="Y254" s="591">
        <f>[1]BR!AA688</f>
        <v>481</v>
      </c>
      <c r="Z254" s="591">
        <f>[1]BR!AB688</f>
        <v>481</v>
      </c>
      <c r="AA254" s="591">
        <f>[1]BR!AC688</f>
        <v>481</v>
      </c>
      <c r="AB254" s="591">
        <f>[1]BR!AD688</f>
        <v>481</v>
      </c>
      <c r="AC254" s="32">
        <f t="shared" si="518"/>
        <v>5772</v>
      </c>
      <c r="AD254" s="13"/>
      <c r="AE254" s="17"/>
      <c r="AF254" s="22"/>
      <c r="AI254" s="79" t="str">
        <f t="shared" si="483"/>
        <v>Y</v>
      </c>
      <c r="AJ254" s="1">
        <f t="shared" si="516"/>
        <v>2032</v>
      </c>
      <c r="AK254" s="105">
        <v>9</v>
      </c>
      <c r="AL254" s="106">
        <f t="shared" ca="1" si="512"/>
        <v>0</v>
      </c>
      <c r="AM254" s="106">
        <f t="shared" ca="1" si="512"/>
        <v>0</v>
      </c>
      <c r="AN254" s="106">
        <f t="shared" ca="1" si="512"/>
        <v>481</v>
      </c>
      <c r="AO254" s="106">
        <f t="shared" ca="1" si="512"/>
        <v>0</v>
      </c>
      <c r="AP254" s="106">
        <f t="shared" ca="1" si="512"/>
        <v>0</v>
      </c>
      <c r="AQ254" s="106">
        <f t="shared" ca="1" si="512"/>
        <v>0</v>
      </c>
      <c r="AR254" s="106">
        <f t="shared" ca="1" si="512"/>
        <v>0</v>
      </c>
      <c r="AS254" s="106">
        <f t="shared" ca="1" si="512"/>
        <v>0</v>
      </c>
      <c r="AT254" s="106">
        <f t="shared" ca="1" si="512"/>
        <v>0</v>
      </c>
      <c r="AU254" s="106">
        <f t="shared" ca="1" si="512"/>
        <v>1272143</v>
      </c>
      <c r="AV254" s="106">
        <f t="shared" ca="1" si="513"/>
        <v>3101986</v>
      </c>
      <c r="AW254" s="106">
        <f t="shared" ca="1" si="513"/>
        <v>63822</v>
      </c>
      <c r="AX254" s="106">
        <f t="shared" ca="1" si="513"/>
        <v>0</v>
      </c>
      <c r="AY254" s="611">
        <f t="shared" ca="1" si="513"/>
        <v>0</v>
      </c>
      <c r="AZ254" s="106">
        <f t="shared" ca="1" si="513"/>
        <v>30030</v>
      </c>
      <c r="BA254" s="106">
        <f t="shared" ca="1" si="513"/>
        <v>240200</v>
      </c>
      <c r="BB254" s="106">
        <f t="shared" ca="1" si="513"/>
        <v>66481</v>
      </c>
      <c r="BC254" s="106">
        <f t="shared" ca="1" si="513"/>
        <v>0</v>
      </c>
      <c r="BD254" s="106">
        <f t="shared" ca="1" si="513"/>
        <v>67605</v>
      </c>
      <c r="BE254" s="106">
        <f t="shared" ca="1" si="513"/>
        <v>0</v>
      </c>
      <c r="BF254" s="106">
        <f t="shared" ca="1" si="514"/>
        <v>437496</v>
      </c>
      <c r="BG254" s="106">
        <f t="shared" ca="1" si="514"/>
        <v>0</v>
      </c>
      <c r="BH254" s="106">
        <f t="shared" ca="1" si="514"/>
        <v>0</v>
      </c>
      <c r="BI254" s="106">
        <f t="shared" ca="1" si="514"/>
        <v>377591</v>
      </c>
      <c r="BJ254" s="106">
        <f t="shared" ca="1" si="514"/>
        <v>111804</v>
      </c>
      <c r="BK254" s="106">
        <f t="shared" ca="1" si="514"/>
        <v>0</v>
      </c>
      <c r="BL254" s="190">
        <f t="shared" ca="1" si="514"/>
        <v>0</v>
      </c>
      <c r="BM254" s="190">
        <f t="shared" ca="1" si="514"/>
        <v>0</v>
      </c>
      <c r="BN254" s="190">
        <f t="shared" ca="1" si="514"/>
        <v>0</v>
      </c>
      <c r="BO254" s="190">
        <f t="shared" ca="1" si="514"/>
        <v>0</v>
      </c>
      <c r="BP254" s="190">
        <f t="shared" ca="1" si="514"/>
        <v>0</v>
      </c>
      <c r="BQ254" s="190">
        <f t="shared" ca="1" si="485"/>
        <v>164116</v>
      </c>
      <c r="BR254" s="190">
        <f t="shared" ca="1" si="486"/>
        <v>1167091</v>
      </c>
      <c r="BS254" s="190">
        <f t="shared" ca="1" si="487"/>
        <v>4438432</v>
      </c>
      <c r="BT254" s="190">
        <f t="shared" ca="1" si="496"/>
        <v>5769639</v>
      </c>
      <c r="BU254" s="190">
        <f t="shared" ca="1" si="440"/>
        <v>5707246</v>
      </c>
      <c r="BV254" s="163" t="str">
        <f t="shared" si="488"/>
        <v>J</v>
      </c>
      <c r="BW254" s="65">
        <f t="shared" ca="1" si="441"/>
        <v>5769639</v>
      </c>
      <c r="BX254" s="65">
        <f t="shared" ca="1" si="443"/>
        <v>0</v>
      </c>
      <c r="BZ254" s="130"/>
      <c r="CA254" s="79" t="str">
        <f t="shared" si="489"/>
        <v>J</v>
      </c>
      <c r="CB254" s="215">
        <f t="shared" si="497"/>
        <v>2032</v>
      </c>
      <c r="CC254" s="141">
        <f t="shared" si="497"/>
        <v>9</v>
      </c>
      <c r="CD254" s="280">
        <f t="shared" ca="1" si="444"/>
        <v>0</v>
      </c>
      <c r="CE254" s="280">
        <f t="shared" ca="1" si="445"/>
        <v>0</v>
      </c>
      <c r="CF254" s="280">
        <f t="shared" ca="1" si="446"/>
        <v>481</v>
      </c>
      <c r="CG254" s="280">
        <f t="shared" ca="1" si="447"/>
        <v>0</v>
      </c>
      <c r="CH254" s="280">
        <f t="shared" ca="1" si="448"/>
        <v>0</v>
      </c>
      <c r="CI254" s="280">
        <f t="shared" ca="1" si="449"/>
        <v>0</v>
      </c>
      <c r="CJ254" s="280">
        <f t="shared" ca="1" si="450"/>
        <v>0</v>
      </c>
      <c r="CK254" s="280">
        <f t="shared" ca="1" si="451"/>
        <v>0</v>
      </c>
      <c r="CL254" s="280">
        <f t="shared" ca="1" si="452"/>
        <v>0</v>
      </c>
      <c r="CM254" s="280">
        <f t="shared" ca="1" si="453"/>
        <v>1265684</v>
      </c>
      <c r="CN254" s="280">
        <f t="shared" ca="1" si="454"/>
        <v>3092530</v>
      </c>
      <c r="CO254" s="280">
        <f t="shared" ca="1" si="455"/>
        <v>49036</v>
      </c>
      <c r="CP254" s="280">
        <f t="shared" ca="1" si="456"/>
        <v>0</v>
      </c>
      <c r="CQ254" s="613">
        <f t="shared" ca="1" si="457"/>
        <v>0</v>
      </c>
      <c r="CR254" s="280">
        <f t="shared" ca="1" si="458"/>
        <v>29869</v>
      </c>
      <c r="CS254" s="280">
        <f t="shared" ca="1" si="459"/>
        <v>228313</v>
      </c>
      <c r="CT254" s="280">
        <f t="shared" ca="1" si="460"/>
        <v>58574</v>
      </c>
      <c r="CU254" s="280">
        <f t="shared" ca="1" si="461"/>
        <v>0</v>
      </c>
      <c r="CV254" s="280">
        <f t="shared" ca="1" si="462"/>
        <v>65200</v>
      </c>
      <c r="CW254" s="365">
        <f t="shared" ca="1" si="463"/>
        <v>0</v>
      </c>
      <c r="CX254" s="280">
        <f t="shared" ca="1" si="464"/>
        <v>432600</v>
      </c>
      <c r="CY254" s="280">
        <f t="shared" ca="1" si="465"/>
        <v>0</v>
      </c>
      <c r="CZ254" s="280">
        <f t="shared" ca="1" si="466"/>
        <v>0</v>
      </c>
      <c r="DA254" s="280">
        <f t="shared" ca="1" si="467"/>
        <v>374283</v>
      </c>
      <c r="DB254" s="280">
        <f t="shared" ca="1" si="468"/>
        <v>110676</v>
      </c>
      <c r="DC254" s="280">
        <f t="shared" ca="1" si="469"/>
        <v>0</v>
      </c>
      <c r="DD254" s="280">
        <f t="shared" ca="1" si="470"/>
        <v>0</v>
      </c>
      <c r="DE254" s="280">
        <f t="shared" ca="1" si="471"/>
        <v>0</v>
      </c>
      <c r="DF254" s="280">
        <f t="shared" ca="1" si="472"/>
        <v>0</v>
      </c>
      <c r="DG254" s="280">
        <f t="shared" ca="1" si="473"/>
        <v>0</v>
      </c>
      <c r="DH254" s="210">
        <f t="shared" ca="1" si="490"/>
        <v>153643</v>
      </c>
      <c r="DI254" s="210">
        <f t="shared" ca="1" si="491"/>
        <v>1299515</v>
      </c>
      <c r="DJ254" s="210">
        <f t="shared" ca="1" si="492"/>
        <v>4407731</v>
      </c>
      <c r="DK254" s="461">
        <f t="shared" ca="1" si="493"/>
        <v>5860889</v>
      </c>
      <c r="DL254" s="463">
        <f t="shared" ca="1" si="494"/>
        <v>5707246</v>
      </c>
      <c r="DM254" s="465">
        <f t="shared" ca="1" si="495"/>
        <v>-153643</v>
      </c>
      <c r="DN254" s="216">
        <f t="shared" ca="1" si="474"/>
        <v>-2.6214964999337131E-2</v>
      </c>
      <c r="DP254" s="463"/>
      <c r="DQ254" s="37"/>
    </row>
    <row r="255" spans="1:121">
      <c r="A255" s="1">
        <f t="shared" si="511"/>
        <v>2019</v>
      </c>
      <c r="B255" s="591">
        <f>[1]BR!C689</f>
        <v>481</v>
      </c>
      <c r="C255" s="591">
        <f>[1]BR!D689</f>
        <v>481</v>
      </c>
      <c r="D255" s="591">
        <f>[1]BR!E689</f>
        <v>481</v>
      </c>
      <c r="E255" s="591">
        <f>[1]BR!F689</f>
        <v>481</v>
      </c>
      <c r="F255" s="591">
        <f>[1]BR!G689</f>
        <v>481</v>
      </c>
      <c r="G255" s="591">
        <f>[1]BR!H689</f>
        <v>481</v>
      </c>
      <c r="H255" s="591">
        <f>[1]BR!I689</f>
        <v>481</v>
      </c>
      <c r="I255" s="591">
        <f>[1]BR!J689</f>
        <v>481</v>
      </c>
      <c r="J255" s="591">
        <f>[1]BR!K689</f>
        <v>481</v>
      </c>
      <c r="K255" s="591">
        <f>[1]BR!L689</f>
        <v>481</v>
      </c>
      <c r="L255" s="591">
        <f>[1]BR!M689</f>
        <v>481</v>
      </c>
      <c r="M255" s="591">
        <f>[1]BR!N689</f>
        <v>481</v>
      </c>
      <c r="N255" s="32">
        <f t="shared" si="517"/>
        <v>5772</v>
      </c>
      <c r="O255" s="26"/>
      <c r="P255" s="72">
        <f t="shared" si="515"/>
        <v>2019</v>
      </c>
      <c r="Q255" s="591">
        <f>[1]BR!S689</f>
        <v>481</v>
      </c>
      <c r="R255" s="591">
        <f>[1]BR!T689</f>
        <v>481</v>
      </c>
      <c r="S255" s="591">
        <f>[1]BR!U689</f>
        <v>481</v>
      </c>
      <c r="T255" s="591">
        <f>[1]BR!V689</f>
        <v>481</v>
      </c>
      <c r="U255" s="591">
        <f>[1]BR!W689</f>
        <v>481</v>
      </c>
      <c r="V255" s="591">
        <f>[1]BR!X689</f>
        <v>481</v>
      </c>
      <c r="W255" s="591">
        <f>[1]BR!Y689</f>
        <v>481</v>
      </c>
      <c r="X255" s="591">
        <f>[1]BR!Z689</f>
        <v>481</v>
      </c>
      <c r="Y255" s="591">
        <f>[1]BR!AA689</f>
        <v>481</v>
      </c>
      <c r="Z255" s="591">
        <f>[1]BR!AB689</f>
        <v>481</v>
      </c>
      <c r="AA255" s="591">
        <f>[1]BR!AC689</f>
        <v>481</v>
      </c>
      <c r="AB255" s="591">
        <f>[1]BR!AD689</f>
        <v>481</v>
      </c>
      <c r="AC255" s="32">
        <f t="shared" si="518"/>
        <v>5772</v>
      </c>
      <c r="AD255" s="13"/>
      <c r="AE255" s="17"/>
      <c r="AF255" s="22"/>
      <c r="AG255" s="22"/>
      <c r="AH255" s="22"/>
      <c r="AI255" s="79" t="str">
        <f t="shared" si="483"/>
        <v>Z</v>
      </c>
      <c r="AJ255" s="1">
        <f t="shared" si="516"/>
        <v>2032</v>
      </c>
      <c r="AK255" s="105">
        <v>10</v>
      </c>
      <c r="AL255" s="106">
        <f t="shared" ca="1" si="512"/>
        <v>0</v>
      </c>
      <c r="AM255" s="106">
        <f t="shared" ca="1" si="512"/>
        <v>0</v>
      </c>
      <c r="AN255" s="106">
        <f t="shared" ca="1" si="512"/>
        <v>481</v>
      </c>
      <c r="AO255" s="106">
        <f t="shared" ca="1" si="512"/>
        <v>0</v>
      </c>
      <c r="AP255" s="106">
        <f t="shared" ca="1" si="512"/>
        <v>0</v>
      </c>
      <c r="AQ255" s="106">
        <f t="shared" ca="1" si="512"/>
        <v>0</v>
      </c>
      <c r="AR255" s="106">
        <f t="shared" ca="1" si="512"/>
        <v>0</v>
      </c>
      <c r="AS255" s="106">
        <f t="shared" ca="1" si="512"/>
        <v>0</v>
      </c>
      <c r="AT255" s="106">
        <f t="shared" ca="1" si="512"/>
        <v>0</v>
      </c>
      <c r="AU255" s="106">
        <f t="shared" ca="1" si="512"/>
        <v>1265684</v>
      </c>
      <c r="AV255" s="106">
        <f t="shared" ca="1" si="513"/>
        <v>3092530</v>
      </c>
      <c r="AW255" s="106">
        <f t="shared" ca="1" si="513"/>
        <v>58740</v>
      </c>
      <c r="AX255" s="106">
        <f t="shared" ca="1" si="513"/>
        <v>0</v>
      </c>
      <c r="AY255" s="611">
        <f t="shared" ca="1" si="513"/>
        <v>0</v>
      </c>
      <c r="AZ255" s="106">
        <f t="shared" ca="1" si="513"/>
        <v>30030</v>
      </c>
      <c r="BA255" s="106">
        <f t="shared" ca="1" si="513"/>
        <v>228313</v>
      </c>
      <c r="BB255" s="106">
        <f t="shared" ca="1" si="513"/>
        <v>58574</v>
      </c>
      <c r="BC255" s="106">
        <f t="shared" ca="1" si="513"/>
        <v>0</v>
      </c>
      <c r="BD255" s="106">
        <f t="shared" ca="1" si="513"/>
        <v>70110</v>
      </c>
      <c r="BE255" s="106">
        <f t="shared" ca="1" si="513"/>
        <v>0</v>
      </c>
      <c r="BF255" s="106">
        <f t="shared" ca="1" si="514"/>
        <v>432600</v>
      </c>
      <c r="BG255" s="106">
        <f t="shared" ca="1" si="514"/>
        <v>0</v>
      </c>
      <c r="BH255" s="106">
        <f t="shared" ca="1" si="514"/>
        <v>0</v>
      </c>
      <c r="BI255" s="106">
        <f t="shared" ca="1" si="514"/>
        <v>374283</v>
      </c>
      <c r="BJ255" s="106">
        <f t="shared" ca="1" si="514"/>
        <v>110676</v>
      </c>
      <c r="BK255" s="106">
        <f t="shared" ca="1" si="514"/>
        <v>0</v>
      </c>
      <c r="BL255" s="190">
        <f t="shared" ca="1" si="514"/>
        <v>0</v>
      </c>
      <c r="BM255" s="190">
        <f t="shared" ca="1" si="514"/>
        <v>0</v>
      </c>
      <c r="BN255" s="190">
        <f t="shared" ca="1" si="514"/>
        <v>0</v>
      </c>
      <c r="BO255" s="190">
        <f t="shared" ca="1" si="514"/>
        <v>0</v>
      </c>
      <c r="BP255" s="190">
        <f t="shared" ca="1" si="514"/>
        <v>0</v>
      </c>
      <c r="BQ255" s="190">
        <f t="shared" ca="1" si="485"/>
        <v>158714</v>
      </c>
      <c r="BR255" s="190">
        <f t="shared" ca="1" si="486"/>
        <v>1145872</v>
      </c>
      <c r="BS255" s="190">
        <f t="shared" ca="1" si="487"/>
        <v>4417435</v>
      </c>
      <c r="BT255" s="190">
        <f t="shared" ca="1" si="496"/>
        <v>5722021</v>
      </c>
      <c r="BU255" s="190">
        <f t="shared" ca="1" si="440"/>
        <v>5674395</v>
      </c>
      <c r="BV255" s="163" t="str">
        <f t="shared" si="488"/>
        <v>K</v>
      </c>
      <c r="BW255" s="65">
        <f t="shared" ca="1" si="441"/>
        <v>5722021</v>
      </c>
      <c r="BX255" s="65">
        <f t="shared" ca="1" si="443"/>
        <v>0</v>
      </c>
      <c r="BZ255" s="130"/>
      <c r="CA255" s="79" t="str">
        <f t="shared" si="489"/>
        <v>K</v>
      </c>
      <c r="CB255" s="215">
        <f t="shared" si="497"/>
        <v>2032</v>
      </c>
      <c r="CC255" s="141">
        <f t="shared" si="497"/>
        <v>10</v>
      </c>
      <c r="CD255" s="280">
        <f t="shared" ca="1" si="444"/>
        <v>0</v>
      </c>
      <c r="CE255" s="280">
        <f t="shared" ca="1" si="445"/>
        <v>0</v>
      </c>
      <c r="CF255" s="280">
        <f t="shared" ca="1" si="446"/>
        <v>481</v>
      </c>
      <c r="CG255" s="280">
        <f t="shared" ca="1" si="447"/>
        <v>0</v>
      </c>
      <c r="CH255" s="280">
        <f t="shared" ca="1" si="448"/>
        <v>0</v>
      </c>
      <c r="CI255" s="280">
        <f t="shared" ca="1" si="449"/>
        <v>0</v>
      </c>
      <c r="CJ255" s="280">
        <f t="shared" ca="1" si="450"/>
        <v>0</v>
      </c>
      <c r="CK255" s="280">
        <f t="shared" ca="1" si="451"/>
        <v>0</v>
      </c>
      <c r="CL255" s="280">
        <f t="shared" ca="1" si="452"/>
        <v>0</v>
      </c>
      <c r="CM255" s="280">
        <f t="shared" ca="1" si="453"/>
        <v>1263793</v>
      </c>
      <c r="CN255" s="280">
        <f t="shared" ca="1" si="454"/>
        <v>3084732</v>
      </c>
      <c r="CO255" s="280">
        <f t="shared" ca="1" si="455"/>
        <v>61685</v>
      </c>
      <c r="CP255" s="280">
        <f t="shared" ca="1" si="456"/>
        <v>0</v>
      </c>
      <c r="CQ255" s="613">
        <f t="shared" ca="1" si="457"/>
        <v>0</v>
      </c>
      <c r="CR255" s="280">
        <f t="shared" ca="1" si="458"/>
        <v>33031</v>
      </c>
      <c r="CS255" s="280">
        <f t="shared" ca="1" si="459"/>
        <v>212000</v>
      </c>
      <c r="CT255" s="280">
        <f t="shared" ca="1" si="460"/>
        <v>55014</v>
      </c>
      <c r="CU255" s="280">
        <f t="shared" ca="1" si="461"/>
        <v>0</v>
      </c>
      <c r="CV255" s="280">
        <f t="shared" ca="1" si="462"/>
        <v>49370</v>
      </c>
      <c r="CW255" s="365">
        <f t="shared" ca="1" si="463"/>
        <v>0</v>
      </c>
      <c r="CX255" s="280">
        <f t="shared" ca="1" si="464"/>
        <v>433032</v>
      </c>
      <c r="CY255" s="280">
        <f t="shared" ca="1" si="465"/>
        <v>0</v>
      </c>
      <c r="CZ255" s="280">
        <f t="shared" ca="1" si="466"/>
        <v>0</v>
      </c>
      <c r="DA255" s="280">
        <f t="shared" ca="1" si="467"/>
        <v>371391</v>
      </c>
      <c r="DB255" s="280">
        <f t="shared" ca="1" si="468"/>
        <v>109866</v>
      </c>
      <c r="DC255" s="280">
        <f t="shared" ca="1" si="469"/>
        <v>0</v>
      </c>
      <c r="DD255" s="280">
        <f t="shared" ca="1" si="470"/>
        <v>0</v>
      </c>
      <c r="DE255" s="280">
        <f t="shared" ca="1" si="471"/>
        <v>0</v>
      </c>
      <c r="DF255" s="280">
        <f t="shared" ca="1" si="472"/>
        <v>0</v>
      </c>
      <c r="DG255" s="280">
        <f t="shared" ca="1" si="473"/>
        <v>0</v>
      </c>
      <c r="DH255" s="210">
        <f t="shared" ca="1" si="490"/>
        <v>137415</v>
      </c>
      <c r="DI255" s="210">
        <f t="shared" ca="1" si="491"/>
        <v>1263704</v>
      </c>
      <c r="DJ255" s="210">
        <f t="shared" ca="1" si="492"/>
        <v>4410691</v>
      </c>
      <c r="DK255" s="461">
        <f t="shared" ca="1" si="493"/>
        <v>5811810</v>
      </c>
      <c r="DL255" s="463">
        <f t="shared" ca="1" si="494"/>
        <v>5674395</v>
      </c>
      <c r="DM255" s="465">
        <f t="shared" ca="1" si="495"/>
        <v>-137415</v>
      </c>
      <c r="DN255" s="216">
        <f t="shared" ca="1" si="474"/>
        <v>-2.3644097105720938E-2</v>
      </c>
      <c r="DP255" s="463"/>
      <c r="DQ255" s="37"/>
    </row>
    <row r="256" spans="1:121">
      <c r="A256" s="1">
        <f t="shared" si="511"/>
        <v>2020</v>
      </c>
      <c r="B256" s="591">
        <f>[1]BR!C690</f>
        <v>481</v>
      </c>
      <c r="C256" s="591">
        <f>[1]BR!D690</f>
        <v>481</v>
      </c>
      <c r="D256" s="591">
        <f>[1]BR!E690</f>
        <v>481</v>
      </c>
      <c r="E256" s="591">
        <f>[1]BR!F690</f>
        <v>481</v>
      </c>
      <c r="F256" s="591">
        <f>[1]BR!G690</f>
        <v>481</v>
      </c>
      <c r="G256" s="591">
        <f>[1]BR!H690</f>
        <v>481</v>
      </c>
      <c r="H256" s="591">
        <f>[1]BR!I690</f>
        <v>481</v>
      </c>
      <c r="I256" s="591">
        <f>[1]BR!J690</f>
        <v>481</v>
      </c>
      <c r="J256" s="591">
        <f>[1]BR!K690</f>
        <v>481</v>
      </c>
      <c r="K256" s="591">
        <f>[1]BR!L690</f>
        <v>481</v>
      </c>
      <c r="L256" s="591">
        <f>[1]BR!M690</f>
        <v>481</v>
      </c>
      <c r="M256" s="591">
        <f>[1]BR!N690</f>
        <v>481</v>
      </c>
      <c r="N256" s="32">
        <f t="shared" si="517"/>
        <v>5772</v>
      </c>
      <c r="O256" s="29"/>
      <c r="P256" s="72">
        <f t="shared" si="515"/>
        <v>2020</v>
      </c>
      <c r="Q256" s="591">
        <f>[1]BR!S690</f>
        <v>481</v>
      </c>
      <c r="R256" s="591">
        <f>[1]BR!T690</f>
        <v>481</v>
      </c>
      <c r="S256" s="591">
        <f>[1]BR!U690</f>
        <v>481</v>
      </c>
      <c r="T256" s="591">
        <f>[1]BR!V690</f>
        <v>481</v>
      </c>
      <c r="U256" s="591">
        <f>[1]BR!W690</f>
        <v>481</v>
      </c>
      <c r="V256" s="591">
        <f>[1]BR!X690</f>
        <v>481</v>
      </c>
      <c r="W256" s="591">
        <f>[1]BR!Y690</f>
        <v>481</v>
      </c>
      <c r="X256" s="591">
        <f>[1]BR!Z690</f>
        <v>481</v>
      </c>
      <c r="Y256" s="591">
        <f>[1]BR!AA690</f>
        <v>481</v>
      </c>
      <c r="Z256" s="591">
        <f>[1]BR!AB690</f>
        <v>481</v>
      </c>
      <c r="AA256" s="591">
        <f>[1]BR!AC690</f>
        <v>481</v>
      </c>
      <c r="AB256" s="591">
        <f>[1]BR!AD690</f>
        <v>481</v>
      </c>
      <c r="AC256" s="32">
        <f t="shared" si="518"/>
        <v>5772</v>
      </c>
      <c r="AD256" s="13"/>
      <c r="AE256" s="17"/>
      <c r="AF256" s="22"/>
      <c r="AG256" s="22"/>
      <c r="AH256" s="22"/>
      <c r="AI256" s="79" t="str">
        <f t="shared" si="483"/>
        <v>AA</v>
      </c>
      <c r="AJ256" s="1">
        <f t="shared" si="516"/>
        <v>2032</v>
      </c>
      <c r="AK256" s="105">
        <v>11</v>
      </c>
      <c r="AL256" s="106">
        <f t="shared" ref="AL256:AU265" ca="1" si="519">ROUND(INDIRECT(CONCATENATE($AI256,AL$2+($AJ256-2010))),0)</f>
        <v>0</v>
      </c>
      <c r="AM256" s="106">
        <f t="shared" ca="1" si="519"/>
        <v>0</v>
      </c>
      <c r="AN256" s="106">
        <f t="shared" ca="1" si="519"/>
        <v>481</v>
      </c>
      <c r="AO256" s="106">
        <f t="shared" ca="1" si="519"/>
        <v>0</v>
      </c>
      <c r="AP256" s="106">
        <f t="shared" ca="1" si="519"/>
        <v>0</v>
      </c>
      <c r="AQ256" s="106">
        <f t="shared" ca="1" si="519"/>
        <v>0</v>
      </c>
      <c r="AR256" s="106">
        <f t="shared" ca="1" si="519"/>
        <v>0</v>
      </c>
      <c r="AS256" s="106">
        <f t="shared" ca="1" si="519"/>
        <v>0</v>
      </c>
      <c r="AT256" s="106">
        <f t="shared" ca="1" si="519"/>
        <v>0</v>
      </c>
      <c r="AU256" s="106">
        <f t="shared" ca="1" si="519"/>
        <v>1263793</v>
      </c>
      <c r="AV256" s="106">
        <f t="shared" ref="AV256:BE265" ca="1" si="520">ROUND(INDIRECT(CONCATENATE($AI256,AV$2+($AJ256-2010))),0)</f>
        <v>3084732</v>
      </c>
      <c r="AW256" s="106">
        <f t="shared" ca="1" si="520"/>
        <v>49036</v>
      </c>
      <c r="AX256" s="106">
        <f t="shared" ca="1" si="520"/>
        <v>0</v>
      </c>
      <c r="AY256" s="611">
        <f t="shared" ca="1" si="520"/>
        <v>0</v>
      </c>
      <c r="AZ256" s="106">
        <f t="shared" ca="1" si="520"/>
        <v>29869</v>
      </c>
      <c r="BA256" s="106">
        <f t="shared" ca="1" si="520"/>
        <v>212000</v>
      </c>
      <c r="BB256" s="106">
        <f t="shared" ca="1" si="520"/>
        <v>55014</v>
      </c>
      <c r="BC256" s="106">
        <f t="shared" ca="1" si="520"/>
        <v>0</v>
      </c>
      <c r="BD256" s="106">
        <f t="shared" ca="1" si="520"/>
        <v>65200</v>
      </c>
      <c r="BE256" s="106">
        <f t="shared" ca="1" si="520"/>
        <v>0</v>
      </c>
      <c r="BF256" s="106">
        <f t="shared" ref="BF256:BP265" ca="1" si="521">ROUND(INDIRECT(CONCATENATE($AI256,BF$2+($AJ256-2010))),0)</f>
        <v>433032</v>
      </c>
      <c r="BG256" s="106">
        <f t="shared" ca="1" si="521"/>
        <v>0</v>
      </c>
      <c r="BH256" s="106">
        <f t="shared" ca="1" si="521"/>
        <v>0</v>
      </c>
      <c r="BI256" s="106">
        <f t="shared" ca="1" si="521"/>
        <v>371391</v>
      </c>
      <c r="BJ256" s="106">
        <f t="shared" ca="1" si="521"/>
        <v>109866</v>
      </c>
      <c r="BK256" s="106">
        <f t="shared" ca="1" si="521"/>
        <v>0</v>
      </c>
      <c r="BL256" s="190">
        <f t="shared" ca="1" si="521"/>
        <v>0</v>
      </c>
      <c r="BM256" s="190">
        <f t="shared" ca="1" si="521"/>
        <v>0</v>
      </c>
      <c r="BN256" s="190">
        <f t="shared" ca="1" si="521"/>
        <v>0</v>
      </c>
      <c r="BO256" s="190">
        <f t="shared" ca="1" si="521"/>
        <v>0</v>
      </c>
      <c r="BP256" s="190">
        <f t="shared" ca="1" si="521"/>
        <v>0</v>
      </c>
      <c r="BQ256" s="190">
        <f t="shared" ca="1" si="485"/>
        <v>150083</v>
      </c>
      <c r="BR256" s="190">
        <f t="shared" ca="1" si="486"/>
        <v>1126289</v>
      </c>
      <c r="BS256" s="190">
        <f t="shared" ca="1" si="487"/>
        <v>4398042</v>
      </c>
      <c r="BT256" s="190">
        <f t="shared" ca="1" si="496"/>
        <v>5674414</v>
      </c>
      <c r="BU256" s="190">
        <f t="shared" ca="1" si="440"/>
        <v>5554286</v>
      </c>
      <c r="BV256" s="163" t="str">
        <f t="shared" si="488"/>
        <v>L</v>
      </c>
      <c r="BW256" s="65">
        <f t="shared" ca="1" si="441"/>
        <v>5674414</v>
      </c>
      <c r="BX256" s="65">
        <f t="shared" ca="1" si="443"/>
        <v>0</v>
      </c>
      <c r="BZ256" s="130"/>
      <c r="CA256" s="79" t="str">
        <f t="shared" si="489"/>
        <v>L</v>
      </c>
      <c r="CB256" s="215">
        <f t="shared" si="497"/>
        <v>2032</v>
      </c>
      <c r="CC256" s="141">
        <f t="shared" si="497"/>
        <v>11</v>
      </c>
      <c r="CD256" s="280">
        <f t="shared" ca="1" si="444"/>
        <v>0</v>
      </c>
      <c r="CE256" s="280">
        <f t="shared" ca="1" si="445"/>
        <v>0</v>
      </c>
      <c r="CF256" s="280">
        <f t="shared" ca="1" si="446"/>
        <v>481</v>
      </c>
      <c r="CG256" s="280">
        <f t="shared" ca="1" si="447"/>
        <v>0</v>
      </c>
      <c r="CH256" s="280">
        <f t="shared" ca="1" si="448"/>
        <v>0</v>
      </c>
      <c r="CI256" s="280">
        <f t="shared" ca="1" si="449"/>
        <v>0</v>
      </c>
      <c r="CJ256" s="280">
        <f t="shared" ca="1" si="450"/>
        <v>0</v>
      </c>
      <c r="CK256" s="280">
        <f t="shared" ca="1" si="451"/>
        <v>0</v>
      </c>
      <c r="CL256" s="280">
        <f t="shared" ca="1" si="452"/>
        <v>0</v>
      </c>
      <c r="CM256" s="280">
        <f t="shared" ca="1" si="453"/>
        <v>1237401</v>
      </c>
      <c r="CN256" s="280">
        <f t="shared" ca="1" si="454"/>
        <v>3035082</v>
      </c>
      <c r="CO256" s="280">
        <f t="shared" ca="1" si="455"/>
        <v>56507</v>
      </c>
      <c r="CP256" s="280">
        <f t="shared" ca="1" si="456"/>
        <v>0</v>
      </c>
      <c r="CQ256" s="613">
        <f t="shared" ca="1" si="457"/>
        <v>0</v>
      </c>
      <c r="CR256" s="280">
        <f t="shared" ca="1" si="458"/>
        <v>19254</v>
      </c>
      <c r="CS256" s="280">
        <f t="shared" ca="1" si="459"/>
        <v>193238</v>
      </c>
      <c r="CT256" s="280">
        <f t="shared" ca="1" si="460"/>
        <v>52353</v>
      </c>
      <c r="CU256" s="280">
        <f t="shared" ca="1" si="461"/>
        <v>0</v>
      </c>
      <c r="CV256" s="280">
        <f t="shared" ca="1" si="462"/>
        <v>50878</v>
      </c>
      <c r="CW256" s="365">
        <f t="shared" ca="1" si="463"/>
        <v>0</v>
      </c>
      <c r="CX256" s="280">
        <f t="shared" ca="1" si="464"/>
        <v>429720</v>
      </c>
      <c r="CY256" s="280">
        <f t="shared" ca="1" si="465"/>
        <v>0</v>
      </c>
      <c r="CZ256" s="280">
        <f t="shared" ca="1" si="466"/>
        <v>0</v>
      </c>
      <c r="DA256" s="280">
        <f t="shared" ca="1" si="467"/>
        <v>369668</v>
      </c>
      <c r="DB256" s="280">
        <f t="shared" ca="1" si="468"/>
        <v>109704</v>
      </c>
      <c r="DC256" s="280">
        <f t="shared" ca="1" si="469"/>
        <v>0</v>
      </c>
      <c r="DD256" s="280">
        <f t="shared" ca="1" si="470"/>
        <v>0</v>
      </c>
      <c r="DE256" s="280">
        <f t="shared" ca="1" si="471"/>
        <v>0</v>
      </c>
      <c r="DF256" s="280">
        <f t="shared" ca="1" si="472"/>
        <v>0</v>
      </c>
      <c r="DG256" s="280">
        <f t="shared" ca="1" si="473"/>
        <v>0</v>
      </c>
      <c r="DH256" s="210">
        <f t="shared" ca="1" si="490"/>
        <v>122485</v>
      </c>
      <c r="DI256" s="210">
        <f t="shared" ca="1" si="491"/>
        <v>1224815</v>
      </c>
      <c r="DJ256" s="210">
        <f t="shared" ca="1" si="492"/>
        <v>4329471</v>
      </c>
      <c r="DK256" s="461">
        <f t="shared" ca="1" si="493"/>
        <v>5676771</v>
      </c>
      <c r="DL256" s="463">
        <f t="shared" ca="1" si="494"/>
        <v>5554286</v>
      </c>
      <c r="DM256" s="465">
        <f t="shared" ca="1" si="495"/>
        <v>-122485</v>
      </c>
      <c r="DN256" s="216">
        <f t="shared" ca="1" si="474"/>
        <v>-2.1576526514809211E-2</v>
      </c>
      <c r="DP256" s="463"/>
      <c r="DQ256" s="37"/>
    </row>
    <row r="257" spans="1:121">
      <c r="A257" s="1">
        <f t="shared" si="511"/>
        <v>2021</v>
      </c>
      <c r="B257" s="591">
        <f>[1]BR!C691</f>
        <v>481</v>
      </c>
      <c r="C257" s="591">
        <f>[1]BR!D691</f>
        <v>481</v>
      </c>
      <c r="D257" s="591">
        <f>[1]BR!E691</f>
        <v>481</v>
      </c>
      <c r="E257" s="591">
        <f>[1]BR!F691</f>
        <v>481</v>
      </c>
      <c r="F257" s="591">
        <f>[1]BR!G691</f>
        <v>481</v>
      </c>
      <c r="G257" s="591">
        <f>[1]BR!H691</f>
        <v>481</v>
      </c>
      <c r="H257" s="591">
        <f>[1]BR!I691</f>
        <v>481</v>
      </c>
      <c r="I257" s="591">
        <f>[1]BR!J691</f>
        <v>481</v>
      </c>
      <c r="J257" s="591">
        <f>[1]BR!K691</f>
        <v>481</v>
      </c>
      <c r="K257" s="591">
        <f>[1]BR!L691</f>
        <v>481</v>
      </c>
      <c r="L257" s="591">
        <f>[1]BR!M691</f>
        <v>481</v>
      </c>
      <c r="M257" s="591">
        <f>[1]BR!N691</f>
        <v>481</v>
      </c>
      <c r="N257" s="32">
        <f t="shared" si="517"/>
        <v>5772</v>
      </c>
      <c r="O257" s="29"/>
      <c r="P257" s="72">
        <f t="shared" si="515"/>
        <v>2021</v>
      </c>
      <c r="Q257" s="591">
        <f>[1]BR!S691</f>
        <v>481</v>
      </c>
      <c r="R257" s="591">
        <f>[1]BR!T691</f>
        <v>481</v>
      </c>
      <c r="S257" s="591">
        <f>[1]BR!U691</f>
        <v>481</v>
      </c>
      <c r="T257" s="591">
        <f>[1]BR!V691</f>
        <v>481</v>
      </c>
      <c r="U257" s="591">
        <f>[1]BR!W691</f>
        <v>481</v>
      </c>
      <c r="V257" s="591">
        <f>[1]BR!X691</f>
        <v>481</v>
      </c>
      <c r="W257" s="591">
        <f>[1]BR!Y691</f>
        <v>481</v>
      </c>
      <c r="X257" s="591">
        <f>[1]BR!Z691</f>
        <v>481</v>
      </c>
      <c r="Y257" s="591">
        <f>[1]BR!AA691</f>
        <v>481</v>
      </c>
      <c r="Z257" s="591">
        <f>[1]BR!AB691</f>
        <v>481</v>
      </c>
      <c r="AA257" s="591">
        <f>[1]BR!AC691</f>
        <v>481</v>
      </c>
      <c r="AB257" s="591">
        <f>[1]BR!AD691</f>
        <v>481</v>
      </c>
      <c r="AC257" s="32">
        <f t="shared" si="518"/>
        <v>5772</v>
      </c>
      <c r="AD257" s="13"/>
      <c r="AE257" s="17"/>
      <c r="AF257" s="22"/>
      <c r="AG257" s="22"/>
      <c r="AH257" s="22"/>
      <c r="AI257" s="79" t="str">
        <f t="shared" si="483"/>
        <v>AB</v>
      </c>
      <c r="AJ257" s="1">
        <f t="shared" si="516"/>
        <v>2032</v>
      </c>
      <c r="AK257" s="105">
        <v>12</v>
      </c>
      <c r="AL257" s="106">
        <f t="shared" ca="1" si="519"/>
        <v>0</v>
      </c>
      <c r="AM257" s="106">
        <f t="shared" ca="1" si="519"/>
        <v>0</v>
      </c>
      <c r="AN257" s="106">
        <f t="shared" ca="1" si="519"/>
        <v>481</v>
      </c>
      <c r="AO257" s="106">
        <f t="shared" ca="1" si="519"/>
        <v>0</v>
      </c>
      <c r="AP257" s="106">
        <f t="shared" ca="1" si="519"/>
        <v>0</v>
      </c>
      <c r="AQ257" s="106">
        <f t="shared" ca="1" si="519"/>
        <v>0</v>
      </c>
      <c r="AR257" s="106">
        <f t="shared" ca="1" si="519"/>
        <v>0</v>
      </c>
      <c r="AS257" s="106">
        <f t="shared" ca="1" si="519"/>
        <v>0</v>
      </c>
      <c r="AT257" s="106">
        <f t="shared" ca="1" si="519"/>
        <v>0</v>
      </c>
      <c r="AU257" s="106">
        <f t="shared" ca="1" si="519"/>
        <v>1237401</v>
      </c>
      <c r="AV257" s="106">
        <f t="shared" ca="1" si="520"/>
        <v>3035082</v>
      </c>
      <c r="AW257" s="106">
        <f t="shared" ca="1" si="520"/>
        <v>61685</v>
      </c>
      <c r="AX257" s="106">
        <f t="shared" ca="1" si="520"/>
        <v>0</v>
      </c>
      <c r="AY257" s="611">
        <f t="shared" ca="1" si="520"/>
        <v>0</v>
      </c>
      <c r="AZ257" s="106">
        <f t="shared" ca="1" si="520"/>
        <v>33031</v>
      </c>
      <c r="BA257" s="106">
        <f t="shared" ca="1" si="520"/>
        <v>193238</v>
      </c>
      <c r="BB257" s="106">
        <f t="shared" ca="1" si="520"/>
        <v>52353</v>
      </c>
      <c r="BC257" s="106">
        <f t="shared" ca="1" si="520"/>
        <v>0</v>
      </c>
      <c r="BD257" s="106">
        <f t="shared" ca="1" si="520"/>
        <v>49370</v>
      </c>
      <c r="BE257" s="106">
        <f t="shared" ca="1" si="520"/>
        <v>0</v>
      </c>
      <c r="BF257" s="106">
        <f t="shared" ca="1" si="521"/>
        <v>429720</v>
      </c>
      <c r="BG257" s="106">
        <f t="shared" ca="1" si="521"/>
        <v>0</v>
      </c>
      <c r="BH257" s="106">
        <f t="shared" ca="1" si="521"/>
        <v>0</v>
      </c>
      <c r="BI257" s="106">
        <f t="shared" ca="1" si="521"/>
        <v>369668</v>
      </c>
      <c r="BJ257" s="106">
        <f t="shared" ca="1" si="521"/>
        <v>109704</v>
      </c>
      <c r="BK257" s="106">
        <f t="shared" ca="1" si="521"/>
        <v>0</v>
      </c>
      <c r="BL257" s="190">
        <f t="shared" ca="1" si="521"/>
        <v>0</v>
      </c>
      <c r="BM257" s="190">
        <f t="shared" ca="1" si="521"/>
        <v>0</v>
      </c>
      <c r="BN257" s="190">
        <f t="shared" ca="1" si="521"/>
        <v>0</v>
      </c>
      <c r="BO257" s="190">
        <f t="shared" ca="1" si="521"/>
        <v>0</v>
      </c>
      <c r="BP257" s="190">
        <f t="shared" ca="1" si="521"/>
        <v>0</v>
      </c>
      <c r="BQ257" s="190">
        <f t="shared" ca="1" si="485"/>
        <v>134754</v>
      </c>
      <c r="BR257" s="190">
        <f t="shared" ca="1" si="486"/>
        <v>1102330</v>
      </c>
      <c r="BS257" s="190">
        <f t="shared" ca="1" si="487"/>
        <v>4334649</v>
      </c>
      <c r="BT257" s="190">
        <f t="shared" ca="1" si="496"/>
        <v>5571733</v>
      </c>
      <c r="BU257" s="190">
        <f t="shared" ca="1" si="440"/>
        <v>9852264</v>
      </c>
      <c r="BV257" s="163" t="str">
        <f t="shared" si="488"/>
        <v>M</v>
      </c>
      <c r="BW257" s="65">
        <f t="shared" ca="1" si="441"/>
        <v>5571733</v>
      </c>
      <c r="BX257" s="65">
        <f t="shared" ca="1" si="443"/>
        <v>0</v>
      </c>
      <c r="BZ257" s="130"/>
      <c r="CA257" s="79" t="str">
        <f t="shared" si="489"/>
        <v>M</v>
      </c>
      <c r="CB257" s="215">
        <f t="shared" si="497"/>
        <v>2032</v>
      </c>
      <c r="CC257" s="141">
        <f t="shared" si="497"/>
        <v>12</v>
      </c>
      <c r="CD257" s="280">
        <f t="shared" ca="1" si="444"/>
        <v>0</v>
      </c>
      <c r="CE257" s="280">
        <f t="shared" ca="1" si="445"/>
        <v>0</v>
      </c>
      <c r="CF257" s="280">
        <f t="shared" ca="1" si="446"/>
        <v>481</v>
      </c>
      <c r="CG257" s="280">
        <f t="shared" ca="1" si="447"/>
        <v>0</v>
      </c>
      <c r="CH257" s="280">
        <f t="shared" ca="1" si="448"/>
        <v>0</v>
      </c>
      <c r="CI257" s="280">
        <f t="shared" ca="1" si="449"/>
        <v>0</v>
      </c>
      <c r="CJ257" s="280">
        <f t="shared" ca="1" si="450"/>
        <v>0</v>
      </c>
      <c r="CK257" s="280">
        <f t="shared" ca="1" si="451"/>
        <v>0</v>
      </c>
      <c r="CL257" s="280">
        <f t="shared" ca="1" si="452"/>
        <v>4192326</v>
      </c>
      <c r="CM257" s="280">
        <f t="shared" ca="1" si="453"/>
        <v>1251268</v>
      </c>
      <c r="CN257" s="280">
        <f t="shared" ca="1" si="454"/>
        <v>3064912</v>
      </c>
      <c r="CO257" s="280">
        <f t="shared" ca="1" si="455"/>
        <v>63058</v>
      </c>
      <c r="CP257" s="280">
        <f t="shared" ca="1" si="456"/>
        <v>0</v>
      </c>
      <c r="CQ257" s="613">
        <f t="shared" ca="1" si="457"/>
        <v>0</v>
      </c>
      <c r="CR257" s="280">
        <f t="shared" ca="1" si="458"/>
        <v>28195</v>
      </c>
      <c r="CS257" s="280">
        <f t="shared" ca="1" si="459"/>
        <v>218050</v>
      </c>
      <c r="CT257" s="280">
        <f t="shared" ca="1" si="460"/>
        <v>63975</v>
      </c>
      <c r="CU257" s="280">
        <f t="shared" ca="1" si="461"/>
        <v>0</v>
      </c>
      <c r="CV257" s="280">
        <f t="shared" ca="1" si="462"/>
        <v>59479</v>
      </c>
      <c r="CW257" s="365">
        <f t="shared" ca="1" si="463"/>
        <v>0</v>
      </c>
      <c r="CX257" s="280">
        <f t="shared" ca="1" si="464"/>
        <v>433032</v>
      </c>
      <c r="CY257" s="280">
        <f t="shared" ca="1" si="465"/>
        <v>0</v>
      </c>
      <c r="CZ257" s="280">
        <f t="shared" ca="1" si="466"/>
        <v>0</v>
      </c>
      <c r="DA257" s="280">
        <f t="shared" ca="1" si="467"/>
        <v>366620</v>
      </c>
      <c r="DB257" s="280">
        <f t="shared" ca="1" si="468"/>
        <v>110868</v>
      </c>
      <c r="DC257" s="280">
        <f t="shared" ca="1" si="469"/>
        <v>0</v>
      </c>
      <c r="DD257" s="280">
        <f t="shared" ca="1" si="470"/>
        <v>0</v>
      </c>
      <c r="DE257" s="280">
        <f t="shared" ca="1" si="471"/>
        <v>0</v>
      </c>
      <c r="DF257" s="280">
        <f t="shared" ca="1" si="472"/>
        <v>0</v>
      </c>
      <c r="DG257" s="280">
        <f t="shared" ca="1" si="473"/>
        <v>0</v>
      </c>
      <c r="DH257" s="210">
        <f t="shared" ca="1" si="490"/>
        <v>151649</v>
      </c>
      <c r="DI257" s="210">
        <f t="shared" ca="1" si="491"/>
        <v>1280219</v>
      </c>
      <c r="DJ257" s="210">
        <f t="shared" ca="1" si="492"/>
        <v>8572045</v>
      </c>
      <c r="DK257" s="461">
        <f t="shared" ca="1" si="493"/>
        <v>10003913</v>
      </c>
      <c r="DL257" s="463">
        <f t="shared" ca="1" si="494"/>
        <v>9852264</v>
      </c>
      <c r="DM257" s="465">
        <f t="shared" ca="1" si="495"/>
        <v>-151649</v>
      </c>
      <c r="DN257" s="216">
        <f t="shared" ca="1" si="474"/>
        <v>-1.515896829570589E-2</v>
      </c>
      <c r="DP257" s="463"/>
      <c r="DQ257" s="37"/>
    </row>
    <row r="258" spans="1:121">
      <c r="A258" s="1">
        <f t="shared" si="511"/>
        <v>2022</v>
      </c>
      <c r="B258" s="591">
        <f>[1]BR!C692</f>
        <v>481</v>
      </c>
      <c r="C258" s="591">
        <f>[1]BR!D692</f>
        <v>481</v>
      </c>
      <c r="D258" s="591">
        <f>[1]BR!E692</f>
        <v>481</v>
      </c>
      <c r="E258" s="591">
        <f>[1]BR!F692</f>
        <v>481</v>
      </c>
      <c r="F258" s="591">
        <f>[1]BR!G692</f>
        <v>481</v>
      </c>
      <c r="G258" s="591">
        <f>[1]BR!H692</f>
        <v>481</v>
      </c>
      <c r="H258" s="591">
        <f>[1]BR!I692</f>
        <v>481</v>
      </c>
      <c r="I258" s="591">
        <f>[1]BR!J692</f>
        <v>481</v>
      </c>
      <c r="J258" s="591">
        <f>[1]BR!K692</f>
        <v>481</v>
      </c>
      <c r="K258" s="591">
        <f>[1]BR!L692</f>
        <v>481</v>
      </c>
      <c r="L258" s="591">
        <f>[1]BR!M692</f>
        <v>481</v>
      </c>
      <c r="M258" s="591">
        <f>[1]BR!N692</f>
        <v>481</v>
      </c>
      <c r="N258" s="32">
        <f t="shared" si="517"/>
        <v>5772</v>
      </c>
      <c r="O258" s="29"/>
      <c r="P258" s="72">
        <f t="shared" si="515"/>
        <v>2022</v>
      </c>
      <c r="Q258" s="591">
        <f>[1]BR!S692</f>
        <v>481</v>
      </c>
      <c r="R258" s="591">
        <f>[1]BR!T692</f>
        <v>481</v>
      </c>
      <c r="S258" s="591">
        <f>[1]BR!U692</f>
        <v>481</v>
      </c>
      <c r="T258" s="591">
        <f>[1]BR!V692</f>
        <v>481</v>
      </c>
      <c r="U258" s="591">
        <f>[1]BR!W692</f>
        <v>481</v>
      </c>
      <c r="V258" s="591">
        <f>[1]BR!X692</f>
        <v>481</v>
      </c>
      <c r="W258" s="591">
        <f>[1]BR!Y692</f>
        <v>481</v>
      </c>
      <c r="X258" s="591">
        <f>[1]BR!Z692</f>
        <v>481</v>
      </c>
      <c r="Y258" s="591">
        <f>[1]BR!AA692</f>
        <v>481</v>
      </c>
      <c r="Z258" s="591">
        <f>[1]BR!AB692</f>
        <v>481</v>
      </c>
      <c r="AA258" s="591">
        <f>[1]BR!AC692</f>
        <v>481</v>
      </c>
      <c r="AB258" s="591">
        <f>[1]BR!AD692</f>
        <v>481</v>
      </c>
      <c r="AC258" s="32">
        <f t="shared" si="518"/>
        <v>5772</v>
      </c>
      <c r="AD258" s="13"/>
      <c r="AE258" s="17"/>
      <c r="AF258" s="22"/>
      <c r="AG258" s="22"/>
      <c r="AH258" s="22"/>
      <c r="AI258" s="79" t="str">
        <f t="shared" si="483"/>
        <v>Q</v>
      </c>
      <c r="AJ258" s="1">
        <f>1+AJ246</f>
        <v>2033</v>
      </c>
      <c r="AK258" s="105">
        <v>1</v>
      </c>
      <c r="AL258" s="106">
        <f t="shared" ca="1" si="519"/>
        <v>0</v>
      </c>
      <c r="AM258" s="106">
        <f t="shared" ca="1" si="519"/>
        <v>0</v>
      </c>
      <c r="AN258" s="106">
        <f t="shared" ca="1" si="519"/>
        <v>481</v>
      </c>
      <c r="AO258" s="106">
        <f t="shared" ca="1" si="519"/>
        <v>0</v>
      </c>
      <c r="AP258" s="106">
        <f t="shared" ca="1" si="519"/>
        <v>0</v>
      </c>
      <c r="AQ258" s="106">
        <f t="shared" ca="1" si="519"/>
        <v>0</v>
      </c>
      <c r="AR258" s="106">
        <f t="shared" ca="1" si="519"/>
        <v>0</v>
      </c>
      <c r="AS258" s="106">
        <f t="shared" ca="1" si="519"/>
        <v>0</v>
      </c>
      <c r="AT258" s="106">
        <f t="shared" ca="1" si="519"/>
        <v>4192326</v>
      </c>
      <c r="AU258" s="106">
        <f t="shared" ca="1" si="519"/>
        <v>1251268</v>
      </c>
      <c r="AV258" s="106">
        <f t="shared" ca="1" si="520"/>
        <v>3064912</v>
      </c>
      <c r="AW258" s="106">
        <f t="shared" ca="1" si="520"/>
        <v>56507</v>
      </c>
      <c r="AX258" s="106">
        <f t="shared" ca="1" si="520"/>
        <v>0</v>
      </c>
      <c r="AY258" s="611">
        <f t="shared" ca="1" si="520"/>
        <v>0</v>
      </c>
      <c r="AZ258" s="106">
        <f t="shared" ca="1" si="520"/>
        <v>19254</v>
      </c>
      <c r="BA258" s="106">
        <f t="shared" ca="1" si="520"/>
        <v>218050</v>
      </c>
      <c r="BB258" s="106">
        <f t="shared" ca="1" si="520"/>
        <v>63975</v>
      </c>
      <c r="BC258" s="106">
        <f t="shared" ca="1" si="520"/>
        <v>0</v>
      </c>
      <c r="BD258" s="106">
        <f t="shared" ca="1" si="520"/>
        <v>50878</v>
      </c>
      <c r="BE258" s="106">
        <f t="shared" ca="1" si="520"/>
        <v>0</v>
      </c>
      <c r="BF258" s="106">
        <f t="shared" ca="1" si="521"/>
        <v>433032</v>
      </c>
      <c r="BG258" s="106">
        <f t="shared" ca="1" si="521"/>
        <v>0</v>
      </c>
      <c r="BH258" s="106">
        <f t="shared" ca="1" si="521"/>
        <v>0</v>
      </c>
      <c r="BI258" s="106">
        <f t="shared" ca="1" si="521"/>
        <v>366620</v>
      </c>
      <c r="BJ258" s="106">
        <f t="shared" ca="1" si="521"/>
        <v>110868</v>
      </c>
      <c r="BK258" s="106">
        <f t="shared" ca="1" si="521"/>
        <v>0</v>
      </c>
      <c r="BL258" s="190">
        <f t="shared" ca="1" si="521"/>
        <v>0</v>
      </c>
      <c r="BM258" s="190">
        <f t="shared" ca="1" si="521"/>
        <v>0</v>
      </c>
      <c r="BN258" s="190">
        <f t="shared" ca="1" si="521"/>
        <v>0</v>
      </c>
      <c r="BO258" s="190">
        <f t="shared" ca="1" si="521"/>
        <v>0</v>
      </c>
      <c r="BP258" s="190">
        <f t="shared" ca="1" si="521"/>
        <v>0</v>
      </c>
      <c r="BQ258" s="190">
        <f t="shared" ca="1" si="485"/>
        <v>134107</v>
      </c>
      <c r="BR258" s="190">
        <f t="shared" ca="1" si="486"/>
        <v>1128570</v>
      </c>
      <c r="BS258" s="190">
        <f t="shared" ca="1" si="487"/>
        <v>8565494</v>
      </c>
      <c r="BT258" s="190">
        <f t="shared" ca="1" si="496"/>
        <v>9828171</v>
      </c>
      <c r="BU258" s="190">
        <f t="shared" ca="1" si="440"/>
        <v>9810313</v>
      </c>
      <c r="BV258" s="163" t="str">
        <f t="shared" si="488"/>
        <v>C</v>
      </c>
      <c r="BW258" s="65">
        <f t="shared" ca="1" si="441"/>
        <v>9828171</v>
      </c>
      <c r="BX258" s="65">
        <f t="shared" ca="1" si="443"/>
        <v>0</v>
      </c>
      <c r="BZ258" s="130"/>
      <c r="CA258" s="79" t="str">
        <f t="shared" si="489"/>
        <v>B</v>
      </c>
      <c r="CB258" s="215">
        <f t="shared" si="497"/>
        <v>2033</v>
      </c>
      <c r="CC258" s="141">
        <f t="shared" si="497"/>
        <v>1</v>
      </c>
      <c r="CD258" s="280">
        <f t="shared" ca="1" si="444"/>
        <v>0</v>
      </c>
      <c r="CE258" s="280">
        <f t="shared" ca="1" si="445"/>
        <v>0</v>
      </c>
      <c r="CF258" s="280">
        <f t="shared" ca="1" si="446"/>
        <v>481</v>
      </c>
      <c r="CG258" s="280">
        <f t="shared" ca="1" si="447"/>
        <v>0</v>
      </c>
      <c r="CH258" s="280">
        <f t="shared" ca="1" si="448"/>
        <v>0</v>
      </c>
      <c r="CI258" s="280">
        <f t="shared" ca="1" si="449"/>
        <v>0</v>
      </c>
      <c r="CJ258" s="280">
        <f t="shared" ca="1" si="450"/>
        <v>0</v>
      </c>
      <c r="CK258" s="280">
        <f t="shared" ca="1" si="451"/>
        <v>0</v>
      </c>
      <c r="CL258" s="280">
        <f t="shared" ca="1" si="452"/>
        <v>4236049</v>
      </c>
      <c r="CM258" s="280">
        <f t="shared" ca="1" si="453"/>
        <v>1252406</v>
      </c>
      <c r="CN258" s="280">
        <f t="shared" ca="1" si="454"/>
        <v>3123919</v>
      </c>
      <c r="CO258" s="280">
        <f t="shared" ca="1" si="455"/>
        <v>57941</v>
      </c>
      <c r="CP258" s="280">
        <f t="shared" ca="1" si="456"/>
        <v>0</v>
      </c>
      <c r="CQ258" s="613">
        <f t="shared" ca="1" si="457"/>
        <v>0</v>
      </c>
      <c r="CR258" s="280">
        <f t="shared" ca="1" si="458"/>
        <v>29398</v>
      </c>
      <c r="CS258" s="280">
        <f t="shared" ca="1" si="459"/>
        <v>226101</v>
      </c>
      <c r="CT258" s="280">
        <f t="shared" ca="1" si="460"/>
        <v>69025</v>
      </c>
      <c r="CU258" s="280">
        <f t="shared" ca="1" si="461"/>
        <v>0</v>
      </c>
      <c r="CV258" s="280">
        <f t="shared" ca="1" si="462"/>
        <v>64511</v>
      </c>
      <c r="CW258" s="365">
        <f t="shared" ca="1" si="463"/>
        <v>0</v>
      </c>
      <c r="CX258" s="280">
        <f t="shared" ca="1" si="464"/>
        <v>431544</v>
      </c>
      <c r="CY258" s="280">
        <f t="shared" ca="1" si="465"/>
        <v>0</v>
      </c>
      <c r="CZ258" s="280">
        <f t="shared" ca="1" si="466"/>
        <v>0</v>
      </c>
      <c r="DA258" s="280">
        <f t="shared" ca="1" si="467"/>
        <v>364713</v>
      </c>
      <c r="DB258" s="280">
        <f t="shared" ca="1" si="468"/>
        <v>111114</v>
      </c>
      <c r="DC258" s="280">
        <f t="shared" ca="1" si="469"/>
        <v>0</v>
      </c>
      <c r="DD258" s="280">
        <f t="shared" ca="1" si="470"/>
        <v>0</v>
      </c>
      <c r="DE258" s="280">
        <f t="shared" ca="1" si="471"/>
        <v>0</v>
      </c>
      <c r="DF258" s="280">
        <f t="shared" ca="1" si="472"/>
        <v>0</v>
      </c>
      <c r="DG258" s="280">
        <f t="shared" ca="1" si="473"/>
        <v>0</v>
      </c>
      <c r="DH258" s="210">
        <f t="shared" ca="1" si="490"/>
        <v>162934</v>
      </c>
      <c r="DI258" s="210">
        <f t="shared" ca="1" si="491"/>
        <v>1296406</v>
      </c>
      <c r="DJ258" s="210">
        <f t="shared" ca="1" si="492"/>
        <v>8670796</v>
      </c>
      <c r="DK258" s="461">
        <f t="shared" ca="1" si="493"/>
        <v>10130136</v>
      </c>
      <c r="DL258" s="463">
        <f t="shared" ca="1" si="494"/>
        <v>9967202</v>
      </c>
      <c r="DM258" s="465">
        <f t="shared" ca="1" si="495"/>
        <v>-162934</v>
      </c>
      <c r="DN258" s="216">
        <f t="shared" ca="1" si="474"/>
        <v>-1.6084088110959221E-2</v>
      </c>
      <c r="DP258" s="201"/>
    </row>
    <row r="259" spans="1:121">
      <c r="A259" s="1">
        <f t="shared" si="511"/>
        <v>2023</v>
      </c>
      <c r="B259" s="591">
        <f>[1]BR!C693</f>
        <v>481</v>
      </c>
      <c r="C259" s="591">
        <f>[1]BR!D693</f>
        <v>481</v>
      </c>
      <c r="D259" s="591">
        <f>[1]BR!E693</f>
        <v>481</v>
      </c>
      <c r="E259" s="591">
        <f>[1]BR!F693</f>
        <v>481</v>
      </c>
      <c r="F259" s="591">
        <f>[1]BR!G693</f>
        <v>481</v>
      </c>
      <c r="G259" s="591">
        <f>[1]BR!H693</f>
        <v>481</v>
      </c>
      <c r="H259" s="591">
        <f>[1]BR!I693</f>
        <v>481</v>
      </c>
      <c r="I259" s="591">
        <f>[1]BR!J693</f>
        <v>481</v>
      </c>
      <c r="J259" s="591">
        <f>[1]BR!K693</f>
        <v>481</v>
      </c>
      <c r="K259" s="591">
        <f>[1]BR!L693</f>
        <v>481</v>
      </c>
      <c r="L259" s="591">
        <f>[1]BR!M693</f>
        <v>481</v>
      </c>
      <c r="M259" s="591">
        <f>[1]BR!N693</f>
        <v>481</v>
      </c>
      <c r="N259" s="32">
        <f t="shared" si="517"/>
        <v>5772</v>
      </c>
      <c r="O259" s="29"/>
      <c r="P259" s="72">
        <f t="shared" si="515"/>
        <v>2023</v>
      </c>
      <c r="Q259" s="591">
        <f>[1]BR!S693</f>
        <v>481</v>
      </c>
      <c r="R259" s="591">
        <f>[1]BR!T693</f>
        <v>481</v>
      </c>
      <c r="S259" s="591">
        <f>[1]BR!U693</f>
        <v>481</v>
      </c>
      <c r="T259" s="591">
        <f>[1]BR!V693</f>
        <v>481</v>
      </c>
      <c r="U259" s="591">
        <f>[1]BR!W693</f>
        <v>481</v>
      </c>
      <c r="V259" s="591">
        <f>[1]BR!X693</f>
        <v>481</v>
      </c>
      <c r="W259" s="591">
        <f>[1]BR!Y693</f>
        <v>481</v>
      </c>
      <c r="X259" s="591">
        <f>[1]BR!Z693</f>
        <v>481</v>
      </c>
      <c r="Y259" s="591">
        <f>[1]BR!AA693</f>
        <v>481</v>
      </c>
      <c r="Z259" s="591">
        <f>[1]BR!AB693</f>
        <v>481</v>
      </c>
      <c r="AA259" s="591">
        <f>[1]BR!AC693</f>
        <v>481</v>
      </c>
      <c r="AB259" s="591">
        <f>[1]BR!AD693</f>
        <v>481</v>
      </c>
      <c r="AC259" s="32">
        <f t="shared" si="518"/>
        <v>5772</v>
      </c>
      <c r="AD259" s="13"/>
      <c r="AE259" s="17"/>
      <c r="AF259" s="22"/>
      <c r="AG259" s="22"/>
      <c r="AH259" s="22"/>
      <c r="AI259" s="79" t="str">
        <f t="shared" si="483"/>
        <v>R</v>
      </c>
      <c r="AJ259" s="1">
        <f t="shared" ref="AJ259:AJ269" si="522">AJ258</f>
        <v>2033</v>
      </c>
      <c r="AK259" s="105">
        <v>2</v>
      </c>
      <c r="AL259" s="106">
        <f t="shared" ca="1" si="519"/>
        <v>0</v>
      </c>
      <c r="AM259" s="106">
        <f t="shared" ca="1" si="519"/>
        <v>0</v>
      </c>
      <c r="AN259" s="106">
        <f t="shared" ca="1" si="519"/>
        <v>481</v>
      </c>
      <c r="AO259" s="106">
        <f t="shared" ca="1" si="519"/>
        <v>0</v>
      </c>
      <c r="AP259" s="106">
        <f t="shared" ca="1" si="519"/>
        <v>0</v>
      </c>
      <c r="AQ259" s="106">
        <f t="shared" ca="1" si="519"/>
        <v>0</v>
      </c>
      <c r="AR259" s="106">
        <f t="shared" ca="1" si="519"/>
        <v>0</v>
      </c>
      <c r="AS259" s="106">
        <f t="shared" ca="1" si="519"/>
        <v>0</v>
      </c>
      <c r="AT259" s="106">
        <f t="shared" ca="1" si="519"/>
        <v>4236049</v>
      </c>
      <c r="AU259" s="106">
        <f t="shared" ca="1" si="519"/>
        <v>1252406</v>
      </c>
      <c r="AV259" s="106">
        <f t="shared" ca="1" si="520"/>
        <v>3123919</v>
      </c>
      <c r="AW259" s="106">
        <f t="shared" ca="1" si="520"/>
        <v>63058</v>
      </c>
      <c r="AX259" s="106">
        <f t="shared" ca="1" si="520"/>
        <v>0</v>
      </c>
      <c r="AY259" s="611">
        <f t="shared" ca="1" si="520"/>
        <v>0</v>
      </c>
      <c r="AZ259" s="106">
        <f t="shared" ca="1" si="520"/>
        <v>28195</v>
      </c>
      <c r="BA259" s="106">
        <f t="shared" ca="1" si="520"/>
        <v>226101</v>
      </c>
      <c r="BB259" s="106">
        <f t="shared" ca="1" si="520"/>
        <v>69025</v>
      </c>
      <c r="BC259" s="106">
        <f t="shared" ca="1" si="520"/>
        <v>0</v>
      </c>
      <c r="BD259" s="106">
        <f t="shared" ca="1" si="520"/>
        <v>59479</v>
      </c>
      <c r="BE259" s="106">
        <f t="shared" ca="1" si="520"/>
        <v>0</v>
      </c>
      <c r="BF259" s="106">
        <f t="shared" ca="1" si="521"/>
        <v>431544</v>
      </c>
      <c r="BG259" s="106">
        <f t="shared" ca="1" si="521"/>
        <v>0</v>
      </c>
      <c r="BH259" s="106">
        <f t="shared" ca="1" si="521"/>
        <v>0</v>
      </c>
      <c r="BI259" s="106">
        <f t="shared" ca="1" si="521"/>
        <v>364713</v>
      </c>
      <c r="BJ259" s="106">
        <f t="shared" ca="1" si="521"/>
        <v>111114</v>
      </c>
      <c r="BK259" s="106">
        <f t="shared" ca="1" si="521"/>
        <v>0</v>
      </c>
      <c r="BL259" s="190">
        <f t="shared" ca="1" si="521"/>
        <v>0</v>
      </c>
      <c r="BM259" s="190">
        <f t="shared" ca="1" si="521"/>
        <v>0</v>
      </c>
      <c r="BN259" s="190">
        <f t="shared" ca="1" si="521"/>
        <v>0</v>
      </c>
      <c r="BO259" s="190">
        <f t="shared" ca="1" si="521"/>
        <v>0</v>
      </c>
      <c r="BP259" s="190">
        <f t="shared" ca="1" si="521"/>
        <v>0</v>
      </c>
      <c r="BQ259" s="190">
        <f t="shared" ca="1" si="485"/>
        <v>156699</v>
      </c>
      <c r="BR259" s="190">
        <f t="shared" ca="1" si="486"/>
        <v>1133472</v>
      </c>
      <c r="BS259" s="190">
        <f t="shared" ca="1" si="487"/>
        <v>8675913</v>
      </c>
      <c r="BT259" s="190">
        <f t="shared" ca="1" si="496"/>
        <v>9966084</v>
      </c>
      <c r="BU259" s="190">
        <f t="shared" ca="1" si="440"/>
        <v>9810313</v>
      </c>
      <c r="BV259" s="163" t="str">
        <f t="shared" si="488"/>
        <v>C</v>
      </c>
      <c r="BW259" s="65">
        <f t="shared" ca="1" si="441"/>
        <v>9966084</v>
      </c>
      <c r="BX259" s="65">
        <f t="shared" ca="1" si="443"/>
        <v>0</v>
      </c>
      <c r="BZ259" s="130"/>
      <c r="CA259" s="79" t="str">
        <f t="shared" si="489"/>
        <v>C</v>
      </c>
      <c r="CB259" s="215">
        <f t="shared" si="497"/>
        <v>2033</v>
      </c>
      <c r="CC259" s="141">
        <f t="shared" si="497"/>
        <v>2</v>
      </c>
      <c r="CD259" s="280">
        <f t="shared" ca="1" si="444"/>
        <v>0</v>
      </c>
      <c r="CE259" s="280">
        <f t="shared" ca="1" si="445"/>
        <v>0</v>
      </c>
      <c r="CF259" s="280">
        <f t="shared" ca="1" si="446"/>
        <v>481</v>
      </c>
      <c r="CG259" s="280">
        <f t="shared" ca="1" si="447"/>
        <v>0</v>
      </c>
      <c r="CH259" s="280">
        <f t="shared" ca="1" si="448"/>
        <v>0</v>
      </c>
      <c r="CI259" s="280">
        <f t="shared" ca="1" si="449"/>
        <v>0</v>
      </c>
      <c r="CJ259" s="280">
        <f t="shared" ca="1" si="450"/>
        <v>0</v>
      </c>
      <c r="CK259" s="280">
        <f t="shared" ca="1" si="451"/>
        <v>0</v>
      </c>
      <c r="CL259" s="280">
        <f t="shared" ca="1" si="452"/>
        <v>4226764</v>
      </c>
      <c r="CM259" s="280">
        <f t="shared" ca="1" si="453"/>
        <v>1231646</v>
      </c>
      <c r="CN259" s="280">
        <f t="shared" ca="1" si="454"/>
        <v>3082289</v>
      </c>
      <c r="CO259" s="280">
        <f t="shared" ca="1" si="455"/>
        <v>45300</v>
      </c>
      <c r="CP259" s="280">
        <f t="shared" ca="1" si="456"/>
        <v>0</v>
      </c>
      <c r="CQ259" s="613">
        <f t="shared" ca="1" si="457"/>
        <v>0</v>
      </c>
      <c r="CR259" s="280">
        <f t="shared" ca="1" si="458"/>
        <v>29711</v>
      </c>
      <c r="CS259" s="280">
        <f t="shared" ca="1" si="459"/>
        <v>194550</v>
      </c>
      <c r="CT259" s="280">
        <f t="shared" ca="1" si="460"/>
        <v>48263</v>
      </c>
      <c r="CU259" s="280">
        <f t="shared" ca="1" si="461"/>
        <v>0</v>
      </c>
      <c r="CV259" s="280">
        <f t="shared" ca="1" si="462"/>
        <v>51990</v>
      </c>
      <c r="CW259" s="365">
        <f t="shared" ca="1" si="463"/>
        <v>0</v>
      </c>
      <c r="CX259" s="280">
        <f t="shared" ca="1" si="464"/>
        <v>426072</v>
      </c>
      <c r="CY259" s="280">
        <f t="shared" ca="1" si="465"/>
        <v>0</v>
      </c>
      <c r="CZ259" s="280">
        <f t="shared" ca="1" si="466"/>
        <v>0</v>
      </c>
      <c r="DA259" s="280">
        <f t="shared" ca="1" si="467"/>
        <v>362529</v>
      </c>
      <c r="DB259" s="280">
        <f t="shared" ca="1" si="468"/>
        <v>110718</v>
      </c>
      <c r="DC259" s="280">
        <f t="shared" ca="1" si="469"/>
        <v>0</v>
      </c>
      <c r="DD259" s="280">
        <f t="shared" ca="1" si="470"/>
        <v>0</v>
      </c>
      <c r="DE259" s="280">
        <f t="shared" ca="1" si="471"/>
        <v>0</v>
      </c>
      <c r="DF259" s="280">
        <f t="shared" ca="1" si="472"/>
        <v>0</v>
      </c>
      <c r="DG259" s="280">
        <f t="shared" ca="1" si="473"/>
        <v>0</v>
      </c>
      <c r="DH259" s="210">
        <f t="shared" ca="1" si="490"/>
        <v>129964</v>
      </c>
      <c r="DI259" s="210">
        <f t="shared" ca="1" si="491"/>
        <v>1223833</v>
      </c>
      <c r="DJ259" s="210">
        <f t="shared" ca="1" si="492"/>
        <v>8586480</v>
      </c>
      <c r="DK259" s="461">
        <f t="shared" ca="1" si="493"/>
        <v>9940277</v>
      </c>
      <c r="DL259" s="463">
        <f t="shared" ca="1" si="494"/>
        <v>9810313</v>
      </c>
      <c r="DM259" s="465">
        <f t="shared" ca="1" si="495"/>
        <v>-129964</v>
      </c>
      <c r="DN259" s="216">
        <f t="shared" ca="1" si="474"/>
        <v>-1.307448474524402E-2</v>
      </c>
      <c r="DP259" s="201"/>
    </row>
    <row r="260" spans="1:121">
      <c r="A260" s="1">
        <f t="shared" si="511"/>
        <v>2024</v>
      </c>
      <c r="B260" s="591">
        <f>[1]BR!C694</f>
        <v>481</v>
      </c>
      <c r="C260" s="591">
        <f>[1]BR!D694</f>
        <v>481</v>
      </c>
      <c r="D260" s="591">
        <f>[1]BR!E694</f>
        <v>481</v>
      </c>
      <c r="E260" s="591">
        <f>[1]BR!F694</f>
        <v>481</v>
      </c>
      <c r="F260" s="591">
        <f>[1]BR!G694</f>
        <v>481</v>
      </c>
      <c r="G260" s="591">
        <f>[1]BR!H694</f>
        <v>481</v>
      </c>
      <c r="H260" s="591">
        <f>[1]BR!I694</f>
        <v>481</v>
      </c>
      <c r="I260" s="591">
        <f>[1]BR!J694</f>
        <v>481</v>
      </c>
      <c r="J260" s="591">
        <f>[1]BR!K694</f>
        <v>481</v>
      </c>
      <c r="K260" s="591">
        <f>[1]BR!L694</f>
        <v>481</v>
      </c>
      <c r="L260" s="591">
        <f>[1]BR!M694</f>
        <v>481</v>
      </c>
      <c r="M260" s="591">
        <f>[1]BR!N694</f>
        <v>481</v>
      </c>
      <c r="N260" s="32">
        <f t="shared" si="517"/>
        <v>5772</v>
      </c>
      <c r="O260" s="29"/>
      <c r="P260" s="72">
        <f t="shared" si="515"/>
        <v>2024</v>
      </c>
      <c r="Q260" s="591">
        <f>[1]BR!S694</f>
        <v>481</v>
      </c>
      <c r="R260" s="591">
        <f>[1]BR!T694</f>
        <v>481</v>
      </c>
      <c r="S260" s="591">
        <f>[1]BR!U694</f>
        <v>481</v>
      </c>
      <c r="T260" s="591">
        <f>[1]BR!V694</f>
        <v>481</v>
      </c>
      <c r="U260" s="591">
        <f>[1]BR!W694</f>
        <v>481</v>
      </c>
      <c r="V260" s="591">
        <f>[1]BR!X694</f>
        <v>481</v>
      </c>
      <c r="W260" s="591">
        <f>[1]BR!Y694</f>
        <v>481</v>
      </c>
      <c r="X260" s="591">
        <f>[1]BR!Z694</f>
        <v>481</v>
      </c>
      <c r="Y260" s="591">
        <f>[1]BR!AA694</f>
        <v>481</v>
      </c>
      <c r="Z260" s="591">
        <f>[1]BR!AB694</f>
        <v>481</v>
      </c>
      <c r="AA260" s="591">
        <f>[1]BR!AC694</f>
        <v>481</v>
      </c>
      <c r="AB260" s="591">
        <f>[1]BR!AD694</f>
        <v>481</v>
      </c>
      <c r="AC260" s="32">
        <f t="shared" si="518"/>
        <v>5772</v>
      </c>
      <c r="AD260" s="13"/>
      <c r="AE260" s="17"/>
      <c r="AF260" s="22"/>
      <c r="AG260" s="22"/>
      <c r="AH260" s="22"/>
      <c r="AI260" s="79" t="str">
        <f t="shared" si="483"/>
        <v>S</v>
      </c>
      <c r="AJ260" s="1">
        <f t="shared" si="522"/>
        <v>2033</v>
      </c>
      <c r="AK260" s="105">
        <v>3</v>
      </c>
      <c r="AL260" s="106">
        <f t="shared" ca="1" si="519"/>
        <v>0</v>
      </c>
      <c r="AM260" s="106">
        <f t="shared" ca="1" si="519"/>
        <v>0</v>
      </c>
      <c r="AN260" s="106">
        <f t="shared" ca="1" si="519"/>
        <v>481</v>
      </c>
      <c r="AO260" s="106">
        <f t="shared" ca="1" si="519"/>
        <v>0</v>
      </c>
      <c r="AP260" s="106">
        <f t="shared" ca="1" si="519"/>
        <v>0</v>
      </c>
      <c r="AQ260" s="106">
        <f t="shared" ca="1" si="519"/>
        <v>0</v>
      </c>
      <c r="AR260" s="106">
        <f t="shared" ca="1" si="519"/>
        <v>0</v>
      </c>
      <c r="AS260" s="106">
        <f t="shared" ca="1" si="519"/>
        <v>0</v>
      </c>
      <c r="AT260" s="106">
        <f t="shared" ca="1" si="519"/>
        <v>4226764</v>
      </c>
      <c r="AU260" s="106">
        <f t="shared" ca="1" si="519"/>
        <v>1231646</v>
      </c>
      <c r="AV260" s="106">
        <f t="shared" ca="1" si="520"/>
        <v>3082289</v>
      </c>
      <c r="AW260" s="106">
        <f t="shared" ca="1" si="520"/>
        <v>57941</v>
      </c>
      <c r="AX260" s="106">
        <f t="shared" ca="1" si="520"/>
        <v>0</v>
      </c>
      <c r="AY260" s="611">
        <f t="shared" ca="1" si="520"/>
        <v>0</v>
      </c>
      <c r="AZ260" s="106">
        <f t="shared" ca="1" si="520"/>
        <v>29398</v>
      </c>
      <c r="BA260" s="106">
        <f t="shared" ca="1" si="520"/>
        <v>194550</v>
      </c>
      <c r="BB260" s="106">
        <f t="shared" ca="1" si="520"/>
        <v>48263</v>
      </c>
      <c r="BC260" s="106">
        <f t="shared" ca="1" si="520"/>
        <v>0</v>
      </c>
      <c r="BD260" s="106">
        <f t="shared" ca="1" si="520"/>
        <v>64511</v>
      </c>
      <c r="BE260" s="106">
        <f t="shared" ca="1" si="520"/>
        <v>0</v>
      </c>
      <c r="BF260" s="106">
        <f t="shared" ca="1" si="521"/>
        <v>426072</v>
      </c>
      <c r="BG260" s="106">
        <f t="shared" ca="1" si="521"/>
        <v>0</v>
      </c>
      <c r="BH260" s="106">
        <f t="shared" ca="1" si="521"/>
        <v>0</v>
      </c>
      <c r="BI260" s="106">
        <f t="shared" ca="1" si="521"/>
        <v>362529</v>
      </c>
      <c r="BJ260" s="106">
        <f t="shared" ca="1" si="521"/>
        <v>110718</v>
      </c>
      <c r="BK260" s="106">
        <f t="shared" ca="1" si="521"/>
        <v>0</v>
      </c>
      <c r="BL260" s="190">
        <f t="shared" ca="1" si="521"/>
        <v>0</v>
      </c>
      <c r="BM260" s="190">
        <f t="shared" ca="1" si="521"/>
        <v>0</v>
      </c>
      <c r="BN260" s="190">
        <f t="shared" ca="1" si="521"/>
        <v>0</v>
      </c>
      <c r="BO260" s="190">
        <f t="shared" ca="1" si="521"/>
        <v>0</v>
      </c>
      <c r="BP260" s="190">
        <f t="shared" ca="1" si="521"/>
        <v>0</v>
      </c>
      <c r="BQ260" s="190">
        <f t="shared" ca="1" si="485"/>
        <v>142172</v>
      </c>
      <c r="BR260" s="190">
        <f t="shared" ca="1" si="486"/>
        <v>1093869</v>
      </c>
      <c r="BS260" s="190">
        <f t="shared" ca="1" si="487"/>
        <v>8599121</v>
      </c>
      <c r="BT260" s="190">
        <f t="shared" ca="1" si="496"/>
        <v>9835162</v>
      </c>
      <c r="BU260" s="190">
        <f t="shared" ca="1" si="440"/>
        <v>9881939</v>
      </c>
      <c r="BV260" s="163" t="str">
        <f t="shared" si="488"/>
        <v>D</v>
      </c>
      <c r="BW260" s="65">
        <f t="shared" ca="1" si="441"/>
        <v>9835162</v>
      </c>
      <c r="BX260" s="65">
        <f t="shared" ca="1" si="443"/>
        <v>0</v>
      </c>
      <c r="BZ260" s="130"/>
      <c r="CA260" s="79" t="str">
        <f t="shared" si="489"/>
        <v>D</v>
      </c>
      <c r="CB260" s="215">
        <f t="shared" si="497"/>
        <v>2033</v>
      </c>
      <c r="CC260" s="141">
        <f t="shared" si="497"/>
        <v>3</v>
      </c>
      <c r="CD260" s="280">
        <f t="shared" ca="1" si="444"/>
        <v>0</v>
      </c>
      <c r="CE260" s="280">
        <f t="shared" ca="1" si="445"/>
        <v>0</v>
      </c>
      <c r="CF260" s="280">
        <f t="shared" ca="1" si="446"/>
        <v>481</v>
      </c>
      <c r="CG260" s="280">
        <f t="shared" ca="1" si="447"/>
        <v>0</v>
      </c>
      <c r="CH260" s="280">
        <f t="shared" ca="1" si="448"/>
        <v>0</v>
      </c>
      <c r="CI260" s="280">
        <f t="shared" ca="1" si="449"/>
        <v>0</v>
      </c>
      <c r="CJ260" s="280">
        <f t="shared" ca="1" si="450"/>
        <v>0</v>
      </c>
      <c r="CK260" s="280">
        <f t="shared" ca="1" si="451"/>
        <v>0</v>
      </c>
      <c r="CL260" s="280">
        <f t="shared" ca="1" si="452"/>
        <v>4193362</v>
      </c>
      <c r="CM260" s="280">
        <f t="shared" ca="1" si="453"/>
        <v>1265193</v>
      </c>
      <c r="CN260" s="280">
        <f t="shared" ca="1" si="454"/>
        <v>3149263</v>
      </c>
      <c r="CO260" s="280">
        <f t="shared" ca="1" si="455"/>
        <v>45752</v>
      </c>
      <c r="CP260" s="280">
        <f t="shared" ca="1" si="456"/>
        <v>0</v>
      </c>
      <c r="CQ260" s="613">
        <f t="shared" ca="1" si="457"/>
        <v>0</v>
      </c>
      <c r="CR260" s="280">
        <f t="shared" ca="1" si="458"/>
        <v>26362</v>
      </c>
      <c r="CS260" s="280">
        <f t="shared" ca="1" si="459"/>
        <v>184215</v>
      </c>
      <c r="CT260" s="280">
        <f t="shared" ca="1" si="460"/>
        <v>51475</v>
      </c>
      <c r="CU260" s="280">
        <f t="shared" ca="1" si="461"/>
        <v>0</v>
      </c>
      <c r="CV260" s="280">
        <f t="shared" ca="1" si="462"/>
        <v>52222</v>
      </c>
      <c r="CW260" s="365">
        <f t="shared" ca="1" si="463"/>
        <v>0</v>
      </c>
      <c r="CX260" s="280">
        <f t="shared" ca="1" si="464"/>
        <v>433032</v>
      </c>
      <c r="CY260" s="280">
        <f t="shared" ca="1" si="465"/>
        <v>0</v>
      </c>
      <c r="CZ260" s="280">
        <f t="shared" ca="1" si="466"/>
        <v>0</v>
      </c>
      <c r="DA260" s="280">
        <f t="shared" ca="1" si="467"/>
        <v>369006</v>
      </c>
      <c r="DB260" s="280">
        <f t="shared" ca="1" si="468"/>
        <v>111576</v>
      </c>
      <c r="DC260" s="280">
        <f t="shared" ca="1" si="469"/>
        <v>0</v>
      </c>
      <c r="DD260" s="280">
        <f t="shared" ca="1" si="470"/>
        <v>0</v>
      </c>
      <c r="DE260" s="280">
        <f t="shared" ca="1" si="471"/>
        <v>0</v>
      </c>
      <c r="DF260" s="280">
        <f t="shared" ca="1" si="472"/>
        <v>0</v>
      </c>
      <c r="DG260" s="280">
        <f t="shared" ca="1" si="473"/>
        <v>0</v>
      </c>
      <c r="DH260" s="210">
        <f t="shared" ca="1" si="490"/>
        <v>130059</v>
      </c>
      <c r="DI260" s="210">
        <f t="shared" ca="1" si="491"/>
        <v>1227888</v>
      </c>
      <c r="DJ260" s="210">
        <f t="shared" ca="1" si="492"/>
        <v>8654051</v>
      </c>
      <c r="DK260" s="461">
        <f t="shared" ca="1" si="493"/>
        <v>10011998</v>
      </c>
      <c r="DL260" s="463">
        <f t="shared" ca="1" si="494"/>
        <v>9881939</v>
      </c>
      <c r="DM260" s="465">
        <f t="shared" ca="1" si="495"/>
        <v>-130059</v>
      </c>
      <c r="DN260" s="216">
        <f t="shared" ca="1" si="474"/>
        <v>-1.2990314220997647E-2</v>
      </c>
    </row>
    <row r="261" spans="1:121">
      <c r="A261" s="1">
        <f t="shared" si="511"/>
        <v>2025</v>
      </c>
      <c r="B261" s="591">
        <f>[1]BR!C695</f>
        <v>481</v>
      </c>
      <c r="C261" s="591">
        <f>[1]BR!D695</f>
        <v>481</v>
      </c>
      <c r="D261" s="591">
        <f>[1]BR!E695</f>
        <v>481</v>
      </c>
      <c r="E261" s="591">
        <f>[1]BR!F695</f>
        <v>481</v>
      </c>
      <c r="F261" s="591">
        <f>[1]BR!G695</f>
        <v>481</v>
      </c>
      <c r="G261" s="591">
        <f>[1]BR!H695</f>
        <v>481</v>
      </c>
      <c r="H261" s="591">
        <f>[1]BR!I695</f>
        <v>481</v>
      </c>
      <c r="I261" s="591">
        <f>[1]BR!J695</f>
        <v>481</v>
      </c>
      <c r="J261" s="591">
        <f>[1]BR!K695</f>
        <v>481</v>
      </c>
      <c r="K261" s="591">
        <f>[1]BR!L695</f>
        <v>481</v>
      </c>
      <c r="L261" s="591">
        <f>[1]BR!M695</f>
        <v>481</v>
      </c>
      <c r="M261" s="591">
        <f>[1]BR!N695</f>
        <v>481</v>
      </c>
      <c r="N261" s="32">
        <f t="shared" si="517"/>
        <v>5772</v>
      </c>
      <c r="O261" s="29"/>
      <c r="P261" s="72">
        <f t="shared" si="515"/>
        <v>2025</v>
      </c>
      <c r="Q261" s="591">
        <f>[1]BR!S695</f>
        <v>481</v>
      </c>
      <c r="R261" s="591">
        <f>[1]BR!T695</f>
        <v>481</v>
      </c>
      <c r="S261" s="591">
        <f>[1]BR!U695</f>
        <v>481</v>
      </c>
      <c r="T261" s="591">
        <f>[1]BR!V695</f>
        <v>481</v>
      </c>
      <c r="U261" s="591">
        <f>[1]BR!W695</f>
        <v>481</v>
      </c>
      <c r="V261" s="591">
        <f>[1]BR!X695</f>
        <v>481</v>
      </c>
      <c r="W261" s="591">
        <f>[1]BR!Y695</f>
        <v>481</v>
      </c>
      <c r="X261" s="591">
        <f>[1]BR!Z695</f>
        <v>481</v>
      </c>
      <c r="Y261" s="591">
        <f>[1]BR!AA695</f>
        <v>481</v>
      </c>
      <c r="Z261" s="591">
        <f>[1]BR!AB695</f>
        <v>481</v>
      </c>
      <c r="AA261" s="591">
        <f>[1]BR!AC695</f>
        <v>481</v>
      </c>
      <c r="AB261" s="591">
        <f>[1]BR!AD695</f>
        <v>481</v>
      </c>
      <c r="AC261" s="32">
        <f t="shared" si="518"/>
        <v>5772</v>
      </c>
      <c r="AD261" s="13"/>
      <c r="AE261" s="17"/>
      <c r="AF261" s="22"/>
      <c r="AG261" s="22"/>
      <c r="AH261" s="22"/>
      <c r="AI261" s="79" t="str">
        <f t="shared" si="483"/>
        <v>T</v>
      </c>
      <c r="AJ261" s="1">
        <f t="shared" si="522"/>
        <v>2033</v>
      </c>
      <c r="AK261" s="105">
        <v>4</v>
      </c>
      <c r="AL261" s="106">
        <f t="shared" ca="1" si="519"/>
        <v>0</v>
      </c>
      <c r="AM261" s="106">
        <f t="shared" ca="1" si="519"/>
        <v>0</v>
      </c>
      <c r="AN261" s="106">
        <f t="shared" ca="1" si="519"/>
        <v>481</v>
      </c>
      <c r="AO261" s="106">
        <f t="shared" ca="1" si="519"/>
        <v>0</v>
      </c>
      <c r="AP261" s="106">
        <f t="shared" ca="1" si="519"/>
        <v>0</v>
      </c>
      <c r="AQ261" s="106">
        <f t="shared" ca="1" si="519"/>
        <v>0</v>
      </c>
      <c r="AR261" s="106">
        <f t="shared" ca="1" si="519"/>
        <v>0</v>
      </c>
      <c r="AS261" s="106">
        <f t="shared" ca="1" si="519"/>
        <v>0</v>
      </c>
      <c r="AT261" s="106">
        <f t="shared" ca="1" si="519"/>
        <v>4193362</v>
      </c>
      <c r="AU261" s="106">
        <f t="shared" ca="1" si="519"/>
        <v>1265193</v>
      </c>
      <c r="AV261" s="106">
        <f t="shared" ca="1" si="520"/>
        <v>3149263</v>
      </c>
      <c r="AW261" s="106">
        <f t="shared" ca="1" si="520"/>
        <v>45300</v>
      </c>
      <c r="AX261" s="106">
        <f t="shared" ca="1" si="520"/>
        <v>0</v>
      </c>
      <c r="AY261" s="611">
        <f t="shared" ca="1" si="520"/>
        <v>0</v>
      </c>
      <c r="AZ261" s="106">
        <f t="shared" ca="1" si="520"/>
        <v>29711</v>
      </c>
      <c r="BA261" s="106">
        <f t="shared" ca="1" si="520"/>
        <v>184215</v>
      </c>
      <c r="BB261" s="106">
        <f t="shared" ca="1" si="520"/>
        <v>51475</v>
      </c>
      <c r="BC261" s="106">
        <f t="shared" ca="1" si="520"/>
        <v>0</v>
      </c>
      <c r="BD261" s="106">
        <f t="shared" ca="1" si="520"/>
        <v>51990</v>
      </c>
      <c r="BE261" s="106">
        <f t="shared" ca="1" si="520"/>
        <v>0</v>
      </c>
      <c r="BF261" s="106">
        <f t="shared" ca="1" si="521"/>
        <v>433032</v>
      </c>
      <c r="BG261" s="106">
        <f t="shared" ca="1" si="521"/>
        <v>0</v>
      </c>
      <c r="BH261" s="106">
        <f t="shared" ca="1" si="521"/>
        <v>0</v>
      </c>
      <c r="BI261" s="106">
        <f t="shared" ca="1" si="521"/>
        <v>369006</v>
      </c>
      <c r="BJ261" s="106">
        <f t="shared" ca="1" si="521"/>
        <v>111576</v>
      </c>
      <c r="BK261" s="106">
        <f t="shared" ca="1" si="521"/>
        <v>0</v>
      </c>
      <c r="BL261" s="190">
        <f t="shared" ca="1" si="521"/>
        <v>0</v>
      </c>
      <c r="BM261" s="190">
        <f t="shared" ca="1" si="521"/>
        <v>0</v>
      </c>
      <c r="BN261" s="190">
        <f t="shared" ca="1" si="521"/>
        <v>0</v>
      </c>
      <c r="BO261" s="190">
        <f t="shared" ca="1" si="521"/>
        <v>0</v>
      </c>
      <c r="BP261" s="190">
        <f t="shared" ca="1" si="521"/>
        <v>0</v>
      </c>
      <c r="BQ261" s="190">
        <f t="shared" ca="1" si="485"/>
        <v>133176</v>
      </c>
      <c r="BR261" s="190">
        <f t="shared" ca="1" si="486"/>
        <v>1097829</v>
      </c>
      <c r="BS261" s="190">
        <f t="shared" ca="1" si="487"/>
        <v>8653599</v>
      </c>
      <c r="BT261" s="190">
        <f t="shared" ca="1" si="496"/>
        <v>9884604</v>
      </c>
      <c r="BU261" s="190">
        <f t="shared" ca="1" si="440"/>
        <v>5742573</v>
      </c>
      <c r="BV261" s="163" t="str">
        <f t="shared" si="488"/>
        <v>E</v>
      </c>
      <c r="BW261" s="65">
        <f t="shared" ca="1" si="441"/>
        <v>9884604</v>
      </c>
      <c r="BX261" s="65">
        <f t="shared" ca="1" si="443"/>
        <v>0</v>
      </c>
      <c r="BZ261" s="130"/>
      <c r="CA261" s="79" t="str">
        <f t="shared" si="489"/>
        <v>E</v>
      </c>
      <c r="CB261" s="215">
        <f t="shared" si="497"/>
        <v>2033</v>
      </c>
      <c r="CC261" s="141">
        <f t="shared" si="497"/>
        <v>4</v>
      </c>
      <c r="CD261" s="280">
        <f t="shared" ca="1" si="444"/>
        <v>0</v>
      </c>
      <c r="CE261" s="280">
        <f t="shared" ca="1" si="445"/>
        <v>0</v>
      </c>
      <c r="CF261" s="280">
        <f t="shared" ca="1" si="446"/>
        <v>481</v>
      </c>
      <c r="CG261" s="280">
        <f t="shared" ca="1" si="447"/>
        <v>0</v>
      </c>
      <c r="CH261" s="280">
        <f t="shared" ca="1" si="448"/>
        <v>0</v>
      </c>
      <c r="CI261" s="280">
        <f t="shared" ca="1" si="449"/>
        <v>0</v>
      </c>
      <c r="CJ261" s="280">
        <f t="shared" ca="1" si="450"/>
        <v>0</v>
      </c>
      <c r="CK261" s="280">
        <f t="shared" ca="1" si="451"/>
        <v>0</v>
      </c>
      <c r="CL261" s="280">
        <f t="shared" ca="1" si="452"/>
        <v>0</v>
      </c>
      <c r="CM261" s="280">
        <f t="shared" ca="1" si="453"/>
        <v>1275369</v>
      </c>
      <c r="CN261" s="280">
        <f t="shared" ca="1" si="454"/>
        <v>3167287</v>
      </c>
      <c r="CO261" s="280">
        <f t="shared" ca="1" si="455"/>
        <v>61937</v>
      </c>
      <c r="CP261" s="280">
        <f t="shared" ca="1" si="456"/>
        <v>0</v>
      </c>
      <c r="CQ261" s="613">
        <f t="shared" ca="1" si="457"/>
        <v>0</v>
      </c>
      <c r="CR261" s="280">
        <f t="shared" ca="1" si="458"/>
        <v>26794</v>
      </c>
      <c r="CS261" s="280">
        <f t="shared" ca="1" si="459"/>
        <v>198073</v>
      </c>
      <c r="CT261" s="280">
        <f t="shared" ca="1" si="460"/>
        <v>48818</v>
      </c>
      <c r="CU261" s="280">
        <f t="shared" ca="1" si="461"/>
        <v>0</v>
      </c>
      <c r="CV261" s="280">
        <f t="shared" ca="1" si="462"/>
        <v>46691</v>
      </c>
      <c r="CW261" s="365">
        <f t="shared" ca="1" si="463"/>
        <v>0</v>
      </c>
      <c r="CX261" s="280">
        <f t="shared" ca="1" si="464"/>
        <v>432600</v>
      </c>
      <c r="CY261" s="280">
        <f t="shared" ca="1" si="465"/>
        <v>0</v>
      </c>
      <c r="CZ261" s="280">
        <f t="shared" ca="1" si="466"/>
        <v>0</v>
      </c>
      <c r="DA261" s="280">
        <f t="shared" ca="1" si="467"/>
        <v>372899</v>
      </c>
      <c r="DB261" s="280">
        <f t="shared" ca="1" si="468"/>
        <v>111624</v>
      </c>
      <c r="DC261" s="280">
        <f t="shared" ca="1" si="469"/>
        <v>0</v>
      </c>
      <c r="DD261" s="280">
        <f t="shared" ca="1" si="470"/>
        <v>0</v>
      </c>
      <c r="DE261" s="280">
        <f t="shared" ca="1" si="471"/>
        <v>0</v>
      </c>
      <c r="DF261" s="280">
        <f t="shared" ca="1" si="472"/>
        <v>0</v>
      </c>
      <c r="DG261" s="280">
        <f t="shared" ca="1" si="473"/>
        <v>0</v>
      </c>
      <c r="DH261" s="210">
        <f t="shared" ca="1" si="490"/>
        <v>122303</v>
      </c>
      <c r="DI261" s="210">
        <f t="shared" ca="1" si="491"/>
        <v>1237499</v>
      </c>
      <c r="DJ261" s="210">
        <f t="shared" ca="1" si="492"/>
        <v>4505074</v>
      </c>
      <c r="DK261" s="461">
        <f t="shared" ca="1" si="493"/>
        <v>5864876</v>
      </c>
      <c r="DL261" s="463">
        <f t="shared" ca="1" si="494"/>
        <v>5742573</v>
      </c>
      <c r="DM261" s="465">
        <f t="shared" ca="1" si="495"/>
        <v>-122303</v>
      </c>
      <c r="DN261" s="216">
        <f t="shared" ca="1" si="474"/>
        <v>-2.0853467319684169E-2</v>
      </c>
    </row>
    <row r="262" spans="1:121">
      <c r="A262" s="1">
        <f t="shared" si="511"/>
        <v>2026</v>
      </c>
      <c r="B262" s="591">
        <f>[1]BR!C696</f>
        <v>481</v>
      </c>
      <c r="C262" s="591">
        <f>[1]BR!D696</f>
        <v>481</v>
      </c>
      <c r="D262" s="591">
        <f>[1]BR!E696</f>
        <v>481</v>
      </c>
      <c r="E262" s="591">
        <f>[1]BR!F696</f>
        <v>481</v>
      </c>
      <c r="F262" s="591">
        <f>[1]BR!G696</f>
        <v>481</v>
      </c>
      <c r="G262" s="591">
        <f>[1]BR!H696</f>
        <v>481</v>
      </c>
      <c r="H262" s="591">
        <f>[1]BR!I696</f>
        <v>481</v>
      </c>
      <c r="I262" s="591">
        <f>[1]BR!J696</f>
        <v>481</v>
      </c>
      <c r="J262" s="591">
        <f>[1]BR!K696</f>
        <v>481</v>
      </c>
      <c r="K262" s="591">
        <f>[1]BR!L696</f>
        <v>481</v>
      </c>
      <c r="L262" s="591">
        <f>[1]BR!M696</f>
        <v>481</v>
      </c>
      <c r="M262" s="591">
        <f>[1]BR!N696</f>
        <v>481</v>
      </c>
      <c r="N262" s="32">
        <f t="shared" si="517"/>
        <v>5772</v>
      </c>
      <c r="O262" s="29"/>
      <c r="P262" s="72">
        <f t="shared" si="515"/>
        <v>2026</v>
      </c>
      <c r="Q262" s="591">
        <f>[1]BR!S696</f>
        <v>481</v>
      </c>
      <c r="R262" s="591">
        <f>[1]BR!T696</f>
        <v>481</v>
      </c>
      <c r="S262" s="591">
        <f>[1]BR!U696</f>
        <v>481</v>
      </c>
      <c r="T262" s="591">
        <f>[1]BR!V696</f>
        <v>481</v>
      </c>
      <c r="U262" s="591">
        <f>[1]BR!W696</f>
        <v>481</v>
      </c>
      <c r="V262" s="591">
        <f>[1]BR!X696</f>
        <v>481</v>
      </c>
      <c r="W262" s="591">
        <f>[1]BR!Y696</f>
        <v>481</v>
      </c>
      <c r="X262" s="591">
        <f>[1]BR!Z696</f>
        <v>481</v>
      </c>
      <c r="Y262" s="591">
        <f>[1]BR!AA696</f>
        <v>481</v>
      </c>
      <c r="Z262" s="591">
        <f>[1]BR!AB696</f>
        <v>481</v>
      </c>
      <c r="AA262" s="591">
        <f>[1]BR!AC696</f>
        <v>481</v>
      </c>
      <c r="AB262" s="591">
        <f>[1]BR!AD696</f>
        <v>481</v>
      </c>
      <c r="AC262" s="32">
        <f t="shared" si="518"/>
        <v>5772</v>
      </c>
      <c r="AD262" s="13"/>
      <c r="AE262" s="17"/>
      <c r="AF262" s="22"/>
      <c r="AG262" s="22"/>
      <c r="AH262" s="22"/>
      <c r="AI262" s="79" t="str">
        <f t="shared" si="483"/>
        <v>U</v>
      </c>
      <c r="AJ262" s="1">
        <f t="shared" si="522"/>
        <v>2033</v>
      </c>
      <c r="AK262" s="105">
        <v>5</v>
      </c>
      <c r="AL262" s="106">
        <f t="shared" ca="1" si="519"/>
        <v>0</v>
      </c>
      <c r="AM262" s="106">
        <f t="shared" ca="1" si="519"/>
        <v>0</v>
      </c>
      <c r="AN262" s="106">
        <f t="shared" ca="1" si="519"/>
        <v>481</v>
      </c>
      <c r="AO262" s="106">
        <f t="shared" ca="1" si="519"/>
        <v>0</v>
      </c>
      <c r="AP262" s="106">
        <f t="shared" ca="1" si="519"/>
        <v>0</v>
      </c>
      <c r="AQ262" s="106">
        <f t="shared" ca="1" si="519"/>
        <v>0</v>
      </c>
      <c r="AR262" s="106">
        <f t="shared" ca="1" si="519"/>
        <v>0</v>
      </c>
      <c r="AS262" s="106">
        <f t="shared" ca="1" si="519"/>
        <v>0</v>
      </c>
      <c r="AT262" s="106">
        <f t="shared" ca="1" si="519"/>
        <v>0</v>
      </c>
      <c r="AU262" s="106">
        <f t="shared" ca="1" si="519"/>
        <v>1275369</v>
      </c>
      <c r="AV262" s="106">
        <f t="shared" ca="1" si="520"/>
        <v>3167287</v>
      </c>
      <c r="AW262" s="106">
        <f t="shared" ca="1" si="520"/>
        <v>45752</v>
      </c>
      <c r="AX262" s="106">
        <f t="shared" ca="1" si="520"/>
        <v>0</v>
      </c>
      <c r="AY262" s="611">
        <f t="shared" ca="1" si="520"/>
        <v>0</v>
      </c>
      <c r="AZ262" s="106">
        <f t="shared" ca="1" si="520"/>
        <v>26362</v>
      </c>
      <c r="BA262" s="106">
        <f t="shared" ca="1" si="520"/>
        <v>198073</v>
      </c>
      <c r="BB262" s="106">
        <f t="shared" ca="1" si="520"/>
        <v>48818</v>
      </c>
      <c r="BC262" s="106">
        <f t="shared" ca="1" si="520"/>
        <v>0</v>
      </c>
      <c r="BD262" s="106">
        <f t="shared" ca="1" si="520"/>
        <v>52222</v>
      </c>
      <c r="BE262" s="106">
        <f t="shared" ca="1" si="520"/>
        <v>0</v>
      </c>
      <c r="BF262" s="106">
        <f t="shared" ca="1" si="521"/>
        <v>432600</v>
      </c>
      <c r="BG262" s="106">
        <f t="shared" ca="1" si="521"/>
        <v>0</v>
      </c>
      <c r="BH262" s="106">
        <f t="shared" ca="1" si="521"/>
        <v>0</v>
      </c>
      <c r="BI262" s="106">
        <f t="shared" ca="1" si="521"/>
        <v>372899</v>
      </c>
      <c r="BJ262" s="106">
        <f t="shared" ca="1" si="521"/>
        <v>111624</v>
      </c>
      <c r="BK262" s="106">
        <f t="shared" ca="1" si="521"/>
        <v>0</v>
      </c>
      <c r="BL262" s="190">
        <f t="shared" ca="1" si="521"/>
        <v>0</v>
      </c>
      <c r="BM262" s="190">
        <f t="shared" ca="1" si="521"/>
        <v>0</v>
      </c>
      <c r="BN262" s="190">
        <f t="shared" ca="1" si="521"/>
        <v>0</v>
      </c>
      <c r="BO262" s="190">
        <f t="shared" ca="1" si="521"/>
        <v>0</v>
      </c>
      <c r="BP262" s="190">
        <f t="shared" ca="1" si="521"/>
        <v>0</v>
      </c>
      <c r="BQ262" s="190">
        <f t="shared" ca="1" si="485"/>
        <v>127402</v>
      </c>
      <c r="BR262" s="190">
        <f t="shared" ca="1" si="486"/>
        <v>1115196</v>
      </c>
      <c r="BS262" s="190">
        <f t="shared" ca="1" si="487"/>
        <v>4488889</v>
      </c>
      <c r="BT262" s="190">
        <f t="shared" ca="1" si="496"/>
        <v>5731487</v>
      </c>
      <c r="BU262" s="190">
        <f t="shared" ref="BU262:BU325" ca="1" si="523">ROUND(INDIRECT(CONCATENATE($BV262,BU$2+($AJ262-2010))),0)</f>
        <v>5790630</v>
      </c>
      <c r="BV262" s="163" t="str">
        <f t="shared" si="488"/>
        <v>F</v>
      </c>
      <c r="BW262" s="65">
        <f t="shared" ref="BW262:BW281" ca="1" si="524">SUM(AL262:BP262)</f>
        <v>5731487</v>
      </c>
      <c r="BX262" s="65">
        <f t="shared" ca="1" si="443"/>
        <v>0</v>
      </c>
      <c r="BZ262" s="130"/>
      <c r="CA262" s="79" t="str">
        <f t="shared" si="489"/>
        <v>F</v>
      </c>
      <c r="CB262" s="215">
        <f t="shared" si="497"/>
        <v>2033</v>
      </c>
      <c r="CC262" s="141">
        <f t="shared" si="497"/>
        <v>5</v>
      </c>
      <c r="CD262" s="280">
        <f t="shared" ca="1" si="444"/>
        <v>0</v>
      </c>
      <c r="CE262" s="280">
        <f t="shared" ca="1" si="445"/>
        <v>0</v>
      </c>
      <c r="CF262" s="280">
        <f t="shared" ca="1" si="446"/>
        <v>481</v>
      </c>
      <c r="CG262" s="280">
        <f t="shared" ca="1" si="447"/>
        <v>0</v>
      </c>
      <c r="CH262" s="280">
        <f t="shared" ca="1" si="448"/>
        <v>0</v>
      </c>
      <c r="CI262" s="280">
        <f t="shared" ca="1" si="449"/>
        <v>0</v>
      </c>
      <c r="CJ262" s="280">
        <f t="shared" ca="1" si="450"/>
        <v>0</v>
      </c>
      <c r="CK262" s="280">
        <f t="shared" ca="1" si="451"/>
        <v>0</v>
      </c>
      <c r="CL262" s="280">
        <f t="shared" ca="1" si="452"/>
        <v>0</v>
      </c>
      <c r="CM262" s="280">
        <f t="shared" ca="1" si="453"/>
        <v>1277981</v>
      </c>
      <c r="CN262" s="280">
        <f t="shared" ca="1" si="454"/>
        <v>3175057</v>
      </c>
      <c r="CO262" s="280">
        <f t="shared" ca="1" si="455"/>
        <v>57532</v>
      </c>
      <c r="CP262" s="280">
        <f t="shared" ca="1" si="456"/>
        <v>0</v>
      </c>
      <c r="CQ262" s="613">
        <f t="shared" ca="1" si="457"/>
        <v>0</v>
      </c>
      <c r="CR262" s="280">
        <f t="shared" ca="1" si="458"/>
        <v>30030</v>
      </c>
      <c r="CS262" s="280">
        <f t="shared" ca="1" si="459"/>
        <v>207251</v>
      </c>
      <c r="CT262" s="280">
        <f t="shared" ca="1" si="460"/>
        <v>63128</v>
      </c>
      <c r="CU262" s="280">
        <f t="shared" ca="1" si="461"/>
        <v>0</v>
      </c>
      <c r="CV262" s="280">
        <f t="shared" ca="1" si="462"/>
        <v>56615</v>
      </c>
      <c r="CW262" s="365">
        <f t="shared" ca="1" si="463"/>
        <v>0</v>
      </c>
      <c r="CX262" s="280">
        <f t="shared" ca="1" si="464"/>
        <v>436008</v>
      </c>
      <c r="CY262" s="280">
        <f t="shared" ca="1" si="465"/>
        <v>0</v>
      </c>
      <c r="CZ262" s="280">
        <f t="shared" ca="1" si="466"/>
        <v>0</v>
      </c>
      <c r="DA262" s="280">
        <f t="shared" ca="1" si="467"/>
        <v>374731</v>
      </c>
      <c r="DB262" s="280">
        <f t="shared" ca="1" si="468"/>
        <v>111816</v>
      </c>
      <c r="DC262" s="280">
        <f t="shared" ca="1" si="469"/>
        <v>0</v>
      </c>
      <c r="DD262" s="280">
        <f t="shared" ca="1" si="470"/>
        <v>0</v>
      </c>
      <c r="DE262" s="280">
        <f t="shared" ca="1" si="471"/>
        <v>0</v>
      </c>
      <c r="DF262" s="280">
        <f t="shared" ca="1" si="472"/>
        <v>0</v>
      </c>
      <c r="DG262" s="280">
        <f t="shared" ca="1" si="473"/>
        <v>0</v>
      </c>
      <c r="DH262" s="210">
        <f t="shared" ca="1" si="490"/>
        <v>149773</v>
      </c>
      <c r="DI262" s="210">
        <f t="shared" ca="1" si="491"/>
        <v>1279579</v>
      </c>
      <c r="DJ262" s="210">
        <f t="shared" ca="1" si="492"/>
        <v>4511051</v>
      </c>
      <c r="DK262" s="461">
        <f t="shared" ca="1" si="493"/>
        <v>5940403</v>
      </c>
      <c r="DL262" s="463">
        <f t="shared" ca="1" si="494"/>
        <v>5790630</v>
      </c>
      <c r="DM262" s="465">
        <f t="shared" ca="1" si="495"/>
        <v>-149773</v>
      </c>
      <c r="DN262" s="216">
        <f t="shared" ca="1" si="474"/>
        <v>-2.5212599212545008E-2</v>
      </c>
    </row>
    <row r="263" spans="1:121">
      <c r="A263" s="1">
        <f t="shared" si="511"/>
        <v>2027</v>
      </c>
      <c r="B263" s="591">
        <f>[1]BR!C697</f>
        <v>481</v>
      </c>
      <c r="C263" s="591">
        <f>[1]BR!D697</f>
        <v>481</v>
      </c>
      <c r="D263" s="591">
        <f>[1]BR!E697</f>
        <v>481</v>
      </c>
      <c r="E263" s="591">
        <f>[1]BR!F697</f>
        <v>481</v>
      </c>
      <c r="F263" s="591">
        <f>[1]BR!G697</f>
        <v>481</v>
      </c>
      <c r="G263" s="591">
        <f>[1]BR!H697</f>
        <v>481</v>
      </c>
      <c r="H263" s="591">
        <f>[1]BR!I697</f>
        <v>481</v>
      </c>
      <c r="I263" s="591">
        <f>[1]BR!J697</f>
        <v>481</v>
      </c>
      <c r="J263" s="591">
        <f>[1]BR!K697</f>
        <v>481</v>
      </c>
      <c r="K263" s="591">
        <f>[1]BR!L697</f>
        <v>481</v>
      </c>
      <c r="L263" s="591">
        <f>[1]BR!M697</f>
        <v>481</v>
      </c>
      <c r="M263" s="591">
        <f>[1]BR!N697</f>
        <v>481</v>
      </c>
      <c r="N263" s="32">
        <f t="shared" si="517"/>
        <v>5772</v>
      </c>
      <c r="O263" s="29"/>
      <c r="P263" s="72">
        <f t="shared" si="515"/>
        <v>2027</v>
      </c>
      <c r="Q263" s="591">
        <f>[1]BR!S697</f>
        <v>481</v>
      </c>
      <c r="R263" s="591">
        <f>[1]BR!T697</f>
        <v>481</v>
      </c>
      <c r="S263" s="591">
        <f>[1]BR!U697</f>
        <v>481</v>
      </c>
      <c r="T263" s="591">
        <f>[1]BR!V697</f>
        <v>481</v>
      </c>
      <c r="U263" s="591">
        <f>[1]BR!W697</f>
        <v>481</v>
      </c>
      <c r="V263" s="591">
        <f>[1]BR!X697</f>
        <v>481</v>
      </c>
      <c r="W263" s="591">
        <f>[1]BR!Y697</f>
        <v>481</v>
      </c>
      <c r="X263" s="591">
        <f>[1]BR!Z697</f>
        <v>481</v>
      </c>
      <c r="Y263" s="591">
        <f>[1]BR!AA697</f>
        <v>481</v>
      </c>
      <c r="Z263" s="591">
        <f>[1]BR!AB697</f>
        <v>481</v>
      </c>
      <c r="AA263" s="591">
        <f>[1]BR!AC697</f>
        <v>481</v>
      </c>
      <c r="AB263" s="591">
        <f>[1]BR!AD697</f>
        <v>481</v>
      </c>
      <c r="AC263" s="32">
        <f t="shared" si="518"/>
        <v>5772</v>
      </c>
      <c r="AD263" s="13"/>
      <c r="AE263" s="17"/>
      <c r="AF263" s="22"/>
      <c r="AG263" s="22"/>
      <c r="AH263" s="22"/>
      <c r="AI263" s="79" t="str">
        <f t="shared" si="483"/>
        <v>V</v>
      </c>
      <c r="AJ263" s="1">
        <f t="shared" si="522"/>
        <v>2033</v>
      </c>
      <c r="AK263" s="105">
        <v>6</v>
      </c>
      <c r="AL263" s="106">
        <f t="shared" ca="1" si="519"/>
        <v>0</v>
      </c>
      <c r="AM263" s="106">
        <f t="shared" ca="1" si="519"/>
        <v>0</v>
      </c>
      <c r="AN263" s="106">
        <f t="shared" ca="1" si="519"/>
        <v>481</v>
      </c>
      <c r="AO263" s="106">
        <f t="shared" ca="1" si="519"/>
        <v>0</v>
      </c>
      <c r="AP263" s="106">
        <f t="shared" ca="1" si="519"/>
        <v>0</v>
      </c>
      <c r="AQ263" s="106">
        <f t="shared" ca="1" si="519"/>
        <v>0</v>
      </c>
      <c r="AR263" s="106">
        <f t="shared" ca="1" si="519"/>
        <v>0</v>
      </c>
      <c r="AS263" s="106">
        <f t="shared" ca="1" si="519"/>
        <v>0</v>
      </c>
      <c r="AT263" s="106">
        <f t="shared" ca="1" si="519"/>
        <v>0</v>
      </c>
      <c r="AU263" s="106">
        <f t="shared" ca="1" si="519"/>
        <v>1277981</v>
      </c>
      <c r="AV263" s="106">
        <f t="shared" ca="1" si="520"/>
        <v>3175057</v>
      </c>
      <c r="AW263" s="106">
        <f t="shared" ca="1" si="520"/>
        <v>61937</v>
      </c>
      <c r="AX263" s="106">
        <f t="shared" ca="1" si="520"/>
        <v>0</v>
      </c>
      <c r="AY263" s="611">
        <f t="shared" ca="1" si="520"/>
        <v>0</v>
      </c>
      <c r="AZ263" s="106">
        <f t="shared" ca="1" si="520"/>
        <v>26794</v>
      </c>
      <c r="BA263" s="106">
        <f t="shared" ca="1" si="520"/>
        <v>207251</v>
      </c>
      <c r="BB263" s="106">
        <f t="shared" ca="1" si="520"/>
        <v>63128</v>
      </c>
      <c r="BC263" s="106">
        <f t="shared" ca="1" si="520"/>
        <v>0</v>
      </c>
      <c r="BD263" s="106">
        <f t="shared" ca="1" si="520"/>
        <v>46691</v>
      </c>
      <c r="BE263" s="106">
        <f t="shared" ca="1" si="520"/>
        <v>0</v>
      </c>
      <c r="BF263" s="106">
        <f t="shared" ca="1" si="521"/>
        <v>436008</v>
      </c>
      <c r="BG263" s="106">
        <f t="shared" ca="1" si="521"/>
        <v>0</v>
      </c>
      <c r="BH263" s="106">
        <f t="shared" ca="1" si="521"/>
        <v>0</v>
      </c>
      <c r="BI263" s="106">
        <f t="shared" ca="1" si="521"/>
        <v>374731</v>
      </c>
      <c r="BJ263" s="106">
        <f t="shared" ca="1" si="521"/>
        <v>111816</v>
      </c>
      <c r="BK263" s="106">
        <f t="shared" ca="1" si="521"/>
        <v>0</v>
      </c>
      <c r="BL263" s="190">
        <f t="shared" ca="1" si="521"/>
        <v>0</v>
      </c>
      <c r="BM263" s="190">
        <f t="shared" ca="1" si="521"/>
        <v>0</v>
      </c>
      <c r="BN263" s="190">
        <f t="shared" ca="1" si="521"/>
        <v>0</v>
      </c>
      <c r="BO263" s="190">
        <f t="shared" ca="1" si="521"/>
        <v>0</v>
      </c>
      <c r="BP263" s="190">
        <f t="shared" ca="1" si="521"/>
        <v>0</v>
      </c>
      <c r="BQ263" s="190">
        <f t="shared" ca="1" si="485"/>
        <v>136613</v>
      </c>
      <c r="BR263" s="190">
        <f t="shared" ca="1" si="486"/>
        <v>1129806</v>
      </c>
      <c r="BS263" s="190">
        <f t="shared" ca="1" si="487"/>
        <v>4515456</v>
      </c>
      <c r="BT263" s="190">
        <f t="shared" ca="1" si="496"/>
        <v>5781875</v>
      </c>
      <c r="BU263" s="190">
        <f t="shared" ca="1" si="523"/>
        <v>5813661</v>
      </c>
      <c r="BV263" s="163" t="str">
        <f t="shared" si="488"/>
        <v>G</v>
      </c>
      <c r="BW263" s="65">
        <f t="shared" ca="1" si="524"/>
        <v>5781875</v>
      </c>
      <c r="BX263" s="65">
        <f t="shared" ref="BX263:BX281" ca="1" si="525">BT263-BW263</f>
        <v>0</v>
      </c>
      <c r="BZ263" s="130"/>
      <c r="CA263" s="79" t="str">
        <f t="shared" si="489"/>
        <v>G</v>
      </c>
      <c r="CB263" s="215">
        <f t="shared" si="497"/>
        <v>2033</v>
      </c>
      <c r="CC263" s="141">
        <f t="shared" si="497"/>
        <v>6</v>
      </c>
      <c r="CD263" s="280">
        <f t="shared" ref="CD263:CD281" ca="1" si="526">AL265</f>
        <v>0</v>
      </c>
      <c r="CE263" s="280">
        <f t="shared" ref="CE263:CE281" ca="1" si="527">AM264</f>
        <v>0</v>
      </c>
      <c r="CF263" s="280">
        <f t="shared" ref="CF263:CF281" ca="1" si="528">AN265</f>
        <v>481</v>
      </c>
      <c r="CG263" s="280">
        <f t="shared" ref="CG263:CG281" ca="1" si="529">AO264</f>
        <v>0</v>
      </c>
      <c r="CH263" s="280">
        <f t="shared" ref="CH263:CH281" ca="1" si="530">AP264</f>
        <v>0</v>
      </c>
      <c r="CI263" s="280">
        <f t="shared" ref="CI263:CI281" ca="1" si="531">AQ264</f>
        <v>0</v>
      </c>
      <c r="CJ263" s="280">
        <f t="shared" ref="CJ263:CJ281" ca="1" si="532">AR264</f>
        <v>0</v>
      </c>
      <c r="CK263" s="280">
        <f t="shared" ref="CK263:CK281" ca="1" si="533">AS264</f>
        <v>0</v>
      </c>
      <c r="CL263" s="280">
        <f t="shared" ref="CL263:CL281" ca="1" si="534">AT264</f>
        <v>0</v>
      </c>
      <c r="CM263" s="280">
        <f t="shared" ref="CM263:CM281" ca="1" si="535">AU264</f>
        <v>1275369</v>
      </c>
      <c r="CN263" s="280">
        <f t="shared" ref="CN263:CN281" ca="1" si="536">AV264</f>
        <v>3170652</v>
      </c>
      <c r="CO263" s="280">
        <f t="shared" ref="CO263:CO281" ca="1" si="537">AW265</f>
        <v>54023</v>
      </c>
      <c r="CP263" s="280">
        <f t="shared" ref="CP263:CP281" ca="1" si="538">AX264</f>
        <v>0</v>
      </c>
      <c r="CQ263" s="613">
        <f t="shared" ref="CQ263:CQ281" ca="1" si="539">AY264</f>
        <v>0</v>
      </c>
      <c r="CR263" s="280">
        <f t="shared" ref="CR263:CR281" ca="1" si="540">AZ265</f>
        <v>35842</v>
      </c>
      <c r="CS263" s="280">
        <f t="shared" ref="CS263:CS281" ca="1" si="541">BA264</f>
        <v>222383</v>
      </c>
      <c r="CT263" s="280">
        <f t="shared" ref="CT263:CT281" ca="1" si="542">BB264</f>
        <v>66500</v>
      </c>
      <c r="CU263" s="280">
        <f t="shared" ref="CU263:CU281" ca="1" si="543">BC264</f>
        <v>0</v>
      </c>
      <c r="CV263" s="280">
        <f t="shared" ref="CV263:CV281" ca="1" si="544">BD265</f>
        <v>65633</v>
      </c>
      <c r="CW263" s="365">
        <f t="shared" ref="CW263:CW281" ca="1" si="545">BE264</f>
        <v>0</v>
      </c>
      <c r="CX263" s="280">
        <f t="shared" ref="CX263:CX281" ca="1" si="546">BF264</f>
        <v>435480</v>
      </c>
      <c r="CY263" s="280">
        <f t="shared" ref="CY263:CY281" ca="1" si="547">BG264</f>
        <v>0</v>
      </c>
      <c r="CZ263" s="280">
        <f t="shared" ref="CZ263:CZ281" ca="1" si="548">BH264</f>
        <v>0</v>
      </c>
      <c r="DA263" s="280">
        <f t="shared" ref="DA263:DA281" ca="1" si="549">BI264</f>
        <v>375668</v>
      </c>
      <c r="DB263" s="280">
        <f t="shared" ref="DB263:DB281" ca="1" si="550">BJ264</f>
        <v>111630</v>
      </c>
      <c r="DC263" s="280">
        <f t="shared" ref="DC263:DC281" ca="1" si="551">BK264</f>
        <v>0</v>
      </c>
      <c r="DD263" s="280">
        <f t="shared" ref="DD263:DD281" ca="1" si="552">BL264</f>
        <v>0</v>
      </c>
      <c r="DE263" s="280">
        <f t="shared" ref="DE263:DE281" ca="1" si="553">BM264</f>
        <v>0</v>
      </c>
      <c r="DF263" s="280">
        <f t="shared" ref="DF263:DF281" ca="1" si="554">BN264</f>
        <v>0</v>
      </c>
      <c r="DG263" s="280">
        <f t="shared" ref="DG263:DG281" ca="1" si="555">BO264</f>
        <v>0</v>
      </c>
      <c r="DH263" s="210">
        <f t="shared" ca="1" si="490"/>
        <v>167975</v>
      </c>
      <c r="DI263" s="210">
        <f t="shared" ca="1" si="491"/>
        <v>1313136</v>
      </c>
      <c r="DJ263" s="210">
        <f t="shared" ca="1" si="492"/>
        <v>4500525</v>
      </c>
      <c r="DK263" s="461">
        <f t="shared" ca="1" si="493"/>
        <v>5981636</v>
      </c>
      <c r="DL263" s="463">
        <f t="shared" ca="1" si="494"/>
        <v>5813661</v>
      </c>
      <c r="DM263" s="465">
        <f t="shared" ca="1" si="495"/>
        <v>-167975</v>
      </c>
      <c r="DN263" s="216">
        <f t="shared" ca="1" si="474"/>
        <v>-2.8081782308385199E-2</v>
      </c>
    </row>
    <row r="264" spans="1:121">
      <c r="A264" s="1">
        <f t="shared" si="511"/>
        <v>2028</v>
      </c>
      <c r="B264" s="591">
        <f>[1]BR!C698</f>
        <v>481</v>
      </c>
      <c r="C264" s="591">
        <f>[1]BR!D698</f>
        <v>481</v>
      </c>
      <c r="D264" s="591">
        <f>[1]BR!E698</f>
        <v>481</v>
      </c>
      <c r="E264" s="591">
        <f>[1]BR!F698</f>
        <v>481</v>
      </c>
      <c r="F264" s="591">
        <f>[1]BR!G698</f>
        <v>481</v>
      </c>
      <c r="G264" s="591">
        <f>[1]BR!H698</f>
        <v>481</v>
      </c>
      <c r="H264" s="591">
        <f>[1]BR!I698</f>
        <v>481</v>
      </c>
      <c r="I264" s="591">
        <f>[1]BR!J698</f>
        <v>481</v>
      </c>
      <c r="J264" s="591">
        <f>[1]BR!K698</f>
        <v>481</v>
      </c>
      <c r="K264" s="591">
        <f>[1]BR!L698</f>
        <v>481</v>
      </c>
      <c r="L264" s="591">
        <f>[1]BR!M698</f>
        <v>481</v>
      </c>
      <c r="M264" s="591">
        <f>[1]BR!N698</f>
        <v>481</v>
      </c>
      <c r="N264" s="32">
        <f t="shared" si="517"/>
        <v>5772</v>
      </c>
      <c r="O264" s="29"/>
      <c r="P264" s="72">
        <f t="shared" si="515"/>
        <v>2028</v>
      </c>
      <c r="Q264" s="591">
        <f>[1]BR!S698</f>
        <v>481</v>
      </c>
      <c r="R264" s="591">
        <f>[1]BR!T698</f>
        <v>481</v>
      </c>
      <c r="S264" s="591">
        <f>[1]BR!U698</f>
        <v>481</v>
      </c>
      <c r="T264" s="591">
        <f>[1]BR!V698</f>
        <v>481</v>
      </c>
      <c r="U264" s="591">
        <f>[1]BR!W698</f>
        <v>481</v>
      </c>
      <c r="V264" s="591">
        <f>[1]BR!X698</f>
        <v>481</v>
      </c>
      <c r="W264" s="591">
        <f>[1]BR!Y698</f>
        <v>481</v>
      </c>
      <c r="X264" s="591">
        <f>[1]BR!Z698</f>
        <v>481</v>
      </c>
      <c r="Y264" s="591">
        <f>[1]BR!AA698</f>
        <v>481</v>
      </c>
      <c r="Z264" s="591">
        <f>[1]BR!AB698</f>
        <v>481</v>
      </c>
      <c r="AA264" s="591">
        <f>[1]BR!AC698</f>
        <v>481</v>
      </c>
      <c r="AB264" s="591">
        <f>[1]BR!AD698</f>
        <v>481</v>
      </c>
      <c r="AC264" s="32">
        <f t="shared" si="518"/>
        <v>5772</v>
      </c>
      <c r="AD264" s="13"/>
      <c r="AE264" s="17"/>
      <c r="AF264" s="22"/>
      <c r="AG264" s="22"/>
      <c r="AH264" s="22"/>
      <c r="AI264" s="79" t="str">
        <f t="shared" si="483"/>
        <v>W</v>
      </c>
      <c r="AJ264" s="1">
        <f t="shared" si="522"/>
        <v>2033</v>
      </c>
      <c r="AK264" s="105">
        <v>7</v>
      </c>
      <c r="AL264" s="106">
        <f t="shared" ca="1" si="519"/>
        <v>0</v>
      </c>
      <c r="AM264" s="106">
        <f t="shared" ca="1" si="519"/>
        <v>0</v>
      </c>
      <c r="AN264" s="106">
        <f t="shared" ca="1" si="519"/>
        <v>481</v>
      </c>
      <c r="AO264" s="106">
        <f t="shared" ca="1" si="519"/>
        <v>0</v>
      </c>
      <c r="AP264" s="106">
        <f t="shared" ca="1" si="519"/>
        <v>0</v>
      </c>
      <c r="AQ264" s="106">
        <f t="shared" ca="1" si="519"/>
        <v>0</v>
      </c>
      <c r="AR264" s="106">
        <f t="shared" ca="1" si="519"/>
        <v>0</v>
      </c>
      <c r="AS264" s="106">
        <f t="shared" ca="1" si="519"/>
        <v>0</v>
      </c>
      <c r="AT264" s="106">
        <f t="shared" ca="1" si="519"/>
        <v>0</v>
      </c>
      <c r="AU264" s="106">
        <f t="shared" ca="1" si="519"/>
        <v>1275369</v>
      </c>
      <c r="AV264" s="106">
        <f t="shared" ca="1" si="520"/>
        <v>3170652</v>
      </c>
      <c r="AW264" s="106">
        <f t="shared" ca="1" si="520"/>
        <v>57532</v>
      </c>
      <c r="AX264" s="106">
        <f t="shared" ca="1" si="520"/>
        <v>0</v>
      </c>
      <c r="AY264" s="611">
        <f t="shared" ca="1" si="520"/>
        <v>0</v>
      </c>
      <c r="AZ264" s="106">
        <f t="shared" ca="1" si="520"/>
        <v>30030</v>
      </c>
      <c r="BA264" s="106">
        <f t="shared" ca="1" si="520"/>
        <v>222383</v>
      </c>
      <c r="BB264" s="106">
        <f t="shared" ca="1" si="520"/>
        <v>66500</v>
      </c>
      <c r="BC264" s="106">
        <f t="shared" ca="1" si="520"/>
        <v>0</v>
      </c>
      <c r="BD264" s="106">
        <f t="shared" ca="1" si="520"/>
        <v>56615</v>
      </c>
      <c r="BE264" s="106">
        <f t="shared" ca="1" si="520"/>
        <v>0</v>
      </c>
      <c r="BF264" s="106">
        <f t="shared" ca="1" si="521"/>
        <v>435480</v>
      </c>
      <c r="BG264" s="106">
        <f t="shared" ca="1" si="521"/>
        <v>0</v>
      </c>
      <c r="BH264" s="106">
        <f t="shared" ca="1" si="521"/>
        <v>0</v>
      </c>
      <c r="BI264" s="106">
        <f t="shared" ca="1" si="521"/>
        <v>375668</v>
      </c>
      <c r="BJ264" s="106">
        <f t="shared" ca="1" si="521"/>
        <v>111630</v>
      </c>
      <c r="BK264" s="106">
        <f t="shared" ca="1" si="521"/>
        <v>0</v>
      </c>
      <c r="BL264" s="190">
        <f t="shared" ca="1" si="521"/>
        <v>0</v>
      </c>
      <c r="BM264" s="190">
        <f t="shared" ca="1" si="521"/>
        <v>0</v>
      </c>
      <c r="BN264" s="190">
        <f t="shared" ca="1" si="521"/>
        <v>0</v>
      </c>
      <c r="BO264" s="190">
        <f t="shared" ca="1" si="521"/>
        <v>0</v>
      </c>
      <c r="BP264" s="190">
        <f t="shared" ca="1" si="521"/>
        <v>0</v>
      </c>
      <c r="BQ264" s="190">
        <f t="shared" ca="1" si="485"/>
        <v>153145</v>
      </c>
      <c r="BR264" s="190">
        <f t="shared" ca="1" si="486"/>
        <v>1145161</v>
      </c>
      <c r="BS264" s="190">
        <f t="shared" ca="1" si="487"/>
        <v>4504034</v>
      </c>
      <c r="BT264" s="190">
        <f t="shared" ca="1" si="496"/>
        <v>5802340</v>
      </c>
      <c r="BU264" s="190">
        <f t="shared" ca="1" si="523"/>
        <v>5862752</v>
      </c>
      <c r="BV264" s="163" t="str">
        <f t="shared" si="488"/>
        <v>H</v>
      </c>
      <c r="BW264" s="65">
        <f t="shared" ca="1" si="524"/>
        <v>5802340</v>
      </c>
      <c r="BX264" s="65">
        <f t="shared" ca="1" si="525"/>
        <v>0</v>
      </c>
      <c r="BZ264" s="130"/>
      <c r="CA264" s="79" t="str">
        <f t="shared" si="489"/>
        <v>H</v>
      </c>
      <c r="CB264" s="215">
        <f t="shared" ref="CB264:CC279" si="556">AJ264</f>
        <v>2033</v>
      </c>
      <c r="CC264" s="141">
        <f t="shared" si="556"/>
        <v>7</v>
      </c>
      <c r="CD264" s="280">
        <f t="shared" ca="1" si="526"/>
        <v>0</v>
      </c>
      <c r="CE264" s="280">
        <f t="shared" ca="1" si="527"/>
        <v>0</v>
      </c>
      <c r="CF264" s="280">
        <f t="shared" ca="1" si="528"/>
        <v>481</v>
      </c>
      <c r="CG264" s="280">
        <f t="shared" ca="1" si="529"/>
        <v>0</v>
      </c>
      <c r="CH264" s="280">
        <f t="shared" ca="1" si="530"/>
        <v>0</v>
      </c>
      <c r="CI264" s="280">
        <f t="shared" ca="1" si="531"/>
        <v>0</v>
      </c>
      <c r="CJ264" s="280">
        <f t="shared" ca="1" si="532"/>
        <v>0</v>
      </c>
      <c r="CK264" s="280">
        <f t="shared" ca="1" si="533"/>
        <v>0</v>
      </c>
      <c r="CL264" s="280">
        <f t="shared" ca="1" si="534"/>
        <v>0</v>
      </c>
      <c r="CM264" s="280">
        <f t="shared" ca="1" si="535"/>
        <v>1282243</v>
      </c>
      <c r="CN264" s="280">
        <f t="shared" ca="1" si="536"/>
        <v>3183714</v>
      </c>
      <c r="CO264" s="280">
        <f t="shared" ca="1" si="537"/>
        <v>63822</v>
      </c>
      <c r="CP264" s="280">
        <f t="shared" ca="1" si="538"/>
        <v>0</v>
      </c>
      <c r="CQ264" s="613">
        <f t="shared" ca="1" si="539"/>
        <v>0</v>
      </c>
      <c r="CR264" s="280">
        <f t="shared" ca="1" si="540"/>
        <v>30030</v>
      </c>
      <c r="CS264" s="280">
        <f t="shared" ca="1" si="541"/>
        <v>238659</v>
      </c>
      <c r="CT264" s="280">
        <f t="shared" ca="1" si="542"/>
        <v>68695</v>
      </c>
      <c r="CU264" s="280">
        <f t="shared" ca="1" si="543"/>
        <v>0</v>
      </c>
      <c r="CV264" s="280">
        <f t="shared" ca="1" si="544"/>
        <v>68175</v>
      </c>
      <c r="CW264" s="365">
        <f t="shared" ca="1" si="545"/>
        <v>0</v>
      </c>
      <c r="CX264" s="280">
        <f t="shared" ca="1" si="546"/>
        <v>437496</v>
      </c>
      <c r="CY264" s="280">
        <f t="shared" ca="1" si="547"/>
        <v>0</v>
      </c>
      <c r="CZ264" s="280">
        <f t="shared" ca="1" si="548"/>
        <v>0</v>
      </c>
      <c r="DA264" s="280">
        <f t="shared" ca="1" si="549"/>
        <v>377591</v>
      </c>
      <c r="DB264" s="280">
        <f t="shared" ca="1" si="550"/>
        <v>111846</v>
      </c>
      <c r="DC264" s="280">
        <f t="shared" ca="1" si="551"/>
        <v>0</v>
      </c>
      <c r="DD264" s="280">
        <f t="shared" ca="1" si="552"/>
        <v>0</v>
      </c>
      <c r="DE264" s="280">
        <f t="shared" ca="1" si="553"/>
        <v>0</v>
      </c>
      <c r="DF264" s="280">
        <f t="shared" ca="1" si="554"/>
        <v>0</v>
      </c>
      <c r="DG264" s="280">
        <f t="shared" ca="1" si="555"/>
        <v>0</v>
      </c>
      <c r="DH264" s="210">
        <f t="shared" ca="1" si="490"/>
        <v>166900</v>
      </c>
      <c r="DI264" s="210">
        <f t="shared" ca="1" si="491"/>
        <v>1332492</v>
      </c>
      <c r="DJ264" s="210">
        <f t="shared" ca="1" si="492"/>
        <v>4530260</v>
      </c>
      <c r="DK264" s="461">
        <f t="shared" ca="1" si="493"/>
        <v>6029652</v>
      </c>
      <c r="DL264" s="463">
        <f t="shared" ca="1" si="494"/>
        <v>5862752</v>
      </c>
      <c r="DM264" s="465">
        <f t="shared" ca="1" si="495"/>
        <v>-166900</v>
      </c>
      <c r="DN264" s="216">
        <f t="shared" ca="1" si="474"/>
        <v>-2.7679872735607295E-2</v>
      </c>
    </row>
    <row r="265" spans="1:121">
      <c r="A265" s="1">
        <f t="shared" si="511"/>
        <v>2029</v>
      </c>
      <c r="B265" s="591">
        <f>[1]BR!C699</f>
        <v>481</v>
      </c>
      <c r="C265" s="591">
        <f>[1]BR!D699</f>
        <v>481</v>
      </c>
      <c r="D265" s="591">
        <f>[1]BR!E699</f>
        <v>481</v>
      </c>
      <c r="E265" s="591">
        <f>[1]BR!F699</f>
        <v>481</v>
      </c>
      <c r="F265" s="591">
        <f>[1]BR!G699</f>
        <v>481</v>
      </c>
      <c r="G265" s="591">
        <f>[1]BR!H699</f>
        <v>481</v>
      </c>
      <c r="H265" s="591">
        <f>[1]BR!I699</f>
        <v>481</v>
      </c>
      <c r="I265" s="591">
        <f>[1]BR!J699</f>
        <v>481</v>
      </c>
      <c r="J265" s="591">
        <f>[1]BR!K699</f>
        <v>481</v>
      </c>
      <c r="K265" s="591">
        <f>[1]BR!L699</f>
        <v>481</v>
      </c>
      <c r="L265" s="591">
        <f>[1]BR!M699</f>
        <v>481</v>
      </c>
      <c r="M265" s="591">
        <f>[1]BR!N699</f>
        <v>481</v>
      </c>
      <c r="N265" s="32">
        <f t="shared" si="517"/>
        <v>5772</v>
      </c>
      <c r="O265" s="29"/>
      <c r="P265" s="72">
        <f t="shared" si="515"/>
        <v>2029</v>
      </c>
      <c r="Q265" s="591">
        <f>[1]BR!S699</f>
        <v>481</v>
      </c>
      <c r="R265" s="591">
        <f>[1]BR!T699</f>
        <v>481</v>
      </c>
      <c r="S265" s="591">
        <f>[1]BR!U699</f>
        <v>481</v>
      </c>
      <c r="T265" s="591">
        <f>[1]BR!V699</f>
        <v>481</v>
      </c>
      <c r="U265" s="591">
        <f>[1]BR!W699</f>
        <v>481</v>
      </c>
      <c r="V265" s="591">
        <f>[1]BR!X699</f>
        <v>481</v>
      </c>
      <c r="W265" s="591">
        <f>[1]BR!Y699</f>
        <v>481</v>
      </c>
      <c r="X265" s="591">
        <f>[1]BR!Z699</f>
        <v>481</v>
      </c>
      <c r="Y265" s="591">
        <f>[1]BR!AA699</f>
        <v>481</v>
      </c>
      <c r="Z265" s="591">
        <f>[1]BR!AB699</f>
        <v>481</v>
      </c>
      <c r="AA265" s="591">
        <f>[1]BR!AC699</f>
        <v>481</v>
      </c>
      <c r="AB265" s="591">
        <f>[1]BR!AD699</f>
        <v>481</v>
      </c>
      <c r="AC265" s="32">
        <f t="shared" si="518"/>
        <v>5772</v>
      </c>
      <c r="AD265" s="13"/>
      <c r="AE265" s="17"/>
      <c r="AF265" s="22"/>
      <c r="AG265" s="22"/>
      <c r="AH265" s="22"/>
      <c r="AI265" s="79" t="str">
        <f t="shared" si="483"/>
        <v>X</v>
      </c>
      <c r="AJ265" s="1">
        <f t="shared" si="522"/>
        <v>2033</v>
      </c>
      <c r="AK265" s="105">
        <v>8</v>
      </c>
      <c r="AL265" s="106">
        <f t="shared" ca="1" si="519"/>
        <v>0</v>
      </c>
      <c r="AM265" s="106">
        <f t="shared" ca="1" si="519"/>
        <v>0</v>
      </c>
      <c r="AN265" s="106">
        <f t="shared" ca="1" si="519"/>
        <v>481</v>
      </c>
      <c r="AO265" s="106">
        <f t="shared" ca="1" si="519"/>
        <v>0</v>
      </c>
      <c r="AP265" s="106">
        <f t="shared" ca="1" si="519"/>
        <v>0</v>
      </c>
      <c r="AQ265" s="106">
        <f t="shared" ca="1" si="519"/>
        <v>0</v>
      </c>
      <c r="AR265" s="106">
        <f t="shared" ca="1" si="519"/>
        <v>0</v>
      </c>
      <c r="AS265" s="106">
        <f t="shared" ca="1" si="519"/>
        <v>0</v>
      </c>
      <c r="AT265" s="106">
        <f t="shared" ca="1" si="519"/>
        <v>0</v>
      </c>
      <c r="AU265" s="106">
        <f t="shared" ca="1" si="519"/>
        <v>1282243</v>
      </c>
      <c r="AV265" s="106">
        <f t="shared" ca="1" si="520"/>
        <v>3183714</v>
      </c>
      <c r="AW265" s="106">
        <f t="shared" ca="1" si="520"/>
        <v>54023</v>
      </c>
      <c r="AX265" s="106">
        <f t="shared" ca="1" si="520"/>
        <v>0</v>
      </c>
      <c r="AY265" s="611">
        <f t="shared" ca="1" si="520"/>
        <v>0</v>
      </c>
      <c r="AZ265" s="106">
        <f t="shared" ca="1" si="520"/>
        <v>35842</v>
      </c>
      <c r="BA265" s="106">
        <f t="shared" ca="1" si="520"/>
        <v>238659</v>
      </c>
      <c r="BB265" s="106">
        <f t="shared" ca="1" si="520"/>
        <v>68695</v>
      </c>
      <c r="BC265" s="106">
        <f t="shared" ca="1" si="520"/>
        <v>0</v>
      </c>
      <c r="BD265" s="106">
        <f t="shared" ca="1" si="520"/>
        <v>65633</v>
      </c>
      <c r="BE265" s="106">
        <f t="shared" ca="1" si="520"/>
        <v>0</v>
      </c>
      <c r="BF265" s="106">
        <f t="shared" ca="1" si="521"/>
        <v>437496</v>
      </c>
      <c r="BG265" s="106">
        <f t="shared" ca="1" si="521"/>
        <v>0</v>
      </c>
      <c r="BH265" s="106">
        <f t="shared" ca="1" si="521"/>
        <v>0</v>
      </c>
      <c r="BI265" s="106">
        <f t="shared" ca="1" si="521"/>
        <v>377591</v>
      </c>
      <c r="BJ265" s="106">
        <f t="shared" ca="1" si="521"/>
        <v>111846</v>
      </c>
      <c r="BK265" s="106">
        <f t="shared" ca="1" si="521"/>
        <v>0</v>
      </c>
      <c r="BL265" s="190">
        <f t="shared" ca="1" si="521"/>
        <v>0</v>
      </c>
      <c r="BM265" s="190">
        <f t="shared" ca="1" si="521"/>
        <v>0</v>
      </c>
      <c r="BN265" s="190">
        <f t="shared" ca="1" si="521"/>
        <v>0</v>
      </c>
      <c r="BO265" s="190">
        <f t="shared" ca="1" si="521"/>
        <v>0</v>
      </c>
      <c r="BP265" s="190">
        <f t="shared" ca="1" si="521"/>
        <v>0</v>
      </c>
      <c r="BQ265" s="190">
        <f t="shared" ca="1" si="485"/>
        <v>170170</v>
      </c>
      <c r="BR265" s="190">
        <f t="shared" ca="1" si="486"/>
        <v>1165592</v>
      </c>
      <c r="BS265" s="190">
        <f t="shared" ca="1" si="487"/>
        <v>4520461</v>
      </c>
      <c r="BT265" s="190">
        <f t="shared" ca="1" si="496"/>
        <v>5856223</v>
      </c>
      <c r="BU265" s="190">
        <f t="shared" ca="1" si="523"/>
        <v>5833428</v>
      </c>
      <c r="BV265" s="163" t="str">
        <f t="shared" si="488"/>
        <v>I</v>
      </c>
      <c r="BW265" s="65">
        <f t="shared" ca="1" si="524"/>
        <v>5856223</v>
      </c>
      <c r="BX265" s="65">
        <f t="shared" ca="1" si="525"/>
        <v>0</v>
      </c>
      <c r="BZ265" s="130"/>
      <c r="CA265" s="79" t="str">
        <f t="shared" si="489"/>
        <v>I</v>
      </c>
      <c r="CB265" s="215">
        <f t="shared" si="556"/>
        <v>2033</v>
      </c>
      <c r="CC265" s="141">
        <f t="shared" si="556"/>
        <v>8</v>
      </c>
      <c r="CD265" s="280">
        <f t="shared" ca="1" si="526"/>
        <v>0</v>
      </c>
      <c r="CE265" s="280">
        <f t="shared" ca="1" si="527"/>
        <v>0</v>
      </c>
      <c r="CF265" s="280">
        <f t="shared" ca="1" si="528"/>
        <v>481</v>
      </c>
      <c r="CG265" s="280">
        <f t="shared" ca="1" si="529"/>
        <v>0</v>
      </c>
      <c r="CH265" s="280">
        <f t="shared" ca="1" si="530"/>
        <v>0</v>
      </c>
      <c r="CI265" s="280">
        <f t="shared" ca="1" si="531"/>
        <v>0</v>
      </c>
      <c r="CJ265" s="280">
        <f t="shared" ca="1" si="532"/>
        <v>0</v>
      </c>
      <c r="CK265" s="280">
        <f t="shared" ca="1" si="533"/>
        <v>0</v>
      </c>
      <c r="CL265" s="280">
        <f t="shared" ca="1" si="534"/>
        <v>0</v>
      </c>
      <c r="CM265" s="280">
        <f t="shared" ca="1" si="535"/>
        <v>1273718</v>
      </c>
      <c r="CN265" s="280">
        <f t="shared" ca="1" si="536"/>
        <v>3163111</v>
      </c>
      <c r="CO265" s="280">
        <f t="shared" ca="1" si="537"/>
        <v>58740</v>
      </c>
      <c r="CP265" s="280">
        <f t="shared" ca="1" si="538"/>
        <v>0</v>
      </c>
      <c r="CQ265" s="613">
        <f t="shared" ca="1" si="539"/>
        <v>0</v>
      </c>
      <c r="CR265" s="280">
        <f t="shared" ca="1" si="540"/>
        <v>30030</v>
      </c>
      <c r="CS265" s="280">
        <f t="shared" ca="1" si="541"/>
        <v>242858</v>
      </c>
      <c r="CT265" s="280">
        <f t="shared" ca="1" si="542"/>
        <v>66914</v>
      </c>
      <c r="CU265" s="280">
        <f t="shared" ca="1" si="543"/>
        <v>0</v>
      </c>
      <c r="CV265" s="280">
        <f t="shared" ca="1" si="544"/>
        <v>70685</v>
      </c>
      <c r="CW265" s="365">
        <f t="shared" ca="1" si="545"/>
        <v>0</v>
      </c>
      <c r="CX265" s="280">
        <f t="shared" ca="1" si="546"/>
        <v>437496</v>
      </c>
      <c r="CY265" s="280">
        <f t="shared" ca="1" si="547"/>
        <v>0</v>
      </c>
      <c r="CZ265" s="280">
        <f t="shared" ca="1" si="548"/>
        <v>0</v>
      </c>
      <c r="DA265" s="280">
        <f t="shared" ca="1" si="549"/>
        <v>377591</v>
      </c>
      <c r="DB265" s="280">
        <f t="shared" ca="1" si="550"/>
        <v>111804</v>
      </c>
      <c r="DC265" s="280">
        <f t="shared" ca="1" si="551"/>
        <v>0</v>
      </c>
      <c r="DD265" s="280">
        <f t="shared" ca="1" si="552"/>
        <v>0</v>
      </c>
      <c r="DE265" s="280">
        <f t="shared" ca="1" si="553"/>
        <v>0</v>
      </c>
      <c r="DF265" s="280">
        <f t="shared" ca="1" si="554"/>
        <v>0</v>
      </c>
      <c r="DG265" s="280">
        <f t="shared" ca="1" si="555"/>
        <v>0</v>
      </c>
      <c r="DH265" s="210">
        <f t="shared" ca="1" si="490"/>
        <v>167629</v>
      </c>
      <c r="DI265" s="210">
        <f t="shared" ca="1" si="491"/>
        <v>1337378</v>
      </c>
      <c r="DJ265" s="210">
        <f t="shared" ca="1" si="492"/>
        <v>4496050</v>
      </c>
      <c r="DK265" s="461">
        <f t="shared" ca="1" si="493"/>
        <v>6001057</v>
      </c>
      <c r="DL265" s="463">
        <f t="shared" ca="1" si="494"/>
        <v>5833428</v>
      </c>
      <c r="DM265" s="465">
        <f t="shared" ca="1" si="495"/>
        <v>-167629</v>
      </c>
      <c r="DN265" s="216">
        <f t="shared" ca="1" si="474"/>
        <v>-2.793324575987197E-2</v>
      </c>
    </row>
    <row r="266" spans="1:121">
      <c r="A266" s="1">
        <f t="shared" si="511"/>
        <v>2030</v>
      </c>
      <c r="B266" s="591">
        <f>[1]BR!C700</f>
        <v>481</v>
      </c>
      <c r="C266" s="591">
        <f>[1]BR!D700</f>
        <v>481</v>
      </c>
      <c r="D266" s="591">
        <f>[1]BR!E700</f>
        <v>481</v>
      </c>
      <c r="E266" s="591">
        <f>[1]BR!F700</f>
        <v>481</v>
      </c>
      <c r="F266" s="591">
        <f>[1]BR!G700</f>
        <v>481</v>
      </c>
      <c r="G266" s="591">
        <f>[1]BR!H700</f>
        <v>481</v>
      </c>
      <c r="H266" s="591">
        <f>[1]BR!I700</f>
        <v>481</v>
      </c>
      <c r="I266" s="591">
        <f>[1]BR!J700</f>
        <v>481</v>
      </c>
      <c r="J266" s="591">
        <f>[1]BR!K700</f>
        <v>481</v>
      </c>
      <c r="K266" s="591">
        <f>[1]BR!L700</f>
        <v>481</v>
      </c>
      <c r="L266" s="591">
        <f>[1]BR!M700</f>
        <v>481</v>
      </c>
      <c r="M266" s="591">
        <f>[1]BR!N700</f>
        <v>481</v>
      </c>
      <c r="N266" s="32">
        <f t="shared" si="517"/>
        <v>5772</v>
      </c>
      <c r="O266" s="29"/>
      <c r="P266" s="72">
        <f t="shared" si="515"/>
        <v>2030</v>
      </c>
      <c r="Q266" s="591">
        <f>[1]BR!S700</f>
        <v>481</v>
      </c>
      <c r="R266" s="591">
        <f>[1]BR!T700</f>
        <v>481</v>
      </c>
      <c r="S266" s="591">
        <f>[1]BR!U700</f>
        <v>481</v>
      </c>
      <c r="T266" s="591">
        <f>[1]BR!V700</f>
        <v>481</v>
      </c>
      <c r="U266" s="591">
        <f>[1]BR!W700</f>
        <v>481</v>
      </c>
      <c r="V266" s="591">
        <f>[1]BR!X700</f>
        <v>481</v>
      </c>
      <c r="W266" s="591">
        <f>[1]BR!Y700</f>
        <v>481</v>
      </c>
      <c r="X266" s="591">
        <f>[1]BR!Z700</f>
        <v>481</v>
      </c>
      <c r="Y266" s="591">
        <f>[1]BR!AA700</f>
        <v>481</v>
      </c>
      <c r="Z266" s="591">
        <f>[1]BR!AB700</f>
        <v>481</v>
      </c>
      <c r="AA266" s="591">
        <f>[1]BR!AC700</f>
        <v>481</v>
      </c>
      <c r="AB266" s="591">
        <f>[1]BR!AD700</f>
        <v>481</v>
      </c>
      <c r="AC266" s="32">
        <f t="shared" si="518"/>
        <v>5772</v>
      </c>
      <c r="AD266" s="13"/>
      <c r="AE266" s="17"/>
      <c r="AF266" s="22"/>
      <c r="AG266" s="22"/>
      <c r="AH266" s="22"/>
      <c r="AI266" s="79" t="str">
        <f t="shared" si="483"/>
        <v>Y</v>
      </c>
      <c r="AJ266" s="1">
        <f t="shared" si="522"/>
        <v>2033</v>
      </c>
      <c r="AK266" s="105">
        <v>9</v>
      </c>
      <c r="AL266" s="106">
        <f t="shared" ref="AL266:AU275" ca="1" si="557">ROUND(INDIRECT(CONCATENATE($AI266,AL$2+($AJ266-2010))),0)</f>
        <v>0</v>
      </c>
      <c r="AM266" s="106">
        <f t="shared" ca="1" si="557"/>
        <v>0</v>
      </c>
      <c r="AN266" s="106">
        <f t="shared" ca="1" si="557"/>
        <v>481</v>
      </c>
      <c r="AO266" s="106">
        <f t="shared" ca="1" si="557"/>
        <v>0</v>
      </c>
      <c r="AP266" s="106">
        <f t="shared" ca="1" si="557"/>
        <v>0</v>
      </c>
      <c r="AQ266" s="106">
        <f t="shared" ca="1" si="557"/>
        <v>0</v>
      </c>
      <c r="AR266" s="106">
        <f t="shared" ca="1" si="557"/>
        <v>0</v>
      </c>
      <c r="AS266" s="106">
        <f t="shared" ca="1" si="557"/>
        <v>0</v>
      </c>
      <c r="AT266" s="106">
        <f t="shared" ca="1" si="557"/>
        <v>0</v>
      </c>
      <c r="AU266" s="106">
        <f t="shared" ca="1" si="557"/>
        <v>1273718</v>
      </c>
      <c r="AV266" s="106">
        <f t="shared" ref="AV266:BE275" ca="1" si="558">ROUND(INDIRECT(CONCATENATE($AI266,AV$2+($AJ266-2010))),0)</f>
        <v>3163111</v>
      </c>
      <c r="AW266" s="106">
        <f t="shared" ca="1" si="558"/>
        <v>63822</v>
      </c>
      <c r="AX266" s="106">
        <f t="shared" ca="1" si="558"/>
        <v>0</v>
      </c>
      <c r="AY266" s="611">
        <f t="shared" ca="1" si="558"/>
        <v>0</v>
      </c>
      <c r="AZ266" s="106">
        <f t="shared" ca="1" si="558"/>
        <v>30030</v>
      </c>
      <c r="BA266" s="106">
        <f t="shared" ca="1" si="558"/>
        <v>242858</v>
      </c>
      <c r="BB266" s="106">
        <f t="shared" ca="1" si="558"/>
        <v>66914</v>
      </c>
      <c r="BC266" s="106">
        <f t="shared" ca="1" si="558"/>
        <v>0</v>
      </c>
      <c r="BD266" s="106">
        <f t="shared" ca="1" si="558"/>
        <v>68175</v>
      </c>
      <c r="BE266" s="106">
        <f t="shared" ca="1" si="558"/>
        <v>0</v>
      </c>
      <c r="BF266" s="106">
        <f t="shared" ref="BF266:BP275" ca="1" si="559">ROUND(INDIRECT(CONCATENATE($AI266,BF$2+($AJ266-2010))),0)</f>
        <v>437496</v>
      </c>
      <c r="BG266" s="106">
        <f t="shared" ca="1" si="559"/>
        <v>0</v>
      </c>
      <c r="BH266" s="106">
        <f t="shared" ca="1" si="559"/>
        <v>0</v>
      </c>
      <c r="BI266" s="106">
        <f t="shared" ca="1" si="559"/>
        <v>377591</v>
      </c>
      <c r="BJ266" s="106">
        <f t="shared" ca="1" si="559"/>
        <v>111804</v>
      </c>
      <c r="BK266" s="106">
        <f t="shared" ca="1" si="559"/>
        <v>0</v>
      </c>
      <c r="BL266" s="190">
        <f t="shared" ca="1" si="559"/>
        <v>0</v>
      </c>
      <c r="BM266" s="190">
        <f t="shared" ca="1" si="559"/>
        <v>0</v>
      </c>
      <c r="BN266" s="190">
        <f t="shared" ca="1" si="559"/>
        <v>0</v>
      </c>
      <c r="BO266" s="190">
        <f t="shared" ca="1" si="559"/>
        <v>0</v>
      </c>
      <c r="BP266" s="190">
        <f t="shared" ca="1" si="559"/>
        <v>0</v>
      </c>
      <c r="BQ266" s="190">
        <f t="shared" ca="1" si="485"/>
        <v>165119</v>
      </c>
      <c r="BR266" s="190">
        <f t="shared" ca="1" si="486"/>
        <v>1169749</v>
      </c>
      <c r="BS266" s="190">
        <f t="shared" ca="1" si="487"/>
        <v>4501132</v>
      </c>
      <c r="BT266" s="190">
        <f t="shared" ca="1" si="496"/>
        <v>5836000</v>
      </c>
      <c r="BU266" s="190">
        <f t="shared" ca="1" si="523"/>
        <v>5772622</v>
      </c>
      <c r="BV266" s="163" t="str">
        <f t="shared" si="488"/>
        <v>J</v>
      </c>
      <c r="BW266" s="65">
        <f t="shared" ca="1" si="524"/>
        <v>5836000</v>
      </c>
      <c r="BX266" s="65">
        <f t="shared" ca="1" si="525"/>
        <v>0</v>
      </c>
      <c r="BZ266" s="130"/>
      <c r="CA266" s="79" t="str">
        <f t="shared" si="489"/>
        <v>J</v>
      </c>
      <c r="CB266" s="215">
        <f t="shared" si="556"/>
        <v>2033</v>
      </c>
      <c r="CC266" s="141">
        <f t="shared" si="556"/>
        <v>9</v>
      </c>
      <c r="CD266" s="280">
        <f t="shared" ca="1" si="526"/>
        <v>0</v>
      </c>
      <c r="CE266" s="280">
        <f t="shared" ca="1" si="527"/>
        <v>0</v>
      </c>
      <c r="CF266" s="280">
        <f t="shared" ca="1" si="528"/>
        <v>481</v>
      </c>
      <c r="CG266" s="280">
        <f t="shared" ca="1" si="529"/>
        <v>0</v>
      </c>
      <c r="CH266" s="280">
        <f t="shared" ca="1" si="530"/>
        <v>0</v>
      </c>
      <c r="CI266" s="280">
        <f t="shared" ca="1" si="531"/>
        <v>0</v>
      </c>
      <c r="CJ266" s="280">
        <f t="shared" ca="1" si="532"/>
        <v>0</v>
      </c>
      <c r="CK266" s="280">
        <f t="shared" ca="1" si="533"/>
        <v>0</v>
      </c>
      <c r="CL266" s="280">
        <f t="shared" ca="1" si="534"/>
        <v>0</v>
      </c>
      <c r="CM266" s="280">
        <f t="shared" ca="1" si="535"/>
        <v>1267123</v>
      </c>
      <c r="CN266" s="280">
        <f t="shared" ca="1" si="536"/>
        <v>3153457</v>
      </c>
      <c r="CO266" s="280">
        <f t="shared" ca="1" si="537"/>
        <v>49036</v>
      </c>
      <c r="CP266" s="280">
        <f t="shared" ca="1" si="538"/>
        <v>0</v>
      </c>
      <c r="CQ266" s="613">
        <f t="shared" ca="1" si="539"/>
        <v>0</v>
      </c>
      <c r="CR266" s="280">
        <f t="shared" ca="1" si="540"/>
        <v>29869</v>
      </c>
      <c r="CS266" s="280">
        <f t="shared" ca="1" si="541"/>
        <v>230495</v>
      </c>
      <c r="CT266" s="280">
        <f t="shared" ca="1" si="542"/>
        <v>58788</v>
      </c>
      <c r="CU266" s="280">
        <f t="shared" ca="1" si="543"/>
        <v>0</v>
      </c>
      <c r="CV266" s="280">
        <f t="shared" ca="1" si="544"/>
        <v>65814</v>
      </c>
      <c r="CW266" s="365">
        <f t="shared" ca="1" si="545"/>
        <v>0</v>
      </c>
      <c r="CX266" s="280">
        <f t="shared" ca="1" si="546"/>
        <v>432600</v>
      </c>
      <c r="CY266" s="280">
        <f t="shared" ca="1" si="547"/>
        <v>0</v>
      </c>
      <c r="CZ266" s="280">
        <f t="shared" ca="1" si="548"/>
        <v>0</v>
      </c>
      <c r="DA266" s="280">
        <f t="shared" ca="1" si="549"/>
        <v>374283</v>
      </c>
      <c r="DB266" s="280">
        <f t="shared" ca="1" si="550"/>
        <v>110676</v>
      </c>
      <c r="DC266" s="280">
        <f t="shared" ca="1" si="551"/>
        <v>0</v>
      </c>
      <c r="DD266" s="280">
        <f t="shared" ca="1" si="552"/>
        <v>0</v>
      </c>
      <c r="DE266" s="280">
        <f t="shared" ca="1" si="553"/>
        <v>0</v>
      </c>
      <c r="DF266" s="280">
        <f t="shared" ca="1" si="554"/>
        <v>0</v>
      </c>
      <c r="DG266" s="280">
        <f t="shared" ca="1" si="555"/>
        <v>0</v>
      </c>
      <c r="DH266" s="210">
        <f t="shared" ca="1" si="490"/>
        <v>154471</v>
      </c>
      <c r="DI266" s="210">
        <f t="shared" ca="1" si="491"/>
        <v>1302525</v>
      </c>
      <c r="DJ266" s="210">
        <f t="shared" ca="1" si="492"/>
        <v>4470097</v>
      </c>
      <c r="DK266" s="461">
        <f t="shared" ca="1" si="493"/>
        <v>5927093</v>
      </c>
      <c r="DL266" s="463">
        <f t="shared" ca="1" si="494"/>
        <v>5772622</v>
      </c>
      <c r="DM266" s="465">
        <f t="shared" ca="1" si="495"/>
        <v>-154471</v>
      </c>
      <c r="DN266" s="216">
        <f t="shared" ref="DN266:DN281" ca="1" si="560">DM266/DK266</f>
        <v>-2.6061848531818213E-2</v>
      </c>
    </row>
    <row r="267" spans="1:121">
      <c r="A267" s="1">
        <f t="shared" si="511"/>
        <v>2031</v>
      </c>
      <c r="B267" s="591">
        <f>[1]BR!C701</f>
        <v>481</v>
      </c>
      <c r="C267" s="591">
        <f>[1]BR!D701</f>
        <v>481</v>
      </c>
      <c r="D267" s="591">
        <f>[1]BR!E701</f>
        <v>481</v>
      </c>
      <c r="E267" s="591">
        <f>[1]BR!F701</f>
        <v>481</v>
      </c>
      <c r="F267" s="591">
        <f>[1]BR!G701</f>
        <v>481</v>
      </c>
      <c r="G267" s="591">
        <f>[1]BR!H701</f>
        <v>481</v>
      </c>
      <c r="H267" s="591">
        <f>[1]BR!I701</f>
        <v>481</v>
      </c>
      <c r="I267" s="591">
        <f>[1]BR!J701</f>
        <v>481</v>
      </c>
      <c r="J267" s="591">
        <f>[1]BR!K701</f>
        <v>481</v>
      </c>
      <c r="K267" s="591">
        <f>[1]BR!L701</f>
        <v>481</v>
      </c>
      <c r="L267" s="591">
        <f>[1]BR!M701</f>
        <v>481</v>
      </c>
      <c r="M267" s="591">
        <f>[1]BR!N701</f>
        <v>481</v>
      </c>
      <c r="N267" s="32">
        <f t="shared" si="517"/>
        <v>5772</v>
      </c>
      <c r="O267" s="29"/>
      <c r="P267" s="72">
        <f t="shared" si="515"/>
        <v>2031</v>
      </c>
      <c r="Q267" s="591">
        <f>[1]BR!S701</f>
        <v>481</v>
      </c>
      <c r="R267" s="591">
        <f>[1]BR!T701</f>
        <v>481</v>
      </c>
      <c r="S267" s="591">
        <f>[1]BR!U701</f>
        <v>481</v>
      </c>
      <c r="T267" s="591">
        <f>[1]BR!V701</f>
        <v>481</v>
      </c>
      <c r="U267" s="591">
        <f>[1]BR!W701</f>
        <v>481</v>
      </c>
      <c r="V267" s="591">
        <f>[1]BR!X701</f>
        <v>481</v>
      </c>
      <c r="W267" s="591">
        <f>[1]BR!Y701</f>
        <v>481</v>
      </c>
      <c r="X267" s="591">
        <f>[1]BR!Z701</f>
        <v>481</v>
      </c>
      <c r="Y267" s="591">
        <f>[1]BR!AA701</f>
        <v>481</v>
      </c>
      <c r="Z267" s="591">
        <f>[1]BR!AB701</f>
        <v>481</v>
      </c>
      <c r="AA267" s="591">
        <f>[1]BR!AC701</f>
        <v>481</v>
      </c>
      <c r="AB267" s="591">
        <f>[1]BR!AD701</f>
        <v>481</v>
      </c>
      <c r="AC267" s="32">
        <f t="shared" si="518"/>
        <v>5772</v>
      </c>
      <c r="AD267" s="13"/>
      <c r="AE267" s="17"/>
      <c r="AF267" s="22"/>
      <c r="AG267" s="22"/>
      <c r="AH267" s="22"/>
      <c r="AI267" s="79" t="str">
        <f t="shared" si="483"/>
        <v>Z</v>
      </c>
      <c r="AJ267" s="1">
        <f t="shared" si="522"/>
        <v>2033</v>
      </c>
      <c r="AK267" s="105">
        <v>10</v>
      </c>
      <c r="AL267" s="106">
        <f t="shared" ca="1" si="557"/>
        <v>0</v>
      </c>
      <c r="AM267" s="106">
        <f t="shared" ca="1" si="557"/>
        <v>0</v>
      </c>
      <c r="AN267" s="106">
        <f t="shared" ca="1" si="557"/>
        <v>481</v>
      </c>
      <c r="AO267" s="106">
        <f t="shared" ca="1" si="557"/>
        <v>0</v>
      </c>
      <c r="AP267" s="106">
        <f t="shared" ca="1" si="557"/>
        <v>0</v>
      </c>
      <c r="AQ267" s="106">
        <f t="shared" ca="1" si="557"/>
        <v>0</v>
      </c>
      <c r="AR267" s="106">
        <f t="shared" ca="1" si="557"/>
        <v>0</v>
      </c>
      <c r="AS267" s="106">
        <f t="shared" ca="1" si="557"/>
        <v>0</v>
      </c>
      <c r="AT267" s="106">
        <f t="shared" ca="1" si="557"/>
        <v>0</v>
      </c>
      <c r="AU267" s="106">
        <f t="shared" ca="1" si="557"/>
        <v>1267123</v>
      </c>
      <c r="AV267" s="106">
        <f t="shared" ca="1" si="558"/>
        <v>3153457</v>
      </c>
      <c r="AW267" s="106">
        <f t="shared" ca="1" si="558"/>
        <v>58740</v>
      </c>
      <c r="AX267" s="106">
        <f t="shared" ca="1" si="558"/>
        <v>0</v>
      </c>
      <c r="AY267" s="611">
        <f t="shared" ca="1" si="558"/>
        <v>0</v>
      </c>
      <c r="AZ267" s="106">
        <f t="shared" ca="1" si="558"/>
        <v>30030</v>
      </c>
      <c r="BA267" s="106">
        <f t="shared" ca="1" si="558"/>
        <v>230495</v>
      </c>
      <c r="BB267" s="106">
        <f t="shared" ca="1" si="558"/>
        <v>58788</v>
      </c>
      <c r="BC267" s="106">
        <f t="shared" ca="1" si="558"/>
        <v>0</v>
      </c>
      <c r="BD267" s="106">
        <f t="shared" ca="1" si="558"/>
        <v>70685</v>
      </c>
      <c r="BE267" s="106">
        <f t="shared" ca="1" si="558"/>
        <v>0</v>
      </c>
      <c r="BF267" s="106">
        <f t="shared" ca="1" si="559"/>
        <v>432600</v>
      </c>
      <c r="BG267" s="106">
        <f t="shared" ca="1" si="559"/>
        <v>0</v>
      </c>
      <c r="BH267" s="106">
        <f t="shared" ca="1" si="559"/>
        <v>0</v>
      </c>
      <c r="BI267" s="106">
        <f t="shared" ca="1" si="559"/>
        <v>374283</v>
      </c>
      <c r="BJ267" s="106">
        <f t="shared" ca="1" si="559"/>
        <v>110676</v>
      </c>
      <c r="BK267" s="106">
        <f t="shared" ca="1" si="559"/>
        <v>0</v>
      </c>
      <c r="BL267" s="190">
        <f t="shared" ca="1" si="559"/>
        <v>0</v>
      </c>
      <c r="BM267" s="190">
        <f t="shared" ca="1" si="559"/>
        <v>0</v>
      </c>
      <c r="BN267" s="190">
        <f t="shared" ca="1" si="559"/>
        <v>0</v>
      </c>
      <c r="BO267" s="190">
        <f t="shared" ca="1" si="559"/>
        <v>0</v>
      </c>
      <c r="BP267" s="190">
        <f t="shared" ca="1" si="559"/>
        <v>0</v>
      </c>
      <c r="BQ267" s="190">
        <f t="shared" ca="1" si="485"/>
        <v>159503</v>
      </c>
      <c r="BR267" s="190">
        <f t="shared" ca="1" si="486"/>
        <v>1148054</v>
      </c>
      <c r="BS267" s="190">
        <f t="shared" ca="1" si="487"/>
        <v>4479801</v>
      </c>
      <c r="BT267" s="190">
        <f t="shared" ca="1" si="496"/>
        <v>5787358</v>
      </c>
      <c r="BU267" s="190">
        <f t="shared" ca="1" si="523"/>
        <v>5738877</v>
      </c>
      <c r="BV267" s="163" t="str">
        <f t="shared" si="488"/>
        <v>K</v>
      </c>
      <c r="BW267" s="65">
        <f t="shared" ca="1" si="524"/>
        <v>5787358</v>
      </c>
      <c r="BX267" s="65">
        <f t="shared" ca="1" si="525"/>
        <v>0</v>
      </c>
      <c r="BZ267" s="130"/>
      <c r="CA267" s="79" t="str">
        <f t="shared" si="489"/>
        <v>K</v>
      </c>
      <c r="CB267" s="215">
        <f t="shared" si="556"/>
        <v>2033</v>
      </c>
      <c r="CC267" s="141">
        <f t="shared" si="556"/>
        <v>10</v>
      </c>
      <c r="CD267" s="280">
        <f t="shared" ca="1" si="526"/>
        <v>0</v>
      </c>
      <c r="CE267" s="280">
        <f t="shared" ca="1" si="527"/>
        <v>0</v>
      </c>
      <c r="CF267" s="280">
        <f t="shared" ca="1" si="528"/>
        <v>481</v>
      </c>
      <c r="CG267" s="280">
        <f t="shared" ca="1" si="529"/>
        <v>0</v>
      </c>
      <c r="CH267" s="280">
        <f t="shared" ca="1" si="530"/>
        <v>0</v>
      </c>
      <c r="CI267" s="280">
        <f t="shared" ca="1" si="531"/>
        <v>0</v>
      </c>
      <c r="CJ267" s="280">
        <f t="shared" ca="1" si="532"/>
        <v>0</v>
      </c>
      <c r="CK267" s="280">
        <f t="shared" ca="1" si="533"/>
        <v>0</v>
      </c>
      <c r="CL267" s="280">
        <f t="shared" ca="1" si="534"/>
        <v>0</v>
      </c>
      <c r="CM267" s="280">
        <f t="shared" ca="1" si="535"/>
        <v>1265193</v>
      </c>
      <c r="CN267" s="280">
        <f t="shared" ca="1" si="536"/>
        <v>3145497</v>
      </c>
      <c r="CO267" s="280">
        <f t="shared" ca="1" si="537"/>
        <v>61685</v>
      </c>
      <c r="CP267" s="280">
        <f t="shared" ca="1" si="538"/>
        <v>0</v>
      </c>
      <c r="CQ267" s="613">
        <f t="shared" ca="1" si="539"/>
        <v>0</v>
      </c>
      <c r="CR267" s="280">
        <f t="shared" ca="1" si="540"/>
        <v>33031</v>
      </c>
      <c r="CS267" s="280">
        <f t="shared" ca="1" si="541"/>
        <v>213530</v>
      </c>
      <c r="CT267" s="280">
        <f t="shared" ca="1" si="542"/>
        <v>55342</v>
      </c>
      <c r="CU267" s="280">
        <f t="shared" ca="1" si="543"/>
        <v>0</v>
      </c>
      <c r="CV267" s="280">
        <f t="shared" ca="1" si="544"/>
        <v>49829</v>
      </c>
      <c r="CW267" s="365">
        <f t="shared" ca="1" si="545"/>
        <v>0</v>
      </c>
      <c r="CX267" s="280">
        <f t="shared" ca="1" si="546"/>
        <v>433032</v>
      </c>
      <c r="CY267" s="280">
        <f t="shared" ca="1" si="547"/>
        <v>0</v>
      </c>
      <c r="CZ267" s="280">
        <f t="shared" ca="1" si="548"/>
        <v>0</v>
      </c>
      <c r="DA267" s="280">
        <f t="shared" ca="1" si="549"/>
        <v>371391</v>
      </c>
      <c r="DB267" s="280">
        <f t="shared" ca="1" si="550"/>
        <v>109866</v>
      </c>
      <c r="DC267" s="280">
        <f t="shared" ca="1" si="551"/>
        <v>0</v>
      </c>
      <c r="DD267" s="280">
        <f t="shared" ca="1" si="552"/>
        <v>0</v>
      </c>
      <c r="DE267" s="280">
        <f t="shared" ca="1" si="553"/>
        <v>0</v>
      </c>
      <c r="DF267" s="280">
        <f t="shared" ca="1" si="554"/>
        <v>0</v>
      </c>
      <c r="DG267" s="280">
        <f t="shared" ca="1" si="555"/>
        <v>0</v>
      </c>
      <c r="DH267" s="210">
        <f t="shared" ca="1" si="490"/>
        <v>138202</v>
      </c>
      <c r="DI267" s="210">
        <f t="shared" ca="1" si="491"/>
        <v>1266021</v>
      </c>
      <c r="DJ267" s="210">
        <f t="shared" ca="1" si="492"/>
        <v>4472856</v>
      </c>
      <c r="DK267" s="461">
        <f t="shared" ca="1" si="493"/>
        <v>5877079</v>
      </c>
      <c r="DL267" s="463">
        <f t="shared" ca="1" si="494"/>
        <v>5738877</v>
      </c>
      <c r="DM267" s="465">
        <f t="shared" ca="1" si="495"/>
        <v>-138202</v>
      </c>
      <c r="DN267" s="216">
        <f t="shared" ca="1" si="560"/>
        <v>-2.3515423222999043E-2</v>
      </c>
    </row>
    <row r="268" spans="1:121">
      <c r="A268" s="1">
        <f t="shared" si="511"/>
        <v>2032</v>
      </c>
      <c r="B268" s="591">
        <f>[1]BR!C702</f>
        <v>481</v>
      </c>
      <c r="C268" s="591">
        <f>[1]BR!D702</f>
        <v>481</v>
      </c>
      <c r="D268" s="591">
        <f>[1]BR!E702</f>
        <v>481</v>
      </c>
      <c r="E268" s="591">
        <f>[1]BR!F702</f>
        <v>481</v>
      </c>
      <c r="F268" s="591">
        <f>[1]BR!G702</f>
        <v>481</v>
      </c>
      <c r="G268" s="591">
        <f>[1]BR!H702</f>
        <v>481</v>
      </c>
      <c r="H268" s="591">
        <f>[1]BR!I702</f>
        <v>481</v>
      </c>
      <c r="I268" s="591">
        <f>[1]BR!J702</f>
        <v>481</v>
      </c>
      <c r="J268" s="591">
        <f>[1]BR!K702</f>
        <v>481</v>
      </c>
      <c r="K268" s="591">
        <f>[1]BR!L702</f>
        <v>481</v>
      </c>
      <c r="L268" s="591">
        <f>[1]BR!M702</f>
        <v>481</v>
      </c>
      <c r="M268" s="591">
        <f>[1]BR!N702</f>
        <v>481</v>
      </c>
      <c r="N268" s="32">
        <f t="shared" si="517"/>
        <v>5772</v>
      </c>
      <c r="O268" s="29"/>
      <c r="P268" s="72">
        <f t="shared" si="515"/>
        <v>2032</v>
      </c>
      <c r="Q268" s="591">
        <f>[1]BR!S702</f>
        <v>481</v>
      </c>
      <c r="R268" s="591">
        <f>[1]BR!T702</f>
        <v>481</v>
      </c>
      <c r="S268" s="591">
        <f>[1]BR!U702</f>
        <v>481</v>
      </c>
      <c r="T268" s="591">
        <f>[1]BR!V702</f>
        <v>481</v>
      </c>
      <c r="U268" s="591">
        <f>[1]BR!W702</f>
        <v>481</v>
      </c>
      <c r="V268" s="591">
        <f>[1]BR!X702</f>
        <v>481</v>
      </c>
      <c r="W268" s="591">
        <f>[1]BR!Y702</f>
        <v>481</v>
      </c>
      <c r="X268" s="591">
        <f>[1]BR!Z702</f>
        <v>481</v>
      </c>
      <c r="Y268" s="591">
        <f>[1]BR!AA702</f>
        <v>481</v>
      </c>
      <c r="Z268" s="591">
        <f>[1]BR!AB702</f>
        <v>481</v>
      </c>
      <c r="AA268" s="591">
        <f>[1]BR!AC702</f>
        <v>481</v>
      </c>
      <c r="AB268" s="591">
        <f>[1]BR!AD702</f>
        <v>481</v>
      </c>
      <c r="AC268" s="32">
        <f t="shared" si="518"/>
        <v>5772</v>
      </c>
      <c r="AD268" s="13"/>
      <c r="AE268" s="17"/>
      <c r="AF268" s="22"/>
      <c r="AG268" s="22"/>
      <c r="AH268" s="22"/>
      <c r="AI268" s="79" t="str">
        <f t="shared" si="483"/>
        <v>AA</v>
      </c>
      <c r="AJ268" s="1">
        <f t="shared" si="522"/>
        <v>2033</v>
      </c>
      <c r="AK268" s="105">
        <v>11</v>
      </c>
      <c r="AL268" s="106">
        <f t="shared" ca="1" si="557"/>
        <v>0</v>
      </c>
      <c r="AM268" s="106">
        <f t="shared" ca="1" si="557"/>
        <v>0</v>
      </c>
      <c r="AN268" s="106">
        <f t="shared" ca="1" si="557"/>
        <v>481</v>
      </c>
      <c r="AO268" s="106">
        <f t="shared" ca="1" si="557"/>
        <v>0</v>
      </c>
      <c r="AP268" s="106">
        <f t="shared" ca="1" si="557"/>
        <v>0</v>
      </c>
      <c r="AQ268" s="106">
        <f t="shared" ca="1" si="557"/>
        <v>0</v>
      </c>
      <c r="AR268" s="106">
        <f t="shared" ca="1" si="557"/>
        <v>0</v>
      </c>
      <c r="AS268" s="106">
        <f t="shared" ca="1" si="557"/>
        <v>0</v>
      </c>
      <c r="AT268" s="106">
        <f t="shared" ca="1" si="557"/>
        <v>0</v>
      </c>
      <c r="AU268" s="106">
        <f t="shared" ca="1" si="557"/>
        <v>1265193</v>
      </c>
      <c r="AV268" s="106">
        <f t="shared" ca="1" si="558"/>
        <v>3145497</v>
      </c>
      <c r="AW268" s="106">
        <f t="shared" ca="1" si="558"/>
        <v>49036</v>
      </c>
      <c r="AX268" s="106">
        <f t="shared" ca="1" si="558"/>
        <v>0</v>
      </c>
      <c r="AY268" s="611">
        <f t="shared" ca="1" si="558"/>
        <v>0</v>
      </c>
      <c r="AZ268" s="106">
        <f t="shared" ca="1" si="558"/>
        <v>29869</v>
      </c>
      <c r="BA268" s="106">
        <f t="shared" ca="1" si="558"/>
        <v>213530</v>
      </c>
      <c r="BB268" s="106">
        <f t="shared" ca="1" si="558"/>
        <v>55342</v>
      </c>
      <c r="BC268" s="106">
        <f t="shared" ca="1" si="558"/>
        <v>0</v>
      </c>
      <c r="BD268" s="106">
        <f t="shared" ca="1" si="558"/>
        <v>65814</v>
      </c>
      <c r="BE268" s="106">
        <f t="shared" ca="1" si="558"/>
        <v>0</v>
      </c>
      <c r="BF268" s="106">
        <f t="shared" ca="1" si="559"/>
        <v>433032</v>
      </c>
      <c r="BG268" s="106">
        <f t="shared" ca="1" si="559"/>
        <v>0</v>
      </c>
      <c r="BH268" s="106">
        <f t="shared" ca="1" si="559"/>
        <v>0</v>
      </c>
      <c r="BI268" s="106">
        <f t="shared" ca="1" si="559"/>
        <v>371391</v>
      </c>
      <c r="BJ268" s="106">
        <f t="shared" ca="1" si="559"/>
        <v>109866</v>
      </c>
      <c r="BK268" s="106">
        <f t="shared" ca="1" si="559"/>
        <v>0</v>
      </c>
      <c r="BL268" s="190">
        <f t="shared" ca="1" si="559"/>
        <v>0</v>
      </c>
      <c r="BM268" s="190">
        <f t="shared" ca="1" si="559"/>
        <v>0</v>
      </c>
      <c r="BN268" s="190">
        <f t="shared" ca="1" si="559"/>
        <v>0</v>
      </c>
      <c r="BO268" s="190">
        <f t="shared" ca="1" si="559"/>
        <v>0</v>
      </c>
      <c r="BP268" s="190">
        <f t="shared" ca="1" si="559"/>
        <v>0</v>
      </c>
      <c r="BQ268" s="190">
        <f t="shared" ca="1" si="485"/>
        <v>151025</v>
      </c>
      <c r="BR268" s="190">
        <f t="shared" ca="1" si="486"/>
        <v>1127819</v>
      </c>
      <c r="BS268" s="190">
        <f t="shared" ca="1" si="487"/>
        <v>4460207</v>
      </c>
      <c r="BT268" s="190">
        <f t="shared" ca="1" si="496"/>
        <v>5739051</v>
      </c>
      <c r="BU268" s="190">
        <f t="shared" ca="1" si="523"/>
        <v>5616520</v>
      </c>
      <c r="BV268" s="163" t="str">
        <f t="shared" si="488"/>
        <v>L</v>
      </c>
      <c r="BW268" s="65">
        <f t="shared" ca="1" si="524"/>
        <v>5739051</v>
      </c>
      <c r="BX268" s="65">
        <f t="shared" ca="1" si="525"/>
        <v>0</v>
      </c>
      <c r="BZ268" s="130"/>
      <c r="CA268" s="79" t="str">
        <f t="shared" si="489"/>
        <v>L</v>
      </c>
      <c r="CB268" s="215">
        <f t="shared" si="556"/>
        <v>2033</v>
      </c>
      <c r="CC268" s="141">
        <f t="shared" si="556"/>
        <v>11</v>
      </c>
      <c r="CD268" s="280">
        <f t="shared" ca="1" si="526"/>
        <v>0</v>
      </c>
      <c r="CE268" s="280">
        <f t="shared" ca="1" si="527"/>
        <v>0</v>
      </c>
      <c r="CF268" s="280">
        <f t="shared" ca="1" si="528"/>
        <v>481</v>
      </c>
      <c r="CG268" s="280">
        <f t="shared" ca="1" si="529"/>
        <v>0</v>
      </c>
      <c r="CH268" s="280">
        <f t="shared" ca="1" si="530"/>
        <v>0</v>
      </c>
      <c r="CI268" s="280">
        <f t="shared" ca="1" si="531"/>
        <v>0</v>
      </c>
      <c r="CJ268" s="280">
        <f t="shared" ca="1" si="532"/>
        <v>0</v>
      </c>
      <c r="CK268" s="280">
        <f t="shared" ca="1" si="533"/>
        <v>0</v>
      </c>
      <c r="CL268" s="280">
        <f t="shared" ca="1" si="534"/>
        <v>0</v>
      </c>
      <c r="CM268" s="280">
        <f t="shared" ca="1" si="535"/>
        <v>1238247</v>
      </c>
      <c r="CN268" s="280">
        <f t="shared" ca="1" si="536"/>
        <v>3094813</v>
      </c>
      <c r="CO268" s="280">
        <f t="shared" ca="1" si="537"/>
        <v>56507</v>
      </c>
      <c r="CP268" s="280">
        <f t="shared" ca="1" si="538"/>
        <v>0</v>
      </c>
      <c r="CQ268" s="613">
        <f t="shared" ca="1" si="539"/>
        <v>0</v>
      </c>
      <c r="CR268" s="280">
        <f t="shared" ca="1" si="540"/>
        <v>19254</v>
      </c>
      <c r="CS268" s="280">
        <f t="shared" ca="1" si="541"/>
        <v>194017</v>
      </c>
      <c r="CT268" s="280">
        <f t="shared" ca="1" si="542"/>
        <v>52770</v>
      </c>
      <c r="CU268" s="280">
        <f t="shared" ca="1" si="543"/>
        <v>0</v>
      </c>
      <c r="CV268" s="280">
        <f t="shared" ca="1" si="544"/>
        <v>51339</v>
      </c>
      <c r="CW268" s="365">
        <f t="shared" ca="1" si="545"/>
        <v>0</v>
      </c>
      <c r="CX268" s="280">
        <f t="shared" ca="1" si="546"/>
        <v>429720</v>
      </c>
      <c r="CY268" s="280">
        <f t="shared" ca="1" si="547"/>
        <v>0</v>
      </c>
      <c r="CZ268" s="280">
        <f t="shared" ca="1" si="548"/>
        <v>0</v>
      </c>
      <c r="DA268" s="280">
        <f t="shared" ca="1" si="549"/>
        <v>369668</v>
      </c>
      <c r="DB268" s="280">
        <f t="shared" ca="1" si="550"/>
        <v>109704</v>
      </c>
      <c r="DC268" s="280">
        <f t="shared" ca="1" si="551"/>
        <v>0</v>
      </c>
      <c r="DD268" s="280">
        <f t="shared" ca="1" si="552"/>
        <v>0</v>
      </c>
      <c r="DE268" s="280">
        <f t="shared" ca="1" si="553"/>
        <v>0</v>
      </c>
      <c r="DF268" s="280">
        <f t="shared" ca="1" si="554"/>
        <v>0</v>
      </c>
      <c r="DG268" s="280">
        <f t="shared" ca="1" si="555"/>
        <v>0</v>
      </c>
      <c r="DH268" s="210">
        <f t="shared" ca="1" si="490"/>
        <v>123363</v>
      </c>
      <c r="DI268" s="210">
        <f t="shared" ca="1" si="491"/>
        <v>1226472</v>
      </c>
      <c r="DJ268" s="210">
        <f t="shared" ca="1" si="492"/>
        <v>4390048</v>
      </c>
      <c r="DK268" s="461">
        <f t="shared" ca="1" si="493"/>
        <v>5739883</v>
      </c>
      <c r="DL268" s="463">
        <f t="shared" ca="1" si="494"/>
        <v>5616520</v>
      </c>
      <c r="DM268" s="465">
        <f t="shared" ca="1" si="495"/>
        <v>-123363</v>
      </c>
      <c r="DN268" s="216">
        <f t="shared" ca="1" si="560"/>
        <v>-2.1492249929136186E-2</v>
      </c>
    </row>
    <row r="269" spans="1:121">
      <c r="A269" s="1">
        <f t="shared" si="511"/>
        <v>2033</v>
      </c>
      <c r="B269" s="591">
        <f>[1]BR!C703</f>
        <v>481</v>
      </c>
      <c r="C269" s="591">
        <f>[1]BR!D703</f>
        <v>481</v>
      </c>
      <c r="D269" s="591">
        <f>[1]BR!E703</f>
        <v>481</v>
      </c>
      <c r="E269" s="591">
        <f>[1]BR!F703</f>
        <v>481</v>
      </c>
      <c r="F269" s="591">
        <f>[1]BR!G703</f>
        <v>481</v>
      </c>
      <c r="G269" s="591">
        <f>[1]BR!H703</f>
        <v>481</v>
      </c>
      <c r="H269" s="591">
        <f>[1]BR!I703</f>
        <v>481</v>
      </c>
      <c r="I269" s="591">
        <f>[1]BR!J703</f>
        <v>481</v>
      </c>
      <c r="J269" s="591">
        <f>[1]BR!K703</f>
        <v>481</v>
      </c>
      <c r="K269" s="591">
        <f>[1]BR!L703</f>
        <v>481</v>
      </c>
      <c r="L269" s="591">
        <f>[1]BR!M703</f>
        <v>481</v>
      </c>
      <c r="M269" s="591">
        <f>[1]BR!N703</f>
        <v>481</v>
      </c>
      <c r="N269" s="32">
        <f t="shared" si="517"/>
        <v>5772</v>
      </c>
      <c r="O269" s="29"/>
      <c r="P269" s="72">
        <f t="shared" si="515"/>
        <v>2033</v>
      </c>
      <c r="Q269" s="591">
        <f>[1]BR!S703</f>
        <v>481</v>
      </c>
      <c r="R269" s="591">
        <f>[1]BR!T703</f>
        <v>481</v>
      </c>
      <c r="S269" s="591">
        <f>[1]BR!U703</f>
        <v>481</v>
      </c>
      <c r="T269" s="591">
        <f>[1]BR!V703</f>
        <v>481</v>
      </c>
      <c r="U269" s="591">
        <f>[1]BR!W703</f>
        <v>481</v>
      </c>
      <c r="V269" s="591">
        <f>[1]BR!X703</f>
        <v>481</v>
      </c>
      <c r="W269" s="591">
        <f>[1]BR!Y703</f>
        <v>481</v>
      </c>
      <c r="X269" s="591">
        <f>[1]BR!Z703</f>
        <v>481</v>
      </c>
      <c r="Y269" s="591">
        <f>[1]BR!AA703</f>
        <v>481</v>
      </c>
      <c r="Z269" s="591">
        <f>[1]BR!AB703</f>
        <v>481</v>
      </c>
      <c r="AA269" s="591">
        <f>[1]BR!AC703</f>
        <v>481</v>
      </c>
      <c r="AB269" s="591">
        <f>[1]BR!AD703</f>
        <v>481</v>
      </c>
      <c r="AC269" s="32">
        <f t="shared" si="518"/>
        <v>5772</v>
      </c>
      <c r="AD269" s="13"/>
      <c r="AE269" s="17"/>
      <c r="AF269" s="22"/>
      <c r="AG269" s="22"/>
      <c r="AH269" s="22"/>
      <c r="AI269" s="79" t="str">
        <f t="shared" si="483"/>
        <v>AB</v>
      </c>
      <c r="AJ269" s="1">
        <f t="shared" si="522"/>
        <v>2033</v>
      </c>
      <c r="AK269" s="105">
        <v>12</v>
      </c>
      <c r="AL269" s="106">
        <f t="shared" ca="1" si="557"/>
        <v>0</v>
      </c>
      <c r="AM269" s="106">
        <f t="shared" ca="1" si="557"/>
        <v>0</v>
      </c>
      <c r="AN269" s="106">
        <f t="shared" ca="1" si="557"/>
        <v>481</v>
      </c>
      <c r="AO269" s="106">
        <f t="shared" ca="1" si="557"/>
        <v>0</v>
      </c>
      <c r="AP269" s="106">
        <f t="shared" ca="1" si="557"/>
        <v>0</v>
      </c>
      <c r="AQ269" s="106">
        <f t="shared" ca="1" si="557"/>
        <v>0</v>
      </c>
      <c r="AR269" s="106">
        <f t="shared" ca="1" si="557"/>
        <v>0</v>
      </c>
      <c r="AS269" s="106">
        <f t="shared" ca="1" si="557"/>
        <v>0</v>
      </c>
      <c r="AT269" s="106">
        <f t="shared" ca="1" si="557"/>
        <v>0</v>
      </c>
      <c r="AU269" s="106">
        <f t="shared" ca="1" si="557"/>
        <v>1238247</v>
      </c>
      <c r="AV269" s="106">
        <f t="shared" ca="1" si="558"/>
        <v>3094813</v>
      </c>
      <c r="AW269" s="106">
        <f t="shared" ca="1" si="558"/>
        <v>61685</v>
      </c>
      <c r="AX269" s="106">
        <f t="shared" ca="1" si="558"/>
        <v>0</v>
      </c>
      <c r="AY269" s="611">
        <f t="shared" ca="1" si="558"/>
        <v>0</v>
      </c>
      <c r="AZ269" s="106">
        <f t="shared" ca="1" si="558"/>
        <v>33031</v>
      </c>
      <c r="BA269" s="106">
        <f t="shared" ca="1" si="558"/>
        <v>194017</v>
      </c>
      <c r="BB269" s="106">
        <f t="shared" ca="1" si="558"/>
        <v>52770</v>
      </c>
      <c r="BC269" s="106">
        <f t="shared" ca="1" si="558"/>
        <v>0</v>
      </c>
      <c r="BD269" s="106">
        <f t="shared" ca="1" si="558"/>
        <v>49829</v>
      </c>
      <c r="BE269" s="106">
        <f t="shared" ca="1" si="558"/>
        <v>0</v>
      </c>
      <c r="BF269" s="106">
        <f t="shared" ca="1" si="559"/>
        <v>429720</v>
      </c>
      <c r="BG269" s="106">
        <f t="shared" ca="1" si="559"/>
        <v>0</v>
      </c>
      <c r="BH269" s="106">
        <f t="shared" ca="1" si="559"/>
        <v>0</v>
      </c>
      <c r="BI269" s="106">
        <f t="shared" ca="1" si="559"/>
        <v>369668</v>
      </c>
      <c r="BJ269" s="106">
        <f t="shared" ca="1" si="559"/>
        <v>109704</v>
      </c>
      <c r="BK269" s="106">
        <f t="shared" ca="1" si="559"/>
        <v>0</v>
      </c>
      <c r="BL269" s="190">
        <f t="shared" ca="1" si="559"/>
        <v>0</v>
      </c>
      <c r="BM269" s="190">
        <f t="shared" ca="1" si="559"/>
        <v>0</v>
      </c>
      <c r="BN269" s="190">
        <f t="shared" ca="1" si="559"/>
        <v>0</v>
      </c>
      <c r="BO269" s="190">
        <f t="shared" ca="1" si="559"/>
        <v>0</v>
      </c>
      <c r="BP269" s="190">
        <f t="shared" ca="1" si="559"/>
        <v>0</v>
      </c>
      <c r="BQ269" s="190">
        <f t="shared" ca="1" si="485"/>
        <v>135630</v>
      </c>
      <c r="BR269" s="190">
        <f t="shared" ca="1" si="486"/>
        <v>1103109</v>
      </c>
      <c r="BS269" s="190">
        <f t="shared" ca="1" si="487"/>
        <v>4395226</v>
      </c>
      <c r="BT269" s="190">
        <f t="shared" ca="1" si="496"/>
        <v>5633965</v>
      </c>
      <c r="BU269" s="190">
        <f t="shared" ca="1" si="523"/>
        <v>9917954</v>
      </c>
      <c r="BV269" s="163" t="str">
        <f t="shared" si="488"/>
        <v>M</v>
      </c>
      <c r="BW269" s="65">
        <f t="shared" ca="1" si="524"/>
        <v>5633965</v>
      </c>
      <c r="BX269" s="65">
        <f t="shared" ca="1" si="525"/>
        <v>0</v>
      </c>
      <c r="BZ269" s="130"/>
      <c r="CA269" s="79" t="str">
        <f t="shared" si="489"/>
        <v>M</v>
      </c>
      <c r="CB269" s="215">
        <f t="shared" si="556"/>
        <v>2033</v>
      </c>
      <c r="CC269" s="141">
        <f t="shared" si="556"/>
        <v>12</v>
      </c>
      <c r="CD269" s="280">
        <f t="shared" ca="1" si="526"/>
        <v>0</v>
      </c>
      <c r="CE269" s="280">
        <f t="shared" ca="1" si="527"/>
        <v>0</v>
      </c>
      <c r="CF269" s="280">
        <f t="shared" ca="1" si="528"/>
        <v>481</v>
      </c>
      <c r="CG269" s="280">
        <f t="shared" ca="1" si="529"/>
        <v>0</v>
      </c>
      <c r="CH269" s="280">
        <f t="shared" ca="1" si="530"/>
        <v>0</v>
      </c>
      <c r="CI269" s="280">
        <f t="shared" ca="1" si="531"/>
        <v>0</v>
      </c>
      <c r="CJ269" s="280">
        <f t="shared" ca="1" si="532"/>
        <v>0</v>
      </c>
      <c r="CK269" s="280">
        <f t="shared" ca="1" si="533"/>
        <v>0</v>
      </c>
      <c r="CL269" s="280">
        <f t="shared" ca="1" si="534"/>
        <v>4193362</v>
      </c>
      <c r="CM269" s="280">
        <f t="shared" ca="1" si="535"/>
        <v>1252406</v>
      </c>
      <c r="CN269" s="280">
        <f t="shared" ca="1" si="536"/>
        <v>3125264</v>
      </c>
      <c r="CO269" s="280">
        <f t="shared" ca="1" si="537"/>
        <v>63058</v>
      </c>
      <c r="CP269" s="280">
        <f t="shared" ca="1" si="538"/>
        <v>0</v>
      </c>
      <c r="CQ269" s="613">
        <f t="shared" ca="1" si="539"/>
        <v>0</v>
      </c>
      <c r="CR269" s="280">
        <f t="shared" ca="1" si="540"/>
        <v>28195</v>
      </c>
      <c r="CS269" s="280">
        <f t="shared" ca="1" si="541"/>
        <v>219822</v>
      </c>
      <c r="CT269" s="280">
        <f t="shared" ca="1" si="542"/>
        <v>64813</v>
      </c>
      <c r="CU269" s="280">
        <f t="shared" ca="1" si="543"/>
        <v>0</v>
      </c>
      <c r="CV269" s="280">
        <f t="shared" ca="1" si="544"/>
        <v>60033</v>
      </c>
      <c r="CW269" s="365">
        <f t="shared" ca="1" si="545"/>
        <v>0</v>
      </c>
      <c r="CX269" s="280">
        <f t="shared" ca="1" si="546"/>
        <v>433032</v>
      </c>
      <c r="CY269" s="280">
        <f t="shared" ca="1" si="547"/>
        <v>0</v>
      </c>
      <c r="CZ269" s="280">
        <f t="shared" ca="1" si="548"/>
        <v>0</v>
      </c>
      <c r="DA269" s="280">
        <f t="shared" ca="1" si="549"/>
        <v>366620</v>
      </c>
      <c r="DB269" s="280">
        <f t="shared" ca="1" si="550"/>
        <v>110868</v>
      </c>
      <c r="DC269" s="280">
        <f t="shared" ca="1" si="551"/>
        <v>0</v>
      </c>
      <c r="DD269" s="280">
        <f t="shared" ca="1" si="552"/>
        <v>0</v>
      </c>
      <c r="DE269" s="280">
        <f t="shared" ca="1" si="553"/>
        <v>0</v>
      </c>
      <c r="DF269" s="280">
        <f t="shared" ca="1" si="554"/>
        <v>0</v>
      </c>
      <c r="DG269" s="280">
        <f t="shared" ca="1" si="555"/>
        <v>0</v>
      </c>
      <c r="DH269" s="210">
        <f t="shared" ca="1" si="490"/>
        <v>153041</v>
      </c>
      <c r="DI269" s="210">
        <f t="shared" ca="1" si="491"/>
        <v>1283383</v>
      </c>
      <c r="DJ269" s="210">
        <f t="shared" ca="1" si="492"/>
        <v>8634571</v>
      </c>
      <c r="DK269" s="461">
        <f t="shared" ca="1" si="493"/>
        <v>10070995</v>
      </c>
      <c r="DL269" s="463">
        <f t="shared" ca="1" si="494"/>
        <v>9917954</v>
      </c>
      <c r="DM269" s="465">
        <f t="shared" ca="1" si="495"/>
        <v>-153041</v>
      </c>
      <c r="DN269" s="216">
        <f t="shared" ca="1" si="560"/>
        <v>-1.5196214475332377E-2</v>
      </c>
    </row>
    <row r="270" spans="1:121">
      <c r="A270" s="1">
        <f t="shared" si="511"/>
        <v>2034</v>
      </c>
      <c r="B270" s="591">
        <f>[1]BR!C704</f>
        <v>481</v>
      </c>
      <c r="C270" s="591">
        <f>[1]BR!D704</f>
        <v>481</v>
      </c>
      <c r="D270" s="591">
        <f>[1]BR!E704</f>
        <v>481</v>
      </c>
      <c r="E270" s="591">
        <f>[1]BR!F704</f>
        <v>481</v>
      </c>
      <c r="F270" s="591">
        <f>[1]BR!G704</f>
        <v>481</v>
      </c>
      <c r="G270" s="591">
        <f>[1]BR!H704</f>
        <v>481</v>
      </c>
      <c r="H270" s="591">
        <f>[1]BR!I704</f>
        <v>481</v>
      </c>
      <c r="I270" s="591">
        <f>[1]BR!J704</f>
        <v>481</v>
      </c>
      <c r="J270" s="591">
        <f>[1]BR!K704</f>
        <v>481</v>
      </c>
      <c r="K270" s="591">
        <f>[1]BR!L704</f>
        <v>481</v>
      </c>
      <c r="L270" s="591">
        <f>[1]BR!M704</f>
        <v>481</v>
      </c>
      <c r="M270" s="591">
        <f>[1]BR!N704</f>
        <v>481</v>
      </c>
      <c r="N270" s="32">
        <f t="shared" si="517"/>
        <v>5772</v>
      </c>
      <c r="O270" s="29"/>
      <c r="P270" s="72">
        <f t="shared" si="515"/>
        <v>2034</v>
      </c>
      <c r="Q270" s="591">
        <f>[1]BR!S704</f>
        <v>481</v>
      </c>
      <c r="R270" s="591">
        <f>[1]BR!T704</f>
        <v>481</v>
      </c>
      <c r="S270" s="591">
        <f>[1]BR!U704</f>
        <v>481</v>
      </c>
      <c r="T270" s="591">
        <f>[1]BR!V704</f>
        <v>481</v>
      </c>
      <c r="U270" s="591">
        <f>[1]BR!W704</f>
        <v>481</v>
      </c>
      <c r="V270" s="591">
        <f>[1]BR!X704</f>
        <v>481</v>
      </c>
      <c r="W270" s="591">
        <f>[1]BR!Y704</f>
        <v>481</v>
      </c>
      <c r="X270" s="591">
        <f>[1]BR!Z704</f>
        <v>481</v>
      </c>
      <c r="Y270" s="591">
        <f>[1]BR!AA704</f>
        <v>481</v>
      </c>
      <c r="Z270" s="591">
        <f>[1]BR!AB704</f>
        <v>481</v>
      </c>
      <c r="AA270" s="591">
        <f>[1]BR!AC704</f>
        <v>481</v>
      </c>
      <c r="AB270" s="591">
        <f>[1]BR!AD704</f>
        <v>481</v>
      </c>
      <c r="AC270" s="32">
        <f t="shared" si="518"/>
        <v>5772</v>
      </c>
      <c r="AD270" s="13"/>
      <c r="AE270" s="17"/>
      <c r="AF270" s="22"/>
      <c r="AG270" s="22"/>
      <c r="AH270" s="22"/>
      <c r="AI270" s="79" t="str">
        <f t="shared" si="483"/>
        <v>Q</v>
      </c>
      <c r="AJ270" s="1">
        <f>AJ258+1</f>
        <v>2034</v>
      </c>
      <c r="AK270" s="105">
        <f t="shared" ref="AK270:AK333" si="561">AK258</f>
        <v>1</v>
      </c>
      <c r="AL270" s="106">
        <f t="shared" ca="1" si="557"/>
        <v>0</v>
      </c>
      <c r="AM270" s="106">
        <f t="shared" ca="1" si="557"/>
        <v>0</v>
      </c>
      <c r="AN270" s="106">
        <f t="shared" ca="1" si="557"/>
        <v>481</v>
      </c>
      <c r="AO270" s="106">
        <f t="shared" ca="1" si="557"/>
        <v>0</v>
      </c>
      <c r="AP270" s="106">
        <f t="shared" ca="1" si="557"/>
        <v>0</v>
      </c>
      <c r="AQ270" s="106">
        <f t="shared" ca="1" si="557"/>
        <v>0</v>
      </c>
      <c r="AR270" s="106">
        <f t="shared" ca="1" si="557"/>
        <v>0</v>
      </c>
      <c r="AS270" s="106">
        <f t="shared" ca="1" si="557"/>
        <v>0</v>
      </c>
      <c r="AT270" s="106">
        <f t="shared" ca="1" si="557"/>
        <v>4193362</v>
      </c>
      <c r="AU270" s="106">
        <f t="shared" ca="1" si="557"/>
        <v>1252406</v>
      </c>
      <c r="AV270" s="106">
        <f t="shared" ca="1" si="558"/>
        <v>3125264</v>
      </c>
      <c r="AW270" s="106">
        <f t="shared" ca="1" si="558"/>
        <v>56507</v>
      </c>
      <c r="AX270" s="106">
        <f t="shared" ca="1" si="558"/>
        <v>0</v>
      </c>
      <c r="AY270" s="611">
        <f t="shared" ca="1" si="558"/>
        <v>0</v>
      </c>
      <c r="AZ270" s="106">
        <f t="shared" ca="1" si="558"/>
        <v>19254</v>
      </c>
      <c r="BA270" s="106">
        <f t="shared" ca="1" si="558"/>
        <v>219822</v>
      </c>
      <c r="BB270" s="106">
        <f t="shared" ca="1" si="558"/>
        <v>64813</v>
      </c>
      <c r="BC270" s="106">
        <f t="shared" ca="1" si="558"/>
        <v>0</v>
      </c>
      <c r="BD270" s="106">
        <f t="shared" ca="1" si="558"/>
        <v>51339</v>
      </c>
      <c r="BE270" s="106">
        <f t="shared" ca="1" si="558"/>
        <v>0</v>
      </c>
      <c r="BF270" s="106">
        <f t="shared" ca="1" si="559"/>
        <v>433032</v>
      </c>
      <c r="BG270" s="106">
        <f t="shared" ca="1" si="559"/>
        <v>0</v>
      </c>
      <c r="BH270" s="106">
        <f t="shared" ca="1" si="559"/>
        <v>0</v>
      </c>
      <c r="BI270" s="106">
        <f t="shared" ca="1" si="559"/>
        <v>366620</v>
      </c>
      <c r="BJ270" s="106">
        <f t="shared" ca="1" si="559"/>
        <v>110868</v>
      </c>
      <c r="BK270" s="106">
        <f t="shared" ca="1" si="559"/>
        <v>0</v>
      </c>
      <c r="BL270" s="190">
        <f t="shared" ca="1" si="559"/>
        <v>0</v>
      </c>
      <c r="BM270" s="190">
        <f t="shared" ca="1" si="559"/>
        <v>0</v>
      </c>
      <c r="BN270" s="190">
        <f t="shared" ca="1" si="559"/>
        <v>0</v>
      </c>
      <c r="BO270" s="190">
        <f t="shared" ca="1" si="559"/>
        <v>0</v>
      </c>
      <c r="BP270" s="190">
        <f t="shared" ca="1" si="559"/>
        <v>0</v>
      </c>
      <c r="BQ270" s="190">
        <f t="shared" ca="1" si="485"/>
        <v>135406</v>
      </c>
      <c r="BR270" s="190">
        <f t="shared" ca="1" si="486"/>
        <v>1130342</v>
      </c>
      <c r="BS270" s="190">
        <f t="shared" ca="1" si="487"/>
        <v>8628020</v>
      </c>
      <c r="BT270" s="190">
        <f t="shared" ca="1" si="496"/>
        <v>9893768</v>
      </c>
      <c r="BU270" s="190">
        <f t="shared" ca="1" si="523"/>
        <v>9875490</v>
      </c>
      <c r="BV270" s="163" t="str">
        <f t="shared" si="488"/>
        <v>C</v>
      </c>
      <c r="BW270" s="65">
        <f t="shared" ca="1" si="524"/>
        <v>9893768</v>
      </c>
      <c r="BX270" s="65">
        <f t="shared" ca="1" si="525"/>
        <v>0</v>
      </c>
      <c r="BZ270" s="130"/>
      <c r="CA270" s="79" t="str">
        <f t="shared" si="489"/>
        <v>B</v>
      </c>
      <c r="CB270" s="215">
        <f t="shared" si="556"/>
        <v>2034</v>
      </c>
      <c r="CC270" s="141">
        <f t="shared" si="556"/>
        <v>1</v>
      </c>
      <c r="CD270" s="280">
        <f t="shared" ca="1" si="526"/>
        <v>0</v>
      </c>
      <c r="CE270" s="280">
        <f t="shared" ca="1" si="527"/>
        <v>0</v>
      </c>
      <c r="CF270" s="280">
        <f t="shared" ca="1" si="528"/>
        <v>481</v>
      </c>
      <c r="CG270" s="280">
        <f t="shared" ca="1" si="529"/>
        <v>0</v>
      </c>
      <c r="CH270" s="280">
        <f t="shared" ca="1" si="530"/>
        <v>0</v>
      </c>
      <c r="CI270" s="280">
        <f t="shared" ca="1" si="531"/>
        <v>0</v>
      </c>
      <c r="CJ270" s="280">
        <f t="shared" ca="1" si="532"/>
        <v>0</v>
      </c>
      <c r="CK270" s="280">
        <f t="shared" ca="1" si="533"/>
        <v>0</v>
      </c>
      <c r="CL270" s="280">
        <f t="shared" ca="1" si="534"/>
        <v>4237984</v>
      </c>
      <c r="CM270" s="280">
        <f t="shared" ca="1" si="535"/>
        <v>1253462</v>
      </c>
      <c r="CN270" s="280">
        <f t="shared" ca="1" si="536"/>
        <v>3186244</v>
      </c>
      <c r="CO270" s="280">
        <f t="shared" ca="1" si="537"/>
        <v>57941</v>
      </c>
      <c r="CP270" s="280">
        <f t="shared" ca="1" si="538"/>
        <v>0</v>
      </c>
      <c r="CQ270" s="613">
        <f t="shared" ca="1" si="539"/>
        <v>0</v>
      </c>
      <c r="CR270" s="280">
        <f t="shared" ca="1" si="540"/>
        <v>29398</v>
      </c>
      <c r="CS270" s="280">
        <f t="shared" ca="1" si="541"/>
        <v>228115</v>
      </c>
      <c r="CT270" s="280">
        <f t="shared" ca="1" si="542"/>
        <v>69843</v>
      </c>
      <c r="CU270" s="280">
        <f t="shared" ca="1" si="543"/>
        <v>0</v>
      </c>
      <c r="CV270" s="280">
        <f t="shared" ca="1" si="544"/>
        <v>65197</v>
      </c>
      <c r="CW270" s="365">
        <f t="shared" ca="1" si="545"/>
        <v>0</v>
      </c>
      <c r="CX270" s="280">
        <f t="shared" ca="1" si="546"/>
        <v>431544</v>
      </c>
      <c r="CY270" s="280">
        <f t="shared" ca="1" si="547"/>
        <v>0</v>
      </c>
      <c r="CZ270" s="280">
        <f t="shared" ca="1" si="548"/>
        <v>0</v>
      </c>
      <c r="DA270" s="280">
        <f t="shared" ca="1" si="549"/>
        <v>364713</v>
      </c>
      <c r="DB270" s="280">
        <f t="shared" ca="1" si="550"/>
        <v>111114</v>
      </c>
      <c r="DC270" s="280">
        <f t="shared" ca="1" si="551"/>
        <v>0</v>
      </c>
      <c r="DD270" s="280">
        <f t="shared" ca="1" si="552"/>
        <v>0</v>
      </c>
      <c r="DE270" s="280">
        <f t="shared" ca="1" si="553"/>
        <v>0</v>
      </c>
      <c r="DF270" s="280">
        <f t="shared" ca="1" si="554"/>
        <v>0</v>
      </c>
      <c r="DG270" s="280">
        <f t="shared" ca="1" si="555"/>
        <v>0</v>
      </c>
      <c r="DH270" s="210">
        <f t="shared" ca="1" si="490"/>
        <v>164438</v>
      </c>
      <c r="DI270" s="210">
        <f t="shared" ca="1" si="491"/>
        <v>1299924</v>
      </c>
      <c r="DJ270" s="210">
        <f t="shared" ca="1" si="492"/>
        <v>8736112</v>
      </c>
      <c r="DK270" s="461">
        <f t="shared" ca="1" si="493"/>
        <v>10200474</v>
      </c>
      <c r="DL270" s="463">
        <f t="shared" ca="1" si="494"/>
        <v>10036036</v>
      </c>
      <c r="DM270" s="465">
        <f t="shared" ca="1" si="495"/>
        <v>-164438</v>
      </c>
      <c r="DN270" s="216">
        <f t="shared" ca="1" si="560"/>
        <v>-1.6120623414166833E-2</v>
      </c>
    </row>
    <row r="271" spans="1:121">
      <c r="A271" s="1">
        <f t="shared" si="511"/>
        <v>2035</v>
      </c>
      <c r="B271" s="591">
        <f>[1]BR!C705</f>
        <v>481</v>
      </c>
      <c r="C271" s="591">
        <f>[1]BR!D705</f>
        <v>481</v>
      </c>
      <c r="D271" s="591">
        <f>[1]BR!E705</f>
        <v>481</v>
      </c>
      <c r="E271" s="591">
        <f>[1]BR!F705</f>
        <v>481</v>
      </c>
      <c r="F271" s="591">
        <f>[1]BR!G705</f>
        <v>481</v>
      </c>
      <c r="G271" s="591">
        <f>[1]BR!H705</f>
        <v>481</v>
      </c>
      <c r="H271" s="591">
        <f>[1]BR!I705</f>
        <v>481</v>
      </c>
      <c r="I271" s="591">
        <f>[1]BR!J705</f>
        <v>481</v>
      </c>
      <c r="J271" s="591">
        <f>[1]BR!K705</f>
        <v>481</v>
      </c>
      <c r="K271" s="591">
        <f>[1]BR!L705</f>
        <v>481</v>
      </c>
      <c r="L271" s="591">
        <f>[1]BR!M705</f>
        <v>481</v>
      </c>
      <c r="M271" s="591">
        <f>[1]BR!N705</f>
        <v>481</v>
      </c>
      <c r="N271" s="32">
        <f t="shared" si="517"/>
        <v>5772</v>
      </c>
      <c r="O271" s="29"/>
      <c r="P271" s="72">
        <f t="shared" si="515"/>
        <v>2035</v>
      </c>
      <c r="Q271" s="591">
        <f>[1]BR!S705</f>
        <v>481</v>
      </c>
      <c r="R271" s="591">
        <f>[1]BR!T705</f>
        <v>481</v>
      </c>
      <c r="S271" s="591">
        <f>[1]BR!U705</f>
        <v>481</v>
      </c>
      <c r="T271" s="591">
        <f>[1]BR!V705</f>
        <v>481</v>
      </c>
      <c r="U271" s="591">
        <f>[1]BR!W705</f>
        <v>481</v>
      </c>
      <c r="V271" s="591">
        <f>[1]BR!X705</f>
        <v>481</v>
      </c>
      <c r="W271" s="591">
        <f>[1]BR!Y705</f>
        <v>481</v>
      </c>
      <c r="X271" s="591">
        <f>[1]BR!Z705</f>
        <v>481</v>
      </c>
      <c r="Y271" s="591">
        <f>[1]BR!AA705</f>
        <v>481</v>
      </c>
      <c r="Z271" s="591">
        <f>[1]BR!AB705</f>
        <v>481</v>
      </c>
      <c r="AA271" s="591">
        <f>[1]BR!AC705</f>
        <v>481</v>
      </c>
      <c r="AB271" s="591">
        <f>[1]BR!AD705</f>
        <v>481</v>
      </c>
      <c r="AC271" s="32">
        <f t="shared" si="518"/>
        <v>5772</v>
      </c>
      <c r="AD271" s="13"/>
      <c r="AE271" s="17"/>
      <c r="AF271" s="22"/>
      <c r="AG271" s="22"/>
      <c r="AH271" s="22"/>
      <c r="AI271" s="79" t="str">
        <f t="shared" si="483"/>
        <v>R</v>
      </c>
      <c r="AJ271" s="1">
        <f t="shared" ref="AJ271:AJ334" si="562">AJ259+1</f>
        <v>2034</v>
      </c>
      <c r="AK271" s="105">
        <f t="shared" si="561"/>
        <v>2</v>
      </c>
      <c r="AL271" s="106">
        <f t="shared" ca="1" si="557"/>
        <v>0</v>
      </c>
      <c r="AM271" s="106">
        <f t="shared" ca="1" si="557"/>
        <v>0</v>
      </c>
      <c r="AN271" s="106">
        <f t="shared" ca="1" si="557"/>
        <v>481</v>
      </c>
      <c r="AO271" s="106">
        <f t="shared" ca="1" si="557"/>
        <v>0</v>
      </c>
      <c r="AP271" s="106">
        <f t="shared" ca="1" si="557"/>
        <v>0</v>
      </c>
      <c r="AQ271" s="106">
        <f t="shared" ca="1" si="557"/>
        <v>0</v>
      </c>
      <c r="AR271" s="106">
        <f t="shared" ca="1" si="557"/>
        <v>0</v>
      </c>
      <c r="AS271" s="106">
        <f t="shared" ca="1" si="557"/>
        <v>0</v>
      </c>
      <c r="AT271" s="106">
        <f t="shared" ca="1" si="557"/>
        <v>4237984</v>
      </c>
      <c r="AU271" s="106">
        <f t="shared" ca="1" si="557"/>
        <v>1253462</v>
      </c>
      <c r="AV271" s="106">
        <f t="shared" ca="1" si="558"/>
        <v>3186244</v>
      </c>
      <c r="AW271" s="106">
        <f t="shared" ca="1" si="558"/>
        <v>63058</v>
      </c>
      <c r="AX271" s="106">
        <f t="shared" ca="1" si="558"/>
        <v>0</v>
      </c>
      <c r="AY271" s="611">
        <f t="shared" ca="1" si="558"/>
        <v>0</v>
      </c>
      <c r="AZ271" s="106">
        <f t="shared" ca="1" si="558"/>
        <v>28195</v>
      </c>
      <c r="BA271" s="106">
        <f t="shared" ca="1" si="558"/>
        <v>228115</v>
      </c>
      <c r="BB271" s="106">
        <f t="shared" ca="1" si="558"/>
        <v>69843</v>
      </c>
      <c r="BC271" s="106">
        <f t="shared" ca="1" si="558"/>
        <v>0</v>
      </c>
      <c r="BD271" s="106">
        <f t="shared" ca="1" si="558"/>
        <v>60033</v>
      </c>
      <c r="BE271" s="106">
        <f t="shared" ca="1" si="558"/>
        <v>0</v>
      </c>
      <c r="BF271" s="106">
        <f t="shared" ca="1" si="559"/>
        <v>431544</v>
      </c>
      <c r="BG271" s="106">
        <f t="shared" ca="1" si="559"/>
        <v>0</v>
      </c>
      <c r="BH271" s="106">
        <f t="shared" ca="1" si="559"/>
        <v>0</v>
      </c>
      <c r="BI271" s="106">
        <f t="shared" ca="1" si="559"/>
        <v>364713</v>
      </c>
      <c r="BJ271" s="106">
        <f t="shared" ca="1" si="559"/>
        <v>111114</v>
      </c>
      <c r="BK271" s="106">
        <f t="shared" ca="1" si="559"/>
        <v>0</v>
      </c>
      <c r="BL271" s="190">
        <f t="shared" ca="1" si="559"/>
        <v>0</v>
      </c>
      <c r="BM271" s="190">
        <f t="shared" ca="1" si="559"/>
        <v>0</v>
      </c>
      <c r="BN271" s="190">
        <f t="shared" ca="1" si="559"/>
        <v>0</v>
      </c>
      <c r="BO271" s="190">
        <f t="shared" ca="1" si="559"/>
        <v>0</v>
      </c>
      <c r="BP271" s="190">
        <f t="shared" ca="1" si="559"/>
        <v>0</v>
      </c>
      <c r="BQ271" s="190">
        <f t="shared" ca="1" si="485"/>
        <v>158071</v>
      </c>
      <c r="BR271" s="190">
        <f t="shared" ca="1" si="486"/>
        <v>1135486</v>
      </c>
      <c r="BS271" s="190">
        <f t="shared" ca="1" si="487"/>
        <v>8741229</v>
      </c>
      <c r="BT271" s="190">
        <f t="shared" ca="1" si="496"/>
        <v>10034786</v>
      </c>
      <c r="BU271" s="190">
        <f t="shared" ca="1" si="523"/>
        <v>9875490</v>
      </c>
      <c r="BV271" s="163" t="str">
        <f t="shared" si="488"/>
        <v>C</v>
      </c>
      <c r="BW271" s="65">
        <f t="shared" ca="1" si="524"/>
        <v>10034786</v>
      </c>
      <c r="BX271" s="65">
        <f t="shared" ca="1" si="525"/>
        <v>0</v>
      </c>
      <c r="BZ271" s="130"/>
      <c r="CA271" s="79" t="str">
        <f t="shared" si="489"/>
        <v>C</v>
      </c>
      <c r="CB271" s="215">
        <f t="shared" si="556"/>
        <v>2034</v>
      </c>
      <c r="CC271" s="141">
        <f t="shared" si="556"/>
        <v>2</v>
      </c>
      <c r="CD271" s="280">
        <f t="shared" ca="1" si="526"/>
        <v>0</v>
      </c>
      <c r="CE271" s="280">
        <f t="shared" ca="1" si="527"/>
        <v>0</v>
      </c>
      <c r="CF271" s="280">
        <f t="shared" ca="1" si="528"/>
        <v>481</v>
      </c>
      <c r="CG271" s="280">
        <f t="shared" ca="1" si="529"/>
        <v>0</v>
      </c>
      <c r="CH271" s="280">
        <f t="shared" ca="1" si="530"/>
        <v>0</v>
      </c>
      <c r="CI271" s="280">
        <f t="shared" ca="1" si="531"/>
        <v>0</v>
      </c>
      <c r="CJ271" s="280">
        <f t="shared" ca="1" si="532"/>
        <v>0</v>
      </c>
      <c r="CK271" s="280">
        <f t="shared" ca="1" si="533"/>
        <v>0</v>
      </c>
      <c r="CL271" s="280">
        <f t="shared" ca="1" si="534"/>
        <v>4228512</v>
      </c>
      <c r="CM271" s="280">
        <f t="shared" ca="1" si="535"/>
        <v>1232306</v>
      </c>
      <c r="CN271" s="280">
        <f t="shared" ca="1" si="536"/>
        <v>3143764</v>
      </c>
      <c r="CO271" s="280">
        <f t="shared" ca="1" si="537"/>
        <v>45300</v>
      </c>
      <c r="CP271" s="280">
        <f t="shared" ca="1" si="538"/>
        <v>0</v>
      </c>
      <c r="CQ271" s="613">
        <f t="shared" ca="1" si="539"/>
        <v>0</v>
      </c>
      <c r="CR271" s="280">
        <f t="shared" ca="1" si="540"/>
        <v>29711</v>
      </c>
      <c r="CS271" s="280">
        <f t="shared" ca="1" si="541"/>
        <v>195350</v>
      </c>
      <c r="CT271" s="280">
        <f t="shared" ca="1" si="542"/>
        <v>48263</v>
      </c>
      <c r="CU271" s="280">
        <f t="shared" ca="1" si="543"/>
        <v>0</v>
      </c>
      <c r="CV271" s="280">
        <f t="shared" ca="1" si="544"/>
        <v>52484</v>
      </c>
      <c r="CW271" s="365">
        <f t="shared" ca="1" si="545"/>
        <v>0</v>
      </c>
      <c r="CX271" s="280">
        <f t="shared" ca="1" si="546"/>
        <v>426072</v>
      </c>
      <c r="CY271" s="280">
        <f t="shared" ca="1" si="547"/>
        <v>0</v>
      </c>
      <c r="CZ271" s="280">
        <f t="shared" ca="1" si="548"/>
        <v>0</v>
      </c>
      <c r="DA271" s="280">
        <f t="shared" ca="1" si="549"/>
        <v>362529</v>
      </c>
      <c r="DB271" s="280">
        <f t="shared" ca="1" si="550"/>
        <v>110718</v>
      </c>
      <c r="DC271" s="280">
        <f t="shared" ca="1" si="551"/>
        <v>0</v>
      </c>
      <c r="DD271" s="280">
        <f t="shared" ca="1" si="552"/>
        <v>0</v>
      </c>
      <c r="DE271" s="280">
        <f t="shared" ca="1" si="553"/>
        <v>0</v>
      </c>
      <c r="DF271" s="280">
        <f t="shared" ca="1" si="554"/>
        <v>0</v>
      </c>
      <c r="DG271" s="280">
        <f t="shared" ca="1" si="555"/>
        <v>0</v>
      </c>
      <c r="DH271" s="210">
        <f t="shared" ca="1" si="490"/>
        <v>130458</v>
      </c>
      <c r="DI271" s="210">
        <f t="shared" ca="1" si="491"/>
        <v>1225127</v>
      </c>
      <c r="DJ271" s="210">
        <f t="shared" ca="1" si="492"/>
        <v>8650363</v>
      </c>
      <c r="DK271" s="461">
        <f t="shared" ca="1" si="493"/>
        <v>10005948</v>
      </c>
      <c r="DL271" s="463">
        <f t="shared" ca="1" si="494"/>
        <v>9875490</v>
      </c>
      <c r="DM271" s="465">
        <f t="shared" ca="1" si="495"/>
        <v>-130458</v>
      </c>
      <c r="DN271" s="216">
        <f t="shared" ca="1" si="560"/>
        <v>-1.3038044970851337E-2</v>
      </c>
    </row>
    <row r="272" spans="1:121">
      <c r="A272" s="1">
        <f t="shared" si="511"/>
        <v>2036</v>
      </c>
      <c r="B272" s="591">
        <f>[1]BR!C706</f>
        <v>481</v>
      </c>
      <c r="C272" s="591">
        <f>[1]BR!D706</f>
        <v>481</v>
      </c>
      <c r="D272" s="591">
        <f>[1]BR!E706</f>
        <v>481</v>
      </c>
      <c r="E272" s="591">
        <f>[1]BR!F706</f>
        <v>481</v>
      </c>
      <c r="F272" s="591">
        <f>[1]BR!G706</f>
        <v>481</v>
      </c>
      <c r="G272" s="591">
        <f>[1]BR!H706</f>
        <v>481</v>
      </c>
      <c r="H272" s="591">
        <f>[1]BR!I706</f>
        <v>481</v>
      </c>
      <c r="I272" s="591">
        <f>[1]BR!J706</f>
        <v>481</v>
      </c>
      <c r="J272" s="591">
        <f>[1]BR!K706</f>
        <v>481</v>
      </c>
      <c r="K272" s="591">
        <f>[1]BR!L706</f>
        <v>481</v>
      </c>
      <c r="L272" s="591">
        <f>[1]BR!M706</f>
        <v>481</v>
      </c>
      <c r="M272" s="591">
        <f>[1]BR!N706</f>
        <v>481</v>
      </c>
      <c r="N272" s="32">
        <f t="shared" si="517"/>
        <v>5772</v>
      </c>
      <c r="O272" s="29"/>
      <c r="P272" s="72">
        <f t="shared" si="515"/>
        <v>2036</v>
      </c>
      <c r="Q272" s="591">
        <f>[1]BR!S706</f>
        <v>481</v>
      </c>
      <c r="R272" s="591">
        <f>[1]BR!T706</f>
        <v>481</v>
      </c>
      <c r="S272" s="591">
        <f>[1]BR!U706</f>
        <v>481</v>
      </c>
      <c r="T272" s="591">
        <f>[1]BR!V706</f>
        <v>481</v>
      </c>
      <c r="U272" s="591">
        <f>[1]BR!W706</f>
        <v>481</v>
      </c>
      <c r="V272" s="591">
        <f>[1]BR!X706</f>
        <v>481</v>
      </c>
      <c r="W272" s="591">
        <f>[1]BR!Y706</f>
        <v>481</v>
      </c>
      <c r="X272" s="591">
        <f>[1]BR!Z706</f>
        <v>481</v>
      </c>
      <c r="Y272" s="591">
        <f>[1]BR!AA706</f>
        <v>481</v>
      </c>
      <c r="Z272" s="591">
        <f>[1]BR!AB706</f>
        <v>481</v>
      </c>
      <c r="AA272" s="591">
        <f>[1]BR!AC706</f>
        <v>481</v>
      </c>
      <c r="AB272" s="591">
        <f>[1]BR!AD706</f>
        <v>481</v>
      </c>
      <c r="AC272" s="32">
        <f t="shared" si="518"/>
        <v>5772</v>
      </c>
      <c r="AI272" s="79" t="str">
        <f t="shared" si="483"/>
        <v>S</v>
      </c>
      <c r="AJ272" s="1">
        <f t="shared" si="562"/>
        <v>2034</v>
      </c>
      <c r="AK272" s="105">
        <f t="shared" si="561"/>
        <v>3</v>
      </c>
      <c r="AL272" s="106">
        <f t="shared" ca="1" si="557"/>
        <v>0</v>
      </c>
      <c r="AM272" s="106">
        <f t="shared" ca="1" si="557"/>
        <v>0</v>
      </c>
      <c r="AN272" s="106">
        <f t="shared" ca="1" si="557"/>
        <v>481</v>
      </c>
      <c r="AO272" s="106">
        <f t="shared" ca="1" si="557"/>
        <v>0</v>
      </c>
      <c r="AP272" s="106">
        <f t="shared" ca="1" si="557"/>
        <v>0</v>
      </c>
      <c r="AQ272" s="106">
        <f t="shared" ca="1" si="557"/>
        <v>0</v>
      </c>
      <c r="AR272" s="106">
        <f t="shared" ca="1" si="557"/>
        <v>0</v>
      </c>
      <c r="AS272" s="106">
        <f t="shared" ca="1" si="557"/>
        <v>0</v>
      </c>
      <c r="AT272" s="106">
        <f t="shared" ca="1" si="557"/>
        <v>4228512</v>
      </c>
      <c r="AU272" s="106">
        <f t="shared" ca="1" si="557"/>
        <v>1232306</v>
      </c>
      <c r="AV272" s="106">
        <f t="shared" ca="1" si="558"/>
        <v>3143764</v>
      </c>
      <c r="AW272" s="106">
        <f t="shared" ca="1" si="558"/>
        <v>57941</v>
      </c>
      <c r="AX272" s="106">
        <f t="shared" ca="1" si="558"/>
        <v>0</v>
      </c>
      <c r="AY272" s="611">
        <f t="shared" ca="1" si="558"/>
        <v>0</v>
      </c>
      <c r="AZ272" s="106">
        <f t="shared" ca="1" si="558"/>
        <v>29398</v>
      </c>
      <c r="BA272" s="106">
        <f t="shared" ca="1" si="558"/>
        <v>195350</v>
      </c>
      <c r="BB272" s="106">
        <f t="shared" ca="1" si="558"/>
        <v>48263</v>
      </c>
      <c r="BC272" s="106">
        <f t="shared" ca="1" si="558"/>
        <v>0</v>
      </c>
      <c r="BD272" s="106">
        <f t="shared" ca="1" si="558"/>
        <v>65197</v>
      </c>
      <c r="BE272" s="106">
        <f t="shared" ca="1" si="558"/>
        <v>0</v>
      </c>
      <c r="BF272" s="106">
        <f t="shared" ca="1" si="559"/>
        <v>426072</v>
      </c>
      <c r="BG272" s="106">
        <f t="shared" ca="1" si="559"/>
        <v>0</v>
      </c>
      <c r="BH272" s="106">
        <f t="shared" ca="1" si="559"/>
        <v>0</v>
      </c>
      <c r="BI272" s="106">
        <f t="shared" ca="1" si="559"/>
        <v>362529</v>
      </c>
      <c r="BJ272" s="106">
        <f t="shared" ca="1" si="559"/>
        <v>110718</v>
      </c>
      <c r="BK272" s="106">
        <f t="shared" ca="1" si="559"/>
        <v>0</v>
      </c>
      <c r="BL272" s="190">
        <f t="shared" ca="1" si="559"/>
        <v>0</v>
      </c>
      <c r="BM272" s="190">
        <f t="shared" ca="1" si="559"/>
        <v>0</v>
      </c>
      <c r="BN272" s="190">
        <f t="shared" ca="1" si="559"/>
        <v>0</v>
      </c>
      <c r="BO272" s="190">
        <f t="shared" ca="1" si="559"/>
        <v>0</v>
      </c>
      <c r="BP272" s="190">
        <f t="shared" ca="1" si="559"/>
        <v>0</v>
      </c>
      <c r="BQ272" s="190">
        <f t="shared" ca="1" si="485"/>
        <v>142858</v>
      </c>
      <c r="BR272" s="190">
        <f t="shared" ca="1" si="486"/>
        <v>1094669</v>
      </c>
      <c r="BS272" s="190">
        <f t="shared" ca="1" si="487"/>
        <v>8663004</v>
      </c>
      <c r="BT272" s="190">
        <f t="shared" ca="1" si="496"/>
        <v>9900531</v>
      </c>
      <c r="BU272" s="190">
        <f t="shared" ca="1" si="523"/>
        <v>9948317</v>
      </c>
      <c r="BV272" s="163" t="str">
        <f t="shared" si="488"/>
        <v>D</v>
      </c>
      <c r="BW272" s="65">
        <f t="shared" ca="1" si="524"/>
        <v>9900531</v>
      </c>
      <c r="BX272" s="65">
        <f t="shared" ca="1" si="525"/>
        <v>0</v>
      </c>
      <c r="BZ272" s="130"/>
      <c r="CA272" s="79" t="str">
        <f t="shared" si="489"/>
        <v>D</v>
      </c>
      <c r="CB272" s="215">
        <f t="shared" si="556"/>
        <v>2034</v>
      </c>
      <c r="CC272" s="141">
        <f t="shared" si="556"/>
        <v>3</v>
      </c>
      <c r="CD272" s="280">
        <f t="shared" ca="1" si="526"/>
        <v>0</v>
      </c>
      <c r="CE272" s="280">
        <f t="shared" ca="1" si="527"/>
        <v>0</v>
      </c>
      <c r="CF272" s="280">
        <f t="shared" ca="1" si="528"/>
        <v>481</v>
      </c>
      <c r="CG272" s="280">
        <f t="shared" ca="1" si="529"/>
        <v>0</v>
      </c>
      <c r="CH272" s="280">
        <f t="shared" ca="1" si="530"/>
        <v>0</v>
      </c>
      <c r="CI272" s="280">
        <f t="shared" ca="1" si="531"/>
        <v>0</v>
      </c>
      <c r="CJ272" s="280">
        <f t="shared" ca="1" si="532"/>
        <v>0</v>
      </c>
      <c r="CK272" s="280">
        <f t="shared" ca="1" si="533"/>
        <v>0</v>
      </c>
      <c r="CL272" s="280">
        <f t="shared" ca="1" si="534"/>
        <v>4194437</v>
      </c>
      <c r="CM272" s="280">
        <f t="shared" ca="1" si="535"/>
        <v>1266493</v>
      </c>
      <c r="CN272" s="280">
        <f t="shared" ca="1" si="536"/>
        <v>3212106</v>
      </c>
      <c r="CO272" s="280">
        <f t="shared" ca="1" si="537"/>
        <v>45752</v>
      </c>
      <c r="CP272" s="280">
        <f t="shared" ca="1" si="538"/>
        <v>0</v>
      </c>
      <c r="CQ272" s="613">
        <f t="shared" ca="1" si="539"/>
        <v>0</v>
      </c>
      <c r="CR272" s="280">
        <f t="shared" ca="1" si="540"/>
        <v>26362</v>
      </c>
      <c r="CS272" s="280">
        <f t="shared" ca="1" si="541"/>
        <v>184618</v>
      </c>
      <c r="CT272" s="280">
        <f t="shared" ca="1" si="542"/>
        <v>51814</v>
      </c>
      <c r="CU272" s="280">
        <f t="shared" ca="1" si="543"/>
        <v>0</v>
      </c>
      <c r="CV272" s="280">
        <f t="shared" ca="1" si="544"/>
        <v>52640</v>
      </c>
      <c r="CW272" s="365">
        <f t="shared" ca="1" si="545"/>
        <v>0</v>
      </c>
      <c r="CX272" s="280">
        <f t="shared" ca="1" si="546"/>
        <v>433032</v>
      </c>
      <c r="CY272" s="280">
        <f t="shared" ca="1" si="547"/>
        <v>0</v>
      </c>
      <c r="CZ272" s="280">
        <f t="shared" ca="1" si="548"/>
        <v>0</v>
      </c>
      <c r="DA272" s="280">
        <f t="shared" ca="1" si="549"/>
        <v>369006</v>
      </c>
      <c r="DB272" s="280">
        <f t="shared" ca="1" si="550"/>
        <v>111576</v>
      </c>
      <c r="DC272" s="280">
        <f t="shared" ca="1" si="551"/>
        <v>0</v>
      </c>
      <c r="DD272" s="280">
        <f t="shared" ca="1" si="552"/>
        <v>0</v>
      </c>
      <c r="DE272" s="280">
        <f t="shared" ca="1" si="553"/>
        <v>0</v>
      </c>
      <c r="DF272" s="280">
        <f t="shared" ca="1" si="554"/>
        <v>0</v>
      </c>
      <c r="DG272" s="280">
        <f t="shared" ca="1" si="555"/>
        <v>0</v>
      </c>
      <c r="DH272" s="210">
        <f t="shared" ca="1" si="490"/>
        <v>130816</v>
      </c>
      <c r="DI272" s="210">
        <f t="shared" ca="1" si="491"/>
        <v>1229048</v>
      </c>
      <c r="DJ272" s="210">
        <f t="shared" ca="1" si="492"/>
        <v>8719269</v>
      </c>
      <c r="DK272" s="461">
        <f t="shared" ca="1" si="493"/>
        <v>10079133</v>
      </c>
      <c r="DL272" s="463">
        <f t="shared" ca="1" si="494"/>
        <v>9948317</v>
      </c>
      <c r="DM272" s="465">
        <f t="shared" ca="1" si="495"/>
        <v>-130816</v>
      </c>
      <c r="DN272" s="216">
        <f t="shared" ca="1" si="560"/>
        <v>-1.2978894117182499E-2</v>
      </c>
    </row>
    <row r="273" spans="1:120">
      <c r="A273" s="1">
        <f t="shared" si="511"/>
        <v>2037</v>
      </c>
      <c r="B273" s="591">
        <f>[1]BR!C707</f>
        <v>481</v>
      </c>
      <c r="C273" s="591">
        <f>[1]BR!D707</f>
        <v>481</v>
      </c>
      <c r="D273" s="591">
        <f>[1]BR!E707</f>
        <v>481</v>
      </c>
      <c r="E273" s="591">
        <f>[1]BR!F707</f>
        <v>481</v>
      </c>
      <c r="F273" s="591">
        <f>[1]BR!G707</f>
        <v>481</v>
      </c>
      <c r="G273" s="591">
        <f>[1]BR!H707</f>
        <v>481</v>
      </c>
      <c r="H273" s="591">
        <f>[1]BR!I707</f>
        <v>481</v>
      </c>
      <c r="I273" s="591">
        <f>[1]BR!J707</f>
        <v>481</v>
      </c>
      <c r="J273" s="591">
        <f>[1]BR!K707</f>
        <v>481</v>
      </c>
      <c r="K273" s="591">
        <f>[1]BR!L707</f>
        <v>481</v>
      </c>
      <c r="L273" s="591">
        <f>[1]BR!M707</f>
        <v>481</v>
      </c>
      <c r="M273" s="591">
        <f>[1]BR!N707</f>
        <v>481</v>
      </c>
      <c r="N273" s="32">
        <f t="shared" si="517"/>
        <v>5772</v>
      </c>
      <c r="O273" s="29"/>
      <c r="P273" s="72">
        <f t="shared" si="515"/>
        <v>2037</v>
      </c>
      <c r="Q273" s="591">
        <f>[1]BR!S707</f>
        <v>481</v>
      </c>
      <c r="R273" s="591">
        <f>[1]BR!T707</f>
        <v>481</v>
      </c>
      <c r="S273" s="591">
        <f>[1]BR!U707</f>
        <v>481</v>
      </c>
      <c r="T273" s="591">
        <f>[1]BR!V707</f>
        <v>481</v>
      </c>
      <c r="U273" s="591">
        <f>[1]BR!W707</f>
        <v>481</v>
      </c>
      <c r="V273" s="591">
        <f>[1]BR!X707</f>
        <v>481</v>
      </c>
      <c r="W273" s="591">
        <f>[1]BR!Y707</f>
        <v>481</v>
      </c>
      <c r="X273" s="591">
        <f>[1]BR!Z707</f>
        <v>481</v>
      </c>
      <c r="Y273" s="591">
        <f>[1]BR!AA707</f>
        <v>481</v>
      </c>
      <c r="Z273" s="591">
        <f>[1]BR!AB707</f>
        <v>481</v>
      </c>
      <c r="AA273" s="591">
        <f>[1]BR!AC707</f>
        <v>481</v>
      </c>
      <c r="AB273" s="591">
        <f>[1]BR!AD707</f>
        <v>481</v>
      </c>
      <c r="AC273" s="32">
        <f t="shared" si="518"/>
        <v>5772</v>
      </c>
      <c r="AI273" s="79" t="str">
        <f t="shared" si="483"/>
        <v>T</v>
      </c>
      <c r="AJ273" s="1">
        <f t="shared" si="562"/>
        <v>2034</v>
      </c>
      <c r="AK273" s="105">
        <f t="shared" si="561"/>
        <v>4</v>
      </c>
      <c r="AL273" s="106">
        <f t="shared" ca="1" si="557"/>
        <v>0</v>
      </c>
      <c r="AM273" s="106">
        <f t="shared" ca="1" si="557"/>
        <v>0</v>
      </c>
      <c r="AN273" s="106">
        <f t="shared" ca="1" si="557"/>
        <v>481</v>
      </c>
      <c r="AO273" s="106">
        <f t="shared" ca="1" si="557"/>
        <v>0</v>
      </c>
      <c r="AP273" s="106">
        <f t="shared" ca="1" si="557"/>
        <v>0</v>
      </c>
      <c r="AQ273" s="106">
        <f t="shared" ca="1" si="557"/>
        <v>0</v>
      </c>
      <c r="AR273" s="106">
        <f t="shared" ca="1" si="557"/>
        <v>0</v>
      </c>
      <c r="AS273" s="106">
        <f t="shared" ca="1" si="557"/>
        <v>0</v>
      </c>
      <c r="AT273" s="106">
        <f t="shared" ca="1" si="557"/>
        <v>4194437</v>
      </c>
      <c r="AU273" s="106">
        <f t="shared" ca="1" si="557"/>
        <v>1266493</v>
      </c>
      <c r="AV273" s="106">
        <f t="shared" ca="1" si="558"/>
        <v>3212106</v>
      </c>
      <c r="AW273" s="106">
        <f t="shared" ca="1" si="558"/>
        <v>45300</v>
      </c>
      <c r="AX273" s="106">
        <f t="shared" ca="1" si="558"/>
        <v>0</v>
      </c>
      <c r="AY273" s="611">
        <f t="shared" ca="1" si="558"/>
        <v>0</v>
      </c>
      <c r="AZ273" s="106">
        <f t="shared" ca="1" si="558"/>
        <v>29711</v>
      </c>
      <c r="BA273" s="106">
        <f t="shared" ca="1" si="558"/>
        <v>184618</v>
      </c>
      <c r="BB273" s="106">
        <f t="shared" ca="1" si="558"/>
        <v>51814</v>
      </c>
      <c r="BC273" s="106">
        <f t="shared" ca="1" si="558"/>
        <v>0</v>
      </c>
      <c r="BD273" s="106">
        <f t="shared" ca="1" si="558"/>
        <v>52484</v>
      </c>
      <c r="BE273" s="106">
        <f t="shared" ca="1" si="558"/>
        <v>0</v>
      </c>
      <c r="BF273" s="106">
        <f t="shared" ca="1" si="559"/>
        <v>433032</v>
      </c>
      <c r="BG273" s="106">
        <f t="shared" ca="1" si="559"/>
        <v>0</v>
      </c>
      <c r="BH273" s="106">
        <f t="shared" ca="1" si="559"/>
        <v>0</v>
      </c>
      <c r="BI273" s="106">
        <f t="shared" ca="1" si="559"/>
        <v>369006</v>
      </c>
      <c r="BJ273" s="106">
        <f t="shared" ca="1" si="559"/>
        <v>111576</v>
      </c>
      <c r="BK273" s="106">
        <f t="shared" ca="1" si="559"/>
        <v>0</v>
      </c>
      <c r="BL273" s="190">
        <f t="shared" ca="1" si="559"/>
        <v>0</v>
      </c>
      <c r="BM273" s="190">
        <f t="shared" ca="1" si="559"/>
        <v>0</v>
      </c>
      <c r="BN273" s="190">
        <f t="shared" ca="1" si="559"/>
        <v>0</v>
      </c>
      <c r="BO273" s="190">
        <f t="shared" ca="1" si="559"/>
        <v>0</v>
      </c>
      <c r="BP273" s="190">
        <f t="shared" ca="1" si="559"/>
        <v>0</v>
      </c>
      <c r="BQ273" s="190">
        <f t="shared" ca="1" si="485"/>
        <v>134009</v>
      </c>
      <c r="BR273" s="190">
        <f t="shared" ca="1" si="486"/>
        <v>1098232</v>
      </c>
      <c r="BS273" s="190">
        <f t="shared" ca="1" si="487"/>
        <v>8718817</v>
      </c>
      <c r="BT273" s="190">
        <f t="shared" ca="1" si="496"/>
        <v>9951058</v>
      </c>
      <c r="BU273" s="190">
        <f t="shared" ca="1" si="523"/>
        <v>5808329</v>
      </c>
      <c r="BV273" s="163" t="str">
        <f t="shared" si="488"/>
        <v>E</v>
      </c>
      <c r="BW273" s="65">
        <f t="shared" ca="1" si="524"/>
        <v>9951058</v>
      </c>
      <c r="BX273" s="65">
        <f t="shared" ca="1" si="525"/>
        <v>0</v>
      </c>
      <c r="BZ273" s="130"/>
      <c r="CA273" s="79" t="str">
        <f t="shared" si="489"/>
        <v>E</v>
      </c>
      <c r="CB273" s="215">
        <f t="shared" si="556"/>
        <v>2034</v>
      </c>
      <c r="CC273" s="141">
        <f t="shared" si="556"/>
        <v>4</v>
      </c>
      <c r="CD273" s="280">
        <f t="shared" ca="1" si="526"/>
        <v>0</v>
      </c>
      <c r="CE273" s="280">
        <f t="shared" ca="1" si="527"/>
        <v>0</v>
      </c>
      <c r="CF273" s="280">
        <f t="shared" ca="1" si="528"/>
        <v>481</v>
      </c>
      <c r="CG273" s="280">
        <f t="shared" ca="1" si="529"/>
        <v>0</v>
      </c>
      <c r="CH273" s="280">
        <f t="shared" ca="1" si="530"/>
        <v>0</v>
      </c>
      <c r="CI273" s="280">
        <f t="shared" ca="1" si="531"/>
        <v>0</v>
      </c>
      <c r="CJ273" s="280">
        <f t="shared" ca="1" si="532"/>
        <v>0</v>
      </c>
      <c r="CK273" s="280">
        <f t="shared" ca="1" si="533"/>
        <v>0</v>
      </c>
      <c r="CL273" s="280">
        <f t="shared" ca="1" si="534"/>
        <v>0</v>
      </c>
      <c r="CM273" s="280">
        <f t="shared" ca="1" si="535"/>
        <v>1276862</v>
      </c>
      <c r="CN273" s="280">
        <f t="shared" ca="1" si="536"/>
        <v>3230497</v>
      </c>
      <c r="CO273" s="280">
        <f t="shared" ca="1" si="537"/>
        <v>61937</v>
      </c>
      <c r="CP273" s="280">
        <f t="shared" ca="1" si="538"/>
        <v>0</v>
      </c>
      <c r="CQ273" s="613">
        <f t="shared" ca="1" si="539"/>
        <v>0</v>
      </c>
      <c r="CR273" s="280">
        <f t="shared" ca="1" si="540"/>
        <v>26794</v>
      </c>
      <c r="CS273" s="280">
        <f t="shared" ca="1" si="541"/>
        <v>199009</v>
      </c>
      <c r="CT273" s="280">
        <f t="shared" ca="1" si="542"/>
        <v>49231</v>
      </c>
      <c r="CU273" s="280">
        <f t="shared" ca="1" si="543"/>
        <v>0</v>
      </c>
      <c r="CV273" s="280">
        <f t="shared" ca="1" si="544"/>
        <v>46395</v>
      </c>
      <c r="CW273" s="365">
        <f t="shared" ca="1" si="545"/>
        <v>0</v>
      </c>
      <c r="CX273" s="280">
        <f t="shared" ca="1" si="546"/>
        <v>432600</v>
      </c>
      <c r="CY273" s="280">
        <f t="shared" ca="1" si="547"/>
        <v>0</v>
      </c>
      <c r="CZ273" s="280">
        <f t="shared" ca="1" si="548"/>
        <v>0</v>
      </c>
      <c r="DA273" s="280">
        <f t="shared" ca="1" si="549"/>
        <v>372899</v>
      </c>
      <c r="DB273" s="280">
        <f t="shared" ca="1" si="550"/>
        <v>111624</v>
      </c>
      <c r="DC273" s="280">
        <f t="shared" ca="1" si="551"/>
        <v>0</v>
      </c>
      <c r="DD273" s="280">
        <f t="shared" ca="1" si="552"/>
        <v>0</v>
      </c>
      <c r="DE273" s="280">
        <f t="shared" ca="1" si="553"/>
        <v>0</v>
      </c>
      <c r="DF273" s="280">
        <f t="shared" ca="1" si="554"/>
        <v>0</v>
      </c>
      <c r="DG273" s="280">
        <f t="shared" ca="1" si="555"/>
        <v>0</v>
      </c>
      <c r="DH273" s="210">
        <f t="shared" ca="1" si="490"/>
        <v>122420</v>
      </c>
      <c r="DI273" s="210">
        <f t="shared" ca="1" si="491"/>
        <v>1238552</v>
      </c>
      <c r="DJ273" s="210">
        <f t="shared" ca="1" si="492"/>
        <v>4569777</v>
      </c>
      <c r="DK273" s="461">
        <f t="shared" ca="1" si="493"/>
        <v>5930749</v>
      </c>
      <c r="DL273" s="463">
        <f t="shared" ca="1" si="494"/>
        <v>5808329</v>
      </c>
      <c r="DM273" s="465">
        <f t="shared" ca="1" si="495"/>
        <v>-122420</v>
      </c>
      <c r="DN273" s="216">
        <f t="shared" ca="1" si="560"/>
        <v>-2.0641574951157097E-2</v>
      </c>
    </row>
    <row r="274" spans="1:120">
      <c r="A274" s="1">
        <f t="shared" si="511"/>
        <v>2038</v>
      </c>
      <c r="B274" s="591">
        <f>[1]BR!C708</f>
        <v>481</v>
      </c>
      <c r="C274" s="591">
        <f>[1]BR!D708</f>
        <v>481</v>
      </c>
      <c r="D274" s="591">
        <f>[1]BR!E708</f>
        <v>481</v>
      </c>
      <c r="E274" s="591">
        <f>[1]BR!F708</f>
        <v>481</v>
      </c>
      <c r="F274" s="591">
        <f>[1]BR!G708</f>
        <v>481</v>
      </c>
      <c r="G274" s="591">
        <f>[1]BR!H708</f>
        <v>481</v>
      </c>
      <c r="H274" s="591">
        <f>[1]BR!I708</f>
        <v>481</v>
      </c>
      <c r="I274" s="591">
        <f>[1]BR!J708</f>
        <v>481</v>
      </c>
      <c r="J274" s="591">
        <f>[1]BR!K708</f>
        <v>481</v>
      </c>
      <c r="K274" s="591">
        <f>[1]BR!L708</f>
        <v>481</v>
      </c>
      <c r="L274" s="591">
        <f>[1]BR!M708</f>
        <v>481</v>
      </c>
      <c r="M274" s="591">
        <f>[1]BR!N708</f>
        <v>481</v>
      </c>
      <c r="N274" s="32">
        <f t="shared" si="517"/>
        <v>5772</v>
      </c>
      <c r="O274" s="29"/>
      <c r="P274" s="72">
        <f t="shared" si="515"/>
        <v>2038</v>
      </c>
      <c r="Q274" s="591">
        <f>[1]BR!S708</f>
        <v>481</v>
      </c>
      <c r="R274" s="591">
        <f>[1]BR!T708</f>
        <v>481</v>
      </c>
      <c r="S274" s="591">
        <f>[1]BR!U708</f>
        <v>481</v>
      </c>
      <c r="T274" s="591">
        <f>[1]BR!V708</f>
        <v>481</v>
      </c>
      <c r="U274" s="591">
        <f>[1]BR!W708</f>
        <v>481</v>
      </c>
      <c r="V274" s="591">
        <f>[1]BR!X708</f>
        <v>481</v>
      </c>
      <c r="W274" s="591">
        <f>[1]BR!Y708</f>
        <v>481</v>
      </c>
      <c r="X274" s="591">
        <f>[1]BR!Z708</f>
        <v>481</v>
      </c>
      <c r="Y274" s="591">
        <f>[1]BR!AA708</f>
        <v>481</v>
      </c>
      <c r="Z274" s="591">
        <f>[1]BR!AB708</f>
        <v>481</v>
      </c>
      <c r="AA274" s="591">
        <f>[1]BR!AC708</f>
        <v>481</v>
      </c>
      <c r="AB274" s="591">
        <f>[1]BR!AD708</f>
        <v>481</v>
      </c>
      <c r="AC274" s="32">
        <f t="shared" si="518"/>
        <v>5772</v>
      </c>
      <c r="AI274" s="79" t="str">
        <f t="shared" si="483"/>
        <v>U</v>
      </c>
      <c r="AJ274" s="1">
        <f t="shared" si="562"/>
        <v>2034</v>
      </c>
      <c r="AK274" s="105">
        <f t="shared" si="561"/>
        <v>5</v>
      </c>
      <c r="AL274" s="106">
        <f t="shared" ca="1" si="557"/>
        <v>0</v>
      </c>
      <c r="AM274" s="106">
        <f t="shared" ca="1" si="557"/>
        <v>0</v>
      </c>
      <c r="AN274" s="106">
        <f t="shared" ca="1" si="557"/>
        <v>481</v>
      </c>
      <c r="AO274" s="106">
        <f t="shared" ca="1" si="557"/>
        <v>0</v>
      </c>
      <c r="AP274" s="106">
        <f t="shared" ca="1" si="557"/>
        <v>0</v>
      </c>
      <c r="AQ274" s="106">
        <f t="shared" ca="1" si="557"/>
        <v>0</v>
      </c>
      <c r="AR274" s="106">
        <f t="shared" ca="1" si="557"/>
        <v>0</v>
      </c>
      <c r="AS274" s="106">
        <f t="shared" ca="1" si="557"/>
        <v>0</v>
      </c>
      <c r="AT274" s="106">
        <f t="shared" ca="1" si="557"/>
        <v>0</v>
      </c>
      <c r="AU274" s="106">
        <f t="shared" ca="1" si="557"/>
        <v>1276862</v>
      </c>
      <c r="AV274" s="106">
        <f t="shared" ca="1" si="558"/>
        <v>3230497</v>
      </c>
      <c r="AW274" s="106">
        <f t="shared" ca="1" si="558"/>
        <v>45752</v>
      </c>
      <c r="AX274" s="106">
        <f t="shared" ca="1" si="558"/>
        <v>0</v>
      </c>
      <c r="AY274" s="611">
        <f t="shared" ca="1" si="558"/>
        <v>0</v>
      </c>
      <c r="AZ274" s="106">
        <f t="shared" ca="1" si="558"/>
        <v>26362</v>
      </c>
      <c r="BA274" s="106">
        <f t="shared" ca="1" si="558"/>
        <v>199009</v>
      </c>
      <c r="BB274" s="106">
        <f t="shared" ca="1" si="558"/>
        <v>49231</v>
      </c>
      <c r="BC274" s="106">
        <f t="shared" ca="1" si="558"/>
        <v>0</v>
      </c>
      <c r="BD274" s="106">
        <f t="shared" ca="1" si="558"/>
        <v>52640</v>
      </c>
      <c r="BE274" s="106">
        <f t="shared" ca="1" si="558"/>
        <v>0</v>
      </c>
      <c r="BF274" s="106">
        <f t="shared" ca="1" si="559"/>
        <v>432600</v>
      </c>
      <c r="BG274" s="106">
        <f t="shared" ca="1" si="559"/>
        <v>0</v>
      </c>
      <c r="BH274" s="106">
        <f t="shared" ca="1" si="559"/>
        <v>0</v>
      </c>
      <c r="BI274" s="106">
        <f t="shared" ca="1" si="559"/>
        <v>372899</v>
      </c>
      <c r="BJ274" s="106">
        <f t="shared" ca="1" si="559"/>
        <v>111624</v>
      </c>
      <c r="BK274" s="106">
        <f t="shared" ca="1" si="559"/>
        <v>0</v>
      </c>
      <c r="BL274" s="190">
        <f t="shared" ca="1" si="559"/>
        <v>0</v>
      </c>
      <c r="BM274" s="190">
        <f t="shared" ca="1" si="559"/>
        <v>0</v>
      </c>
      <c r="BN274" s="190">
        <f t="shared" ca="1" si="559"/>
        <v>0</v>
      </c>
      <c r="BO274" s="190">
        <f t="shared" ca="1" si="559"/>
        <v>0</v>
      </c>
      <c r="BP274" s="190">
        <f t="shared" ca="1" si="559"/>
        <v>0</v>
      </c>
      <c r="BQ274" s="190">
        <f t="shared" ca="1" si="485"/>
        <v>128233</v>
      </c>
      <c r="BR274" s="190">
        <f t="shared" ca="1" si="486"/>
        <v>1116132</v>
      </c>
      <c r="BS274" s="190">
        <f t="shared" ca="1" si="487"/>
        <v>4553592</v>
      </c>
      <c r="BT274" s="190">
        <f t="shared" ca="1" si="496"/>
        <v>5797957</v>
      </c>
      <c r="BU274" s="190">
        <f t="shared" ca="1" si="523"/>
        <v>5857333</v>
      </c>
      <c r="BV274" s="163" t="str">
        <f t="shared" si="488"/>
        <v>F</v>
      </c>
      <c r="BW274" s="65">
        <f t="shared" ca="1" si="524"/>
        <v>5797957</v>
      </c>
      <c r="BX274" s="65">
        <f t="shared" ca="1" si="525"/>
        <v>0</v>
      </c>
      <c r="BZ274" s="130"/>
      <c r="CA274" s="79" t="str">
        <f t="shared" si="489"/>
        <v>F</v>
      </c>
      <c r="CB274" s="215">
        <f t="shared" si="556"/>
        <v>2034</v>
      </c>
      <c r="CC274" s="141">
        <f t="shared" si="556"/>
        <v>5</v>
      </c>
      <c r="CD274" s="280">
        <f t="shared" ca="1" si="526"/>
        <v>0</v>
      </c>
      <c r="CE274" s="280">
        <f t="shared" ca="1" si="527"/>
        <v>0</v>
      </c>
      <c r="CF274" s="280">
        <f t="shared" ca="1" si="528"/>
        <v>481</v>
      </c>
      <c r="CG274" s="280">
        <f t="shared" ca="1" si="529"/>
        <v>0</v>
      </c>
      <c r="CH274" s="280">
        <f t="shared" ca="1" si="530"/>
        <v>0</v>
      </c>
      <c r="CI274" s="280">
        <f t="shared" ca="1" si="531"/>
        <v>0</v>
      </c>
      <c r="CJ274" s="280">
        <f t="shared" ca="1" si="532"/>
        <v>0</v>
      </c>
      <c r="CK274" s="280">
        <f t="shared" ca="1" si="533"/>
        <v>0</v>
      </c>
      <c r="CL274" s="280">
        <f t="shared" ca="1" si="534"/>
        <v>0</v>
      </c>
      <c r="CM274" s="280">
        <f t="shared" ca="1" si="535"/>
        <v>1279524</v>
      </c>
      <c r="CN274" s="280">
        <f t="shared" ca="1" si="536"/>
        <v>3238426</v>
      </c>
      <c r="CO274" s="280">
        <f t="shared" ca="1" si="537"/>
        <v>57532</v>
      </c>
      <c r="CP274" s="280">
        <f t="shared" ca="1" si="538"/>
        <v>0</v>
      </c>
      <c r="CQ274" s="613">
        <f t="shared" ca="1" si="539"/>
        <v>0</v>
      </c>
      <c r="CR274" s="280">
        <f t="shared" ca="1" si="540"/>
        <v>30030</v>
      </c>
      <c r="CS274" s="280">
        <f t="shared" ca="1" si="541"/>
        <v>208540</v>
      </c>
      <c r="CT274" s="280">
        <f t="shared" ca="1" si="542"/>
        <v>63471</v>
      </c>
      <c r="CU274" s="280">
        <f t="shared" ca="1" si="543"/>
        <v>0</v>
      </c>
      <c r="CV274" s="280">
        <f t="shared" ca="1" si="544"/>
        <v>56774</v>
      </c>
      <c r="CW274" s="365">
        <f t="shared" ca="1" si="545"/>
        <v>0</v>
      </c>
      <c r="CX274" s="280">
        <f t="shared" ca="1" si="546"/>
        <v>436008</v>
      </c>
      <c r="CY274" s="280">
        <f t="shared" ca="1" si="547"/>
        <v>0</v>
      </c>
      <c r="CZ274" s="280">
        <f t="shared" ca="1" si="548"/>
        <v>0</v>
      </c>
      <c r="DA274" s="280">
        <f t="shared" ca="1" si="549"/>
        <v>374731</v>
      </c>
      <c r="DB274" s="280">
        <f t="shared" ca="1" si="550"/>
        <v>111816</v>
      </c>
      <c r="DC274" s="280">
        <f t="shared" ca="1" si="551"/>
        <v>0</v>
      </c>
      <c r="DD274" s="280">
        <f t="shared" ca="1" si="552"/>
        <v>0</v>
      </c>
      <c r="DE274" s="280">
        <f t="shared" ca="1" si="553"/>
        <v>0</v>
      </c>
      <c r="DF274" s="280">
        <f t="shared" ca="1" si="554"/>
        <v>0</v>
      </c>
      <c r="DG274" s="280">
        <f t="shared" ca="1" si="555"/>
        <v>0</v>
      </c>
      <c r="DH274" s="210">
        <f t="shared" ca="1" si="490"/>
        <v>150275</v>
      </c>
      <c r="DI274" s="210">
        <f t="shared" ca="1" si="491"/>
        <v>1281370</v>
      </c>
      <c r="DJ274" s="210">
        <f t="shared" ca="1" si="492"/>
        <v>4575963</v>
      </c>
      <c r="DK274" s="461">
        <f t="shared" ca="1" si="493"/>
        <v>6007608</v>
      </c>
      <c r="DL274" s="463">
        <f t="shared" ca="1" si="494"/>
        <v>5857333</v>
      </c>
      <c r="DM274" s="465">
        <f t="shared" ca="1" si="495"/>
        <v>-150275</v>
      </c>
      <c r="DN274" s="216">
        <f t="shared" ca="1" si="560"/>
        <v>-2.5014115434961803E-2</v>
      </c>
    </row>
    <row r="275" spans="1:120">
      <c r="A275" s="1">
        <f t="shared" si="511"/>
        <v>2039</v>
      </c>
      <c r="B275" s="591">
        <f>[1]BR!C709</f>
        <v>481</v>
      </c>
      <c r="C275" s="591">
        <f>[1]BR!D709</f>
        <v>481</v>
      </c>
      <c r="D275" s="591">
        <f>[1]BR!E709</f>
        <v>481</v>
      </c>
      <c r="E275" s="591">
        <f>[1]BR!F709</f>
        <v>481</v>
      </c>
      <c r="F275" s="591">
        <f>[1]BR!G709</f>
        <v>481</v>
      </c>
      <c r="G275" s="591">
        <f>[1]BR!H709</f>
        <v>481</v>
      </c>
      <c r="H275" s="591">
        <f>[1]BR!I709</f>
        <v>481</v>
      </c>
      <c r="I275" s="591">
        <f>[1]BR!J709</f>
        <v>481</v>
      </c>
      <c r="J275" s="591">
        <f>[1]BR!K709</f>
        <v>481</v>
      </c>
      <c r="K275" s="591">
        <f>[1]BR!L709</f>
        <v>481</v>
      </c>
      <c r="L275" s="591">
        <f>[1]BR!M709</f>
        <v>481</v>
      </c>
      <c r="M275" s="591">
        <f>[1]BR!N709</f>
        <v>481</v>
      </c>
      <c r="N275" s="32">
        <f t="shared" si="517"/>
        <v>5772</v>
      </c>
      <c r="O275" s="29"/>
      <c r="P275" s="72">
        <f t="shared" si="515"/>
        <v>2039</v>
      </c>
      <c r="Q275" s="591">
        <f>[1]BR!S709</f>
        <v>481</v>
      </c>
      <c r="R275" s="591">
        <f>[1]BR!T709</f>
        <v>481</v>
      </c>
      <c r="S275" s="591">
        <f>[1]BR!U709</f>
        <v>481</v>
      </c>
      <c r="T275" s="591">
        <f>[1]BR!V709</f>
        <v>481</v>
      </c>
      <c r="U275" s="591">
        <f>[1]BR!W709</f>
        <v>481</v>
      </c>
      <c r="V275" s="591">
        <f>[1]BR!X709</f>
        <v>481</v>
      </c>
      <c r="W275" s="591">
        <f>[1]BR!Y709</f>
        <v>481</v>
      </c>
      <c r="X275" s="591">
        <f>[1]BR!Z709</f>
        <v>481</v>
      </c>
      <c r="Y275" s="591">
        <f>[1]BR!AA709</f>
        <v>481</v>
      </c>
      <c r="Z275" s="591">
        <f>[1]BR!AB709</f>
        <v>481</v>
      </c>
      <c r="AA275" s="591">
        <f>[1]BR!AC709</f>
        <v>481</v>
      </c>
      <c r="AB275" s="591">
        <f>[1]BR!AD709</f>
        <v>481</v>
      </c>
      <c r="AC275" s="32">
        <f t="shared" si="518"/>
        <v>5772</v>
      </c>
      <c r="AI275" s="79" t="str">
        <f t="shared" ref="AI275:AI338" si="563">+AI263</f>
        <v>V</v>
      </c>
      <c r="AJ275" s="1">
        <f t="shared" si="562"/>
        <v>2034</v>
      </c>
      <c r="AK275" s="105">
        <f t="shared" si="561"/>
        <v>6</v>
      </c>
      <c r="AL275" s="106">
        <f t="shared" ca="1" si="557"/>
        <v>0</v>
      </c>
      <c r="AM275" s="106">
        <f t="shared" ca="1" si="557"/>
        <v>0</v>
      </c>
      <c r="AN275" s="106">
        <f t="shared" ca="1" si="557"/>
        <v>481</v>
      </c>
      <c r="AO275" s="106">
        <f t="shared" ca="1" si="557"/>
        <v>0</v>
      </c>
      <c r="AP275" s="106">
        <f t="shared" ca="1" si="557"/>
        <v>0</v>
      </c>
      <c r="AQ275" s="106">
        <f t="shared" ca="1" si="557"/>
        <v>0</v>
      </c>
      <c r="AR275" s="106">
        <f t="shared" ca="1" si="557"/>
        <v>0</v>
      </c>
      <c r="AS275" s="106">
        <f t="shared" ca="1" si="557"/>
        <v>0</v>
      </c>
      <c r="AT275" s="106">
        <f t="shared" ca="1" si="557"/>
        <v>0</v>
      </c>
      <c r="AU275" s="106">
        <f t="shared" ca="1" si="557"/>
        <v>1279524</v>
      </c>
      <c r="AV275" s="106">
        <f t="shared" ca="1" si="558"/>
        <v>3238426</v>
      </c>
      <c r="AW275" s="106">
        <f t="shared" ca="1" si="558"/>
        <v>61937</v>
      </c>
      <c r="AX275" s="106">
        <f t="shared" ca="1" si="558"/>
        <v>0</v>
      </c>
      <c r="AY275" s="611">
        <f t="shared" ca="1" si="558"/>
        <v>0</v>
      </c>
      <c r="AZ275" s="106">
        <f t="shared" ca="1" si="558"/>
        <v>26794</v>
      </c>
      <c r="BA275" s="106">
        <f t="shared" ca="1" si="558"/>
        <v>208540</v>
      </c>
      <c r="BB275" s="106">
        <f t="shared" ca="1" si="558"/>
        <v>63471</v>
      </c>
      <c r="BC275" s="106">
        <f t="shared" ca="1" si="558"/>
        <v>0</v>
      </c>
      <c r="BD275" s="106">
        <f t="shared" ca="1" si="558"/>
        <v>46395</v>
      </c>
      <c r="BE275" s="106">
        <f t="shared" ca="1" si="558"/>
        <v>0</v>
      </c>
      <c r="BF275" s="106">
        <f t="shared" ca="1" si="559"/>
        <v>436008</v>
      </c>
      <c r="BG275" s="106">
        <f t="shared" ca="1" si="559"/>
        <v>0</v>
      </c>
      <c r="BH275" s="106">
        <f t="shared" ca="1" si="559"/>
        <v>0</v>
      </c>
      <c r="BI275" s="106">
        <f t="shared" ca="1" si="559"/>
        <v>374731</v>
      </c>
      <c r="BJ275" s="106">
        <f t="shared" ca="1" si="559"/>
        <v>111816</v>
      </c>
      <c r="BK275" s="106">
        <f t="shared" ca="1" si="559"/>
        <v>0</v>
      </c>
      <c r="BL275" s="190">
        <f t="shared" ca="1" si="559"/>
        <v>0</v>
      </c>
      <c r="BM275" s="190">
        <f t="shared" ca="1" si="559"/>
        <v>0</v>
      </c>
      <c r="BN275" s="190">
        <f t="shared" ca="1" si="559"/>
        <v>0</v>
      </c>
      <c r="BO275" s="190">
        <f t="shared" ca="1" si="559"/>
        <v>0</v>
      </c>
      <c r="BP275" s="190">
        <f t="shared" ca="1" si="559"/>
        <v>0</v>
      </c>
      <c r="BQ275" s="190">
        <f t="shared" ref="BQ275:BQ338" ca="1" si="564">AZ275+BB275+BD275+BK275</f>
        <v>136660</v>
      </c>
      <c r="BR275" s="190">
        <f t="shared" ref="BR275:BR338" ca="1" si="565">SUM(BA275,BC275,BE275:BJ275)</f>
        <v>1131095</v>
      </c>
      <c r="BS275" s="190">
        <f t="shared" ref="BS275:BS338" ca="1" si="566">SUM(AL275:AY275)</f>
        <v>4580368</v>
      </c>
      <c r="BT275" s="190">
        <f t="shared" ca="1" si="496"/>
        <v>5848123</v>
      </c>
      <c r="BU275" s="190">
        <f t="shared" ca="1" si="523"/>
        <v>5881239</v>
      </c>
      <c r="BV275" s="163" t="str">
        <f t="shared" ref="BV275:BV338" si="567">BV263</f>
        <v>G</v>
      </c>
      <c r="BW275" s="65">
        <f t="shared" ca="1" si="524"/>
        <v>5848123</v>
      </c>
      <c r="BX275" s="65">
        <f t="shared" ca="1" si="525"/>
        <v>0</v>
      </c>
      <c r="BZ275" s="130"/>
      <c r="CA275" s="79" t="str">
        <f t="shared" ref="CA275:CA309" si="568">CA263</f>
        <v>G</v>
      </c>
      <c r="CB275" s="215">
        <f t="shared" si="556"/>
        <v>2034</v>
      </c>
      <c r="CC275" s="141">
        <f t="shared" si="556"/>
        <v>6</v>
      </c>
      <c r="CD275" s="280">
        <f t="shared" ca="1" si="526"/>
        <v>0</v>
      </c>
      <c r="CE275" s="280">
        <f t="shared" ca="1" si="527"/>
        <v>0</v>
      </c>
      <c r="CF275" s="280">
        <f t="shared" ca="1" si="528"/>
        <v>481</v>
      </c>
      <c r="CG275" s="280">
        <f t="shared" ca="1" si="529"/>
        <v>0</v>
      </c>
      <c r="CH275" s="280">
        <f t="shared" ca="1" si="530"/>
        <v>0</v>
      </c>
      <c r="CI275" s="280">
        <f t="shared" ca="1" si="531"/>
        <v>0</v>
      </c>
      <c r="CJ275" s="280">
        <f t="shared" ca="1" si="532"/>
        <v>0</v>
      </c>
      <c r="CK275" s="280">
        <f t="shared" ca="1" si="533"/>
        <v>0</v>
      </c>
      <c r="CL275" s="280">
        <f t="shared" ca="1" si="534"/>
        <v>0</v>
      </c>
      <c r="CM275" s="280">
        <f t="shared" ca="1" si="535"/>
        <v>1276862</v>
      </c>
      <c r="CN275" s="280">
        <f t="shared" ca="1" si="536"/>
        <v>3233931</v>
      </c>
      <c r="CO275" s="280">
        <f t="shared" ca="1" si="537"/>
        <v>54023</v>
      </c>
      <c r="CP275" s="280">
        <f t="shared" ca="1" si="538"/>
        <v>0</v>
      </c>
      <c r="CQ275" s="613">
        <f t="shared" ca="1" si="539"/>
        <v>0</v>
      </c>
      <c r="CR275" s="280">
        <f t="shared" ca="1" si="540"/>
        <v>35842</v>
      </c>
      <c r="CS275" s="280">
        <f t="shared" ca="1" si="541"/>
        <v>224254</v>
      </c>
      <c r="CT275" s="280">
        <f t="shared" ca="1" si="542"/>
        <v>66924</v>
      </c>
      <c r="CU275" s="280">
        <f t="shared" ca="1" si="543"/>
        <v>0</v>
      </c>
      <c r="CV275" s="280">
        <f t="shared" ca="1" si="544"/>
        <v>66144</v>
      </c>
      <c r="CW275" s="365">
        <f t="shared" ca="1" si="545"/>
        <v>0</v>
      </c>
      <c r="CX275" s="280">
        <f t="shared" ca="1" si="546"/>
        <v>435480</v>
      </c>
      <c r="CY275" s="280">
        <f t="shared" ca="1" si="547"/>
        <v>0</v>
      </c>
      <c r="CZ275" s="280">
        <f t="shared" ca="1" si="548"/>
        <v>0</v>
      </c>
      <c r="DA275" s="280">
        <f t="shared" ca="1" si="549"/>
        <v>375668</v>
      </c>
      <c r="DB275" s="280">
        <f t="shared" ca="1" si="550"/>
        <v>111630</v>
      </c>
      <c r="DC275" s="280">
        <f t="shared" ca="1" si="551"/>
        <v>0</v>
      </c>
      <c r="DD275" s="280">
        <f t="shared" ca="1" si="552"/>
        <v>0</v>
      </c>
      <c r="DE275" s="280">
        <f t="shared" ca="1" si="553"/>
        <v>0</v>
      </c>
      <c r="DF275" s="280">
        <f t="shared" ca="1" si="554"/>
        <v>0</v>
      </c>
      <c r="DG275" s="280">
        <f t="shared" ca="1" si="555"/>
        <v>0</v>
      </c>
      <c r="DH275" s="210">
        <f t="shared" ref="DH275:DH281" ca="1" si="569">CR275+CT275+CV275+DC275</f>
        <v>168910</v>
      </c>
      <c r="DI275" s="210">
        <f t="shared" ref="DI275:DI281" ca="1" si="570">DH275+SUM(CS275,CU275,CW275:DB275)</f>
        <v>1315942</v>
      </c>
      <c r="DJ275" s="210">
        <f t="shared" ref="DJ275:DJ281" ca="1" si="571">SUM(CD275:CQ275)</f>
        <v>4565297</v>
      </c>
      <c r="DK275" s="461">
        <f t="shared" ref="DK275:DK281" ca="1" si="572">DH275+DI275+DJ275</f>
        <v>6050149</v>
      </c>
      <c r="DL275" s="463">
        <f t="shared" ref="DL275:DL281" ca="1" si="573">ROUND(INDIRECT(CONCATENATE($CA275,DL$2+($CB275-2010))),0)</f>
        <v>5881239</v>
      </c>
      <c r="DM275" s="465">
        <f t="shared" ref="DM275:DM281" ca="1" si="574">DL275-DK275</f>
        <v>-168910</v>
      </c>
      <c r="DN275" s="216">
        <f t="shared" ca="1" si="560"/>
        <v>-2.7918320689292116E-2</v>
      </c>
    </row>
    <row r="276" spans="1:120">
      <c r="A276" s="1">
        <f t="shared" si="511"/>
        <v>2040</v>
      </c>
      <c r="B276" s="591">
        <f>[1]BR!C710</f>
        <v>481</v>
      </c>
      <c r="C276" s="591">
        <f>[1]BR!D710</f>
        <v>481</v>
      </c>
      <c r="D276" s="591">
        <f>[1]BR!E710</f>
        <v>481</v>
      </c>
      <c r="E276" s="591">
        <f>[1]BR!F710</f>
        <v>481</v>
      </c>
      <c r="F276" s="591">
        <f>[1]BR!G710</f>
        <v>481</v>
      </c>
      <c r="G276" s="591">
        <f>[1]BR!H710</f>
        <v>481</v>
      </c>
      <c r="H276" s="591">
        <f>[1]BR!I710</f>
        <v>481</v>
      </c>
      <c r="I276" s="591">
        <f>[1]BR!J710</f>
        <v>481</v>
      </c>
      <c r="J276" s="591">
        <f>[1]BR!K710</f>
        <v>481</v>
      </c>
      <c r="K276" s="591">
        <f>[1]BR!L710</f>
        <v>481</v>
      </c>
      <c r="L276" s="591">
        <f>[1]BR!M710</f>
        <v>481</v>
      </c>
      <c r="M276" s="591">
        <f>[1]BR!N710</f>
        <v>481</v>
      </c>
      <c r="N276" s="32">
        <f t="shared" si="517"/>
        <v>5772</v>
      </c>
      <c r="O276" s="29"/>
      <c r="P276" s="72">
        <f t="shared" si="515"/>
        <v>2040</v>
      </c>
      <c r="Q276" s="591">
        <f>[1]BR!S710</f>
        <v>481</v>
      </c>
      <c r="R276" s="591">
        <f>[1]BR!T710</f>
        <v>481</v>
      </c>
      <c r="S276" s="591">
        <f>[1]BR!U710</f>
        <v>481</v>
      </c>
      <c r="T276" s="591">
        <f>[1]BR!V710</f>
        <v>481</v>
      </c>
      <c r="U276" s="591">
        <f>[1]BR!W710</f>
        <v>481</v>
      </c>
      <c r="V276" s="591">
        <f>[1]BR!X710</f>
        <v>481</v>
      </c>
      <c r="W276" s="591">
        <f>[1]BR!Y710</f>
        <v>481</v>
      </c>
      <c r="X276" s="591">
        <f>[1]BR!Z710</f>
        <v>481</v>
      </c>
      <c r="Y276" s="591">
        <f>[1]BR!AA710</f>
        <v>481</v>
      </c>
      <c r="Z276" s="591">
        <f>[1]BR!AB710</f>
        <v>481</v>
      </c>
      <c r="AA276" s="591">
        <f>[1]BR!AC710</f>
        <v>481</v>
      </c>
      <c r="AB276" s="591">
        <f>[1]BR!AD710</f>
        <v>481</v>
      </c>
      <c r="AC276" s="32">
        <f t="shared" si="518"/>
        <v>5772</v>
      </c>
      <c r="AI276" s="79" t="str">
        <f t="shared" si="563"/>
        <v>W</v>
      </c>
      <c r="AJ276" s="1">
        <f t="shared" si="562"/>
        <v>2034</v>
      </c>
      <c r="AK276" s="105">
        <f t="shared" si="561"/>
        <v>7</v>
      </c>
      <c r="AL276" s="106">
        <f t="shared" ref="AL276:AU281" ca="1" si="575">ROUND(INDIRECT(CONCATENATE($AI276,AL$2+($AJ276-2010))),0)</f>
        <v>0</v>
      </c>
      <c r="AM276" s="106">
        <f t="shared" ca="1" si="575"/>
        <v>0</v>
      </c>
      <c r="AN276" s="106">
        <f t="shared" ca="1" si="575"/>
        <v>481</v>
      </c>
      <c r="AO276" s="106">
        <f t="shared" ca="1" si="575"/>
        <v>0</v>
      </c>
      <c r="AP276" s="106">
        <f t="shared" ca="1" si="575"/>
        <v>0</v>
      </c>
      <c r="AQ276" s="106">
        <f t="shared" ca="1" si="575"/>
        <v>0</v>
      </c>
      <c r="AR276" s="106">
        <f t="shared" ca="1" si="575"/>
        <v>0</v>
      </c>
      <c r="AS276" s="106">
        <f t="shared" ca="1" si="575"/>
        <v>0</v>
      </c>
      <c r="AT276" s="106">
        <f t="shared" ca="1" si="575"/>
        <v>0</v>
      </c>
      <c r="AU276" s="106">
        <f t="shared" ca="1" si="575"/>
        <v>1276862</v>
      </c>
      <c r="AV276" s="106">
        <f t="shared" ref="AV276:BE281" ca="1" si="576">ROUND(INDIRECT(CONCATENATE($AI276,AV$2+($AJ276-2010))),0)</f>
        <v>3233931</v>
      </c>
      <c r="AW276" s="106">
        <f t="shared" ca="1" si="576"/>
        <v>57532</v>
      </c>
      <c r="AX276" s="106">
        <f t="shared" ca="1" si="576"/>
        <v>0</v>
      </c>
      <c r="AY276" s="611">
        <f t="shared" ca="1" si="576"/>
        <v>0</v>
      </c>
      <c r="AZ276" s="106">
        <f t="shared" ca="1" si="576"/>
        <v>30030</v>
      </c>
      <c r="BA276" s="106">
        <f t="shared" ca="1" si="576"/>
        <v>224254</v>
      </c>
      <c r="BB276" s="106">
        <f t="shared" ca="1" si="576"/>
        <v>66924</v>
      </c>
      <c r="BC276" s="106">
        <f t="shared" ca="1" si="576"/>
        <v>0</v>
      </c>
      <c r="BD276" s="106">
        <f t="shared" ca="1" si="576"/>
        <v>56774</v>
      </c>
      <c r="BE276" s="106">
        <f t="shared" ca="1" si="576"/>
        <v>0</v>
      </c>
      <c r="BF276" s="106">
        <f t="shared" ref="BF276:BP281" ca="1" si="577">ROUND(INDIRECT(CONCATENATE($AI276,BF$2+($AJ276-2010))),0)</f>
        <v>435480</v>
      </c>
      <c r="BG276" s="106">
        <f t="shared" ca="1" si="577"/>
        <v>0</v>
      </c>
      <c r="BH276" s="106">
        <f t="shared" ca="1" si="577"/>
        <v>0</v>
      </c>
      <c r="BI276" s="106">
        <f t="shared" ca="1" si="577"/>
        <v>375668</v>
      </c>
      <c r="BJ276" s="106">
        <f t="shared" ca="1" si="577"/>
        <v>111630</v>
      </c>
      <c r="BK276" s="106">
        <f t="shared" ca="1" si="577"/>
        <v>0</v>
      </c>
      <c r="BL276" s="190">
        <f t="shared" ca="1" si="577"/>
        <v>0</v>
      </c>
      <c r="BM276" s="190">
        <f t="shared" ca="1" si="577"/>
        <v>0</v>
      </c>
      <c r="BN276" s="190">
        <f t="shared" ca="1" si="577"/>
        <v>0</v>
      </c>
      <c r="BO276" s="190">
        <f t="shared" ca="1" si="577"/>
        <v>0</v>
      </c>
      <c r="BP276" s="190">
        <f t="shared" ca="1" si="577"/>
        <v>0</v>
      </c>
      <c r="BQ276" s="190">
        <f t="shared" ca="1" si="564"/>
        <v>153728</v>
      </c>
      <c r="BR276" s="190">
        <f t="shared" ca="1" si="565"/>
        <v>1147032</v>
      </c>
      <c r="BS276" s="190">
        <f t="shared" ca="1" si="566"/>
        <v>4568806</v>
      </c>
      <c r="BT276" s="190">
        <f t="shared" ca="1" si="496"/>
        <v>5869566</v>
      </c>
      <c r="BU276" s="190">
        <f t="shared" ca="1" si="523"/>
        <v>5931318</v>
      </c>
      <c r="BV276" s="163" t="str">
        <f t="shared" si="567"/>
        <v>H</v>
      </c>
      <c r="BW276" s="65">
        <f t="shared" ca="1" si="524"/>
        <v>5869566</v>
      </c>
      <c r="BX276" s="65">
        <f t="shared" ca="1" si="525"/>
        <v>0</v>
      </c>
      <c r="BZ276" s="130"/>
      <c r="CA276" s="79" t="str">
        <f t="shared" si="568"/>
        <v>H</v>
      </c>
      <c r="CB276" s="215">
        <f t="shared" si="556"/>
        <v>2034</v>
      </c>
      <c r="CC276" s="141">
        <f t="shared" si="556"/>
        <v>7</v>
      </c>
      <c r="CD276" s="280">
        <f t="shared" ca="1" si="526"/>
        <v>0</v>
      </c>
      <c r="CE276" s="280">
        <f t="shared" ca="1" si="527"/>
        <v>0</v>
      </c>
      <c r="CF276" s="280">
        <f t="shared" ca="1" si="528"/>
        <v>481</v>
      </c>
      <c r="CG276" s="280">
        <f t="shared" ca="1" si="529"/>
        <v>0</v>
      </c>
      <c r="CH276" s="280">
        <f t="shared" ca="1" si="530"/>
        <v>0</v>
      </c>
      <c r="CI276" s="280">
        <f t="shared" ca="1" si="531"/>
        <v>0</v>
      </c>
      <c r="CJ276" s="280">
        <f t="shared" ca="1" si="532"/>
        <v>0</v>
      </c>
      <c r="CK276" s="280">
        <f t="shared" ca="1" si="533"/>
        <v>0</v>
      </c>
      <c r="CL276" s="280">
        <f t="shared" ca="1" si="534"/>
        <v>0</v>
      </c>
      <c r="CM276" s="280">
        <f t="shared" ca="1" si="535"/>
        <v>1283868</v>
      </c>
      <c r="CN276" s="280">
        <f t="shared" ca="1" si="536"/>
        <v>3247260</v>
      </c>
      <c r="CO276" s="280">
        <f t="shared" ca="1" si="537"/>
        <v>63822</v>
      </c>
      <c r="CP276" s="280">
        <f t="shared" ca="1" si="538"/>
        <v>0</v>
      </c>
      <c r="CQ276" s="613">
        <f t="shared" ca="1" si="539"/>
        <v>0</v>
      </c>
      <c r="CR276" s="280">
        <f t="shared" ca="1" si="540"/>
        <v>30030</v>
      </c>
      <c r="CS276" s="280">
        <f t="shared" ca="1" si="541"/>
        <v>241156</v>
      </c>
      <c r="CT276" s="280">
        <f t="shared" ca="1" si="542"/>
        <v>69030</v>
      </c>
      <c r="CU276" s="280">
        <f t="shared" ca="1" si="543"/>
        <v>0</v>
      </c>
      <c r="CV276" s="280">
        <f t="shared" ca="1" si="544"/>
        <v>68738</v>
      </c>
      <c r="CW276" s="365">
        <f t="shared" ca="1" si="545"/>
        <v>0</v>
      </c>
      <c r="CX276" s="280">
        <f t="shared" ca="1" si="546"/>
        <v>437496</v>
      </c>
      <c r="CY276" s="280">
        <f t="shared" ca="1" si="547"/>
        <v>0</v>
      </c>
      <c r="CZ276" s="280">
        <f t="shared" ca="1" si="548"/>
        <v>0</v>
      </c>
      <c r="DA276" s="280">
        <f t="shared" ca="1" si="549"/>
        <v>377591</v>
      </c>
      <c r="DB276" s="280">
        <f t="shared" ca="1" si="550"/>
        <v>111846</v>
      </c>
      <c r="DC276" s="280">
        <f t="shared" ca="1" si="551"/>
        <v>0</v>
      </c>
      <c r="DD276" s="280">
        <f t="shared" ca="1" si="552"/>
        <v>0</v>
      </c>
      <c r="DE276" s="280">
        <f t="shared" ca="1" si="553"/>
        <v>0</v>
      </c>
      <c r="DF276" s="280">
        <f t="shared" ca="1" si="554"/>
        <v>0</v>
      </c>
      <c r="DG276" s="280">
        <f t="shared" ca="1" si="555"/>
        <v>0</v>
      </c>
      <c r="DH276" s="210">
        <f t="shared" ca="1" si="569"/>
        <v>167798</v>
      </c>
      <c r="DI276" s="210">
        <f t="shared" ca="1" si="570"/>
        <v>1335887</v>
      </c>
      <c r="DJ276" s="210">
        <f t="shared" ca="1" si="571"/>
        <v>4595431</v>
      </c>
      <c r="DK276" s="461">
        <f t="shared" ca="1" si="572"/>
        <v>6099116</v>
      </c>
      <c r="DL276" s="463">
        <f t="shared" ca="1" si="573"/>
        <v>5931318</v>
      </c>
      <c r="DM276" s="465">
        <f t="shared" ca="1" si="574"/>
        <v>-167798</v>
      </c>
      <c r="DN276" s="216">
        <f t="shared" ca="1" si="560"/>
        <v>-2.7511855816482259E-2</v>
      </c>
    </row>
    <row r="277" spans="1:120">
      <c r="A277" s="1">
        <f t="shared" si="511"/>
        <v>2041</v>
      </c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32"/>
      <c r="O277" s="29"/>
      <c r="P277" s="72">
        <f t="shared" si="515"/>
        <v>2041</v>
      </c>
      <c r="Q277" s="591">
        <f>[1]BR!S711</f>
        <v>481</v>
      </c>
      <c r="R277" s="591">
        <f>[1]BR!T711</f>
        <v>481</v>
      </c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32"/>
      <c r="AI277" s="79" t="str">
        <f t="shared" si="563"/>
        <v>X</v>
      </c>
      <c r="AJ277" s="1">
        <f t="shared" si="562"/>
        <v>2034</v>
      </c>
      <c r="AK277" s="105">
        <f t="shared" si="561"/>
        <v>8</v>
      </c>
      <c r="AL277" s="106">
        <f t="shared" ca="1" si="575"/>
        <v>0</v>
      </c>
      <c r="AM277" s="106">
        <f t="shared" ca="1" si="575"/>
        <v>0</v>
      </c>
      <c r="AN277" s="106">
        <f t="shared" ca="1" si="575"/>
        <v>481</v>
      </c>
      <c r="AO277" s="106">
        <f t="shared" ca="1" si="575"/>
        <v>0</v>
      </c>
      <c r="AP277" s="106">
        <f t="shared" ca="1" si="575"/>
        <v>0</v>
      </c>
      <c r="AQ277" s="106">
        <f t="shared" ca="1" si="575"/>
        <v>0</v>
      </c>
      <c r="AR277" s="106">
        <f t="shared" ca="1" si="575"/>
        <v>0</v>
      </c>
      <c r="AS277" s="106">
        <f t="shared" ca="1" si="575"/>
        <v>0</v>
      </c>
      <c r="AT277" s="106">
        <f t="shared" ca="1" si="575"/>
        <v>0</v>
      </c>
      <c r="AU277" s="106">
        <f t="shared" ca="1" si="575"/>
        <v>1283868</v>
      </c>
      <c r="AV277" s="106">
        <f t="shared" ca="1" si="576"/>
        <v>3247260</v>
      </c>
      <c r="AW277" s="106">
        <f t="shared" ca="1" si="576"/>
        <v>54023</v>
      </c>
      <c r="AX277" s="106">
        <f t="shared" ca="1" si="576"/>
        <v>0</v>
      </c>
      <c r="AY277" s="611">
        <f t="shared" ca="1" si="576"/>
        <v>0</v>
      </c>
      <c r="AZ277" s="106">
        <f t="shared" ca="1" si="576"/>
        <v>35842</v>
      </c>
      <c r="BA277" s="106">
        <f t="shared" ca="1" si="576"/>
        <v>241156</v>
      </c>
      <c r="BB277" s="106">
        <f t="shared" ca="1" si="576"/>
        <v>69030</v>
      </c>
      <c r="BC277" s="106">
        <f t="shared" ca="1" si="576"/>
        <v>0</v>
      </c>
      <c r="BD277" s="106">
        <f t="shared" ca="1" si="576"/>
        <v>66144</v>
      </c>
      <c r="BE277" s="106">
        <f t="shared" ca="1" si="576"/>
        <v>0</v>
      </c>
      <c r="BF277" s="106">
        <f t="shared" ca="1" si="577"/>
        <v>437496</v>
      </c>
      <c r="BG277" s="106">
        <f t="shared" ca="1" si="577"/>
        <v>0</v>
      </c>
      <c r="BH277" s="106">
        <f t="shared" ca="1" si="577"/>
        <v>0</v>
      </c>
      <c r="BI277" s="106">
        <f t="shared" ca="1" si="577"/>
        <v>377591</v>
      </c>
      <c r="BJ277" s="106">
        <f t="shared" ca="1" si="577"/>
        <v>111846</v>
      </c>
      <c r="BK277" s="106">
        <f t="shared" ca="1" si="577"/>
        <v>0</v>
      </c>
      <c r="BL277" s="190">
        <f t="shared" ca="1" si="577"/>
        <v>0</v>
      </c>
      <c r="BM277" s="190">
        <f t="shared" ca="1" si="577"/>
        <v>0</v>
      </c>
      <c r="BN277" s="190">
        <f t="shared" ca="1" si="577"/>
        <v>0</v>
      </c>
      <c r="BO277" s="190">
        <f t="shared" ca="1" si="577"/>
        <v>0</v>
      </c>
      <c r="BP277" s="190">
        <f t="shared" ca="1" si="577"/>
        <v>0</v>
      </c>
      <c r="BQ277" s="190">
        <f t="shared" ca="1" si="564"/>
        <v>171016</v>
      </c>
      <c r="BR277" s="190">
        <f t="shared" ca="1" si="565"/>
        <v>1168089</v>
      </c>
      <c r="BS277" s="190">
        <f t="shared" ca="1" si="566"/>
        <v>4585632</v>
      </c>
      <c r="BT277" s="190">
        <f t="shared" ca="1" si="496"/>
        <v>5924737</v>
      </c>
      <c r="BU277" s="190">
        <f t="shared" ca="1" si="523"/>
        <v>5901676</v>
      </c>
      <c r="BV277" s="163" t="str">
        <f t="shared" si="567"/>
        <v>I</v>
      </c>
      <c r="BW277" s="65">
        <f t="shared" ca="1" si="524"/>
        <v>5924737</v>
      </c>
      <c r="BX277" s="65">
        <f t="shared" ca="1" si="525"/>
        <v>0</v>
      </c>
      <c r="BZ277" s="130"/>
      <c r="CA277" s="79" t="str">
        <f t="shared" si="568"/>
        <v>I</v>
      </c>
      <c r="CB277" s="215">
        <f t="shared" si="556"/>
        <v>2034</v>
      </c>
      <c r="CC277" s="141">
        <f t="shared" si="556"/>
        <v>8</v>
      </c>
      <c r="CD277" s="280">
        <f t="shared" ca="1" si="526"/>
        <v>0</v>
      </c>
      <c r="CE277" s="280">
        <f t="shared" ca="1" si="527"/>
        <v>0</v>
      </c>
      <c r="CF277" s="280">
        <f t="shared" ca="1" si="528"/>
        <v>481</v>
      </c>
      <c r="CG277" s="280">
        <f t="shared" ca="1" si="529"/>
        <v>0</v>
      </c>
      <c r="CH277" s="280">
        <f t="shared" ca="1" si="530"/>
        <v>0</v>
      </c>
      <c r="CI277" s="280">
        <f t="shared" ca="1" si="531"/>
        <v>0</v>
      </c>
      <c r="CJ277" s="280">
        <f t="shared" ca="1" si="532"/>
        <v>0</v>
      </c>
      <c r="CK277" s="280">
        <f t="shared" ca="1" si="533"/>
        <v>0</v>
      </c>
      <c r="CL277" s="280">
        <f t="shared" ca="1" si="534"/>
        <v>0</v>
      </c>
      <c r="CM277" s="280">
        <f t="shared" ca="1" si="535"/>
        <v>1275181</v>
      </c>
      <c r="CN277" s="280">
        <f t="shared" ca="1" si="536"/>
        <v>3226236</v>
      </c>
      <c r="CO277" s="280">
        <f t="shared" ca="1" si="537"/>
        <v>58740</v>
      </c>
      <c r="CP277" s="280">
        <f t="shared" ca="1" si="538"/>
        <v>0</v>
      </c>
      <c r="CQ277" s="613">
        <f t="shared" ca="1" si="539"/>
        <v>0</v>
      </c>
      <c r="CR277" s="280">
        <f t="shared" ca="1" si="540"/>
        <v>30030</v>
      </c>
      <c r="CS277" s="280">
        <f t="shared" ca="1" si="541"/>
        <v>245516</v>
      </c>
      <c r="CT277" s="280">
        <f t="shared" ca="1" si="542"/>
        <v>67335</v>
      </c>
      <c r="CU277" s="280">
        <f t="shared" ca="1" si="543"/>
        <v>0</v>
      </c>
      <c r="CV277" s="280">
        <f t="shared" ca="1" si="544"/>
        <v>71266</v>
      </c>
      <c r="CW277" s="365">
        <f t="shared" ca="1" si="545"/>
        <v>0</v>
      </c>
      <c r="CX277" s="280">
        <f t="shared" ca="1" si="546"/>
        <v>437496</v>
      </c>
      <c r="CY277" s="280">
        <f t="shared" ca="1" si="547"/>
        <v>0</v>
      </c>
      <c r="CZ277" s="280">
        <f t="shared" ca="1" si="548"/>
        <v>0</v>
      </c>
      <c r="DA277" s="280">
        <f t="shared" ca="1" si="549"/>
        <v>377591</v>
      </c>
      <c r="DB277" s="280">
        <f t="shared" ca="1" si="550"/>
        <v>111804</v>
      </c>
      <c r="DC277" s="280">
        <f t="shared" ca="1" si="551"/>
        <v>0</v>
      </c>
      <c r="DD277" s="280">
        <f t="shared" ca="1" si="552"/>
        <v>0</v>
      </c>
      <c r="DE277" s="280">
        <f t="shared" ca="1" si="553"/>
        <v>0</v>
      </c>
      <c r="DF277" s="280">
        <f t="shared" ca="1" si="554"/>
        <v>0</v>
      </c>
      <c r="DG277" s="280">
        <f t="shared" ca="1" si="555"/>
        <v>0</v>
      </c>
      <c r="DH277" s="210">
        <f t="shared" ca="1" si="569"/>
        <v>168631</v>
      </c>
      <c r="DI277" s="210">
        <f t="shared" ca="1" si="570"/>
        <v>1341038</v>
      </c>
      <c r="DJ277" s="210">
        <f t="shared" ca="1" si="571"/>
        <v>4560638</v>
      </c>
      <c r="DK277" s="461">
        <f t="shared" ca="1" si="572"/>
        <v>6070307</v>
      </c>
      <c r="DL277" s="463">
        <f t="shared" ca="1" si="573"/>
        <v>5901676</v>
      </c>
      <c r="DM277" s="465">
        <f t="shared" ca="1" si="574"/>
        <v>-168631</v>
      </c>
      <c r="DN277" s="216">
        <f t="shared" ca="1" si="560"/>
        <v>-2.7779649365345112E-2</v>
      </c>
    </row>
    <row r="278" spans="1:120">
      <c r="A278" s="1">
        <f t="shared" si="511"/>
        <v>2042</v>
      </c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32"/>
      <c r="O278" s="29"/>
      <c r="P278" s="72">
        <f t="shared" si="515"/>
        <v>2042</v>
      </c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32"/>
      <c r="AI278" s="79" t="str">
        <f t="shared" si="563"/>
        <v>Y</v>
      </c>
      <c r="AJ278" s="1">
        <f t="shared" si="562"/>
        <v>2034</v>
      </c>
      <c r="AK278" s="105">
        <f t="shared" si="561"/>
        <v>9</v>
      </c>
      <c r="AL278" s="106">
        <f t="shared" ca="1" si="575"/>
        <v>0</v>
      </c>
      <c r="AM278" s="106">
        <f t="shared" ca="1" si="575"/>
        <v>0</v>
      </c>
      <c r="AN278" s="106">
        <f t="shared" ca="1" si="575"/>
        <v>481</v>
      </c>
      <c r="AO278" s="106">
        <f t="shared" ca="1" si="575"/>
        <v>0</v>
      </c>
      <c r="AP278" s="106">
        <f t="shared" ca="1" si="575"/>
        <v>0</v>
      </c>
      <c r="AQ278" s="106">
        <f t="shared" ca="1" si="575"/>
        <v>0</v>
      </c>
      <c r="AR278" s="106">
        <f t="shared" ca="1" si="575"/>
        <v>0</v>
      </c>
      <c r="AS278" s="106">
        <f t="shared" ca="1" si="575"/>
        <v>0</v>
      </c>
      <c r="AT278" s="106">
        <f t="shared" ca="1" si="575"/>
        <v>0</v>
      </c>
      <c r="AU278" s="106">
        <f t="shared" ca="1" si="575"/>
        <v>1275181</v>
      </c>
      <c r="AV278" s="106">
        <f t="shared" ca="1" si="576"/>
        <v>3226236</v>
      </c>
      <c r="AW278" s="106">
        <f t="shared" ca="1" si="576"/>
        <v>63822</v>
      </c>
      <c r="AX278" s="106">
        <f t="shared" ca="1" si="576"/>
        <v>0</v>
      </c>
      <c r="AY278" s="611">
        <f t="shared" ca="1" si="576"/>
        <v>0</v>
      </c>
      <c r="AZ278" s="106">
        <f t="shared" ca="1" si="576"/>
        <v>30030</v>
      </c>
      <c r="BA278" s="106">
        <f t="shared" ca="1" si="576"/>
        <v>245516</v>
      </c>
      <c r="BB278" s="106">
        <f t="shared" ca="1" si="576"/>
        <v>67335</v>
      </c>
      <c r="BC278" s="106">
        <f t="shared" ca="1" si="576"/>
        <v>0</v>
      </c>
      <c r="BD278" s="106">
        <f t="shared" ca="1" si="576"/>
        <v>68738</v>
      </c>
      <c r="BE278" s="106">
        <f t="shared" ca="1" si="576"/>
        <v>0</v>
      </c>
      <c r="BF278" s="106">
        <f t="shared" ca="1" si="577"/>
        <v>437496</v>
      </c>
      <c r="BG278" s="106">
        <f t="shared" ca="1" si="577"/>
        <v>0</v>
      </c>
      <c r="BH278" s="106">
        <f t="shared" ca="1" si="577"/>
        <v>0</v>
      </c>
      <c r="BI278" s="106">
        <f t="shared" ca="1" si="577"/>
        <v>377591</v>
      </c>
      <c r="BJ278" s="106">
        <f t="shared" ca="1" si="577"/>
        <v>111804</v>
      </c>
      <c r="BK278" s="106">
        <f t="shared" ca="1" si="577"/>
        <v>0</v>
      </c>
      <c r="BL278" s="190">
        <f t="shared" ca="1" si="577"/>
        <v>0</v>
      </c>
      <c r="BM278" s="190">
        <f t="shared" ca="1" si="577"/>
        <v>0</v>
      </c>
      <c r="BN278" s="190">
        <f t="shared" ca="1" si="577"/>
        <v>0</v>
      </c>
      <c r="BO278" s="190">
        <f t="shared" ca="1" si="577"/>
        <v>0</v>
      </c>
      <c r="BP278" s="190">
        <f t="shared" ca="1" si="577"/>
        <v>0</v>
      </c>
      <c r="BQ278" s="190">
        <f t="shared" ca="1" si="564"/>
        <v>166103</v>
      </c>
      <c r="BR278" s="190">
        <f t="shared" ca="1" si="565"/>
        <v>1172407</v>
      </c>
      <c r="BS278" s="190">
        <f t="shared" ca="1" si="566"/>
        <v>4565720</v>
      </c>
      <c r="BT278" s="190">
        <f t="shared" ref="BT278:BT341" ca="1" si="578">ROUND(INDIRECT(CONCATENATE($AI278,BT$2+($AJ278-2010))),0)</f>
        <v>5904230</v>
      </c>
      <c r="BU278" s="190">
        <f t="shared" ca="1" si="523"/>
        <v>5839898</v>
      </c>
      <c r="BV278" s="163" t="str">
        <f t="shared" si="567"/>
        <v>J</v>
      </c>
      <c r="BW278" s="65">
        <f t="shared" ca="1" si="524"/>
        <v>5904230</v>
      </c>
      <c r="BX278" s="65">
        <f t="shared" ca="1" si="525"/>
        <v>0</v>
      </c>
      <c r="BZ278" s="130"/>
      <c r="CA278" s="79" t="str">
        <f t="shared" si="568"/>
        <v>J</v>
      </c>
      <c r="CB278" s="215">
        <f t="shared" si="556"/>
        <v>2034</v>
      </c>
      <c r="CC278" s="141">
        <f t="shared" si="556"/>
        <v>9</v>
      </c>
      <c r="CD278" s="280">
        <f t="shared" ca="1" si="526"/>
        <v>0</v>
      </c>
      <c r="CE278" s="280">
        <f t="shared" ca="1" si="527"/>
        <v>0</v>
      </c>
      <c r="CF278" s="280">
        <f t="shared" ca="1" si="528"/>
        <v>481</v>
      </c>
      <c r="CG278" s="280">
        <f t="shared" ca="1" si="529"/>
        <v>0</v>
      </c>
      <c r="CH278" s="280">
        <f t="shared" ca="1" si="530"/>
        <v>0</v>
      </c>
      <c r="CI278" s="280">
        <f t="shared" ca="1" si="531"/>
        <v>0</v>
      </c>
      <c r="CJ278" s="280">
        <f t="shared" ca="1" si="532"/>
        <v>0</v>
      </c>
      <c r="CK278" s="280">
        <f t="shared" ca="1" si="533"/>
        <v>0</v>
      </c>
      <c r="CL278" s="280">
        <f t="shared" ca="1" si="534"/>
        <v>0</v>
      </c>
      <c r="CM278" s="280">
        <f t="shared" ca="1" si="535"/>
        <v>1268460</v>
      </c>
      <c r="CN278" s="280">
        <f t="shared" ca="1" si="536"/>
        <v>3216385</v>
      </c>
      <c r="CO278" s="280">
        <f t="shared" ca="1" si="537"/>
        <v>49036</v>
      </c>
      <c r="CP278" s="280">
        <f t="shared" ca="1" si="538"/>
        <v>0</v>
      </c>
      <c r="CQ278" s="613">
        <f t="shared" ca="1" si="539"/>
        <v>0</v>
      </c>
      <c r="CR278" s="280">
        <f t="shared" ca="1" si="540"/>
        <v>29869</v>
      </c>
      <c r="CS278" s="280">
        <f t="shared" ca="1" si="541"/>
        <v>232678</v>
      </c>
      <c r="CT278" s="280">
        <f t="shared" ca="1" si="542"/>
        <v>59002</v>
      </c>
      <c r="CU278" s="280">
        <f t="shared" ca="1" si="543"/>
        <v>0</v>
      </c>
      <c r="CV278" s="280">
        <f t="shared" ca="1" si="544"/>
        <v>66428</v>
      </c>
      <c r="CW278" s="365">
        <f t="shared" ca="1" si="545"/>
        <v>0</v>
      </c>
      <c r="CX278" s="280">
        <f t="shared" ca="1" si="546"/>
        <v>432600</v>
      </c>
      <c r="CY278" s="280">
        <f t="shared" ca="1" si="547"/>
        <v>0</v>
      </c>
      <c r="CZ278" s="280">
        <f t="shared" ca="1" si="548"/>
        <v>0</v>
      </c>
      <c r="DA278" s="280">
        <f t="shared" ca="1" si="549"/>
        <v>374283</v>
      </c>
      <c r="DB278" s="280">
        <f t="shared" ca="1" si="550"/>
        <v>110676</v>
      </c>
      <c r="DC278" s="280">
        <f t="shared" ca="1" si="551"/>
        <v>0</v>
      </c>
      <c r="DD278" s="280">
        <f t="shared" ca="1" si="552"/>
        <v>0</v>
      </c>
      <c r="DE278" s="280">
        <f t="shared" ca="1" si="553"/>
        <v>0</v>
      </c>
      <c r="DF278" s="280">
        <f t="shared" ca="1" si="554"/>
        <v>0</v>
      </c>
      <c r="DG278" s="280">
        <f t="shared" ca="1" si="555"/>
        <v>0</v>
      </c>
      <c r="DH278" s="210">
        <f t="shared" ca="1" si="569"/>
        <v>155299</v>
      </c>
      <c r="DI278" s="210">
        <f t="shared" ca="1" si="570"/>
        <v>1305536</v>
      </c>
      <c r="DJ278" s="210">
        <f t="shared" ca="1" si="571"/>
        <v>4534362</v>
      </c>
      <c r="DK278" s="461">
        <f t="shared" ca="1" si="572"/>
        <v>5995197</v>
      </c>
      <c r="DL278" s="463">
        <f t="shared" ca="1" si="573"/>
        <v>5839898</v>
      </c>
      <c r="DM278" s="465">
        <f t="shared" ca="1" si="574"/>
        <v>-155299</v>
      </c>
      <c r="DN278" s="216">
        <f t="shared" ca="1" si="560"/>
        <v>-2.5903902740810687E-2</v>
      </c>
    </row>
    <row r="279" spans="1:120">
      <c r="A279" s="1">
        <f t="shared" si="511"/>
        <v>2043</v>
      </c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32"/>
      <c r="O279" s="29"/>
      <c r="P279" s="72">
        <f t="shared" si="515"/>
        <v>2043</v>
      </c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32"/>
      <c r="AI279" s="79" t="str">
        <f t="shared" si="563"/>
        <v>Z</v>
      </c>
      <c r="AJ279" s="1">
        <f t="shared" si="562"/>
        <v>2034</v>
      </c>
      <c r="AK279" s="105">
        <f t="shared" si="561"/>
        <v>10</v>
      </c>
      <c r="AL279" s="106">
        <f t="shared" ca="1" si="575"/>
        <v>0</v>
      </c>
      <c r="AM279" s="106">
        <f t="shared" ca="1" si="575"/>
        <v>0</v>
      </c>
      <c r="AN279" s="106">
        <f t="shared" ca="1" si="575"/>
        <v>481</v>
      </c>
      <c r="AO279" s="106">
        <f t="shared" ca="1" si="575"/>
        <v>0</v>
      </c>
      <c r="AP279" s="106">
        <f t="shared" ca="1" si="575"/>
        <v>0</v>
      </c>
      <c r="AQ279" s="106">
        <f t="shared" ca="1" si="575"/>
        <v>0</v>
      </c>
      <c r="AR279" s="106">
        <f t="shared" ca="1" si="575"/>
        <v>0</v>
      </c>
      <c r="AS279" s="106">
        <f t="shared" ca="1" si="575"/>
        <v>0</v>
      </c>
      <c r="AT279" s="106">
        <f t="shared" ca="1" si="575"/>
        <v>0</v>
      </c>
      <c r="AU279" s="106">
        <f t="shared" ca="1" si="575"/>
        <v>1268460</v>
      </c>
      <c r="AV279" s="106">
        <f t="shared" ca="1" si="576"/>
        <v>3216385</v>
      </c>
      <c r="AW279" s="106">
        <f t="shared" ca="1" si="576"/>
        <v>58740</v>
      </c>
      <c r="AX279" s="106">
        <f t="shared" ca="1" si="576"/>
        <v>0</v>
      </c>
      <c r="AY279" s="611">
        <f t="shared" ca="1" si="576"/>
        <v>0</v>
      </c>
      <c r="AZ279" s="106">
        <f t="shared" ca="1" si="576"/>
        <v>30030</v>
      </c>
      <c r="BA279" s="106">
        <f t="shared" ca="1" si="576"/>
        <v>232678</v>
      </c>
      <c r="BB279" s="106">
        <f t="shared" ca="1" si="576"/>
        <v>59002</v>
      </c>
      <c r="BC279" s="106">
        <f t="shared" ca="1" si="576"/>
        <v>0</v>
      </c>
      <c r="BD279" s="106">
        <f t="shared" ca="1" si="576"/>
        <v>71266</v>
      </c>
      <c r="BE279" s="106">
        <f t="shared" ca="1" si="576"/>
        <v>0</v>
      </c>
      <c r="BF279" s="106">
        <f t="shared" ca="1" si="577"/>
        <v>432600</v>
      </c>
      <c r="BG279" s="106">
        <f t="shared" ca="1" si="577"/>
        <v>0</v>
      </c>
      <c r="BH279" s="106">
        <f t="shared" ca="1" si="577"/>
        <v>0</v>
      </c>
      <c r="BI279" s="106">
        <f t="shared" ca="1" si="577"/>
        <v>374283</v>
      </c>
      <c r="BJ279" s="106">
        <f t="shared" ca="1" si="577"/>
        <v>110676</v>
      </c>
      <c r="BK279" s="106">
        <f t="shared" ca="1" si="577"/>
        <v>0</v>
      </c>
      <c r="BL279" s="190">
        <f t="shared" ca="1" si="577"/>
        <v>0</v>
      </c>
      <c r="BM279" s="190">
        <f t="shared" ca="1" si="577"/>
        <v>0</v>
      </c>
      <c r="BN279" s="190">
        <f t="shared" ca="1" si="577"/>
        <v>0</v>
      </c>
      <c r="BO279" s="190">
        <f t="shared" ca="1" si="577"/>
        <v>0</v>
      </c>
      <c r="BP279" s="190">
        <f t="shared" ca="1" si="577"/>
        <v>0</v>
      </c>
      <c r="BQ279" s="190">
        <f t="shared" ca="1" si="564"/>
        <v>160298</v>
      </c>
      <c r="BR279" s="190">
        <f t="shared" ca="1" si="565"/>
        <v>1150237</v>
      </c>
      <c r="BS279" s="190">
        <f t="shared" ca="1" si="566"/>
        <v>4544066</v>
      </c>
      <c r="BT279" s="190">
        <f t="shared" ca="1" si="578"/>
        <v>5854601</v>
      </c>
      <c r="BU279" s="190">
        <f t="shared" ca="1" si="523"/>
        <v>5805258</v>
      </c>
      <c r="BV279" s="163" t="str">
        <f t="shared" si="567"/>
        <v>K</v>
      </c>
      <c r="BW279" s="65">
        <f t="shared" ca="1" si="524"/>
        <v>5854601</v>
      </c>
      <c r="BX279" s="65">
        <f t="shared" ca="1" si="525"/>
        <v>0</v>
      </c>
      <c r="BZ279" s="130"/>
      <c r="CA279" s="79" t="str">
        <f t="shared" si="568"/>
        <v>K</v>
      </c>
      <c r="CB279" s="215">
        <f t="shared" si="556"/>
        <v>2034</v>
      </c>
      <c r="CC279" s="141">
        <f t="shared" si="556"/>
        <v>10</v>
      </c>
      <c r="CD279" s="280">
        <f t="shared" ca="1" si="526"/>
        <v>0</v>
      </c>
      <c r="CE279" s="280">
        <f t="shared" ca="1" si="527"/>
        <v>0</v>
      </c>
      <c r="CF279" s="280">
        <f t="shared" ca="1" si="528"/>
        <v>481</v>
      </c>
      <c r="CG279" s="280">
        <f t="shared" ca="1" si="529"/>
        <v>0</v>
      </c>
      <c r="CH279" s="280">
        <f t="shared" ca="1" si="530"/>
        <v>0</v>
      </c>
      <c r="CI279" s="280">
        <f t="shared" ca="1" si="531"/>
        <v>0</v>
      </c>
      <c r="CJ279" s="280">
        <f t="shared" ca="1" si="532"/>
        <v>0</v>
      </c>
      <c r="CK279" s="280">
        <f t="shared" ca="1" si="533"/>
        <v>0</v>
      </c>
      <c r="CL279" s="280">
        <f t="shared" ca="1" si="534"/>
        <v>0</v>
      </c>
      <c r="CM279" s="280">
        <f t="shared" ca="1" si="535"/>
        <v>1266493</v>
      </c>
      <c r="CN279" s="280">
        <f t="shared" ca="1" si="536"/>
        <v>3208263</v>
      </c>
      <c r="CO279" s="280">
        <f t="shared" ca="1" si="537"/>
        <v>61685</v>
      </c>
      <c r="CP279" s="280">
        <f t="shared" ca="1" si="538"/>
        <v>0</v>
      </c>
      <c r="CQ279" s="613">
        <f t="shared" ca="1" si="539"/>
        <v>0</v>
      </c>
      <c r="CR279" s="280">
        <f t="shared" ca="1" si="540"/>
        <v>33031</v>
      </c>
      <c r="CS279" s="280">
        <f t="shared" ca="1" si="541"/>
        <v>215060</v>
      </c>
      <c r="CT279" s="280">
        <f t="shared" ca="1" si="542"/>
        <v>55669</v>
      </c>
      <c r="CU279" s="280">
        <f t="shared" ca="1" si="543"/>
        <v>0</v>
      </c>
      <c r="CV279" s="280">
        <f t="shared" ca="1" si="544"/>
        <v>50287</v>
      </c>
      <c r="CW279" s="365">
        <f t="shared" ca="1" si="545"/>
        <v>0</v>
      </c>
      <c r="CX279" s="280">
        <f t="shared" ca="1" si="546"/>
        <v>433032</v>
      </c>
      <c r="CY279" s="280">
        <f t="shared" ca="1" si="547"/>
        <v>0</v>
      </c>
      <c r="CZ279" s="280">
        <f t="shared" ca="1" si="548"/>
        <v>0</v>
      </c>
      <c r="DA279" s="280">
        <f t="shared" ca="1" si="549"/>
        <v>371391</v>
      </c>
      <c r="DB279" s="280">
        <f t="shared" ca="1" si="550"/>
        <v>109866</v>
      </c>
      <c r="DC279" s="280">
        <f t="shared" ca="1" si="551"/>
        <v>0</v>
      </c>
      <c r="DD279" s="280">
        <f t="shared" ca="1" si="552"/>
        <v>0</v>
      </c>
      <c r="DE279" s="280">
        <f t="shared" ca="1" si="553"/>
        <v>0</v>
      </c>
      <c r="DF279" s="280">
        <f t="shared" ca="1" si="554"/>
        <v>0</v>
      </c>
      <c r="DG279" s="280">
        <f t="shared" ca="1" si="555"/>
        <v>0</v>
      </c>
      <c r="DH279" s="210">
        <f t="shared" ca="1" si="569"/>
        <v>138987</v>
      </c>
      <c r="DI279" s="210">
        <f t="shared" ca="1" si="570"/>
        <v>1268336</v>
      </c>
      <c r="DJ279" s="210">
        <f t="shared" ca="1" si="571"/>
        <v>4536922</v>
      </c>
      <c r="DK279" s="461">
        <f t="shared" ca="1" si="572"/>
        <v>5944245</v>
      </c>
      <c r="DL279" s="463">
        <f t="shared" ca="1" si="573"/>
        <v>5805258</v>
      </c>
      <c r="DM279" s="465">
        <f t="shared" ca="1" si="574"/>
        <v>-138987</v>
      </c>
      <c r="DN279" s="216">
        <f t="shared" ca="1" si="560"/>
        <v>-2.3381775145539931E-2</v>
      </c>
    </row>
    <row r="280" spans="1:120">
      <c r="A280" s="1">
        <f t="shared" si="511"/>
        <v>2044</v>
      </c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32"/>
      <c r="O280" s="29"/>
      <c r="P280" s="72">
        <f t="shared" si="515"/>
        <v>2044</v>
      </c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32"/>
      <c r="AI280" s="79" t="str">
        <f t="shared" si="563"/>
        <v>AA</v>
      </c>
      <c r="AJ280" s="1">
        <f t="shared" si="562"/>
        <v>2034</v>
      </c>
      <c r="AK280" s="105">
        <f t="shared" si="561"/>
        <v>11</v>
      </c>
      <c r="AL280" s="106">
        <f t="shared" ca="1" si="575"/>
        <v>0</v>
      </c>
      <c r="AM280" s="106">
        <f t="shared" ca="1" si="575"/>
        <v>0</v>
      </c>
      <c r="AN280" s="106">
        <f t="shared" ca="1" si="575"/>
        <v>481</v>
      </c>
      <c r="AO280" s="106">
        <f t="shared" ca="1" si="575"/>
        <v>0</v>
      </c>
      <c r="AP280" s="106">
        <f t="shared" ca="1" si="575"/>
        <v>0</v>
      </c>
      <c r="AQ280" s="106">
        <f t="shared" ca="1" si="575"/>
        <v>0</v>
      </c>
      <c r="AR280" s="106">
        <f t="shared" ca="1" si="575"/>
        <v>0</v>
      </c>
      <c r="AS280" s="106">
        <f t="shared" ca="1" si="575"/>
        <v>0</v>
      </c>
      <c r="AT280" s="106">
        <f t="shared" ca="1" si="575"/>
        <v>0</v>
      </c>
      <c r="AU280" s="106">
        <f t="shared" ca="1" si="575"/>
        <v>1266493</v>
      </c>
      <c r="AV280" s="106">
        <f t="shared" ca="1" si="576"/>
        <v>3208263</v>
      </c>
      <c r="AW280" s="106">
        <f t="shared" ca="1" si="576"/>
        <v>49036</v>
      </c>
      <c r="AX280" s="106">
        <f t="shared" ca="1" si="576"/>
        <v>0</v>
      </c>
      <c r="AY280" s="611">
        <f t="shared" ca="1" si="576"/>
        <v>0</v>
      </c>
      <c r="AZ280" s="106">
        <f t="shared" ca="1" si="576"/>
        <v>29869</v>
      </c>
      <c r="BA280" s="106">
        <f t="shared" ca="1" si="576"/>
        <v>215060</v>
      </c>
      <c r="BB280" s="106">
        <f t="shared" ca="1" si="576"/>
        <v>55669</v>
      </c>
      <c r="BC280" s="106">
        <f t="shared" ca="1" si="576"/>
        <v>0</v>
      </c>
      <c r="BD280" s="106">
        <f t="shared" ca="1" si="576"/>
        <v>66428</v>
      </c>
      <c r="BE280" s="106">
        <f t="shared" ca="1" si="576"/>
        <v>0</v>
      </c>
      <c r="BF280" s="106">
        <f t="shared" ca="1" si="577"/>
        <v>433032</v>
      </c>
      <c r="BG280" s="106">
        <f t="shared" ca="1" si="577"/>
        <v>0</v>
      </c>
      <c r="BH280" s="106">
        <f t="shared" ca="1" si="577"/>
        <v>0</v>
      </c>
      <c r="BI280" s="106">
        <f t="shared" ca="1" si="577"/>
        <v>371391</v>
      </c>
      <c r="BJ280" s="106">
        <f t="shared" ca="1" si="577"/>
        <v>109866</v>
      </c>
      <c r="BK280" s="106">
        <f t="shared" ca="1" si="577"/>
        <v>0</v>
      </c>
      <c r="BL280" s="190">
        <f t="shared" ca="1" si="577"/>
        <v>0</v>
      </c>
      <c r="BM280" s="190">
        <f t="shared" ca="1" si="577"/>
        <v>0</v>
      </c>
      <c r="BN280" s="190">
        <f t="shared" ca="1" si="577"/>
        <v>0</v>
      </c>
      <c r="BO280" s="190">
        <f t="shared" ca="1" si="577"/>
        <v>0</v>
      </c>
      <c r="BP280" s="190">
        <f t="shared" ca="1" si="577"/>
        <v>0</v>
      </c>
      <c r="BQ280" s="190">
        <f t="shared" ca="1" si="564"/>
        <v>151966</v>
      </c>
      <c r="BR280" s="190">
        <f t="shared" ca="1" si="565"/>
        <v>1129349</v>
      </c>
      <c r="BS280" s="190">
        <f t="shared" ca="1" si="566"/>
        <v>4524273</v>
      </c>
      <c r="BT280" s="190">
        <f t="shared" ca="1" si="578"/>
        <v>5805588</v>
      </c>
      <c r="BU280" s="190">
        <f t="shared" ca="1" si="523"/>
        <v>5680707</v>
      </c>
      <c r="BV280" s="163" t="str">
        <f t="shared" si="567"/>
        <v>L</v>
      </c>
      <c r="BW280" s="65">
        <f t="shared" ca="1" si="524"/>
        <v>5805588</v>
      </c>
      <c r="BX280" s="65">
        <f t="shared" ca="1" si="525"/>
        <v>0</v>
      </c>
      <c r="BZ280" s="130"/>
      <c r="CA280" s="79" t="str">
        <f t="shared" si="568"/>
        <v>L</v>
      </c>
      <c r="CB280" s="215">
        <f t="shared" ref="CB280:CC281" si="579">AJ280</f>
        <v>2034</v>
      </c>
      <c r="CC280" s="141">
        <f t="shared" si="579"/>
        <v>11</v>
      </c>
      <c r="CD280" s="280">
        <f t="shared" ca="1" si="526"/>
        <v>0</v>
      </c>
      <c r="CE280" s="280">
        <f t="shared" ca="1" si="527"/>
        <v>0</v>
      </c>
      <c r="CF280" s="280">
        <f t="shared" ca="1" si="528"/>
        <v>481</v>
      </c>
      <c r="CG280" s="280">
        <f t="shared" ca="1" si="529"/>
        <v>0</v>
      </c>
      <c r="CH280" s="280">
        <f t="shared" ca="1" si="530"/>
        <v>0</v>
      </c>
      <c r="CI280" s="280">
        <f t="shared" ca="1" si="531"/>
        <v>0</v>
      </c>
      <c r="CJ280" s="280">
        <f t="shared" ca="1" si="532"/>
        <v>0</v>
      </c>
      <c r="CK280" s="280">
        <f t="shared" ca="1" si="533"/>
        <v>0</v>
      </c>
      <c r="CL280" s="280">
        <f t="shared" ca="1" si="534"/>
        <v>0</v>
      </c>
      <c r="CM280" s="280">
        <f t="shared" ca="1" si="535"/>
        <v>1239034</v>
      </c>
      <c r="CN280" s="280">
        <f t="shared" ca="1" si="536"/>
        <v>3156544</v>
      </c>
      <c r="CO280" s="280">
        <f t="shared" ca="1" si="537"/>
        <v>56507</v>
      </c>
      <c r="CP280" s="280">
        <f t="shared" ca="1" si="538"/>
        <v>0</v>
      </c>
      <c r="CQ280" s="613">
        <f t="shared" ca="1" si="539"/>
        <v>0</v>
      </c>
      <c r="CR280" s="280">
        <f t="shared" ca="1" si="540"/>
        <v>19254</v>
      </c>
      <c r="CS280" s="280">
        <f t="shared" ca="1" si="541"/>
        <v>194797</v>
      </c>
      <c r="CT280" s="280">
        <f t="shared" ca="1" si="542"/>
        <v>53199</v>
      </c>
      <c r="CU280" s="280">
        <f t="shared" ca="1" si="543"/>
        <v>0</v>
      </c>
      <c r="CV280" s="280">
        <f t="shared" ca="1" si="544"/>
        <v>51799</v>
      </c>
      <c r="CW280" s="365">
        <f t="shared" ca="1" si="545"/>
        <v>0</v>
      </c>
      <c r="CX280" s="280">
        <f t="shared" ca="1" si="546"/>
        <v>429720</v>
      </c>
      <c r="CY280" s="280">
        <f t="shared" ca="1" si="547"/>
        <v>0</v>
      </c>
      <c r="CZ280" s="280">
        <f t="shared" ca="1" si="548"/>
        <v>0</v>
      </c>
      <c r="DA280" s="280">
        <f t="shared" ca="1" si="549"/>
        <v>369668</v>
      </c>
      <c r="DB280" s="280">
        <f t="shared" ca="1" si="550"/>
        <v>109704</v>
      </c>
      <c r="DC280" s="280">
        <f t="shared" ca="1" si="551"/>
        <v>0</v>
      </c>
      <c r="DD280" s="280">
        <f t="shared" ca="1" si="552"/>
        <v>0</v>
      </c>
      <c r="DE280" s="280">
        <f t="shared" ca="1" si="553"/>
        <v>0</v>
      </c>
      <c r="DF280" s="280">
        <f t="shared" ca="1" si="554"/>
        <v>0</v>
      </c>
      <c r="DG280" s="280">
        <f t="shared" ca="1" si="555"/>
        <v>0</v>
      </c>
      <c r="DH280" s="210">
        <f t="shared" ca="1" si="569"/>
        <v>124252</v>
      </c>
      <c r="DI280" s="210">
        <f t="shared" ca="1" si="570"/>
        <v>1228141</v>
      </c>
      <c r="DJ280" s="210">
        <f t="shared" ca="1" si="571"/>
        <v>4452566</v>
      </c>
      <c r="DK280" s="461">
        <f t="shared" ca="1" si="572"/>
        <v>5804959</v>
      </c>
      <c r="DL280" s="463">
        <f t="shared" ca="1" si="573"/>
        <v>5680707</v>
      </c>
      <c r="DM280" s="465">
        <f t="shared" ca="1" si="574"/>
        <v>-124252</v>
      </c>
      <c r="DN280" s="216">
        <f t="shared" ca="1" si="560"/>
        <v>-2.1404457809262735E-2</v>
      </c>
    </row>
    <row r="281" spans="1:120">
      <c r="A281" s="1">
        <f t="shared" si="511"/>
        <v>2045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32"/>
      <c r="O281" s="29"/>
      <c r="P281" s="72">
        <f t="shared" si="515"/>
        <v>2045</v>
      </c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32"/>
      <c r="AI281" s="79" t="str">
        <f t="shared" si="563"/>
        <v>AB</v>
      </c>
      <c r="AJ281" s="1">
        <f t="shared" si="562"/>
        <v>2034</v>
      </c>
      <c r="AK281" s="105">
        <f t="shared" si="561"/>
        <v>12</v>
      </c>
      <c r="AL281" s="106">
        <f t="shared" ca="1" si="575"/>
        <v>0</v>
      </c>
      <c r="AM281" s="106">
        <f t="shared" ca="1" si="575"/>
        <v>0</v>
      </c>
      <c r="AN281" s="106">
        <f t="shared" ca="1" si="575"/>
        <v>481</v>
      </c>
      <c r="AO281" s="106">
        <f t="shared" ca="1" si="575"/>
        <v>0</v>
      </c>
      <c r="AP281" s="106">
        <f t="shared" ca="1" si="575"/>
        <v>0</v>
      </c>
      <c r="AQ281" s="106">
        <f t="shared" ca="1" si="575"/>
        <v>0</v>
      </c>
      <c r="AR281" s="106">
        <f t="shared" ca="1" si="575"/>
        <v>0</v>
      </c>
      <c r="AS281" s="106">
        <f t="shared" ca="1" si="575"/>
        <v>0</v>
      </c>
      <c r="AT281" s="106">
        <f t="shared" ca="1" si="575"/>
        <v>0</v>
      </c>
      <c r="AU281" s="106">
        <f t="shared" ca="1" si="575"/>
        <v>1239034</v>
      </c>
      <c r="AV281" s="106">
        <f t="shared" ca="1" si="576"/>
        <v>3156544</v>
      </c>
      <c r="AW281" s="106">
        <f t="shared" ca="1" si="576"/>
        <v>61685</v>
      </c>
      <c r="AX281" s="106">
        <f t="shared" ca="1" si="576"/>
        <v>0</v>
      </c>
      <c r="AY281" s="611">
        <f t="shared" ca="1" si="576"/>
        <v>0</v>
      </c>
      <c r="AZ281" s="106">
        <f t="shared" ca="1" si="576"/>
        <v>33031</v>
      </c>
      <c r="BA281" s="106">
        <f t="shared" ca="1" si="576"/>
        <v>194797</v>
      </c>
      <c r="BB281" s="106">
        <f t="shared" ca="1" si="576"/>
        <v>53199</v>
      </c>
      <c r="BC281" s="106">
        <f t="shared" ca="1" si="576"/>
        <v>0</v>
      </c>
      <c r="BD281" s="106">
        <f t="shared" ca="1" si="576"/>
        <v>50287</v>
      </c>
      <c r="BE281" s="106">
        <f t="shared" ca="1" si="576"/>
        <v>0</v>
      </c>
      <c r="BF281" s="106">
        <f t="shared" ca="1" si="577"/>
        <v>429720</v>
      </c>
      <c r="BG281" s="106">
        <f t="shared" ca="1" si="577"/>
        <v>0</v>
      </c>
      <c r="BH281" s="106">
        <f t="shared" ca="1" si="577"/>
        <v>0</v>
      </c>
      <c r="BI281" s="106">
        <f t="shared" ca="1" si="577"/>
        <v>369668</v>
      </c>
      <c r="BJ281" s="106">
        <f t="shared" ca="1" si="577"/>
        <v>109704</v>
      </c>
      <c r="BK281" s="106">
        <f t="shared" ca="1" si="577"/>
        <v>0</v>
      </c>
      <c r="BL281" s="190">
        <f t="shared" ca="1" si="577"/>
        <v>0</v>
      </c>
      <c r="BM281" s="190">
        <f t="shared" ca="1" si="577"/>
        <v>0</v>
      </c>
      <c r="BN281" s="190">
        <f t="shared" ca="1" si="577"/>
        <v>0</v>
      </c>
      <c r="BO281" s="190">
        <f t="shared" ca="1" si="577"/>
        <v>0</v>
      </c>
      <c r="BP281" s="190">
        <f t="shared" ca="1" si="577"/>
        <v>0</v>
      </c>
      <c r="BQ281" s="190">
        <f t="shared" ca="1" si="564"/>
        <v>136517</v>
      </c>
      <c r="BR281" s="190">
        <f t="shared" ca="1" si="565"/>
        <v>1103889</v>
      </c>
      <c r="BS281" s="190">
        <f t="shared" ca="1" si="566"/>
        <v>4457744</v>
      </c>
      <c r="BT281" s="190">
        <f t="shared" ca="1" si="578"/>
        <v>5698150</v>
      </c>
      <c r="BU281" s="190">
        <f t="shared" ca="1" si="523"/>
        <v>9985605</v>
      </c>
      <c r="BV281" s="163" t="str">
        <f t="shared" si="567"/>
        <v>M</v>
      </c>
      <c r="BW281" s="65">
        <f t="shared" ca="1" si="524"/>
        <v>5698150</v>
      </c>
      <c r="BX281" s="65">
        <f t="shared" ca="1" si="525"/>
        <v>0</v>
      </c>
      <c r="BZ281" s="130"/>
      <c r="CA281" s="79" t="str">
        <f t="shared" si="568"/>
        <v>M</v>
      </c>
      <c r="CB281" s="215">
        <f t="shared" si="579"/>
        <v>2034</v>
      </c>
      <c r="CC281" s="141">
        <f t="shared" si="579"/>
        <v>12</v>
      </c>
      <c r="CD281" s="280">
        <f t="shared" ca="1" si="526"/>
        <v>0</v>
      </c>
      <c r="CE281" s="280">
        <f t="shared" ca="1" si="527"/>
        <v>0</v>
      </c>
      <c r="CF281" s="280">
        <f t="shared" ca="1" si="528"/>
        <v>481</v>
      </c>
      <c r="CG281" s="280">
        <f t="shared" ca="1" si="529"/>
        <v>0</v>
      </c>
      <c r="CH281" s="280">
        <f t="shared" ca="1" si="530"/>
        <v>0</v>
      </c>
      <c r="CI281" s="280">
        <f t="shared" ca="1" si="531"/>
        <v>0</v>
      </c>
      <c r="CJ281" s="280">
        <f t="shared" ca="1" si="532"/>
        <v>0</v>
      </c>
      <c r="CK281" s="280">
        <f t="shared" ca="1" si="533"/>
        <v>0</v>
      </c>
      <c r="CL281" s="280">
        <f t="shared" ca="1" si="534"/>
        <v>4194437</v>
      </c>
      <c r="CM281" s="280">
        <f t="shared" ca="1" si="535"/>
        <v>1253462</v>
      </c>
      <c r="CN281" s="280">
        <f t="shared" ca="1" si="536"/>
        <v>3187617</v>
      </c>
      <c r="CO281" s="280">
        <f t="shared" ca="1" si="537"/>
        <v>63058</v>
      </c>
      <c r="CP281" s="280">
        <f t="shared" ca="1" si="538"/>
        <v>0</v>
      </c>
      <c r="CQ281" s="613">
        <f t="shared" ca="1" si="539"/>
        <v>0</v>
      </c>
      <c r="CR281" s="280">
        <f t="shared" ca="1" si="540"/>
        <v>28195</v>
      </c>
      <c r="CS281" s="280">
        <f t="shared" ca="1" si="541"/>
        <v>221594</v>
      </c>
      <c r="CT281" s="280">
        <f t="shared" ca="1" si="542"/>
        <v>65654</v>
      </c>
      <c r="CU281" s="280">
        <f t="shared" ca="1" si="543"/>
        <v>0</v>
      </c>
      <c r="CV281" s="280">
        <f t="shared" ca="1" si="544"/>
        <v>60587</v>
      </c>
      <c r="CW281" s="365">
        <f t="shared" ca="1" si="545"/>
        <v>0</v>
      </c>
      <c r="CX281" s="280">
        <f t="shared" ca="1" si="546"/>
        <v>433032</v>
      </c>
      <c r="CY281" s="280">
        <f t="shared" ca="1" si="547"/>
        <v>0</v>
      </c>
      <c r="CZ281" s="280">
        <f t="shared" ca="1" si="548"/>
        <v>0</v>
      </c>
      <c r="DA281" s="280">
        <f t="shared" ca="1" si="549"/>
        <v>366620</v>
      </c>
      <c r="DB281" s="280">
        <f t="shared" ca="1" si="550"/>
        <v>110868</v>
      </c>
      <c r="DC281" s="280">
        <f t="shared" ca="1" si="551"/>
        <v>0</v>
      </c>
      <c r="DD281" s="280">
        <f t="shared" ca="1" si="552"/>
        <v>0</v>
      </c>
      <c r="DE281" s="280">
        <f t="shared" ca="1" si="553"/>
        <v>0</v>
      </c>
      <c r="DF281" s="280">
        <f t="shared" ca="1" si="554"/>
        <v>0</v>
      </c>
      <c r="DG281" s="280">
        <f t="shared" ca="1" si="555"/>
        <v>0</v>
      </c>
      <c r="DH281" s="210">
        <f t="shared" ca="1" si="569"/>
        <v>154436</v>
      </c>
      <c r="DI281" s="210">
        <f t="shared" ca="1" si="570"/>
        <v>1286550</v>
      </c>
      <c r="DJ281" s="210">
        <f t="shared" ca="1" si="571"/>
        <v>8699055</v>
      </c>
      <c r="DK281" s="461">
        <f t="shared" ca="1" si="572"/>
        <v>10140041</v>
      </c>
      <c r="DL281" s="463">
        <f t="shared" ca="1" si="573"/>
        <v>9985605</v>
      </c>
      <c r="DM281" s="465">
        <f t="shared" ca="1" si="574"/>
        <v>-154436</v>
      </c>
      <c r="DN281" s="216">
        <f t="shared" ca="1" si="560"/>
        <v>-1.5230313171317553E-2</v>
      </c>
    </row>
    <row r="282" spans="1:120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32"/>
      <c r="O282" s="29"/>
      <c r="P282" s="238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32"/>
      <c r="AI282" s="79" t="str">
        <f t="shared" si="563"/>
        <v>Q</v>
      </c>
      <c r="AJ282" s="1">
        <f t="shared" si="562"/>
        <v>2035</v>
      </c>
      <c r="AK282" s="105">
        <f t="shared" si="561"/>
        <v>1</v>
      </c>
      <c r="AL282" s="106">
        <f t="shared" ref="AL282:BA297" ca="1" si="580">ROUND(INDIRECT(CONCATENATE($AI282,AL$2+($AJ282-2010))),0)</f>
        <v>0</v>
      </c>
      <c r="AM282" s="106">
        <f t="shared" ca="1" si="580"/>
        <v>0</v>
      </c>
      <c r="AN282" s="106">
        <f t="shared" ca="1" si="580"/>
        <v>481</v>
      </c>
      <c r="AO282" s="106">
        <f t="shared" ca="1" si="580"/>
        <v>0</v>
      </c>
      <c r="AP282" s="106">
        <f t="shared" ca="1" si="580"/>
        <v>0</v>
      </c>
      <c r="AQ282" s="106">
        <f t="shared" ca="1" si="580"/>
        <v>0</v>
      </c>
      <c r="AR282" s="106">
        <f t="shared" ca="1" si="580"/>
        <v>0</v>
      </c>
      <c r="AS282" s="106">
        <f t="shared" ca="1" si="580"/>
        <v>0</v>
      </c>
      <c r="AT282" s="106">
        <f t="shared" ca="1" si="580"/>
        <v>4194437</v>
      </c>
      <c r="AU282" s="106">
        <f t="shared" ca="1" si="580"/>
        <v>1253462</v>
      </c>
      <c r="AV282" s="106">
        <f t="shared" ca="1" si="580"/>
        <v>3187617</v>
      </c>
      <c r="AW282" s="106">
        <f t="shared" ca="1" si="580"/>
        <v>56507</v>
      </c>
      <c r="AX282" s="106">
        <f t="shared" ca="1" si="580"/>
        <v>0</v>
      </c>
      <c r="AY282" s="611">
        <f t="shared" ca="1" si="580"/>
        <v>0</v>
      </c>
      <c r="AZ282" s="106">
        <f t="shared" ca="1" si="580"/>
        <v>19254</v>
      </c>
      <c r="BA282" s="106">
        <f t="shared" ca="1" si="580"/>
        <v>221594</v>
      </c>
      <c r="BB282" s="106">
        <f t="shared" ref="BB282:BP298" ca="1" si="581">ROUND(INDIRECT(CONCATENATE($AI282,BB$2+($AJ282-2010))),0)</f>
        <v>65654</v>
      </c>
      <c r="BC282" s="106">
        <f t="shared" ca="1" si="581"/>
        <v>0</v>
      </c>
      <c r="BD282" s="106">
        <f t="shared" ca="1" si="581"/>
        <v>51799</v>
      </c>
      <c r="BE282" s="106">
        <f t="shared" ca="1" si="581"/>
        <v>0</v>
      </c>
      <c r="BF282" s="106">
        <f t="shared" ca="1" si="581"/>
        <v>433032</v>
      </c>
      <c r="BG282" s="106">
        <f t="shared" ca="1" si="581"/>
        <v>0</v>
      </c>
      <c r="BH282" s="106">
        <f t="shared" ca="1" si="581"/>
        <v>0</v>
      </c>
      <c r="BI282" s="106">
        <f t="shared" ca="1" si="581"/>
        <v>366620</v>
      </c>
      <c r="BJ282" s="106">
        <f t="shared" ca="1" si="581"/>
        <v>110868</v>
      </c>
      <c r="BK282" s="106">
        <f t="shared" ca="1" si="581"/>
        <v>0</v>
      </c>
      <c r="BL282" s="190">
        <f t="shared" ca="1" si="581"/>
        <v>0</v>
      </c>
      <c r="BM282" s="190">
        <f t="shared" ca="1" si="581"/>
        <v>0</v>
      </c>
      <c r="BN282" s="190">
        <f t="shared" ca="1" si="581"/>
        <v>0</v>
      </c>
      <c r="BO282" s="190">
        <f t="shared" ca="1" si="581"/>
        <v>0</v>
      </c>
      <c r="BP282" s="190">
        <f t="shared" ca="1" si="581"/>
        <v>0</v>
      </c>
      <c r="BQ282" s="190">
        <f t="shared" ca="1" si="564"/>
        <v>136707</v>
      </c>
      <c r="BR282" s="190">
        <f t="shared" ca="1" si="565"/>
        <v>1132114</v>
      </c>
      <c r="BS282" s="190">
        <f t="shared" ca="1" si="566"/>
        <v>8692504</v>
      </c>
      <c r="BT282" s="190">
        <f t="shared" ca="1" si="578"/>
        <v>9961325</v>
      </c>
      <c r="BU282" s="190">
        <f t="shared" ca="1" si="523"/>
        <v>9942709</v>
      </c>
      <c r="BV282" s="163" t="str">
        <f t="shared" si="567"/>
        <v>C</v>
      </c>
      <c r="BW282" s="65">
        <f t="shared" ref="BW282:BW345" ca="1" si="582">SUM(AL282:BP282)</f>
        <v>9961325</v>
      </c>
      <c r="BX282" s="65">
        <f t="shared" ref="BX282:BX345" ca="1" si="583">BT282-BW282</f>
        <v>0</v>
      </c>
      <c r="BY282" s="13"/>
      <c r="BZ282" s="130"/>
      <c r="CA282" s="79" t="str">
        <f t="shared" si="568"/>
        <v>B</v>
      </c>
      <c r="CB282" s="215">
        <f t="shared" ref="CB282:CB309" si="584">AJ282</f>
        <v>2035</v>
      </c>
      <c r="CC282" s="141">
        <f t="shared" ref="CC282:CC309" si="585">AK282</f>
        <v>1</v>
      </c>
      <c r="CD282" s="280"/>
      <c r="CE282" s="280"/>
      <c r="CF282" s="280"/>
      <c r="CG282" s="280"/>
      <c r="CH282" s="280"/>
      <c r="CI282" s="280"/>
      <c r="CJ282" s="280"/>
      <c r="CK282" s="280"/>
      <c r="CL282" s="280"/>
      <c r="CM282" s="280"/>
      <c r="CN282" s="280"/>
      <c r="CO282" s="203"/>
      <c r="CP282" s="201"/>
      <c r="CQ282" s="613"/>
      <c r="CR282" s="280"/>
      <c r="CS282" s="280"/>
      <c r="CT282" s="280"/>
      <c r="CU282" s="280"/>
      <c r="CV282" s="280"/>
      <c r="CW282" s="365"/>
      <c r="CX282" s="280"/>
      <c r="CY282" s="280"/>
      <c r="CZ282" s="280"/>
      <c r="DA282" s="280"/>
      <c r="DB282" s="280"/>
      <c r="DC282" s="280"/>
      <c r="DD282" s="280"/>
      <c r="DE282" s="280"/>
      <c r="DF282" s="280"/>
      <c r="DG282" s="280"/>
      <c r="DH282" s="210"/>
      <c r="DI282" s="210"/>
      <c r="DJ282" s="210"/>
      <c r="DK282" s="203"/>
      <c r="DL282" s="123"/>
      <c r="DM282" s="87"/>
      <c r="DN282" s="216"/>
      <c r="DO282" s="2"/>
      <c r="DP282" s="2"/>
    </row>
    <row r="283" spans="1:120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32"/>
      <c r="O283" s="29"/>
      <c r="P283" s="600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32"/>
      <c r="AD283" s="13"/>
      <c r="AG283" s="78"/>
      <c r="AH283" s="78"/>
      <c r="AI283" s="79" t="str">
        <f t="shared" si="563"/>
        <v>R</v>
      </c>
      <c r="AJ283" s="1">
        <f t="shared" si="562"/>
        <v>2035</v>
      </c>
      <c r="AK283" s="105">
        <f t="shared" si="561"/>
        <v>2</v>
      </c>
      <c r="AL283" s="106">
        <f t="shared" ca="1" si="580"/>
        <v>0</v>
      </c>
      <c r="AM283" s="106">
        <f t="shared" ca="1" si="580"/>
        <v>0</v>
      </c>
      <c r="AN283" s="106">
        <f t="shared" ca="1" si="580"/>
        <v>481</v>
      </c>
      <c r="AO283" s="106">
        <f t="shared" ca="1" si="580"/>
        <v>0</v>
      </c>
      <c r="AP283" s="106">
        <f t="shared" ca="1" si="580"/>
        <v>0</v>
      </c>
      <c r="AQ283" s="106">
        <f t="shared" ca="1" si="580"/>
        <v>0</v>
      </c>
      <c r="AR283" s="106">
        <f t="shared" ca="1" si="580"/>
        <v>0</v>
      </c>
      <c r="AS283" s="106">
        <f t="shared" ca="1" si="580"/>
        <v>0</v>
      </c>
      <c r="AT283" s="106">
        <f t="shared" ca="1" si="580"/>
        <v>4239919</v>
      </c>
      <c r="AU283" s="106">
        <f t="shared" ca="1" si="580"/>
        <v>1254599</v>
      </c>
      <c r="AV283" s="106">
        <f t="shared" ca="1" si="580"/>
        <v>3250569</v>
      </c>
      <c r="AW283" s="106">
        <f t="shared" ca="1" si="580"/>
        <v>63058</v>
      </c>
      <c r="AX283" s="106">
        <f t="shared" ca="1" si="580"/>
        <v>0</v>
      </c>
      <c r="AY283" s="611">
        <f t="shared" ca="1" si="580"/>
        <v>0</v>
      </c>
      <c r="AZ283" s="106">
        <f t="shared" ca="1" si="580"/>
        <v>28195</v>
      </c>
      <c r="BA283" s="106">
        <f t="shared" ca="1" si="580"/>
        <v>230128</v>
      </c>
      <c r="BB283" s="106">
        <f t="shared" ca="1" si="581"/>
        <v>70665</v>
      </c>
      <c r="BC283" s="106">
        <f t="shared" ca="1" si="581"/>
        <v>0</v>
      </c>
      <c r="BD283" s="106">
        <f t="shared" ca="1" si="581"/>
        <v>60587</v>
      </c>
      <c r="BE283" s="106">
        <f t="shared" ca="1" si="581"/>
        <v>0</v>
      </c>
      <c r="BF283" s="106">
        <f t="shared" ca="1" si="581"/>
        <v>431544</v>
      </c>
      <c r="BG283" s="106">
        <f t="shared" ca="1" si="581"/>
        <v>0</v>
      </c>
      <c r="BH283" s="106">
        <f t="shared" ca="1" si="581"/>
        <v>0</v>
      </c>
      <c r="BI283" s="106">
        <f t="shared" ca="1" si="581"/>
        <v>364713</v>
      </c>
      <c r="BJ283" s="106">
        <f t="shared" ca="1" si="581"/>
        <v>111114</v>
      </c>
      <c r="BK283" s="106">
        <f t="shared" ca="1" si="581"/>
        <v>0</v>
      </c>
      <c r="BL283" s="190">
        <f t="shared" ca="1" si="581"/>
        <v>0</v>
      </c>
      <c r="BM283" s="190">
        <f t="shared" ca="1" si="581"/>
        <v>0</v>
      </c>
      <c r="BN283" s="190">
        <f t="shared" ca="1" si="581"/>
        <v>0</v>
      </c>
      <c r="BO283" s="190">
        <f t="shared" ca="1" si="581"/>
        <v>0</v>
      </c>
      <c r="BP283" s="190">
        <f t="shared" ca="1" si="581"/>
        <v>0</v>
      </c>
      <c r="BQ283" s="190">
        <f t="shared" ca="1" si="564"/>
        <v>159447</v>
      </c>
      <c r="BR283" s="190">
        <f t="shared" ca="1" si="565"/>
        <v>1137499</v>
      </c>
      <c r="BS283" s="190">
        <f t="shared" ca="1" si="566"/>
        <v>8808626</v>
      </c>
      <c r="BT283" s="190">
        <f t="shared" ca="1" si="578"/>
        <v>10105572</v>
      </c>
      <c r="BU283" s="190">
        <f t="shared" ca="1" si="523"/>
        <v>9942709</v>
      </c>
      <c r="BV283" s="163" t="str">
        <f t="shared" si="567"/>
        <v>C</v>
      </c>
      <c r="BW283" s="65">
        <f t="shared" ca="1" si="582"/>
        <v>10105572</v>
      </c>
      <c r="BX283" s="65">
        <f t="shared" ca="1" si="583"/>
        <v>0</v>
      </c>
      <c r="BY283" s="13"/>
      <c r="BZ283" s="130"/>
      <c r="CA283" s="79" t="str">
        <f t="shared" si="568"/>
        <v>C</v>
      </c>
      <c r="CB283" s="215">
        <f t="shared" si="584"/>
        <v>2035</v>
      </c>
      <c r="CC283" s="141">
        <f t="shared" si="585"/>
        <v>2</v>
      </c>
      <c r="CD283" s="280"/>
      <c r="CE283" s="280"/>
      <c r="CF283" s="280"/>
      <c r="CG283" s="280"/>
      <c r="CH283" s="280"/>
      <c r="CI283" s="280"/>
      <c r="CJ283" s="280"/>
      <c r="CK283" s="280"/>
      <c r="CL283" s="280"/>
      <c r="CM283" s="280"/>
      <c r="CN283" s="280"/>
      <c r="CO283" s="203"/>
      <c r="CP283" s="201"/>
      <c r="CQ283" s="613"/>
      <c r="CR283" s="280"/>
      <c r="CS283" s="280"/>
      <c r="CT283" s="280"/>
      <c r="CU283" s="280"/>
      <c r="CV283" s="280"/>
      <c r="CW283" s="365"/>
      <c r="CX283" s="280"/>
      <c r="CY283" s="280"/>
      <c r="CZ283" s="280"/>
      <c r="DA283" s="280"/>
      <c r="DB283" s="280"/>
      <c r="DC283" s="280"/>
      <c r="DD283" s="280"/>
      <c r="DE283" s="280"/>
      <c r="DF283" s="280"/>
      <c r="DG283" s="280"/>
      <c r="DH283" s="210"/>
      <c r="DI283" s="210"/>
      <c r="DJ283" s="210"/>
      <c r="DK283" s="203"/>
      <c r="DL283" s="123"/>
      <c r="DM283" s="87"/>
      <c r="DN283" s="216"/>
      <c r="DO283" s="2"/>
      <c r="DP283" s="2"/>
    </row>
    <row r="284" spans="1:120">
      <c r="A284" s="559" t="s">
        <v>213</v>
      </c>
      <c r="B284" s="511"/>
      <c r="C284" s="511"/>
      <c r="D284" s="511"/>
      <c r="E284" s="25"/>
      <c r="F284" s="25"/>
      <c r="G284" s="326"/>
      <c r="H284" s="25"/>
      <c r="I284" s="25"/>
      <c r="J284" s="25"/>
      <c r="K284" s="239"/>
      <c r="L284" s="25"/>
      <c r="M284" s="327"/>
      <c r="N284" s="36"/>
      <c r="O284" s="25"/>
      <c r="P284" s="328" t="s">
        <v>125</v>
      </c>
      <c r="Q284" s="25"/>
      <c r="R284" s="25"/>
      <c r="S284" s="25"/>
      <c r="T284" s="25"/>
      <c r="U284" s="25"/>
      <c r="V284" s="25"/>
      <c r="W284" s="25"/>
      <c r="X284" s="25"/>
      <c r="Y284" s="25" t="s">
        <v>36</v>
      </c>
      <c r="Z284" s="25"/>
      <c r="AA284" s="25"/>
      <c r="AB284" s="25"/>
      <c r="AC284" s="297" t="s">
        <v>22</v>
      </c>
      <c r="AG284" s="79"/>
      <c r="AH284" s="79"/>
      <c r="AI284" s="79" t="str">
        <f t="shared" si="563"/>
        <v>S</v>
      </c>
      <c r="AJ284" s="1">
        <f t="shared" si="562"/>
        <v>2035</v>
      </c>
      <c r="AK284" s="105">
        <f t="shared" si="561"/>
        <v>3</v>
      </c>
      <c r="AL284" s="106">
        <f t="shared" ca="1" si="580"/>
        <v>0</v>
      </c>
      <c r="AM284" s="106">
        <f t="shared" ca="1" si="580"/>
        <v>0</v>
      </c>
      <c r="AN284" s="106">
        <f t="shared" ca="1" si="580"/>
        <v>481</v>
      </c>
      <c r="AO284" s="106">
        <f t="shared" ca="1" si="580"/>
        <v>0</v>
      </c>
      <c r="AP284" s="106">
        <f t="shared" ca="1" si="580"/>
        <v>0</v>
      </c>
      <c r="AQ284" s="106">
        <f t="shared" ca="1" si="580"/>
        <v>0</v>
      </c>
      <c r="AR284" s="106">
        <f t="shared" ca="1" si="580"/>
        <v>0</v>
      </c>
      <c r="AS284" s="106">
        <f t="shared" ca="1" si="580"/>
        <v>0</v>
      </c>
      <c r="AT284" s="106">
        <f t="shared" ca="1" si="580"/>
        <v>4230259</v>
      </c>
      <c r="AU284" s="106">
        <f t="shared" ca="1" si="580"/>
        <v>1233017</v>
      </c>
      <c r="AV284" s="106">
        <f t="shared" ca="1" si="580"/>
        <v>3207239</v>
      </c>
      <c r="AW284" s="106">
        <f t="shared" ca="1" si="580"/>
        <v>57941</v>
      </c>
      <c r="AX284" s="106">
        <f t="shared" ca="1" si="580"/>
        <v>0</v>
      </c>
      <c r="AY284" s="611">
        <f t="shared" ca="1" si="580"/>
        <v>0</v>
      </c>
      <c r="AZ284" s="106">
        <f t="shared" ca="1" si="580"/>
        <v>29398</v>
      </c>
      <c r="BA284" s="106">
        <f t="shared" ca="1" si="580"/>
        <v>196150</v>
      </c>
      <c r="BB284" s="106">
        <f t="shared" ca="1" si="581"/>
        <v>48263</v>
      </c>
      <c r="BC284" s="106">
        <f t="shared" ca="1" si="581"/>
        <v>0</v>
      </c>
      <c r="BD284" s="106">
        <f t="shared" ca="1" si="581"/>
        <v>65882</v>
      </c>
      <c r="BE284" s="106">
        <f t="shared" ca="1" si="581"/>
        <v>0</v>
      </c>
      <c r="BF284" s="106">
        <f t="shared" ca="1" si="581"/>
        <v>426072</v>
      </c>
      <c r="BG284" s="106">
        <f t="shared" ca="1" si="581"/>
        <v>0</v>
      </c>
      <c r="BH284" s="106">
        <f t="shared" ca="1" si="581"/>
        <v>0</v>
      </c>
      <c r="BI284" s="106">
        <f t="shared" ca="1" si="581"/>
        <v>362529</v>
      </c>
      <c r="BJ284" s="106">
        <f t="shared" ca="1" si="581"/>
        <v>110718</v>
      </c>
      <c r="BK284" s="106">
        <f t="shared" ca="1" si="581"/>
        <v>0</v>
      </c>
      <c r="BL284" s="190">
        <f t="shared" ca="1" si="581"/>
        <v>0</v>
      </c>
      <c r="BM284" s="190">
        <f t="shared" ca="1" si="581"/>
        <v>0</v>
      </c>
      <c r="BN284" s="190">
        <f t="shared" ca="1" si="581"/>
        <v>0</v>
      </c>
      <c r="BO284" s="190">
        <f t="shared" ca="1" si="581"/>
        <v>0</v>
      </c>
      <c r="BP284" s="190">
        <f t="shared" ca="1" si="581"/>
        <v>0</v>
      </c>
      <c r="BQ284" s="190">
        <f t="shared" ca="1" si="564"/>
        <v>143543</v>
      </c>
      <c r="BR284" s="190">
        <f t="shared" ca="1" si="565"/>
        <v>1095469</v>
      </c>
      <c r="BS284" s="190">
        <f t="shared" ca="1" si="566"/>
        <v>8728937</v>
      </c>
      <c r="BT284" s="190">
        <f t="shared" ca="1" si="578"/>
        <v>9967949</v>
      </c>
      <c r="BU284" s="190">
        <f t="shared" ca="1" si="523"/>
        <v>10016789</v>
      </c>
      <c r="BV284" s="163" t="str">
        <f t="shared" si="567"/>
        <v>D</v>
      </c>
      <c r="BW284" s="65">
        <f t="shared" ca="1" si="582"/>
        <v>9967949</v>
      </c>
      <c r="BX284" s="65">
        <f t="shared" ca="1" si="583"/>
        <v>0</v>
      </c>
      <c r="BY284" s="13"/>
      <c r="BZ284" s="130"/>
      <c r="CA284" s="79" t="str">
        <f t="shared" si="568"/>
        <v>D</v>
      </c>
      <c r="CB284" s="215">
        <f t="shared" si="584"/>
        <v>2035</v>
      </c>
      <c r="CC284" s="141">
        <f t="shared" si="585"/>
        <v>3</v>
      </c>
      <c r="CD284" s="280"/>
      <c r="CE284" s="280"/>
      <c r="CF284" s="280"/>
      <c r="CG284" s="280"/>
      <c r="CH284" s="280"/>
      <c r="CI284" s="280"/>
      <c r="CJ284" s="280"/>
      <c r="CK284" s="280"/>
      <c r="CL284" s="280"/>
      <c r="CM284" s="280"/>
      <c r="CN284" s="280"/>
      <c r="CO284" s="203"/>
      <c r="CP284" s="201"/>
      <c r="CQ284" s="613"/>
      <c r="CR284" s="280"/>
      <c r="CS284" s="280"/>
      <c r="CT284" s="280"/>
      <c r="CU284" s="280"/>
      <c r="CV284" s="280"/>
      <c r="CW284" s="365"/>
      <c r="CX284" s="280"/>
      <c r="CY284" s="280"/>
      <c r="CZ284" s="280"/>
      <c r="DA284" s="280"/>
      <c r="DB284" s="280"/>
      <c r="DC284" s="280"/>
      <c r="DD284" s="280"/>
      <c r="DE284" s="280"/>
      <c r="DF284" s="280"/>
      <c r="DG284" s="280"/>
      <c r="DH284" s="210"/>
      <c r="DI284" s="210"/>
      <c r="DJ284" s="210"/>
      <c r="DK284" s="203"/>
      <c r="DL284" s="123"/>
      <c r="DM284" s="87"/>
      <c r="DN284" s="216"/>
      <c r="DO284" s="2"/>
      <c r="DP284" s="2"/>
    </row>
    <row r="285" spans="1:120">
      <c r="A285" s="260" t="s">
        <v>2</v>
      </c>
      <c r="B285" s="260" t="s">
        <v>3</v>
      </c>
      <c r="C285" s="260" t="s">
        <v>4</v>
      </c>
      <c r="D285" s="260" t="s">
        <v>5</v>
      </c>
      <c r="E285" s="260" t="s">
        <v>6</v>
      </c>
      <c r="F285" s="260" t="s">
        <v>7</v>
      </c>
      <c r="G285" s="260" t="s">
        <v>8</v>
      </c>
      <c r="H285" s="260" t="s">
        <v>9</v>
      </c>
      <c r="I285" s="260" t="s">
        <v>10</v>
      </c>
      <c r="J285" s="260" t="s">
        <v>11</v>
      </c>
      <c r="K285" s="260" t="s">
        <v>12</v>
      </c>
      <c r="L285" s="260" t="s">
        <v>13</v>
      </c>
      <c r="M285" s="260" t="s">
        <v>14</v>
      </c>
      <c r="N285" s="299" t="s">
        <v>15</v>
      </c>
      <c r="O285" s="26"/>
      <c r="P285" s="598" t="s">
        <v>2</v>
      </c>
      <c r="Q285" s="260" t="s">
        <v>3</v>
      </c>
      <c r="R285" s="260" t="s">
        <v>4</v>
      </c>
      <c r="S285" s="260" t="s">
        <v>5</v>
      </c>
      <c r="T285" s="260" t="s">
        <v>6</v>
      </c>
      <c r="U285" s="260" t="s">
        <v>7</v>
      </c>
      <c r="V285" s="260" t="s">
        <v>8</v>
      </c>
      <c r="W285" s="260" t="s">
        <v>9</v>
      </c>
      <c r="X285" s="260" t="s">
        <v>10</v>
      </c>
      <c r="Y285" s="260" t="s">
        <v>11</v>
      </c>
      <c r="Z285" s="260" t="s">
        <v>12</v>
      </c>
      <c r="AA285" s="260" t="s">
        <v>13</v>
      </c>
      <c r="AB285" s="260" t="s">
        <v>14</v>
      </c>
      <c r="AC285" s="299" t="s">
        <v>15</v>
      </c>
      <c r="AD285" s="84"/>
      <c r="AG285" s="86"/>
      <c r="AH285" s="86"/>
      <c r="AI285" s="79" t="str">
        <f t="shared" si="563"/>
        <v>T</v>
      </c>
      <c r="AJ285" s="1">
        <f t="shared" si="562"/>
        <v>2035</v>
      </c>
      <c r="AK285" s="105">
        <f t="shared" si="561"/>
        <v>4</v>
      </c>
      <c r="AL285" s="106">
        <f t="shared" ca="1" si="580"/>
        <v>0</v>
      </c>
      <c r="AM285" s="106">
        <f t="shared" ca="1" si="580"/>
        <v>0</v>
      </c>
      <c r="AN285" s="106">
        <f t="shared" ca="1" si="580"/>
        <v>481</v>
      </c>
      <c r="AO285" s="106">
        <f t="shared" ca="1" si="580"/>
        <v>0</v>
      </c>
      <c r="AP285" s="106">
        <f t="shared" ca="1" si="580"/>
        <v>0</v>
      </c>
      <c r="AQ285" s="106">
        <f t="shared" ca="1" si="580"/>
        <v>0</v>
      </c>
      <c r="AR285" s="106">
        <f t="shared" ca="1" si="580"/>
        <v>0</v>
      </c>
      <c r="AS285" s="106">
        <f t="shared" ca="1" si="580"/>
        <v>0</v>
      </c>
      <c r="AT285" s="106">
        <f t="shared" ca="1" si="580"/>
        <v>4195512</v>
      </c>
      <c r="AU285" s="106">
        <f t="shared" ca="1" si="580"/>
        <v>1267893</v>
      </c>
      <c r="AV285" s="106">
        <f t="shared" ca="1" si="580"/>
        <v>3276948</v>
      </c>
      <c r="AW285" s="106">
        <f t="shared" ca="1" si="580"/>
        <v>45300</v>
      </c>
      <c r="AX285" s="106">
        <f t="shared" ca="1" si="580"/>
        <v>0</v>
      </c>
      <c r="AY285" s="611">
        <f t="shared" ca="1" si="580"/>
        <v>0</v>
      </c>
      <c r="AZ285" s="106">
        <f t="shared" ca="1" si="580"/>
        <v>29711</v>
      </c>
      <c r="BA285" s="106">
        <f t="shared" ca="1" si="580"/>
        <v>185020</v>
      </c>
      <c r="BB285" s="106">
        <f t="shared" ca="1" si="581"/>
        <v>52149</v>
      </c>
      <c r="BC285" s="106">
        <f t="shared" ca="1" si="581"/>
        <v>0</v>
      </c>
      <c r="BD285" s="106">
        <f t="shared" ca="1" si="581"/>
        <v>52970</v>
      </c>
      <c r="BE285" s="106">
        <f t="shared" ca="1" si="581"/>
        <v>0</v>
      </c>
      <c r="BF285" s="106">
        <f t="shared" ca="1" si="581"/>
        <v>433032</v>
      </c>
      <c r="BG285" s="106">
        <f t="shared" ca="1" si="581"/>
        <v>0</v>
      </c>
      <c r="BH285" s="106">
        <f t="shared" ca="1" si="581"/>
        <v>0</v>
      </c>
      <c r="BI285" s="106">
        <f t="shared" ca="1" si="581"/>
        <v>369006</v>
      </c>
      <c r="BJ285" s="106">
        <f t="shared" ca="1" si="581"/>
        <v>111576</v>
      </c>
      <c r="BK285" s="106">
        <f t="shared" ca="1" si="581"/>
        <v>0</v>
      </c>
      <c r="BL285" s="190">
        <f t="shared" ca="1" si="581"/>
        <v>0</v>
      </c>
      <c r="BM285" s="190">
        <f t="shared" ca="1" si="581"/>
        <v>0</v>
      </c>
      <c r="BN285" s="190">
        <f t="shared" ca="1" si="581"/>
        <v>0</v>
      </c>
      <c r="BO285" s="190">
        <f t="shared" ca="1" si="581"/>
        <v>0</v>
      </c>
      <c r="BP285" s="190">
        <f t="shared" ca="1" si="581"/>
        <v>0</v>
      </c>
      <c r="BQ285" s="190">
        <f t="shared" ca="1" si="564"/>
        <v>134830</v>
      </c>
      <c r="BR285" s="190">
        <f t="shared" ca="1" si="565"/>
        <v>1098634</v>
      </c>
      <c r="BS285" s="190">
        <f t="shared" ca="1" si="566"/>
        <v>8786134</v>
      </c>
      <c r="BT285" s="190">
        <f t="shared" ca="1" si="578"/>
        <v>10019598</v>
      </c>
      <c r="BU285" s="190">
        <f t="shared" ca="1" si="523"/>
        <v>5876746</v>
      </c>
      <c r="BV285" s="163" t="str">
        <f t="shared" si="567"/>
        <v>E</v>
      </c>
      <c r="BW285" s="65">
        <f t="shared" ca="1" si="582"/>
        <v>10019598</v>
      </c>
      <c r="BX285" s="65">
        <f t="shared" ca="1" si="583"/>
        <v>0</v>
      </c>
      <c r="BY285" s="13"/>
      <c r="BZ285" s="130"/>
      <c r="CA285" s="79" t="str">
        <f t="shared" si="568"/>
        <v>E</v>
      </c>
      <c r="CB285" s="215">
        <f t="shared" si="584"/>
        <v>2035</v>
      </c>
      <c r="CC285" s="141">
        <f t="shared" si="585"/>
        <v>4</v>
      </c>
      <c r="CD285" s="280"/>
      <c r="CE285" s="280"/>
      <c r="CF285" s="280"/>
      <c r="CG285" s="280"/>
      <c r="CH285" s="280"/>
      <c r="CI285" s="280"/>
      <c r="CJ285" s="280"/>
      <c r="CK285" s="280"/>
      <c r="CL285" s="280"/>
      <c r="CM285" s="280"/>
      <c r="CN285" s="280"/>
      <c r="CO285" s="203"/>
      <c r="CP285" s="201"/>
      <c r="CQ285" s="613"/>
      <c r="CR285" s="280"/>
      <c r="CS285" s="280"/>
      <c r="CT285" s="280"/>
      <c r="CU285" s="280"/>
      <c r="CV285" s="280"/>
      <c r="CW285" s="365"/>
      <c r="CX285" s="280"/>
      <c r="CY285" s="280"/>
      <c r="CZ285" s="280"/>
      <c r="DA285" s="280"/>
      <c r="DB285" s="280"/>
      <c r="DC285" s="280"/>
      <c r="DD285" s="280"/>
      <c r="DE285" s="280"/>
      <c r="DF285" s="280"/>
      <c r="DG285" s="280"/>
      <c r="DH285" s="210"/>
      <c r="DI285" s="210"/>
      <c r="DJ285" s="210"/>
      <c r="DK285" s="203"/>
      <c r="DL285" s="123"/>
      <c r="DM285" s="87"/>
      <c r="DN285" s="216"/>
      <c r="DO285" s="2"/>
      <c r="DP285" s="2"/>
    </row>
    <row r="286" spans="1:120" s="5" customFormat="1">
      <c r="A286" s="1">
        <f t="shared" ref="A286:A321" si="586">A206</f>
        <v>2010</v>
      </c>
      <c r="B286" s="403"/>
      <c r="C286" s="403"/>
      <c r="D286" s="403"/>
      <c r="E286" s="403"/>
      <c r="F286" s="403"/>
      <c r="G286" s="403"/>
      <c r="H286" s="403"/>
      <c r="I286" s="403"/>
      <c r="J286" s="403"/>
      <c r="K286" s="403"/>
      <c r="L286" s="403"/>
      <c r="M286" s="403"/>
      <c r="N286" s="32">
        <f t="shared" ref="N286:N297" si="587">SUM(B286:M286)</f>
        <v>0</v>
      </c>
      <c r="O286" s="25"/>
      <c r="P286" s="72">
        <f>A286</f>
        <v>2010</v>
      </c>
      <c r="Q286" s="31"/>
      <c r="R286" s="403"/>
      <c r="S286" s="403"/>
      <c r="T286" s="403"/>
      <c r="U286" s="403"/>
      <c r="V286" s="403"/>
      <c r="W286" s="403"/>
      <c r="X286" s="403"/>
      <c r="Y286" s="403"/>
      <c r="Z286" s="403"/>
      <c r="AA286" s="403"/>
      <c r="AB286" s="403"/>
      <c r="AC286" s="303">
        <f t="shared" ref="AC286:AC304" si="588">SUM(Q286:AB286)</f>
        <v>0</v>
      </c>
      <c r="AD286" s="13"/>
      <c r="AE286" s="14"/>
      <c r="AF286" s="13"/>
      <c r="AG286" s="22"/>
      <c r="AH286" s="22"/>
      <c r="AI286" s="79" t="str">
        <f t="shared" si="563"/>
        <v>U</v>
      </c>
      <c r="AJ286" s="1">
        <f t="shared" si="562"/>
        <v>2035</v>
      </c>
      <c r="AK286" s="105">
        <f t="shared" si="561"/>
        <v>5</v>
      </c>
      <c r="AL286" s="106">
        <f t="shared" ca="1" si="580"/>
        <v>0</v>
      </c>
      <c r="AM286" s="106">
        <f t="shared" ca="1" si="580"/>
        <v>0</v>
      </c>
      <c r="AN286" s="106">
        <f t="shared" ca="1" si="580"/>
        <v>481</v>
      </c>
      <c r="AO286" s="106">
        <f t="shared" ca="1" si="580"/>
        <v>0</v>
      </c>
      <c r="AP286" s="106">
        <f t="shared" ca="1" si="580"/>
        <v>0</v>
      </c>
      <c r="AQ286" s="106">
        <f t="shared" ca="1" si="580"/>
        <v>0</v>
      </c>
      <c r="AR286" s="106">
        <f t="shared" ca="1" si="580"/>
        <v>0</v>
      </c>
      <c r="AS286" s="106">
        <f t="shared" ca="1" si="580"/>
        <v>0</v>
      </c>
      <c r="AT286" s="106">
        <f t="shared" ca="1" si="580"/>
        <v>0</v>
      </c>
      <c r="AU286" s="106">
        <f t="shared" ca="1" si="580"/>
        <v>1278471</v>
      </c>
      <c r="AV286" s="106">
        <f t="shared" ca="1" si="580"/>
        <v>3295707</v>
      </c>
      <c r="AW286" s="106">
        <f t="shared" ca="1" si="580"/>
        <v>45752</v>
      </c>
      <c r="AX286" s="106">
        <f t="shared" ca="1" si="580"/>
        <v>0</v>
      </c>
      <c r="AY286" s="611">
        <f t="shared" ca="1" si="580"/>
        <v>0</v>
      </c>
      <c r="AZ286" s="106">
        <f t="shared" ca="1" si="580"/>
        <v>26362</v>
      </c>
      <c r="BA286" s="106">
        <f t="shared" ca="1" si="580"/>
        <v>199944</v>
      </c>
      <c r="BB286" s="106">
        <f t="shared" ca="1" si="581"/>
        <v>49656</v>
      </c>
      <c r="BC286" s="106">
        <f t="shared" ca="1" si="581"/>
        <v>0</v>
      </c>
      <c r="BD286" s="106">
        <f t="shared" ca="1" si="581"/>
        <v>53058</v>
      </c>
      <c r="BE286" s="106">
        <f t="shared" ca="1" si="581"/>
        <v>0</v>
      </c>
      <c r="BF286" s="106">
        <f t="shared" ca="1" si="581"/>
        <v>432600</v>
      </c>
      <c r="BG286" s="106">
        <f t="shared" ca="1" si="581"/>
        <v>0</v>
      </c>
      <c r="BH286" s="106">
        <f t="shared" ca="1" si="581"/>
        <v>0</v>
      </c>
      <c r="BI286" s="106">
        <f t="shared" ca="1" si="581"/>
        <v>372899</v>
      </c>
      <c r="BJ286" s="106">
        <f t="shared" ca="1" si="581"/>
        <v>111624</v>
      </c>
      <c r="BK286" s="106">
        <f t="shared" ca="1" si="581"/>
        <v>0</v>
      </c>
      <c r="BL286" s="190">
        <f t="shared" ca="1" si="581"/>
        <v>0</v>
      </c>
      <c r="BM286" s="190">
        <f t="shared" ca="1" si="581"/>
        <v>0</v>
      </c>
      <c r="BN286" s="190">
        <f t="shared" ca="1" si="581"/>
        <v>0</v>
      </c>
      <c r="BO286" s="190">
        <f t="shared" ca="1" si="581"/>
        <v>0</v>
      </c>
      <c r="BP286" s="190">
        <f t="shared" ca="1" si="581"/>
        <v>0</v>
      </c>
      <c r="BQ286" s="190">
        <f t="shared" ca="1" si="564"/>
        <v>129076</v>
      </c>
      <c r="BR286" s="190">
        <f t="shared" ca="1" si="565"/>
        <v>1117067</v>
      </c>
      <c r="BS286" s="190">
        <f t="shared" ca="1" si="566"/>
        <v>4620411</v>
      </c>
      <c r="BT286" s="190">
        <f t="shared" ca="1" si="578"/>
        <v>5866554</v>
      </c>
      <c r="BU286" s="190">
        <f t="shared" ca="1" si="523"/>
        <v>5926144</v>
      </c>
      <c r="BV286" s="163" t="str">
        <f t="shared" si="567"/>
        <v>F</v>
      </c>
      <c r="BW286" s="65">
        <f t="shared" ca="1" si="582"/>
        <v>5866554</v>
      </c>
      <c r="BX286" s="65">
        <f t="shared" ca="1" si="583"/>
        <v>0</v>
      </c>
      <c r="BY286" s="13"/>
      <c r="BZ286" s="130"/>
      <c r="CA286" s="79" t="str">
        <f t="shared" si="568"/>
        <v>F</v>
      </c>
      <c r="CB286" s="215">
        <f t="shared" si="584"/>
        <v>2035</v>
      </c>
      <c r="CC286" s="141">
        <f t="shared" si="585"/>
        <v>5</v>
      </c>
      <c r="CD286" s="280"/>
      <c r="CE286" s="280"/>
      <c r="CF286" s="280"/>
      <c r="CG286" s="280"/>
      <c r="CH286" s="280"/>
      <c r="CI286" s="280"/>
      <c r="CJ286" s="280"/>
      <c r="CK286" s="280"/>
      <c r="CL286" s="280"/>
      <c r="CM286" s="280"/>
      <c r="CN286" s="280"/>
      <c r="CO286" s="203"/>
      <c r="CP286" s="201"/>
      <c r="CQ286" s="613"/>
      <c r="CR286" s="280"/>
      <c r="CS286" s="280"/>
      <c r="CT286" s="280"/>
      <c r="CU286" s="280"/>
      <c r="CV286" s="280"/>
      <c r="CW286" s="365"/>
      <c r="CX286" s="280"/>
      <c r="CY286" s="280"/>
      <c r="CZ286" s="280"/>
      <c r="DA286" s="280"/>
      <c r="DB286" s="280"/>
      <c r="DC286" s="280"/>
      <c r="DD286" s="280"/>
      <c r="DE286" s="280"/>
      <c r="DF286" s="280"/>
      <c r="DG286" s="280"/>
      <c r="DH286" s="210"/>
      <c r="DI286" s="210"/>
      <c r="DJ286" s="210"/>
      <c r="DK286" s="203"/>
      <c r="DL286" s="123"/>
      <c r="DM286" s="87"/>
      <c r="DN286" s="216"/>
      <c r="DO286" s="10"/>
      <c r="DP286" s="10"/>
    </row>
    <row r="287" spans="1:120">
      <c r="A287" s="1">
        <f t="shared" si="586"/>
        <v>2011</v>
      </c>
      <c r="B287" s="488"/>
      <c r="C287" s="488"/>
      <c r="D287" s="488"/>
      <c r="E287" s="488"/>
      <c r="F287" s="488"/>
      <c r="G287" s="488"/>
      <c r="H287" s="488"/>
      <c r="I287" s="488"/>
      <c r="J287" s="488"/>
      <c r="K287" s="488"/>
      <c r="L287" s="488"/>
      <c r="M287" s="488"/>
      <c r="N287" s="32">
        <f t="shared" si="587"/>
        <v>0</v>
      </c>
      <c r="O287" s="25"/>
      <c r="P287" s="72">
        <f t="shared" ref="P287:P321" si="589">A287</f>
        <v>2011</v>
      </c>
      <c r="Q287" s="403"/>
      <c r="R287" s="488"/>
      <c r="S287" s="488"/>
      <c r="T287" s="488"/>
      <c r="U287" s="488"/>
      <c r="V287" s="488"/>
      <c r="W287" s="488"/>
      <c r="X287" s="488"/>
      <c r="Y287" s="488"/>
      <c r="Z287" s="488"/>
      <c r="AA287" s="488"/>
      <c r="AB287" s="488"/>
      <c r="AC287" s="303">
        <f t="shared" si="588"/>
        <v>0</v>
      </c>
      <c r="AD287" s="13"/>
      <c r="AG287" s="22"/>
      <c r="AH287" s="22"/>
      <c r="AI287" s="79" t="str">
        <f t="shared" si="563"/>
        <v>V</v>
      </c>
      <c r="AJ287" s="1">
        <f t="shared" si="562"/>
        <v>2035</v>
      </c>
      <c r="AK287" s="105">
        <f t="shared" si="561"/>
        <v>6</v>
      </c>
      <c r="AL287" s="106">
        <f t="shared" ca="1" si="580"/>
        <v>0</v>
      </c>
      <c r="AM287" s="106">
        <f t="shared" ca="1" si="580"/>
        <v>0</v>
      </c>
      <c r="AN287" s="106">
        <f t="shared" ca="1" si="580"/>
        <v>481</v>
      </c>
      <c r="AO287" s="106">
        <f t="shared" ca="1" si="580"/>
        <v>0</v>
      </c>
      <c r="AP287" s="106">
        <f t="shared" ca="1" si="580"/>
        <v>0</v>
      </c>
      <c r="AQ287" s="106">
        <f t="shared" ca="1" si="580"/>
        <v>0</v>
      </c>
      <c r="AR287" s="106">
        <f t="shared" ca="1" si="580"/>
        <v>0</v>
      </c>
      <c r="AS287" s="106">
        <f t="shared" ca="1" si="580"/>
        <v>0</v>
      </c>
      <c r="AT287" s="106">
        <f t="shared" ca="1" si="580"/>
        <v>0</v>
      </c>
      <c r="AU287" s="106">
        <f t="shared" ca="1" si="580"/>
        <v>1281187</v>
      </c>
      <c r="AV287" s="106">
        <f t="shared" ca="1" si="580"/>
        <v>3303795</v>
      </c>
      <c r="AW287" s="106">
        <f t="shared" ca="1" si="580"/>
        <v>61937</v>
      </c>
      <c r="AX287" s="106">
        <f t="shared" ca="1" si="580"/>
        <v>0</v>
      </c>
      <c r="AY287" s="611">
        <f t="shared" ca="1" si="580"/>
        <v>0</v>
      </c>
      <c r="AZ287" s="106">
        <f t="shared" ca="1" si="580"/>
        <v>26794</v>
      </c>
      <c r="BA287" s="106">
        <f t="shared" ca="1" si="580"/>
        <v>209828</v>
      </c>
      <c r="BB287" s="106">
        <f t="shared" ca="1" si="581"/>
        <v>63811</v>
      </c>
      <c r="BC287" s="106">
        <f t="shared" ca="1" si="581"/>
        <v>0</v>
      </c>
      <c r="BD287" s="106">
        <f t="shared" ca="1" si="581"/>
        <v>46633</v>
      </c>
      <c r="BE287" s="106">
        <f t="shared" ca="1" si="581"/>
        <v>0</v>
      </c>
      <c r="BF287" s="106">
        <f t="shared" ca="1" si="581"/>
        <v>436008</v>
      </c>
      <c r="BG287" s="106">
        <f t="shared" ca="1" si="581"/>
        <v>0</v>
      </c>
      <c r="BH287" s="106">
        <f t="shared" ca="1" si="581"/>
        <v>0</v>
      </c>
      <c r="BI287" s="106">
        <f t="shared" ca="1" si="581"/>
        <v>374731</v>
      </c>
      <c r="BJ287" s="106">
        <f t="shared" ca="1" si="581"/>
        <v>111816</v>
      </c>
      <c r="BK287" s="106">
        <f t="shared" ca="1" si="581"/>
        <v>0</v>
      </c>
      <c r="BL287" s="190">
        <f t="shared" ca="1" si="581"/>
        <v>0</v>
      </c>
      <c r="BM287" s="190">
        <f t="shared" ca="1" si="581"/>
        <v>0</v>
      </c>
      <c r="BN287" s="190">
        <f t="shared" ca="1" si="581"/>
        <v>0</v>
      </c>
      <c r="BO287" s="190">
        <f t="shared" ca="1" si="581"/>
        <v>0</v>
      </c>
      <c r="BP287" s="190">
        <f t="shared" ca="1" si="581"/>
        <v>0</v>
      </c>
      <c r="BQ287" s="190">
        <f t="shared" ca="1" si="564"/>
        <v>137238</v>
      </c>
      <c r="BR287" s="190">
        <f t="shared" ca="1" si="565"/>
        <v>1132383</v>
      </c>
      <c r="BS287" s="190">
        <f t="shared" ca="1" si="566"/>
        <v>4647400</v>
      </c>
      <c r="BT287" s="190">
        <f t="shared" ca="1" si="578"/>
        <v>5917021</v>
      </c>
      <c r="BU287" s="190">
        <f t="shared" ca="1" si="523"/>
        <v>5950923</v>
      </c>
      <c r="BV287" s="163" t="str">
        <f t="shared" si="567"/>
        <v>G</v>
      </c>
      <c r="BW287" s="65">
        <f t="shared" ca="1" si="582"/>
        <v>5917021</v>
      </c>
      <c r="BX287" s="65">
        <f t="shared" ca="1" si="583"/>
        <v>0</v>
      </c>
      <c r="BY287" s="13"/>
      <c r="BZ287" s="130"/>
      <c r="CA287" s="79" t="str">
        <f t="shared" si="568"/>
        <v>G</v>
      </c>
      <c r="CB287" s="215">
        <f t="shared" si="584"/>
        <v>2035</v>
      </c>
      <c r="CC287" s="141">
        <f t="shared" si="585"/>
        <v>6</v>
      </c>
      <c r="CD287" s="280"/>
      <c r="CE287" s="280"/>
      <c r="CF287" s="280"/>
      <c r="CG287" s="280"/>
      <c r="CH287" s="280"/>
      <c r="CI287" s="280"/>
      <c r="CJ287" s="280"/>
      <c r="CK287" s="280"/>
      <c r="CL287" s="280"/>
      <c r="CM287" s="280"/>
      <c r="CN287" s="280"/>
      <c r="CO287" s="203"/>
      <c r="CP287" s="201"/>
      <c r="CQ287" s="613"/>
      <c r="CR287" s="280"/>
      <c r="CS287" s="280"/>
      <c r="CT287" s="280"/>
      <c r="CU287" s="280"/>
      <c r="CV287" s="280"/>
      <c r="CW287" s="365"/>
      <c r="CX287" s="280"/>
      <c r="CY287" s="280"/>
      <c r="CZ287" s="280"/>
      <c r="DA287" s="280"/>
      <c r="DB287" s="280"/>
      <c r="DC287" s="280"/>
      <c r="DD287" s="280"/>
      <c r="DE287" s="280"/>
      <c r="DF287" s="280"/>
      <c r="DG287" s="280"/>
      <c r="DH287" s="210"/>
      <c r="DI287" s="210"/>
      <c r="DJ287" s="210"/>
      <c r="DK287" s="203"/>
      <c r="DL287" s="123"/>
      <c r="DM287" s="87"/>
      <c r="DN287" s="216"/>
      <c r="DO287" s="2"/>
      <c r="DP287" s="2"/>
    </row>
    <row r="288" spans="1:120">
      <c r="A288" s="1">
        <f t="shared" si="586"/>
        <v>2012</v>
      </c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32">
        <f t="shared" si="587"/>
        <v>0</v>
      </c>
      <c r="O288" s="25"/>
      <c r="P288" s="72">
        <f t="shared" si="589"/>
        <v>2012</v>
      </c>
      <c r="Q288" s="488"/>
      <c r="R288" s="488"/>
      <c r="S288" s="488"/>
      <c r="T288" s="488"/>
      <c r="U288" s="488"/>
      <c r="V288" s="488"/>
      <c r="W288" s="488"/>
      <c r="X288" s="488"/>
      <c r="Y288" s="488"/>
      <c r="Z288" s="488"/>
      <c r="AA288" s="488">
        <f t="shared" ref="AA288:AB301" si="590">K288</f>
        <v>0</v>
      </c>
      <c r="AB288" s="488">
        <f t="shared" si="590"/>
        <v>0</v>
      </c>
      <c r="AC288" s="303">
        <f t="shared" si="588"/>
        <v>0</v>
      </c>
      <c r="AD288" s="13"/>
      <c r="AG288" s="22"/>
      <c r="AH288" s="22"/>
      <c r="AI288" s="79" t="str">
        <f t="shared" si="563"/>
        <v>W</v>
      </c>
      <c r="AJ288" s="1">
        <f t="shared" si="562"/>
        <v>2035</v>
      </c>
      <c r="AK288" s="105">
        <f t="shared" si="561"/>
        <v>7</v>
      </c>
      <c r="AL288" s="106">
        <f t="shared" ca="1" si="580"/>
        <v>0</v>
      </c>
      <c r="AM288" s="106">
        <f t="shared" ca="1" si="580"/>
        <v>0</v>
      </c>
      <c r="AN288" s="106">
        <f t="shared" ca="1" si="580"/>
        <v>481</v>
      </c>
      <c r="AO288" s="106">
        <f t="shared" ca="1" si="580"/>
        <v>0</v>
      </c>
      <c r="AP288" s="106">
        <f t="shared" ca="1" si="580"/>
        <v>0</v>
      </c>
      <c r="AQ288" s="106">
        <f t="shared" ca="1" si="580"/>
        <v>0</v>
      </c>
      <c r="AR288" s="106">
        <f t="shared" ca="1" si="580"/>
        <v>0</v>
      </c>
      <c r="AS288" s="106">
        <f t="shared" ca="1" si="580"/>
        <v>0</v>
      </c>
      <c r="AT288" s="106">
        <f t="shared" ca="1" si="580"/>
        <v>0</v>
      </c>
      <c r="AU288" s="106">
        <f t="shared" ca="1" si="580"/>
        <v>1278471</v>
      </c>
      <c r="AV288" s="106">
        <f t="shared" ca="1" si="580"/>
        <v>3299209</v>
      </c>
      <c r="AW288" s="106">
        <f t="shared" ca="1" si="580"/>
        <v>57532</v>
      </c>
      <c r="AX288" s="106">
        <f t="shared" ca="1" si="580"/>
        <v>0</v>
      </c>
      <c r="AY288" s="611">
        <f t="shared" ca="1" si="580"/>
        <v>0</v>
      </c>
      <c r="AZ288" s="106">
        <f t="shared" ca="1" si="580"/>
        <v>30030</v>
      </c>
      <c r="BA288" s="106">
        <f t="shared" ca="1" si="580"/>
        <v>226124</v>
      </c>
      <c r="BB288" s="106">
        <f t="shared" ca="1" si="581"/>
        <v>67345</v>
      </c>
      <c r="BC288" s="106">
        <f t="shared" ca="1" si="581"/>
        <v>0</v>
      </c>
      <c r="BD288" s="106">
        <f t="shared" ca="1" si="581"/>
        <v>56925</v>
      </c>
      <c r="BE288" s="106">
        <f t="shared" ca="1" si="581"/>
        <v>0</v>
      </c>
      <c r="BF288" s="106">
        <f t="shared" ca="1" si="581"/>
        <v>435480</v>
      </c>
      <c r="BG288" s="106">
        <f t="shared" ca="1" si="581"/>
        <v>0</v>
      </c>
      <c r="BH288" s="106">
        <f t="shared" ca="1" si="581"/>
        <v>0</v>
      </c>
      <c r="BI288" s="106">
        <f t="shared" ca="1" si="581"/>
        <v>375668</v>
      </c>
      <c r="BJ288" s="106">
        <f t="shared" ca="1" si="581"/>
        <v>111630</v>
      </c>
      <c r="BK288" s="106">
        <f t="shared" ca="1" si="581"/>
        <v>0</v>
      </c>
      <c r="BL288" s="190">
        <f t="shared" ca="1" si="581"/>
        <v>0</v>
      </c>
      <c r="BM288" s="190">
        <f t="shared" ca="1" si="581"/>
        <v>0</v>
      </c>
      <c r="BN288" s="190">
        <f t="shared" ca="1" si="581"/>
        <v>0</v>
      </c>
      <c r="BO288" s="190">
        <f t="shared" ca="1" si="581"/>
        <v>0</v>
      </c>
      <c r="BP288" s="190">
        <f t="shared" ca="1" si="581"/>
        <v>0</v>
      </c>
      <c r="BQ288" s="190">
        <f t="shared" ca="1" si="564"/>
        <v>154300</v>
      </c>
      <c r="BR288" s="190">
        <f t="shared" ca="1" si="565"/>
        <v>1148902</v>
      </c>
      <c r="BS288" s="190">
        <f t="shared" ca="1" si="566"/>
        <v>4635693</v>
      </c>
      <c r="BT288" s="190">
        <f t="shared" ca="1" si="578"/>
        <v>5938895</v>
      </c>
      <c r="BU288" s="190">
        <f t="shared" ca="1" si="523"/>
        <v>6002013</v>
      </c>
      <c r="BV288" s="163" t="str">
        <f t="shared" si="567"/>
        <v>H</v>
      </c>
      <c r="BW288" s="65">
        <f t="shared" ca="1" si="582"/>
        <v>5938895</v>
      </c>
      <c r="BX288" s="65">
        <f t="shared" ca="1" si="583"/>
        <v>0</v>
      </c>
      <c r="BY288" s="13"/>
      <c r="BZ288" s="130"/>
      <c r="CA288" s="79" t="str">
        <f t="shared" si="568"/>
        <v>H</v>
      </c>
      <c r="CB288" s="215">
        <f t="shared" si="584"/>
        <v>2035</v>
      </c>
      <c r="CC288" s="141">
        <f t="shared" si="585"/>
        <v>7</v>
      </c>
      <c r="CD288" s="280"/>
      <c r="CE288" s="280"/>
      <c r="CF288" s="280"/>
      <c r="CG288" s="280"/>
      <c r="CH288" s="280"/>
      <c r="CI288" s="280"/>
      <c r="CJ288" s="280"/>
      <c r="CK288" s="280"/>
      <c r="CL288" s="280"/>
      <c r="CM288" s="280"/>
      <c r="CN288" s="280"/>
      <c r="CO288" s="203"/>
      <c r="CP288" s="201"/>
      <c r="CQ288" s="613"/>
      <c r="CR288" s="280"/>
      <c r="CS288" s="280"/>
      <c r="CT288" s="280"/>
      <c r="CU288" s="280"/>
      <c r="CV288" s="280"/>
      <c r="CW288" s="365"/>
      <c r="CX288" s="280"/>
      <c r="CY288" s="280"/>
      <c r="CZ288" s="280"/>
      <c r="DA288" s="280"/>
      <c r="DB288" s="280"/>
      <c r="DC288" s="280"/>
      <c r="DD288" s="280"/>
      <c r="DE288" s="280"/>
      <c r="DF288" s="280"/>
      <c r="DG288" s="280"/>
      <c r="DH288" s="210"/>
      <c r="DI288" s="210"/>
      <c r="DJ288" s="210"/>
      <c r="DK288" s="203"/>
      <c r="DL288" s="123"/>
      <c r="DM288" s="87"/>
      <c r="DN288" s="216"/>
      <c r="DO288" s="2"/>
      <c r="DP288" s="2"/>
    </row>
    <row r="289" spans="1:120">
      <c r="A289" s="1">
        <f t="shared" si="586"/>
        <v>2013</v>
      </c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32">
        <f t="shared" si="587"/>
        <v>0</v>
      </c>
      <c r="O289" s="25"/>
      <c r="P289" s="72">
        <f t="shared" si="589"/>
        <v>2013</v>
      </c>
      <c r="Q289" s="488"/>
      <c r="R289" s="488"/>
      <c r="S289" s="488"/>
      <c r="T289" s="488"/>
      <c r="U289" s="488"/>
      <c r="V289" s="488"/>
      <c r="W289" s="488"/>
      <c r="X289" s="488"/>
      <c r="Y289" s="488"/>
      <c r="Z289" s="488"/>
      <c r="AA289" s="488">
        <f t="shared" si="590"/>
        <v>0</v>
      </c>
      <c r="AB289" s="488">
        <f t="shared" si="590"/>
        <v>0</v>
      </c>
      <c r="AC289" s="303">
        <f t="shared" si="588"/>
        <v>0</v>
      </c>
      <c r="AD289" s="13"/>
      <c r="AG289" s="22"/>
      <c r="AH289" s="22"/>
      <c r="AI289" s="79" t="str">
        <f t="shared" si="563"/>
        <v>X</v>
      </c>
      <c r="AJ289" s="1">
        <f t="shared" si="562"/>
        <v>2035</v>
      </c>
      <c r="AK289" s="105">
        <f t="shared" si="561"/>
        <v>8</v>
      </c>
      <c r="AL289" s="106">
        <f t="shared" ca="1" si="580"/>
        <v>0</v>
      </c>
      <c r="AM289" s="106">
        <f t="shared" ca="1" si="580"/>
        <v>0</v>
      </c>
      <c r="AN289" s="106">
        <f t="shared" ca="1" si="580"/>
        <v>481</v>
      </c>
      <c r="AO289" s="106">
        <f t="shared" ca="1" si="580"/>
        <v>0</v>
      </c>
      <c r="AP289" s="106">
        <f t="shared" ca="1" si="580"/>
        <v>0</v>
      </c>
      <c r="AQ289" s="106">
        <f t="shared" ca="1" si="580"/>
        <v>0</v>
      </c>
      <c r="AR289" s="106">
        <f t="shared" ca="1" si="580"/>
        <v>0</v>
      </c>
      <c r="AS289" s="106">
        <f t="shared" ca="1" si="580"/>
        <v>0</v>
      </c>
      <c r="AT289" s="106">
        <f t="shared" ca="1" si="580"/>
        <v>0</v>
      </c>
      <c r="AU289" s="106">
        <f t="shared" ca="1" si="580"/>
        <v>1285618</v>
      </c>
      <c r="AV289" s="106">
        <f t="shared" ca="1" si="580"/>
        <v>3312805</v>
      </c>
      <c r="AW289" s="106">
        <f t="shared" ca="1" si="580"/>
        <v>54023</v>
      </c>
      <c r="AX289" s="106">
        <f t="shared" ca="1" si="580"/>
        <v>0</v>
      </c>
      <c r="AY289" s="611">
        <f t="shared" ca="1" si="580"/>
        <v>0</v>
      </c>
      <c r="AZ289" s="106">
        <f t="shared" ca="1" si="580"/>
        <v>35842</v>
      </c>
      <c r="BA289" s="106">
        <f t="shared" ca="1" si="580"/>
        <v>243652</v>
      </c>
      <c r="BB289" s="106">
        <f t="shared" ca="1" si="581"/>
        <v>69365</v>
      </c>
      <c r="BC289" s="106">
        <f t="shared" ca="1" si="581"/>
        <v>0</v>
      </c>
      <c r="BD289" s="106">
        <f t="shared" ca="1" si="581"/>
        <v>66650</v>
      </c>
      <c r="BE289" s="106">
        <f t="shared" ca="1" si="581"/>
        <v>0</v>
      </c>
      <c r="BF289" s="106">
        <f t="shared" ca="1" si="581"/>
        <v>437496</v>
      </c>
      <c r="BG289" s="106">
        <f t="shared" ca="1" si="581"/>
        <v>0</v>
      </c>
      <c r="BH289" s="106">
        <f t="shared" ca="1" si="581"/>
        <v>0</v>
      </c>
      <c r="BI289" s="106">
        <f t="shared" ca="1" si="581"/>
        <v>377591</v>
      </c>
      <c r="BJ289" s="106">
        <f t="shared" ca="1" si="581"/>
        <v>111846</v>
      </c>
      <c r="BK289" s="106">
        <f t="shared" ca="1" si="581"/>
        <v>0</v>
      </c>
      <c r="BL289" s="190">
        <f t="shared" ca="1" si="581"/>
        <v>0</v>
      </c>
      <c r="BM289" s="190">
        <f t="shared" ca="1" si="581"/>
        <v>0</v>
      </c>
      <c r="BN289" s="190">
        <f t="shared" ca="1" si="581"/>
        <v>0</v>
      </c>
      <c r="BO289" s="190">
        <f t="shared" ca="1" si="581"/>
        <v>0</v>
      </c>
      <c r="BP289" s="190">
        <f t="shared" ca="1" si="581"/>
        <v>0</v>
      </c>
      <c r="BQ289" s="190">
        <f t="shared" ca="1" si="564"/>
        <v>171857</v>
      </c>
      <c r="BR289" s="190">
        <f t="shared" ca="1" si="565"/>
        <v>1170585</v>
      </c>
      <c r="BS289" s="190">
        <f t="shared" ca="1" si="566"/>
        <v>4652927</v>
      </c>
      <c r="BT289" s="190">
        <f t="shared" ca="1" si="578"/>
        <v>5995369</v>
      </c>
      <c r="BU289" s="190">
        <f t="shared" ca="1" si="523"/>
        <v>5972042</v>
      </c>
      <c r="BV289" s="163" t="str">
        <f t="shared" si="567"/>
        <v>I</v>
      </c>
      <c r="BW289" s="65">
        <f t="shared" ca="1" si="582"/>
        <v>5995369</v>
      </c>
      <c r="BX289" s="65">
        <f t="shared" ca="1" si="583"/>
        <v>0</v>
      </c>
      <c r="BY289" s="13"/>
      <c r="BZ289" s="130"/>
      <c r="CA289" s="79" t="str">
        <f t="shared" si="568"/>
        <v>I</v>
      </c>
      <c r="CB289" s="215">
        <f t="shared" si="584"/>
        <v>2035</v>
      </c>
      <c r="CC289" s="141">
        <f t="shared" si="585"/>
        <v>8</v>
      </c>
      <c r="CD289" s="280"/>
      <c r="CE289" s="280"/>
      <c r="CF289" s="280"/>
      <c r="CG289" s="280"/>
      <c r="CH289" s="280"/>
      <c r="CI289" s="280"/>
      <c r="CJ289" s="280"/>
      <c r="CK289" s="280"/>
      <c r="CL289" s="280"/>
      <c r="CM289" s="280"/>
      <c r="CN289" s="280"/>
      <c r="CO289" s="203"/>
      <c r="CP289" s="201"/>
      <c r="CQ289" s="613"/>
      <c r="CR289" s="280"/>
      <c r="CS289" s="280"/>
      <c r="CT289" s="280"/>
      <c r="CU289" s="280"/>
      <c r="CV289" s="280"/>
      <c r="CW289" s="365"/>
      <c r="CX289" s="280"/>
      <c r="CY289" s="280"/>
      <c r="CZ289" s="280"/>
      <c r="DA289" s="280"/>
      <c r="DB289" s="280"/>
      <c r="DC289" s="280"/>
      <c r="DD289" s="280"/>
      <c r="DE289" s="280"/>
      <c r="DF289" s="280"/>
      <c r="DG289" s="280"/>
      <c r="DH289" s="210"/>
      <c r="DI289" s="210"/>
      <c r="DJ289" s="210"/>
      <c r="DK289" s="203"/>
      <c r="DL289" s="123"/>
      <c r="DM289" s="87"/>
      <c r="DN289" s="216"/>
      <c r="DO289" s="2"/>
      <c r="DP289" s="2"/>
    </row>
    <row r="290" spans="1:120">
      <c r="A290" s="1">
        <f t="shared" si="586"/>
        <v>2014</v>
      </c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32">
        <f t="shared" si="587"/>
        <v>0</v>
      </c>
      <c r="O290" s="25"/>
      <c r="P290" s="72">
        <f t="shared" si="589"/>
        <v>2014</v>
      </c>
      <c r="Q290" s="488"/>
      <c r="R290" s="488"/>
      <c r="S290" s="488"/>
      <c r="T290" s="488"/>
      <c r="U290" s="488"/>
      <c r="V290" s="488"/>
      <c r="W290" s="488"/>
      <c r="X290" s="488"/>
      <c r="Y290" s="488"/>
      <c r="Z290" s="488"/>
      <c r="AA290" s="488">
        <f t="shared" si="590"/>
        <v>0</v>
      </c>
      <c r="AB290" s="488">
        <f t="shared" si="590"/>
        <v>0</v>
      </c>
      <c r="AC290" s="303">
        <f t="shared" si="588"/>
        <v>0</v>
      </c>
      <c r="AD290" s="13"/>
      <c r="AG290" s="22"/>
      <c r="AH290" s="22"/>
      <c r="AI290" s="79" t="str">
        <f t="shared" si="563"/>
        <v>Y</v>
      </c>
      <c r="AJ290" s="1">
        <f t="shared" si="562"/>
        <v>2035</v>
      </c>
      <c r="AK290" s="105">
        <f t="shared" si="561"/>
        <v>9</v>
      </c>
      <c r="AL290" s="106">
        <f t="shared" ca="1" si="580"/>
        <v>0</v>
      </c>
      <c r="AM290" s="106">
        <f t="shared" ca="1" si="580"/>
        <v>0</v>
      </c>
      <c r="AN290" s="106">
        <f t="shared" ca="1" si="580"/>
        <v>481</v>
      </c>
      <c r="AO290" s="106">
        <f t="shared" ca="1" si="580"/>
        <v>0</v>
      </c>
      <c r="AP290" s="106">
        <f t="shared" ca="1" si="580"/>
        <v>0</v>
      </c>
      <c r="AQ290" s="106">
        <f t="shared" ca="1" si="580"/>
        <v>0</v>
      </c>
      <c r="AR290" s="106">
        <f t="shared" ca="1" si="580"/>
        <v>0</v>
      </c>
      <c r="AS290" s="106">
        <f t="shared" ca="1" si="580"/>
        <v>0</v>
      </c>
      <c r="AT290" s="106">
        <f t="shared" ca="1" si="580"/>
        <v>0</v>
      </c>
      <c r="AU290" s="106">
        <f t="shared" ca="1" si="580"/>
        <v>1276755</v>
      </c>
      <c r="AV290" s="106">
        <f t="shared" ca="1" si="580"/>
        <v>3291360</v>
      </c>
      <c r="AW290" s="106">
        <f t="shared" ca="1" si="580"/>
        <v>63822</v>
      </c>
      <c r="AX290" s="106">
        <f t="shared" ca="1" si="580"/>
        <v>0</v>
      </c>
      <c r="AY290" s="611">
        <f t="shared" ca="1" si="580"/>
        <v>0</v>
      </c>
      <c r="AZ290" s="106">
        <f t="shared" ca="1" si="580"/>
        <v>30030</v>
      </c>
      <c r="BA290" s="106">
        <f t="shared" ca="1" si="580"/>
        <v>248174</v>
      </c>
      <c r="BB290" s="106">
        <f t="shared" ca="1" si="581"/>
        <v>67764</v>
      </c>
      <c r="BC290" s="106">
        <f t="shared" ca="1" si="581"/>
        <v>0</v>
      </c>
      <c r="BD290" s="106">
        <f t="shared" ca="1" si="581"/>
        <v>69307</v>
      </c>
      <c r="BE290" s="106">
        <f t="shared" ca="1" si="581"/>
        <v>0</v>
      </c>
      <c r="BF290" s="106">
        <f t="shared" ca="1" si="581"/>
        <v>437496</v>
      </c>
      <c r="BG290" s="106">
        <f t="shared" ca="1" si="581"/>
        <v>0</v>
      </c>
      <c r="BH290" s="106">
        <f t="shared" ca="1" si="581"/>
        <v>0</v>
      </c>
      <c r="BI290" s="106">
        <f t="shared" ca="1" si="581"/>
        <v>377591</v>
      </c>
      <c r="BJ290" s="106">
        <f t="shared" ca="1" si="581"/>
        <v>111804</v>
      </c>
      <c r="BK290" s="106">
        <f t="shared" ca="1" si="581"/>
        <v>0</v>
      </c>
      <c r="BL290" s="190">
        <f t="shared" ca="1" si="581"/>
        <v>0</v>
      </c>
      <c r="BM290" s="190">
        <f t="shared" ca="1" si="581"/>
        <v>0</v>
      </c>
      <c r="BN290" s="190">
        <f t="shared" ca="1" si="581"/>
        <v>0</v>
      </c>
      <c r="BO290" s="190">
        <f t="shared" ca="1" si="581"/>
        <v>0</v>
      </c>
      <c r="BP290" s="190">
        <f t="shared" ca="1" si="581"/>
        <v>0</v>
      </c>
      <c r="BQ290" s="190">
        <f t="shared" ca="1" si="564"/>
        <v>167101</v>
      </c>
      <c r="BR290" s="190">
        <f t="shared" ca="1" si="565"/>
        <v>1175065</v>
      </c>
      <c r="BS290" s="190">
        <f t="shared" ca="1" si="566"/>
        <v>4632418</v>
      </c>
      <c r="BT290" s="190">
        <f t="shared" ca="1" si="578"/>
        <v>5974584</v>
      </c>
      <c r="BU290" s="190">
        <f t="shared" ca="1" si="523"/>
        <v>5909266</v>
      </c>
      <c r="BV290" s="163" t="str">
        <f t="shared" si="567"/>
        <v>J</v>
      </c>
      <c r="BW290" s="65">
        <f t="shared" ca="1" si="582"/>
        <v>5974584</v>
      </c>
      <c r="BX290" s="65">
        <f t="shared" ca="1" si="583"/>
        <v>0</v>
      </c>
      <c r="BY290" s="13"/>
      <c r="BZ290" s="130"/>
      <c r="CA290" s="79" t="str">
        <f t="shared" si="568"/>
        <v>J</v>
      </c>
      <c r="CB290" s="215">
        <f t="shared" si="584"/>
        <v>2035</v>
      </c>
      <c r="CC290" s="141">
        <f t="shared" si="585"/>
        <v>9</v>
      </c>
      <c r="CD290" s="280"/>
      <c r="CE290" s="280"/>
      <c r="CF290" s="280"/>
      <c r="CG290" s="280"/>
      <c r="CH290" s="280"/>
      <c r="CI290" s="280"/>
      <c r="CJ290" s="280"/>
      <c r="CK290" s="280"/>
      <c r="CL290" s="280"/>
      <c r="CM290" s="280"/>
      <c r="CN290" s="280"/>
      <c r="CO290" s="203"/>
      <c r="CP290" s="201"/>
      <c r="CQ290" s="613"/>
      <c r="CR290" s="280"/>
      <c r="CS290" s="280"/>
      <c r="CT290" s="280"/>
      <c r="CU290" s="280"/>
      <c r="CV290" s="280"/>
      <c r="CW290" s="365"/>
      <c r="CX290" s="280"/>
      <c r="CY290" s="280"/>
      <c r="CZ290" s="280"/>
      <c r="DA290" s="280"/>
      <c r="DB290" s="280"/>
      <c r="DC290" s="280"/>
      <c r="DD290" s="280"/>
      <c r="DE290" s="280"/>
      <c r="DF290" s="280"/>
      <c r="DG290" s="280"/>
      <c r="DH290" s="210"/>
      <c r="DI290" s="210"/>
      <c r="DJ290" s="210"/>
      <c r="DK290" s="203"/>
      <c r="DL290" s="123"/>
      <c r="DM290" s="87"/>
      <c r="DN290" s="216"/>
      <c r="DO290" s="2"/>
      <c r="DP290" s="2"/>
    </row>
    <row r="291" spans="1:120">
      <c r="A291" s="1">
        <f t="shared" si="586"/>
        <v>2015</v>
      </c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32">
        <f t="shared" si="587"/>
        <v>0</v>
      </c>
      <c r="O291" s="25"/>
      <c r="P291" s="72">
        <f t="shared" si="589"/>
        <v>2015</v>
      </c>
      <c r="Q291" s="488"/>
      <c r="R291" s="488"/>
      <c r="S291" s="488"/>
      <c r="T291" s="488"/>
      <c r="U291" s="488"/>
      <c r="V291" s="488"/>
      <c r="W291" s="488"/>
      <c r="X291" s="488"/>
      <c r="Y291" s="488"/>
      <c r="Z291" s="488"/>
      <c r="AA291" s="488">
        <f t="shared" si="590"/>
        <v>0</v>
      </c>
      <c r="AB291" s="488">
        <f t="shared" si="590"/>
        <v>0</v>
      </c>
      <c r="AC291" s="303">
        <f t="shared" si="588"/>
        <v>0</v>
      </c>
      <c r="AD291" s="13"/>
      <c r="AG291" s="22"/>
      <c r="AH291" s="22"/>
      <c r="AI291" s="79" t="str">
        <f t="shared" si="563"/>
        <v>Z</v>
      </c>
      <c r="AJ291" s="1">
        <f t="shared" si="562"/>
        <v>2035</v>
      </c>
      <c r="AK291" s="105">
        <f t="shared" si="561"/>
        <v>10</v>
      </c>
      <c r="AL291" s="106">
        <f t="shared" ca="1" si="580"/>
        <v>0</v>
      </c>
      <c r="AM291" s="106">
        <f t="shared" ca="1" si="580"/>
        <v>0</v>
      </c>
      <c r="AN291" s="106">
        <f t="shared" ca="1" si="580"/>
        <v>481</v>
      </c>
      <c r="AO291" s="106">
        <f t="shared" ca="1" si="580"/>
        <v>0</v>
      </c>
      <c r="AP291" s="106">
        <f t="shared" ca="1" si="580"/>
        <v>0</v>
      </c>
      <c r="AQ291" s="106">
        <f t="shared" ca="1" si="580"/>
        <v>0</v>
      </c>
      <c r="AR291" s="106">
        <f t="shared" ca="1" si="580"/>
        <v>0</v>
      </c>
      <c r="AS291" s="106">
        <f t="shared" ca="1" si="580"/>
        <v>0</v>
      </c>
      <c r="AT291" s="106">
        <f t="shared" ca="1" si="580"/>
        <v>0</v>
      </c>
      <c r="AU291" s="106">
        <f t="shared" ca="1" si="580"/>
        <v>1269899</v>
      </c>
      <c r="AV291" s="106">
        <f t="shared" ca="1" si="580"/>
        <v>3281313</v>
      </c>
      <c r="AW291" s="106">
        <f t="shared" ca="1" si="580"/>
        <v>58740</v>
      </c>
      <c r="AX291" s="106">
        <f t="shared" ca="1" si="580"/>
        <v>0</v>
      </c>
      <c r="AY291" s="611">
        <f t="shared" ca="1" si="580"/>
        <v>0</v>
      </c>
      <c r="AZ291" s="106">
        <f t="shared" ca="1" si="580"/>
        <v>30030</v>
      </c>
      <c r="BA291" s="106">
        <f t="shared" ca="1" si="580"/>
        <v>234860</v>
      </c>
      <c r="BB291" s="106">
        <f t="shared" ca="1" si="581"/>
        <v>59215</v>
      </c>
      <c r="BC291" s="106">
        <f t="shared" ca="1" si="581"/>
        <v>0</v>
      </c>
      <c r="BD291" s="106">
        <f t="shared" ca="1" si="581"/>
        <v>71847</v>
      </c>
      <c r="BE291" s="106">
        <f t="shared" ca="1" si="581"/>
        <v>0</v>
      </c>
      <c r="BF291" s="106">
        <f t="shared" ca="1" si="581"/>
        <v>432600</v>
      </c>
      <c r="BG291" s="106">
        <f t="shared" ca="1" si="581"/>
        <v>0</v>
      </c>
      <c r="BH291" s="106">
        <f t="shared" ca="1" si="581"/>
        <v>0</v>
      </c>
      <c r="BI291" s="106">
        <f t="shared" ca="1" si="581"/>
        <v>374283</v>
      </c>
      <c r="BJ291" s="106">
        <f t="shared" ca="1" si="581"/>
        <v>110676</v>
      </c>
      <c r="BK291" s="106">
        <f t="shared" ca="1" si="581"/>
        <v>0</v>
      </c>
      <c r="BL291" s="190">
        <f t="shared" ca="1" si="581"/>
        <v>0</v>
      </c>
      <c r="BM291" s="190">
        <f t="shared" ca="1" si="581"/>
        <v>0</v>
      </c>
      <c r="BN291" s="190">
        <f t="shared" ca="1" si="581"/>
        <v>0</v>
      </c>
      <c r="BO291" s="190">
        <f t="shared" ca="1" si="581"/>
        <v>0</v>
      </c>
      <c r="BP291" s="190">
        <f t="shared" ca="1" si="581"/>
        <v>0</v>
      </c>
      <c r="BQ291" s="190">
        <f t="shared" ca="1" si="564"/>
        <v>161092</v>
      </c>
      <c r="BR291" s="190">
        <f t="shared" ca="1" si="565"/>
        <v>1152419</v>
      </c>
      <c r="BS291" s="190">
        <f t="shared" ca="1" si="566"/>
        <v>4610433</v>
      </c>
      <c r="BT291" s="190">
        <f t="shared" ca="1" si="578"/>
        <v>5923944</v>
      </c>
      <c r="BU291" s="190">
        <f t="shared" ca="1" si="523"/>
        <v>5873747</v>
      </c>
      <c r="BV291" s="163" t="str">
        <f t="shared" si="567"/>
        <v>K</v>
      </c>
      <c r="BW291" s="65">
        <f t="shared" ca="1" si="582"/>
        <v>5923944</v>
      </c>
      <c r="BX291" s="65">
        <f t="shared" ca="1" si="583"/>
        <v>0</v>
      </c>
      <c r="BY291" s="13"/>
      <c r="BZ291" s="130"/>
      <c r="CA291" s="79" t="str">
        <f t="shared" si="568"/>
        <v>K</v>
      </c>
      <c r="CB291" s="215">
        <f t="shared" si="584"/>
        <v>2035</v>
      </c>
      <c r="CC291" s="141">
        <f t="shared" si="585"/>
        <v>10</v>
      </c>
      <c r="CD291" s="280"/>
      <c r="CE291" s="280"/>
      <c r="CF291" s="280"/>
      <c r="CG291" s="280"/>
      <c r="CH291" s="280"/>
      <c r="CI291" s="280"/>
      <c r="CJ291" s="280"/>
      <c r="CK291" s="280"/>
      <c r="CL291" s="280"/>
      <c r="CM291" s="280"/>
      <c r="CN291" s="280"/>
      <c r="CO291" s="203"/>
      <c r="CP291" s="201"/>
      <c r="CQ291" s="613"/>
      <c r="CR291" s="280"/>
      <c r="CS291" s="280"/>
      <c r="CT291" s="280"/>
      <c r="CU291" s="280"/>
      <c r="CV291" s="280"/>
      <c r="CW291" s="365"/>
      <c r="CX291" s="280"/>
      <c r="CY291" s="280"/>
      <c r="CZ291" s="280"/>
      <c r="DA291" s="280"/>
      <c r="DB291" s="280"/>
      <c r="DC291" s="280"/>
      <c r="DD291" s="280"/>
      <c r="DE291" s="280"/>
      <c r="DF291" s="280"/>
      <c r="DG291" s="280"/>
      <c r="DH291" s="210"/>
      <c r="DI291" s="210"/>
      <c r="DJ291" s="210"/>
      <c r="DK291" s="203"/>
      <c r="DL291" s="123"/>
      <c r="DM291" s="87"/>
      <c r="DN291" s="216"/>
      <c r="DO291" s="2"/>
      <c r="DP291" s="2"/>
    </row>
    <row r="292" spans="1:120">
      <c r="A292" s="1">
        <f t="shared" si="586"/>
        <v>2016</v>
      </c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32">
        <f t="shared" si="587"/>
        <v>0</v>
      </c>
      <c r="O292" s="25"/>
      <c r="P292" s="72">
        <f t="shared" si="589"/>
        <v>2016</v>
      </c>
      <c r="Q292" s="488"/>
      <c r="R292" s="488"/>
      <c r="S292" s="488"/>
      <c r="T292" s="488"/>
      <c r="U292" s="488"/>
      <c r="V292" s="488"/>
      <c r="W292" s="488"/>
      <c r="X292" s="488"/>
      <c r="Y292" s="488"/>
      <c r="Z292" s="488"/>
      <c r="AA292" s="488">
        <f t="shared" si="590"/>
        <v>0</v>
      </c>
      <c r="AB292" s="488">
        <f t="shared" si="590"/>
        <v>0</v>
      </c>
      <c r="AC292" s="303">
        <f t="shared" si="588"/>
        <v>0</v>
      </c>
      <c r="AD292" s="13"/>
      <c r="AG292" s="22"/>
      <c r="AH292" s="22"/>
      <c r="AI292" s="79" t="str">
        <f t="shared" si="563"/>
        <v>AA</v>
      </c>
      <c r="AJ292" s="1">
        <f t="shared" si="562"/>
        <v>2035</v>
      </c>
      <c r="AK292" s="105">
        <f t="shared" si="561"/>
        <v>11</v>
      </c>
      <c r="AL292" s="106">
        <f t="shared" ca="1" si="580"/>
        <v>0</v>
      </c>
      <c r="AM292" s="106">
        <f t="shared" ca="1" si="580"/>
        <v>0</v>
      </c>
      <c r="AN292" s="106">
        <f t="shared" ca="1" si="580"/>
        <v>481</v>
      </c>
      <c r="AO292" s="106">
        <f t="shared" ca="1" si="580"/>
        <v>0</v>
      </c>
      <c r="AP292" s="106">
        <f t="shared" ca="1" si="580"/>
        <v>0</v>
      </c>
      <c r="AQ292" s="106">
        <f t="shared" ca="1" si="580"/>
        <v>0</v>
      </c>
      <c r="AR292" s="106">
        <f t="shared" ca="1" si="580"/>
        <v>0</v>
      </c>
      <c r="AS292" s="106">
        <f t="shared" ca="1" si="580"/>
        <v>0</v>
      </c>
      <c r="AT292" s="106">
        <f t="shared" ca="1" si="580"/>
        <v>0</v>
      </c>
      <c r="AU292" s="106">
        <f t="shared" ca="1" si="580"/>
        <v>1267893</v>
      </c>
      <c r="AV292" s="106">
        <f t="shared" ca="1" si="580"/>
        <v>3273028</v>
      </c>
      <c r="AW292" s="106">
        <f t="shared" ca="1" si="580"/>
        <v>49036</v>
      </c>
      <c r="AX292" s="106">
        <f t="shared" ca="1" si="580"/>
        <v>0</v>
      </c>
      <c r="AY292" s="611">
        <f t="shared" ca="1" si="580"/>
        <v>0</v>
      </c>
      <c r="AZ292" s="106">
        <f t="shared" ca="1" si="580"/>
        <v>29869</v>
      </c>
      <c r="BA292" s="106">
        <f t="shared" ca="1" si="580"/>
        <v>216590</v>
      </c>
      <c r="BB292" s="106">
        <f t="shared" ca="1" si="581"/>
        <v>56004</v>
      </c>
      <c r="BC292" s="106">
        <f t="shared" ca="1" si="581"/>
        <v>0</v>
      </c>
      <c r="BD292" s="106">
        <f t="shared" ca="1" si="581"/>
        <v>67034</v>
      </c>
      <c r="BE292" s="106">
        <f t="shared" ca="1" si="581"/>
        <v>0</v>
      </c>
      <c r="BF292" s="106">
        <f t="shared" ca="1" si="581"/>
        <v>433032</v>
      </c>
      <c r="BG292" s="106">
        <f t="shared" ca="1" si="581"/>
        <v>0</v>
      </c>
      <c r="BH292" s="106">
        <f t="shared" ca="1" si="581"/>
        <v>0</v>
      </c>
      <c r="BI292" s="106">
        <f t="shared" ca="1" si="581"/>
        <v>371391</v>
      </c>
      <c r="BJ292" s="106">
        <f t="shared" ca="1" si="581"/>
        <v>109866</v>
      </c>
      <c r="BK292" s="106">
        <f t="shared" ca="1" si="581"/>
        <v>0</v>
      </c>
      <c r="BL292" s="190">
        <f t="shared" ca="1" si="581"/>
        <v>0</v>
      </c>
      <c r="BM292" s="190">
        <f t="shared" ca="1" si="581"/>
        <v>0</v>
      </c>
      <c r="BN292" s="190">
        <f t="shared" ca="1" si="581"/>
        <v>0</v>
      </c>
      <c r="BO292" s="190">
        <f t="shared" ca="1" si="581"/>
        <v>0</v>
      </c>
      <c r="BP292" s="190">
        <f t="shared" ca="1" si="581"/>
        <v>0</v>
      </c>
      <c r="BQ292" s="190">
        <f t="shared" ca="1" si="564"/>
        <v>152907</v>
      </c>
      <c r="BR292" s="190">
        <f t="shared" ca="1" si="565"/>
        <v>1130879</v>
      </c>
      <c r="BS292" s="190">
        <f t="shared" ca="1" si="566"/>
        <v>4590438</v>
      </c>
      <c r="BT292" s="190">
        <f t="shared" ca="1" si="578"/>
        <v>5874224</v>
      </c>
      <c r="BU292" s="190">
        <f t="shared" ca="1" si="523"/>
        <v>5746942</v>
      </c>
      <c r="BV292" s="163" t="str">
        <f t="shared" si="567"/>
        <v>L</v>
      </c>
      <c r="BW292" s="65">
        <f t="shared" ca="1" si="582"/>
        <v>5874224</v>
      </c>
      <c r="BX292" s="65">
        <f t="shared" ca="1" si="583"/>
        <v>0</v>
      </c>
      <c r="BY292" s="13"/>
      <c r="BZ292" s="130"/>
      <c r="CA292" s="79" t="str">
        <f t="shared" si="568"/>
        <v>L</v>
      </c>
      <c r="CB292" s="215">
        <f t="shared" si="584"/>
        <v>2035</v>
      </c>
      <c r="CC292" s="141">
        <f t="shared" si="585"/>
        <v>11</v>
      </c>
      <c r="CD292" s="280"/>
      <c r="CE292" s="280"/>
      <c r="CF292" s="280"/>
      <c r="CG292" s="280"/>
      <c r="CH292" s="280"/>
      <c r="CI292" s="280"/>
      <c r="CJ292" s="280"/>
      <c r="CK292" s="280"/>
      <c r="CL292" s="280"/>
      <c r="CM292" s="280"/>
      <c r="CN292" s="280"/>
      <c r="CO292" s="203"/>
      <c r="CP292" s="201"/>
      <c r="CQ292" s="613"/>
      <c r="CR292" s="280"/>
      <c r="CS292" s="280"/>
      <c r="CT292" s="280"/>
      <c r="CU292" s="280"/>
      <c r="CV292" s="280"/>
      <c r="CW292" s="365"/>
      <c r="CX292" s="280"/>
      <c r="CY292" s="280"/>
      <c r="CZ292" s="280"/>
      <c r="DA292" s="280"/>
      <c r="DB292" s="280"/>
      <c r="DC292" s="280"/>
      <c r="DD292" s="280"/>
      <c r="DE292" s="280"/>
      <c r="DF292" s="280"/>
      <c r="DG292" s="280"/>
      <c r="DH292" s="210"/>
      <c r="DI292" s="210"/>
      <c r="DJ292" s="210"/>
      <c r="DK292" s="203"/>
      <c r="DL292" s="123"/>
      <c r="DM292" s="87"/>
      <c r="DN292" s="216"/>
      <c r="DO292" s="2"/>
      <c r="DP292" s="2"/>
    </row>
    <row r="293" spans="1:120">
      <c r="A293" s="1">
        <f t="shared" si="586"/>
        <v>2017</v>
      </c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32">
        <f t="shared" si="587"/>
        <v>0</v>
      </c>
      <c r="O293" s="25"/>
      <c r="P293" s="72">
        <f t="shared" si="589"/>
        <v>2017</v>
      </c>
      <c r="Q293" s="488"/>
      <c r="R293" s="488"/>
      <c r="S293" s="488"/>
      <c r="T293" s="488"/>
      <c r="U293" s="488"/>
      <c r="V293" s="488"/>
      <c r="W293" s="488"/>
      <c r="X293" s="488"/>
      <c r="Y293" s="488"/>
      <c r="Z293" s="488"/>
      <c r="AA293" s="488">
        <f t="shared" si="590"/>
        <v>0</v>
      </c>
      <c r="AB293" s="488">
        <f t="shared" si="590"/>
        <v>0</v>
      </c>
      <c r="AC293" s="32">
        <f t="shared" si="588"/>
        <v>0</v>
      </c>
      <c r="AD293" s="13"/>
      <c r="AI293" s="79" t="str">
        <f t="shared" si="563"/>
        <v>AB</v>
      </c>
      <c r="AJ293" s="1">
        <f t="shared" si="562"/>
        <v>2035</v>
      </c>
      <c r="AK293" s="105">
        <f t="shared" si="561"/>
        <v>12</v>
      </c>
      <c r="AL293" s="106">
        <f t="shared" ca="1" si="580"/>
        <v>0</v>
      </c>
      <c r="AM293" s="106">
        <f t="shared" ca="1" si="580"/>
        <v>0</v>
      </c>
      <c r="AN293" s="106">
        <f t="shared" ca="1" si="580"/>
        <v>481</v>
      </c>
      <c r="AO293" s="106">
        <f t="shared" ca="1" si="580"/>
        <v>0</v>
      </c>
      <c r="AP293" s="106">
        <f t="shared" ca="1" si="580"/>
        <v>0</v>
      </c>
      <c r="AQ293" s="106">
        <f t="shared" ca="1" si="580"/>
        <v>0</v>
      </c>
      <c r="AR293" s="106">
        <f t="shared" ca="1" si="580"/>
        <v>0</v>
      </c>
      <c r="AS293" s="106">
        <f t="shared" ca="1" si="580"/>
        <v>0</v>
      </c>
      <c r="AT293" s="106">
        <f t="shared" ca="1" si="580"/>
        <v>0</v>
      </c>
      <c r="AU293" s="106">
        <f t="shared" ca="1" si="580"/>
        <v>1239880</v>
      </c>
      <c r="AV293" s="106">
        <f t="shared" ca="1" si="580"/>
        <v>3220275</v>
      </c>
      <c r="AW293" s="106">
        <f t="shared" ca="1" si="580"/>
        <v>61685</v>
      </c>
      <c r="AX293" s="106">
        <f t="shared" ca="1" si="580"/>
        <v>0</v>
      </c>
      <c r="AY293" s="611">
        <f t="shared" ca="1" si="580"/>
        <v>0</v>
      </c>
      <c r="AZ293" s="106">
        <f t="shared" ca="1" si="580"/>
        <v>33031</v>
      </c>
      <c r="BA293" s="106">
        <f t="shared" ca="1" si="580"/>
        <v>195576</v>
      </c>
      <c r="BB293" s="106">
        <f t="shared" ca="1" si="581"/>
        <v>53623</v>
      </c>
      <c r="BC293" s="106">
        <f t="shared" ca="1" si="581"/>
        <v>0</v>
      </c>
      <c r="BD293" s="106">
        <f t="shared" ca="1" si="581"/>
        <v>50746</v>
      </c>
      <c r="BE293" s="106">
        <f t="shared" ca="1" si="581"/>
        <v>0</v>
      </c>
      <c r="BF293" s="106">
        <f t="shared" ca="1" si="581"/>
        <v>429720</v>
      </c>
      <c r="BG293" s="106">
        <f t="shared" ca="1" si="581"/>
        <v>0</v>
      </c>
      <c r="BH293" s="106">
        <f t="shared" ca="1" si="581"/>
        <v>0</v>
      </c>
      <c r="BI293" s="106">
        <f t="shared" ca="1" si="581"/>
        <v>369668</v>
      </c>
      <c r="BJ293" s="106">
        <f t="shared" ca="1" si="581"/>
        <v>109704</v>
      </c>
      <c r="BK293" s="106">
        <f t="shared" ca="1" si="581"/>
        <v>0</v>
      </c>
      <c r="BL293" s="190">
        <f t="shared" ca="1" si="581"/>
        <v>0</v>
      </c>
      <c r="BM293" s="190">
        <f t="shared" ca="1" si="581"/>
        <v>0</v>
      </c>
      <c r="BN293" s="190">
        <f t="shared" ca="1" si="581"/>
        <v>0</v>
      </c>
      <c r="BO293" s="190">
        <f t="shared" ca="1" si="581"/>
        <v>0</v>
      </c>
      <c r="BP293" s="190">
        <f t="shared" ca="1" si="581"/>
        <v>0</v>
      </c>
      <c r="BQ293" s="190">
        <f t="shared" ca="1" si="564"/>
        <v>137400</v>
      </c>
      <c r="BR293" s="190">
        <f t="shared" ca="1" si="565"/>
        <v>1104668</v>
      </c>
      <c r="BS293" s="190">
        <f t="shared" ca="1" si="566"/>
        <v>4522321</v>
      </c>
      <c r="BT293" s="190">
        <f t="shared" ca="1" si="578"/>
        <v>5764389</v>
      </c>
      <c r="BU293" s="190">
        <f t="shared" ca="1" si="523"/>
        <v>10055323</v>
      </c>
      <c r="BV293" s="163" t="str">
        <f t="shared" si="567"/>
        <v>M</v>
      </c>
      <c r="BW293" s="65">
        <f t="shared" ca="1" si="582"/>
        <v>5764389</v>
      </c>
      <c r="BX293" s="65">
        <f t="shared" ca="1" si="583"/>
        <v>0</v>
      </c>
      <c r="BY293" s="13"/>
      <c r="BZ293" s="130"/>
      <c r="CA293" s="79" t="str">
        <f t="shared" si="568"/>
        <v>M</v>
      </c>
      <c r="CB293" s="215">
        <f t="shared" si="584"/>
        <v>2035</v>
      </c>
      <c r="CC293" s="141">
        <f t="shared" si="585"/>
        <v>12</v>
      </c>
      <c r="CD293" s="280"/>
      <c r="CE293" s="280"/>
      <c r="CF293" s="280"/>
      <c r="CG293" s="280"/>
      <c r="CH293" s="280"/>
      <c r="CI293" s="280"/>
      <c r="CJ293" s="280"/>
      <c r="CK293" s="280"/>
      <c r="CL293" s="280"/>
      <c r="CM293" s="280"/>
      <c r="CN293" s="280"/>
      <c r="CO293" s="203"/>
      <c r="CP293" s="201"/>
      <c r="CQ293" s="613"/>
      <c r="CR293" s="280"/>
      <c r="CS293" s="280"/>
      <c r="CT293" s="280"/>
      <c r="CU293" s="280"/>
      <c r="CV293" s="280"/>
      <c r="CW293" s="365"/>
      <c r="CX293" s="280"/>
      <c r="CY293" s="280"/>
      <c r="CZ293" s="280"/>
      <c r="DA293" s="280"/>
      <c r="DB293" s="280"/>
      <c r="DC293" s="280"/>
      <c r="DD293" s="280"/>
      <c r="DE293" s="280"/>
      <c r="DF293" s="280"/>
      <c r="DG293" s="280"/>
      <c r="DH293" s="210"/>
      <c r="DI293" s="210"/>
      <c r="DJ293" s="210"/>
      <c r="DK293" s="203"/>
      <c r="DL293" s="123"/>
      <c r="DM293" s="87"/>
      <c r="DN293" s="216"/>
      <c r="DO293" s="2"/>
      <c r="DP293" s="2"/>
    </row>
    <row r="294" spans="1:120">
      <c r="A294" s="1">
        <f t="shared" si="586"/>
        <v>2018</v>
      </c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32">
        <f t="shared" si="587"/>
        <v>0</v>
      </c>
      <c r="O294" s="25"/>
      <c r="P294" s="72">
        <f t="shared" si="589"/>
        <v>2018</v>
      </c>
      <c r="Q294" s="488"/>
      <c r="R294" s="488"/>
      <c r="S294" s="488"/>
      <c r="T294" s="488"/>
      <c r="U294" s="488"/>
      <c r="V294" s="488"/>
      <c r="W294" s="488"/>
      <c r="X294" s="488"/>
      <c r="Y294" s="488"/>
      <c r="Z294" s="488"/>
      <c r="AA294" s="488">
        <f t="shared" si="590"/>
        <v>0</v>
      </c>
      <c r="AB294" s="488">
        <f t="shared" si="590"/>
        <v>0</v>
      </c>
      <c r="AC294" s="32">
        <f t="shared" si="588"/>
        <v>0</v>
      </c>
      <c r="AD294" s="13"/>
      <c r="AI294" s="79" t="str">
        <f t="shared" si="563"/>
        <v>Q</v>
      </c>
      <c r="AJ294" s="1">
        <f t="shared" si="562"/>
        <v>2036</v>
      </c>
      <c r="AK294" s="105">
        <f t="shared" si="561"/>
        <v>1</v>
      </c>
      <c r="AL294" s="106">
        <f t="shared" ca="1" si="580"/>
        <v>0</v>
      </c>
      <c r="AM294" s="106">
        <f t="shared" ca="1" si="580"/>
        <v>0</v>
      </c>
      <c r="AN294" s="106">
        <f t="shared" ca="1" si="580"/>
        <v>481</v>
      </c>
      <c r="AO294" s="106">
        <f t="shared" ca="1" si="580"/>
        <v>0</v>
      </c>
      <c r="AP294" s="106">
        <f t="shared" ca="1" si="580"/>
        <v>0</v>
      </c>
      <c r="AQ294" s="106">
        <f t="shared" ca="1" si="580"/>
        <v>0</v>
      </c>
      <c r="AR294" s="106">
        <f t="shared" ca="1" si="580"/>
        <v>0</v>
      </c>
      <c r="AS294" s="106">
        <f t="shared" ca="1" si="580"/>
        <v>0</v>
      </c>
      <c r="AT294" s="106">
        <f t="shared" ca="1" si="580"/>
        <v>4195512</v>
      </c>
      <c r="AU294" s="106">
        <f t="shared" ca="1" si="580"/>
        <v>1254599</v>
      </c>
      <c r="AV294" s="106">
        <f t="shared" ca="1" si="580"/>
        <v>3251969</v>
      </c>
      <c r="AW294" s="106">
        <f t="shared" ca="1" si="580"/>
        <v>56507</v>
      </c>
      <c r="AX294" s="106">
        <f t="shared" ca="1" si="580"/>
        <v>0</v>
      </c>
      <c r="AY294" s="611">
        <f t="shared" ca="1" si="580"/>
        <v>0</v>
      </c>
      <c r="AZ294" s="106">
        <f t="shared" ca="1" si="580"/>
        <v>19254</v>
      </c>
      <c r="BA294" s="106">
        <f t="shared" ca="1" si="580"/>
        <v>223366</v>
      </c>
      <c r="BB294" s="106">
        <f t="shared" ca="1" si="581"/>
        <v>66496</v>
      </c>
      <c r="BC294" s="106">
        <f t="shared" ca="1" si="581"/>
        <v>0</v>
      </c>
      <c r="BD294" s="106">
        <f t="shared" ca="1" si="581"/>
        <v>52254</v>
      </c>
      <c r="BE294" s="106">
        <f t="shared" ca="1" si="581"/>
        <v>0</v>
      </c>
      <c r="BF294" s="106">
        <f t="shared" ca="1" si="581"/>
        <v>433032</v>
      </c>
      <c r="BG294" s="106">
        <f t="shared" ca="1" si="581"/>
        <v>0</v>
      </c>
      <c r="BH294" s="106">
        <f t="shared" ca="1" si="581"/>
        <v>0</v>
      </c>
      <c r="BI294" s="106">
        <f t="shared" ca="1" si="581"/>
        <v>366620</v>
      </c>
      <c r="BJ294" s="106">
        <f t="shared" ca="1" si="581"/>
        <v>110868</v>
      </c>
      <c r="BK294" s="106">
        <f t="shared" ca="1" si="581"/>
        <v>0</v>
      </c>
      <c r="BL294" s="190">
        <f t="shared" ca="1" si="581"/>
        <v>0</v>
      </c>
      <c r="BM294" s="190">
        <f t="shared" ca="1" si="581"/>
        <v>0</v>
      </c>
      <c r="BN294" s="190">
        <f t="shared" ca="1" si="581"/>
        <v>0</v>
      </c>
      <c r="BO294" s="190">
        <f t="shared" ca="1" si="581"/>
        <v>0</v>
      </c>
      <c r="BP294" s="190">
        <f t="shared" ca="1" si="581"/>
        <v>0</v>
      </c>
      <c r="BQ294" s="190">
        <f t="shared" ca="1" si="564"/>
        <v>138004</v>
      </c>
      <c r="BR294" s="190">
        <f t="shared" ca="1" si="565"/>
        <v>1133886</v>
      </c>
      <c r="BS294" s="190">
        <f t="shared" ca="1" si="566"/>
        <v>8759068</v>
      </c>
      <c r="BT294" s="190">
        <f t="shared" ca="1" si="578"/>
        <v>10030958</v>
      </c>
      <c r="BU294" s="190">
        <f t="shared" ca="1" si="523"/>
        <v>10023094</v>
      </c>
      <c r="BV294" s="163" t="str">
        <f t="shared" si="567"/>
        <v>C</v>
      </c>
      <c r="BW294" s="65">
        <f t="shared" ca="1" si="582"/>
        <v>10030958</v>
      </c>
      <c r="BX294" s="65">
        <f t="shared" ca="1" si="583"/>
        <v>0</v>
      </c>
      <c r="BY294" s="13"/>
      <c r="BZ294" s="130"/>
      <c r="CA294" s="79" t="str">
        <f t="shared" si="568"/>
        <v>B</v>
      </c>
      <c r="CB294" s="215">
        <f t="shared" si="584"/>
        <v>2036</v>
      </c>
      <c r="CC294" s="141">
        <f t="shared" si="585"/>
        <v>1</v>
      </c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203"/>
      <c r="CP294" s="201"/>
      <c r="CQ294" s="624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210"/>
      <c r="DI294" s="210"/>
      <c r="DJ294" s="210"/>
      <c r="DK294" s="203"/>
      <c r="DL294" s="123"/>
      <c r="DM294" s="87"/>
      <c r="DN294" s="216"/>
      <c r="DO294" s="2"/>
      <c r="DP294" s="2"/>
    </row>
    <row r="295" spans="1:120">
      <c r="A295" s="1">
        <f t="shared" si="586"/>
        <v>2019</v>
      </c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32">
        <f t="shared" si="587"/>
        <v>0</v>
      </c>
      <c r="O295" s="25"/>
      <c r="P295" s="72">
        <f t="shared" si="589"/>
        <v>2019</v>
      </c>
      <c r="Q295" s="488"/>
      <c r="R295" s="488"/>
      <c r="S295" s="488"/>
      <c r="T295" s="488"/>
      <c r="U295" s="488"/>
      <c r="V295" s="488"/>
      <c r="W295" s="488"/>
      <c r="X295" s="488"/>
      <c r="Y295" s="488"/>
      <c r="Z295" s="488"/>
      <c r="AA295" s="488">
        <f t="shared" si="590"/>
        <v>0</v>
      </c>
      <c r="AB295" s="488">
        <f t="shared" si="590"/>
        <v>0</v>
      </c>
      <c r="AC295" s="32">
        <f t="shared" si="588"/>
        <v>0</v>
      </c>
      <c r="AD295" s="13"/>
      <c r="AI295" s="79" t="str">
        <f t="shared" si="563"/>
        <v>R</v>
      </c>
      <c r="AJ295" s="1">
        <f t="shared" si="562"/>
        <v>2036</v>
      </c>
      <c r="AK295" s="105">
        <f t="shared" si="561"/>
        <v>2</v>
      </c>
      <c r="AL295" s="106">
        <f t="shared" ca="1" si="580"/>
        <v>0</v>
      </c>
      <c r="AM295" s="106">
        <f t="shared" ca="1" si="580"/>
        <v>0</v>
      </c>
      <c r="AN295" s="106">
        <f t="shared" ca="1" si="580"/>
        <v>481</v>
      </c>
      <c r="AO295" s="106">
        <f t="shared" ca="1" si="580"/>
        <v>0</v>
      </c>
      <c r="AP295" s="106">
        <f t="shared" ca="1" si="580"/>
        <v>0</v>
      </c>
      <c r="AQ295" s="106">
        <f t="shared" ca="1" si="580"/>
        <v>0</v>
      </c>
      <c r="AR295" s="106">
        <f t="shared" ca="1" si="580"/>
        <v>0</v>
      </c>
      <c r="AS295" s="106">
        <f t="shared" ca="1" si="580"/>
        <v>0</v>
      </c>
      <c r="AT295" s="106">
        <f t="shared" ca="1" si="580"/>
        <v>4241923</v>
      </c>
      <c r="AU295" s="106">
        <f t="shared" ca="1" si="580"/>
        <v>1255818</v>
      </c>
      <c r="AV295" s="106">
        <f t="shared" ca="1" si="580"/>
        <v>3314894</v>
      </c>
      <c r="AW295" s="106">
        <f t="shared" ca="1" si="580"/>
        <v>63058</v>
      </c>
      <c r="AX295" s="106">
        <f t="shared" ca="1" si="580"/>
        <v>0</v>
      </c>
      <c r="AY295" s="611">
        <f t="shared" ca="1" si="580"/>
        <v>0</v>
      </c>
      <c r="AZ295" s="106">
        <f t="shared" ca="1" si="580"/>
        <v>28195</v>
      </c>
      <c r="BA295" s="106">
        <f t="shared" ca="1" si="580"/>
        <v>232142</v>
      </c>
      <c r="BB295" s="106">
        <f t="shared" ca="1" si="581"/>
        <v>71491</v>
      </c>
      <c r="BC295" s="106">
        <f t="shared" ca="1" si="581"/>
        <v>0</v>
      </c>
      <c r="BD295" s="106">
        <f t="shared" ca="1" si="581"/>
        <v>61127</v>
      </c>
      <c r="BE295" s="106">
        <f t="shared" ca="1" si="581"/>
        <v>0</v>
      </c>
      <c r="BF295" s="106">
        <f t="shared" ca="1" si="581"/>
        <v>431544</v>
      </c>
      <c r="BG295" s="106">
        <f t="shared" ca="1" si="581"/>
        <v>0</v>
      </c>
      <c r="BH295" s="106">
        <f t="shared" ca="1" si="581"/>
        <v>0</v>
      </c>
      <c r="BI295" s="106">
        <f t="shared" ca="1" si="581"/>
        <v>364713</v>
      </c>
      <c r="BJ295" s="106">
        <f t="shared" ca="1" si="581"/>
        <v>111114</v>
      </c>
      <c r="BK295" s="106">
        <f t="shared" ca="1" si="581"/>
        <v>0</v>
      </c>
      <c r="BL295" s="190">
        <f t="shared" ca="1" si="581"/>
        <v>0</v>
      </c>
      <c r="BM295" s="190">
        <f t="shared" ca="1" si="581"/>
        <v>0</v>
      </c>
      <c r="BN295" s="190">
        <f t="shared" ca="1" si="581"/>
        <v>0</v>
      </c>
      <c r="BO295" s="190">
        <f t="shared" ca="1" si="581"/>
        <v>0</v>
      </c>
      <c r="BP295" s="190">
        <f t="shared" ca="1" si="581"/>
        <v>0</v>
      </c>
      <c r="BQ295" s="190">
        <f t="shared" ca="1" si="564"/>
        <v>160813</v>
      </c>
      <c r="BR295" s="190">
        <f t="shared" ca="1" si="565"/>
        <v>1139513</v>
      </c>
      <c r="BS295" s="190">
        <f t="shared" ca="1" si="566"/>
        <v>8876174</v>
      </c>
      <c r="BT295" s="190">
        <f t="shared" ca="1" si="578"/>
        <v>10176500</v>
      </c>
      <c r="BU295" s="190">
        <f t="shared" ca="1" si="523"/>
        <v>10023094</v>
      </c>
      <c r="BV295" s="163" t="str">
        <f t="shared" si="567"/>
        <v>C</v>
      </c>
      <c r="BW295" s="65">
        <f t="shared" ca="1" si="582"/>
        <v>10176500</v>
      </c>
      <c r="BX295" s="65">
        <f t="shared" ca="1" si="583"/>
        <v>0</v>
      </c>
      <c r="BY295" s="13"/>
      <c r="BZ295" s="130"/>
      <c r="CA295" s="79" t="str">
        <f t="shared" si="568"/>
        <v>C</v>
      </c>
      <c r="CB295" s="215">
        <f t="shared" si="584"/>
        <v>2036</v>
      </c>
      <c r="CC295" s="141">
        <f t="shared" si="585"/>
        <v>2</v>
      </c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203"/>
      <c r="CP295" s="201"/>
      <c r="CQ295" s="624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210"/>
      <c r="DI295" s="210"/>
      <c r="DJ295" s="210"/>
      <c r="DK295" s="203"/>
      <c r="DL295" s="123"/>
      <c r="DM295" s="87"/>
      <c r="DN295" s="216"/>
      <c r="DO295" s="2"/>
      <c r="DP295" s="2"/>
    </row>
    <row r="296" spans="1:120">
      <c r="A296" s="1">
        <f t="shared" si="586"/>
        <v>2020</v>
      </c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32">
        <f t="shared" si="587"/>
        <v>0</v>
      </c>
      <c r="O296" s="25"/>
      <c r="P296" s="72">
        <f t="shared" si="589"/>
        <v>2020</v>
      </c>
      <c r="Q296" s="488"/>
      <c r="R296" s="488"/>
      <c r="S296" s="488"/>
      <c r="T296" s="488"/>
      <c r="U296" s="488"/>
      <c r="V296" s="488"/>
      <c r="W296" s="488"/>
      <c r="X296" s="488"/>
      <c r="Y296" s="488"/>
      <c r="Z296" s="488"/>
      <c r="AA296" s="488">
        <f t="shared" si="590"/>
        <v>0</v>
      </c>
      <c r="AB296" s="488">
        <f t="shared" si="590"/>
        <v>0</v>
      </c>
      <c r="AC296" s="32">
        <f t="shared" si="588"/>
        <v>0</v>
      </c>
      <c r="AD296" s="13"/>
      <c r="AI296" s="79" t="str">
        <f t="shared" si="563"/>
        <v>S</v>
      </c>
      <c r="AJ296" s="1">
        <f t="shared" si="562"/>
        <v>2036</v>
      </c>
      <c r="AK296" s="105">
        <f t="shared" si="561"/>
        <v>3</v>
      </c>
      <c r="AL296" s="106">
        <f t="shared" ca="1" si="580"/>
        <v>0</v>
      </c>
      <c r="AM296" s="106">
        <f t="shared" ca="1" si="580"/>
        <v>0</v>
      </c>
      <c r="AN296" s="106">
        <f t="shared" ca="1" si="580"/>
        <v>481</v>
      </c>
      <c r="AO296" s="106">
        <f t="shared" ca="1" si="580"/>
        <v>0</v>
      </c>
      <c r="AP296" s="106">
        <f t="shared" ca="1" si="580"/>
        <v>0</v>
      </c>
      <c r="AQ296" s="106">
        <f t="shared" ca="1" si="580"/>
        <v>0</v>
      </c>
      <c r="AR296" s="106">
        <f t="shared" ca="1" si="580"/>
        <v>0</v>
      </c>
      <c r="AS296" s="106">
        <f t="shared" ca="1" si="580"/>
        <v>0</v>
      </c>
      <c r="AT296" s="106">
        <f t="shared" ca="1" si="580"/>
        <v>4235344</v>
      </c>
      <c r="AU296" s="106">
        <f t="shared" ca="1" si="580"/>
        <v>1235097</v>
      </c>
      <c r="AV296" s="106">
        <f t="shared" ca="1" si="580"/>
        <v>3273457</v>
      </c>
      <c r="AW296" s="106">
        <f t="shared" ca="1" si="580"/>
        <v>57941</v>
      </c>
      <c r="AX296" s="106">
        <f t="shared" ca="1" si="580"/>
        <v>0</v>
      </c>
      <c r="AY296" s="611">
        <f t="shared" ca="1" si="580"/>
        <v>0</v>
      </c>
      <c r="AZ296" s="106">
        <f t="shared" ca="1" si="580"/>
        <v>29398</v>
      </c>
      <c r="BA296" s="106">
        <f t="shared" ca="1" si="580"/>
        <v>197791</v>
      </c>
      <c r="BB296" s="106">
        <f t="shared" ca="1" si="581"/>
        <v>48539</v>
      </c>
      <c r="BC296" s="106">
        <f t="shared" ca="1" si="581"/>
        <v>0</v>
      </c>
      <c r="BD296" s="106">
        <f t="shared" ca="1" si="581"/>
        <v>66575</v>
      </c>
      <c r="BE296" s="106">
        <f t="shared" ca="1" si="581"/>
        <v>0</v>
      </c>
      <c r="BF296" s="106">
        <f t="shared" ca="1" si="581"/>
        <v>427896</v>
      </c>
      <c r="BG296" s="106">
        <f t="shared" ca="1" si="581"/>
        <v>0</v>
      </c>
      <c r="BH296" s="106">
        <f t="shared" ca="1" si="581"/>
        <v>0</v>
      </c>
      <c r="BI296" s="106">
        <f t="shared" ca="1" si="581"/>
        <v>363099</v>
      </c>
      <c r="BJ296" s="106">
        <f t="shared" ca="1" si="581"/>
        <v>110922</v>
      </c>
      <c r="BK296" s="106">
        <f t="shared" ca="1" si="581"/>
        <v>0</v>
      </c>
      <c r="BL296" s="190">
        <f t="shared" ca="1" si="581"/>
        <v>0</v>
      </c>
      <c r="BM296" s="190">
        <f t="shared" ca="1" si="581"/>
        <v>0</v>
      </c>
      <c r="BN296" s="190">
        <f t="shared" ca="1" si="581"/>
        <v>0</v>
      </c>
      <c r="BO296" s="190">
        <f t="shared" ca="1" si="581"/>
        <v>0</v>
      </c>
      <c r="BP296" s="190">
        <f t="shared" ca="1" si="581"/>
        <v>0</v>
      </c>
      <c r="BQ296" s="190">
        <f t="shared" ca="1" si="564"/>
        <v>144512</v>
      </c>
      <c r="BR296" s="190">
        <f t="shared" ca="1" si="565"/>
        <v>1099708</v>
      </c>
      <c r="BS296" s="190">
        <f t="shared" ca="1" si="566"/>
        <v>8802320</v>
      </c>
      <c r="BT296" s="190">
        <f t="shared" ca="1" si="578"/>
        <v>10046540</v>
      </c>
      <c r="BU296" s="190">
        <f t="shared" ca="1" si="523"/>
        <v>10085414</v>
      </c>
      <c r="BV296" s="163" t="str">
        <f t="shared" si="567"/>
        <v>D</v>
      </c>
      <c r="BW296" s="65">
        <f t="shared" ca="1" si="582"/>
        <v>10046540</v>
      </c>
      <c r="BX296" s="65">
        <f t="shared" ca="1" si="583"/>
        <v>0</v>
      </c>
      <c r="BY296" s="13"/>
      <c r="BZ296" s="130"/>
      <c r="CA296" s="79" t="str">
        <f t="shared" si="568"/>
        <v>D</v>
      </c>
      <c r="CB296" s="215">
        <f t="shared" si="584"/>
        <v>2036</v>
      </c>
      <c r="CC296" s="141">
        <f t="shared" si="585"/>
        <v>3</v>
      </c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203"/>
      <c r="CP296" s="201"/>
      <c r="CQ296" s="624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210"/>
      <c r="DI296" s="210"/>
      <c r="DJ296" s="210"/>
      <c r="DK296" s="203"/>
      <c r="DL296" s="123"/>
      <c r="DM296" s="87"/>
      <c r="DN296" s="216"/>
      <c r="DO296" s="2"/>
      <c r="DP296" s="2"/>
    </row>
    <row r="297" spans="1:120">
      <c r="A297" s="1">
        <f t="shared" si="586"/>
        <v>2021</v>
      </c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32">
        <f t="shared" si="587"/>
        <v>0</v>
      </c>
      <c r="O297" s="25"/>
      <c r="P297" s="72">
        <f t="shared" si="589"/>
        <v>2021</v>
      </c>
      <c r="Q297" s="488"/>
      <c r="R297" s="488"/>
      <c r="S297" s="488"/>
      <c r="T297" s="488"/>
      <c r="U297" s="488"/>
      <c r="V297" s="488"/>
      <c r="W297" s="488"/>
      <c r="X297" s="488"/>
      <c r="Y297" s="488"/>
      <c r="Z297" s="488"/>
      <c r="AA297" s="488">
        <f t="shared" si="590"/>
        <v>0</v>
      </c>
      <c r="AB297" s="488">
        <f t="shared" si="590"/>
        <v>0</v>
      </c>
      <c r="AC297" s="32">
        <f t="shared" si="588"/>
        <v>0</v>
      </c>
      <c r="AD297" s="13"/>
      <c r="AI297" s="79" t="str">
        <f t="shared" si="563"/>
        <v>T</v>
      </c>
      <c r="AJ297" s="1">
        <f t="shared" si="562"/>
        <v>2036</v>
      </c>
      <c r="AK297" s="105">
        <f t="shared" si="561"/>
        <v>4</v>
      </c>
      <c r="AL297" s="106">
        <f t="shared" ca="1" si="580"/>
        <v>0</v>
      </c>
      <c r="AM297" s="106">
        <f t="shared" ca="1" si="580"/>
        <v>0</v>
      </c>
      <c r="AN297" s="106">
        <f t="shared" ca="1" si="580"/>
        <v>481</v>
      </c>
      <c r="AO297" s="106">
        <f t="shared" ca="1" si="580"/>
        <v>0</v>
      </c>
      <c r="AP297" s="106">
        <f t="shared" ca="1" si="580"/>
        <v>0</v>
      </c>
      <c r="AQ297" s="106">
        <f t="shared" ca="1" si="580"/>
        <v>0</v>
      </c>
      <c r="AR297" s="106">
        <f t="shared" ca="1" si="580"/>
        <v>0</v>
      </c>
      <c r="AS297" s="106">
        <f t="shared" ca="1" si="580"/>
        <v>0</v>
      </c>
      <c r="AT297" s="106">
        <f t="shared" ca="1" si="580"/>
        <v>4196625</v>
      </c>
      <c r="AU297" s="106">
        <f t="shared" ca="1" si="580"/>
        <v>1269393</v>
      </c>
      <c r="AV297" s="106">
        <f t="shared" ca="1" si="580"/>
        <v>3341790</v>
      </c>
      <c r="AW297" s="106">
        <f t="shared" ca="1" si="580"/>
        <v>46847</v>
      </c>
      <c r="AX297" s="106">
        <f t="shared" ca="1" si="580"/>
        <v>0</v>
      </c>
      <c r="AY297" s="611">
        <f t="shared" ca="1" si="580"/>
        <v>0</v>
      </c>
      <c r="AZ297" s="106">
        <f t="shared" ca="1" si="580"/>
        <v>29785</v>
      </c>
      <c r="BA297" s="106">
        <f t="shared" ref="BA297:BO315" ca="1" si="591">ROUND(INDIRECT(CONCATENATE($AI297,BA$2+($AJ297-2010))),0)</f>
        <v>185423</v>
      </c>
      <c r="BB297" s="106">
        <f t="shared" ca="1" si="581"/>
        <v>52492</v>
      </c>
      <c r="BC297" s="106">
        <f t="shared" ca="1" si="581"/>
        <v>0</v>
      </c>
      <c r="BD297" s="106">
        <f t="shared" ca="1" si="581"/>
        <v>53836</v>
      </c>
      <c r="BE297" s="106">
        <f t="shared" ca="1" si="581"/>
        <v>0</v>
      </c>
      <c r="BF297" s="106">
        <f t="shared" ca="1" si="581"/>
        <v>433032</v>
      </c>
      <c r="BG297" s="106">
        <f t="shared" ca="1" si="581"/>
        <v>0</v>
      </c>
      <c r="BH297" s="106">
        <f t="shared" ca="1" si="581"/>
        <v>0</v>
      </c>
      <c r="BI297" s="106">
        <f t="shared" ca="1" si="581"/>
        <v>369006</v>
      </c>
      <c r="BJ297" s="106">
        <f t="shared" ca="1" si="581"/>
        <v>111576</v>
      </c>
      <c r="BK297" s="106">
        <f t="shared" ca="1" si="581"/>
        <v>0</v>
      </c>
      <c r="BL297" s="190">
        <f t="shared" ca="1" si="581"/>
        <v>0</v>
      </c>
      <c r="BM297" s="190">
        <f t="shared" ca="1" si="581"/>
        <v>0</v>
      </c>
      <c r="BN297" s="190">
        <f t="shared" ca="1" si="581"/>
        <v>0</v>
      </c>
      <c r="BO297" s="190">
        <f t="shared" ca="1" si="581"/>
        <v>0</v>
      </c>
      <c r="BP297" s="190">
        <f t="shared" ca="1" si="581"/>
        <v>0</v>
      </c>
      <c r="BQ297" s="190">
        <f t="shared" ca="1" si="564"/>
        <v>136113</v>
      </c>
      <c r="BR297" s="190">
        <f t="shared" ca="1" si="565"/>
        <v>1099037</v>
      </c>
      <c r="BS297" s="190">
        <f t="shared" ca="1" si="566"/>
        <v>8855136</v>
      </c>
      <c r="BT297" s="190">
        <f t="shared" ca="1" si="578"/>
        <v>10090286</v>
      </c>
      <c r="BU297" s="190">
        <f t="shared" ca="1" si="523"/>
        <v>5945767</v>
      </c>
      <c r="BV297" s="163" t="str">
        <f t="shared" si="567"/>
        <v>E</v>
      </c>
      <c r="BW297" s="65">
        <f t="shared" ca="1" si="582"/>
        <v>10090286</v>
      </c>
      <c r="BX297" s="65">
        <f t="shared" ca="1" si="583"/>
        <v>0</v>
      </c>
      <c r="BY297" s="13"/>
      <c r="BZ297" s="130"/>
      <c r="CA297" s="79" t="str">
        <f t="shared" si="568"/>
        <v>E</v>
      </c>
      <c r="CB297" s="215">
        <f t="shared" si="584"/>
        <v>2036</v>
      </c>
      <c r="CC297" s="141">
        <f t="shared" si="585"/>
        <v>4</v>
      </c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203"/>
      <c r="CP297" s="201"/>
      <c r="CQ297" s="624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210"/>
      <c r="DI297" s="210"/>
      <c r="DJ297" s="210"/>
      <c r="DK297" s="203"/>
      <c r="DL297" s="123"/>
      <c r="DM297" s="87"/>
      <c r="DN297" s="216"/>
      <c r="DO297" s="2"/>
      <c r="DP297" s="2"/>
    </row>
    <row r="298" spans="1:120">
      <c r="A298" s="1">
        <f t="shared" si="586"/>
        <v>2022</v>
      </c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32">
        <f t="shared" ref="N298:N306" si="592">SUM(B298:M298)</f>
        <v>0</v>
      </c>
      <c r="O298" s="25"/>
      <c r="P298" s="72">
        <f t="shared" si="589"/>
        <v>2022</v>
      </c>
      <c r="Q298" s="488"/>
      <c r="R298" s="488"/>
      <c r="S298" s="488"/>
      <c r="T298" s="488"/>
      <c r="U298" s="488"/>
      <c r="V298" s="488"/>
      <c r="W298" s="488"/>
      <c r="X298" s="488"/>
      <c r="Y298" s="488"/>
      <c r="Z298" s="488"/>
      <c r="AA298" s="488">
        <f t="shared" si="590"/>
        <v>0</v>
      </c>
      <c r="AB298" s="488">
        <f t="shared" si="590"/>
        <v>0</v>
      </c>
      <c r="AC298" s="32">
        <f t="shared" si="588"/>
        <v>0</v>
      </c>
      <c r="AD298" s="13"/>
      <c r="AI298" s="79" t="str">
        <f t="shared" si="563"/>
        <v>U</v>
      </c>
      <c r="AJ298" s="1">
        <f t="shared" si="562"/>
        <v>2036</v>
      </c>
      <c r="AK298" s="105">
        <f t="shared" si="561"/>
        <v>5</v>
      </c>
      <c r="AL298" s="106">
        <f t="shared" ref="AL298:AZ314" ca="1" si="593">ROUND(INDIRECT(CONCATENATE($AI298,AL$2+($AJ298-2010))),0)</f>
        <v>0</v>
      </c>
      <c r="AM298" s="106">
        <f t="shared" ca="1" si="593"/>
        <v>0</v>
      </c>
      <c r="AN298" s="106">
        <f t="shared" ca="1" si="593"/>
        <v>481</v>
      </c>
      <c r="AO298" s="106">
        <f t="shared" ca="1" si="593"/>
        <v>0</v>
      </c>
      <c r="AP298" s="106">
        <f t="shared" ca="1" si="593"/>
        <v>0</v>
      </c>
      <c r="AQ298" s="106">
        <f t="shared" ca="1" si="593"/>
        <v>0</v>
      </c>
      <c r="AR298" s="106">
        <f t="shared" ca="1" si="593"/>
        <v>0</v>
      </c>
      <c r="AS298" s="106">
        <f t="shared" ca="1" si="593"/>
        <v>0</v>
      </c>
      <c r="AT298" s="106">
        <f t="shared" ca="1" si="593"/>
        <v>0</v>
      </c>
      <c r="AU298" s="106">
        <f t="shared" ca="1" si="593"/>
        <v>1280195</v>
      </c>
      <c r="AV298" s="106">
        <f t="shared" ca="1" si="593"/>
        <v>3360917</v>
      </c>
      <c r="AW298" s="106">
        <f t="shared" ca="1" si="593"/>
        <v>45752</v>
      </c>
      <c r="AX298" s="106">
        <f t="shared" ca="1" si="593"/>
        <v>0</v>
      </c>
      <c r="AY298" s="611">
        <f t="shared" ca="1" si="593"/>
        <v>0</v>
      </c>
      <c r="AZ298" s="106">
        <f t="shared" ca="1" si="593"/>
        <v>26362</v>
      </c>
      <c r="BA298" s="106">
        <f t="shared" ca="1" si="591"/>
        <v>200880</v>
      </c>
      <c r="BB298" s="106">
        <f t="shared" ca="1" si="581"/>
        <v>50077</v>
      </c>
      <c r="BC298" s="106">
        <f t="shared" ca="1" si="581"/>
        <v>0</v>
      </c>
      <c r="BD298" s="106">
        <f t="shared" ca="1" si="581"/>
        <v>53482</v>
      </c>
      <c r="BE298" s="106">
        <f t="shared" ca="1" si="581"/>
        <v>0</v>
      </c>
      <c r="BF298" s="106">
        <f t="shared" ca="1" si="581"/>
        <v>432600</v>
      </c>
      <c r="BG298" s="106">
        <f t="shared" ca="1" si="581"/>
        <v>0</v>
      </c>
      <c r="BH298" s="106">
        <f t="shared" ca="1" si="581"/>
        <v>0</v>
      </c>
      <c r="BI298" s="106">
        <f t="shared" ca="1" si="581"/>
        <v>372899</v>
      </c>
      <c r="BJ298" s="106">
        <f t="shared" ca="1" si="581"/>
        <v>111624</v>
      </c>
      <c r="BK298" s="106">
        <f t="shared" ca="1" si="581"/>
        <v>0</v>
      </c>
      <c r="BL298" s="190">
        <f t="shared" ca="1" si="581"/>
        <v>0</v>
      </c>
      <c r="BM298" s="190">
        <f t="shared" ca="1" si="581"/>
        <v>0</v>
      </c>
      <c r="BN298" s="190">
        <f t="shared" ca="1" si="581"/>
        <v>0</v>
      </c>
      <c r="BO298" s="190">
        <f t="shared" ca="1" si="581"/>
        <v>0</v>
      </c>
      <c r="BP298" s="190">
        <f t="shared" ref="BP298:BP358" ca="1" si="594">ROUND(INDIRECT(CONCATENATE($AI298,BP$2+($AJ298-2010))),0)</f>
        <v>0</v>
      </c>
      <c r="BQ298" s="190">
        <f t="shared" ca="1" si="564"/>
        <v>129921</v>
      </c>
      <c r="BR298" s="190">
        <f t="shared" ca="1" si="565"/>
        <v>1118003</v>
      </c>
      <c r="BS298" s="190">
        <f t="shared" ca="1" si="566"/>
        <v>4687345</v>
      </c>
      <c r="BT298" s="190">
        <f t="shared" ca="1" si="578"/>
        <v>5935269</v>
      </c>
      <c r="BU298" s="190">
        <f t="shared" ca="1" si="523"/>
        <v>5995076</v>
      </c>
      <c r="BV298" s="163" t="str">
        <f t="shared" si="567"/>
        <v>F</v>
      </c>
      <c r="BW298" s="65">
        <f t="shared" ca="1" si="582"/>
        <v>5935269</v>
      </c>
      <c r="BX298" s="65">
        <f t="shared" ca="1" si="583"/>
        <v>0</v>
      </c>
      <c r="BY298" s="13"/>
      <c r="BZ298" s="130"/>
      <c r="CA298" s="79" t="str">
        <f t="shared" si="568"/>
        <v>F</v>
      </c>
      <c r="CB298" s="215">
        <f t="shared" si="584"/>
        <v>2036</v>
      </c>
      <c r="CC298" s="141">
        <f t="shared" si="585"/>
        <v>5</v>
      </c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203"/>
      <c r="CP298" s="201"/>
      <c r="CQ298" s="624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210"/>
      <c r="DI298" s="210"/>
      <c r="DJ298" s="210"/>
      <c r="DK298" s="203"/>
      <c r="DL298" s="123"/>
      <c r="DM298" s="87"/>
      <c r="DN298" s="216"/>
      <c r="DO298" s="2"/>
      <c r="DP298" s="2"/>
    </row>
    <row r="299" spans="1:120">
      <c r="A299" s="1">
        <f t="shared" si="586"/>
        <v>2023</v>
      </c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32">
        <f t="shared" si="592"/>
        <v>0</v>
      </c>
      <c r="O299" s="29"/>
      <c r="P299" s="72">
        <f t="shared" si="589"/>
        <v>2023</v>
      </c>
      <c r="Q299" s="488"/>
      <c r="R299" s="488"/>
      <c r="S299" s="488"/>
      <c r="T299" s="488"/>
      <c r="U299" s="488"/>
      <c r="V299" s="488"/>
      <c r="W299" s="488"/>
      <c r="X299" s="488"/>
      <c r="Y299" s="488"/>
      <c r="Z299" s="488"/>
      <c r="AA299" s="488">
        <f t="shared" si="590"/>
        <v>0</v>
      </c>
      <c r="AB299" s="488">
        <f t="shared" si="590"/>
        <v>0</v>
      </c>
      <c r="AC299" s="32">
        <f t="shared" si="588"/>
        <v>0</v>
      </c>
      <c r="AD299" s="13"/>
      <c r="AI299" s="79" t="str">
        <f t="shared" si="563"/>
        <v>V</v>
      </c>
      <c r="AJ299" s="1">
        <f t="shared" si="562"/>
        <v>2036</v>
      </c>
      <c r="AK299" s="105">
        <f t="shared" si="561"/>
        <v>6</v>
      </c>
      <c r="AL299" s="106">
        <f t="shared" ca="1" si="593"/>
        <v>0</v>
      </c>
      <c r="AM299" s="106">
        <f t="shared" ca="1" si="593"/>
        <v>0</v>
      </c>
      <c r="AN299" s="106">
        <f t="shared" ca="1" si="593"/>
        <v>481</v>
      </c>
      <c r="AO299" s="106">
        <f t="shared" ca="1" si="593"/>
        <v>0</v>
      </c>
      <c r="AP299" s="106">
        <f t="shared" ca="1" si="593"/>
        <v>0</v>
      </c>
      <c r="AQ299" s="106">
        <f t="shared" ca="1" si="593"/>
        <v>0</v>
      </c>
      <c r="AR299" s="106">
        <f t="shared" ca="1" si="593"/>
        <v>0</v>
      </c>
      <c r="AS299" s="106">
        <f t="shared" ca="1" si="593"/>
        <v>0</v>
      </c>
      <c r="AT299" s="106">
        <f t="shared" ca="1" si="593"/>
        <v>0</v>
      </c>
      <c r="AU299" s="106">
        <f t="shared" ca="1" si="593"/>
        <v>1282968</v>
      </c>
      <c r="AV299" s="106">
        <f t="shared" ca="1" si="593"/>
        <v>3369163</v>
      </c>
      <c r="AW299" s="106">
        <f t="shared" ca="1" si="593"/>
        <v>61937</v>
      </c>
      <c r="AX299" s="106">
        <f t="shared" ca="1" si="593"/>
        <v>0</v>
      </c>
      <c r="AY299" s="611">
        <f t="shared" ca="1" si="593"/>
        <v>0</v>
      </c>
      <c r="AZ299" s="106">
        <f t="shared" ca="1" si="593"/>
        <v>26794</v>
      </c>
      <c r="BA299" s="106">
        <f t="shared" ca="1" si="591"/>
        <v>211117</v>
      </c>
      <c r="BB299" s="106">
        <f t="shared" ca="1" si="591"/>
        <v>64146</v>
      </c>
      <c r="BC299" s="106">
        <f t="shared" ca="1" si="591"/>
        <v>0</v>
      </c>
      <c r="BD299" s="106">
        <f t="shared" ca="1" si="591"/>
        <v>47363</v>
      </c>
      <c r="BE299" s="106">
        <f t="shared" ca="1" si="591"/>
        <v>0</v>
      </c>
      <c r="BF299" s="106">
        <f t="shared" ca="1" si="591"/>
        <v>436008</v>
      </c>
      <c r="BG299" s="106">
        <f t="shared" ca="1" si="591"/>
        <v>0</v>
      </c>
      <c r="BH299" s="106">
        <f t="shared" ca="1" si="591"/>
        <v>0</v>
      </c>
      <c r="BI299" s="106">
        <f t="shared" ca="1" si="591"/>
        <v>374731</v>
      </c>
      <c r="BJ299" s="106">
        <f t="shared" ca="1" si="591"/>
        <v>111816</v>
      </c>
      <c r="BK299" s="106">
        <f t="shared" ca="1" si="591"/>
        <v>0</v>
      </c>
      <c r="BL299" s="190">
        <f t="shared" ca="1" si="591"/>
        <v>0</v>
      </c>
      <c r="BM299" s="190">
        <f t="shared" ca="1" si="591"/>
        <v>0</v>
      </c>
      <c r="BN299" s="190">
        <f t="shared" ca="1" si="591"/>
        <v>0</v>
      </c>
      <c r="BO299" s="190">
        <f t="shared" ca="1" si="591"/>
        <v>0</v>
      </c>
      <c r="BP299" s="190">
        <f t="shared" ca="1" si="594"/>
        <v>0</v>
      </c>
      <c r="BQ299" s="190">
        <f t="shared" ca="1" si="564"/>
        <v>138303</v>
      </c>
      <c r="BR299" s="190">
        <f t="shared" ca="1" si="565"/>
        <v>1133672</v>
      </c>
      <c r="BS299" s="190">
        <f t="shared" ca="1" si="566"/>
        <v>4714549</v>
      </c>
      <c r="BT299" s="190">
        <f t="shared" ca="1" si="578"/>
        <v>5986524</v>
      </c>
      <c r="BU299" s="190">
        <f t="shared" ca="1" si="523"/>
        <v>6020707</v>
      </c>
      <c r="BV299" s="163" t="str">
        <f t="shared" si="567"/>
        <v>G</v>
      </c>
      <c r="BW299" s="65">
        <f t="shared" ca="1" si="582"/>
        <v>5986524</v>
      </c>
      <c r="BX299" s="65">
        <f t="shared" ca="1" si="583"/>
        <v>0</v>
      </c>
      <c r="BY299" s="13"/>
      <c r="BZ299" s="130"/>
      <c r="CA299" s="79" t="str">
        <f t="shared" si="568"/>
        <v>G</v>
      </c>
      <c r="CB299" s="215">
        <f t="shared" si="584"/>
        <v>2036</v>
      </c>
      <c r="CC299" s="141">
        <f t="shared" si="585"/>
        <v>6</v>
      </c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203"/>
      <c r="CP299" s="201"/>
      <c r="CQ299" s="624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210"/>
      <c r="DI299" s="210"/>
      <c r="DJ299" s="210"/>
      <c r="DK299" s="203"/>
      <c r="DL299" s="123"/>
      <c r="DM299" s="87"/>
      <c r="DN299" s="216"/>
      <c r="DO299" s="2"/>
      <c r="DP299" s="2"/>
    </row>
    <row r="300" spans="1:120">
      <c r="A300" s="1">
        <f t="shared" si="586"/>
        <v>2024</v>
      </c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32">
        <f t="shared" si="592"/>
        <v>0</v>
      </c>
      <c r="O300" s="29"/>
      <c r="P300" s="72">
        <f t="shared" si="589"/>
        <v>2024</v>
      </c>
      <c r="Q300" s="488"/>
      <c r="R300" s="488"/>
      <c r="S300" s="488"/>
      <c r="T300" s="488"/>
      <c r="U300" s="488"/>
      <c r="V300" s="488"/>
      <c r="W300" s="488"/>
      <c r="X300" s="488"/>
      <c r="Y300" s="488"/>
      <c r="Z300" s="488"/>
      <c r="AA300" s="488">
        <f t="shared" si="590"/>
        <v>0</v>
      </c>
      <c r="AB300" s="488">
        <f t="shared" si="590"/>
        <v>0</v>
      </c>
      <c r="AC300" s="32">
        <f t="shared" si="588"/>
        <v>0</v>
      </c>
      <c r="AD300" s="13"/>
      <c r="AI300" s="79" t="str">
        <f t="shared" si="563"/>
        <v>W</v>
      </c>
      <c r="AJ300" s="1">
        <f t="shared" si="562"/>
        <v>2036</v>
      </c>
      <c r="AK300" s="105">
        <f t="shared" si="561"/>
        <v>7</v>
      </c>
      <c r="AL300" s="106">
        <f t="shared" ca="1" si="593"/>
        <v>0</v>
      </c>
      <c r="AM300" s="106">
        <f t="shared" ca="1" si="593"/>
        <v>0</v>
      </c>
      <c r="AN300" s="106">
        <f t="shared" ca="1" si="593"/>
        <v>481</v>
      </c>
      <c r="AO300" s="106">
        <f t="shared" ca="1" si="593"/>
        <v>0</v>
      </c>
      <c r="AP300" s="106">
        <f t="shared" ca="1" si="593"/>
        <v>0</v>
      </c>
      <c r="AQ300" s="106">
        <f t="shared" ca="1" si="593"/>
        <v>0</v>
      </c>
      <c r="AR300" s="106">
        <f t="shared" ca="1" si="593"/>
        <v>0</v>
      </c>
      <c r="AS300" s="106">
        <f t="shared" ca="1" si="593"/>
        <v>0</v>
      </c>
      <c r="AT300" s="106">
        <f t="shared" ca="1" si="593"/>
        <v>0</v>
      </c>
      <c r="AU300" s="106">
        <f t="shared" ca="1" si="593"/>
        <v>1280195</v>
      </c>
      <c r="AV300" s="106">
        <f t="shared" ca="1" si="593"/>
        <v>3364488</v>
      </c>
      <c r="AW300" s="106">
        <f t="shared" ca="1" si="593"/>
        <v>57532</v>
      </c>
      <c r="AX300" s="106">
        <f t="shared" ca="1" si="593"/>
        <v>0</v>
      </c>
      <c r="AY300" s="611">
        <f t="shared" ca="1" si="593"/>
        <v>0</v>
      </c>
      <c r="AZ300" s="106">
        <f t="shared" ca="1" si="593"/>
        <v>30030</v>
      </c>
      <c r="BA300" s="106">
        <f t="shared" ca="1" si="591"/>
        <v>227995</v>
      </c>
      <c r="BB300" s="106">
        <f t="shared" ca="1" si="591"/>
        <v>67758</v>
      </c>
      <c r="BC300" s="106">
        <f t="shared" ca="1" si="591"/>
        <v>0</v>
      </c>
      <c r="BD300" s="106">
        <f t="shared" ca="1" si="591"/>
        <v>57084</v>
      </c>
      <c r="BE300" s="106">
        <f t="shared" ca="1" si="591"/>
        <v>0</v>
      </c>
      <c r="BF300" s="106">
        <f t="shared" ca="1" si="591"/>
        <v>435480</v>
      </c>
      <c r="BG300" s="106">
        <f t="shared" ca="1" si="591"/>
        <v>0</v>
      </c>
      <c r="BH300" s="106">
        <f t="shared" ca="1" si="591"/>
        <v>0</v>
      </c>
      <c r="BI300" s="106">
        <f t="shared" ca="1" si="591"/>
        <v>375668</v>
      </c>
      <c r="BJ300" s="106">
        <f t="shared" ca="1" si="591"/>
        <v>111630</v>
      </c>
      <c r="BK300" s="106">
        <f t="shared" ca="1" si="591"/>
        <v>0</v>
      </c>
      <c r="BL300" s="190">
        <f t="shared" ca="1" si="591"/>
        <v>0</v>
      </c>
      <c r="BM300" s="190">
        <f t="shared" ca="1" si="591"/>
        <v>0</v>
      </c>
      <c r="BN300" s="190">
        <f t="shared" ca="1" si="591"/>
        <v>0</v>
      </c>
      <c r="BO300" s="190">
        <f t="shared" ca="1" si="591"/>
        <v>0</v>
      </c>
      <c r="BP300" s="190">
        <f t="shared" ca="1" si="594"/>
        <v>0</v>
      </c>
      <c r="BQ300" s="190">
        <f t="shared" ca="1" si="564"/>
        <v>154872</v>
      </c>
      <c r="BR300" s="190">
        <f t="shared" ca="1" si="565"/>
        <v>1150773</v>
      </c>
      <c r="BS300" s="190">
        <f t="shared" ca="1" si="566"/>
        <v>4702696</v>
      </c>
      <c r="BT300" s="190">
        <f t="shared" ca="1" si="578"/>
        <v>6008341</v>
      </c>
      <c r="BU300" s="190">
        <f t="shared" ca="1" si="523"/>
        <v>6072830</v>
      </c>
      <c r="BV300" s="163" t="str">
        <f t="shared" si="567"/>
        <v>H</v>
      </c>
      <c r="BW300" s="65">
        <f t="shared" ca="1" si="582"/>
        <v>6008341</v>
      </c>
      <c r="BX300" s="65">
        <f t="shared" ca="1" si="583"/>
        <v>0</v>
      </c>
      <c r="BY300" s="13"/>
      <c r="BZ300" s="130"/>
      <c r="CA300" s="79" t="str">
        <f t="shared" si="568"/>
        <v>H</v>
      </c>
      <c r="CB300" s="215">
        <f t="shared" si="584"/>
        <v>2036</v>
      </c>
      <c r="CC300" s="141">
        <f t="shared" si="585"/>
        <v>7</v>
      </c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203"/>
      <c r="CP300" s="201"/>
      <c r="CQ300" s="624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210"/>
      <c r="DI300" s="210"/>
      <c r="DJ300" s="210"/>
      <c r="DK300" s="203"/>
      <c r="DL300" s="123"/>
      <c r="DM300" s="87"/>
      <c r="DN300" s="216"/>
      <c r="DO300" s="2"/>
      <c r="DP300" s="2"/>
    </row>
    <row r="301" spans="1:120">
      <c r="A301" s="1">
        <f t="shared" si="586"/>
        <v>2025</v>
      </c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32">
        <f t="shared" si="592"/>
        <v>0</v>
      </c>
      <c r="O301" s="29"/>
      <c r="P301" s="72">
        <f t="shared" si="589"/>
        <v>2025</v>
      </c>
      <c r="Q301" s="488"/>
      <c r="R301" s="488"/>
      <c r="S301" s="488"/>
      <c r="T301" s="488"/>
      <c r="U301" s="488"/>
      <c r="V301" s="488"/>
      <c r="W301" s="488"/>
      <c r="X301" s="488"/>
      <c r="Y301" s="488"/>
      <c r="Z301" s="488"/>
      <c r="AA301" s="488">
        <f t="shared" si="590"/>
        <v>0</v>
      </c>
      <c r="AB301" s="488">
        <f t="shared" si="590"/>
        <v>0</v>
      </c>
      <c r="AC301" s="32">
        <f t="shared" si="588"/>
        <v>0</v>
      </c>
      <c r="AD301" s="13"/>
      <c r="AI301" s="79" t="str">
        <f t="shared" si="563"/>
        <v>X</v>
      </c>
      <c r="AJ301" s="1">
        <f t="shared" si="562"/>
        <v>2036</v>
      </c>
      <c r="AK301" s="105">
        <f t="shared" si="561"/>
        <v>8</v>
      </c>
      <c r="AL301" s="106">
        <f t="shared" ca="1" si="593"/>
        <v>0</v>
      </c>
      <c r="AM301" s="106">
        <f t="shared" ca="1" si="593"/>
        <v>0</v>
      </c>
      <c r="AN301" s="106">
        <f t="shared" ca="1" si="593"/>
        <v>481</v>
      </c>
      <c r="AO301" s="106">
        <f t="shared" ca="1" si="593"/>
        <v>0</v>
      </c>
      <c r="AP301" s="106">
        <f t="shared" ca="1" si="593"/>
        <v>0</v>
      </c>
      <c r="AQ301" s="106">
        <f t="shared" ca="1" si="593"/>
        <v>0</v>
      </c>
      <c r="AR301" s="106">
        <f t="shared" ca="1" si="593"/>
        <v>0</v>
      </c>
      <c r="AS301" s="106">
        <f t="shared" ca="1" si="593"/>
        <v>0</v>
      </c>
      <c r="AT301" s="106">
        <f t="shared" ca="1" si="593"/>
        <v>0</v>
      </c>
      <c r="AU301" s="106">
        <f t="shared" ca="1" si="593"/>
        <v>1287493</v>
      </c>
      <c r="AV301" s="106">
        <f t="shared" ca="1" si="593"/>
        <v>3378350</v>
      </c>
      <c r="AW301" s="106">
        <f t="shared" ca="1" si="593"/>
        <v>54023</v>
      </c>
      <c r="AX301" s="106">
        <f t="shared" ca="1" si="593"/>
        <v>0</v>
      </c>
      <c r="AY301" s="611">
        <f t="shared" ca="1" si="593"/>
        <v>0</v>
      </c>
      <c r="AZ301" s="106">
        <f t="shared" ca="1" si="593"/>
        <v>35842</v>
      </c>
      <c r="BA301" s="106">
        <f t="shared" ca="1" si="591"/>
        <v>246149</v>
      </c>
      <c r="BB301" s="106">
        <f t="shared" ca="1" si="591"/>
        <v>69701</v>
      </c>
      <c r="BC301" s="106">
        <f t="shared" ca="1" si="591"/>
        <v>0</v>
      </c>
      <c r="BD301" s="106">
        <f t="shared" ca="1" si="591"/>
        <v>67147</v>
      </c>
      <c r="BE301" s="106">
        <f t="shared" ca="1" si="591"/>
        <v>0</v>
      </c>
      <c r="BF301" s="106">
        <f t="shared" ca="1" si="591"/>
        <v>437496</v>
      </c>
      <c r="BG301" s="106">
        <f t="shared" ca="1" si="591"/>
        <v>0</v>
      </c>
      <c r="BH301" s="106">
        <f t="shared" ca="1" si="591"/>
        <v>0</v>
      </c>
      <c r="BI301" s="106">
        <f t="shared" ca="1" si="591"/>
        <v>377591</v>
      </c>
      <c r="BJ301" s="106">
        <f t="shared" ca="1" si="591"/>
        <v>111846</v>
      </c>
      <c r="BK301" s="106">
        <f t="shared" ca="1" si="591"/>
        <v>0</v>
      </c>
      <c r="BL301" s="190">
        <f t="shared" ca="1" si="591"/>
        <v>0</v>
      </c>
      <c r="BM301" s="190">
        <f t="shared" ca="1" si="591"/>
        <v>0</v>
      </c>
      <c r="BN301" s="190">
        <f t="shared" ca="1" si="591"/>
        <v>0</v>
      </c>
      <c r="BO301" s="190">
        <f t="shared" ca="1" si="591"/>
        <v>0</v>
      </c>
      <c r="BP301" s="190">
        <f t="shared" ca="1" si="594"/>
        <v>0</v>
      </c>
      <c r="BQ301" s="190">
        <f t="shared" ca="1" si="564"/>
        <v>172690</v>
      </c>
      <c r="BR301" s="190">
        <f t="shared" ca="1" si="565"/>
        <v>1173082</v>
      </c>
      <c r="BS301" s="190">
        <f t="shared" ca="1" si="566"/>
        <v>4720347</v>
      </c>
      <c r="BT301" s="190">
        <f t="shared" ca="1" si="578"/>
        <v>6066119</v>
      </c>
      <c r="BU301" s="190">
        <f t="shared" ca="1" si="523"/>
        <v>6042520</v>
      </c>
      <c r="BV301" s="163" t="str">
        <f t="shared" si="567"/>
        <v>I</v>
      </c>
      <c r="BW301" s="65">
        <f t="shared" ca="1" si="582"/>
        <v>6066119</v>
      </c>
      <c r="BX301" s="65">
        <f t="shared" ca="1" si="583"/>
        <v>0</v>
      </c>
      <c r="BY301" s="13"/>
      <c r="BZ301" s="130"/>
      <c r="CA301" s="79" t="str">
        <f t="shared" si="568"/>
        <v>I</v>
      </c>
      <c r="CB301" s="215">
        <f t="shared" si="584"/>
        <v>2036</v>
      </c>
      <c r="CC301" s="141">
        <f t="shared" si="585"/>
        <v>8</v>
      </c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203"/>
      <c r="CP301" s="201"/>
      <c r="CQ301" s="624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210"/>
      <c r="DI301" s="210"/>
      <c r="DJ301" s="210"/>
      <c r="DK301" s="203"/>
      <c r="DL301" s="123"/>
      <c r="DM301" s="87"/>
      <c r="DN301" s="216"/>
      <c r="DO301" s="2"/>
      <c r="DP301" s="2"/>
    </row>
    <row r="302" spans="1:120">
      <c r="A302" s="1">
        <f t="shared" si="586"/>
        <v>2026</v>
      </c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32">
        <f t="shared" si="592"/>
        <v>0</v>
      </c>
      <c r="O302" s="29"/>
      <c r="P302" s="72">
        <f t="shared" si="589"/>
        <v>2026</v>
      </c>
      <c r="Q302" s="488"/>
      <c r="R302" s="488"/>
      <c r="S302" s="488"/>
      <c r="T302" s="488"/>
      <c r="U302" s="488"/>
      <c r="V302" s="488"/>
      <c r="W302" s="488"/>
      <c r="X302" s="488"/>
      <c r="Y302" s="488"/>
      <c r="Z302" s="488"/>
      <c r="AA302" s="488">
        <f t="shared" ref="AA302:AB302" si="595">K302</f>
        <v>0</v>
      </c>
      <c r="AB302" s="488">
        <f t="shared" si="595"/>
        <v>0</v>
      </c>
      <c r="AC302" s="32">
        <f t="shared" si="588"/>
        <v>0</v>
      </c>
      <c r="AD302" s="13"/>
      <c r="AE302" s="17"/>
      <c r="AF302" s="22"/>
      <c r="AG302" s="22"/>
      <c r="AH302" s="22"/>
      <c r="AI302" s="79" t="str">
        <f t="shared" si="563"/>
        <v>Y</v>
      </c>
      <c r="AJ302" s="1">
        <f t="shared" si="562"/>
        <v>2036</v>
      </c>
      <c r="AK302" s="105">
        <f t="shared" si="561"/>
        <v>9</v>
      </c>
      <c r="AL302" s="106">
        <f t="shared" ca="1" si="593"/>
        <v>0</v>
      </c>
      <c r="AM302" s="106">
        <f t="shared" ca="1" si="593"/>
        <v>0</v>
      </c>
      <c r="AN302" s="106">
        <f t="shared" ca="1" si="593"/>
        <v>481</v>
      </c>
      <c r="AO302" s="106">
        <f t="shared" ca="1" si="593"/>
        <v>0</v>
      </c>
      <c r="AP302" s="106">
        <f t="shared" ca="1" si="593"/>
        <v>0</v>
      </c>
      <c r="AQ302" s="106">
        <f t="shared" ca="1" si="593"/>
        <v>0</v>
      </c>
      <c r="AR302" s="106">
        <f t="shared" ca="1" si="593"/>
        <v>0</v>
      </c>
      <c r="AS302" s="106">
        <f t="shared" ca="1" si="593"/>
        <v>0</v>
      </c>
      <c r="AT302" s="106">
        <f t="shared" ca="1" si="593"/>
        <v>0</v>
      </c>
      <c r="AU302" s="106">
        <f t="shared" ca="1" si="593"/>
        <v>1278443</v>
      </c>
      <c r="AV302" s="106">
        <f t="shared" ca="1" si="593"/>
        <v>3356485</v>
      </c>
      <c r="AW302" s="106">
        <f t="shared" ca="1" si="593"/>
        <v>63822</v>
      </c>
      <c r="AX302" s="106">
        <f t="shared" ca="1" si="593"/>
        <v>0</v>
      </c>
      <c r="AY302" s="611">
        <f t="shared" ca="1" si="593"/>
        <v>0</v>
      </c>
      <c r="AZ302" s="106">
        <f t="shared" ca="1" si="593"/>
        <v>30030</v>
      </c>
      <c r="BA302" s="106">
        <f t="shared" ca="1" si="591"/>
        <v>250832</v>
      </c>
      <c r="BB302" s="106">
        <f t="shared" ca="1" si="591"/>
        <v>68196</v>
      </c>
      <c r="BC302" s="106">
        <f t="shared" ca="1" si="591"/>
        <v>0</v>
      </c>
      <c r="BD302" s="106">
        <f t="shared" ca="1" si="591"/>
        <v>69871</v>
      </c>
      <c r="BE302" s="106">
        <f t="shared" ca="1" si="591"/>
        <v>0</v>
      </c>
      <c r="BF302" s="106">
        <f t="shared" ca="1" si="591"/>
        <v>437496</v>
      </c>
      <c r="BG302" s="106">
        <f t="shared" ca="1" si="591"/>
        <v>0</v>
      </c>
      <c r="BH302" s="106">
        <f t="shared" ca="1" si="591"/>
        <v>0</v>
      </c>
      <c r="BI302" s="106">
        <f t="shared" ca="1" si="591"/>
        <v>377591</v>
      </c>
      <c r="BJ302" s="106">
        <f t="shared" ca="1" si="591"/>
        <v>111804</v>
      </c>
      <c r="BK302" s="106">
        <f t="shared" ca="1" si="591"/>
        <v>0</v>
      </c>
      <c r="BL302" s="190">
        <f t="shared" ca="1" si="591"/>
        <v>0</v>
      </c>
      <c r="BM302" s="190">
        <f t="shared" ca="1" si="591"/>
        <v>0</v>
      </c>
      <c r="BN302" s="190">
        <f t="shared" ca="1" si="591"/>
        <v>0</v>
      </c>
      <c r="BO302" s="190">
        <f t="shared" ca="1" si="591"/>
        <v>0</v>
      </c>
      <c r="BP302" s="190">
        <f t="shared" ca="1" si="594"/>
        <v>0</v>
      </c>
      <c r="BQ302" s="190">
        <f t="shared" ca="1" si="564"/>
        <v>168097</v>
      </c>
      <c r="BR302" s="190">
        <f t="shared" ca="1" si="565"/>
        <v>1177723</v>
      </c>
      <c r="BS302" s="190">
        <f t="shared" ca="1" si="566"/>
        <v>4699231</v>
      </c>
      <c r="BT302" s="190">
        <f t="shared" ca="1" si="578"/>
        <v>6045051</v>
      </c>
      <c r="BU302" s="190">
        <f t="shared" ca="1" si="523"/>
        <v>5978741</v>
      </c>
      <c r="BV302" s="163" t="str">
        <f t="shared" si="567"/>
        <v>J</v>
      </c>
      <c r="BW302" s="65">
        <f t="shared" ca="1" si="582"/>
        <v>6045051</v>
      </c>
      <c r="BX302" s="65">
        <f t="shared" ca="1" si="583"/>
        <v>0</v>
      </c>
      <c r="BY302" s="13"/>
      <c r="BZ302" s="130"/>
      <c r="CA302" s="79" t="str">
        <f t="shared" si="568"/>
        <v>J</v>
      </c>
      <c r="CB302" s="215">
        <f t="shared" si="584"/>
        <v>2036</v>
      </c>
      <c r="CC302" s="141">
        <f t="shared" si="585"/>
        <v>9</v>
      </c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203"/>
      <c r="CP302" s="201"/>
      <c r="CQ302" s="624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210"/>
      <c r="DI302" s="210"/>
      <c r="DJ302" s="210"/>
      <c r="DK302" s="203"/>
      <c r="DL302" s="123"/>
      <c r="DM302" s="87"/>
      <c r="DN302" s="216"/>
      <c r="DO302" s="2"/>
      <c r="DP302" s="2"/>
    </row>
    <row r="303" spans="1:120">
      <c r="A303" s="1">
        <f t="shared" si="586"/>
        <v>2027</v>
      </c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32">
        <f t="shared" si="592"/>
        <v>0</v>
      </c>
      <c r="O303" s="29"/>
      <c r="P303" s="72">
        <f t="shared" si="589"/>
        <v>2027</v>
      </c>
      <c r="Q303" s="488"/>
      <c r="R303" s="488"/>
      <c r="S303" s="488"/>
      <c r="T303" s="488"/>
      <c r="U303" s="488"/>
      <c r="V303" s="488"/>
      <c r="W303" s="488"/>
      <c r="X303" s="488"/>
      <c r="Y303" s="488"/>
      <c r="Z303" s="488"/>
      <c r="AA303" s="488">
        <f t="shared" ref="AA303:AB306" si="596">K303</f>
        <v>0</v>
      </c>
      <c r="AB303" s="488">
        <f t="shared" si="596"/>
        <v>0</v>
      </c>
      <c r="AC303" s="32">
        <f t="shared" si="588"/>
        <v>0</v>
      </c>
      <c r="AD303" s="13"/>
      <c r="AE303" s="17"/>
      <c r="AF303" s="22"/>
      <c r="AG303" s="22"/>
      <c r="AH303" s="22"/>
      <c r="AI303" s="79" t="str">
        <f t="shared" si="563"/>
        <v>Z</v>
      </c>
      <c r="AJ303" s="1">
        <f t="shared" si="562"/>
        <v>2036</v>
      </c>
      <c r="AK303" s="105">
        <f t="shared" si="561"/>
        <v>10</v>
      </c>
      <c r="AL303" s="106">
        <f t="shared" ca="1" si="593"/>
        <v>0</v>
      </c>
      <c r="AM303" s="106">
        <f t="shared" ca="1" si="593"/>
        <v>0</v>
      </c>
      <c r="AN303" s="106">
        <f t="shared" ca="1" si="593"/>
        <v>481</v>
      </c>
      <c r="AO303" s="106">
        <f t="shared" ca="1" si="593"/>
        <v>0</v>
      </c>
      <c r="AP303" s="106">
        <f t="shared" ca="1" si="593"/>
        <v>0</v>
      </c>
      <c r="AQ303" s="106">
        <f t="shared" ca="1" si="593"/>
        <v>0</v>
      </c>
      <c r="AR303" s="106">
        <f t="shared" ca="1" si="593"/>
        <v>0</v>
      </c>
      <c r="AS303" s="106">
        <f t="shared" ca="1" si="593"/>
        <v>0</v>
      </c>
      <c r="AT303" s="106">
        <f t="shared" ca="1" si="593"/>
        <v>0</v>
      </c>
      <c r="AU303" s="106">
        <f t="shared" ca="1" si="593"/>
        <v>1271442</v>
      </c>
      <c r="AV303" s="106">
        <f t="shared" ca="1" si="593"/>
        <v>3346240</v>
      </c>
      <c r="AW303" s="106">
        <f t="shared" ca="1" si="593"/>
        <v>58740</v>
      </c>
      <c r="AX303" s="106">
        <f t="shared" ca="1" si="593"/>
        <v>0</v>
      </c>
      <c r="AY303" s="611">
        <f t="shared" ca="1" si="593"/>
        <v>0</v>
      </c>
      <c r="AZ303" s="106">
        <f t="shared" ca="1" si="593"/>
        <v>30030</v>
      </c>
      <c r="BA303" s="106">
        <f t="shared" ca="1" si="591"/>
        <v>237043</v>
      </c>
      <c r="BB303" s="106">
        <f t="shared" ca="1" si="591"/>
        <v>59429</v>
      </c>
      <c r="BC303" s="106">
        <f t="shared" ca="1" si="591"/>
        <v>0</v>
      </c>
      <c r="BD303" s="106">
        <f t="shared" ca="1" si="591"/>
        <v>72422</v>
      </c>
      <c r="BE303" s="106">
        <f t="shared" ca="1" si="591"/>
        <v>0</v>
      </c>
      <c r="BF303" s="106">
        <f t="shared" ca="1" si="591"/>
        <v>432600</v>
      </c>
      <c r="BG303" s="106">
        <f t="shared" ca="1" si="591"/>
        <v>0</v>
      </c>
      <c r="BH303" s="106">
        <f t="shared" ca="1" si="591"/>
        <v>0</v>
      </c>
      <c r="BI303" s="106">
        <f t="shared" ca="1" si="591"/>
        <v>374283</v>
      </c>
      <c r="BJ303" s="106">
        <f t="shared" ca="1" si="591"/>
        <v>110676</v>
      </c>
      <c r="BK303" s="106">
        <f t="shared" ca="1" si="591"/>
        <v>0</v>
      </c>
      <c r="BL303" s="190">
        <f t="shared" ca="1" si="591"/>
        <v>0</v>
      </c>
      <c r="BM303" s="190">
        <f t="shared" ca="1" si="591"/>
        <v>0</v>
      </c>
      <c r="BN303" s="190">
        <f t="shared" ca="1" si="591"/>
        <v>0</v>
      </c>
      <c r="BO303" s="190">
        <f t="shared" ca="1" si="591"/>
        <v>0</v>
      </c>
      <c r="BP303" s="190">
        <f t="shared" ca="1" si="594"/>
        <v>0</v>
      </c>
      <c r="BQ303" s="190">
        <f t="shared" ca="1" si="564"/>
        <v>161881</v>
      </c>
      <c r="BR303" s="190">
        <f t="shared" ca="1" si="565"/>
        <v>1154602</v>
      </c>
      <c r="BS303" s="190">
        <f t="shared" ca="1" si="566"/>
        <v>4676903</v>
      </c>
      <c r="BT303" s="190">
        <f t="shared" ca="1" si="578"/>
        <v>5993386</v>
      </c>
      <c r="BU303" s="190">
        <f t="shared" ca="1" si="523"/>
        <v>5942333</v>
      </c>
      <c r="BV303" s="163" t="str">
        <f t="shared" si="567"/>
        <v>K</v>
      </c>
      <c r="BW303" s="65">
        <f t="shared" ca="1" si="582"/>
        <v>5993386</v>
      </c>
      <c r="BX303" s="65">
        <f t="shared" ca="1" si="583"/>
        <v>0</v>
      </c>
      <c r="BY303" s="13"/>
      <c r="BZ303" s="130"/>
      <c r="CA303" s="79" t="str">
        <f t="shared" si="568"/>
        <v>K</v>
      </c>
      <c r="CB303" s="215">
        <f t="shared" si="584"/>
        <v>2036</v>
      </c>
      <c r="CC303" s="141">
        <f t="shared" si="585"/>
        <v>10</v>
      </c>
      <c r="CD303" s="123"/>
      <c r="CE303" s="123"/>
      <c r="CF303" s="123"/>
      <c r="CG303" s="123"/>
      <c r="CH303" s="123"/>
      <c r="CI303" s="123"/>
      <c r="CJ303" s="123"/>
      <c r="CK303" s="123"/>
      <c r="CL303" s="123"/>
      <c r="CM303" s="123"/>
      <c r="CN303" s="123"/>
      <c r="CO303" s="203"/>
      <c r="CP303" s="201"/>
      <c r="CQ303" s="624"/>
      <c r="CR303" s="123"/>
      <c r="CS303" s="123"/>
      <c r="CT303" s="123"/>
      <c r="CU303" s="123"/>
      <c r="CV303" s="123"/>
      <c r="CW303" s="123"/>
      <c r="CX303" s="123"/>
      <c r="CY303" s="123"/>
      <c r="CZ303" s="123"/>
      <c r="DA303" s="123"/>
      <c r="DB303" s="123"/>
      <c r="DC303" s="123"/>
      <c r="DD303" s="123"/>
      <c r="DE303" s="123"/>
      <c r="DF303" s="123"/>
      <c r="DG303" s="123"/>
      <c r="DH303" s="210"/>
      <c r="DI303" s="210"/>
      <c r="DJ303" s="210"/>
      <c r="DK303" s="203"/>
      <c r="DL303" s="123"/>
      <c r="DM303" s="87"/>
      <c r="DN303" s="216"/>
      <c r="DO303" s="2"/>
      <c r="DP303" s="2"/>
    </row>
    <row r="304" spans="1:120">
      <c r="A304" s="1">
        <f t="shared" si="586"/>
        <v>2028</v>
      </c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32">
        <f t="shared" si="592"/>
        <v>0</v>
      </c>
      <c r="O304" s="29"/>
      <c r="P304" s="72">
        <f t="shared" si="589"/>
        <v>2028</v>
      </c>
      <c r="Q304" s="488"/>
      <c r="R304" s="488"/>
      <c r="S304" s="488"/>
      <c r="T304" s="488"/>
      <c r="U304" s="488"/>
      <c r="V304" s="488"/>
      <c r="W304" s="488"/>
      <c r="X304" s="488"/>
      <c r="Y304" s="488"/>
      <c r="Z304" s="488"/>
      <c r="AA304" s="488">
        <f t="shared" si="596"/>
        <v>0</v>
      </c>
      <c r="AB304" s="488">
        <f t="shared" si="596"/>
        <v>0</v>
      </c>
      <c r="AC304" s="32">
        <f t="shared" si="588"/>
        <v>0</v>
      </c>
      <c r="AD304" s="13"/>
      <c r="AE304" s="17"/>
      <c r="AF304" s="22"/>
      <c r="AG304" s="22"/>
      <c r="AH304" s="22"/>
      <c r="AI304" s="79" t="str">
        <f t="shared" si="563"/>
        <v>AA</v>
      </c>
      <c r="AJ304" s="1">
        <f t="shared" si="562"/>
        <v>2036</v>
      </c>
      <c r="AK304" s="105">
        <f t="shared" si="561"/>
        <v>11</v>
      </c>
      <c r="AL304" s="106">
        <f t="shared" ca="1" si="593"/>
        <v>0</v>
      </c>
      <c r="AM304" s="106">
        <f t="shared" ca="1" si="593"/>
        <v>0</v>
      </c>
      <c r="AN304" s="106">
        <f t="shared" ca="1" si="593"/>
        <v>481</v>
      </c>
      <c r="AO304" s="106">
        <f t="shared" ca="1" si="593"/>
        <v>0</v>
      </c>
      <c r="AP304" s="106">
        <f t="shared" ca="1" si="593"/>
        <v>0</v>
      </c>
      <c r="AQ304" s="106">
        <f t="shared" ca="1" si="593"/>
        <v>0</v>
      </c>
      <c r="AR304" s="106">
        <f t="shared" ca="1" si="593"/>
        <v>0</v>
      </c>
      <c r="AS304" s="106">
        <f t="shared" ca="1" si="593"/>
        <v>0</v>
      </c>
      <c r="AT304" s="106">
        <f t="shared" ca="1" si="593"/>
        <v>0</v>
      </c>
      <c r="AU304" s="106">
        <f t="shared" ca="1" si="593"/>
        <v>1269393</v>
      </c>
      <c r="AV304" s="106">
        <f t="shared" ca="1" si="593"/>
        <v>3337793</v>
      </c>
      <c r="AW304" s="106">
        <f t="shared" ca="1" si="593"/>
        <v>49036</v>
      </c>
      <c r="AX304" s="106">
        <f t="shared" ca="1" si="593"/>
        <v>0</v>
      </c>
      <c r="AY304" s="611">
        <f t="shared" ca="1" si="593"/>
        <v>0</v>
      </c>
      <c r="AZ304" s="106">
        <f t="shared" ca="1" si="593"/>
        <v>29869</v>
      </c>
      <c r="BA304" s="106">
        <f t="shared" ca="1" si="591"/>
        <v>218120</v>
      </c>
      <c r="BB304" s="106">
        <f t="shared" ca="1" si="591"/>
        <v>56336</v>
      </c>
      <c r="BC304" s="106">
        <f t="shared" ca="1" si="591"/>
        <v>0</v>
      </c>
      <c r="BD304" s="106">
        <f t="shared" ca="1" si="591"/>
        <v>67642</v>
      </c>
      <c r="BE304" s="106">
        <f t="shared" ca="1" si="591"/>
        <v>0</v>
      </c>
      <c r="BF304" s="106">
        <f t="shared" ca="1" si="591"/>
        <v>433032</v>
      </c>
      <c r="BG304" s="106">
        <f t="shared" ca="1" si="591"/>
        <v>0</v>
      </c>
      <c r="BH304" s="106">
        <f t="shared" ca="1" si="591"/>
        <v>0</v>
      </c>
      <c r="BI304" s="106">
        <f t="shared" ca="1" si="591"/>
        <v>371391</v>
      </c>
      <c r="BJ304" s="106">
        <f t="shared" ca="1" si="591"/>
        <v>109866</v>
      </c>
      <c r="BK304" s="106">
        <f t="shared" ca="1" si="591"/>
        <v>0</v>
      </c>
      <c r="BL304" s="190">
        <f t="shared" ca="1" si="591"/>
        <v>0</v>
      </c>
      <c r="BM304" s="190">
        <f t="shared" ca="1" si="591"/>
        <v>0</v>
      </c>
      <c r="BN304" s="190">
        <f t="shared" ca="1" si="591"/>
        <v>0</v>
      </c>
      <c r="BO304" s="190">
        <f t="shared" ca="1" si="591"/>
        <v>0</v>
      </c>
      <c r="BP304" s="190">
        <f t="shared" ca="1" si="594"/>
        <v>0</v>
      </c>
      <c r="BQ304" s="190">
        <f t="shared" ca="1" si="564"/>
        <v>153847</v>
      </c>
      <c r="BR304" s="190">
        <f t="shared" ca="1" si="565"/>
        <v>1132409</v>
      </c>
      <c r="BS304" s="190">
        <f t="shared" ca="1" si="566"/>
        <v>4656703</v>
      </c>
      <c r="BT304" s="190">
        <f t="shared" ca="1" si="578"/>
        <v>5942959</v>
      </c>
      <c r="BU304" s="190">
        <f t="shared" ca="1" si="523"/>
        <v>5813244</v>
      </c>
      <c r="BV304" s="163" t="str">
        <f t="shared" si="567"/>
        <v>L</v>
      </c>
      <c r="BW304" s="65">
        <f t="shared" ca="1" si="582"/>
        <v>5942959</v>
      </c>
      <c r="BX304" s="65">
        <f t="shared" ca="1" si="583"/>
        <v>0</v>
      </c>
      <c r="BY304" s="13"/>
      <c r="BZ304" s="130"/>
      <c r="CA304" s="79" t="str">
        <f t="shared" si="568"/>
        <v>L</v>
      </c>
      <c r="CB304" s="215">
        <f t="shared" si="584"/>
        <v>2036</v>
      </c>
      <c r="CC304" s="141">
        <f t="shared" si="585"/>
        <v>11</v>
      </c>
      <c r="CD304" s="123"/>
      <c r="CE304" s="123"/>
      <c r="CF304" s="123"/>
      <c r="CG304" s="123"/>
      <c r="CH304" s="123"/>
      <c r="CI304" s="123"/>
      <c r="CJ304" s="123"/>
      <c r="CK304" s="123"/>
      <c r="CL304" s="123"/>
      <c r="CM304" s="123"/>
      <c r="CN304" s="123"/>
      <c r="CO304" s="203"/>
      <c r="CP304" s="201"/>
      <c r="CQ304" s="624"/>
      <c r="CR304" s="123"/>
      <c r="CS304" s="123"/>
      <c r="CT304" s="123"/>
      <c r="CU304" s="123"/>
      <c r="CV304" s="123"/>
      <c r="CW304" s="123"/>
      <c r="CX304" s="123"/>
      <c r="CY304" s="123"/>
      <c r="CZ304" s="123"/>
      <c r="DA304" s="123"/>
      <c r="DB304" s="123"/>
      <c r="DC304" s="123"/>
      <c r="DD304" s="123"/>
      <c r="DE304" s="123"/>
      <c r="DF304" s="123"/>
      <c r="DG304" s="123"/>
      <c r="DH304" s="210"/>
      <c r="DI304" s="210"/>
      <c r="DJ304" s="210"/>
      <c r="DK304" s="203"/>
      <c r="DL304" s="123"/>
      <c r="DM304" s="87"/>
      <c r="DN304" s="216"/>
      <c r="DO304" s="2"/>
      <c r="DP304" s="2"/>
    </row>
    <row r="305" spans="1:120">
      <c r="A305" s="1">
        <f t="shared" si="586"/>
        <v>2029</v>
      </c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32">
        <f t="shared" si="592"/>
        <v>0</v>
      </c>
      <c r="O305" s="29"/>
      <c r="P305" s="72">
        <f t="shared" si="589"/>
        <v>2029</v>
      </c>
      <c r="Q305" s="488"/>
      <c r="R305" s="488"/>
      <c r="S305" s="488"/>
      <c r="T305" s="488"/>
      <c r="U305" s="488"/>
      <c r="V305" s="488"/>
      <c r="W305" s="488"/>
      <c r="X305" s="488"/>
      <c r="Y305" s="488"/>
      <c r="Z305" s="488"/>
      <c r="AA305" s="488">
        <f t="shared" si="596"/>
        <v>0</v>
      </c>
      <c r="AB305" s="488">
        <f t="shared" si="596"/>
        <v>0</v>
      </c>
      <c r="AC305" s="32">
        <f>SUM(Q305:AB305)</f>
        <v>0</v>
      </c>
      <c r="AD305" s="13"/>
      <c r="AE305" s="17"/>
      <c r="AF305" s="22"/>
      <c r="AG305" s="22"/>
      <c r="AH305" s="22"/>
      <c r="AI305" s="79" t="str">
        <f t="shared" si="563"/>
        <v>AB</v>
      </c>
      <c r="AJ305" s="1">
        <f t="shared" si="562"/>
        <v>2036</v>
      </c>
      <c r="AK305" s="105">
        <f t="shared" si="561"/>
        <v>12</v>
      </c>
      <c r="AL305" s="106">
        <f t="shared" ca="1" si="593"/>
        <v>0</v>
      </c>
      <c r="AM305" s="106">
        <f t="shared" ca="1" si="593"/>
        <v>0</v>
      </c>
      <c r="AN305" s="106">
        <f t="shared" ca="1" si="593"/>
        <v>481</v>
      </c>
      <c r="AO305" s="106">
        <f t="shared" ca="1" si="593"/>
        <v>0</v>
      </c>
      <c r="AP305" s="106">
        <f t="shared" ca="1" si="593"/>
        <v>0</v>
      </c>
      <c r="AQ305" s="106">
        <f t="shared" ca="1" si="593"/>
        <v>0</v>
      </c>
      <c r="AR305" s="106">
        <f t="shared" ca="1" si="593"/>
        <v>0</v>
      </c>
      <c r="AS305" s="106">
        <f t="shared" ca="1" si="593"/>
        <v>0</v>
      </c>
      <c r="AT305" s="106">
        <f t="shared" ca="1" si="593"/>
        <v>0</v>
      </c>
      <c r="AU305" s="106">
        <f t="shared" ca="1" si="593"/>
        <v>1240788</v>
      </c>
      <c r="AV305" s="106">
        <f t="shared" ca="1" si="593"/>
        <v>3284006</v>
      </c>
      <c r="AW305" s="106">
        <f t="shared" ca="1" si="593"/>
        <v>61685</v>
      </c>
      <c r="AX305" s="106">
        <f t="shared" ca="1" si="593"/>
        <v>0</v>
      </c>
      <c r="AY305" s="611">
        <f t="shared" ca="1" si="593"/>
        <v>0</v>
      </c>
      <c r="AZ305" s="106">
        <f t="shared" ca="1" si="593"/>
        <v>33031</v>
      </c>
      <c r="BA305" s="106">
        <f t="shared" ca="1" si="591"/>
        <v>196356</v>
      </c>
      <c r="BB305" s="106">
        <f t="shared" ca="1" si="591"/>
        <v>54045</v>
      </c>
      <c r="BC305" s="106">
        <f t="shared" ca="1" si="591"/>
        <v>0</v>
      </c>
      <c r="BD305" s="106">
        <f t="shared" ca="1" si="591"/>
        <v>51205</v>
      </c>
      <c r="BE305" s="106">
        <f t="shared" ca="1" si="591"/>
        <v>0</v>
      </c>
      <c r="BF305" s="106">
        <f t="shared" ca="1" si="591"/>
        <v>429720</v>
      </c>
      <c r="BG305" s="106">
        <f t="shared" ca="1" si="591"/>
        <v>0</v>
      </c>
      <c r="BH305" s="106">
        <f t="shared" ca="1" si="591"/>
        <v>0</v>
      </c>
      <c r="BI305" s="106">
        <f t="shared" ca="1" si="591"/>
        <v>369668</v>
      </c>
      <c r="BJ305" s="106">
        <f t="shared" ca="1" si="591"/>
        <v>109704</v>
      </c>
      <c r="BK305" s="106">
        <f t="shared" ca="1" si="591"/>
        <v>0</v>
      </c>
      <c r="BL305" s="190">
        <f t="shared" ca="1" si="591"/>
        <v>0</v>
      </c>
      <c r="BM305" s="190">
        <f t="shared" ca="1" si="591"/>
        <v>0</v>
      </c>
      <c r="BN305" s="190">
        <f t="shared" ca="1" si="591"/>
        <v>0</v>
      </c>
      <c r="BO305" s="190">
        <f t="shared" ca="1" si="591"/>
        <v>0</v>
      </c>
      <c r="BP305" s="190">
        <f t="shared" ca="1" si="594"/>
        <v>0</v>
      </c>
      <c r="BQ305" s="190">
        <f t="shared" ca="1" si="564"/>
        <v>138281</v>
      </c>
      <c r="BR305" s="190">
        <f t="shared" ca="1" si="565"/>
        <v>1105448</v>
      </c>
      <c r="BS305" s="190">
        <f t="shared" ca="1" si="566"/>
        <v>4586960</v>
      </c>
      <c r="BT305" s="190">
        <f t="shared" ca="1" si="578"/>
        <v>5830689</v>
      </c>
      <c r="BU305" s="190">
        <f t="shared" ca="1" si="523"/>
        <v>10125171</v>
      </c>
      <c r="BV305" s="163" t="str">
        <f t="shared" si="567"/>
        <v>M</v>
      </c>
      <c r="BW305" s="65">
        <f t="shared" ca="1" si="582"/>
        <v>5830689</v>
      </c>
      <c r="BX305" s="65">
        <f t="shared" ca="1" si="583"/>
        <v>0</v>
      </c>
      <c r="BY305" s="13"/>
      <c r="BZ305" s="130"/>
      <c r="CA305" s="79" t="str">
        <f t="shared" si="568"/>
        <v>M</v>
      </c>
      <c r="CB305" s="215">
        <f t="shared" si="584"/>
        <v>2036</v>
      </c>
      <c r="CC305" s="141">
        <f t="shared" si="585"/>
        <v>12</v>
      </c>
      <c r="CD305" s="123"/>
      <c r="CE305" s="123"/>
      <c r="CF305" s="123"/>
      <c r="CG305" s="123"/>
      <c r="CH305" s="123"/>
      <c r="CI305" s="123"/>
      <c r="CJ305" s="123"/>
      <c r="CK305" s="123"/>
      <c r="CL305" s="123"/>
      <c r="CM305" s="123"/>
      <c r="CN305" s="123"/>
      <c r="CO305" s="203"/>
      <c r="CP305" s="201"/>
      <c r="CQ305" s="624"/>
      <c r="CR305" s="123"/>
      <c r="CS305" s="123"/>
      <c r="CT305" s="123"/>
      <c r="CU305" s="123"/>
      <c r="CV305" s="123"/>
      <c r="CW305" s="123"/>
      <c r="CX305" s="123"/>
      <c r="CY305" s="123"/>
      <c r="CZ305" s="123"/>
      <c r="DA305" s="123"/>
      <c r="DB305" s="123"/>
      <c r="DC305" s="123"/>
      <c r="DD305" s="123"/>
      <c r="DE305" s="123"/>
      <c r="DF305" s="123"/>
      <c r="DG305" s="123"/>
      <c r="DH305" s="210"/>
      <c r="DI305" s="210"/>
      <c r="DJ305" s="210"/>
      <c r="DK305" s="203"/>
      <c r="DL305" s="123"/>
      <c r="DM305" s="87"/>
      <c r="DN305" s="216"/>
      <c r="DO305" s="2"/>
      <c r="DP305" s="2"/>
    </row>
    <row r="306" spans="1:120">
      <c r="A306" s="1">
        <f t="shared" si="586"/>
        <v>2030</v>
      </c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32">
        <f t="shared" si="592"/>
        <v>0</v>
      </c>
      <c r="O306" s="29"/>
      <c r="P306" s="72">
        <f t="shared" si="589"/>
        <v>2030</v>
      </c>
      <c r="Q306" s="488"/>
      <c r="R306" s="488"/>
      <c r="S306" s="488"/>
      <c r="T306" s="488"/>
      <c r="U306" s="488"/>
      <c r="V306" s="488"/>
      <c r="W306" s="488"/>
      <c r="X306" s="488"/>
      <c r="Y306" s="488"/>
      <c r="Z306" s="488"/>
      <c r="AA306" s="488">
        <f t="shared" si="596"/>
        <v>0</v>
      </c>
      <c r="AB306" s="488">
        <f t="shared" si="596"/>
        <v>0</v>
      </c>
      <c r="AC306" s="32">
        <f t="shared" ref="AC306:AC307" si="597">SUM(Q306:AB306)</f>
        <v>0</v>
      </c>
      <c r="AD306" s="13"/>
      <c r="AE306" s="17"/>
      <c r="AF306" s="22"/>
      <c r="AG306" s="22"/>
      <c r="AH306" s="22"/>
      <c r="AI306" s="79" t="str">
        <f t="shared" si="563"/>
        <v>Q</v>
      </c>
      <c r="AJ306" s="1">
        <f t="shared" si="562"/>
        <v>2037</v>
      </c>
      <c r="AK306" s="105">
        <f t="shared" si="561"/>
        <v>1</v>
      </c>
      <c r="AL306" s="106">
        <f t="shared" ca="1" si="593"/>
        <v>0</v>
      </c>
      <c r="AM306" s="106">
        <f t="shared" ca="1" si="593"/>
        <v>0</v>
      </c>
      <c r="AN306" s="106">
        <f t="shared" ca="1" si="593"/>
        <v>481</v>
      </c>
      <c r="AO306" s="106">
        <f t="shared" ca="1" si="593"/>
        <v>0</v>
      </c>
      <c r="AP306" s="106">
        <f t="shared" ca="1" si="593"/>
        <v>0</v>
      </c>
      <c r="AQ306" s="106">
        <f t="shared" ca="1" si="593"/>
        <v>0</v>
      </c>
      <c r="AR306" s="106">
        <f t="shared" ca="1" si="593"/>
        <v>0</v>
      </c>
      <c r="AS306" s="106">
        <f t="shared" ca="1" si="593"/>
        <v>0</v>
      </c>
      <c r="AT306" s="106">
        <f t="shared" ca="1" si="593"/>
        <v>4196625</v>
      </c>
      <c r="AU306" s="106">
        <f t="shared" ca="1" si="593"/>
        <v>1255818</v>
      </c>
      <c r="AV306" s="106">
        <f t="shared" ca="1" si="593"/>
        <v>3316321</v>
      </c>
      <c r="AW306" s="106">
        <f t="shared" ca="1" si="593"/>
        <v>56507</v>
      </c>
      <c r="AX306" s="106">
        <f t="shared" ca="1" si="593"/>
        <v>0</v>
      </c>
      <c r="AY306" s="611">
        <f t="shared" ca="1" si="593"/>
        <v>0</v>
      </c>
      <c r="AZ306" s="106">
        <f t="shared" ca="1" si="593"/>
        <v>19254</v>
      </c>
      <c r="BA306" s="106">
        <f t="shared" ca="1" si="591"/>
        <v>225138</v>
      </c>
      <c r="BB306" s="106">
        <f t="shared" ca="1" si="591"/>
        <v>67335</v>
      </c>
      <c r="BC306" s="106">
        <f t="shared" ca="1" si="591"/>
        <v>0</v>
      </c>
      <c r="BD306" s="106">
        <f t="shared" ca="1" si="591"/>
        <v>52715</v>
      </c>
      <c r="BE306" s="106">
        <f t="shared" ca="1" si="591"/>
        <v>0</v>
      </c>
      <c r="BF306" s="106">
        <f t="shared" ca="1" si="591"/>
        <v>433032</v>
      </c>
      <c r="BG306" s="106">
        <f t="shared" ca="1" si="591"/>
        <v>0</v>
      </c>
      <c r="BH306" s="106">
        <f t="shared" ca="1" si="591"/>
        <v>0</v>
      </c>
      <c r="BI306" s="106">
        <f t="shared" ca="1" si="591"/>
        <v>366620</v>
      </c>
      <c r="BJ306" s="106">
        <f t="shared" ca="1" si="591"/>
        <v>110868</v>
      </c>
      <c r="BK306" s="106">
        <f t="shared" ca="1" si="591"/>
        <v>0</v>
      </c>
      <c r="BL306" s="190">
        <f t="shared" ca="1" si="591"/>
        <v>0</v>
      </c>
      <c r="BM306" s="190">
        <f t="shared" ca="1" si="591"/>
        <v>0</v>
      </c>
      <c r="BN306" s="190">
        <f t="shared" ca="1" si="591"/>
        <v>0</v>
      </c>
      <c r="BO306" s="190">
        <f t="shared" ca="1" si="591"/>
        <v>0</v>
      </c>
      <c r="BP306" s="190">
        <f t="shared" ca="1" si="594"/>
        <v>0</v>
      </c>
      <c r="BQ306" s="190">
        <f t="shared" ca="1" si="564"/>
        <v>139304</v>
      </c>
      <c r="BR306" s="190">
        <f t="shared" ca="1" si="565"/>
        <v>1135658</v>
      </c>
      <c r="BS306" s="190">
        <f t="shared" ca="1" si="566"/>
        <v>8825752</v>
      </c>
      <c r="BT306" s="190">
        <f t="shared" ca="1" si="578"/>
        <v>10100714</v>
      </c>
      <c r="BU306" s="190">
        <f t="shared" ca="1" si="523"/>
        <v>10079335</v>
      </c>
      <c r="BV306" s="163" t="str">
        <f t="shared" si="567"/>
        <v>C</v>
      </c>
      <c r="BW306" s="65">
        <f t="shared" ca="1" si="582"/>
        <v>10100714</v>
      </c>
      <c r="BX306" s="65">
        <f t="shared" ca="1" si="583"/>
        <v>0</v>
      </c>
      <c r="BY306" s="13"/>
      <c r="BZ306" s="130"/>
      <c r="CA306" s="79" t="str">
        <f t="shared" si="568"/>
        <v>B</v>
      </c>
      <c r="CB306" s="215">
        <f t="shared" si="584"/>
        <v>2037</v>
      </c>
      <c r="CC306" s="141">
        <f t="shared" si="585"/>
        <v>1</v>
      </c>
      <c r="CD306" s="13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166"/>
      <c r="CP306" s="2"/>
      <c r="CQ306" s="611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166"/>
      <c r="DI306" s="166"/>
      <c r="DJ306" s="166"/>
      <c r="DK306" s="2"/>
      <c r="DL306" s="2"/>
      <c r="DM306" s="2"/>
      <c r="DN306" s="2"/>
      <c r="DO306" s="2"/>
      <c r="DP306" s="2"/>
    </row>
    <row r="307" spans="1:120" ht="15">
      <c r="A307" s="1">
        <f t="shared" si="586"/>
        <v>2031</v>
      </c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N307" s="32"/>
      <c r="O307" s="29"/>
      <c r="P307" s="72">
        <f t="shared" si="589"/>
        <v>2031</v>
      </c>
      <c r="Q307" s="488"/>
      <c r="R307" s="391"/>
      <c r="S307" s="391"/>
      <c r="T307" s="391"/>
      <c r="U307" s="391"/>
      <c r="V307" s="391"/>
      <c r="W307" s="391"/>
      <c r="X307" s="391"/>
      <c r="Y307" s="391"/>
      <c r="Z307" s="391"/>
      <c r="AA307" s="391"/>
      <c r="AB307" s="391"/>
      <c r="AC307" s="32">
        <f t="shared" si="597"/>
        <v>0</v>
      </c>
      <c r="AD307" s="13"/>
      <c r="AE307" s="17"/>
      <c r="AF307" s="22"/>
      <c r="AG307" s="22"/>
      <c r="AH307" s="22"/>
      <c r="AI307" s="79" t="str">
        <f t="shared" si="563"/>
        <v>R</v>
      </c>
      <c r="AJ307" s="1">
        <f t="shared" si="562"/>
        <v>2037</v>
      </c>
      <c r="AK307" s="105">
        <f t="shared" si="561"/>
        <v>2</v>
      </c>
      <c r="AL307" s="106">
        <f t="shared" ca="1" si="593"/>
        <v>0</v>
      </c>
      <c r="AM307" s="106">
        <f t="shared" ca="1" si="593"/>
        <v>0</v>
      </c>
      <c r="AN307" s="106">
        <f t="shared" ca="1" si="593"/>
        <v>481</v>
      </c>
      <c r="AO307" s="106">
        <f t="shared" ca="1" si="593"/>
        <v>0</v>
      </c>
      <c r="AP307" s="106">
        <f t="shared" ca="1" si="593"/>
        <v>0</v>
      </c>
      <c r="AQ307" s="106">
        <f t="shared" ca="1" si="593"/>
        <v>0</v>
      </c>
      <c r="AR307" s="106">
        <f t="shared" ca="1" si="593"/>
        <v>0</v>
      </c>
      <c r="AS307" s="106">
        <f t="shared" ca="1" si="593"/>
        <v>0</v>
      </c>
      <c r="AT307" s="106">
        <f t="shared" ca="1" si="593"/>
        <v>4243926</v>
      </c>
      <c r="AU307" s="106">
        <f t="shared" ca="1" si="593"/>
        <v>1256955</v>
      </c>
      <c r="AV307" s="106">
        <f t="shared" ca="1" si="593"/>
        <v>3381219</v>
      </c>
      <c r="AW307" s="106">
        <f t="shared" ca="1" si="593"/>
        <v>63058</v>
      </c>
      <c r="AX307" s="106">
        <f t="shared" ca="1" si="593"/>
        <v>0</v>
      </c>
      <c r="AY307" s="611">
        <f t="shared" ca="1" si="593"/>
        <v>0</v>
      </c>
      <c r="AZ307" s="106">
        <f t="shared" ca="1" si="593"/>
        <v>28195</v>
      </c>
      <c r="BA307" s="106">
        <f t="shared" ca="1" si="591"/>
        <v>234155</v>
      </c>
      <c r="BB307" s="106">
        <f t="shared" ca="1" si="591"/>
        <v>72309</v>
      </c>
      <c r="BC307" s="106">
        <f t="shared" ca="1" si="591"/>
        <v>0</v>
      </c>
      <c r="BD307" s="106">
        <f t="shared" ca="1" si="591"/>
        <v>61680</v>
      </c>
      <c r="BE307" s="106">
        <f t="shared" ca="1" si="591"/>
        <v>0</v>
      </c>
      <c r="BF307" s="106">
        <f t="shared" ca="1" si="591"/>
        <v>431544</v>
      </c>
      <c r="BG307" s="106">
        <f t="shared" ca="1" si="591"/>
        <v>0</v>
      </c>
      <c r="BH307" s="106">
        <f t="shared" ca="1" si="591"/>
        <v>0</v>
      </c>
      <c r="BI307" s="106">
        <f t="shared" ca="1" si="591"/>
        <v>364713</v>
      </c>
      <c r="BJ307" s="106">
        <f t="shared" ca="1" si="591"/>
        <v>111114</v>
      </c>
      <c r="BK307" s="106">
        <f t="shared" ca="1" si="591"/>
        <v>0</v>
      </c>
      <c r="BL307" s="190">
        <f t="shared" ca="1" si="591"/>
        <v>0</v>
      </c>
      <c r="BM307" s="190">
        <f t="shared" ca="1" si="591"/>
        <v>0</v>
      </c>
      <c r="BN307" s="190">
        <f t="shared" ca="1" si="591"/>
        <v>0</v>
      </c>
      <c r="BO307" s="190">
        <f t="shared" ca="1" si="591"/>
        <v>0</v>
      </c>
      <c r="BP307" s="190">
        <f t="shared" ca="1" si="594"/>
        <v>0</v>
      </c>
      <c r="BQ307" s="190">
        <f t="shared" ca="1" si="564"/>
        <v>162184</v>
      </c>
      <c r="BR307" s="190">
        <f t="shared" ca="1" si="565"/>
        <v>1141526</v>
      </c>
      <c r="BS307" s="190">
        <f t="shared" ca="1" si="566"/>
        <v>8945639</v>
      </c>
      <c r="BT307" s="190">
        <f t="shared" ca="1" si="578"/>
        <v>10249349</v>
      </c>
      <c r="BU307" s="190">
        <f t="shared" ca="1" si="523"/>
        <v>10079335</v>
      </c>
      <c r="BV307" s="163" t="str">
        <f t="shared" si="567"/>
        <v>C</v>
      </c>
      <c r="BW307" s="65">
        <f t="shared" ca="1" si="582"/>
        <v>10249349</v>
      </c>
      <c r="BX307" s="65">
        <f t="shared" ca="1" si="583"/>
        <v>0</v>
      </c>
      <c r="BY307" s="13"/>
      <c r="BZ307" s="130"/>
      <c r="CA307" s="79" t="str">
        <f t="shared" si="568"/>
        <v>C</v>
      </c>
      <c r="CB307" s="215">
        <f t="shared" si="584"/>
        <v>2037</v>
      </c>
      <c r="CC307" s="141">
        <f t="shared" si="585"/>
        <v>2</v>
      </c>
      <c r="CD307" s="13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166"/>
      <c r="CP307" s="2"/>
      <c r="CQ307" s="611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166"/>
      <c r="DI307" s="166"/>
      <c r="DJ307" s="166"/>
      <c r="DK307" s="2"/>
      <c r="DL307" s="2"/>
      <c r="DM307" s="2"/>
      <c r="DN307" s="2"/>
      <c r="DO307" s="2"/>
      <c r="DP307" s="2"/>
    </row>
    <row r="308" spans="1:120">
      <c r="A308" s="1">
        <f t="shared" si="586"/>
        <v>2032</v>
      </c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32"/>
      <c r="O308" s="29"/>
      <c r="P308" s="72">
        <f t="shared" si="589"/>
        <v>2032</v>
      </c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32"/>
      <c r="AD308" s="13"/>
      <c r="AE308" s="17"/>
      <c r="AF308" s="22"/>
      <c r="AG308" s="22"/>
      <c r="AH308" s="22"/>
      <c r="AI308" s="79" t="str">
        <f t="shared" si="563"/>
        <v>S</v>
      </c>
      <c r="AJ308" s="1">
        <f t="shared" si="562"/>
        <v>2037</v>
      </c>
      <c r="AK308" s="105">
        <f t="shared" si="561"/>
        <v>3</v>
      </c>
      <c r="AL308" s="106">
        <f t="shared" ca="1" si="593"/>
        <v>0</v>
      </c>
      <c r="AM308" s="106">
        <f t="shared" ca="1" si="593"/>
        <v>0</v>
      </c>
      <c r="AN308" s="106">
        <f t="shared" ca="1" si="593"/>
        <v>481</v>
      </c>
      <c r="AO308" s="106">
        <f t="shared" ca="1" si="593"/>
        <v>0</v>
      </c>
      <c r="AP308" s="106">
        <f t="shared" ca="1" si="593"/>
        <v>0</v>
      </c>
      <c r="AQ308" s="106">
        <f t="shared" ca="1" si="593"/>
        <v>0</v>
      </c>
      <c r="AR308" s="106">
        <f t="shared" ca="1" si="593"/>
        <v>0</v>
      </c>
      <c r="AS308" s="106">
        <f t="shared" ca="1" si="593"/>
        <v>0</v>
      </c>
      <c r="AT308" s="106">
        <f t="shared" ca="1" si="593"/>
        <v>4233880</v>
      </c>
      <c r="AU308" s="106">
        <f t="shared" ca="1" si="593"/>
        <v>1234490</v>
      </c>
      <c r="AV308" s="106">
        <f t="shared" ca="1" si="593"/>
        <v>3336190</v>
      </c>
      <c r="AW308" s="106">
        <f t="shared" ca="1" si="593"/>
        <v>57941</v>
      </c>
      <c r="AX308" s="106">
        <f t="shared" ca="1" si="593"/>
        <v>0</v>
      </c>
      <c r="AY308" s="611">
        <f t="shared" ca="1" si="593"/>
        <v>0</v>
      </c>
      <c r="AZ308" s="106">
        <f t="shared" ca="1" si="593"/>
        <v>29398</v>
      </c>
      <c r="BA308" s="106">
        <f t="shared" ca="1" si="591"/>
        <v>197750</v>
      </c>
      <c r="BB308" s="106">
        <f t="shared" ca="1" si="591"/>
        <v>48263</v>
      </c>
      <c r="BC308" s="106">
        <f t="shared" ca="1" si="591"/>
        <v>0</v>
      </c>
      <c r="BD308" s="106">
        <f t="shared" ca="1" si="591"/>
        <v>67260</v>
      </c>
      <c r="BE308" s="106">
        <f t="shared" ca="1" si="591"/>
        <v>0</v>
      </c>
      <c r="BF308" s="106">
        <f t="shared" ca="1" si="591"/>
        <v>426072</v>
      </c>
      <c r="BG308" s="106">
        <f t="shared" ca="1" si="591"/>
        <v>0</v>
      </c>
      <c r="BH308" s="106">
        <f t="shared" ca="1" si="591"/>
        <v>0</v>
      </c>
      <c r="BI308" s="106">
        <f t="shared" ca="1" si="591"/>
        <v>362529</v>
      </c>
      <c r="BJ308" s="106">
        <f t="shared" ca="1" si="591"/>
        <v>110718</v>
      </c>
      <c r="BK308" s="106">
        <f t="shared" ca="1" si="591"/>
        <v>0</v>
      </c>
      <c r="BL308" s="190">
        <f t="shared" ca="1" si="591"/>
        <v>0</v>
      </c>
      <c r="BM308" s="190">
        <f t="shared" ca="1" si="591"/>
        <v>0</v>
      </c>
      <c r="BN308" s="190">
        <f t="shared" ca="1" si="591"/>
        <v>0</v>
      </c>
      <c r="BO308" s="190">
        <f t="shared" ca="1" si="591"/>
        <v>0</v>
      </c>
      <c r="BP308" s="190">
        <f t="shared" ca="1" si="594"/>
        <v>0</v>
      </c>
      <c r="BQ308" s="190">
        <f t="shared" ca="1" si="564"/>
        <v>144921</v>
      </c>
      <c r="BR308" s="190">
        <f t="shared" ca="1" si="565"/>
        <v>1097069</v>
      </c>
      <c r="BS308" s="190">
        <f t="shared" ca="1" si="566"/>
        <v>8862982</v>
      </c>
      <c r="BT308" s="190">
        <f t="shared" ca="1" si="578"/>
        <v>10104972</v>
      </c>
      <c r="BU308" s="190">
        <f t="shared" ca="1" si="523"/>
        <v>10155926</v>
      </c>
      <c r="BV308" s="163" t="str">
        <f t="shared" si="567"/>
        <v>D</v>
      </c>
      <c r="BW308" s="65">
        <f t="shared" ca="1" si="582"/>
        <v>10104972</v>
      </c>
      <c r="BX308" s="65">
        <f t="shared" ca="1" si="583"/>
        <v>0</v>
      </c>
      <c r="CA308" s="79" t="str">
        <f t="shared" si="568"/>
        <v>D</v>
      </c>
      <c r="CB308" s="215">
        <f t="shared" si="584"/>
        <v>2037</v>
      </c>
      <c r="CC308" s="141">
        <f t="shared" si="585"/>
        <v>3</v>
      </c>
      <c r="CQ308" s="611"/>
    </row>
    <row r="309" spans="1:120">
      <c r="A309" s="1">
        <f t="shared" si="586"/>
        <v>2033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32"/>
      <c r="O309" s="29"/>
      <c r="P309" s="72">
        <f t="shared" si="589"/>
        <v>2033</v>
      </c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32"/>
      <c r="AD309" s="13"/>
      <c r="AE309" s="17"/>
      <c r="AF309" s="22"/>
      <c r="AG309" s="22"/>
      <c r="AH309" s="22"/>
      <c r="AI309" s="79" t="str">
        <f t="shared" si="563"/>
        <v>T</v>
      </c>
      <c r="AJ309" s="1">
        <f t="shared" si="562"/>
        <v>2037</v>
      </c>
      <c r="AK309" s="105">
        <f t="shared" si="561"/>
        <v>4</v>
      </c>
      <c r="AL309" s="106">
        <f t="shared" ca="1" si="593"/>
        <v>0</v>
      </c>
      <c r="AM309" s="106">
        <f t="shared" ca="1" si="593"/>
        <v>0</v>
      </c>
      <c r="AN309" s="106">
        <f t="shared" ca="1" si="593"/>
        <v>481</v>
      </c>
      <c r="AO309" s="106">
        <f t="shared" ca="1" si="593"/>
        <v>0</v>
      </c>
      <c r="AP309" s="106">
        <f t="shared" ca="1" si="593"/>
        <v>0</v>
      </c>
      <c r="AQ309" s="106">
        <f t="shared" ca="1" si="593"/>
        <v>0</v>
      </c>
      <c r="AR309" s="106">
        <f t="shared" ca="1" si="593"/>
        <v>0</v>
      </c>
      <c r="AS309" s="106">
        <f t="shared" ca="1" si="593"/>
        <v>0</v>
      </c>
      <c r="AT309" s="106">
        <f t="shared" ca="1" si="593"/>
        <v>4197739</v>
      </c>
      <c r="AU309" s="106">
        <f t="shared" ca="1" si="593"/>
        <v>1270793</v>
      </c>
      <c r="AV309" s="106">
        <f t="shared" ca="1" si="593"/>
        <v>3408632</v>
      </c>
      <c r="AW309" s="106">
        <f t="shared" ca="1" si="593"/>
        <v>45300</v>
      </c>
      <c r="AX309" s="106">
        <f t="shared" ca="1" si="593"/>
        <v>0</v>
      </c>
      <c r="AY309" s="611">
        <f t="shared" ca="1" si="593"/>
        <v>0</v>
      </c>
      <c r="AZ309" s="106">
        <f t="shared" ca="1" si="593"/>
        <v>29711</v>
      </c>
      <c r="BA309" s="106">
        <f t="shared" ca="1" si="591"/>
        <v>185825</v>
      </c>
      <c r="BB309" s="106">
        <f t="shared" ca="1" si="591"/>
        <v>52827</v>
      </c>
      <c r="BC309" s="106">
        <f t="shared" ca="1" si="591"/>
        <v>0</v>
      </c>
      <c r="BD309" s="106">
        <f t="shared" ca="1" si="591"/>
        <v>53951</v>
      </c>
      <c r="BE309" s="106">
        <f t="shared" ca="1" si="591"/>
        <v>0</v>
      </c>
      <c r="BF309" s="106">
        <f t="shared" ca="1" si="591"/>
        <v>433032</v>
      </c>
      <c r="BG309" s="106">
        <f t="shared" ca="1" si="591"/>
        <v>0</v>
      </c>
      <c r="BH309" s="106">
        <f t="shared" ca="1" si="591"/>
        <v>0</v>
      </c>
      <c r="BI309" s="106">
        <f t="shared" ca="1" si="591"/>
        <v>369006</v>
      </c>
      <c r="BJ309" s="106">
        <f t="shared" ca="1" si="591"/>
        <v>111576</v>
      </c>
      <c r="BK309" s="106">
        <f t="shared" ca="1" si="591"/>
        <v>0</v>
      </c>
      <c r="BL309" s="190">
        <f t="shared" ca="1" si="591"/>
        <v>0</v>
      </c>
      <c r="BM309" s="190">
        <f t="shared" ca="1" si="591"/>
        <v>0</v>
      </c>
      <c r="BN309" s="190">
        <f t="shared" ca="1" si="591"/>
        <v>0</v>
      </c>
      <c r="BO309" s="190">
        <f t="shared" ca="1" si="591"/>
        <v>0</v>
      </c>
      <c r="BP309" s="190">
        <f t="shared" ca="1" si="594"/>
        <v>0</v>
      </c>
      <c r="BQ309" s="190">
        <f t="shared" ca="1" si="564"/>
        <v>136489</v>
      </c>
      <c r="BR309" s="190">
        <f t="shared" ca="1" si="565"/>
        <v>1099439</v>
      </c>
      <c r="BS309" s="190">
        <f t="shared" ca="1" si="566"/>
        <v>8922945</v>
      </c>
      <c r="BT309" s="190">
        <f t="shared" ca="1" si="578"/>
        <v>10158873</v>
      </c>
      <c r="BU309" s="190">
        <f t="shared" ca="1" si="523"/>
        <v>6015934</v>
      </c>
      <c r="BV309" s="163" t="str">
        <f t="shared" si="567"/>
        <v>E</v>
      </c>
      <c r="BW309" s="65">
        <f t="shared" ca="1" si="582"/>
        <v>10158873</v>
      </c>
      <c r="BX309" s="65">
        <f t="shared" ca="1" si="583"/>
        <v>0</v>
      </c>
      <c r="CA309" s="79" t="str">
        <f t="shared" si="568"/>
        <v>E</v>
      </c>
      <c r="CB309" s="215">
        <f t="shared" si="584"/>
        <v>2037</v>
      </c>
      <c r="CC309" s="141">
        <f t="shared" si="585"/>
        <v>4</v>
      </c>
      <c r="CQ309" s="611"/>
    </row>
    <row r="310" spans="1:120">
      <c r="A310" s="1">
        <f t="shared" si="586"/>
        <v>2034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32"/>
      <c r="O310" s="29"/>
      <c r="P310" s="72">
        <f t="shared" si="589"/>
        <v>2034</v>
      </c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32"/>
      <c r="AD310" s="13"/>
      <c r="AE310" s="17"/>
      <c r="AF310" s="22"/>
      <c r="AG310" s="22"/>
      <c r="AH310" s="22"/>
      <c r="AI310" s="79" t="str">
        <f t="shared" si="563"/>
        <v>U</v>
      </c>
      <c r="AJ310" s="1">
        <f t="shared" si="562"/>
        <v>2037</v>
      </c>
      <c r="AK310" s="105">
        <f t="shared" si="561"/>
        <v>5</v>
      </c>
      <c r="AL310" s="106">
        <f t="shared" ca="1" si="593"/>
        <v>0</v>
      </c>
      <c r="AM310" s="106">
        <f t="shared" ca="1" si="593"/>
        <v>0</v>
      </c>
      <c r="AN310" s="106">
        <f t="shared" ca="1" si="593"/>
        <v>481</v>
      </c>
      <c r="AO310" s="106">
        <f t="shared" ca="1" si="593"/>
        <v>0</v>
      </c>
      <c r="AP310" s="106">
        <f t="shared" ca="1" si="593"/>
        <v>0</v>
      </c>
      <c r="AQ310" s="106">
        <f t="shared" ca="1" si="593"/>
        <v>0</v>
      </c>
      <c r="AR310" s="106">
        <f t="shared" ca="1" si="593"/>
        <v>0</v>
      </c>
      <c r="AS310" s="106">
        <f t="shared" ca="1" si="593"/>
        <v>0</v>
      </c>
      <c r="AT310" s="106">
        <f t="shared" ca="1" si="593"/>
        <v>0</v>
      </c>
      <c r="AU310" s="106">
        <f t="shared" ca="1" si="593"/>
        <v>1281804</v>
      </c>
      <c r="AV310" s="106">
        <f t="shared" ca="1" si="593"/>
        <v>3428127</v>
      </c>
      <c r="AW310" s="106">
        <f t="shared" ca="1" si="593"/>
        <v>45752</v>
      </c>
      <c r="AX310" s="106">
        <f t="shared" ca="1" si="593"/>
        <v>0</v>
      </c>
      <c r="AY310" s="611">
        <f t="shared" ca="1" si="593"/>
        <v>0</v>
      </c>
      <c r="AZ310" s="106">
        <f t="shared" ca="1" si="593"/>
        <v>26362</v>
      </c>
      <c r="BA310" s="106">
        <f t="shared" ca="1" si="591"/>
        <v>201815</v>
      </c>
      <c r="BB310" s="106">
        <f t="shared" ca="1" si="591"/>
        <v>50490</v>
      </c>
      <c r="BC310" s="106">
        <f t="shared" ca="1" si="591"/>
        <v>0</v>
      </c>
      <c r="BD310" s="106">
        <f t="shared" ca="1" si="591"/>
        <v>53901</v>
      </c>
      <c r="BE310" s="106">
        <f t="shared" ca="1" si="591"/>
        <v>0</v>
      </c>
      <c r="BF310" s="106">
        <f t="shared" ca="1" si="591"/>
        <v>432600</v>
      </c>
      <c r="BG310" s="106">
        <f t="shared" ca="1" si="591"/>
        <v>0</v>
      </c>
      <c r="BH310" s="106">
        <f t="shared" ca="1" si="591"/>
        <v>0</v>
      </c>
      <c r="BI310" s="106">
        <f t="shared" ca="1" si="591"/>
        <v>372899</v>
      </c>
      <c r="BJ310" s="106">
        <f t="shared" ca="1" si="591"/>
        <v>111624</v>
      </c>
      <c r="BK310" s="106">
        <f t="shared" ca="1" si="591"/>
        <v>0</v>
      </c>
      <c r="BL310" s="190">
        <f t="shared" ca="1" si="591"/>
        <v>0</v>
      </c>
      <c r="BM310" s="190">
        <f t="shared" ca="1" si="591"/>
        <v>0</v>
      </c>
      <c r="BN310" s="190">
        <f t="shared" ca="1" si="591"/>
        <v>0</v>
      </c>
      <c r="BO310" s="190">
        <f t="shared" ca="1" si="591"/>
        <v>0</v>
      </c>
      <c r="BP310" s="190">
        <f t="shared" ca="1" si="594"/>
        <v>0</v>
      </c>
      <c r="BQ310" s="190">
        <f t="shared" ca="1" si="564"/>
        <v>130753</v>
      </c>
      <c r="BR310" s="190">
        <f t="shared" ca="1" si="565"/>
        <v>1118938</v>
      </c>
      <c r="BS310" s="190">
        <f t="shared" ca="1" si="566"/>
        <v>4756164</v>
      </c>
      <c r="BT310" s="190">
        <f t="shared" ca="1" si="578"/>
        <v>6005855</v>
      </c>
      <c r="BU310" s="190">
        <f t="shared" ca="1" si="523"/>
        <v>6065897</v>
      </c>
      <c r="BV310" s="163" t="str">
        <f t="shared" si="567"/>
        <v>F</v>
      </c>
      <c r="BW310" s="65">
        <f t="shared" ca="1" si="582"/>
        <v>6005855</v>
      </c>
      <c r="BX310" s="65">
        <f t="shared" ca="1" si="583"/>
        <v>0</v>
      </c>
    </row>
    <row r="311" spans="1:120">
      <c r="A311" s="1">
        <f t="shared" si="586"/>
        <v>2035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32"/>
      <c r="O311" s="29"/>
      <c r="P311" s="72">
        <f t="shared" si="589"/>
        <v>2035</v>
      </c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32"/>
      <c r="AD311" s="13"/>
      <c r="AE311" s="17"/>
      <c r="AF311" s="22"/>
      <c r="AG311" s="22"/>
      <c r="AH311" s="22"/>
      <c r="AI311" s="79" t="str">
        <f t="shared" si="563"/>
        <v>V</v>
      </c>
      <c r="AJ311" s="1">
        <f t="shared" si="562"/>
        <v>2037</v>
      </c>
      <c r="AK311" s="105">
        <f t="shared" si="561"/>
        <v>6</v>
      </c>
      <c r="AL311" s="106">
        <f t="shared" ca="1" si="593"/>
        <v>0</v>
      </c>
      <c r="AM311" s="106">
        <f t="shared" ca="1" si="593"/>
        <v>0</v>
      </c>
      <c r="AN311" s="106">
        <f t="shared" ca="1" si="593"/>
        <v>481</v>
      </c>
      <c r="AO311" s="106">
        <f t="shared" ca="1" si="593"/>
        <v>0</v>
      </c>
      <c r="AP311" s="106">
        <f t="shared" ca="1" si="593"/>
        <v>0</v>
      </c>
      <c r="AQ311" s="106">
        <f t="shared" ca="1" si="593"/>
        <v>0</v>
      </c>
      <c r="AR311" s="106">
        <f t="shared" ca="1" si="593"/>
        <v>0</v>
      </c>
      <c r="AS311" s="106">
        <f t="shared" ca="1" si="593"/>
        <v>0</v>
      </c>
      <c r="AT311" s="106">
        <f t="shared" ca="1" si="593"/>
        <v>0</v>
      </c>
      <c r="AU311" s="106">
        <f t="shared" ca="1" si="593"/>
        <v>1284630</v>
      </c>
      <c r="AV311" s="106">
        <f t="shared" ca="1" si="593"/>
        <v>3436532</v>
      </c>
      <c r="AW311" s="106">
        <f t="shared" ca="1" si="593"/>
        <v>61937</v>
      </c>
      <c r="AX311" s="106">
        <f t="shared" ca="1" si="593"/>
        <v>0</v>
      </c>
      <c r="AY311" s="611">
        <f t="shared" ca="1" si="593"/>
        <v>0</v>
      </c>
      <c r="AZ311" s="106">
        <f t="shared" ca="1" si="593"/>
        <v>26794</v>
      </c>
      <c r="BA311" s="106">
        <f t="shared" ca="1" si="591"/>
        <v>212405</v>
      </c>
      <c r="BB311" s="106">
        <f t="shared" ca="1" si="591"/>
        <v>64489</v>
      </c>
      <c r="BC311" s="106">
        <f t="shared" ca="1" si="591"/>
        <v>0</v>
      </c>
      <c r="BD311" s="106">
        <f t="shared" ca="1" si="591"/>
        <v>47363</v>
      </c>
      <c r="BE311" s="106">
        <f t="shared" ca="1" si="591"/>
        <v>0</v>
      </c>
      <c r="BF311" s="106">
        <f t="shared" ca="1" si="591"/>
        <v>436008</v>
      </c>
      <c r="BG311" s="106">
        <f t="shared" ca="1" si="591"/>
        <v>0</v>
      </c>
      <c r="BH311" s="106">
        <f t="shared" ca="1" si="591"/>
        <v>0</v>
      </c>
      <c r="BI311" s="106">
        <f t="shared" ca="1" si="591"/>
        <v>374731</v>
      </c>
      <c r="BJ311" s="106">
        <f t="shared" ca="1" si="591"/>
        <v>111816</v>
      </c>
      <c r="BK311" s="106">
        <f t="shared" ca="1" si="591"/>
        <v>0</v>
      </c>
      <c r="BL311" s="190">
        <f t="shared" ca="1" si="591"/>
        <v>0</v>
      </c>
      <c r="BM311" s="190">
        <f t="shared" ca="1" si="591"/>
        <v>0</v>
      </c>
      <c r="BN311" s="190">
        <f t="shared" ca="1" si="591"/>
        <v>0</v>
      </c>
      <c r="BO311" s="190">
        <f t="shared" ca="1" si="591"/>
        <v>0</v>
      </c>
      <c r="BP311" s="190">
        <f t="shared" ca="1" si="594"/>
        <v>0</v>
      </c>
      <c r="BQ311" s="190">
        <f t="shared" ca="1" si="564"/>
        <v>138646</v>
      </c>
      <c r="BR311" s="190">
        <f t="shared" ca="1" si="565"/>
        <v>1134960</v>
      </c>
      <c r="BS311" s="190">
        <f t="shared" ca="1" si="566"/>
        <v>4783580</v>
      </c>
      <c r="BT311" s="190">
        <f t="shared" ca="1" si="578"/>
        <v>6057186</v>
      </c>
      <c r="BU311" s="190">
        <f t="shared" ca="1" si="523"/>
        <v>6092397</v>
      </c>
      <c r="BV311" s="163" t="str">
        <f t="shared" si="567"/>
        <v>G</v>
      </c>
      <c r="BW311" s="65">
        <f t="shared" ca="1" si="582"/>
        <v>6057186</v>
      </c>
      <c r="BX311" s="65">
        <f t="shared" ca="1" si="583"/>
        <v>0</v>
      </c>
    </row>
    <row r="312" spans="1:120">
      <c r="A312" s="1">
        <f t="shared" si="586"/>
        <v>2036</v>
      </c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32"/>
      <c r="O312" s="29"/>
      <c r="P312" s="72">
        <f t="shared" si="589"/>
        <v>2036</v>
      </c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32"/>
      <c r="AI312" s="79" t="str">
        <f t="shared" si="563"/>
        <v>W</v>
      </c>
      <c r="AJ312" s="1">
        <f t="shared" si="562"/>
        <v>2037</v>
      </c>
      <c r="AK312" s="105">
        <f t="shared" si="561"/>
        <v>7</v>
      </c>
      <c r="AL312" s="106">
        <f t="shared" ca="1" si="593"/>
        <v>0</v>
      </c>
      <c r="AM312" s="106">
        <f t="shared" ca="1" si="593"/>
        <v>0</v>
      </c>
      <c r="AN312" s="106">
        <f t="shared" ca="1" si="593"/>
        <v>481</v>
      </c>
      <c r="AO312" s="106">
        <f t="shared" ca="1" si="593"/>
        <v>0</v>
      </c>
      <c r="AP312" s="106">
        <f t="shared" ca="1" si="593"/>
        <v>0</v>
      </c>
      <c r="AQ312" s="106">
        <f t="shared" ca="1" si="593"/>
        <v>0</v>
      </c>
      <c r="AR312" s="106">
        <f t="shared" ca="1" si="593"/>
        <v>0</v>
      </c>
      <c r="AS312" s="106">
        <f t="shared" ca="1" si="593"/>
        <v>0</v>
      </c>
      <c r="AT312" s="106">
        <f t="shared" ca="1" si="593"/>
        <v>0</v>
      </c>
      <c r="AU312" s="106">
        <f t="shared" ca="1" si="593"/>
        <v>1281804</v>
      </c>
      <c r="AV312" s="106">
        <f t="shared" ca="1" si="593"/>
        <v>3431766</v>
      </c>
      <c r="AW312" s="106">
        <f t="shared" ca="1" si="593"/>
        <v>57532</v>
      </c>
      <c r="AX312" s="106">
        <f t="shared" ca="1" si="593"/>
        <v>0</v>
      </c>
      <c r="AY312" s="611">
        <f t="shared" ca="1" si="593"/>
        <v>0</v>
      </c>
      <c r="AZ312" s="106">
        <f t="shared" ca="1" si="593"/>
        <v>30030</v>
      </c>
      <c r="BA312" s="106">
        <f t="shared" ca="1" si="591"/>
        <v>229865</v>
      </c>
      <c r="BB312" s="106">
        <f t="shared" ca="1" si="591"/>
        <v>68179</v>
      </c>
      <c r="BC312" s="106">
        <f t="shared" ca="1" si="591"/>
        <v>0</v>
      </c>
      <c r="BD312" s="106">
        <f t="shared" ca="1" si="591"/>
        <v>57243</v>
      </c>
      <c r="BE312" s="106">
        <f t="shared" ca="1" si="591"/>
        <v>0</v>
      </c>
      <c r="BF312" s="106">
        <f t="shared" ca="1" si="591"/>
        <v>435480</v>
      </c>
      <c r="BG312" s="106">
        <f t="shared" ca="1" si="591"/>
        <v>0</v>
      </c>
      <c r="BH312" s="106">
        <f t="shared" ca="1" si="591"/>
        <v>0</v>
      </c>
      <c r="BI312" s="106">
        <f t="shared" ca="1" si="591"/>
        <v>375668</v>
      </c>
      <c r="BJ312" s="106">
        <f t="shared" ca="1" si="591"/>
        <v>111630</v>
      </c>
      <c r="BK312" s="106">
        <f t="shared" ca="1" si="591"/>
        <v>0</v>
      </c>
      <c r="BL312" s="190">
        <f t="shared" ca="1" si="591"/>
        <v>0</v>
      </c>
      <c r="BM312" s="190">
        <f t="shared" ca="1" si="591"/>
        <v>0</v>
      </c>
      <c r="BN312" s="190">
        <f t="shared" ca="1" si="591"/>
        <v>0</v>
      </c>
      <c r="BO312" s="190">
        <f t="shared" ca="1" si="591"/>
        <v>0</v>
      </c>
      <c r="BP312" s="190">
        <f t="shared" ca="1" si="594"/>
        <v>0</v>
      </c>
      <c r="BQ312" s="190">
        <f t="shared" ca="1" si="564"/>
        <v>155452</v>
      </c>
      <c r="BR312" s="190">
        <f t="shared" ca="1" si="565"/>
        <v>1152643</v>
      </c>
      <c r="BS312" s="190">
        <f t="shared" ca="1" si="566"/>
        <v>4771583</v>
      </c>
      <c r="BT312" s="190">
        <f t="shared" ca="1" si="578"/>
        <v>6079678</v>
      </c>
      <c r="BU312" s="190">
        <f t="shared" ca="1" si="523"/>
        <v>6145518</v>
      </c>
      <c r="BV312" s="163" t="str">
        <f t="shared" si="567"/>
        <v>H</v>
      </c>
      <c r="BW312" s="65">
        <f t="shared" ca="1" si="582"/>
        <v>6079678</v>
      </c>
      <c r="BX312" s="65">
        <f t="shared" ca="1" si="583"/>
        <v>0</v>
      </c>
    </row>
    <row r="313" spans="1:120" ht="13.5">
      <c r="A313" s="1">
        <f t="shared" si="586"/>
        <v>2037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32"/>
      <c r="O313" s="29"/>
      <c r="P313" s="72">
        <f t="shared" si="589"/>
        <v>2037</v>
      </c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32"/>
      <c r="AI313" s="79" t="str">
        <f t="shared" si="563"/>
        <v>X</v>
      </c>
      <c r="AJ313" s="1">
        <f t="shared" si="562"/>
        <v>2037</v>
      </c>
      <c r="AK313" s="105">
        <f t="shared" si="561"/>
        <v>8</v>
      </c>
      <c r="AL313" s="106">
        <f t="shared" ca="1" si="593"/>
        <v>0</v>
      </c>
      <c r="AM313" s="106">
        <f t="shared" ca="1" si="593"/>
        <v>0</v>
      </c>
      <c r="AN313" s="106">
        <f t="shared" ca="1" si="593"/>
        <v>481</v>
      </c>
      <c r="AO313" s="106">
        <f t="shared" ca="1" si="593"/>
        <v>0</v>
      </c>
      <c r="AP313" s="106">
        <f t="shared" ca="1" si="593"/>
        <v>0</v>
      </c>
      <c r="AQ313" s="106">
        <f t="shared" ca="1" si="593"/>
        <v>0</v>
      </c>
      <c r="AR313" s="106">
        <f t="shared" ca="1" si="593"/>
        <v>0</v>
      </c>
      <c r="AS313" s="106">
        <f t="shared" ca="1" si="593"/>
        <v>0</v>
      </c>
      <c r="AT313" s="106">
        <f t="shared" ca="1" si="593"/>
        <v>0</v>
      </c>
      <c r="AU313" s="106">
        <f t="shared" ca="1" si="593"/>
        <v>1289243</v>
      </c>
      <c r="AV313" s="106">
        <f t="shared" ca="1" si="593"/>
        <v>3445895</v>
      </c>
      <c r="AW313" s="106">
        <f t="shared" ca="1" si="593"/>
        <v>54023</v>
      </c>
      <c r="AX313" s="106">
        <f t="shared" ca="1" si="593"/>
        <v>0</v>
      </c>
      <c r="AY313" s="611">
        <f t="shared" ca="1" si="593"/>
        <v>0</v>
      </c>
      <c r="AZ313" s="106">
        <f t="shared" ca="1" si="593"/>
        <v>35842</v>
      </c>
      <c r="BA313" s="106">
        <f t="shared" ca="1" si="591"/>
        <v>248645</v>
      </c>
      <c r="BB313" s="106">
        <f t="shared" ca="1" si="591"/>
        <v>70029</v>
      </c>
      <c r="BC313" s="106">
        <f t="shared" ca="1" si="591"/>
        <v>0</v>
      </c>
      <c r="BD313" s="106">
        <f t="shared" ca="1" si="591"/>
        <v>67659</v>
      </c>
      <c r="BE313" s="106">
        <f t="shared" ca="1" si="591"/>
        <v>0</v>
      </c>
      <c r="BF313" s="106">
        <f t="shared" ca="1" si="591"/>
        <v>437496</v>
      </c>
      <c r="BG313" s="106">
        <f t="shared" ca="1" si="591"/>
        <v>0</v>
      </c>
      <c r="BH313" s="106">
        <f t="shared" ca="1" si="591"/>
        <v>0</v>
      </c>
      <c r="BI313" s="106">
        <f t="shared" ca="1" si="591"/>
        <v>377591</v>
      </c>
      <c r="BJ313" s="106">
        <f t="shared" ca="1" si="591"/>
        <v>111846</v>
      </c>
      <c r="BK313" s="106">
        <f t="shared" ca="1" si="591"/>
        <v>0</v>
      </c>
      <c r="BL313" s="190">
        <f t="shared" ca="1" si="591"/>
        <v>0</v>
      </c>
      <c r="BM313" s="190">
        <f t="shared" ca="1" si="591"/>
        <v>0</v>
      </c>
      <c r="BN313" s="190">
        <f t="shared" ca="1" si="591"/>
        <v>0</v>
      </c>
      <c r="BO313" s="190">
        <f t="shared" ca="1" si="591"/>
        <v>0</v>
      </c>
      <c r="BP313" s="190">
        <f t="shared" ca="1" si="594"/>
        <v>0</v>
      </c>
      <c r="BQ313" s="190">
        <f t="shared" ca="1" si="564"/>
        <v>173530</v>
      </c>
      <c r="BR313" s="190">
        <f t="shared" ca="1" si="565"/>
        <v>1175578</v>
      </c>
      <c r="BS313" s="190">
        <f t="shared" ca="1" si="566"/>
        <v>4789642</v>
      </c>
      <c r="BT313" s="190">
        <f t="shared" ca="1" si="578"/>
        <v>6138750</v>
      </c>
      <c r="BU313" s="190">
        <f t="shared" ca="1" si="523"/>
        <v>6114899</v>
      </c>
      <c r="BV313" s="163" t="str">
        <f t="shared" si="567"/>
        <v>I</v>
      </c>
      <c r="BW313" s="65">
        <f t="shared" ca="1" si="582"/>
        <v>6138750</v>
      </c>
      <c r="BX313" s="65">
        <f t="shared" ca="1" si="583"/>
        <v>0</v>
      </c>
      <c r="BY313" s="13"/>
      <c r="BZ313" s="130"/>
      <c r="CA313" s="13"/>
      <c r="CB313" s="103"/>
      <c r="CC313" s="195"/>
      <c r="CD313" s="152"/>
      <c r="CE313" s="152"/>
      <c r="CF313" s="152"/>
      <c r="CG313" s="152"/>
      <c r="CH313" s="152"/>
      <c r="CI313" s="152"/>
      <c r="CJ313" s="152"/>
      <c r="CK313" s="152"/>
      <c r="CL313" s="175"/>
      <c r="CM313" s="152"/>
      <c r="CN313" s="152"/>
      <c r="CO313" s="164"/>
      <c r="CP313" s="164"/>
      <c r="CQ313" s="152"/>
      <c r="CR313" s="152"/>
      <c r="CS313" s="152"/>
      <c r="CT313" s="152"/>
      <c r="CU313" s="152"/>
      <c r="CV313" s="152"/>
      <c r="CW313" s="152"/>
      <c r="CX313" s="152"/>
      <c r="CY313" s="152"/>
      <c r="CZ313" s="152"/>
      <c r="DA313" s="152"/>
      <c r="DB313" s="152"/>
      <c r="DC313" s="151"/>
      <c r="DD313" s="151"/>
      <c r="DE313" s="151"/>
      <c r="DF313" s="151"/>
      <c r="DG313" s="151"/>
      <c r="DH313" s="468" t="str">
        <f t="shared" ref="CG313:DL314" si="598">DH4</f>
        <v>CM</v>
      </c>
      <c r="DI313" s="468" t="str">
        <f t="shared" si="598"/>
        <v>CM</v>
      </c>
      <c r="DJ313" s="468" t="str">
        <f t="shared" si="598"/>
        <v>CM</v>
      </c>
      <c r="DK313" s="468">
        <f t="shared" si="598"/>
        <v>0</v>
      </c>
      <c r="DL313" s="161"/>
      <c r="DM313" s="208"/>
    </row>
    <row r="314" spans="1:120">
      <c r="A314" s="1">
        <f t="shared" si="586"/>
        <v>2038</v>
      </c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32"/>
      <c r="O314" s="29"/>
      <c r="P314" s="72">
        <f t="shared" si="589"/>
        <v>2038</v>
      </c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32"/>
      <c r="AI314" s="79" t="str">
        <f t="shared" si="563"/>
        <v>Y</v>
      </c>
      <c r="AJ314" s="1">
        <f t="shared" si="562"/>
        <v>2037</v>
      </c>
      <c r="AK314" s="105">
        <f t="shared" si="561"/>
        <v>9</v>
      </c>
      <c r="AL314" s="106">
        <f t="shared" ca="1" si="593"/>
        <v>0</v>
      </c>
      <c r="AM314" s="106">
        <f t="shared" ca="1" si="593"/>
        <v>0</v>
      </c>
      <c r="AN314" s="106">
        <f t="shared" ca="1" si="593"/>
        <v>481</v>
      </c>
      <c r="AO314" s="106">
        <f t="shared" ca="1" si="593"/>
        <v>0</v>
      </c>
      <c r="AP314" s="106">
        <f t="shared" ca="1" si="593"/>
        <v>0</v>
      </c>
      <c r="AQ314" s="106">
        <f t="shared" ca="1" si="593"/>
        <v>0</v>
      </c>
      <c r="AR314" s="106">
        <f t="shared" ca="1" si="593"/>
        <v>0</v>
      </c>
      <c r="AS314" s="106">
        <f t="shared" ca="1" si="593"/>
        <v>0</v>
      </c>
      <c r="AT314" s="106">
        <f t="shared" ca="1" si="593"/>
        <v>0</v>
      </c>
      <c r="AU314" s="106">
        <f t="shared" ca="1" si="593"/>
        <v>1280018</v>
      </c>
      <c r="AV314" s="106">
        <f t="shared" ca="1" si="593"/>
        <v>3423610</v>
      </c>
      <c r="AW314" s="106">
        <f t="shared" ca="1" si="593"/>
        <v>63822</v>
      </c>
      <c r="AX314" s="106">
        <f t="shared" ca="1" si="593"/>
        <v>0</v>
      </c>
      <c r="AY314" s="611">
        <f t="shared" ca="1" si="593"/>
        <v>0</v>
      </c>
      <c r="AZ314" s="106">
        <f t="shared" ca="1" si="593"/>
        <v>30030</v>
      </c>
      <c r="BA314" s="106">
        <f t="shared" ca="1" si="591"/>
        <v>253490</v>
      </c>
      <c r="BB314" s="106">
        <f t="shared" ca="1" si="591"/>
        <v>68629</v>
      </c>
      <c r="BC314" s="106">
        <f t="shared" ca="1" si="591"/>
        <v>0</v>
      </c>
      <c r="BD314" s="106">
        <f t="shared" ca="1" si="591"/>
        <v>70440</v>
      </c>
      <c r="BE314" s="106">
        <f t="shared" ca="1" si="591"/>
        <v>0</v>
      </c>
      <c r="BF314" s="106">
        <f t="shared" ca="1" si="591"/>
        <v>437496</v>
      </c>
      <c r="BG314" s="106">
        <f t="shared" ca="1" si="591"/>
        <v>0</v>
      </c>
      <c r="BH314" s="106">
        <f t="shared" ca="1" si="591"/>
        <v>0</v>
      </c>
      <c r="BI314" s="106">
        <f t="shared" ca="1" si="591"/>
        <v>377591</v>
      </c>
      <c r="BJ314" s="106">
        <f t="shared" ca="1" si="591"/>
        <v>111804</v>
      </c>
      <c r="BK314" s="106">
        <f t="shared" ca="1" si="591"/>
        <v>0</v>
      </c>
      <c r="BL314" s="190">
        <f t="shared" ca="1" si="591"/>
        <v>0</v>
      </c>
      <c r="BM314" s="190">
        <f t="shared" ca="1" si="591"/>
        <v>0</v>
      </c>
      <c r="BN314" s="190">
        <f t="shared" ca="1" si="591"/>
        <v>0</v>
      </c>
      <c r="BO314" s="190">
        <f t="shared" ca="1" si="591"/>
        <v>0</v>
      </c>
      <c r="BP314" s="190">
        <f t="shared" ca="1" si="594"/>
        <v>0</v>
      </c>
      <c r="BQ314" s="190">
        <f t="shared" ca="1" si="564"/>
        <v>169099</v>
      </c>
      <c r="BR314" s="190">
        <f t="shared" ca="1" si="565"/>
        <v>1180381</v>
      </c>
      <c r="BS314" s="190">
        <f t="shared" ca="1" si="566"/>
        <v>4767931</v>
      </c>
      <c r="BT314" s="190">
        <f t="shared" ca="1" si="578"/>
        <v>6117411</v>
      </c>
      <c r="BU314" s="190">
        <f t="shared" ca="1" si="523"/>
        <v>6050120</v>
      </c>
      <c r="BV314" s="163" t="str">
        <f t="shared" si="567"/>
        <v>J</v>
      </c>
      <c r="BW314" s="65">
        <f t="shared" ca="1" si="582"/>
        <v>6117411</v>
      </c>
      <c r="BX314" s="65">
        <f t="shared" ca="1" si="583"/>
        <v>0</v>
      </c>
      <c r="BY314" s="13"/>
      <c r="BZ314" s="130"/>
      <c r="CA314" s="13"/>
      <c r="CB314" s="130"/>
      <c r="CC314" s="130"/>
      <c r="CD314" s="468" t="str">
        <f>CD5</f>
        <v>SUPL-P</v>
      </c>
      <c r="CE314" s="468" t="str">
        <f t="shared" ref="CE314:CF314" si="599">CE5</f>
        <v>SEC-150Int</v>
      </c>
      <c r="CF314" s="468" t="str">
        <f t="shared" si="599"/>
        <v>Tal/Tri</v>
      </c>
      <c r="CG314" s="468" t="str">
        <f t="shared" si="598"/>
        <v>SEC-VDP</v>
      </c>
      <c r="CH314" s="468" t="str">
        <f t="shared" si="598"/>
        <v>'95 Sys CC</v>
      </c>
      <c r="CI314" s="468" t="str">
        <f t="shared" si="598"/>
        <v>Base 150</v>
      </c>
      <c r="CJ314" s="468" t="str">
        <f t="shared" si="598"/>
        <v>Base 250</v>
      </c>
      <c r="CK314" s="468" t="str">
        <f t="shared" si="598"/>
        <v>AVG 150</v>
      </c>
      <c r="CL314" s="468" t="str">
        <f t="shared" si="598"/>
        <v>Wtr Pkg</v>
      </c>
      <c r="CM314" s="468" t="str">
        <f t="shared" si="598"/>
        <v>Interm 150</v>
      </c>
      <c r="CN314" s="468" t="str">
        <f t="shared" si="598"/>
        <v>Hines 250/500</v>
      </c>
      <c r="CO314" s="468" t="str">
        <f t="shared" si="598"/>
        <v>Clay Haile</v>
      </c>
      <c r="CP314" s="468" t="str">
        <f t="shared" si="598"/>
        <v>spec</v>
      </c>
      <c r="CQ314" s="468" t="str">
        <f t="shared" si="598"/>
        <v>spec</v>
      </c>
      <c r="CR314" s="468" t="str">
        <f t="shared" si="598"/>
        <v>SEPA</v>
      </c>
      <c r="CS314" s="468" t="str">
        <f t="shared" si="598"/>
        <v>NSB</v>
      </c>
      <c r="CT314" s="468" t="str">
        <f t="shared" si="598"/>
        <v>Willist</v>
      </c>
      <c r="CU314" s="468" t="str">
        <f t="shared" si="598"/>
        <v>RC-A Base</v>
      </c>
      <c r="CV314" s="468" t="str">
        <f t="shared" si="598"/>
        <v>Chatta</v>
      </c>
      <c r="CW314" s="468" t="str">
        <f t="shared" si="598"/>
        <v>TALL</v>
      </c>
      <c r="CX314" s="468" t="str">
        <f t="shared" si="598"/>
        <v>HST-B</v>
      </c>
      <c r="CY314" s="468" t="str">
        <f t="shared" si="598"/>
        <v>GRU</v>
      </c>
      <c r="CZ314" s="468" t="str">
        <f t="shared" si="598"/>
        <v>RC-B CC</v>
      </c>
      <c r="DA314" s="468" t="str">
        <f t="shared" si="598"/>
        <v>WPARK</v>
      </c>
      <c r="DB314" s="468" t="str">
        <f t="shared" si="598"/>
        <v>HMST-I</v>
      </c>
      <c r="DC314" s="468" t="str">
        <f t="shared" si="598"/>
        <v>Mt Dora</v>
      </c>
      <c r="DD314" s="468" t="str">
        <f t="shared" si="598"/>
        <v>Quincy</v>
      </c>
      <c r="DE314" s="468" t="str">
        <f t="shared" si="598"/>
        <v>Bartow</v>
      </c>
      <c r="DF314" s="468" t="str">
        <f t="shared" si="598"/>
        <v>spec</v>
      </c>
      <c r="DG314" s="468" t="str">
        <f t="shared" si="598"/>
        <v>spec</v>
      </c>
      <c r="DH314" s="468" t="str">
        <f t="shared" si="598"/>
        <v>Muni-FR</v>
      </c>
      <c r="DI314" s="468" t="str">
        <f t="shared" si="598"/>
        <v>Muni-TOT</v>
      </c>
      <c r="DJ314" s="468" t="str">
        <f t="shared" si="598"/>
        <v>SECI-TOT</v>
      </c>
      <c r="DK314" s="468" t="str">
        <f t="shared" si="598"/>
        <v>TOT Whol-CM</v>
      </c>
      <c r="DL314" s="468" t="str">
        <f t="shared" si="598"/>
        <v>TOT Whol-SysReq</v>
      </c>
      <c r="DM314" s="157" t="s">
        <v>102</v>
      </c>
      <c r="DN314" s="157" t="s">
        <v>103</v>
      </c>
    </row>
    <row r="315" spans="1:120">
      <c r="A315" s="1">
        <f t="shared" si="586"/>
        <v>2039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32"/>
      <c r="O315" s="29"/>
      <c r="P315" s="72">
        <f t="shared" si="589"/>
        <v>2039</v>
      </c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32"/>
      <c r="AI315" s="79" t="str">
        <f t="shared" si="563"/>
        <v>Z</v>
      </c>
      <c r="AJ315" s="1">
        <f t="shared" si="562"/>
        <v>2037</v>
      </c>
      <c r="AK315" s="105">
        <f t="shared" si="561"/>
        <v>10</v>
      </c>
      <c r="AL315" s="106">
        <f t="shared" ref="AL315:BA330" ca="1" si="600">ROUND(INDIRECT(CONCATENATE($AI315,AL$2+($AJ315-2010))),0)</f>
        <v>0</v>
      </c>
      <c r="AM315" s="106">
        <f t="shared" ca="1" si="600"/>
        <v>0</v>
      </c>
      <c r="AN315" s="106">
        <f t="shared" ca="1" si="600"/>
        <v>481</v>
      </c>
      <c r="AO315" s="106">
        <f t="shared" ca="1" si="600"/>
        <v>0</v>
      </c>
      <c r="AP315" s="106">
        <f t="shared" ca="1" si="600"/>
        <v>0</v>
      </c>
      <c r="AQ315" s="106">
        <f t="shared" ca="1" si="600"/>
        <v>0</v>
      </c>
      <c r="AR315" s="106">
        <f t="shared" ca="1" si="600"/>
        <v>0</v>
      </c>
      <c r="AS315" s="106">
        <f t="shared" ca="1" si="600"/>
        <v>0</v>
      </c>
      <c r="AT315" s="106">
        <f t="shared" ca="1" si="600"/>
        <v>0</v>
      </c>
      <c r="AU315" s="106">
        <f t="shared" ca="1" si="600"/>
        <v>1272881</v>
      </c>
      <c r="AV315" s="106">
        <f t="shared" ca="1" si="600"/>
        <v>3413168</v>
      </c>
      <c r="AW315" s="106">
        <f t="shared" ca="1" si="600"/>
        <v>58740</v>
      </c>
      <c r="AX315" s="106">
        <f t="shared" ca="1" si="600"/>
        <v>0</v>
      </c>
      <c r="AY315" s="611">
        <f t="shared" ca="1" si="600"/>
        <v>0</v>
      </c>
      <c r="AZ315" s="106">
        <f t="shared" ca="1" si="600"/>
        <v>30030</v>
      </c>
      <c r="BA315" s="106">
        <f t="shared" ca="1" si="591"/>
        <v>239225</v>
      </c>
      <c r="BB315" s="106">
        <f t="shared" ca="1" si="591"/>
        <v>59647</v>
      </c>
      <c r="BC315" s="106">
        <f t="shared" ca="1" si="591"/>
        <v>0</v>
      </c>
      <c r="BD315" s="106">
        <f t="shared" ca="1" si="591"/>
        <v>73010</v>
      </c>
      <c r="BE315" s="106">
        <f t="shared" ca="1" si="591"/>
        <v>0</v>
      </c>
      <c r="BF315" s="106">
        <f t="shared" ca="1" si="591"/>
        <v>432600</v>
      </c>
      <c r="BG315" s="106">
        <f t="shared" ca="1" si="591"/>
        <v>0</v>
      </c>
      <c r="BH315" s="106">
        <f t="shared" ca="1" si="591"/>
        <v>0</v>
      </c>
      <c r="BI315" s="106">
        <f t="shared" ca="1" si="591"/>
        <v>374283</v>
      </c>
      <c r="BJ315" s="106">
        <f t="shared" ca="1" si="591"/>
        <v>110676</v>
      </c>
      <c r="BK315" s="106">
        <f t="shared" ca="1" si="591"/>
        <v>0</v>
      </c>
      <c r="BL315" s="190">
        <f t="shared" ca="1" si="591"/>
        <v>0</v>
      </c>
      <c r="BM315" s="190">
        <f t="shared" ca="1" si="591"/>
        <v>0</v>
      </c>
      <c r="BN315" s="190">
        <f t="shared" ref="BN315:BO346" ca="1" si="601">ROUND(INDIRECT(CONCATENATE($AI315,BN$2+($AJ315-2010))),0)</f>
        <v>0</v>
      </c>
      <c r="BO315" s="190">
        <f t="shared" ca="1" si="601"/>
        <v>0</v>
      </c>
      <c r="BP315" s="190">
        <f t="shared" ca="1" si="594"/>
        <v>0</v>
      </c>
      <c r="BQ315" s="190">
        <f t="shared" ca="1" si="564"/>
        <v>162687</v>
      </c>
      <c r="BR315" s="190">
        <f t="shared" ca="1" si="565"/>
        <v>1156784</v>
      </c>
      <c r="BS315" s="190">
        <f t="shared" ca="1" si="566"/>
        <v>4745270</v>
      </c>
      <c r="BT315" s="190">
        <f t="shared" ca="1" si="578"/>
        <v>6064741</v>
      </c>
      <c r="BU315" s="190">
        <f t="shared" ca="1" si="523"/>
        <v>6012812</v>
      </c>
      <c r="BV315" s="163" t="str">
        <f t="shared" si="567"/>
        <v>K</v>
      </c>
      <c r="BW315" s="65">
        <f t="shared" ca="1" si="582"/>
        <v>6064741</v>
      </c>
      <c r="BX315" s="65">
        <f t="shared" ca="1" si="583"/>
        <v>0</v>
      </c>
      <c r="BY315" s="13"/>
      <c r="BZ315" s="130"/>
      <c r="CA315" s="13"/>
      <c r="CB315" s="24" t="s">
        <v>90</v>
      </c>
      <c r="CC315" s="132"/>
      <c r="CD315" s="469">
        <f>CD3</f>
        <v>10.3</v>
      </c>
      <c r="CE315" s="469">
        <f t="shared" ref="CE315:DG315" si="602">CE3</f>
        <v>490</v>
      </c>
      <c r="CF315" s="468">
        <f t="shared" si="602"/>
        <v>504</v>
      </c>
      <c r="CG315" s="468">
        <f t="shared" si="602"/>
        <v>520</v>
      </c>
      <c r="CH315" s="468">
        <f t="shared" si="602"/>
        <v>532</v>
      </c>
      <c r="CI315" s="468">
        <f t="shared" si="602"/>
        <v>533</v>
      </c>
      <c r="CJ315" s="468">
        <f t="shared" si="602"/>
        <v>534</v>
      </c>
      <c r="CK315" s="468">
        <f t="shared" si="602"/>
        <v>535</v>
      </c>
      <c r="CL315" s="468">
        <f t="shared" si="602"/>
        <v>536</v>
      </c>
      <c r="CM315" s="468">
        <f t="shared" si="602"/>
        <v>537</v>
      </c>
      <c r="CN315" s="468">
        <f t="shared" si="602"/>
        <v>538</v>
      </c>
      <c r="CO315" s="468">
        <f t="shared" si="602"/>
        <v>555</v>
      </c>
      <c r="CP315" s="468">
        <f t="shared" si="602"/>
        <v>0</v>
      </c>
      <c r="CQ315" s="468">
        <f t="shared" si="602"/>
        <v>0</v>
      </c>
      <c r="CR315" s="468">
        <f t="shared" si="602"/>
        <v>9</v>
      </c>
      <c r="CS315" s="468">
        <f t="shared" si="602"/>
        <v>14</v>
      </c>
      <c r="CT315" s="468">
        <f t="shared" si="602"/>
        <v>496</v>
      </c>
      <c r="CU315" s="468">
        <f t="shared" si="602"/>
        <v>500</v>
      </c>
      <c r="CV315" s="468">
        <f t="shared" si="602"/>
        <v>502</v>
      </c>
      <c r="CW315" s="468">
        <f t="shared" si="602"/>
        <v>510</v>
      </c>
      <c r="CX315" s="468">
        <f t="shared" si="602"/>
        <v>512</v>
      </c>
      <c r="CY315" s="468">
        <f t="shared" si="602"/>
        <v>519</v>
      </c>
      <c r="CZ315" s="468">
        <f t="shared" si="602"/>
        <v>531</v>
      </c>
      <c r="DA315" s="468">
        <f t="shared" si="602"/>
        <v>540</v>
      </c>
      <c r="DB315" s="468">
        <f t="shared" si="602"/>
        <v>559</v>
      </c>
      <c r="DC315" s="468">
        <f t="shared" si="602"/>
        <v>560</v>
      </c>
      <c r="DD315" s="468">
        <f t="shared" si="602"/>
        <v>493</v>
      </c>
      <c r="DE315" s="468">
        <f t="shared" si="602"/>
        <v>495</v>
      </c>
      <c r="DF315" s="468">
        <f t="shared" si="602"/>
        <v>0</v>
      </c>
      <c r="DG315" s="468">
        <f t="shared" si="602"/>
        <v>0</v>
      </c>
      <c r="DH315" s="468"/>
      <c r="DI315" s="468"/>
      <c r="DJ315" s="468"/>
      <c r="DK315" s="468"/>
      <c r="DL315" s="468"/>
    </row>
    <row r="316" spans="1:120">
      <c r="A316" s="1">
        <f t="shared" si="586"/>
        <v>2040</v>
      </c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32"/>
      <c r="O316" s="29"/>
      <c r="P316" s="72">
        <f t="shared" si="589"/>
        <v>2040</v>
      </c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32"/>
      <c r="AI316" s="79" t="str">
        <f t="shared" si="563"/>
        <v>AA</v>
      </c>
      <c r="AJ316" s="1">
        <f t="shared" si="562"/>
        <v>2037</v>
      </c>
      <c r="AK316" s="105">
        <f t="shared" si="561"/>
        <v>11</v>
      </c>
      <c r="AL316" s="106">
        <f t="shared" ca="1" si="600"/>
        <v>0</v>
      </c>
      <c r="AM316" s="106">
        <f t="shared" ca="1" si="600"/>
        <v>0</v>
      </c>
      <c r="AN316" s="106">
        <f t="shared" ca="1" si="600"/>
        <v>481</v>
      </c>
      <c r="AO316" s="106">
        <f t="shared" ca="1" si="600"/>
        <v>0</v>
      </c>
      <c r="AP316" s="106">
        <f t="shared" ca="1" si="600"/>
        <v>0</v>
      </c>
      <c r="AQ316" s="106">
        <f t="shared" ca="1" si="600"/>
        <v>0</v>
      </c>
      <c r="AR316" s="106">
        <f t="shared" ca="1" si="600"/>
        <v>0</v>
      </c>
      <c r="AS316" s="106">
        <f t="shared" ca="1" si="600"/>
        <v>0</v>
      </c>
      <c r="AT316" s="106">
        <f t="shared" ca="1" si="600"/>
        <v>0</v>
      </c>
      <c r="AU316" s="106">
        <f t="shared" ca="1" si="600"/>
        <v>1270793</v>
      </c>
      <c r="AV316" s="106">
        <f t="shared" ca="1" si="600"/>
        <v>3404558</v>
      </c>
      <c r="AW316" s="106">
        <f t="shared" ca="1" si="600"/>
        <v>49036</v>
      </c>
      <c r="AX316" s="106">
        <f t="shared" ca="1" si="600"/>
        <v>0</v>
      </c>
      <c r="AY316" s="611">
        <f t="shared" ca="1" si="600"/>
        <v>0</v>
      </c>
      <c r="AZ316" s="106">
        <f t="shared" ca="1" si="600"/>
        <v>29869</v>
      </c>
      <c r="BA316" s="106">
        <f t="shared" ca="1" si="600"/>
        <v>219650</v>
      </c>
      <c r="BB316" s="106">
        <f t="shared" ref="BB316:BM337" ca="1" si="603">ROUND(INDIRECT(CONCATENATE($AI316,BB$2+($AJ316-2010))),0)</f>
        <v>56667</v>
      </c>
      <c r="BC316" s="106">
        <f t="shared" ca="1" si="603"/>
        <v>0</v>
      </c>
      <c r="BD316" s="106">
        <f t="shared" ca="1" si="603"/>
        <v>68254</v>
      </c>
      <c r="BE316" s="106">
        <f t="shared" ca="1" si="603"/>
        <v>0</v>
      </c>
      <c r="BF316" s="106">
        <f t="shared" ca="1" si="603"/>
        <v>433032</v>
      </c>
      <c r="BG316" s="106">
        <f t="shared" ca="1" si="603"/>
        <v>0</v>
      </c>
      <c r="BH316" s="106">
        <f t="shared" ca="1" si="603"/>
        <v>0</v>
      </c>
      <c r="BI316" s="106">
        <f t="shared" ca="1" si="603"/>
        <v>371391</v>
      </c>
      <c r="BJ316" s="106">
        <f t="shared" ca="1" si="603"/>
        <v>109866</v>
      </c>
      <c r="BK316" s="106">
        <f t="shared" ca="1" si="603"/>
        <v>0</v>
      </c>
      <c r="BL316" s="190">
        <f t="shared" ca="1" si="603"/>
        <v>0</v>
      </c>
      <c r="BM316" s="190">
        <f t="shared" ca="1" si="603"/>
        <v>0</v>
      </c>
      <c r="BN316" s="190">
        <f t="shared" ca="1" si="601"/>
        <v>0</v>
      </c>
      <c r="BO316" s="190">
        <f t="shared" ca="1" si="601"/>
        <v>0</v>
      </c>
      <c r="BP316" s="190">
        <f t="shared" ca="1" si="594"/>
        <v>0</v>
      </c>
      <c r="BQ316" s="190">
        <f t="shared" ca="1" si="564"/>
        <v>154790</v>
      </c>
      <c r="BR316" s="190">
        <f t="shared" ca="1" si="565"/>
        <v>1133939</v>
      </c>
      <c r="BS316" s="190">
        <f t="shared" ca="1" si="566"/>
        <v>4724868</v>
      </c>
      <c r="BT316" s="190">
        <f t="shared" ca="1" si="578"/>
        <v>6013597</v>
      </c>
      <c r="BU316" s="190">
        <f t="shared" ca="1" si="523"/>
        <v>5881486</v>
      </c>
      <c r="BV316" s="163" t="str">
        <f t="shared" si="567"/>
        <v>L</v>
      </c>
      <c r="BW316" s="65">
        <f t="shared" ca="1" si="582"/>
        <v>6013597</v>
      </c>
      <c r="BX316" s="65">
        <f t="shared" ca="1" si="583"/>
        <v>0</v>
      </c>
      <c r="BY316" s="13"/>
      <c r="BZ316" s="130"/>
      <c r="CA316" s="13"/>
      <c r="CB316" s="1">
        <v>2010</v>
      </c>
      <c r="CC316" s="132"/>
      <c r="CD316" s="188">
        <f t="shared" ref="CD316:DK316" ca="1" si="604">SUM(CD6:CD17)</f>
        <v>0</v>
      </c>
      <c r="CE316" s="188">
        <f t="shared" ca="1" si="604"/>
        <v>33165802</v>
      </c>
      <c r="CF316" s="188">
        <f t="shared" ca="1" si="604"/>
        <v>5709</v>
      </c>
      <c r="CG316" s="188">
        <f t="shared" ca="1" si="604"/>
        <v>0</v>
      </c>
      <c r="CH316" s="188">
        <f t="shared" ca="1" si="604"/>
        <v>18325131</v>
      </c>
      <c r="CI316" s="188">
        <f t="shared" ca="1" si="604"/>
        <v>36281588</v>
      </c>
      <c r="CJ316" s="188">
        <f t="shared" ca="1" si="604"/>
        <v>0</v>
      </c>
      <c r="CK316" s="188">
        <f t="shared" ca="1" si="604"/>
        <v>0</v>
      </c>
      <c r="CL316" s="188">
        <f t="shared" ca="1" si="604"/>
        <v>0</v>
      </c>
      <c r="CM316" s="188">
        <f t="shared" ca="1" si="604"/>
        <v>0</v>
      </c>
      <c r="CN316" s="188">
        <f t="shared" ca="1" si="604"/>
        <v>0</v>
      </c>
      <c r="CO316" s="188">
        <f t="shared" ca="1" si="604"/>
        <v>1780868</v>
      </c>
      <c r="CP316" s="188">
        <f t="shared" ca="1" si="604"/>
        <v>0</v>
      </c>
      <c r="CQ316" s="188">
        <f t="shared" ca="1" si="604"/>
        <v>0</v>
      </c>
      <c r="CR316" s="188">
        <f t="shared" ca="1" si="604"/>
        <v>354227</v>
      </c>
      <c r="CS316" s="188">
        <f t="shared" ca="1" si="604"/>
        <v>4025412</v>
      </c>
      <c r="CT316" s="188">
        <f t="shared" ca="1" si="604"/>
        <v>856069</v>
      </c>
      <c r="CU316" s="188">
        <f t="shared" ca="1" si="604"/>
        <v>12834000</v>
      </c>
      <c r="CV316" s="188">
        <f t="shared" ca="1" si="604"/>
        <v>555432</v>
      </c>
      <c r="CW316" s="188">
        <f t="shared" ca="1" si="604"/>
        <v>-1085330</v>
      </c>
      <c r="CX316" s="188">
        <f t="shared" ca="1" si="604"/>
        <v>6418555</v>
      </c>
      <c r="CY316" s="188">
        <f t="shared" ca="1" si="604"/>
        <v>13853976</v>
      </c>
      <c r="CZ316" s="188">
        <f t="shared" ca="1" si="604"/>
        <v>2417934</v>
      </c>
      <c r="DA316" s="188">
        <f t="shared" ca="1" si="604"/>
        <v>4566662</v>
      </c>
      <c r="DB316" s="188">
        <f t="shared" ca="1" si="604"/>
        <v>0</v>
      </c>
      <c r="DC316" s="188">
        <f t="shared" ca="1" si="604"/>
        <v>2480960</v>
      </c>
      <c r="DD316" s="188">
        <f t="shared" ca="1" si="604"/>
        <v>0</v>
      </c>
      <c r="DE316" s="188">
        <f t="shared" ca="1" si="604"/>
        <v>0</v>
      </c>
      <c r="DF316" s="188">
        <f t="shared" ca="1" si="604"/>
        <v>0</v>
      </c>
      <c r="DG316" s="188">
        <f t="shared" ca="1" si="604"/>
        <v>0</v>
      </c>
      <c r="DH316" s="188">
        <f t="shared" ca="1" si="604"/>
        <v>8592802</v>
      </c>
      <c r="DI316" s="188">
        <f t="shared" ca="1" si="604"/>
        <v>51624011</v>
      </c>
      <c r="DJ316" s="188">
        <f t="shared" ca="1" si="604"/>
        <v>89559098</v>
      </c>
      <c r="DK316" s="188">
        <f t="shared" ca="1" si="604"/>
        <v>141801909</v>
      </c>
      <c r="DL316" s="188">
        <f ca="1">SUM(DL6:DL17)</f>
        <v>136836995</v>
      </c>
      <c r="DM316" s="188">
        <f ca="1">SUM(DM6:DM17)</f>
        <v>-4964914</v>
      </c>
      <c r="DN316" s="218">
        <f ca="1">DM316/DL316</f>
        <v>-3.6283418822519453E-2</v>
      </c>
      <c r="DO316" s="209">
        <v>2010</v>
      </c>
    </row>
    <row r="317" spans="1:120">
      <c r="A317" s="1">
        <f t="shared" si="586"/>
        <v>2041</v>
      </c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32"/>
      <c r="O317" s="29"/>
      <c r="P317" s="72">
        <f t="shared" si="589"/>
        <v>2041</v>
      </c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32"/>
      <c r="AI317" s="79" t="str">
        <f t="shared" si="563"/>
        <v>AB</v>
      </c>
      <c r="AJ317" s="1">
        <f t="shared" si="562"/>
        <v>2037</v>
      </c>
      <c r="AK317" s="105">
        <f t="shared" si="561"/>
        <v>12</v>
      </c>
      <c r="AL317" s="106">
        <f t="shared" ca="1" si="600"/>
        <v>0</v>
      </c>
      <c r="AM317" s="106">
        <f t="shared" ca="1" si="600"/>
        <v>0</v>
      </c>
      <c r="AN317" s="106">
        <f t="shared" ca="1" si="600"/>
        <v>481</v>
      </c>
      <c r="AO317" s="106">
        <f t="shared" ca="1" si="600"/>
        <v>0</v>
      </c>
      <c r="AP317" s="106">
        <f t="shared" ca="1" si="600"/>
        <v>0</v>
      </c>
      <c r="AQ317" s="106">
        <f t="shared" ca="1" si="600"/>
        <v>0</v>
      </c>
      <c r="AR317" s="106">
        <f t="shared" ca="1" si="600"/>
        <v>0</v>
      </c>
      <c r="AS317" s="106">
        <f t="shared" ca="1" si="600"/>
        <v>0</v>
      </c>
      <c r="AT317" s="106">
        <f t="shared" ca="1" si="600"/>
        <v>0</v>
      </c>
      <c r="AU317" s="106">
        <f t="shared" ca="1" si="600"/>
        <v>1241634</v>
      </c>
      <c r="AV317" s="106">
        <f t="shared" ca="1" si="600"/>
        <v>3349737</v>
      </c>
      <c r="AW317" s="106">
        <f t="shared" ca="1" si="600"/>
        <v>61685</v>
      </c>
      <c r="AX317" s="106">
        <f t="shared" ca="1" si="600"/>
        <v>0</v>
      </c>
      <c r="AY317" s="611">
        <f t="shared" ca="1" si="600"/>
        <v>0</v>
      </c>
      <c r="AZ317" s="106">
        <f t="shared" ca="1" si="600"/>
        <v>33031</v>
      </c>
      <c r="BA317" s="106">
        <f t="shared" ca="1" si="600"/>
        <v>197135</v>
      </c>
      <c r="BB317" s="106">
        <f t="shared" ca="1" si="603"/>
        <v>54470</v>
      </c>
      <c r="BC317" s="106">
        <f t="shared" ca="1" si="603"/>
        <v>0</v>
      </c>
      <c r="BD317" s="106">
        <f t="shared" ca="1" si="603"/>
        <v>51658</v>
      </c>
      <c r="BE317" s="106">
        <f t="shared" ca="1" si="603"/>
        <v>0</v>
      </c>
      <c r="BF317" s="106">
        <f t="shared" ca="1" si="603"/>
        <v>429720</v>
      </c>
      <c r="BG317" s="106">
        <f t="shared" ca="1" si="603"/>
        <v>0</v>
      </c>
      <c r="BH317" s="106">
        <f t="shared" ca="1" si="603"/>
        <v>0</v>
      </c>
      <c r="BI317" s="106">
        <f t="shared" ca="1" si="603"/>
        <v>369668</v>
      </c>
      <c r="BJ317" s="106">
        <f t="shared" ca="1" si="603"/>
        <v>109704</v>
      </c>
      <c r="BK317" s="106">
        <f t="shared" ca="1" si="603"/>
        <v>0</v>
      </c>
      <c r="BL317" s="190">
        <f t="shared" ca="1" si="603"/>
        <v>0</v>
      </c>
      <c r="BM317" s="190">
        <f t="shared" ca="1" si="603"/>
        <v>0</v>
      </c>
      <c r="BN317" s="190">
        <f t="shared" ca="1" si="601"/>
        <v>0</v>
      </c>
      <c r="BO317" s="190">
        <f t="shared" ca="1" si="601"/>
        <v>0</v>
      </c>
      <c r="BP317" s="190">
        <f t="shared" ca="1" si="594"/>
        <v>0</v>
      </c>
      <c r="BQ317" s="190">
        <f t="shared" ca="1" si="564"/>
        <v>139159</v>
      </c>
      <c r="BR317" s="190">
        <f t="shared" ca="1" si="565"/>
        <v>1106227</v>
      </c>
      <c r="BS317" s="190">
        <f t="shared" ca="1" si="566"/>
        <v>4653537</v>
      </c>
      <c r="BT317" s="190">
        <f t="shared" ca="1" si="578"/>
        <v>5898923</v>
      </c>
      <c r="BU317" s="190">
        <f t="shared" ca="1" si="523"/>
        <v>10196949</v>
      </c>
      <c r="BV317" s="163" t="str">
        <f t="shared" si="567"/>
        <v>M</v>
      </c>
      <c r="BW317" s="65">
        <f t="shared" ca="1" si="582"/>
        <v>5898923</v>
      </c>
      <c r="BX317" s="65">
        <f t="shared" ca="1" si="583"/>
        <v>0</v>
      </c>
      <c r="BY317" s="13"/>
      <c r="BZ317" s="130"/>
      <c r="CA317" s="13"/>
      <c r="CB317" s="1">
        <f>CB316+1</f>
        <v>2011</v>
      </c>
      <c r="CC317" s="132"/>
      <c r="CD317" s="188">
        <f t="shared" ref="CD317:DK317" ca="1" si="605">SUM(CD18:CD29)</f>
        <v>0</v>
      </c>
      <c r="CE317" s="188">
        <f t="shared" ca="1" si="605"/>
        <v>21654072</v>
      </c>
      <c r="CF317" s="188">
        <f t="shared" ca="1" si="605"/>
        <v>5695</v>
      </c>
      <c r="CG317" s="188">
        <f t="shared" ca="1" si="605"/>
        <v>0</v>
      </c>
      <c r="CH317" s="188">
        <f t="shared" ca="1" si="605"/>
        <v>18409660</v>
      </c>
      <c r="CI317" s="188">
        <f t="shared" ca="1" si="605"/>
        <v>36285652</v>
      </c>
      <c r="CJ317" s="188">
        <f t="shared" ca="1" si="605"/>
        <v>0</v>
      </c>
      <c r="CK317" s="188">
        <f t="shared" ca="1" si="605"/>
        <v>0</v>
      </c>
      <c r="CL317" s="188">
        <f t="shared" ca="1" si="605"/>
        <v>0</v>
      </c>
      <c r="CM317" s="188">
        <f t="shared" ca="1" si="605"/>
        <v>0</v>
      </c>
      <c r="CN317" s="188">
        <f t="shared" ca="1" si="605"/>
        <v>0</v>
      </c>
      <c r="CO317" s="188">
        <f t="shared" ca="1" si="605"/>
        <v>675333</v>
      </c>
      <c r="CP317" s="188">
        <f t="shared" ca="1" si="605"/>
        <v>0</v>
      </c>
      <c r="CQ317" s="188">
        <f t="shared" ca="1" si="605"/>
        <v>0</v>
      </c>
      <c r="CR317" s="188">
        <f t="shared" ca="1" si="605"/>
        <v>348546</v>
      </c>
      <c r="CS317" s="188">
        <f t="shared" ca="1" si="605"/>
        <v>4119128</v>
      </c>
      <c r="CT317" s="188">
        <f t="shared" ca="1" si="605"/>
        <v>878702</v>
      </c>
      <c r="CU317" s="188">
        <f t="shared" ca="1" si="605"/>
        <v>7974000</v>
      </c>
      <c r="CV317" s="188">
        <f t="shared" ca="1" si="605"/>
        <v>564357</v>
      </c>
      <c r="CW317" s="188">
        <f t="shared" ca="1" si="605"/>
        <v>-1297531</v>
      </c>
      <c r="CX317" s="188">
        <f t="shared" ca="1" si="605"/>
        <v>4748706</v>
      </c>
      <c r="CY317" s="188">
        <f t="shared" ca="1" si="605"/>
        <v>14775288</v>
      </c>
      <c r="CZ317" s="188">
        <f t="shared" ca="1" si="605"/>
        <v>7605219</v>
      </c>
      <c r="DA317" s="188">
        <f t="shared" ca="1" si="605"/>
        <v>4456690</v>
      </c>
      <c r="DB317" s="188">
        <f t="shared" ca="1" si="605"/>
        <v>1141035</v>
      </c>
      <c r="DC317" s="188">
        <f t="shared" ca="1" si="605"/>
        <v>1876023</v>
      </c>
      <c r="DD317" s="188">
        <f t="shared" ca="1" si="605"/>
        <v>0</v>
      </c>
      <c r="DE317" s="188">
        <f t="shared" ca="1" si="605"/>
        <v>0</v>
      </c>
      <c r="DF317" s="188">
        <f t="shared" ca="1" si="605"/>
        <v>0</v>
      </c>
      <c r="DG317" s="188">
        <f t="shared" ca="1" si="605"/>
        <v>0</v>
      </c>
      <c r="DH317" s="188">
        <f t="shared" ca="1" si="605"/>
        <v>3667628</v>
      </c>
      <c r="DI317" s="188">
        <f t="shared" ca="1" si="605"/>
        <v>47190163</v>
      </c>
      <c r="DJ317" s="188">
        <f t="shared" ca="1" si="605"/>
        <v>77030412</v>
      </c>
      <c r="DK317" s="188">
        <f t="shared" ca="1" si="605"/>
        <v>127888203</v>
      </c>
      <c r="DL317" s="188">
        <f ca="1">SUM(DL18:DL29)</f>
        <v>124220575</v>
      </c>
      <c r="DM317" s="188">
        <f ca="1">SUM(DM18:DM29)</f>
        <v>-3667628</v>
      </c>
      <c r="DN317" s="218">
        <f t="shared" ref="DN317:DN338" ca="1" si="606">DM317/DL317</f>
        <v>-2.9525124964201784E-2</v>
      </c>
      <c r="DO317" s="209">
        <f t="shared" ref="DO317:DO338" si="607">DO316+1</f>
        <v>2011</v>
      </c>
    </row>
    <row r="318" spans="1:120">
      <c r="A318" s="1">
        <f t="shared" si="586"/>
        <v>2042</v>
      </c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32"/>
      <c r="O318" s="29"/>
      <c r="P318" s="72">
        <f t="shared" si="589"/>
        <v>2042</v>
      </c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32"/>
      <c r="AI318" s="79" t="str">
        <f t="shared" si="563"/>
        <v>Q</v>
      </c>
      <c r="AJ318" s="1">
        <f t="shared" si="562"/>
        <v>2038</v>
      </c>
      <c r="AK318" s="105">
        <f t="shared" si="561"/>
        <v>1</v>
      </c>
      <c r="AL318" s="106">
        <f t="shared" ca="1" si="600"/>
        <v>0</v>
      </c>
      <c r="AM318" s="106">
        <f t="shared" ca="1" si="600"/>
        <v>0</v>
      </c>
      <c r="AN318" s="106">
        <f t="shared" ca="1" si="600"/>
        <v>481</v>
      </c>
      <c r="AO318" s="106">
        <f t="shared" ca="1" si="600"/>
        <v>0</v>
      </c>
      <c r="AP318" s="106">
        <f t="shared" ca="1" si="600"/>
        <v>0</v>
      </c>
      <c r="AQ318" s="106">
        <f t="shared" ca="1" si="600"/>
        <v>0</v>
      </c>
      <c r="AR318" s="106">
        <f t="shared" ca="1" si="600"/>
        <v>0</v>
      </c>
      <c r="AS318" s="106">
        <f t="shared" ca="1" si="600"/>
        <v>0</v>
      </c>
      <c r="AT318" s="106">
        <f t="shared" ca="1" si="600"/>
        <v>4197739</v>
      </c>
      <c r="AU318" s="106">
        <f t="shared" ca="1" si="600"/>
        <v>1256955</v>
      </c>
      <c r="AV318" s="106">
        <f t="shared" ca="1" si="600"/>
        <v>3382673</v>
      </c>
      <c r="AW318" s="106">
        <f t="shared" ca="1" si="600"/>
        <v>56507</v>
      </c>
      <c r="AX318" s="106">
        <f t="shared" ca="1" si="600"/>
        <v>0</v>
      </c>
      <c r="AY318" s="611">
        <f t="shared" ca="1" si="600"/>
        <v>0</v>
      </c>
      <c r="AZ318" s="106">
        <f t="shared" ca="1" si="600"/>
        <v>19254</v>
      </c>
      <c r="BA318" s="106">
        <f t="shared" ca="1" si="600"/>
        <v>226910</v>
      </c>
      <c r="BB318" s="106">
        <f t="shared" ca="1" si="603"/>
        <v>68184</v>
      </c>
      <c r="BC318" s="106">
        <f t="shared" ca="1" si="603"/>
        <v>0</v>
      </c>
      <c r="BD318" s="106">
        <f t="shared" ca="1" si="603"/>
        <v>53176</v>
      </c>
      <c r="BE318" s="106">
        <f t="shared" ca="1" si="603"/>
        <v>0</v>
      </c>
      <c r="BF318" s="106">
        <f t="shared" ca="1" si="603"/>
        <v>433032</v>
      </c>
      <c r="BG318" s="106">
        <f t="shared" ca="1" si="603"/>
        <v>0</v>
      </c>
      <c r="BH318" s="106">
        <f t="shared" ca="1" si="603"/>
        <v>0</v>
      </c>
      <c r="BI318" s="106">
        <f t="shared" ca="1" si="603"/>
        <v>366620</v>
      </c>
      <c r="BJ318" s="106">
        <f t="shared" ca="1" si="603"/>
        <v>110868</v>
      </c>
      <c r="BK318" s="106">
        <f t="shared" ca="1" si="603"/>
        <v>0</v>
      </c>
      <c r="BL318" s="190">
        <f t="shared" ca="1" si="603"/>
        <v>0</v>
      </c>
      <c r="BM318" s="190">
        <f t="shared" ca="1" si="603"/>
        <v>0</v>
      </c>
      <c r="BN318" s="190">
        <f t="shared" ca="1" si="601"/>
        <v>0</v>
      </c>
      <c r="BO318" s="190">
        <f t="shared" ca="1" si="601"/>
        <v>0</v>
      </c>
      <c r="BP318" s="190">
        <f t="shared" ca="1" si="594"/>
        <v>0</v>
      </c>
      <c r="BQ318" s="190">
        <f t="shared" ca="1" si="564"/>
        <v>140614</v>
      </c>
      <c r="BR318" s="190">
        <f t="shared" ca="1" si="565"/>
        <v>1137430</v>
      </c>
      <c r="BS318" s="190">
        <f t="shared" ca="1" si="566"/>
        <v>8894355</v>
      </c>
      <c r="BT318" s="190">
        <f t="shared" ca="1" si="578"/>
        <v>10172399</v>
      </c>
      <c r="BU318" s="190">
        <f t="shared" ca="1" si="523"/>
        <v>10150894</v>
      </c>
      <c r="BV318" s="163" t="str">
        <f t="shared" si="567"/>
        <v>C</v>
      </c>
      <c r="BW318" s="65">
        <f t="shared" ca="1" si="582"/>
        <v>10172399</v>
      </c>
      <c r="BX318" s="65">
        <f t="shared" ca="1" si="583"/>
        <v>0</v>
      </c>
      <c r="BY318" s="13"/>
      <c r="BZ318" s="130"/>
      <c r="CA318" s="13"/>
      <c r="CB318" s="1">
        <f>CB317+1</f>
        <v>2012</v>
      </c>
      <c r="CC318" s="132"/>
      <c r="CD318" s="188">
        <f t="shared" ref="CD318:DK318" ca="1" si="608">SUM(CD30:CD41)</f>
        <v>0</v>
      </c>
      <c r="CE318" s="188">
        <f t="shared" ca="1" si="608"/>
        <v>0</v>
      </c>
      <c r="CF318" s="188">
        <f t="shared" ca="1" si="608"/>
        <v>5751</v>
      </c>
      <c r="CG318" s="188">
        <f t="shared" ca="1" si="608"/>
        <v>0</v>
      </c>
      <c r="CH318" s="188">
        <f t="shared" ca="1" si="608"/>
        <v>0</v>
      </c>
      <c r="CI318" s="188">
        <f t="shared" ca="1" si="608"/>
        <v>0</v>
      </c>
      <c r="CJ318" s="188">
        <f t="shared" ca="1" si="608"/>
        <v>61428256</v>
      </c>
      <c r="CK318" s="188">
        <f t="shared" ca="1" si="608"/>
        <v>28935937</v>
      </c>
      <c r="CL318" s="188">
        <f t="shared" ca="1" si="608"/>
        <v>6273642</v>
      </c>
      <c r="CM318" s="188">
        <f t="shared" ca="1" si="608"/>
        <v>14908095</v>
      </c>
      <c r="CN318" s="188">
        <f t="shared" ca="1" si="608"/>
        <v>0</v>
      </c>
      <c r="CO318" s="188">
        <f t="shared" ca="1" si="608"/>
        <v>675333</v>
      </c>
      <c r="CP318" s="188">
        <f t="shared" ca="1" si="608"/>
        <v>0</v>
      </c>
      <c r="CQ318" s="188">
        <f t="shared" ca="1" si="608"/>
        <v>0</v>
      </c>
      <c r="CR318" s="188">
        <f t="shared" ca="1" si="608"/>
        <v>348546</v>
      </c>
      <c r="CS318" s="188">
        <f t="shared" ca="1" si="608"/>
        <v>2216107</v>
      </c>
      <c r="CT318" s="188">
        <f t="shared" ca="1" si="608"/>
        <v>613166</v>
      </c>
      <c r="CU318" s="188">
        <f t="shared" ca="1" si="608"/>
        <v>15138000</v>
      </c>
      <c r="CV318" s="188">
        <f t="shared" ca="1" si="608"/>
        <v>587682</v>
      </c>
      <c r="CW318" s="188">
        <f t="shared" ca="1" si="608"/>
        <v>-1567135</v>
      </c>
      <c r="CX318" s="188">
        <f t="shared" ca="1" si="608"/>
        <v>4748706</v>
      </c>
      <c r="CY318" s="188">
        <f t="shared" ca="1" si="608"/>
        <v>0</v>
      </c>
      <c r="CZ318" s="188">
        <f t="shared" ca="1" si="608"/>
        <v>7644639</v>
      </c>
      <c r="DA318" s="188">
        <f t="shared" ca="1" si="608"/>
        <v>4456690</v>
      </c>
      <c r="DB318" s="188">
        <f t="shared" ca="1" si="608"/>
        <v>1141035</v>
      </c>
      <c r="DC318" s="188">
        <f t="shared" ca="1" si="608"/>
        <v>1926554</v>
      </c>
      <c r="DD318" s="188">
        <f t="shared" ca="1" si="608"/>
        <v>0</v>
      </c>
      <c r="DE318" s="188">
        <f t="shared" ca="1" si="608"/>
        <v>0</v>
      </c>
      <c r="DF318" s="188">
        <f t="shared" ca="1" si="608"/>
        <v>0</v>
      </c>
      <c r="DG318" s="188">
        <f t="shared" ca="1" si="608"/>
        <v>0</v>
      </c>
      <c r="DH318" s="188">
        <f t="shared" ca="1" si="608"/>
        <v>3475948</v>
      </c>
      <c r="DI318" s="188">
        <f t="shared" ca="1" si="608"/>
        <v>37253990</v>
      </c>
      <c r="DJ318" s="188">
        <f t="shared" ca="1" si="608"/>
        <v>112227014</v>
      </c>
      <c r="DK318" s="188">
        <f t="shared" ca="1" si="608"/>
        <v>152956952</v>
      </c>
      <c r="DL318" s="188">
        <f ca="1">SUM(DL30:DL41)</f>
        <v>149481004</v>
      </c>
      <c r="DM318" s="188">
        <f ca="1">SUM(DM30:DM41)</f>
        <v>-3475948</v>
      </c>
      <c r="DN318" s="218">
        <f t="shared" ca="1" si="606"/>
        <v>-2.3253442959213735E-2</v>
      </c>
      <c r="DO318" s="209">
        <f t="shared" si="607"/>
        <v>2012</v>
      </c>
    </row>
    <row r="319" spans="1:120">
      <c r="A319" s="1">
        <f t="shared" si="586"/>
        <v>2043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32"/>
      <c r="O319" s="29"/>
      <c r="P319" s="72">
        <f t="shared" si="589"/>
        <v>2043</v>
      </c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32"/>
      <c r="AI319" s="79" t="str">
        <f t="shared" si="563"/>
        <v>R</v>
      </c>
      <c r="AJ319" s="1">
        <f t="shared" si="562"/>
        <v>2038</v>
      </c>
      <c r="AK319" s="105">
        <f t="shared" si="561"/>
        <v>2</v>
      </c>
      <c r="AL319" s="106">
        <f t="shared" ca="1" si="600"/>
        <v>0</v>
      </c>
      <c r="AM319" s="106">
        <f t="shared" ca="1" si="600"/>
        <v>0</v>
      </c>
      <c r="AN319" s="106">
        <f t="shared" ca="1" si="600"/>
        <v>481</v>
      </c>
      <c r="AO319" s="106">
        <f t="shared" ca="1" si="600"/>
        <v>0</v>
      </c>
      <c r="AP319" s="106">
        <f t="shared" ca="1" si="600"/>
        <v>0</v>
      </c>
      <c r="AQ319" s="106">
        <f t="shared" ca="1" si="600"/>
        <v>0</v>
      </c>
      <c r="AR319" s="106">
        <f t="shared" ca="1" si="600"/>
        <v>0</v>
      </c>
      <c r="AS319" s="106">
        <f t="shared" ca="1" si="600"/>
        <v>0</v>
      </c>
      <c r="AT319" s="106">
        <f t="shared" ca="1" si="600"/>
        <v>4245999</v>
      </c>
      <c r="AU319" s="106">
        <f t="shared" ca="1" si="600"/>
        <v>1258174</v>
      </c>
      <c r="AV319" s="106">
        <f t="shared" ca="1" si="600"/>
        <v>3449802</v>
      </c>
      <c r="AW319" s="106">
        <f t="shared" ca="1" si="600"/>
        <v>63058</v>
      </c>
      <c r="AX319" s="106">
        <f t="shared" ca="1" si="600"/>
        <v>0</v>
      </c>
      <c r="AY319" s="611">
        <f t="shared" ca="1" si="600"/>
        <v>0</v>
      </c>
      <c r="AZ319" s="106">
        <f t="shared" ca="1" si="600"/>
        <v>28195</v>
      </c>
      <c r="BA319" s="106">
        <f t="shared" ca="1" si="600"/>
        <v>236169</v>
      </c>
      <c r="BB319" s="106">
        <f t="shared" ca="1" si="603"/>
        <v>73127</v>
      </c>
      <c r="BC319" s="106">
        <f t="shared" ca="1" si="603"/>
        <v>0</v>
      </c>
      <c r="BD319" s="106">
        <f t="shared" ca="1" si="603"/>
        <v>62234</v>
      </c>
      <c r="BE319" s="106">
        <f t="shared" ca="1" si="603"/>
        <v>0</v>
      </c>
      <c r="BF319" s="106">
        <f t="shared" ca="1" si="603"/>
        <v>431544</v>
      </c>
      <c r="BG319" s="106">
        <f t="shared" ca="1" si="603"/>
        <v>0</v>
      </c>
      <c r="BH319" s="106">
        <f t="shared" ca="1" si="603"/>
        <v>0</v>
      </c>
      <c r="BI319" s="106">
        <f t="shared" ca="1" si="603"/>
        <v>364713</v>
      </c>
      <c r="BJ319" s="106">
        <f t="shared" ca="1" si="603"/>
        <v>111114</v>
      </c>
      <c r="BK319" s="106">
        <f t="shared" ca="1" si="603"/>
        <v>0</v>
      </c>
      <c r="BL319" s="190">
        <f t="shared" ca="1" si="603"/>
        <v>0</v>
      </c>
      <c r="BM319" s="190">
        <f t="shared" ca="1" si="603"/>
        <v>0</v>
      </c>
      <c r="BN319" s="190">
        <f t="shared" ca="1" si="601"/>
        <v>0</v>
      </c>
      <c r="BO319" s="190">
        <f t="shared" ca="1" si="601"/>
        <v>0</v>
      </c>
      <c r="BP319" s="190">
        <f t="shared" ca="1" si="594"/>
        <v>0</v>
      </c>
      <c r="BQ319" s="190">
        <f t="shared" ca="1" si="564"/>
        <v>163556</v>
      </c>
      <c r="BR319" s="190">
        <f t="shared" ca="1" si="565"/>
        <v>1143540</v>
      </c>
      <c r="BS319" s="190">
        <f t="shared" ca="1" si="566"/>
        <v>9017514</v>
      </c>
      <c r="BT319" s="190">
        <f t="shared" ca="1" si="578"/>
        <v>10324610</v>
      </c>
      <c r="BU319" s="190">
        <f t="shared" ca="1" si="523"/>
        <v>10150894</v>
      </c>
      <c r="BV319" s="163" t="str">
        <f t="shared" si="567"/>
        <v>C</v>
      </c>
      <c r="BW319" s="65">
        <f t="shared" ca="1" si="582"/>
        <v>10324610</v>
      </c>
      <c r="BX319" s="65">
        <f t="shared" ca="1" si="583"/>
        <v>0</v>
      </c>
      <c r="BY319" s="13"/>
      <c r="BZ319" s="130"/>
      <c r="CA319" s="13"/>
      <c r="CB319" s="1">
        <f t="shared" ref="CB319:CB338" si="609">CB318+1</f>
        <v>2013</v>
      </c>
      <c r="CC319" s="132"/>
      <c r="CD319" s="188">
        <f t="shared" ref="CD319:DK319" ca="1" si="610">SUM(CD42:CD53)</f>
        <v>0</v>
      </c>
      <c r="CE319" s="188">
        <f t="shared" ca="1" si="610"/>
        <v>0</v>
      </c>
      <c r="CF319" s="188">
        <f t="shared" ca="1" si="610"/>
        <v>5760</v>
      </c>
      <c r="CG319" s="188">
        <f t="shared" ca="1" si="610"/>
        <v>0</v>
      </c>
      <c r="CH319" s="188">
        <f t="shared" ca="1" si="610"/>
        <v>0</v>
      </c>
      <c r="CI319" s="188">
        <f t="shared" ca="1" si="610"/>
        <v>0</v>
      </c>
      <c r="CJ319" s="188">
        <f t="shared" ca="1" si="610"/>
        <v>67761044</v>
      </c>
      <c r="CK319" s="188">
        <f t="shared" ca="1" si="610"/>
        <v>30736442</v>
      </c>
      <c r="CL319" s="188">
        <f t="shared" ca="1" si="610"/>
        <v>16762675</v>
      </c>
      <c r="CM319" s="188">
        <f t="shared" ca="1" si="610"/>
        <v>14918559</v>
      </c>
      <c r="CN319" s="188">
        <f t="shared" ca="1" si="610"/>
        <v>0</v>
      </c>
      <c r="CO319" s="188">
        <f t="shared" ca="1" si="610"/>
        <v>675333</v>
      </c>
      <c r="CP319" s="188">
        <f t="shared" ca="1" si="610"/>
        <v>0</v>
      </c>
      <c r="CQ319" s="188">
        <f t="shared" ca="1" si="610"/>
        <v>0</v>
      </c>
      <c r="CR319" s="188">
        <f t="shared" ca="1" si="610"/>
        <v>348546</v>
      </c>
      <c r="CS319" s="188">
        <f t="shared" ca="1" si="610"/>
        <v>2234832</v>
      </c>
      <c r="CT319" s="188">
        <f t="shared" ca="1" si="610"/>
        <v>619037</v>
      </c>
      <c r="CU319" s="188">
        <f t="shared" ca="1" si="610"/>
        <v>15480000</v>
      </c>
      <c r="CV319" s="188">
        <f t="shared" ca="1" si="610"/>
        <v>594361</v>
      </c>
      <c r="CW319" s="188">
        <f t="shared" ca="1" si="610"/>
        <v>0</v>
      </c>
      <c r="CX319" s="188">
        <f t="shared" ca="1" si="610"/>
        <v>4943922</v>
      </c>
      <c r="CY319" s="188">
        <f t="shared" ca="1" si="610"/>
        <v>0</v>
      </c>
      <c r="CZ319" s="188">
        <f t="shared" ca="1" si="610"/>
        <v>7684051</v>
      </c>
      <c r="DA319" s="188">
        <f t="shared" ca="1" si="610"/>
        <v>4456690</v>
      </c>
      <c r="DB319" s="188">
        <f t="shared" ca="1" si="610"/>
        <v>1141035</v>
      </c>
      <c r="DC319" s="188">
        <f t="shared" ca="1" si="610"/>
        <v>1929823</v>
      </c>
      <c r="DD319" s="188">
        <f t="shared" ca="1" si="610"/>
        <v>0</v>
      </c>
      <c r="DE319" s="188">
        <f t="shared" ca="1" si="610"/>
        <v>0</v>
      </c>
      <c r="DF319" s="188">
        <f t="shared" ca="1" si="610"/>
        <v>0</v>
      </c>
      <c r="DG319" s="188">
        <f t="shared" ca="1" si="610"/>
        <v>0</v>
      </c>
      <c r="DH319" s="188">
        <f t="shared" ca="1" si="610"/>
        <v>3491767</v>
      </c>
      <c r="DI319" s="188">
        <f t="shared" ca="1" si="610"/>
        <v>39432297</v>
      </c>
      <c r="DJ319" s="188">
        <f t="shared" ca="1" si="610"/>
        <v>130859813</v>
      </c>
      <c r="DK319" s="188">
        <f t="shared" ca="1" si="610"/>
        <v>173783877</v>
      </c>
      <c r="DL319" s="188">
        <f ca="1">SUM(DL42:DL53)</f>
        <v>170292110</v>
      </c>
      <c r="DM319" s="188">
        <f ca="1">SUM(DM42:DM53)</f>
        <v>-3491767</v>
      </c>
      <c r="DN319" s="218">
        <f t="shared" ca="1" si="606"/>
        <v>-2.0504572995190439E-2</v>
      </c>
      <c r="DO319" s="209">
        <f t="shared" si="607"/>
        <v>2013</v>
      </c>
    </row>
    <row r="320" spans="1:120">
      <c r="A320" s="1">
        <f t="shared" si="586"/>
        <v>2044</v>
      </c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32"/>
      <c r="O320" s="29"/>
      <c r="P320" s="72">
        <f t="shared" si="589"/>
        <v>2044</v>
      </c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32"/>
      <c r="AI320" s="79" t="str">
        <f t="shared" si="563"/>
        <v>S</v>
      </c>
      <c r="AJ320" s="1">
        <f t="shared" si="562"/>
        <v>2038</v>
      </c>
      <c r="AK320" s="105">
        <f t="shared" si="561"/>
        <v>3</v>
      </c>
      <c r="AL320" s="106">
        <f t="shared" ca="1" si="600"/>
        <v>0</v>
      </c>
      <c r="AM320" s="106">
        <f t="shared" ca="1" si="600"/>
        <v>0</v>
      </c>
      <c r="AN320" s="106">
        <f t="shared" ca="1" si="600"/>
        <v>481</v>
      </c>
      <c r="AO320" s="106">
        <f t="shared" ca="1" si="600"/>
        <v>0</v>
      </c>
      <c r="AP320" s="106">
        <f t="shared" ca="1" si="600"/>
        <v>0</v>
      </c>
      <c r="AQ320" s="106">
        <f t="shared" ca="1" si="600"/>
        <v>0</v>
      </c>
      <c r="AR320" s="106">
        <f t="shared" ca="1" si="600"/>
        <v>0</v>
      </c>
      <c r="AS320" s="106">
        <f t="shared" ca="1" si="600"/>
        <v>0</v>
      </c>
      <c r="AT320" s="106">
        <f t="shared" ca="1" si="600"/>
        <v>4235752</v>
      </c>
      <c r="AU320" s="106">
        <f t="shared" ca="1" si="600"/>
        <v>1235252</v>
      </c>
      <c r="AV320" s="106">
        <f t="shared" ca="1" si="600"/>
        <v>3403829</v>
      </c>
      <c r="AW320" s="106">
        <f t="shared" ca="1" si="600"/>
        <v>57941</v>
      </c>
      <c r="AX320" s="106">
        <f t="shared" ca="1" si="600"/>
        <v>0</v>
      </c>
      <c r="AY320" s="611">
        <f t="shared" ca="1" si="600"/>
        <v>0</v>
      </c>
      <c r="AZ320" s="106">
        <f t="shared" ca="1" si="600"/>
        <v>29398</v>
      </c>
      <c r="BA320" s="106">
        <f t="shared" ca="1" si="600"/>
        <v>198550</v>
      </c>
      <c r="BB320" s="106">
        <f t="shared" ca="1" si="603"/>
        <v>48263</v>
      </c>
      <c r="BC320" s="106">
        <f t="shared" ca="1" si="603"/>
        <v>0</v>
      </c>
      <c r="BD320" s="106">
        <f t="shared" ca="1" si="603"/>
        <v>67940</v>
      </c>
      <c r="BE320" s="106">
        <f t="shared" ca="1" si="603"/>
        <v>0</v>
      </c>
      <c r="BF320" s="106">
        <f t="shared" ca="1" si="603"/>
        <v>426072</v>
      </c>
      <c r="BG320" s="106">
        <f t="shared" ca="1" si="603"/>
        <v>0</v>
      </c>
      <c r="BH320" s="106">
        <f t="shared" ca="1" si="603"/>
        <v>0</v>
      </c>
      <c r="BI320" s="106">
        <f t="shared" ca="1" si="603"/>
        <v>362529</v>
      </c>
      <c r="BJ320" s="106">
        <f t="shared" ca="1" si="603"/>
        <v>110718</v>
      </c>
      <c r="BK320" s="106">
        <f t="shared" ca="1" si="603"/>
        <v>0</v>
      </c>
      <c r="BL320" s="190">
        <f t="shared" ca="1" si="603"/>
        <v>0</v>
      </c>
      <c r="BM320" s="190">
        <f t="shared" ca="1" si="603"/>
        <v>0</v>
      </c>
      <c r="BN320" s="190">
        <f t="shared" ca="1" si="601"/>
        <v>0</v>
      </c>
      <c r="BO320" s="190">
        <f t="shared" ca="1" si="601"/>
        <v>0</v>
      </c>
      <c r="BP320" s="190">
        <f t="shared" ca="1" si="594"/>
        <v>0</v>
      </c>
      <c r="BQ320" s="190">
        <f t="shared" ca="1" si="564"/>
        <v>145601</v>
      </c>
      <c r="BR320" s="190">
        <f t="shared" ca="1" si="565"/>
        <v>1097869</v>
      </c>
      <c r="BS320" s="190">
        <f t="shared" ca="1" si="566"/>
        <v>8933255</v>
      </c>
      <c r="BT320" s="190">
        <f t="shared" ca="1" si="578"/>
        <v>10176725</v>
      </c>
      <c r="BU320" s="190">
        <f t="shared" ca="1" si="523"/>
        <v>10228886</v>
      </c>
      <c r="BV320" s="163" t="str">
        <f t="shared" si="567"/>
        <v>D</v>
      </c>
      <c r="BW320" s="65">
        <f t="shared" ca="1" si="582"/>
        <v>10176725</v>
      </c>
      <c r="BX320" s="65">
        <f t="shared" ca="1" si="583"/>
        <v>0</v>
      </c>
      <c r="BY320" s="13"/>
      <c r="BZ320" s="130"/>
      <c r="CA320" s="13"/>
      <c r="CB320" s="1">
        <f t="shared" si="609"/>
        <v>2014</v>
      </c>
      <c r="CC320" s="132"/>
      <c r="CD320" s="188">
        <f t="shared" ref="CD320:DK320" ca="1" si="611">SUM(CD54:CD65)</f>
        <v>0</v>
      </c>
      <c r="CE320" s="188">
        <f t="shared" ca="1" si="611"/>
        <v>0</v>
      </c>
      <c r="CF320" s="188">
        <f t="shared" ca="1" si="611"/>
        <v>5772</v>
      </c>
      <c r="CG320" s="188">
        <f t="shared" ca="1" si="611"/>
        <v>0</v>
      </c>
      <c r="CH320" s="188">
        <f t="shared" ca="1" si="611"/>
        <v>0</v>
      </c>
      <c r="CI320" s="188">
        <f t="shared" ca="1" si="611"/>
        <v>0</v>
      </c>
      <c r="CJ320" s="188">
        <f t="shared" ca="1" si="611"/>
        <v>39183656</v>
      </c>
      <c r="CK320" s="188">
        <f t="shared" ca="1" si="611"/>
        <v>15024985</v>
      </c>
      <c r="CL320" s="188">
        <f t="shared" ca="1" si="611"/>
        <v>16769046</v>
      </c>
      <c r="CM320" s="188">
        <f t="shared" ca="1" si="611"/>
        <v>14931072</v>
      </c>
      <c r="CN320" s="188">
        <f t="shared" ca="1" si="611"/>
        <v>15740365</v>
      </c>
      <c r="CO320" s="188">
        <f t="shared" ca="1" si="611"/>
        <v>676880</v>
      </c>
      <c r="CP320" s="188">
        <f t="shared" ca="1" si="611"/>
        <v>0</v>
      </c>
      <c r="CQ320" s="188">
        <f t="shared" ca="1" si="611"/>
        <v>0</v>
      </c>
      <c r="CR320" s="188">
        <f t="shared" ca="1" si="611"/>
        <v>348620</v>
      </c>
      <c r="CS320" s="188">
        <f t="shared" ca="1" si="611"/>
        <v>2253826</v>
      </c>
      <c r="CT320" s="188">
        <f t="shared" ca="1" si="611"/>
        <v>624833</v>
      </c>
      <c r="CU320" s="188">
        <f t="shared" ca="1" si="611"/>
        <v>11427000</v>
      </c>
      <c r="CV320" s="188">
        <f t="shared" ca="1" si="611"/>
        <v>577054</v>
      </c>
      <c r="CW320" s="188">
        <f t="shared" ca="1" si="611"/>
        <v>0</v>
      </c>
      <c r="CX320" s="188">
        <f t="shared" ca="1" si="611"/>
        <v>5037444</v>
      </c>
      <c r="CY320" s="188">
        <f t="shared" ca="1" si="611"/>
        <v>0</v>
      </c>
      <c r="CZ320" s="188">
        <f t="shared" ca="1" si="611"/>
        <v>4744800</v>
      </c>
      <c r="DA320" s="188">
        <f t="shared" ca="1" si="611"/>
        <v>4457260</v>
      </c>
      <c r="DB320" s="188">
        <f t="shared" ca="1" si="611"/>
        <v>1237328</v>
      </c>
      <c r="DC320" s="188">
        <f t="shared" ca="1" si="611"/>
        <v>1934009</v>
      </c>
      <c r="DD320" s="188">
        <f t="shared" ca="1" si="611"/>
        <v>0</v>
      </c>
      <c r="DE320" s="188">
        <f t="shared" ca="1" si="611"/>
        <v>0</v>
      </c>
      <c r="DF320" s="188">
        <f t="shared" ca="1" si="611"/>
        <v>0</v>
      </c>
      <c r="DG320" s="188">
        <f t="shared" ca="1" si="611"/>
        <v>0</v>
      </c>
      <c r="DH320" s="188">
        <f t="shared" ca="1" si="611"/>
        <v>3484516</v>
      </c>
      <c r="DI320" s="188">
        <f t="shared" ca="1" si="611"/>
        <v>32642174</v>
      </c>
      <c r="DJ320" s="188">
        <f t="shared" ca="1" si="611"/>
        <v>102331776</v>
      </c>
      <c r="DK320" s="188">
        <f t="shared" ca="1" si="611"/>
        <v>138458466</v>
      </c>
      <c r="DL320" s="188">
        <f ca="1">SUM(DL54:DL65)</f>
        <v>134973950</v>
      </c>
      <c r="DM320" s="188">
        <f ca="1">SUM(DM54:DM65)</f>
        <v>-3484516</v>
      </c>
      <c r="DN320" s="218">
        <f t="shared" ca="1" si="606"/>
        <v>-2.5816211202235692E-2</v>
      </c>
      <c r="DO320" s="209">
        <f t="shared" si="607"/>
        <v>2014</v>
      </c>
    </row>
    <row r="321" spans="1:122">
      <c r="A321" s="1">
        <f t="shared" si="586"/>
        <v>2045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32"/>
      <c r="O321" s="29"/>
      <c r="P321" s="72">
        <f t="shared" si="589"/>
        <v>2045</v>
      </c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32"/>
      <c r="AI321" s="79" t="str">
        <f t="shared" si="563"/>
        <v>T</v>
      </c>
      <c r="AJ321" s="1">
        <f t="shared" si="562"/>
        <v>2038</v>
      </c>
      <c r="AK321" s="105">
        <f t="shared" si="561"/>
        <v>4</v>
      </c>
      <c r="AL321" s="106">
        <f t="shared" ca="1" si="600"/>
        <v>0</v>
      </c>
      <c r="AM321" s="106">
        <f t="shared" ca="1" si="600"/>
        <v>0</v>
      </c>
      <c r="AN321" s="106">
        <f t="shared" ca="1" si="600"/>
        <v>481</v>
      </c>
      <c r="AO321" s="106">
        <f t="shared" ca="1" si="600"/>
        <v>0</v>
      </c>
      <c r="AP321" s="106">
        <f t="shared" ca="1" si="600"/>
        <v>0</v>
      </c>
      <c r="AQ321" s="106">
        <f t="shared" ca="1" si="600"/>
        <v>0</v>
      </c>
      <c r="AR321" s="106">
        <f t="shared" ca="1" si="600"/>
        <v>0</v>
      </c>
      <c r="AS321" s="106">
        <f t="shared" ca="1" si="600"/>
        <v>0</v>
      </c>
      <c r="AT321" s="106">
        <f t="shared" ca="1" si="600"/>
        <v>4198890</v>
      </c>
      <c r="AU321" s="106">
        <f t="shared" ca="1" si="600"/>
        <v>1272292</v>
      </c>
      <c r="AV321" s="106">
        <f t="shared" ca="1" si="600"/>
        <v>3477790</v>
      </c>
      <c r="AW321" s="106">
        <f t="shared" ca="1" si="600"/>
        <v>45300</v>
      </c>
      <c r="AX321" s="106">
        <f t="shared" ca="1" si="600"/>
        <v>0</v>
      </c>
      <c r="AY321" s="611">
        <f t="shared" ca="1" si="600"/>
        <v>0</v>
      </c>
      <c r="AZ321" s="106">
        <f t="shared" ca="1" si="600"/>
        <v>29711</v>
      </c>
      <c r="BA321" s="106">
        <f t="shared" ca="1" si="600"/>
        <v>186228</v>
      </c>
      <c r="BB321" s="106">
        <f t="shared" ca="1" si="603"/>
        <v>53166</v>
      </c>
      <c r="BC321" s="106">
        <f t="shared" ca="1" si="603"/>
        <v>0</v>
      </c>
      <c r="BD321" s="106">
        <f t="shared" ca="1" si="603"/>
        <v>54437</v>
      </c>
      <c r="BE321" s="106">
        <f t="shared" ca="1" si="603"/>
        <v>0</v>
      </c>
      <c r="BF321" s="106">
        <f t="shared" ca="1" si="603"/>
        <v>433032</v>
      </c>
      <c r="BG321" s="106">
        <f t="shared" ca="1" si="603"/>
        <v>0</v>
      </c>
      <c r="BH321" s="106">
        <f t="shared" ca="1" si="603"/>
        <v>0</v>
      </c>
      <c r="BI321" s="106">
        <f t="shared" ca="1" si="603"/>
        <v>369006</v>
      </c>
      <c r="BJ321" s="106">
        <f t="shared" ca="1" si="603"/>
        <v>111576</v>
      </c>
      <c r="BK321" s="106">
        <f t="shared" ca="1" si="603"/>
        <v>0</v>
      </c>
      <c r="BL321" s="190">
        <f t="shared" ca="1" si="603"/>
        <v>0</v>
      </c>
      <c r="BM321" s="190">
        <f t="shared" ca="1" si="603"/>
        <v>0</v>
      </c>
      <c r="BN321" s="190">
        <f t="shared" ca="1" si="601"/>
        <v>0</v>
      </c>
      <c r="BO321" s="190">
        <f t="shared" ca="1" si="601"/>
        <v>0</v>
      </c>
      <c r="BP321" s="190">
        <f t="shared" ca="1" si="594"/>
        <v>0</v>
      </c>
      <c r="BQ321" s="190">
        <f t="shared" ca="1" si="564"/>
        <v>137314</v>
      </c>
      <c r="BR321" s="190">
        <f t="shared" ca="1" si="565"/>
        <v>1099842</v>
      </c>
      <c r="BS321" s="190">
        <f t="shared" ca="1" si="566"/>
        <v>8994753</v>
      </c>
      <c r="BT321" s="190">
        <f t="shared" ca="1" si="578"/>
        <v>10231909</v>
      </c>
      <c r="BU321" s="190">
        <f t="shared" ca="1" si="523"/>
        <v>6088584</v>
      </c>
      <c r="BV321" s="163" t="str">
        <f t="shared" si="567"/>
        <v>E</v>
      </c>
      <c r="BW321" s="65">
        <f t="shared" ca="1" si="582"/>
        <v>10231909</v>
      </c>
      <c r="BX321" s="65">
        <f t="shared" ca="1" si="583"/>
        <v>0</v>
      </c>
      <c r="BY321" s="13"/>
      <c r="BZ321" s="130"/>
      <c r="CA321" s="13"/>
      <c r="CB321" s="1">
        <f t="shared" si="609"/>
        <v>2015</v>
      </c>
      <c r="CC321" s="132"/>
      <c r="CD321" s="188">
        <f t="shared" ref="CD321:DK321" ca="1" si="612">SUM(CD66:CD77)</f>
        <v>0</v>
      </c>
      <c r="CE321" s="188">
        <f t="shared" ca="1" si="612"/>
        <v>0</v>
      </c>
      <c r="CF321" s="188">
        <f t="shared" ca="1" si="612"/>
        <v>5772</v>
      </c>
      <c r="CG321" s="188">
        <f t="shared" ca="1" si="612"/>
        <v>0</v>
      </c>
      <c r="CH321" s="188">
        <f t="shared" ca="1" si="612"/>
        <v>0</v>
      </c>
      <c r="CI321" s="188">
        <f t="shared" ca="1" si="612"/>
        <v>0</v>
      </c>
      <c r="CJ321" s="188">
        <f t="shared" ca="1" si="612"/>
        <v>16111484</v>
      </c>
      <c r="CK321" s="188">
        <f t="shared" ca="1" si="612"/>
        <v>0</v>
      </c>
      <c r="CL321" s="188">
        <f t="shared" ca="1" si="612"/>
        <v>19785622</v>
      </c>
      <c r="CM321" s="188">
        <f t="shared" ca="1" si="612"/>
        <v>14941813</v>
      </c>
      <c r="CN321" s="188">
        <f t="shared" ca="1" si="612"/>
        <v>27479053</v>
      </c>
      <c r="CO321" s="188">
        <f t="shared" ca="1" si="612"/>
        <v>675333</v>
      </c>
      <c r="CP321" s="188">
        <f t="shared" ca="1" si="612"/>
        <v>0</v>
      </c>
      <c r="CQ321" s="188">
        <f t="shared" ca="1" si="612"/>
        <v>0</v>
      </c>
      <c r="CR321" s="188">
        <f t="shared" ca="1" si="612"/>
        <v>348546</v>
      </c>
      <c r="CS321" s="188">
        <f t="shared" ca="1" si="612"/>
        <v>2272290</v>
      </c>
      <c r="CT321" s="188">
        <f t="shared" ca="1" si="612"/>
        <v>630695</v>
      </c>
      <c r="CU321" s="188">
        <f t="shared" ca="1" si="612"/>
        <v>0</v>
      </c>
      <c r="CV321" s="188">
        <f t="shared" ca="1" si="612"/>
        <v>584038</v>
      </c>
      <c r="CW321" s="188">
        <f t="shared" ca="1" si="612"/>
        <v>0</v>
      </c>
      <c r="CX321" s="188">
        <f t="shared" ca="1" si="612"/>
        <v>5035848</v>
      </c>
      <c r="CY321" s="188">
        <f t="shared" ca="1" si="612"/>
        <v>0</v>
      </c>
      <c r="CZ321" s="188">
        <f t="shared" ca="1" si="612"/>
        <v>0</v>
      </c>
      <c r="DA321" s="188">
        <f t="shared" ca="1" si="612"/>
        <v>4456690</v>
      </c>
      <c r="DB321" s="188">
        <f t="shared" ca="1" si="612"/>
        <v>1237141</v>
      </c>
      <c r="DC321" s="188">
        <f t="shared" ca="1" si="612"/>
        <v>0</v>
      </c>
      <c r="DD321" s="188">
        <f t="shared" ca="1" si="612"/>
        <v>0</v>
      </c>
      <c r="DE321" s="188">
        <f t="shared" ca="1" si="612"/>
        <v>0</v>
      </c>
      <c r="DF321" s="188">
        <f t="shared" ca="1" si="612"/>
        <v>0</v>
      </c>
      <c r="DG321" s="188">
        <f t="shared" ca="1" si="612"/>
        <v>0</v>
      </c>
      <c r="DH321" s="188">
        <f t="shared" ca="1" si="612"/>
        <v>1563279</v>
      </c>
      <c r="DI321" s="188">
        <f t="shared" ca="1" si="612"/>
        <v>14565248</v>
      </c>
      <c r="DJ321" s="188">
        <f t="shared" ca="1" si="612"/>
        <v>78999077</v>
      </c>
      <c r="DK321" s="188">
        <f t="shared" ca="1" si="612"/>
        <v>95127604</v>
      </c>
      <c r="DL321" s="188">
        <f ca="1">SUM(DL66:DL77)</f>
        <v>93564325</v>
      </c>
      <c r="DM321" s="188">
        <f ca="1">SUM(DM66:DM77)</f>
        <v>-1563279</v>
      </c>
      <c r="DN321" s="218">
        <f t="shared" ca="1" si="606"/>
        <v>-1.6708066883398133E-2</v>
      </c>
      <c r="DO321" s="209">
        <f t="shared" si="607"/>
        <v>2015</v>
      </c>
    </row>
    <row r="322" spans="1:12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32"/>
      <c r="O322" s="29"/>
      <c r="P322" s="238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32"/>
      <c r="AI322" s="79" t="str">
        <f t="shared" si="563"/>
        <v>U</v>
      </c>
      <c r="AJ322" s="1">
        <f t="shared" si="562"/>
        <v>2038</v>
      </c>
      <c r="AK322" s="105">
        <f t="shared" si="561"/>
        <v>5</v>
      </c>
      <c r="AL322" s="106">
        <f t="shared" ca="1" si="600"/>
        <v>0</v>
      </c>
      <c r="AM322" s="106">
        <f t="shared" ca="1" si="600"/>
        <v>0</v>
      </c>
      <c r="AN322" s="106">
        <f t="shared" ca="1" si="600"/>
        <v>481</v>
      </c>
      <c r="AO322" s="106">
        <f t="shared" ca="1" si="600"/>
        <v>0</v>
      </c>
      <c r="AP322" s="106">
        <f t="shared" ca="1" si="600"/>
        <v>0</v>
      </c>
      <c r="AQ322" s="106">
        <f t="shared" ca="1" si="600"/>
        <v>0</v>
      </c>
      <c r="AR322" s="106">
        <f t="shared" ca="1" si="600"/>
        <v>0</v>
      </c>
      <c r="AS322" s="106">
        <f t="shared" ca="1" si="600"/>
        <v>0</v>
      </c>
      <c r="AT322" s="106">
        <f t="shared" ca="1" si="600"/>
        <v>0</v>
      </c>
      <c r="AU322" s="106">
        <f t="shared" ca="1" si="600"/>
        <v>1283527</v>
      </c>
      <c r="AV322" s="106">
        <f t="shared" ca="1" si="600"/>
        <v>3497693</v>
      </c>
      <c r="AW322" s="106">
        <f t="shared" ca="1" si="600"/>
        <v>45752</v>
      </c>
      <c r="AX322" s="106">
        <f t="shared" ca="1" si="600"/>
        <v>0</v>
      </c>
      <c r="AY322" s="611">
        <f t="shared" ca="1" si="600"/>
        <v>0</v>
      </c>
      <c r="AZ322" s="106">
        <f t="shared" ca="1" si="600"/>
        <v>26362</v>
      </c>
      <c r="BA322" s="106">
        <f t="shared" ca="1" si="600"/>
        <v>202751</v>
      </c>
      <c r="BB322" s="106">
        <f t="shared" ca="1" si="603"/>
        <v>50915</v>
      </c>
      <c r="BC322" s="106">
        <f t="shared" ca="1" si="603"/>
        <v>0</v>
      </c>
      <c r="BD322" s="106">
        <f t="shared" ca="1" si="603"/>
        <v>54311</v>
      </c>
      <c r="BE322" s="106">
        <f t="shared" ca="1" si="603"/>
        <v>0</v>
      </c>
      <c r="BF322" s="106">
        <f t="shared" ca="1" si="603"/>
        <v>432600</v>
      </c>
      <c r="BG322" s="106">
        <f t="shared" ca="1" si="603"/>
        <v>0</v>
      </c>
      <c r="BH322" s="106">
        <f t="shared" ca="1" si="603"/>
        <v>0</v>
      </c>
      <c r="BI322" s="106">
        <f t="shared" ca="1" si="603"/>
        <v>372899</v>
      </c>
      <c r="BJ322" s="106">
        <f t="shared" ca="1" si="603"/>
        <v>111624</v>
      </c>
      <c r="BK322" s="106">
        <f t="shared" ca="1" si="603"/>
        <v>0</v>
      </c>
      <c r="BL322" s="190">
        <f t="shared" ca="1" si="603"/>
        <v>0</v>
      </c>
      <c r="BM322" s="190">
        <f t="shared" ca="1" si="603"/>
        <v>0</v>
      </c>
      <c r="BN322" s="190">
        <f t="shared" ca="1" si="601"/>
        <v>0</v>
      </c>
      <c r="BO322" s="190">
        <f t="shared" ca="1" si="601"/>
        <v>0</v>
      </c>
      <c r="BP322" s="190">
        <f t="shared" ca="1" si="594"/>
        <v>0</v>
      </c>
      <c r="BQ322" s="190">
        <f t="shared" ca="1" si="564"/>
        <v>131588</v>
      </c>
      <c r="BR322" s="190">
        <f t="shared" ca="1" si="565"/>
        <v>1119874</v>
      </c>
      <c r="BS322" s="190">
        <f t="shared" ca="1" si="566"/>
        <v>4827453</v>
      </c>
      <c r="BT322" s="190">
        <f t="shared" ca="1" si="578"/>
        <v>6078915</v>
      </c>
      <c r="BU322" s="190">
        <f t="shared" ca="1" si="523"/>
        <v>6139195</v>
      </c>
      <c r="BV322" s="163" t="str">
        <f t="shared" si="567"/>
        <v>F</v>
      </c>
      <c r="BW322" s="65">
        <f t="shared" ca="1" si="582"/>
        <v>6078915</v>
      </c>
      <c r="BX322" s="65">
        <f t="shared" ca="1" si="583"/>
        <v>0</v>
      </c>
      <c r="BY322" s="13"/>
      <c r="BZ322" s="130"/>
      <c r="CA322" s="13"/>
      <c r="CB322" s="1">
        <f t="shared" si="609"/>
        <v>2016</v>
      </c>
      <c r="CC322" s="132"/>
      <c r="CD322" s="188">
        <f t="shared" ref="CD322:DK322" ca="1" si="613">SUM(CD78:CD89)</f>
        <v>0</v>
      </c>
      <c r="CE322" s="188">
        <f t="shared" ca="1" si="613"/>
        <v>0</v>
      </c>
      <c r="CF322" s="188">
        <f t="shared" ca="1" si="613"/>
        <v>5772</v>
      </c>
      <c r="CG322" s="188">
        <f t="shared" ca="1" si="613"/>
        <v>0</v>
      </c>
      <c r="CH322" s="188">
        <f t="shared" ca="1" si="613"/>
        <v>0</v>
      </c>
      <c r="CI322" s="188">
        <f t="shared" ca="1" si="613"/>
        <v>0</v>
      </c>
      <c r="CJ322" s="188">
        <f t="shared" ca="1" si="613"/>
        <v>17334796</v>
      </c>
      <c r="CK322" s="188">
        <f t="shared" ca="1" si="613"/>
        <v>0</v>
      </c>
      <c r="CL322" s="188">
        <f t="shared" ca="1" si="613"/>
        <v>19795282</v>
      </c>
      <c r="CM322" s="188">
        <f t="shared" ca="1" si="613"/>
        <v>14953438</v>
      </c>
      <c r="CN322" s="188">
        <f t="shared" ca="1" si="613"/>
        <v>28032675</v>
      </c>
      <c r="CO322" s="188">
        <f t="shared" ca="1" si="613"/>
        <v>675333</v>
      </c>
      <c r="CP322" s="188">
        <f t="shared" ca="1" si="613"/>
        <v>0</v>
      </c>
      <c r="CQ322" s="188">
        <f t="shared" ca="1" si="613"/>
        <v>0</v>
      </c>
      <c r="CR322" s="188">
        <f t="shared" ca="1" si="613"/>
        <v>348546</v>
      </c>
      <c r="CS322" s="188">
        <f t="shared" ca="1" si="613"/>
        <v>2291023</v>
      </c>
      <c r="CT322" s="188">
        <f t="shared" ca="1" si="613"/>
        <v>636616</v>
      </c>
      <c r="CU322" s="188">
        <f t="shared" ca="1" si="613"/>
        <v>0</v>
      </c>
      <c r="CV322" s="188">
        <f t="shared" ca="1" si="613"/>
        <v>611875</v>
      </c>
      <c r="CW322" s="188">
        <f t="shared" ca="1" si="613"/>
        <v>0</v>
      </c>
      <c r="CX322" s="188">
        <f t="shared" ca="1" si="613"/>
        <v>5035848</v>
      </c>
      <c r="CY322" s="188">
        <f t="shared" ca="1" si="613"/>
        <v>0</v>
      </c>
      <c r="CZ322" s="188">
        <f t="shared" ca="1" si="613"/>
        <v>0</v>
      </c>
      <c r="DA322" s="188">
        <f t="shared" ca="1" si="613"/>
        <v>4456690</v>
      </c>
      <c r="DB322" s="188">
        <f t="shared" ca="1" si="613"/>
        <v>1237141</v>
      </c>
      <c r="DC322" s="188">
        <f t="shared" ca="1" si="613"/>
        <v>0</v>
      </c>
      <c r="DD322" s="188">
        <f t="shared" ca="1" si="613"/>
        <v>0</v>
      </c>
      <c r="DE322" s="188">
        <f t="shared" ca="1" si="613"/>
        <v>0</v>
      </c>
      <c r="DF322" s="188">
        <f t="shared" ca="1" si="613"/>
        <v>0</v>
      </c>
      <c r="DG322" s="188">
        <f t="shared" ca="1" si="613"/>
        <v>0</v>
      </c>
      <c r="DH322" s="188">
        <f t="shared" ca="1" si="613"/>
        <v>1597037</v>
      </c>
      <c r="DI322" s="188">
        <f t="shared" ca="1" si="613"/>
        <v>14617739</v>
      </c>
      <c r="DJ322" s="188">
        <f t="shared" ca="1" si="613"/>
        <v>80797296</v>
      </c>
      <c r="DK322" s="188">
        <f t="shared" ca="1" si="613"/>
        <v>97012072</v>
      </c>
      <c r="DL322" s="188">
        <f ca="1">SUM(DL78:DL89)</f>
        <v>95415035</v>
      </c>
      <c r="DM322" s="188">
        <f ca="1">SUM(DM78:DM89)</f>
        <v>-1597037</v>
      </c>
      <c r="DN322" s="218">
        <f t="shared" ca="1" si="606"/>
        <v>-1.673779190040647E-2</v>
      </c>
      <c r="DO322" s="209">
        <f t="shared" si="607"/>
        <v>2016</v>
      </c>
    </row>
    <row r="323" spans="1:12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32"/>
      <c r="O323" s="29"/>
      <c r="P323" s="238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32"/>
      <c r="AD323" s="13"/>
      <c r="AE323" s="17"/>
      <c r="AF323" s="78"/>
      <c r="AG323" s="78"/>
      <c r="AH323" s="78"/>
      <c r="AI323" s="79" t="str">
        <f t="shared" si="563"/>
        <v>V</v>
      </c>
      <c r="AJ323" s="1">
        <f t="shared" si="562"/>
        <v>2038</v>
      </c>
      <c r="AK323" s="105">
        <f t="shared" si="561"/>
        <v>6</v>
      </c>
      <c r="AL323" s="106">
        <f t="shared" ca="1" si="600"/>
        <v>0</v>
      </c>
      <c r="AM323" s="106">
        <f t="shared" ca="1" si="600"/>
        <v>0</v>
      </c>
      <c r="AN323" s="106">
        <f t="shared" ca="1" si="600"/>
        <v>481</v>
      </c>
      <c r="AO323" s="106">
        <f t="shared" ca="1" si="600"/>
        <v>0</v>
      </c>
      <c r="AP323" s="106">
        <f t="shared" ca="1" si="600"/>
        <v>0</v>
      </c>
      <c r="AQ323" s="106">
        <f t="shared" ca="1" si="600"/>
        <v>0</v>
      </c>
      <c r="AR323" s="106">
        <f t="shared" ca="1" si="600"/>
        <v>0</v>
      </c>
      <c r="AS323" s="106">
        <f t="shared" ca="1" si="600"/>
        <v>0</v>
      </c>
      <c r="AT323" s="106">
        <f t="shared" ca="1" si="600"/>
        <v>0</v>
      </c>
      <c r="AU323" s="106">
        <f t="shared" ca="1" si="600"/>
        <v>1286411</v>
      </c>
      <c r="AV323" s="106">
        <f t="shared" ca="1" si="600"/>
        <v>3506274</v>
      </c>
      <c r="AW323" s="106">
        <f t="shared" ca="1" si="600"/>
        <v>61937</v>
      </c>
      <c r="AX323" s="106">
        <f t="shared" ca="1" si="600"/>
        <v>0</v>
      </c>
      <c r="AY323" s="611">
        <f t="shared" ca="1" si="600"/>
        <v>0</v>
      </c>
      <c r="AZ323" s="106">
        <f t="shared" ca="1" si="600"/>
        <v>26794</v>
      </c>
      <c r="BA323" s="106">
        <f t="shared" ca="1" si="600"/>
        <v>213694</v>
      </c>
      <c r="BB323" s="106">
        <f t="shared" ca="1" si="603"/>
        <v>64824</v>
      </c>
      <c r="BC323" s="106">
        <f t="shared" ca="1" si="603"/>
        <v>0</v>
      </c>
      <c r="BD323" s="106">
        <f t="shared" ca="1" si="603"/>
        <v>47363</v>
      </c>
      <c r="BE323" s="106">
        <f t="shared" ca="1" si="603"/>
        <v>0</v>
      </c>
      <c r="BF323" s="106">
        <f t="shared" ca="1" si="603"/>
        <v>436008</v>
      </c>
      <c r="BG323" s="106">
        <f t="shared" ca="1" si="603"/>
        <v>0</v>
      </c>
      <c r="BH323" s="106">
        <f t="shared" ca="1" si="603"/>
        <v>0</v>
      </c>
      <c r="BI323" s="106">
        <f t="shared" ca="1" si="603"/>
        <v>374731</v>
      </c>
      <c r="BJ323" s="106">
        <f t="shared" ca="1" si="603"/>
        <v>111816</v>
      </c>
      <c r="BK323" s="106">
        <f t="shared" ca="1" si="603"/>
        <v>0</v>
      </c>
      <c r="BL323" s="190">
        <f t="shared" ca="1" si="603"/>
        <v>0</v>
      </c>
      <c r="BM323" s="190">
        <f t="shared" ca="1" si="603"/>
        <v>0</v>
      </c>
      <c r="BN323" s="190">
        <f t="shared" ca="1" si="601"/>
        <v>0</v>
      </c>
      <c r="BO323" s="190">
        <f t="shared" ca="1" si="601"/>
        <v>0</v>
      </c>
      <c r="BP323" s="190">
        <f t="shared" ca="1" si="594"/>
        <v>0</v>
      </c>
      <c r="BQ323" s="190">
        <f t="shared" ca="1" si="564"/>
        <v>138981</v>
      </c>
      <c r="BR323" s="190">
        <f t="shared" ca="1" si="565"/>
        <v>1136249</v>
      </c>
      <c r="BS323" s="190">
        <f t="shared" ca="1" si="566"/>
        <v>4855103</v>
      </c>
      <c r="BT323" s="190">
        <f t="shared" ca="1" si="578"/>
        <v>6130333</v>
      </c>
      <c r="BU323" s="190">
        <f t="shared" ca="1" si="523"/>
        <v>6166565</v>
      </c>
      <c r="BV323" s="163" t="str">
        <f t="shared" si="567"/>
        <v>G</v>
      </c>
      <c r="BW323" s="65">
        <f t="shared" ca="1" si="582"/>
        <v>6130333</v>
      </c>
      <c r="BX323" s="65">
        <f t="shared" ca="1" si="583"/>
        <v>0</v>
      </c>
      <c r="BY323" s="13"/>
      <c r="BZ323" s="130"/>
      <c r="CA323" s="13"/>
      <c r="CB323" s="1">
        <f t="shared" si="609"/>
        <v>2017</v>
      </c>
      <c r="CC323" s="132"/>
      <c r="CD323" s="188">
        <f t="shared" ref="CD323:DK323" ca="1" si="614">SUM(CD90:CD101)</f>
        <v>0</v>
      </c>
      <c r="CE323" s="188">
        <f t="shared" ca="1" si="614"/>
        <v>0</v>
      </c>
      <c r="CF323" s="188">
        <f t="shared" ca="1" si="614"/>
        <v>5772</v>
      </c>
      <c r="CG323" s="188">
        <f t="shared" ca="1" si="614"/>
        <v>0</v>
      </c>
      <c r="CH323" s="188">
        <f t="shared" ca="1" si="614"/>
        <v>0</v>
      </c>
      <c r="CI323" s="188">
        <f t="shared" ca="1" si="614"/>
        <v>0</v>
      </c>
      <c r="CJ323" s="188">
        <f t="shared" ca="1" si="614"/>
        <v>0</v>
      </c>
      <c r="CK323" s="188">
        <f t="shared" ca="1" si="614"/>
        <v>0</v>
      </c>
      <c r="CL323" s="188">
        <f t="shared" ca="1" si="614"/>
        <v>19804486</v>
      </c>
      <c r="CM323" s="188">
        <f t="shared" ca="1" si="614"/>
        <v>14965064</v>
      </c>
      <c r="CN323" s="188">
        <f t="shared" ca="1" si="614"/>
        <v>56640808</v>
      </c>
      <c r="CO323" s="188">
        <f t="shared" ca="1" si="614"/>
        <v>675333</v>
      </c>
      <c r="CP323" s="188">
        <f t="shared" ca="1" si="614"/>
        <v>0</v>
      </c>
      <c r="CQ323" s="188">
        <f t="shared" ca="1" si="614"/>
        <v>0</v>
      </c>
      <c r="CR323" s="188">
        <f t="shared" ca="1" si="614"/>
        <v>348546</v>
      </c>
      <c r="CS323" s="188">
        <f t="shared" ca="1" si="614"/>
        <v>2309748</v>
      </c>
      <c r="CT323" s="188">
        <f t="shared" ca="1" si="614"/>
        <v>643603</v>
      </c>
      <c r="CU323" s="188">
        <f t="shared" ca="1" si="614"/>
        <v>0</v>
      </c>
      <c r="CV323" s="188">
        <f t="shared" ca="1" si="614"/>
        <v>616774</v>
      </c>
      <c r="CW323" s="188">
        <f t="shared" ca="1" si="614"/>
        <v>0</v>
      </c>
      <c r="CX323" s="188">
        <f t="shared" ca="1" si="614"/>
        <v>5198112</v>
      </c>
      <c r="CY323" s="188">
        <f t="shared" ca="1" si="614"/>
        <v>0</v>
      </c>
      <c r="CZ323" s="188">
        <f t="shared" ca="1" si="614"/>
        <v>0</v>
      </c>
      <c r="DA323" s="188">
        <f t="shared" ca="1" si="614"/>
        <v>4456690</v>
      </c>
      <c r="DB323" s="188">
        <f t="shared" ca="1" si="614"/>
        <v>1333242</v>
      </c>
      <c r="DC323" s="188">
        <f t="shared" ca="1" si="614"/>
        <v>0</v>
      </c>
      <c r="DD323" s="188">
        <f t="shared" ca="1" si="614"/>
        <v>0</v>
      </c>
      <c r="DE323" s="188">
        <f t="shared" ca="1" si="614"/>
        <v>0</v>
      </c>
      <c r="DF323" s="188">
        <f t="shared" ca="1" si="614"/>
        <v>0</v>
      </c>
      <c r="DG323" s="188">
        <f t="shared" ca="1" si="614"/>
        <v>0</v>
      </c>
      <c r="DH323" s="188">
        <f t="shared" ca="1" si="614"/>
        <v>1608923</v>
      </c>
      <c r="DI323" s="188">
        <f t="shared" ca="1" si="614"/>
        <v>14906715</v>
      </c>
      <c r="DJ323" s="188">
        <f t="shared" ca="1" si="614"/>
        <v>92091463</v>
      </c>
      <c r="DK323" s="188">
        <f t="shared" ca="1" si="614"/>
        <v>108607101</v>
      </c>
      <c r="DL323" s="188">
        <f ca="1">SUM(DL90:DL101)</f>
        <v>106998178</v>
      </c>
      <c r="DM323" s="188">
        <f ca="1">SUM(DM90:DM101)</f>
        <v>-1608923</v>
      </c>
      <c r="DN323" s="218">
        <f t="shared" ca="1" si="606"/>
        <v>-1.5036919600630956E-2</v>
      </c>
      <c r="DO323" s="209">
        <f t="shared" si="607"/>
        <v>2017</v>
      </c>
    </row>
    <row r="324" spans="1:122">
      <c r="A324" s="325" t="s">
        <v>270</v>
      </c>
      <c r="B324" s="25"/>
      <c r="C324" s="25"/>
      <c r="D324" s="25"/>
      <c r="E324" s="25"/>
      <c r="F324" s="25"/>
      <c r="G324" s="326"/>
      <c r="H324" s="25"/>
      <c r="I324" s="25"/>
      <c r="J324" s="25"/>
      <c r="K324" s="271"/>
      <c r="L324" s="271"/>
      <c r="M324" s="327"/>
      <c r="N324" s="36"/>
      <c r="O324" s="25"/>
      <c r="P324" s="328" t="str">
        <f>A324</f>
        <v>532 SECI 1995 Agreementt - System Combined Cycle CC 2011-2013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 t="s">
        <v>35</v>
      </c>
      <c r="AB324" s="25"/>
      <c r="AC324" s="297" t="s">
        <v>22</v>
      </c>
      <c r="AE324" s="17"/>
      <c r="AF324" s="79"/>
      <c r="AG324" s="79"/>
      <c r="AH324" s="79"/>
      <c r="AI324" s="79" t="str">
        <f t="shared" si="563"/>
        <v>W</v>
      </c>
      <c r="AJ324" s="1">
        <f t="shared" si="562"/>
        <v>2038</v>
      </c>
      <c r="AK324" s="105">
        <f t="shared" si="561"/>
        <v>7</v>
      </c>
      <c r="AL324" s="106">
        <f t="shared" ca="1" si="600"/>
        <v>0</v>
      </c>
      <c r="AM324" s="106">
        <f t="shared" ca="1" si="600"/>
        <v>0</v>
      </c>
      <c r="AN324" s="106">
        <f t="shared" ca="1" si="600"/>
        <v>481</v>
      </c>
      <c r="AO324" s="106">
        <f t="shared" ca="1" si="600"/>
        <v>0</v>
      </c>
      <c r="AP324" s="106">
        <f t="shared" ca="1" si="600"/>
        <v>0</v>
      </c>
      <c r="AQ324" s="106">
        <f t="shared" ca="1" si="600"/>
        <v>0</v>
      </c>
      <c r="AR324" s="106">
        <f t="shared" ca="1" si="600"/>
        <v>0</v>
      </c>
      <c r="AS324" s="106">
        <f t="shared" ca="1" si="600"/>
        <v>0</v>
      </c>
      <c r="AT324" s="106">
        <f t="shared" ca="1" si="600"/>
        <v>0</v>
      </c>
      <c r="AU324" s="106">
        <f t="shared" ca="1" si="600"/>
        <v>1283527</v>
      </c>
      <c r="AV324" s="106">
        <f t="shared" ca="1" si="600"/>
        <v>3501409</v>
      </c>
      <c r="AW324" s="106">
        <f t="shared" ca="1" si="600"/>
        <v>57532</v>
      </c>
      <c r="AX324" s="106">
        <f t="shared" ca="1" si="600"/>
        <v>0</v>
      </c>
      <c r="AY324" s="611">
        <f t="shared" ca="1" si="600"/>
        <v>0</v>
      </c>
      <c r="AZ324" s="106">
        <f t="shared" ca="1" si="600"/>
        <v>30030</v>
      </c>
      <c r="BA324" s="106">
        <f t="shared" ca="1" si="600"/>
        <v>231736</v>
      </c>
      <c r="BB324" s="106">
        <f t="shared" ca="1" si="603"/>
        <v>68599</v>
      </c>
      <c r="BC324" s="106">
        <f t="shared" ca="1" si="603"/>
        <v>0</v>
      </c>
      <c r="BD324" s="106">
        <f t="shared" ca="1" si="603"/>
        <v>57394</v>
      </c>
      <c r="BE324" s="106">
        <f t="shared" ca="1" si="603"/>
        <v>0</v>
      </c>
      <c r="BF324" s="106">
        <f t="shared" ca="1" si="603"/>
        <v>435480</v>
      </c>
      <c r="BG324" s="106">
        <f t="shared" ca="1" si="603"/>
        <v>0</v>
      </c>
      <c r="BH324" s="106">
        <f t="shared" ca="1" si="603"/>
        <v>0</v>
      </c>
      <c r="BI324" s="106">
        <f t="shared" ca="1" si="603"/>
        <v>375668</v>
      </c>
      <c r="BJ324" s="106">
        <f t="shared" ca="1" si="603"/>
        <v>111630</v>
      </c>
      <c r="BK324" s="106">
        <f t="shared" ca="1" si="603"/>
        <v>0</v>
      </c>
      <c r="BL324" s="190">
        <f t="shared" ca="1" si="603"/>
        <v>0</v>
      </c>
      <c r="BM324" s="190">
        <f t="shared" ca="1" si="603"/>
        <v>0</v>
      </c>
      <c r="BN324" s="190">
        <f t="shared" ca="1" si="601"/>
        <v>0</v>
      </c>
      <c r="BO324" s="190">
        <f t="shared" ca="1" si="601"/>
        <v>0</v>
      </c>
      <c r="BP324" s="190">
        <f t="shared" ca="1" si="594"/>
        <v>0</v>
      </c>
      <c r="BQ324" s="190">
        <f t="shared" ca="1" si="564"/>
        <v>156023</v>
      </c>
      <c r="BR324" s="190">
        <f t="shared" ca="1" si="565"/>
        <v>1154514</v>
      </c>
      <c r="BS324" s="190">
        <f t="shared" ca="1" si="566"/>
        <v>4842949</v>
      </c>
      <c r="BT324" s="190">
        <f t="shared" ca="1" si="578"/>
        <v>6153486</v>
      </c>
      <c r="BU324" s="190">
        <f t="shared" ca="1" si="523"/>
        <v>6220726</v>
      </c>
      <c r="BV324" s="163" t="str">
        <f t="shared" si="567"/>
        <v>H</v>
      </c>
      <c r="BW324" s="65">
        <f t="shared" ca="1" si="582"/>
        <v>6153486</v>
      </c>
      <c r="BX324" s="65">
        <f t="shared" ca="1" si="583"/>
        <v>0</v>
      </c>
      <c r="BY324" s="13"/>
      <c r="BZ324" s="130"/>
      <c r="CA324" s="13"/>
      <c r="CB324" s="1">
        <f t="shared" si="609"/>
        <v>2018</v>
      </c>
      <c r="CC324" s="132"/>
      <c r="CD324" s="188">
        <f t="shared" ref="CD324:DK324" ca="1" si="615">SUM(CD102:CD113)</f>
        <v>0</v>
      </c>
      <c r="CE324" s="188">
        <f t="shared" ca="1" si="615"/>
        <v>0</v>
      </c>
      <c r="CF324" s="188">
        <f t="shared" ca="1" si="615"/>
        <v>5772</v>
      </c>
      <c r="CG324" s="188">
        <f t="shared" ca="1" si="615"/>
        <v>0</v>
      </c>
      <c r="CH324" s="188">
        <f t="shared" ca="1" si="615"/>
        <v>0</v>
      </c>
      <c r="CI324" s="188">
        <f t="shared" ca="1" si="615"/>
        <v>0</v>
      </c>
      <c r="CJ324" s="188">
        <f t="shared" ca="1" si="615"/>
        <v>0</v>
      </c>
      <c r="CK324" s="188">
        <f t="shared" ca="1" si="615"/>
        <v>0</v>
      </c>
      <c r="CL324" s="188">
        <f t="shared" ca="1" si="615"/>
        <v>19816532</v>
      </c>
      <c r="CM324" s="188">
        <f t="shared" ca="1" si="615"/>
        <v>14977650</v>
      </c>
      <c r="CN324" s="188">
        <f t="shared" ca="1" si="615"/>
        <v>72965650</v>
      </c>
      <c r="CO324" s="188">
        <f t="shared" ca="1" si="615"/>
        <v>676880</v>
      </c>
      <c r="CP324" s="188">
        <f t="shared" ca="1" si="615"/>
        <v>0</v>
      </c>
      <c r="CQ324" s="188">
        <f t="shared" ca="1" si="615"/>
        <v>0</v>
      </c>
      <c r="CR324" s="188">
        <f t="shared" ca="1" si="615"/>
        <v>348620</v>
      </c>
      <c r="CS324" s="188">
        <f t="shared" ca="1" si="615"/>
        <v>2328858</v>
      </c>
      <c r="CT324" s="188">
        <f t="shared" ca="1" si="615"/>
        <v>649797</v>
      </c>
      <c r="CU324" s="188">
        <f t="shared" ca="1" si="615"/>
        <v>0</v>
      </c>
      <c r="CV324" s="188">
        <f t="shared" ca="1" si="615"/>
        <v>622991</v>
      </c>
      <c r="CW324" s="188">
        <f t="shared" ca="1" si="615"/>
        <v>0</v>
      </c>
      <c r="CX324" s="188">
        <f t="shared" ca="1" si="615"/>
        <v>5199936</v>
      </c>
      <c r="CY324" s="188">
        <f t="shared" ca="1" si="615"/>
        <v>0</v>
      </c>
      <c r="CZ324" s="188">
        <f t="shared" ca="1" si="615"/>
        <v>0</v>
      </c>
      <c r="DA324" s="188">
        <f t="shared" ca="1" si="615"/>
        <v>4457260</v>
      </c>
      <c r="DB324" s="188">
        <f t="shared" ca="1" si="615"/>
        <v>1333446</v>
      </c>
      <c r="DC324" s="188">
        <f t="shared" ca="1" si="615"/>
        <v>0</v>
      </c>
      <c r="DD324" s="188">
        <f t="shared" ca="1" si="615"/>
        <v>0</v>
      </c>
      <c r="DE324" s="188">
        <f t="shared" ca="1" si="615"/>
        <v>0</v>
      </c>
      <c r="DF324" s="188">
        <f t="shared" ca="1" si="615"/>
        <v>0</v>
      </c>
      <c r="DG324" s="188">
        <f t="shared" ca="1" si="615"/>
        <v>0</v>
      </c>
      <c r="DH324" s="188">
        <f t="shared" ca="1" si="615"/>
        <v>1621408</v>
      </c>
      <c r="DI324" s="188">
        <f t="shared" ca="1" si="615"/>
        <v>14940908</v>
      </c>
      <c r="DJ324" s="188">
        <f t="shared" ca="1" si="615"/>
        <v>108442484</v>
      </c>
      <c r="DK324" s="188">
        <f t="shared" ca="1" si="615"/>
        <v>125004800</v>
      </c>
      <c r="DL324" s="188">
        <f ca="1">SUM(DL102:DL113)</f>
        <v>123383392</v>
      </c>
      <c r="DM324" s="188">
        <f ca="1">SUM(DM102:DM113)</f>
        <v>-1621408</v>
      </c>
      <c r="DN324" s="218">
        <f t="shared" ca="1" si="606"/>
        <v>-1.314121757975336E-2</v>
      </c>
      <c r="DO324" s="209">
        <f t="shared" si="607"/>
        <v>2018</v>
      </c>
    </row>
    <row r="325" spans="1:122">
      <c r="A325" s="260" t="s">
        <v>2</v>
      </c>
      <c r="B325" s="260" t="s">
        <v>3</v>
      </c>
      <c r="C325" s="260" t="s">
        <v>4</v>
      </c>
      <c r="D325" s="260" t="s">
        <v>5</v>
      </c>
      <c r="E325" s="260" t="s">
        <v>6</v>
      </c>
      <c r="F325" s="260" t="s">
        <v>7</v>
      </c>
      <c r="G325" s="260" t="s">
        <v>8</v>
      </c>
      <c r="H325" s="260" t="s">
        <v>9</v>
      </c>
      <c r="I325" s="260" t="s">
        <v>10</v>
      </c>
      <c r="J325" s="260" t="s">
        <v>11</v>
      </c>
      <c r="K325" s="260" t="s">
        <v>12</v>
      </c>
      <c r="L325" s="260" t="s">
        <v>13</v>
      </c>
      <c r="M325" s="260" t="s">
        <v>14</v>
      </c>
      <c r="N325" s="299" t="s">
        <v>15</v>
      </c>
      <c r="O325" s="26"/>
      <c r="P325" s="598" t="s">
        <v>2</v>
      </c>
      <c r="Q325" s="260" t="s">
        <v>3</v>
      </c>
      <c r="R325" s="260" t="s">
        <v>4</v>
      </c>
      <c r="S325" s="260" t="s">
        <v>5</v>
      </c>
      <c r="T325" s="260" t="s">
        <v>6</v>
      </c>
      <c r="U325" s="260" t="s">
        <v>7</v>
      </c>
      <c r="V325" s="260" t="s">
        <v>8</v>
      </c>
      <c r="W325" s="260" t="s">
        <v>9</v>
      </c>
      <c r="X325" s="260" t="s">
        <v>10</v>
      </c>
      <c r="Y325" s="260" t="s">
        <v>11</v>
      </c>
      <c r="Z325" s="260" t="s">
        <v>12</v>
      </c>
      <c r="AA325" s="260" t="s">
        <v>13</v>
      </c>
      <c r="AB325" s="260" t="s">
        <v>14</v>
      </c>
      <c r="AC325" s="299" t="s">
        <v>15</v>
      </c>
      <c r="AE325" s="17"/>
      <c r="AF325" s="86"/>
      <c r="AG325" s="86"/>
      <c r="AH325" s="86"/>
      <c r="AI325" s="79" t="str">
        <f t="shared" si="563"/>
        <v>X</v>
      </c>
      <c r="AJ325" s="1">
        <f t="shared" si="562"/>
        <v>2038</v>
      </c>
      <c r="AK325" s="105">
        <f t="shared" si="561"/>
        <v>8</v>
      </c>
      <c r="AL325" s="106">
        <f t="shared" ca="1" si="600"/>
        <v>0</v>
      </c>
      <c r="AM325" s="106">
        <f t="shared" ca="1" si="600"/>
        <v>0</v>
      </c>
      <c r="AN325" s="106">
        <f t="shared" ca="1" si="600"/>
        <v>481</v>
      </c>
      <c r="AO325" s="106">
        <f t="shared" ca="1" si="600"/>
        <v>0</v>
      </c>
      <c r="AP325" s="106">
        <f t="shared" ca="1" si="600"/>
        <v>0</v>
      </c>
      <c r="AQ325" s="106">
        <f t="shared" ca="1" si="600"/>
        <v>0</v>
      </c>
      <c r="AR325" s="106">
        <f t="shared" ca="1" si="600"/>
        <v>0</v>
      </c>
      <c r="AS325" s="106">
        <f t="shared" ca="1" si="600"/>
        <v>0</v>
      </c>
      <c r="AT325" s="106">
        <f t="shared" ca="1" si="600"/>
        <v>0</v>
      </c>
      <c r="AU325" s="106">
        <f t="shared" ca="1" si="600"/>
        <v>1291117</v>
      </c>
      <c r="AV325" s="106">
        <f t="shared" ca="1" si="600"/>
        <v>3515834</v>
      </c>
      <c r="AW325" s="106">
        <f t="shared" ca="1" si="600"/>
        <v>54023</v>
      </c>
      <c r="AX325" s="106">
        <f t="shared" ca="1" si="600"/>
        <v>0</v>
      </c>
      <c r="AY325" s="611">
        <f t="shared" ca="1" si="600"/>
        <v>0</v>
      </c>
      <c r="AZ325" s="106">
        <f t="shared" ca="1" si="600"/>
        <v>35842</v>
      </c>
      <c r="BA325" s="106">
        <f t="shared" ca="1" si="600"/>
        <v>251142</v>
      </c>
      <c r="BB325" s="106">
        <f t="shared" ca="1" si="603"/>
        <v>70364</v>
      </c>
      <c r="BC325" s="106">
        <f t="shared" ca="1" si="603"/>
        <v>0</v>
      </c>
      <c r="BD325" s="106">
        <f t="shared" ca="1" si="603"/>
        <v>68170</v>
      </c>
      <c r="BE325" s="106">
        <f t="shared" ca="1" si="603"/>
        <v>0</v>
      </c>
      <c r="BF325" s="106">
        <f t="shared" ca="1" si="603"/>
        <v>437496</v>
      </c>
      <c r="BG325" s="106">
        <f t="shared" ca="1" si="603"/>
        <v>0</v>
      </c>
      <c r="BH325" s="106">
        <f t="shared" ca="1" si="603"/>
        <v>0</v>
      </c>
      <c r="BI325" s="106">
        <f t="shared" ca="1" si="603"/>
        <v>377591</v>
      </c>
      <c r="BJ325" s="106">
        <f t="shared" ca="1" si="603"/>
        <v>111846</v>
      </c>
      <c r="BK325" s="106">
        <f t="shared" ca="1" si="603"/>
        <v>0</v>
      </c>
      <c r="BL325" s="190">
        <f t="shared" ca="1" si="603"/>
        <v>0</v>
      </c>
      <c r="BM325" s="190">
        <f t="shared" ca="1" si="603"/>
        <v>0</v>
      </c>
      <c r="BN325" s="190">
        <f t="shared" ca="1" si="601"/>
        <v>0</v>
      </c>
      <c r="BO325" s="190">
        <f t="shared" ca="1" si="601"/>
        <v>0</v>
      </c>
      <c r="BP325" s="190">
        <f t="shared" ca="1" si="594"/>
        <v>0</v>
      </c>
      <c r="BQ325" s="190">
        <f t="shared" ca="1" si="564"/>
        <v>174376</v>
      </c>
      <c r="BR325" s="190">
        <f t="shared" ca="1" si="565"/>
        <v>1178075</v>
      </c>
      <c r="BS325" s="190">
        <f t="shared" ca="1" si="566"/>
        <v>4861455</v>
      </c>
      <c r="BT325" s="190">
        <f t="shared" ca="1" si="578"/>
        <v>6213906</v>
      </c>
      <c r="BU325" s="190">
        <f t="shared" ca="1" si="523"/>
        <v>6189716</v>
      </c>
      <c r="BV325" s="163" t="str">
        <f t="shared" si="567"/>
        <v>I</v>
      </c>
      <c r="BW325" s="65">
        <f t="shared" ca="1" si="582"/>
        <v>6213906</v>
      </c>
      <c r="BX325" s="65">
        <f t="shared" ca="1" si="583"/>
        <v>0</v>
      </c>
      <c r="BY325" s="13"/>
      <c r="BZ325" s="130"/>
      <c r="CA325" s="13"/>
      <c r="CB325" s="1">
        <f t="shared" si="609"/>
        <v>2019</v>
      </c>
      <c r="CC325" s="132"/>
      <c r="CD325" s="188">
        <f t="shared" ref="CD325:DK325" ca="1" si="616">SUM(CD114:CD125)</f>
        <v>0</v>
      </c>
      <c r="CE325" s="188">
        <f t="shared" ca="1" si="616"/>
        <v>0</v>
      </c>
      <c r="CF325" s="188">
        <f t="shared" ca="1" si="616"/>
        <v>5772</v>
      </c>
      <c r="CG325" s="188">
        <f t="shared" ca="1" si="616"/>
        <v>0</v>
      </c>
      <c r="CH325" s="188">
        <f t="shared" ca="1" si="616"/>
        <v>0</v>
      </c>
      <c r="CI325" s="188">
        <f t="shared" ca="1" si="616"/>
        <v>0</v>
      </c>
      <c r="CJ325" s="188">
        <f t="shared" ca="1" si="616"/>
        <v>0</v>
      </c>
      <c r="CK325" s="188">
        <f t="shared" ca="1" si="616"/>
        <v>0</v>
      </c>
      <c r="CL325" s="188">
        <f t="shared" ca="1" si="616"/>
        <v>16788296</v>
      </c>
      <c r="CM325" s="188">
        <f t="shared" ca="1" si="616"/>
        <v>14989480</v>
      </c>
      <c r="CN325" s="188">
        <f t="shared" ca="1" si="616"/>
        <v>74404720</v>
      </c>
      <c r="CO325" s="188">
        <f t="shared" ca="1" si="616"/>
        <v>675333</v>
      </c>
      <c r="CP325" s="188">
        <f t="shared" ca="1" si="616"/>
        <v>0</v>
      </c>
      <c r="CQ325" s="188">
        <f t="shared" ca="1" si="616"/>
        <v>0</v>
      </c>
      <c r="CR325" s="188">
        <f t="shared" ca="1" si="616"/>
        <v>348546</v>
      </c>
      <c r="CS325" s="188">
        <f t="shared" ca="1" si="616"/>
        <v>2347206</v>
      </c>
      <c r="CT325" s="188">
        <f t="shared" ca="1" si="616"/>
        <v>654623</v>
      </c>
      <c r="CU325" s="188">
        <f t="shared" ca="1" si="616"/>
        <v>0</v>
      </c>
      <c r="CV325" s="188">
        <f t="shared" ca="1" si="616"/>
        <v>627549</v>
      </c>
      <c r="CW325" s="188">
        <f t="shared" ca="1" si="616"/>
        <v>0</v>
      </c>
      <c r="CX325" s="188">
        <f t="shared" ca="1" si="616"/>
        <v>5198112</v>
      </c>
      <c r="CY325" s="188">
        <f t="shared" ca="1" si="616"/>
        <v>0</v>
      </c>
      <c r="CZ325" s="188">
        <f t="shared" ca="1" si="616"/>
        <v>0</v>
      </c>
      <c r="DA325" s="188">
        <f t="shared" ca="1" si="616"/>
        <v>4456690</v>
      </c>
      <c r="DB325" s="188">
        <f t="shared" ca="1" si="616"/>
        <v>1333242</v>
      </c>
      <c r="DC325" s="188">
        <f t="shared" ca="1" si="616"/>
        <v>0</v>
      </c>
      <c r="DD325" s="188">
        <f t="shared" ca="1" si="616"/>
        <v>0</v>
      </c>
      <c r="DE325" s="188">
        <f t="shared" ca="1" si="616"/>
        <v>0</v>
      </c>
      <c r="DF325" s="188">
        <f t="shared" ca="1" si="616"/>
        <v>0</v>
      </c>
      <c r="DG325" s="188">
        <f t="shared" ca="1" si="616"/>
        <v>0</v>
      </c>
      <c r="DH325" s="188">
        <f t="shared" ca="1" si="616"/>
        <v>1630718</v>
      </c>
      <c r="DI325" s="188">
        <f t="shared" ca="1" si="616"/>
        <v>14965968</v>
      </c>
      <c r="DJ325" s="188">
        <f t="shared" ca="1" si="616"/>
        <v>106863601</v>
      </c>
      <c r="DK325" s="188">
        <f t="shared" ca="1" si="616"/>
        <v>123460287</v>
      </c>
      <c r="DL325" s="188">
        <f ca="1">SUM(DL114:DL125)</f>
        <v>121829569</v>
      </c>
      <c r="DM325" s="188">
        <f ca="1">SUM(DM114:DM125)</f>
        <v>-1630718</v>
      </c>
      <c r="DN325" s="218">
        <f t="shared" ca="1" si="606"/>
        <v>-1.3385239834510126E-2</v>
      </c>
      <c r="DO325" s="209">
        <f t="shared" si="607"/>
        <v>2019</v>
      </c>
    </row>
    <row r="326" spans="1:122" s="5" customFormat="1">
      <c r="A326" s="1">
        <f>A286</f>
        <v>2010</v>
      </c>
      <c r="B326" s="323">
        <v>0</v>
      </c>
      <c r="C326" s="323">
        <v>0</v>
      </c>
      <c r="D326" s="323">
        <v>0</v>
      </c>
      <c r="E326" s="323">
        <v>0</v>
      </c>
      <c r="F326" s="323">
        <v>0</v>
      </c>
      <c r="G326" s="323">
        <v>0</v>
      </c>
      <c r="H326" s="323">
        <v>0</v>
      </c>
      <c r="I326" s="323">
        <v>0</v>
      </c>
      <c r="J326" s="323">
        <v>0</v>
      </c>
      <c r="K326" s="323">
        <v>0</v>
      </c>
      <c r="L326" s="323">
        <v>0</v>
      </c>
      <c r="M326" s="323">
        <v>0</v>
      </c>
      <c r="N326" s="32">
        <f t="shared" ref="N326:N346" si="617">SUM(B326:M326)</f>
        <v>0</v>
      </c>
      <c r="O326" s="25"/>
      <c r="P326" s="72">
        <f>A326</f>
        <v>2010</v>
      </c>
      <c r="Q326" s="323">
        <v>0</v>
      </c>
      <c r="R326" s="323">
        <f t="shared" ref="R326:AB326" si="618">B326</f>
        <v>0</v>
      </c>
      <c r="S326" s="323">
        <f t="shared" si="618"/>
        <v>0</v>
      </c>
      <c r="T326" s="323">
        <f t="shared" si="618"/>
        <v>0</v>
      </c>
      <c r="U326" s="323">
        <f t="shared" si="618"/>
        <v>0</v>
      </c>
      <c r="V326" s="323">
        <f t="shared" si="618"/>
        <v>0</v>
      </c>
      <c r="W326" s="323">
        <f t="shared" si="618"/>
        <v>0</v>
      </c>
      <c r="X326" s="323">
        <f t="shared" si="618"/>
        <v>0</v>
      </c>
      <c r="Y326" s="323">
        <f t="shared" si="618"/>
        <v>0</v>
      </c>
      <c r="Z326" s="323">
        <f t="shared" si="618"/>
        <v>0</v>
      </c>
      <c r="AA326" s="323">
        <f t="shared" si="618"/>
        <v>0</v>
      </c>
      <c r="AB326" s="323">
        <f t="shared" si="618"/>
        <v>0</v>
      </c>
      <c r="AC326" s="303">
        <f>SUM(Q326:AB326)</f>
        <v>0</v>
      </c>
      <c r="AI326" s="79" t="str">
        <f t="shared" si="563"/>
        <v>Y</v>
      </c>
      <c r="AJ326" s="1">
        <f t="shared" si="562"/>
        <v>2038</v>
      </c>
      <c r="AK326" s="105">
        <f t="shared" si="561"/>
        <v>9</v>
      </c>
      <c r="AL326" s="106">
        <f t="shared" ca="1" si="600"/>
        <v>0</v>
      </c>
      <c r="AM326" s="106">
        <f t="shared" ca="1" si="600"/>
        <v>0</v>
      </c>
      <c r="AN326" s="106">
        <f t="shared" ca="1" si="600"/>
        <v>481</v>
      </c>
      <c r="AO326" s="106">
        <f t="shared" ca="1" si="600"/>
        <v>0</v>
      </c>
      <c r="AP326" s="106">
        <f t="shared" ca="1" si="600"/>
        <v>0</v>
      </c>
      <c r="AQ326" s="106">
        <f t="shared" ca="1" si="600"/>
        <v>0</v>
      </c>
      <c r="AR326" s="106">
        <f t="shared" ca="1" si="600"/>
        <v>0</v>
      </c>
      <c r="AS326" s="106">
        <f t="shared" ca="1" si="600"/>
        <v>0</v>
      </c>
      <c r="AT326" s="106">
        <f t="shared" ca="1" si="600"/>
        <v>0</v>
      </c>
      <c r="AU326" s="106">
        <f t="shared" ca="1" si="600"/>
        <v>1281705</v>
      </c>
      <c r="AV326" s="106">
        <f t="shared" ca="1" si="600"/>
        <v>3493082</v>
      </c>
      <c r="AW326" s="106">
        <f t="shared" ca="1" si="600"/>
        <v>63822</v>
      </c>
      <c r="AX326" s="106">
        <f t="shared" ca="1" si="600"/>
        <v>0</v>
      </c>
      <c r="AY326" s="611">
        <f t="shared" ca="1" si="600"/>
        <v>0</v>
      </c>
      <c r="AZ326" s="106">
        <f t="shared" ca="1" si="600"/>
        <v>30030</v>
      </c>
      <c r="BA326" s="106">
        <f t="shared" ca="1" si="600"/>
        <v>256148</v>
      </c>
      <c r="BB326" s="106">
        <f t="shared" ca="1" si="603"/>
        <v>69054</v>
      </c>
      <c r="BC326" s="106">
        <f t="shared" ca="1" si="603"/>
        <v>0</v>
      </c>
      <c r="BD326" s="106">
        <f t="shared" ca="1" si="603"/>
        <v>71003</v>
      </c>
      <c r="BE326" s="106">
        <f t="shared" ca="1" si="603"/>
        <v>0</v>
      </c>
      <c r="BF326" s="106">
        <f t="shared" ca="1" si="603"/>
        <v>437496</v>
      </c>
      <c r="BG326" s="106">
        <f t="shared" ca="1" si="603"/>
        <v>0</v>
      </c>
      <c r="BH326" s="106">
        <f t="shared" ca="1" si="603"/>
        <v>0</v>
      </c>
      <c r="BI326" s="106">
        <f t="shared" ca="1" si="603"/>
        <v>377591</v>
      </c>
      <c r="BJ326" s="106">
        <f t="shared" ca="1" si="603"/>
        <v>111804</v>
      </c>
      <c r="BK326" s="106">
        <f t="shared" ca="1" si="603"/>
        <v>0</v>
      </c>
      <c r="BL326" s="190">
        <f t="shared" ca="1" si="603"/>
        <v>0</v>
      </c>
      <c r="BM326" s="190">
        <f t="shared" ca="1" si="603"/>
        <v>0</v>
      </c>
      <c r="BN326" s="190">
        <f t="shared" ca="1" si="601"/>
        <v>0</v>
      </c>
      <c r="BO326" s="190">
        <f t="shared" ca="1" si="601"/>
        <v>0</v>
      </c>
      <c r="BP326" s="190">
        <f t="shared" ca="1" si="594"/>
        <v>0</v>
      </c>
      <c r="BQ326" s="190">
        <f t="shared" ca="1" si="564"/>
        <v>170087</v>
      </c>
      <c r="BR326" s="190">
        <f t="shared" ca="1" si="565"/>
        <v>1183039</v>
      </c>
      <c r="BS326" s="190">
        <f t="shared" ca="1" si="566"/>
        <v>4839090</v>
      </c>
      <c r="BT326" s="190">
        <f t="shared" ca="1" si="578"/>
        <v>6192216</v>
      </c>
      <c r="BU326" s="190">
        <f t="shared" ref="BU326:BU367" ca="1" si="619">ROUND(INDIRECT(CONCATENATE($BV326,BU$2+($AJ326-2010))),0)</f>
        <v>6123916</v>
      </c>
      <c r="BV326" s="163" t="str">
        <f t="shared" si="567"/>
        <v>J</v>
      </c>
      <c r="BW326" s="65">
        <f t="shared" ca="1" si="582"/>
        <v>6192216</v>
      </c>
      <c r="BX326" s="65">
        <f t="shared" ca="1" si="583"/>
        <v>0</v>
      </c>
      <c r="BY326" s="13"/>
      <c r="BZ326" s="130"/>
      <c r="CA326" s="13"/>
      <c r="CB326" s="1">
        <f t="shared" si="609"/>
        <v>2020</v>
      </c>
      <c r="CC326" s="132"/>
      <c r="CD326" s="188">
        <f t="shared" ref="CD326:DK326" ca="1" si="620">SUM(CD126:CD137)</f>
        <v>0</v>
      </c>
      <c r="CE326" s="188">
        <f t="shared" ca="1" si="620"/>
        <v>0</v>
      </c>
      <c r="CF326" s="188">
        <f t="shared" ca="1" si="620"/>
        <v>5772</v>
      </c>
      <c r="CG326" s="188">
        <f t="shared" ca="1" si="620"/>
        <v>0</v>
      </c>
      <c r="CH326" s="188">
        <f t="shared" ca="1" si="620"/>
        <v>0</v>
      </c>
      <c r="CI326" s="188">
        <f t="shared" ca="1" si="620"/>
        <v>0</v>
      </c>
      <c r="CJ326" s="188">
        <f t="shared" ca="1" si="620"/>
        <v>0</v>
      </c>
      <c r="CK326" s="188">
        <f t="shared" ca="1" si="620"/>
        <v>0</v>
      </c>
      <c r="CL326" s="188">
        <f t="shared" ca="1" si="620"/>
        <v>16792880</v>
      </c>
      <c r="CM326" s="188">
        <f t="shared" ca="1" si="620"/>
        <v>15001108</v>
      </c>
      <c r="CN326" s="188">
        <f t="shared" ca="1" si="620"/>
        <v>75908780</v>
      </c>
      <c r="CO326" s="188">
        <f t="shared" ca="1" si="620"/>
        <v>675333</v>
      </c>
      <c r="CP326" s="188">
        <f t="shared" ca="1" si="620"/>
        <v>0</v>
      </c>
      <c r="CQ326" s="188">
        <f t="shared" ca="1" si="620"/>
        <v>0</v>
      </c>
      <c r="CR326" s="188">
        <f t="shared" ca="1" si="620"/>
        <v>348546</v>
      </c>
      <c r="CS326" s="188">
        <f t="shared" ca="1" si="620"/>
        <v>2365939</v>
      </c>
      <c r="CT326" s="188">
        <f t="shared" ca="1" si="620"/>
        <v>659692</v>
      </c>
      <c r="CU326" s="188">
        <f t="shared" ca="1" si="620"/>
        <v>0</v>
      </c>
      <c r="CV326" s="188">
        <f t="shared" ca="1" si="620"/>
        <v>633503</v>
      </c>
      <c r="CW326" s="188">
        <f t="shared" ca="1" si="620"/>
        <v>0</v>
      </c>
      <c r="CX326" s="188">
        <f t="shared" ca="1" si="620"/>
        <v>5198112</v>
      </c>
      <c r="CY326" s="188">
        <f t="shared" ca="1" si="620"/>
        <v>0</v>
      </c>
      <c r="CZ326" s="188">
        <f t="shared" ca="1" si="620"/>
        <v>0</v>
      </c>
      <c r="DA326" s="188">
        <f t="shared" ca="1" si="620"/>
        <v>4456690</v>
      </c>
      <c r="DB326" s="188">
        <f t="shared" ca="1" si="620"/>
        <v>1333242</v>
      </c>
      <c r="DC326" s="188">
        <f t="shared" ca="1" si="620"/>
        <v>0</v>
      </c>
      <c r="DD326" s="188">
        <f t="shared" ca="1" si="620"/>
        <v>0</v>
      </c>
      <c r="DE326" s="188">
        <f t="shared" ca="1" si="620"/>
        <v>0</v>
      </c>
      <c r="DF326" s="188">
        <f t="shared" ca="1" si="620"/>
        <v>0</v>
      </c>
      <c r="DG326" s="188">
        <f t="shared" ca="1" si="620"/>
        <v>0</v>
      </c>
      <c r="DH326" s="188">
        <f t="shared" ca="1" si="620"/>
        <v>1641741</v>
      </c>
      <c r="DI326" s="188">
        <f t="shared" ca="1" si="620"/>
        <v>14995724</v>
      </c>
      <c r="DJ326" s="188">
        <f t="shared" ca="1" si="620"/>
        <v>108383873</v>
      </c>
      <c r="DK326" s="188">
        <f t="shared" ca="1" si="620"/>
        <v>125021338</v>
      </c>
      <c r="DL326" s="188">
        <f ca="1">SUM(DL126:DL137)</f>
        <v>123379597</v>
      </c>
      <c r="DM326" s="188">
        <f ca="1">SUM(DM126:DM137)</f>
        <v>-1641741</v>
      </c>
      <c r="DN326" s="218">
        <f t="shared" ca="1" si="606"/>
        <v>-1.3306422130719069E-2</v>
      </c>
      <c r="DO326" s="209">
        <f t="shared" si="607"/>
        <v>2020</v>
      </c>
      <c r="DP326" s="1"/>
      <c r="DQ326" s="1"/>
      <c r="DR326" s="1"/>
    </row>
    <row r="327" spans="1:122">
      <c r="A327" s="1">
        <f t="shared" ref="A327:A361" si="621">A287</f>
        <v>2011</v>
      </c>
      <c r="B327" s="390"/>
      <c r="C327" s="390"/>
      <c r="D327" s="390"/>
      <c r="E327" s="390"/>
      <c r="F327" s="390"/>
      <c r="G327" s="390"/>
      <c r="H327" s="390"/>
      <c r="I327" s="390"/>
      <c r="J327" s="390"/>
      <c r="K327" s="390"/>
      <c r="L327" s="390"/>
      <c r="M327" s="390"/>
      <c r="N327" s="32">
        <f t="shared" si="617"/>
        <v>0</v>
      </c>
      <c r="O327" s="25"/>
      <c r="P327" s="72">
        <f t="shared" ref="P327:P361" si="622">A327</f>
        <v>2011</v>
      </c>
      <c r="Q327" s="304"/>
      <c r="R327" s="390"/>
      <c r="S327" s="390"/>
      <c r="T327" s="390"/>
      <c r="U327" s="390"/>
      <c r="V327" s="390"/>
      <c r="W327" s="390"/>
      <c r="X327" s="390"/>
      <c r="Y327" s="390"/>
      <c r="Z327" s="390"/>
      <c r="AA327" s="390"/>
      <c r="AB327" s="390"/>
      <c r="AC327" s="303">
        <f t="shared" ref="AC327:AC347" si="623">SUM(Q327:AB327)</f>
        <v>0</v>
      </c>
      <c r="AE327" s="17"/>
      <c r="AF327" s="22"/>
      <c r="AG327" s="22"/>
      <c r="AH327" s="22"/>
      <c r="AI327" s="79" t="str">
        <f t="shared" si="563"/>
        <v>Z</v>
      </c>
      <c r="AJ327" s="1">
        <f t="shared" si="562"/>
        <v>2038</v>
      </c>
      <c r="AK327" s="105">
        <f t="shared" si="561"/>
        <v>10</v>
      </c>
      <c r="AL327" s="106">
        <f t="shared" ca="1" si="600"/>
        <v>0</v>
      </c>
      <c r="AM327" s="106">
        <f t="shared" ca="1" si="600"/>
        <v>0</v>
      </c>
      <c r="AN327" s="106">
        <f t="shared" ca="1" si="600"/>
        <v>481</v>
      </c>
      <c r="AO327" s="106">
        <f t="shared" ca="1" si="600"/>
        <v>0</v>
      </c>
      <c r="AP327" s="106">
        <f t="shared" ca="1" si="600"/>
        <v>0</v>
      </c>
      <c r="AQ327" s="106">
        <f t="shared" ca="1" si="600"/>
        <v>0</v>
      </c>
      <c r="AR327" s="106">
        <f t="shared" ca="1" si="600"/>
        <v>0</v>
      </c>
      <c r="AS327" s="106">
        <f t="shared" ca="1" si="600"/>
        <v>0</v>
      </c>
      <c r="AT327" s="106">
        <f t="shared" ca="1" si="600"/>
        <v>0</v>
      </c>
      <c r="AU327" s="106">
        <f t="shared" ca="1" si="600"/>
        <v>1274423</v>
      </c>
      <c r="AV327" s="106">
        <f t="shared" ca="1" si="600"/>
        <v>3482421</v>
      </c>
      <c r="AW327" s="106">
        <f t="shared" ca="1" si="600"/>
        <v>58740</v>
      </c>
      <c r="AX327" s="106">
        <f t="shared" ca="1" si="600"/>
        <v>0</v>
      </c>
      <c r="AY327" s="611">
        <f t="shared" ca="1" si="600"/>
        <v>0</v>
      </c>
      <c r="AZ327" s="106">
        <f t="shared" ca="1" si="600"/>
        <v>30030</v>
      </c>
      <c r="BA327" s="106">
        <f t="shared" ca="1" si="600"/>
        <v>241408</v>
      </c>
      <c r="BB327" s="106">
        <f t="shared" ca="1" si="603"/>
        <v>59857</v>
      </c>
      <c r="BC327" s="106">
        <f t="shared" ca="1" si="603"/>
        <v>0</v>
      </c>
      <c r="BD327" s="106">
        <f t="shared" ca="1" si="603"/>
        <v>73585</v>
      </c>
      <c r="BE327" s="106">
        <f t="shared" ca="1" si="603"/>
        <v>0</v>
      </c>
      <c r="BF327" s="106">
        <f t="shared" ca="1" si="603"/>
        <v>432600</v>
      </c>
      <c r="BG327" s="106">
        <f t="shared" ca="1" si="603"/>
        <v>0</v>
      </c>
      <c r="BH327" s="106">
        <f t="shared" ca="1" si="603"/>
        <v>0</v>
      </c>
      <c r="BI327" s="106">
        <f t="shared" ca="1" si="603"/>
        <v>374283</v>
      </c>
      <c r="BJ327" s="106">
        <f t="shared" ca="1" si="603"/>
        <v>110676</v>
      </c>
      <c r="BK327" s="106">
        <f t="shared" ca="1" si="603"/>
        <v>0</v>
      </c>
      <c r="BL327" s="190">
        <f t="shared" ca="1" si="603"/>
        <v>0</v>
      </c>
      <c r="BM327" s="190">
        <f t="shared" ca="1" si="603"/>
        <v>0</v>
      </c>
      <c r="BN327" s="190">
        <f t="shared" ca="1" si="601"/>
        <v>0</v>
      </c>
      <c r="BO327" s="190">
        <f t="shared" ca="1" si="601"/>
        <v>0</v>
      </c>
      <c r="BP327" s="190">
        <f t="shared" ca="1" si="594"/>
        <v>0</v>
      </c>
      <c r="BQ327" s="190">
        <f t="shared" ca="1" si="564"/>
        <v>163472</v>
      </c>
      <c r="BR327" s="190">
        <f t="shared" ca="1" si="565"/>
        <v>1158967</v>
      </c>
      <c r="BS327" s="190">
        <f t="shared" ca="1" si="566"/>
        <v>4816065</v>
      </c>
      <c r="BT327" s="190">
        <f t="shared" ca="1" si="578"/>
        <v>6138504</v>
      </c>
      <c r="BU327" s="190">
        <f t="shared" ca="1" si="619"/>
        <v>6085708</v>
      </c>
      <c r="BV327" s="163" t="str">
        <f t="shared" si="567"/>
        <v>K</v>
      </c>
      <c r="BW327" s="65">
        <f t="shared" ca="1" si="582"/>
        <v>6138504</v>
      </c>
      <c r="BX327" s="65">
        <f t="shared" ca="1" si="583"/>
        <v>0</v>
      </c>
      <c r="BY327" s="13"/>
      <c r="BZ327" s="130"/>
      <c r="CA327" s="13"/>
      <c r="CB327" s="1">
        <f t="shared" si="609"/>
        <v>2021</v>
      </c>
      <c r="CC327" s="132"/>
      <c r="CD327" s="188">
        <f t="shared" ref="CD327:DK327" ca="1" si="624">SUM(CD138:CD149)</f>
        <v>0</v>
      </c>
      <c r="CE327" s="188">
        <f t="shared" ca="1" si="624"/>
        <v>0</v>
      </c>
      <c r="CF327" s="188">
        <f t="shared" ca="1" si="624"/>
        <v>5772</v>
      </c>
      <c r="CG327" s="188">
        <f t="shared" ca="1" si="624"/>
        <v>0</v>
      </c>
      <c r="CH327" s="188">
        <f t="shared" ca="1" si="624"/>
        <v>0</v>
      </c>
      <c r="CI327" s="188">
        <f t="shared" ca="1" si="624"/>
        <v>0</v>
      </c>
      <c r="CJ327" s="188">
        <f t="shared" ca="1" si="624"/>
        <v>0</v>
      </c>
      <c r="CK327" s="188">
        <f t="shared" ca="1" si="624"/>
        <v>0</v>
      </c>
      <c r="CL327" s="188">
        <f t="shared" ca="1" si="624"/>
        <v>16797463</v>
      </c>
      <c r="CM327" s="188">
        <f t="shared" ca="1" si="624"/>
        <v>15013892</v>
      </c>
      <c r="CN327" s="188">
        <f t="shared" ca="1" si="624"/>
        <v>30965138</v>
      </c>
      <c r="CO327" s="188">
        <f t="shared" ca="1" si="624"/>
        <v>675333</v>
      </c>
      <c r="CP327" s="188">
        <f t="shared" ca="1" si="624"/>
        <v>0</v>
      </c>
      <c r="CQ327" s="188">
        <f t="shared" ca="1" si="624"/>
        <v>0</v>
      </c>
      <c r="CR327" s="188">
        <f t="shared" ca="1" si="624"/>
        <v>348546</v>
      </c>
      <c r="CS327" s="188">
        <f t="shared" ca="1" si="624"/>
        <v>2384664</v>
      </c>
      <c r="CT327" s="188">
        <f t="shared" ca="1" si="624"/>
        <v>664784</v>
      </c>
      <c r="CU327" s="188">
        <f t="shared" ca="1" si="624"/>
        <v>0</v>
      </c>
      <c r="CV327" s="188">
        <f t="shared" ca="1" si="624"/>
        <v>643295</v>
      </c>
      <c r="CW327" s="188">
        <f t="shared" ca="1" si="624"/>
        <v>0</v>
      </c>
      <c r="CX327" s="188">
        <f t="shared" ca="1" si="624"/>
        <v>5198112</v>
      </c>
      <c r="CY327" s="188">
        <f t="shared" ca="1" si="624"/>
        <v>0</v>
      </c>
      <c r="CZ327" s="188">
        <f t="shared" ca="1" si="624"/>
        <v>0</v>
      </c>
      <c r="DA327" s="188">
        <f t="shared" ca="1" si="624"/>
        <v>4456690</v>
      </c>
      <c r="DB327" s="188">
        <f t="shared" ca="1" si="624"/>
        <v>1333242</v>
      </c>
      <c r="DC327" s="188">
        <f t="shared" ca="1" si="624"/>
        <v>0</v>
      </c>
      <c r="DD327" s="188">
        <f t="shared" ca="1" si="624"/>
        <v>0</v>
      </c>
      <c r="DE327" s="188">
        <f t="shared" ca="1" si="624"/>
        <v>0</v>
      </c>
      <c r="DF327" s="188">
        <f t="shared" ca="1" si="624"/>
        <v>0</v>
      </c>
      <c r="DG327" s="188">
        <f t="shared" ca="1" si="624"/>
        <v>0</v>
      </c>
      <c r="DH327" s="188">
        <f t="shared" ca="1" si="624"/>
        <v>1656625</v>
      </c>
      <c r="DI327" s="188">
        <f t="shared" ca="1" si="624"/>
        <v>15029333</v>
      </c>
      <c r="DJ327" s="188">
        <f t="shared" ca="1" si="624"/>
        <v>63457598</v>
      </c>
      <c r="DK327" s="188">
        <f t="shared" ca="1" si="624"/>
        <v>80143556</v>
      </c>
      <c r="DL327" s="188">
        <f ca="1">SUM(DL138:DL149)</f>
        <v>78486931</v>
      </c>
      <c r="DM327" s="188">
        <f ca="1">SUM(DM138:DM149)</f>
        <v>-1656625</v>
      </c>
      <c r="DN327" s="218">
        <f t="shared" ca="1" si="606"/>
        <v>-2.1107017166972677E-2</v>
      </c>
      <c r="DO327" s="209">
        <f t="shared" si="607"/>
        <v>2021</v>
      </c>
    </row>
    <row r="328" spans="1:122">
      <c r="A328" s="1">
        <f t="shared" si="621"/>
        <v>2012</v>
      </c>
      <c r="B328" s="95">
        <f>[1]BR!C242</f>
        <v>1505811</v>
      </c>
      <c r="C328" s="95">
        <f>[1]BR!D242</f>
        <v>1554893</v>
      </c>
      <c r="D328" s="95">
        <f>[1]BR!E242</f>
        <v>1557066</v>
      </c>
      <c r="E328" s="95">
        <f>[1]BR!F242</f>
        <v>1532892</v>
      </c>
      <c r="F328" s="592">
        <f>[1]BR!G242</f>
        <v>1518449</v>
      </c>
      <c r="G328" s="592">
        <f>[1]BR!H242</f>
        <v>1564716</v>
      </c>
      <c r="H328" s="592">
        <f>[1]BR!I242</f>
        <v>1569673</v>
      </c>
      <c r="I328" s="592">
        <f>[1]BR!J242</f>
        <v>1569673</v>
      </c>
      <c r="J328" s="592">
        <f>[1]BR!K242</f>
        <v>1548192</v>
      </c>
      <c r="K328" s="592">
        <f>[1]BR!L242</f>
        <v>1477469</v>
      </c>
      <c r="L328" s="592">
        <f>[1]BR!M242</f>
        <v>1455658</v>
      </c>
      <c r="M328" s="592">
        <f>[1]BR!N242</f>
        <v>1470639</v>
      </c>
      <c r="N328" s="32">
        <f t="shared" si="617"/>
        <v>18325131</v>
      </c>
      <c r="O328" s="25"/>
      <c r="P328" s="72">
        <f t="shared" si="622"/>
        <v>2012</v>
      </c>
      <c r="Q328" s="95">
        <f>[1]BR!S242</f>
        <v>1442100</v>
      </c>
      <c r="R328" s="95">
        <f>[1]BR!T242</f>
        <v>1505811</v>
      </c>
      <c r="S328" s="95">
        <f>[1]BR!U242</f>
        <v>1554893</v>
      </c>
      <c r="T328" s="95">
        <f>[1]BR!V242</f>
        <v>1557066</v>
      </c>
      <c r="U328" s="95">
        <f>[1]BR!W242</f>
        <v>1532892</v>
      </c>
      <c r="V328" s="592">
        <f>[1]BR!X242</f>
        <v>1518449</v>
      </c>
      <c r="W328" s="592">
        <f>[1]BR!Y242</f>
        <v>1564716</v>
      </c>
      <c r="X328" s="592">
        <f>[1]BR!Z242</f>
        <v>1569673</v>
      </c>
      <c r="Y328" s="592">
        <f>[1]BR!AA242</f>
        <v>1569673</v>
      </c>
      <c r="Z328" s="592">
        <f>[1]BR!AB242</f>
        <v>1548192</v>
      </c>
      <c r="AA328" s="592">
        <f>[1]BR!AC242</f>
        <v>1477469</v>
      </c>
      <c r="AB328" s="592">
        <f>[1]BR!AD242</f>
        <v>1455658</v>
      </c>
      <c r="AC328" s="303">
        <f t="shared" si="623"/>
        <v>18296592</v>
      </c>
      <c r="AE328" s="17"/>
      <c r="AF328" s="22"/>
      <c r="AG328" s="22"/>
      <c r="AH328" s="22"/>
      <c r="AI328" s="79" t="str">
        <f t="shared" si="563"/>
        <v>AA</v>
      </c>
      <c r="AJ328" s="1">
        <f t="shared" si="562"/>
        <v>2038</v>
      </c>
      <c r="AK328" s="105">
        <f t="shared" si="561"/>
        <v>11</v>
      </c>
      <c r="AL328" s="106">
        <f t="shared" ca="1" si="600"/>
        <v>0</v>
      </c>
      <c r="AM328" s="106">
        <f t="shared" ca="1" si="600"/>
        <v>0</v>
      </c>
      <c r="AN328" s="106">
        <f t="shared" ca="1" si="600"/>
        <v>481</v>
      </c>
      <c r="AO328" s="106">
        <f t="shared" ca="1" si="600"/>
        <v>0</v>
      </c>
      <c r="AP328" s="106">
        <f t="shared" ca="1" si="600"/>
        <v>0</v>
      </c>
      <c r="AQ328" s="106">
        <f t="shared" ca="1" si="600"/>
        <v>0</v>
      </c>
      <c r="AR328" s="106">
        <f t="shared" ca="1" si="600"/>
        <v>0</v>
      </c>
      <c r="AS328" s="106">
        <f t="shared" ca="1" si="600"/>
        <v>0</v>
      </c>
      <c r="AT328" s="106">
        <f t="shared" ca="1" si="600"/>
        <v>0</v>
      </c>
      <c r="AU328" s="106">
        <f t="shared" ca="1" si="600"/>
        <v>1272292</v>
      </c>
      <c r="AV328" s="106">
        <f t="shared" ca="1" si="600"/>
        <v>3473631</v>
      </c>
      <c r="AW328" s="106">
        <f t="shared" ca="1" si="600"/>
        <v>49036</v>
      </c>
      <c r="AX328" s="106">
        <f t="shared" ca="1" si="600"/>
        <v>0</v>
      </c>
      <c r="AY328" s="611">
        <f t="shared" ca="1" si="600"/>
        <v>0</v>
      </c>
      <c r="AZ328" s="106">
        <f t="shared" ca="1" si="600"/>
        <v>29869</v>
      </c>
      <c r="BA328" s="106">
        <f t="shared" ca="1" si="600"/>
        <v>221180</v>
      </c>
      <c r="BB328" s="106">
        <f t="shared" ca="1" si="603"/>
        <v>57002</v>
      </c>
      <c r="BC328" s="106">
        <f t="shared" ca="1" si="603"/>
        <v>0</v>
      </c>
      <c r="BD328" s="106">
        <f t="shared" ca="1" si="603"/>
        <v>68862</v>
      </c>
      <c r="BE328" s="106">
        <f t="shared" ca="1" si="603"/>
        <v>0</v>
      </c>
      <c r="BF328" s="106">
        <f t="shared" ca="1" si="603"/>
        <v>433032</v>
      </c>
      <c r="BG328" s="106">
        <f t="shared" ca="1" si="603"/>
        <v>0</v>
      </c>
      <c r="BH328" s="106">
        <f t="shared" ca="1" si="603"/>
        <v>0</v>
      </c>
      <c r="BI328" s="106">
        <f t="shared" ca="1" si="603"/>
        <v>371391</v>
      </c>
      <c r="BJ328" s="106">
        <f t="shared" ca="1" si="603"/>
        <v>109866</v>
      </c>
      <c r="BK328" s="106">
        <f t="shared" ca="1" si="603"/>
        <v>0</v>
      </c>
      <c r="BL328" s="190">
        <f t="shared" ca="1" si="603"/>
        <v>0</v>
      </c>
      <c r="BM328" s="190">
        <f t="shared" ca="1" si="603"/>
        <v>0</v>
      </c>
      <c r="BN328" s="190">
        <f t="shared" ca="1" si="601"/>
        <v>0</v>
      </c>
      <c r="BO328" s="190">
        <f t="shared" ca="1" si="601"/>
        <v>0</v>
      </c>
      <c r="BP328" s="190">
        <f t="shared" ca="1" si="594"/>
        <v>0</v>
      </c>
      <c r="BQ328" s="190">
        <f t="shared" ca="1" si="564"/>
        <v>155733</v>
      </c>
      <c r="BR328" s="190">
        <f t="shared" ca="1" si="565"/>
        <v>1135469</v>
      </c>
      <c r="BS328" s="190">
        <f t="shared" ca="1" si="566"/>
        <v>4795440</v>
      </c>
      <c r="BT328" s="190">
        <f t="shared" ca="1" si="578"/>
        <v>6086642</v>
      </c>
      <c r="BU328" s="190">
        <f t="shared" ca="1" si="619"/>
        <v>5951973</v>
      </c>
      <c r="BV328" s="163" t="str">
        <f t="shared" si="567"/>
        <v>L</v>
      </c>
      <c r="BW328" s="65">
        <f t="shared" ca="1" si="582"/>
        <v>6086642</v>
      </c>
      <c r="BX328" s="65">
        <f t="shared" ca="1" si="583"/>
        <v>0</v>
      </c>
      <c r="BY328" s="13"/>
      <c r="BZ328" s="130"/>
      <c r="CA328" s="13"/>
      <c r="CB328" s="1">
        <f t="shared" si="609"/>
        <v>2022</v>
      </c>
      <c r="CC328" s="132"/>
      <c r="CD328" s="188">
        <f t="shared" ref="CD328:DK328" ca="1" si="625">SUM(CD150:CD161)</f>
        <v>0</v>
      </c>
      <c r="CE328" s="188">
        <f t="shared" ca="1" si="625"/>
        <v>0</v>
      </c>
      <c r="CF328" s="188">
        <f t="shared" ca="1" si="625"/>
        <v>5772</v>
      </c>
      <c r="CG328" s="188">
        <f t="shared" ca="1" si="625"/>
        <v>0</v>
      </c>
      <c r="CH328" s="188">
        <f t="shared" ca="1" si="625"/>
        <v>0</v>
      </c>
      <c r="CI328" s="188">
        <f t="shared" ca="1" si="625"/>
        <v>0</v>
      </c>
      <c r="CJ328" s="188">
        <f t="shared" ca="1" si="625"/>
        <v>0</v>
      </c>
      <c r="CK328" s="188">
        <f t="shared" ca="1" si="625"/>
        <v>0</v>
      </c>
      <c r="CL328" s="188">
        <f t="shared" ca="1" si="625"/>
        <v>16804835</v>
      </c>
      <c r="CM328" s="188">
        <f t="shared" ca="1" si="625"/>
        <v>15027719</v>
      </c>
      <c r="CN328" s="188">
        <f t="shared" ca="1" si="625"/>
        <v>31592925</v>
      </c>
      <c r="CO328" s="188">
        <f t="shared" ca="1" si="625"/>
        <v>676880</v>
      </c>
      <c r="CP328" s="188">
        <f t="shared" ca="1" si="625"/>
        <v>0</v>
      </c>
      <c r="CQ328" s="188">
        <f t="shared" ca="1" si="625"/>
        <v>0</v>
      </c>
      <c r="CR328" s="188">
        <f t="shared" ca="1" si="625"/>
        <v>348620</v>
      </c>
      <c r="CS328" s="188">
        <f t="shared" ca="1" si="625"/>
        <v>2403890</v>
      </c>
      <c r="CT328" s="188">
        <f t="shared" ca="1" si="625"/>
        <v>669711</v>
      </c>
      <c r="CU328" s="188">
        <f t="shared" ca="1" si="625"/>
        <v>0</v>
      </c>
      <c r="CV328" s="188">
        <f t="shared" ca="1" si="625"/>
        <v>649495</v>
      </c>
      <c r="CW328" s="188">
        <f t="shared" ca="1" si="625"/>
        <v>0</v>
      </c>
      <c r="CX328" s="188">
        <f t="shared" ca="1" si="625"/>
        <v>5199936</v>
      </c>
      <c r="CY328" s="188">
        <f t="shared" ca="1" si="625"/>
        <v>0</v>
      </c>
      <c r="CZ328" s="188">
        <f t="shared" ca="1" si="625"/>
        <v>0</v>
      </c>
      <c r="DA328" s="188">
        <f t="shared" ca="1" si="625"/>
        <v>4457260</v>
      </c>
      <c r="DB328" s="188">
        <f t="shared" ca="1" si="625"/>
        <v>1333446</v>
      </c>
      <c r="DC328" s="188">
        <f t="shared" ca="1" si="625"/>
        <v>0</v>
      </c>
      <c r="DD328" s="188">
        <f t="shared" ca="1" si="625"/>
        <v>0</v>
      </c>
      <c r="DE328" s="188">
        <f t="shared" ca="1" si="625"/>
        <v>0</v>
      </c>
      <c r="DF328" s="188">
        <f t="shared" ca="1" si="625"/>
        <v>0</v>
      </c>
      <c r="DG328" s="188">
        <f t="shared" ca="1" si="625"/>
        <v>0</v>
      </c>
      <c r="DH328" s="188">
        <f t="shared" ca="1" si="625"/>
        <v>1667826</v>
      </c>
      <c r="DI328" s="188">
        <f t="shared" ca="1" si="625"/>
        <v>15062358</v>
      </c>
      <c r="DJ328" s="188">
        <f t="shared" ca="1" si="625"/>
        <v>64108131</v>
      </c>
      <c r="DK328" s="188">
        <f t="shared" ca="1" si="625"/>
        <v>80838315</v>
      </c>
      <c r="DL328" s="188">
        <f ca="1">SUM(DL150:DL161)</f>
        <v>79170489</v>
      </c>
      <c r="DM328" s="188">
        <f ca="1">SUM(DM150:DM161)</f>
        <v>-1667826</v>
      </c>
      <c r="DN328" s="218">
        <f t="shared" ca="1" si="606"/>
        <v>-2.1066258666155264E-2</v>
      </c>
      <c r="DO328" s="209">
        <f t="shared" si="607"/>
        <v>2022</v>
      </c>
    </row>
    <row r="329" spans="1:122">
      <c r="A329" s="1">
        <f t="shared" si="621"/>
        <v>2013</v>
      </c>
      <c r="B329" s="592">
        <f>[1]BR!C243</f>
        <v>1498711</v>
      </c>
      <c r="C329" s="592">
        <f>[1]BR!D243</f>
        <v>1477595</v>
      </c>
      <c r="D329" s="592">
        <f>[1]BR!E243</f>
        <v>1509156</v>
      </c>
      <c r="E329" s="592">
        <f>[1]BR!F243</f>
        <v>1517131</v>
      </c>
      <c r="F329" s="592">
        <f>[1]BR!G243</f>
        <v>1547458</v>
      </c>
      <c r="G329" s="592">
        <f>[1]BR!H243</f>
        <v>1594632</v>
      </c>
      <c r="H329" s="592">
        <f>[1]BR!I243</f>
        <v>1599686</v>
      </c>
      <c r="I329" s="592">
        <f>[1]BR!J243</f>
        <v>1599686</v>
      </c>
      <c r="J329" s="592">
        <f>[1]BR!K243</f>
        <v>1577784</v>
      </c>
      <c r="K329" s="592">
        <f>[1]BR!L243</f>
        <v>1505675</v>
      </c>
      <c r="L329" s="592">
        <f>[1]BR!M243</f>
        <v>1483435</v>
      </c>
      <c r="M329" s="592">
        <f>[1]BR!N243</f>
        <v>1498711</v>
      </c>
      <c r="N329" s="32">
        <f t="shared" si="617"/>
        <v>18409660</v>
      </c>
      <c r="O329" s="25"/>
      <c r="P329" s="72">
        <f t="shared" si="622"/>
        <v>2013</v>
      </c>
      <c r="Q329" s="592">
        <f>[1]BR!S243</f>
        <v>1470639</v>
      </c>
      <c r="R329" s="592">
        <f>[1]BR!T243</f>
        <v>1498711</v>
      </c>
      <c r="S329" s="592">
        <f>[1]BR!U243</f>
        <v>1477595</v>
      </c>
      <c r="T329" s="592">
        <f>[1]BR!V243</f>
        <v>1509156</v>
      </c>
      <c r="U329" s="592">
        <f>[1]BR!W243</f>
        <v>1517131</v>
      </c>
      <c r="V329" s="592">
        <f>[1]BR!X243</f>
        <v>1547458</v>
      </c>
      <c r="W329" s="592">
        <f>[1]BR!Y243</f>
        <v>1594632</v>
      </c>
      <c r="X329" s="592">
        <f>[1]BR!Z243</f>
        <v>1599686</v>
      </c>
      <c r="Y329" s="592">
        <f>[1]BR!AA243</f>
        <v>1599686</v>
      </c>
      <c r="Z329" s="592">
        <f>[1]BR!AB243</f>
        <v>1577784</v>
      </c>
      <c r="AA329" s="592">
        <f>[1]BR!AC243</f>
        <v>1505675</v>
      </c>
      <c r="AB329" s="592">
        <f>[1]BR!AD243</f>
        <v>1483435</v>
      </c>
      <c r="AC329" s="303">
        <f t="shared" si="623"/>
        <v>18381588</v>
      </c>
      <c r="AE329" s="17"/>
      <c r="AF329" s="22"/>
      <c r="AG329" s="22"/>
      <c r="AH329" s="22"/>
      <c r="AI329" s="79" t="str">
        <f t="shared" si="563"/>
        <v>AB</v>
      </c>
      <c r="AJ329" s="1">
        <f t="shared" si="562"/>
        <v>2038</v>
      </c>
      <c r="AK329" s="105">
        <f t="shared" si="561"/>
        <v>12</v>
      </c>
      <c r="AL329" s="106">
        <f t="shared" ca="1" si="600"/>
        <v>0</v>
      </c>
      <c r="AM329" s="106">
        <f t="shared" ca="1" si="600"/>
        <v>0</v>
      </c>
      <c r="AN329" s="106">
        <f t="shared" ca="1" si="600"/>
        <v>481</v>
      </c>
      <c r="AO329" s="106">
        <f t="shared" ca="1" si="600"/>
        <v>0</v>
      </c>
      <c r="AP329" s="106">
        <f t="shared" ca="1" si="600"/>
        <v>0</v>
      </c>
      <c r="AQ329" s="106">
        <f t="shared" ca="1" si="600"/>
        <v>0</v>
      </c>
      <c r="AR329" s="106">
        <f t="shared" ca="1" si="600"/>
        <v>0</v>
      </c>
      <c r="AS329" s="106">
        <f t="shared" ca="1" si="600"/>
        <v>0</v>
      </c>
      <c r="AT329" s="106">
        <f t="shared" ca="1" si="600"/>
        <v>0</v>
      </c>
      <c r="AU329" s="106">
        <f t="shared" ca="1" si="600"/>
        <v>1242541</v>
      </c>
      <c r="AV329" s="106">
        <f t="shared" ca="1" si="600"/>
        <v>3417660</v>
      </c>
      <c r="AW329" s="106">
        <f t="shared" ca="1" si="600"/>
        <v>61685</v>
      </c>
      <c r="AX329" s="106">
        <f t="shared" ca="1" si="600"/>
        <v>0</v>
      </c>
      <c r="AY329" s="611">
        <f t="shared" ca="1" si="600"/>
        <v>0</v>
      </c>
      <c r="AZ329" s="106">
        <f t="shared" ca="1" si="600"/>
        <v>33031</v>
      </c>
      <c r="BA329" s="106">
        <f t="shared" ca="1" si="600"/>
        <v>197915</v>
      </c>
      <c r="BB329" s="106">
        <f t="shared" ca="1" si="603"/>
        <v>54898</v>
      </c>
      <c r="BC329" s="106">
        <f t="shared" ca="1" si="603"/>
        <v>0</v>
      </c>
      <c r="BD329" s="106">
        <f t="shared" ca="1" si="603"/>
        <v>52117</v>
      </c>
      <c r="BE329" s="106">
        <f t="shared" ca="1" si="603"/>
        <v>0</v>
      </c>
      <c r="BF329" s="106">
        <f t="shared" ca="1" si="603"/>
        <v>429720</v>
      </c>
      <c r="BG329" s="106">
        <f t="shared" ca="1" si="603"/>
        <v>0</v>
      </c>
      <c r="BH329" s="106">
        <f t="shared" ca="1" si="603"/>
        <v>0</v>
      </c>
      <c r="BI329" s="106">
        <f t="shared" ca="1" si="603"/>
        <v>369668</v>
      </c>
      <c r="BJ329" s="106">
        <f t="shared" ca="1" si="603"/>
        <v>109704</v>
      </c>
      <c r="BK329" s="106">
        <f t="shared" ca="1" si="603"/>
        <v>0</v>
      </c>
      <c r="BL329" s="190">
        <f t="shared" ca="1" si="603"/>
        <v>0</v>
      </c>
      <c r="BM329" s="190">
        <f t="shared" ca="1" si="603"/>
        <v>0</v>
      </c>
      <c r="BN329" s="190">
        <f t="shared" ca="1" si="601"/>
        <v>0</v>
      </c>
      <c r="BO329" s="190">
        <f t="shared" ca="1" si="601"/>
        <v>0</v>
      </c>
      <c r="BP329" s="190">
        <f t="shared" ca="1" si="594"/>
        <v>0</v>
      </c>
      <c r="BQ329" s="190">
        <f t="shared" ca="1" si="564"/>
        <v>140046</v>
      </c>
      <c r="BR329" s="190">
        <f t="shared" ca="1" si="565"/>
        <v>1107007</v>
      </c>
      <c r="BS329" s="190">
        <f t="shared" ca="1" si="566"/>
        <v>4722367</v>
      </c>
      <c r="BT329" s="190">
        <f t="shared" ca="1" si="578"/>
        <v>5969420</v>
      </c>
      <c r="BU329" s="190">
        <f t="shared" ca="1" si="619"/>
        <v>10271083</v>
      </c>
      <c r="BV329" s="163" t="str">
        <f t="shared" si="567"/>
        <v>M</v>
      </c>
      <c r="BW329" s="65">
        <f t="shared" ca="1" si="582"/>
        <v>5969420</v>
      </c>
      <c r="BX329" s="65">
        <f t="shared" ca="1" si="583"/>
        <v>0</v>
      </c>
      <c r="BY329" s="13"/>
      <c r="BZ329" s="130"/>
      <c r="CA329" s="13"/>
      <c r="CB329" s="1">
        <f t="shared" si="609"/>
        <v>2023</v>
      </c>
      <c r="CC329" s="132"/>
      <c r="CD329" s="188">
        <f ca="1">SUM(CD162:CD173)</f>
        <v>0</v>
      </c>
      <c r="CE329" s="188">
        <f t="shared" ref="CE329:DK329" ca="1" si="626">SUM(CE162:CE173)</f>
        <v>0</v>
      </c>
      <c r="CF329" s="188">
        <f t="shared" ca="1" si="626"/>
        <v>5772</v>
      </c>
      <c r="CG329" s="188">
        <f t="shared" ca="1" si="626"/>
        <v>0</v>
      </c>
      <c r="CH329" s="188">
        <f t="shared" ca="1" si="626"/>
        <v>0</v>
      </c>
      <c r="CI329" s="188">
        <f t="shared" ca="1" si="626"/>
        <v>0</v>
      </c>
      <c r="CJ329" s="188">
        <f t="shared" ca="1" si="626"/>
        <v>0</v>
      </c>
      <c r="CK329" s="188">
        <f t="shared" ca="1" si="626"/>
        <v>0</v>
      </c>
      <c r="CL329" s="188">
        <f t="shared" ca="1" si="626"/>
        <v>16807045</v>
      </c>
      <c r="CM329" s="188">
        <f t="shared" ca="1" si="626"/>
        <v>15040634</v>
      </c>
      <c r="CN329" s="188">
        <f t="shared" ca="1" si="626"/>
        <v>32216384</v>
      </c>
      <c r="CO329" s="188">
        <f t="shared" ca="1" si="626"/>
        <v>675333</v>
      </c>
      <c r="CP329" s="188">
        <f t="shared" ca="1" si="626"/>
        <v>0</v>
      </c>
      <c r="CQ329" s="188">
        <f t="shared" ca="1" si="626"/>
        <v>0</v>
      </c>
      <c r="CR329" s="188">
        <f t="shared" ca="1" si="626"/>
        <v>348546</v>
      </c>
      <c r="CS329" s="188">
        <f t="shared" ca="1" si="626"/>
        <v>2422122</v>
      </c>
      <c r="CT329" s="188">
        <f t="shared" ca="1" si="626"/>
        <v>674439</v>
      </c>
      <c r="CU329" s="188">
        <f t="shared" ca="1" si="626"/>
        <v>0</v>
      </c>
      <c r="CV329" s="188">
        <f t="shared" ca="1" si="626"/>
        <v>656956</v>
      </c>
      <c r="CW329" s="188">
        <f t="shared" ca="1" si="626"/>
        <v>0</v>
      </c>
      <c r="CX329" s="188">
        <f t="shared" ca="1" si="626"/>
        <v>5198112</v>
      </c>
      <c r="CY329" s="188">
        <f t="shared" ca="1" si="626"/>
        <v>0</v>
      </c>
      <c r="CZ329" s="188">
        <f t="shared" ca="1" si="626"/>
        <v>0</v>
      </c>
      <c r="DA329" s="188">
        <f t="shared" ca="1" si="626"/>
        <v>4456690</v>
      </c>
      <c r="DB329" s="188">
        <f t="shared" ca="1" si="626"/>
        <v>1333242</v>
      </c>
      <c r="DC329" s="188">
        <f t="shared" ca="1" si="626"/>
        <v>0</v>
      </c>
      <c r="DD329" s="188">
        <f t="shared" ca="1" si="626"/>
        <v>0</v>
      </c>
      <c r="DE329" s="188">
        <f t="shared" ca="1" si="626"/>
        <v>0</v>
      </c>
      <c r="DF329" s="188">
        <f t="shared" ca="1" si="626"/>
        <v>0</v>
      </c>
      <c r="DG329" s="188">
        <f t="shared" ca="1" si="626"/>
        <v>0</v>
      </c>
      <c r="DH329" s="188">
        <f t="shared" ca="1" si="626"/>
        <v>1679941</v>
      </c>
      <c r="DI329" s="188">
        <f t="shared" ca="1" si="626"/>
        <v>15090107</v>
      </c>
      <c r="DJ329" s="188">
        <f t="shared" ca="1" si="626"/>
        <v>64745168</v>
      </c>
      <c r="DK329" s="188">
        <f t="shared" ca="1" si="626"/>
        <v>81515216</v>
      </c>
      <c r="DL329" s="188">
        <f ca="1">SUM(DL162:DL173)</f>
        <v>79835275</v>
      </c>
      <c r="DM329" s="188">
        <f ca="1">SUM(DM162:DM173)</f>
        <v>-1679941</v>
      </c>
      <c r="DN329" s="218">
        <f t="shared" ca="1" si="606"/>
        <v>-2.1042590509019979E-2</v>
      </c>
      <c r="DO329" s="209">
        <f t="shared" si="607"/>
        <v>2023</v>
      </c>
    </row>
    <row r="330" spans="1:122">
      <c r="A330" s="1">
        <f t="shared" si="621"/>
        <v>2014</v>
      </c>
      <c r="B330" s="592">
        <f>[1]BR!C244</f>
        <v>0</v>
      </c>
      <c r="C330" s="592">
        <f>[1]BR!D244</f>
        <v>0</v>
      </c>
      <c r="D330" s="592">
        <f>[1]BR!E244</f>
        <v>0</v>
      </c>
      <c r="E330" s="592">
        <f>[1]BR!F244</f>
        <v>0</v>
      </c>
      <c r="F330" s="592">
        <f>[1]BR!G244</f>
        <v>0</v>
      </c>
      <c r="G330" s="592">
        <f>[1]BR!H244</f>
        <v>0</v>
      </c>
      <c r="H330" s="592">
        <f>[1]BR!I244</f>
        <v>0</v>
      </c>
      <c r="I330" s="592">
        <f>[1]BR!J244</f>
        <v>0</v>
      </c>
      <c r="J330" s="592">
        <f>[1]BR!K244</f>
        <v>0</v>
      </c>
      <c r="K330" s="592">
        <f>[1]BR!L244</f>
        <v>0</v>
      </c>
      <c r="L330" s="592">
        <f>[1]BR!M244</f>
        <v>0</v>
      </c>
      <c r="M330" s="592">
        <f>[1]BR!N244</f>
        <v>0</v>
      </c>
      <c r="N330" s="32">
        <f t="shared" si="617"/>
        <v>0</v>
      </c>
      <c r="O330" s="25"/>
      <c r="P330" s="72">
        <f t="shared" si="622"/>
        <v>2014</v>
      </c>
      <c r="Q330" s="592">
        <f>[1]BR!S244</f>
        <v>1498711</v>
      </c>
      <c r="R330" s="592">
        <f>[1]BR!T244</f>
        <v>0</v>
      </c>
      <c r="S330" s="592">
        <f>[1]BR!U244</f>
        <v>0</v>
      </c>
      <c r="T330" s="592">
        <f>[1]BR!V244</f>
        <v>0</v>
      </c>
      <c r="U330" s="592">
        <f>[1]BR!W244</f>
        <v>0</v>
      </c>
      <c r="V330" s="592">
        <f>[1]BR!X244</f>
        <v>0</v>
      </c>
      <c r="W330" s="592">
        <f>[1]BR!Y244</f>
        <v>0</v>
      </c>
      <c r="X330" s="592">
        <f>[1]BR!Z244</f>
        <v>0</v>
      </c>
      <c r="Y330" s="592">
        <f>[1]BR!AA244</f>
        <v>0</v>
      </c>
      <c r="Z330" s="592">
        <f>[1]BR!AB244</f>
        <v>0</v>
      </c>
      <c r="AA330" s="592">
        <f>[1]BR!AC244</f>
        <v>0</v>
      </c>
      <c r="AB330" s="592">
        <f>[1]BR!AD244</f>
        <v>0</v>
      </c>
      <c r="AC330" s="303">
        <f t="shared" si="623"/>
        <v>1498711</v>
      </c>
      <c r="AE330" s="17"/>
      <c r="AF330" s="22"/>
      <c r="AG330" s="22"/>
      <c r="AH330" s="22"/>
      <c r="AI330" s="79" t="str">
        <f t="shared" si="563"/>
        <v>Q</v>
      </c>
      <c r="AJ330" s="1">
        <f t="shared" si="562"/>
        <v>2039</v>
      </c>
      <c r="AK330" s="105">
        <f t="shared" si="561"/>
        <v>1</v>
      </c>
      <c r="AL330" s="106">
        <f t="shared" ca="1" si="600"/>
        <v>0</v>
      </c>
      <c r="AM330" s="106">
        <f t="shared" ca="1" si="600"/>
        <v>0</v>
      </c>
      <c r="AN330" s="106">
        <f t="shared" ca="1" si="600"/>
        <v>481</v>
      </c>
      <c r="AO330" s="106">
        <f t="shared" ca="1" si="600"/>
        <v>0</v>
      </c>
      <c r="AP330" s="106">
        <f t="shared" ca="1" si="600"/>
        <v>0</v>
      </c>
      <c r="AQ330" s="106">
        <f t="shared" ca="1" si="600"/>
        <v>0</v>
      </c>
      <c r="AR330" s="106">
        <f t="shared" ca="1" si="600"/>
        <v>0</v>
      </c>
      <c r="AS330" s="106">
        <f t="shared" ca="1" si="600"/>
        <v>0</v>
      </c>
      <c r="AT330" s="106">
        <f t="shared" ca="1" si="600"/>
        <v>4198890</v>
      </c>
      <c r="AU330" s="106">
        <f t="shared" ca="1" si="600"/>
        <v>1258174</v>
      </c>
      <c r="AV330" s="106">
        <f t="shared" ca="1" si="600"/>
        <v>3451287</v>
      </c>
      <c r="AW330" s="106">
        <f t="shared" ca="1" si="600"/>
        <v>56507</v>
      </c>
      <c r="AX330" s="106">
        <f t="shared" ca="1" si="600"/>
        <v>0</v>
      </c>
      <c r="AY330" s="611">
        <f t="shared" ca="1" si="600"/>
        <v>0</v>
      </c>
      <c r="AZ330" s="106">
        <f t="shared" ca="1" si="600"/>
        <v>19254</v>
      </c>
      <c r="BA330" s="106">
        <f t="shared" ca="1" si="600"/>
        <v>228682</v>
      </c>
      <c r="BB330" s="106">
        <f t="shared" ca="1" si="603"/>
        <v>69022</v>
      </c>
      <c r="BC330" s="106">
        <f t="shared" ca="1" si="603"/>
        <v>0</v>
      </c>
      <c r="BD330" s="106">
        <f t="shared" ca="1" si="603"/>
        <v>53625</v>
      </c>
      <c r="BE330" s="106">
        <f t="shared" ca="1" si="603"/>
        <v>0</v>
      </c>
      <c r="BF330" s="106">
        <f t="shared" ca="1" si="603"/>
        <v>433032</v>
      </c>
      <c r="BG330" s="106">
        <f t="shared" ca="1" si="603"/>
        <v>0</v>
      </c>
      <c r="BH330" s="106">
        <f t="shared" ca="1" si="603"/>
        <v>0</v>
      </c>
      <c r="BI330" s="106">
        <f t="shared" ca="1" si="603"/>
        <v>366620</v>
      </c>
      <c r="BJ330" s="106">
        <f t="shared" ca="1" si="603"/>
        <v>110868</v>
      </c>
      <c r="BK330" s="106">
        <f t="shared" ca="1" si="603"/>
        <v>0</v>
      </c>
      <c r="BL330" s="190">
        <f t="shared" ca="1" si="603"/>
        <v>0</v>
      </c>
      <c r="BM330" s="190">
        <f t="shared" ca="1" si="603"/>
        <v>0</v>
      </c>
      <c r="BN330" s="190">
        <f t="shared" ca="1" si="601"/>
        <v>0</v>
      </c>
      <c r="BO330" s="190">
        <f t="shared" ca="1" si="601"/>
        <v>0</v>
      </c>
      <c r="BP330" s="190">
        <f t="shared" ca="1" si="594"/>
        <v>0</v>
      </c>
      <c r="BQ330" s="190">
        <f t="shared" ca="1" si="564"/>
        <v>141901</v>
      </c>
      <c r="BR330" s="190">
        <f t="shared" ca="1" si="565"/>
        <v>1139202</v>
      </c>
      <c r="BS330" s="190">
        <f t="shared" ca="1" si="566"/>
        <v>8965339</v>
      </c>
      <c r="BT330" s="190">
        <f t="shared" ca="1" si="578"/>
        <v>10246442</v>
      </c>
      <c r="BU330" s="190">
        <f t="shared" ca="1" si="619"/>
        <v>10222518</v>
      </c>
      <c r="BV330" s="163" t="str">
        <f t="shared" si="567"/>
        <v>C</v>
      </c>
      <c r="BW330" s="65">
        <f t="shared" ca="1" si="582"/>
        <v>10246442</v>
      </c>
      <c r="BX330" s="65">
        <f t="shared" ca="1" si="583"/>
        <v>0</v>
      </c>
      <c r="BY330" s="13"/>
      <c r="BZ330" s="130"/>
      <c r="CA330" s="13"/>
      <c r="CB330" s="1">
        <f t="shared" si="609"/>
        <v>2024</v>
      </c>
      <c r="CC330" s="132"/>
      <c r="CD330" s="188">
        <f t="shared" ref="CD330:DK330" ca="1" si="627">SUM(CD174:CD185)</f>
        <v>0</v>
      </c>
      <c r="CE330" s="188">
        <f t="shared" ca="1" si="627"/>
        <v>0</v>
      </c>
      <c r="CF330" s="188">
        <f t="shared" ca="1" si="627"/>
        <v>5772</v>
      </c>
      <c r="CG330" s="188">
        <f t="shared" ca="1" si="627"/>
        <v>0</v>
      </c>
      <c r="CH330" s="188">
        <f t="shared" ca="1" si="627"/>
        <v>0</v>
      </c>
      <c r="CI330" s="188">
        <f t="shared" ca="1" si="627"/>
        <v>0</v>
      </c>
      <c r="CJ330" s="188">
        <f t="shared" ca="1" si="627"/>
        <v>0</v>
      </c>
      <c r="CK330" s="188">
        <f t="shared" ca="1" si="627"/>
        <v>0</v>
      </c>
      <c r="CL330" s="188">
        <f t="shared" ca="1" si="627"/>
        <v>16812043</v>
      </c>
      <c r="CM330" s="188">
        <f t="shared" ca="1" si="627"/>
        <v>15054586</v>
      </c>
      <c r="CN330" s="188">
        <f t="shared" ca="1" si="627"/>
        <v>32845669</v>
      </c>
      <c r="CO330" s="188">
        <f t="shared" ca="1" si="627"/>
        <v>675333</v>
      </c>
      <c r="CP330" s="188">
        <f t="shared" ca="1" si="627"/>
        <v>0</v>
      </c>
      <c r="CQ330" s="188">
        <f t="shared" ca="1" si="627"/>
        <v>0</v>
      </c>
      <c r="CR330" s="188">
        <f t="shared" ca="1" si="627"/>
        <v>348546</v>
      </c>
      <c r="CS330" s="188">
        <f t="shared" ca="1" si="627"/>
        <v>2440855</v>
      </c>
      <c r="CT330" s="188">
        <f t="shared" ca="1" si="627"/>
        <v>679348</v>
      </c>
      <c r="CU330" s="188">
        <f t="shared" ca="1" si="627"/>
        <v>0</v>
      </c>
      <c r="CV330" s="188">
        <f t="shared" ca="1" si="627"/>
        <v>663812</v>
      </c>
      <c r="CW330" s="188">
        <f t="shared" ca="1" si="627"/>
        <v>0</v>
      </c>
      <c r="CX330" s="188">
        <f t="shared" ca="1" si="627"/>
        <v>5198112</v>
      </c>
      <c r="CY330" s="188">
        <f t="shared" ca="1" si="627"/>
        <v>0</v>
      </c>
      <c r="CZ330" s="188">
        <f t="shared" ca="1" si="627"/>
        <v>0</v>
      </c>
      <c r="DA330" s="188">
        <f t="shared" ca="1" si="627"/>
        <v>4456690</v>
      </c>
      <c r="DB330" s="188">
        <f t="shared" ca="1" si="627"/>
        <v>1333242</v>
      </c>
      <c r="DC330" s="188">
        <f t="shared" ca="1" si="627"/>
        <v>0</v>
      </c>
      <c r="DD330" s="188">
        <f t="shared" ca="1" si="627"/>
        <v>0</v>
      </c>
      <c r="DE330" s="188">
        <f t="shared" ca="1" si="627"/>
        <v>0</v>
      </c>
      <c r="DF330" s="188">
        <f t="shared" ca="1" si="627"/>
        <v>0</v>
      </c>
      <c r="DG330" s="188">
        <f t="shared" ca="1" si="627"/>
        <v>0</v>
      </c>
      <c r="DH330" s="188">
        <f t="shared" ca="1" si="627"/>
        <v>1691706</v>
      </c>
      <c r="DI330" s="188">
        <f t="shared" ca="1" si="627"/>
        <v>15120605</v>
      </c>
      <c r="DJ330" s="188">
        <f t="shared" ca="1" si="627"/>
        <v>65393403</v>
      </c>
      <c r="DK330" s="188">
        <f t="shared" ca="1" si="627"/>
        <v>82205714</v>
      </c>
      <c r="DL330" s="188">
        <f ca="1">SUM(DL174:DL185)</f>
        <v>80514008</v>
      </c>
      <c r="DM330" s="188">
        <f ca="1">SUM(DM174:DM185)</f>
        <v>-1691706</v>
      </c>
      <c r="DN330" s="218">
        <f t="shared" ca="1" si="606"/>
        <v>-2.101132513487591E-2</v>
      </c>
      <c r="DO330" s="209">
        <f t="shared" si="607"/>
        <v>2024</v>
      </c>
    </row>
    <row r="331" spans="1:122">
      <c r="A331" s="1">
        <f t="shared" si="621"/>
        <v>2015</v>
      </c>
      <c r="B331" s="390">
        <v>0</v>
      </c>
      <c r="C331" s="390">
        <v>0</v>
      </c>
      <c r="D331" s="390">
        <v>0</v>
      </c>
      <c r="E331" s="390">
        <v>0</v>
      </c>
      <c r="F331" s="390">
        <v>0</v>
      </c>
      <c r="G331" s="390">
        <v>0</v>
      </c>
      <c r="H331" s="390">
        <v>0</v>
      </c>
      <c r="I331" s="390">
        <v>0</v>
      </c>
      <c r="J331" s="390">
        <v>0</v>
      </c>
      <c r="K331" s="390">
        <v>0</v>
      </c>
      <c r="L331" s="390">
        <v>0</v>
      </c>
      <c r="M331" s="390">
        <v>0</v>
      </c>
      <c r="N331" s="32">
        <f t="shared" si="617"/>
        <v>0</v>
      </c>
      <c r="O331" s="25"/>
      <c r="P331" s="72">
        <f t="shared" si="622"/>
        <v>2015</v>
      </c>
      <c r="Q331" s="390">
        <v>0</v>
      </c>
      <c r="R331" s="390">
        <v>0</v>
      </c>
      <c r="S331" s="390">
        <v>0</v>
      </c>
      <c r="T331" s="390">
        <v>0</v>
      </c>
      <c r="U331" s="390">
        <v>0</v>
      </c>
      <c r="V331" s="390">
        <v>0</v>
      </c>
      <c r="W331" s="390">
        <v>0</v>
      </c>
      <c r="X331" s="390">
        <v>0</v>
      </c>
      <c r="Y331" s="390">
        <v>0</v>
      </c>
      <c r="Z331" s="390">
        <v>0</v>
      </c>
      <c r="AA331" s="390">
        <v>0</v>
      </c>
      <c r="AB331" s="390">
        <v>0</v>
      </c>
      <c r="AC331" s="303">
        <f t="shared" si="623"/>
        <v>0</v>
      </c>
      <c r="AE331" s="17"/>
      <c r="AF331" s="22"/>
      <c r="AG331" s="22"/>
      <c r="AH331" s="22"/>
      <c r="AI331" s="79" t="str">
        <f t="shared" si="563"/>
        <v>R</v>
      </c>
      <c r="AJ331" s="1">
        <f t="shared" si="562"/>
        <v>2039</v>
      </c>
      <c r="AK331" s="105">
        <f t="shared" si="561"/>
        <v>2</v>
      </c>
      <c r="AL331" s="106">
        <f t="shared" ref="AL331:BA346" ca="1" si="628">ROUND(INDIRECT(CONCATENATE($AI331,AL$2+($AJ331-2010))),0)</f>
        <v>0</v>
      </c>
      <c r="AM331" s="106">
        <f t="shared" ca="1" si="628"/>
        <v>0</v>
      </c>
      <c r="AN331" s="106">
        <f t="shared" ca="1" si="628"/>
        <v>481</v>
      </c>
      <c r="AO331" s="106">
        <f t="shared" ca="1" si="628"/>
        <v>0</v>
      </c>
      <c r="AP331" s="106">
        <f t="shared" ca="1" si="628"/>
        <v>0</v>
      </c>
      <c r="AQ331" s="106">
        <f t="shared" ca="1" si="628"/>
        <v>0</v>
      </c>
      <c r="AR331" s="106">
        <f t="shared" ca="1" si="628"/>
        <v>0</v>
      </c>
      <c r="AS331" s="106">
        <f t="shared" ca="1" si="628"/>
        <v>0</v>
      </c>
      <c r="AT331" s="106">
        <f t="shared" ca="1" si="628"/>
        <v>4248142</v>
      </c>
      <c r="AU331" s="106">
        <f t="shared" ca="1" si="628"/>
        <v>1259392</v>
      </c>
      <c r="AV331" s="106">
        <f t="shared" ca="1" si="628"/>
        <v>3518385</v>
      </c>
      <c r="AW331" s="106">
        <f t="shared" ca="1" si="628"/>
        <v>63058</v>
      </c>
      <c r="AX331" s="106">
        <f t="shared" ca="1" si="628"/>
        <v>0</v>
      </c>
      <c r="AY331" s="611">
        <f t="shared" ca="1" si="628"/>
        <v>0</v>
      </c>
      <c r="AZ331" s="106">
        <f t="shared" ca="1" si="628"/>
        <v>28195</v>
      </c>
      <c r="BA331" s="106">
        <f t="shared" ca="1" si="628"/>
        <v>238182</v>
      </c>
      <c r="BB331" s="106">
        <f t="shared" ca="1" si="603"/>
        <v>73956</v>
      </c>
      <c r="BC331" s="106">
        <f t="shared" ca="1" si="603"/>
        <v>0</v>
      </c>
      <c r="BD331" s="106">
        <f t="shared" ca="1" si="603"/>
        <v>62774</v>
      </c>
      <c r="BE331" s="106">
        <f t="shared" ca="1" si="603"/>
        <v>0</v>
      </c>
      <c r="BF331" s="106">
        <f t="shared" ca="1" si="603"/>
        <v>431544</v>
      </c>
      <c r="BG331" s="106">
        <f t="shared" ca="1" si="603"/>
        <v>0</v>
      </c>
      <c r="BH331" s="106">
        <f t="shared" ca="1" si="603"/>
        <v>0</v>
      </c>
      <c r="BI331" s="106">
        <f t="shared" ca="1" si="603"/>
        <v>364713</v>
      </c>
      <c r="BJ331" s="106">
        <f t="shared" ca="1" si="603"/>
        <v>111114</v>
      </c>
      <c r="BK331" s="106">
        <f t="shared" ca="1" si="603"/>
        <v>0</v>
      </c>
      <c r="BL331" s="190">
        <f t="shared" ca="1" si="603"/>
        <v>0</v>
      </c>
      <c r="BM331" s="190">
        <f t="shared" ca="1" si="603"/>
        <v>0</v>
      </c>
      <c r="BN331" s="190">
        <f t="shared" ca="1" si="601"/>
        <v>0</v>
      </c>
      <c r="BO331" s="190">
        <f t="shared" ca="1" si="601"/>
        <v>0</v>
      </c>
      <c r="BP331" s="190">
        <f t="shared" ca="1" si="594"/>
        <v>0</v>
      </c>
      <c r="BQ331" s="190">
        <f t="shared" ca="1" si="564"/>
        <v>164925</v>
      </c>
      <c r="BR331" s="190">
        <f t="shared" ca="1" si="565"/>
        <v>1145553</v>
      </c>
      <c r="BS331" s="190">
        <f t="shared" ca="1" si="566"/>
        <v>9089458</v>
      </c>
      <c r="BT331" s="190">
        <f t="shared" ca="1" si="578"/>
        <v>10399936</v>
      </c>
      <c r="BU331" s="190">
        <f t="shared" ca="1" si="619"/>
        <v>10222518</v>
      </c>
      <c r="BV331" s="163" t="str">
        <f t="shared" si="567"/>
        <v>C</v>
      </c>
      <c r="BW331" s="65">
        <f t="shared" ca="1" si="582"/>
        <v>10399936</v>
      </c>
      <c r="BX331" s="65">
        <f t="shared" ca="1" si="583"/>
        <v>0</v>
      </c>
      <c r="BY331" s="10"/>
      <c r="BZ331" s="130"/>
      <c r="CA331" s="10"/>
      <c r="CB331" s="1">
        <f t="shared" si="609"/>
        <v>2025</v>
      </c>
      <c r="CC331" s="132"/>
      <c r="CD331" s="188">
        <f t="shared" ref="CD331:DK331" ca="1" si="629">SUM(CD186:CD197)</f>
        <v>0</v>
      </c>
      <c r="CE331" s="188">
        <f t="shared" ca="1" si="629"/>
        <v>0</v>
      </c>
      <c r="CF331" s="188">
        <f t="shared" ca="1" si="629"/>
        <v>5772</v>
      </c>
      <c r="CG331" s="188">
        <f t="shared" ca="1" si="629"/>
        <v>0</v>
      </c>
      <c r="CH331" s="188">
        <f t="shared" ca="1" si="629"/>
        <v>0</v>
      </c>
      <c r="CI331" s="188">
        <f t="shared" ca="1" si="629"/>
        <v>0</v>
      </c>
      <c r="CJ331" s="188">
        <f t="shared" ca="1" si="629"/>
        <v>0</v>
      </c>
      <c r="CK331" s="188">
        <f t="shared" ca="1" si="629"/>
        <v>0</v>
      </c>
      <c r="CL331" s="188">
        <f t="shared" ca="1" si="629"/>
        <v>16817041</v>
      </c>
      <c r="CM331" s="188">
        <f t="shared" ca="1" si="629"/>
        <v>15067373</v>
      </c>
      <c r="CN331" s="188">
        <f t="shared" ca="1" si="629"/>
        <v>33522956</v>
      </c>
      <c r="CO331" s="188">
        <f t="shared" ca="1" si="629"/>
        <v>675333</v>
      </c>
      <c r="CP331" s="188">
        <f t="shared" ca="1" si="629"/>
        <v>0</v>
      </c>
      <c r="CQ331" s="188">
        <f t="shared" ca="1" si="629"/>
        <v>0</v>
      </c>
      <c r="CR331" s="188">
        <f t="shared" ca="1" si="629"/>
        <v>348546</v>
      </c>
      <c r="CS331" s="188">
        <f t="shared" ca="1" si="629"/>
        <v>2459580</v>
      </c>
      <c r="CT331" s="188">
        <f t="shared" ca="1" si="629"/>
        <v>684266</v>
      </c>
      <c r="CU331" s="188">
        <f t="shared" ca="1" si="629"/>
        <v>0</v>
      </c>
      <c r="CV331" s="188">
        <f t="shared" ca="1" si="629"/>
        <v>672600</v>
      </c>
      <c r="CW331" s="188">
        <f t="shared" ca="1" si="629"/>
        <v>0</v>
      </c>
      <c r="CX331" s="188">
        <f t="shared" ca="1" si="629"/>
        <v>5198112</v>
      </c>
      <c r="CY331" s="188">
        <f t="shared" ca="1" si="629"/>
        <v>0</v>
      </c>
      <c r="CZ331" s="188">
        <f t="shared" ca="1" si="629"/>
        <v>0</v>
      </c>
      <c r="DA331" s="188">
        <f t="shared" ca="1" si="629"/>
        <v>4456690</v>
      </c>
      <c r="DB331" s="188">
        <f t="shared" ca="1" si="629"/>
        <v>1333242</v>
      </c>
      <c r="DC331" s="188">
        <f t="shared" ca="1" si="629"/>
        <v>0</v>
      </c>
      <c r="DD331" s="188">
        <f t="shared" ca="1" si="629"/>
        <v>0</v>
      </c>
      <c r="DE331" s="188">
        <f t="shared" ca="1" si="629"/>
        <v>0</v>
      </c>
      <c r="DF331" s="188">
        <f t="shared" ca="1" si="629"/>
        <v>0</v>
      </c>
      <c r="DG331" s="188">
        <f t="shared" ca="1" si="629"/>
        <v>0</v>
      </c>
      <c r="DH331" s="188">
        <f t="shared" ca="1" si="629"/>
        <v>1705412</v>
      </c>
      <c r="DI331" s="188">
        <f t="shared" ca="1" si="629"/>
        <v>15153036</v>
      </c>
      <c r="DJ331" s="188">
        <f t="shared" ca="1" si="629"/>
        <v>66088475</v>
      </c>
      <c r="DK331" s="188">
        <f t="shared" ca="1" si="629"/>
        <v>82946923</v>
      </c>
      <c r="DL331" s="188">
        <f ca="1">SUM(DL186:DL197)</f>
        <v>81241511</v>
      </c>
      <c r="DM331" s="188">
        <f ca="1">SUM(DM186:DM197)</f>
        <v>-1705412</v>
      </c>
      <c r="DN331" s="218">
        <f t="shared" ca="1" si="606"/>
        <v>-2.0991879385404342E-2</v>
      </c>
      <c r="DO331" s="209">
        <f t="shared" si="607"/>
        <v>2025</v>
      </c>
    </row>
    <row r="332" spans="1:122">
      <c r="A332" s="1">
        <f t="shared" si="621"/>
        <v>2016</v>
      </c>
      <c r="B332" s="390">
        <v>0</v>
      </c>
      <c r="C332" s="390">
        <v>0</v>
      </c>
      <c r="D332" s="390">
        <v>0</v>
      </c>
      <c r="E332" s="390">
        <v>0</v>
      </c>
      <c r="F332" s="390">
        <v>0</v>
      </c>
      <c r="G332" s="390">
        <v>0</v>
      </c>
      <c r="H332" s="390">
        <v>0</v>
      </c>
      <c r="I332" s="390">
        <v>0</v>
      </c>
      <c r="J332" s="390">
        <v>0</v>
      </c>
      <c r="K332" s="390">
        <v>0</v>
      </c>
      <c r="L332" s="390">
        <v>0</v>
      </c>
      <c r="M332" s="390">
        <v>0</v>
      </c>
      <c r="N332" s="32">
        <f t="shared" si="617"/>
        <v>0</v>
      </c>
      <c r="O332" s="25"/>
      <c r="P332" s="72">
        <f t="shared" si="622"/>
        <v>2016</v>
      </c>
      <c r="Q332" s="390">
        <v>0</v>
      </c>
      <c r="R332" s="390">
        <v>0</v>
      </c>
      <c r="S332" s="390">
        <v>0</v>
      </c>
      <c r="T332" s="390">
        <v>0</v>
      </c>
      <c r="U332" s="390">
        <v>0</v>
      </c>
      <c r="V332" s="390">
        <v>0</v>
      </c>
      <c r="W332" s="390">
        <v>0</v>
      </c>
      <c r="X332" s="390">
        <v>0</v>
      </c>
      <c r="Y332" s="390">
        <v>0</v>
      </c>
      <c r="Z332" s="390">
        <v>0</v>
      </c>
      <c r="AA332" s="390">
        <v>0</v>
      </c>
      <c r="AB332" s="390">
        <v>0</v>
      </c>
      <c r="AC332" s="303">
        <f t="shared" si="623"/>
        <v>0</v>
      </c>
      <c r="AE332" s="125"/>
      <c r="AI332" s="79" t="str">
        <f t="shared" si="563"/>
        <v>S</v>
      </c>
      <c r="AJ332" s="1">
        <f t="shared" si="562"/>
        <v>2039</v>
      </c>
      <c r="AK332" s="105">
        <f t="shared" si="561"/>
        <v>3</v>
      </c>
      <c r="AL332" s="106">
        <f t="shared" ca="1" si="628"/>
        <v>0</v>
      </c>
      <c r="AM332" s="106">
        <f t="shared" ca="1" si="628"/>
        <v>0</v>
      </c>
      <c r="AN332" s="106">
        <f t="shared" ca="1" si="628"/>
        <v>481</v>
      </c>
      <c r="AO332" s="106">
        <f t="shared" ca="1" si="628"/>
        <v>0</v>
      </c>
      <c r="AP332" s="106">
        <f t="shared" ca="1" si="628"/>
        <v>0</v>
      </c>
      <c r="AQ332" s="106">
        <f t="shared" ca="1" si="628"/>
        <v>0</v>
      </c>
      <c r="AR332" s="106">
        <f t="shared" ca="1" si="628"/>
        <v>0</v>
      </c>
      <c r="AS332" s="106">
        <f t="shared" ca="1" si="628"/>
        <v>0</v>
      </c>
      <c r="AT332" s="106">
        <f t="shared" ca="1" si="628"/>
        <v>4237687</v>
      </c>
      <c r="AU332" s="106">
        <f t="shared" ca="1" si="628"/>
        <v>1236014</v>
      </c>
      <c r="AV332" s="106">
        <f t="shared" ca="1" si="628"/>
        <v>3471468</v>
      </c>
      <c r="AW332" s="106">
        <f t="shared" ca="1" si="628"/>
        <v>57941</v>
      </c>
      <c r="AX332" s="106">
        <f t="shared" ca="1" si="628"/>
        <v>0</v>
      </c>
      <c r="AY332" s="611">
        <f t="shared" ca="1" si="628"/>
        <v>0</v>
      </c>
      <c r="AZ332" s="106">
        <f t="shared" ca="1" si="628"/>
        <v>29398</v>
      </c>
      <c r="BA332" s="106">
        <f t="shared" ca="1" si="628"/>
        <v>199350</v>
      </c>
      <c r="BB332" s="106">
        <f t="shared" ca="1" si="603"/>
        <v>48263</v>
      </c>
      <c r="BC332" s="106">
        <f t="shared" ca="1" si="603"/>
        <v>0</v>
      </c>
      <c r="BD332" s="106">
        <f t="shared" ca="1" si="603"/>
        <v>68625</v>
      </c>
      <c r="BE332" s="106">
        <f t="shared" ca="1" si="603"/>
        <v>0</v>
      </c>
      <c r="BF332" s="106">
        <f t="shared" ca="1" si="603"/>
        <v>426072</v>
      </c>
      <c r="BG332" s="106">
        <f t="shared" ca="1" si="603"/>
        <v>0</v>
      </c>
      <c r="BH332" s="106">
        <f t="shared" ca="1" si="603"/>
        <v>0</v>
      </c>
      <c r="BI332" s="106">
        <f t="shared" ca="1" si="603"/>
        <v>362529</v>
      </c>
      <c r="BJ332" s="106">
        <f t="shared" ca="1" si="603"/>
        <v>110718</v>
      </c>
      <c r="BK332" s="106">
        <f t="shared" ca="1" si="603"/>
        <v>0</v>
      </c>
      <c r="BL332" s="190">
        <f t="shared" ca="1" si="603"/>
        <v>0</v>
      </c>
      <c r="BM332" s="190">
        <f t="shared" ca="1" si="603"/>
        <v>0</v>
      </c>
      <c r="BN332" s="190">
        <f t="shared" ca="1" si="601"/>
        <v>0</v>
      </c>
      <c r="BO332" s="190">
        <f t="shared" ca="1" si="601"/>
        <v>0</v>
      </c>
      <c r="BP332" s="190">
        <f t="shared" ca="1" si="594"/>
        <v>0</v>
      </c>
      <c r="BQ332" s="190">
        <f t="shared" ca="1" si="564"/>
        <v>146286</v>
      </c>
      <c r="BR332" s="190">
        <f t="shared" ca="1" si="565"/>
        <v>1098669</v>
      </c>
      <c r="BS332" s="190">
        <f t="shared" ca="1" si="566"/>
        <v>9003591</v>
      </c>
      <c r="BT332" s="190">
        <f t="shared" ca="1" si="578"/>
        <v>10248546</v>
      </c>
      <c r="BU332" s="190">
        <f t="shared" ca="1" si="619"/>
        <v>10301886</v>
      </c>
      <c r="BV332" s="163" t="str">
        <f t="shared" si="567"/>
        <v>D</v>
      </c>
      <c r="BW332" s="65">
        <f t="shared" ca="1" si="582"/>
        <v>10248546</v>
      </c>
      <c r="BX332" s="65">
        <f t="shared" ca="1" si="583"/>
        <v>0</v>
      </c>
      <c r="BY332" s="13"/>
      <c r="BZ332" s="130"/>
      <c r="CA332" s="13"/>
      <c r="CB332" s="1">
        <f t="shared" si="609"/>
        <v>2026</v>
      </c>
      <c r="CC332" s="132"/>
      <c r="CD332" s="188">
        <f t="shared" ref="CD332:DK332" ca="1" si="630">SUM(CD198:CD209)</f>
        <v>0</v>
      </c>
      <c r="CE332" s="188">
        <f t="shared" ca="1" si="630"/>
        <v>0</v>
      </c>
      <c r="CF332" s="188">
        <f t="shared" ca="1" si="630"/>
        <v>5772</v>
      </c>
      <c r="CG332" s="188">
        <f t="shared" ca="1" si="630"/>
        <v>0</v>
      </c>
      <c r="CH332" s="188">
        <f t="shared" ca="1" si="630"/>
        <v>0</v>
      </c>
      <c r="CI332" s="188">
        <f t="shared" ca="1" si="630"/>
        <v>0</v>
      </c>
      <c r="CJ332" s="188">
        <f t="shared" ca="1" si="630"/>
        <v>0</v>
      </c>
      <c r="CK332" s="188">
        <f t="shared" ca="1" si="630"/>
        <v>0</v>
      </c>
      <c r="CL332" s="188">
        <f t="shared" ca="1" si="630"/>
        <v>16825045</v>
      </c>
      <c r="CM332" s="188">
        <f t="shared" ca="1" si="630"/>
        <v>15083611</v>
      </c>
      <c r="CN332" s="188">
        <f t="shared" ca="1" si="630"/>
        <v>34178584</v>
      </c>
      <c r="CO332" s="188">
        <f t="shared" ca="1" si="630"/>
        <v>676880</v>
      </c>
      <c r="CP332" s="188">
        <f t="shared" ca="1" si="630"/>
        <v>0</v>
      </c>
      <c r="CQ332" s="188">
        <f t="shared" ca="1" si="630"/>
        <v>0</v>
      </c>
      <c r="CR332" s="188">
        <f t="shared" ca="1" si="630"/>
        <v>348620</v>
      </c>
      <c r="CS332" s="188">
        <f t="shared" ca="1" si="630"/>
        <v>2478922</v>
      </c>
      <c r="CT332" s="188">
        <f t="shared" ca="1" si="630"/>
        <v>689442</v>
      </c>
      <c r="CU332" s="188">
        <f t="shared" ca="1" si="630"/>
        <v>0</v>
      </c>
      <c r="CV332" s="188">
        <f t="shared" ca="1" si="630"/>
        <v>677835</v>
      </c>
      <c r="CW332" s="188">
        <f t="shared" ca="1" si="630"/>
        <v>0</v>
      </c>
      <c r="CX332" s="188">
        <f t="shared" ca="1" si="630"/>
        <v>5199936</v>
      </c>
      <c r="CY332" s="188">
        <f t="shared" ca="1" si="630"/>
        <v>0</v>
      </c>
      <c r="CZ332" s="188">
        <f t="shared" ca="1" si="630"/>
        <v>0</v>
      </c>
      <c r="DA332" s="188">
        <f t="shared" ca="1" si="630"/>
        <v>4457260</v>
      </c>
      <c r="DB332" s="188">
        <f t="shared" ca="1" si="630"/>
        <v>1333446</v>
      </c>
      <c r="DC332" s="188">
        <f t="shared" ca="1" si="630"/>
        <v>0</v>
      </c>
      <c r="DD332" s="188">
        <f t="shared" ca="1" si="630"/>
        <v>0</v>
      </c>
      <c r="DE332" s="188">
        <f t="shared" ca="1" si="630"/>
        <v>0</v>
      </c>
      <c r="DF332" s="188">
        <f t="shared" ca="1" si="630"/>
        <v>0</v>
      </c>
      <c r="DG332" s="188">
        <f t="shared" ca="1" si="630"/>
        <v>0</v>
      </c>
      <c r="DH332" s="188">
        <f t="shared" ca="1" si="630"/>
        <v>1715897</v>
      </c>
      <c r="DI332" s="188">
        <f t="shared" ca="1" si="630"/>
        <v>15185461</v>
      </c>
      <c r="DJ332" s="188">
        <f t="shared" ca="1" si="630"/>
        <v>66769892</v>
      </c>
      <c r="DK332" s="188">
        <f t="shared" ca="1" si="630"/>
        <v>83671250</v>
      </c>
      <c r="DL332" s="188">
        <f ca="1">SUM(DL198:DL209)</f>
        <v>81955353</v>
      </c>
      <c r="DM332" s="188">
        <f ca="1">SUM(DM198:DM209)</f>
        <v>-1715897</v>
      </c>
      <c r="DN332" s="218">
        <f t="shared" ca="1" si="606"/>
        <v>-2.0936972841786184E-2</v>
      </c>
      <c r="DO332" s="209">
        <f t="shared" si="607"/>
        <v>2026</v>
      </c>
    </row>
    <row r="333" spans="1:122">
      <c r="A333" s="1">
        <f t="shared" si="621"/>
        <v>2017</v>
      </c>
      <c r="B333" s="390">
        <v>0</v>
      </c>
      <c r="C333" s="390">
        <v>0</v>
      </c>
      <c r="D333" s="390">
        <v>0</v>
      </c>
      <c r="E333" s="390">
        <v>0</v>
      </c>
      <c r="F333" s="390">
        <v>0</v>
      </c>
      <c r="G333" s="390">
        <v>0</v>
      </c>
      <c r="H333" s="390">
        <v>0</v>
      </c>
      <c r="I333" s="390">
        <v>0</v>
      </c>
      <c r="J333" s="390">
        <v>0</v>
      </c>
      <c r="K333" s="390">
        <v>0</v>
      </c>
      <c r="L333" s="390">
        <v>0</v>
      </c>
      <c r="M333" s="390">
        <v>0</v>
      </c>
      <c r="N333" s="32">
        <f t="shared" si="617"/>
        <v>0</v>
      </c>
      <c r="O333" s="25"/>
      <c r="P333" s="72">
        <f t="shared" si="622"/>
        <v>2017</v>
      </c>
      <c r="Q333" s="390">
        <v>0</v>
      </c>
      <c r="R333" s="390">
        <v>0</v>
      </c>
      <c r="S333" s="390">
        <v>0</v>
      </c>
      <c r="T333" s="390">
        <v>0</v>
      </c>
      <c r="U333" s="390">
        <v>0</v>
      </c>
      <c r="V333" s="390">
        <v>0</v>
      </c>
      <c r="W333" s="390">
        <v>0</v>
      </c>
      <c r="X333" s="390">
        <v>0</v>
      </c>
      <c r="Y333" s="390">
        <v>0</v>
      </c>
      <c r="Z333" s="390">
        <v>0</v>
      </c>
      <c r="AA333" s="390">
        <v>0</v>
      </c>
      <c r="AB333" s="390">
        <v>0</v>
      </c>
      <c r="AC333" s="32">
        <f t="shared" si="623"/>
        <v>0</v>
      </c>
      <c r="AE333" s="17"/>
      <c r="AI333" s="79" t="str">
        <f t="shared" si="563"/>
        <v>T</v>
      </c>
      <c r="AJ333" s="1">
        <f t="shared" si="562"/>
        <v>2039</v>
      </c>
      <c r="AK333" s="105">
        <f t="shared" si="561"/>
        <v>4</v>
      </c>
      <c r="AL333" s="106">
        <f t="shared" ca="1" si="628"/>
        <v>0</v>
      </c>
      <c r="AM333" s="106">
        <f t="shared" ca="1" si="628"/>
        <v>0</v>
      </c>
      <c r="AN333" s="106">
        <f t="shared" ca="1" si="628"/>
        <v>481</v>
      </c>
      <c r="AO333" s="106">
        <f t="shared" ca="1" si="628"/>
        <v>0</v>
      </c>
      <c r="AP333" s="106">
        <f t="shared" ca="1" si="628"/>
        <v>0</v>
      </c>
      <c r="AQ333" s="106">
        <f t="shared" ca="1" si="628"/>
        <v>0</v>
      </c>
      <c r="AR333" s="106">
        <f t="shared" ca="1" si="628"/>
        <v>0</v>
      </c>
      <c r="AS333" s="106">
        <f t="shared" ca="1" si="628"/>
        <v>0</v>
      </c>
      <c r="AT333" s="106">
        <f t="shared" ca="1" si="628"/>
        <v>4200080</v>
      </c>
      <c r="AU333" s="106">
        <f t="shared" ca="1" si="628"/>
        <v>1273792</v>
      </c>
      <c r="AV333" s="106">
        <f t="shared" ca="1" si="628"/>
        <v>3546948</v>
      </c>
      <c r="AW333" s="106">
        <f t="shared" ca="1" si="628"/>
        <v>45300</v>
      </c>
      <c r="AX333" s="106">
        <f t="shared" ca="1" si="628"/>
        <v>0</v>
      </c>
      <c r="AY333" s="611">
        <f t="shared" ca="1" si="628"/>
        <v>0</v>
      </c>
      <c r="AZ333" s="106">
        <f t="shared" ca="1" si="628"/>
        <v>29711</v>
      </c>
      <c r="BA333" s="106">
        <f t="shared" ca="1" si="628"/>
        <v>186630</v>
      </c>
      <c r="BB333" s="106">
        <f t="shared" ca="1" si="603"/>
        <v>53498</v>
      </c>
      <c r="BC333" s="106">
        <f t="shared" ca="1" si="603"/>
        <v>0</v>
      </c>
      <c r="BD333" s="106">
        <f t="shared" ca="1" si="603"/>
        <v>54925</v>
      </c>
      <c r="BE333" s="106">
        <f t="shared" ca="1" si="603"/>
        <v>0</v>
      </c>
      <c r="BF333" s="106">
        <f t="shared" ca="1" si="603"/>
        <v>433032</v>
      </c>
      <c r="BG333" s="106">
        <f t="shared" ca="1" si="603"/>
        <v>0</v>
      </c>
      <c r="BH333" s="106">
        <f t="shared" ca="1" si="603"/>
        <v>0</v>
      </c>
      <c r="BI333" s="106">
        <f t="shared" ca="1" si="603"/>
        <v>369006</v>
      </c>
      <c r="BJ333" s="106">
        <f t="shared" ca="1" si="603"/>
        <v>111576</v>
      </c>
      <c r="BK333" s="106">
        <f t="shared" ca="1" si="603"/>
        <v>0</v>
      </c>
      <c r="BL333" s="190">
        <f t="shared" ca="1" si="603"/>
        <v>0</v>
      </c>
      <c r="BM333" s="190">
        <f t="shared" ca="1" si="603"/>
        <v>0</v>
      </c>
      <c r="BN333" s="190">
        <f t="shared" ca="1" si="601"/>
        <v>0</v>
      </c>
      <c r="BO333" s="190">
        <f t="shared" ca="1" si="601"/>
        <v>0</v>
      </c>
      <c r="BP333" s="190">
        <f t="shared" ca="1" si="594"/>
        <v>0</v>
      </c>
      <c r="BQ333" s="190">
        <f t="shared" ca="1" si="564"/>
        <v>138134</v>
      </c>
      <c r="BR333" s="190">
        <f t="shared" ca="1" si="565"/>
        <v>1100244</v>
      </c>
      <c r="BS333" s="190">
        <f t="shared" ca="1" si="566"/>
        <v>9066601</v>
      </c>
      <c r="BT333" s="190">
        <f t="shared" ca="1" si="578"/>
        <v>10304979</v>
      </c>
      <c r="BU333" s="190">
        <f t="shared" ca="1" si="619"/>
        <v>6161476</v>
      </c>
      <c r="BV333" s="163" t="str">
        <f t="shared" si="567"/>
        <v>E</v>
      </c>
      <c r="BW333" s="65">
        <f t="shared" ca="1" si="582"/>
        <v>10304979</v>
      </c>
      <c r="BX333" s="65">
        <f t="shared" ca="1" si="583"/>
        <v>0</v>
      </c>
      <c r="BY333" s="13"/>
      <c r="BZ333" s="130"/>
      <c r="CA333" s="13"/>
      <c r="CB333" s="1">
        <f t="shared" si="609"/>
        <v>2027</v>
      </c>
      <c r="CC333" s="132"/>
      <c r="CD333" s="188">
        <f t="shared" ref="CD333:DK333" ca="1" si="631">SUM(CD210:CD221)</f>
        <v>0</v>
      </c>
      <c r="CE333" s="188">
        <f t="shared" ca="1" si="631"/>
        <v>0</v>
      </c>
      <c r="CF333" s="188">
        <f t="shared" ca="1" si="631"/>
        <v>5772</v>
      </c>
      <c r="CG333" s="188">
        <f t="shared" ca="1" si="631"/>
        <v>0</v>
      </c>
      <c r="CH333" s="188">
        <f t="shared" ca="1" si="631"/>
        <v>0</v>
      </c>
      <c r="CI333" s="188">
        <f t="shared" ca="1" si="631"/>
        <v>0</v>
      </c>
      <c r="CJ333" s="188">
        <f t="shared" ca="1" si="631"/>
        <v>0</v>
      </c>
      <c r="CK333" s="188">
        <f t="shared" ca="1" si="631"/>
        <v>0</v>
      </c>
      <c r="CL333" s="188">
        <f t="shared" ca="1" si="631"/>
        <v>16827457</v>
      </c>
      <c r="CM333" s="188">
        <f t="shared" ca="1" si="631"/>
        <v>15096438</v>
      </c>
      <c r="CN333" s="188">
        <f t="shared" ca="1" si="631"/>
        <v>34873864</v>
      </c>
      <c r="CO333" s="188">
        <f t="shared" ca="1" si="631"/>
        <v>675333</v>
      </c>
      <c r="CP333" s="188">
        <f t="shared" ca="1" si="631"/>
        <v>0</v>
      </c>
      <c r="CQ333" s="188">
        <f t="shared" ca="1" si="631"/>
        <v>0</v>
      </c>
      <c r="CR333" s="188">
        <f t="shared" ca="1" si="631"/>
        <v>348546</v>
      </c>
      <c r="CS333" s="188">
        <f t="shared" ca="1" si="631"/>
        <v>2497038</v>
      </c>
      <c r="CT333" s="188">
        <f t="shared" ca="1" si="631"/>
        <v>694087</v>
      </c>
      <c r="CU333" s="188">
        <f t="shared" ca="1" si="631"/>
        <v>0</v>
      </c>
      <c r="CV333" s="188">
        <f t="shared" ca="1" si="631"/>
        <v>686349</v>
      </c>
      <c r="CW333" s="188">
        <f t="shared" ca="1" si="631"/>
        <v>0</v>
      </c>
      <c r="CX333" s="188">
        <f t="shared" ca="1" si="631"/>
        <v>5198112</v>
      </c>
      <c r="CY333" s="188">
        <f t="shared" ca="1" si="631"/>
        <v>0</v>
      </c>
      <c r="CZ333" s="188">
        <f t="shared" ca="1" si="631"/>
        <v>0</v>
      </c>
      <c r="DA333" s="188">
        <f t="shared" ca="1" si="631"/>
        <v>4456690</v>
      </c>
      <c r="DB333" s="188">
        <f t="shared" ca="1" si="631"/>
        <v>1333242</v>
      </c>
      <c r="DC333" s="188">
        <f t="shared" ca="1" si="631"/>
        <v>0</v>
      </c>
      <c r="DD333" s="188">
        <f t="shared" ca="1" si="631"/>
        <v>0</v>
      </c>
      <c r="DE333" s="188">
        <f t="shared" ca="1" si="631"/>
        <v>0</v>
      </c>
      <c r="DF333" s="188">
        <f t="shared" ca="1" si="631"/>
        <v>0</v>
      </c>
      <c r="DG333" s="188">
        <f t="shared" ca="1" si="631"/>
        <v>0</v>
      </c>
      <c r="DH333" s="188">
        <f t="shared" ca="1" si="631"/>
        <v>1728982</v>
      </c>
      <c r="DI333" s="188">
        <f t="shared" ca="1" si="631"/>
        <v>15214064</v>
      </c>
      <c r="DJ333" s="188">
        <f t="shared" ca="1" si="631"/>
        <v>67478864</v>
      </c>
      <c r="DK333" s="188">
        <f t="shared" ca="1" si="631"/>
        <v>84421910</v>
      </c>
      <c r="DL333" s="188">
        <f ca="1">SUM(DL210:DL221)</f>
        <v>82692928</v>
      </c>
      <c r="DM333" s="188">
        <f ca="1">SUM(DM210:DM221)</f>
        <v>-1728982</v>
      </c>
      <c r="DN333" s="218">
        <f t="shared" ca="1" si="606"/>
        <v>-2.0908462692238929E-2</v>
      </c>
      <c r="DO333" s="209">
        <f t="shared" si="607"/>
        <v>2027</v>
      </c>
    </row>
    <row r="334" spans="1:122">
      <c r="A334" s="1">
        <f t="shared" si="621"/>
        <v>2018</v>
      </c>
      <c r="B334" s="390">
        <v>0</v>
      </c>
      <c r="C334" s="390">
        <v>0</v>
      </c>
      <c r="D334" s="390">
        <v>0</v>
      </c>
      <c r="E334" s="390">
        <v>0</v>
      </c>
      <c r="F334" s="390">
        <v>0</v>
      </c>
      <c r="G334" s="390">
        <v>0</v>
      </c>
      <c r="H334" s="390">
        <v>0</v>
      </c>
      <c r="I334" s="390">
        <v>0</v>
      </c>
      <c r="J334" s="390">
        <v>0</v>
      </c>
      <c r="K334" s="390">
        <v>0</v>
      </c>
      <c r="L334" s="390">
        <v>0</v>
      </c>
      <c r="M334" s="390">
        <v>0</v>
      </c>
      <c r="N334" s="32">
        <f t="shared" si="617"/>
        <v>0</v>
      </c>
      <c r="O334" s="25"/>
      <c r="P334" s="72">
        <f t="shared" si="622"/>
        <v>2018</v>
      </c>
      <c r="Q334" s="390">
        <v>0</v>
      </c>
      <c r="R334" s="390">
        <v>0</v>
      </c>
      <c r="S334" s="390">
        <v>0</v>
      </c>
      <c r="T334" s="390">
        <v>0</v>
      </c>
      <c r="U334" s="390">
        <v>0</v>
      </c>
      <c r="V334" s="390">
        <v>0</v>
      </c>
      <c r="W334" s="390">
        <v>0</v>
      </c>
      <c r="X334" s="390">
        <v>0</v>
      </c>
      <c r="Y334" s="390">
        <v>0</v>
      </c>
      <c r="Z334" s="390">
        <v>0</v>
      </c>
      <c r="AA334" s="390">
        <v>0</v>
      </c>
      <c r="AB334" s="390">
        <v>0</v>
      </c>
      <c r="AC334" s="32">
        <f t="shared" si="623"/>
        <v>0</v>
      </c>
      <c r="AE334" s="17"/>
      <c r="AI334" s="79" t="str">
        <f t="shared" si="563"/>
        <v>U</v>
      </c>
      <c r="AJ334" s="1">
        <f t="shared" si="562"/>
        <v>2039</v>
      </c>
      <c r="AK334" s="105">
        <f t="shared" ref="AK334:AK367" si="632">AK322</f>
        <v>5</v>
      </c>
      <c r="AL334" s="106">
        <f t="shared" ca="1" si="628"/>
        <v>0</v>
      </c>
      <c r="AM334" s="106">
        <f t="shared" ca="1" si="628"/>
        <v>0</v>
      </c>
      <c r="AN334" s="106">
        <f t="shared" ca="1" si="628"/>
        <v>481</v>
      </c>
      <c r="AO334" s="106">
        <f t="shared" ca="1" si="628"/>
        <v>0</v>
      </c>
      <c r="AP334" s="106">
        <f t="shared" ca="1" si="628"/>
        <v>0</v>
      </c>
      <c r="AQ334" s="106">
        <f t="shared" ca="1" si="628"/>
        <v>0</v>
      </c>
      <c r="AR334" s="106">
        <f t="shared" ca="1" si="628"/>
        <v>0</v>
      </c>
      <c r="AS334" s="106">
        <f t="shared" ca="1" si="628"/>
        <v>0</v>
      </c>
      <c r="AT334" s="106">
        <f t="shared" ca="1" si="628"/>
        <v>0</v>
      </c>
      <c r="AU334" s="106">
        <f t="shared" ca="1" si="628"/>
        <v>1285251</v>
      </c>
      <c r="AV334" s="106">
        <f t="shared" ca="1" si="628"/>
        <v>3567260</v>
      </c>
      <c r="AW334" s="106">
        <f t="shared" ca="1" si="628"/>
        <v>45752</v>
      </c>
      <c r="AX334" s="106">
        <f t="shared" ca="1" si="628"/>
        <v>0</v>
      </c>
      <c r="AY334" s="611">
        <f t="shared" ca="1" si="628"/>
        <v>0</v>
      </c>
      <c r="AZ334" s="106">
        <f t="shared" ca="1" si="628"/>
        <v>26362</v>
      </c>
      <c r="BA334" s="106">
        <f t="shared" ca="1" si="628"/>
        <v>203686</v>
      </c>
      <c r="BB334" s="106">
        <f t="shared" ca="1" si="603"/>
        <v>51335</v>
      </c>
      <c r="BC334" s="106">
        <f t="shared" ca="1" si="603"/>
        <v>0</v>
      </c>
      <c r="BD334" s="106">
        <f t="shared" ca="1" si="603"/>
        <v>54729</v>
      </c>
      <c r="BE334" s="106">
        <f t="shared" ca="1" si="603"/>
        <v>0</v>
      </c>
      <c r="BF334" s="106">
        <f t="shared" ca="1" si="603"/>
        <v>432600</v>
      </c>
      <c r="BG334" s="106">
        <f t="shared" ca="1" si="603"/>
        <v>0</v>
      </c>
      <c r="BH334" s="106">
        <f t="shared" ca="1" si="603"/>
        <v>0</v>
      </c>
      <c r="BI334" s="106">
        <f t="shared" ca="1" si="603"/>
        <v>372899</v>
      </c>
      <c r="BJ334" s="106">
        <f t="shared" ca="1" si="603"/>
        <v>111624</v>
      </c>
      <c r="BK334" s="106">
        <f t="shared" ca="1" si="603"/>
        <v>0</v>
      </c>
      <c r="BL334" s="190">
        <f t="shared" ca="1" si="603"/>
        <v>0</v>
      </c>
      <c r="BM334" s="190">
        <f t="shared" ca="1" si="603"/>
        <v>0</v>
      </c>
      <c r="BN334" s="190">
        <f t="shared" ca="1" si="601"/>
        <v>0</v>
      </c>
      <c r="BO334" s="190">
        <f t="shared" ca="1" si="601"/>
        <v>0</v>
      </c>
      <c r="BP334" s="190">
        <f t="shared" ca="1" si="594"/>
        <v>0</v>
      </c>
      <c r="BQ334" s="190">
        <f t="shared" ca="1" si="564"/>
        <v>132426</v>
      </c>
      <c r="BR334" s="190">
        <f t="shared" ca="1" si="565"/>
        <v>1120809</v>
      </c>
      <c r="BS334" s="190">
        <f t="shared" ca="1" si="566"/>
        <v>4898744</v>
      </c>
      <c r="BT334" s="190">
        <f t="shared" ca="1" si="578"/>
        <v>6151979</v>
      </c>
      <c r="BU334" s="190">
        <f t="shared" ca="1" si="619"/>
        <v>6212510</v>
      </c>
      <c r="BV334" s="163" t="str">
        <f t="shared" si="567"/>
        <v>F</v>
      </c>
      <c r="BW334" s="65">
        <f t="shared" ca="1" si="582"/>
        <v>6151979</v>
      </c>
      <c r="BX334" s="65">
        <f t="shared" ca="1" si="583"/>
        <v>0</v>
      </c>
      <c r="BY334" s="13"/>
      <c r="BZ334" s="130"/>
      <c r="CA334" s="13"/>
      <c r="CB334" s="1">
        <f t="shared" si="609"/>
        <v>2028</v>
      </c>
      <c r="CC334" s="132"/>
      <c r="CD334" s="188">
        <f t="shared" ref="CD334:DK334" ca="1" si="633">SUM(CD222:CD233)</f>
        <v>0</v>
      </c>
      <c r="CE334" s="188">
        <f t="shared" ca="1" si="633"/>
        <v>0</v>
      </c>
      <c r="CF334" s="188">
        <f t="shared" ca="1" si="633"/>
        <v>5772</v>
      </c>
      <c r="CG334" s="188">
        <f t="shared" ca="1" si="633"/>
        <v>0</v>
      </c>
      <c r="CH334" s="188">
        <f t="shared" ca="1" si="633"/>
        <v>0</v>
      </c>
      <c r="CI334" s="188">
        <f t="shared" ca="1" si="633"/>
        <v>0</v>
      </c>
      <c r="CJ334" s="188">
        <f t="shared" ca="1" si="633"/>
        <v>0</v>
      </c>
      <c r="CK334" s="188">
        <f t="shared" ca="1" si="633"/>
        <v>0</v>
      </c>
      <c r="CL334" s="188">
        <f t="shared" ca="1" si="633"/>
        <v>16832873</v>
      </c>
      <c r="CM334" s="188">
        <f t="shared" ca="1" si="633"/>
        <v>15110390</v>
      </c>
      <c r="CN334" s="188">
        <f t="shared" ca="1" si="633"/>
        <v>35554811</v>
      </c>
      <c r="CO334" s="188">
        <f t="shared" ca="1" si="633"/>
        <v>675333</v>
      </c>
      <c r="CP334" s="188">
        <f t="shared" ca="1" si="633"/>
        <v>0</v>
      </c>
      <c r="CQ334" s="188">
        <f t="shared" ca="1" si="633"/>
        <v>0</v>
      </c>
      <c r="CR334" s="188">
        <f t="shared" ca="1" si="633"/>
        <v>348546</v>
      </c>
      <c r="CS334" s="188">
        <f t="shared" ca="1" si="633"/>
        <v>2515771</v>
      </c>
      <c r="CT334" s="188">
        <f t="shared" ca="1" si="633"/>
        <v>699005</v>
      </c>
      <c r="CU334" s="188">
        <f t="shared" ca="1" si="633"/>
        <v>0</v>
      </c>
      <c r="CV334" s="188">
        <f t="shared" ca="1" si="633"/>
        <v>693168</v>
      </c>
      <c r="CW334" s="188">
        <f t="shared" ca="1" si="633"/>
        <v>0</v>
      </c>
      <c r="CX334" s="188">
        <f t="shared" ca="1" si="633"/>
        <v>5198112</v>
      </c>
      <c r="CY334" s="188">
        <f t="shared" ca="1" si="633"/>
        <v>0</v>
      </c>
      <c r="CZ334" s="188">
        <f t="shared" ca="1" si="633"/>
        <v>0</v>
      </c>
      <c r="DA334" s="188">
        <f t="shared" ca="1" si="633"/>
        <v>4456690</v>
      </c>
      <c r="DB334" s="188">
        <f t="shared" ca="1" si="633"/>
        <v>1333242</v>
      </c>
      <c r="DC334" s="188">
        <f t="shared" ca="1" si="633"/>
        <v>0</v>
      </c>
      <c r="DD334" s="188">
        <f t="shared" ca="1" si="633"/>
        <v>0</v>
      </c>
      <c r="DE334" s="188">
        <f t="shared" ca="1" si="633"/>
        <v>0</v>
      </c>
      <c r="DF334" s="188">
        <f t="shared" ca="1" si="633"/>
        <v>0</v>
      </c>
      <c r="DG334" s="188">
        <f t="shared" ca="1" si="633"/>
        <v>0</v>
      </c>
      <c r="DH334" s="188">
        <f t="shared" ca="1" si="633"/>
        <v>1740719</v>
      </c>
      <c r="DI334" s="188">
        <f t="shared" ca="1" si="633"/>
        <v>15244534</v>
      </c>
      <c r="DJ334" s="188">
        <f t="shared" ca="1" si="633"/>
        <v>68179179</v>
      </c>
      <c r="DK334" s="188">
        <f t="shared" ca="1" si="633"/>
        <v>85164432</v>
      </c>
      <c r="DL334" s="188">
        <f ca="1">SUM(DL222:DL233)</f>
        <v>83423713</v>
      </c>
      <c r="DM334" s="188">
        <f ca="1">SUM(DM222:DM233)</f>
        <v>-1740719</v>
      </c>
      <c r="DN334" s="218">
        <f t="shared" ca="1" si="606"/>
        <v>-2.0865997657045065E-2</v>
      </c>
      <c r="DO334" s="209">
        <f t="shared" si="607"/>
        <v>2028</v>
      </c>
    </row>
    <row r="335" spans="1:122">
      <c r="A335" s="1">
        <f t="shared" si="621"/>
        <v>2019</v>
      </c>
      <c r="B335" s="390">
        <v>0</v>
      </c>
      <c r="C335" s="390">
        <v>0</v>
      </c>
      <c r="D335" s="390">
        <v>0</v>
      </c>
      <c r="E335" s="390">
        <v>0</v>
      </c>
      <c r="F335" s="390">
        <v>0</v>
      </c>
      <c r="G335" s="390">
        <v>0</v>
      </c>
      <c r="H335" s="390">
        <v>0</v>
      </c>
      <c r="I335" s="390">
        <v>0</v>
      </c>
      <c r="J335" s="390">
        <v>0</v>
      </c>
      <c r="K335" s="390">
        <v>0</v>
      </c>
      <c r="L335" s="390">
        <v>0</v>
      </c>
      <c r="M335" s="390">
        <v>0</v>
      </c>
      <c r="N335" s="32">
        <f t="shared" si="617"/>
        <v>0</v>
      </c>
      <c r="O335" s="25"/>
      <c r="P335" s="72">
        <f t="shared" si="622"/>
        <v>2019</v>
      </c>
      <c r="Q335" s="390">
        <v>0</v>
      </c>
      <c r="R335" s="390">
        <v>0</v>
      </c>
      <c r="S335" s="390">
        <v>0</v>
      </c>
      <c r="T335" s="390">
        <v>0</v>
      </c>
      <c r="U335" s="390">
        <v>0</v>
      </c>
      <c r="V335" s="390">
        <v>0</v>
      </c>
      <c r="W335" s="390">
        <v>0</v>
      </c>
      <c r="X335" s="390">
        <v>0</v>
      </c>
      <c r="Y335" s="390">
        <v>0</v>
      </c>
      <c r="Z335" s="390">
        <v>0</v>
      </c>
      <c r="AA335" s="390">
        <v>0</v>
      </c>
      <c r="AB335" s="390">
        <v>0</v>
      </c>
      <c r="AC335" s="32">
        <f t="shared" si="623"/>
        <v>0</v>
      </c>
      <c r="AE335" s="17"/>
      <c r="AI335" s="79" t="str">
        <f t="shared" si="563"/>
        <v>V</v>
      </c>
      <c r="AJ335" s="1">
        <f t="shared" ref="AJ335:AJ367" si="634">AJ323+1</f>
        <v>2039</v>
      </c>
      <c r="AK335" s="105">
        <f t="shared" si="632"/>
        <v>6</v>
      </c>
      <c r="AL335" s="106">
        <f t="shared" ca="1" si="628"/>
        <v>0</v>
      </c>
      <c r="AM335" s="106">
        <f t="shared" ca="1" si="628"/>
        <v>0</v>
      </c>
      <c r="AN335" s="106">
        <f t="shared" ca="1" si="628"/>
        <v>481</v>
      </c>
      <c r="AO335" s="106">
        <f t="shared" ca="1" si="628"/>
        <v>0</v>
      </c>
      <c r="AP335" s="106">
        <f t="shared" ca="1" si="628"/>
        <v>0</v>
      </c>
      <c r="AQ335" s="106">
        <f t="shared" ca="1" si="628"/>
        <v>0</v>
      </c>
      <c r="AR335" s="106">
        <f t="shared" ca="1" si="628"/>
        <v>0</v>
      </c>
      <c r="AS335" s="106">
        <f t="shared" ca="1" si="628"/>
        <v>0</v>
      </c>
      <c r="AT335" s="106">
        <f t="shared" ca="1" si="628"/>
        <v>0</v>
      </c>
      <c r="AU335" s="106">
        <f t="shared" ca="1" si="628"/>
        <v>1288192</v>
      </c>
      <c r="AV335" s="106">
        <f t="shared" ca="1" si="628"/>
        <v>3576017</v>
      </c>
      <c r="AW335" s="106">
        <f t="shared" ca="1" si="628"/>
        <v>61937</v>
      </c>
      <c r="AX335" s="106">
        <f t="shared" ca="1" si="628"/>
        <v>0</v>
      </c>
      <c r="AY335" s="611">
        <f t="shared" ca="1" si="628"/>
        <v>0</v>
      </c>
      <c r="AZ335" s="106">
        <f t="shared" ca="1" si="628"/>
        <v>26794</v>
      </c>
      <c r="BA335" s="106">
        <f t="shared" ca="1" si="628"/>
        <v>214982</v>
      </c>
      <c r="BB335" s="106">
        <f t="shared" ca="1" si="603"/>
        <v>65163</v>
      </c>
      <c r="BC335" s="106">
        <f t="shared" ca="1" si="603"/>
        <v>0</v>
      </c>
      <c r="BD335" s="106">
        <f t="shared" ca="1" si="603"/>
        <v>47609</v>
      </c>
      <c r="BE335" s="106">
        <f t="shared" ca="1" si="603"/>
        <v>0</v>
      </c>
      <c r="BF335" s="106">
        <f t="shared" ca="1" si="603"/>
        <v>436008</v>
      </c>
      <c r="BG335" s="106">
        <f t="shared" ca="1" si="603"/>
        <v>0</v>
      </c>
      <c r="BH335" s="106">
        <f t="shared" ca="1" si="603"/>
        <v>0</v>
      </c>
      <c r="BI335" s="106">
        <f t="shared" ca="1" si="603"/>
        <v>374731</v>
      </c>
      <c r="BJ335" s="106">
        <f t="shared" ca="1" si="603"/>
        <v>111816</v>
      </c>
      <c r="BK335" s="106">
        <f t="shared" ca="1" si="603"/>
        <v>0</v>
      </c>
      <c r="BL335" s="190">
        <f t="shared" ca="1" si="603"/>
        <v>0</v>
      </c>
      <c r="BM335" s="190">
        <f t="shared" ca="1" si="603"/>
        <v>0</v>
      </c>
      <c r="BN335" s="190">
        <f t="shared" ca="1" si="601"/>
        <v>0</v>
      </c>
      <c r="BO335" s="190">
        <f t="shared" ca="1" si="601"/>
        <v>0</v>
      </c>
      <c r="BP335" s="190">
        <f t="shared" ca="1" si="594"/>
        <v>0</v>
      </c>
      <c r="BQ335" s="190">
        <f t="shared" ca="1" si="564"/>
        <v>139566</v>
      </c>
      <c r="BR335" s="190">
        <f t="shared" ca="1" si="565"/>
        <v>1137537</v>
      </c>
      <c r="BS335" s="190">
        <f t="shared" ca="1" si="566"/>
        <v>4926627</v>
      </c>
      <c r="BT335" s="190">
        <f t="shared" ca="1" si="578"/>
        <v>6203730</v>
      </c>
      <c r="BU335" s="190">
        <f t="shared" ca="1" si="619"/>
        <v>6240717</v>
      </c>
      <c r="BV335" s="163" t="str">
        <f t="shared" si="567"/>
        <v>G</v>
      </c>
      <c r="BW335" s="65">
        <f t="shared" ca="1" si="582"/>
        <v>6203730</v>
      </c>
      <c r="BX335" s="65">
        <f t="shared" ca="1" si="583"/>
        <v>0</v>
      </c>
      <c r="BY335" s="13"/>
      <c r="CB335" s="1">
        <f t="shared" si="609"/>
        <v>2029</v>
      </c>
      <c r="CC335" s="132"/>
      <c r="CD335" s="188">
        <f t="shared" ref="CD335:DK335" ca="1" si="635">SUM(CD234:CD245)</f>
        <v>0</v>
      </c>
      <c r="CE335" s="188">
        <f t="shared" ca="1" si="635"/>
        <v>0</v>
      </c>
      <c r="CF335" s="188">
        <f t="shared" ca="1" si="635"/>
        <v>5772</v>
      </c>
      <c r="CG335" s="188">
        <f t="shared" ca="1" si="635"/>
        <v>0</v>
      </c>
      <c r="CH335" s="188">
        <f t="shared" ca="1" si="635"/>
        <v>0</v>
      </c>
      <c r="CI335" s="188">
        <f t="shared" ca="1" si="635"/>
        <v>0</v>
      </c>
      <c r="CJ335" s="188">
        <f t="shared" ca="1" si="635"/>
        <v>0</v>
      </c>
      <c r="CK335" s="188">
        <f t="shared" ca="1" si="635"/>
        <v>0</v>
      </c>
      <c r="CL335" s="188">
        <f t="shared" ca="1" si="635"/>
        <v>16838289</v>
      </c>
      <c r="CM335" s="188">
        <f t="shared" ca="1" si="635"/>
        <v>15125501</v>
      </c>
      <c r="CN335" s="188">
        <f t="shared" ca="1" si="635"/>
        <v>36280096</v>
      </c>
      <c r="CO335" s="188">
        <f t="shared" ca="1" si="635"/>
        <v>675333</v>
      </c>
      <c r="CP335" s="188">
        <f t="shared" ca="1" si="635"/>
        <v>0</v>
      </c>
      <c r="CQ335" s="188">
        <f t="shared" ca="1" si="635"/>
        <v>0</v>
      </c>
      <c r="CR335" s="188">
        <f t="shared" ca="1" si="635"/>
        <v>348546</v>
      </c>
      <c r="CS335" s="188">
        <f t="shared" ca="1" si="635"/>
        <v>2534496</v>
      </c>
      <c r="CT335" s="188">
        <f t="shared" ca="1" si="635"/>
        <v>704715</v>
      </c>
      <c r="CU335" s="188">
        <f t="shared" ca="1" si="635"/>
        <v>0</v>
      </c>
      <c r="CV335" s="188">
        <f t="shared" ca="1" si="635"/>
        <v>692602</v>
      </c>
      <c r="CW335" s="188">
        <f t="shared" ca="1" si="635"/>
        <v>0</v>
      </c>
      <c r="CX335" s="188">
        <f t="shared" ca="1" si="635"/>
        <v>5198112</v>
      </c>
      <c r="CY335" s="188">
        <f t="shared" ca="1" si="635"/>
        <v>0</v>
      </c>
      <c r="CZ335" s="188">
        <f t="shared" ca="1" si="635"/>
        <v>0</v>
      </c>
      <c r="DA335" s="188">
        <f t="shared" ca="1" si="635"/>
        <v>4456690</v>
      </c>
      <c r="DB335" s="188">
        <f t="shared" ca="1" si="635"/>
        <v>1333242</v>
      </c>
      <c r="DC335" s="188">
        <f t="shared" ca="1" si="635"/>
        <v>0</v>
      </c>
      <c r="DD335" s="188">
        <f t="shared" ca="1" si="635"/>
        <v>0</v>
      </c>
      <c r="DE335" s="188">
        <f t="shared" ca="1" si="635"/>
        <v>0</v>
      </c>
      <c r="DF335" s="188">
        <f t="shared" ca="1" si="635"/>
        <v>0</v>
      </c>
      <c r="DG335" s="188">
        <f t="shared" ca="1" si="635"/>
        <v>0</v>
      </c>
      <c r="DH335" s="188">
        <f t="shared" ca="1" si="635"/>
        <v>1745863</v>
      </c>
      <c r="DI335" s="188">
        <f t="shared" ca="1" si="635"/>
        <v>15268403</v>
      </c>
      <c r="DJ335" s="188">
        <f t="shared" ca="1" si="635"/>
        <v>68924991</v>
      </c>
      <c r="DK335" s="188">
        <f t="shared" ca="1" si="635"/>
        <v>85939257</v>
      </c>
      <c r="DL335" s="188">
        <f ca="1">SUM(DL234:DL245)</f>
        <v>84193394</v>
      </c>
      <c r="DM335" s="188">
        <f ca="1">SUM(DM234:DM245)</f>
        <v>-1745863</v>
      </c>
      <c r="DN335" s="218">
        <f t="shared" ca="1" si="606"/>
        <v>-2.073634185598932E-2</v>
      </c>
      <c r="DO335" s="209">
        <f t="shared" si="607"/>
        <v>2029</v>
      </c>
    </row>
    <row r="336" spans="1:122">
      <c r="A336" s="1">
        <f t="shared" si="621"/>
        <v>2020</v>
      </c>
      <c r="B336" s="390">
        <v>0</v>
      </c>
      <c r="C336" s="390">
        <v>0</v>
      </c>
      <c r="D336" s="390">
        <v>0</v>
      </c>
      <c r="E336" s="390">
        <v>0</v>
      </c>
      <c r="F336" s="390">
        <v>0</v>
      </c>
      <c r="G336" s="390">
        <v>0</v>
      </c>
      <c r="H336" s="390">
        <v>0</v>
      </c>
      <c r="I336" s="390">
        <v>0</v>
      </c>
      <c r="J336" s="390">
        <v>0</v>
      </c>
      <c r="K336" s="390">
        <v>0</v>
      </c>
      <c r="L336" s="390">
        <v>0</v>
      </c>
      <c r="M336" s="390">
        <v>0</v>
      </c>
      <c r="N336" s="32">
        <f t="shared" si="617"/>
        <v>0</v>
      </c>
      <c r="O336" s="25"/>
      <c r="P336" s="72">
        <f t="shared" si="622"/>
        <v>2020</v>
      </c>
      <c r="Q336" s="390">
        <v>0</v>
      </c>
      <c r="R336" s="390">
        <v>0</v>
      </c>
      <c r="S336" s="390">
        <v>0</v>
      </c>
      <c r="T336" s="390">
        <v>0</v>
      </c>
      <c r="U336" s="390">
        <v>0</v>
      </c>
      <c r="V336" s="390">
        <v>0</v>
      </c>
      <c r="W336" s="390">
        <v>0</v>
      </c>
      <c r="X336" s="390">
        <v>0</v>
      </c>
      <c r="Y336" s="390">
        <v>0</v>
      </c>
      <c r="Z336" s="390">
        <v>0</v>
      </c>
      <c r="AA336" s="390">
        <v>0</v>
      </c>
      <c r="AB336" s="390">
        <v>0</v>
      </c>
      <c r="AC336" s="32">
        <f t="shared" si="623"/>
        <v>0</v>
      </c>
      <c r="AE336" s="17"/>
      <c r="AI336" s="79" t="str">
        <f t="shared" si="563"/>
        <v>W</v>
      </c>
      <c r="AJ336" s="1">
        <f t="shared" si="634"/>
        <v>2039</v>
      </c>
      <c r="AK336" s="105">
        <f t="shared" si="632"/>
        <v>7</v>
      </c>
      <c r="AL336" s="106">
        <f t="shared" ca="1" si="628"/>
        <v>0</v>
      </c>
      <c r="AM336" s="106">
        <f t="shared" ca="1" si="628"/>
        <v>0</v>
      </c>
      <c r="AN336" s="106">
        <f t="shared" ca="1" si="628"/>
        <v>481</v>
      </c>
      <c r="AO336" s="106">
        <f t="shared" ca="1" si="628"/>
        <v>0</v>
      </c>
      <c r="AP336" s="106">
        <f t="shared" ca="1" si="628"/>
        <v>0</v>
      </c>
      <c r="AQ336" s="106">
        <f t="shared" ca="1" si="628"/>
        <v>0</v>
      </c>
      <c r="AR336" s="106">
        <f t="shared" ca="1" si="628"/>
        <v>0</v>
      </c>
      <c r="AS336" s="106">
        <f t="shared" ca="1" si="628"/>
        <v>0</v>
      </c>
      <c r="AT336" s="106">
        <f t="shared" ca="1" si="628"/>
        <v>0</v>
      </c>
      <c r="AU336" s="106">
        <f t="shared" ca="1" si="628"/>
        <v>1285251</v>
      </c>
      <c r="AV336" s="106">
        <f t="shared" ca="1" si="628"/>
        <v>3571052</v>
      </c>
      <c r="AW336" s="106">
        <f t="shared" ca="1" si="628"/>
        <v>57532</v>
      </c>
      <c r="AX336" s="106">
        <f t="shared" ca="1" si="628"/>
        <v>0</v>
      </c>
      <c r="AY336" s="611">
        <f t="shared" ca="1" si="628"/>
        <v>0</v>
      </c>
      <c r="AZ336" s="106">
        <f t="shared" ca="1" si="628"/>
        <v>30030</v>
      </c>
      <c r="BA336" s="106">
        <f t="shared" ca="1" si="628"/>
        <v>233606</v>
      </c>
      <c r="BB336" s="106">
        <f t="shared" ca="1" si="603"/>
        <v>69017</v>
      </c>
      <c r="BC336" s="106">
        <f t="shared" ca="1" si="603"/>
        <v>0</v>
      </c>
      <c r="BD336" s="106">
        <f t="shared" ca="1" si="603"/>
        <v>57558</v>
      </c>
      <c r="BE336" s="106">
        <f t="shared" ca="1" si="603"/>
        <v>0</v>
      </c>
      <c r="BF336" s="106">
        <f t="shared" ca="1" si="603"/>
        <v>435480</v>
      </c>
      <c r="BG336" s="106">
        <f t="shared" ca="1" si="603"/>
        <v>0</v>
      </c>
      <c r="BH336" s="106">
        <f t="shared" ca="1" si="603"/>
        <v>0</v>
      </c>
      <c r="BI336" s="106">
        <f t="shared" ca="1" si="603"/>
        <v>375668</v>
      </c>
      <c r="BJ336" s="106">
        <f t="shared" ca="1" si="603"/>
        <v>111630</v>
      </c>
      <c r="BK336" s="106">
        <f t="shared" ca="1" si="603"/>
        <v>0</v>
      </c>
      <c r="BL336" s="190">
        <f t="shared" ca="1" si="603"/>
        <v>0</v>
      </c>
      <c r="BM336" s="190">
        <f t="shared" ca="1" si="603"/>
        <v>0</v>
      </c>
      <c r="BN336" s="190">
        <f t="shared" ca="1" si="601"/>
        <v>0</v>
      </c>
      <c r="BO336" s="190">
        <f t="shared" ca="1" si="601"/>
        <v>0</v>
      </c>
      <c r="BP336" s="190">
        <f t="shared" ca="1" si="594"/>
        <v>0</v>
      </c>
      <c r="BQ336" s="190">
        <f t="shared" ca="1" si="564"/>
        <v>156605</v>
      </c>
      <c r="BR336" s="190">
        <f t="shared" ca="1" si="565"/>
        <v>1156384</v>
      </c>
      <c r="BS336" s="190">
        <f t="shared" ca="1" si="566"/>
        <v>4914316</v>
      </c>
      <c r="BT336" s="190">
        <f t="shared" ca="1" si="578"/>
        <v>6227305</v>
      </c>
      <c r="BU336" s="190">
        <f t="shared" ca="1" si="619"/>
        <v>6295935</v>
      </c>
      <c r="BV336" s="163" t="str">
        <f t="shared" si="567"/>
        <v>H</v>
      </c>
      <c r="BW336" s="65">
        <f t="shared" ca="1" si="582"/>
        <v>6227305</v>
      </c>
      <c r="BX336" s="65">
        <f t="shared" ca="1" si="583"/>
        <v>0</v>
      </c>
      <c r="BY336" s="13"/>
      <c r="CB336" s="1">
        <f t="shared" si="609"/>
        <v>2030</v>
      </c>
      <c r="CC336" s="132"/>
      <c r="CD336" s="188">
        <f t="shared" ref="CD336:DK336" ca="1" si="636">SUM(CD246:CD257)</f>
        <v>0</v>
      </c>
      <c r="CE336" s="188">
        <f t="shared" ca="1" si="636"/>
        <v>0</v>
      </c>
      <c r="CF336" s="188">
        <f t="shared" ca="1" si="636"/>
        <v>5772</v>
      </c>
      <c r="CG336" s="188">
        <f t="shared" ca="1" si="636"/>
        <v>0</v>
      </c>
      <c r="CH336" s="188">
        <f t="shared" ca="1" si="636"/>
        <v>0</v>
      </c>
      <c r="CI336" s="188">
        <f t="shared" ca="1" si="636"/>
        <v>0</v>
      </c>
      <c r="CJ336" s="188">
        <f t="shared" ca="1" si="636"/>
        <v>0</v>
      </c>
      <c r="CK336" s="188">
        <f t="shared" ca="1" si="636"/>
        <v>0</v>
      </c>
      <c r="CL336" s="188">
        <f t="shared" ca="1" si="636"/>
        <v>16846939</v>
      </c>
      <c r="CM336" s="188">
        <f t="shared" ca="1" si="636"/>
        <v>15141831</v>
      </c>
      <c r="CN336" s="188">
        <f t="shared" ca="1" si="636"/>
        <v>37007910</v>
      </c>
      <c r="CO336" s="188">
        <f t="shared" ca="1" si="636"/>
        <v>676880</v>
      </c>
      <c r="CP336" s="188">
        <f t="shared" ca="1" si="636"/>
        <v>0</v>
      </c>
      <c r="CQ336" s="188">
        <f t="shared" ca="1" si="636"/>
        <v>0</v>
      </c>
      <c r="CR336" s="188">
        <f t="shared" ca="1" si="636"/>
        <v>348620</v>
      </c>
      <c r="CS336" s="188">
        <f t="shared" ca="1" si="636"/>
        <v>2553954</v>
      </c>
      <c r="CT336" s="188">
        <f t="shared" ca="1" si="636"/>
        <v>709897</v>
      </c>
      <c r="CU336" s="188">
        <f t="shared" ca="1" si="636"/>
        <v>0</v>
      </c>
      <c r="CV336" s="188">
        <f t="shared" ca="1" si="636"/>
        <v>698420</v>
      </c>
      <c r="CW336" s="188">
        <f t="shared" ca="1" si="636"/>
        <v>0</v>
      </c>
      <c r="CX336" s="188">
        <f t="shared" ca="1" si="636"/>
        <v>5199936</v>
      </c>
      <c r="CY336" s="188">
        <f t="shared" ca="1" si="636"/>
        <v>0</v>
      </c>
      <c r="CZ336" s="188">
        <f t="shared" ca="1" si="636"/>
        <v>0</v>
      </c>
      <c r="DA336" s="188">
        <f t="shared" ca="1" si="636"/>
        <v>4457260</v>
      </c>
      <c r="DB336" s="188">
        <f t="shared" ca="1" si="636"/>
        <v>1333446</v>
      </c>
      <c r="DC336" s="188">
        <f t="shared" ca="1" si="636"/>
        <v>0</v>
      </c>
      <c r="DD336" s="188">
        <f t="shared" ca="1" si="636"/>
        <v>0</v>
      </c>
      <c r="DE336" s="188">
        <f t="shared" ca="1" si="636"/>
        <v>0</v>
      </c>
      <c r="DF336" s="188">
        <f t="shared" ca="1" si="636"/>
        <v>0</v>
      </c>
      <c r="DG336" s="188">
        <f t="shared" ca="1" si="636"/>
        <v>0</v>
      </c>
      <c r="DH336" s="188">
        <f t="shared" ca="1" si="636"/>
        <v>1756937</v>
      </c>
      <c r="DI336" s="188">
        <f t="shared" ca="1" si="636"/>
        <v>15301533</v>
      </c>
      <c r="DJ336" s="188">
        <f t="shared" ca="1" si="636"/>
        <v>69679332</v>
      </c>
      <c r="DK336" s="188">
        <f t="shared" ca="1" si="636"/>
        <v>86737802</v>
      </c>
      <c r="DL336" s="188">
        <f ca="1">SUM(DL246:DL257)</f>
        <v>84980865</v>
      </c>
      <c r="DM336" s="188">
        <f ca="1">SUM(DM246:DM257)</f>
        <v>-1756937</v>
      </c>
      <c r="DN336" s="218">
        <f t="shared" ca="1" si="606"/>
        <v>-2.0674501253899923E-2</v>
      </c>
      <c r="DO336" s="209">
        <f t="shared" si="607"/>
        <v>2030</v>
      </c>
    </row>
    <row r="337" spans="1:122">
      <c r="A337" s="1">
        <f t="shared" si="621"/>
        <v>2021</v>
      </c>
      <c r="B337" s="390">
        <v>0</v>
      </c>
      <c r="C337" s="390">
        <v>0</v>
      </c>
      <c r="D337" s="390">
        <v>0</v>
      </c>
      <c r="E337" s="390">
        <v>0</v>
      </c>
      <c r="F337" s="390">
        <v>0</v>
      </c>
      <c r="G337" s="390">
        <v>0</v>
      </c>
      <c r="H337" s="390">
        <v>0</v>
      </c>
      <c r="I337" s="390">
        <v>0</v>
      </c>
      <c r="J337" s="390">
        <v>0</v>
      </c>
      <c r="K337" s="390">
        <v>0</v>
      </c>
      <c r="L337" s="390">
        <v>0</v>
      </c>
      <c r="M337" s="390">
        <v>0</v>
      </c>
      <c r="N337" s="32">
        <f t="shared" si="617"/>
        <v>0</v>
      </c>
      <c r="O337" s="25"/>
      <c r="P337" s="72">
        <f t="shared" si="622"/>
        <v>2021</v>
      </c>
      <c r="Q337" s="390">
        <v>0</v>
      </c>
      <c r="R337" s="390">
        <v>0</v>
      </c>
      <c r="S337" s="390">
        <v>0</v>
      </c>
      <c r="T337" s="390">
        <v>0</v>
      </c>
      <c r="U337" s="390">
        <v>0</v>
      </c>
      <c r="V337" s="390">
        <v>0</v>
      </c>
      <c r="W337" s="390">
        <v>0</v>
      </c>
      <c r="X337" s="390">
        <v>0</v>
      </c>
      <c r="Y337" s="390">
        <v>0</v>
      </c>
      <c r="Z337" s="390">
        <v>0</v>
      </c>
      <c r="AA337" s="390">
        <v>0</v>
      </c>
      <c r="AB337" s="390">
        <v>0</v>
      </c>
      <c r="AC337" s="32">
        <f t="shared" si="623"/>
        <v>0</v>
      </c>
      <c r="AE337" s="17"/>
      <c r="AI337" s="79" t="str">
        <f t="shared" si="563"/>
        <v>X</v>
      </c>
      <c r="AJ337" s="1">
        <f t="shared" si="634"/>
        <v>2039</v>
      </c>
      <c r="AK337" s="105">
        <f t="shared" si="632"/>
        <v>8</v>
      </c>
      <c r="AL337" s="106">
        <f t="shared" ca="1" si="628"/>
        <v>0</v>
      </c>
      <c r="AM337" s="106">
        <f t="shared" ca="1" si="628"/>
        <v>0</v>
      </c>
      <c r="AN337" s="106">
        <f t="shared" ca="1" si="628"/>
        <v>481</v>
      </c>
      <c r="AO337" s="106">
        <f t="shared" ca="1" si="628"/>
        <v>0</v>
      </c>
      <c r="AP337" s="106">
        <f t="shared" ca="1" si="628"/>
        <v>0</v>
      </c>
      <c r="AQ337" s="106">
        <f t="shared" ca="1" si="628"/>
        <v>0</v>
      </c>
      <c r="AR337" s="106">
        <f t="shared" ca="1" si="628"/>
        <v>0</v>
      </c>
      <c r="AS337" s="106">
        <f t="shared" ca="1" si="628"/>
        <v>0</v>
      </c>
      <c r="AT337" s="106">
        <f t="shared" ca="1" si="628"/>
        <v>0</v>
      </c>
      <c r="AU337" s="106">
        <f t="shared" ca="1" si="628"/>
        <v>1292992</v>
      </c>
      <c r="AV337" s="106">
        <f t="shared" ca="1" si="628"/>
        <v>3585773</v>
      </c>
      <c r="AW337" s="106">
        <f t="shared" ca="1" si="628"/>
        <v>54023</v>
      </c>
      <c r="AX337" s="106">
        <f t="shared" ca="1" si="628"/>
        <v>0</v>
      </c>
      <c r="AY337" s="611">
        <f t="shared" ca="1" si="628"/>
        <v>0</v>
      </c>
      <c r="AZ337" s="106">
        <f t="shared" ca="1" si="628"/>
        <v>35842</v>
      </c>
      <c r="BA337" s="106">
        <f t="shared" ca="1" si="628"/>
        <v>253638</v>
      </c>
      <c r="BB337" s="106">
        <f t="shared" ca="1" si="603"/>
        <v>70699</v>
      </c>
      <c r="BC337" s="106">
        <f t="shared" ca="1" si="603"/>
        <v>0</v>
      </c>
      <c r="BD337" s="106">
        <f t="shared" ca="1" si="603"/>
        <v>68667</v>
      </c>
      <c r="BE337" s="106">
        <f t="shared" ref="BE337:BP361" ca="1" si="637">ROUND(INDIRECT(CONCATENATE($AI337,BE$2+($AJ337-2010))),0)</f>
        <v>0</v>
      </c>
      <c r="BF337" s="106">
        <f t="shared" ca="1" si="637"/>
        <v>437496</v>
      </c>
      <c r="BG337" s="106">
        <f t="shared" ca="1" si="637"/>
        <v>0</v>
      </c>
      <c r="BH337" s="106">
        <f t="shared" ca="1" si="637"/>
        <v>0</v>
      </c>
      <c r="BI337" s="106">
        <f t="shared" ca="1" si="637"/>
        <v>377591</v>
      </c>
      <c r="BJ337" s="106">
        <f t="shared" ca="1" si="637"/>
        <v>111846</v>
      </c>
      <c r="BK337" s="106">
        <f t="shared" ca="1" si="637"/>
        <v>0</v>
      </c>
      <c r="BL337" s="190">
        <f t="shared" ca="1" si="637"/>
        <v>0</v>
      </c>
      <c r="BM337" s="190">
        <f t="shared" ca="1" si="637"/>
        <v>0</v>
      </c>
      <c r="BN337" s="190">
        <f t="shared" ca="1" si="601"/>
        <v>0</v>
      </c>
      <c r="BO337" s="190">
        <f t="shared" ca="1" si="601"/>
        <v>0</v>
      </c>
      <c r="BP337" s="190">
        <f t="shared" ca="1" si="594"/>
        <v>0</v>
      </c>
      <c r="BQ337" s="190">
        <f t="shared" ca="1" si="564"/>
        <v>175208</v>
      </c>
      <c r="BR337" s="190">
        <f t="shared" ca="1" si="565"/>
        <v>1180571</v>
      </c>
      <c r="BS337" s="190">
        <f t="shared" ca="1" si="566"/>
        <v>4933269</v>
      </c>
      <c r="BT337" s="190">
        <f t="shared" ca="1" si="578"/>
        <v>6289048</v>
      </c>
      <c r="BU337" s="190">
        <f t="shared" ca="1" si="619"/>
        <v>6264542</v>
      </c>
      <c r="BV337" s="163" t="str">
        <f t="shared" si="567"/>
        <v>I</v>
      </c>
      <c r="BW337" s="65">
        <f t="shared" ca="1" si="582"/>
        <v>6289048</v>
      </c>
      <c r="BX337" s="65">
        <f t="shared" ca="1" si="583"/>
        <v>0</v>
      </c>
      <c r="BY337" s="13"/>
      <c r="CB337" s="1">
        <f t="shared" si="609"/>
        <v>2031</v>
      </c>
      <c r="CC337" s="132"/>
      <c r="CD337" s="188">
        <f ca="1">SUM(CD258:CD269)</f>
        <v>0</v>
      </c>
      <c r="CE337" s="188">
        <f t="shared" ref="CE337:DM337" ca="1" si="638">SUM(CE258:CE269)</f>
        <v>0</v>
      </c>
      <c r="CF337" s="188">
        <f t="shared" ca="1" si="638"/>
        <v>5772</v>
      </c>
      <c r="CG337" s="188">
        <f t="shared" ca="1" si="638"/>
        <v>0</v>
      </c>
      <c r="CH337" s="188">
        <f t="shared" ca="1" si="638"/>
        <v>0</v>
      </c>
      <c r="CI337" s="188">
        <f t="shared" ca="1" si="638"/>
        <v>0</v>
      </c>
      <c r="CJ337" s="188">
        <f t="shared" ca="1" si="638"/>
        <v>0</v>
      </c>
      <c r="CK337" s="188">
        <f t="shared" ca="1" si="638"/>
        <v>0</v>
      </c>
      <c r="CL337" s="188">
        <f t="shared" ca="1" si="638"/>
        <v>16849537</v>
      </c>
      <c r="CM337" s="188">
        <f t="shared" ca="1" si="638"/>
        <v>15156894</v>
      </c>
      <c r="CN337" s="188">
        <f t="shared" ca="1" si="638"/>
        <v>37734323</v>
      </c>
      <c r="CO337" s="188">
        <f t="shared" ca="1" si="638"/>
        <v>675333</v>
      </c>
      <c r="CP337" s="188">
        <f t="shared" ca="1" si="638"/>
        <v>0</v>
      </c>
      <c r="CQ337" s="188">
        <f t="shared" ca="1" si="638"/>
        <v>0</v>
      </c>
      <c r="CR337" s="188">
        <f t="shared" ca="1" si="638"/>
        <v>348546</v>
      </c>
      <c r="CS337" s="188">
        <f t="shared" ca="1" si="638"/>
        <v>2571954</v>
      </c>
      <c r="CT337" s="188">
        <f t="shared" ca="1" si="638"/>
        <v>714531</v>
      </c>
      <c r="CU337" s="188">
        <f t="shared" ca="1" si="638"/>
        <v>0</v>
      </c>
      <c r="CV337" s="188">
        <f t="shared" ca="1" si="638"/>
        <v>703537</v>
      </c>
      <c r="CW337" s="188">
        <f t="shared" ca="1" si="638"/>
        <v>0</v>
      </c>
      <c r="CX337" s="188">
        <f t="shared" ca="1" si="638"/>
        <v>5198112</v>
      </c>
      <c r="CY337" s="188">
        <f t="shared" ca="1" si="638"/>
        <v>0</v>
      </c>
      <c r="CZ337" s="188">
        <f t="shared" ca="1" si="638"/>
        <v>0</v>
      </c>
      <c r="DA337" s="188">
        <f t="shared" ca="1" si="638"/>
        <v>4456690</v>
      </c>
      <c r="DB337" s="188">
        <f t="shared" ca="1" si="638"/>
        <v>1333242</v>
      </c>
      <c r="DC337" s="188">
        <f t="shared" ca="1" si="638"/>
        <v>0</v>
      </c>
      <c r="DD337" s="188">
        <f t="shared" ca="1" si="638"/>
        <v>0</v>
      </c>
      <c r="DE337" s="188">
        <f t="shared" ca="1" si="638"/>
        <v>0</v>
      </c>
      <c r="DF337" s="188">
        <f t="shared" ca="1" si="638"/>
        <v>0</v>
      </c>
      <c r="DG337" s="188">
        <f t="shared" ca="1" si="638"/>
        <v>0</v>
      </c>
      <c r="DH337" s="188">
        <f t="shared" ca="1" si="638"/>
        <v>1766614</v>
      </c>
      <c r="DI337" s="188">
        <f t="shared" ca="1" si="638"/>
        <v>15326612</v>
      </c>
      <c r="DJ337" s="188">
        <f t="shared" ca="1" si="638"/>
        <v>70421859</v>
      </c>
      <c r="DK337" s="188">
        <f t="shared" ca="1" si="638"/>
        <v>87515085</v>
      </c>
      <c r="DL337" s="188">
        <f t="shared" ca="1" si="638"/>
        <v>85748471</v>
      </c>
      <c r="DM337" s="188">
        <f t="shared" ca="1" si="638"/>
        <v>-1766614</v>
      </c>
      <c r="DN337" s="218">
        <f t="shared" ca="1" si="606"/>
        <v>-2.0602279893713792E-2</v>
      </c>
      <c r="DO337" s="209">
        <f t="shared" si="607"/>
        <v>2031</v>
      </c>
    </row>
    <row r="338" spans="1:122">
      <c r="A338" s="1">
        <f t="shared" si="621"/>
        <v>2022</v>
      </c>
      <c r="B338" s="390">
        <v>0</v>
      </c>
      <c r="C338" s="390">
        <v>0</v>
      </c>
      <c r="D338" s="390">
        <v>0</v>
      </c>
      <c r="E338" s="390">
        <v>0</v>
      </c>
      <c r="F338" s="390">
        <v>0</v>
      </c>
      <c r="G338" s="390">
        <v>0</v>
      </c>
      <c r="H338" s="390">
        <v>0</v>
      </c>
      <c r="I338" s="390">
        <v>0</v>
      </c>
      <c r="J338" s="390">
        <v>0</v>
      </c>
      <c r="K338" s="390">
        <v>0</v>
      </c>
      <c r="L338" s="390">
        <v>0</v>
      </c>
      <c r="M338" s="390">
        <v>0</v>
      </c>
      <c r="N338" s="32">
        <f t="shared" si="617"/>
        <v>0</v>
      </c>
      <c r="O338" s="25"/>
      <c r="P338" s="72">
        <f t="shared" si="622"/>
        <v>2022</v>
      </c>
      <c r="Q338" s="390">
        <v>0</v>
      </c>
      <c r="R338" s="390">
        <v>0</v>
      </c>
      <c r="S338" s="390">
        <v>0</v>
      </c>
      <c r="T338" s="390">
        <v>0</v>
      </c>
      <c r="U338" s="390">
        <v>0</v>
      </c>
      <c r="V338" s="390">
        <v>0</v>
      </c>
      <c r="W338" s="390">
        <v>0</v>
      </c>
      <c r="X338" s="390">
        <v>0</v>
      </c>
      <c r="Y338" s="390">
        <v>0</v>
      </c>
      <c r="Z338" s="390">
        <v>0</v>
      </c>
      <c r="AA338" s="390">
        <v>0</v>
      </c>
      <c r="AB338" s="390">
        <v>0</v>
      </c>
      <c r="AC338" s="32">
        <f t="shared" si="623"/>
        <v>0</v>
      </c>
      <c r="AE338" s="17"/>
      <c r="AI338" s="79" t="str">
        <f t="shared" si="563"/>
        <v>Y</v>
      </c>
      <c r="AJ338" s="1">
        <f t="shared" si="634"/>
        <v>2039</v>
      </c>
      <c r="AK338" s="105">
        <f t="shared" si="632"/>
        <v>9</v>
      </c>
      <c r="AL338" s="106">
        <f t="shared" ca="1" si="628"/>
        <v>0</v>
      </c>
      <c r="AM338" s="106">
        <f t="shared" ca="1" si="628"/>
        <v>0</v>
      </c>
      <c r="AN338" s="106">
        <f t="shared" ca="1" si="628"/>
        <v>481</v>
      </c>
      <c r="AO338" s="106">
        <f t="shared" ca="1" si="628"/>
        <v>0</v>
      </c>
      <c r="AP338" s="106">
        <f t="shared" ca="1" si="628"/>
        <v>0</v>
      </c>
      <c r="AQ338" s="106">
        <f t="shared" ca="1" si="628"/>
        <v>0</v>
      </c>
      <c r="AR338" s="106">
        <f t="shared" ca="1" si="628"/>
        <v>0</v>
      </c>
      <c r="AS338" s="106">
        <f t="shared" ca="1" si="628"/>
        <v>0</v>
      </c>
      <c r="AT338" s="106">
        <f t="shared" ca="1" si="628"/>
        <v>0</v>
      </c>
      <c r="AU338" s="106">
        <f t="shared" ca="1" si="628"/>
        <v>1283392</v>
      </c>
      <c r="AV338" s="106">
        <f t="shared" ca="1" si="628"/>
        <v>3562553</v>
      </c>
      <c r="AW338" s="106">
        <f t="shared" ca="1" si="628"/>
        <v>63822</v>
      </c>
      <c r="AX338" s="106">
        <f t="shared" ca="1" si="628"/>
        <v>0</v>
      </c>
      <c r="AY338" s="611">
        <f t="shared" ca="1" si="628"/>
        <v>0</v>
      </c>
      <c r="AZ338" s="106">
        <f t="shared" ca="1" si="628"/>
        <v>30030</v>
      </c>
      <c r="BA338" s="106">
        <f t="shared" ca="1" si="628"/>
        <v>258806</v>
      </c>
      <c r="BB338" s="106">
        <f t="shared" ref="BB338:BE367" ca="1" si="639">ROUND(INDIRECT(CONCATENATE($AI338,BB$2+($AJ338-2010))),0)</f>
        <v>69483</v>
      </c>
      <c r="BC338" s="106">
        <f t="shared" ca="1" si="639"/>
        <v>0</v>
      </c>
      <c r="BD338" s="106">
        <f t="shared" ca="1" si="639"/>
        <v>71567</v>
      </c>
      <c r="BE338" s="106">
        <f t="shared" ca="1" si="637"/>
        <v>0</v>
      </c>
      <c r="BF338" s="106">
        <f t="shared" ca="1" si="637"/>
        <v>437496</v>
      </c>
      <c r="BG338" s="106">
        <f t="shared" ca="1" si="637"/>
        <v>0</v>
      </c>
      <c r="BH338" s="106">
        <f t="shared" ca="1" si="637"/>
        <v>0</v>
      </c>
      <c r="BI338" s="106">
        <f t="shared" ca="1" si="637"/>
        <v>377591</v>
      </c>
      <c r="BJ338" s="106">
        <f t="shared" ca="1" si="637"/>
        <v>111804</v>
      </c>
      <c r="BK338" s="106">
        <f t="shared" ca="1" si="637"/>
        <v>0</v>
      </c>
      <c r="BL338" s="190">
        <f t="shared" ca="1" si="637"/>
        <v>0</v>
      </c>
      <c r="BM338" s="190">
        <f t="shared" ca="1" si="637"/>
        <v>0</v>
      </c>
      <c r="BN338" s="190">
        <f t="shared" ca="1" si="601"/>
        <v>0</v>
      </c>
      <c r="BO338" s="190">
        <f t="shared" ca="1" si="601"/>
        <v>0</v>
      </c>
      <c r="BP338" s="190">
        <f t="shared" ca="1" si="594"/>
        <v>0</v>
      </c>
      <c r="BQ338" s="190">
        <f t="shared" ca="1" si="564"/>
        <v>171080</v>
      </c>
      <c r="BR338" s="190">
        <f t="shared" ca="1" si="565"/>
        <v>1185697</v>
      </c>
      <c r="BS338" s="190">
        <f t="shared" ca="1" si="566"/>
        <v>4910248</v>
      </c>
      <c r="BT338" s="190">
        <f t="shared" ca="1" si="578"/>
        <v>6267025</v>
      </c>
      <c r="BU338" s="190">
        <f t="shared" ca="1" si="619"/>
        <v>6197713</v>
      </c>
      <c r="BV338" s="163" t="str">
        <f t="shared" si="567"/>
        <v>J</v>
      </c>
      <c r="BW338" s="65">
        <f t="shared" ca="1" si="582"/>
        <v>6267025</v>
      </c>
      <c r="BX338" s="65">
        <f t="shared" ca="1" si="583"/>
        <v>0</v>
      </c>
      <c r="BY338" s="13"/>
      <c r="CB338" s="1">
        <f t="shared" si="609"/>
        <v>2032</v>
      </c>
      <c r="CC338" s="132"/>
      <c r="CD338" s="188">
        <f ca="1">SUM(CD270:CD281)</f>
        <v>0</v>
      </c>
      <c r="CE338" s="188">
        <f t="shared" ref="CE338:DM338" ca="1" si="640">SUM(CE270:CE281)</f>
        <v>0</v>
      </c>
      <c r="CF338" s="188">
        <f t="shared" ca="1" si="640"/>
        <v>5772</v>
      </c>
      <c r="CG338" s="188">
        <f t="shared" ca="1" si="640"/>
        <v>0</v>
      </c>
      <c r="CH338" s="188">
        <f t="shared" ca="1" si="640"/>
        <v>0</v>
      </c>
      <c r="CI338" s="188">
        <f t="shared" ca="1" si="640"/>
        <v>0</v>
      </c>
      <c r="CJ338" s="188">
        <f t="shared" ca="1" si="640"/>
        <v>0</v>
      </c>
      <c r="CK338" s="188">
        <f t="shared" ca="1" si="640"/>
        <v>0</v>
      </c>
      <c r="CL338" s="188">
        <f t="shared" ca="1" si="640"/>
        <v>16855370</v>
      </c>
      <c r="CM338" s="188">
        <f t="shared" ca="1" si="640"/>
        <v>15172007</v>
      </c>
      <c r="CN338" s="188">
        <f t="shared" ca="1" si="640"/>
        <v>38487273</v>
      </c>
      <c r="CO338" s="188">
        <f t="shared" ca="1" si="640"/>
        <v>675333</v>
      </c>
      <c r="CP338" s="188">
        <f t="shared" ca="1" si="640"/>
        <v>0</v>
      </c>
      <c r="CQ338" s="188">
        <f t="shared" ca="1" si="640"/>
        <v>0</v>
      </c>
      <c r="CR338" s="188">
        <f t="shared" ca="1" si="640"/>
        <v>348546</v>
      </c>
      <c r="CS338" s="188">
        <f t="shared" ca="1" si="640"/>
        <v>2590687</v>
      </c>
      <c r="CT338" s="188">
        <f t="shared" ca="1" si="640"/>
        <v>719435</v>
      </c>
      <c r="CU338" s="188">
        <f t="shared" ca="1" si="640"/>
        <v>0</v>
      </c>
      <c r="CV338" s="188">
        <f t="shared" ca="1" si="640"/>
        <v>708739</v>
      </c>
      <c r="CW338" s="188">
        <f t="shared" ca="1" si="640"/>
        <v>0</v>
      </c>
      <c r="CX338" s="188">
        <f t="shared" ca="1" si="640"/>
        <v>5198112</v>
      </c>
      <c r="CY338" s="188">
        <f t="shared" ca="1" si="640"/>
        <v>0</v>
      </c>
      <c r="CZ338" s="188">
        <f t="shared" ca="1" si="640"/>
        <v>0</v>
      </c>
      <c r="DA338" s="188">
        <f t="shared" ca="1" si="640"/>
        <v>4456690</v>
      </c>
      <c r="DB338" s="188">
        <f t="shared" ca="1" si="640"/>
        <v>1333242</v>
      </c>
      <c r="DC338" s="188">
        <f t="shared" ca="1" si="640"/>
        <v>0</v>
      </c>
      <c r="DD338" s="188">
        <f t="shared" ca="1" si="640"/>
        <v>0</v>
      </c>
      <c r="DE338" s="188">
        <f t="shared" ca="1" si="640"/>
        <v>0</v>
      </c>
      <c r="DF338" s="188">
        <f t="shared" ca="1" si="640"/>
        <v>0</v>
      </c>
      <c r="DG338" s="188">
        <f t="shared" ca="1" si="640"/>
        <v>0</v>
      </c>
      <c r="DH338" s="188">
        <f t="shared" ca="1" si="640"/>
        <v>1776720</v>
      </c>
      <c r="DI338" s="188">
        <f t="shared" ca="1" si="640"/>
        <v>15355451</v>
      </c>
      <c r="DJ338" s="188">
        <f t="shared" ca="1" si="640"/>
        <v>71195755</v>
      </c>
      <c r="DK338" s="188">
        <f t="shared" ca="1" si="640"/>
        <v>88327926</v>
      </c>
      <c r="DL338" s="188">
        <f t="shared" ca="1" si="640"/>
        <v>86551206</v>
      </c>
      <c r="DM338" s="188">
        <f t="shared" ca="1" si="640"/>
        <v>-1776720</v>
      </c>
      <c r="DN338" s="218">
        <f t="shared" ca="1" si="606"/>
        <v>-2.052796352716333E-2</v>
      </c>
      <c r="DO338" s="209">
        <f t="shared" si="607"/>
        <v>2032</v>
      </c>
    </row>
    <row r="339" spans="1:122">
      <c r="A339" s="1">
        <f t="shared" si="621"/>
        <v>2023</v>
      </c>
      <c r="B339" s="390">
        <v>0</v>
      </c>
      <c r="C339" s="390">
        <v>0</v>
      </c>
      <c r="D339" s="390">
        <v>0</v>
      </c>
      <c r="E339" s="390">
        <v>0</v>
      </c>
      <c r="F339" s="390">
        <v>0</v>
      </c>
      <c r="G339" s="390">
        <v>0</v>
      </c>
      <c r="H339" s="390">
        <v>0</v>
      </c>
      <c r="I339" s="390">
        <v>0</v>
      </c>
      <c r="J339" s="390">
        <v>0</v>
      </c>
      <c r="K339" s="390">
        <v>0</v>
      </c>
      <c r="L339" s="390">
        <v>0</v>
      </c>
      <c r="M339" s="390">
        <v>0</v>
      </c>
      <c r="N339" s="32">
        <f t="shared" si="617"/>
        <v>0</v>
      </c>
      <c r="O339" s="29"/>
      <c r="P339" s="72">
        <f t="shared" si="622"/>
        <v>2023</v>
      </c>
      <c r="Q339" s="390">
        <v>0</v>
      </c>
      <c r="R339" s="390">
        <v>0</v>
      </c>
      <c r="S339" s="390">
        <v>0</v>
      </c>
      <c r="T339" s="390">
        <v>0</v>
      </c>
      <c r="U339" s="390">
        <v>0</v>
      </c>
      <c r="V339" s="390">
        <v>0</v>
      </c>
      <c r="W339" s="390">
        <v>0</v>
      </c>
      <c r="X339" s="390">
        <v>0</v>
      </c>
      <c r="Y339" s="390">
        <v>0</v>
      </c>
      <c r="Z339" s="390">
        <v>0</v>
      </c>
      <c r="AA339" s="390">
        <v>0</v>
      </c>
      <c r="AB339" s="390">
        <v>0</v>
      </c>
      <c r="AC339" s="32">
        <f t="shared" si="623"/>
        <v>0</v>
      </c>
      <c r="AE339" s="17"/>
      <c r="AI339" s="79" t="str">
        <f t="shared" ref="AI339:AI367" si="641">+AI327</f>
        <v>Z</v>
      </c>
      <c r="AJ339" s="1">
        <f t="shared" si="634"/>
        <v>2039</v>
      </c>
      <c r="AK339" s="105">
        <f t="shared" si="632"/>
        <v>10</v>
      </c>
      <c r="AL339" s="106">
        <f t="shared" ca="1" si="628"/>
        <v>0</v>
      </c>
      <c r="AM339" s="106">
        <f t="shared" ca="1" si="628"/>
        <v>0</v>
      </c>
      <c r="AN339" s="106">
        <f t="shared" ca="1" si="628"/>
        <v>481</v>
      </c>
      <c r="AO339" s="106">
        <f t="shared" ca="1" si="628"/>
        <v>0</v>
      </c>
      <c r="AP339" s="106">
        <f t="shared" ca="1" si="628"/>
        <v>0</v>
      </c>
      <c r="AQ339" s="106">
        <f t="shared" ca="1" si="628"/>
        <v>0</v>
      </c>
      <c r="AR339" s="106">
        <f t="shared" ca="1" si="628"/>
        <v>0</v>
      </c>
      <c r="AS339" s="106">
        <f t="shared" ca="1" si="628"/>
        <v>0</v>
      </c>
      <c r="AT339" s="106">
        <f t="shared" ca="1" si="628"/>
        <v>0</v>
      </c>
      <c r="AU339" s="106">
        <f t="shared" ca="1" si="628"/>
        <v>1275966</v>
      </c>
      <c r="AV339" s="106">
        <f t="shared" ca="1" si="628"/>
        <v>3551674</v>
      </c>
      <c r="AW339" s="106">
        <f t="shared" ca="1" si="628"/>
        <v>58740</v>
      </c>
      <c r="AX339" s="106">
        <f t="shared" ca="1" si="628"/>
        <v>0</v>
      </c>
      <c r="AY339" s="611">
        <f t="shared" ca="1" si="628"/>
        <v>0</v>
      </c>
      <c r="AZ339" s="106">
        <f t="shared" ca="1" si="628"/>
        <v>30030</v>
      </c>
      <c r="BA339" s="106">
        <f t="shared" ca="1" si="628"/>
        <v>243590</v>
      </c>
      <c r="BB339" s="106">
        <f t="shared" ca="1" si="639"/>
        <v>60070</v>
      </c>
      <c r="BC339" s="106">
        <f t="shared" ca="1" si="639"/>
        <v>0</v>
      </c>
      <c r="BD339" s="106">
        <f t="shared" ca="1" si="639"/>
        <v>74166</v>
      </c>
      <c r="BE339" s="106">
        <f t="shared" ca="1" si="637"/>
        <v>0</v>
      </c>
      <c r="BF339" s="106">
        <f t="shared" ca="1" si="637"/>
        <v>432600</v>
      </c>
      <c r="BG339" s="106">
        <f t="shared" ca="1" si="637"/>
        <v>0</v>
      </c>
      <c r="BH339" s="106">
        <f t="shared" ca="1" si="637"/>
        <v>0</v>
      </c>
      <c r="BI339" s="106">
        <f t="shared" ca="1" si="637"/>
        <v>374283</v>
      </c>
      <c r="BJ339" s="106">
        <f t="shared" ca="1" si="637"/>
        <v>110676</v>
      </c>
      <c r="BK339" s="106">
        <f t="shared" ca="1" si="637"/>
        <v>0</v>
      </c>
      <c r="BL339" s="190">
        <f t="shared" ca="1" si="637"/>
        <v>0</v>
      </c>
      <c r="BM339" s="190">
        <f t="shared" ca="1" si="637"/>
        <v>0</v>
      </c>
      <c r="BN339" s="190">
        <f t="shared" ca="1" si="601"/>
        <v>0</v>
      </c>
      <c r="BO339" s="190">
        <f t="shared" ca="1" si="601"/>
        <v>0</v>
      </c>
      <c r="BP339" s="190">
        <f t="shared" ca="1" si="594"/>
        <v>0</v>
      </c>
      <c r="BQ339" s="190">
        <f t="shared" ref="BQ339:BQ367" ca="1" si="642">AZ339+BB339+BD339+BK339</f>
        <v>164266</v>
      </c>
      <c r="BR339" s="190">
        <f t="shared" ref="BR339:BR367" ca="1" si="643">SUM(BA339,BC339,BE339:BJ339)</f>
        <v>1161149</v>
      </c>
      <c r="BS339" s="190">
        <f t="shared" ref="BS339:BS367" ca="1" si="644">SUM(AL339:AY339)</f>
        <v>4886861</v>
      </c>
      <c r="BT339" s="190">
        <f t="shared" ca="1" si="578"/>
        <v>6212276</v>
      </c>
      <c r="BU339" s="190">
        <f t="shared" ca="1" si="619"/>
        <v>6158600</v>
      </c>
      <c r="BV339" s="163" t="str">
        <f t="shared" ref="BV339:BV367" si="645">BV327</f>
        <v>K</v>
      </c>
      <c r="BW339" s="65">
        <f t="shared" ca="1" si="582"/>
        <v>6212276</v>
      </c>
      <c r="BX339" s="65">
        <f t="shared" ca="1" si="583"/>
        <v>0</v>
      </c>
      <c r="BY339" s="13"/>
      <c r="CB339" s="1"/>
      <c r="CC339" s="13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L339" s="188"/>
      <c r="DM339" s="188"/>
      <c r="DN339" s="218"/>
      <c r="DO339" s="209"/>
    </row>
    <row r="340" spans="1:122">
      <c r="A340" s="1">
        <f t="shared" si="621"/>
        <v>2024</v>
      </c>
      <c r="B340" s="390">
        <v>0</v>
      </c>
      <c r="C340" s="390">
        <v>0</v>
      </c>
      <c r="D340" s="390">
        <v>0</v>
      </c>
      <c r="E340" s="390">
        <v>0</v>
      </c>
      <c r="F340" s="390">
        <v>0</v>
      </c>
      <c r="G340" s="390">
        <v>0</v>
      </c>
      <c r="H340" s="390">
        <v>0</v>
      </c>
      <c r="I340" s="390">
        <v>0</v>
      </c>
      <c r="J340" s="390">
        <v>0</v>
      </c>
      <c r="K340" s="390">
        <v>0</v>
      </c>
      <c r="L340" s="390">
        <v>0</v>
      </c>
      <c r="M340" s="390">
        <v>0</v>
      </c>
      <c r="N340" s="32">
        <f t="shared" si="617"/>
        <v>0</v>
      </c>
      <c r="O340" s="29"/>
      <c r="P340" s="72">
        <f t="shared" si="622"/>
        <v>2024</v>
      </c>
      <c r="Q340" s="390">
        <v>0</v>
      </c>
      <c r="R340" s="390">
        <v>0</v>
      </c>
      <c r="S340" s="390">
        <v>0</v>
      </c>
      <c r="T340" s="390">
        <v>0</v>
      </c>
      <c r="U340" s="390">
        <v>0</v>
      </c>
      <c r="V340" s="390">
        <v>0</v>
      </c>
      <c r="W340" s="390">
        <v>0</v>
      </c>
      <c r="X340" s="390">
        <v>0</v>
      </c>
      <c r="Y340" s="390">
        <v>0</v>
      </c>
      <c r="Z340" s="390">
        <v>0</v>
      </c>
      <c r="AA340" s="390">
        <v>0</v>
      </c>
      <c r="AB340" s="390">
        <v>0</v>
      </c>
      <c r="AC340" s="32">
        <f t="shared" si="623"/>
        <v>0</v>
      </c>
      <c r="AE340" s="17"/>
      <c r="AI340" s="79" t="str">
        <f t="shared" si="641"/>
        <v>AA</v>
      </c>
      <c r="AJ340" s="1">
        <f t="shared" si="634"/>
        <v>2039</v>
      </c>
      <c r="AK340" s="105">
        <f t="shared" si="632"/>
        <v>11</v>
      </c>
      <c r="AL340" s="106">
        <f t="shared" ca="1" si="628"/>
        <v>0</v>
      </c>
      <c r="AM340" s="106">
        <f t="shared" ca="1" si="628"/>
        <v>0</v>
      </c>
      <c r="AN340" s="106">
        <f t="shared" ca="1" si="628"/>
        <v>481</v>
      </c>
      <c r="AO340" s="106">
        <f t="shared" ca="1" si="628"/>
        <v>0</v>
      </c>
      <c r="AP340" s="106">
        <f t="shared" ca="1" si="628"/>
        <v>0</v>
      </c>
      <c r="AQ340" s="106">
        <f t="shared" ca="1" si="628"/>
        <v>0</v>
      </c>
      <c r="AR340" s="106">
        <f t="shared" ca="1" si="628"/>
        <v>0</v>
      </c>
      <c r="AS340" s="106">
        <f t="shared" ca="1" si="628"/>
        <v>0</v>
      </c>
      <c r="AT340" s="106">
        <f t="shared" ca="1" si="628"/>
        <v>0</v>
      </c>
      <c r="AU340" s="106">
        <f t="shared" ca="1" si="628"/>
        <v>1273792</v>
      </c>
      <c r="AV340" s="106">
        <f t="shared" ca="1" si="628"/>
        <v>3542703</v>
      </c>
      <c r="AW340" s="106">
        <f t="shared" ca="1" si="628"/>
        <v>49036</v>
      </c>
      <c r="AX340" s="106">
        <f t="shared" ca="1" si="628"/>
        <v>0</v>
      </c>
      <c r="AY340" s="611">
        <f t="shared" ca="1" si="628"/>
        <v>0</v>
      </c>
      <c r="AZ340" s="106">
        <f t="shared" ca="1" si="628"/>
        <v>29869</v>
      </c>
      <c r="BA340" s="106">
        <f t="shared" ca="1" si="628"/>
        <v>222710</v>
      </c>
      <c r="BB340" s="106">
        <f t="shared" ca="1" si="639"/>
        <v>57333</v>
      </c>
      <c r="BC340" s="106">
        <f t="shared" ca="1" si="639"/>
        <v>0</v>
      </c>
      <c r="BD340" s="106">
        <f t="shared" ca="1" si="639"/>
        <v>69468</v>
      </c>
      <c r="BE340" s="106">
        <f t="shared" ca="1" si="637"/>
        <v>0</v>
      </c>
      <c r="BF340" s="106">
        <f t="shared" ca="1" si="637"/>
        <v>433032</v>
      </c>
      <c r="BG340" s="106">
        <f t="shared" ca="1" si="637"/>
        <v>0</v>
      </c>
      <c r="BH340" s="106">
        <f t="shared" ca="1" si="637"/>
        <v>0</v>
      </c>
      <c r="BI340" s="106">
        <f t="shared" ca="1" si="637"/>
        <v>371391</v>
      </c>
      <c r="BJ340" s="106">
        <f t="shared" ca="1" si="637"/>
        <v>109866</v>
      </c>
      <c r="BK340" s="106">
        <f t="shared" ca="1" si="637"/>
        <v>0</v>
      </c>
      <c r="BL340" s="190">
        <f t="shared" ca="1" si="637"/>
        <v>0</v>
      </c>
      <c r="BM340" s="190">
        <f t="shared" ca="1" si="637"/>
        <v>0</v>
      </c>
      <c r="BN340" s="190">
        <f t="shared" ca="1" si="601"/>
        <v>0</v>
      </c>
      <c r="BO340" s="190">
        <f t="shared" ca="1" si="601"/>
        <v>0</v>
      </c>
      <c r="BP340" s="190">
        <f t="shared" ca="1" si="594"/>
        <v>0</v>
      </c>
      <c r="BQ340" s="190">
        <f t="shared" ca="1" si="642"/>
        <v>156670</v>
      </c>
      <c r="BR340" s="190">
        <f t="shared" ca="1" si="643"/>
        <v>1136999</v>
      </c>
      <c r="BS340" s="190">
        <f t="shared" ca="1" si="644"/>
        <v>4866012</v>
      </c>
      <c r="BT340" s="190">
        <f t="shared" ca="1" si="578"/>
        <v>6159681</v>
      </c>
      <c r="BU340" s="190">
        <f t="shared" ca="1" si="619"/>
        <v>6022466</v>
      </c>
      <c r="BV340" s="163" t="str">
        <f t="shared" si="645"/>
        <v>L</v>
      </c>
      <c r="BW340" s="65">
        <f t="shared" ca="1" si="582"/>
        <v>6159681</v>
      </c>
      <c r="BX340" s="65">
        <f t="shared" ca="1" si="583"/>
        <v>0</v>
      </c>
      <c r="BY340" s="13"/>
      <c r="CB340" s="1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09"/>
      <c r="DL340" s="188"/>
      <c r="DM340" s="188"/>
      <c r="DN340" s="218"/>
    </row>
    <row r="341" spans="1:122">
      <c r="A341" s="1">
        <f t="shared" si="621"/>
        <v>2025</v>
      </c>
      <c r="B341" s="390">
        <v>0</v>
      </c>
      <c r="C341" s="390">
        <v>0</v>
      </c>
      <c r="D341" s="390">
        <v>0</v>
      </c>
      <c r="E341" s="390">
        <v>0</v>
      </c>
      <c r="F341" s="390">
        <v>0</v>
      </c>
      <c r="G341" s="390">
        <v>0</v>
      </c>
      <c r="H341" s="390">
        <v>0</v>
      </c>
      <c r="I341" s="390">
        <v>0</v>
      </c>
      <c r="J341" s="390">
        <v>0</v>
      </c>
      <c r="K341" s="390">
        <v>0</v>
      </c>
      <c r="L341" s="390">
        <v>0</v>
      </c>
      <c r="M341" s="390">
        <v>0</v>
      </c>
      <c r="N341" s="32">
        <f t="shared" si="617"/>
        <v>0</v>
      </c>
      <c r="O341" s="29"/>
      <c r="P341" s="72">
        <f t="shared" si="622"/>
        <v>2025</v>
      </c>
      <c r="Q341" s="390">
        <v>0</v>
      </c>
      <c r="R341" s="390">
        <v>0</v>
      </c>
      <c r="S341" s="390">
        <v>0</v>
      </c>
      <c r="T341" s="390">
        <v>0</v>
      </c>
      <c r="U341" s="390">
        <v>0</v>
      </c>
      <c r="V341" s="390">
        <v>0</v>
      </c>
      <c r="W341" s="390">
        <v>0</v>
      </c>
      <c r="X341" s="390">
        <v>0</v>
      </c>
      <c r="Y341" s="390">
        <v>0</v>
      </c>
      <c r="Z341" s="390">
        <v>0</v>
      </c>
      <c r="AA341" s="390">
        <v>0</v>
      </c>
      <c r="AB341" s="390">
        <v>0</v>
      </c>
      <c r="AC341" s="32">
        <f t="shared" si="623"/>
        <v>0</v>
      </c>
      <c r="AE341" s="17"/>
      <c r="AI341" s="79" t="str">
        <f t="shared" si="641"/>
        <v>AB</v>
      </c>
      <c r="AJ341" s="1">
        <f t="shared" si="634"/>
        <v>2039</v>
      </c>
      <c r="AK341" s="105">
        <f t="shared" si="632"/>
        <v>12</v>
      </c>
      <c r="AL341" s="106">
        <f t="shared" ca="1" si="628"/>
        <v>0</v>
      </c>
      <c r="AM341" s="106">
        <f t="shared" ca="1" si="628"/>
        <v>0</v>
      </c>
      <c r="AN341" s="106">
        <f t="shared" ca="1" si="628"/>
        <v>481</v>
      </c>
      <c r="AO341" s="106">
        <f t="shared" ca="1" si="628"/>
        <v>0</v>
      </c>
      <c r="AP341" s="106">
        <f t="shared" ca="1" si="628"/>
        <v>0</v>
      </c>
      <c r="AQ341" s="106">
        <f t="shared" ca="1" si="628"/>
        <v>0</v>
      </c>
      <c r="AR341" s="106">
        <f t="shared" ca="1" si="628"/>
        <v>0</v>
      </c>
      <c r="AS341" s="106">
        <f t="shared" ca="1" si="628"/>
        <v>0</v>
      </c>
      <c r="AT341" s="106">
        <f t="shared" ca="1" si="628"/>
        <v>0</v>
      </c>
      <c r="AU341" s="106">
        <f t="shared" ca="1" si="628"/>
        <v>1243449</v>
      </c>
      <c r="AV341" s="106">
        <f t="shared" ca="1" si="628"/>
        <v>3485583</v>
      </c>
      <c r="AW341" s="106">
        <f t="shared" ca="1" si="628"/>
        <v>61685</v>
      </c>
      <c r="AX341" s="106">
        <f t="shared" ca="1" si="628"/>
        <v>0</v>
      </c>
      <c r="AY341" s="611">
        <f t="shared" ca="1" si="628"/>
        <v>0</v>
      </c>
      <c r="AZ341" s="106">
        <f t="shared" ca="1" si="628"/>
        <v>33031</v>
      </c>
      <c r="BA341" s="106">
        <f t="shared" ca="1" si="628"/>
        <v>198694</v>
      </c>
      <c r="BB341" s="106">
        <f t="shared" ca="1" si="639"/>
        <v>55320</v>
      </c>
      <c r="BC341" s="106">
        <f t="shared" ca="1" si="639"/>
        <v>0</v>
      </c>
      <c r="BD341" s="106">
        <f t="shared" ca="1" si="639"/>
        <v>52576</v>
      </c>
      <c r="BE341" s="106">
        <f t="shared" ca="1" si="637"/>
        <v>0</v>
      </c>
      <c r="BF341" s="106">
        <f t="shared" ca="1" si="637"/>
        <v>429720</v>
      </c>
      <c r="BG341" s="106">
        <f t="shared" ca="1" si="637"/>
        <v>0</v>
      </c>
      <c r="BH341" s="106">
        <f t="shared" ca="1" si="637"/>
        <v>0</v>
      </c>
      <c r="BI341" s="106">
        <f t="shared" ca="1" si="637"/>
        <v>369668</v>
      </c>
      <c r="BJ341" s="106">
        <f t="shared" ca="1" si="637"/>
        <v>109704</v>
      </c>
      <c r="BK341" s="106">
        <f t="shared" ca="1" si="637"/>
        <v>0</v>
      </c>
      <c r="BL341" s="190">
        <f t="shared" ca="1" si="637"/>
        <v>0</v>
      </c>
      <c r="BM341" s="190">
        <f t="shared" ca="1" si="637"/>
        <v>0</v>
      </c>
      <c r="BN341" s="190">
        <f t="shared" ca="1" si="601"/>
        <v>0</v>
      </c>
      <c r="BO341" s="190">
        <f t="shared" ca="1" si="601"/>
        <v>0</v>
      </c>
      <c r="BP341" s="190">
        <f t="shared" ca="1" si="594"/>
        <v>0</v>
      </c>
      <c r="BQ341" s="190">
        <f t="shared" ca="1" si="642"/>
        <v>140927</v>
      </c>
      <c r="BR341" s="190">
        <f t="shared" ca="1" si="643"/>
        <v>1107786</v>
      </c>
      <c r="BS341" s="190">
        <f t="shared" ca="1" si="644"/>
        <v>4791198</v>
      </c>
      <c r="BT341" s="190">
        <f t="shared" ca="1" si="578"/>
        <v>6039911</v>
      </c>
      <c r="BU341" s="190">
        <f t="shared" ca="1" si="619"/>
        <v>10345269</v>
      </c>
      <c r="BV341" s="163" t="str">
        <f t="shared" si="645"/>
        <v>M</v>
      </c>
      <c r="BW341" s="65">
        <f t="shared" ca="1" si="582"/>
        <v>6039911</v>
      </c>
      <c r="BX341" s="65">
        <f t="shared" ca="1" si="583"/>
        <v>0</v>
      </c>
      <c r="BY341" s="13"/>
    </row>
    <row r="342" spans="1:122">
      <c r="A342" s="1">
        <f t="shared" si="621"/>
        <v>2026</v>
      </c>
      <c r="B342" s="390">
        <v>0</v>
      </c>
      <c r="C342" s="390">
        <v>0</v>
      </c>
      <c r="D342" s="390">
        <v>0</v>
      </c>
      <c r="E342" s="390">
        <v>0</v>
      </c>
      <c r="F342" s="390">
        <v>0</v>
      </c>
      <c r="G342" s="390">
        <v>0</v>
      </c>
      <c r="H342" s="390">
        <v>0</v>
      </c>
      <c r="I342" s="390">
        <v>0</v>
      </c>
      <c r="J342" s="390">
        <v>0</v>
      </c>
      <c r="K342" s="390">
        <v>0</v>
      </c>
      <c r="L342" s="390">
        <v>0</v>
      </c>
      <c r="M342" s="390">
        <v>0</v>
      </c>
      <c r="N342" s="32">
        <f t="shared" si="617"/>
        <v>0</v>
      </c>
      <c r="O342" s="29"/>
      <c r="P342" s="72">
        <f t="shared" si="622"/>
        <v>2026</v>
      </c>
      <c r="Q342" s="390">
        <v>0</v>
      </c>
      <c r="R342" s="390">
        <v>0</v>
      </c>
      <c r="S342" s="390">
        <v>0</v>
      </c>
      <c r="T342" s="390">
        <v>0</v>
      </c>
      <c r="U342" s="390">
        <v>0</v>
      </c>
      <c r="V342" s="390">
        <v>0</v>
      </c>
      <c r="W342" s="390">
        <v>0</v>
      </c>
      <c r="X342" s="390">
        <v>0</v>
      </c>
      <c r="Y342" s="390">
        <v>0</v>
      </c>
      <c r="Z342" s="390">
        <v>0</v>
      </c>
      <c r="AA342" s="390">
        <v>0</v>
      </c>
      <c r="AB342" s="390">
        <v>0</v>
      </c>
      <c r="AC342" s="32">
        <f t="shared" si="623"/>
        <v>0</v>
      </c>
      <c r="AE342" s="17"/>
      <c r="AI342" s="79" t="str">
        <f t="shared" si="641"/>
        <v>Q</v>
      </c>
      <c r="AJ342" s="1">
        <f t="shared" si="634"/>
        <v>2040</v>
      </c>
      <c r="AK342" s="105">
        <f t="shared" si="632"/>
        <v>1</v>
      </c>
      <c r="AL342" s="106">
        <f t="shared" ca="1" si="628"/>
        <v>0</v>
      </c>
      <c r="AM342" s="106">
        <f t="shared" ca="1" si="628"/>
        <v>0</v>
      </c>
      <c r="AN342" s="106">
        <f t="shared" ca="1" si="628"/>
        <v>481</v>
      </c>
      <c r="AO342" s="106">
        <f t="shared" ca="1" si="628"/>
        <v>0</v>
      </c>
      <c r="AP342" s="106">
        <f t="shared" ca="1" si="628"/>
        <v>0</v>
      </c>
      <c r="AQ342" s="106">
        <f t="shared" ca="1" si="628"/>
        <v>0</v>
      </c>
      <c r="AR342" s="106">
        <f t="shared" ca="1" si="628"/>
        <v>0</v>
      </c>
      <c r="AS342" s="106">
        <f t="shared" ca="1" si="628"/>
        <v>0</v>
      </c>
      <c r="AT342" s="106">
        <f t="shared" ca="1" si="628"/>
        <v>4200080</v>
      </c>
      <c r="AU342" s="106">
        <f t="shared" ca="1" si="628"/>
        <v>1259392</v>
      </c>
      <c r="AV342" s="106">
        <f t="shared" ca="1" si="628"/>
        <v>3519901</v>
      </c>
      <c r="AW342" s="106">
        <f t="shared" ca="1" si="628"/>
        <v>56507</v>
      </c>
      <c r="AX342" s="106">
        <f t="shared" ca="1" si="628"/>
        <v>0</v>
      </c>
      <c r="AY342" s="611">
        <f t="shared" ca="1" si="628"/>
        <v>0</v>
      </c>
      <c r="AZ342" s="106">
        <f t="shared" ca="1" si="628"/>
        <v>19254</v>
      </c>
      <c r="BA342" s="106">
        <f t="shared" ca="1" si="628"/>
        <v>230454</v>
      </c>
      <c r="BB342" s="106">
        <f t="shared" ca="1" si="639"/>
        <v>69860</v>
      </c>
      <c r="BC342" s="106">
        <f t="shared" ca="1" si="639"/>
        <v>0</v>
      </c>
      <c r="BD342" s="106">
        <f t="shared" ca="1" si="639"/>
        <v>54086</v>
      </c>
      <c r="BE342" s="106">
        <f t="shared" ca="1" si="637"/>
        <v>0</v>
      </c>
      <c r="BF342" s="106">
        <f t="shared" ca="1" si="637"/>
        <v>433032</v>
      </c>
      <c r="BG342" s="106">
        <f t="shared" ca="1" si="637"/>
        <v>0</v>
      </c>
      <c r="BH342" s="106">
        <f t="shared" ca="1" si="637"/>
        <v>0</v>
      </c>
      <c r="BI342" s="106">
        <f t="shared" ca="1" si="637"/>
        <v>366620</v>
      </c>
      <c r="BJ342" s="106">
        <f t="shared" ca="1" si="637"/>
        <v>110868</v>
      </c>
      <c r="BK342" s="106">
        <f t="shared" ca="1" si="637"/>
        <v>0</v>
      </c>
      <c r="BL342" s="190">
        <f t="shared" ca="1" si="637"/>
        <v>0</v>
      </c>
      <c r="BM342" s="190">
        <f t="shared" ca="1" si="637"/>
        <v>0</v>
      </c>
      <c r="BN342" s="190">
        <f t="shared" ca="1" si="601"/>
        <v>0</v>
      </c>
      <c r="BO342" s="190">
        <f t="shared" ca="1" si="601"/>
        <v>0</v>
      </c>
      <c r="BP342" s="190">
        <f t="shared" ca="1" si="594"/>
        <v>0</v>
      </c>
      <c r="BQ342" s="190">
        <f t="shared" ca="1" si="642"/>
        <v>143200</v>
      </c>
      <c r="BR342" s="190">
        <f t="shared" ca="1" si="643"/>
        <v>1140974</v>
      </c>
      <c r="BS342" s="190">
        <f t="shared" ca="1" si="644"/>
        <v>9036361</v>
      </c>
      <c r="BT342" s="190">
        <f t="shared" ref="BT342:BT367" ca="1" si="646">ROUND(INDIRECT(CONCATENATE($AI342,BT$2+($AJ342-2010))),0)</f>
        <v>10320535</v>
      </c>
      <c r="BU342" s="190">
        <f t="shared" ca="1" si="619"/>
        <v>10309921</v>
      </c>
      <c r="BV342" s="163" t="str">
        <f t="shared" si="645"/>
        <v>C</v>
      </c>
      <c r="BW342" s="65">
        <f t="shared" ca="1" si="582"/>
        <v>10320535</v>
      </c>
      <c r="BX342" s="65">
        <f t="shared" ca="1" si="583"/>
        <v>0</v>
      </c>
      <c r="BY342" s="13"/>
    </row>
    <row r="343" spans="1:122">
      <c r="A343" s="1">
        <f t="shared" si="621"/>
        <v>2027</v>
      </c>
      <c r="B343" s="390">
        <v>0</v>
      </c>
      <c r="C343" s="390">
        <v>0</v>
      </c>
      <c r="D343" s="390">
        <v>0</v>
      </c>
      <c r="E343" s="390">
        <v>0</v>
      </c>
      <c r="F343" s="390">
        <v>0</v>
      </c>
      <c r="G343" s="390">
        <v>0</v>
      </c>
      <c r="H343" s="390">
        <v>0</v>
      </c>
      <c r="I343" s="390">
        <v>0</v>
      </c>
      <c r="J343" s="390">
        <v>0</v>
      </c>
      <c r="K343" s="390">
        <v>0</v>
      </c>
      <c r="L343" s="390">
        <v>0</v>
      </c>
      <c r="M343" s="390">
        <v>0</v>
      </c>
      <c r="N343" s="32">
        <f t="shared" si="617"/>
        <v>0</v>
      </c>
      <c r="O343" s="29"/>
      <c r="P343" s="72">
        <f t="shared" si="622"/>
        <v>2027</v>
      </c>
      <c r="Q343" s="390">
        <v>0</v>
      </c>
      <c r="R343" s="390">
        <v>0</v>
      </c>
      <c r="S343" s="390">
        <v>0</v>
      </c>
      <c r="T343" s="390">
        <v>0</v>
      </c>
      <c r="U343" s="390">
        <v>0</v>
      </c>
      <c r="V343" s="390">
        <v>0</v>
      </c>
      <c r="W343" s="390">
        <v>0</v>
      </c>
      <c r="X343" s="390">
        <v>0</v>
      </c>
      <c r="Y343" s="390">
        <v>0</v>
      </c>
      <c r="Z343" s="390">
        <v>0</v>
      </c>
      <c r="AA343" s="390">
        <v>0</v>
      </c>
      <c r="AB343" s="390">
        <v>0</v>
      </c>
      <c r="AC343" s="32">
        <f t="shared" si="623"/>
        <v>0</v>
      </c>
      <c r="AE343" s="17"/>
      <c r="AI343" s="79" t="str">
        <f t="shared" si="641"/>
        <v>R</v>
      </c>
      <c r="AJ343" s="1">
        <f t="shared" si="634"/>
        <v>2040</v>
      </c>
      <c r="AK343" s="105">
        <f t="shared" si="632"/>
        <v>2</v>
      </c>
      <c r="AL343" s="106">
        <f t="shared" ca="1" si="628"/>
        <v>0</v>
      </c>
      <c r="AM343" s="106">
        <f t="shared" ca="1" si="628"/>
        <v>0</v>
      </c>
      <c r="AN343" s="106">
        <f t="shared" ca="1" si="628"/>
        <v>481</v>
      </c>
      <c r="AO343" s="106">
        <f t="shared" ca="1" si="628"/>
        <v>0</v>
      </c>
      <c r="AP343" s="106">
        <f t="shared" ca="1" si="628"/>
        <v>0</v>
      </c>
      <c r="AQ343" s="106">
        <f t="shared" ca="1" si="628"/>
        <v>0</v>
      </c>
      <c r="AR343" s="106">
        <f t="shared" ca="1" si="628"/>
        <v>0</v>
      </c>
      <c r="AS343" s="106">
        <f t="shared" ca="1" si="628"/>
        <v>0</v>
      </c>
      <c r="AT343" s="106">
        <f t="shared" ca="1" si="628"/>
        <v>4250284</v>
      </c>
      <c r="AU343" s="106">
        <f t="shared" ca="1" si="628"/>
        <v>1260611</v>
      </c>
      <c r="AV343" s="106">
        <f t="shared" ca="1" si="628"/>
        <v>3588968</v>
      </c>
      <c r="AW343" s="106">
        <f t="shared" ca="1" si="628"/>
        <v>63058</v>
      </c>
      <c r="AX343" s="106">
        <f t="shared" ca="1" si="628"/>
        <v>0</v>
      </c>
      <c r="AY343" s="611">
        <f t="shared" ca="1" si="628"/>
        <v>0</v>
      </c>
      <c r="AZ343" s="106">
        <f t="shared" ca="1" si="628"/>
        <v>28195</v>
      </c>
      <c r="BA343" s="106">
        <f t="shared" ca="1" si="628"/>
        <v>240196</v>
      </c>
      <c r="BB343" s="106">
        <f t="shared" ca="1" si="639"/>
        <v>74774</v>
      </c>
      <c r="BC343" s="106">
        <f t="shared" ca="1" si="639"/>
        <v>0</v>
      </c>
      <c r="BD343" s="106">
        <f t="shared" ca="1" si="639"/>
        <v>63328</v>
      </c>
      <c r="BE343" s="106">
        <f t="shared" ca="1" si="637"/>
        <v>0</v>
      </c>
      <c r="BF343" s="106">
        <f t="shared" ca="1" si="637"/>
        <v>431544</v>
      </c>
      <c r="BG343" s="106">
        <f t="shared" ca="1" si="637"/>
        <v>0</v>
      </c>
      <c r="BH343" s="106">
        <f t="shared" ca="1" si="637"/>
        <v>0</v>
      </c>
      <c r="BI343" s="106">
        <f t="shared" ca="1" si="637"/>
        <v>364713</v>
      </c>
      <c r="BJ343" s="106">
        <f t="shared" ca="1" si="637"/>
        <v>111114</v>
      </c>
      <c r="BK343" s="106">
        <f t="shared" ca="1" si="637"/>
        <v>0</v>
      </c>
      <c r="BL343" s="190">
        <f t="shared" ca="1" si="637"/>
        <v>0</v>
      </c>
      <c r="BM343" s="190">
        <f t="shared" ca="1" si="637"/>
        <v>0</v>
      </c>
      <c r="BN343" s="190">
        <f t="shared" ca="1" si="601"/>
        <v>0</v>
      </c>
      <c r="BO343" s="190">
        <f t="shared" ca="1" si="601"/>
        <v>0</v>
      </c>
      <c r="BP343" s="190">
        <f t="shared" ca="1" si="594"/>
        <v>0</v>
      </c>
      <c r="BQ343" s="190">
        <f t="shared" ca="1" si="642"/>
        <v>166297</v>
      </c>
      <c r="BR343" s="190">
        <f t="shared" ca="1" si="643"/>
        <v>1147567</v>
      </c>
      <c r="BS343" s="190">
        <f t="shared" ca="1" si="644"/>
        <v>9163402</v>
      </c>
      <c r="BT343" s="190">
        <f t="shared" ca="1" si="646"/>
        <v>10477266</v>
      </c>
      <c r="BU343" s="190">
        <f t="shared" ca="1" si="619"/>
        <v>10309921</v>
      </c>
      <c r="BV343" s="163" t="str">
        <f t="shared" si="645"/>
        <v>C</v>
      </c>
      <c r="BW343" s="65">
        <f t="shared" ca="1" si="582"/>
        <v>10477266</v>
      </c>
      <c r="BX343" s="65">
        <f t="shared" ca="1" si="583"/>
        <v>0</v>
      </c>
      <c r="BY343" s="2"/>
      <c r="BZ343" s="1"/>
      <c r="CA343" s="1"/>
    </row>
    <row r="344" spans="1:122">
      <c r="A344" s="1">
        <f t="shared" si="621"/>
        <v>2028</v>
      </c>
      <c r="B344" s="390">
        <v>0</v>
      </c>
      <c r="C344" s="390">
        <v>0</v>
      </c>
      <c r="D344" s="390">
        <v>0</v>
      </c>
      <c r="E344" s="390">
        <v>0</v>
      </c>
      <c r="F344" s="390">
        <v>0</v>
      </c>
      <c r="G344" s="390">
        <v>0</v>
      </c>
      <c r="H344" s="390">
        <v>0</v>
      </c>
      <c r="I344" s="390">
        <v>0</v>
      </c>
      <c r="J344" s="390">
        <v>0</v>
      </c>
      <c r="K344" s="390">
        <v>0</v>
      </c>
      <c r="L344" s="390">
        <v>0</v>
      </c>
      <c r="M344" s="390">
        <v>0</v>
      </c>
      <c r="N344" s="32">
        <f t="shared" si="617"/>
        <v>0</v>
      </c>
      <c r="O344" s="29"/>
      <c r="P344" s="72">
        <f t="shared" si="622"/>
        <v>2028</v>
      </c>
      <c r="Q344" s="390">
        <v>0</v>
      </c>
      <c r="R344" s="390">
        <v>0</v>
      </c>
      <c r="S344" s="390">
        <v>0</v>
      </c>
      <c r="T344" s="390">
        <v>0</v>
      </c>
      <c r="U344" s="390">
        <v>0</v>
      </c>
      <c r="V344" s="390">
        <v>0</v>
      </c>
      <c r="W344" s="390">
        <v>0</v>
      </c>
      <c r="X344" s="390">
        <v>0</v>
      </c>
      <c r="Y344" s="390">
        <v>0</v>
      </c>
      <c r="Z344" s="390">
        <v>0</v>
      </c>
      <c r="AA344" s="390">
        <v>0</v>
      </c>
      <c r="AB344" s="390">
        <v>0</v>
      </c>
      <c r="AC344" s="32">
        <f t="shared" si="623"/>
        <v>0</v>
      </c>
      <c r="AE344" s="17"/>
      <c r="AI344" s="79" t="str">
        <f t="shared" si="641"/>
        <v>S</v>
      </c>
      <c r="AJ344" s="1">
        <f t="shared" si="634"/>
        <v>2040</v>
      </c>
      <c r="AK344" s="105">
        <f t="shared" si="632"/>
        <v>3</v>
      </c>
      <c r="AL344" s="106">
        <f t="shared" ca="1" si="628"/>
        <v>0</v>
      </c>
      <c r="AM344" s="106">
        <f t="shared" ca="1" si="628"/>
        <v>0</v>
      </c>
      <c r="AN344" s="106">
        <f t="shared" ca="1" si="628"/>
        <v>481</v>
      </c>
      <c r="AO344" s="106">
        <f t="shared" ca="1" si="628"/>
        <v>0</v>
      </c>
      <c r="AP344" s="106">
        <f t="shared" ca="1" si="628"/>
        <v>0</v>
      </c>
      <c r="AQ344" s="106">
        <f t="shared" ca="1" si="628"/>
        <v>0</v>
      </c>
      <c r="AR344" s="106">
        <f t="shared" ca="1" si="628"/>
        <v>0</v>
      </c>
      <c r="AS344" s="106">
        <f t="shared" ca="1" si="628"/>
        <v>0</v>
      </c>
      <c r="AT344" s="106">
        <f t="shared" ca="1" si="628"/>
        <v>4243165</v>
      </c>
      <c r="AU344" s="106">
        <f t="shared" ca="1" si="628"/>
        <v>1238201</v>
      </c>
      <c r="AV344" s="106">
        <f t="shared" ca="1" si="628"/>
        <v>3544078</v>
      </c>
      <c r="AW344" s="106">
        <f t="shared" ca="1" si="628"/>
        <v>57941</v>
      </c>
      <c r="AX344" s="106">
        <f t="shared" ca="1" si="628"/>
        <v>0</v>
      </c>
      <c r="AY344" s="611">
        <f t="shared" ca="1" si="628"/>
        <v>0</v>
      </c>
      <c r="AZ344" s="106">
        <f t="shared" ca="1" si="628"/>
        <v>29398</v>
      </c>
      <c r="BA344" s="106">
        <f t="shared" ca="1" si="628"/>
        <v>201107</v>
      </c>
      <c r="BB344" s="106">
        <f t="shared" ca="1" si="639"/>
        <v>48539</v>
      </c>
      <c r="BC344" s="106">
        <f t="shared" ca="1" si="639"/>
        <v>0</v>
      </c>
      <c r="BD344" s="106">
        <f t="shared" ca="1" si="639"/>
        <v>69305</v>
      </c>
      <c r="BE344" s="106">
        <f t="shared" ca="1" si="637"/>
        <v>0</v>
      </c>
      <c r="BF344" s="106">
        <f t="shared" ca="1" si="637"/>
        <v>427896</v>
      </c>
      <c r="BG344" s="106">
        <f t="shared" ca="1" si="637"/>
        <v>0</v>
      </c>
      <c r="BH344" s="106">
        <f t="shared" ca="1" si="637"/>
        <v>0</v>
      </c>
      <c r="BI344" s="106">
        <f t="shared" ca="1" si="637"/>
        <v>363099</v>
      </c>
      <c r="BJ344" s="106">
        <f t="shared" ca="1" si="637"/>
        <v>110922</v>
      </c>
      <c r="BK344" s="106">
        <f t="shared" ca="1" si="637"/>
        <v>0</v>
      </c>
      <c r="BL344" s="190">
        <f t="shared" ca="1" si="637"/>
        <v>0</v>
      </c>
      <c r="BM344" s="190">
        <f t="shared" ca="1" si="637"/>
        <v>0</v>
      </c>
      <c r="BN344" s="190">
        <f t="shared" ca="1" si="601"/>
        <v>0</v>
      </c>
      <c r="BO344" s="190">
        <f t="shared" ca="1" si="601"/>
        <v>0</v>
      </c>
      <c r="BP344" s="190">
        <f t="shared" ca="1" si="594"/>
        <v>0</v>
      </c>
      <c r="BQ344" s="190">
        <f t="shared" ca="1" si="642"/>
        <v>147242</v>
      </c>
      <c r="BR344" s="190">
        <f t="shared" ca="1" si="643"/>
        <v>1103024</v>
      </c>
      <c r="BS344" s="190">
        <f t="shared" ca="1" si="644"/>
        <v>9083866</v>
      </c>
      <c r="BT344" s="190">
        <f t="shared" ca="1" si="646"/>
        <v>10334132</v>
      </c>
      <c r="BU344" s="190">
        <f t="shared" ca="1" si="619"/>
        <v>10376900</v>
      </c>
      <c r="BV344" s="163" t="str">
        <f t="shared" si="645"/>
        <v>D</v>
      </c>
      <c r="BW344" s="65">
        <f t="shared" ca="1" si="582"/>
        <v>10334132</v>
      </c>
      <c r="BX344" s="65">
        <f t="shared" ca="1" si="583"/>
        <v>0</v>
      </c>
      <c r="BY344" s="10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16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165"/>
      <c r="DI344" s="165"/>
      <c r="DJ344" s="165"/>
      <c r="DK344" s="5"/>
      <c r="DL344" s="5"/>
      <c r="DM344" s="5"/>
      <c r="DN344" s="5"/>
      <c r="DO344" s="5"/>
      <c r="DP344" s="5"/>
      <c r="DQ344" s="5"/>
      <c r="DR344" s="5"/>
    </row>
    <row r="345" spans="1:122">
      <c r="A345" s="1">
        <f t="shared" si="621"/>
        <v>2029</v>
      </c>
      <c r="B345" s="390">
        <v>0</v>
      </c>
      <c r="C345" s="390">
        <v>0</v>
      </c>
      <c r="D345" s="390">
        <v>0</v>
      </c>
      <c r="E345" s="390">
        <v>0</v>
      </c>
      <c r="F345" s="390">
        <v>0</v>
      </c>
      <c r="G345" s="390">
        <v>0</v>
      </c>
      <c r="H345" s="390">
        <v>0</v>
      </c>
      <c r="I345" s="390">
        <v>0</v>
      </c>
      <c r="J345" s="390">
        <v>0</v>
      </c>
      <c r="K345" s="390">
        <v>0</v>
      </c>
      <c r="L345" s="390">
        <v>0</v>
      </c>
      <c r="M345" s="390">
        <v>0</v>
      </c>
      <c r="N345" s="32">
        <f t="shared" si="617"/>
        <v>0</v>
      </c>
      <c r="O345" s="29"/>
      <c r="P345" s="72">
        <f t="shared" si="622"/>
        <v>2029</v>
      </c>
      <c r="Q345" s="390">
        <v>0</v>
      </c>
      <c r="R345" s="390">
        <v>0</v>
      </c>
      <c r="S345" s="390">
        <v>0</v>
      </c>
      <c r="T345" s="390">
        <v>0</v>
      </c>
      <c r="U345" s="390">
        <v>0</v>
      </c>
      <c r="V345" s="390">
        <v>0</v>
      </c>
      <c r="W345" s="390">
        <v>0</v>
      </c>
      <c r="X345" s="390">
        <v>0</v>
      </c>
      <c r="Y345" s="390">
        <v>0</v>
      </c>
      <c r="Z345" s="390">
        <v>0</v>
      </c>
      <c r="AA345" s="390">
        <v>0</v>
      </c>
      <c r="AB345" s="390">
        <v>0</v>
      </c>
      <c r="AC345" s="32">
        <f t="shared" si="623"/>
        <v>0</v>
      </c>
      <c r="AE345" s="17"/>
      <c r="AI345" s="79" t="str">
        <f t="shared" si="641"/>
        <v>T</v>
      </c>
      <c r="AJ345" s="1">
        <f t="shared" si="634"/>
        <v>2040</v>
      </c>
      <c r="AK345" s="105">
        <f t="shared" si="632"/>
        <v>4</v>
      </c>
      <c r="AL345" s="106">
        <f t="shared" ca="1" si="628"/>
        <v>0</v>
      </c>
      <c r="AM345" s="106">
        <f t="shared" ca="1" si="628"/>
        <v>0</v>
      </c>
      <c r="AN345" s="106">
        <f t="shared" ca="1" si="628"/>
        <v>481</v>
      </c>
      <c r="AO345" s="106">
        <f t="shared" ca="1" si="628"/>
        <v>0</v>
      </c>
      <c r="AP345" s="106">
        <f t="shared" ca="1" si="628"/>
        <v>0</v>
      </c>
      <c r="AQ345" s="106">
        <f t="shared" ca="1" si="628"/>
        <v>0</v>
      </c>
      <c r="AR345" s="106">
        <f t="shared" ca="1" si="628"/>
        <v>0</v>
      </c>
      <c r="AS345" s="106">
        <f t="shared" ca="1" si="628"/>
        <v>0</v>
      </c>
      <c r="AT345" s="106">
        <f t="shared" ca="1" si="628"/>
        <v>4201270</v>
      </c>
      <c r="AU345" s="106">
        <f t="shared" ca="1" si="628"/>
        <v>1275292</v>
      </c>
      <c r="AV345" s="106">
        <f t="shared" ca="1" si="628"/>
        <v>3618106</v>
      </c>
      <c r="AW345" s="106">
        <f t="shared" ca="1" si="628"/>
        <v>46847</v>
      </c>
      <c r="AX345" s="106">
        <f t="shared" ca="1" si="628"/>
        <v>0</v>
      </c>
      <c r="AY345" s="611">
        <f t="shared" ca="1" si="628"/>
        <v>0</v>
      </c>
      <c r="AZ345" s="106">
        <f t="shared" ca="1" si="628"/>
        <v>29785</v>
      </c>
      <c r="BA345" s="106">
        <f t="shared" ca="1" si="628"/>
        <v>187033</v>
      </c>
      <c r="BB345" s="106">
        <f t="shared" ca="1" si="639"/>
        <v>53837</v>
      </c>
      <c r="BC345" s="106">
        <f t="shared" ca="1" si="639"/>
        <v>0</v>
      </c>
      <c r="BD345" s="106">
        <f t="shared" ca="1" si="639"/>
        <v>55801</v>
      </c>
      <c r="BE345" s="106">
        <f t="shared" ca="1" si="637"/>
        <v>0</v>
      </c>
      <c r="BF345" s="106">
        <f t="shared" ca="1" si="637"/>
        <v>433032</v>
      </c>
      <c r="BG345" s="106">
        <f t="shared" ca="1" si="637"/>
        <v>0</v>
      </c>
      <c r="BH345" s="106">
        <f t="shared" ca="1" si="637"/>
        <v>0</v>
      </c>
      <c r="BI345" s="106">
        <f t="shared" ca="1" si="637"/>
        <v>369006</v>
      </c>
      <c r="BJ345" s="106">
        <f t="shared" ca="1" si="637"/>
        <v>111576</v>
      </c>
      <c r="BK345" s="106">
        <f t="shared" ca="1" si="637"/>
        <v>0</v>
      </c>
      <c r="BL345" s="190">
        <f t="shared" ca="1" si="637"/>
        <v>0</v>
      </c>
      <c r="BM345" s="190">
        <f t="shared" ca="1" si="637"/>
        <v>0</v>
      </c>
      <c r="BN345" s="190">
        <f t="shared" ca="1" si="601"/>
        <v>0</v>
      </c>
      <c r="BO345" s="190">
        <f t="shared" ca="1" si="601"/>
        <v>0</v>
      </c>
      <c r="BP345" s="190">
        <f t="shared" ca="1" si="594"/>
        <v>0</v>
      </c>
      <c r="BQ345" s="190">
        <f t="shared" ca="1" si="642"/>
        <v>139423</v>
      </c>
      <c r="BR345" s="190">
        <f t="shared" ca="1" si="643"/>
        <v>1100647</v>
      </c>
      <c r="BS345" s="190">
        <f t="shared" ca="1" si="644"/>
        <v>9141996</v>
      </c>
      <c r="BT345" s="190">
        <f t="shared" ca="1" si="646"/>
        <v>10382066</v>
      </c>
      <c r="BU345" s="190">
        <f t="shared" ca="1" si="619"/>
        <v>6236366</v>
      </c>
      <c r="BV345" s="163" t="str">
        <f t="shared" si="645"/>
        <v>E</v>
      </c>
      <c r="BW345" s="65">
        <f t="shared" ca="1" si="582"/>
        <v>10382066</v>
      </c>
      <c r="BX345" s="65">
        <f t="shared" ca="1" si="583"/>
        <v>0</v>
      </c>
      <c r="BY345" s="13"/>
    </row>
    <row r="346" spans="1:122">
      <c r="A346" s="1">
        <f t="shared" si="621"/>
        <v>2030</v>
      </c>
      <c r="B346" s="390">
        <v>0</v>
      </c>
      <c r="C346" s="390">
        <v>0</v>
      </c>
      <c r="D346" s="390">
        <v>0</v>
      </c>
      <c r="E346" s="390">
        <v>0</v>
      </c>
      <c r="F346" s="390">
        <v>0</v>
      </c>
      <c r="G346" s="390">
        <v>0</v>
      </c>
      <c r="H346" s="390">
        <v>0</v>
      </c>
      <c r="I346" s="390">
        <v>0</v>
      </c>
      <c r="J346" s="390">
        <v>0</v>
      </c>
      <c r="K346" s="390">
        <v>0</v>
      </c>
      <c r="L346" s="390">
        <v>0</v>
      </c>
      <c r="M346" s="390">
        <v>0</v>
      </c>
      <c r="N346" s="32">
        <f t="shared" si="617"/>
        <v>0</v>
      </c>
      <c r="O346" s="29"/>
      <c r="P346" s="72">
        <f t="shared" si="622"/>
        <v>2030</v>
      </c>
      <c r="Q346" s="390">
        <v>0</v>
      </c>
      <c r="R346" s="390">
        <v>0</v>
      </c>
      <c r="S346" s="390">
        <v>0</v>
      </c>
      <c r="T346" s="390">
        <v>0</v>
      </c>
      <c r="U346" s="390">
        <v>0</v>
      </c>
      <c r="V346" s="390">
        <v>0</v>
      </c>
      <c r="W346" s="390">
        <v>0</v>
      </c>
      <c r="X346" s="390">
        <v>0</v>
      </c>
      <c r="Y346" s="390">
        <v>0</v>
      </c>
      <c r="Z346" s="390">
        <v>0</v>
      </c>
      <c r="AA346" s="390">
        <v>0</v>
      </c>
      <c r="AB346" s="390">
        <v>0</v>
      </c>
      <c r="AC346" s="32">
        <f t="shared" si="623"/>
        <v>0</v>
      </c>
      <c r="AE346" s="17"/>
      <c r="AI346" s="79" t="str">
        <f t="shared" si="641"/>
        <v>U</v>
      </c>
      <c r="AJ346" s="1">
        <f t="shared" si="634"/>
        <v>2040</v>
      </c>
      <c r="AK346" s="105">
        <f t="shared" si="632"/>
        <v>5</v>
      </c>
      <c r="AL346" s="106">
        <f t="shared" ca="1" si="628"/>
        <v>0</v>
      </c>
      <c r="AM346" s="106">
        <f t="shared" ca="1" si="628"/>
        <v>0</v>
      </c>
      <c r="AN346" s="106">
        <f t="shared" ca="1" si="628"/>
        <v>481</v>
      </c>
      <c r="AO346" s="106">
        <f t="shared" ca="1" si="628"/>
        <v>0</v>
      </c>
      <c r="AP346" s="106">
        <f t="shared" ca="1" si="628"/>
        <v>0</v>
      </c>
      <c r="AQ346" s="106">
        <f t="shared" ca="1" si="628"/>
        <v>0</v>
      </c>
      <c r="AR346" s="106">
        <f t="shared" ca="1" si="628"/>
        <v>0</v>
      </c>
      <c r="AS346" s="106">
        <f t="shared" ca="1" si="628"/>
        <v>0</v>
      </c>
      <c r="AT346" s="106">
        <f t="shared" ca="1" si="628"/>
        <v>0</v>
      </c>
      <c r="AU346" s="106">
        <f t="shared" ca="1" si="628"/>
        <v>1286975</v>
      </c>
      <c r="AV346" s="106">
        <f t="shared" ca="1" si="628"/>
        <v>3638827</v>
      </c>
      <c r="AW346" s="106">
        <f t="shared" ca="1" si="628"/>
        <v>45752</v>
      </c>
      <c r="AX346" s="106">
        <f t="shared" ca="1" si="628"/>
        <v>0</v>
      </c>
      <c r="AY346" s="611">
        <f t="shared" ca="1" si="628"/>
        <v>0</v>
      </c>
      <c r="AZ346" s="106">
        <f t="shared" ca="1" si="628"/>
        <v>26362</v>
      </c>
      <c r="BA346" s="106">
        <f t="shared" ref="BA346:BA367" ca="1" si="647">ROUND(INDIRECT(CONCATENATE($AI346,BA$2+($AJ346-2010))),0)</f>
        <v>204622</v>
      </c>
      <c r="BB346" s="106">
        <f t="shared" ca="1" si="639"/>
        <v>51753</v>
      </c>
      <c r="BC346" s="106">
        <f t="shared" ca="1" si="639"/>
        <v>0</v>
      </c>
      <c r="BD346" s="106">
        <f t="shared" ca="1" si="639"/>
        <v>55153</v>
      </c>
      <c r="BE346" s="106">
        <f t="shared" ca="1" si="637"/>
        <v>0</v>
      </c>
      <c r="BF346" s="106">
        <f t="shared" ca="1" si="637"/>
        <v>432600</v>
      </c>
      <c r="BG346" s="106">
        <f t="shared" ca="1" si="637"/>
        <v>0</v>
      </c>
      <c r="BH346" s="106">
        <f t="shared" ca="1" si="637"/>
        <v>0</v>
      </c>
      <c r="BI346" s="106">
        <f t="shared" ca="1" si="637"/>
        <v>372899</v>
      </c>
      <c r="BJ346" s="106">
        <f t="shared" ca="1" si="637"/>
        <v>111624</v>
      </c>
      <c r="BK346" s="106">
        <f t="shared" ca="1" si="637"/>
        <v>0</v>
      </c>
      <c r="BL346" s="190">
        <f t="shared" ca="1" si="637"/>
        <v>0</v>
      </c>
      <c r="BM346" s="190">
        <f t="shared" ca="1" si="637"/>
        <v>0</v>
      </c>
      <c r="BN346" s="190">
        <f t="shared" ca="1" si="601"/>
        <v>0</v>
      </c>
      <c r="BO346" s="190">
        <f t="shared" ca="1" si="601"/>
        <v>0</v>
      </c>
      <c r="BP346" s="190">
        <f t="shared" ca="1" si="594"/>
        <v>0</v>
      </c>
      <c r="BQ346" s="190">
        <f t="shared" ca="1" si="642"/>
        <v>133268</v>
      </c>
      <c r="BR346" s="190">
        <f t="shared" ca="1" si="643"/>
        <v>1121745</v>
      </c>
      <c r="BS346" s="190">
        <f t="shared" ca="1" si="644"/>
        <v>4972035</v>
      </c>
      <c r="BT346" s="190">
        <f t="shared" ca="1" si="646"/>
        <v>6227048</v>
      </c>
      <c r="BU346" s="190">
        <f t="shared" ca="1" si="619"/>
        <v>6287821</v>
      </c>
      <c r="BV346" s="163" t="str">
        <f t="shared" si="645"/>
        <v>F</v>
      </c>
      <c r="BW346" s="65">
        <f t="shared" ref="BW346:BW367" ca="1" si="648">SUM(AL346:BP346)</f>
        <v>6227048</v>
      </c>
      <c r="BX346" s="65">
        <f t="shared" ref="BX346:BX367" ca="1" si="649">BT346-BW346</f>
        <v>0</v>
      </c>
      <c r="BY346" s="13"/>
    </row>
    <row r="347" spans="1:122">
      <c r="A347" s="1">
        <f t="shared" si="621"/>
        <v>2031</v>
      </c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32"/>
      <c r="O347" s="29"/>
      <c r="P347" s="72">
        <f t="shared" si="622"/>
        <v>2031</v>
      </c>
      <c r="Q347" s="390">
        <v>0</v>
      </c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2">
        <f t="shared" si="623"/>
        <v>0</v>
      </c>
      <c r="AE347" s="17"/>
      <c r="AF347" s="22"/>
      <c r="AG347" s="22"/>
      <c r="AH347" s="22"/>
      <c r="AI347" s="79" t="str">
        <f t="shared" si="641"/>
        <v>V</v>
      </c>
      <c r="AJ347" s="1">
        <f t="shared" si="634"/>
        <v>2040</v>
      </c>
      <c r="AK347" s="105">
        <f t="shared" si="632"/>
        <v>6</v>
      </c>
      <c r="AL347" s="106">
        <f t="shared" ref="AL347:AZ363" ca="1" si="650">ROUND(INDIRECT(CONCATENATE($AI347,AL$2+($AJ347-2010))),0)</f>
        <v>0</v>
      </c>
      <c r="AM347" s="106">
        <f t="shared" ca="1" si="650"/>
        <v>0</v>
      </c>
      <c r="AN347" s="106">
        <f t="shared" ca="1" si="650"/>
        <v>481</v>
      </c>
      <c r="AO347" s="106">
        <f t="shared" ca="1" si="650"/>
        <v>0</v>
      </c>
      <c r="AP347" s="106">
        <f t="shared" ca="1" si="650"/>
        <v>0</v>
      </c>
      <c r="AQ347" s="106">
        <f t="shared" ca="1" si="650"/>
        <v>0</v>
      </c>
      <c r="AR347" s="106">
        <f t="shared" ca="1" si="650"/>
        <v>0</v>
      </c>
      <c r="AS347" s="106">
        <f t="shared" ca="1" si="650"/>
        <v>0</v>
      </c>
      <c r="AT347" s="106">
        <f t="shared" ca="1" si="650"/>
        <v>0</v>
      </c>
      <c r="AU347" s="106">
        <f t="shared" ca="1" si="650"/>
        <v>1289973</v>
      </c>
      <c r="AV347" s="106">
        <f t="shared" ca="1" si="650"/>
        <v>3647760</v>
      </c>
      <c r="AW347" s="106">
        <f t="shared" ca="1" si="650"/>
        <v>61937</v>
      </c>
      <c r="AX347" s="106">
        <f t="shared" ca="1" si="650"/>
        <v>0</v>
      </c>
      <c r="AY347" s="611">
        <f t="shared" ca="1" si="650"/>
        <v>0</v>
      </c>
      <c r="AZ347" s="106">
        <f t="shared" ca="1" si="650"/>
        <v>26794</v>
      </c>
      <c r="BA347" s="106">
        <f t="shared" ca="1" si="647"/>
        <v>216271</v>
      </c>
      <c r="BB347" s="106">
        <f t="shared" ca="1" si="639"/>
        <v>65502</v>
      </c>
      <c r="BC347" s="106">
        <f t="shared" ca="1" si="639"/>
        <v>0</v>
      </c>
      <c r="BD347" s="106">
        <f t="shared" ca="1" si="639"/>
        <v>47854</v>
      </c>
      <c r="BE347" s="106">
        <f t="shared" ca="1" si="637"/>
        <v>0</v>
      </c>
      <c r="BF347" s="106">
        <f t="shared" ca="1" si="637"/>
        <v>436008</v>
      </c>
      <c r="BG347" s="106">
        <f t="shared" ca="1" si="637"/>
        <v>0</v>
      </c>
      <c r="BH347" s="106">
        <f t="shared" ca="1" si="637"/>
        <v>0</v>
      </c>
      <c r="BI347" s="106">
        <f t="shared" ca="1" si="637"/>
        <v>374731</v>
      </c>
      <c r="BJ347" s="106">
        <f t="shared" ca="1" si="637"/>
        <v>111816</v>
      </c>
      <c r="BK347" s="106">
        <f t="shared" ca="1" si="637"/>
        <v>0</v>
      </c>
      <c r="BL347" s="190">
        <f t="shared" ca="1" si="637"/>
        <v>0</v>
      </c>
      <c r="BM347" s="190">
        <f t="shared" ca="1" si="637"/>
        <v>0</v>
      </c>
      <c r="BN347" s="190">
        <f t="shared" ca="1" si="637"/>
        <v>0</v>
      </c>
      <c r="BO347" s="190">
        <f t="shared" ca="1" si="637"/>
        <v>0</v>
      </c>
      <c r="BP347" s="190">
        <f t="shared" ca="1" si="594"/>
        <v>0</v>
      </c>
      <c r="BQ347" s="190">
        <f t="shared" ca="1" si="642"/>
        <v>140150</v>
      </c>
      <c r="BR347" s="190">
        <f t="shared" ca="1" si="643"/>
        <v>1138826</v>
      </c>
      <c r="BS347" s="190">
        <f t="shared" ca="1" si="644"/>
        <v>5000151</v>
      </c>
      <c r="BT347" s="190">
        <f t="shared" ca="1" si="646"/>
        <v>6279127</v>
      </c>
      <c r="BU347" s="190">
        <f t="shared" ca="1" si="619"/>
        <v>6316887</v>
      </c>
      <c r="BV347" s="163" t="str">
        <f t="shared" si="645"/>
        <v>G</v>
      </c>
      <c r="BW347" s="65">
        <f t="shared" ca="1" si="648"/>
        <v>6279127</v>
      </c>
      <c r="BX347" s="65">
        <f t="shared" ca="1" si="649"/>
        <v>0</v>
      </c>
      <c r="BY347" s="13"/>
    </row>
    <row r="348" spans="1:122">
      <c r="A348" s="1">
        <f t="shared" si="621"/>
        <v>2032</v>
      </c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32"/>
      <c r="O348" s="29"/>
      <c r="P348" s="72">
        <f t="shared" si="622"/>
        <v>2032</v>
      </c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32"/>
      <c r="AE348" s="17"/>
      <c r="AF348" s="22"/>
      <c r="AG348" s="22"/>
      <c r="AH348" s="22"/>
      <c r="AI348" s="79" t="str">
        <f t="shared" si="641"/>
        <v>W</v>
      </c>
      <c r="AJ348" s="1">
        <f t="shared" si="634"/>
        <v>2040</v>
      </c>
      <c r="AK348" s="105">
        <f t="shared" si="632"/>
        <v>7</v>
      </c>
      <c r="AL348" s="106">
        <f t="shared" ca="1" si="650"/>
        <v>0</v>
      </c>
      <c r="AM348" s="106">
        <f t="shared" ca="1" si="650"/>
        <v>0</v>
      </c>
      <c r="AN348" s="106">
        <f t="shared" ca="1" si="650"/>
        <v>481</v>
      </c>
      <c r="AO348" s="106">
        <f t="shared" ca="1" si="650"/>
        <v>0</v>
      </c>
      <c r="AP348" s="106">
        <f t="shared" ca="1" si="650"/>
        <v>0</v>
      </c>
      <c r="AQ348" s="106">
        <f t="shared" ca="1" si="650"/>
        <v>0</v>
      </c>
      <c r="AR348" s="106">
        <f t="shared" ca="1" si="650"/>
        <v>0</v>
      </c>
      <c r="AS348" s="106">
        <f t="shared" ca="1" si="650"/>
        <v>0</v>
      </c>
      <c r="AT348" s="106">
        <f t="shared" ca="1" si="650"/>
        <v>0</v>
      </c>
      <c r="AU348" s="106">
        <f t="shared" ca="1" si="650"/>
        <v>1286975</v>
      </c>
      <c r="AV348" s="106">
        <f t="shared" ca="1" si="650"/>
        <v>3642695</v>
      </c>
      <c r="AW348" s="106">
        <f t="shared" ca="1" si="650"/>
        <v>57532</v>
      </c>
      <c r="AX348" s="106">
        <f t="shared" ca="1" si="650"/>
        <v>0</v>
      </c>
      <c r="AY348" s="611">
        <f t="shared" ca="1" si="650"/>
        <v>0</v>
      </c>
      <c r="AZ348" s="106">
        <f t="shared" ca="1" si="650"/>
        <v>30030</v>
      </c>
      <c r="BA348" s="106">
        <f t="shared" ca="1" si="647"/>
        <v>235477</v>
      </c>
      <c r="BB348" s="106">
        <f t="shared" ca="1" si="639"/>
        <v>69438</v>
      </c>
      <c r="BC348" s="106">
        <f t="shared" ca="1" si="639"/>
        <v>0</v>
      </c>
      <c r="BD348" s="106">
        <f t="shared" ca="1" si="639"/>
        <v>57717</v>
      </c>
      <c r="BE348" s="106">
        <f t="shared" ca="1" si="637"/>
        <v>0</v>
      </c>
      <c r="BF348" s="106">
        <f t="shared" ca="1" si="637"/>
        <v>435480</v>
      </c>
      <c r="BG348" s="106">
        <f t="shared" ca="1" si="637"/>
        <v>0</v>
      </c>
      <c r="BH348" s="106">
        <f t="shared" ca="1" si="637"/>
        <v>0</v>
      </c>
      <c r="BI348" s="106">
        <f t="shared" ca="1" si="637"/>
        <v>375668</v>
      </c>
      <c r="BJ348" s="106">
        <f t="shared" ca="1" si="637"/>
        <v>111630</v>
      </c>
      <c r="BK348" s="106">
        <f t="shared" ca="1" si="637"/>
        <v>0</v>
      </c>
      <c r="BL348" s="190">
        <f t="shared" ca="1" si="637"/>
        <v>0</v>
      </c>
      <c r="BM348" s="190">
        <f t="shared" ca="1" si="637"/>
        <v>0</v>
      </c>
      <c r="BN348" s="190">
        <f t="shared" ca="1" si="637"/>
        <v>0</v>
      </c>
      <c r="BO348" s="190">
        <f t="shared" ca="1" si="637"/>
        <v>0</v>
      </c>
      <c r="BP348" s="190">
        <f t="shared" ca="1" si="594"/>
        <v>0</v>
      </c>
      <c r="BQ348" s="190">
        <f t="shared" ca="1" si="642"/>
        <v>157185</v>
      </c>
      <c r="BR348" s="190">
        <f t="shared" ca="1" si="643"/>
        <v>1158255</v>
      </c>
      <c r="BS348" s="190">
        <f t="shared" ca="1" si="644"/>
        <v>4987683</v>
      </c>
      <c r="BT348" s="190">
        <f t="shared" ca="1" si="646"/>
        <v>6303123</v>
      </c>
      <c r="BU348" s="190">
        <f t="shared" ca="1" si="619"/>
        <v>6373154</v>
      </c>
      <c r="BV348" s="163" t="str">
        <f t="shared" si="645"/>
        <v>H</v>
      </c>
      <c r="BW348" s="65">
        <f t="shared" ca="1" si="648"/>
        <v>6303123</v>
      </c>
      <c r="BX348" s="65">
        <f t="shared" ca="1" si="649"/>
        <v>0</v>
      </c>
      <c r="BY348" s="13"/>
    </row>
    <row r="349" spans="1:122">
      <c r="A349" s="1">
        <f t="shared" si="621"/>
        <v>2033</v>
      </c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32"/>
      <c r="O349" s="29"/>
      <c r="P349" s="72">
        <f t="shared" si="622"/>
        <v>2033</v>
      </c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32"/>
      <c r="AE349" s="17"/>
      <c r="AF349" s="22"/>
      <c r="AG349" s="22"/>
      <c r="AH349" s="22"/>
      <c r="AI349" s="79" t="str">
        <f t="shared" si="641"/>
        <v>X</v>
      </c>
      <c r="AJ349" s="1">
        <f t="shared" si="634"/>
        <v>2040</v>
      </c>
      <c r="AK349" s="105">
        <f t="shared" si="632"/>
        <v>8</v>
      </c>
      <c r="AL349" s="106">
        <f t="shared" ca="1" si="650"/>
        <v>0</v>
      </c>
      <c r="AM349" s="106">
        <f t="shared" ca="1" si="650"/>
        <v>0</v>
      </c>
      <c r="AN349" s="106">
        <f t="shared" ca="1" si="650"/>
        <v>481</v>
      </c>
      <c r="AO349" s="106">
        <f t="shared" ca="1" si="650"/>
        <v>0</v>
      </c>
      <c r="AP349" s="106">
        <f t="shared" ca="1" si="650"/>
        <v>0</v>
      </c>
      <c r="AQ349" s="106">
        <f t="shared" ca="1" si="650"/>
        <v>0</v>
      </c>
      <c r="AR349" s="106">
        <f t="shared" ca="1" si="650"/>
        <v>0</v>
      </c>
      <c r="AS349" s="106">
        <f t="shared" ca="1" si="650"/>
        <v>0</v>
      </c>
      <c r="AT349" s="106">
        <f t="shared" ca="1" si="650"/>
        <v>0</v>
      </c>
      <c r="AU349" s="106">
        <f t="shared" ca="1" si="650"/>
        <v>1294867</v>
      </c>
      <c r="AV349" s="106">
        <f t="shared" ca="1" si="650"/>
        <v>3657712</v>
      </c>
      <c r="AW349" s="106">
        <f t="shared" ca="1" si="650"/>
        <v>54023</v>
      </c>
      <c r="AX349" s="106">
        <f t="shared" ca="1" si="650"/>
        <v>0</v>
      </c>
      <c r="AY349" s="611">
        <f t="shared" ca="1" si="650"/>
        <v>0</v>
      </c>
      <c r="AZ349" s="106">
        <f t="shared" ca="1" si="650"/>
        <v>35842</v>
      </c>
      <c r="BA349" s="106">
        <f t="shared" ca="1" si="647"/>
        <v>256135</v>
      </c>
      <c r="BB349" s="106">
        <f t="shared" ca="1" si="639"/>
        <v>71038</v>
      </c>
      <c r="BC349" s="106">
        <f t="shared" ca="1" si="639"/>
        <v>0</v>
      </c>
      <c r="BD349" s="106">
        <f t="shared" ca="1" si="639"/>
        <v>69178</v>
      </c>
      <c r="BE349" s="106">
        <f t="shared" ca="1" si="637"/>
        <v>0</v>
      </c>
      <c r="BF349" s="106">
        <f t="shared" ca="1" si="637"/>
        <v>437496</v>
      </c>
      <c r="BG349" s="106">
        <f t="shared" ca="1" si="637"/>
        <v>0</v>
      </c>
      <c r="BH349" s="106">
        <f t="shared" ca="1" si="637"/>
        <v>0</v>
      </c>
      <c r="BI349" s="106">
        <f t="shared" ca="1" si="637"/>
        <v>377591</v>
      </c>
      <c r="BJ349" s="106">
        <f t="shared" ca="1" si="637"/>
        <v>111846</v>
      </c>
      <c r="BK349" s="106">
        <f t="shared" ca="1" si="637"/>
        <v>0</v>
      </c>
      <c r="BL349" s="190">
        <f t="shared" ca="1" si="637"/>
        <v>0</v>
      </c>
      <c r="BM349" s="190">
        <f t="shared" ca="1" si="637"/>
        <v>0</v>
      </c>
      <c r="BN349" s="190">
        <f t="shared" ca="1" si="637"/>
        <v>0</v>
      </c>
      <c r="BO349" s="190">
        <f t="shared" ca="1" si="637"/>
        <v>0</v>
      </c>
      <c r="BP349" s="190">
        <f t="shared" ca="1" si="594"/>
        <v>0</v>
      </c>
      <c r="BQ349" s="190">
        <f t="shared" ca="1" si="642"/>
        <v>176058</v>
      </c>
      <c r="BR349" s="190">
        <f t="shared" ca="1" si="643"/>
        <v>1183068</v>
      </c>
      <c r="BS349" s="190">
        <f t="shared" ca="1" si="644"/>
        <v>5007083</v>
      </c>
      <c r="BT349" s="190">
        <f t="shared" ca="1" si="646"/>
        <v>6366209</v>
      </c>
      <c r="BU349" s="190">
        <f t="shared" ca="1" si="619"/>
        <v>6341369</v>
      </c>
      <c r="BV349" s="163" t="str">
        <f t="shared" si="645"/>
        <v>I</v>
      </c>
      <c r="BW349" s="65">
        <f t="shared" ca="1" si="648"/>
        <v>6366209</v>
      </c>
      <c r="BX349" s="65">
        <f t="shared" ca="1" si="649"/>
        <v>0</v>
      </c>
      <c r="BY349" s="13"/>
    </row>
    <row r="350" spans="1:122">
      <c r="A350" s="1">
        <f t="shared" si="621"/>
        <v>2034</v>
      </c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32"/>
      <c r="O350" s="29"/>
      <c r="P350" s="72">
        <f t="shared" si="622"/>
        <v>2034</v>
      </c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32"/>
      <c r="AE350" s="17"/>
      <c r="AF350" s="22"/>
      <c r="AG350" s="22"/>
      <c r="AH350" s="22"/>
      <c r="AI350" s="79" t="str">
        <f t="shared" si="641"/>
        <v>Y</v>
      </c>
      <c r="AJ350" s="1">
        <f t="shared" si="634"/>
        <v>2040</v>
      </c>
      <c r="AK350" s="105">
        <f t="shared" si="632"/>
        <v>9</v>
      </c>
      <c r="AL350" s="106">
        <f t="shared" ca="1" si="650"/>
        <v>0</v>
      </c>
      <c r="AM350" s="106">
        <f t="shared" ca="1" si="650"/>
        <v>0</v>
      </c>
      <c r="AN350" s="106">
        <f t="shared" ca="1" si="650"/>
        <v>481</v>
      </c>
      <c r="AO350" s="106">
        <f t="shared" ca="1" si="650"/>
        <v>0</v>
      </c>
      <c r="AP350" s="106">
        <f t="shared" ca="1" si="650"/>
        <v>0</v>
      </c>
      <c r="AQ350" s="106">
        <f t="shared" ca="1" si="650"/>
        <v>0</v>
      </c>
      <c r="AR350" s="106">
        <f t="shared" ca="1" si="650"/>
        <v>0</v>
      </c>
      <c r="AS350" s="106">
        <f t="shared" ca="1" si="650"/>
        <v>0</v>
      </c>
      <c r="AT350" s="106">
        <f t="shared" ca="1" si="650"/>
        <v>0</v>
      </c>
      <c r="AU350" s="106">
        <f t="shared" ca="1" si="650"/>
        <v>1285080</v>
      </c>
      <c r="AV350" s="106">
        <f t="shared" ca="1" si="650"/>
        <v>3634025</v>
      </c>
      <c r="AW350" s="106">
        <f t="shared" ca="1" si="650"/>
        <v>63822</v>
      </c>
      <c r="AX350" s="106">
        <f t="shared" ca="1" si="650"/>
        <v>0</v>
      </c>
      <c r="AY350" s="611">
        <f t="shared" ca="1" si="650"/>
        <v>0</v>
      </c>
      <c r="AZ350" s="106">
        <f t="shared" ca="1" si="650"/>
        <v>30030</v>
      </c>
      <c r="BA350" s="106">
        <f t="shared" ca="1" si="647"/>
        <v>261464</v>
      </c>
      <c r="BB350" s="106">
        <f t="shared" ca="1" si="639"/>
        <v>69911</v>
      </c>
      <c r="BC350" s="106">
        <f t="shared" ca="1" si="639"/>
        <v>0</v>
      </c>
      <c r="BD350" s="106">
        <f t="shared" ca="1" si="639"/>
        <v>72136</v>
      </c>
      <c r="BE350" s="106">
        <f t="shared" ca="1" si="637"/>
        <v>0</v>
      </c>
      <c r="BF350" s="106">
        <f t="shared" ca="1" si="637"/>
        <v>437496</v>
      </c>
      <c r="BG350" s="106">
        <f t="shared" ca="1" si="637"/>
        <v>0</v>
      </c>
      <c r="BH350" s="106">
        <f t="shared" ca="1" si="637"/>
        <v>0</v>
      </c>
      <c r="BI350" s="106">
        <f t="shared" ca="1" si="637"/>
        <v>377591</v>
      </c>
      <c r="BJ350" s="106">
        <f t="shared" ca="1" si="637"/>
        <v>111804</v>
      </c>
      <c r="BK350" s="106">
        <f t="shared" ca="1" si="637"/>
        <v>0</v>
      </c>
      <c r="BL350" s="190">
        <f t="shared" ca="1" si="637"/>
        <v>0</v>
      </c>
      <c r="BM350" s="190">
        <f t="shared" ca="1" si="637"/>
        <v>0</v>
      </c>
      <c r="BN350" s="190">
        <f t="shared" ca="1" si="637"/>
        <v>0</v>
      </c>
      <c r="BO350" s="190">
        <f t="shared" ca="1" si="637"/>
        <v>0</v>
      </c>
      <c r="BP350" s="190">
        <f t="shared" ca="1" si="594"/>
        <v>0</v>
      </c>
      <c r="BQ350" s="190">
        <f t="shared" ca="1" si="642"/>
        <v>172077</v>
      </c>
      <c r="BR350" s="190">
        <f t="shared" ca="1" si="643"/>
        <v>1188355</v>
      </c>
      <c r="BS350" s="190">
        <f t="shared" ca="1" si="644"/>
        <v>4983408</v>
      </c>
      <c r="BT350" s="190">
        <f t="shared" ca="1" si="646"/>
        <v>6343840</v>
      </c>
      <c r="BU350" s="190">
        <f t="shared" ca="1" si="619"/>
        <v>6273522</v>
      </c>
      <c r="BV350" s="163" t="str">
        <f t="shared" si="645"/>
        <v>J</v>
      </c>
      <c r="BW350" s="65">
        <f t="shared" ca="1" si="648"/>
        <v>6343840</v>
      </c>
      <c r="BX350" s="65">
        <f t="shared" ca="1" si="649"/>
        <v>0</v>
      </c>
      <c r="BY350" s="13"/>
    </row>
    <row r="351" spans="1:122">
      <c r="A351" s="1">
        <f t="shared" si="621"/>
        <v>2035</v>
      </c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32"/>
      <c r="O351" s="29"/>
      <c r="P351" s="72">
        <f t="shared" si="622"/>
        <v>2035</v>
      </c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32"/>
      <c r="AE351" s="17"/>
      <c r="AF351" s="22"/>
      <c r="AG351" s="22"/>
      <c r="AH351" s="22"/>
      <c r="AI351" s="79" t="str">
        <f t="shared" si="641"/>
        <v>Z</v>
      </c>
      <c r="AJ351" s="1">
        <f t="shared" si="634"/>
        <v>2040</v>
      </c>
      <c r="AK351" s="105">
        <f t="shared" si="632"/>
        <v>10</v>
      </c>
      <c r="AL351" s="106">
        <f t="shared" ca="1" si="650"/>
        <v>0</v>
      </c>
      <c r="AM351" s="106">
        <f t="shared" ca="1" si="650"/>
        <v>0</v>
      </c>
      <c r="AN351" s="106">
        <f t="shared" ca="1" si="650"/>
        <v>481</v>
      </c>
      <c r="AO351" s="106">
        <f t="shared" ca="1" si="650"/>
        <v>0</v>
      </c>
      <c r="AP351" s="106">
        <f t="shared" ca="1" si="650"/>
        <v>0</v>
      </c>
      <c r="AQ351" s="106">
        <f t="shared" ca="1" si="650"/>
        <v>0</v>
      </c>
      <c r="AR351" s="106">
        <f t="shared" ca="1" si="650"/>
        <v>0</v>
      </c>
      <c r="AS351" s="106">
        <f t="shared" ca="1" si="650"/>
        <v>0</v>
      </c>
      <c r="AT351" s="106">
        <f t="shared" ca="1" si="650"/>
        <v>0</v>
      </c>
      <c r="AU351" s="106">
        <f t="shared" ca="1" si="650"/>
        <v>1277508</v>
      </c>
      <c r="AV351" s="106">
        <f t="shared" ca="1" si="650"/>
        <v>3622927</v>
      </c>
      <c r="AW351" s="106">
        <f t="shared" ca="1" si="650"/>
        <v>58740</v>
      </c>
      <c r="AX351" s="106">
        <f t="shared" ca="1" si="650"/>
        <v>0</v>
      </c>
      <c r="AY351" s="611">
        <f t="shared" ca="1" si="650"/>
        <v>0</v>
      </c>
      <c r="AZ351" s="106">
        <f t="shared" ca="1" si="650"/>
        <v>30030</v>
      </c>
      <c r="BA351" s="106">
        <f t="shared" ca="1" si="647"/>
        <v>245773</v>
      </c>
      <c r="BB351" s="106">
        <f t="shared" ca="1" si="639"/>
        <v>60288</v>
      </c>
      <c r="BC351" s="106">
        <f t="shared" ca="1" si="639"/>
        <v>0</v>
      </c>
      <c r="BD351" s="106">
        <f t="shared" ca="1" si="639"/>
        <v>74747</v>
      </c>
      <c r="BE351" s="106">
        <f t="shared" ca="1" si="637"/>
        <v>0</v>
      </c>
      <c r="BF351" s="106">
        <f t="shared" ca="1" si="637"/>
        <v>432600</v>
      </c>
      <c r="BG351" s="106">
        <f t="shared" ca="1" si="637"/>
        <v>0</v>
      </c>
      <c r="BH351" s="106">
        <f t="shared" ca="1" si="637"/>
        <v>0</v>
      </c>
      <c r="BI351" s="106">
        <f t="shared" ca="1" si="637"/>
        <v>374283</v>
      </c>
      <c r="BJ351" s="106">
        <f t="shared" ca="1" si="637"/>
        <v>110676</v>
      </c>
      <c r="BK351" s="106">
        <f t="shared" ca="1" si="637"/>
        <v>0</v>
      </c>
      <c r="BL351" s="190">
        <f t="shared" ca="1" si="637"/>
        <v>0</v>
      </c>
      <c r="BM351" s="190">
        <f t="shared" ca="1" si="637"/>
        <v>0</v>
      </c>
      <c r="BN351" s="190">
        <f t="shared" ca="1" si="637"/>
        <v>0</v>
      </c>
      <c r="BO351" s="190">
        <f t="shared" ca="1" si="637"/>
        <v>0</v>
      </c>
      <c r="BP351" s="190">
        <f t="shared" ca="1" si="594"/>
        <v>0</v>
      </c>
      <c r="BQ351" s="190">
        <f t="shared" ca="1" si="642"/>
        <v>165065</v>
      </c>
      <c r="BR351" s="190">
        <f t="shared" ca="1" si="643"/>
        <v>1163332</v>
      </c>
      <c r="BS351" s="190">
        <f t="shared" ca="1" si="644"/>
        <v>4959656</v>
      </c>
      <c r="BT351" s="190">
        <f t="shared" ca="1" si="646"/>
        <v>6288053</v>
      </c>
      <c r="BU351" s="190">
        <f t="shared" ca="1" si="619"/>
        <v>6233491</v>
      </c>
      <c r="BV351" s="163" t="str">
        <f t="shared" si="645"/>
        <v>K</v>
      </c>
      <c r="BW351" s="65">
        <f t="shared" ca="1" si="648"/>
        <v>6288053</v>
      </c>
      <c r="BX351" s="65">
        <f t="shared" ca="1" si="649"/>
        <v>0</v>
      </c>
      <c r="BY351" s="13"/>
    </row>
    <row r="352" spans="1:122">
      <c r="A352" s="1">
        <f t="shared" si="621"/>
        <v>2036</v>
      </c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32"/>
      <c r="O352" s="29"/>
      <c r="P352" s="72">
        <f t="shared" si="622"/>
        <v>2036</v>
      </c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32"/>
      <c r="AI352" s="79" t="str">
        <f t="shared" si="641"/>
        <v>AA</v>
      </c>
      <c r="AJ352" s="1">
        <f t="shared" si="634"/>
        <v>2040</v>
      </c>
      <c r="AK352" s="105">
        <f t="shared" si="632"/>
        <v>11</v>
      </c>
      <c r="AL352" s="106">
        <f t="shared" ca="1" si="650"/>
        <v>0</v>
      </c>
      <c r="AM352" s="106">
        <f t="shared" ca="1" si="650"/>
        <v>0</v>
      </c>
      <c r="AN352" s="106">
        <f t="shared" ca="1" si="650"/>
        <v>481</v>
      </c>
      <c r="AO352" s="106">
        <f t="shared" ca="1" si="650"/>
        <v>0</v>
      </c>
      <c r="AP352" s="106">
        <f t="shared" ca="1" si="650"/>
        <v>0</v>
      </c>
      <c r="AQ352" s="106">
        <f t="shared" ca="1" si="650"/>
        <v>0</v>
      </c>
      <c r="AR352" s="106">
        <f t="shared" ca="1" si="650"/>
        <v>0</v>
      </c>
      <c r="AS352" s="106">
        <f t="shared" ca="1" si="650"/>
        <v>0</v>
      </c>
      <c r="AT352" s="106">
        <f t="shared" ca="1" si="650"/>
        <v>0</v>
      </c>
      <c r="AU352" s="106">
        <f t="shared" ca="1" si="650"/>
        <v>1275292</v>
      </c>
      <c r="AV352" s="106">
        <f t="shared" ca="1" si="650"/>
        <v>3613776</v>
      </c>
      <c r="AW352" s="106">
        <f t="shared" ca="1" si="650"/>
        <v>49036</v>
      </c>
      <c r="AX352" s="106">
        <f t="shared" ca="1" si="650"/>
        <v>0</v>
      </c>
      <c r="AY352" s="611">
        <f t="shared" ca="1" si="650"/>
        <v>0</v>
      </c>
      <c r="AZ352" s="106">
        <f t="shared" ca="1" si="650"/>
        <v>29869</v>
      </c>
      <c r="BA352" s="106">
        <f t="shared" ca="1" si="647"/>
        <v>224240</v>
      </c>
      <c r="BB352" s="106">
        <f t="shared" ca="1" si="639"/>
        <v>57668</v>
      </c>
      <c r="BC352" s="106">
        <f t="shared" ca="1" si="639"/>
        <v>0</v>
      </c>
      <c r="BD352" s="106">
        <f t="shared" ca="1" si="639"/>
        <v>70081</v>
      </c>
      <c r="BE352" s="106">
        <f t="shared" ca="1" si="637"/>
        <v>0</v>
      </c>
      <c r="BF352" s="106">
        <f t="shared" ca="1" si="637"/>
        <v>433032</v>
      </c>
      <c r="BG352" s="106">
        <f t="shared" ca="1" si="637"/>
        <v>0</v>
      </c>
      <c r="BH352" s="106">
        <f t="shared" ca="1" si="637"/>
        <v>0</v>
      </c>
      <c r="BI352" s="106">
        <f t="shared" ca="1" si="637"/>
        <v>371391</v>
      </c>
      <c r="BJ352" s="106">
        <f t="shared" ca="1" si="637"/>
        <v>109866</v>
      </c>
      <c r="BK352" s="106">
        <f t="shared" ca="1" si="637"/>
        <v>0</v>
      </c>
      <c r="BL352" s="190">
        <f t="shared" ca="1" si="637"/>
        <v>0</v>
      </c>
      <c r="BM352" s="190">
        <f t="shared" ca="1" si="637"/>
        <v>0</v>
      </c>
      <c r="BN352" s="190">
        <f t="shared" ca="1" si="637"/>
        <v>0</v>
      </c>
      <c r="BO352" s="190">
        <f t="shared" ca="1" si="637"/>
        <v>0</v>
      </c>
      <c r="BP352" s="190">
        <f t="shared" ca="1" si="594"/>
        <v>0</v>
      </c>
      <c r="BQ352" s="190">
        <f t="shared" ca="1" si="642"/>
        <v>157618</v>
      </c>
      <c r="BR352" s="190">
        <f t="shared" ca="1" si="643"/>
        <v>1138529</v>
      </c>
      <c r="BS352" s="190">
        <f t="shared" ca="1" si="644"/>
        <v>4938585</v>
      </c>
      <c r="BT352" s="190">
        <f t="shared" ca="1" si="646"/>
        <v>6234732</v>
      </c>
      <c r="BU352" s="190">
        <f t="shared" ca="1" si="619"/>
        <v>6094961</v>
      </c>
      <c r="BV352" s="163" t="str">
        <f t="shared" si="645"/>
        <v>L</v>
      </c>
      <c r="BW352" s="65">
        <f t="shared" ca="1" si="648"/>
        <v>6234732</v>
      </c>
      <c r="BX352" s="65">
        <f t="shared" ca="1" si="649"/>
        <v>0</v>
      </c>
      <c r="BY352" s="13"/>
    </row>
    <row r="353" spans="1:114">
      <c r="A353" s="1">
        <f t="shared" si="621"/>
        <v>2037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32"/>
      <c r="O353" s="29"/>
      <c r="P353" s="72">
        <f t="shared" si="622"/>
        <v>2037</v>
      </c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32"/>
      <c r="AI353" s="79" t="str">
        <f t="shared" si="641"/>
        <v>AB</v>
      </c>
      <c r="AJ353" s="1">
        <f t="shared" si="634"/>
        <v>2040</v>
      </c>
      <c r="AK353" s="105">
        <f t="shared" si="632"/>
        <v>12</v>
      </c>
      <c r="AL353" s="106">
        <f t="shared" ca="1" si="650"/>
        <v>0</v>
      </c>
      <c r="AM353" s="106">
        <f t="shared" ca="1" si="650"/>
        <v>0</v>
      </c>
      <c r="AN353" s="106">
        <f t="shared" ca="1" si="650"/>
        <v>481</v>
      </c>
      <c r="AO353" s="106">
        <f t="shared" ca="1" si="650"/>
        <v>0</v>
      </c>
      <c r="AP353" s="106">
        <f t="shared" ca="1" si="650"/>
        <v>0</v>
      </c>
      <c r="AQ353" s="106">
        <f t="shared" ca="1" si="650"/>
        <v>0</v>
      </c>
      <c r="AR353" s="106">
        <f t="shared" ca="1" si="650"/>
        <v>0</v>
      </c>
      <c r="AS353" s="106">
        <f t="shared" ca="1" si="650"/>
        <v>0</v>
      </c>
      <c r="AT353" s="106">
        <f t="shared" ca="1" si="650"/>
        <v>0</v>
      </c>
      <c r="AU353" s="106">
        <f t="shared" ca="1" si="650"/>
        <v>1244356</v>
      </c>
      <c r="AV353" s="106">
        <f t="shared" ca="1" si="650"/>
        <v>3555506</v>
      </c>
      <c r="AW353" s="106">
        <f t="shared" ca="1" si="650"/>
        <v>61685</v>
      </c>
      <c r="AX353" s="106">
        <f t="shared" ca="1" si="650"/>
        <v>0</v>
      </c>
      <c r="AY353" s="611">
        <f t="shared" ca="1" si="650"/>
        <v>0</v>
      </c>
      <c r="AZ353" s="106">
        <f t="shared" ca="1" si="650"/>
        <v>33031</v>
      </c>
      <c r="BA353" s="106">
        <f t="shared" ca="1" si="647"/>
        <v>199474</v>
      </c>
      <c r="BB353" s="106">
        <f t="shared" ca="1" si="639"/>
        <v>55744</v>
      </c>
      <c r="BC353" s="106">
        <f t="shared" ca="1" si="639"/>
        <v>0</v>
      </c>
      <c r="BD353" s="106">
        <f t="shared" ca="1" si="639"/>
        <v>53029</v>
      </c>
      <c r="BE353" s="106">
        <f t="shared" ca="1" si="637"/>
        <v>0</v>
      </c>
      <c r="BF353" s="106">
        <f t="shared" ca="1" si="637"/>
        <v>429720</v>
      </c>
      <c r="BG353" s="106">
        <f t="shared" ca="1" si="637"/>
        <v>0</v>
      </c>
      <c r="BH353" s="106">
        <f t="shared" ca="1" si="637"/>
        <v>0</v>
      </c>
      <c r="BI353" s="106">
        <f t="shared" ca="1" si="637"/>
        <v>369668</v>
      </c>
      <c r="BJ353" s="106">
        <f t="shared" ca="1" si="637"/>
        <v>109704</v>
      </c>
      <c r="BK353" s="106">
        <f t="shared" ca="1" si="637"/>
        <v>0</v>
      </c>
      <c r="BL353" s="190">
        <f t="shared" ca="1" si="637"/>
        <v>0</v>
      </c>
      <c r="BM353" s="190">
        <f t="shared" ca="1" si="637"/>
        <v>0</v>
      </c>
      <c r="BN353" s="190">
        <f t="shared" ca="1" si="637"/>
        <v>0</v>
      </c>
      <c r="BO353" s="190">
        <f t="shared" ca="1" si="637"/>
        <v>0</v>
      </c>
      <c r="BP353" s="190">
        <f t="shared" ca="1" si="594"/>
        <v>0</v>
      </c>
      <c r="BQ353" s="190">
        <f t="shared" ca="1" si="642"/>
        <v>141804</v>
      </c>
      <c r="BR353" s="190">
        <f t="shared" ca="1" si="643"/>
        <v>1108566</v>
      </c>
      <c r="BS353" s="190">
        <f t="shared" ca="1" si="644"/>
        <v>4862028</v>
      </c>
      <c r="BT353" s="190">
        <f t="shared" ca="1" si="646"/>
        <v>6112398</v>
      </c>
      <c r="BU353" s="190">
        <f t="shared" ca="1" si="619"/>
        <v>10421459</v>
      </c>
      <c r="BV353" s="163" t="str">
        <f t="shared" si="645"/>
        <v>M</v>
      </c>
      <c r="BW353" s="65">
        <f t="shared" ca="1" si="648"/>
        <v>6112398</v>
      </c>
      <c r="BX353" s="65">
        <f t="shared" ca="1" si="649"/>
        <v>0</v>
      </c>
      <c r="BY353" s="13"/>
    </row>
    <row r="354" spans="1:114">
      <c r="A354" s="1">
        <f t="shared" si="621"/>
        <v>2038</v>
      </c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32"/>
      <c r="O354" s="29"/>
      <c r="P354" s="72">
        <f t="shared" si="622"/>
        <v>2038</v>
      </c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32"/>
      <c r="AI354" s="79" t="str">
        <f t="shared" si="641"/>
        <v>Q</v>
      </c>
      <c r="AJ354" s="1">
        <f t="shared" si="634"/>
        <v>2041</v>
      </c>
      <c r="AK354" s="105">
        <f t="shared" si="632"/>
        <v>1</v>
      </c>
      <c r="AL354" s="106">
        <f t="shared" ca="1" si="650"/>
        <v>0</v>
      </c>
      <c r="AM354" s="106">
        <f t="shared" ca="1" si="650"/>
        <v>0</v>
      </c>
      <c r="AN354" s="106">
        <f t="shared" ca="1" si="650"/>
        <v>481</v>
      </c>
      <c r="AO354" s="106">
        <f t="shared" ca="1" si="650"/>
        <v>0</v>
      </c>
      <c r="AP354" s="106">
        <f t="shared" ca="1" si="650"/>
        <v>0</v>
      </c>
      <c r="AQ354" s="106">
        <f t="shared" ca="1" si="650"/>
        <v>0</v>
      </c>
      <c r="AR354" s="106">
        <f t="shared" ca="1" si="650"/>
        <v>0</v>
      </c>
      <c r="AS354" s="106">
        <f t="shared" ca="1" si="650"/>
        <v>0</v>
      </c>
      <c r="AT354" s="106">
        <f t="shared" ca="1" si="650"/>
        <v>4201270</v>
      </c>
      <c r="AU354" s="106">
        <f t="shared" ca="1" si="650"/>
        <v>1260611</v>
      </c>
      <c r="AV354" s="106">
        <f t="shared" ca="1" si="650"/>
        <v>3590515</v>
      </c>
      <c r="AW354" s="106">
        <f t="shared" ca="1" si="650"/>
        <v>56507</v>
      </c>
      <c r="AX354" s="106">
        <f t="shared" ca="1" si="650"/>
        <v>0</v>
      </c>
      <c r="AY354" s="611">
        <f t="shared" ca="1" si="650"/>
        <v>0</v>
      </c>
      <c r="AZ354" s="106">
        <f t="shared" ca="1" si="650"/>
        <v>19253</v>
      </c>
      <c r="BA354" s="106">
        <f t="shared" ca="1" si="647"/>
        <v>232226</v>
      </c>
      <c r="BB354" s="106">
        <f t="shared" ca="1" si="639"/>
        <v>70709</v>
      </c>
      <c r="BC354" s="106">
        <f t="shared" ca="1" si="639"/>
        <v>0</v>
      </c>
      <c r="BD354" s="106">
        <f t="shared" ca="1" si="639"/>
        <v>54547</v>
      </c>
      <c r="BE354" s="106">
        <f t="shared" ca="1" si="637"/>
        <v>0</v>
      </c>
      <c r="BF354" s="106">
        <f t="shared" ca="1" si="637"/>
        <v>433032</v>
      </c>
      <c r="BG354" s="106">
        <f t="shared" ca="1" si="637"/>
        <v>0</v>
      </c>
      <c r="BH354" s="106">
        <f t="shared" ca="1" si="637"/>
        <v>0</v>
      </c>
      <c r="BI354" s="106">
        <f t="shared" ca="1" si="637"/>
        <v>366620</v>
      </c>
      <c r="BJ354" s="106">
        <f t="shared" ca="1" si="637"/>
        <v>110868</v>
      </c>
      <c r="BK354" s="106">
        <f t="shared" ca="1" si="637"/>
        <v>0</v>
      </c>
      <c r="BL354" s="190">
        <f t="shared" ca="1" si="637"/>
        <v>0</v>
      </c>
      <c r="BM354" s="190">
        <f t="shared" ca="1" si="637"/>
        <v>0</v>
      </c>
      <c r="BN354" s="190">
        <f t="shared" ca="1" si="637"/>
        <v>0</v>
      </c>
      <c r="BO354" s="190">
        <f t="shared" ca="1" si="637"/>
        <v>0</v>
      </c>
      <c r="BP354" s="190">
        <f t="shared" ca="1" si="594"/>
        <v>0</v>
      </c>
      <c r="BQ354" s="190">
        <f t="shared" ca="1" si="642"/>
        <v>144509</v>
      </c>
      <c r="BR354" s="190">
        <f t="shared" ca="1" si="643"/>
        <v>1142746</v>
      </c>
      <c r="BS354" s="190">
        <f t="shared" ca="1" si="644"/>
        <v>9109384</v>
      </c>
      <c r="BT354" s="190">
        <f t="shared" ca="1" si="646"/>
        <v>10396640</v>
      </c>
      <c r="BU354" s="190">
        <f t="shared" ca="1" si="619"/>
        <v>0</v>
      </c>
      <c r="BV354" s="163" t="str">
        <f t="shared" si="645"/>
        <v>C</v>
      </c>
      <c r="BW354" s="65">
        <f t="shared" ca="1" si="648"/>
        <v>10396639</v>
      </c>
      <c r="BX354" s="65">
        <f t="shared" ca="1" si="649"/>
        <v>1</v>
      </c>
      <c r="BY354" s="13"/>
    </row>
    <row r="355" spans="1:114">
      <c r="A355" s="1">
        <f t="shared" si="621"/>
        <v>2039</v>
      </c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32"/>
      <c r="O355" s="29"/>
      <c r="P355" s="72">
        <f t="shared" si="622"/>
        <v>2039</v>
      </c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32"/>
      <c r="AI355" s="79" t="str">
        <f t="shared" si="641"/>
        <v>R</v>
      </c>
      <c r="AJ355" s="1">
        <f t="shared" si="634"/>
        <v>2041</v>
      </c>
      <c r="AK355" s="105">
        <f t="shared" si="632"/>
        <v>2</v>
      </c>
      <c r="AL355" s="106">
        <f t="shared" ca="1" si="650"/>
        <v>0</v>
      </c>
      <c r="AM355" s="106">
        <f t="shared" ca="1" si="650"/>
        <v>0</v>
      </c>
      <c r="AN355" s="106">
        <f t="shared" ca="1" si="650"/>
        <v>481</v>
      </c>
      <c r="AO355" s="106">
        <f t="shared" ca="1" si="650"/>
        <v>0</v>
      </c>
      <c r="AP355" s="106">
        <f t="shared" ca="1" si="650"/>
        <v>0</v>
      </c>
      <c r="AQ355" s="106">
        <f t="shared" ca="1" si="650"/>
        <v>0</v>
      </c>
      <c r="AR355" s="106">
        <f t="shared" ca="1" si="650"/>
        <v>0</v>
      </c>
      <c r="AS355" s="106">
        <f t="shared" ca="1" si="650"/>
        <v>0</v>
      </c>
      <c r="AT355" s="106">
        <f t="shared" ca="1" si="650"/>
        <v>0</v>
      </c>
      <c r="AU355" s="106">
        <f t="shared" ca="1" si="650"/>
        <v>0</v>
      </c>
      <c r="AV355" s="106">
        <f t="shared" ca="1" si="650"/>
        <v>0</v>
      </c>
      <c r="AW355" s="106">
        <f t="shared" ca="1" si="650"/>
        <v>63058</v>
      </c>
      <c r="AX355" s="106">
        <f t="shared" ca="1" si="650"/>
        <v>0</v>
      </c>
      <c r="AY355" s="611">
        <f t="shared" ca="1" si="650"/>
        <v>0</v>
      </c>
      <c r="AZ355" s="106">
        <f t="shared" ca="1" si="650"/>
        <v>28196</v>
      </c>
      <c r="BA355" s="106">
        <f t="shared" ca="1" si="647"/>
        <v>0</v>
      </c>
      <c r="BB355" s="106">
        <f t="shared" ca="1" si="639"/>
        <v>0</v>
      </c>
      <c r="BC355" s="106">
        <f t="shared" ca="1" si="639"/>
        <v>0</v>
      </c>
      <c r="BD355" s="106">
        <f t="shared" ca="1" si="639"/>
        <v>63874</v>
      </c>
      <c r="BE355" s="106">
        <f t="shared" ca="1" si="637"/>
        <v>0</v>
      </c>
      <c r="BF355" s="106">
        <f t="shared" ca="1" si="637"/>
        <v>0</v>
      </c>
      <c r="BG355" s="106">
        <f t="shared" ca="1" si="637"/>
        <v>0</v>
      </c>
      <c r="BH355" s="106">
        <f t="shared" ca="1" si="637"/>
        <v>0</v>
      </c>
      <c r="BI355" s="106">
        <f t="shared" ca="1" si="637"/>
        <v>0</v>
      </c>
      <c r="BJ355" s="106">
        <f t="shared" ca="1" si="637"/>
        <v>0</v>
      </c>
      <c r="BK355" s="106">
        <f t="shared" ca="1" si="637"/>
        <v>0</v>
      </c>
      <c r="BL355" s="190">
        <f t="shared" ca="1" si="637"/>
        <v>0</v>
      </c>
      <c r="BM355" s="190">
        <f t="shared" ca="1" si="637"/>
        <v>0</v>
      </c>
      <c r="BN355" s="190">
        <f t="shared" ca="1" si="637"/>
        <v>0</v>
      </c>
      <c r="BO355" s="190">
        <f t="shared" ca="1" si="637"/>
        <v>0</v>
      </c>
      <c r="BP355" s="190">
        <f t="shared" ca="1" si="594"/>
        <v>0</v>
      </c>
      <c r="BQ355" s="190">
        <f t="shared" ca="1" si="642"/>
        <v>92070</v>
      </c>
      <c r="BR355" s="190">
        <f t="shared" ca="1" si="643"/>
        <v>0</v>
      </c>
      <c r="BS355" s="190">
        <f t="shared" ca="1" si="644"/>
        <v>63539</v>
      </c>
      <c r="BT355" s="190">
        <f t="shared" ca="1" si="646"/>
        <v>155608</v>
      </c>
      <c r="BU355" s="190">
        <f t="shared" ca="1" si="619"/>
        <v>0</v>
      </c>
      <c r="BV355" s="163" t="str">
        <f t="shared" si="645"/>
        <v>C</v>
      </c>
      <c r="BW355" s="65">
        <f t="shared" ca="1" si="648"/>
        <v>155609</v>
      </c>
      <c r="BX355" s="65">
        <f t="shared" ca="1" si="649"/>
        <v>-1</v>
      </c>
      <c r="BY355" s="13"/>
    </row>
    <row r="356" spans="1:114">
      <c r="A356" s="1">
        <f t="shared" si="621"/>
        <v>2040</v>
      </c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32"/>
      <c r="O356" s="29"/>
      <c r="P356" s="72">
        <f t="shared" si="622"/>
        <v>2040</v>
      </c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32"/>
      <c r="AI356" s="79" t="str">
        <f t="shared" si="641"/>
        <v>S</v>
      </c>
      <c r="AJ356" s="1">
        <f t="shared" si="634"/>
        <v>2041</v>
      </c>
      <c r="AK356" s="105">
        <f t="shared" si="632"/>
        <v>3</v>
      </c>
      <c r="AL356" s="106">
        <f t="shared" ca="1" si="650"/>
        <v>0</v>
      </c>
      <c r="AM356" s="106">
        <f t="shared" ca="1" si="650"/>
        <v>0</v>
      </c>
      <c r="AN356" s="106">
        <f t="shared" ca="1" si="650"/>
        <v>0</v>
      </c>
      <c r="AO356" s="106">
        <f t="shared" ca="1" si="650"/>
        <v>0</v>
      </c>
      <c r="AP356" s="106">
        <f t="shared" ca="1" si="650"/>
        <v>0</v>
      </c>
      <c r="AQ356" s="106">
        <f t="shared" ca="1" si="650"/>
        <v>0</v>
      </c>
      <c r="AR356" s="106">
        <f t="shared" ca="1" si="650"/>
        <v>0</v>
      </c>
      <c r="AS356" s="106">
        <f t="shared" ca="1" si="650"/>
        <v>0</v>
      </c>
      <c r="AT356" s="106">
        <f t="shared" ca="1" si="650"/>
        <v>0</v>
      </c>
      <c r="AU356" s="106">
        <f t="shared" ca="1" si="650"/>
        <v>0</v>
      </c>
      <c r="AV356" s="106">
        <f t="shared" ca="1" si="650"/>
        <v>0</v>
      </c>
      <c r="AW356" s="106">
        <f t="shared" ca="1" si="650"/>
        <v>0</v>
      </c>
      <c r="AX356" s="106">
        <f t="shared" ca="1" si="650"/>
        <v>0</v>
      </c>
      <c r="AY356" s="611">
        <f t="shared" ca="1" si="650"/>
        <v>0</v>
      </c>
      <c r="AZ356" s="106">
        <f t="shared" ca="1" si="650"/>
        <v>0</v>
      </c>
      <c r="BA356" s="106">
        <f t="shared" ca="1" si="647"/>
        <v>0</v>
      </c>
      <c r="BB356" s="106">
        <f t="shared" ca="1" si="639"/>
        <v>0</v>
      </c>
      <c r="BC356" s="106">
        <f t="shared" ca="1" si="639"/>
        <v>0</v>
      </c>
      <c r="BD356" s="106">
        <f t="shared" ca="1" si="639"/>
        <v>0</v>
      </c>
      <c r="BE356" s="106">
        <f t="shared" ca="1" si="637"/>
        <v>0</v>
      </c>
      <c r="BF356" s="106">
        <f t="shared" ca="1" si="637"/>
        <v>0</v>
      </c>
      <c r="BG356" s="106">
        <f t="shared" ca="1" si="637"/>
        <v>0</v>
      </c>
      <c r="BH356" s="106">
        <f t="shared" ca="1" si="637"/>
        <v>0</v>
      </c>
      <c r="BI356" s="106">
        <f t="shared" ca="1" si="637"/>
        <v>0</v>
      </c>
      <c r="BJ356" s="106">
        <f t="shared" ca="1" si="637"/>
        <v>0</v>
      </c>
      <c r="BK356" s="106">
        <f t="shared" ca="1" si="637"/>
        <v>0</v>
      </c>
      <c r="BL356" s="190">
        <f t="shared" ca="1" si="637"/>
        <v>0</v>
      </c>
      <c r="BM356" s="190">
        <f t="shared" ca="1" si="637"/>
        <v>0</v>
      </c>
      <c r="BN356" s="190">
        <f t="shared" ca="1" si="637"/>
        <v>0</v>
      </c>
      <c r="BO356" s="190">
        <f t="shared" ca="1" si="637"/>
        <v>0</v>
      </c>
      <c r="BP356" s="190">
        <f t="shared" ca="1" si="594"/>
        <v>0</v>
      </c>
      <c r="BQ356" s="190">
        <f t="shared" ca="1" si="642"/>
        <v>0</v>
      </c>
      <c r="BR356" s="190">
        <f t="shared" ca="1" si="643"/>
        <v>0</v>
      </c>
      <c r="BS356" s="190">
        <f t="shared" ca="1" si="644"/>
        <v>0</v>
      </c>
      <c r="BT356" s="190">
        <f t="shared" ca="1" si="646"/>
        <v>0</v>
      </c>
      <c r="BU356" s="190">
        <f t="shared" ca="1" si="619"/>
        <v>0</v>
      </c>
      <c r="BV356" s="163" t="str">
        <f t="shared" si="645"/>
        <v>D</v>
      </c>
      <c r="BW356" s="65">
        <f t="shared" ca="1" si="648"/>
        <v>0</v>
      </c>
      <c r="BX356" s="65">
        <f t="shared" ca="1" si="649"/>
        <v>0</v>
      </c>
      <c r="BY356" s="13"/>
      <c r="CB356" s="1"/>
      <c r="CC356" s="1"/>
      <c r="CD356" s="1"/>
    </row>
    <row r="357" spans="1:114">
      <c r="A357" s="1">
        <f t="shared" si="621"/>
        <v>2041</v>
      </c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32"/>
      <c r="O357" s="29"/>
      <c r="P357" s="72">
        <f t="shared" si="622"/>
        <v>2041</v>
      </c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32"/>
      <c r="AI357" s="79" t="str">
        <f t="shared" si="641"/>
        <v>T</v>
      </c>
      <c r="AJ357" s="1">
        <f t="shared" si="634"/>
        <v>2041</v>
      </c>
      <c r="AK357" s="105">
        <f t="shared" si="632"/>
        <v>4</v>
      </c>
      <c r="AL357" s="106">
        <f t="shared" ca="1" si="650"/>
        <v>0</v>
      </c>
      <c r="AM357" s="106">
        <f t="shared" ca="1" si="650"/>
        <v>0</v>
      </c>
      <c r="AN357" s="106">
        <f t="shared" ca="1" si="650"/>
        <v>0</v>
      </c>
      <c r="AO357" s="106">
        <f t="shared" ca="1" si="650"/>
        <v>0</v>
      </c>
      <c r="AP357" s="106">
        <f t="shared" ca="1" si="650"/>
        <v>0</v>
      </c>
      <c r="AQ357" s="106">
        <f t="shared" ca="1" si="650"/>
        <v>0</v>
      </c>
      <c r="AR357" s="106">
        <f t="shared" ca="1" si="650"/>
        <v>0</v>
      </c>
      <c r="AS357" s="106">
        <f t="shared" ca="1" si="650"/>
        <v>0</v>
      </c>
      <c r="AT357" s="106">
        <f t="shared" ca="1" si="650"/>
        <v>0</v>
      </c>
      <c r="AU357" s="106">
        <f t="shared" ca="1" si="650"/>
        <v>0</v>
      </c>
      <c r="AV357" s="106">
        <f t="shared" ca="1" si="650"/>
        <v>0</v>
      </c>
      <c r="AW357" s="106">
        <f t="shared" ca="1" si="650"/>
        <v>0</v>
      </c>
      <c r="AX357" s="106">
        <f t="shared" ca="1" si="650"/>
        <v>0</v>
      </c>
      <c r="AY357" s="611">
        <f t="shared" ca="1" si="650"/>
        <v>0</v>
      </c>
      <c r="AZ357" s="106">
        <f t="shared" ca="1" si="650"/>
        <v>0</v>
      </c>
      <c r="BA357" s="106">
        <f t="shared" ca="1" si="647"/>
        <v>0</v>
      </c>
      <c r="BB357" s="106">
        <f t="shared" ca="1" si="639"/>
        <v>0</v>
      </c>
      <c r="BC357" s="106">
        <f t="shared" ca="1" si="639"/>
        <v>0</v>
      </c>
      <c r="BD357" s="106">
        <f t="shared" ca="1" si="639"/>
        <v>0</v>
      </c>
      <c r="BE357" s="106">
        <f t="shared" ca="1" si="637"/>
        <v>0</v>
      </c>
      <c r="BF357" s="106">
        <f t="shared" ca="1" si="637"/>
        <v>0</v>
      </c>
      <c r="BG357" s="106">
        <f t="shared" ca="1" si="637"/>
        <v>0</v>
      </c>
      <c r="BH357" s="106">
        <f t="shared" ca="1" si="637"/>
        <v>0</v>
      </c>
      <c r="BI357" s="106">
        <f t="shared" ca="1" si="637"/>
        <v>0</v>
      </c>
      <c r="BJ357" s="106">
        <f t="shared" ca="1" si="637"/>
        <v>0</v>
      </c>
      <c r="BK357" s="106">
        <f t="shared" ca="1" si="637"/>
        <v>0</v>
      </c>
      <c r="BL357" s="190">
        <f t="shared" ca="1" si="637"/>
        <v>0</v>
      </c>
      <c r="BM357" s="190">
        <f t="shared" ca="1" si="637"/>
        <v>0</v>
      </c>
      <c r="BN357" s="190">
        <f t="shared" ca="1" si="637"/>
        <v>0</v>
      </c>
      <c r="BO357" s="190">
        <f t="shared" ca="1" si="637"/>
        <v>0</v>
      </c>
      <c r="BP357" s="190">
        <f t="shared" ca="1" si="594"/>
        <v>0</v>
      </c>
      <c r="BQ357" s="190">
        <f t="shared" ca="1" si="642"/>
        <v>0</v>
      </c>
      <c r="BR357" s="190">
        <f t="shared" ca="1" si="643"/>
        <v>0</v>
      </c>
      <c r="BS357" s="190">
        <f t="shared" ca="1" si="644"/>
        <v>0</v>
      </c>
      <c r="BT357" s="190">
        <f t="shared" ca="1" si="646"/>
        <v>0</v>
      </c>
      <c r="BU357" s="190">
        <f t="shared" ca="1" si="619"/>
        <v>0</v>
      </c>
      <c r="BV357" s="163" t="str">
        <f t="shared" si="645"/>
        <v>E</v>
      </c>
      <c r="BW357" s="65">
        <f t="shared" ca="1" si="648"/>
        <v>0</v>
      </c>
      <c r="BX357" s="65">
        <f t="shared" ca="1" si="649"/>
        <v>0</v>
      </c>
      <c r="BY357" s="2"/>
      <c r="BZ357" s="1"/>
      <c r="CA357" s="1"/>
      <c r="CB357" s="1"/>
      <c r="CC357" s="1"/>
      <c r="CD357" s="1"/>
    </row>
    <row r="358" spans="1:114">
      <c r="A358" s="1">
        <f t="shared" si="621"/>
        <v>2042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32"/>
      <c r="O358" s="29"/>
      <c r="P358" s="72">
        <f t="shared" si="622"/>
        <v>2042</v>
      </c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32"/>
      <c r="AI358" s="79" t="str">
        <f t="shared" si="641"/>
        <v>U</v>
      </c>
      <c r="AJ358" s="1">
        <f t="shared" si="634"/>
        <v>2041</v>
      </c>
      <c r="AK358" s="105">
        <f t="shared" si="632"/>
        <v>5</v>
      </c>
      <c r="AL358" s="106">
        <f t="shared" ca="1" si="650"/>
        <v>0</v>
      </c>
      <c r="AM358" s="106">
        <f t="shared" ca="1" si="650"/>
        <v>0</v>
      </c>
      <c r="AN358" s="106">
        <f t="shared" ca="1" si="650"/>
        <v>0</v>
      </c>
      <c r="AO358" s="106">
        <f t="shared" ca="1" si="650"/>
        <v>0</v>
      </c>
      <c r="AP358" s="106">
        <f t="shared" ca="1" si="650"/>
        <v>0</v>
      </c>
      <c r="AQ358" s="106">
        <f t="shared" ca="1" si="650"/>
        <v>0</v>
      </c>
      <c r="AR358" s="106">
        <f t="shared" ca="1" si="650"/>
        <v>0</v>
      </c>
      <c r="AS358" s="106">
        <f t="shared" ca="1" si="650"/>
        <v>0</v>
      </c>
      <c r="AT358" s="106">
        <f t="shared" ca="1" si="650"/>
        <v>0</v>
      </c>
      <c r="AU358" s="106">
        <f t="shared" ca="1" si="650"/>
        <v>0</v>
      </c>
      <c r="AV358" s="106">
        <f t="shared" ca="1" si="650"/>
        <v>0</v>
      </c>
      <c r="AW358" s="106">
        <f t="shared" ca="1" si="650"/>
        <v>0</v>
      </c>
      <c r="AX358" s="106">
        <f t="shared" ca="1" si="650"/>
        <v>0</v>
      </c>
      <c r="AY358" s="611">
        <f t="shared" ca="1" si="650"/>
        <v>0</v>
      </c>
      <c r="AZ358" s="106">
        <f t="shared" ca="1" si="650"/>
        <v>0</v>
      </c>
      <c r="BA358" s="106">
        <f t="shared" ca="1" si="647"/>
        <v>0</v>
      </c>
      <c r="BB358" s="106">
        <f t="shared" ca="1" si="639"/>
        <v>0</v>
      </c>
      <c r="BC358" s="106">
        <f t="shared" ca="1" si="639"/>
        <v>0</v>
      </c>
      <c r="BD358" s="106">
        <f t="shared" ca="1" si="639"/>
        <v>0</v>
      </c>
      <c r="BE358" s="106">
        <f t="shared" ca="1" si="637"/>
        <v>0</v>
      </c>
      <c r="BF358" s="106">
        <f t="shared" ca="1" si="637"/>
        <v>0</v>
      </c>
      <c r="BG358" s="106">
        <f t="shared" ca="1" si="637"/>
        <v>0</v>
      </c>
      <c r="BH358" s="106">
        <f t="shared" ca="1" si="637"/>
        <v>0</v>
      </c>
      <c r="BI358" s="106">
        <f t="shared" ca="1" si="637"/>
        <v>0</v>
      </c>
      <c r="BJ358" s="106">
        <f t="shared" ca="1" si="637"/>
        <v>0</v>
      </c>
      <c r="BK358" s="106">
        <f t="shared" ca="1" si="637"/>
        <v>0</v>
      </c>
      <c r="BL358" s="190">
        <f t="shared" ca="1" si="637"/>
        <v>0</v>
      </c>
      <c r="BM358" s="190">
        <f t="shared" ca="1" si="637"/>
        <v>0</v>
      </c>
      <c r="BN358" s="190">
        <f t="shared" ca="1" si="637"/>
        <v>0</v>
      </c>
      <c r="BO358" s="190">
        <f t="shared" ca="1" si="637"/>
        <v>0</v>
      </c>
      <c r="BP358" s="190">
        <f t="shared" ca="1" si="594"/>
        <v>0</v>
      </c>
      <c r="BQ358" s="190">
        <f t="shared" ca="1" si="642"/>
        <v>0</v>
      </c>
      <c r="BR358" s="190">
        <f t="shared" ca="1" si="643"/>
        <v>0</v>
      </c>
      <c r="BS358" s="190">
        <f t="shared" ca="1" si="644"/>
        <v>0</v>
      </c>
      <c r="BT358" s="190">
        <f t="shared" ca="1" si="646"/>
        <v>0</v>
      </c>
      <c r="BU358" s="190">
        <f t="shared" ca="1" si="619"/>
        <v>0</v>
      </c>
      <c r="BV358" s="163" t="str">
        <f t="shared" si="645"/>
        <v>F</v>
      </c>
      <c r="BW358" s="65">
        <f t="shared" ca="1" si="648"/>
        <v>0</v>
      </c>
      <c r="BX358" s="65">
        <f t="shared" ca="1" si="649"/>
        <v>0</v>
      </c>
      <c r="BY358" s="2"/>
      <c r="BZ358" s="1"/>
      <c r="CA358" s="1"/>
      <c r="CB358" s="1"/>
      <c r="CC358" s="1"/>
      <c r="CD358" s="1"/>
    </row>
    <row r="359" spans="1:114">
      <c r="A359" s="1">
        <f t="shared" si="621"/>
        <v>2043</v>
      </c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32"/>
      <c r="O359" s="29"/>
      <c r="P359" s="72">
        <f t="shared" si="622"/>
        <v>2043</v>
      </c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32"/>
      <c r="AI359" s="79" t="str">
        <f t="shared" si="641"/>
        <v>V</v>
      </c>
      <c r="AJ359" s="1">
        <f t="shared" si="634"/>
        <v>2041</v>
      </c>
      <c r="AK359" s="105">
        <f t="shared" si="632"/>
        <v>6</v>
      </c>
      <c r="AL359" s="106">
        <f t="shared" ca="1" si="650"/>
        <v>0</v>
      </c>
      <c r="AM359" s="106">
        <f t="shared" ca="1" si="650"/>
        <v>0</v>
      </c>
      <c r="AN359" s="106">
        <f t="shared" ca="1" si="650"/>
        <v>0</v>
      </c>
      <c r="AO359" s="106">
        <f t="shared" ca="1" si="650"/>
        <v>0</v>
      </c>
      <c r="AP359" s="106">
        <f t="shared" ca="1" si="650"/>
        <v>0</v>
      </c>
      <c r="AQ359" s="106">
        <f t="shared" ca="1" si="650"/>
        <v>0</v>
      </c>
      <c r="AR359" s="106">
        <f t="shared" ca="1" si="650"/>
        <v>0</v>
      </c>
      <c r="AS359" s="106">
        <f t="shared" ca="1" si="650"/>
        <v>0</v>
      </c>
      <c r="AT359" s="106">
        <f t="shared" ca="1" si="650"/>
        <v>0</v>
      </c>
      <c r="AU359" s="106">
        <f t="shared" ca="1" si="650"/>
        <v>0</v>
      </c>
      <c r="AV359" s="106">
        <f t="shared" ca="1" si="650"/>
        <v>0</v>
      </c>
      <c r="AW359" s="106">
        <f t="shared" ca="1" si="650"/>
        <v>0</v>
      </c>
      <c r="AX359" s="106">
        <f t="shared" ca="1" si="650"/>
        <v>0</v>
      </c>
      <c r="AY359" s="611">
        <f t="shared" ca="1" si="650"/>
        <v>0</v>
      </c>
      <c r="AZ359" s="106">
        <f t="shared" ca="1" si="650"/>
        <v>0</v>
      </c>
      <c r="BA359" s="106">
        <f t="shared" ca="1" si="647"/>
        <v>0</v>
      </c>
      <c r="BB359" s="106">
        <f t="shared" ca="1" si="639"/>
        <v>0</v>
      </c>
      <c r="BC359" s="106">
        <f t="shared" ca="1" si="639"/>
        <v>0</v>
      </c>
      <c r="BD359" s="106">
        <f t="shared" ca="1" si="639"/>
        <v>0</v>
      </c>
      <c r="BE359" s="106">
        <f t="shared" ca="1" si="637"/>
        <v>0</v>
      </c>
      <c r="BF359" s="106">
        <f t="shared" ca="1" si="637"/>
        <v>0</v>
      </c>
      <c r="BG359" s="106">
        <f t="shared" ca="1" si="637"/>
        <v>0</v>
      </c>
      <c r="BH359" s="106">
        <f t="shared" ca="1" si="637"/>
        <v>0</v>
      </c>
      <c r="BI359" s="106">
        <f t="shared" ca="1" si="637"/>
        <v>0</v>
      </c>
      <c r="BJ359" s="106">
        <f t="shared" ca="1" si="637"/>
        <v>0</v>
      </c>
      <c r="BK359" s="106">
        <f t="shared" ca="1" si="637"/>
        <v>0</v>
      </c>
      <c r="BL359" s="190">
        <f t="shared" ca="1" si="637"/>
        <v>0</v>
      </c>
      <c r="BM359" s="190">
        <f t="shared" ca="1" si="637"/>
        <v>0</v>
      </c>
      <c r="BN359" s="190">
        <f t="shared" ca="1" si="637"/>
        <v>0</v>
      </c>
      <c r="BO359" s="190">
        <f t="shared" ca="1" si="637"/>
        <v>0</v>
      </c>
      <c r="BP359" s="190">
        <f t="shared" ca="1" si="637"/>
        <v>0</v>
      </c>
      <c r="BQ359" s="190">
        <f t="shared" ca="1" si="642"/>
        <v>0</v>
      </c>
      <c r="BR359" s="190">
        <f t="shared" ca="1" si="643"/>
        <v>0</v>
      </c>
      <c r="BS359" s="190">
        <f t="shared" ca="1" si="644"/>
        <v>0</v>
      </c>
      <c r="BT359" s="190">
        <f t="shared" ca="1" si="646"/>
        <v>0</v>
      </c>
      <c r="BU359" s="190">
        <f t="shared" ca="1" si="619"/>
        <v>0</v>
      </c>
      <c r="BV359" s="163" t="str">
        <f t="shared" si="645"/>
        <v>G</v>
      </c>
      <c r="BW359" s="65">
        <f t="shared" ca="1" si="648"/>
        <v>0</v>
      </c>
      <c r="BX359" s="65">
        <f t="shared" ca="1" si="649"/>
        <v>0</v>
      </c>
      <c r="BY359" s="2"/>
      <c r="BZ359" s="1"/>
      <c r="CA359" s="1"/>
      <c r="CB359" s="1"/>
      <c r="CC359" s="1"/>
      <c r="CD359" s="1"/>
    </row>
    <row r="360" spans="1:114">
      <c r="A360" s="1">
        <f t="shared" si="621"/>
        <v>2044</v>
      </c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32"/>
      <c r="O360" s="29"/>
      <c r="P360" s="72">
        <f t="shared" si="622"/>
        <v>2044</v>
      </c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32"/>
      <c r="AI360" s="79" t="str">
        <f t="shared" si="641"/>
        <v>W</v>
      </c>
      <c r="AJ360" s="1">
        <f t="shared" si="634"/>
        <v>2041</v>
      </c>
      <c r="AK360" s="105">
        <f t="shared" si="632"/>
        <v>7</v>
      </c>
      <c r="AL360" s="106">
        <f t="shared" ca="1" si="650"/>
        <v>0</v>
      </c>
      <c r="AM360" s="106">
        <f t="shared" ca="1" si="650"/>
        <v>0</v>
      </c>
      <c r="AN360" s="106">
        <f t="shared" ca="1" si="650"/>
        <v>0</v>
      </c>
      <c r="AO360" s="106">
        <f t="shared" ca="1" si="650"/>
        <v>0</v>
      </c>
      <c r="AP360" s="106">
        <f t="shared" ca="1" si="650"/>
        <v>0</v>
      </c>
      <c r="AQ360" s="106">
        <f t="shared" ca="1" si="650"/>
        <v>0</v>
      </c>
      <c r="AR360" s="106">
        <f t="shared" ca="1" si="650"/>
        <v>0</v>
      </c>
      <c r="AS360" s="106">
        <f t="shared" ca="1" si="650"/>
        <v>0</v>
      </c>
      <c r="AT360" s="106">
        <f t="shared" ca="1" si="650"/>
        <v>0</v>
      </c>
      <c r="AU360" s="106">
        <f t="shared" ca="1" si="650"/>
        <v>0</v>
      </c>
      <c r="AV360" s="106">
        <f t="shared" ca="1" si="650"/>
        <v>0</v>
      </c>
      <c r="AW360" s="106">
        <f t="shared" ca="1" si="650"/>
        <v>0</v>
      </c>
      <c r="AX360" s="106">
        <f t="shared" ca="1" si="650"/>
        <v>0</v>
      </c>
      <c r="AY360" s="611">
        <f t="shared" ca="1" si="650"/>
        <v>0</v>
      </c>
      <c r="AZ360" s="106">
        <f t="shared" ca="1" si="650"/>
        <v>0</v>
      </c>
      <c r="BA360" s="106">
        <f t="shared" ca="1" si="647"/>
        <v>0</v>
      </c>
      <c r="BB360" s="106">
        <f t="shared" ca="1" si="639"/>
        <v>0</v>
      </c>
      <c r="BC360" s="106">
        <f t="shared" ca="1" si="639"/>
        <v>0</v>
      </c>
      <c r="BD360" s="106">
        <f t="shared" ca="1" si="639"/>
        <v>0</v>
      </c>
      <c r="BE360" s="106">
        <f t="shared" ca="1" si="637"/>
        <v>0</v>
      </c>
      <c r="BF360" s="106">
        <f t="shared" ca="1" si="637"/>
        <v>0</v>
      </c>
      <c r="BG360" s="106">
        <f t="shared" ca="1" si="637"/>
        <v>0</v>
      </c>
      <c r="BH360" s="106">
        <f t="shared" ca="1" si="637"/>
        <v>0</v>
      </c>
      <c r="BI360" s="106">
        <f t="shared" ca="1" si="637"/>
        <v>0</v>
      </c>
      <c r="BJ360" s="106">
        <f t="shared" ca="1" si="637"/>
        <v>0</v>
      </c>
      <c r="BK360" s="106">
        <f t="shared" ca="1" si="637"/>
        <v>0</v>
      </c>
      <c r="BL360" s="190">
        <f t="shared" ca="1" si="637"/>
        <v>0</v>
      </c>
      <c r="BM360" s="190">
        <f t="shared" ca="1" si="637"/>
        <v>0</v>
      </c>
      <c r="BN360" s="190">
        <f t="shared" ca="1" si="637"/>
        <v>0</v>
      </c>
      <c r="BO360" s="190">
        <f t="shared" ca="1" si="637"/>
        <v>0</v>
      </c>
      <c r="BP360" s="190">
        <f t="shared" ca="1" si="637"/>
        <v>0</v>
      </c>
      <c r="BQ360" s="190">
        <f t="shared" ca="1" si="642"/>
        <v>0</v>
      </c>
      <c r="BR360" s="190">
        <f t="shared" ca="1" si="643"/>
        <v>0</v>
      </c>
      <c r="BS360" s="190">
        <f t="shared" ca="1" si="644"/>
        <v>0</v>
      </c>
      <c r="BT360" s="190">
        <f t="shared" ca="1" si="646"/>
        <v>0</v>
      </c>
      <c r="BU360" s="190">
        <f t="shared" ca="1" si="619"/>
        <v>0</v>
      </c>
      <c r="BV360" s="163" t="str">
        <f t="shared" si="645"/>
        <v>H</v>
      </c>
      <c r="BW360" s="65">
        <f t="shared" ca="1" si="648"/>
        <v>0</v>
      </c>
      <c r="BX360" s="65">
        <f t="shared" ca="1" si="649"/>
        <v>0</v>
      </c>
      <c r="BY360" s="2"/>
      <c r="BZ360" s="1"/>
      <c r="CA360" s="1"/>
      <c r="CB360" s="1"/>
      <c r="CC360" s="1"/>
      <c r="CD360" s="1"/>
    </row>
    <row r="361" spans="1:114">
      <c r="A361" s="1">
        <f t="shared" si="621"/>
        <v>2045</v>
      </c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32"/>
      <c r="O361" s="29"/>
      <c r="P361" s="72">
        <f t="shared" si="622"/>
        <v>2045</v>
      </c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32"/>
      <c r="AI361" s="79" t="str">
        <f t="shared" si="641"/>
        <v>X</v>
      </c>
      <c r="AJ361" s="1">
        <f t="shared" si="634"/>
        <v>2041</v>
      </c>
      <c r="AK361" s="105">
        <f t="shared" si="632"/>
        <v>8</v>
      </c>
      <c r="AL361" s="106">
        <f t="shared" ca="1" si="650"/>
        <v>0</v>
      </c>
      <c r="AM361" s="106">
        <f t="shared" ca="1" si="650"/>
        <v>0</v>
      </c>
      <c r="AN361" s="106">
        <f t="shared" ca="1" si="650"/>
        <v>0</v>
      </c>
      <c r="AO361" s="106">
        <f t="shared" ca="1" si="650"/>
        <v>0</v>
      </c>
      <c r="AP361" s="106">
        <f t="shared" ca="1" si="650"/>
        <v>0</v>
      </c>
      <c r="AQ361" s="106">
        <f t="shared" ca="1" si="650"/>
        <v>0</v>
      </c>
      <c r="AR361" s="106">
        <f t="shared" ca="1" si="650"/>
        <v>0</v>
      </c>
      <c r="AS361" s="106">
        <f t="shared" ca="1" si="650"/>
        <v>0</v>
      </c>
      <c r="AT361" s="106">
        <f t="shared" ca="1" si="650"/>
        <v>0</v>
      </c>
      <c r="AU361" s="106">
        <f t="shared" ca="1" si="650"/>
        <v>0</v>
      </c>
      <c r="AV361" s="106">
        <f t="shared" ca="1" si="650"/>
        <v>0</v>
      </c>
      <c r="AW361" s="106">
        <f t="shared" ca="1" si="650"/>
        <v>0</v>
      </c>
      <c r="AX361" s="106">
        <f t="shared" ca="1" si="650"/>
        <v>0</v>
      </c>
      <c r="AY361" s="611">
        <f t="shared" ca="1" si="650"/>
        <v>0</v>
      </c>
      <c r="AZ361" s="106">
        <f t="shared" ca="1" si="650"/>
        <v>0</v>
      </c>
      <c r="BA361" s="106">
        <f t="shared" ca="1" si="647"/>
        <v>0</v>
      </c>
      <c r="BB361" s="106">
        <f t="shared" ca="1" si="639"/>
        <v>0</v>
      </c>
      <c r="BC361" s="106">
        <f t="shared" ca="1" si="639"/>
        <v>0</v>
      </c>
      <c r="BD361" s="106">
        <f t="shared" ca="1" si="639"/>
        <v>0</v>
      </c>
      <c r="BE361" s="106">
        <f t="shared" ca="1" si="637"/>
        <v>0</v>
      </c>
      <c r="BF361" s="106">
        <f t="shared" ref="BF361:BP367" ca="1" si="651">ROUND(INDIRECT(CONCATENATE($AI361,BF$2+($AJ361-2010))),0)</f>
        <v>0</v>
      </c>
      <c r="BG361" s="106">
        <f t="shared" ca="1" si="651"/>
        <v>0</v>
      </c>
      <c r="BH361" s="106">
        <f t="shared" ca="1" si="651"/>
        <v>0</v>
      </c>
      <c r="BI361" s="106">
        <f t="shared" ca="1" si="651"/>
        <v>0</v>
      </c>
      <c r="BJ361" s="106">
        <f t="shared" ca="1" si="651"/>
        <v>0</v>
      </c>
      <c r="BK361" s="106">
        <f t="shared" ca="1" si="651"/>
        <v>0</v>
      </c>
      <c r="BL361" s="190">
        <f t="shared" ca="1" si="651"/>
        <v>0</v>
      </c>
      <c r="BM361" s="190">
        <f t="shared" ca="1" si="651"/>
        <v>0</v>
      </c>
      <c r="BN361" s="190">
        <f t="shared" ca="1" si="651"/>
        <v>0</v>
      </c>
      <c r="BO361" s="190">
        <f t="shared" ca="1" si="651"/>
        <v>0</v>
      </c>
      <c r="BP361" s="190">
        <f t="shared" ca="1" si="651"/>
        <v>0</v>
      </c>
      <c r="BQ361" s="190">
        <f t="shared" ca="1" si="642"/>
        <v>0</v>
      </c>
      <c r="BR361" s="190">
        <f t="shared" ca="1" si="643"/>
        <v>0</v>
      </c>
      <c r="BS361" s="190">
        <f t="shared" ca="1" si="644"/>
        <v>0</v>
      </c>
      <c r="BT361" s="190">
        <f t="shared" ca="1" si="646"/>
        <v>0</v>
      </c>
      <c r="BU361" s="190">
        <f t="shared" ca="1" si="619"/>
        <v>0</v>
      </c>
      <c r="BV361" s="163" t="str">
        <f t="shared" si="645"/>
        <v>I</v>
      </c>
      <c r="BW361" s="65">
        <f t="shared" ca="1" si="648"/>
        <v>0</v>
      </c>
      <c r="BX361" s="65">
        <f t="shared" ca="1" si="649"/>
        <v>0</v>
      </c>
      <c r="BY361" s="2"/>
      <c r="BZ361" s="1"/>
      <c r="CA361" s="1"/>
      <c r="CB361" s="1"/>
      <c r="CC361" s="1"/>
      <c r="CD361" s="1"/>
    </row>
    <row r="362" spans="1:114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32"/>
      <c r="O362" s="29"/>
      <c r="P362" s="238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32"/>
      <c r="AI362" s="79" t="str">
        <f t="shared" si="641"/>
        <v>Y</v>
      </c>
      <c r="AJ362" s="1">
        <f t="shared" si="634"/>
        <v>2041</v>
      </c>
      <c r="AK362" s="105">
        <f t="shared" si="632"/>
        <v>9</v>
      </c>
      <c r="AL362" s="106">
        <f t="shared" ca="1" si="650"/>
        <v>0</v>
      </c>
      <c r="AM362" s="106">
        <f t="shared" ca="1" si="650"/>
        <v>0</v>
      </c>
      <c r="AN362" s="106">
        <f t="shared" ca="1" si="650"/>
        <v>0</v>
      </c>
      <c r="AO362" s="106">
        <f t="shared" ca="1" si="650"/>
        <v>0</v>
      </c>
      <c r="AP362" s="106">
        <f t="shared" ca="1" si="650"/>
        <v>0</v>
      </c>
      <c r="AQ362" s="106">
        <f t="shared" ca="1" si="650"/>
        <v>0</v>
      </c>
      <c r="AR362" s="106">
        <f t="shared" ca="1" si="650"/>
        <v>0</v>
      </c>
      <c r="AS362" s="106">
        <f t="shared" ca="1" si="650"/>
        <v>0</v>
      </c>
      <c r="AT362" s="106">
        <f t="shared" ca="1" si="650"/>
        <v>0</v>
      </c>
      <c r="AU362" s="106">
        <f t="shared" ca="1" si="650"/>
        <v>0</v>
      </c>
      <c r="AV362" s="106">
        <f t="shared" ca="1" si="650"/>
        <v>0</v>
      </c>
      <c r="AW362" s="106">
        <f t="shared" ca="1" si="650"/>
        <v>0</v>
      </c>
      <c r="AX362" s="106">
        <f t="shared" ca="1" si="650"/>
        <v>0</v>
      </c>
      <c r="AY362" s="611">
        <f t="shared" ca="1" si="650"/>
        <v>0</v>
      </c>
      <c r="AZ362" s="106">
        <f t="shared" ca="1" si="650"/>
        <v>0</v>
      </c>
      <c r="BA362" s="106">
        <f t="shared" ca="1" si="647"/>
        <v>0</v>
      </c>
      <c r="BB362" s="106">
        <f t="shared" ca="1" si="639"/>
        <v>0</v>
      </c>
      <c r="BC362" s="106">
        <f t="shared" ca="1" si="639"/>
        <v>0</v>
      </c>
      <c r="BD362" s="106">
        <f t="shared" ca="1" si="639"/>
        <v>0</v>
      </c>
      <c r="BE362" s="106">
        <f t="shared" ca="1" si="639"/>
        <v>0</v>
      </c>
      <c r="BF362" s="106">
        <f t="shared" ca="1" si="651"/>
        <v>0</v>
      </c>
      <c r="BG362" s="106">
        <f t="shared" ca="1" si="651"/>
        <v>0</v>
      </c>
      <c r="BH362" s="106">
        <f t="shared" ca="1" si="651"/>
        <v>0</v>
      </c>
      <c r="BI362" s="106">
        <f t="shared" ca="1" si="651"/>
        <v>0</v>
      </c>
      <c r="BJ362" s="106">
        <f t="shared" ca="1" si="651"/>
        <v>0</v>
      </c>
      <c r="BK362" s="106">
        <f t="shared" ca="1" si="651"/>
        <v>0</v>
      </c>
      <c r="BL362" s="190">
        <f t="shared" ca="1" si="651"/>
        <v>0</v>
      </c>
      <c r="BM362" s="190">
        <f t="shared" ca="1" si="651"/>
        <v>0</v>
      </c>
      <c r="BN362" s="190">
        <f t="shared" ca="1" si="651"/>
        <v>0</v>
      </c>
      <c r="BO362" s="190">
        <f t="shared" ca="1" si="651"/>
        <v>0</v>
      </c>
      <c r="BP362" s="190">
        <f t="shared" ca="1" si="651"/>
        <v>0</v>
      </c>
      <c r="BQ362" s="190">
        <f t="shared" ca="1" si="642"/>
        <v>0</v>
      </c>
      <c r="BR362" s="190">
        <f t="shared" ca="1" si="643"/>
        <v>0</v>
      </c>
      <c r="BS362" s="190">
        <f t="shared" ca="1" si="644"/>
        <v>0</v>
      </c>
      <c r="BT362" s="190">
        <f t="shared" ca="1" si="646"/>
        <v>0</v>
      </c>
      <c r="BU362" s="190">
        <f t="shared" ca="1" si="619"/>
        <v>0</v>
      </c>
      <c r="BV362" s="163" t="str">
        <f t="shared" si="645"/>
        <v>J</v>
      </c>
      <c r="BW362" s="65">
        <f t="shared" ca="1" si="648"/>
        <v>0</v>
      </c>
      <c r="BX362" s="65">
        <f t="shared" ca="1" si="649"/>
        <v>0</v>
      </c>
      <c r="BY362" s="2"/>
      <c r="BZ362" s="1"/>
      <c r="CA362" s="1"/>
      <c r="CB362" s="1"/>
      <c r="CC362" s="1"/>
      <c r="CD362" s="1"/>
    </row>
    <row r="363" spans="1:114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32"/>
      <c r="O363" s="29"/>
      <c r="P363" s="238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32"/>
      <c r="AE363" s="17"/>
      <c r="AI363" s="79" t="str">
        <f t="shared" si="641"/>
        <v>Z</v>
      </c>
      <c r="AJ363" s="1">
        <f t="shared" si="634"/>
        <v>2041</v>
      </c>
      <c r="AK363" s="105">
        <f t="shared" si="632"/>
        <v>10</v>
      </c>
      <c r="AL363" s="106">
        <f t="shared" ca="1" si="650"/>
        <v>0</v>
      </c>
      <c r="AM363" s="106">
        <f t="shared" ca="1" si="650"/>
        <v>0</v>
      </c>
      <c r="AN363" s="106">
        <f t="shared" ca="1" si="650"/>
        <v>0</v>
      </c>
      <c r="AO363" s="106">
        <f t="shared" ca="1" si="650"/>
        <v>0</v>
      </c>
      <c r="AP363" s="106">
        <f t="shared" ca="1" si="650"/>
        <v>0</v>
      </c>
      <c r="AQ363" s="106">
        <f t="shared" ca="1" si="650"/>
        <v>0</v>
      </c>
      <c r="AR363" s="106">
        <f t="shared" ca="1" si="650"/>
        <v>0</v>
      </c>
      <c r="AS363" s="106">
        <f t="shared" ca="1" si="650"/>
        <v>0</v>
      </c>
      <c r="AT363" s="106">
        <f t="shared" ca="1" si="650"/>
        <v>0</v>
      </c>
      <c r="AU363" s="106">
        <f t="shared" ca="1" si="650"/>
        <v>0</v>
      </c>
      <c r="AV363" s="106">
        <f t="shared" ca="1" si="650"/>
        <v>0</v>
      </c>
      <c r="AW363" s="106">
        <f t="shared" ca="1" si="650"/>
        <v>0</v>
      </c>
      <c r="AX363" s="106">
        <f t="shared" ca="1" si="650"/>
        <v>0</v>
      </c>
      <c r="AY363" s="611">
        <f t="shared" ca="1" si="650"/>
        <v>0</v>
      </c>
      <c r="AZ363" s="106">
        <f t="shared" ca="1" si="650"/>
        <v>0</v>
      </c>
      <c r="BA363" s="106">
        <f t="shared" ca="1" si="647"/>
        <v>0</v>
      </c>
      <c r="BB363" s="106">
        <f t="shared" ca="1" si="639"/>
        <v>0</v>
      </c>
      <c r="BC363" s="106">
        <f t="shared" ca="1" si="639"/>
        <v>0</v>
      </c>
      <c r="BD363" s="106">
        <f t="shared" ca="1" si="639"/>
        <v>0</v>
      </c>
      <c r="BE363" s="106">
        <f t="shared" ca="1" si="639"/>
        <v>0</v>
      </c>
      <c r="BF363" s="106">
        <f t="shared" ca="1" si="651"/>
        <v>0</v>
      </c>
      <c r="BG363" s="106">
        <f t="shared" ca="1" si="651"/>
        <v>0</v>
      </c>
      <c r="BH363" s="106">
        <f t="shared" ca="1" si="651"/>
        <v>0</v>
      </c>
      <c r="BI363" s="106">
        <f t="shared" ca="1" si="651"/>
        <v>0</v>
      </c>
      <c r="BJ363" s="106">
        <f t="shared" ca="1" si="651"/>
        <v>0</v>
      </c>
      <c r="BK363" s="106">
        <f t="shared" ca="1" si="651"/>
        <v>0</v>
      </c>
      <c r="BL363" s="190">
        <f t="shared" ca="1" si="651"/>
        <v>0</v>
      </c>
      <c r="BM363" s="190">
        <f t="shared" ca="1" si="651"/>
        <v>0</v>
      </c>
      <c r="BN363" s="190">
        <f t="shared" ca="1" si="651"/>
        <v>0</v>
      </c>
      <c r="BO363" s="190">
        <f t="shared" ca="1" si="651"/>
        <v>0</v>
      </c>
      <c r="BP363" s="190">
        <f t="shared" ca="1" si="651"/>
        <v>0</v>
      </c>
      <c r="BQ363" s="190">
        <f t="shared" ca="1" si="642"/>
        <v>0</v>
      </c>
      <c r="BR363" s="190">
        <f t="shared" ca="1" si="643"/>
        <v>0</v>
      </c>
      <c r="BS363" s="190">
        <f t="shared" ca="1" si="644"/>
        <v>0</v>
      </c>
      <c r="BT363" s="190">
        <f t="shared" ca="1" si="646"/>
        <v>0</v>
      </c>
      <c r="BU363" s="190">
        <f t="shared" ca="1" si="619"/>
        <v>0</v>
      </c>
      <c r="BV363" s="163" t="str">
        <f t="shared" si="645"/>
        <v>K</v>
      </c>
      <c r="BW363" s="65">
        <f t="shared" ca="1" si="648"/>
        <v>0</v>
      </c>
      <c r="BX363" s="65">
        <f t="shared" ca="1" si="649"/>
        <v>0</v>
      </c>
      <c r="BY363" s="2"/>
      <c r="BZ363" s="1"/>
      <c r="CA363" s="1"/>
      <c r="CB363" s="1"/>
      <c r="CC363" s="1"/>
      <c r="CD363" s="1"/>
    </row>
    <row r="364" spans="1:114">
      <c r="A364" s="480" t="s">
        <v>185</v>
      </c>
      <c r="B364" s="25"/>
      <c r="C364" s="25"/>
      <c r="D364" s="233"/>
      <c r="E364" s="25"/>
      <c r="F364" s="355"/>
      <c r="G364" s="363"/>
      <c r="H364" s="280"/>
      <c r="I364" s="368"/>
      <c r="J364" s="25"/>
      <c r="K364" s="25"/>
      <c r="L364" s="25"/>
      <c r="M364" s="25"/>
      <c r="N364" s="36"/>
      <c r="O364" s="29"/>
      <c r="P364" s="346" t="str">
        <f>A364</f>
        <v>533 SECI-Base 150 MW Sale</v>
      </c>
      <c r="Q364" s="29"/>
      <c r="R364" s="29"/>
      <c r="S364" s="29"/>
      <c r="T364" s="232"/>
      <c r="U364" s="334"/>
      <c r="V364" s="25"/>
      <c r="W364" s="29"/>
      <c r="X364" s="29"/>
      <c r="Y364" s="29"/>
      <c r="Z364" s="334"/>
      <c r="AA364" s="29"/>
      <c r="AB364" s="29"/>
      <c r="AC364" s="36"/>
      <c r="AE364" s="17"/>
      <c r="AI364" s="79" t="str">
        <f t="shared" si="641"/>
        <v>AA</v>
      </c>
      <c r="AJ364" s="1">
        <f t="shared" si="634"/>
        <v>2041</v>
      </c>
      <c r="AK364" s="105">
        <f t="shared" si="632"/>
        <v>11</v>
      </c>
      <c r="AL364" s="106">
        <f t="shared" ref="AL364:AZ367" ca="1" si="652">ROUND(INDIRECT(CONCATENATE($AI364,AL$2+($AJ364-2010))),0)</f>
        <v>0</v>
      </c>
      <c r="AM364" s="106">
        <f t="shared" ca="1" si="652"/>
        <v>0</v>
      </c>
      <c r="AN364" s="106">
        <f t="shared" ca="1" si="652"/>
        <v>0</v>
      </c>
      <c r="AO364" s="106">
        <f t="shared" ca="1" si="652"/>
        <v>0</v>
      </c>
      <c r="AP364" s="106">
        <f t="shared" ca="1" si="652"/>
        <v>0</v>
      </c>
      <c r="AQ364" s="106">
        <f t="shared" ca="1" si="652"/>
        <v>0</v>
      </c>
      <c r="AR364" s="106">
        <f t="shared" ca="1" si="652"/>
        <v>0</v>
      </c>
      <c r="AS364" s="106">
        <f t="shared" ca="1" si="652"/>
        <v>0</v>
      </c>
      <c r="AT364" s="106">
        <f t="shared" ca="1" si="652"/>
        <v>0</v>
      </c>
      <c r="AU364" s="106">
        <f t="shared" ca="1" si="652"/>
        <v>0</v>
      </c>
      <c r="AV364" s="106">
        <f t="shared" ca="1" si="652"/>
        <v>0</v>
      </c>
      <c r="AW364" s="106">
        <f t="shared" ca="1" si="652"/>
        <v>0</v>
      </c>
      <c r="AX364" s="106">
        <f t="shared" ca="1" si="652"/>
        <v>0</v>
      </c>
      <c r="AY364" s="611">
        <f t="shared" ca="1" si="652"/>
        <v>0</v>
      </c>
      <c r="AZ364" s="106">
        <f t="shared" ca="1" si="652"/>
        <v>0</v>
      </c>
      <c r="BA364" s="106">
        <f t="shared" ca="1" si="647"/>
        <v>0</v>
      </c>
      <c r="BB364" s="106">
        <f t="shared" ca="1" si="639"/>
        <v>0</v>
      </c>
      <c r="BC364" s="106">
        <f t="shared" ca="1" si="639"/>
        <v>0</v>
      </c>
      <c r="BD364" s="106">
        <f t="shared" ca="1" si="639"/>
        <v>0</v>
      </c>
      <c r="BE364" s="106">
        <f t="shared" ca="1" si="639"/>
        <v>0</v>
      </c>
      <c r="BF364" s="106">
        <f t="shared" ca="1" si="651"/>
        <v>0</v>
      </c>
      <c r="BG364" s="106">
        <f t="shared" ca="1" si="651"/>
        <v>0</v>
      </c>
      <c r="BH364" s="106">
        <f t="shared" ca="1" si="651"/>
        <v>0</v>
      </c>
      <c r="BI364" s="106">
        <f t="shared" ca="1" si="651"/>
        <v>0</v>
      </c>
      <c r="BJ364" s="106">
        <f t="shared" ca="1" si="651"/>
        <v>0</v>
      </c>
      <c r="BK364" s="106">
        <f t="shared" ca="1" si="651"/>
        <v>0</v>
      </c>
      <c r="BL364" s="190">
        <f t="shared" ca="1" si="651"/>
        <v>0</v>
      </c>
      <c r="BM364" s="190">
        <f t="shared" ca="1" si="651"/>
        <v>0</v>
      </c>
      <c r="BN364" s="190">
        <f t="shared" ca="1" si="651"/>
        <v>0</v>
      </c>
      <c r="BO364" s="190">
        <f t="shared" ca="1" si="651"/>
        <v>0</v>
      </c>
      <c r="BP364" s="190">
        <f t="shared" ca="1" si="651"/>
        <v>0</v>
      </c>
      <c r="BQ364" s="190">
        <f t="shared" ca="1" si="642"/>
        <v>0</v>
      </c>
      <c r="BR364" s="190">
        <f t="shared" ca="1" si="643"/>
        <v>0</v>
      </c>
      <c r="BS364" s="190">
        <f t="shared" ca="1" si="644"/>
        <v>0</v>
      </c>
      <c r="BT364" s="190">
        <f t="shared" ca="1" si="646"/>
        <v>0</v>
      </c>
      <c r="BU364" s="190">
        <f t="shared" ca="1" si="619"/>
        <v>0</v>
      </c>
      <c r="BV364" s="163" t="str">
        <f t="shared" si="645"/>
        <v>L</v>
      </c>
      <c r="BW364" s="65">
        <f t="shared" ca="1" si="648"/>
        <v>0</v>
      </c>
      <c r="BX364" s="65">
        <f t="shared" ca="1" si="649"/>
        <v>0</v>
      </c>
      <c r="BY364" s="13"/>
      <c r="BZ364" s="13"/>
      <c r="CA364" s="13"/>
      <c r="CB364" s="130"/>
      <c r="CC364" s="130"/>
      <c r="CD364" s="13"/>
    </row>
    <row r="365" spans="1:114">
      <c r="A365" s="260" t="s">
        <v>2</v>
      </c>
      <c r="B365" s="260" t="s">
        <v>3</v>
      </c>
      <c r="C365" s="260" t="s">
        <v>4</v>
      </c>
      <c r="D365" s="260" t="s">
        <v>5</v>
      </c>
      <c r="E365" s="260" t="s">
        <v>6</v>
      </c>
      <c r="F365" s="260" t="s">
        <v>7</v>
      </c>
      <c r="G365" s="260" t="s">
        <v>8</v>
      </c>
      <c r="H365" s="260" t="s">
        <v>9</v>
      </c>
      <c r="I365" s="260" t="s">
        <v>10</v>
      </c>
      <c r="J365" s="260" t="s">
        <v>11</v>
      </c>
      <c r="K365" s="260" t="s">
        <v>12</v>
      </c>
      <c r="L365" s="260" t="s">
        <v>13</v>
      </c>
      <c r="M365" s="260" t="s">
        <v>14</v>
      </c>
      <c r="N365" s="299" t="s">
        <v>15</v>
      </c>
      <c r="O365" s="172"/>
      <c r="P365" s="599" t="s">
        <v>2</v>
      </c>
      <c r="Q365" s="301" t="s">
        <v>3</v>
      </c>
      <c r="R365" s="301" t="s">
        <v>4</v>
      </c>
      <c r="S365" s="301" t="s">
        <v>5</v>
      </c>
      <c r="T365" s="301" t="s">
        <v>6</v>
      </c>
      <c r="U365" s="301" t="s">
        <v>7</v>
      </c>
      <c r="V365" s="301" t="s">
        <v>8</v>
      </c>
      <c r="W365" s="301" t="s">
        <v>9</v>
      </c>
      <c r="X365" s="301" t="s">
        <v>10</v>
      </c>
      <c r="Y365" s="301" t="s">
        <v>11</v>
      </c>
      <c r="Z365" s="301" t="s">
        <v>12</v>
      </c>
      <c r="AA365" s="301" t="s">
        <v>13</v>
      </c>
      <c r="AB365" s="301" t="s">
        <v>14</v>
      </c>
      <c r="AC365" s="299" t="s">
        <v>15</v>
      </c>
      <c r="AD365" s="84"/>
      <c r="AE365" s="17"/>
      <c r="AI365" s="79" t="str">
        <f t="shared" si="641"/>
        <v>AB</v>
      </c>
      <c r="AJ365" s="1">
        <f t="shared" si="634"/>
        <v>2041</v>
      </c>
      <c r="AK365" s="105">
        <f t="shared" si="632"/>
        <v>12</v>
      </c>
      <c r="AL365" s="106">
        <f t="shared" ca="1" si="652"/>
        <v>0</v>
      </c>
      <c r="AM365" s="106">
        <f t="shared" ca="1" si="652"/>
        <v>0</v>
      </c>
      <c r="AN365" s="106">
        <f t="shared" ca="1" si="652"/>
        <v>0</v>
      </c>
      <c r="AO365" s="106">
        <f t="shared" ca="1" si="652"/>
        <v>0</v>
      </c>
      <c r="AP365" s="106">
        <f t="shared" ca="1" si="652"/>
        <v>0</v>
      </c>
      <c r="AQ365" s="106">
        <f t="shared" ca="1" si="652"/>
        <v>0</v>
      </c>
      <c r="AR365" s="106">
        <f t="shared" ca="1" si="652"/>
        <v>0</v>
      </c>
      <c r="AS365" s="106">
        <f t="shared" ca="1" si="652"/>
        <v>0</v>
      </c>
      <c r="AT365" s="106">
        <f t="shared" ca="1" si="652"/>
        <v>0</v>
      </c>
      <c r="AU365" s="106">
        <f t="shared" ca="1" si="652"/>
        <v>0</v>
      </c>
      <c r="AV365" s="106">
        <f t="shared" ca="1" si="652"/>
        <v>0</v>
      </c>
      <c r="AW365" s="106">
        <f t="shared" ca="1" si="652"/>
        <v>0</v>
      </c>
      <c r="AX365" s="106">
        <f t="shared" ca="1" si="652"/>
        <v>0</v>
      </c>
      <c r="AY365" s="611">
        <f t="shared" ca="1" si="652"/>
        <v>0</v>
      </c>
      <c r="AZ365" s="106">
        <f t="shared" ca="1" si="652"/>
        <v>0</v>
      </c>
      <c r="BA365" s="106">
        <f t="shared" ca="1" si="647"/>
        <v>0</v>
      </c>
      <c r="BB365" s="106">
        <f t="shared" ca="1" si="639"/>
        <v>0</v>
      </c>
      <c r="BC365" s="106">
        <f t="shared" ca="1" si="639"/>
        <v>0</v>
      </c>
      <c r="BD365" s="106">
        <f t="shared" ca="1" si="639"/>
        <v>0</v>
      </c>
      <c r="BE365" s="106">
        <f t="shared" ca="1" si="639"/>
        <v>0</v>
      </c>
      <c r="BF365" s="106">
        <f t="shared" ca="1" si="651"/>
        <v>0</v>
      </c>
      <c r="BG365" s="106">
        <f t="shared" ca="1" si="651"/>
        <v>0</v>
      </c>
      <c r="BH365" s="106">
        <f t="shared" ca="1" si="651"/>
        <v>0</v>
      </c>
      <c r="BI365" s="106">
        <f t="shared" ca="1" si="651"/>
        <v>0</v>
      </c>
      <c r="BJ365" s="106">
        <f t="shared" ca="1" si="651"/>
        <v>0</v>
      </c>
      <c r="BK365" s="106">
        <f t="shared" ca="1" si="651"/>
        <v>0</v>
      </c>
      <c r="BL365" s="190">
        <f t="shared" ca="1" si="651"/>
        <v>0</v>
      </c>
      <c r="BM365" s="190">
        <f t="shared" ca="1" si="651"/>
        <v>0</v>
      </c>
      <c r="BN365" s="190">
        <f t="shared" ca="1" si="651"/>
        <v>0</v>
      </c>
      <c r="BO365" s="190">
        <f t="shared" ca="1" si="651"/>
        <v>0</v>
      </c>
      <c r="BP365" s="190">
        <f t="shared" ca="1" si="651"/>
        <v>0</v>
      </c>
      <c r="BQ365" s="190">
        <f t="shared" ca="1" si="642"/>
        <v>0</v>
      </c>
      <c r="BR365" s="190">
        <f t="shared" ca="1" si="643"/>
        <v>0</v>
      </c>
      <c r="BS365" s="190">
        <f t="shared" ca="1" si="644"/>
        <v>0</v>
      </c>
      <c r="BT365" s="190">
        <f t="shared" ca="1" si="646"/>
        <v>0</v>
      </c>
      <c r="BU365" s="190">
        <f t="shared" ca="1" si="619"/>
        <v>0</v>
      </c>
      <c r="BV365" s="163" t="str">
        <f t="shared" si="645"/>
        <v>M</v>
      </c>
      <c r="BW365" s="65">
        <f t="shared" ca="1" si="648"/>
        <v>0</v>
      </c>
      <c r="BX365" s="65">
        <f t="shared" ca="1" si="649"/>
        <v>0</v>
      </c>
      <c r="BY365" s="13"/>
      <c r="BZ365" s="13"/>
      <c r="CA365" s="13"/>
      <c r="CB365" s="130"/>
      <c r="CC365" s="130"/>
      <c r="CD365" s="13"/>
    </row>
    <row r="366" spans="1:114" s="5" customFormat="1">
      <c r="A366" s="1">
        <f>A326</f>
        <v>2010</v>
      </c>
      <c r="B366" s="353"/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06"/>
      <c r="O366" s="400"/>
      <c r="P366" s="72">
        <f>A366</f>
        <v>2010</v>
      </c>
      <c r="Q366" s="353"/>
      <c r="R366" s="353"/>
      <c r="S366" s="353"/>
      <c r="T366" s="353"/>
      <c r="U366" s="353"/>
      <c r="V366" s="353"/>
      <c r="W366" s="353"/>
      <c r="X366" s="353"/>
      <c r="Y366" s="353"/>
      <c r="Z366" s="353"/>
      <c r="AA366" s="353"/>
      <c r="AB366" s="353"/>
      <c r="AC366" s="32"/>
      <c r="AI366" s="79" t="str">
        <f t="shared" si="641"/>
        <v>Q</v>
      </c>
      <c r="AJ366" s="1">
        <f t="shared" si="634"/>
        <v>2042</v>
      </c>
      <c r="AK366" s="105">
        <f t="shared" si="632"/>
        <v>1</v>
      </c>
      <c r="AL366" s="106">
        <f t="shared" ca="1" si="652"/>
        <v>0</v>
      </c>
      <c r="AM366" s="106">
        <f t="shared" ca="1" si="652"/>
        <v>0</v>
      </c>
      <c r="AN366" s="106">
        <f t="shared" ca="1" si="652"/>
        <v>0</v>
      </c>
      <c r="AO366" s="106">
        <f t="shared" ca="1" si="652"/>
        <v>0</v>
      </c>
      <c r="AP366" s="106">
        <f t="shared" ca="1" si="652"/>
        <v>0</v>
      </c>
      <c r="AQ366" s="106">
        <f t="shared" ca="1" si="652"/>
        <v>0</v>
      </c>
      <c r="AR366" s="106">
        <f t="shared" ca="1" si="652"/>
        <v>0</v>
      </c>
      <c r="AS366" s="106">
        <f t="shared" ca="1" si="652"/>
        <v>0</v>
      </c>
      <c r="AT366" s="106">
        <f t="shared" ca="1" si="652"/>
        <v>0</v>
      </c>
      <c r="AU366" s="106">
        <f t="shared" ca="1" si="652"/>
        <v>0</v>
      </c>
      <c r="AV366" s="106">
        <f t="shared" ca="1" si="652"/>
        <v>0</v>
      </c>
      <c r="AW366" s="106">
        <f t="shared" ca="1" si="652"/>
        <v>0</v>
      </c>
      <c r="AX366" s="106">
        <f t="shared" ca="1" si="652"/>
        <v>0</v>
      </c>
      <c r="AY366" s="611">
        <f t="shared" ca="1" si="652"/>
        <v>0</v>
      </c>
      <c r="AZ366" s="106">
        <f t="shared" ca="1" si="652"/>
        <v>0</v>
      </c>
      <c r="BA366" s="106">
        <f t="shared" ca="1" si="647"/>
        <v>0</v>
      </c>
      <c r="BB366" s="106">
        <f t="shared" ca="1" si="639"/>
        <v>0</v>
      </c>
      <c r="BC366" s="106">
        <f t="shared" ca="1" si="639"/>
        <v>0</v>
      </c>
      <c r="BD366" s="106">
        <f t="shared" ca="1" si="639"/>
        <v>0</v>
      </c>
      <c r="BE366" s="106">
        <f t="shared" ca="1" si="639"/>
        <v>0</v>
      </c>
      <c r="BF366" s="106">
        <f t="shared" ca="1" si="651"/>
        <v>0</v>
      </c>
      <c r="BG366" s="106">
        <f t="shared" ca="1" si="651"/>
        <v>0</v>
      </c>
      <c r="BH366" s="106">
        <f t="shared" ca="1" si="651"/>
        <v>0</v>
      </c>
      <c r="BI366" s="106">
        <f t="shared" ca="1" si="651"/>
        <v>0</v>
      </c>
      <c r="BJ366" s="106">
        <f t="shared" ca="1" si="651"/>
        <v>0</v>
      </c>
      <c r="BK366" s="106">
        <f t="shared" ca="1" si="651"/>
        <v>0</v>
      </c>
      <c r="BL366" s="190">
        <f t="shared" ca="1" si="651"/>
        <v>0</v>
      </c>
      <c r="BM366" s="190">
        <f t="shared" ca="1" si="651"/>
        <v>0</v>
      </c>
      <c r="BN366" s="190">
        <f t="shared" ca="1" si="651"/>
        <v>0</v>
      </c>
      <c r="BO366" s="190">
        <f t="shared" ca="1" si="651"/>
        <v>0</v>
      </c>
      <c r="BP366" s="190">
        <f t="shared" ca="1" si="651"/>
        <v>0</v>
      </c>
      <c r="BQ366" s="190">
        <f t="shared" ca="1" si="642"/>
        <v>0</v>
      </c>
      <c r="BR366" s="190">
        <f t="shared" ca="1" si="643"/>
        <v>0</v>
      </c>
      <c r="BS366" s="190">
        <f t="shared" ca="1" si="644"/>
        <v>0</v>
      </c>
      <c r="BT366" s="190">
        <f t="shared" ca="1" si="646"/>
        <v>0</v>
      </c>
      <c r="BU366" s="190">
        <f t="shared" ca="1" si="619"/>
        <v>0</v>
      </c>
      <c r="BV366" s="163" t="str">
        <f t="shared" si="645"/>
        <v>C</v>
      </c>
      <c r="BW366" s="65">
        <f t="shared" ca="1" si="648"/>
        <v>0</v>
      </c>
      <c r="BX366" s="65">
        <f t="shared" ca="1" si="649"/>
        <v>0</v>
      </c>
      <c r="BY366" s="13"/>
      <c r="BZ366" s="13"/>
      <c r="CA366" s="13"/>
      <c r="CB366" s="130"/>
      <c r="CC366" s="130"/>
      <c r="CD366" s="13"/>
      <c r="CE366" s="1"/>
      <c r="CF366" s="1"/>
      <c r="CG366" s="1"/>
      <c r="CH366" s="1"/>
      <c r="CO366" s="165"/>
      <c r="DH366" s="165"/>
      <c r="DI366" s="165"/>
      <c r="DJ366" s="165"/>
    </row>
    <row r="367" spans="1:114">
      <c r="A367" s="1">
        <f t="shared" ref="A367:A401" si="653">A327</f>
        <v>2011</v>
      </c>
      <c r="B367" s="404">
        <v>0</v>
      </c>
      <c r="C367" s="404">
        <v>0</v>
      </c>
      <c r="D367" s="404">
        <v>0</v>
      </c>
      <c r="E367" s="404">
        <v>0</v>
      </c>
      <c r="F367" s="404">
        <v>0</v>
      </c>
      <c r="G367" s="404">
        <v>0</v>
      </c>
      <c r="H367" s="404">
        <v>0</v>
      </c>
      <c r="I367" s="404">
        <v>0</v>
      </c>
      <c r="J367" s="404">
        <v>0</v>
      </c>
      <c r="K367" s="404">
        <v>0</v>
      </c>
      <c r="L367" s="404">
        <v>0</v>
      </c>
      <c r="M367" s="404">
        <v>0</v>
      </c>
      <c r="N367" s="306">
        <f t="shared" ref="N367:N386" si="654">SUM(B367:M367)</f>
        <v>0</v>
      </c>
      <c r="O367" s="400"/>
      <c r="P367" s="72">
        <f t="shared" ref="P367:P401" si="655">A367</f>
        <v>2011</v>
      </c>
      <c r="Q367" s="404">
        <v>0</v>
      </c>
      <c r="R367" s="404">
        <v>0</v>
      </c>
      <c r="S367" s="404">
        <v>0</v>
      </c>
      <c r="T367" s="404">
        <v>0</v>
      </c>
      <c r="U367" s="404">
        <v>0</v>
      </c>
      <c r="V367" s="404">
        <v>0</v>
      </c>
      <c r="W367" s="404">
        <v>0</v>
      </c>
      <c r="X367" s="404">
        <v>0</v>
      </c>
      <c r="Y367" s="404">
        <v>0</v>
      </c>
      <c r="Z367" s="404">
        <v>0</v>
      </c>
      <c r="AA367" s="404">
        <v>0</v>
      </c>
      <c r="AB367" s="404">
        <v>0</v>
      </c>
      <c r="AC367" s="32">
        <f t="shared" ref="AC367:AC387" si="656">SUM(Q367:AB367)</f>
        <v>0</v>
      </c>
      <c r="AD367" s="13"/>
      <c r="AE367" s="17"/>
      <c r="AI367" s="79" t="str">
        <f t="shared" si="641"/>
        <v>R</v>
      </c>
      <c r="AJ367" s="1">
        <f t="shared" si="634"/>
        <v>2042</v>
      </c>
      <c r="AK367" s="105">
        <f t="shared" si="632"/>
        <v>2</v>
      </c>
      <c r="AL367" s="106">
        <f t="shared" ca="1" si="652"/>
        <v>0</v>
      </c>
      <c r="AM367" s="106">
        <f t="shared" ca="1" si="652"/>
        <v>0</v>
      </c>
      <c r="AN367" s="106">
        <f t="shared" ca="1" si="652"/>
        <v>0</v>
      </c>
      <c r="AO367" s="106">
        <f t="shared" ca="1" si="652"/>
        <v>0</v>
      </c>
      <c r="AP367" s="106">
        <f t="shared" ca="1" si="652"/>
        <v>0</v>
      </c>
      <c r="AQ367" s="106">
        <f t="shared" ca="1" si="652"/>
        <v>0</v>
      </c>
      <c r="AR367" s="106">
        <f t="shared" ca="1" si="652"/>
        <v>0</v>
      </c>
      <c r="AS367" s="106">
        <f t="shared" ca="1" si="652"/>
        <v>0</v>
      </c>
      <c r="AT367" s="106">
        <f t="shared" ca="1" si="652"/>
        <v>0</v>
      </c>
      <c r="AU367" s="106">
        <f t="shared" ca="1" si="652"/>
        <v>0</v>
      </c>
      <c r="AV367" s="106">
        <f t="shared" ca="1" si="652"/>
        <v>0</v>
      </c>
      <c r="AW367" s="106">
        <f t="shared" ca="1" si="652"/>
        <v>0</v>
      </c>
      <c r="AX367" s="106">
        <f t="shared" ca="1" si="652"/>
        <v>0</v>
      </c>
      <c r="AY367" s="611">
        <f t="shared" ca="1" si="652"/>
        <v>0</v>
      </c>
      <c r="AZ367" s="106">
        <f t="shared" ca="1" si="652"/>
        <v>0</v>
      </c>
      <c r="BA367" s="106">
        <f t="shared" ca="1" si="647"/>
        <v>0</v>
      </c>
      <c r="BB367" s="106">
        <f t="shared" ca="1" si="639"/>
        <v>0</v>
      </c>
      <c r="BC367" s="106">
        <f t="shared" ca="1" si="639"/>
        <v>0</v>
      </c>
      <c r="BD367" s="106">
        <f t="shared" ca="1" si="639"/>
        <v>0</v>
      </c>
      <c r="BE367" s="106">
        <f t="shared" ca="1" si="639"/>
        <v>0</v>
      </c>
      <c r="BF367" s="106">
        <f t="shared" ca="1" si="651"/>
        <v>0</v>
      </c>
      <c r="BG367" s="106">
        <f t="shared" ca="1" si="651"/>
        <v>0</v>
      </c>
      <c r="BH367" s="106">
        <f t="shared" ca="1" si="651"/>
        <v>0</v>
      </c>
      <c r="BI367" s="106">
        <f t="shared" ca="1" si="651"/>
        <v>0</v>
      </c>
      <c r="BJ367" s="106">
        <f t="shared" ca="1" si="651"/>
        <v>0</v>
      </c>
      <c r="BK367" s="106">
        <f t="shared" ca="1" si="651"/>
        <v>0</v>
      </c>
      <c r="BL367" s="190">
        <f t="shared" ca="1" si="651"/>
        <v>0</v>
      </c>
      <c r="BM367" s="190">
        <f t="shared" ca="1" si="651"/>
        <v>0</v>
      </c>
      <c r="BN367" s="190">
        <f t="shared" ca="1" si="651"/>
        <v>0</v>
      </c>
      <c r="BO367" s="190">
        <f t="shared" ca="1" si="651"/>
        <v>0</v>
      </c>
      <c r="BP367" s="190">
        <f t="shared" ca="1" si="651"/>
        <v>0</v>
      </c>
      <c r="BQ367" s="190">
        <f t="shared" ca="1" si="642"/>
        <v>0</v>
      </c>
      <c r="BR367" s="190">
        <f t="shared" ca="1" si="643"/>
        <v>0</v>
      </c>
      <c r="BS367" s="190">
        <f t="shared" ca="1" si="644"/>
        <v>0</v>
      </c>
      <c r="BT367" s="190">
        <f t="shared" ca="1" si="646"/>
        <v>0</v>
      </c>
      <c r="BU367" s="190">
        <f t="shared" ca="1" si="619"/>
        <v>0</v>
      </c>
      <c r="BV367" s="163" t="str">
        <f t="shared" si="645"/>
        <v>C</v>
      </c>
      <c r="BW367" s="65">
        <f t="shared" ca="1" si="648"/>
        <v>0</v>
      </c>
      <c r="BX367" s="65">
        <f t="shared" ca="1" si="649"/>
        <v>0</v>
      </c>
      <c r="BY367" s="13"/>
      <c r="BZ367" s="13"/>
      <c r="CA367" s="13"/>
      <c r="CB367" s="130"/>
      <c r="CC367" s="130"/>
      <c r="CD367" s="13"/>
    </row>
    <row r="368" spans="1:114">
      <c r="A368" s="1">
        <f t="shared" si="653"/>
        <v>2012</v>
      </c>
      <c r="B368" s="95">
        <f>[1]BR!C362</f>
        <v>3016500</v>
      </c>
      <c r="C368" s="95">
        <f>[1]BR!D362</f>
        <v>3010252</v>
      </c>
      <c r="D368" s="95">
        <f>[1]BR!E362</f>
        <v>3000000</v>
      </c>
      <c r="E368" s="95">
        <f>[1]BR!F362</f>
        <v>3000000</v>
      </c>
      <c r="F368" s="592">
        <f>[1]BR!G362</f>
        <v>3021160</v>
      </c>
      <c r="G368" s="592">
        <f>[1]BR!H362</f>
        <v>3046072</v>
      </c>
      <c r="H368" s="592">
        <f>[1]BR!I362</f>
        <v>3052900</v>
      </c>
      <c r="I368" s="592">
        <f>[1]BR!J362</f>
        <v>3052900</v>
      </c>
      <c r="J368" s="592">
        <f>[1]BR!K362</f>
        <v>3046072</v>
      </c>
      <c r="K368" s="592">
        <f>[1]BR!L362</f>
        <v>3021160</v>
      </c>
      <c r="L368" s="592">
        <f>[1]BR!M362</f>
        <v>3007168</v>
      </c>
      <c r="M368" s="592">
        <f>[1]BR!N362</f>
        <v>3007404</v>
      </c>
      <c r="N368" s="306">
        <f t="shared" si="654"/>
        <v>36281588</v>
      </c>
      <c r="O368" s="400"/>
      <c r="P368" s="72">
        <f t="shared" si="655"/>
        <v>2012</v>
      </c>
      <c r="Q368" s="95">
        <f>[1]BR!S362</f>
        <v>0</v>
      </c>
      <c r="R368" s="95">
        <f>[1]BR!T362</f>
        <v>3016500</v>
      </c>
      <c r="S368" s="95">
        <f>[1]BR!U362</f>
        <v>3010252</v>
      </c>
      <c r="T368" s="95">
        <f>[1]BR!V362</f>
        <v>3000000</v>
      </c>
      <c r="U368" s="95">
        <f>[1]BR!W362</f>
        <v>3000000</v>
      </c>
      <c r="V368" s="592">
        <f>[1]BR!X362</f>
        <v>3021160</v>
      </c>
      <c r="W368" s="592">
        <f>[1]BR!Y362</f>
        <v>3046072</v>
      </c>
      <c r="X368" s="592">
        <f>[1]BR!Z362</f>
        <v>3052900</v>
      </c>
      <c r="Y368" s="592">
        <f>[1]BR!AA362</f>
        <v>3052900</v>
      </c>
      <c r="Z368" s="592">
        <f>[1]BR!AB362</f>
        <v>3046072</v>
      </c>
      <c r="AA368" s="592">
        <f>[1]BR!AC362</f>
        <v>3021160</v>
      </c>
      <c r="AB368" s="592">
        <f>[1]BR!AD362</f>
        <v>3007168</v>
      </c>
      <c r="AC368" s="32">
        <f t="shared" si="656"/>
        <v>33274184</v>
      </c>
      <c r="AD368" s="13"/>
      <c r="AE368" s="17"/>
      <c r="AJ368" s="2"/>
      <c r="AK368" s="13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611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71"/>
      <c r="BW368" s="123"/>
      <c r="BX368" s="123"/>
      <c r="BY368" s="13"/>
      <c r="BZ368" s="13"/>
      <c r="CA368" s="13"/>
      <c r="CB368" s="130"/>
      <c r="CC368" s="130"/>
      <c r="CD368" s="13"/>
    </row>
    <row r="369" spans="1:104">
      <c r="A369" s="1">
        <f t="shared" si="653"/>
        <v>2013</v>
      </c>
      <c r="B369" s="592">
        <f>[1]BR!C363</f>
        <v>3004232</v>
      </c>
      <c r="C369" s="592">
        <f>[1]BR!D363</f>
        <v>3003824</v>
      </c>
      <c r="D369" s="592">
        <f>[1]BR!E363</f>
        <v>3007404</v>
      </c>
      <c r="E369" s="592">
        <f>[1]BR!F363</f>
        <v>3015356</v>
      </c>
      <c r="F369" s="592">
        <f>[1]BR!G363</f>
        <v>3021160</v>
      </c>
      <c r="G369" s="592">
        <f>[1]BR!H363</f>
        <v>3046072</v>
      </c>
      <c r="H369" s="592">
        <f>[1]BR!I363</f>
        <v>3052900</v>
      </c>
      <c r="I369" s="592">
        <f>[1]BR!J363</f>
        <v>3052900</v>
      </c>
      <c r="J369" s="592">
        <f>[1]BR!K363</f>
        <v>3046072</v>
      </c>
      <c r="K369" s="592">
        <f>[1]BR!L363</f>
        <v>3021160</v>
      </c>
      <c r="L369" s="592">
        <f>[1]BR!M363</f>
        <v>3007168</v>
      </c>
      <c r="M369" s="592">
        <f>[1]BR!N363</f>
        <v>3007404</v>
      </c>
      <c r="N369" s="306">
        <f t="shared" si="654"/>
        <v>36285652</v>
      </c>
      <c r="O369" s="400"/>
      <c r="P369" s="72">
        <f t="shared" si="655"/>
        <v>2013</v>
      </c>
      <c r="Q369" s="592">
        <f>[1]BR!S363</f>
        <v>3007404</v>
      </c>
      <c r="R369" s="592">
        <f>[1]BR!T363</f>
        <v>3004232</v>
      </c>
      <c r="S369" s="592">
        <f>[1]BR!U363</f>
        <v>3003824</v>
      </c>
      <c r="T369" s="592">
        <f>[1]BR!V363</f>
        <v>3007404</v>
      </c>
      <c r="U369" s="592">
        <f>[1]BR!W363</f>
        <v>3015356</v>
      </c>
      <c r="V369" s="592">
        <f>[1]BR!X363</f>
        <v>3021160</v>
      </c>
      <c r="W369" s="592">
        <f>[1]BR!Y363</f>
        <v>3046072</v>
      </c>
      <c r="X369" s="592">
        <f>[1]BR!Z363</f>
        <v>3052900</v>
      </c>
      <c r="Y369" s="592">
        <f>[1]BR!AA363</f>
        <v>3052900</v>
      </c>
      <c r="Z369" s="592">
        <f>[1]BR!AB363</f>
        <v>3046072</v>
      </c>
      <c r="AA369" s="592">
        <f>[1]BR!AC363</f>
        <v>3021160</v>
      </c>
      <c r="AB369" s="592">
        <f>[1]BR!AD363</f>
        <v>3007168</v>
      </c>
      <c r="AC369" s="32">
        <f t="shared" si="656"/>
        <v>36285652</v>
      </c>
      <c r="AD369" s="13"/>
      <c r="AE369" s="17"/>
      <c r="AJ369" s="2"/>
      <c r="AK369" s="13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611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71"/>
      <c r="BW369" s="123"/>
      <c r="BX369" s="123"/>
      <c r="BY369" s="13"/>
      <c r="BZ369" s="13"/>
      <c r="CA369" s="13"/>
      <c r="CB369" s="130"/>
      <c r="CC369" s="130"/>
      <c r="CD369" s="13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166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</row>
    <row r="370" spans="1:104">
      <c r="A370" s="1">
        <f t="shared" si="653"/>
        <v>2014</v>
      </c>
      <c r="B370" s="592">
        <f>[1]BR!C364</f>
        <v>0</v>
      </c>
      <c r="C370" s="592">
        <f>[1]BR!D364</f>
        <v>0</v>
      </c>
      <c r="D370" s="592">
        <f>[1]BR!E364</f>
        <v>0</v>
      </c>
      <c r="E370" s="592">
        <f>[1]BR!F364</f>
        <v>0</v>
      </c>
      <c r="F370" s="592">
        <f>[1]BR!G364</f>
        <v>0</v>
      </c>
      <c r="G370" s="592">
        <f>[1]BR!H364</f>
        <v>0</v>
      </c>
      <c r="H370" s="592">
        <f>[1]BR!I364</f>
        <v>0</v>
      </c>
      <c r="I370" s="592">
        <f>[1]BR!J364</f>
        <v>0</v>
      </c>
      <c r="J370" s="592">
        <f>[1]BR!K364</f>
        <v>0</v>
      </c>
      <c r="K370" s="592">
        <f>[1]BR!L364</f>
        <v>0</v>
      </c>
      <c r="L370" s="592">
        <f>[1]BR!M364</f>
        <v>0</v>
      </c>
      <c r="M370" s="592">
        <f>[1]BR!N364</f>
        <v>0</v>
      </c>
      <c r="N370" s="306">
        <f t="shared" si="654"/>
        <v>0</v>
      </c>
      <c r="O370" s="400"/>
      <c r="P370" s="72">
        <f t="shared" si="655"/>
        <v>2014</v>
      </c>
      <c r="Q370" s="592">
        <f>[1]BR!S364</f>
        <v>3007404</v>
      </c>
      <c r="R370" s="592">
        <f>[1]BR!T364</f>
        <v>0</v>
      </c>
      <c r="S370" s="592">
        <f>[1]BR!U364</f>
        <v>0</v>
      </c>
      <c r="T370" s="592">
        <f>[1]BR!V364</f>
        <v>0</v>
      </c>
      <c r="U370" s="592">
        <f>[1]BR!W364</f>
        <v>0</v>
      </c>
      <c r="V370" s="592">
        <f>[1]BR!X364</f>
        <v>0</v>
      </c>
      <c r="W370" s="592">
        <f>[1]BR!Y364</f>
        <v>0</v>
      </c>
      <c r="X370" s="592">
        <f>[1]BR!Z364</f>
        <v>0</v>
      </c>
      <c r="Y370" s="592">
        <f>[1]BR!AA364</f>
        <v>0</v>
      </c>
      <c r="Z370" s="592">
        <f>[1]BR!AB364</f>
        <v>0</v>
      </c>
      <c r="AA370" s="592">
        <f>[1]BR!AC364</f>
        <v>0</v>
      </c>
      <c r="AB370" s="592">
        <f>[1]BR!AD364</f>
        <v>0</v>
      </c>
      <c r="AC370" s="32">
        <f t="shared" si="656"/>
        <v>3007404</v>
      </c>
      <c r="AD370" s="13"/>
      <c r="AE370" s="17"/>
      <c r="AJ370" s="2"/>
      <c r="AK370" s="13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71"/>
      <c r="BW370" s="123"/>
      <c r="BX370" s="123"/>
      <c r="BY370" s="13"/>
      <c r="BZ370" s="13"/>
      <c r="CA370" s="13"/>
      <c r="CB370" s="13"/>
      <c r="CC370" s="13"/>
      <c r="CD370" s="13"/>
    </row>
    <row r="371" spans="1:104">
      <c r="A371" s="1">
        <f t="shared" si="653"/>
        <v>2015</v>
      </c>
      <c r="B371" s="404">
        <v>0</v>
      </c>
      <c r="C371" s="404">
        <v>0</v>
      </c>
      <c r="D371" s="404">
        <v>0</v>
      </c>
      <c r="E371" s="404">
        <v>0</v>
      </c>
      <c r="F371" s="404">
        <v>0</v>
      </c>
      <c r="G371" s="404">
        <v>0</v>
      </c>
      <c r="H371" s="404">
        <v>0</v>
      </c>
      <c r="I371" s="404">
        <v>0</v>
      </c>
      <c r="J371" s="404">
        <v>0</v>
      </c>
      <c r="K371" s="404">
        <v>0</v>
      </c>
      <c r="L371" s="404">
        <v>0</v>
      </c>
      <c r="M371" s="404">
        <v>0</v>
      </c>
      <c r="N371" s="306">
        <f t="shared" si="654"/>
        <v>0</v>
      </c>
      <c r="O371" s="400"/>
      <c r="P371" s="72">
        <f t="shared" si="655"/>
        <v>2015</v>
      </c>
      <c r="Q371" s="404">
        <v>0</v>
      </c>
      <c r="R371" s="404">
        <v>0</v>
      </c>
      <c r="S371" s="404">
        <v>0</v>
      </c>
      <c r="T371" s="404">
        <v>0</v>
      </c>
      <c r="U371" s="404">
        <v>0</v>
      </c>
      <c r="V371" s="404">
        <v>0</v>
      </c>
      <c r="W371" s="404">
        <v>0</v>
      </c>
      <c r="X371" s="404">
        <v>0</v>
      </c>
      <c r="Y371" s="404">
        <v>0</v>
      </c>
      <c r="Z371" s="404">
        <v>0</v>
      </c>
      <c r="AA371" s="404">
        <v>0</v>
      </c>
      <c r="AB371" s="404">
        <v>0</v>
      </c>
      <c r="AC371" s="32">
        <f t="shared" si="656"/>
        <v>0</v>
      </c>
      <c r="AD371" s="13"/>
      <c r="AE371" s="17"/>
      <c r="AJ371" s="2"/>
      <c r="AK371" s="13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71"/>
      <c r="BW371" s="123"/>
      <c r="BX371" s="123"/>
      <c r="BY371" s="13"/>
      <c r="BZ371" s="13"/>
      <c r="CA371" s="13"/>
      <c r="CB371" s="13"/>
      <c r="CC371" s="13"/>
      <c r="CD371" s="13"/>
    </row>
    <row r="372" spans="1:104">
      <c r="A372" s="1">
        <f t="shared" si="653"/>
        <v>2016</v>
      </c>
      <c r="B372" s="404">
        <v>0</v>
      </c>
      <c r="C372" s="404">
        <v>0</v>
      </c>
      <c r="D372" s="404">
        <v>0</v>
      </c>
      <c r="E372" s="404">
        <v>0</v>
      </c>
      <c r="F372" s="404">
        <v>0</v>
      </c>
      <c r="G372" s="404">
        <v>0</v>
      </c>
      <c r="H372" s="404">
        <v>0</v>
      </c>
      <c r="I372" s="404">
        <v>0</v>
      </c>
      <c r="J372" s="404">
        <v>0</v>
      </c>
      <c r="K372" s="404">
        <v>0</v>
      </c>
      <c r="L372" s="404">
        <v>0</v>
      </c>
      <c r="M372" s="404">
        <v>0</v>
      </c>
      <c r="N372" s="306">
        <f t="shared" si="654"/>
        <v>0</v>
      </c>
      <c r="O372" s="400"/>
      <c r="P372" s="72">
        <f t="shared" si="655"/>
        <v>2016</v>
      </c>
      <c r="Q372" s="404">
        <v>0</v>
      </c>
      <c r="R372" s="404">
        <v>0</v>
      </c>
      <c r="S372" s="404">
        <v>0</v>
      </c>
      <c r="T372" s="404">
        <v>0</v>
      </c>
      <c r="U372" s="404">
        <v>0</v>
      </c>
      <c r="V372" s="404">
        <v>0</v>
      </c>
      <c r="W372" s="404">
        <v>0</v>
      </c>
      <c r="X372" s="404">
        <v>0</v>
      </c>
      <c r="Y372" s="404">
        <v>0</v>
      </c>
      <c r="Z372" s="404">
        <v>0</v>
      </c>
      <c r="AA372" s="404">
        <v>0</v>
      </c>
      <c r="AB372" s="404">
        <v>0</v>
      </c>
      <c r="AC372" s="32">
        <f t="shared" si="656"/>
        <v>0</v>
      </c>
      <c r="AD372" s="13"/>
      <c r="AE372" s="125"/>
      <c r="AJ372" s="2"/>
      <c r="AK372" s="13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71"/>
      <c r="BW372" s="123"/>
      <c r="BX372" s="123"/>
      <c r="BY372" s="13"/>
      <c r="BZ372" s="13"/>
      <c r="CA372" s="13"/>
      <c r="CB372" s="13"/>
      <c r="CC372" s="13"/>
      <c r="CD372" s="13"/>
    </row>
    <row r="373" spans="1:104">
      <c r="A373" s="1">
        <f t="shared" si="653"/>
        <v>2017</v>
      </c>
      <c r="B373" s="404">
        <v>0</v>
      </c>
      <c r="C373" s="404">
        <v>0</v>
      </c>
      <c r="D373" s="404">
        <v>0</v>
      </c>
      <c r="E373" s="404">
        <v>0</v>
      </c>
      <c r="F373" s="404">
        <v>0</v>
      </c>
      <c r="G373" s="404">
        <v>0</v>
      </c>
      <c r="H373" s="404">
        <v>0</v>
      </c>
      <c r="I373" s="404">
        <v>0</v>
      </c>
      <c r="J373" s="404">
        <v>0</v>
      </c>
      <c r="K373" s="404">
        <v>0</v>
      </c>
      <c r="L373" s="404">
        <v>0</v>
      </c>
      <c r="M373" s="404">
        <v>0</v>
      </c>
      <c r="N373" s="306">
        <f t="shared" si="654"/>
        <v>0</v>
      </c>
      <c r="O373" s="400"/>
      <c r="P373" s="72">
        <f t="shared" si="655"/>
        <v>2017</v>
      </c>
      <c r="Q373" s="404">
        <v>0</v>
      </c>
      <c r="R373" s="404">
        <v>0</v>
      </c>
      <c r="S373" s="404">
        <v>0</v>
      </c>
      <c r="T373" s="404">
        <v>0</v>
      </c>
      <c r="U373" s="404">
        <v>0</v>
      </c>
      <c r="V373" s="404">
        <v>0</v>
      </c>
      <c r="W373" s="404">
        <v>0</v>
      </c>
      <c r="X373" s="404">
        <v>0</v>
      </c>
      <c r="Y373" s="404">
        <v>0</v>
      </c>
      <c r="Z373" s="404">
        <v>0</v>
      </c>
      <c r="AA373" s="404">
        <v>0</v>
      </c>
      <c r="AB373" s="404">
        <v>0</v>
      </c>
      <c r="AC373" s="32">
        <f t="shared" si="656"/>
        <v>0</v>
      </c>
      <c r="AD373" s="13"/>
      <c r="AE373" s="17"/>
      <c r="AJ373" s="2"/>
      <c r="AK373" s="13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71"/>
      <c r="BW373" s="123"/>
      <c r="BX373" s="123"/>
      <c r="BY373" s="13"/>
      <c r="BZ373" s="13"/>
      <c r="CA373" s="13"/>
      <c r="CB373" s="13"/>
      <c r="CC373" s="13"/>
      <c r="CD373" s="13"/>
    </row>
    <row r="374" spans="1:104">
      <c r="A374" s="1">
        <f t="shared" si="653"/>
        <v>2018</v>
      </c>
      <c r="B374" s="404">
        <v>0</v>
      </c>
      <c r="C374" s="404">
        <v>0</v>
      </c>
      <c r="D374" s="404">
        <v>0</v>
      </c>
      <c r="E374" s="404">
        <v>0</v>
      </c>
      <c r="F374" s="404">
        <v>0</v>
      </c>
      <c r="G374" s="404">
        <v>0</v>
      </c>
      <c r="H374" s="404">
        <v>0</v>
      </c>
      <c r="I374" s="404">
        <v>0</v>
      </c>
      <c r="J374" s="404">
        <v>0</v>
      </c>
      <c r="K374" s="404">
        <v>0</v>
      </c>
      <c r="L374" s="404">
        <v>0</v>
      </c>
      <c r="M374" s="404">
        <v>0</v>
      </c>
      <c r="N374" s="306">
        <f t="shared" si="654"/>
        <v>0</v>
      </c>
      <c r="O374" s="400"/>
      <c r="P374" s="72">
        <f t="shared" si="655"/>
        <v>2018</v>
      </c>
      <c r="Q374" s="404">
        <v>0</v>
      </c>
      <c r="R374" s="404">
        <v>0</v>
      </c>
      <c r="S374" s="404">
        <v>0</v>
      </c>
      <c r="T374" s="404">
        <v>0</v>
      </c>
      <c r="U374" s="404">
        <v>0</v>
      </c>
      <c r="V374" s="404">
        <v>0</v>
      </c>
      <c r="W374" s="404">
        <v>0</v>
      </c>
      <c r="X374" s="404">
        <v>0</v>
      </c>
      <c r="Y374" s="404">
        <v>0</v>
      </c>
      <c r="Z374" s="404">
        <v>0</v>
      </c>
      <c r="AA374" s="404">
        <v>0</v>
      </c>
      <c r="AB374" s="404">
        <v>0</v>
      </c>
      <c r="AC374" s="32">
        <f t="shared" si="656"/>
        <v>0</v>
      </c>
      <c r="AD374" s="13"/>
      <c r="AE374" s="17"/>
      <c r="AJ374" s="2"/>
      <c r="AK374" s="13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71"/>
      <c r="BW374" s="123"/>
      <c r="BX374" s="123"/>
      <c r="BY374" s="13"/>
      <c r="BZ374" s="13"/>
      <c r="CA374" s="13"/>
      <c r="CB374" s="13"/>
      <c r="CC374" s="13"/>
      <c r="CD374" s="13"/>
    </row>
    <row r="375" spans="1:104">
      <c r="A375" s="1">
        <f t="shared" si="653"/>
        <v>2019</v>
      </c>
      <c r="B375" s="404">
        <v>0</v>
      </c>
      <c r="C375" s="404">
        <v>0</v>
      </c>
      <c r="D375" s="404">
        <v>0</v>
      </c>
      <c r="E375" s="404">
        <v>0</v>
      </c>
      <c r="F375" s="404">
        <v>0</v>
      </c>
      <c r="G375" s="404">
        <v>0</v>
      </c>
      <c r="H375" s="404">
        <v>0</v>
      </c>
      <c r="I375" s="404">
        <v>0</v>
      </c>
      <c r="J375" s="404">
        <v>0</v>
      </c>
      <c r="K375" s="404">
        <v>0</v>
      </c>
      <c r="L375" s="404">
        <v>0</v>
      </c>
      <c r="M375" s="404">
        <v>0</v>
      </c>
      <c r="N375" s="306">
        <f t="shared" si="654"/>
        <v>0</v>
      </c>
      <c r="O375" s="400"/>
      <c r="P375" s="72">
        <f t="shared" si="655"/>
        <v>2019</v>
      </c>
      <c r="Q375" s="404">
        <v>0</v>
      </c>
      <c r="R375" s="404">
        <v>0</v>
      </c>
      <c r="S375" s="404">
        <v>0</v>
      </c>
      <c r="T375" s="404">
        <v>0</v>
      </c>
      <c r="U375" s="404">
        <v>0</v>
      </c>
      <c r="V375" s="404">
        <v>0</v>
      </c>
      <c r="W375" s="404">
        <v>0</v>
      </c>
      <c r="X375" s="404">
        <v>0</v>
      </c>
      <c r="Y375" s="404">
        <v>0</v>
      </c>
      <c r="Z375" s="404">
        <v>0</v>
      </c>
      <c r="AA375" s="404">
        <v>0</v>
      </c>
      <c r="AB375" s="404">
        <v>0</v>
      </c>
      <c r="AC375" s="32">
        <f t="shared" si="656"/>
        <v>0</v>
      </c>
      <c r="AD375" s="13"/>
      <c r="AE375" s="17"/>
      <c r="AK375" s="132"/>
      <c r="AL375" s="468" t="str">
        <f t="shared" ref="AL375:BP375" si="657">AL5</f>
        <v>SUPL-P</v>
      </c>
      <c r="AM375" s="468" t="str">
        <f t="shared" si="657"/>
        <v>SEC-150Int</v>
      </c>
      <c r="AN375" s="468" t="str">
        <f t="shared" si="657"/>
        <v>Tal/Tri</v>
      </c>
      <c r="AO375" s="468" t="str">
        <f t="shared" si="657"/>
        <v>SEC-VDP</v>
      </c>
      <c r="AP375" s="468" t="str">
        <f t="shared" si="657"/>
        <v>'95 Sys CC</v>
      </c>
      <c r="AQ375" s="468" t="str">
        <f t="shared" si="657"/>
        <v>Base 150</v>
      </c>
      <c r="AR375" s="468" t="str">
        <f t="shared" si="657"/>
        <v>Base 250</v>
      </c>
      <c r="AS375" s="468" t="str">
        <f t="shared" si="657"/>
        <v>AVG 150</v>
      </c>
      <c r="AT375" s="468" t="str">
        <f t="shared" si="657"/>
        <v>Wtr Pkg</v>
      </c>
      <c r="AU375" s="468" t="str">
        <f t="shared" si="657"/>
        <v>Interm 150</v>
      </c>
      <c r="AV375" s="468" t="str">
        <f t="shared" si="657"/>
        <v>Hines 250/500</v>
      </c>
      <c r="AW375" s="468" t="str">
        <f t="shared" si="657"/>
        <v>Clay Haile</v>
      </c>
      <c r="AX375" s="468" t="str">
        <f t="shared" si="657"/>
        <v>spec</v>
      </c>
      <c r="AY375" s="468" t="str">
        <f t="shared" si="657"/>
        <v>spec</v>
      </c>
      <c r="AZ375" s="468" t="str">
        <f t="shared" si="657"/>
        <v>SEPA</v>
      </c>
      <c r="BA375" s="468" t="str">
        <f t="shared" si="657"/>
        <v>NSB</v>
      </c>
      <c r="BB375" s="468" t="str">
        <f t="shared" si="657"/>
        <v>Willist</v>
      </c>
      <c r="BC375" s="468" t="str">
        <f t="shared" si="657"/>
        <v>RC-A Base</v>
      </c>
      <c r="BD375" s="468" t="str">
        <f t="shared" si="657"/>
        <v>Chatta</v>
      </c>
      <c r="BE375" s="468" t="str">
        <f t="shared" si="657"/>
        <v>TALL</v>
      </c>
      <c r="BF375" s="468" t="str">
        <f t="shared" si="657"/>
        <v>HST-B</v>
      </c>
      <c r="BG375" s="468" t="str">
        <f t="shared" si="657"/>
        <v>GRU</v>
      </c>
      <c r="BH375" s="468" t="str">
        <f t="shared" si="657"/>
        <v>RC-B CC</v>
      </c>
      <c r="BI375" s="468" t="str">
        <f t="shared" si="657"/>
        <v>WPARK</v>
      </c>
      <c r="BJ375" s="468" t="str">
        <f t="shared" si="657"/>
        <v>HMST-I</v>
      </c>
      <c r="BK375" s="468" t="str">
        <f t="shared" si="657"/>
        <v>Mt Dora</v>
      </c>
      <c r="BL375" s="468" t="str">
        <f t="shared" si="657"/>
        <v>Quincy</v>
      </c>
      <c r="BM375" s="468" t="str">
        <f t="shared" si="657"/>
        <v>Bartow</v>
      </c>
      <c r="BN375" s="468" t="str">
        <f t="shared" si="657"/>
        <v>spec</v>
      </c>
      <c r="BO375" s="468" t="str">
        <f t="shared" si="657"/>
        <v>spec</v>
      </c>
      <c r="BP375" s="468" t="str">
        <f t="shared" si="657"/>
        <v>spec</v>
      </c>
      <c r="BQ375" s="620" t="str">
        <f>BQ4</f>
        <v>BM</v>
      </c>
      <c r="BR375" s="620" t="str">
        <f t="shared" ref="BR375:BT375" si="658">BR4</f>
        <v>BM</v>
      </c>
      <c r="BS375" s="620" t="str">
        <f t="shared" si="658"/>
        <v>BM</v>
      </c>
      <c r="BT375" s="620" t="str">
        <f t="shared" si="658"/>
        <v>BM</v>
      </c>
      <c r="BU375" s="123"/>
      <c r="BV375" s="171"/>
      <c r="BW375" s="123"/>
      <c r="BX375" s="123"/>
      <c r="BY375" s="13"/>
      <c r="BZ375" s="13"/>
      <c r="CA375" s="13"/>
      <c r="CB375" s="13"/>
      <c r="CC375" s="13"/>
      <c r="CD375" s="13"/>
    </row>
    <row r="376" spans="1:104">
      <c r="A376" s="1">
        <f t="shared" si="653"/>
        <v>2020</v>
      </c>
      <c r="B376" s="404">
        <v>0</v>
      </c>
      <c r="C376" s="404">
        <v>0</v>
      </c>
      <c r="D376" s="404">
        <v>0</v>
      </c>
      <c r="E376" s="404">
        <v>0</v>
      </c>
      <c r="F376" s="404">
        <v>0</v>
      </c>
      <c r="G376" s="404">
        <v>0</v>
      </c>
      <c r="H376" s="404">
        <v>0</v>
      </c>
      <c r="I376" s="404">
        <v>0</v>
      </c>
      <c r="J376" s="404">
        <v>0</v>
      </c>
      <c r="K376" s="404">
        <v>0</v>
      </c>
      <c r="L376" s="404">
        <v>0</v>
      </c>
      <c r="M376" s="404">
        <v>0</v>
      </c>
      <c r="N376" s="306">
        <f t="shared" si="654"/>
        <v>0</v>
      </c>
      <c r="O376" s="400"/>
      <c r="P376" s="72">
        <f t="shared" si="655"/>
        <v>2020</v>
      </c>
      <c r="Q376" s="404">
        <v>0</v>
      </c>
      <c r="R376" s="404">
        <v>0</v>
      </c>
      <c r="S376" s="404">
        <v>0</v>
      </c>
      <c r="T376" s="404">
        <v>0</v>
      </c>
      <c r="U376" s="404">
        <v>0</v>
      </c>
      <c r="V376" s="404">
        <v>0</v>
      </c>
      <c r="W376" s="404">
        <v>0</v>
      </c>
      <c r="X376" s="404">
        <v>0</v>
      </c>
      <c r="Y376" s="404">
        <v>0</v>
      </c>
      <c r="Z376" s="404">
        <v>0</v>
      </c>
      <c r="AA376" s="404">
        <v>0</v>
      </c>
      <c r="AB376" s="404">
        <v>0</v>
      </c>
      <c r="AC376" s="32">
        <f t="shared" si="656"/>
        <v>0</v>
      </c>
      <c r="AD376" s="13"/>
      <c r="AE376" s="17"/>
      <c r="AJ376" s="3" t="s">
        <v>108</v>
      </c>
      <c r="AK376" s="132"/>
      <c r="AL376" s="72">
        <v>10.3</v>
      </c>
      <c r="AM376" s="72">
        <v>490</v>
      </c>
      <c r="AN376" s="72">
        <v>504</v>
      </c>
      <c r="AO376" s="72">
        <v>520</v>
      </c>
      <c r="AP376" s="72">
        <v>528</v>
      </c>
      <c r="AQ376" s="72">
        <v>533</v>
      </c>
      <c r="AR376" s="72">
        <v>534</v>
      </c>
      <c r="AS376" s="72">
        <v>535</v>
      </c>
      <c r="AT376" s="72">
        <v>536</v>
      </c>
      <c r="AU376" s="72">
        <v>537</v>
      </c>
      <c r="AV376" s="72">
        <v>538</v>
      </c>
      <c r="AW376" s="72">
        <v>555</v>
      </c>
      <c r="AX376" s="72"/>
      <c r="AZ376" s="542">
        <v>9</v>
      </c>
      <c r="BA376" s="72">
        <v>14</v>
      </c>
      <c r="BB376" s="72">
        <v>496</v>
      </c>
      <c r="BC376" s="72">
        <v>500</v>
      </c>
      <c r="BD376" s="72">
        <v>502</v>
      </c>
      <c r="BE376" s="72">
        <v>510</v>
      </c>
      <c r="BF376" s="72">
        <v>512</v>
      </c>
      <c r="BG376" s="72">
        <v>519</v>
      </c>
      <c r="BH376" s="72">
        <v>531</v>
      </c>
      <c r="BI376" s="72">
        <v>540</v>
      </c>
      <c r="BJ376" s="72">
        <v>559</v>
      </c>
      <c r="BK376" s="72">
        <v>560</v>
      </c>
      <c r="BL376" s="72">
        <v>493</v>
      </c>
      <c r="BM376" s="72">
        <v>495</v>
      </c>
      <c r="BN376" s="469">
        <f>BN3</f>
        <v>0</v>
      </c>
      <c r="BO376" s="469">
        <f>BO3</f>
        <v>0</v>
      </c>
      <c r="BP376" s="469">
        <f>BP3</f>
        <v>0</v>
      </c>
      <c r="BQ376" s="620" t="str">
        <f>BQ5</f>
        <v>Muni-FR</v>
      </c>
      <c r="BR376" s="620" t="str">
        <f t="shared" ref="BR376:BT376" si="659">BR5</f>
        <v>Muni-Tot</v>
      </c>
      <c r="BS376" s="620" t="str">
        <f t="shared" si="659"/>
        <v>SECI-Tot</v>
      </c>
      <c r="BT376" s="620" t="str">
        <f t="shared" si="659"/>
        <v>Tot Whol-BM</v>
      </c>
      <c r="BU376" s="123"/>
      <c r="BV376" s="171"/>
      <c r="BW376" s="123"/>
      <c r="BX376" s="123"/>
      <c r="BY376" s="13"/>
      <c r="CB376" s="13"/>
      <c r="CC376" s="13"/>
      <c r="CD376" s="13"/>
    </row>
    <row r="377" spans="1:104">
      <c r="A377" s="1">
        <f t="shared" si="653"/>
        <v>2021</v>
      </c>
      <c r="B377" s="404">
        <v>0</v>
      </c>
      <c r="C377" s="404">
        <v>0</v>
      </c>
      <c r="D377" s="404">
        <v>0</v>
      </c>
      <c r="E377" s="404">
        <v>0</v>
      </c>
      <c r="F377" s="404">
        <v>0</v>
      </c>
      <c r="G377" s="404">
        <v>0</v>
      </c>
      <c r="H377" s="404">
        <v>0</v>
      </c>
      <c r="I377" s="404">
        <v>0</v>
      </c>
      <c r="J377" s="404">
        <v>0</v>
      </c>
      <c r="K377" s="404">
        <v>0</v>
      </c>
      <c r="L377" s="404">
        <v>0</v>
      </c>
      <c r="M377" s="404">
        <v>0</v>
      </c>
      <c r="N377" s="306">
        <f t="shared" si="654"/>
        <v>0</v>
      </c>
      <c r="O377" s="400"/>
      <c r="P377" s="72">
        <f t="shared" si="655"/>
        <v>2021</v>
      </c>
      <c r="Q377" s="404">
        <v>0</v>
      </c>
      <c r="R377" s="404">
        <v>0</v>
      </c>
      <c r="S377" s="404">
        <v>0</v>
      </c>
      <c r="T377" s="404">
        <v>0</v>
      </c>
      <c r="U377" s="404">
        <v>0</v>
      </c>
      <c r="V377" s="404">
        <v>0</v>
      </c>
      <c r="W377" s="404">
        <v>0</v>
      </c>
      <c r="X377" s="404">
        <v>0</v>
      </c>
      <c r="Y377" s="404">
        <v>0</v>
      </c>
      <c r="Z377" s="404">
        <v>0</v>
      </c>
      <c r="AA377" s="404">
        <v>0</v>
      </c>
      <c r="AB377" s="404">
        <v>0</v>
      </c>
      <c r="AC377" s="32">
        <f t="shared" si="656"/>
        <v>0</v>
      </c>
      <c r="AD377" s="13"/>
      <c r="AE377" s="17"/>
      <c r="AJ377" s="72">
        <v>2011</v>
      </c>
      <c r="AK377" s="132"/>
      <c r="AL377" s="188">
        <f t="shared" ref="AL377:BP377" ca="1" si="660">SUM(AL6:AL17)</f>
        <v>0</v>
      </c>
      <c r="AM377" s="188">
        <f t="shared" ca="1" si="660"/>
        <v>32568244</v>
      </c>
      <c r="AN377" s="188">
        <f t="shared" ca="1" si="660"/>
        <v>5713</v>
      </c>
      <c r="AO377" s="188">
        <f t="shared" ca="1" si="660"/>
        <v>0</v>
      </c>
      <c r="AP377" s="188">
        <f t="shared" ca="1" si="660"/>
        <v>18296592</v>
      </c>
      <c r="AQ377" s="188">
        <f t="shared" ca="1" si="660"/>
        <v>33274184</v>
      </c>
      <c r="AR377" s="188">
        <f t="shared" ca="1" si="660"/>
        <v>0</v>
      </c>
      <c r="AS377" s="188">
        <f t="shared" ca="1" si="660"/>
        <v>0</v>
      </c>
      <c r="AT377" s="188">
        <f t="shared" ca="1" si="660"/>
        <v>0</v>
      </c>
      <c r="AU377" s="188">
        <f t="shared" ca="1" si="660"/>
        <v>0</v>
      </c>
      <c r="AV377" s="188">
        <f t="shared" ca="1" si="660"/>
        <v>0</v>
      </c>
      <c r="AW377" s="188">
        <f t="shared" ca="1" si="660"/>
        <v>1857164</v>
      </c>
      <c r="AX377" s="188">
        <f t="shared" ca="1" si="660"/>
        <v>0</v>
      </c>
      <c r="AY377" s="611">
        <f t="shared" ca="1" si="660"/>
        <v>0</v>
      </c>
      <c r="AZ377" s="188">
        <f t="shared" ca="1" si="660"/>
        <v>456852</v>
      </c>
      <c r="BA377" s="188">
        <f t="shared" ca="1" si="660"/>
        <v>4026921</v>
      </c>
      <c r="BB377" s="188">
        <f t="shared" ca="1" si="660"/>
        <v>851656</v>
      </c>
      <c r="BC377" s="188">
        <f t="shared" ca="1" si="660"/>
        <v>12762000</v>
      </c>
      <c r="BD377" s="188">
        <f t="shared" ca="1" si="660"/>
        <v>535519</v>
      </c>
      <c r="BE377" s="188">
        <f t="shared" ca="1" si="660"/>
        <v>-1035930</v>
      </c>
      <c r="BF377" s="188">
        <f t="shared" ca="1" si="660"/>
        <v>6423323</v>
      </c>
      <c r="BG377" s="188">
        <f t="shared" ca="1" si="660"/>
        <v>13778236</v>
      </c>
      <c r="BH377" s="188">
        <f t="shared" ca="1" si="660"/>
        <v>2398212</v>
      </c>
      <c r="BI377" s="188">
        <f t="shared" ca="1" si="660"/>
        <v>4569834</v>
      </c>
      <c r="BJ377" s="188">
        <f t="shared" ca="1" si="660"/>
        <v>0</v>
      </c>
      <c r="BK377" s="188">
        <f t="shared" ca="1" si="660"/>
        <v>2432102</v>
      </c>
      <c r="BL377" s="188">
        <f t="shared" ca="1" si="660"/>
        <v>0</v>
      </c>
      <c r="BM377" s="188">
        <f t="shared" ca="1" si="660"/>
        <v>0</v>
      </c>
      <c r="BN377" s="188">
        <f t="shared" ca="1" si="660"/>
        <v>0</v>
      </c>
      <c r="BO377" s="188">
        <f t="shared" ca="1" si="660"/>
        <v>0</v>
      </c>
      <c r="BP377" s="188">
        <f t="shared" ca="1" si="660"/>
        <v>0</v>
      </c>
      <c r="BQ377" s="472">
        <f t="shared" ref="BQ377:BT377" ca="1" si="661">SUM(BQ6:BQ17)</f>
        <v>4276129</v>
      </c>
      <c r="BR377" s="472">
        <f t="shared" ca="1" si="661"/>
        <v>47198725</v>
      </c>
      <c r="BS377" s="472">
        <f t="shared" ca="1" si="661"/>
        <v>86001897</v>
      </c>
      <c r="BT377" s="472">
        <f t="shared" ca="1" si="661"/>
        <v>133200622</v>
      </c>
      <c r="BU377" s="123"/>
      <c r="BV377" s="171"/>
      <c r="BW377" s="123"/>
      <c r="BX377" s="123"/>
      <c r="BY377" s="13"/>
      <c r="CB377" s="13"/>
      <c r="CC377" s="13"/>
      <c r="CD377" s="13"/>
    </row>
    <row r="378" spans="1:104">
      <c r="A378" s="1">
        <f t="shared" si="653"/>
        <v>2022</v>
      </c>
      <c r="B378" s="404">
        <v>0</v>
      </c>
      <c r="C378" s="404">
        <v>0</v>
      </c>
      <c r="D378" s="404">
        <v>0</v>
      </c>
      <c r="E378" s="404">
        <v>0</v>
      </c>
      <c r="F378" s="404">
        <v>0</v>
      </c>
      <c r="G378" s="404">
        <v>0</v>
      </c>
      <c r="H378" s="404">
        <v>0</v>
      </c>
      <c r="I378" s="404">
        <v>0</v>
      </c>
      <c r="J378" s="404">
        <v>0</v>
      </c>
      <c r="K378" s="404">
        <v>0</v>
      </c>
      <c r="L378" s="404">
        <v>0</v>
      </c>
      <c r="M378" s="404">
        <v>0</v>
      </c>
      <c r="N378" s="306">
        <f t="shared" si="654"/>
        <v>0</v>
      </c>
      <c r="O378" s="400"/>
      <c r="P378" s="72">
        <f t="shared" si="655"/>
        <v>2022</v>
      </c>
      <c r="Q378" s="404">
        <v>0</v>
      </c>
      <c r="R378" s="404">
        <v>0</v>
      </c>
      <c r="S378" s="404">
        <v>0</v>
      </c>
      <c r="T378" s="404">
        <v>0</v>
      </c>
      <c r="U378" s="404">
        <v>0</v>
      </c>
      <c r="V378" s="404">
        <v>0</v>
      </c>
      <c r="W378" s="404">
        <v>0</v>
      </c>
      <c r="X378" s="404">
        <v>0</v>
      </c>
      <c r="Y378" s="404">
        <v>0</v>
      </c>
      <c r="Z378" s="404">
        <v>0</v>
      </c>
      <c r="AA378" s="404">
        <v>0</v>
      </c>
      <c r="AB378" s="404">
        <v>0</v>
      </c>
      <c r="AC378" s="32">
        <f t="shared" si="656"/>
        <v>0</v>
      </c>
      <c r="AD378" s="13"/>
      <c r="AE378" s="17"/>
      <c r="AJ378" s="72">
        <f>AJ377+1</f>
        <v>2012</v>
      </c>
      <c r="AK378" s="132"/>
      <c r="AL378" s="188">
        <f t="shared" ref="AL378:BP378" ca="1" si="662">SUM(AL18:AL29)</f>
        <v>0</v>
      </c>
      <c r="AM378" s="188">
        <f t="shared" ca="1" si="662"/>
        <v>22267194</v>
      </c>
      <c r="AN378" s="188">
        <f t="shared" ca="1" si="662"/>
        <v>5695</v>
      </c>
      <c r="AO378" s="188">
        <f t="shared" ca="1" si="662"/>
        <v>0</v>
      </c>
      <c r="AP378" s="188">
        <f t="shared" ca="1" si="662"/>
        <v>18381588</v>
      </c>
      <c r="AQ378" s="188">
        <f t="shared" ca="1" si="662"/>
        <v>36285652</v>
      </c>
      <c r="AR378" s="188">
        <f t="shared" ca="1" si="662"/>
        <v>0</v>
      </c>
      <c r="AS378" s="188">
        <f t="shared" ca="1" si="662"/>
        <v>0</v>
      </c>
      <c r="AT378" s="188">
        <f t="shared" ca="1" si="662"/>
        <v>0</v>
      </c>
      <c r="AU378" s="188">
        <f t="shared" ca="1" si="662"/>
        <v>0</v>
      </c>
      <c r="AV378" s="188">
        <f t="shared" ca="1" si="662"/>
        <v>0</v>
      </c>
      <c r="AW378" s="188">
        <f t="shared" ca="1" si="662"/>
        <v>843270</v>
      </c>
      <c r="AX378" s="188">
        <f t="shared" ca="1" si="662"/>
        <v>0</v>
      </c>
      <c r="AY378" s="611">
        <f t="shared" ca="1" si="662"/>
        <v>0</v>
      </c>
      <c r="AZ378" s="188">
        <f t="shared" ca="1" si="662"/>
        <v>348546</v>
      </c>
      <c r="BA378" s="188">
        <f t="shared" ca="1" si="662"/>
        <v>4112524</v>
      </c>
      <c r="BB378" s="188">
        <f t="shared" ca="1" si="662"/>
        <v>876127</v>
      </c>
      <c r="BC378" s="188">
        <f t="shared" ca="1" si="662"/>
        <v>8388000</v>
      </c>
      <c r="BD378" s="188">
        <f t="shared" ca="1" si="662"/>
        <v>562644</v>
      </c>
      <c r="BE378" s="188">
        <f t="shared" ca="1" si="662"/>
        <v>-1315610</v>
      </c>
      <c r="BF378" s="188">
        <f t="shared" ca="1" si="662"/>
        <v>4885971</v>
      </c>
      <c r="BG378" s="188">
        <f t="shared" ca="1" si="662"/>
        <v>14698612</v>
      </c>
      <c r="BH378" s="188">
        <f t="shared" ca="1" si="662"/>
        <v>7203172</v>
      </c>
      <c r="BI378" s="188">
        <f t="shared" ca="1" si="662"/>
        <v>4456690</v>
      </c>
      <c r="BJ378" s="188">
        <f t="shared" ca="1" si="662"/>
        <v>1046145</v>
      </c>
      <c r="BK378" s="188">
        <f t="shared" ca="1" si="662"/>
        <v>1927476</v>
      </c>
      <c r="BL378" s="188">
        <f t="shared" ca="1" si="662"/>
        <v>0</v>
      </c>
      <c r="BM378" s="188">
        <f t="shared" ca="1" si="662"/>
        <v>0</v>
      </c>
      <c r="BN378" s="188">
        <f t="shared" ca="1" si="662"/>
        <v>0</v>
      </c>
      <c r="BO378" s="188">
        <f t="shared" ca="1" si="662"/>
        <v>0</v>
      </c>
      <c r="BP378" s="188">
        <f t="shared" ca="1" si="662"/>
        <v>0</v>
      </c>
      <c r="BQ378" s="472">
        <f t="shared" ref="BQ378:BT378" ca="1" si="663">SUM(BQ18:BQ29)</f>
        <v>3714793</v>
      </c>
      <c r="BR378" s="472">
        <f t="shared" ca="1" si="663"/>
        <v>43475504</v>
      </c>
      <c r="BS378" s="472">
        <f t="shared" ca="1" si="663"/>
        <v>77783399</v>
      </c>
      <c r="BT378" s="472">
        <f t="shared" ca="1" si="663"/>
        <v>124654872</v>
      </c>
      <c r="BU378" s="123"/>
      <c r="BV378" s="171"/>
      <c r="BW378" s="123"/>
      <c r="BX378" s="123"/>
      <c r="BY378" s="13"/>
      <c r="CB378" s="13"/>
      <c r="CC378" s="13"/>
      <c r="CD378" s="13"/>
    </row>
    <row r="379" spans="1:104">
      <c r="A379" s="1">
        <f t="shared" si="653"/>
        <v>2023</v>
      </c>
      <c r="B379" s="404">
        <v>0</v>
      </c>
      <c r="C379" s="404">
        <v>0</v>
      </c>
      <c r="D379" s="404">
        <v>0</v>
      </c>
      <c r="E379" s="404">
        <v>0</v>
      </c>
      <c r="F379" s="404">
        <v>0</v>
      </c>
      <c r="G379" s="404">
        <v>0</v>
      </c>
      <c r="H379" s="404">
        <v>0</v>
      </c>
      <c r="I379" s="404">
        <v>0</v>
      </c>
      <c r="J379" s="404">
        <v>0</v>
      </c>
      <c r="K379" s="404">
        <v>0</v>
      </c>
      <c r="L379" s="404">
        <v>0</v>
      </c>
      <c r="M379" s="404">
        <v>0</v>
      </c>
      <c r="N379" s="306">
        <f t="shared" si="654"/>
        <v>0</v>
      </c>
      <c r="O379" s="400"/>
      <c r="P379" s="72">
        <f t="shared" si="655"/>
        <v>2023</v>
      </c>
      <c r="Q379" s="404">
        <v>0</v>
      </c>
      <c r="R379" s="404">
        <v>0</v>
      </c>
      <c r="S379" s="404">
        <v>0</v>
      </c>
      <c r="T379" s="404">
        <v>0</v>
      </c>
      <c r="U379" s="404">
        <v>0</v>
      </c>
      <c r="V379" s="404">
        <v>0</v>
      </c>
      <c r="W379" s="404">
        <v>0</v>
      </c>
      <c r="X379" s="404">
        <v>0</v>
      </c>
      <c r="Y379" s="404">
        <v>0</v>
      </c>
      <c r="Z379" s="404">
        <v>0</v>
      </c>
      <c r="AA379" s="404">
        <v>0</v>
      </c>
      <c r="AB379" s="404">
        <v>0</v>
      </c>
      <c r="AC379" s="32">
        <f t="shared" si="656"/>
        <v>0</v>
      </c>
      <c r="AD379" s="13"/>
      <c r="AE379" s="17"/>
      <c r="AJ379" s="72">
        <f>AJ378+1</f>
        <v>2013</v>
      </c>
      <c r="AK379" s="132"/>
      <c r="AL379" s="188">
        <f t="shared" ref="AL379:BP379" ca="1" si="664">SUM(AL30:AL41)</f>
        <v>0</v>
      </c>
      <c r="AM379" s="188">
        <f t="shared" ca="1" si="664"/>
        <v>1833718</v>
      </c>
      <c r="AN379" s="188">
        <f t="shared" ca="1" si="664"/>
        <v>5741</v>
      </c>
      <c r="AO379" s="188">
        <f t="shared" ca="1" si="664"/>
        <v>0</v>
      </c>
      <c r="AP379" s="188">
        <f t="shared" ca="1" si="664"/>
        <v>1498711</v>
      </c>
      <c r="AQ379" s="188">
        <f t="shared" ca="1" si="664"/>
        <v>3007404</v>
      </c>
      <c r="AR379" s="188">
        <f t="shared" ca="1" si="664"/>
        <v>56391228</v>
      </c>
      <c r="AS379" s="188">
        <f t="shared" ca="1" si="664"/>
        <v>26532413</v>
      </c>
      <c r="AT379" s="188">
        <f t="shared" ca="1" si="664"/>
        <v>2097018</v>
      </c>
      <c r="AU379" s="188">
        <f t="shared" ca="1" si="664"/>
        <v>13673075</v>
      </c>
      <c r="AV379" s="188">
        <f t="shared" ca="1" si="664"/>
        <v>0</v>
      </c>
      <c r="AW379" s="188">
        <f t="shared" ca="1" si="664"/>
        <v>675333</v>
      </c>
      <c r="AX379" s="188">
        <f t="shared" ca="1" si="664"/>
        <v>0</v>
      </c>
      <c r="AY379" s="611">
        <f t="shared" ca="1" si="664"/>
        <v>0</v>
      </c>
      <c r="AZ379" s="188">
        <f t="shared" ca="1" si="664"/>
        <v>348546</v>
      </c>
      <c r="BA379" s="188">
        <f t="shared" ca="1" si="664"/>
        <v>2375685</v>
      </c>
      <c r="BB379" s="188">
        <f t="shared" ca="1" si="664"/>
        <v>633794</v>
      </c>
      <c r="BC379" s="188">
        <f t="shared" ca="1" si="664"/>
        <v>14526000</v>
      </c>
      <c r="BD379" s="188">
        <f t="shared" ca="1" si="664"/>
        <v>585560</v>
      </c>
      <c r="BE379" s="188">
        <f t="shared" ca="1" si="664"/>
        <v>-1558324</v>
      </c>
      <c r="BF379" s="188">
        <f t="shared" ca="1" si="664"/>
        <v>4748706</v>
      </c>
      <c r="BG379" s="188">
        <f t="shared" ca="1" si="664"/>
        <v>1228356</v>
      </c>
      <c r="BH379" s="188">
        <f t="shared" ca="1" si="664"/>
        <v>7641294</v>
      </c>
      <c r="BI379" s="188">
        <f t="shared" ca="1" si="664"/>
        <v>4456690</v>
      </c>
      <c r="BJ379" s="188">
        <f t="shared" ca="1" si="664"/>
        <v>1141035</v>
      </c>
      <c r="BK379" s="188">
        <f t="shared" ca="1" si="664"/>
        <v>1922594</v>
      </c>
      <c r="BL379" s="188">
        <f t="shared" ca="1" si="664"/>
        <v>0</v>
      </c>
      <c r="BM379" s="188">
        <f t="shared" ca="1" si="664"/>
        <v>0</v>
      </c>
      <c r="BN379" s="188">
        <f t="shared" ca="1" si="664"/>
        <v>0</v>
      </c>
      <c r="BO379" s="188">
        <f t="shared" ca="1" si="664"/>
        <v>0</v>
      </c>
      <c r="BP379" s="188">
        <f t="shared" ca="1" si="664"/>
        <v>0</v>
      </c>
      <c r="BQ379" s="472">
        <f t="shared" ref="BQ379:BT379" ca="1" si="665">SUM(BQ30:BQ41)</f>
        <v>3490494</v>
      </c>
      <c r="BR379" s="472">
        <f t="shared" ca="1" si="665"/>
        <v>34559442</v>
      </c>
      <c r="BS379" s="472">
        <f t="shared" ca="1" si="665"/>
        <v>105714641</v>
      </c>
      <c r="BT379" s="472">
        <f t="shared" ca="1" si="665"/>
        <v>143764577</v>
      </c>
      <c r="BU379" s="123"/>
      <c r="BV379" s="171"/>
      <c r="BW379" s="123"/>
      <c r="BX379" s="123"/>
      <c r="BY379" s="13"/>
      <c r="CB379" s="13"/>
      <c r="CC379" s="13"/>
      <c r="CD379" s="13"/>
    </row>
    <row r="380" spans="1:104">
      <c r="A380" s="1">
        <f t="shared" si="653"/>
        <v>2024</v>
      </c>
      <c r="B380" s="404">
        <v>0</v>
      </c>
      <c r="C380" s="404">
        <v>0</v>
      </c>
      <c r="D380" s="404">
        <v>0</v>
      </c>
      <c r="E380" s="404">
        <v>0</v>
      </c>
      <c r="F380" s="404">
        <v>0</v>
      </c>
      <c r="G380" s="404">
        <v>0</v>
      </c>
      <c r="H380" s="404">
        <v>0</v>
      </c>
      <c r="I380" s="404">
        <v>0</v>
      </c>
      <c r="J380" s="404">
        <v>0</v>
      </c>
      <c r="K380" s="404">
        <v>0</v>
      </c>
      <c r="L380" s="404">
        <v>0</v>
      </c>
      <c r="M380" s="404">
        <v>0</v>
      </c>
      <c r="N380" s="306">
        <f t="shared" si="654"/>
        <v>0</v>
      </c>
      <c r="O380" s="400"/>
      <c r="P380" s="72">
        <f t="shared" si="655"/>
        <v>2024</v>
      </c>
      <c r="Q380" s="404">
        <v>0</v>
      </c>
      <c r="R380" s="404">
        <v>0</v>
      </c>
      <c r="S380" s="404">
        <v>0</v>
      </c>
      <c r="T380" s="404">
        <v>0</v>
      </c>
      <c r="U380" s="404">
        <v>0</v>
      </c>
      <c r="V380" s="404">
        <v>0</v>
      </c>
      <c r="W380" s="404">
        <v>0</v>
      </c>
      <c r="X380" s="404">
        <v>0</v>
      </c>
      <c r="Y380" s="404">
        <v>0</v>
      </c>
      <c r="Z380" s="404">
        <v>0</v>
      </c>
      <c r="AA380" s="404">
        <v>0</v>
      </c>
      <c r="AB380" s="404">
        <v>0</v>
      </c>
      <c r="AC380" s="32">
        <f t="shared" si="656"/>
        <v>0</v>
      </c>
      <c r="AD380" s="13"/>
      <c r="AE380" s="17"/>
      <c r="AJ380" s="72">
        <f t="shared" ref="AJ380:AJ394" si="666">AJ379+1</f>
        <v>2014</v>
      </c>
      <c r="AK380" s="132"/>
      <c r="AL380" s="188">
        <f t="shared" ref="AL380:BP380" ca="1" si="667">SUM(AL42:AL53)</f>
        <v>0</v>
      </c>
      <c r="AM380" s="188">
        <f t="shared" ca="1" si="667"/>
        <v>0</v>
      </c>
      <c r="AN380" s="188">
        <f t="shared" ca="1" si="667"/>
        <v>5758</v>
      </c>
      <c r="AO380" s="188">
        <f t="shared" ca="1" si="667"/>
        <v>0</v>
      </c>
      <c r="AP380" s="188">
        <f t="shared" ca="1" si="667"/>
        <v>0</v>
      </c>
      <c r="AQ380" s="188">
        <f t="shared" ca="1" si="667"/>
        <v>0</v>
      </c>
      <c r="AR380" s="188">
        <f t="shared" ca="1" si="667"/>
        <v>67252416</v>
      </c>
      <c r="AS380" s="188">
        <f t="shared" ca="1" si="667"/>
        <v>30586429</v>
      </c>
      <c r="AT380" s="188">
        <f t="shared" ca="1" si="667"/>
        <v>16761946</v>
      </c>
      <c r="AU380" s="188">
        <f t="shared" ca="1" si="667"/>
        <v>14917828</v>
      </c>
      <c r="AV380" s="188">
        <f t="shared" ca="1" si="667"/>
        <v>0</v>
      </c>
      <c r="AW380" s="188">
        <f t="shared" ca="1" si="667"/>
        <v>675333</v>
      </c>
      <c r="AX380" s="188">
        <f t="shared" ca="1" si="667"/>
        <v>0</v>
      </c>
      <c r="AY380" s="611">
        <f t="shared" ca="1" si="667"/>
        <v>0</v>
      </c>
      <c r="AZ380" s="188">
        <f t="shared" ca="1" si="667"/>
        <v>348546</v>
      </c>
      <c r="BA380" s="188">
        <f t="shared" ca="1" si="667"/>
        <v>2233060</v>
      </c>
      <c r="BB380" s="188">
        <f t="shared" ca="1" si="667"/>
        <v>618195</v>
      </c>
      <c r="BC380" s="188">
        <f t="shared" ca="1" si="667"/>
        <v>15426000</v>
      </c>
      <c r="BD380" s="188">
        <f t="shared" ca="1" si="667"/>
        <v>593461</v>
      </c>
      <c r="BE380" s="188">
        <f t="shared" ca="1" si="667"/>
        <v>-40132</v>
      </c>
      <c r="BF380" s="188">
        <f t="shared" ca="1" si="667"/>
        <v>4925694</v>
      </c>
      <c r="BG380" s="188">
        <f t="shared" ca="1" si="667"/>
        <v>0</v>
      </c>
      <c r="BH380" s="188">
        <f t="shared" ca="1" si="667"/>
        <v>7680699</v>
      </c>
      <c r="BI380" s="188">
        <f t="shared" ca="1" si="667"/>
        <v>4456690</v>
      </c>
      <c r="BJ380" s="188">
        <f t="shared" ca="1" si="667"/>
        <v>1141035</v>
      </c>
      <c r="BK380" s="188">
        <f t="shared" ca="1" si="667"/>
        <v>1929578</v>
      </c>
      <c r="BL380" s="188">
        <f t="shared" ca="1" si="667"/>
        <v>0</v>
      </c>
      <c r="BM380" s="188">
        <f t="shared" ca="1" si="667"/>
        <v>0</v>
      </c>
      <c r="BN380" s="188">
        <f t="shared" ca="1" si="667"/>
        <v>0</v>
      </c>
      <c r="BO380" s="188">
        <f t="shared" ca="1" si="667"/>
        <v>0</v>
      </c>
      <c r="BP380" s="188">
        <f t="shared" ca="1" si="667"/>
        <v>0</v>
      </c>
      <c r="BQ380" s="472">
        <f t="shared" ref="BQ380:BT380" ca="1" si="668">SUM(BQ42:BQ53)</f>
        <v>3489780</v>
      </c>
      <c r="BR380" s="472">
        <f t="shared" ca="1" si="668"/>
        <v>35823046</v>
      </c>
      <c r="BS380" s="472">
        <f t="shared" ca="1" si="668"/>
        <v>130199710</v>
      </c>
      <c r="BT380" s="472">
        <f t="shared" ca="1" si="668"/>
        <v>169512536</v>
      </c>
      <c r="BU380" s="123"/>
      <c r="BV380" s="171"/>
      <c r="BW380" s="123"/>
      <c r="BX380" s="123"/>
      <c r="BY380" s="13"/>
      <c r="CB380" s="13"/>
      <c r="CC380" s="13"/>
      <c r="CD380" s="13"/>
    </row>
    <row r="381" spans="1:104">
      <c r="A381" s="1">
        <f t="shared" si="653"/>
        <v>2025</v>
      </c>
      <c r="B381" s="404">
        <v>0</v>
      </c>
      <c r="C381" s="404">
        <v>0</v>
      </c>
      <c r="D381" s="404">
        <v>0</v>
      </c>
      <c r="E381" s="404">
        <v>0</v>
      </c>
      <c r="F381" s="404">
        <v>0</v>
      </c>
      <c r="G381" s="404">
        <v>0</v>
      </c>
      <c r="H381" s="404">
        <v>0</v>
      </c>
      <c r="I381" s="404">
        <v>0</v>
      </c>
      <c r="J381" s="404">
        <v>0</v>
      </c>
      <c r="K381" s="404">
        <v>0</v>
      </c>
      <c r="L381" s="404">
        <v>0</v>
      </c>
      <c r="M381" s="404">
        <v>0</v>
      </c>
      <c r="N381" s="306">
        <f t="shared" si="654"/>
        <v>0</v>
      </c>
      <c r="O381" s="400"/>
      <c r="P381" s="72">
        <f t="shared" si="655"/>
        <v>2025</v>
      </c>
      <c r="Q381" s="404">
        <v>0</v>
      </c>
      <c r="R381" s="404">
        <v>0</v>
      </c>
      <c r="S381" s="404">
        <v>0</v>
      </c>
      <c r="T381" s="404">
        <v>0</v>
      </c>
      <c r="U381" s="404">
        <v>0</v>
      </c>
      <c r="V381" s="404">
        <v>0</v>
      </c>
      <c r="W381" s="404">
        <v>0</v>
      </c>
      <c r="X381" s="404">
        <v>0</v>
      </c>
      <c r="Y381" s="404">
        <v>0</v>
      </c>
      <c r="Z381" s="404">
        <v>0</v>
      </c>
      <c r="AA381" s="404">
        <v>0</v>
      </c>
      <c r="AB381" s="404">
        <v>0</v>
      </c>
      <c r="AC381" s="32">
        <f t="shared" si="656"/>
        <v>0</v>
      </c>
      <c r="AD381" s="13"/>
      <c r="AE381" s="17"/>
      <c r="AJ381" s="72">
        <f t="shared" si="666"/>
        <v>2015</v>
      </c>
      <c r="AK381" s="132"/>
      <c r="AL381" s="188">
        <f t="shared" ref="AL381:BP381" ca="1" si="669">SUM(AL54:AL65)</f>
        <v>0</v>
      </c>
      <c r="AM381" s="188">
        <f t="shared" ca="1" si="669"/>
        <v>0</v>
      </c>
      <c r="AN381" s="188">
        <f t="shared" ca="1" si="669"/>
        <v>5770</v>
      </c>
      <c r="AO381" s="188">
        <f t="shared" ca="1" si="669"/>
        <v>0</v>
      </c>
      <c r="AP381" s="188">
        <f t="shared" ca="1" si="669"/>
        <v>0</v>
      </c>
      <c r="AQ381" s="188">
        <f t="shared" ca="1" si="669"/>
        <v>0</v>
      </c>
      <c r="AR381" s="188">
        <f t="shared" ca="1" si="669"/>
        <v>43517032</v>
      </c>
      <c r="AS381" s="188">
        <f t="shared" ca="1" si="669"/>
        <v>17578522</v>
      </c>
      <c r="AT381" s="188">
        <f t="shared" ca="1" si="669"/>
        <v>16768278</v>
      </c>
      <c r="AU381" s="188">
        <f t="shared" ca="1" si="669"/>
        <v>14930259</v>
      </c>
      <c r="AV381" s="188">
        <f t="shared" ca="1" si="669"/>
        <v>13508033</v>
      </c>
      <c r="AW381" s="188">
        <f t="shared" ca="1" si="669"/>
        <v>676880</v>
      </c>
      <c r="AX381" s="188">
        <f t="shared" ca="1" si="669"/>
        <v>0</v>
      </c>
      <c r="AY381" s="611">
        <f t="shared" ca="1" si="669"/>
        <v>0</v>
      </c>
      <c r="AZ381" s="188">
        <f t="shared" ca="1" si="669"/>
        <v>348620</v>
      </c>
      <c r="BA381" s="188">
        <f t="shared" ca="1" si="669"/>
        <v>2252054</v>
      </c>
      <c r="BB381" s="188">
        <f t="shared" ca="1" si="669"/>
        <v>623995</v>
      </c>
      <c r="BC381" s="188">
        <f t="shared" ca="1" si="669"/>
        <v>11698000</v>
      </c>
      <c r="BD381" s="188">
        <f t="shared" ca="1" si="669"/>
        <v>580714</v>
      </c>
      <c r="BE381" s="188">
        <f t="shared" ca="1" si="669"/>
        <v>0</v>
      </c>
      <c r="BF381" s="188">
        <f t="shared" ca="1" si="669"/>
        <v>5031194</v>
      </c>
      <c r="BG381" s="188">
        <f t="shared" ca="1" si="669"/>
        <v>0</v>
      </c>
      <c r="BH381" s="188">
        <f t="shared" ca="1" si="669"/>
        <v>4976763</v>
      </c>
      <c r="BI381" s="188">
        <f t="shared" ca="1" si="669"/>
        <v>4457260</v>
      </c>
      <c r="BJ381" s="188">
        <f t="shared" ca="1" si="669"/>
        <v>1229339</v>
      </c>
      <c r="BK381" s="188">
        <f t="shared" ca="1" si="669"/>
        <v>1933759</v>
      </c>
      <c r="BL381" s="188">
        <f t="shared" ca="1" si="669"/>
        <v>0</v>
      </c>
      <c r="BM381" s="188">
        <f t="shared" ca="1" si="669"/>
        <v>0</v>
      </c>
      <c r="BN381" s="188">
        <f t="shared" ca="1" si="669"/>
        <v>0</v>
      </c>
      <c r="BO381" s="188">
        <f t="shared" ca="1" si="669"/>
        <v>0</v>
      </c>
      <c r="BP381" s="188">
        <f t="shared" ca="1" si="669"/>
        <v>0</v>
      </c>
      <c r="BQ381" s="472">
        <f t="shared" ref="BQ381:BT381" ca="1" si="670">SUM(BQ54:BQ65)</f>
        <v>3487088</v>
      </c>
      <c r="BR381" s="472">
        <f t="shared" ca="1" si="670"/>
        <v>29644610</v>
      </c>
      <c r="BS381" s="472">
        <f t="shared" ca="1" si="670"/>
        <v>106984774</v>
      </c>
      <c r="BT381" s="472">
        <f t="shared" ca="1" si="670"/>
        <v>140116472</v>
      </c>
      <c r="BU381" s="123"/>
      <c r="BV381" s="171"/>
      <c r="BW381" s="123"/>
      <c r="BX381" s="123"/>
      <c r="BY381" s="13"/>
      <c r="CB381" s="13"/>
      <c r="CC381" s="13"/>
      <c r="CD381" s="13"/>
    </row>
    <row r="382" spans="1:104">
      <c r="A382" s="1">
        <f t="shared" si="653"/>
        <v>2026</v>
      </c>
      <c r="B382" s="404">
        <v>0</v>
      </c>
      <c r="C382" s="404">
        <v>0</v>
      </c>
      <c r="D382" s="404">
        <v>0</v>
      </c>
      <c r="E382" s="404">
        <v>0</v>
      </c>
      <c r="F382" s="404">
        <v>0</v>
      </c>
      <c r="G382" s="404">
        <v>0</v>
      </c>
      <c r="H382" s="404">
        <v>0</v>
      </c>
      <c r="I382" s="404">
        <v>0</v>
      </c>
      <c r="J382" s="404">
        <v>0</v>
      </c>
      <c r="K382" s="404">
        <v>0</v>
      </c>
      <c r="L382" s="404">
        <v>0</v>
      </c>
      <c r="M382" s="404">
        <v>0</v>
      </c>
      <c r="N382" s="306">
        <f t="shared" si="654"/>
        <v>0</v>
      </c>
      <c r="O382" s="400"/>
      <c r="P382" s="72">
        <f t="shared" si="655"/>
        <v>2026</v>
      </c>
      <c r="Q382" s="404">
        <v>0</v>
      </c>
      <c r="R382" s="404">
        <v>0</v>
      </c>
      <c r="S382" s="404">
        <v>0</v>
      </c>
      <c r="T382" s="404">
        <v>0</v>
      </c>
      <c r="U382" s="404">
        <v>0</v>
      </c>
      <c r="V382" s="404">
        <v>0</v>
      </c>
      <c r="W382" s="404">
        <v>0</v>
      </c>
      <c r="X382" s="404">
        <v>0</v>
      </c>
      <c r="Y382" s="404">
        <v>0</v>
      </c>
      <c r="Z382" s="404">
        <v>0</v>
      </c>
      <c r="AA382" s="404">
        <v>0</v>
      </c>
      <c r="AB382" s="404">
        <v>0</v>
      </c>
      <c r="AC382" s="32">
        <f t="shared" si="656"/>
        <v>0</v>
      </c>
      <c r="AD382" s="13"/>
      <c r="AE382" s="17"/>
      <c r="AJ382" s="72">
        <f t="shared" si="666"/>
        <v>2016</v>
      </c>
      <c r="AK382" s="132"/>
      <c r="AL382" s="188">
        <f t="shared" ref="AL382:BP382" ca="1" si="671">SUM(AL66:AL77)</f>
        <v>0</v>
      </c>
      <c r="AM382" s="188">
        <f t="shared" ca="1" si="671"/>
        <v>0</v>
      </c>
      <c r="AN382" s="188">
        <f t="shared" ca="1" si="671"/>
        <v>5772</v>
      </c>
      <c r="AO382" s="188">
        <f t="shared" ca="1" si="671"/>
        <v>0</v>
      </c>
      <c r="AP382" s="188">
        <f t="shared" ca="1" si="671"/>
        <v>0</v>
      </c>
      <c r="AQ382" s="188">
        <f t="shared" ca="1" si="671"/>
        <v>0</v>
      </c>
      <c r="AR382" s="188">
        <f t="shared" ca="1" si="671"/>
        <v>16010924</v>
      </c>
      <c r="AS382" s="188">
        <f t="shared" ca="1" si="671"/>
        <v>0</v>
      </c>
      <c r="AT382" s="188">
        <f t="shared" ca="1" si="671"/>
        <v>19784892</v>
      </c>
      <c r="AU382" s="188">
        <f t="shared" ca="1" si="671"/>
        <v>14941001</v>
      </c>
      <c r="AV382" s="188">
        <f t="shared" ca="1" si="671"/>
        <v>27435485</v>
      </c>
      <c r="AW382" s="188">
        <f t="shared" ca="1" si="671"/>
        <v>675333</v>
      </c>
      <c r="AX382" s="188">
        <f t="shared" ca="1" si="671"/>
        <v>0</v>
      </c>
      <c r="AY382" s="611">
        <f t="shared" ca="1" si="671"/>
        <v>0</v>
      </c>
      <c r="AZ382" s="188">
        <f t="shared" ca="1" si="671"/>
        <v>348546</v>
      </c>
      <c r="BA382" s="188">
        <f t="shared" ca="1" si="671"/>
        <v>2270518</v>
      </c>
      <c r="BB382" s="188">
        <f t="shared" ca="1" si="671"/>
        <v>629846</v>
      </c>
      <c r="BC382" s="188">
        <f t="shared" ca="1" si="671"/>
        <v>845000</v>
      </c>
      <c r="BD382" s="188">
        <f t="shared" ca="1" si="671"/>
        <v>582712</v>
      </c>
      <c r="BE382" s="188">
        <f t="shared" ca="1" si="671"/>
        <v>0</v>
      </c>
      <c r="BF382" s="188">
        <f t="shared" ca="1" si="671"/>
        <v>5035848</v>
      </c>
      <c r="BG382" s="188">
        <f t="shared" ca="1" si="671"/>
        <v>0</v>
      </c>
      <c r="BH382" s="188">
        <f t="shared" ca="1" si="671"/>
        <v>380352</v>
      </c>
      <c r="BI382" s="188">
        <f t="shared" ca="1" si="671"/>
        <v>4456690</v>
      </c>
      <c r="BJ382" s="188">
        <f t="shared" ca="1" si="671"/>
        <v>1237141</v>
      </c>
      <c r="BK382" s="188">
        <f t="shared" ca="1" si="671"/>
        <v>145274</v>
      </c>
      <c r="BL382" s="188">
        <f t="shared" ca="1" si="671"/>
        <v>0</v>
      </c>
      <c r="BM382" s="188">
        <f t="shared" ca="1" si="671"/>
        <v>0</v>
      </c>
      <c r="BN382" s="188">
        <f t="shared" ca="1" si="671"/>
        <v>0</v>
      </c>
      <c r="BO382" s="188">
        <f t="shared" ca="1" si="671"/>
        <v>0</v>
      </c>
      <c r="BP382" s="188">
        <f t="shared" ca="1" si="671"/>
        <v>0</v>
      </c>
      <c r="BQ382" s="472">
        <f t="shared" ref="BQ382:BT382" ca="1" si="672">SUM(BQ66:BQ77)</f>
        <v>1706378</v>
      </c>
      <c r="BR382" s="472">
        <f t="shared" ca="1" si="672"/>
        <v>14225549</v>
      </c>
      <c r="BS382" s="472">
        <f t="shared" ca="1" si="672"/>
        <v>78853407</v>
      </c>
      <c r="BT382" s="472">
        <f t="shared" ca="1" si="672"/>
        <v>94785334</v>
      </c>
      <c r="BU382" s="171"/>
      <c r="BV382" s="2"/>
      <c r="BW382" s="2"/>
      <c r="BX382" s="2"/>
      <c r="BY382" s="13"/>
      <c r="CB382" s="13"/>
      <c r="CC382" s="13"/>
      <c r="CD382" s="13"/>
    </row>
    <row r="383" spans="1:104">
      <c r="A383" s="1">
        <f t="shared" si="653"/>
        <v>2027</v>
      </c>
      <c r="B383" s="404">
        <v>0</v>
      </c>
      <c r="C383" s="404">
        <v>0</v>
      </c>
      <c r="D383" s="404">
        <v>0</v>
      </c>
      <c r="E383" s="404">
        <v>0</v>
      </c>
      <c r="F383" s="404">
        <v>0</v>
      </c>
      <c r="G383" s="404">
        <v>0</v>
      </c>
      <c r="H383" s="404">
        <v>0</v>
      </c>
      <c r="I383" s="404">
        <v>0</v>
      </c>
      <c r="J383" s="404">
        <v>0</v>
      </c>
      <c r="K383" s="404">
        <v>0</v>
      </c>
      <c r="L383" s="404">
        <v>0</v>
      </c>
      <c r="M383" s="404">
        <v>0</v>
      </c>
      <c r="N383" s="306">
        <f t="shared" si="654"/>
        <v>0</v>
      </c>
      <c r="O383" s="400"/>
      <c r="P383" s="72">
        <f t="shared" si="655"/>
        <v>2027</v>
      </c>
      <c r="Q383" s="404">
        <v>0</v>
      </c>
      <c r="R383" s="404">
        <v>0</v>
      </c>
      <c r="S383" s="404">
        <v>0</v>
      </c>
      <c r="T383" s="404">
        <v>0</v>
      </c>
      <c r="U383" s="404">
        <v>0</v>
      </c>
      <c r="V383" s="404">
        <v>0</v>
      </c>
      <c r="W383" s="404">
        <v>0</v>
      </c>
      <c r="X383" s="404">
        <v>0</v>
      </c>
      <c r="Y383" s="404">
        <v>0</v>
      </c>
      <c r="Z383" s="404">
        <v>0</v>
      </c>
      <c r="AA383" s="404">
        <v>0</v>
      </c>
      <c r="AB383" s="404">
        <v>0</v>
      </c>
      <c r="AC383" s="32">
        <f t="shared" si="656"/>
        <v>0</v>
      </c>
      <c r="AD383" s="13"/>
      <c r="AE383" s="17"/>
      <c r="AJ383" s="72">
        <f t="shared" si="666"/>
        <v>2017</v>
      </c>
      <c r="AK383" s="132"/>
      <c r="AL383" s="188">
        <f t="shared" ref="AL383:BP383" ca="1" si="673">SUM(AL78:AL89)</f>
        <v>0</v>
      </c>
      <c r="AM383" s="188">
        <f t="shared" ca="1" si="673"/>
        <v>0</v>
      </c>
      <c r="AN383" s="188">
        <f t="shared" ca="1" si="673"/>
        <v>5772</v>
      </c>
      <c r="AO383" s="188">
        <f t="shared" ca="1" si="673"/>
        <v>0</v>
      </c>
      <c r="AP383" s="188">
        <f t="shared" ca="1" si="673"/>
        <v>0</v>
      </c>
      <c r="AQ383" s="188">
        <f t="shared" ca="1" si="673"/>
        <v>0</v>
      </c>
      <c r="AR383" s="188">
        <f t="shared" ca="1" si="673"/>
        <v>17234208</v>
      </c>
      <c r="AS383" s="188">
        <f t="shared" ca="1" si="673"/>
        <v>0</v>
      </c>
      <c r="AT383" s="188">
        <f t="shared" ca="1" si="673"/>
        <v>19794476</v>
      </c>
      <c r="AU383" s="188">
        <f t="shared" ca="1" si="673"/>
        <v>14952625</v>
      </c>
      <c r="AV383" s="188">
        <f t="shared" ca="1" si="673"/>
        <v>27986846</v>
      </c>
      <c r="AW383" s="188">
        <f t="shared" ca="1" si="673"/>
        <v>675333</v>
      </c>
      <c r="AX383" s="188">
        <f t="shared" ca="1" si="673"/>
        <v>0</v>
      </c>
      <c r="AY383" s="611">
        <f t="shared" ca="1" si="673"/>
        <v>0</v>
      </c>
      <c r="AZ383" s="188">
        <f t="shared" ca="1" si="673"/>
        <v>348546</v>
      </c>
      <c r="BA383" s="188">
        <f t="shared" ca="1" si="673"/>
        <v>2289251</v>
      </c>
      <c r="BB383" s="188">
        <f t="shared" ca="1" si="673"/>
        <v>635782</v>
      </c>
      <c r="BC383" s="188">
        <f t="shared" ca="1" si="673"/>
        <v>0</v>
      </c>
      <c r="BD383" s="188">
        <f t="shared" ca="1" si="673"/>
        <v>606137</v>
      </c>
      <c r="BE383" s="188">
        <f t="shared" ca="1" si="673"/>
        <v>0</v>
      </c>
      <c r="BF383" s="188">
        <f t="shared" ca="1" si="673"/>
        <v>5035848</v>
      </c>
      <c r="BG383" s="188">
        <f t="shared" ca="1" si="673"/>
        <v>0</v>
      </c>
      <c r="BH383" s="188">
        <f t="shared" ca="1" si="673"/>
        <v>0</v>
      </c>
      <c r="BI383" s="188">
        <f t="shared" ca="1" si="673"/>
        <v>4456690</v>
      </c>
      <c r="BJ383" s="188">
        <f t="shared" ca="1" si="673"/>
        <v>1237141</v>
      </c>
      <c r="BK383" s="188">
        <f t="shared" ca="1" si="673"/>
        <v>0</v>
      </c>
      <c r="BL383" s="188">
        <f t="shared" ca="1" si="673"/>
        <v>0</v>
      </c>
      <c r="BM383" s="188">
        <f t="shared" ca="1" si="673"/>
        <v>0</v>
      </c>
      <c r="BN383" s="188">
        <f t="shared" ca="1" si="673"/>
        <v>0</v>
      </c>
      <c r="BO383" s="188">
        <f t="shared" ca="1" si="673"/>
        <v>0</v>
      </c>
      <c r="BP383" s="188">
        <f t="shared" ca="1" si="673"/>
        <v>0</v>
      </c>
      <c r="BQ383" s="472">
        <f t="shared" ref="BQ383:BT383" ca="1" si="674">SUM(BQ78:BQ89)</f>
        <v>1590465</v>
      </c>
      <c r="BR383" s="472">
        <f t="shared" ca="1" si="674"/>
        <v>13018930</v>
      </c>
      <c r="BS383" s="472">
        <f t="shared" ca="1" si="674"/>
        <v>80649260</v>
      </c>
      <c r="BT383" s="472">
        <f t="shared" ca="1" si="674"/>
        <v>95258655</v>
      </c>
      <c r="BU383" s="171"/>
      <c r="BV383" s="2"/>
      <c r="BW383" s="2"/>
      <c r="BX383" s="2"/>
      <c r="BY383" s="13"/>
      <c r="CB383" s="13"/>
      <c r="CC383" s="13"/>
      <c r="CD383" s="13"/>
    </row>
    <row r="384" spans="1:104">
      <c r="A384" s="1">
        <f t="shared" si="653"/>
        <v>2028</v>
      </c>
      <c r="B384" s="404">
        <v>0</v>
      </c>
      <c r="C384" s="404">
        <v>0</v>
      </c>
      <c r="D384" s="404">
        <v>0</v>
      </c>
      <c r="E384" s="404">
        <v>0</v>
      </c>
      <c r="F384" s="404">
        <v>0</v>
      </c>
      <c r="G384" s="404">
        <v>0</v>
      </c>
      <c r="H384" s="404">
        <v>0</v>
      </c>
      <c r="I384" s="404">
        <v>0</v>
      </c>
      <c r="J384" s="404">
        <v>0</v>
      </c>
      <c r="K384" s="404">
        <v>0</v>
      </c>
      <c r="L384" s="404">
        <v>0</v>
      </c>
      <c r="M384" s="404">
        <v>0</v>
      </c>
      <c r="N384" s="306">
        <f t="shared" si="654"/>
        <v>0</v>
      </c>
      <c r="O384" s="400"/>
      <c r="P384" s="72">
        <f t="shared" si="655"/>
        <v>2028</v>
      </c>
      <c r="Q384" s="404">
        <v>0</v>
      </c>
      <c r="R384" s="404">
        <v>0</v>
      </c>
      <c r="S384" s="404">
        <v>0</v>
      </c>
      <c r="T384" s="404">
        <v>0</v>
      </c>
      <c r="U384" s="404">
        <v>0</v>
      </c>
      <c r="V384" s="404">
        <v>0</v>
      </c>
      <c r="W384" s="404">
        <v>0</v>
      </c>
      <c r="X384" s="404">
        <v>0</v>
      </c>
      <c r="Y384" s="404">
        <v>0</v>
      </c>
      <c r="Z384" s="404">
        <v>0</v>
      </c>
      <c r="AA384" s="404">
        <v>0</v>
      </c>
      <c r="AB384" s="404">
        <v>0</v>
      </c>
      <c r="AC384" s="32">
        <f t="shared" si="656"/>
        <v>0</v>
      </c>
      <c r="AD384" s="13"/>
      <c r="AE384" s="17"/>
      <c r="AJ384" s="72">
        <f t="shared" si="666"/>
        <v>2018</v>
      </c>
      <c r="AK384" s="132"/>
      <c r="AL384" s="188">
        <f t="shared" ref="AL384:BP384" ca="1" si="675">SUM(AL90:AL101)</f>
        <v>0</v>
      </c>
      <c r="AM384" s="188">
        <f t="shared" ca="1" si="675"/>
        <v>0</v>
      </c>
      <c r="AN384" s="188">
        <f t="shared" ca="1" si="675"/>
        <v>5772</v>
      </c>
      <c r="AO384" s="188">
        <f t="shared" ca="1" si="675"/>
        <v>0</v>
      </c>
      <c r="AP384" s="188">
        <f t="shared" ca="1" si="675"/>
        <v>0</v>
      </c>
      <c r="AQ384" s="188">
        <f t="shared" ca="1" si="675"/>
        <v>0</v>
      </c>
      <c r="AR384" s="188">
        <f t="shared" ca="1" si="675"/>
        <v>1413428</v>
      </c>
      <c r="AS384" s="188">
        <f t="shared" ca="1" si="675"/>
        <v>0</v>
      </c>
      <c r="AT384" s="188">
        <f t="shared" ca="1" si="675"/>
        <v>19803718</v>
      </c>
      <c r="AU384" s="188">
        <f t="shared" ca="1" si="675"/>
        <v>14964252</v>
      </c>
      <c r="AV384" s="188">
        <f t="shared" ca="1" si="675"/>
        <v>53039291</v>
      </c>
      <c r="AW384" s="188">
        <f t="shared" ca="1" si="675"/>
        <v>675333</v>
      </c>
      <c r="AX384" s="188">
        <f t="shared" ca="1" si="675"/>
        <v>0</v>
      </c>
      <c r="AY384" s="611">
        <f t="shared" ca="1" si="675"/>
        <v>0</v>
      </c>
      <c r="AZ384" s="188">
        <f t="shared" ca="1" si="675"/>
        <v>348546</v>
      </c>
      <c r="BA384" s="188">
        <f t="shared" ca="1" si="675"/>
        <v>2307976</v>
      </c>
      <c r="BB384" s="188">
        <f t="shared" ca="1" si="675"/>
        <v>642765</v>
      </c>
      <c r="BC384" s="188">
        <f t="shared" ca="1" si="675"/>
        <v>0</v>
      </c>
      <c r="BD384" s="188">
        <f t="shared" ca="1" si="675"/>
        <v>615794</v>
      </c>
      <c r="BE384" s="188">
        <f t="shared" ca="1" si="675"/>
        <v>0</v>
      </c>
      <c r="BF384" s="188">
        <f t="shared" ca="1" si="675"/>
        <v>5184608</v>
      </c>
      <c r="BG384" s="188">
        <f t="shared" ca="1" si="675"/>
        <v>0</v>
      </c>
      <c r="BH384" s="188">
        <f t="shared" ca="1" si="675"/>
        <v>0</v>
      </c>
      <c r="BI384" s="188">
        <f t="shared" ca="1" si="675"/>
        <v>4456690</v>
      </c>
      <c r="BJ384" s="188">
        <f t="shared" ca="1" si="675"/>
        <v>1325253</v>
      </c>
      <c r="BK384" s="188">
        <f t="shared" ca="1" si="675"/>
        <v>0</v>
      </c>
      <c r="BL384" s="188">
        <f t="shared" ca="1" si="675"/>
        <v>0</v>
      </c>
      <c r="BM384" s="188">
        <f t="shared" ca="1" si="675"/>
        <v>0</v>
      </c>
      <c r="BN384" s="188">
        <f t="shared" ca="1" si="675"/>
        <v>0</v>
      </c>
      <c r="BO384" s="188">
        <f t="shared" ca="1" si="675"/>
        <v>0</v>
      </c>
      <c r="BP384" s="188">
        <f t="shared" ca="1" si="675"/>
        <v>0</v>
      </c>
      <c r="BQ384" s="472">
        <f t="shared" ref="BQ384:BT384" ca="1" si="676">SUM(BQ90:BQ101)</f>
        <v>1607105</v>
      </c>
      <c r="BR384" s="472">
        <f t="shared" ca="1" si="676"/>
        <v>13274527</v>
      </c>
      <c r="BS384" s="472">
        <f t="shared" ca="1" si="676"/>
        <v>89901794</v>
      </c>
      <c r="BT384" s="472">
        <f t="shared" ca="1" si="676"/>
        <v>104783426</v>
      </c>
      <c r="BU384" s="171"/>
      <c r="BV384" s="2"/>
      <c r="BW384" s="2"/>
      <c r="BX384" s="2"/>
      <c r="BY384" s="13"/>
      <c r="CB384" s="13"/>
      <c r="CC384" s="13"/>
      <c r="CD384" s="13"/>
    </row>
    <row r="385" spans="1:82">
      <c r="A385" s="1">
        <f t="shared" si="653"/>
        <v>2029</v>
      </c>
      <c r="B385" s="404">
        <v>0</v>
      </c>
      <c r="C385" s="404">
        <v>0</v>
      </c>
      <c r="D385" s="404">
        <v>0</v>
      </c>
      <c r="E385" s="404">
        <v>0</v>
      </c>
      <c r="F385" s="404">
        <v>0</v>
      </c>
      <c r="G385" s="404">
        <v>0</v>
      </c>
      <c r="H385" s="404">
        <v>0</v>
      </c>
      <c r="I385" s="404">
        <v>0</v>
      </c>
      <c r="J385" s="404">
        <v>0</v>
      </c>
      <c r="K385" s="404">
        <v>0</v>
      </c>
      <c r="L385" s="404">
        <v>0</v>
      </c>
      <c r="M385" s="404">
        <v>0</v>
      </c>
      <c r="N385" s="306">
        <f t="shared" si="654"/>
        <v>0</v>
      </c>
      <c r="O385" s="400"/>
      <c r="P385" s="72">
        <f t="shared" si="655"/>
        <v>2029</v>
      </c>
      <c r="Q385" s="404">
        <v>0</v>
      </c>
      <c r="R385" s="404">
        <v>0</v>
      </c>
      <c r="S385" s="404">
        <v>0</v>
      </c>
      <c r="T385" s="404">
        <v>0</v>
      </c>
      <c r="U385" s="404">
        <v>0</v>
      </c>
      <c r="V385" s="404">
        <v>0</v>
      </c>
      <c r="W385" s="404">
        <v>0</v>
      </c>
      <c r="X385" s="404">
        <v>0</v>
      </c>
      <c r="Y385" s="404">
        <v>0</v>
      </c>
      <c r="Z385" s="404">
        <v>0</v>
      </c>
      <c r="AA385" s="404">
        <v>0</v>
      </c>
      <c r="AB385" s="404">
        <v>0</v>
      </c>
      <c r="AC385" s="32">
        <f t="shared" si="656"/>
        <v>0</v>
      </c>
      <c r="AD385" s="13"/>
      <c r="AE385" s="17"/>
      <c r="AJ385" s="72">
        <f t="shared" si="666"/>
        <v>2019</v>
      </c>
      <c r="AK385" s="132"/>
      <c r="AL385" s="188">
        <f t="shared" ref="AL385:BP385" ca="1" si="677">SUM(AL102:AL113)</f>
        <v>0</v>
      </c>
      <c r="AM385" s="188">
        <f t="shared" ca="1" si="677"/>
        <v>0</v>
      </c>
      <c r="AN385" s="188">
        <f t="shared" ca="1" si="677"/>
        <v>5772</v>
      </c>
      <c r="AO385" s="188">
        <f t="shared" ca="1" si="677"/>
        <v>0</v>
      </c>
      <c r="AP385" s="188">
        <f t="shared" ca="1" si="677"/>
        <v>0</v>
      </c>
      <c r="AQ385" s="188">
        <f t="shared" ca="1" si="677"/>
        <v>0</v>
      </c>
      <c r="AR385" s="188">
        <f t="shared" ca="1" si="677"/>
        <v>0</v>
      </c>
      <c r="AS385" s="188">
        <f t="shared" ca="1" si="677"/>
        <v>0</v>
      </c>
      <c r="AT385" s="188">
        <f t="shared" ca="1" si="677"/>
        <v>19815726</v>
      </c>
      <c r="AU385" s="188">
        <f t="shared" ca="1" si="677"/>
        <v>14976838</v>
      </c>
      <c r="AV385" s="188">
        <f t="shared" ca="1" si="677"/>
        <v>72846076</v>
      </c>
      <c r="AW385" s="188">
        <f t="shared" ca="1" si="677"/>
        <v>676880</v>
      </c>
      <c r="AX385" s="188">
        <f t="shared" ca="1" si="677"/>
        <v>0</v>
      </c>
      <c r="AY385" s="611">
        <f t="shared" ca="1" si="677"/>
        <v>0</v>
      </c>
      <c r="AZ385" s="188">
        <f t="shared" ca="1" si="677"/>
        <v>348620</v>
      </c>
      <c r="BA385" s="188">
        <f t="shared" ca="1" si="677"/>
        <v>2327086</v>
      </c>
      <c r="BB385" s="188">
        <f t="shared" ca="1" si="677"/>
        <v>648948</v>
      </c>
      <c r="BC385" s="188">
        <f t="shared" ca="1" si="677"/>
        <v>0</v>
      </c>
      <c r="BD385" s="188">
        <f t="shared" ca="1" si="677"/>
        <v>622012</v>
      </c>
      <c r="BE385" s="188">
        <f t="shared" ca="1" si="677"/>
        <v>0</v>
      </c>
      <c r="BF385" s="188">
        <f t="shared" ca="1" si="677"/>
        <v>5199936</v>
      </c>
      <c r="BG385" s="188">
        <f t="shared" ca="1" si="677"/>
        <v>0</v>
      </c>
      <c r="BH385" s="188">
        <f t="shared" ca="1" si="677"/>
        <v>0</v>
      </c>
      <c r="BI385" s="188">
        <f t="shared" ca="1" si="677"/>
        <v>4457260</v>
      </c>
      <c r="BJ385" s="188">
        <f t="shared" ca="1" si="677"/>
        <v>1333446</v>
      </c>
      <c r="BK385" s="188">
        <f t="shared" ca="1" si="677"/>
        <v>0</v>
      </c>
      <c r="BL385" s="188">
        <f t="shared" ca="1" si="677"/>
        <v>0</v>
      </c>
      <c r="BM385" s="188">
        <f t="shared" ca="1" si="677"/>
        <v>0</v>
      </c>
      <c r="BN385" s="188">
        <f t="shared" ca="1" si="677"/>
        <v>0</v>
      </c>
      <c r="BO385" s="188">
        <f t="shared" ca="1" si="677"/>
        <v>0</v>
      </c>
      <c r="BP385" s="188">
        <f t="shared" ca="1" si="677"/>
        <v>0</v>
      </c>
      <c r="BQ385" s="472">
        <f t="shared" ref="BQ385:BT385" ca="1" si="678">SUM(BQ102:BQ113)</f>
        <v>1619580</v>
      </c>
      <c r="BR385" s="472">
        <f t="shared" ca="1" si="678"/>
        <v>13317728</v>
      </c>
      <c r="BS385" s="472">
        <f t="shared" ca="1" si="678"/>
        <v>108321292</v>
      </c>
      <c r="BT385" s="472">
        <f t="shared" ca="1" si="678"/>
        <v>123258600</v>
      </c>
      <c r="BU385" s="171"/>
      <c r="BV385" s="2"/>
      <c r="BW385" s="2"/>
      <c r="BX385" s="2"/>
      <c r="BY385" s="13"/>
      <c r="CB385" s="13"/>
      <c r="CC385" s="13"/>
      <c r="CD385" s="13"/>
    </row>
    <row r="386" spans="1:82">
      <c r="A386" s="1">
        <f t="shared" si="653"/>
        <v>2030</v>
      </c>
      <c r="B386" s="404">
        <v>0</v>
      </c>
      <c r="C386" s="404">
        <v>0</v>
      </c>
      <c r="D386" s="404">
        <v>0</v>
      </c>
      <c r="E386" s="404">
        <v>0</v>
      </c>
      <c r="F386" s="404">
        <v>0</v>
      </c>
      <c r="G386" s="404">
        <v>0</v>
      </c>
      <c r="H386" s="404">
        <v>0</v>
      </c>
      <c r="I386" s="404">
        <v>0</v>
      </c>
      <c r="J386" s="404">
        <v>0</v>
      </c>
      <c r="K386" s="404">
        <v>0</v>
      </c>
      <c r="L386" s="404">
        <v>0</v>
      </c>
      <c r="M386" s="404">
        <v>0</v>
      </c>
      <c r="N386" s="306">
        <f t="shared" si="654"/>
        <v>0</v>
      </c>
      <c r="O386" s="400"/>
      <c r="P386" s="72">
        <f t="shared" si="655"/>
        <v>2030</v>
      </c>
      <c r="Q386" s="404">
        <v>0</v>
      </c>
      <c r="R386" s="404">
        <v>0</v>
      </c>
      <c r="S386" s="404">
        <v>0</v>
      </c>
      <c r="T386" s="404">
        <v>0</v>
      </c>
      <c r="U386" s="404">
        <v>0</v>
      </c>
      <c r="V386" s="404">
        <v>0</v>
      </c>
      <c r="W386" s="404">
        <v>0</v>
      </c>
      <c r="X386" s="404">
        <v>0</v>
      </c>
      <c r="Y386" s="404">
        <v>0</v>
      </c>
      <c r="Z386" s="404">
        <v>0</v>
      </c>
      <c r="AA386" s="404">
        <v>0</v>
      </c>
      <c r="AB386" s="404">
        <v>0</v>
      </c>
      <c r="AC386" s="32">
        <f t="shared" si="656"/>
        <v>0</v>
      </c>
      <c r="AD386" s="13"/>
      <c r="AE386" s="17"/>
      <c r="AJ386" s="72">
        <f t="shared" si="666"/>
        <v>2020</v>
      </c>
      <c r="AK386" s="132"/>
      <c r="AL386" s="188">
        <f t="shared" ref="AL386:BP386" ca="1" si="679">SUM(AL114:AL125)</f>
        <v>0</v>
      </c>
      <c r="AM386" s="188">
        <f t="shared" ca="1" si="679"/>
        <v>0</v>
      </c>
      <c r="AN386" s="188">
        <f t="shared" ca="1" si="679"/>
        <v>5772</v>
      </c>
      <c r="AO386" s="188">
        <f t="shared" ca="1" si="679"/>
        <v>0</v>
      </c>
      <c r="AP386" s="188">
        <f t="shared" ca="1" si="679"/>
        <v>0</v>
      </c>
      <c r="AQ386" s="188">
        <f t="shared" ca="1" si="679"/>
        <v>0</v>
      </c>
      <c r="AR386" s="188">
        <f t="shared" ca="1" si="679"/>
        <v>0</v>
      </c>
      <c r="AS386" s="188">
        <f t="shared" ca="1" si="679"/>
        <v>0</v>
      </c>
      <c r="AT386" s="188">
        <f t="shared" ca="1" si="679"/>
        <v>16787452</v>
      </c>
      <c r="AU386" s="188">
        <f t="shared" ca="1" si="679"/>
        <v>14988586</v>
      </c>
      <c r="AV386" s="188">
        <f t="shared" ca="1" si="679"/>
        <v>74285146</v>
      </c>
      <c r="AW386" s="188">
        <f t="shared" ca="1" si="679"/>
        <v>675333</v>
      </c>
      <c r="AX386" s="188">
        <f t="shared" ca="1" si="679"/>
        <v>0</v>
      </c>
      <c r="AY386" s="611">
        <f t="shared" ca="1" si="679"/>
        <v>0</v>
      </c>
      <c r="AZ386" s="188">
        <f t="shared" ca="1" si="679"/>
        <v>348546</v>
      </c>
      <c r="BA386" s="188">
        <f t="shared" ca="1" si="679"/>
        <v>2345434</v>
      </c>
      <c r="BB386" s="188">
        <f t="shared" ca="1" si="679"/>
        <v>653784</v>
      </c>
      <c r="BC386" s="188">
        <f t="shared" ca="1" si="679"/>
        <v>0</v>
      </c>
      <c r="BD386" s="188">
        <f t="shared" ca="1" si="679"/>
        <v>625576</v>
      </c>
      <c r="BE386" s="188">
        <f t="shared" ca="1" si="679"/>
        <v>0</v>
      </c>
      <c r="BF386" s="188">
        <f t="shared" ca="1" si="679"/>
        <v>5198112</v>
      </c>
      <c r="BG386" s="188">
        <f t="shared" ca="1" si="679"/>
        <v>0</v>
      </c>
      <c r="BH386" s="188">
        <f t="shared" ca="1" si="679"/>
        <v>0</v>
      </c>
      <c r="BI386" s="188">
        <f t="shared" ca="1" si="679"/>
        <v>4456690</v>
      </c>
      <c r="BJ386" s="188">
        <f t="shared" ca="1" si="679"/>
        <v>1333242</v>
      </c>
      <c r="BK386" s="188">
        <f t="shared" ca="1" si="679"/>
        <v>0</v>
      </c>
      <c r="BL386" s="188">
        <f t="shared" ca="1" si="679"/>
        <v>0</v>
      </c>
      <c r="BM386" s="188">
        <f t="shared" ca="1" si="679"/>
        <v>0</v>
      </c>
      <c r="BN386" s="188">
        <f t="shared" ca="1" si="679"/>
        <v>0</v>
      </c>
      <c r="BO386" s="188">
        <f t="shared" ca="1" si="679"/>
        <v>0</v>
      </c>
      <c r="BP386" s="188">
        <f t="shared" ca="1" si="679"/>
        <v>0</v>
      </c>
      <c r="BQ386" s="472">
        <f t="shared" ref="BQ386:BT386" ca="1" si="680">SUM(BQ114:BQ125)</f>
        <v>1627906</v>
      </c>
      <c r="BR386" s="472">
        <f t="shared" ca="1" si="680"/>
        <v>13333478</v>
      </c>
      <c r="BS386" s="472">
        <f t="shared" ca="1" si="680"/>
        <v>106742289</v>
      </c>
      <c r="BT386" s="472">
        <f t="shared" ca="1" si="680"/>
        <v>121703673</v>
      </c>
      <c r="BU386" s="171"/>
      <c r="BV386" s="2"/>
      <c r="BW386" s="2"/>
      <c r="BX386" s="2"/>
      <c r="BY386" s="13"/>
      <c r="CB386" s="13"/>
      <c r="CC386" s="13"/>
      <c r="CD386" s="13"/>
    </row>
    <row r="387" spans="1:82">
      <c r="A387" s="1">
        <f t="shared" si="653"/>
        <v>2031</v>
      </c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400"/>
      <c r="P387" s="72">
        <f t="shared" si="655"/>
        <v>2031</v>
      </c>
      <c r="Q387" s="404">
        <v>0</v>
      </c>
      <c r="R387" s="404"/>
      <c r="S387" s="404"/>
      <c r="T387" s="404"/>
      <c r="U387" s="404"/>
      <c r="V387" s="404"/>
      <c r="W387" s="404"/>
      <c r="X387" s="404"/>
      <c r="Y387" s="404"/>
      <c r="Z387" s="404"/>
      <c r="AA387" s="404"/>
      <c r="AB387" s="404"/>
      <c r="AC387" s="32">
        <f t="shared" si="656"/>
        <v>0</v>
      </c>
      <c r="AD387" s="13"/>
      <c r="AE387" s="17"/>
      <c r="AJ387" s="72">
        <f t="shared" si="666"/>
        <v>2021</v>
      </c>
      <c r="AK387" s="132"/>
      <c r="AL387" s="188">
        <f t="shared" ref="AL387:BP387" ca="1" si="681">SUM(AL126:AL137)</f>
        <v>0</v>
      </c>
      <c r="AM387" s="188">
        <f t="shared" ca="1" si="681"/>
        <v>0</v>
      </c>
      <c r="AN387" s="188">
        <f t="shared" ca="1" si="681"/>
        <v>5772</v>
      </c>
      <c r="AO387" s="188">
        <f t="shared" ca="1" si="681"/>
        <v>0</v>
      </c>
      <c r="AP387" s="188">
        <f t="shared" ca="1" si="681"/>
        <v>0</v>
      </c>
      <c r="AQ387" s="188">
        <f t="shared" ca="1" si="681"/>
        <v>0</v>
      </c>
      <c r="AR387" s="188">
        <f t="shared" ca="1" si="681"/>
        <v>0</v>
      </c>
      <c r="AS387" s="188">
        <f t="shared" ca="1" si="681"/>
        <v>0</v>
      </c>
      <c r="AT387" s="188">
        <f t="shared" ca="1" si="681"/>
        <v>16792035</v>
      </c>
      <c r="AU387" s="188">
        <f t="shared" ca="1" si="681"/>
        <v>15000295</v>
      </c>
      <c r="AV387" s="188">
        <f t="shared" ca="1" si="681"/>
        <v>75784206</v>
      </c>
      <c r="AW387" s="188">
        <f t="shared" ca="1" si="681"/>
        <v>675333</v>
      </c>
      <c r="AX387" s="188">
        <f t="shared" ca="1" si="681"/>
        <v>0</v>
      </c>
      <c r="AY387" s="611">
        <f t="shared" ca="1" si="681"/>
        <v>0</v>
      </c>
      <c r="AZ387" s="188">
        <f t="shared" ca="1" si="681"/>
        <v>348546</v>
      </c>
      <c r="BA387" s="188">
        <f t="shared" ca="1" si="681"/>
        <v>2364167</v>
      </c>
      <c r="BB387" s="188">
        <f t="shared" ca="1" si="681"/>
        <v>658850</v>
      </c>
      <c r="BC387" s="188">
        <f t="shared" ca="1" si="681"/>
        <v>0</v>
      </c>
      <c r="BD387" s="188">
        <f t="shared" ca="1" si="681"/>
        <v>632504</v>
      </c>
      <c r="BE387" s="188">
        <f t="shared" ca="1" si="681"/>
        <v>0</v>
      </c>
      <c r="BF387" s="188">
        <f t="shared" ca="1" si="681"/>
        <v>5198112</v>
      </c>
      <c r="BG387" s="188">
        <f t="shared" ca="1" si="681"/>
        <v>0</v>
      </c>
      <c r="BH387" s="188">
        <f t="shared" ca="1" si="681"/>
        <v>0</v>
      </c>
      <c r="BI387" s="188">
        <f t="shared" ca="1" si="681"/>
        <v>4456690</v>
      </c>
      <c r="BJ387" s="188">
        <f t="shared" ca="1" si="681"/>
        <v>1333242</v>
      </c>
      <c r="BK387" s="188">
        <f t="shared" ca="1" si="681"/>
        <v>0</v>
      </c>
      <c r="BL387" s="188">
        <f t="shared" ca="1" si="681"/>
        <v>0</v>
      </c>
      <c r="BM387" s="188">
        <f t="shared" ca="1" si="681"/>
        <v>0</v>
      </c>
      <c r="BN387" s="188">
        <f t="shared" ca="1" si="681"/>
        <v>0</v>
      </c>
      <c r="BO387" s="188">
        <f t="shared" ca="1" si="681"/>
        <v>0</v>
      </c>
      <c r="BP387" s="188">
        <f t="shared" ca="1" si="681"/>
        <v>0</v>
      </c>
      <c r="BQ387" s="472">
        <f t="shared" ref="BQ387:BT387" ca="1" si="682">SUM(BQ126:BQ137)</f>
        <v>1639900</v>
      </c>
      <c r="BR387" s="472">
        <f t="shared" ca="1" si="682"/>
        <v>13352211</v>
      </c>
      <c r="BS387" s="472">
        <f t="shared" ca="1" si="682"/>
        <v>108257641</v>
      </c>
      <c r="BT387" s="472">
        <f t="shared" ca="1" si="682"/>
        <v>123249752</v>
      </c>
      <c r="BU387" s="171"/>
      <c r="BV387" s="2"/>
      <c r="BW387" s="2"/>
      <c r="BX387" s="2"/>
      <c r="BY387" s="13"/>
      <c r="CB387" s="13"/>
      <c r="CC387" s="13"/>
      <c r="CD387" s="13"/>
    </row>
    <row r="388" spans="1:82">
      <c r="A388" s="1">
        <f t="shared" si="653"/>
        <v>2032</v>
      </c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32"/>
      <c r="O388" s="29"/>
      <c r="P388" s="72">
        <f t="shared" si="655"/>
        <v>2032</v>
      </c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32"/>
      <c r="AD388" s="13"/>
      <c r="AE388" s="17"/>
      <c r="AJ388" s="72">
        <f t="shared" si="666"/>
        <v>2022</v>
      </c>
      <c r="AK388" s="132"/>
      <c r="AL388" s="188">
        <f t="shared" ref="AL388:BP388" ca="1" si="683">SUM(AL138:AL149)</f>
        <v>0</v>
      </c>
      <c r="AM388" s="188">
        <f t="shared" ca="1" si="683"/>
        <v>0</v>
      </c>
      <c r="AN388" s="188">
        <f t="shared" ca="1" si="683"/>
        <v>5772</v>
      </c>
      <c r="AO388" s="188">
        <f t="shared" ca="1" si="683"/>
        <v>0</v>
      </c>
      <c r="AP388" s="188">
        <f t="shared" ca="1" si="683"/>
        <v>0</v>
      </c>
      <c r="AQ388" s="188">
        <f t="shared" ca="1" si="683"/>
        <v>0</v>
      </c>
      <c r="AR388" s="188">
        <f t="shared" ca="1" si="683"/>
        <v>0</v>
      </c>
      <c r="AS388" s="188">
        <f t="shared" ca="1" si="683"/>
        <v>0</v>
      </c>
      <c r="AT388" s="188">
        <f t="shared" ca="1" si="683"/>
        <v>16796618</v>
      </c>
      <c r="AU388" s="188">
        <f t="shared" ca="1" si="683"/>
        <v>15012999</v>
      </c>
      <c r="AV388" s="188">
        <f t="shared" ca="1" si="683"/>
        <v>34687490</v>
      </c>
      <c r="AW388" s="188">
        <f t="shared" ca="1" si="683"/>
        <v>675333</v>
      </c>
      <c r="AX388" s="188">
        <f t="shared" ca="1" si="683"/>
        <v>0</v>
      </c>
      <c r="AY388" s="611">
        <f t="shared" ca="1" si="683"/>
        <v>0</v>
      </c>
      <c r="AZ388" s="188">
        <f t="shared" ca="1" si="683"/>
        <v>348546</v>
      </c>
      <c r="BA388" s="188">
        <f t="shared" ca="1" si="683"/>
        <v>2382892</v>
      </c>
      <c r="BB388" s="188">
        <f t="shared" ca="1" si="683"/>
        <v>663939</v>
      </c>
      <c r="BC388" s="188">
        <f t="shared" ca="1" si="683"/>
        <v>0</v>
      </c>
      <c r="BD388" s="188">
        <f t="shared" ca="1" si="683"/>
        <v>640362</v>
      </c>
      <c r="BE388" s="188">
        <f t="shared" ca="1" si="683"/>
        <v>0</v>
      </c>
      <c r="BF388" s="188">
        <f t="shared" ca="1" si="683"/>
        <v>5198112</v>
      </c>
      <c r="BG388" s="188">
        <f t="shared" ca="1" si="683"/>
        <v>0</v>
      </c>
      <c r="BH388" s="188">
        <f t="shared" ca="1" si="683"/>
        <v>0</v>
      </c>
      <c r="BI388" s="188">
        <f t="shared" ca="1" si="683"/>
        <v>4456690</v>
      </c>
      <c r="BJ388" s="188">
        <f t="shared" ca="1" si="683"/>
        <v>1333242</v>
      </c>
      <c r="BK388" s="188">
        <f t="shared" ca="1" si="683"/>
        <v>0</v>
      </c>
      <c r="BL388" s="188">
        <f t="shared" ca="1" si="683"/>
        <v>0</v>
      </c>
      <c r="BM388" s="188">
        <f t="shared" ca="1" si="683"/>
        <v>0</v>
      </c>
      <c r="BN388" s="188">
        <f t="shared" ca="1" si="683"/>
        <v>0</v>
      </c>
      <c r="BO388" s="188">
        <f t="shared" ca="1" si="683"/>
        <v>0</v>
      </c>
      <c r="BP388" s="188">
        <f t="shared" ca="1" si="683"/>
        <v>0</v>
      </c>
      <c r="BQ388" s="472">
        <f t="shared" ref="BQ388:BT388" ca="1" si="684">SUM(BQ138:BQ149)</f>
        <v>1652847</v>
      </c>
      <c r="BR388" s="472">
        <f t="shared" ca="1" si="684"/>
        <v>13370936</v>
      </c>
      <c r="BS388" s="472">
        <f t="shared" ca="1" si="684"/>
        <v>67178212</v>
      </c>
      <c r="BT388" s="472">
        <f t="shared" ca="1" si="684"/>
        <v>82201995</v>
      </c>
      <c r="BU388" s="171"/>
      <c r="BV388" s="2"/>
      <c r="BW388" s="2"/>
      <c r="BX388" s="2"/>
      <c r="BY388" s="13"/>
      <c r="CB388" s="13"/>
      <c r="CC388" s="13"/>
      <c r="CD388" s="13"/>
    </row>
    <row r="389" spans="1:82">
      <c r="A389" s="1">
        <f t="shared" si="653"/>
        <v>2033</v>
      </c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32"/>
      <c r="O389" s="29"/>
      <c r="P389" s="72">
        <f t="shared" si="655"/>
        <v>2033</v>
      </c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32"/>
      <c r="AD389" s="13"/>
      <c r="AE389" s="17"/>
      <c r="AJ389" s="72">
        <f t="shared" si="666"/>
        <v>2023</v>
      </c>
      <c r="AK389" s="132"/>
      <c r="AL389" s="188">
        <f t="shared" ref="AL389:BP389" ca="1" si="685">SUM(AL150:AL161)</f>
        <v>0</v>
      </c>
      <c r="AM389" s="188">
        <f t="shared" ca="1" si="685"/>
        <v>0</v>
      </c>
      <c r="AN389" s="188">
        <f t="shared" ca="1" si="685"/>
        <v>5772</v>
      </c>
      <c r="AO389" s="188">
        <f t="shared" ca="1" si="685"/>
        <v>0</v>
      </c>
      <c r="AP389" s="188">
        <f t="shared" ca="1" si="685"/>
        <v>0</v>
      </c>
      <c r="AQ389" s="188">
        <f t="shared" ca="1" si="685"/>
        <v>0</v>
      </c>
      <c r="AR389" s="188">
        <f t="shared" ca="1" si="685"/>
        <v>0</v>
      </c>
      <c r="AS389" s="188">
        <f t="shared" ca="1" si="685"/>
        <v>0</v>
      </c>
      <c r="AT389" s="188">
        <f t="shared" ca="1" si="685"/>
        <v>16803952</v>
      </c>
      <c r="AU389" s="188">
        <f t="shared" ca="1" si="685"/>
        <v>15026825</v>
      </c>
      <c r="AV389" s="188">
        <f t="shared" ca="1" si="685"/>
        <v>31541095</v>
      </c>
      <c r="AW389" s="188">
        <f t="shared" ca="1" si="685"/>
        <v>676880</v>
      </c>
      <c r="AX389" s="188">
        <f t="shared" ca="1" si="685"/>
        <v>0</v>
      </c>
      <c r="AY389" s="611">
        <f t="shared" ca="1" si="685"/>
        <v>0</v>
      </c>
      <c r="AZ389" s="188">
        <f t="shared" ca="1" si="685"/>
        <v>348620</v>
      </c>
      <c r="BA389" s="188">
        <f t="shared" ca="1" si="685"/>
        <v>2402118</v>
      </c>
      <c r="BB389" s="188">
        <f t="shared" ca="1" si="685"/>
        <v>668873</v>
      </c>
      <c r="BC389" s="188">
        <f t="shared" ca="1" si="685"/>
        <v>0</v>
      </c>
      <c r="BD389" s="188">
        <f t="shared" ca="1" si="685"/>
        <v>649495</v>
      </c>
      <c r="BE389" s="188">
        <f t="shared" ca="1" si="685"/>
        <v>0</v>
      </c>
      <c r="BF389" s="188">
        <f t="shared" ca="1" si="685"/>
        <v>5199936</v>
      </c>
      <c r="BG389" s="188">
        <f t="shared" ca="1" si="685"/>
        <v>0</v>
      </c>
      <c r="BH389" s="188">
        <f t="shared" ca="1" si="685"/>
        <v>0</v>
      </c>
      <c r="BI389" s="188">
        <f t="shared" ca="1" si="685"/>
        <v>4457260</v>
      </c>
      <c r="BJ389" s="188">
        <f t="shared" ca="1" si="685"/>
        <v>1333446</v>
      </c>
      <c r="BK389" s="188">
        <f t="shared" ca="1" si="685"/>
        <v>0</v>
      </c>
      <c r="BL389" s="188">
        <f t="shared" ca="1" si="685"/>
        <v>0</v>
      </c>
      <c r="BM389" s="188">
        <f t="shared" ca="1" si="685"/>
        <v>0</v>
      </c>
      <c r="BN389" s="188">
        <f t="shared" ca="1" si="685"/>
        <v>0</v>
      </c>
      <c r="BO389" s="188">
        <f t="shared" ca="1" si="685"/>
        <v>0</v>
      </c>
      <c r="BP389" s="188">
        <f t="shared" ca="1" si="685"/>
        <v>0</v>
      </c>
      <c r="BQ389" s="472">
        <f t="shared" ref="BQ389:BT389" ca="1" si="686">SUM(BQ150:BQ161)</f>
        <v>1666988</v>
      </c>
      <c r="BR389" s="472">
        <f t="shared" ca="1" si="686"/>
        <v>13392760</v>
      </c>
      <c r="BS389" s="472">
        <f t="shared" ca="1" si="686"/>
        <v>64054524</v>
      </c>
      <c r="BT389" s="472">
        <f t="shared" ca="1" si="686"/>
        <v>79114272</v>
      </c>
      <c r="BU389" s="171"/>
      <c r="BV389" s="2"/>
      <c r="BW389" s="2"/>
      <c r="BX389" s="2"/>
      <c r="BY389" s="13"/>
    </row>
    <row r="390" spans="1:82">
      <c r="A390" s="1">
        <f t="shared" si="653"/>
        <v>2034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32"/>
      <c r="O390" s="29"/>
      <c r="P390" s="72">
        <f t="shared" si="655"/>
        <v>2034</v>
      </c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32"/>
      <c r="AD390" s="13"/>
      <c r="AE390" s="17"/>
      <c r="AJ390" s="72">
        <f t="shared" si="666"/>
        <v>2024</v>
      </c>
      <c r="AK390" s="132"/>
      <c r="AL390" s="188">
        <f t="shared" ref="AL390:BP390" ca="1" si="687">SUM(AL163:AL173)</f>
        <v>0</v>
      </c>
      <c r="AM390" s="188">
        <f t="shared" ca="1" si="687"/>
        <v>0</v>
      </c>
      <c r="AN390" s="188">
        <f t="shared" ca="1" si="687"/>
        <v>5291</v>
      </c>
      <c r="AO390" s="188">
        <f t="shared" ca="1" si="687"/>
        <v>0</v>
      </c>
      <c r="AP390" s="188">
        <f t="shared" ca="1" si="687"/>
        <v>0</v>
      </c>
      <c r="AQ390" s="188">
        <f t="shared" ca="1" si="687"/>
        <v>0</v>
      </c>
      <c r="AR390" s="188">
        <f t="shared" ca="1" si="687"/>
        <v>0</v>
      </c>
      <c r="AS390" s="188">
        <f t="shared" ca="1" si="687"/>
        <v>0</v>
      </c>
      <c r="AT390" s="188">
        <f t="shared" ca="1" si="687"/>
        <v>12621514</v>
      </c>
      <c r="AU390" s="188">
        <f t="shared" ca="1" si="687"/>
        <v>13796352</v>
      </c>
      <c r="AV390" s="188">
        <f t="shared" ca="1" si="687"/>
        <v>29548109</v>
      </c>
      <c r="AW390" s="188">
        <f t="shared" ca="1" si="687"/>
        <v>618826</v>
      </c>
      <c r="AX390" s="188">
        <f t="shared" ca="1" si="687"/>
        <v>0</v>
      </c>
      <c r="AY390" s="611">
        <f t="shared" ca="1" si="687"/>
        <v>0</v>
      </c>
      <c r="AZ390" s="188">
        <f t="shared" ca="1" si="687"/>
        <v>329292</v>
      </c>
      <c r="BA390" s="188">
        <f t="shared" ca="1" si="687"/>
        <v>2216476</v>
      </c>
      <c r="BB390" s="188">
        <f t="shared" ca="1" si="687"/>
        <v>616360</v>
      </c>
      <c r="BC390" s="188">
        <f t="shared" ca="1" si="687"/>
        <v>0</v>
      </c>
      <c r="BD390" s="188">
        <f t="shared" ca="1" si="687"/>
        <v>608696</v>
      </c>
      <c r="BE390" s="188">
        <f t="shared" ca="1" si="687"/>
        <v>0</v>
      </c>
      <c r="BF390" s="188">
        <f t="shared" ca="1" si="687"/>
        <v>4765080</v>
      </c>
      <c r="BG390" s="188">
        <f t="shared" ca="1" si="687"/>
        <v>0</v>
      </c>
      <c r="BH390" s="188">
        <f t="shared" ca="1" si="687"/>
        <v>0</v>
      </c>
      <c r="BI390" s="188">
        <f t="shared" ca="1" si="687"/>
        <v>4090070</v>
      </c>
      <c r="BJ390" s="188">
        <f t="shared" ca="1" si="687"/>
        <v>1222374</v>
      </c>
      <c r="BK390" s="188">
        <f t="shared" ca="1" si="687"/>
        <v>0</v>
      </c>
      <c r="BL390" s="188">
        <f t="shared" ca="1" si="687"/>
        <v>0</v>
      </c>
      <c r="BM390" s="188">
        <f t="shared" ca="1" si="687"/>
        <v>0</v>
      </c>
      <c r="BN390" s="188">
        <f t="shared" ca="1" si="687"/>
        <v>0</v>
      </c>
      <c r="BO390" s="188">
        <f t="shared" ca="1" si="687"/>
        <v>0</v>
      </c>
      <c r="BP390" s="188">
        <f t="shared" ca="1" si="687"/>
        <v>0</v>
      </c>
      <c r="BQ390" s="472">
        <f t="shared" ref="BQ390:BT390" ca="1" si="688">SUM(BQ163:BQ173)</f>
        <v>1554348</v>
      </c>
      <c r="BR390" s="472">
        <f t="shared" ca="1" si="688"/>
        <v>12294000</v>
      </c>
      <c r="BS390" s="472">
        <f t="shared" ca="1" si="688"/>
        <v>56590092</v>
      </c>
      <c r="BT390" s="472">
        <f t="shared" ca="1" si="688"/>
        <v>70438440</v>
      </c>
      <c r="BU390" s="171"/>
      <c r="BV390" s="2"/>
      <c r="BW390" s="2"/>
      <c r="BX390" s="2"/>
      <c r="BY390" s="13"/>
    </row>
    <row r="391" spans="1:82">
      <c r="A391" s="1">
        <f t="shared" si="653"/>
        <v>2035</v>
      </c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32"/>
      <c r="O391" s="29"/>
      <c r="P391" s="72">
        <f t="shared" si="655"/>
        <v>2035</v>
      </c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32"/>
      <c r="AD391" s="13"/>
      <c r="AE391" s="17"/>
      <c r="AJ391" s="72">
        <f t="shared" si="666"/>
        <v>2025</v>
      </c>
      <c r="AK391" s="132"/>
      <c r="AL391" s="188">
        <f t="shared" ref="AL391:BP391" ca="1" si="689">SUM(AL174:AL185)</f>
        <v>0</v>
      </c>
      <c r="AM391" s="188">
        <f t="shared" ca="1" si="689"/>
        <v>0</v>
      </c>
      <c r="AN391" s="188">
        <f t="shared" ca="1" si="689"/>
        <v>5772</v>
      </c>
      <c r="AO391" s="188">
        <f t="shared" ca="1" si="689"/>
        <v>0</v>
      </c>
      <c r="AP391" s="188">
        <f t="shared" ca="1" si="689"/>
        <v>0</v>
      </c>
      <c r="AQ391" s="188">
        <f t="shared" ca="1" si="689"/>
        <v>0</v>
      </c>
      <c r="AR391" s="188">
        <f t="shared" ca="1" si="689"/>
        <v>0</v>
      </c>
      <c r="AS391" s="188">
        <f t="shared" ca="1" si="689"/>
        <v>0</v>
      </c>
      <c r="AT391" s="188">
        <f t="shared" ca="1" si="689"/>
        <v>16811122</v>
      </c>
      <c r="AU391" s="188">
        <f t="shared" ca="1" si="689"/>
        <v>15053611</v>
      </c>
      <c r="AV391" s="188">
        <f t="shared" ca="1" si="689"/>
        <v>32793578</v>
      </c>
      <c r="AW391" s="188">
        <f t="shared" ca="1" si="689"/>
        <v>675333</v>
      </c>
      <c r="AX391" s="188">
        <f t="shared" ca="1" si="689"/>
        <v>0</v>
      </c>
      <c r="AY391" s="611">
        <f t="shared" ca="1" si="689"/>
        <v>0</v>
      </c>
      <c r="AZ391" s="188">
        <f t="shared" ca="1" si="689"/>
        <v>348546</v>
      </c>
      <c r="BA391" s="188">
        <f t="shared" ca="1" si="689"/>
        <v>2439083</v>
      </c>
      <c r="BB391" s="188">
        <f t="shared" ca="1" si="689"/>
        <v>678507</v>
      </c>
      <c r="BC391" s="188">
        <f t="shared" ca="1" si="689"/>
        <v>0</v>
      </c>
      <c r="BD391" s="188">
        <f t="shared" ca="1" si="689"/>
        <v>663812</v>
      </c>
      <c r="BE391" s="188">
        <f t="shared" ca="1" si="689"/>
        <v>0</v>
      </c>
      <c r="BF391" s="188">
        <f t="shared" ca="1" si="689"/>
        <v>5198112</v>
      </c>
      <c r="BG391" s="188">
        <f t="shared" ca="1" si="689"/>
        <v>0</v>
      </c>
      <c r="BH391" s="188">
        <f t="shared" ca="1" si="689"/>
        <v>0</v>
      </c>
      <c r="BI391" s="188">
        <f t="shared" ca="1" si="689"/>
        <v>4456690</v>
      </c>
      <c r="BJ391" s="188">
        <f t="shared" ca="1" si="689"/>
        <v>1333242</v>
      </c>
      <c r="BK391" s="188">
        <f t="shared" ca="1" si="689"/>
        <v>0</v>
      </c>
      <c r="BL391" s="188">
        <f t="shared" ca="1" si="689"/>
        <v>0</v>
      </c>
      <c r="BM391" s="188">
        <f t="shared" ca="1" si="689"/>
        <v>0</v>
      </c>
      <c r="BN391" s="188">
        <f t="shared" ca="1" si="689"/>
        <v>0</v>
      </c>
      <c r="BO391" s="188">
        <f t="shared" ca="1" si="689"/>
        <v>0</v>
      </c>
      <c r="BP391" s="188">
        <f t="shared" ca="1" si="689"/>
        <v>0</v>
      </c>
      <c r="BQ391" s="472">
        <f t="shared" ref="BQ391:BT391" ca="1" si="690">SUM(BQ174:BQ185)</f>
        <v>1690865</v>
      </c>
      <c r="BR391" s="472">
        <f t="shared" ca="1" si="690"/>
        <v>13427127</v>
      </c>
      <c r="BS391" s="472">
        <f t="shared" ca="1" si="690"/>
        <v>65339416</v>
      </c>
      <c r="BT391" s="472">
        <f t="shared" ca="1" si="690"/>
        <v>80457408</v>
      </c>
      <c r="BU391" s="171"/>
      <c r="BV391" s="2"/>
      <c r="BW391" s="2"/>
      <c r="BX391" s="2"/>
      <c r="BY391" s="13"/>
    </row>
    <row r="392" spans="1:82">
      <c r="A392" s="1">
        <f t="shared" si="653"/>
        <v>2036</v>
      </c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32"/>
      <c r="O392" s="29"/>
      <c r="P392" s="72">
        <f t="shared" si="655"/>
        <v>2036</v>
      </c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32"/>
      <c r="AJ392" s="72">
        <f t="shared" si="666"/>
        <v>2026</v>
      </c>
      <c r="AK392" s="132"/>
      <c r="AL392" s="188">
        <f t="shared" ref="AL392:BP392" ca="1" si="691">SUM(AL186:AL197)</f>
        <v>0</v>
      </c>
      <c r="AM392" s="188">
        <f t="shared" ca="1" si="691"/>
        <v>0</v>
      </c>
      <c r="AN392" s="188">
        <f t="shared" ca="1" si="691"/>
        <v>5772</v>
      </c>
      <c r="AO392" s="188">
        <f t="shared" ca="1" si="691"/>
        <v>0</v>
      </c>
      <c r="AP392" s="188">
        <f t="shared" ca="1" si="691"/>
        <v>0</v>
      </c>
      <c r="AQ392" s="188">
        <f t="shared" ca="1" si="691"/>
        <v>0</v>
      </c>
      <c r="AR392" s="188">
        <f t="shared" ca="1" si="691"/>
        <v>0</v>
      </c>
      <c r="AS392" s="188">
        <f t="shared" ca="1" si="691"/>
        <v>0</v>
      </c>
      <c r="AT392" s="188">
        <f t="shared" ca="1" si="691"/>
        <v>16816120</v>
      </c>
      <c r="AU392" s="188">
        <f t="shared" ca="1" si="691"/>
        <v>15066480</v>
      </c>
      <c r="AV392" s="188">
        <f t="shared" ca="1" si="691"/>
        <v>33466865</v>
      </c>
      <c r="AW392" s="188">
        <f t="shared" ca="1" si="691"/>
        <v>675333</v>
      </c>
      <c r="AX392" s="188">
        <f t="shared" ca="1" si="691"/>
        <v>0</v>
      </c>
      <c r="AY392" s="611">
        <f t="shared" ca="1" si="691"/>
        <v>0</v>
      </c>
      <c r="AZ392" s="188">
        <f t="shared" ca="1" si="691"/>
        <v>348546</v>
      </c>
      <c r="BA392" s="188">
        <f t="shared" ca="1" si="691"/>
        <v>2457808</v>
      </c>
      <c r="BB392" s="188">
        <f t="shared" ca="1" si="691"/>
        <v>683424</v>
      </c>
      <c r="BC392" s="188">
        <f t="shared" ca="1" si="691"/>
        <v>0</v>
      </c>
      <c r="BD392" s="188">
        <f t="shared" ca="1" si="691"/>
        <v>670640</v>
      </c>
      <c r="BE392" s="188">
        <f t="shared" ca="1" si="691"/>
        <v>0</v>
      </c>
      <c r="BF392" s="188">
        <f t="shared" ca="1" si="691"/>
        <v>5198112</v>
      </c>
      <c r="BG392" s="188">
        <f t="shared" ca="1" si="691"/>
        <v>0</v>
      </c>
      <c r="BH392" s="188">
        <f t="shared" ca="1" si="691"/>
        <v>0</v>
      </c>
      <c r="BI392" s="188">
        <f t="shared" ca="1" si="691"/>
        <v>4456690</v>
      </c>
      <c r="BJ392" s="188">
        <f t="shared" ca="1" si="691"/>
        <v>1333242</v>
      </c>
      <c r="BK392" s="188">
        <f t="shared" ca="1" si="691"/>
        <v>0</v>
      </c>
      <c r="BL392" s="188">
        <f t="shared" ca="1" si="691"/>
        <v>0</v>
      </c>
      <c r="BM392" s="188">
        <f t="shared" ca="1" si="691"/>
        <v>0</v>
      </c>
      <c r="BN392" s="188">
        <f t="shared" ca="1" si="691"/>
        <v>0</v>
      </c>
      <c r="BO392" s="188">
        <f t="shared" ca="1" si="691"/>
        <v>0</v>
      </c>
      <c r="BP392" s="188">
        <f t="shared" ca="1" si="691"/>
        <v>0</v>
      </c>
      <c r="BQ392" s="472">
        <f t="shared" ref="BQ392:BT392" ca="1" si="692">SUM(BQ186:BQ197)</f>
        <v>1702610</v>
      </c>
      <c r="BR392" s="472">
        <f t="shared" ca="1" si="692"/>
        <v>13445852</v>
      </c>
      <c r="BS392" s="472">
        <f t="shared" ca="1" si="692"/>
        <v>66030570</v>
      </c>
      <c r="BT392" s="472">
        <f t="shared" ca="1" si="692"/>
        <v>81179032</v>
      </c>
      <c r="BU392" s="171"/>
      <c r="BV392" s="2"/>
      <c r="BW392" s="2"/>
      <c r="BX392" s="2"/>
      <c r="BY392" s="13"/>
    </row>
    <row r="393" spans="1:82">
      <c r="A393" s="1">
        <f t="shared" si="653"/>
        <v>2037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32"/>
      <c r="O393" s="29"/>
      <c r="P393" s="72">
        <f t="shared" si="655"/>
        <v>2037</v>
      </c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32"/>
      <c r="AJ393" s="72">
        <f t="shared" si="666"/>
        <v>2027</v>
      </c>
      <c r="AK393" s="132"/>
      <c r="AL393" s="188">
        <f t="shared" ref="AL393:BP393" ca="1" si="693">SUM(AL198:AL209)</f>
        <v>0</v>
      </c>
      <c r="AM393" s="188">
        <f t="shared" ca="1" si="693"/>
        <v>0</v>
      </c>
      <c r="AN393" s="188">
        <f t="shared" ca="1" si="693"/>
        <v>5772</v>
      </c>
      <c r="AO393" s="188">
        <f t="shared" ca="1" si="693"/>
        <v>0</v>
      </c>
      <c r="AP393" s="188">
        <f t="shared" ca="1" si="693"/>
        <v>0</v>
      </c>
      <c r="AQ393" s="188">
        <f t="shared" ca="1" si="693"/>
        <v>0</v>
      </c>
      <c r="AR393" s="188">
        <f t="shared" ca="1" si="693"/>
        <v>0</v>
      </c>
      <c r="AS393" s="188">
        <f t="shared" ca="1" si="693"/>
        <v>0</v>
      </c>
      <c r="AT393" s="188">
        <f t="shared" ca="1" si="693"/>
        <v>16824085</v>
      </c>
      <c r="AU393" s="188">
        <f t="shared" ca="1" si="693"/>
        <v>15082555</v>
      </c>
      <c r="AV393" s="188">
        <f t="shared" ca="1" si="693"/>
        <v>34124493</v>
      </c>
      <c r="AW393" s="188">
        <f t="shared" ca="1" si="693"/>
        <v>676880</v>
      </c>
      <c r="AX393" s="188">
        <f t="shared" ca="1" si="693"/>
        <v>0</v>
      </c>
      <c r="AY393" s="611">
        <f t="shared" ca="1" si="693"/>
        <v>0</v>
      </c>
      <c r="AZ393" s="188">
        <f t="shared" ca="1" si="693"/>
        <v>348620</v>
      </c>
      <c r="BA393" s="188">
        <f t="shared" ca="1" si="693"/>
        <v>2477150</v>
      </c>
      <c r="BB393" s="188">
        <f t="shared" ca="1" si="693"/>
        <v>688603</v>
      </c>
      <c r="BC393" s="188">
        <f t="shared" ca="1" si="693"/>
        <v>0</v>
      </c>
      <c r="BD393" s="188">
        <f t="shared" ca="1" si="693"/>
        <v>676836</v>
      </c>
      <c r="BE393" s="188">
        <f t="shared" ca="1" si="693"/>
        <v>0</v>
      </c>
      <c r="BF393" s="188">
        <f t="shared" ca="1" si="693"/>
        <v>5199936</v>
      </c>
      <c r="BG393" s="188">
        <f t="shared" ca="1" si="693"/>
        <v>0</v>
      </c>
      <c r="BH393" s="188">
        <f t="shared" ca="1" si="693"/>
        <v>0</v>
      </c>
      <c r="BI393" s="188">
        <f t="shared" ca="1" si="693"/>
        <v>4457260</v>
      </c>
      <c r="BJ393" s="188">
        <f t="shared" ca="1" si="693"/>
        <v>1333446</v>
      </c>
      <c r="BK393" s="188">
        <f t="shared" ca="1" si="693"/>
        <v>0</v>
      </c>
      <c r="BL393" s="188">
        <f t="shared" ca="1" si="693"/>
        <v>0</v>
      </c>
      <c r="BM393" s="188">
        <f t="shared" ca="1" si="693"/>
        <v>0</v>
      </c>
      <c r="BN393" s="188">
        <f t="shared" ca="1" si="693"/>
        <v>0</v>
      </c>
      <c r="BO393" s="188">
        <f t="shared" ca="1" si="693"/>
        <v>0</v>
      </c>
      <c r="BP393" s="188">
        <f t="shared" ca="1" si="693"/>
        <v>0</v>
      </c>
      <c r="BQ393" s="472">
        <f t="shared" ref="BQ393:BT393" ca="1" si="694">SUM(BQ198:BQ209)</f>
        <v>1714059</v>
      </c>
      <c r="BR393" s="472">
        <f t="shared" ca="1" si="694"/>
        <v>13467792</v>
      </c>
      <c r="BS393" s="472">
        <f t="shared" ca="1" si="694"/>
        <v>66713785</v>
      </c>
      <c r="BT393" s="472">
        <f t="shared" ca="1" si="694"/>
        <v>81895636</v>
      </c>
      <c r="BU393" s="171"/>
      <c r="BV393" s="2"/>
      <c r="BW393" s="2"/>
      <c r="BX393" s="2"/>
      <c r="BY393" s="10"/>
      <c r="BZ393" s="5"/>
      <c r="CA393" s="5"/>
    </row>
    <row r="394" spans="1:82">
      <c r="A394" s="1">
        <f t="shared" si="653"/>
        <v>2038</v>
      </c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32"/>
      <c r="O394" s="29"/>
      <c r="P394" s="72">
        <f t="shared" si="655"/>
        <v>2038</v>
      </c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32"/>
      <c r="AJ394" s="72">
        <f t="shared" si="666"/>
        <v>2028</v>
      </c>
      <c r="AK394" s="132"/>
      <c r="AL394" s="188">
        <f t="shared" ref="AL394:BP394" ca="1" si="695">SUM(AL210:AL221)</f>
        <v>0</v>
      </c>
      <c r="AM394" s="188">
        <f t="shared" ca="1" si="695"/>
        <v>0</v>
      </c>
      <c r="AN394" s="188">
        <f t="shared" ca="1" si="695"/>
        <v>5772</v>
      </c>
      <c r="AO394" s="188">
        <f t="shared" ca="1" si="695"/>
        <v>0</v>
      </c>
      <c r="AP394" s="188">
        <f t="shared" ca="1" si="695"/>
        <v>0</v>
      </c>
      <c r="AQ394" s="188">
        <f t="shared" ca="1" si="695"/>
        <v>0</v>
      </c>
      <c r="AR394" s="188">
        <f t="shared" ca="1" si="695"/>
        <v>0</v>
      </c>
      <c r="AS394" s="188">
        <f t="shared" ca="1" si="695"/>
        <v>0</v>
      </c>
      <c r="AT394" s="188">
        <f t="shared" ca="1" si="695"/>
        <v>16826497</v>
      </c>
      <c r="AU394" s="188">
        <f t="shared" ca="1" si="695"/>
        <v>15095463</v>
      </c>
      <c r="AV394" s="188">
        <f t="shared" ca="1" si="695"/>
        <v>34816034</v>
      </c>
      <c r="AW394" s="188">
        <f t="shared" ca="1" si="695"/>
        <v>675333</v>
      </c>
      <c r="AX394" s="188">
        <f t="shared" ca="1" si="695"/>
        <v>0</v>
      </c>
      <c r="AY394" s="611">
        <f t="shared" ca="1" si="695"/>
        <v>0</v>
      </c>
      <c r="AZ394" s="188">
        <f t="shared" ca="1" si="695"/>
        <v>348546</v>
      </c>
      <c r="BA394" s="188">
        <f t="shared" ca="1" si="695"/>
        <v>2495266</v>
      </c>
      <c r="BB394" s="188">
        <f t="shared" ca="1" si="695"/>
        <v>693242</v>
      </c>
      <c r="BC394" s="188">
        <f t="shared" ca="1" si="695"/>
        <v>0</v>
      </c>
      <c r="BD394" s="188">
        <f t="shared" ca="1" si="695"/>
        <v>685363</v>
      </c>
      <c r="BE394" s="188">
        <f t="shared" ca="1" si="695"/>
        <v>0</v>
      </c>
      <c r="BF394" s="188">
        <f t="shared" ca="1" si="695"/>
        <v>5198112</v>
      </c>
      <c r="BG394" s="188">
        <f t="shared" ca="1" si="695"/>
        <v>0</v>
      </c>
      <c r="BH394" s="188">
        <f t="shared" ca="1" si="695"/>
        <v>0</v>
      </c>
      <c r="BI394" s="188">
        <f t="shared" ca="1" si="695"/>
        <v>4456690</v>
      </c>
      <c r="BJ394" s="188">
        <f t="shared" ca="1" si="695"/>
        <v>1333242</v>
      </c>
      <c r="BK394" s="188">
        <f t="shared" ca="1" si="695"/>
        <v>0</v>
      </c>
      <c r="BL394" s="188">
        <f t="shared" ca="1" si="695"/>
        <v>0</v>
      </c>
      <c r="BM394" s="188">
        <f t="shared" ca="1" si="695"/>
        <v>0</v>
      </c>
      <c r="BN394" s="188">
        <f t="shared" ca="1" si="695"/>
        <v>0</v>
      </c>
      <c r="BO394" s="188">
        <f t="shared" ca="1" si="695"/>
        <v>0</v>
      </c>
      <c r="BP394" s="188">
        <f t="shared" ca="1" si="695"/>
        <v>0</v>
      </c>
      <c r="BQ394" s="472">
        <f t="shared" ref="BQ394:BT394" ca="1" si="696">SUM(BQ210:BQ221)</f>
        <v>1727151</v>
      </c>
      <c r="BR394" s="472">
        <f t="shared" ca="1" si="696"/>
        <v>13483310</v>
      </c>
      <c r="BS394" s="472">
        <f t="shared" ca="1" si="696"/>
        <v>67419099</v>
      </c>
      <c r="BT394" s="472">
        <f t="shared" ca="1" si="696"/>
        <v>82629560</v>
      </c>
      <c r="BU394" s="171"/>
      <c r="BV394" s="2"/>
      <c r="BW394" s="2"/>
      <c r="BX394" s="2"/>
      <c r="BY394" s="13"/>
    </row>
    <row r="395" spans="1:82">
      <c r="A395" s="1">
        <f t="shared" si="653"/>
        <v>2039</v>
      </c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32"/>
      <c r="O395" s="29"/>
      <c r="P395" s="72">
        <f t="shared" si="655"/>
        <v>2039</v>
      </c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32"/>
      <c r="AJ395" s="72">
        <f>AJ394+1</f>
        <v>2029</v>
      </c>
      <c r="AK395" s="132"/>
      <c r="AL395" s="188">
        <f t="shared" ref="AL395:BP395" ca="1" si="697">SUM(AL222:AL233)</f>
        <v>0</v>
      </c>
      <c r="AM395" s="188">
        <f t="shared" ca="1" si="697"/>
        <v>0</v>
      </c>
      <c r="AN395" s="188">
        <f t="shared" ca="1" si="697"/>
        <v>5772</v>
      </c>
      <c r="AO395" s="188">
        <f t="shared" ca="1" si="697"/>
        <v>0</v>
      </c>
      <c r="AP395" s="188">
        <f t="shared" ca="1" si="697"/>
        <v>0</v>
      </c>
      <c r="AQ395" s="188">
        <f t="shared" ca="1" si="697"/>
        <v>0</v>
      </c>
      <c r="AR395" s="188">
        <f t="shared" ca="1" si="697"/>
        <v>0</v>
      </c>
      <c r="AS395" s="188">
        <f t="shared" ca="1" si="697"/>
        <v>0</v>
      </c>
      <c r="AT395" s="188">
        <f t="shared" ca="1" si="697"/>
        <v>16831875</v>
      </c>
      <c r="AU395" s="188">
        <f t="shared" ca="1" si="697"/>
        <v>15109415</v>
      </c>
      <c r="AV395" s="188">
        <f t="shared" ca="1" si="697"/>
        <v>35498459</v>
      </c>
      <c r="AW395" s="188">
        <f t="shared" ca="1" si="697"/>
        <v>675333</v>
      </c>
      <c r="AX395" s="188">
        <f t="shared" ca="1" si="697"/>
        <v>0</v>
      </c>
      <c r="AY395" s="611">
        <f t="shared" ca="1" si="697"/>
        <v>0</v>
      </c>
      <c r="AZ395" s="188">
        <f t="shared" ca="1" si="697"/>
        <v>348546</v>
      </c>
      <c r="BA395" s="188">
        <f t="shared" ca="1" si="697"/>
        <v>2513999</v>
      </c>
      <c r="BB395" s="188">
        <f t="shared" ca="1" si="697"/>
        <v>698163</v>
      </c>
      <c r="BC395" s="188">
        <f t="shared" ca="1" si="697"/>
        <v>0</v>
      </c>
      <c r="BD395" s="188">
        <f t="shared" ca="1" si="697"/>
        <v>692188</v>
      </c>
      <c r="BE395" s="188">
        <f t="shared" ca="1" si="697"/>
        <v>0</v>
      </c>
      <c r="BF395" s="188">
        <f t="shared" ca="1" si="697"/>
        <v>5198112</v>
      </c>
      <c r="BG395" s="188">
        <f t="shared" ca="1" si="697"/>
        <v>0</v>
      </c>
      <c r="BH395" s="188">
        <f t="shared" ca="1" si="697"/>
        <v>0</v>
      </c>
      <c r="BI395" s="188">
        <f t="shared" ca="1" si="697"/>
        <v>4456690</v>
      </c>
      <c r="BJ395" s="188">
        <f t="shared" ca="1" si="697"/>
        <v>1333242</v>
      </c>
      <c r="BK395" s="188">
        <f t="shared" ca="1" si="697"/>
        <v>0</v>
      </c>
      <c r="BL395" s="188">
        <f t="shared" ca="1" si="697"/>
        <v>0</v>
      </c>
      <c r="BM395" s="188">
        <f t="shared" ca="1" si="697"/>
        <v>0</v>
      </c>
      <c r="BN395" s="188">
        <f t="shared" ca="1" si="697"/>
        <v>0</v>
      </c>
      <c r="BO395" s="188">
        <f t="shared" ca="1" si="697"/>
        <v>0</v>
      </c>
      <c r="BP395" s="188">
        <f t="shared" ca="1" si="697"/>
        <v>0</v>
      </c>
      <c r="BQ395" s="472">
        <f t="shared" ref="BQ395:BT395" ca="1" si="698">SUM(BQ222:BQ233)</f>
        <v>1738897</v>
      </c>
      <c r="BR395" s="472">
        <f t="shared" ca="1" si="698"/>
        <v>13502043</v>
      </c>
      <c r="BS395" s="472">
        <f t="shared" ca="1" si="698"/>
        <v>68120854</v>
      </c>
      <c r="BT395" s="472">
        <f t="shared" ca="1" si="698"/>
        <v>83361794</v>
      </c>
      <c r="BU395" s="171"/>
      <c r="BV395" s="2"/>
      <c r="BW395" s="2"/>
      <c r="BX395" s="2"/>
      <c r="BY395" s="13"/>
    </row>
    <row r="396" spans="1:82">
      <c r="A396" s="1">
        <f t="shared" si="653"/>
        <v>2040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32"/>
      <c r="O396" s="29"/>
      <c r="P396" s="72">
        <f t="shared" si="655"/>
        <v>2040</v>
      </c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32"/>
      <c r="AJ396" s="72">
        <f>AJ395+1</f>
        <v>2030</v>
      </c>
      <c r="AK396" s="132"/>
      <c r="AL396" s="188">
        <f t="shared" ref="AL396:BP396" ca="1" si="699">SUM(AL234:AL245)</f>
        <v>0</v>
      </c>
      <c r="AM396" s="188">
        <f t="shared" ca="1" si="699"/>
        <v>0</v>
      </c>
      <c r="AN396" s="188">
        <f t="shared" ca="1" si="699"/>
        <v>5772</v>
      </c>
      <c r="AO396" s="188">
        <f t="shared" ca="1" si="699"/>
        <v>0</v>
      </c>
      <c r="AP396" s="188">
        <f t="shared" ca="1" si="699"/>
        <v>0</v>
      </c>
      <c r="AQ396" s="188">
        <f t="shared" ca="1" si="699"/>
        <v>0</v>
      </c>
      <c r="AR396" s="188">
        <f t="shared" ca="1" si="699"/>
        <v>0</v>
      </c>
      <c r="AS396" s="188">
        <f t="shared" ca="1" si="699"/>
        <v>0</v>
      </c>
      <c r="AT396" s="188">
        <f t="shared" ca="1" si="699"/>
        <v>16837291</v>
      </c>
      <c r="AU396" s="188">
        <f t="shared" ca="1" si="699"/>
        <v>15124445</v>
      </c>
      <c r="AV396" s="188">
        <f t="shared" ca="1" si="699"/>
        <v>36220005</v>
      </c>
      <c r="AW396" s="188">
        <f t="shared" ca="1" si="699"/>
        <v>675333</v>
      </c>
      <c r="AX396" s="188">
        <f t="shared" ca="1" si="699"/>
        <v>0</v>
      </c>
      <c r="AY396" s="611">
        <f t="shared" ca="1" si="699"/>
        <v>0</v>
      </c>
      <c r="AZ396" s="188">
        <f t="shared" ca="1" si="699"/>
        <v>348546</v>
      </c>
      <c r="BA396" s="188">
        <f t="shared" ca="1" si="699"/>
        <v>2532724</v>
      </c>
      <c r="BB396" s="188">
        <f t="shared" ca="1" si="699"/>
        <v>703870</v>
      </c>
      <c r="BC396" s="188">
        <f t="shared" ca="1" si="699"/>
        <v>0</v>
      </c>
      <c r="BD396" s="188">
        <f t="shared" ca="1" si="699"/>
        <v>692012</v>
      </c>
      <c r="BE396" s="188">
        <f t="shared" ca="1" si="699"/>
        <v>0</v>
      </c>
      <c r="BF396" s="188">
        <f t="shared" ca="1" si="699"/>
        <v>5198112</v>
      </c>
      <c r="BG396" s="188">
        <f t="shared" ca="1" si="699"/>
        <v>0</v>
      </c>
      <c r="BH396" s="188">
        <f t="shared" ca="1" si="699"/>
        <v>0</v>
      </c>
      <c r="BI396" s="188">
        <f t="shared" ca="1" si="699"/>
        <v>4456690</v>
      </c>
      <c r="BJ396" s="188">
        <f t="shared" ca="1" si="699"/>
        <v>1333242</v>
      </c>
      <c r="BK396" s="188">
        <f t="shared" ca="1" si="699"/>
        <v>0</v>
      </c>
      <c r="BL396" s="188">
        <f t="shared" ca="1" si="699"/>
        <v>0</v>
      </c>
      <c r="BM396" s="188">
        <f t="shared" ca="1" si="699"/>
        <v>0</v>
      </c>
      <c r="BN396" s="188">
        <f t="shared" ca="1" si="699"/>
        <v>0</v>
      </c>
      <c r="BO396" s="188">
        <f t="shared" ca="1" si="699"/>
        <v>0</v>
      </c>
      <c r="BP396" s="188">
        <f t="shared" ca="1" si="699"/>
        <v>0</v>
      </c>
      <c r="BQ396" s="472">
        <f t="shared" ref="BQ396:BT396" ca="1" si="700">SUM(BQ234:BQ245)</f>
        <v>1744428</v>
      </c>
      <c r="BR396" s="472">
        <f t="shared" ca="1" si="700"/>
        <v>13520768</v>
      </c>
      <c r="BS396" s="472">
        <f t="shared" ca="1" si="700"/>
        <v>68862846</v>
      </c>
      <c r="BT396" s="472">
        <f t="shared" ca="1" si="700"/>
        <v>84128042</v>
      </c>
      <c r="BU396" s="171"/>
      <c r="BV396" s="2"/>
      <c r="BW396" s="2"/>
      <c r="BX396" s="2"/>
      <c r="BY396" s="13"/>
    </row>
    <row r="397" spans="1:82">
      <c r="A397" s="1">
        <f t="shared" si="653"/>
        <v>2041</v>
      </c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32"/>
      <c r="O397" s="29"/>
      <c r="P397" s="72">
        <f t="shared" si="655"/>
        <v>2041</v>
      </c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32"/>
      <c r="AJ397" s="72">
        <f>AJ396+1</f>
        <v>2031</v>
      </c>
      <c r="AK397" s="132"/>
      <c r="AL397" s="188">
        <f t="shared" ref="AL397:BP397" ca="1" si="701">SUM(AL246:AL257)</f>
        <v>0</v>
      </c>
      <c r="AM397" s="188">
        <f t="shared" ca="1" si="701"/>
        <v>0</v>
      </c>
      <c r="AN397" s="188">
        <f t="shared" ca="1" si="701"/>
        <v>5772</v>
      </c>
      <c r="AO397" s="188">
        <f t="shared" ca="1" si="701"/>
        <v>0</v>
      </c>
      <c r="AP397" s="188">
        <f t="shared" ca="1" si="701"/>
        <v>0</v>
      </c>
      <c r="AQ397" s="188">
        <f t="shared" ca="1" si="701"/>
        <v>0</v>
      </c>
      <c r="AR397" s="188">
        <f t="shared" ca="1" si="701"/>
        <v>0</v>
      </c>
      <c r="AS397" s="188">
        <f t="shared" ca="1" si="701"/>
        <v>0</v>
      </c>
      <c r="AT397" s="188">
        <f t="shared" ca="1" si="701"/>
        <v>16845902</v>
      </c>
      <c r="AU397" s="188">
        <f t="shared" ca="1" si="701"/>
        <v>15140775</v>
      </c>
      <c r="AV397" s="188">
        <f t="shared" ca="1" si="701"/>
        <v>36947819</v>
      </c>
      <c r="AW397" s="188">
        <f t="shared" ca="1" si="701"/>
        <v>676880</v>
      </c>
      <c r="AX397" s="188">
        <f t="shared" ca="1" si="701"/>
        <v>0</v>
      </c>
      <c r="AY397" s="611">
        <f t="shared" ca="1" si="701"/>
        <v>0</v>
      </c>
      <c r="AZ397" s="188">
        <f t="shared" ca="1" si="701"/>
        <v>348620</v>
      </c>
      <c r="BA397" s="188">
        <f t="shared" ca="1" si="701"/>
        <v>2552182</v>
      </c>
      <c r="BB397" s="188">
        <f t="shared" ca="1" si="701"/>
        <v>709055</v>
      </c>
      <c r="BC397" s="188">
        <f t="shared" ca="1" si="701"/>
        <v>0</v>
      </c>
      <c r="BD397" s="188">
        <f t="shared" ca="1" si="701"/>
        <v>697425</v>
      </c>
      <c r="BE397" s="188">
        <f t="shared" ca="1" si="701"/>
        <v>0</v>
      </c>
      <c r="BF397" s="188">
        <f t="shared" ca="1" si="701"/>
        <v>5199936</v>
      </c>
      <c r="BG397" s="188">
        <f t="shared" ca="1" si="701"/>
        <v>0</v>
      </c>
      <c r="BH397" s="188">
        <f t="shared" ca="1" si="701"/>
        <v>0</v>
      </c>
      <c r="BI397" s="188">
        <f t="shared" ca="1" si="701"/>
        <v>4457260</v>
      </c>
      <c r="BJ397" s="188">
        <f t="shared" ca="1" si="701"/>
        <v>1333446</v>
      </c>
      <c r="BK397" s="188">
        <f t="shared" ca="1" si="701"/>
        <v>0</v>
      </c>
      <c r="BL397" s="188">
        <f t="shared" ca="1" si="701"/>
        <v>0</v>
      </c>
      <c r="BM397" s="188">
        <f t="shared" ca="1" si="701"/>
        <v>0</v>
      </c>
      <c r="BN397" s="188">
        <f t="shared" ca="1" si="701"/>
        <v>0</v>
      </c>
      <c r="BO397" s="188">
        <f t="shared" ca="1" si="701"/>
        <v>0</v>
      </c>
      <c r="BP397" s="188">
        <f t="shared" ca="1" si="701"/>
        <v>0</v>
      </c>
      <c r="BQ397" s="472">
        <f t="shared" ref="BQ397:BT397" ca="1" si="702">SUM(BQ246:BQ257)</f>
        <v>1755100</v>
      </c>
      <c r="BR397" s="472">
        <f t="shared" ca="1" si="702"/>
        <v>13542824</v>
      </c>
      <c r="BS397" s="472">
        <f t="shared" ca="1" si="702"/>
        <v>69617148</v>
      </c>
      <c r="BT397" s="472">
        <f t="shared" ca="1" si="702"/>
        <v>84915072</v>
      </c>
      <c r="BU397" s="2"/>
      <c r="BV397" s="2"/>
      <c r="BW397" s="2"/>
      <c r="BX397" s="2"/>
      <c r="BY397" s="2"/>
      <c r="BZ397" s="1"/>
      <c r="CA397" s="1"/>
      <c r="CB397" s="1"/>
      <c r="CC397" s="1"/>
      <c r="CD397" s="1"/>
    </row>
    <row r="398" spans="1:82">
      <c r="A398" s="1">
        <f t="shared" si="653"/>
        <v>2042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32"/>
      <c r="O398" s="29"/>
      <c r="P398" s="72">
        <f t="shared" si="655"/>
        <v>2042</v>
      </c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32"/>
      <c r="AI398" s="155"/>
      <c r="AK398" s="13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166"/>
      <c r="BM398" s="166"/>
      <c r="BN398" s="166"/>
      <c r="BO398" s="166"/>
      <c r="BP398" s="166"/>
      <c r="BQ398" s="166"/>
      <c r="BR398" s="166"/>
      <c r="BS398" s="166"/>
      <c r="BT398" s="2"/>
      <c r="BU398" s="2"/>
      <c r="BV398" s="2"/>
      <c r="BW398" s="2"/>
      <c r="BX398" s="2"/>
      <c r="BY398" s="2"/>
      <c r="BZ398" s="1"/>
      <c r="CA398" s="1"/>
      <c r="CB398" s="1"/>
      <c r="CC398" s="1"/>
      <c r="CD398" s="1"/>
    </row>
    <row r="399" spans="1:82">
      <c r="A399" s="1">
        <f t="shared" si="653"/>
        <v>2043</v>
      </c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32"/>
      <c r="O399" s="29"/>
      <c r="P399" s="72">
        <f t="shared" si="655"/>
        <v>2043</v>
      </c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32"/>
      <c r="AI399" s="155"/>
      <c r="AK399" s="13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166"/>
      <c r="BM399" s="166"/>
      <c r="BN399" s="166"/>
      <c r="BO399" s="166"/>
      <c r="BP399" s="166"/>
      <c r="BQ399" s="166"/>
      <c r="BR399" s="166"/>
      <c r="BS399" s="166"/>
      <c r="BT399" s="2"/>
      <c r="BU399" s="2"/>
      <c r="BV399" s="2"/>
      <c r="BW399" s="2"/>
      <c r="BX399" s="2"/>
      <c r="BY399" s="2"/>
      <c r="BZ399" s="1"/>
      <c r="CA399" s="1"/>
      <c r="CB399" s="1"/>
      <c r="CC399" s="1"/>
      <c r="CD399" s="1"/>
    </row>
    <row r="400" spans="1:82">
      <c r="A400" s="1">
        <f t="shared" si="653"/>
        <v>2044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32"/>
      <c r="O400" s="29"/>
      <c r="P400" s="72">
        <f t="shared" si="655"/>
        <v>2044</v>
      </c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32"/>
      <c r="AI400" s="155"/>
      <c r="BQ400" s="166"/>
      <c r="BR400" s="166"/>
      <c r="BS400" s="166"/>
      <c r="BT400" s="2"/>
      <c r="BU400" s="2"/>
      <c r="BV400" s="2"/>
      <c r="BW400" s="2"/>
      <c r="BX400" s="2"/>
      <c r="BY400" s="2"/>
      <c r="BZ400" s="1"/>
      <c r="CA400" s="1"/>
      <c r="CB400" s="1"/>
      <c r="CC400" s="1"/>
      <c r="CD400" s="1"/>
    </row>
    <row r="401" spans="1:114">
      <c r="A401" s="1">
        <f t="shared" si="653"/>
        <v>2045</v>
      </c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32"/>
      <c r="O401" s="29"/>
      <c r="P401" s="72">
        <f t="shared" si="655"/>
        <v>2045</v>
      </c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32"/>
      <c r="AI401" s="155"/>
      <c r="BQ401" s="166"/>
      <c r="BR401" s="166"/>
      <c r="BS401" s="166"/>
      <c r="BT401" s="2"/>
      <c r="BU401" s="2"/>
      <c r="BV401" s="2"/>
      <c r="BW401" s="2"/>
      <c r="BX401" s="2"/>
      <c r="BY401" s="2"/>
      <c r="BZ401" s="1"/>
      <c r="CA401" s="1"/>
      <c r="CB401" s="1"/>
      <c r="CC401" s="1"/>
      <c r="CD401" s="1"/>
    </row>
    <row r="402" spans="1:114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32"/>
      <c r="O402" s="29"/>
      <c r="P402" s="238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32"/>
      <c r="AI402" s="155"/>
      <c r="BQ402" s="166"/>
      <c r="BR402" s="166"/>
      <c r="BS402" s="166"/>
      <c r="BT402" s="2"/>
      <c r="BU402" s="2"/>
      <c r="BV402" s="2"/>
      <c r="BW402" s="2"/>
      <c r="BX402" s="2"/>
      <c r="BY402" s="2"/>
      <c r="BZ402" s="1"/>
      <c r="CA402" s="1"/>
      <c r="CB402" s="1"/>
      <c r="CC402" s="1"/>
      <c r="CD402" s="1"/>
    </row>
    <row r="403" spans="1:114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32"/>
      <c r="O403" s="29"/>
      <c r="P403" s="238"/>
      <c r="Q403" s="238"/>
      <c r="R403" s="238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32"/>
      <c r="AD403" s="13"/>
      <c r="AG403" s="78"/>
      <c r="AH403" s="78"/>
      <c r="AI403" s="155"/>
      <c r="BQ403" s="166"/>
      <c r="BR403" s="166"/>
      <c r="BS403" s="166"/>
      <c r="BT403" s="2"/>
      <c r="BU403" s="2"/>
      <c r="BV403" s="2"/>
      <c r="BW403" s="2"/>
      <c r="BX403" s="2"/>
      <c r="BY403" s="2"/>
      <c r="BZ403" s="1"/>
      <c r="CA403" s="1"/>
      <c r="CB403" s="1"/>
      <c r="CC403" s="1"/>
      <c r="CD403" s="1"/>
    </row>
    <row r="404" spans="1:114">
      <c r="A404" s="296" t="s">
        <v>186</v>
      </c>
      <c r="B404" s="25"/>
      <c r="C404" s="25"/>
      <c r="D404" s="25"/>
      <c r="E404" s="25"/>
      <c r="F404" s="232"/>
      <c r="G404" s="25"/>
      <c r="H404" s="25"/>
      <c r="I404" s="25"/>
      <c r="J404" s="25"/>
      <c r="K404" s="25"/>
      <c r="L404" s="25"/>
      <c r="M404" s="25"/>
      <c r="N404" s="297" t="s">
        <v>22</v>
      </c>
      <c r="O404" s="172"/>
      <c r="P404" s="298" t="str">
        <f>A404</f>
        <v>534-SECI BASE 250 MW Sale</v>
      </c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7" t="s">
        <v>22</v>
      </c>
      <c r="AG404" s="79"/>
      <c r="AH404" s="79"/>
      <c r="BQ404" s="166"/>
      <c r="BR404" s="166"/>
      <c r="BS404" s="166"/>
      <c r="BT404" s="2"/>
      <c r="BU404" s="2"/>
      <c r="BV404" s="2"/>
      <c r="BW404" s="2"/>
      <c r="BX404" s="2"/>
      <c r="BY404" s="2"/>
      <c r="BZ404" s="1"/>
      <c r="CA404" s="1"/>
      <c r="CB404" s="1"/>
      <c r="CC404" s="1"/>
      <c r="CD404" s="1"/>
    </row>
    <row r="405" spans="1:114">
      <c r="A405" s="260" t="s">
        <v>2</v>
      </c>
      <c r="B405" s="260" t="s">
        <v>3</v>
      </c>
      <c r="C405" s="260" t="s">
        <v>4</v>
      </c>
      <c r="D405" s="260" t="s">
        <v>5</v>
      </c>
      <c r="E405" s="260" t="s">
        <v>6</v>
      </c>
      <c r="F405" s="260" t="s">
        <v>7</v>
      </c>
      <c r="G405" s="260" t="s">
        <v>8</v>
      </c>
      <c r="H405" s="260" t="s">
        <v>9</v>
      </c>
      <c r="I405" s="260" t="s">
        <v>10</v>
      </c>
      <c r="J405" s="260" t="s">
        <v>11</v>
      </c>
      <c r="K405" s="260" t="s">
        <v>12</v>
      </c>
      <c r="L405" s="260" t="s">
        <v>13</v>
      </c>
      <c r="M405" s="260" t="s">
        <v>14</v>
      </c>
      <c r="N405" s="299" t="s">
        <v>15</v>
      </c>
      <c r="O405" s="300" t="e">
        <f>IF(A406=#REF!,"","Error")</f>
        <v>#REF!</v>
      </c>
      <c r="P405" s="599" t="s">
        <v>2</v>
      </c>
      <c r="Q405" s="301" t="s">
        <v>3</v>
      </c>
      <c r="R405" s="301" t="s">
        <v>4</v>
      </c>
      <c r="S405" s="301" t="s">
        <v>5</v>
      </c>
      <c r="T405" s="301" t="s">
        <v>6</v>
      </c>
      <c r="U405" s="301" t="s">
        <v>7</v>
      </c>
      <c r="V405" s="301" t="s">
        <v>8</v>
      </c>
      <c r="W405" s="301" t="s">
        <v>9</v>
      </c>
      <c r="X405" s="301" t="s">
        <v>10</v>
      </c>
      <c r="Y405" s="301" t="s">
        <v>11</v>
      </c>
      <c r="Z405" s="301" t="s">
        <v>12</v>
      </c>
      <c r="AA405" s="301" t="s">
        <v>13</v>
      </c>
      <c r="AB405" s="301" t="s">
        <v>14</v>
      </c>
      <c r="AC405" s="299" t="s">
        <v>15</v>
      </c>
      <c r="AD405" s="84"/>
      <c r="AG405" s="86"/>
      <c r="AH405" s="86"/>
      <c r="BQ405" s="166"/>
      <c r="BR405" s="166"/>
      <c r="BS405" s="166"/>
      <c r="BT405" s="2"/>
      <c r="BU405" s="2"/>
      <c r="BV405" s="2"/>
      <c r="BW405" s="2"/>
      <c r="BX405" s="2"/>
      <c r="BY405" s="2"/>
      <c r="BZ405" s="1"/>
      <c r="CA405" s="1"/>
      <c r="CB405" s="1"/>
      <c r="CC405" s="1"/>
      <c r="CD405" s="1"/>
    </row>
    <row r="406" spans="1:114" s="5" customFormat="1">
      <c r="A406" s="1">
        <f>A366</f>
        <v>2010</v>
      </c>
      <c r="B406" s="32">
        <f t="shared" ref="B406:K406" si="703">+S406</f>
        <v>0</v>
      </c>
      <c r="C406" s="32">
        <f t="shared" si="703"/>
        <v>0</v>
      </c>
      <c r="D406" s="32">
        <f t="shared" si="703"/>
        <v>0</v>
      </c>
      <c r="E406" s="32">
        <f t="shared" si="703"/>
        <v>0</v>
      </c>
      <c r="F406" s="32">
        <f t="shared" si="703"/>
        <v>0</v>
      </c>
      <c r="G406" s="32">
        <f t="shared" si="703"/>
        <v>0</v>
      </c>
      <c r="H406" s="32">
        <f t="shared" si="703"/>
        <v>0</v>
      </c>
      <c r="I406" s="32">
        <f t="shared" si="703"/>
        <v>0</v>
      </c>
      <c r="J406" s="32">
        <f t="shared" si="703"/>
        <v>0</v>
      </c>
      <c r="K406" s="32">
        <f t="shared" si="703"/>
        <v>0</v>
      </c>
      <c r="L406" s="32">
        <f>+Q407</f>
        <v>0</v>
      </c>
      <c r="M406" s="32">
        <f>+R407</f>
        <v>0</v>
      </c>
      <c r="N406" s="319">
        <f t="shared" ref="N406:N426" si="704">SUM(B406:M406)</f>
        <v>0</v>
      </c>
      <c r="O406" s="30"/>
      <c r="P406" s="72">
        <f>A406</f>
        <v>2010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19">
        <f>SUM(Q406:AB406)</f>
        <v>0</v>
      </c>
      <c r="AG406" s="22"/>
      <c r="AH406" s="22"/>
      <c r="AI406" s="157"/>
      <c r="BQ406" s="166"/>
      <c r="BR406" s="166"/>
      <c r="BS406" s="166"/>
      <c r="BT406" s="2"/>
      <c r="BU406" s="2"/>
      <c r="BV406" s="2"/>
      <c r="BW406" s="2"/>
      <c r="BX406" s="2"/>
      <c r="BY406" s="2"/>
      <c r="BZ406" s="1"/>
      <c r="CA406" s="1"/>
      <c r="CB406" s="1"/>
      <c r="CC406" s="1"/>
      <c r="CD406" s="1"/>
      <c r="CE406" s="1"/>
      <c r="CF406" s="1"/>
      <c r="CG406" s="1"/>
      <c r="CH406" s="1"/>
      <c r="CO406" s="165"/>
      <c r="DH406" s="165"/>
      <c r="DI406" s="165"/>
      <c r="DJ406" s="165"/>
    </row>
    <row r="407" spans="1:114">
      <c r="A407" s="1">
        <f t="shared" ref="A407:A441" si="705">A367</f>
        <v>2011</v>
      </c>
      <c r="B407" s="390">
        <v>0</v>
      </c>
      <c r="C407" s="390">
        <v>0</v>
      </c>
      <c r="D407" s="390">
        <v>0</v>
      </c>
      <c r="E407" s="390">
        <v>0</v>
      </c>
      <c r="F407" s="390">
        <v>0</v>
      </c>
      <c r="G407" s="390">
        <v>0</v>
      </c>
      <c r="H407" s="390">
        <v>0</v>
      </c>
      <c r="I407" s="390">
        <v>0</v>
      </c>
      <c r="J407" s="390">
        <v>0</v>
      </c>
      <c r="K407" s="390">
        <v>0</v>
      </c>
      <c r="L407" s="390">
        <v>0</v>
      </c>
      <c r="M407" s="390">
        <v>0</v>
      </c>
      <c r="N407" s="319">
        <f t="shared" si="704"/>
        <v>0</v>
      </c>
      <c r="O407" s="30"/>
      <c r="P407" s="72">
        <f t="shared" ref="P407:P441" si="706">A407</f>
        <v>2011</v>
      </c>
      <c r="Q407" s="390">
        <v>0</v>
      </c>
      <c r="R407" s="390">
        <v>0</v>
      </c>
      <c r="S407" s="390">
        <v>0</v>
      </c>
      <c r="T407" s="390">
        <v>0</v>
      </c>
      <c r="U407" s="390">
        <v>0</v>
      </c>
      <c r="V407" s="390">
        <v>0</v>
      </c>
      <c r="W407" s="390">
        <v>0</v>
      </c>
      <c r="X407" s="390">
        <v>0</v>
      </c>
      <c r="Y407" s="390">
        <v>0</v>
      </c>
      <c r="Z407" s="390">
        <v>0</v>
      </c>
      <c r="AA407" s="390">
        <v>0</v>
      </c>
      <c r="AB407" s="390">
        <v>0</v>
      </c>
      <c r="AC407" s="319">
        <f>SUM(Q407:AB407)</f>
        <v>0</v>
      </c>
      <c r="AD407" s="13"/>
      <c r="AG407" s="22"/>
      <c r="AH407" s="22"/>
      <c r="BQ407" s="166"/>
      <c r="BR407" s="166"/>
      <c r="BS407" s="166"/>
      <c r="BT407" s="2"/>
      <c r="BU407" s="2"/>
      <c r="BV407" s="2"/>
      <c r="BW407" s="2"/>
      <c r="BX407" s="2"/>
      <c r="BY407" s="2"/>
      <c r="BZ407" s="1"/>
      <c r="CA407" s="1"/>
      <c r="CB407" s="1"/>
      <c r="CC407" s="1"/>
      <c r="CD407" s="1"/>
    </row>
    <row r="408" spans="1:114">
      <c r="A408" s="1">
        <f t="shared" si="705"/>
        <v>2012</v>
      </c>
      <c r="B408" s="560">
        <f>[1]BR!C442</f>
        <v>0</v>
      </c>
      <c r="C408" s="560">
        <f>[1]BR!D442</f>
        <v>0</v>
      </c>
      <c r="D408" s="560">
        <f>[1]BR!E442</f>
        <v>0</v>
      </c>
      <c r="E408" s="560">
        <f>[1]BR!F442</f>
        <v>0</v>
      </c>
      <c r="F408" s="560">
        <f>[1]BR!G442</f>
        <v>0</v>
      </c>
      <c r="G408" s="560">
        <f>[1]BR!H442</f>
        <v>0</v>
      </c>
      <c r="H408" s="560">
        <f>[1]BR!I442</f>
        <v>0</v>
      </c>
      <c r="I408" s="560">
        <f>[1]BR!J442</f>
        <v>0</v>
      </c>
      <c r="J408" s="560">
        <f>[1]BR!K442</f>
        <v>0</v>
      </c>
      <c r="K408" s="560">
        <f>[1]BR!L442</f>
        <v>0</v>
      </c>
      <c r="L408" s="560">
        <f>[1]BR!M442</f>
        <v>0</v>
      </c>
      <c r="M408" s="560">
        <f>[1]BR!N442</f>
        <v>0</v>
      </c>
      <c r="N408" s="319">
        <f t="shared" si="704"/>
        <v>0</v>
      </c>
      <c r="O408" s="30"/>
      <c r="P408" s="72">
        <f t="shared" si="706"/>
        <v>2012</v>
      </c>
      <c r="Q408" s="560">
        <f>[1]BR!S442</f>
        <v>0</v>
      </c>
      <c r="R408" s="560">
        <f>[1]BR!T442</f>
        <v>0</v>
      </c>
      <c r="S408" s="560">
        <f>[1]BR!U442</f>
        <v>0</v>
      </c>
      <c r="T408" s="560">
        <f>[1]BR!V442</f>
        <v>0</v>
      </c>
      <c r="U408" s="560">
        <f>[1]BR!W442</f>
        <v>0</v>
      </c>
      <c r="V408" s="560">
        <f>[1]BR!X442</f>
        <v>0</v>
      </c>
      <c r="W408" s="560">
        <f>[1]BR!Y442</f>
        <v>0</v>
      </c>
      <c r="X408" s="560">
        <f>[1]BR!Z442</f>
        <v>0</v>
      </c>
      <c r="Y408" s="560">
        <f>[1]BR!AA442</f>
        <v>0</v>
      </c>
      <c r="Z408" s="560">
        <f>[1]BR!AB442</f>
        <v>0</v>
      </c>
      <c r="AA408" s="560">
        <f>[1]BR!AC442</f>
        <v>0</v>
      </c>
      <c r="AB408" s="560">
        <f>[1]BR!AD442</f>
        <v>0</v>
      </c>
      <c r="AC408" s="319">
        <f>SUM(Q408:AB408)</f>
        <v>0</v>
      </c>
      <c r="AD408" s="13"/>
      <c r="AG408" s="22"/>
      <c r="AH408" s="22"/>
      <c r="BQ408" s="166"/>
      <c r="BR408" s="166"/>
      <c r="BS408" s="166"/>
      <c r="BT408" s="2"/>
      <c r="BU408" s="2"/>
      <c r="BV408" s="2"/>
      <c r="BW408" s="2"/>
      <c r="BX408" s="2"/>
      <c r="BY408" s="2"/>
      <c r="BZ408" s="1"/>
      <c r="CA408" s="1"/>
      <c r="CB408" s="1"/>
      <c r="CC408" s="1"/>
      <c r="CD408" s="1"/>
    </row>
    <row r="409" spans="1:114">
      <c r="A409" s="1">
        <f t="shared" si="705"/>
        <v>2013</v>
      </c>
      <c r="B409" s="560">
        <f>[1]BR!C443</f>
        <v>0</v>
      </c>
      <c r="C409" s="560">
        <f>[1]BR!D443</f>
        <v>0</v>
      </c>
      <c r="D409" s="560">
        <f>[1]BR!E443</f>
        <v>0</v>
      </c>
      <c r="E409" s="560">
        <f>[1]BR!F443</f>
        <v>0</v>
      </c>
      <c r="F409" s="560">
        <f>[1]BR!G443</f>
        <v>0</v>
      </c>
      <c r="G409" s="560">
        <f>[1]BR!H443</f>
        <v>0</v>
      </c>
      <c r="H409" s="560">
        <f>[1]BR!I443</f>
        <v>0</v>
      </c>
      <c r="I409" s="560">
        <f>[1]BR!J443</f>
        <v>0</v>
      </c>
      <c r="J409" s="560">
        <f>[1]BR!K443</f>
        <v>0</v>
      </c>
      <c r="K409" s="560">
        <f>[1]BR!L443</f>
        <v>0</v>
      </c>
      <c r="L409" s="560">
        <f>[1]BR!M443</f>
        <v>0</v>
      </c>
      <c r="M409" s="560">
        <f>[1]BR!N443</f>
        <v>0</v>
      </c>
      <c r="N409" s="319">
        <f t="shared" si="704"/>
        <v>0</v>
      </c>
      <c r="O409" s="30"/>
      <c r="P409" s="72">
        <f t="shared" si="706"/>
        <v>2013</v>
      </c>
      <c r="Q409" s="560">
        <f>[1]BR!S443</f>
        <v>0</v>
      </c>
      <c r="R409" s="560">
        <f>[1]BR!T443</f>
        <v>0</v>
      </c>
      <c r="S409" s="560">
        <f>[1]BR!U443</f>
        <v>0</v>
      </c>
      <c r="T409" s="560">
        <f>[1]BR!V443</f>
        <v>0</v>
      </c>
      <c r="U409" s="560">
        <f>[1]BR!W443</f>
        <v>0</v>
      </c>
      <c r="V409" s="560">
        <f>[1]BR!X443</f>
        <v>0</v>
      </c>
      <c r="W409" s="560">
        <f>[1]BR!Y443</f>
        <v>0</v>
      </c>
      <c r="X409" s="560">
        <f>[1]BR!Z443</f>
        <v>0</v>
      </c>
      <c r="Y409" s="560">
        <f>[1]BR!AA443</f>
        <v>0</v>
      </c>
      <c r="Z409" s="560">
        <f>[1]BR!AB443</f>
        <v>0</v>
      </c>
      <c r="AA409" s="560">
        <f>[1]BR!AC443</f>
        <v>0</v>
      </c>
      <c r="AB409" s="560">
        <f>[1]BR!AD443</f>
        <v>0</v>
      </c>
      <c r="AC409" s="319">
        <f>SUM(Q409:AB409)</f>
        <v>0</v>
      </c>
      <c r="AD409" s="13"/>
      <c r="AG409" s="22"/>
      <c r="AH409" s="22"/>
      <c r="BQ409" s="166"/>
      <c r="BR409" s="166"/>
      <c r="BS409" s="166"/>
      <c r="BT409" s="2"/>
      <c r="BU409" s="2"/>
      <c r="BV409" s="2"/>
      <c r="BW409" s="2"/>
      <c r="BX409" s="2"/>
      <c r="BY409" s="2"/>
      <c r="BZ409" s="1"/>
      <c r="CA409" s="1"/>
      <c r="CB409" s="1"/>
      <c r="CC409" s="1"/>
      <c r="CD409" s="1"/>
    </row>
    <row r="410" spans="1:114">
      <c r="A410" s="1">
        <f t="shared" si="705"/>
        <v>2014</v>
      </c>
      <c r="B410" s="560">
        <f>[1]BR!C444</f>
        <v>5021160</v>
      </c>
      <c r="C410" s="560">
        <f>[1]BR!D444</f>
        <v>5019112</v>
      </c>
      <c r="D410" s="560">
        <f>[1]BR!E444</f>
        <v>5037028</v>
      </c>
      <c r="E410" s="560">
        <f>[1]BR!F444</f>
        <v>5076788</v>
      </c>
      <c r="F410" s="560">
        <f>[1]BR!G444</f>
        <v>5105796</v>
      </c>
      <c r="G410" s="560">
        <f>[1]BR!H444</f>
        <v>5230364</v>
      </c>
      <c r="H410" s="560">
        <f>[1]BR!I444</f>
        <v>5264492</v>
      </c>
      <c r="I410" s="560">
        <f>[1]BR!J444</f>
        <v>5264492</v>
      </c>
      <c r="J410" s="560">
        <f>[1]BR!K444</f>
        <v>5230364</v>
      </c>
      <c r="K410" s="560">
        <f>[1]BR!L444</f>
        <v>5105796</v>
      </c>
      <c r="L410" s="560">
        <f>[1]BR!M444</f>
        <v>5035836</v>
      </c>
      <c r="M410" s="560">
        <f>[1]BR!N444</f>
        <v>5037028</v>
      </c>
      <c r="N410" s="319">
        <f t="shared" si="704"/>
        <v>61428256</v>
      </c>
      <c r="O410" s="30"/>
      <c r="P410" s="72">
        <f t="shared" si="706"/>
        <v>2014</v>
      </c>
      <c r="Q410" s="560">
        <f>[1]BR!S444</f>
        <v>0</v>
      </c>
      <c r="R410" s="560">
        <f>[1]BR!T444</f>
        <v>5021160</v>
      </c>
      <c r="S410" s="560">
        <f>[1]BR!U444</f>
        <v>5019112</v>
      </c>
      <c r="T410" s="560">
        <f>[1]BR!V444</f>
        <v>5037028</v>
      </c>
      <c r="U410" s="560">
        <f>[1]BR!W444</f>
        <v>5076788</v>
      </c>
      <c r="V410" s="560">
        <f>[1]BR!X444</f>
        <v>5105796</v>
      </c>
      <c r="W410" s="560">
        <f>[1]BR!Y444</f>
        <v>5230364</v>
      </c>
      <c r="X410" s="560">
        <f>[1]BR!Z444</f>
        <v>5264492</v>
      </c>
      <c r="Y410" s="560">
        <f>[1]BR!AA444</f>
        <v>5264492</v>
      </c>
      <c r="Z410" s="560">
        <f>[1]BR!AB444</f>
        <v>5230364</v>
      </c>
      <c r="AA410" s="560">
        <f>[1]BR!AC444</f>
        <v>5105796</v>
      </c>
      <c r="AB410" s="560">
        <f>[1]BR!AD444</f>
        <v>5035836</v>
      </c>
      <c r="AC410" s="32">
        <v>0</v>
      </c>
      <c r="AD410" s="13"/>
      <c r="AG410" s="22"/>
      <c r="AH410" s="22"/>
      <c r="BQ410" s="166"/>
      <c r="BR410" s="166"/>
      <c r="BS410" s="166"/>
      <c r="BT410" s="2"/>
      <c r="BU410" s="2"/>
      <c r="BV410" s="2"/>
      <c r="BW410" s="2"/>
      <c r="BX410" s="2"/>
      <c r="BY410" s="2"/>
      <c r="BZ410" s="1"/>
      <c r="CA410" s="1"/>
      <c r="CB410" s="1"/>
      <c r="CC410" s="1"/>
      <c r="CD410" s="1"/>
    </row>
    <row r="411" spans="1:114">
      <c r="A411" s="1">
        <f t="shared" si="705"/>
        <v>2015</v>
      </c>
      <c r="B411" s="560">
        <f>[1]BR!C445</f>
        <v>5526088</v>
      </c>
      <c r="C411" s="560">
        <f>[1]BR!D445</f>
        <v>5523564</v>
      </c>
      <c r="D411" s="560">
        <f>[1]BR!E445</f>
        <v>5545656</v>
      </c>
      <c r="E411" s="560">
        <f>[1]BR!F445</f>
        <v>5594680</v>
      </c>
      <c r="F411" s="560">
        <f>[1]BR!G445</f>
        <v>5630448</v>
      </c>
      <c r="G411" s="560">
        <f>[1]BR!H445</f>
        <v>5784040</v>
      </c>
      <c r="H411" s="560">
        <f>[1]BR!I445</f>
        <v>5826120</v>
      </c>
      <c r="I411" s="560">
        <f>[1]BR!J445</f>
        <v>5826120</v>
      </c>
      <c r="J411" s="560">
        <f>[1]BR!K445</f>
        <v>5784040</v>
      </c>
      <c r="K411" s="560">
        <f>[1]BR!L445</f>
        <v>5630448</v>
      </c>
      <c r="L411" s="560">
        <f>[1]BR!M445</f>
        <v>5544184</v>
      </c>
      <c r="M411" s="560">
        <f>[1]BR!N445</f>
        <v>5545656</v>
      </c>
      <c r="N411" s="319">
        <f t="shared" si="704"/>
        <v>67761044</v>
      </c>
      <c r="O411" s="30"/>
      <c r="P411" s="72">
        <f t="shared" si="706"/>
        <v>2015</v>
      </c>
      <c r="Q411" s="560">
        <f>[1]BR!S445</f>
        <v>5037028</v>
      </c>
      <c r="R411" s="560">
        <f>[1]BR!T445</f>
        <v>5526088</v>
      </c>
      <c r="S411" s="560">
        <f>[1]BR!U445</f>
        <v>5523564</v>
      </c>
      <c r="T411" s="560">
        <f>[1]BR!V445</f>
        <v>5545656</v>
      </c>
      <c r="U411" s="560">
        <f>[1]BR!W445</f>
        <v>5594680</v>
      </c>
      <c r="V411" s="560">
        <f>[1]BR!X445</f>
        <v>5630448</v>
      </c>
      <c r="W411" s="560">
        <f>[1]BR!Y445</f>
        <v>5784040</v>
      </c>
      <c r="X411" s="560">
        <f>[1]BR!Z445</f>
        <v>5826120</v>
      </c>
      <c r="Y411" s="560">
        <f>[1]BR!AA445</f>
        <v>5826120</v>
      </c>
      <c r="Z411" s="560">
        <f>[1]BR!AB445</f>
        <v>5784040</v>
      </c>
      <c r="AA411" s="560">
        <f>[1]BR!AC445</f>
        <v>5630448</v>
      </c>
      <c r="AB411" s="560">
        <f>[1]BR!AD445</f>
        <v>5544184</v>
      </c>
      <c r="AC411" s="32">
        <v>0</v>
      </c>
      <c r="AD411" s="13"/>
      <c r="AG411" s="101"/>
      <c r="AH411" s="101"/>
      <c r="BQ411" s="166"/>
      <c r="BR411" s="166"/>
      <c r="BS411" s="166"/>
      <c r="BT411" s="2"/>
      <c r="BU411" s="2"/>
      <c r="BV411" s="2"/>
      <c r="BW411" s="2"/>
      <c r="BX411" s="2"/>
      <c r="BY411" s="2"/>
      <c r="BZ411" s="1"/>
      <c r="CA411" s="1"/>
      <c r="CB411" s="1"/>
      <c r="CC411" s="1"/>
      <c r="CD411" s="1"/>
    </row>
    <row r="412" spans="1:114">
      <c r="A412" s="1">
        <f t="shared" si="705"/>
        <v>2016</v>
      </c>
      <c r="B412" s="560">
        <f>[1]BR!C446</f>
        <v>6032168</v>
      </c>
      <c r="C412" s="560">
        <f>[1]BR!D446</f>
        <v>6030092</v>
      </c>
      <c r="D412" s="560">
        <f>[1]BR!E446</f>
        <v>6056296</v>
      </c>
      <c r="E412" s="560">
        <f>[1]BR!F446</f>
        <v>6116740</v>
      </c>
      <c r="F412" s="560">
        <f>[1]BR!G446</f>
        <v>6160840</v>
      </c>
      <c r="G412" s="560">
        <f>[1]BR!H446</f>
        <v>1276408</v>
      </c>
      <c r="H412" s="560">
        <f>[1]BR!I446</f>
        <v>1287724</v>
      </c>
      <c r="I412" s="560">
        <f>[1]BR!J446</f>
        <v>1287724</v>
      </c>
      <c r="J412" s="560">
        <f>[1]BR!K446</f>
        <v>1276408</v>
      </c>
      <c r="K412" s="560">
        <f>[1]BR!L446</f>
        <v>1235092</v>
      </c>
      <c r="L412" s="560">
        <f>[1]BR!M446</f>
        <v>1211884</v>
      </c>
      <c r="M412" s="560">
        <f>[1]BR!N446</f>
        <v>1212280</v>
      </c>
      <c r="N412" s="319">
        <f t="shared" si="704"/>
        <v>39183656</v>
      </c>
      <c r="O412" s="30"/>
      <c r="P412" s="72">
        <f t="shared" si="706"/>
        <v>2016</v>
      </c>
      <c r="Q412" s="560">
        <f>[1]BR!S446</f>
        <v>5545656</v>
      </c>
      <c r="R412" s="560">
        <f>[1]BR!T446</f>
        <v>6032168</v>
      </c>
      <c r="S412" s="560">
        <f>[1]BR!U446</f>
        <v>6030092</v>
      </c>
      <c r="T412" s="560">
        <f>[1]BR!V446</f>
        <v>6056296</v>
      </c>
      <c r="U412" s="560">
        <f>[1]BR!W446</f>
        <v>6116740</v>
      </c>
      <c r="V412" s="560">
        <f>[1]BR!X446</f>
        <v>6160840</v>
      </c>
      <c r="W412" s="560">
        <f>[1]BR!Y446</f>
        <v>1276408</v>
      </c>
      <c r="X412" s="560">
        <f>[1]BR!Z446</f>
        <v>1287724</v>
      </c>
      <c r="Y412" s="560">
        <f>[1]BR!AA446</f>
        <v>1287724</v>
      </c>
      <c r="Z412" s="560">
        <f>[1]BR!AB446</f>
        <v>1276408</v>
      </c>
      <c r="AA412" s="560">
        <f>[1]BR!AC446</f>
        <v>1235092</v>
      </c>
      <c r="AB412" s="560">
        <f>[1]BR!AD446</f>
        <v>1211884</v>
      </c>
      <c r="AC412" s="32">
        <v>0</v>
      </c>
      <c r="AD412" s="13"/>
      <c r="AG412" s="101"/>
      <c r="AH412" s="101"/>
      <c r="BQ412" s="166"/>
      <c r="BR412" s="166"/>
      <c r="BS412" s="166"/>
      <c r="BT412" s="2"/>
      <c r="BU412" s="2"/>
      <c r="BV412" s="2"/>
      <c r="BW412" s="2"/>
      <c r="BX412" s="2"/>
      <c r="BY412" s="2"/>
      <c r="BZ412" s="1"/>
      <c r="CA412" s="1"/>
      <c r="CB412" s="1"/>
      <c r="CC412" s="1"/>
      <c r="CD412" s="1"/>
    </row>
    <row r="413" spans="1:114">
      <c r="A413" s="1">
        <f t="shared" si="705"/>
        <v>2017</v>
      </c>
      <c r="B413" s="560">
        <f>[1]BR!C447</f>
        <v>1308652</v>
      </c>
      <c r="C413" s="560">
        <f>[1]BR!D447</f>
        <v>1307816</v>
      </c>
      <c r="D413" s="560">
        <f>[1]BR!E447</f>
        <v>1315144</v>
      </c>
      <c r="E413" s="560">
        <f>[1]BR!F447</f>
        <v>1331404</v>
      </c>
      <c r="F413" s="560">
        <f>[1]BR!G447</f>
        <v>1343268</v>
      </c>
      <c r="G413" s="560">
        <f>[1]BR!H447</f>
        <v>1379892</v>
      </c>
      <c r="H413" s="560">
        <f>[1]BR!I447</f>
        <v>1391728</v>
      </c>
      <c r="I413" s="560">
        <f>[1]BR!J447</f>
        <v>1391728</v>
      </c>
      <c r="J413" s="560">
        <f>[1]BR!K447</f>
        <v>1379892</v>
      </c>
      <c r="K413" s="560">
        <f>[1]BR!L447</f>
        <v>1336692</v>
      </c>
      <c r="L413" s="560">
        <f>[1]BR!M447</f>
        <v>1312428</v>
      </c>
      <c r="M413" s="560">
        <f>[1]BR!N447</f>
        <v>1312840</v>
      </c>
      <c r="N413" s="319">
        <f t="shared" si="704"/>
        <v>16111484</v>
      </c>
      <c r="O413" s="30"/>
      <c r="P413" s="72">
        <f t="shared" si="706"/>
        <v>2017</v>
      </c>
      <c r="Q413" s="560">
        <f>[1]BR!S447</f>
        <v>1212280</v>
      </c>
      <c r="R413" s="560">
        <f>[1]BR!T447</f>
        <v>1308652</v>
      </c>
      <c r="S413" s="560">
        <f>[1]BR!U447</f>
        <v>1307816</v>
      </c>
      <c r="T413" s="560">
        <f>[1]BR!V447</f>
        <v>1315144</v>
      </c>
      <c r="U413" s="560">
        <f>[1]BR!W447</f>
        <v>1331404</v>
      </c>
      <c r="V413" s="560">
        <f>[1]BR!X447</f>
        <v>1343268</v>
      </c>
      <c r="W413" s="560">
        <f>[1]BR!Y447</f>
        <v>1379892</v>
      </c>
      <c r="X413" s="560">
        <f>[1]BR!Z447</f>
        <v>1391728</v>
      </c>
      <c r="Y413" s="560">
        <f>[1]BR!AA447</f>
        <v>1391728</v>
      </c>
      <c r="Z413" s="560">
        <f>[1]BR!AB447</f>
        <v>1379892</v>
      </c>
      <c r="AA413" s="560">
        <f>[1]BR!AC447</f>
        <v>1336692</v>
      </c>
      <c r="AB413" s="560">
        <f>[1]BR!AD447</f>
        <v>1312428</v>
      </c>
      <c r="AC413" s="32">
        <v>0</v>
      </c>
      <c r="AD413" s="13"/>
      <c r="AG413" s="101"/>
      <c r="AH413" s="101"/>
      <c r="BQ413" s="166"/>
      <c r="BR413" s="166"/>
      <c r="BS413" s="166"/>
      <c r="BT413" s="2"/>
      <c r="BU413" s="2"/>
      <c r="BV413" s="2"/>
      <c r="BW413" s="2"/>
      <c r="BX413" s="2"/>
      <c r="BY413" s="2"/>
      <c r="BZ413" s="1"/>
      <c r="CA413" s="1"/>
      <c r="CB413" s="1"/>
      <c r="CC413" s="1"/>
      <c r="CD413" s="1"/>
    </row>
    <row r="414" spans="1:114">
      <c r="A414" s="1">
        <f t="shared" si="705"/>
        <v>2018</v>
      </c>
      <c r="B414" s="560">
        <f>[1]BR!C448</f>
        <v>1409048</v>
      </c>
      <c r="C414" s="560">
        <f>[1]BR!D448</f>
        <v>1408172</v>
      </c>
      <c r="D414" s="560">
        <f>[1]BR!E448</f>
        <v>1415832</v>
      </c>
      <c r="E414" s="560">
        <f>[1]BR!F448</f>
        <v>1432836</v>
      </c>
      <c r="F414" s="560">
        <f>[1]BR!G448</f>
        <v>1445240</v>
      </c>
      <c r="G414" s="560">
        <f>[1]BR!H448</f>
        <v>1483532</v>
      </c>
      <c r="H414" s="560">
        <f>[1]BR!I448</f>
        <v>1495908</v>
      </c>
      <c r="I414" s="560">
        <f>[1]BR!J448</f>
        <v>1495908</v>
      </c>
      <c r="J414" s="560">
        <f>[1]BR!K448</f>
        <v>1483532</v>
      </c>
      <c r="K414" s="560">
        <f>[1]BR!L448</f>
        <v>1438364</v>
      </c>
      <c r="L414" s="560">
        <f>[1]BR!M448</f>
        <v>1412996</v>
      </c>
      <c r="M414" s="560">
        <f>[1]BR!N448</f>
        <v>1413428</v>
      </c>
      <c r="N414" s="319">
        <f t="shared" si="704"/>
        <v>17334796</v>
      </c>
      <c r="O414" s="30"/>
      <c r="P414" s="72">
        <f t="shared" si="706"/>
        <v>2018</v>
      </c>
      <c r="Q414" s="560">
        <f>[1]BR!S448</f>
        <v>1312840</v>
      </c>
      <c r="R414" s="560">
        <f>[1]BR!T448</f>
        <v>1409048</v>
      </c>
      <c r="S414" s="560">
        <f>[1]BR!U448</f>
        <v>1408172</v>
      </c>
      <c r="T414" s="560">
        <f>[1]BR!V448</f>
        <v>1415832</v>
      </c>
      <c r="U414" s="560">
        <f>[1]BR!W448</f>
        <v>1432836</v>
      </c>
      <c r="V414" s="560">
        <f>[1]BR!X448</f>
        <v>1445240</v>
      </c>
      <c r="W414" s="560">
        <f>[1]BR!Y448</f>
        <v>1483532</v>
      </c>
      <c r="X414" s="560">
        <f>[1]BR!Z448</f>
        <v>1495908</v>
      </c>
      <c r="Y414" s="560">
        <f>[1]BR!AA448</f>
        <v>1495908</v>
      </c>
      <c r="Z414" s="560">
        <f>[1]BR!AB448</f>
        <v>1483532</v>
      </c>
      <c r="AA414" s="560">
        <f>[1]BR!AC448</f>
        <v>1438364</v>
      </c>
      <c r="AB414" s="560">
        <f>[1]BR!AD448</f>
        <v>1412996</v>
      </c>
      <c r="AC414" s="32">
        <v>0</v>
      </c>
      <c r="AD414" s="13"/>
      <c r="AG414" s="101"/>
      <c r="AH414" s="101"/>
      <c r="BQ414" s="166"/>
      <c r="BR414" s="166"/>
      <c r="BS414" s="166"/>
      <c r="BT414" s="2"/>
      <c r="BU414" s="2"/>
      <c r="BV414" s="2"/>
      <c r="BW414" s="2"/>
      <c r="BX414" s="2"/>
      <c r="BY414" s="2"/>
      <c r="BZ414" s="1"/>
      <c r="CA414" s="1"/>
      <c r="CB414" s="1"/>
      <c r="CC414" s="1"/>
      <c r="CD414" s="1"/>
    </row>
    <row r="415" spans="1:114">
      <c r="A415" s="1">
        <f t="shared" si="705"/>
        <v>2019</v>
      </c>
      <c r="B415" s="560">
        <f>[1]BR!C449</f>
        <v>0</v>
      </c>
      <c r="C415" s="560">
        <f>[1]BR!D449</f>
        <v>0</v>
      </c>
      <c r="D415" s="560">
        <f>[1]BR!E449</f>
        <v>0</v>
      </c>
      <c r="E415" s="560">
        <f>[1]BR!F449</f>
        <v>0</v>
      </c>
      <c r="F415" s="560">
        <f>[1]BR!G449</f>
        <v>0</v>
      </c>
      <c r="G415" s="560">
        <f>[1]BR!H449</f>
        <v>0</v>
      </c>
      <c r="H415" s="560">
        <f>[1]BR!I449</f>
        <v>0</v>
      </c>
      <c r="I415" s="560">
        <f>[1]BR!J449</f>
        <v>0</v>
      </c>
      <c r="J415" s="560">
        <f>[1]BR!K449</f>
        <v>0</v>
      </c>
      <c r="K415" s="560">
        <f>[1]BR!L449</f>
        <v>0</v>
      </c>
      <c r="L415" s="560">
        <f>[1]BR!M449</f>
        <v>0</v>
      </c>
      <c r="M415" s="560">
        <f>[1]BR!N449</f>
        <v>0</v>
      </c>
      <c r="N415" s="319">
        <f t="shared" si="704"/>
        <v>0</v>
      </c>
      <c r="O415" s="30"/>
      <c r="P415" s="72">
        <f t="shared" si="706"/>
        <v>2019</v>
      </c>
      <c r="Q415" s="560">
        <f>[1]BR!S449</f>
        <v>1413428</v>
      </c>
      <c r="R415" s="560">
        <f>[1]BR!T449</f>
        <v>0</v>
      </c>
      <c r="S415" s="560">
        <f>[1]BR!U449</f>
        <v>0</v>
      </c>
      <c r="T415" s="560">
        <f>[1]BR!V449</f>
        <v>0</v>
      </c>
      <c r="U415" s="560">
        <f>[1]BR!W449</f>
        <v>0</v>
      </c>
      <c r="V415" s="560">
        <f>[1]BR!X449</f>
        <v>0</v>
      </c>
      <c r="W415" s="560">
        <f>[1]BR!Y449</f>
        <v>0</v>
      </c>
      <c r="X415" s="560">
        <f>[1]BR!Z449</f>
        <v>0</v>
      </c>
      <c r="Y415" s="560">
        <f>[1]BR!AA449</f>
        <v>0</v>
      </c>
      <c r="Z415" s="560">
        <f>[1]BR!AB449</f>
        <v>0</v>
      </c>
      <c r="AA415" s="560">
        <f>[1]BR!AC449</f>
        <v>0</v>
      </c>
      <c r="AB415" s="560">
        <f>[1]BR!AD449</f>
        <v>0</v>
      </c>
      <c r="AC415" s="32">
        <v>0</v>
      </c>
      <c r="AD415" s="13"/>
      <c r="AG415" s="101"/>
      <c r="AH415" s="101"/>
      <c r="BQ415" s="166"/>
      <c r="BR415" s="166"/>
      <c r="BS415" s="166"/>
      <c r="BT415" s="2"/>
      <c r="BU415" s="2"/>
      <c r="BV415" s="2"/>
      <c r="BW415" s="2"/>
      <c r="BX415" s="2"/>
      <c r="BY415" s="2"/>
      <c r="BZ415" s="1"/>
      <c r="CA415" s="1"/>
      <c r="CB415" s="1"/>
      <c r="CC415" s="1"/>
      <c r="CD415" s="1"/>
    </row>
    <row r="416" spans="1:114">
      <c r="A416" s="1">
        <f t="shared" si="705"/>
        <v>2020</v>
      </c>
      <c r="B416" s="390">
        <v>0</v>
      </c>
      <c r="C416" s="390">
        <v>0</v>
      </c>
      <c r="D416" s="390">
        <v>0</v>
      </c>
      <c r="E416" s="390">
        <v>0</v>
      </c>
      <c r="F416" s="390">
        <v>0</v>
      </c>
      <c r="G416" s="390">
        <v>0</v>
      </c>
      <c r="H416" s="390">
        <v>0</v>
      </c>
      <c r="I416" s="390">
        <v>0</v>
      </c>
      <c r="J416" s="390">
        <v>0</v>
      </c>
      <c r="K416" s="390">
        <v>0</v>
      </c>
      <c r="L416" s="390">
        <v>0</v>
      </c>
      <c r="M416" s="390">
        <v>0</v>
      </c>
      <c r="N416" s="319">
        <f t="shared" si="704"/>
        <v>0</v>
      </c>
      <c r="O416" s="30"/>
      <c r="P416" s="72">
        <f t="shared" si="706"/>
        <v>2020</v>
      </c>
      <c r="Q416" s="390">
        <v>0</v>
      </c>
      <c r="R416" s="390">
        <v>0</v>
      </c>
      <c r="S416" s="390">
        <v>0</v>
      </c>
      <c r="T416" s="390">
        <v>0</v>
      </c>
      <c r="U416" s="390">
        <v>0</v>
      </c>
      <c r="V416" s="390">
        <v>0</v>
      </c>
      <c r="W416" s="390">
        <v>0</v>
      </c>
      <c r="X416" s="390">
        <v>0</v>
      </c>
      <c r="Y416" s="390">
        <v>0</v>
      </c>
      <c r="Z416" s="390">
        <v>0</v>
      </c>
      <c r="AA416" s="390">
        <v>0</v>
      </c>
      <c r="AB416" s="390">
        <v>0</v>
      </c>
      <c r="AC416" s="32">
        <v>0</v>
      </c>
      <c r="AD416" s="13"/>
      <c r="AG416" s="101"/>
      <c r="AH416" s="101"/>
      <c r="AK416" s="13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166"/>
      <c r="BM416" s="166"/>
      <c r="BN416" s="166"/>
      <c r="BO416" s="166"/>
      <c r="BP416" s="166"/>
      <c r="BQ416" s="166"/>
      <c r="BR416" s="166"/>
      <c r="BS416" s="166"/>
      <c r="BT416" s="2"/>
      <c r="BU416" s="2"/>
      <c r="BV416" s="2"/>
      <c r="BW416" s="2"/>
      <c r="BX416" s="2"/>
      <c r="BY416" s="2"/>
      <c r="BZ416" s="1"/>
      <c r="CA416" s="1"/>
      <c r="CB416" s="1"/>
      <c r="CC416" s="1"/>
      <c r="CD416" s="1"/>
    </row>
    <row r="417" spans="1:82">
      <c r="A417" s="1">
        <f t="shared" si="705"/>
        <v>2021</v>
      </c>
      <c r="B417" s="390">
        <v>0</v>
      </c>
      <c r="C417" s="390">
        <v>0</v>
      </c>
      <c r="D417" s="390">
        <v>0</v>
      </c>
      <c r="E417" s="390">
        <v>0</v>
      </c>
      <c r="F417" s="390">
        <v>0</v>
      </c>
      <c r="G417" s="390">
        <v>0</v>
      </c>
      <c r="H417" s="390">
        <v>0</v>
      </c>
      <c r="I417" s="390">
        <v>0</v>
      </c>
      <c r="J417" s="390">
        <v>0</v>
      </c>
      <c r="K417" s="390">
        <v>0</v>
      </c>
      <c r="L417" s="390">
        <v>0</v>
      </c>
      <c r="M417" s="390">
        <v>0</v>
      </c>
      <c r="N417" s="319">
        <f t="shared" si="704"/>
        <v>0</v>
      </c>
      <c r="O417" s="30"/>
      <c r="P417" s="72">
        <f t="shared" si="706"/>
        <v>2021</v>
      </c>
      <c r="Q417" s="390">
        <v>0</v>
      </c>
      <c r="R417" s="390">
        <v>0</v>
      </c>
      <c r="S417" s="390">
        <v>0</v>
      </c>
      <c r="T417" s="390">
        <v>0</v>
      </c>
      <c r="U417" s="390">
        <v>0</v>
      </c>
      <c r="V417" s="390">
        <v>0</v>
      </c>
      <c r="W417" s="390">
        <v>0</v>
      </c>
      <c r="X417" s="390">
        <v>0</v>
      </c>
      <c r="Y417" s="390">
        <v>0</v>
      </c>
      <c r="Z417" s="390">
        <v>0</v>
      </c>
      <c r="AA417" s="390">
        <v>0</v>
      </c>
      <c r="AB417" s="390">
        <v>0</v>
      </c>
      <c r="AC417" s="32">
        <v>0</v>
      </c>
      <c r="AD417" s="13"/>
      <c r="AG417" s="101"/>
      <c r="AH417" s="101"/>
      <c r="AJ417" s="2"/>
      <c r="AK417" s="13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166"/>
      <c r="BM417" s="166"/>
      <c r="BN417" s="166"/>
      <c r="BO417" s="166"/>
      <c r="BP417" s="166"/>
      <c r="BQ417" s="166"/>
      <c r="BR417" s="166"/>
      <c r="BS417" s="166"/>
      <c r="BT417" s="2"/>
      <c r="BU417" s="2"/>
      <c r="BV417" s="2"/>
      <c r="BW417" s="2"/>
      <c r="BX417" s="2"/>
      <c r="BY417" s="2"/>
      <c r="BZ417" s="1"/>
      <c r="CA417" s="1"/>
      <c r="CB417" s="1"/>
      <c r="CC417" s="1"/>
      <c r="CD417" s="1"/>
    </row>
    <row r="418" spans="1:82">
      <c r="A418" s="1">
        <f t="shared" si="705"/>
        <v>2022</v>
      </c>
      <c r="B418" s="390">
        <v>0</v>
      </c>
      <c r="C418" s="390">
        <v>0</v>
      </c>
      <c r="D418" s="390">
        <v>0</v>
      </c>
      <c r="E418" s="390">
        <v>0</v>
      </c>
      <c r="F418" s="390">
        <v>0</v>
      </c>
      <c r="G418" s="390">
        <v>0</v>
      </c>
      <c r="H418" s="390">
        <v>0</v>
      </c>
      <c r="I418" s="390">
        <v>0</v>
      </c>
      <c r="J418" s="390">
        <v>0</v>
      </c>
      <c r="K418" s="390">
        <v>0</v>
      </c>
      <c r="L418" s="390">
        <v>0</v>
      </c>
      <c r="M418" s="390">
        <v>0</v>
      </c>
      <c r="N418" s="319">
        <f t="shared" si="704"/>
        <v>0</v>
      </c>
      <c r="O418" s="30"/>
      <c r="P418" s="72">
        <f t="shared" si="706"/>
        <v>2022</v>
      </c>
      <c r="Q418" s="390">
        <v>0</v>
      </c>
      <c r="R418" s="390">
        <v>0</v>
      </c>
      <c r="S418" s="390">
        <v>0</v>
      </c>
      <c r="T418" s="390">
        <v>0</v>
      </c>
      <c r="U418" s="390">
        <v>0</v>
      </c>
      <c r="V418" s="390">
        <v>0</v>
      </c>
      <c r="W418" s="390">
        <v>0</v>
      </c>
      <c r="X418" s="390">
        <v>0</v>
      </c>
      <c r="Y418" s="390">
        <v>0</v>
      </c>
      <c r="Z418" s="390">
        <v>0</v>
      </c>
      <c r="AA418" s="390">
        <v>0</v>
      </c>
      <c r="AB418" s="390">
        <v>0</v>
      </c>
      <c r="AC418" s="32">
        <v>0</v>
      </c>
      <c r="AD418" s="13"/>
      <c r="AG418" s="101"/>
      <c r="AH418" s="101"/>
      <c r="AJ418" s="2"/>
      <c r="AK418" s="13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166"/>
      <c r="BM418" s="166"/>
      <c r="BN418" s="166"/>
      <c r="BO418" s="166"/>
      <c r="BP418" s="166"/>
      <c r="BQ418" s="166"/>
      <c r="BR418" s="166"/>
      <c r="BS418" s="166"/>
      <c r="BT418" s="2"/>
      <c r="BU418" s="2"/>
      <c r="BV418" s="2"/>
      <c r="BW418" s="2"/>
      <c r="BX418" s="2"/>
      <c r="BY418" s="2"/>
      <c r="BZ418" s="1"/>
      <c r="CA418" s="1"/>
      <c r="CB418" s="1"/>
      <c r="CC418" s="1"/>
      <c r="CD418" s="1"/>
    </row>
    <row r="419" spans="1:82">
      <c r="A419" s="1">
        <f t="shared" si="705"/>
        <v>2023</v>
      </c>
      <c r="B419" s="390">
        <v>0</v>
      </c>
      <c r="C419" s="390">
        <v>0</v>
      </c>
      <c r="D419" s="390">
        <v>0</v>
      </c>
      <c r="E419" s="390">
        <v>0</v>
      </c>
      <c r="F419" s="390">
        <v>0</v>
      </c>
      <c r="G419" s="390">
        <v>0</v>
      </c>
      <c r="H419" s="390">
        <v>0</v>
      </c>
      <c r="I419" s="390">
        <v>0</v>
      </c>
      <c r="J419" s="390">
        <v>0</v>
      </c>
      <c r="K419" s="390">
        <v>0</v>
      </c>
      <c r="L419" s="390">
        <v>0</v>
      </c>
      <c r="M419" s="390">
        <v>0</v>
      </c>
      <c r="N419" s="319">
        <f t="shared" si="704"/>
        <v>0</v>
      </c>
      <c r="O419" s="30"/>
      <c r="P419" s="72">
        <f t="shared" si="706"/>
        <v>2023</v>
      </c>
      <c r="Q419" s="390">
        <v>0</v>
      </c>
      <c r="R419" s="390">
        <v>0</v>
      </c>
      <c r="S419" s="390">
        <v>0</v>
      </c>
      <c r="T419" s="390">
        <v>0</v>
      </c>
      <c r="U419" s="390">
        <v>0</v>
      </c>
      <c r="V419" s="390">
        <v>0</v>
      </c>
      <c r="W419" s="390">
        <v>0</v>
      </c>
      <c r="X419" s="390">
        <v>0</v>
      </c>
      <c r="Y419" s="390">
        <v>0</v>
      </c>
      <c r="Z419" s="390">
        <v>0</v>
      </c>
      <c r="AA419" s="390">
        <v>0</v>
      </c>
      <c r="AB419" s="390">
        <v>0</v>
      </c>
      <c r="AC419" s="32">
        <v>0</v>
      </c>
      <c r="AD419" s="13"/>
      <c r="AG419" s="101"/>
      <c r="AH419" s="101"/>
      <c r="AJ419" s="2"/>
      <c r="AK419" s="13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166"/>
      <c r="BM419" s="166"/>
      <c r="BN419" s="166"/>
      <c r="BO419" s="166"/>
      <c r="BP419" s="166"/>
      <c r="BQ419" s="166"/>
      <c r="BR419" s="166"/>
      <c r="BS419" s="166"/>
      <c r="BT419" s="2"/>
      <c r="BU419" s="2"/>
      <c r="BV419" s="2"/>
      <c r="BW419" s="2"/>
      <c r="BX419" s="2"/>
      <c r="BY419" s="2"/>
      <c r="BZ419" s="1"/>
      <c r="CA419" s="1"/>
      <c r="CB419" s="1"/>
      <c r="CC419" s="1"/>
      <c r="CD419" s="1"/>
    </row>
    <row r="420" spans="1:82">
      <c r="A420" s="1">
        <f t="shared" si="705"/>
        <v>2024</v>
      </c>
      <c r="B420" s="390">
        <v>0</v>
      </c>
      <c r="C420" s="390">
        <v>0</v>
      </c>
      <c r="D420" s="390">
        <v>0</v>
      </c>
      <c r="E420" s="390">
        <v>0</v>
      </c>
      <c r="F420" s="390">
        <v>0</v>
      </c>
      <c r="G420" s="390">
        <v>0</v>
      </c>
      <c r="H420" s="390">
        <v>0</v>
      </c>
      <c r="I420" s="390">
        <v>0</v>
      </c>
      <c r="J420" s="390">
        <v>0</v>
      </c>
      <c r="K420" s="390">
        <v>0</v>
      </c>
      <c r="L420" s="390">
        <v>0</v>
      </c>
      <c r="M420" s="390">
        <v>0</v>
      </c>
      <c r="N420" s="319">
        <f t="shared" si="704"/>
        <v>0</v>
      </c>
      <c r="O420" s="30"/>
      <c r="P420" s="72">
        <f t="shared" si="706"/>
        <v>2024</v>
      </c>
      <c r="Q420" s="390">
        <v>0</v>
      </c>
      <c r="R420" s="390">
        <v>0</v>
      </c>
      <c r="S420" s="390">
        <v>0</v>
      </c>
      <c r="T420" s="390">
        <v>0</v>
      </c>
      <c r="U420" s="390">
        <v>0</v>
      </c>
      <c r="V420" s="390">
        <v>0</v>
      </c>
      <c r="W420" s="390">
        <v>0</v>
      </c>
      <c r="X420" s="390">
        <v>0</v>
      </c>
      <c r="Y420" s="390">
        <v>0</v>
      </c>
      <c r="Z420" s="390">
        <v>0</v>
      </c>
      <c r="AA420" s="390">
        <v>0</v>
      </c>
      <c r="AB420" s="390">
        <v>0</v>
      </c>
      <c r="AC420" s="32">
        <v>0</v>
      </c>
      <c r="AD420" s="170"/>
      <c r="AG420" s="101"/>
      <c r="AH420" s="101"/>
      <c r="AJ420" s="2"/>
      <c r="AK420" s="13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166"/>
      <c r="BM420" s="166"/>
      <c r="BN420" s="166"/>
      <c r="BO420" s="166"/>
      <c r="BP420" s="166"/>
      <c r="BQ420" s="166"/>
      <c r="BR420" s="166"/>
      <c r="BS420" s="166"/>
      <c r="BT420" s="2"/>
      <c r="BU420" s="2"/>
      <c r="BV420" s="2"/>
      <c r="BW420" s="2"/>
      <c r="BX420" s="2"/>
      <c r="BY420" s="2"/>
      <c r="BZ420" s="1"/>
      <c r="CA420" s="1"/>
      <c r="CB420" s="1"/>
      <c r="CC420" s="1"/>
      <c r="CD420" s="1"/>
    </row>
    <row r="421" spans="1:82">
      <c r="A421" s="1">
        <f t="shared" si="705"/>
        <v>2025</v>
      </c>
      <c r="B421" s="390">
        <v>0</v>
      </c>
      <c r="C421" s="390">
        <v>0</v>
      </c>
      <c r="D421" s="390">
        <v>0</v>
      </c>
      <c r="E421" s="390">
        <v>0</v>
      </c>
      <c r="F421" s="390">
        <v>0</v>
      </c>
      <c r="G421" s="390">
        <v>0</v>
      </c>
      <c r="H421" s="390">
        <v>0</v>
      </c>
      <c r="I421" s="390">
        <v>0</v>
      </c>
      <c r="J421" s="390">
        <v>0</v>
      </c>
      <c r="K421" s="390">
        <v>0</v>
      </c>
      <c r="L421" s="390">
        <v>0</v>
      </c>
      <c r="M421" s="390">
        <v>0</v>
      </c>
      <c r="N421" s="303">
        <f t="shared" si="704"/>
        <v>0</v>
      </c>
      <c r="O421" s="30"/>
      <c r="P421" s="72">
        <f t="shared" si="706"/>
        <v>2025</v>
      </c>
      <c r="Q421" s="390">
        <v>0</v>
      </c>
      <c r="R421" s="390">
        <v>0</v>
      </c>
      <c r="S421" s="390">
        <v>0</v>
      </c>
      <c r="T421" s="390">
        <v>0</v>
      </c>
      <c r="U421" s="390">
        <v>0</v>
      </c>
      <c r="V421" s="390">
        <v>0</v>
      </c>
      <c r="W421" s="390">
        <v>0</v>
      </c>
      <c r="X421" s="390">
        <v>0</v>
      </c>
      <c r="Y421" s="390">
        <v>0</v>
      </c>
      <c r="Z421" s="390">
        <v>0</v>
      </c>
      <c r="AA421" s="390">
        <v>0</v>
      </c>
      <c r="AB421" s="390">
        <v>0</v>
      </c>
      <c r="AC421" s="32">
        <v>0</v>
      </c>
      <c r="AD421" s="13"/>
      <c r="AG421" s="101"/>
      <c r="AH421" s="101"/>
      <c r="AJ421" s="2"/>
      <c r="AK421" s="13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166"/>
      <c r="BM421" s="166"/>
      <c r="BN421" s="166"/>
      <c r="BO421" s="166"/>
      <c r="BP421" s="166"/>
      <c r="BQ421" s="166"/>
      <c r="BR421" s="166"/>
      <c r="BS421" s="166"/>
      <c r="BT421" s="2"/>
      <c r="BU421" s="2"/>
      <c r="BV421" s="2"/>
      <c r="BW421" s="2"/>
      <c r="BX421" s="2"/>
      <c r="BY421" s="2"/>
      <c r="BZ421" s="1"/>
      <c r="CA421" s="1"/>
      <c r="CB421" s="1"/>
      <c r="CC421" s="1"/>
      <c r="CD421" s="1"/>
    </row>
    <row r="422" spans="1:82">
      <c r="A422" s="1">
        <f t="shared" si="705"/>
        <v>2026</v>
      </c>
      <c r="B422" s="390">
        <v>0</v>
      </c>
      <c r="C422" s="390">
        <v>0</v>
      </c>
      <c r="D422" s="390">
        <v>0</v>
      </c>
      <c r="E422" s="390">
        <v>0</v>
      </c>
      <c r="F422" s="390">
        <v>0</v>
      </c>
      <c r="G422" s="390">
        <v>0</v>
      </c>
      <c r="H422" s="390">
        <v>0</v>
      </c>
      <c r="I422" s="390">
        <v>0</v>
      </c>
      <c r="J422" s="390">
        <v>0</v>
      </c>
      <c r="K422" s="390">
        <v>0</v>
      </c>
      <c r="L422" s="390">
        <v>0</v>
      </c>
      <c r="M422" s="390">
        <v>0</v>
      </c>
      <c r="N422" s="303">
        <f t="shared" si="704"/>
        <v>0</v>
      </c>
      <c r="O422" s="30"/>
      <c r="P422" s="72">
        <f t="shared" si="706"/>
        <v>2026</v>
      </c>
      <c r="Q422" s="390">
        <v>0</v>
      </c>
      <c r="R422" s="390">
        <v>0</v>
      </c>
      <c r="S422" s="390">
        <v>0</v>
      </c>
      <c r="T422" s="390">
        <v>0</v>
      </c>
      <c r="U422" s="390">
        <v>0</v>
      </c>
      <c r="V422" s="390">
        <v>0</v>
      </c>
      <c r="W422" s="390">
        <v>0</v>
      </c>
      <c r="X422" s="390">
        <v>0</v>
      </c>
      <c r="Y422" s="390">
        <v>0</v>
      </c>
      <c r="Z422" s="390">
        <v>0</v>
      </c>
      <c r="AA422" s="390">
        <v>0</v>
      </c>
      <c r="AB422" s="390">
        <v>0</v>
      </c>
      <c r="AC422" s="32">
        <v>0</v>
      </c>
      <c r="AD422" s="13"/>
      <c r="AG422" s="101"/>
      <c r="AH422" s="101"/>
      <c r="AJ422" s="2"/>
      <c r="AK422" s="13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166"/>
      <c r="BM422" s="166"/>
      <c r="BN422" s="166"/>
      <c r="BO422" s="166"/>
      <c r="BP422" s="166"/>
      <c r="BQ422" s="166"/>
      <c r="BR422" s="166"/>
      <c r="BS422" s="166"/>
      <c r="BT422" s="2"/>
      <c r="BU422" s="2"/>
      <c r="BV422" s="2"/>
      <c r="BW422" s="2"/>
      <c r="BX422" s="2"/>
      <c r="BY422" s="2"/>
      <c r="BZ422" s="1"/>
      <c r="CA422" s="1"/>
      <c r="CB422" s="1"/>
      <c r="CC422" s="1"/>
      <c r="CD422" s="1"/>
    </row>
    <row r="423" spans="1:82">
      <c r="A423" s="1">
        <f t="shared" si="705"/>
        <v>2027</v>
      </c>
      <c r="B423" s="390">
        <v>0</v>
      </c>
      <c r="C423" s="390">
        <v>0</v>
      </c>
      <c r="D423" s="390">
        <v>0</v>
      </c>
      <c r="E423" s="390">
        <v>0</v>
      </c>
      <c r="F423" s="390">
        <v>0</v>
      </c>
      <c r="G423" s="390">
        <v>0</v>
      </c>
      <c r="H423" s="390">
        <v>0</v>
      </c>
      <c r="I423" s="390">
        <v>0</v>
      </c>
      <c r="J423" s="390">
        <v>0</v>
      </c>
      <c r="K423" s="390">
        <v>0</v>
      </c>
      <c r="L423" s="390">
        <v>0</v>
      </c>
      <c r="M423" s="390">
        <v>0</v>
      </c>
      <c r="N423" s="303">
        <f t="shared" si="704"/>
        <v>0</v>
      </c>
      <c r="O423" s="29"/>
      <c r="P423" s="72">
        <f t="shared" si="706"/>
        <v>2027</v>
      </c>
      <c r="Q423" s="390">
        <v>0</v>
      </c>
      <c r="R423" s="390">
        <v>0</v>
      </c>
      <c r="S423" s="390">
        <v>0</v>
      </c>
      <c r="T423" s="390">
        <v>0</v>
      </c>
      <c r="U423" s="390">
        <v>0</v>
      </c>
      <c r="V423" s="390">
        <v>0</v>
      </c>
      <c r="W423" s="390">
        <v>0</v>
      </c>
      <c r="X423" s="390">
        <v>0</v>
      </c>
      <c r="Y423" s="390">
        <v>0</v>
      </c>
      <c r="Z423" s="390">
        <v>0</v>
      </c>
      <c r="AA423" s="390">
        <v>0</v>
      </c>
      <c r="AB423" s="390">
        <v>0</v>
      </c>
      <c r="AC423" s="32">
        <v>0</v>
      </c>
      <c r="AD423" s="13"/>
      <c r="AG423" s="101"/>
      <c r="AH423" s="101"/>
      <c r="AJ423" s="2"/>
      <c r="AK423" s="13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166"/>
      <c r="BM423" s="166"/>
      <c r="BN423" s="166"/>
      <c r="BO423" s="166"/>
      <c r="BP423" s="166"/>
      <c r="BQ423" s="166"/>
      <c r="BR423" s="166"/>
      <c r="BS423" s="166"/>
      <c r="BT423" s="2"/>
      <c r="BU423" s="2"/>
      <c r="BV423" s="2"/>
      <c r="BW423" s="2"/>
      <c r="BX423" s="2"/>
      <c r="BY423" s="2"/>
      <c r="BZ423" s="1"/>
      <c r="CA423" s="1"/>
      <c r="CB423" s="1"/>
      <c r="CC423" s="1"/>
      <c r="CD423" s="1"/>
    </row>
    <row r="424" spans="1:82">
      <c r="A424" s="1">
        <f t="shared" si="705"/>
        <v>2028</v>
      </c>
      <c r="B424" s="390">
        <v>0</v>
      </c>
      <c r="C424" s="390">
        <v>0</v>
      </c>
      <c r="D424" s="390">
        <v>0</v>
      </c>
      <c r="E424" s="390">
        <v>0</v>
      </c>
      <c r="F424" s="390">
        <v>0</v>
      </c>
      <c r="G424" s="390">
        <v>0</v>
      </c>
      <c r="H424" s="390">
        <v>0</v>
      </c>
      <c r="I424" s="390">
        <v>0</v>
      </c>
      <c r="J424" s="390">
        <v>0</v>
      </c>
      <c r="K424" s="390">
        <v>0</v>
      </c>
      <c r="L424" s="390">
        <v>0</v>
      </c>
      <c r="M424" s="390">
        <v>0</v>
      </c>
      <c r="N424" s="303">
        <f t="shared" si="704"/>
        <v>0</v>
      </c>
      <c r="O424" s="29"/>
      <c r="P424" s="72">
        <f t="shared" si="706"/>
        <v>2028</v>
      </c>
      <c r="Q424" s="390">
        <v>0</v>
      </c>
      <c r="R424" s="390">
        <v>0</v>
      </c>
      <c r="S424" s="390">
        <v>0</v>
      </c>
      <c r="T424" s="390">
        <v>0</v>
      </c>
      <c r="U424" s="390">
        <v>0</v>
      </c>
      <c r="V424" s="390">
        <v>0</v>
      </c>
      <c r="W424" s="390">
        <v>0</v>
      </c>
      <c r="X424" s="390">
        <v>0</v>
      </c>
      <c r="Y424" s="390">
        <v>0</v>
      </c>
      <c r="Z424" s="390">
        <v>0</v>
      </c>
      <c r="AA424" s="390">
        <v>0</v>
      </c>
      <c r="AB424" s="390">
        <v>0</v>
      </c>
      <c r="AC424" s="32">
        <v>0</v>
      </c>
      <c r="AD424" s="13"/>
      <c r="AG424" s="101"/>
      <c r="AH424" s="101"/>
      <c r="AJ424" s="13"/>
      <c r="AK424" s="13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166"/>
      <c r="BM424" s="166"/>
      <c r="BN424" s="166"/>
      <c r="BO424" s="166"/>
      <c r="BP424" s="166"/>
      <c r="BQ424" s="166"/>
      <c r="BR424" s="166"/>
      <c r="BS424" s="166"/>
      <c r="BT424" s="2"/>
      <c r="BU424" s="2"/>
      <c r="BV424" s="2"/>
      <c r="BW424" s="2"/>
      <c r="BX424" s="2"/>
      <c r="BY424" s="2"/>
      <c r="BZ424" s="1"/>
      <c r="CA424" s="1"/>
      <c r="CB424" s="1"/>
      <c r="CC424" s="1"/>
      <c r="CD424" s="1"/>
    </row>
    <row r="425" spans="1:82">
      <c r="A425" s="1">
        <f t="shared" si="705"/>
        <v>2029</v>
      </c>
      <c r="B425" s="390">
        <v>0</v>
      </c>
      <c r="C425" s="390">
        <v>0</v>
      </c>
      <c r="D425" s="390">
        <v>0</v>
      </c>
      <c r="E425" s="390">
        <v>0</v>
      </c>
      <c r="F425" s="390">
        <v>0</v>
      </c>
      <c r="G425" s="390">
        <v>0</v>
      </c>
      <c r="H425" s="390">
        <v>0</v>
      </c>
      <c r="I425" s="390">
        <v>0</v>
      </c>
      <c r="J425" s="390">
        <v>0</v>
      </c>
      <c r="K425" s="390">
        <v>0</v>
      </c>
      <c r="L425" s="390">
        <v>0</v>
      </c>
      <c r="M425" s="390">
        <v>0</v>
      </c>
      <c r="N425" s="303">
        <f t="shared" si="704"/>
        <v>0</v>
      </c>
      <c r="O425" s="29"/>
      <c r="P425" s="72">
        <f t="shared" si="706"/>
        <v>2029</v>
      </c>
      <c r="Q425" s="390">
        <v>0</v>
      </c>
      <c r="R425" s="390">
        <v>0</v>
      </c>
      <c r="S425" s="390">
        <v>0</v>
      </c>
      <c r="T425" s="390">
        <v>0</v>
      </c>
      <c r="U425" s="390">
        <v>0</v>
      </c>
      <c r="V425" s="390">
        <v>0</v>
      </c>
      <c r="W425" s="390">
        <v>0</v>
      </c>
      <c r="X425" s="390">
        <v>0</v>
      </c>
      <c r="Y425" s="390">
        <v>0</v>
      </c>
      <c r="Z425" s="390">
        <v>0</v>
      </c>
      <c r="AA425" s="390">
        <v>0</v>
      </c>
      <c r="AB425" s="390">
        <v>0</v>
      </c>
      <c r="AC425" s="32">
        <v>0</v>
      </c>
      <c r="AD425" s="13"/>
      <c r="AG425" s="22"/>
      <c r="AH425" s="22"/>
      <c r="AJ425" s="13"/>
      <c r="AK425" s="13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166"/>
      <c r="BM425" s="166"/>
      <c r="BN425" s="166"/>
      <c r="BO425" s="166"/>
      <c r="BP425" s="166"/>
      <c r="BQ425" s="166"/>
      <c r="BR425" s="166"/>
      <c r="BS425" s="166"/>
      <c r="BT425" s="2"/>
      <c r="BU425" s="2"/>
      <c r="BV425" s="2"/>
      <c r="BW425" s="2"/>
      <c r="BX425" s="2"/>
      <c r="BY425" s="2"/>
      <c r="BZ425" s="1"/>
      <c r="CA425" s="1"/>
      <c r="CB425" s="1"/>
      <c r="CC425" s="1"/>
      <c r="CD425" s="1"/>
    </row>
    <row r="426" spans="1:82">
      <c r="A426" s="1">
        <f t="shared" si="705"/>
        <v>2030</v>
      </c>
      <c r="B426" s="390">
        <v>0</v>
      </c>
      <c r="C426" s="390">
        <v>0</v>
      </c>
      <c r="D426" s="390">
        <v>0</v>
      </c>
      <c r="E426" s="390">
        <v>0</v>
      </c>
      <c r="F426" s="390">
        <v>0</v>
      </c>
      <c r="G426" s="390">
        <v>0</v>
      </c>
      <c r="H426" s="390">
        <v>0</v>
      </c>
      <c r="I426" s="390">
        <v>0</v>
      </c>
      <c r="J426" s="390">
        <v>0</v>
      </c>
      <c r="K426" s="390">
        <v>0</v>
      </c>
      <c r="L426" s="390">
        <v>0</v>
      </c>
      <c r="M426" s="390">
        <v>0</v>
      </c>
      <c r="N426" s="303">
        <f t="shared" si="704"/>
        <v>0</v>
      </c>
      <c r="O426" s="29"/>
      <c r="P426" s="72">
        <f t="shared" si="706"/>
        <v>2030</v>
      </c>
      <c r="Q426" s="390">
        <v>0</v>
      </c>
      <c r="R426" s="390">
        <v>0</v>
      </c>
      <c r="S426" s="390">
        <v>0</v>
      </c>
      <c r="T426" s="390">
        <v>0</v>
      </c>
      <c r="U426" s="390">
        <v>0</v>
      </c>
      <c r="V426" s="390">
        <v>0</v>
      </c>
      <c r="W426" s="390">
        <v>0</v>
      </c>
      <c r="X426" s="390">
        <v>0</v>
      </c>
      <c r="Y426" s="390">
        <v>0</v>
      </c>
      <c r="Z426" s="390">
        <v>0</v>
      </c>
      <c r="AA426" s="390">
        <v>0</v>
      </c>
      <c r="AB426" s="390">
        <v>0</v>
      </c>
      <c r="AC426" s="32">
        <v>0</v>
      </c>
      <c r="AD426" s="13"/>
      <c r="AG426" s="22"/>
      <c r="AH426" s="22"/>
      <c r="AJ426" s="13"/>
      <c r="AK426" s="13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166"/>
      <c r="BM426" s="166"/>
      <c r="BN426" s="166"/>
      <c r="BO426" s="166"/>
      <c r="BP426" s="166"/>
      <c r="BQ426" s="166"/>
      <c r="BR426" s="166"/>
      <c r="BS426" s="166"/>
      <c r="BT426" s="2"/>
      <c r="BU426" s="2"/>
      <c r="BV426" s="2"/>
      <c r="BW426" s="2"/>
      <c r="BX426" s="2"/>
      <c r="BY426" s="2"/>
      <c r="BZ426" s="1"/>
      <c r="CA426" s="1"/>
      <c r="CB426" s="1"/>
      <c r="CC426" s="1"/>
      <c r="CD426" s="1"/>
    </row>
    <row r="427" spans="1:82">
      <c r="A427" s="1">
        <f t="shared" si="705"/>
        <v>2031</v>
      </c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32"/>
      <c r="O427" s="29"/>
      <c r="P427" s="72">
        <f t="shared" si="706"/>
        <v>2031</v>
      </c>
      <c r="Q427" s="390">
        <v>0</v>
      </c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  <c r="AB427" s="390"/>
      <c r="AC427" s="32"/>
      <c r="AD427" s="13"/>
      <c r="AG427" s="22"/>
      <c r="AH427" s="22"/>
      <c r="AJ427" s="13"/>
      <c r="AK427" s="13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166"/>
      <c r="BM427" s="166"/>
      <c r="BN427" s="166"/>
      <c r="BO427" s="166"/>
      <c r="BP427" s="166"/>
      <c r="BQ427" s="166"/>
      <c r="BR427" s="166"/>
      <c r="BS427" s="166"/>
      <c r="BT427" s="2"/>
      <c r="BU427" s="2"/>
      <c r="BV427" s="2"/>
      <c r="BW427" s="2"/>
      <c r="BX427" s="2"/>
      <c r="BY427" s="2"/>
      <c r="BZ427" s="1"/>
      <c r="CA427" s="1"/>
      <c r="CB427" s="1"/>
      <c r="CC427" s="1"/>
      <c r="CD427" s="1"/>
    </row>
    <row r="428" spans="1:82">
      <c r="A428" s="1">
        <f t="shared" si="705"/>
        <v>2032</v>
      </c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32"/>
      <c r="O428" s="29"/>
      <c r="P428" s="72">
        <f t="shared" si="706"/>
        <v>2032</v>
      </c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32"/>
      <c r="AD428" s="13"/>
      <c r="AG428" s="22"/>
      <c r="AH428" s="22"/>
      <c r="AJ428" s="13"/>
      <c r="AK428" s="13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166"/>
      <c r="BM428" s="166"/>
      <c r="BN428" s="166"/>
      <c r="BO428" s="166"/>
      <c r="BP428" s="166"/>
      <c r="BQ428" s="166"/>
      <c r="BR428" s="166"/>
      <c r="BS428" s="166"/>
      <c r="BT428" s="2"/>
      <c r="BU428" s="2"/>
      <c r="BV428" s="2"/>
      <c r="BW428" s="2"/>
      <c r="BX428" s="2"/>
      <c r="BY428" s="2"/>
      <c r="BZ428" s="1"/>
      <c r="CA428" s="1"/>
      <c r="CB428" s="1"/>
      <c r="CC428" s="1"/>
      <c r="CD428" s="1"/>
    </row>
    <row r="429" spans="1:82">
      <c r="A429" s="1">
        <f t="shared" si="705"/>
        <v>2033</v>
      </c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32"/>
      <c r="O429" s="29"/>
      <c r="P429" s="72">
        <f t="shared" si="706"/>
        <v>2033</v>
      </c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32"/>
      <c r="AD429" s="13"/>
      <c r="AG429" s="22"/>
      <c r="AH429" s="22"/>
      <c r="AJ429" s="13"/>
      <c r="AK429" s="13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166"/>
      <c r="BM429" s="166"/>
      <c r="BN429" s="166"/>
      <c r="BO429" s="166"/>
      <c r="BP429" s="166"/>
      <c r="BQ429" s="166"/>
      <c r="BR429" s="166"/>
      <c r="BS429" s="166"/>
      <c r="BT429" s="2"/>
      <c r="BU429" s="2"/>
      <c r="BV429" s="2"/>
      <c r="BW429" s="2"/>
      <c r="BX429" s="2"/>
      <c r="BY429" s="2"/>
      <c r="BZ429" s="1"/>
      <c r="CA429" s="1"/>
      <c r="CB429" s="1"/>
      <c r="CC429" s="1"/>
      <c r="CD429" s="1"/>
    </row>
    <row r="430" spans="1:82">
      <c r="A430" s="1">
        <f t="shared" si="705"/>
        <v>2034</v>
      </c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32"/>
      <c r="O430" s="29"/>
      <c r="P430" s="72">
        <f t="shared" si="706"/>
        <v>2034</v>
      </c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32"/>
      <c r="AD430" s="13"/>
      <c r="AG430" s="22"/>
      <c r="AH430" s="22"/>
      <c r="AJ430" s="13"/>
      <c r="AK430" s="13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166"/>
      <c r="BM430" s="166"/>
      <c r="BN430" s="166"/>
      <c r="BO430" s="166"/>
      <c r="BP430" s="166"/>
      <c r="BQ430" s="166"/>
      <c r="BR430" s="166"/>
      <c r="BS430" s="166"/>
      <c r="BT430" s="2"/>
      <c r="BU430" s="2"/>
      <c r="BV430" s="2"/>
      <c r="BW430" s="2"/>
      <c r="BX430" s="2"/>
      <c r="BY430" s="2"/>
      <c r="BZ430" s="1"/>
      <c r="CA430" s="1"/>
      <c r="CB430" s="1"/>
      <c r="CC430" s="1"/>
      <c r="CD430" s="1"/>
    </row>
    <row r="431" spans="1:82">
      <c r="A431" s="1">
        <f t="shared" si="705"/>
        <v>2035</v>
      </c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32"/>
      <c r="O431" s="29"/>
      <c r="P431" s="72">
        <f t="shared" si="706"/>
        <v>2035</v>
      </c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32"/>
      <c r="AD431" s="13"/>
      <c r="AG431" s="22"/>
      <c r="AH431" s="22"/>
      <c r="AJ431" s="13"/>
      <c r="AK431" s="13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166"/>
      <c r="BM431" s="166"/>
      <c r="BN431" s="166"/>
      <c r="BO431" s="166"/>
      <c r="BP431" s="166"/>
      <c r="BQ431" s="166"/>
      <c r="BR431" s="166"/>
      <c r="BS431" s="166"/>
      <c r="BT431" s="2"/>
      <c r="BU431" s="2"/>
      <c r="BV431" s="2"/>
      <c r="BW431" s="2"/>
      <c r="BX431" s="2"/>
      <c r="BY431" s="2"/>
      <c r="BZ431" s="1"/>
      <c r="CA431" s="1"/>
      <c r="CB431" s="1"/>
      <c r="CC431" s="1"/>
      <c r="CD431" s="1"/>
    </row>
    <row r="432" spans="1:82">
      <c r="A432" s="1">
        <f t="shared" si="705"/>
        <v>2036</v>
      </c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32"/>
      <c r="O432" s="29"/>
      <c r="P432" s="72">
        <f t="shared" si="706"/>
        <v>2036</v>
      </c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32"/>
      <c r="AJ432" s="13"/>
      <c r="AK432" s="13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166"/>
      <c r="BM432" s="166"/>
      <c r="BN432" s="166"/>
      <c r="BO432" s="166"/>
      <c r="BP432" s="166"/>
      <c r="BQ432" s="166"/>
      <c r="BR432" s="166"/>
      <c r="BS432" s="166"/>
      <c r="BT432" s="2"/>
      <c r="BU432" s="2"/>
      <c r="BV432" s="2"/>
      <c r="BW432" s="2"/>
      <c r="BX432" s="2"/>
      <c r="BY432" s="2"/>
      <c r="BZ432" s="1"/>
      <c r="CA432" s="1"/>
      <c r="CB432" s="1"/>
      <c r="CC432" s="1"/>
      <c r="CD432" s="1"/>
    </row>
    <row r="433" spans="1:114">
      <c r="A433" s="1">
        <f t="shared" si="705"/>
        <v>2037</v>
      </c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32"/>
      <c r="O433" s="29"/>
      <c r="P433" s="72">
        <f t="shared" si="706"/>
        <v>2037</v>
      </c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32"/>
      <c r="AJ433" s="13"/>
      <c r="AK433" s="13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166"/>
      <c r="BM433" s="166"/>
      <c r="BN433" s="166"/>
      <c r="BO433" s="166"/>
      <c r="BP433" s="166"/>
      <c r="BQ433" s="166"/>
      <c r="BR433" s="166"/>
      <c r="BS433" s="166"/>
      <c r="BT433" s="2"/>
      <c r="BU433" s="2"/>
      <c r="BV433" s="2"/>
      <c r="BW433" s="2"/>
      <c r="BX433" s="2"/>
      <c r="BY433" s="2"/>
      <c r="BZ433" s="1"/>
      <c r="CA433" s="1"/>
      <c r="CB433" s="1"/>
      <c r="CC433" s="1"/>
      <c r="CD433" s="1"/>
    </row>
    <row r="434" spans="1:114">
      <c r="A434" s="1">
        <f t="shared" si="705"/>
        <v>2038</v>
      </c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32"/>
      <c r="O434" s="29"/>
      <c r="P434" s="72">
        <f t="shared" si="706"/>
        <v>2038</v>
      </c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32"/>
      <c r="AJ434" s="13"/>
      <c r="AK434" s="13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166"/>
      <c r="BM434" s="166"/>
      <c r="BN434" s="166"/>
      <c r="BO434" s="166"/>
      <c r="BP434" s="166"/>
      <c r="BQ434" s="166"/>
      <c r="BR434" s="166"/>
      <c r="BS434" s="166"/>
      <c r="BT434" s="2"/>
      <c r="BU434" s="2"/>
      <c r="BV434" s="2"/>
      <c r="BW434" s="2"/>
      <c r="BX434" s="2"/>
      <c r="BY434" s="2"/>
      <c r="BZ434" s="1"/>
      <c r="CA434" s="1"/>
      <c r="CB434" s="1"/>
      <c r="CC434" s="1"/>
      <c r="CD434" s="1"/>
    </row>
    <row r="435" spans="1:114">
      <c r="A435" s="1">
        <f t="shared" si="705"/>
        <v>2039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32"/>
      <c r="O435" s="29"/>
      <c r="P435" s="72">
        <f t="shared" si="706"/>
        <v>2039</v>
      </c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32"/>
      <c r="AJ435" s="13"/>
      <c r="AK435" s="13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166"/>
      <c r="BM435" s="166"/>
      <c r="BN435" s="166"/>
      <c r="BO435" s="166"/>
      <c r="BP435" s="166"/>
      <c r="BQ435" s="166"/>
      <c r="BR435" s="166"/>
      <c r="BS435" s="166"/>
      <c r="BT435" s="2"/>
      <c r="BU435" s="2"/>
      <c r="BV435" s="2"/>
      <c r="BW435" s="2"/>
      <c r="BX435" s="2"/>
      <c r="BY435" s="2"/>
      <c r="BZ435" s="1"/>
      <c r="CA435" s="1"/>
      <c r="CB435" s="1"/>
      <c r="CC435" s="1"/>
      <c r="CD435" s="1"/>
    </row>
    <row r="436" spans="1:114">
      <c r="A436" s="1">
        <f t="shared" si="705"/>
        <v>2040</v>
      </c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32"/>
      <c r="O436" s="29"/>
      <c r="P436" s="72">
        <f t="shared" si="706"/>
        <v>2040</v>
      </c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32"/>
      <c r="AJ436" s="13"/>
      <c r="AK436" s="13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166"/>
      <c r="BM436" s="166"/>
      <c r="BN436" s="166"/>
      <c r="BO436" s="166"/>
      <c r="BP436" s="166"/>
      <c r="BQ436" s="166"/>
      <c r="BR436" s="166"/>
      <c r="BS436" s="166"/>
      <c r="BT436" s="2"/>
      <c r="BU436" s="2"/>
      <c r="BV436" s="2"/>
      <c r="BW436" s="2"/>
      <c r="BX436" s="2"/>
      <c r="BY436" s="2"/>
      <c r="BZ436" s="1"/>
      <c r="CA436" s="1"/>
      <c r="CB436" s="1"/>
      <c r="CC436" s="1"/>
      <c r="CD436" s="1"/>
    </row>
    <row r="437" spans="1:114">
      <c r="A437" s="1">
        <f t="shared" si="705"/>
        <v>2041</v>
      </c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32"/>
      <c r="O437" s="29"/>
      <c r="P437" s="72">
        <f t="shared" si="706"/>
        <v>2041</v>
      </c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32"/>
      <c r="AJ437" s="2"/>
      <c r="AK437" s="13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166"/>
      <c r="BM437" s="166"/>
      <c r="BN437" s="166"/>
      <c r="BO437" s="166"/>
      <c r="BP437" s="166"/>
      <c r="BQ437" s="166"/>
      <c r="BR437" s="166"/>
      <c r="BS437" s="166"/>
      <c r="BT437" s="2"/>
      <c r="BU437" s="2"/>
      <c r="BV437" s="2"/>
      <c r="BW437" s="2"/>
      <c r="BX437" s="2"/>
      <c r="BY437" s="2"/>
      <c r="BZ437" s="1"/>
      <c r="CA437" s="1"/>
      <c r="CB437" s="1"/>
      <c r="CC437" s="1"/>
      <c r="CD437" s="1"/>
    </row>
    <row r="438" spans="1:114">
      <c r="A438" s="1">
        <f t="shared" si="705"/>
        <v>2042</v>
      </c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32"/>
      <c r="O438" s="29"/>
      <c r="P438" s="72">
        <f t="shared" si="706"/>
        <v>2042</v>
      </c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32"/>
      <c r="AJ438" s="2"/>
      <c r="AK438" s="13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166"/>
      <c r="BM438" s="166"/>
      <c r="BN438" s="166"/>
      <c r="BO438" s="166"/>
      <c r="BP438" s="166"/>
      <c r="BQ438" s="166"/>
      <c r="BR438" s="166"/>
      <c r="BS438" s="166"/>
      <c r="BT438" s="2"/>
      <c r="BU438" s="2"/>
      <c r="BV438" s="2"/>
      <c r="BW438" s="2"/>
      <c r="BX438" s="2"/>
      <c r="BY438" s="2"/>
      <c r="BZ438" s="1"/>
      <c r="CA438" s="1"/>
      <c r="CB438" s="1"/>
      <c r="CC438" s="1"/>
      <c r="CD438" s="1"/>
    </row>
    <row r="439" spans="1:114">
      <c r="A439" s="1">
        <f t="shared" si="705"/>
        <v>2043</v>
      </c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32"/>
      <c r="O439" s="29"/>
      <c r="P439" s="72">
        <f t="shared" si="706"/>
        <v>2043</v>
      </c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32"/>
      <c r="AJ439" s="2"/>
      <c r="AK439" s="13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166"/>
      <c r="BM439" s="166"/>
      <c r="BN439" s="166"/>
      <c r="BO439" s="166"/>
      <c r="BP439" s="166"/>
      <c r="BQ439" s="166"/>
      <c r="BR439" s="166"/>
      <c r="BS439" s="166"/>
      <c r="BT439" s="2"/>
      <c r="BU439" s="2"/>
      <c r="BV439" s="2"/>
      <c r="BW439" s="2"/>
      <c r="BX439" s="2"/>
      <c r="BY439" s="2"/>
      <c r="BZ439" s="1"/>
      <c r="CA439" s="1"/>
      <c r="CB439" s="1"/>
      <c r="CC439" s="1"/>
      <c r="CD439" s="1"/>
    </row>
    <row r="440" spans="1:114">
      <c r="A440" s="1">
        <f t="shared" si="705"/>
        <v>2044</v>
      </c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32"/>
      <c r="O440" s="29"/>
      <c r="P440" s="72">
        <f t="shared" si="706"/>
        <v>2044</v>
      </c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32"/>
      <c r="AJ440" s="2"/>
      <c r="AK440" s="13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166"/>
      <c r="BM440" s="166"/>
      <c r="BN440" s="166"/>
      <c r="BO440" s="166"/>
      <c r="BP440" s="166"/>
      <c r="BQ440" s="166"/>
      <c r="BR440" s="166"/>
      <c r="BS440" s="166"/>
      <c r="BT440" s="2"/>
      <c r="BU440" s="2"/>
      <c r="BV440" s="2"/>
      <c r="BW440" s="2"/>
      <c r="BX440" s="2"/>
      <c r="BY440" s="2"/>
      <c r="BZ440" s="1"/>
      <c r="CA440" s="1"/>
      <c r="CB440" s="1"/>
      <c r="CC440" s="1"/>
      <c r="CD440" s="1"/>
    </row>
    <row r="441" spans="1:114">
      <c r="A441" s="1">
        <f t="shared" si="705"/>
        <v>2045</v>
      </c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32"/>
      <c r="O441" s="29"/>
      <c r="P441" s="72">
        <f t="shared" si="706"/>
        <v>2045</v>
      </c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32"/>
      <c r="AJ441" s="2"/>
      <c r="AK441" s="13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166"/>
      <c r="BM441" s="166"/>
      <c r="BN441" s="166"/>
      <c r="BO441" s="166"/>
      <c r="BP441" s="166"/>
      <c r="BQ441" s="166"/>
      <c r="BR441" s="166"/>
      <c r="BS441" s="166"/>
      <c r="BT441" s="2"/>
      <c r="BU441" s="2"/>
      <c r="BV441" s="2"/>
      <c r="BW441" s="2"/>
      <c r="BX441" s="2"/>
      <c r="BY441" s="2"/>
      <c r="BZ441" s="1"/>
      <c r="CA441" s="1"/>
      <c r="CB441" s="1"/>
      <c r="CC441" s="1"/>
      <c r="CD441" s="1"/>
    </row>
    <row r="442" spans="1:114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32"/>
      <c r="O442" s="29"/>
      <c r="P442" s="238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32"/>
      <c r="AJ442" s="2"/>
      <c r="AK442" s="13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166"/>
      <c r="BM442" s="166"/>
      <c r="BN442" s="166"/>
      <c r="BO442" s="166"/>
      <c r="BP442" s="166"/>
      <c r="BQ442" s="166"/>
      <c r="BR442" s="166"/>
      <c r="BS442" s="166"/>
      <c r="BT442" s="2"/>
      <c r="BU442" s="2"/>
      <c r="BV442" s="2"/>
      <c r="BW442" s="2"/>
      <c r="BX442" s="2"/>
      <c r="BY442" s="2"/>
      <c r="BZ442" s="1"/>
      <c r="CA442" s="1"/>
      <c r="CB442" s="1"/>
      <c r="CC442" s="1"/>
      <c r="CD442" s="1"/>
    </row>
    <row r="443" spans="1:114">
      <c r="A443" s="233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32"/>
      <c r="O443" s="29"/>
      <c r="P443" s="238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32"/>
      <c r="AG443" s="78"/>
      <c r="AH443" s="78"/>
      <c r="AJ443" s="2"/>
      <c r="AK443" s="13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166"/>
      <c r="BM443" s="166"/>
      <c r="BN443" s="166"/>
      <c r="BO443" s="166"/>
      <c r="BP443" s="166"/>
      <c r="BQ443" s="166"/>
      <c r="BR443" s="166"/>
      <c r="BS443" s="166"/>
      <c r="BT443" s="2"/>
      <c r="BU443" s="2"/>
      <c r="BV443" s="2"/>
      <c r="BW443" s="2"/>
      <c r="BX443" s="2"/>
      <c r="BY443" s="2"/>
      <c r="BZ443" s="1"/>
      <c r="CA443" s="1"/>
      <c r="CB443" s="1"/>
      <c r="CC443" s="1"/>
      <c r="CD443" s="1"/>
    </row>
    <row r="444" spans="1:114">
      <c r="A444" s="255" t="s">
        <v>184</v>
      </c>
      <c r="B444" s="25"/>
      <c r="C444" s="25"/>
      <c r="D444" s="25"/>
      <c r="E444" s="251"/>
      <c r="F444" s="393"/>
      <c r="G444" s="271"/>
      <c r="H444" s="271"/>
      <c r="I444" s="25"/>
      <c r="J444" s="25"/>
      <c r="K444" s="25"/>
      <c r="L444" s="25"/>
      <c r="M444" s="25"/>
      <c r="N444" s="297" t="s">
        <v>22</v>
      </c>
      <c r="O444" s="172"/>
      <c r="P444" s="298" t="str">
        <f>A444&amp;"   (BILLING)"</f>
        <v>535 SECI - Average 150 MW Sale   (BILLING)</v>
      </c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7" t="s">
        <v>22</v>
      </c>
      <c r="AG444" s="79"/>
      <c r="AH444" s="79"/>
      <c r="AI444" s="78"/>
      <c r="AJ444" s="132"/>
      <c r="AK444" s="13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166"/>
      <c r="BM444" s="166"/>
      <c r="BN444" s="166"/>
      <c r="BO444" s="166"/>
      <c r="BP444" s="166"/>
      <c r="BQ444" s="166"/>
      <c r="BR444" s="166"/>
      <c r="BS444" s="166"/>
      <c r="BT444" s="2"/>
      <c r="BU444" s="2"/>
      <c r="BV444" s="2"/>
      <c r="BW444" s="2"/>
      <c r="BX444" s="2"/>
      <c r="BY444" s="2"/>
      <c r="BZ444" s="1"/>
      <c r="CA444" s="1"/>
      <c r="CB444" s="1"/>
      <c r="CC444" s="1"/>
      <c r="CD444" s="1"/>
    </row>
    <row r="445" spans="1:114">
      <c r="A445" s="260" t="s">
        <v>2</v>
      </c>
      <c r="B445" s="260" t="s">
        <v>3</v>
      </c>
      <c r="C445" s="260" t="s">
        <v>4</v>
      </c>
      <c r="D445" s="260" t="s">
        <v>5</v>
      </c>
      <c r="E445" s="260" t="s">
        <v>6</v>
      </c>
      <c r="F445" s="260" t="s">
        <v>7</v>
      </c>
      <c r="G445" s="260" t="s">
        <v>8</v>
      </c>
      <c r="H445" s="260" t="s">
        <v>9</v>
      </c>
      <c r="I445" s="260" t="s">
        <v>10</v>
      </c>
      <c r="J445" s="260" t="s">
        <v>11</v>
      </c>
      <c r="K445" s="260" t="s">
        <v>12</v>
      </c>
      <c r="L445" s="260" t="s">
        <v>13</v>
      </c>
      <c r="M445" s="260" t="s">
        <v>14</v>
      </c>
      <c r="N445" s="299" t="s">
        <v>15</v>
      </c>
      <c r="O445" s="300"/>
      <c r="P445" s="598" t="s">
        <v>2</v>
      </c>
      <c r="Q445" s="301" t="s">
        <v>3</v>
      </c>
      <c r="R445" s="301" t="s">
        <v>4</v>
      </c>
      <c r="S445" s="301" t="s">
        <v>5</v>
      </c>
      <c r="T445" s="301" t="s">
        <v>6</v>
      </c>
      <c r="U445" s="301" t="s">
        <v>7</v>
      </c>
      <c r="V445" s="301" t="s">
        <v>8</v>
      </c>
      <c r="W445" s="301" t="s">
        <v>9</v>
      </c>
      <c r="X445" s="301" t="s">
        <v>10</v>
      </c>
      <c r="Y445" s="301" t="s">
        <v>11</v>
      </c>
      <c r="Z445" s="301" t="s">
        <v>12</v>
      </c>
      <c r="AA445" s="301" t="s">
        <v>13</v>
      </c>
      <c r="AB445" s="301" t="s">
        <v>14</v>
      </c>
      <c r="AC445" s="299" t="s">
        <v>15</v>
      </c>
      <c r="AG445" s="86"/>
      <c r="AH445" s="86"/>
      <c r="AJ445" s="132"/>
      <c r="AK445" s="13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166"/>
      <c r="BM445" s="166"/>
      <c r="BN445" s="166"/>
      <c r="BO445" s="166"/>
      <c r="BP445" s="166"/>
      <c r="BQ445" s="166"/>
      <c r="BR445" s="166"/>
      <c r="BS445" s="166"/>
      <c r="BT445" s="2"/>
      <c r="BU445" s="2"/>
      <c r="BV445" s="2"/>
      <c r="BW445" s="2"/>
      <c r="BX445" s="2"/>
      <c r="BY445" s="2"/>
      <c r="BZ445" s="1"/>
      <c r="CA445" s="1"/>
      <c r="CB445" s="1"/>
      <c r="CC445" s="1"/>
      <c r="CD445" s="1"/>
    </row>
    <row r="446" spans="1:114" s="5" customFormat="1">
      <c r="A446" s="1">
        <f>A406</f>
        <v>2010</v>
      </c>
      <c r="B446" s="205">
        <v>0</v>
      </c>
      <c r="C446" s="205">
        <v>0</v>
      </c>
      <c r="D446" s="205">
        <v>0</v>
      </c>
      <c r="E446" s="205">
        <v>0</v>
      </c>
      <c r="F446" s="205">
        <v>0</v>
      </c>
      <c r="G446" s="205">
        <v>0</v>
      </c>
      <c r="H446" s="205">
        <v>0</v>
      </c>
      <c r="I446" s="205">
        <v>0</v>
      </c>
      <c r="J446" s="205">
        <v>0</v>
      </c>
      <c r="K446" s="205">
        <v>0</v>
      </c>
      <c r="L446" s="205">
        <v>0</v>
      </c>
      <c r="M446" s="205">
        <v>0</v>
      </c>
      <c r="N446" s="319">
        <f t="shared" ref="N446:N457" si="707">SUM(B446:M446)</f>
        <v>0</v>
      </c>
      <c r="O446" s="29"/>
      <c r="P446" s="72">
        <f>A446</f>
        <v>2010</v>
      </c>
      <c r="Q446" s="35">
        <v>150</v>
      </c>
      <c r="R446" s="330">
        <f t="shared" ref="R446:AB446" si="708">B446</f>
        <v>0</v>
      </c>
      <c r="S446" s="330">
        <f t="shared" si="708"/>
        <v>0</v>
      </c>
      <c r="T446" s="330">
        <f t="shared" si="708"/>
        <v>0</v>
      </c>
      <c r="U446" s="330">
        <f t="shared" si="708"/>
        <v>0</v>
      </c>
      <c r="V446" s="330">
        <f t="shared" si="708"/>
        <v>0</v>
      </c>
      <c r="W446" s="330">
        <f t="shared" si="708"/>
        <v>0</v>
      </c>
      <c r="X446" s="330">
        <f t="shared" si="708"/>
        <v>0</v>
      </c>
      <c r="Y446" s="330">
        <f t="shared" si="708"/>
        <v>0</v>
      </c>
      <c r="Z446" s="330">
        <f t="shared" si="708"/>
        <v>0</v>
      </c>
      <c r="AA446" s="330">
        <f t="shared" si="708"/>
        <v>0</v>
      </c>
      <c r="AB446" s="330">
        <f t="shared" si="708"/>
        <v>0</v>
      </c>
      <c r="AC446" s="303">
        <f t="shared" ref="AC446:AC467" si="709">SUM(Q446:AB446)</f>
        <v>150</v>
      </c>
      <c r="AE446" s="14"/>
      <c r="AF446" s="13"/>
      <c r="AG446" s="22"/>
      <c r="AH446" s="22"/>
      <c r="AI446" s="86"/>
      <c r="AJ446" s="132"/>
      <c r="AK446" s="132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2"/>
      <c r="BI446" s="10"/>
      <c r="BJ446" s="10"/>
      <c r="BK446" s="2"/>
      <c r="BL446" s="166"/>
      <c r="BM446" s="166"/>
      <c r="BN446" s="166"/>
      <c r="BO446" s="166"/>
      <c r="BP446" s="166"/>
      <c r="BQ446" s="166"/>
      <c r="BR446" s="166"/>
      <c r="BS446" s="166"/>
      <c r="BT446" s="2"/>
      <c r="BU446" s="2"/>
      <c r="BV446" s="2"/>
      <c r="BW446" s="2"/>
      <c r="BX446" s="2"/>
      <c r="BY446" s="2"/>
      <c r="BZ446" s="1"/>
      <c r="CA446" s="1"/>
      <c r="CB446" s="1"/>
      <c r="CC446" s="1"/>
      <c r="CD446" s="1"/>
      <c r="CE446" s="1"/>
      <c r="CF446" s="1"/>
      <c r="CG446" s="1"/>
      <c r="CH446" s="1"/>
      <c r="CO446" s="165"/>
      <c r="DH446" s="165"/>
      <c r="DI446" s="165"/>
      <c r="DJ446" s="165"/>
    </row>
    <row r="447" spans="1:114">
      <c r="A447" s="1">
        <f t="shared" ref="A447:A481" si="710">A407</f>
        <v>2011</v>
      </c>
      <c r="B447" s="479">
        <v>0</v>
      </c>
      <c r="C447" s="479">
        <v>0</v>
      </c>
      <c r="D447" s="479">
        <v>0</v>
      </c>
      <c r="E447" s="479">
        <v>0</v>
      </c>
      <c r="F447" s="479">
        <v>0</v>
      </c>
      <c r="G447" s="479">
        <v>0</v>
      </c>
      <c r="H447" s="479">
        <v>0</v>
      </c>
      <c r="I447" s="479">
        <v>0</v>
      </c>
      <c r="J447" s="479">
        <v>0</v>
      </c>
      <c r="K447" s="479">
        <v>0</v>
      </c>
      <c r="L447" s="479">
        <v>0</v>
      </c>
      <c r="M447" s="479">
        <v>0</v>
      </c>
      <c r="N447" s="319">
        <f t="shared" si="707"/>
        <v>0</v>
      </c>
      <c r="O447" s="29"/>
      <c r="P447" s="72">
        <f t="shared" ref="P447:P481" si="711">A447</f>
        <v>2011</v>
      </c>
      <c r="Q447" s="479">
        <v>0</v>
      </c>
      <c r="R447" s="479">
        <v>0</v>
      </c>
      <c r="S447" s="479">
        <v>0</v>
      </c>
      <c r="T447" s="479">
        <v>0</v>
      </c>
      <c r="U447" s="479">
        <v>0</v>
      </c>
      <c r="V447" s="479">
        <v>0</v>
      </c>
      <c r="W447" s="479">
        <v>0</v>
      </c>
      <c r="X447" s="479">
        <v>0</v>
      </c>
      <c r="Y447" s="479">
        <v>0</v>
      </c>
      <c r="Z447" s="479">
        <v>0</v>
      </c>
      <c r="AA447" s="479">
        <v>0</v>
      </c>
      <c r="AB447" s="479">
        <v>0</v>
      </c>
      <c r="AC447" s="303">
        <f t="shared" si="709"/>
        <v>0</v>
      </c>
      <c r="AG447" s="22"/>
      <c r="AH447" s="22"/>
      <c r="AI447" s="155"/>
      <c r="AJ447" s="132"/>
      <c r="AK447" s="13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166"/>
      <c r="BM447" s="166"/>
      <c r="BN447" s="166"/>
      <c r="BO447" s="166"/>
      <c r="BP447" s="166"/>
      <c r="BQ447" s="166"/>
      <c r="BR447" s="166"/>
      <c r="BS447" s="166"/>
      <c r="BT447" s="2"/>
      <c r="BU447" s="2"/>
      <c r="BV447" s="2"/>
      <c r="BW447" s="2"/>
      <c r="BX447" s="2"/>
      <c r="BY447" s="2"/>
      <c r="BZ447" s="1"/>
      <c r="CA447" s="1"/>
      <c r="CB447" s="1"/>
      <c r="CC447" s="1"/>
      <c r="CD447" s="1"/>
    </row>
    <row r="448" spans="1:114">
      <c r="A448" s="1">
        <f t="shared" si="710"/>
        <v>2012</v>
      </c>
      <c r="B448" s="560">
        <f>[1]BR!C402</f>
        <v>0</v>
      </c>
      <c r="C448" s="560">
        <f>[1]BR!D402</f>
        <v>0</v>
      </c>
      <c r="D448" s="560">
        <f>[1]BR!E402</f>
        <v>0</v>
      </c>
      <c r="E448" s="560">
        <f>[1]BR!F402</f>
        <v>0</v>
      </c>
      <c r="F448" s="560">
        <f>[1]BR!G402</f>
        <v>0</v>
      </c>
      <c r="G448" s="560">
        <f>[1]BR!H402</f>
        <v>0</v>
      </c>
      <c r="H448" s="560">
        <f>[1]BR!I402</f>
        <v>0</v>
      </c>
      <c r="I448" s="560">
        <f>[1]BR!J402</f>
        <v>0</v>
      </c>
      <c r="J448" s="560">
        <f>[1]BR!K402</f>
        <v>0</v>
      </c>
      <c r="K448" s="560">
        <f>[1]BR!L402</f>
        <v>0</v>
      </c>
      <c r="L448" s="560">
        <f>[1]BR!M402</f>
        <v>0</v>
      </c>
      <c r="M448" s="560">
        <f>[1]BR!N402</f>
        <v>0</v>
      </c>
      <c r="N448" s="319">
        <f t="shared" si="707"/>
        <v>0</v>
      </c>
      <c r="O448" s="29"/>
      <c r="P448" s="72">
        <f t="shared" si="711"/>
        <v>2012</v>
      </c>
      <c r="Q448" s="560">
        <f>[1]BR!S402</f>
        <v>0</v>
      </c>
      <c r="R448" s="560">
        <f>[1]BR!T402</f>
        <v>0</v>
      </c>
      <c r="S448" s="560">
        <f>[1]BR!U402</f>
        <v>0</v>
      </c>
      <c r="T448" s="560">
        <f>[1]BR!V402</f>
        <v>0</v>
      </c>
      <c r="U448" s="560">
        <f>[1]BR!W402</f>
        <v>0</v>
      </c>
      <c r="V448" s="560">
        <f>[1]BR!X402</f>
        <v>0</v>
      </c>
      <c r="W448" s="560">
        <f>[1]BR!Y402</f>
        <v>0</v>
      </c>
      <c r="X448" s="560">
        <f>[1]BR!Z402</f>
        <v>0</v>
      </c>
      <c r="Y448" s="560">
        <f>[1]BR!AA402</f>
        <v>0</v>
      </c>
      <c r="Z448" s="560">
        <f>[1]BR!AB402</f>
        <v>0</v>
      </c>
      <c r="AA448" s="560">
        <f>[1]BR!AC402</f>
        <v>0</v>
      </c>
      <c r="AB448" s="560">
        <f>[1]BR!AD402</f>
        <v>0</v>
      </c>
      <c r="AC448" s="303">
        <f t="shared" si="709"/>
        <v>0</v>
      </c>
      <c r="AG448" s="22"/>
      <c r="AH448" s="22"/>
      <c r="AI448" s="155"/>
      <c r="AJ448" s="132"/>
      <c r="AK448" s="13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166"/>
      <c r="BM448" s="166"/>
      <c r="BN448" s="166"/>
      <c r="BO448" s="166"/>
      <c r="BP448" s="166"/>
      <c r="BQ448" s="166"/>
      <c r="BR448" s="166"/>
      <c r="BS448" s="166"/>
      <c r="BT448" s="2"/>
      <c r="BU448" s="2"/>
      <c r="BV448" s="2"/>
      <c r="BW448" s="2"/>
      <c r="BX448" s="2"/>
      <c r="BY448" s="2"/>
      <c r="BZ448" s="1"/>
      <c r="CA448" s="1"/>
      <c r="CB448" s="1"/>
      <c r="CC448" s="1"/>
      <c r="CD448" s="1"/>
    </row>
    <row r="449" spans="1:114">
      <c r="A449" s="1">
        <f t="shared" si="710"/>
        <v>2013</v>
      </c>
      <c r="B449" s="560">
        <f>[1]BR!C403</f>
        <v>0</v>
      </c>
      <c r="C449" s="560">
        <f>[1]BR!D403</f>
        <v>0</v>
      </c>
      <c r="D449" s="560">
        <f>[1]BR!E403</f>
        <v>0</v>
      </c>
      <c r="E449" s="560">
        <f>[1]BR!F403</f>
        <v>0</v>
      </c>
      <c r="F449" s="560">
        <f>[1]BR!G403</f>
        <v>0</v>
      </c>
      <c r="G449" s="560">
        <f>[1]BR!H403</f>
        <v>0</v>
      </c>
      <c r="H449" s="560">
        <f>[1]BR!I403</f>
        <v>0</v>
      </c>
      <c r="I449" s="560">
        <f>[1]BR!J403</f>
        <v>0</v>
      </c>
      <c r="J449" s="560">
        <f>[1]BR!K403</f>
        <v>0</v>
      </c>
      <c r="K449" s="560">
        <f>[1]BR!L403</f>
        <v>0</v>
      </c>
      <c r="L449" s="560">
        <f>[1]BR!M403</f>
        <v>0</v>
      </c>
      <c r="M449" s="560">
        <f>[1]BR!N403</f>
        <v>0</v>
      </c>
      <c r="N449" s="319">
        <f t="shared" si="707"/>
        <v>0</v>
      </c>
      <c r="O449" s="29"/>
      <c r="P449" s="72">
        <f t="shared" si="711"/>
        <v>2013</v>
      </c>
      <c r="Q449" s="560">
        <f>[1]BR!S403</f>
        <v>0</v>
      </c>
      <c r="R449" s="560">
        <f>[1]BR!T403</f>
        <v>0</v>
      </c>
      <c r="S449" s="560">
        <f>[1]BR!U403</f>
        <v>0</v>
      </c>
      <c r="T449" s="560">
        <f>[1]BR!V403</f>
        <v>0</v>
      </c>
      <c r="U449" s="560">
        <f>[1]BR!W403</f>
        <v>0</v>
      </c>
      <c r="V449" s="560">
        <f>[1]BR!X403</f>
        <v>0</v>
      </c>
      <c r="W449" s="560">
        <f>[1]BR!Y403</f>
        <v>0</v>
      </c>
      <c r="X449" s="560">
        <f>[1]BR!Z403</f>
        <v>0</v>
      </c>
      <c r="Y449" s="560">
        <f>[1]BR!AA403</f>
        <v>0</v>
      </c>
      <c r="Z449" s="560">
        <f>[1]BR!AB403</f>
        <v>0</v>
      </c>
      <c r="AA449" s="560">
        <f>[1]BR!AC403</f>
        <v>0</v>
      </c>
      <c r="AB449" s="560">
        <f>[1]BR!AD403</f>
        <v>0</v>
      </c>
      <c r="AC449" s="303">
        <f t="shared" si="709"/>
        <v>0</v>
      </c>
      <c r="AG449" s="22"/>
      <c r="AH449" s="22"/>
      <c r="AI449" s="155"/>
      <c r="AJ449" s="132"/>
      <c r="AK449" s="13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166"/>
      <c r="BM449" s="166"/>
      <c r="BN449" s="166"/>
      <c r="BO449" s="166"/>
      <c r="BP449" s="166"/>
      <c r="BQ449" s="166"/>
      <c r="BR449" s="166"/>
      <c r="BS449" s="166"/>
      <c r="BT449" s="2"/>
      <c r="BU449" s="2"/>
      <c r="BV449" s="2"/>
      <c r="BW449" s="2"/>
      <c r="BX449" s="2"/>
      <c r="BY449" s="2"/>
      <c r="BZ449" s="1"/>
      <c r="CA449" s="1"/>
      <c r="CB449" s="1"/>
      <c r="CC449" s="1"/>
      <c r="CD449" s="1"/>
    </row>
    <row r="450" spans="1:114">
      <c r="A450" s="1">
        <f t="shared" si="710"/>
        <v>2014</v>
      </c>
      <c r="B450" s="560">
        <f>[1]BR!C404</f>
        <v>2402016</v>
      </c>
      <c r="C450" s="560">
        <f>[1]BR!D404</f>
        <v>2401818</v>
      </c>
      <c r="D450" s="560">
        <f>[1]BR!E404</f>
        <v>2403524</v>
      </c>
      <c r="E450" s="560">
        <f>[1]BR!F404</f>
        <v>2407308</v>
      </c>
      <c r="F450" s="560">
        <f>[1]BR!G404</f>
        <v>2410071</v>
      </c>
      <c r="G450" s="560">
        <f>[1]BR!H404</f>
        <v>2421924</v>
      </c>
      <c r="H450" s="560">
        <f>[1]BR!I404</f>
        <v>2425173</v>
      </c>
      <c r="I450" s="560">
        <f>[1]BR!J404</f>
        <v>2425173</v>
      </c>
      <c r="J450" s="560">
        <f>[1]BR!K404</f>
        <v>2421924</v>
      </c>
      <c r="K450" s="560">
        <f>[1]BR!L404</f>
        <v>2410071</v>
      </c>
      <c r="L450" s="560">
        <f>[1]BR!M404</f>
        <v>2403411</v>
      </c>
      <c r="M450" s="560">
        <f>[1]BR!N404</f>
        <v>2403524</v>
      </c>
      <c r="N450" s="319">
        <f t="shared" si="707"/>
        <v>28935937</v>
      </c>
      <c r="O450" s="29"/>
      <c r="P450" s="72">
        <f t="shared" si="711"/>
        <v>2014</v>
      </c>
      <c r="Q450" s="560">
        <f>[1]BR!S404</f>
        <v>0</v>
      </c>
      <c r="R450" s="560">
        <f>[1]BR!T404</f>
        <v>2402016</v>
      </c>
      <c r="S450" s="560">
        <f>[1]BR!U404</f>
        <v>2401818</v>
      </c>
      <c r="T450" s="560">
        <f>[1]BR!V404</f>
        <v>2403524</v>
      </c>
      <c r="U450" s="560">
        <f>[1]BR!W404</f>
        <v>2407308</v>
      </c>
      <c r="V450" s="560">
        <f>[1]BR!X404</f>
        <v>2410071</v>
      </c>
      <c r="W450" s="560">
        <f>[1]BR!Y404</f>
        <v>2421924</v>
      </c>
      <c r="X450" s="560">
        <f>[1]BR!Z404</f>
        <v>2425173</v>
      </c>
      <c r="Y450" s="560">
        <f>[1]BR!AA404</f>
        <v>2425173</v>
      </c>
      <c r="Z450" s="560">
        <f>[1]BR!AB404</f>
        <v>2421924</v>
      </c>
      <c r="AA450" s="560">
        <f>[1]BR!AC404</f>
        <v>2410071</v>
      </c>
      <c r="AB450" s="560">
        <f>[1]BR!AD404</f>
        <v>2403411</v>
      </c>
      <c r="AC450" s="303">
        <f t="shared" si="709"/>
        <v>26532413</v>
      </c>
      <c r="AG450" s="22"/>
      <c r="AH450" s="22"/>
      <c r="AI450" s="155"/>
      <c r="AJ450" s="132"/>
      <c r="AK450" s="13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166"/>
      <c r="BM450" s="166"/>
      <c r="BN450" s="166"/>
      <c r="BO450" s="166"/>
      <c r="BP450" s="166"/>
      <c r="BQ450" s="166"/>
      <c r="BR450" s="166"/>
      <c r="BS450" s="166"/>
      <c r="BT450" s="2"/>
      <c r="BU450" s="2"/>
      <c r="BV450" s="2"/>
      <c r="BW450" s="2"/>
      <c r="BX450" s="2"/>
      <c r="BY450" s="2"/>
      <c r="BZ450" s="1"/>
      <c r="CA450" s="1"/>
      <c r="CB450" s="1"/>
      <c r="CC450" s="1"/>
      <c r="CD450" s="1"/>
    </row>
    <row r="451" spans="1:114">
      <c r="A451" s="1">
        <f t="shared" si="710"/>
        <v>2015</v>
      </c>
      <c r="B451" s="560">
        <f>[1]BR!C405</f>
        <v>2552021</v>
      </c>
      <c r="C451" s="560">
        <f>[1]BR!D405</f>
        <v>2551827</v>
      </c>
      <c r="D451" s="560">
        <f>[1]BR!E405</f>
        <v>2553537</v>
      </c>
      <c r="E451" s="560">
        <f>[1]BR!F405</f>
        <v>2557335</v>
      </c>
      <c r="F451" s="560">
        <f>[1]BR!G405</f>
        <v>2560107</v>
      </c>
      <c r="G451" s="560">
        <f>[1]BR!H405</f>
        <v>2572005</v>
      </c>
      <c r="H451" s="560">
        <f>[1]BR!I405</f>
        <v>2575268</v>
      </c>
      <c r="I451" s="560">
        <f>[1]BR!J405</f>
        <v>2575268</v>
      </c>
      <c r="J451" s="560">
        <f>[1]BR!K405</f>
        <v>2572005</v>
      </c>
      <c r="K451" s="560">
        <f>[1]BR!L405</f>
        <v>2560107</v>
      </c>
      <c r="L451" s="560">
        <f>[1]BR!M405</f>
        <v>2553425</v>
      </c>
      <c r="M451" s="560">
        <f>[1]BR!N405</f>
        <v>2553537</v>
      </c>
      <c r="N451" s="319">
        <f t="shared" si="707"/>
        <v>30736442</v>
      </c>
      <c r="O451" s="26"/>
      <c r="P451" s="72">
        <f t="shared" si="711"/>
        <v>2015</v>
      </c>
      <c r="Q451" s="560">
        <f>[1]BR!S405</f>
        <v>2403524</v>
      </c>
      <c r="R451" s="560">
        <f>[1]BR!T405</f>
        <v>2552021</v>
      </c>
      <c r="S451" s="560">
        <f>[1]BR!U405</f>
        <v>2551827</v>
      </c>
      <c r="T451" s="560">
        <f>[1]BR!V405</f>
        <v>2553537</v>
      </c>
      <c r="U451" s="560">
        <f>[1]BR!W405</f>
        <v>2557335</v>
      </c>
      <c r="V451" s="560">
        <f>[1]BR!X405</f>
        <v>2560107</v>
      </c>
      <c r="W451" s="560">
        <f>[1]BR!Y405</f>
        <v>2572005</v>
      </c>
      <c r="X451" s="560">
        <f>[1]BR!Z405</f>
        <v>2575268</v>
      </c>
      <c r="Y451" s="560">
        <f>[1]BR!AA405</f>
        <v>2575268</v>
      </c>
      <c r="Z451" s="560">
        <f>[1]BR!AB405</f>
        <v>2572005</v>
      </c>
      <c r="AA451" s="560">
        <f>[1]BR!AC405</f>
        <v>2560107</v>
      </c>
      <c r="AB451" s="560">
        <f>[1]BR!AD405</f>
        <v>2553425</v>
      </c>
      <c r="AC451" s="303">
        <f t="shared" si="709"/>
        <v>30586429</v>
      </c>
      <c r="AG451" s="22"/>
      <c r="AH451" s="22"/>
      <c r="AI451" s="155"/>
      <c r="AJ451" s="132"/>
      <c r="AK451" s="13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166"/>
      <c r="BM451" s="166"/>
      <c r="BN451" s="166"/>
      <c r="BO451" s="166"/>
      <c r="BP451" s="166"/>
      <c r="BQ451" s="166"/>
      <c r="BR451" s="166"/>
      <c r="BS451" s="166"/>
      <c r="BT451" s="2"/>
      <c r="BU451" s="2"/>
      <c r="BV451" s="2"/>
      <c r="BW451" s="2"/>
      <c r="BX451" s="2"/>
      <c r="BY451" s="2"/>
      <c r="BZ451" s="1"/>
      <c r="CA451" s="1"/>
      <c r="CB451" s="1"/>
      <c r="CC451" s="1"/>
      <c r="CD451" s="1"/>
    </row>
    <row r="452" spans="1:114">
      <c r="A452" s="1">
        <f t="shared" si="710"/>
        <v>2016</v>
      </c>
      <c r="B452" s="560">
        <f>[1]BR!C406</f>
        <v>3002030</v>
      </c>
      <c r="C452" s="560">
        <f>[1]BR!D406</f>
        <v>3001899</v>
      </c>
      <c r="D452" s="560">
        <f>[1]BR!E406</f>
        <v>3003551</v>
      </c>
      <c r="E452" s="560">
        <f>[1]BR!F406</f>
        <v>3007362</v>
      </c>
      <c r="F452" s="560">
        <f>[1]BR!G406</f>
        <v>3010143</v>
      </c>
      <c r="G452" s="560">
        <f>[1]BR!H406</f>
        <v>0</v>
      </c>
      <c r="H452" s="560">
        <f>[1]BR!I406</f>
        <v>0</v>
      </c>
      <c r="I452" s="560">
        <f>[1]BR!J406</f>
        <v>0</v>
      </c>
      <c r="J452" s="560">
        <f>[1]BR!K406</f>
        <v>0</v>
      </c>
      <c r="K452" s="560">
        <f>[1]BR!L406</f>
        <v>0</v>
      </c>
      <c r="L452" s="560">
        <f>[1]BR!M406</f>
        <v>0</v>
      </c>
      <c r="M452" s="560">
        <f>[1]BR!N406</f>
        <v>0</v>
      </c>
      <c r="N452" s="319">
        <f t="shared" si="707"/>
        <v>15024985</v>
      </c>
      <c r="O452" s="29"/>
      <c r="P452" s="72">
        <f t="shared" si="711"/>
        <v>2016</v>
      </c>
      <c r="Q452" s="560">
        <f>[1]BR!S406</f>
        <v>2553537</v>
      </c>
      <c r="R452" s="560">
        <f>[1]BR!T406</f>
        <v>3002030</v>
      </c>
      <c r="S452" s="560">
        <f>[1]BR!U406</f>
        <v>3001899</v>
      </c>
      <c r="T452" s="560">
        <f>[1]BR!V406</f>
        <v>3003551</v>
      </c>
      <c r="U452" s="560">
        <f>[1]BR!W406</f>
        <v>3007362</v>
      </c>
      <c r="V452" s="560">
        <f>[1]BR!X406</f>
        <v>3010143</v>
      </c>
      <c r="W452" s="560">
        <f>[1]BR!Y406</f>
        <v>0</v>
      </c>
      <c r="X452" s="560">
        <f>[1]BR!Z406</f>
        <v>0</v>
      </c>
      <c r="Y452" s="560">
        <f>[1]BR!AA406</f>
        <v>0</v>
      </c>
      <c r="Z452" s="560">
        <f>[1]BR!AB406</f>
        <v>0</v>
      </c>
      <c r="AA452" s="560">
        <f>[1]BR!AC406</f>
        <v>0</v>
      </c>
      <c r="AB452" s="560">
        <f>[1]BR!AD406</f>
        <v>0</v>
      </c>
      <c r="AC452" s="303">
        <f t="shared" si="709"/>
        <v>17578522</v>
      </c>
      <c r="AG452" s="22"/>
      <c r="AH452" s="22"/>
      <c r="AI452" s="155"/>
      <c r="AJ452" s="132"/>
      <c r="AK452" s="13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166"/>
      <c r="BM452" s="166"/>
      <c r="BN452" s="166"/>
      <c r="BO452" s="166"/>
      <c r="BP452" s="166"/>
      <c r="BQ452" s="166"/>
      <c r="BR452" s="166"/>
      <c r="BS452" s="166"/>
      <c r="BT452" s="2"/>
      <c r="BU452" s="2"/>
      <c r="BV452" s="2"/>
      <c r="BW452" s="2"/>
      <c r="BX452" s="2"/>
      <c r="BY452" s="2"/>
      <c r="BZ452" s="1"/>
      <c r="CA452" s="1"/>
      <c r="CB452" s="1"/>
      <c r="CC452" s="1"/>
      <c r="CD452" s="1"/>
    </row>
    <row r="453" spans="1:114">
      <c r="A453" s="1">
        <f t="shared" si="710"/>
        <v>2017</v>
      </c>
      <c r="B453" s="479">
        <v>0</v>
      </c>
      <c r="C453" s="479">
        <v>0</v>
      </c>
      <c r="D453" s="479">
        <v>0</v>
      </c>
      <c r="E453" s="479">
        <v>0</v>
      </c>
      <c r="F453" s="479">
        <v>0</v>
      </c>
      <c r="G453" s="479">
        <v>0</v>
      </c>
      <c r="H453" s="479">
        <v>0</v>
      </c>
      <c r="I453" s="479">
        <v>0</v>
      </c>
      <c r="J453" s="479">
        <v>0</v>
      </c>
      <c r="K453" s="479">
        <v>0</v>
      </c>
      <c r="L453" s="479">
        <v>0</v>
      </c>
      <c r="M453" s="479">
        <v>0</v>
      </c>
      <c r="N453" s="319">
        <f t="shared" si="707"/>
        <v>0</v>
      </c>
      <c r="O453" s="34"/>
      <c r="P453" s="72">
        <f t="shared" si="711"/>
        <v>2017</v>
      </c>
      <c r="Q453" s="479">
        <v>0</v>
      </c>
      <c r="R453" s="479">
        <v>0</v>
      </c>
      <c r="S453" s="479">
        <v>0</v>
      </c>
      <c r="T453" s="479">
        <v>0</v>
      </c>
      <c r="U453" s="479">
        <v>0</v>
      </c>
      <c r="V453" s="479">
        <v>0</v>
      </c>
      <c r="W453" s="479">
        <v>0</v>
      </c>
      <c r="X453" s="479">
        <v>0</v>
      </c>
      <c r="Y453" s="479">
        <v>0</v>
      </c>
      <c r="Z453" s="479">
        <v>0</v>
      </c>
      <c r="AA453" s="479">
        <v>0</v>
      </c>
      <c r="AB453" s="479">
        <v>0</v>
      </c>
      <c r="AC453" s="303">
        <f t="shared" si="709"/>
        <v>0</v>
      </c>
      <c r="AG453" s="22"/>
      <c r="AH453" s="22"/>
      <c r="AI453" s="155"/>
      <c r="AJ453" s="132"/>
      <c r="AK453" s="13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166"/>
      <c r="BM453" s="166"/>
      <c r="BN453" s="166"/>
      <c r="BO453" s="166"/>
      <c r="BP453" s="166"/>
      <c r="BQ453" s="166"/>
      <c r="BR453" s="166"/>
      <c r="BS453" s="166"/>
      <c r="BT453" s="2"/>
      <c r="BU453" s="2"/>
      <c r="BV453" s="2"/>
      <c r="BW453" s="2"/>
      <c r="BX453" s="2"/>
      <c r="BY453" s="2"/>
      <c r="BZ453" s="1"/>
      <c r="CA453" s="1"/>
      <c r="CB453" s="1"/>
      <c r="CC453" s="1"/>
      <c r="CD453" s="1"/>
    </row>
    <row r="454" spans="1:114">
      <c r="A454" s="1">
        <f t="shared" si="710"/>
        <v>2018</v>
      </c>
      <c r="B454" s="479">
        <v>0</v>
      </c>
      <c r="C454" s="479">
        <v>0</v>
      </c>
      <c r="D454" s="479">
        <v>0</v>
      </c>
      <c r="E454" s="479">
        <v>0</v>
      </c>
      <c r="F454" s="479">
        <v>0</v>
      </c>
      <c r="G454" s="479">
        <v>0</v>
      </c>
      <c r="H454" s="479">
        <v>0</v>
      </c>
      <c r="I454" s="479">
        <v>0</v>
      </c>
      <c r="J454" s="479">
        <v>0</v>
      </c>
      <c r="K454" s="479">
        <v>0</v>
      </c>
      <c r="L454" s="479">
        <v>0</v>
      </c>
      <c r="M454" s="479">
        <v>0</v>
      </c>
      <c r="N454" s="319">
        <f t="shared" si="707"/>
        <v>0</v>
      </c>
      <c r="O454" s="29"/>
      <c r="P454" s="72">
        <f t="shared" si="711"/>
        <v>2018</v>
      </c>
      <c r="Q454" s="479">
        <v>0</v>
      </c>
      <c r="R454" s="479">
        <v>0</v>
      </c>
      <c r="S454" s="479">
        <v>0</v>
      </c>
      <c r="T454" s="479">
        <v>0</v>
      </c>
      <c r="U454" s="479">
        <v>0</v>
      </c>
      <c r="V454" s="479">
        <v>0</v>
      </c>
      <c r="W454" s="479">
        <v>0</v>
      </c>
      <c r="X454" s="479">
        <v>0</v>
      </c>
      <c r="Y454" s="479">
        <v>0</v>
      </c>
      <c r="Z454" s="479">
        <v>0</v>
      </c>
      <c r="AA454" s="479">
        <v>0</v>
      </c>
      <c r="AB454" s="479">
        <v>0</v>
      </c>
      <c r="AC454" s="303">
        <f t="shared" si="709"/>
        <v>0</v>
      </c>
      <c r="AG454" s="22"/>
      <c r="AH454" s="22"/>
      <c r="AI454" s="155"/>
      <c r="AJ454" s="132"/>
      <c r="AK454" s="13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166"/>
      <c r="BM454" s="166"/>
      <c r="BN454" s="166"/>
      <c r="BO454" s="166"/>
      <c r="BP454" s="166"/>
      <c r="BQ454" s="166"/>
      <c r="BR454" s="166"/>
      <c r="BS454" s="166"/>
      <c r="BT454" s="2"/>
      <c r="BU454" s="2"/>
      <c r="BV454" s="2"/>
      <c r="BW454" s="2"/>
      <c r="BX454" s="2"/>
      <c r="BY454" s="2"/>
      <c r="BZ454" s="1"/>
      <c r="CA454" s="1"/>
      <c r="CB454" s="1"/>
      <c r="CC454" s="1"/>
      <c r="CD454" s="1"/>
    </row>
    <row r="455" spans="1:114">
      <c r="A455" s="1">
        <f t="shared" si="710"/>
        <v>2019</v>
      </c>
      <c r="B455" s="479">
        <v>0</v>
      </c>
      <c r="C455" s="479">
        <v>0</v>
      </c>
      <c r="D455" s="479">
        <v>0</v>
      </c>
      <c r="E455" s="479">
        <v>0</v>
      </c>
      <c r="F455" s="479">
        <v>0</v>
      </c>
      <c r="G455" s="479">
        <v>0</v>
      </c>
      <c r="H455" s="479">
        <v>0</v>
      </c>
      <c r="I455" s="479">
        <v>0</v>
      </c>
      <c r="J455" s="479">
        <v>0</v>
      </c>
      <c r="K455" s="479">
        <v>0</v>
      </c>
      <c r="L455" s="479">
        <v>0</v>
      </c>
      <c r="M455" s="479">
        <v>0</v>
      </c>
      <c r="N455" s="319">
        <f t="shared" si="707"/>
        <v>0</v>
      </c>
      <c r="O455" s="29"/>
      <c r="P455" s="72">
        <f t="shared" si="711"/>
        <v>2019</v>
      </c>
      <c r="Q455" s="479">
        <v>0</v>
      </c>
      <c r="R455" s="479">
        <v>0</v>
      </c>
      <c r="S455" s="479">
        <v>0</v>
      </c>
      <c r="T455" s="479">
        <v>0</v>
      </c>
      <c r="U455" s="479">
        <v>0</v>
      </c>
      <c r="V455" s="479">
        <v>0</v>
      </c>
      <c r="W455" s="479">
        <v>0</v>
      </c>
      <c r="X455" s="479">
        <v>0</v>
      </c>
      <c r="Y455" s="479">
        <v>0</v>
      </c>
      <c r="Z455" s="479">
        <v>0</v>
      </c>
      <c r="AA455" s="479">
        <v>0</v>
      </c>
      <c r="AB455" s="479">
        <v>0</v>
      </c>
      <c r="AC455" s="303">
        <f t="shared" si="709"/>
        <v>0</v>
      </c>
      <c r="AG455" s="22"/>
      <c r="AH455" s="22"/>
      <c r="AI455" s="155"/>
      <c r="AJ455" s="132"/>
      <c r="AK455" s="13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166"/>
      <c r="BM455" s="166"/>
      <c r="BN455" s="166"/>
      <c r="BO455" s="166"/>
      <c r="BP455" s="166"/>
      <c r="BQ455" s="166"/>
      <c r="BR455" s="166"/>
      <c r="BS455" s="166"/>
      <c r="BT455" s="2"/>
      <c r="BU455" s="2"/>
      <c r="BV455" s="2"/>
      <c r="BW455" s="2"/>
      <c r="BX455" s="2"/>
      <c r="BY455" s="2"/>
      <c r="BZ455" s="1"/>
      <c r="CA455" s="1"/>
      <c r="CB455" s="1"/>
      <c r="CC455" s="1"/>
      <c r="CD455" s="1"/>
    </row>
    <row r="456" spans="1:114">
      <c r="A456" s="1">
        <f t="shared" si="710"/>
        <v>2020</v>
      </c>
      <c r="B456" s="479">
        <v>0</v>
      </c>
      <c r="C456" s="479">
        <v>0</v>
      </c>
      <c r="D456" s="479">
        <v>0</v>
      </c>
      <c r="E456" s="479">
        <v>0</v>
      </c>
      <c r="F456" s="479">
        <v>0</v>
      </c>
      <c r="G456" s="479">
        <v>0</v>
      </c>
      <c r="H456" s="479">
        <v>0</v>
      </c>
      <c r="I456" s="479">
        <v>0</v>
      </c>
      <c r="J456" s="479">
        <v>0</v>
      </c>
      <c r="K456" s="479">
        <v>0</v>
      </c>
      <c r="L456" s="479">
        <v>0</v>
      </c>
      <c r="M456" s="479">
        <v>0</v>
      </c>
      <c r="N456" s="319">
        <f t="shared" si="707"/>
        <v>0</v>
      </c>
      <c r="O456" s="29"/>
      <c r="P456" s="72">
        <f t="shared" si="711"/>
        <v>2020</v>
      </c>
      <c r="Q456" s="479">
        <v>0</v>
      </c>
      <c r="R456" s="479">
        <v>0</v>
      </c>
      <c r="S456" s="479">
        <v>0</v>
      </c>
      <c r="T456" s="479">
        <v>0</v>
      </c>
      <c r="U456" s="479">
        <v>0</v>
      </c>
      <c r="V456" s="479">
        <v>0</v>
      </c>
      <c r="W456" s="479">
        <v>0</v>
      </c>
      <c r="X456" s="479">
        <v>0</v>
      </c>
      <c r="Y456" s="479">
        <v>0</v>
      </c>
      <c r="Z456" s="479">
        <v>0</v>
      </c>
      <c r="AA456" s="479">
        <v>0</v>
      </c>
      <c r="AB456" s="479">
        <v>0</v>
      </c>
      <c r="AC456" s="303">
        <f t="shared" si="709"/>
        <v>0</v>
      </c>
      <c r="AG456" s="22"/>
      <c r="AH456" s="22"/>
      <c r="AI456" s="155"/>
      <c r="AJ456" s="132"/>
      <c r="AK456" s="13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166"/>
      <c r="BM456" s="166"/>
      <c r="BN456" s="166"/>
      <c r="BO456" s="166"/>
      <c r="BP456" s="166"/>
      <c r="BQ456" s="166"/>
      <c r="BR456" s="166"/>
      <c r="BS456" s="166"/>
      <c r="BT456" s="2"/>
      <c r="BU456" s="2"/>
      <c r="BV456" s="2"/>
      <c r="BW456" s="2"/>
      <c r="BX456" s="2"/>
      <c r="BY456" s="2"/>
      <c r="BZ456" s="1"/>
      <c r="CA456" s="1"/>
      <c r="CB456" s="1"/>
      <c r="CC456" s="1"/>
      <c r="CD456" s="1"/>
    </row>
    <row r="457" spans="1:114">
      <c r="A457" s="1">
        <f t="shared" si="710"/>
        <v>2021</v>
      </c>
      <c r="B457" s="479">
        <v>0</v>
      </c>
      <c r="C457" s="479">
        <v>0</v>
      </c>
      <c r="D457" s="479">
        <v>0</v>
      </c>
      <c r="E457" s="479">
        <v>0</v>
      </c>
      <c r="F457" s="479">
        <v>0</v>
      </c>
      <c r="G457" s="479">
        <v>0</v>
      </c>
      <c r="H457" s="479">
        <v>0</v>
      </c>
      <c r="I457" s="479">
        <v>0</v>
      </c>
      <c r="J457" s="479">
        <v>0</v>
      </c>
      <c r="K457" s="479">
        <v>0</v>
      </c>
      <c r="L457" s="479">
        <v>0</v>
      </c>
      <c r="M457" s="479">
        <v>0</v>
      </c>
      <c r="N457" s="319">
        <f t="shared" si="707"/>
        <v>0</v>
      </c>
      <c r="O457" s="29"/>
      <c r="P457" s="72">
        <f t="shared" si="711"/>
        <v>2021</v>
      </c>
      <c r="Q457" s="479">
        <v>0</v>
      </c>
      <c r="R457" s="479">
        <v>0</v>
      </c>
      <c r="S457" s="479">
        <v>0</v>
      </c>
      <c r="T457" s="479">
        <v>0</v>
      </c>
      <c r="U457" s="479">
        <v>0</v>
      </c>
      <c r="V457" s="479">
        <v>0</v>
      </c>
      <c r="W457" s="479">
        <v>0</v>
      </c>
      <c r="X457" s="479">
        <v>0</v>
      </c>
      <c r="Y457" s="479">
        <v>0</v>
      </c>
      <c r="Z457" s="479">
        <v>0</v>
      </c>
      <c r="AA457" s="479">
        <v>0</v>
      </c>
      <c r="AB457" s="479">
        <v>0</v>
      </c>
      <c r="AC457" s="303">
        <f t="shared" si="709"/>
        <v>0</v>
      </c>
      <c r="AG457" s="22"/>
      <c r="AH457" s="22"/>
      <c r="AI457" s="155"/>
      <c r="AJ457" s="132"/>
      <c r="AK457" s="13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166"/>
      <c r="BM457" s="166"/>
      <c r="BN457" s="166"/>
      <c r="BO457" s="166"/>
      <c r="BP457" s="166"/>
      <c r="BQ457" s="166"/>
      <c r="BR457" s="166"/>
      <c r="BS457" s="166"/>
      <c r="BT457" s="2"/>
      <c r="BU457" s="2"/>
      <c r="BV457" s="2"/>
      <c r="BW457" s="2"/>
      <c r="BX457" s="2"/>
      <c r="BY457" s="2"/>
      <c r="BZ457" s="1"/>
      <c r="CA457" s="1"/>
      <c r="CB457" s="1"/>
      <c r="CC457" s="1"/>
      <c r="CD457" s="1"/>
    </row>
    <row r="458" spans="1:114" s="18" customFormat="1">
      <c r="A458" s="1">
        <f t="shared" si="710"/>
        <v>2022</v>
      </c>
      <c r="B458" s="479">
        <v>0</v>
      </c>
      <c r="C458" s="479">
        <v>0</v>
      </c>
      <c r="D458" s="479">
        <v>0</v>
      </c>
      <c r="E458" s="479">
        <v>0</v>
      </c>
      <c r="F458" s="479">
        <v>0</v>
      </c>
      <c r="G458" s="479">
        <v>0</v>
      </c>
      <c r="H458" s="479">
        <v>0</v>
      </c>
      <c r="I458" s="479">
        <v>0</v>
      </c>
      <c r="J458" s="479">
        <v>0</v>
      </c>
      <c r="K458" s="479">
        <v>0</v>
      </c>
      <c r="L458" s="479">
        <v>0</v>
      </c>
      <c r="M458" s="479">
        <v>0</v>
      </c>
      <c r="N458" s="319">
        <f t="shared" ref="N458:N466" si="712">SUM(B458:M458)</f>
        <v>0</v>
      </c>
      <c r="O458" s="29"/>
      <c r="P458" s="72">
        <f t="shared" si="711"/>
        <v>2022</v>
      </c>
      <c r="Q458" s="479">
        <v>0</v>
      </c>
      <c r="R458" s="479">
        <v>0</v>
      </c>
      <c r="S458" s="479">
        <v>0</v>
      </c>
      <c r="T458" s="479">
        <v>0</v>
      </c>
      <c r="U458" s="479">
        <v>0</v>
      </c>
      <c r="V458" s="479">
        <v>0</v>
      </c>
      <c r="W458" s="479">
        <v>0</v>
      </c>
      <c r="X458" s="479">
        <v>0</v>
      </c>
      <c r="Y458" s="479">
        <v>0</v>
      </c>
      <c r="Z458" s="479">
        <v>0</v>
      </c>
      <c r="AA458" s="479">
        <v>0</v>
      </c>
      <c r="AB458" s="479">
        <v>0</v>
      </c>
      <c r="AC458" s="303">
        <f t="shared" si="709"/>
        <v>0</v>
      </c>
      <c r="AD458" s="2"/>
      <c r="AE458" s="14"/>
      <c r="AF458" s="13"/>
      <c r="AG458" s="22"/>
      <c r="AH458" s="22"/>
      <c r="AI458" s="155"/>
      <c r="AJ458" s="132"/>
      <c r="AK458" s="132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2"/>
      <c r="BI458" s="19"/>
      <c r="BJ458" s="19"/>
      <c r="BK458" s="2"/>
      <c r="BL458" s="166"/>
      <c r="BM458" s="166"/>
      <c r="BN458" s="166"/>
      <c r="BO458" s="166"/>
      <c r="BP458" s="166"/>
      <c r="BQ458" s="166"/>
      <c r="BR458" s="166"/>
      <c r="BS458" s="166"/>
      <c r="BT458" s="2"/>
      <c r="BU458" s="2"/>
      <c r="BV458" s="2"/>
      <c r="BW458" s="2"/>
      <c r="BX458" s="2"/>
      <c r="BY458" s="2"/>
      <c r="BZ458" s="1"/>
      <c r="CA458" s="1"/>
      <c r="CB458" s="1"/>
      <c r="CC458" s="1"/>
      <c r="CD458" s="1"/>
      <c r="CE458" s="1"/>
      <c r="CF458" s="1"/>
      <c r="CG458" s="1"/>
      <c r="CH458" s="1"/>
      <c r="CO458" s="204"/>
      <c r="DH458" s="204"/>
      <c r="DI458" s="204"/>
      <c r="DJ458" s="204"/>
    </row>
    <row r="459" spans="1:114">
      <c r="A459" s="1">
        <f t="shared" si="710"/>
        <v>2023</v>
      </c>
      <c r="B459" s="479">
        <v>0</v>
      </c>
      <c r="C459" s="479">
        <v>0</v>
      </c>
      <c r="D459" s="479">
        <v>0</v>
      </c>
      <c r="E459" s="479">
        <v>0</v>
      </c>
      <c r="F459" s="479">
        <v>0</v>
      </c>
      <c r="G459" s="479">
        <v>0</v>
      </c>
      <c r="H459" s="479">
        <v>0</v>
      </c>
      <c r="I459" s="479">
        <v>0</v>
      </c>
      <c r="J459" s="479">
        <v>0</v>
      </c>
      <c r="K459" s="479">
        <v>0</v>
      </c>
      <c r="L459" s="479">
        <v>0</v>
      </c>
      <c r="M459" s="479">
        <v>0</v>
      </c>
      <c r="N459" s="319">
        <f t="shared" si="712"/>
        <v>0</v>
      </c>
      <c r="O459" s="29"/>
      <c r="P459" s="72">
        <f t="shared" si="711"/>
        <v>2023</v>
      </c>
      <c r="Q459" s="479">
        <v>0</v>
      </c>
      <c r="R459" s="479">
        <v>0</v>
      </c>
      <c r="S459" s="479">
        <v>0</v>
      </c>
      <c r="T459" s="479">
        <v>0</v>
      </c>
      <c r="U459" s="479">
        <v>0</v>
      </c>
      <c r="V459" s="479">
        <v>0</v>
      </c>
      <c r="W459" s="479">
        <v>0</v>
      </c>
      <c r="X459" s="479">
        <v>0</v>
      </c>
      <c r="Y459" s="479">
        <v>0</v>
      </c>
      <c r="Z459" s="479">
        <v>0</v>
      </c>
      <c r="AA459" s="479">
        <v>0</v>
      </c>
      <c r="AB459" s="479">
        <v>0</v>
      </c>
      <c r="AC459" s="303">
        <f t="shared" si="709"/>
        <v>0</v>
      </c>
      <c r="AG459" s="22"/>
      <c r="AH459" s="22"/>
      <c r="AI459" s="155"/>
      <c r="AJ459" s="132"/>
      <c r="AK459" s="13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166"/>
      <c r="BM459" s="166"/>
      <c r="BN459" s="166"/>
      <c r="BO459" s="166"/>
      <c r="BP459" s="166"/>
      <c r="BQ459" s="166"/>
      <c r="BR459" s="166"/>
      <c r="BS459" s="166"/>
      <c r="BT459" s="2"/>
      <c r="BU459" s="2"/>
      <c r="BV459" s="2"/>
      <c r="BW459" s="2"/>
      <c r="BX459" s="2"/>
      <c r="BY459" s="2"/>
      <c r="BZ459" s="1"/>
      <c r="CA459" s="1"/>
      <c r="CB459" s="1"/>
      <c r="CC459" s="1"/>
      <c r="CD459" s="1"/>
    </row>
    <row r="460" spans="1:114">
      <c r="A460" s="1">
        <f t="shared" si="710"/>
        <v>2024</v>
      </c>
      <c r="B460" s="479">
        <v>0</v>
      </c>
      <c r="C460" s="479">
        <v>0</v>
      </c>
      <c r="D460" s="479">
        <v>0</v>
      </c>
      <c r="E460" s="479">
        <v>0</v>
      </c>
      <c r="F460" s="479">
        <v>0</v>
      </c>
      <c r="G460" s="479">
        <v>0</v>
      </c>
      <c r="H460" s="479">
        <v>0</v>
      </c>
      <c r="I460" s="479">
        <v>0</v>
      </c>
      <c r="J460" s="479">
        <v>0</v>
      </c>
      <c r="K460" s="479">
        <v>0</v>
      </c>
      <c r="L460" s="479">
        <v>0</v>
      </c>
      <c r="M460" s="479">
        <v>0</v>
      </c>
      <c r="N460" s="319">
        <f t="shared" si="712"/>
        <v>0</v>
      </c>
      <c r="O460" s="29"/>
      <c r="P460" s="72">
        <f t="shared" si="711"/>
        <v>2024</v>
      </c>
      <c r="Q460" s="479">
        <v>0</v>
      </c>
      <c r="R460" s="479">
        <v>0</v>
      </c>
      <c r="S460" s="479">
        <v>0</v>
      </c>
      <c r="T460" s="479">
        <v>0</v>
      </c>
      <c r="U460" s="479">
        <v>0</v>
      </c>
      <c r="V460" s="479">
        <v>0</v>
      </c>
      <c r="W460" s="479">
        <v>0</v>
      </c>
      <c r="X460" s="479">
        <v>0</v>
      </c>
      <c r="Y460" s="479">
        <v>0</v>
      </c>
      <c r="Z460" s="479">
        <v>0</v>
      </c>
      <c r="AA460" s="479">
        <v>0</v>
      </c>
      <c r="AB460" s="479">
        <v>0</v>
      </c>
      <c r="AC460" s="303">
        <f t="shared" si="709"/>
        <v>0</v>
      </c>
      <c r="AG460" s="22"/>
      <c r="AH460" s="22"/>
      <c r="AI460" s="155"/>
      <c r="AJ460" s="132"/>
      <c r="AK460" s="13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166"/>
      <c r="BM460" s="166"/>
      <c r="BN460" s="166"/>
      <c r="BO460" s="166"/>
      <c r="BP460" s="166"/>
      <c r="BQ460" s="166"/>
      <c r="BR460" s="166"/>
      <c r="BS460" s="166"/>
      <c r="BT460" s="2"/>
      <c r="BU460" s="2"/>
      <c r="BV460" s="2"/>
      <c r="BW460" s="2"/>
      <c r="BX460" s="2"/>
      <c r="BY460" s="2"/>
      <c r="BZ460" s="1"/>
      <c r="CA460" s="1"/>
      <c r="CB460" s="1"/>
      <c r="CC460" s="1"/>
      <c r="CD460" s="1"/>
    </row>
    <row r="461" spans="1:114">
      <c r="A461" s="1">
        <f t="shared" si="710"/>
        <v>2025</v>
      </c>
      <c r="B461" s="479">
        <v>0</v>
      </c>
      <c r="C461" s="479">
        <v>0</v>
      </c>
      <c r="D461" s="479">
        <v>0</v>
      </c>
      <c r="E461" s="479">
        <v>0</v>
      </c>
      <c r="F461" s="479">
        <v>0</v>
      </c>
      <c r="G461" s="479">
        <v>0</v>
      </c>
      <c r="H461" s="479">
        <v>0</v>
      </c>
      <c r="I461" s="479">
        <v>0</v>
      </c>
      <c r="J461" s="479">
        <v>0</v>
      </c>
      <c r="K461" s="479">
        <v>0</v>
      </c>
      <c r="L461" s="479">
        <v>0</v>
      </c>
      <c r="M461" s="479">
        <v>0</v>
      </c>
      <c r="N461" s="319">
        <f t="shared" si="712"/>
        <v>0</v>
      </c>
      <c r="O461" s="29"/>
      <c r="P461" s="72">
        <f t="shared" si="711"/>
        <v>2025</v>
      </c>
      <c r="Q461" s="479">
        <v>0</v>
      </c>
      <c r="R461" s="479">
        <v>0</v>
      </c>
      <c r="S461" s="479">
        <v>0</v>
      </c>
      <c r="T461" s="479">
        <v>0</v>
      </c>
      <c r="U461" s="479">
        <v>0</v>
      </c>
      <c r="V461" s="479">
        <v>0</v>
      </c>
      <c r="W461" s="479">
        <v>0</v>
      </c>
      <c r="X461" s="479">
        <v>0</v>
      </c>
      <c r="Y461" s="479">
        <v>0</v>
      </c>
      <c r="Z461" s="479">
        <v>0</v>
      </c>
      <c r="AA461" s="479">
        <v>0</v>
      </c>
      <c r="AB461" s="479">
        <v>0</v>
      </c>
      <c r="AC461" s="303">
        <f t="shared" si="709"/>
        <v>0</v>
      </c>
      <c r="AG461" s="22"/>
      <c r="AH461" s="22"/>
      <c r="AI461" s="155"/>
      <c r="AJ461" s="132"/>
      <c r="AK461" s="13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166"/>
      <c r="BM461" s="166"/>
      <c r="BN461" s="166"/>
      <c r="BO461" s="166"/>
      <c r="BP461" s="166"/>
      <c r="BQ461" s="166"/>
      <c r="BR461" s="166"/>
      <c r="BS461" s="166"/>
      <c r="BT461" s="2"/>
      <c r="BU461" s="2"/>
      <c r="BV461" s="2"/>
      <c r="BW461" s="2"/>
      <c r="BX461" s="2"/>
      <c r="BY461" s="2"/>
      <c r="BZ461" s="1"/>
      <c r="CA461" s="1"/>
      <c r="CB461" s="1"/>
      <c r="CC461" s="1"/>
      <c r="CD461" s="1"/>
    </row>
    <row r="462" spans="1:114">
      <c r="A462" s="1">
        <f t="shared" si="710"/>
        <v>2026</v>
      </c>
      <c r="B462" s="479">
        <v>0</v>
      </c>
      <c r="C462" s="479">
        <v>0</v>
      </c>
      <c r="D462" s="479">
        <v>0</v>
      </c>
      <c r="E462" s="479">
        <v>0</v>
      </c>
      <c r="F462" s="479">
        <v>0</v>
      </c>
      <c r="G462" s="479">
        <v>0</v>
      </c>
      <c r="H462" s="479">
        <v>0</v>
      </c>
      <c r="I462" s="479">
        <v>0</v>
      </c>
      <c r="J462" s="479">
        <v>0</v>
      </c>
      <c r="K462" s="479">
        <v>0</v>
      </c>
      <c r="L462" s="479">
        <v>0</v>
      </c>
      <c r="M462" s="479">
        <v>0</v>
      </c>
      <c r="N462" s="319">
        <f t="shared" si="712"/>
        <v>0</v>
      </c>
      <c r="O462" s="29"/>
      <c r="P462" s="72">
        <f t="shared" si="711"/>
        <v>2026</v>
      </c>
      <c r="Q462" s="479">
        <v>0</v>
      </c>
      <c r="R462" s="479">
        <v>0</v>
      </c>
      <c r="S462" s="479">
        <v>0</v>
      </c>
      <c r="T462" s="479">
        <v>0</v>
      </c>
      <c r="U462" s="479">
        <v>0</v>
      </c>
      <c r="V462" s="479">
        <v>0</v>
      </c>
      <c r="W462" s="479">
        <v>0</v>
      </c>
      <c r="X462" s="479">
        <v>0</v>
      </c>
      <c r="Y462" s="479">
        <v>0</v>
      </c>
      <c r="Z462" s="479">
        <v>0</v>
      </c>
      <c r="AA462" s="479">
        <v>0</v>
      </c>
      <c r="AB462" s="479">
        <v>0</v>
      </c>
      <c r="AC462" s="303">
        <f t="shared" si="709"/>
        <v>0</v>
      </c>
      <c r="AG462" s="22"/>
      <c r="AH462" s="22"/>
      <c r="AI462" s="155"/>
      <c r="AJ462" s="132"/>
      <c r="AK462" s="13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166"/>
      <c r="BM462" s="166"/>
      <c r="BN462" s="166"/>
      <c r="BO462" s="166"/>
      <c r="BP462" s="166"/>
      <c r="BQ462" s="166"/>
      <c r="BR462" s="166"/>
      <c r="BS462" s="166"/>
      <c r="BT462" s="2"/>
      <c r="BU462" s="2"/>
      <c r="BV462" s="2"/>
      <c r="BW462" s="2"/>
      <c r="BX462" s="2"/>
      <c r="BY462" s="2"/>
      <c r="BZ462" s="1"/>
      <c r="CA462" s="1"/>
      <c r="CB462" s="1"/>
      <c r="CC462" s="1"/>
      <c r="CD462" s="1"/>
    </row>
    <row r="463" spans="1:114">
      <c r="A463" s="1">
        <f t="shared" si="710"/>
        <v>2027</v>
      </c>
      <c r="B463" s="479">
        <v>0</v>
      </c>
      <c r="C463" s="479">
        <v>0</v>
      </c>
      <c r="D463" s="479">
        <v>0</v>
      </c>
      <c r="E463" s="479">
        <v>0</v>
      </c>
      <c r="F463" s="479">
        <v>0</v>
      </c>
      <c r="G463" s="479">
        <v>0</v>
      </c>
      <c r="H463" s="479">
        <v>0</v>
      </c>
      <c r="I463" s="479">
        <v>0</v>
      </c>
      <c r="J463" s="479">
        <v>0</v>
      </c>
      <c r="K463" s="479">
        <v>0</v>
      </c>
      <c r="L463" s="479">
        <v>0</v>
      </c>
      <c r="M463" s="479">
        <v>0</v>
      </c>
      <c r="N463" s="319">
        <f t="shared" si="712"/>
        <v>0</v>
      </c>
      <c r="O463" s="29"/>
      <c r="P463" s="72">
        <f t="shared" si="711"/>
        <v>2027</v>
      </c>
      <c r="Q463" s="479">
        <v>0</v>
      </c>
      <c r="R463" s="479">
        <v>0</v>
      </c>
      <c r="S463" s="479">
        <v>0</v>
      </c>
      <c r="T463" s="479">
        <v>0</v>
      </c>
      <c r="U463" s="479">
        <v>0</v>
      </c>
      <c r="V463" s="479">
        <v>0</v>
      </c>
      <c r="W463" s="479">
        <v>0</v>
      </c>
      <c r="X463" s="479">
        <v>0</v>
      </c>
      <c r="Y463" s="479">
        <v>0</v>
      </c>
      <c r="Z463" s="479">
        <v>0</v>
      </c>
      <c r="AA463" s="479">
        <v>0</v>
      </c>
      <c r="AB463" s="479">
        <v>0</v>
      </c>
      <c r="AC463" s="303">
        <f t="shared" si="709"/>
        <v>0</v>
      </c>
      <c r="AG463" s="22"/>
      <c r="AH463" s="22"/>
      <c r="AI463" s="155"/>
      <c r="AJ463" s="13"/>
      <c r="AK463" s="13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166"/>
      <c r="BM463" s="166"/>
      <c r="BN463" s="166"/>
      <c r="BO463" s="166"/>
      <c r="BP463" s="166"/>
      <c r="BQ463" s="166"/>
      <c r="BR463" s="166"/>
      <c r="BS463" s="166"/>
      <c r="BT463" s="2"/>
      <c r="BU463" s="2"/>
      <c r="BV463" s="2"/>
      <c r="BW463" s="2"/>
      <c r="BX463" s="2"/>
      <c r="BY463" s="2"/>
      <c r="BZ463" s="1"/>
      <c r="CA463" s="1"/>
      <c r="CB463" s="1"/>
      <c r="CC463" s="1"/>
      <c r="CD463" s="1"/>
    </row>
    <row r="464" spans="1:114">
      <c r="A464" s="1">
        <f t="shared" si="710"/>
        <v>2028</v>
      </c>
      <c r="B464" s="479">
        <v>0</v>
      </c>
      <c r="C464" s="479">
        <v>0</v>
      </c>
      <c r="D464" s="479">
        <v>0</v>
      </c>
      <c r="E464" s="479">
        <v>0</v>
      </c>
      <c r="F464" s="479">
        <v>0</v>
      </c>
      <c r="G464" s="479">
        <v>0</v>
      </c>
      <c r="H464" s="479">
        <v>0</v>
      </c>
      <c r="I464" s="479">
        <v>0</v>
      </c>
      <c r="J464" s="479">
        <v>0</v>
      </c>
      <c r="K464" s="479">
        <v>0</v>
      </c>
      <c r="L464" s="479">
        <v>0</v>
      </c>
      <c r="M464" s="479">
        <v>0</v>
      </c>
      <c r="N464" s="319">
        <f t="shared" si="712"/>
        <v>0</v>
      </c>
      <c r="O464" s="29"/>
      <c r="P464" s="72">
        <f t="shared" si="711"/>
        <v>2028</v>
      </c>
      <c r="Q464" s="479">
        <v>0</v>
      </c>
      <c r="R464" s="479">
        <v>0</v>
      </c>
      <c r="S464" s="479">
        <v>0</v>
      </c>
      <c r="T464" s="479">
        <v>0</v>
      </c>
      <c r="U464" s="479">
        <v>0</v>
      </c>
      <c r="V464" s="479">
        <v>0</v>
      </c>
      <c r="W464" s="479">
        <v>0</v>
      </c>
      <c r="X464" s="479">
        <v>0</v>
      </c>
      <c r="Y464" s="479">
        <v>0</v>
      </c>
      <c r="Z464" s="479">
        <v>0</v>
      </c>
      <c r="AA464" s="479">
        <v>0</v>
      </c>
      <c r="AB464" s="479">
        <v>0</v>
      </c>
      <c r="AC464" s="303">
        <f t="shared" si="709"/>
        <v>0</v>
      </c>
      <c r="AG464" s="22"/>
      <c r="AH464" s="22"/>
      <c r="AI464" s="155"/>
      <c r="AJ464" s="13"/>
      <c r="BH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>
      <c r="A465" s="1">
        <f t="shared" si="710"/>
        <v>2029</v>
      </c>
      <c r="B465" s="479">
        <v>0</v>
      </c>
      <c r="C465" s="479">
        <v>0</v>
      </c>
      <c r="D465" s="479">
        <v>0</v>
      </c>
      <c r="E465" s="479">
        <v>0</v>
      </c>
      <c r="F465" s="479">
        <v>0</v>
      </c>
      <c r="G465" s="479">
        <v>0</v>
      </c>
      <c r="H465" s="479">
        <v>0</v>
      </c>
      <c r="I465" s="479">
        <v>0</v>
      </c>
      <c r="J465" s="479">
        <v>0</v>
      </c>
      <c r="K465" s="479">
        <v>0</v>
      </c>
      <c r="L465" s="479">
        <v>0</v>
      </c>
      <c r="M465" s="479">
        <v>0</v>
      </c>
      <c r="N465" s="319">
        <f t="shared" si="712"/>
        <v>0</v>
      </c>
      <c r="O465" s="29"/>
      <c r="P465" s="72">
        <f t="shared" si="711"/>
        <v>2029</v>
      </c>
      <c r="Q465" s="479">
        <v>0</v>
      </c>
      <c r="R465" s="479">
        <v>0</v>
      </c>
      <c r="S465" s="479">
        <v>0</v>
      </c>
      <c r="T465" s="479">
        <v>0</v>
      </c>
      <c r="U465" s="479">
        <v>0</v>
      </c>
      <c r="V465" s="479">
        <v>0</v>
      </c>
      <c r="W465" s="479">
        <v>0</v>
      </c>
      <c r="X465" s="479">
        <v>0</v>
      </c>
      <c r="Y465" s="479">
        <v>0</v>
      </c>
      <c r="Z465" s="479">
        <v>0</v>
      </c>
      <c r="AA465" s="479">
        <v>0</v>
      </c>
      <c r="AB465" s="479">
        <v>0</v>
      </c>
      <c r="AC465" s="303">
        <f t="shared" si="709"/>
        <v>0</v>
      </c>
      <c r="AG465" s="22"/>
      <c r="AH465" s="22"/>
      <c r="AI465" s="155"/>
      <c r="AJ465" s="13"/>
      <c r="BH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>
      <c r="A466" s="1">
        <f t="shared" si="710"/>
        <v>2030</v>
      </c>
      <c r="B466" s="479">
        <v>0</v>
      </c>
      <c r="C466" s="479">
        <v>0</v>
      </c>
      <c r="D466" s="479">
        <v>0</v>
      </c>
      <c r="E466" s="479">
        <v>0</v>
      </c>
      <c r="F466" s="479">
        <v>0</v>
      </c>
      <c r="G466" s="479">
        <v>0</v>
      </c>
      <c r="H466" s="479">
        <v>0</v>
      </c>
      <c r="I466" s="479">
        <v>0</v>
      </c>
      <c r="J466" s="479">
        <v>0</v>
      </c>
      <c r="K466" s="479">
        <v>0</v>
      </c>
      <c r="L466" s="479">
        <v>0</v>
      </c>
      <c r="M466" s="479">
        <v>0</v>
      </c>
      <c r="N466" s="319">
        <f t="shared" si="712"/>
        <v>0</v>
      </c>
      <c r="O466" s="29"/>
      <c r="P466" s="72">
        <f t="shared" si="711"/>
        <v>2030</v>
      </c>
      <c r="Q466" s="479">
        <v>0</v>
      </c>
      <c r="R466" s="479">
        <v>0</v>
      </c>
      <c r="S466" s="479">
        <v>0</v>
      </c>
      <c r="T466" s="479">
        <v>0</v>
      </c>
      <c r="U466" s="479">
        <v>0</v>
      </c>
      <c r="V466" s="479">
        <v>0</v>
      </c>
      <c r="W466" s="479">
        <v>0</v>
      </c>
      <c r="X466" s="479">
        <v>0</v>
      </c>
      <c r="Y466" s="479">
        <v>0</v>
      </c>
      <c r="Z466" s="479">
        <v>0</v>
      </c>
      <c r="AA466" s="479">
        <v>0</v>
      </c>
      <c r="AB466" s="479">
        <v>0</v>
      </c>
      <c r="AC466" s="303">
        <f t="shared" si="709"/>
        <v>0</v>
      </c>
      <c r="AG466" s="22"/>
      <c r="AH466" s="22"/>
      <c r="AI466" s="155"/>
      <c r="AJ466" s="13"/>
      <c r="BH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>
      <c r="A467" s="1">
        <f t="shared" si="710"/>
        <v>2031</v>
      </c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32"/>
      <c r="O467" s="29"/>
      <c r="P467" s="72">
        <f t="shared" si="711"/>
        <v>2031</v>
      </c>
      <c r="Q467" s="479">
        <v>0</v>
      </c>
      <c r="R467" s="479"/>
      <c r="S467" s="479"/>
      <c r="T467" s="479"/>
      <c r="U467" s="479"/>
      <c r="V467" s="479"/>
      <c r="W467" s="479"/>
      <c r="X467" s="479"/>
      <c r="Y467" s="479"/>
      <c r="Z467" s="479"/>
      <c r="AA467" s="479"/>
      <c r="AB467" s="479"/>
      <c r="AC467" s="303">
        <f t="shared" si="709"/>
        <v>0</v>
      </c>
      <c r="AG467" s="22"/>
      <c r="AH467" s="22"/>
      <c r="AI467" s="155"/>
      <c r="AJ467" s="13"/>
      <c r="BH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>
      <c r="A468" s="1">
        <f t="shared" si="710"/>
        <v>2032</v>
      </c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72">
        <f t="shared" si="711"/>
        <v>2032</v>
      </c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G468" s="22"/>
      <c r="AH468" s="22"/>
      <c r="AJ468" s="13"/>
      <c r="BH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>
      <c r="A469" s="1">
        <f t="shared" si="710"/>
        <v>2033</v>
      </c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72">
        <f t="shared" si="711"/>
        <v>2033</v>
      </c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G469" s="22"/>
      <c r="AH469" s="22"/>
      <c r="AJ469" s="13"/>
      <c r="BH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>
      <c r="A470" s="1">
        <f t="shared" si="710"/>
        <v>2034</v>
      </c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72">
        <f t="shared" si="711"/>
        <v>2034</v>
      </c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G470" s="22"/>
      <c r="AH470" s="22"/>
      <c r="AJ470" s="13"/>
      <c r="BH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>
      <c r="A471" s="1">
        <f t="shared" si="710"/>
        <v>2035</v>
      </c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72">
        <f t="shared" si="711"/>
        <v>2035</v>
      </c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G471" s="22"/>
      <c r="AH471" s="22"/>
      <c r="AJ471" s="13"/>
      <c r="BH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>
      <c r="A472" s="1">
        <f t="shared" si="710"/>
        <v>2036</v>
      </c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72">
        <f t="shared" si="711"/>
        <v>2036</v>
      </c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J472" s="13"/>
      <c r="BH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>
      <c r="A473" s="1">
        <f t="shared" si="710"/>
        <v>2037</v>
      </c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32"/>
      <c r="O473" s="29"/>
      <c r="P473" s="72">
        <f t="shared" si="711"/>
        <v>2037</v>
      </c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32"/>
      <c r="AJ473" s="13"/>
      <c r="BH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>
      <c r="A474" s="1">
        <f t="shared" si="710"/>
        <v>2038</v>
      </c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32"/>
      <c r="O474" s="29"/>
      <c r="P474" s="72">
        <f t="shared" si="711"/>
        <v>2038</v>
      </c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32"/>
      <c r="AJ474" s="13"/>
      <c r="BH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>
      <c r="A475" s="1">
        <f t="shared" si="710"/>
        <v>2039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72">
        <f t="shared" si="711"/>
        <v>2039</v>
      </c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J475" s="13"/>
      <c r="BH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>
      <c r="A476" s="1">
        <f t="shared" si="710"/>
        <v>2040</v>
      </c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32"/>
      <c r="O476" s="29"/>
      <c r="P476" s="72">
        <f t="shared" si="711"/>
        <v>2040</v>
      </c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32"/>
      <c r="AJ476" s="132"/>
      <c r="BH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>
      <c r="A477" s="1">
        <f t="shared" si="710"/>
        <v>2041</v>
      </c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32"/>
      <c r="O477" s="29"/>
      <c r="P477" s="72">
        <f t="shared" si="711"/>
        <v>2041</v>
      </c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32"/>
      <c r="AJ477" s="132"/>
      <c r="BH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>
      <c r="A478" s="1">
        <f t="shared" si="710"/>
        <v>2042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32"/>
      <c r="O478" s="29"/>
      <c r="P478" s="72">
        <f t="shared" si="711"/>
        <v>2042</v>
      </c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32"/>
      <c r="AI478" s="155"/>
      <c r="AJ478" s="132"/>
      <c r="BH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>
      <c r="A479" s="1">
        <f t="shared" si="710"/>
        <v>2043</v>
      </c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72">
        <f t="shared" si="711"/>
        <v>2043</v>
      </c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I479" s="155"/>
      <c r="AJ479" s="132"/>
      <c r="BH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>
      <c r="A480" s="1">
        <f t="shared" si="710"/>
        <v>2044</v>
      </c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32"/>
      <c r="O480" s="29"/>
      <c r="P480" s="72">
        <f t="shared" si="711"/>
        <v>2044</v>
      </c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32"/>
      <c r="AI480" s="155"/>
      <c r="AJ480" s="132"/>
      <c r="BH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114">
      <c r="A481" s="1">
        <f t="shared" si="710"/>
        <v>2045</v>
      </c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32"/>
      <c r="O481" s="29"/>
      <c r="P481" s="72">
        <f t="shared" si="711"/>
        <v>2045</v>
      </c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32"/>
      <c r="AI481" s="155"/>
      <c r="AJ481" s="132"/>
      <c r="BH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114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32"/>
      <c r="O482" s="29"/>
      <c r="P482" s="238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32"/>
      <c r="AI482" s="155"/>
      <c r="AJ482" s="132"/>
      <c r="BH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114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32"/>
      <c r="O483" s="29"/>
      <c r="P483" s="238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32"/>
      <c r="AD483" s="13"/>
      <c r="AH483" s="78"/>
      <c r="AI483" s="155"/>
      <c r="AJ483" s="132"/>
      <c r="BH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114">
      <c r="A484" s="561" t="s">
        <v>188</v>
      </c>
      <c r="B484" s="511"/>
      <c r="C484" s="511"/>
      <c r="D484" s="511"/>
      <c r="E484" s="511"/>
      <c r="F484" s="511"/>
      <c r="G484" s="25"/>
      <c r="H484" s="232"/>
      <c r="I484" s="25"/>
      <c r="J484" s="25"/>
      <c r="K484" s="25"/>
      <c r="L484" s="25"/>
      <c r="M484" s="25"/>
      <c r="N484" s="297" t="s">
        <v>22</v>
      </c>
      <c r="O484" s="172"/>
      <c r="P484" s="298" t="str">
        <f>A484&amp;"   (BILLING)"</f>
        <v>536 SCP SECI PEAKING  WTR Pking - 2014-2020 (600)    (BILLING)</v>
      </c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7" t="s">
        <v>22</v>
      </c>
      <c r="AH484" s="79"/>
      <c r="AI484" s="78"/>
      <c r="AJ484" s="2"/>
      <c r="BH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114">
      <c r="A485" s="260" t="s">
        <v>2</v>
      </c>
      <c r="B485" s="260" t="s">
        <v>3</v>
      </c>
      <c r="C485" s="260" t="s">
        <v>4</v>
      </c>
      <c r="D485" s="260" t="s">
        <v>5</v>
      </c>
      <c r="E485" s="260" t="s">
        <v>6</v>
      </c>
      <c r="F485" s="260" t="s">
        <v>7</v>
      </c>
      <c r="G485" s="260" t="s">
        <v>8</v>
      </c>
      <c r="H485" s="260" t="s">
        <v>9</v>
      </c>
      <c r="I485" s="260" t="s">
        <v>10</v>
      </c>
      <c r="J485" s="260" t="s">
        <v>11</v>
      </c>
      <c r="K485" s="260" t="s">
        <v>12</v>
      </c>
      <c r="L485" s="260" t="s">
        <v>13</v>
      </c>
      <c r="M485" s="260" t="s">
        <v>14</v>
      </c>
      <c r="N485" s="299" t="s">
        <v>15</v>
      </c>
      <c r="O485" s="300"/>
      <c r="P485" s="599" t="s">
        <v>2</v>
      </c>
      <c r="Q485" s="301" t="s">
        <v>3</v>
      </c>
      <c r="R485" s="301" t="s">
        <v>4</v>
      </c>
      <c r="S485" s="301" t="s">
        <v>5</v>
      </c>
      <c r="T485" s="301" t="s">
        <v>6</v>
      </c>
      <c r="U485" s="301" t="s">
        <v>7</v>
      </c>
      <c r="V485" s="301" t="s">
        <v>8</v>
      </c>
      <c r="W485" s="301" t="s">
        <v>9</v>
      </c>
      <c r="X485" s="301" t="s">
        <v>10</v>
      </c>
      <c r="Y485" s="301" t="s">
        <v>11</v>
      </c>
      <c r="Z485" s="301" t="s">
        <v>12</v>
      </c>
      <c r="AA485" s="301" t="s">
        <v>13</v>
      </c>
      <c r="AB485" s="301" t="s">
        <v>14</v>
      </c>
      <c r="AC485" s="299" t="s">
        <v>15</v>
      </c>
      <c r="AD485" s="84"/>
      <c r="AH485" s="86"/>
      <c r="AJ485" s="2"/>
      <c r="BH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114" s="5" customFormat="1">
      <c r="A486" s="1">
        <f>A446</f>
        <v>2010</v>
      </c>
      <c r="B486" s="302">
        <v>0</v>
      </c>
      <c r="C486" s="302">
        <v>0</v>
      </c>
      <c r="D486" s="302">
        <v>0</v>
      </c>
      <c r="E486" s="302">
        <v>0</v>
      </c>
      <c r="F486" s="302">
        <v>0</v>
      </c>
      <c r="G486" s="302">
        <v>0</v>
      </c>
      <c r="H486" s="302">
        <v>0</v>
      </c>
      <c r="I486" s="302">
        <v>0</v>
      </c>
      <c r="J486" s="302">
        <v>0</v>
      </c>
      <c r="K486" s="302">
        <v>0</v>
      </c>
      <c r="L486" s="302">
        <v>0</v>
      </c>
      <c r="M486" s="302">
        <v>0</v>
      </c>
      <c r="N486" s="303">
        <f t="shared" ref="N486:N516" si="713">SUM(B486:M486)</f>
        <v>0</v>
      </c>
      <c r="O486" s="30"/>
      <c r="P486" s="72">
        <f>A486</f>
        <v>2010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03">
        <f t="shared" ref="AC486:AC487" si="714">SUM(Q486:AB486)</f>
        <v>0</v>
      </c>
      <c r="AD486" s="13"/>
      <c r="AE486" s="14"/>
      <c r="AF486" s="13"/>
      <c r="AG486" s="13"/>
      <c r="AH486" s="22"/>
      <c r="AI486" s="86"/>
      <c r="AJ486" s="2"/>
      <c r="AK486" s="72"/>
      <c r="BH486" s="1"/>
      <c r="BK486" s="1"/>
      <c r="BL486" s="150"/>
      <c r="BM486" s="150"/>
      <c r="BN486" s="150"/>
      <c r="BO486" s="150"/>
      <c r="BP486" s="150"/>
      <c r="BQ486" s="150"/>
      <c r="BR486" s="150"/>
      <c r="BS486" s="150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O486" s="165"/>
      <c r="DH486" s="165"/>
      <c r="DI486" s="165"/>
      <c r="DJ486" s="165"/>
    </row>
    <row r="487" spans="1:114">
      <c r="A487" s="1">
        <f t="shared" ref="A487:A521" si="715">A447</f>
        <v>2011</v>
      </c>
      <c r="B487" s="390">
        <v>0</v>
      </c>
      <c r="C487" s="390">
        <v>0</v>
      </c>
      <c r="D487" s="390">
        <v>0</v>
      </c>
      <c r="E487" s="390">
        <v>0</v>
      </c>
      <c r="F487" s="390">
        <v>0</v>
      </c>
      <c r="G487" s="390">
        <v>0</v>
      </c>
      <c r="H487" s="390">
        <v>0</v>
      </c>
      <c r="I487" s="390">
        <v>0</v>
      </c>
      <c r="J487" s="390">
        <v>0</v>
      </c>
      <c r="K487" s="390">
        <v>0</v>
      </c>
      <c r="L487" s="390">
        <v>0</v>
      </c>
      <c r="M487" s="390">
        <v>0</v>
      </c>
      <c r="N487" s="303">
        <f t="shared" si="713"/>
        <v>0</v>
      </c>
      <c r="O487" s="30"/>
      <c r="P487" s="72">
        <f t="shared" ref="P487:P521" si="716">A487</f>
        <v>2011</v>
      </c>
      <c r="Q487" s="390">
        <v>0</v>
      </c>
      <c r="R487" s="390">
        <v>0</v>
      </c>
      <c r="S487" s="390">
        <v>0</v>
      </c>
      <c r="T487" s="390">
        <v>0</v>
      </c>
      <c r="U487" s="390">
        <v>0</v>
      </c>
      <c r="V487" s="390">
        <v>0</v>
      </c>
      <c r="W487" s="390">
        <v>0</v>
      </c>
      <c r="X487" s="390">
        <v>0</v>
      </c>
      <c r="Y487" s="390">
        <v>0</v>
      </c>
      <c r="Z487" s="390">
        <v>0</v>
      </c>
      <c r="AA487" s="390">
        <v>0</v>
      </c>
      <c r="AB487" s="390">
        <v>0</v>
      </c>
      <c r="AC487" s="303">
        <f t="shared" si="714"/>
        <v>0</v>
      </c>
      <c r="AD487" s="13"/>
      <c r="AH487" s="22"/>
      <c r="AI487" s="155"/>
      <c r="AJ487" s="2"/>
      <c r="BH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114">
      <c r="A488" s="1">
        <f t="shared" si="715"/>
        <v>2012</v>
      </c>
      <c r="B488" s="590">
        <f>[1]BR!C522</f>
        <v>0</v>
      </c>
      <c r="C488" s="590">
        <f>[1]BR!D522</f>
        <v>0</v>
      </c>
      <c r="D488" s="590">
        <f>[1]BR!E522</f>
        <v>0</v>
      </c>
      <c r="E488" s="590">
        <f>[1]BR!F522</f>
        <v>0</v>
      </c>
      <c r="F488" s="590">
        <f>[1]BR!G522</f>
        <v>0</v>
      </c>
      <c r="G488" s="590">
        <f>[1]BR!H522</f>
        <v>0</v>
      </c>
      <c r="H488" s="590">
        <f>[1]BR!I522</f>
        <v>0</v>
      </c>
      <c r="I488" s="590">
        <f>[1]BR!J522</f>
        <v>0</v>
      </c>
      <c r="J488" s="590">
        <f>[1]BR!K522</f>
        <v>0</v>
      </c>
      <c r="K488" s="590">
        <f>[1]BR!L522</f>
        <v>0</v>
      </c>
      <c r="L488" s="590">
        <f>[1]BR!M522</f>
        <v>0</v>
      </c>
      <c r="M488" s="590">
        <f>[1]BR!N522</f>
        <v>0</v>
      </c>
      <c r="N488" s="303">
        <f t="shared" si="713"/>
        <v>0</v>
      </c>
      <c r="O488" s="30"/>
      <c r="P488" s="72">
        <f t="shared" si="716"/>
        <v>2012</v>
      </c>
      <c r="Q488" s="590">
        <f>[1]BR!S522</f>
        <v>0</v>
      </c>
      <c r="R488" s="590">
        <f>[1]BR!T522</f>
        <v>0</v>
      </c>
      <c r="S488" s="590">
        <f>[1]BR!U522</f>
        <v>0</v>
      </c>
      <c r="T488" s="590">
        <f>[1]BR!V522</f>
        <v>0</v>
      </c>
      <c r="U488" s="590">
        <f>[1]BR!W522</f>
        <v>0</v>
      </c>
      <c r="V488" s="590">
        <f>[1]BR!X522</f>
        <v>0</v>
      </c>
      <c r="W488" s="590">
        <f>[1]BR!Y522</f>
        <v>0</v>
      </c>
      <c r="X488" s="590">
        <f>[1]BR!Z522</f>
        <v>0</v>
      </c>
      <c r="Y488" s="590">
        <f>[1]BR!AA522</f>
        <v>0</v>
      </c>
      <c r="Z488" s="590">
        <f>[1]BR!AB522</f>
        <v>0</v>
      </c>
      <c r="AA488" s="590">
        <f>[1]BR!AC522</f>
        <v>0</v>
      </c>
      <c r="AB488" s="590">
        <f>[1]BR!AD522</f>
        <v>0</v>
      </c>
      <c r="AC488" s="303">
        <f t="shared" ref="AC488:AC516" si="717">SUM(Q488:AB488)</f>
        <v>0</v>
      </c>
      <c r="AD488" s="13"/>
      <c r="AH488" s="22"/>
      <c r="AI488" s="155"/>
      <c r="AJ488" s="2"/>
      <c r="BH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114">
      <c r="A489" s="1">
        <f t="shared" si="715"/>
        <v>2013</v>
      </c>
      <c r="B489" s="590">
        <f>[1]BR!C523</f>
        <v>0</v>
      </c>
      <c r="C489" s="590">
        <f>[1]BR!D523</f>
        <v>0</v>
      </c>
      <c r="D489" s="590">
        <f>[1]BR!E523</f>
        <v>0</v>
      </c>
      <c r="E489" s="590">
        <f>[1]BR!F523</f>
        <v>0</v>
      </c>
      <c r="F489" s="590">
        <f>[1]BR!G523</f>
        <v>0</v>
      </c>
      <c r="G489" s="590">
        <f>[1]BR!H523</f>
        <v>0</v>
      </c>
      <c r="H489" s="590">
        <f>[1]BR!I523</f>
        <v>0</v>
      </c>
      <c r="I489" s="590">
        <f>[1]BR!J523</f>
        <v>0</v>
      </c>
      <c r="J489" s="590">
        <f>[1]BR!K523</f>
        <v>0</v>
      </c>
      <c r="K489" s="590">
        <f>[1]BR!L523</f>
        <v>0</v>
      </c>
      <c r="L489" s="590">
        <f>[1]BR!M523</f>
        <v>0</v>
      </c>
      <c r="M489" s="590">
        <f>[1]BR!N523</f>
        <v>0</v>
      </c>
      <c r="N489" s="303">
        <f t="shared" si="713"/>
        <v>0</v>
      </c>
      <c r="O489" s="30"/>
      <c r="P489" s="72">
        <f t="shared" si="716"/>
        <v>2013</v>
      </c>
      <c r="Q489" s="590">
        <f>[1]BR!S523</f>
        <v>0</v>
      </c>
      <c r="R489" s="590">
        <f>[1]BR!T523</f>
        <v>0</v>
      </c>
      <c r="S489" s="590">
        <f>[1]BR!U523</f>
        <v>0</v>
      </c>
      <c r="T489" s="590">
        <f>[1]BR!V523</f>
        <v>0</v>
      </c>
      <c r="U489" s="590">
        <f>[1]BR!W523</f>
        <v>0</v>
      </c>
      <c r="V489" s="590">
        <f>[1]BR!X523</f>
        <v>0</v>
      </c>
      <c r="W489" s="590">
        <f>[1]BR!Y523</f>
        <v>0</v>
      </c>
      <c r="X489" s="590">
        <f>[1]BR!Z523</f>
        <v>0</v>
      </c>
      <c r="Y489" s="590">
        <f>[1]BR!AA523</f>
        <v>0</v>
      </c>
      <c r="Z489" s="590">
        <f>[1]BR!AB523</f>
        <v>0</v>
      </c>
      <c r="AA489" s="590">
        <f>[1]BR!AC523</f>
        <v>0</v>
      </c>
      <c r="AB489" s="590">
        <f>[1]BR!AD523</f>
        <v>0</v>
      </c>
      <c r="AC489" s="303">
        <f t="shared" si="717"/>
        <v>0</v>
      </c>
      <c r="AD489" s="13"/>
      <c r="AH489" s="22"/>
      <c r="AI489" s="155"/>
      <c r="AJ489" s="2"/>
      <c r="BH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114">
      <c r="A490" s="1">
        <f t="shared" si="715"/>
        <v>2014</v>
      </c>
      <c r="B490" s="590">
        <f>[1]BR!C524</f>
        <v>700990</v>
      </c>
      <c r="C490" s="590">
        <f>[1]BR!D524</f>
        <v>699922</v>
      </c>
      <c r="D490" s="590">
        <f>[1]BR!E524</f>
        <v>696106</v>
      </c>
      <c r="E490" s="590">
        <f>[1]BR!F524</f>
        <v>0</v>
      </c>
      <c r="F490" s="590">
        <f>[1]BR!G524</f>
        <v>0</v>
      </c>
      <c r="G490" s="590">
        <f>[1]BR!H524</f>
        <v>0</v>
      </c>
      <c r="H490" s="590">
        <f>[1]BR!I524</f>
        <v>0</v>
      </c>
      <c r="I490" s="590">
        <f>[1]BR!J524</f>
        <v>0</v>
      </c>
      <c r="J490" s="590">
        <f>[1]BR!K524</f>
        <v>0</v>
      </c>
      <c r="K490" s="590">
        <f>[1]BR!L524</f>
        <v>0</v>
      </c>
      <c r="L490" s="590">
        <f>[1]BR!M524</f>
        <v>0</v>
      </c>
      <c r="M490" s="590">
        <f>[1]BR!N524</f>
        <v>4176624</v>
      </c>
      <c r="N490" s="303">
        <f t="shared" si="713"/>
        <v>6273642</v>
      </c>
      <c r="O490" s="30"/>
      <c r="P490" s="72">
        <f t="shared" si="716"/>
        <v>2014</v>
      </c>
      <c r="Q490" s="590">
        <f>[1]BR!S524</f>
        <v>0</v>
      </c>
      <c r="R490" s="590">
        <f>[1]BR!T524</f>
        <v>700990</v>
      </c>
      <c r="S490" s="590">
        <f>[1]BR!U524</f>
        <v>699922</v>
      </c>
      <c r="T490" s="590">
        <f>[1]BR!V524</f>
        <v>696106</v>
      </c>
      <c r="U490" s="590">
        <f>[1]BR!W524</f>
        <v>0</v>
      </c>
      <c r="V490" s="590">
        <f>[1]BR!X524</f>
        <v>0</v>
      </c>
      <c r="W490" s="590">
        <f>[1]BR!Y524</f>
        <v>0</v>
      </c>
      <c r="X490" s="590">
        <f>[1]BR!Z524</f>
        <v>0</v>
      </c>
      <c r="Y490" s="590">
        <f>[1]BR!AA524</f>
        <v>0</v>
      </c>
      <c r="Z490" s="590">
        <f>[1]BR!AB524</f>
        <v>0</v>
      </c>
      <c r="AA490" s="590">
        <f>[1]BR!AC524</f>
        <v>0</v>
      </c>
      <c r="AB490" s="590">
        <f>[1]BR!AD524</f>
        <v>0</v>
      </c>
      <c r="AC490" s="303">
        <f t="shared" si="717"/>
        <v>2097018</v>
      </c>
      <c r="AD490" s="13"/>
      <c r="AH490" s="22"/>
      <c r="AI490" s="155"/>
      <c r="AJ490" s="2"/>
      <c r="BH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114">
      <c r="A491" s="1">
        <f t="shared" si="715"/>
        <v>2015</v>
      </c>
      <c r="B491" s="590">
        <f>[1]BR!C525</f>
        <v>4207234</v>
      </c>
      <c r="C491" s="590">
        <f>[1]BR!D525</f>
        <v>4200735</v>
      </c>
      <c r="D491" s="590">
        <f>[1]BR!E525</f>
        <v>4177353</v>
      </c>
      <c r="E491" s="590">
        <f>[1]BR!F525</f>
        <v>0</v>
      </c>
      <c r="F491" s="590">
        <f>[1]BR!G525</f>
        <v>0</v>
      </c>
      <c r="G491" s="590">
        <f>[1]BR!H525</f>
        <v>0</v>
      </c>
      <c r="H491" s="590">
        <f>[1]BR!I525</f>
        <v>0</v>
      </c>
      <c r="I491" s="590">
        <f>[1]BR!J525</f>
        <v>0</v>
      </c>
      <c r="J491" s="590">
        <f>[1]BR!K525</f>
        <v>0</v>
      </c>
      <c r="K491" s="590">
        <f>[1]BR!L525</f>
        <v>0</v>
      </c>
      <c r="L491" s="590">
        <f>[1]BR!M525</f>
        <v>0</v>
      </c>
      <c r="M491" s="590">
        <f>[1]BR!N525</f>
        <v>4177353</v>
      </c>
      <c r="N491" s="303">
        <f t="shared" si="713"/>
        <v>16762675</v>
      </c>
      <c r="O491" s="30"/>
      <c r="P491" s="72">
        <f t="shared" si="716"/>
        <v>2015</v>
      </c>
      <c r="Q491" s="590">
        <f>[1]BR!S525</f>
        <v>4176624</v>
      </c>
      <c r="R491" s="590">
        <f>[1]BR!T525</f>
        <v>4207234</v>
      </c>
      <c r="S491" s="590">
        <f>[1]BR!U525</f>
        <v>4200735</v>
      </c>
      <c r="T491" s="590">
        <f>[1]BR!V525</f>
        <v>4177353</v>
      </c>
      <c r="U491" s="590">
        <f>[1]BR!W525</f>
        <v>0</v>
      </c>
      <c r="V491" s="590">
        <f>[1]BR!X525</f>
        <v>0</v>
      </c>
      <c r="W491" s="590">
        <f>[1]BR!Y525</f>
        <v>0</v>
      </c>
      <c r="X491" s="590">
        <f>[1]BR!Z525</f>
        <v>0</v>
      </c>
      <c r="Y491" s="590">
        <f>[1]BR!AA525</f>
        <v>0</v>
      </c>
      <c r="Z491" s="590">
        <f>[1]BR!AB525</f>
        <v>0</v>
      </c>
      <c r="AA491" s="590">
        <f>[1]BR!AC525</f>
        <v>0</v>
      </c>
      <c r="AB491" s="590">
        <f>[1]BR!AD525</f>
        <v>0</v>
      </c>
      <c r="AC491" s="303">
        <f t="shared" si="717"/>
        <v>16761946</v>
      </c>
      <c r="AD491" s="13"/>
      <c r="AH491" s="22"/>
      <c r="AI491" s="155"/>
      <c r="AJ491" s="2"/>
      <c r="BH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114">
      <c r="A492" s="1">
        <f t="shared" si="715"/>
        <v>2016</v>
      </c>
      <c r="B492" s="590">
        <f>[1]BR!C526</f>
        <v>4208616</v>
      </c>
      <c r="C492" s="590">
        <f>[1]BR!D526</f>
        <v>4204188</v>
      </c>
      <c r="D492" s="590">
        <f>[1]BR!E526</f>
        <v>4178121</v>
      </c>
      <c r="E492" s="590">
        <f>[1]BR!F526</f>
        <v>0</v>
      </c>
      <c r="F492" s="590">
        <f>[1]BR!G526</f>
        <v>0</v>
      </c>
      <c r="G492" s="590">
        <f>[1]BR!H526</f>
        <v>0</v>
      </c>
      <c r="H492" s="590">
        <f>[1]BR!I526</f>
        <v>0</v>
      </c>
      <c r="I492" s="590">
        <f>[1]BR!J526</f>
        <v>0</v>
      </c>
      <c r="J492" s="590">
        <f>[1]BR!K526</f>
        <v>0</v>
      </c>
      <c r="K492" s="590">
        <f>[1]BR!L526</f>
        <v>0</v>
      </c>
      <c r="L492" s="590">
        <f>[1]BR!M526</f>
        <v>0</v>
      </c>
      <c r="M492" s="590">
        <f>[1]BR!N526</f>
        <v>4178121</v>
      </c>
      <c r="N492" s="303">
        <f t="shared" si="713"/>
        <v>16769046</v>
      </c>
      <c r="O492" s="30"/>
      <c r="P492" s="72">
        <f t="shared" si="716"/>
        <v>2016</v>
      </c>
      <c r="Q492" s="590">
        <f>[1]BR!S526</f>
        <v>4177353</v>
      </c>
      <c r="R492" s="590">
        <f>[1]BR!T526</f>
        <v>4208616</v>
      </c>
      <c r="S492" s="590">
        <f>[1]BR!U526</f>
        <v>4204188</v>
      </c>
      <c r="T492" s="590">
        <f>[1]BR!V526</f>
        <v>4178121</v>
      </c>
      <c r="U492" s="590">
        <f>[1]BR!W526</f>
        <v>0</v>
      </c>
      <c r="V492" s="590">
        <f>[1]BR!X526</f>
        <v>0</v>
      </c>
      <c r="W492" s="590">
        <f>[1]BR!Y526</f>
        <v>0</v>
      </c>
      <c r="X492" s="590">
        <f>[1]BR!Z526</f>
        <v>0</v>
      </c>
      <c r="Y492" s="590">
        <f>[1]BR!AA526</f>
        <v>0</v>
      </c>
      <c r="Z492" s="590">
        <f>[1]BR!AB526</f>
        <v>0</v>
      </c>
      <c r="AA492" s="590">
        <f>[1]BR!AC526</f>
        <v>0</v>
      </c>
      <c r="AB492" s="590">
        <f>[1]BR!AD526</f>
        <v>0</v>
      </c>
      <c r="AC492" s="303">
        <f t="shared" si="717"/>
        <v>16768278</v>
      </c>
      <c r="AD492" s="13"/>
      <c r="AH492" s="22"/>
      <c r="AI492" s="155"/>
      <c r="AJ492" s="2"/>
      <c r="BH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114">
      <c r="A493" s="1">
        <f t="shared" si="715"/>
        <v>2017</v>
      </c>
      <c r="B493" s="590">
        <f>[1]BR!C527</f>
        <v>4209929</v>
      </c>
      <c r="C493" s="590">
        <f>[1]BR!D527</f>
        <v>4203169</v>
      </c>
      <c r="D493" s="590">
        <f>[1]BR!E527</f>
        <v>4178851</v>
      </c>
      <c r="E493" s="590">
        <f>[1]BR!F527</f>
        <v>0</v>
      </c>
      <c r="F493" s="590">
        <f>[1]BR!G527</f>
        <v>0</v>
      </c>
      <c r="G493" s="590">
        <f>[1]BR!H527</f>
        <v>752663</v>
      </c>
      <c r="H493" s="590">
        <f>[1]BR!I527</f>
        <v>754748</v>
      </c>
      <c r="I493" s="590">
        <f>[1]BR!J527</f>
        <v>754748</v>
      </c>
      <c r="J493" s="590">
        <f>[1]BR!K527</f>
        <v>752663</v>
      </c>
      <c r="K493" s="590">
        <f>[1]BR!L527</f>
        <v>0</v>
      </c>
      <c r="L493" s="590">
        <f>[1]BR!M527</f>
        <v>0</v>
      </c>
      <c r="M493" s="590">
        <f>[1]BR!N527</f>
        <v>4178851</v>
      </c>
      <c r="N493" s="303">
        <f t="shared" si="713"/>
        <v>19785622</v>
      </c>
      <c r="O493" s="30"/>
      <c r="P493" s="72">
        <f t="shared" si="716"/>
        <v>2017</v>
      </c>
      <c r="Q493" s="590">
        <f>[1]BR!S527</f>
        <v>4178121</v>
      </c>
      <c r="R493" s="590">
        <f>[1]BR!T527</f>
        <v>4209929</v>
      </c>
      <c r="S493" s="590">
        <f>[1]BR!U527</f>
        <v>4203169</v>
      </c>
      <c r="T493" s="590">
        <f>[1]BR!V527</f>
        <v>4178851</v>
      </c>
      <c r="U493" s="590">
        <f>[1]BR!W527</f>
        <v>0</v>
      </c>
      <c r="V493" s="590">
        <f>[1]BR!X527</f>
        <v>0</v>
      </c>
      <c r="W493" s="590">
        <f>[1]BR!Y527</f>
        <v>752663</v>
      </c>
      <c r="X493" s="590">
        <f>[1]BR!Z527</f>
        <v>754748</v>
      </c>
      <c r="Y493" s="590">
        <f>[1]BR!AA527</f>
        <v>754748</v>
      </c>
      <c r="Z493" s="590">
        <f>[1]BR!AB527</f>
        <v>752663</v>
      </c>
      <c r="AA493" s="590">
        <f>[1]BR!AC527</f>
        <v>0</v>
      </c>
      <c r="AB493" s="590">
        <f>[1]BR!AD527</f>
        <v>0</v>
      </c>
      <c r="AC493" s="303">
        <f t="shared" si="717"/>
        <v>19784892</v>
      </c>
      <c r="AD493" s="13"/>
      <c r="AH493" s="22"/>
      <c r="AI493" s="155"/>
      <c r="AJ493" s="2"/>
      <c r="BH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114">
      <c r="A494" s="1">
        <f t="shared" si="715"/>
        <v>2018</v>
      </c>
      <c r="B494" s="590">
        <f>[1]BR!C528</f>
        <v>4211380</v>
      </c>
      <c r="C494" s="590">
        <f>[1]BR!D528</f>
        <v>4204480</v>
      </c>
      <c r="D494" s="590">
        <f>[1]BR!E528</f>
        <v>4179657</v>
      </c>
      <c r="E494" s="590">
        <f>[1]BR!F528</f>
        <v>0</v>
      </c>
      <c r="F494" s="590">
        <f>[1]BR!G528</f>
        <v>0</v>
      </c>
      <c r="G494" s="590">
        <f>[1]BR!H528</f>
        <v>753963</v>
      </c>
      <c r="H494" s="590">
        <f>[1]BR!I528</f>
        <v>756091</v>
      </c>
      <c r="I494" s="590">
        <f>[1]BR!J528</f>
        <v>756091</v>
      </c>
      <c r="J494" s="590">
        <f>[1]BR!K528</f>
        <v>753963</v>
      </c>
      <c r="K494" s="590">
        <f>[1]BR!L528</f>
        <v>0</v>
      </c>
      <c r="L494" s="590">
        <f>[1]BR!M528</f>
        <v>0</v>
      </c>
      <c r="M494" s="590">
        <f>[1]BR!N528</f>
        <v>4179657</v>
      </c>
      <c r="N494" s="303">
        <f t="shared" si="713"/>
        <v>19795282</v>
      </c>
      <c r="O494" s="30"/>
      <c r="P494" s="72">
        <f t="shared" si="716"/>
        <v>2018</v>
      </c>
      <c r="Q494" s="590">
        <f>[1]BR!S528</f>
        <v>4178851</v>
      </c>
      <c r="R494" s="590">
        <f>[1]BR!T528</f>
        <v>4211380</v>
      </c>
      <c r="S494" s="590">
        <f>[1]BR!U528</f>
        <v>4204480</v>
      </c>
      <c r="T494" s="590">
        <f>[1]BR!V528</f>
        <v>4179657</v>
      </c>
      <c r="U494" s="590">
        <f>[1]BR!W528</f>
        <v>0</v>
      </c>
      <c r="V494" s="590">
        <f>[1]BR!X528</f>
        <v>0</v>
      </c>
      <c r="W494" s="590">
        <f>[1]BR!Y528</f>
        <v>753963</v>
      </c>
      <c r="X494" s="590">
        <f>[1]BR!Z528</f>
        <v>756091</v>
      </c>
      <c r="Y494" s="590">
        <f>[1]BR!AA528</f>
        <v>756091</v>
      </c>
      <c r="Z494" s="590">
        <f>[1]BR!AB528</f>
        <v>753963</v>
      </c>
      <c r="AA494" s="590">
        <f>[1]BR!AC528</f>
        <v>0</v>
      </c>
      <c r="AB494" s="590">
        <f>[1]BR!AD528</f>
        <v>0</v>
      </c>
      <c r="AC494" s="303">
        <f t="shared" si="717"/>
        <v>19794476</v>
      </c>
      <c r="AD494" s="13"/>
      <c r="AH494" s="22"/>
      <c r="AI494" s="155"/>
      <c r="AJ494" s="2"/>
      <c r="BH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114">
      <c r="A495" s="1">
        <f t="shared" si="715"/>
        <v>2019</v>
      </c>
      <c r="B495" s="590">
        <f>[1]BR!C529</f>
        <v>4212762</v>
      </c>
      <c r="C495" s="590">
        <f>[1]BR!D529</f>
        <v>4205728</v>
      </c>
      <c r="D495" s="590">
        <f>[1]BR!E529</f>
        <v>4180425</v>
      </c>
      <c r="E495" s="590">
        <f>[1]BR!F529</f>
        <v>0</v>
      </c>
      <c r="F495" s="590">
        <f>[1]BR!G529</f>
        <v>0</v>
      </c>
      <c r="G495" s="590">
        <f>[1]BR!H529</f>
        <v>755202</v>
      </c>
      <c r="H495" s="590">
        <f>[1]BR!I529</f>
        <v>757371</v>
      </c>
      <c r="I495" s="590">
        <f>[1]BR!J529</f>
        <v>757371</v>
      </c>
      <c r="J495" s="590">
        <f>[1]BR!K529</f>
        <v>755202</v>
      </c>
      <c r="K495" s="590">
        <f>[1]BR!L529</f>
        <v>0</v>
      </c>
      <c r="L495" s="590">
        <f>[1]BR!M529</f>
        <v>0</v>
      </c>
      <c r="M495" s="590">
        <f>[1]BR!N529</f>
        <v>4180425</v>
      </c>
      <c r="N495" s="303">
        <f t="shared" si="713"/>
        <v>19804486</v>
      </c>
      <c r="O495" s="30"/>
      <c r="P495" s="72">
        <f t="shared" si="716"/>
        <v>2019</v>
      </c>
      <c r="Q495" s="590">
        <f>[1]BR!S529</f>
        <v>4179657</v>
      </c>
      <c r="R495" s="590">
        <f>[1]BR!T529</f>
        <v>4212762</v>
      </c>
      <c r="S495" s="590">
        <f>[1]BR!U529</f>
        <v>4205728</v>
      </c>
      <c r="T495" s="590">
        <f>[1]BR!V529</f>
        <v>4180425</v>
      </c>
      <c r="U495" s="590">
        <f>[1]BR!W529</f>
        <v>0</v>
      </c>
      <c r="V495" s="590">
        <f>[1]BR!X529</f>
        <v>0</v>
      </c>
      <c r="W495" s="590">
        <f>[1]BR!Y529</f>
        <v>755202</v>
      </c>
      <c r="X495" s="590">
        <f>[1]BR!Z529</f>
        <v>757371</v>
      </c>
      <c r="Y495" s="590">
        <f>[1]BR!AA529</f>
        <v>757371</v>
      </c>
      <c r="Z495" s="590">
        <f>[1]BR!AB529</f>
        <v>755202</v>
      </c>
      <c r="AA495" s="590">
        <f>[1]BR!AC529</f>
        <v>0</v>
      </c>
      <c r="AB495" s="590">
        <f>[1]BR!AD529</f>
        <v>0</v>
      </c>
      <c r="AC495" s="303">
        <f t="shared" si="717"/>
        <v>19803718</v>
      </c>
      <c r="AD495" s="13"/>
      <c r="AH495" s="22"/>
      <c r="AI495" s="155"/>
      <c r="AJ495" s="2"/>
      <c r="BH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114">
      <c r="A496" s="1">
        <f t="shared" si="715"/>
        <v>2020</v>
      </c>
      <c r="B496" s="590">
        <f>[1]BR!C530</f>
        <v>4214213</v>
      </c>
      <c r="C496" s="590">
        <f>[1]BR!D530</f>
        <v>4209423</v>
      </c>
      <c r="D496" s="590">
        <f>[1]BR!E530</f>
        <v>4181231</v>
      </c>
      <c r="E496" s="590">
        <f>[1]BR!F530</f>
        <v>0</v>
      </c>
      <c r="F496" s="590">
        <f>[1]BR!G530</f>
        <v>0</v>
      </c>
      <c r="G496" s="590">
        <f>[1]BR!H530</f>
        <v>756502</v>
      </c>
      <c r="H496" s="590">
        <f>[1]BR!I530</f>
        <v>758715</v>
      </c>
      <c r="I496" s="590">
        <f>[1]BR!J530</f>
        <v>758715</v>
      </c>
      <c r="J496" s="590">
        <f>[1]BR!K530</f>
        <v>756502</v>
      </c>
      <c r="K496" s="590">
        <f>[1]BR!L530</f>
        <v>0</v>
      </c>
      <c r="L496" s="590">
        <f>[1]BR!M530</f>
        <v>0</v>
      </c>
      <c r="M496" s="590">
        <f>[1]BR!N530</f>
        <v>4181231</v>
      </c>
      <c r="N496" s="303">
        <f t="shared" si="713"/>
        <v>19816532</v>
      </c>
      <c r="O496" s="30"/>
      <c r="P496" s="72">
        <f t="shared" si="716"/>
        <v>2020</v>
      </c>
      <c r="Q496" s="590">
        <f>[1]BR!S530</f>
        <v>4180425</v>
      </c>
      <c r="R496" s="590">
        <f>[1]BR!T530</f>
        <v>4214213</v>
      </c>
      <c r="S496" s="590">
        <f>[1]BR!U530</f>
        <v>4209423</v>
      </c>
      <c r="T496" s="590">
        <f>[1]BR!V530</f>
        <v>4181231</v>
      </c>
      <c r="U496" s="590">
        <f>[1]BR!W530</f>
        <v>0</v>
      </c>
      <c r="V496" s="590">
        <f>[1]BR!X530</f>
        <v>0</v>
      </c>
      <c r="W496" s="590">
        <f>[1]BR!Y530</f>
        <v>756502</v>
      </c>
      <c r="X496" s="590">
        <f>[1]BR!Z530</f>
        <v>758715</v>
      </c>
      <c r="Y496" s="590">
        <f>[1]BR!AA530</f>
        <v>758715</v>
      </c>
      <c r="Z496" s="590">
        <f>[1]BR!AB530</f>
        <v>756502</v>
      </c>
      <c r="AA496" s="590">
        <f>[1]BR!AC530</f>
        <v>0</v>
      </c>
      <c r="AB496" s="590">
        <f>[1]BR!AD530</f>
        <v>0</v>
      </c>
      <c r="AC496" s="303">
        <f t="shared" si="717"/>
        <v>19815726</v>
      </c>
      <c r="AD496" s="13"/>
      <c r="AI496" s="155"/>
      <c r="AJ496" s="2"/>
      <c r="BH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>
      <c r="A497" s="1">
        <f t="shared" si="715"/>
        <v>2021</v>
      </c>
      <c r="B497" s="590">
        <f>[1]BR!C531</f>
        <v>4215734</v>
      </c>
      <c r="C497" s="590">
        <f>[1]BR!D531</f>
        <v>4208412</v>
      </c>
      <c r="D497" s="590">
        <f>[1]BR!E531</f>
        <v>4182075</v>
      </c>
      <c r="E497" s="590">
        <f>[1]BR!F531</f>
        <v>0</v>
      </c>
      <c r="F497" s="590">
        <f>[1]BR!G531</f>
        <v>0</v>
      </c>
      <c r="G497" s="590">
        <f>[1]BR!H531</f>
        <v>0</v>
      </c>
      <c r="H497" s="590">
        <f>[1]BR!I531</f>
        <v>0</v>
      </c>
      <c r="I497" s="590">
        <f>[1]BR!J531</f>
        <v>0</v>
      </c>
      <c r="J497" s="590">
        <f>[1]BR!K531</f>
        <v>0</v>
      </c>
      <c r="K497" s="590">
        <f>[1]BR!L531</f>
        <v>0</v>
      </c>
      <c r="L497" s="590">
        <f>[1]BR!M531</f>
        <v>0</v>
      </c>
      <c r="M497" s="590">
        <f>[1]BR!N531</f>
        <v>4182075</v>
      </c>
      <c r="N497" s="319">
        <f t="shared" si="713"/>
        <v>16788296</v>
      </c>
      <c r="O497" s="29"/>
      <c r="P497" s="72">
        <f t="shared" si="716"/>
        <v>2021</v>
      </c>
      <c r="Q497" s="590">
        <f>[1]BR!S531</f>
        <v>4181231</v>
      </c>
      <c r="R497" s="590">
        <f>[1]BR!T531</f>
        <v>4215734</v>
      </c>
      <c r="S497" s="590">
        <f>[1]BR!U531</f>
        <v>4208412</v>
      </c>
      <c r="T497" s="590">
        <f>[1]BR!V531</f>
        <v>4182075</v>
      </c>
      <c r="U497" s="590">
        <f>[1]BR!W531</f>
        <v>0</v>
      </c>
      <c r="V497" s="590">
        <f>[1]BR!X531</f>
        <v>0</v>
      </c>
      <c r="W497" s="590">
        <f>[1]BR!Y531</f>
        <v>0</v>
      </c>
      <c r="X497" s="590">
        <f>[1]BR!Z531</f>
        <v>0</v>
      </c>
      <c r="Y497" s="590">
        <f>[1]BR!AA531</f>
        <v>0</v>
      </c>
      <c r="Z497" s="590">
        <f>[1]BR!AB531</f>
        <v>0</v>
      </c>
      <c r="AA497" s="590">
        <f>[1]BR!AC531</f>
        <v>0</v>
      </c>
      <c r="AB497" s="590">
        <f>[1]BR!AD531</f>
        <v>0</v>
      </c>
      <c r="AC497" s="319">
        <f t="shared" si="717"/>
        <v>16787452</v>
      </c>
      <c r="AD497" s="13"/>
      <c r="AI497" s="155"/>
      <c r="AJ497" s="2"/>
      <c r="BH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>
      <c r="A498" s="1">
        <f t="shared" si="715"/>
        <v>2022</v>
      </c>
      <c r="B498" s="590">
        <f>[1]BR!C532</f>
        <v>4217254</v>
      </c>
      <c r="C498" s="590">
        <f>[1]BR!D532</f>
        <v>4209786</v>
      </c>
      <c r="D498" s="590">
        <f>[1]BR!E532</f>
        <v>4182920</v>
      </c>
      <c r="E498" s="590">
        <f>[1]BR!F532</f>
        <v>0</v>
      </c>
      <c r="F498" s="590">
        <f>[1]BR!G532</f>
        <v>0</v>
      </c>
      <c r="G498" s="590">
        <f>[1]BR!H532</f>
        <v>0</v>
      </c>
      <c r="H498" s="590">
        <f>[1]BR!I532</f>
        <v>0</v>
      </c>
      <c r="I498" s="590">
        <f>[1]BR!J532</f>
        <v>0</v>
      </c>
      <c r="J498" s="590">
        <f>[1]BR!K532</f>
        <v>0</v>
      </c>
      <c r="K498" s="590">
        <f>[1]BR!L532</f>
        <v>0</v>
      </c>
      <c r="L498" s="590">
        <f>[1]BR!M532</f>
        <v>0</v>
      </c>
      <c r="M498" s="590">
        <f>[1]BR!N532</f>
        <v>4182920</v>
      </c>
      <c r="N498" s="319">
        <f t="shared" si="713"/>
        <v>16792880</v>
      </c>
      <c r="O498" s="29"/>
      <c r="P498" s="72">
        <f t="shared" si="716"/>
        <v>2022</v>
      </c>
      <c r="Q498" s="590">
        <f>[1]BR!S532</f>
        <v>4182075</v>
      </c>
      <c r="R498" s="590">
        <f>[1]BR!T532</f>
        <v>4217254</v>
      </c>
      <c r="S498" s="590">
        <f>[1]BR!U532</f>
        <v>4209786</v>
      </c>
      <c r="T498" s="590">
        <f>[1]BR!V532</f>
        <v>4182920</v>
      </c>
      <c r="U498" s="590">
        <f>[1]BR!W532</f>
        <v>0</v>
      </c>
      <c r="V498" s="590">
        <f>[1]BR!X532</f>
        <v>0</v>
      </c>
      <c r="W498" s="590">
        <f>[1]BR!Y532</f>
        <v>0</v>
      </c>
      <c r="X498" s="590">
        <f>[1]BR!Z532</f>
        <v>0</v>
      </c>
      <c r="Y498" s="590">
        <f>[1]BR!AA532</f>
        <v>0</v>
      </c>
      <c r="Z498" s="590">
        <f>[1]BR!AB532</f>
        <v>0</v>
      </c>
      <c r="AA498" s="590">
        <f>[1]BR!AC532</f>
        <v>0</v>
      </c>
      <c r="AB498" s="590">
        <f>[1]BR!AD532</f>
        <v>0</v>
      </c>
      <c r="AC498" s="319">
        <f t="shared" si="717"/>
        <v>16792035</v>
      </c>
      <c r="AD498" s="13"/>
      <c r="AI498" s="155"/>
      <c r="AJ498" s="2"/>
      <c r="BH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>
      <c r="A499" s="1">
        <f t="shared" si="715"/>
        <v>2023</v>
      </c>
      <c r="B499" s="590">
        <f>[1]BR!C533</f>
        <v>4218774</v>
      </c>
      <c r="C499" s="590">
        <f>[1]BR!D533</f>
        <v>4211159</v>
      </c>
      <c r="D499" s="590">
        <f>[1]BR!E533</f>
        <v>4183765</v>
      </c>
      <c r="E499" s="590">
        <f>[1]BR!F533</f>
        <v>0</v>
      </c>
      <c r="F499" s="590">
        <f>[1]BR!G533</f>
        <v>0</v>
      </c>
      <c r="G499" s="590">
        <f>[1]BR!H533</f>
        <v>0</v>
      </c>
      <c r="H499" s="590">
        <f>[1]BR!I533</f>
        <v>0</v>
      </c>
      <c r="I499" s="590">
        <f>[1]BR!J533</f>
        <v>0</v>
      </c>
      <c r="J499" s="590">
        <f>[1]BR!K533</f>
        <v>0</v>
      </c>
      <c r="K499" s="590">
        <f>[1]BR!L533</f>
        <v>0</v>
      </c>
      <c r="L499" s="590">
        <f>[1]BR!M533</f>
        <v>0</v>
      </c>
      <c r="M499" s="590">
        <f>[1]BR!N533</f>
        <v>4183765</v>
      </c>
      <c r="N499" s="319">
        <f t="shared" si="713"/>
        <v>16797463</v>
      </c>
      <c r="O499" s="25"/>
      <c r="P499" s="72">
        <f t="shared" si="716"/>
        <v>2023</v>
      </c>
      <c r="Q499" s="590">
        <f>[1]BR!S533</f>
        <v>4182920</v>
      </c>
      <c r="R499" s="590">
        <f>[1]BR!T533</f>
        <v>4218774</v>
      </c>
      <c r="S499" s="590">
        <f>[1]BR!U533</f>
        <v>4211159</v>
      </c>
      <c r="T499" s="590">
        <f>[1]BR!V533</f>
        <v>4183765</v>
      </c>
      <c r="U499" s="590">
        <f>[1]BR!W533</f>
        <v>0</v>
      </c>
      <c r="V499" s="590">
        <f>[1]BR!X533</f>
        <v>0</v>
      </c>
      <c r="W499" s="590">
        <f>[1]BR!Y533</f>
        <v>0</v>
      </c>
      <c r="X499" s="590">
        <f>[1]BR!Z533</f>
        <v>0</v>
      </c>
      <c r="Y499" s="590">
        <f>[1]BR!AA533</f>
        <v>0</v>
      </c>
      <c r="Z499" s="590">
        <f>[1]BR!AB533</f>
        <v>0</v>
      </c>
      <c r="AA499" s="590">
        <f>[1]BR!AC533</f>
        <v>0</v>
      </c>
      <c r="AB499" s="590">
        <f>[1]BR!AD533</f>
        <v>0</v>
      </c>
      <c r="AC499" s="319">
        <f t="shared" si="717"/>
        <v>16796618</v>
      </c>
      <c r="AD499" s="13"/>
      <c r="AI499" s="155"/>
      <c r="AJ499" s="2"/>
      <c r="BH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>
      <c r="A500" s="1">
        <f t="shared" si="715"/>
        <v>2024</v>
      </c>
      <c r="B500" s="590">
        <f>[1]BR!C534</f>
        <v>4220363</v>
      </c>
      <c r="C500" s="590">
        <f>[1]BR!D534</f>
        <v>4215176</v>
      </c>
      <c r="D500" s="590">
        <f>[1]BR!E534</f>
        <v>4184648</v>
      </c>
      <c r="E500" s="590">
        <f>[1]BR!F534</f>
        <v>0</v>
      </c>
      <c r="F500" s="590">
        <f>[1]BR!G534</f>
        <v>0</v>
      </c>
      <c r="G500" s="590">
        <f>[1]BR!H534</f>
        <v>0</v>
      </c>
      <c r="H500" s="590">
        <f>[1]BR!I534</f>
        <v>0</v>
      </c>
      <c r="I500" s="590">
        <f>[1]BR!J534</f>
        <v>0</v>
      </c>
      <c r="J500" s="590">
        <f>[1]BR!K534</f>
        <v>0</v>
      </c>
      <c r="K500" s="590">
        <f>[1]BR!L534</f>
        <v>0</v>
      </c>
      <c r="L500" s="590">
        <f>[1]BR!M534</f>
        <v>0</v>
      </c>
      <c r="M500" s="590">
        <f>[1]BR!N534</f>
        <v>4184648</v>
      </c>
      <c r="N500" s="319">
        <f t="shared" si="713"/>
        <v>16804835</v>
      </c>
      <c r="O500" s="29"/>
      <c r="P500" s="72">
        <f t="shared" si="716"/>
        <v>2024</v>
      </c>
      <c r="Q500" s="590">
        <f>[1]BR!S534</f>
        <v>4183765</v>
      </c>
      <c r="R500" s="590">
        <f>[1]BR!T534</f>
        <v>4220363</v>
      </c>
      <c r="S500" s="590">
        <f>[1]BR!U534</f>
        <v>4215176</v>
      </c>
      <c r="T500" s="590">
        <f>[1]BR!V534</f>
        <v>4184648</v>
      </c>
      <c r="U500" s="590">
        <f>[1]BR!W534</f>
        <v>0</v>
      </c>
      <c r="V500" s="590">
        <f>[1]BR!X534</f>
        <v>0</v>
      </c>
      <c r="W500" s="590">
        <f>[1]BR!Y534</f>
        <v>0</v>
      </c>
      <c r="X500" s="590">
        <f>[1]BR!Z534</f>
        <v>0</v>
      </c>
      <c r="Y500" s="590">
        <f>[1]BR!AA534</f>
        <v>0</v>
      </c>
      <c r="Z500" s="590">
        <f>[1]BR!AB534</f>
        <v>0</v>
      </c>
      <c r="AA500" s="590">
        <f>[1]BR!AC534</f>
        <v>0</v>
      </c>
      <c r="AB500" s="590">
        <f>[1]BR!AD534</f>
        <v>0</v>
      </c>
      <c r="AC500" s="319">
        <f t="shared" si="717"/>
        <v>16803952</v>
      </c>
      <c r="AD500" s="13"/>
      <c r="AI500" s="155"/>
      <c r="AJ500" s="2"/>
      <c r="BH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>
      <c r="A501" s="1">
        <f t="shared" si="715"/>
        <v>2025</v>
      </c>
      <c r="B501" s="590">
        <f>[1]BR!C535</f>
        <v>4221953</v>
      </c>
      <c r="C501" s="590">
        <f>[1]BR!D535</f>
        <v>4214030</v>
      </c>
      <c r="D501" s="590">
        <f>[1]BR!E535</f>
        <v>4185531</v>
      </c>
      <c r="E501" s="590">
        <f>[1]BR!F535</f>
        <v>0</v>
      </c>
      <c r="F501" s="590">
        <f>[1]BR!G535</f>
        <v>0</v>
      </c>
      <c r="G501" s="590">
        <f>[1]BR!H535</f>
        <v>0</v>
      </c>
      <c r="H501" s="590">
        <f>[1]BR!I535</f>
        <v>0</v>
      </c>
      <c r="I501" s="590">
        <f>[1]BR!J535</f>
        <v>0</v>
      </c>
      <c r="J501" s="590">
        <f>[1]BR!K535</f>
        <v>0</v>
      </c>
      <c r="K501" s="590">
        <f>[1]BR!L535</f>
        <v>0</v>
      </c>
      <c r="L501" s="590">
        <f>[1]BR!M535</f>
        <v>0</v>
      </c>
      <c r="M501" s="590">
        <f>[1]BR!N535</f>
        <v>4185531</v>
      </c>
      <c r="N501" s="319">
        <f t="shared" si="713"/>
        <v>16807045</v>
      </c>
      <c r="O501" s="29"/>
      <c r="P501" s="72">
        <f t="shared" si="716"/>
        <v>2025</v>
      </c>
      <c r="Q501" s="590">
        <f>[1]BR!S535</f>
        <v>4184648</v>
      </c>
      <c r="R501" s="590">
        <f>[1]BR!T535</f>
        <v>4221953</v>
      </c>
      <c r="S501" s="590">
        <f>[1]BR!U535</f>
        <v>4214030</v>
      </c>
      <c r="T501" s="590">
        <f>[1]BR!V535</f>
        <v>4185531</v>
      </c>
      <c r="U501" s="590">
        <f>[1]BR!W535</f>
        <v>0</v>
      </c>
      <c r="V501" s="590">
        <f>[1]BR!X535</f>
        <v>0</v>
      </c>
      <c r="W501" s="590">
        <f>[1]BR!Y535</f>
        <v>0</v>
      </c>
      <c r="X501" s="590">
        <f>[1]BR!Z535</f>
        <v>0</v>
      </c>
      <c r="Y501" s="590">
        <f>[1]BR!AA535</f>
        <v>0</v>
      </c>
      <c r="Z501" s="590">
        <f>[1]BR!AB535</f>
        <v>0</v>
      </c>
      <c r="AA501" s="590">
        <f>[1]BR!AC535</f>
        <v>0</v>
      </c>
      <c r="AB501" s="590">
        <f>[1]BR!AD535</f>
        <v>0</v>
      </c>
      <c r="AC501" s="319">
        <f t="shared" si="717"/>
        <v>16806162</v>
      </c>
      <c r="AD501" s="13"/>
      <c r="AI501" s="155"/>
      <c r="AJ501" s="2"/>
      <c r="BH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>
      <c r="A502" s="1">
        <f t="shared" si="715"/>
        <v>2026</v>
      </c>
      <c r="B502" s="590">
        <f>[1]BR!C536</f>
        <v>4223611</v>
      </c>
      <c r="C502" s="590">
        <f>[1]BR!D536</f>
        <v>4215528</v>
      </c>
      <c r="D502" s="590">
        <f>[1]BR!E536</f>
        <v>4186452</v>
      </c>
      <c r="E502" s="590">
        <f>[1]BR!F536</f>
        <v>0</v>
      </c>
      <c r="F502" s="590">
        <f>[1]BR!G536</f>
        <v>0</v>
      </c>
      <c r="G502" s="590">
        <f>[1]BR!H536</f>
        <v>0</v>
      </c>
      <c r="H502" s="590">
        <f>[1]BR!I536</f>
        <v>0</v>
      </c>
      <c r="I502" s="590">
        <f>[1]BR!J536</f>
        <v>0</v>
      </c>
      <c r="J502" s="590">
        <f>[1]BR!K536</f>
        <v>0</v>
      </c>
      <c r="K502" s="590">
        <f>[1]BR!L536</f>
        <v>0</v>
      </c>
      <c r="L502" s="590">
        <f>[1]BR!M536</f>
        <v>0</v>
      </c>
      <c r="M502" s="590">
        <f>[1]BR!N536</f>
        <v>4186452</v>
      </c>
      <c r="N502" s="319">
        <f t="shared" si="713"/>
        <v>16812043</v>
      </c>
      <c r="O502" s="29"/>
      <c r="P502" s="72">
        <f t="shared" si="716"/>
        <v>2026</v>
      </c>
      <c r="Q502" s="590">
        <f>[1]BR!S536</f>
        <v>4185531</v>
      </c>
      <c r="R502" s="590">
        <f>[1]BR!T536</f>
        <v>4223611</v>
      </c>
      <c r="S502" s="590">
        <f>[1]BR!U536</f>
        <v>4215528</v>
      </c>
      <c r="T502" s="590">
        <f>[1]BR!V536</f>
        <v>4186452</v>
      </c>
      <c r="U502" s="590">
        <f>[1]BR!W536</f>
        <v>0</v>
      </c>
      <c r="V502" s="590">
        <f>[1]BR!X536</f>
        <v>0</v>
      </c>
      <c r="W502" s="590">
        <f>[1]BR!Y536</f>
        <v>0</v>
      </c>
      <c r="X502" s="590">
        <f>[1]BR!Z536</f>
        <v>0</v>
      </c>
      <c r="Y502" s="590">
        <f>[1]BR!AA536</f>
        <v>0</v>
      </c>
      <c r="Z502" s="590">
        <f>[1]BR!AB536</f>
        <v>0</v>
      </c>
      <c r="AA502" s="590">
        <f>[1]BR!AC536</f>
        <v>0</v>
      </c>
      <c r="AB502" s="590">
        <f>[1]BR!AD536</f>
        <v>0</v>
      </c>
      <c r="AC502" s="319">
        <f t="shared" si="717"/>
        <v>16811122</v>
      </c>
      <c r="AD502" s="13"/>
      <c r="AI502" s="155"/>
      <c r="AJ502" s="2"/>
      <c r="BH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>
      <c r="A503" s="1">
        <f t="shared" si="715"/>
        <v>2027</v>
      </c>
      <c r="B503" s="590">
        <f>[1]BR!C537</f>
        <v>4225269</v>
      </c>
      <c r="C503" s="590">
        <f>[1]BR!D537</f>
        <v>4217026</v>
      </c>
      <c r="D503" s="590">
        <f>[1]BR!E537</f>
        <v>4187373</v>
      </c>
      <c r="E503" s="590">
        <f>[1]BR!F537</f>
        <v>0</v>
      </c>
      <c r="F503" s="590">
        <f>[1]BR!G537</f>
        <v>0</v>
      </c>
      <c r="G503" s="590">
        <f>[1]BR!H537</f>
        <v>0</v>
      </c>
      <c r="H503" s="590">
        <f>[1]BR!I537</f>
        <v>0</v>
      </c>
      <c r="I503" s="590">
        <f>[1]BR!J537</f>
        <v>0</v>
      </c>
      <c r="J503" s="590">
        <f>[1]BR!K537</f>
        <v>0</v>
      </c>
      <c r="K503" s="590">
        <f>[1]BR!L537</f>
        <v>0</v>
      </c>
      <c r="L503" s="590">
        <f>[1]BR!M537</f>
        <v>0</v>
      </c>
      <c r="M503" s="590">
        <f>[1]BR!N537</f>
        <v>4187373</v>
      </c>
      <c r="N503" s="319">
        <f t="shared" si="713"/>
        <v>16817041</v>
      </c>
      <c r="O503" s="29"/>
      <c r="P503" s="72">
        <f t="shared" si="716"/>
        <v>2027</v>
      </c>
      <c r="Q503" s="590">
        <f>[1]BR!S537</f>
        <v>4186452</v>
      </c>
      <c r="R503" s="590">
        <f>[1]BR!T537</f>
        <v>4225269</v>
      </c>
      <c r="S503" s="590">
        <f>[1]BR!U537</f>
        <v>4217026</v>
      </c>
      <c r="T503" s="590">
        <f>[1]BR!V537</f>
        <v>4187373</v>
      </c>
      <c r="U503" s="590">
        <f>[1]BR!W537</f>
        <v>0</v>
      </c>
      <c r="V503" s="590">
        <f>[1]BR!X537</f>
        <v>0</v>
      </c>
      <c r="W503" s="590">
        <f>[1]BR!Y537</f>
        <v>0</v>
      </c>
      <c r="X503" s="590">
        <f>[1]BR!Z537</f>
        <v>0</v>
      </c>
      <c r="Y503" s="590">
        <f>[1]BR!AA537</f>
        <v>0</v>
      </c>
      <c r="Z503" s="590">
        <f>[1]BR!AB537</f>
        <v>0</v>
      </c>
      <c r="AA503" s="590">
        <f>[1]BR!AC537</f>
        <v>0</v>
      </c>
      <c r="AB503" s="590">
        <f>[1]BR!AD537</f>
        <v>0</v>
      </c>
      <c r="AC503" s="319">
        <f t="shared" si="717"/>
        <v>16816120</v>
      </c>
      <c r="AD503" s="13"/>
      <c r="AI503" s="155"/>
      <c r="AJ503" s="2"/>
      <c r="BH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>
      <c r="A504" s="1">
        <f t="shared" si="715"/>
        <v>2028</v>
      </c>
      <c r="B504" s="590">
        <f>[1]BR!C538</f>
        <v>4226997</v>
      </c>
      <c r="C504" s="590">
        <f>[1]BR!D538</f>
        <v>4221382</v>
      </c>
      <c r="D504" s="590">
        <f>[1]BR!E538</f>
        <v>4188333</v>
      </c>
      <c r="E504" s="590">
        <f>[1]BR!F538</f>
        <v>0</v>
      </c>
      <c r="F504" s="590">
        <f>[1]BR!G538</f>
        <v>0</v>
      </c>
      <c r="G504" s="590">
        <f>[1]BR!H538</f>
        <v>0</v>
      </c>
      <c r="H504" s="590">
        <f>[1]BR!I538</f>
        <v>0</v>
      </c>
      <c r="I504" s="590">
        <f>[1]BR!J538</f>
        <v>0</v>
      </c>
      <c r="J504" s="590">
        <f>[1]BR!K538</f>
        <v>0</v>
      </c>
      <c r="K504" s="590">
        <f>[1]BR!L538</f>
        <v>0</v>
      </c>
      <c r="L504" s="590">
        <f>[1]BR!M538</f>
        <v>0</v>
      </c>
      <c r="M504" s="590">
        <f>[1]BR!N538</f>
        <v>4188333</v>
      </c>
      <c r="N504" s="319">
        <f t="shared" si="713"/>
        <v>16825045</v>
      </c>
      <c r="O504" s="29"/>
      <c r="P504" s="72">
        <f t="shared" si="716"/>
        <v>2028</v>
      </c>
      <c r="Q504" s="590">
        <f>[1]BR!S538</f>
        <v>4187373</v>
      </c>
      <c r="R504" s="590">
        <f>[1]BR!T538</f>
        <v>4226997</v>
      </c>
      <c r="S504" s="590">
        <f>[1]BR!U538</f>
        <v>4221382</v>
      </c>
      <c r="T504" s="590">
        <f>[1]BR!V538</f>
        <v>4188333</v>
      </c>
      <c r="U504" s="590">
        <f>[1]BR!W538</f>
        <v>0</v>
      </c>
      <c r="V504" s="590">
        <f>[1]BR!X538</f>
        <v>0</v>
      </c>
      <c r="W504" s="590">
        <f>[1]BR!Y538</f>
        <v>0</v>
      </c>
      <c r="X504" s="590">
        <f>[1]BR!Z538</f>
        <v>0</v>
      </c>
      <c r="Y504" s="590">
        <f>[1]BR!AA538</f>
        <v>0</v>
      </c>
      <c r="Z504" s="590">
        <f>[1]BR!AB538</f>
        <v>0</v>
      </c>
      <c r="AA504" s="590">
        <f>[1]BR!AC538</f>
        <v>0</v>
      </c>
      <c r="AB504" s="590">
        <f>[1]BR!AD538</f>
        <v>0</v>
      </c>
      <c r="AC504" s="319">
        <f t="shared" si="717"/>
        <v>16824085</v>
      </c>
      <c r="AD504" s="13"/>
      <c r="AI504" s="155"/>
      <c r="AJ504" s="13"/>
      <c r="BH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>
      <c r="A505" s="1">
        <f t="shared" si="715"/>
        <v>2029</v>
      </c>
      <c r="B505" s="590">
        <f>[1]BR!C539</f>
        <v>4228724</v>
      </c>
      <c r="C505" s="590">
        <f>[1]BR!D539</f>
        <v>4220147</v>
      </c>
      <c r="D505" s="590">
        <f>[1]BR!E539</f>
        <v>4189293</v>
      </c>
      <c r="E505" s="590">
        <f>[1]BR!F539</f>
        <v>0</v>
      </c>
      <c r="F505" s="590">
        <f>[1]BR!G539</f>
        <v>0</v>
      </c>
      <c r="G505" s="590">
        <f>[1]BR!H539</f>
        <v>0</v>
      </c>
      <c r="H505" s="590">
        <f>[1]BR!I539</f>
        <v>0</v>
      </c>
      <c r="I505" s="590">
        <f>[1]BR!J539</f>
        <v>0</v>
      </c>
      <c r="J505" s="590">
        <f>[1]BR!K539</f>
        <v>0</v>
      </c>
      <c r="K505" s="590">
        <f>[1]BR!L539</f>
        <v>0</v>
      </c>
      <c r="L505" s="590">
        <f>[1]BR!M539</f>
        <v>0</v>
      </c>
      <c r="M505" s="590">
        <f>[1]BR!N539</f>
        <v>4189293</v>
      </c>
      <c r="N505" s="319">
        <f t="shared" si="713"/>
        <v>16827457</v>
      </c>
      <c r="O505" s="29"/>
      <c r="P505" s="72">
        <f t="shared" si="716"/>
        <v>2029</v>
      </c>
      <c r="Q505" s="590">
        <f>[1]BR!S539</f>
        <v>4188333</v>
      </c>
      <c r="R505" s="590">
        <f>[1]BR!T539</f>
        <v>4228724</v>
      </c>
      <c r="S505" s="590">
        <f>[1]BR!U539</f>
        <v>4220147</v>
      </c>
      <c r="T505" s="590">
        <f>[1]BR!V539</f>
        <v>4189293</v>
      </c>
      <c r="U505" s="590">
        <f>[1]BR!W539</f>
        <v>0</v>
      </c>
      <c r="V505" s="590">
        <f>[1]BR!X539</f>
        <v>0</v>
      </c>
      <c r="W505" s="590">
        <f>[1]BR!Y539</f>
        <v>0</v>
      </c>
      <c r="X505" s="590">
        <f>[1]BR!Z539</f>
        <v>0</v>
      </c>
      <c r="Y505" s="590">
        <f>[1]BR!AA539</f>
        <v>0</v>
      </c>
      <c r="Z505" s="590">
        <f>[1]BR!AB539</f>
        <v>0</v>
      </c>
      <c r="AA505" s="590">
        <f>[1]BR!AC539</f>
        <v>0</v>
      </c>
      <c r="AB505" s="590">
        <f>[1]BR!AD539</f>
        <v>0</v>
      </c>
      <c r="AC505" s="319">
        <f t="shared" si="717"/>
        <v>16826497</v>
      </c>
      <c r="AD505" s="13"/>
      <c r="AI505" s="155"/>
      <c r="AJ505" s="13"/>
      <c r="BH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>
      <c r="A506" s="1">
        <f t="shared" si="715"/>
        <v>2030</v>
      </c>
      <c r="B506" s="590">
        <f>[1]BR!C540</f>
        <v>4230521</v>
      </c>
      <c r="C506" s="590">
        <f>[1]BR!D540</f>
        <v>4221770</v>
      </c>
      <c r="D506" s="590">
        <f>[1]BR!E540</f>
        <v>4190291</v>
      </c>
      <c r="E506" s="590">
        <f>[1]BR!F540</f>
        <v>0</v>
      </c>
      <c r="F506" s="590">
        <f>[1]BR!G540</f>
        <v>0</v>
      </c>
      <c r="G506" s="590">
        <f>[1]BR!H540</f>
        <v>0</v>
      </c>
      <c r="H506" s="590">
        <f>[1]BR!I540</f>
        <v>0</v>
      </c>
      <c r="I506" s="590">
        <f>[1]BR!J540</f>
        <v>0</v>
      </c>
      <c r="J506" s="590">
        <f>[1]BR!K540</f>
        <v>0</v>
      </c>
      <c r="K506" s="590">
        <f>[1]BR!L540</f>
        <v>0</v>
      </c>
      <c r="L506" s="590">
        <f>[1]BR!M540</f>
        <v>0</v>
      </c>
      <c r="M506" s="590">
        <f>[1]BR!N540</f>
        <v>4190291</v>
      </c>
      <c r="N506" s="319">
        <f t="shared" si="713"/>
        <v>16832873</v>
      </c>
      <c r="O506" s="29"/>
      <c r="P506" s="72">
        <f t="shared" si="716"/>
        <v>2030</v>
      </c>
      <c r="Q506" s="590">
        <f>[1]BR!S540</f>
        <v>4189293</v>
      </c>
      <c r="R506" s="590">
        <f>[1]BR!T540</f>
        <v>4230521</v>
      </c>
      <c r="S506" s="590">
        <f>[1]BR!U540</f>
        <v>4221770</v>
      </c>
      <c r="T506" s="590">
        <f>[1]BR!V540</f>
        <v>4190291</v>
      </c>
      <c r="U506" s="590">
        <f>[1]BR!W540</f>
        <v>0</v>
      </c>
      <c r="V506" s="590">
        <f>[1]BR!X540</f>
        <v>0</v>
      </c>
      <c r="W506" s="590">
        <f>[1]BR!Y540</f>
        <v>0</v>
      </c>
      <c r="X506" s="590">
        <f>[1]BR!Z540</f>
        <v>0</v>
      </c>
      <c r="Y506" s="590">
        <f>[1]BR!AA540</f>
        <v>0</v>
      </c>
      <c r="Z506" s="590">
        <f>[1]BR!AB540</f>
        <v>0</v>
      </c>
      <c r="AA506" s="590">
        <f>[1]BR!AC540</f>
        <v>0</v>
      </c>
      <c r="AB506" s="590">
        <f>[1]BR!AD540</f>
        <v>0</v>
      </c>
      <c r="AC506" s="319">
        <f t="shared" si="717"/>
        <v>16831875</v>
      </c>
      <c r="AD506" s="13"/>
      <c r="AI506" s="155"/>
      <c r="AJ506" s="13"/>
      <c r="BH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>
      <c r="A507" s="1">
        <f t="shared" si="715"/>
        <v>2031</v>
      </c>
      <c r="B507" s="590">
        <f>[1]BR!C541</f>
        <v>4232318</v>
      </c>
      <c r="C507" s="590">
        <f>[1]BR!D541</f>
        <v>4223393</v>
      </c>
      <c r="D507" s="590">
        <f>[1]BR!E541</f>
        <v>4191289</v>
      </c>
      <c r="E507" s="590">
        <f>[1]BR!F541</f>
        <v>0</v>
      </c>
      <c r="F507" s="590">
        <f>[1]BR!G541</f>
        <v>0</v>
      </c>
      <c r="G507" s="590">
        <f>[1]BR!H541</f>
        <v>0</v>
      </c>
      <c r="H507" s="590">
        <f>[1]BR!I541</f>
        <v>0</v>
      </c>
      <c r="I507" s="590">
        <f>[1]BR!J541</f>
        <v>0</v>
      </c>
      <c r="J507" s="590">
        <f>[1]BR!K541</f>
        <v>0</v>
      </c>
      <c r="K507" s="590">
        <f>[1]BR!L541</f>
        <v>0</v>
      </c>
      <c r="L507" s="590">
        <f>[1]BR!M541</f>
        <v>0</v>
      </c>
      <c r="M507" s="590">
        <f>[1]BR!N541</f>
        <v>4191289</v>
      </c>
      <c r="N507" s="319">
        <f t="shared" si="713"/>
        <v>16838289</v>
      </c>
      <c r="O507" s="29"/>
      <c r="P507" s="72">
        <f t="shared" si="716"/>
        <v>2031</v>
      </c>
      <c r="Q507" s="590">
        <f>[1]BR!S541</f>
        <v>4190291</v>
      </c>
      <c r="R507" s="590">
        <f>[1]BR!T541</f>
        <v>4232318</v>
      </c>
      <c r="S507" s="590">
        <f>[1]BR!U541</f>
        <v>4223393</v>
      </c>
      <c r="T507" s="590">
        <f>[1]BR!V541</f>
        <v>4191289</v>
      </c>
      <c r="U507" s="590">
        <f>[1]BR!W541</f>
        <v>0</v>
      </c>
      <c r="V507" s="590">
        <f>[1]BR!X541</f>
        <v>0</v>
      </c>
      <c r="W507" s="590">
        <f>[1]BR!Y541</f>
        <v>0</v>
      </c>
      <c r="X507" s="590">
        <f>[1]BR!Z541</f>
        <v>0</v>
      </c>
      <c r="Y507" s="590">
        <f>[1]BR!AA541</f>
        <v>0</v>
      </c>
      <c r="Z507" s="590">
        <f>[1]BR!AB541</f>
        <v>0</v>
      </c>
      <c r="AA507" s="590">
        <f>[1]BR!AC541</f>
        <v>0</v>
      </c>
      <c r="AB507" s="590">
        <f>[1]BR!AD541</f>
        <v>0</v>
      </c>
      <c r="AC507" s="319">
        <f t="shared" si="717"/>
        <v>16837291</v>
      </c>
      <c r="AD507" s="13"/>
      <c r="AI507" s="155"/>
      <c r="AJ507" s="13"/>
      <c r="BH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>
      <c r="A508" s="1">
        <f t="shared" si="715"/>
        <v>2032</v>
      </c>
      <c r="B508" s="590">
        <f>[1]BR!C542</f>
        <v>4234183</v>
      </c>
      <c r="C508" s="590">
        <f>[1]BR!D542</f>
        <v>4228104</v>
      </c>
      <c r="D508" s="590">
        <f>[1]BR!E542</f>
        <v>4192326</v>
      </c>
      <c r="E508" s="590">
        <f>[1]BR!F542</f>
        <v>0</v>
      </c>
      <c r="F508" s="590">
        <f>[1]BR!G542</f>
        <v>0</v>
      </c>
      <c r="G508" s="590">
        <f>[1]BR!H542</f>
        <v>0</v>
      </c>
      <c r="H508" s="590">
        <f>[1]BR!I542</f>
        <v>0</v>
      </c>
      <c r="I508" s="590">
        <f>[1]BR!J542</f>
        <v>0</v>
      </c>
      <c r="J508" s="590">
        <f>[1]BR!K542</f>
        <v>0</v>
      </c>
      <c r="K508" s="590">
        <f>[1]BR!L542</f>
        <v>0</v>
      </c>
      <c r="L508" s="590">
        <f>[1]BR!M542</f>
        <v>0</v>
      </c>
      <c r="M508" s="590">
        <f>[1]BR!N542</f>
        <v>4192326</v>
      </c>
      <c r="N508" s="319">
        <f t="shared" si="713"/>
        <v>16846939</v>
      </c>
      <c r="O508" s="29"/>
      <c r="P508" s="72">
        <f t="shared" si="716"/>
        <v>2032</v>
      </c>
      <c r="Q508" s="590">
        <f>[1]BR!S542</f>
        <v>4191289</v>
      </c>
      <c r="R508" s="590">
        <f>[1]BR!T542</f>
        <v>4234183</v>
      </c>
      <c r="S508" s="590">
        <f>[1]BR!U542</f>
        <v>4228104</v>
      </c>
      <c r="T508" s="590">
        <f>[1]BR!V542</f>
        <v>4192326</v>
      </c>
      <c r="U508" s="590">
        <f>[1]BR!W542</f>
        <v>0</v>
      </c>
      <c r="V508" s="590">
        <f>[1]BR!X542</f>
        <v>0</v>
      </c>
      <c r="W508" s="590">
        <f>[1]BR!Y542</f>
        <v>0</v>
      </c>
      <c r="X508" s="590">
        <f>[1]BR!Z542</f>
        <v>0</v>
      </c>
      <c r="Y508" s="590">
        <f>[1]BR!AA542</f>
        <v>0</v>
      </c>
      <c r="Z508" s="590">
        <f>[1]BR!AB542</f>
        <v>0</v>
      </c>
      <c r="AA508" s="590">
        <f>[1]BR!AC542</f>
        <v>0</v>
      </c>
      <c r="AB508" s="590">
        <f>[1]BR!AD542</f>
        <v>0</v>
      </c>
      <c r="AC508" s="319">
        <f t="shared" si="717"/>
        <v>16845902</v>
      </c>
      <c r="AD508" s="13"/>
      <c r="AI508" s="155"/>
      <c r="AJ508" s="13"/>
      <c r="BH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>
      <c r="A509" s="1">
        <f t="shared" si="715"/>
        <v>2033</v>
      </c>
      <c r="B509" s="590">
        <f>[1]BR!C543</f>
        <v>4236049</v>
      </c>
      <c r="C509" s="590">
        <f>[1]BR!D543</f>
        <v>4226764</v>
      </c>
      <c r="D509" s="590">
        <f>[1]BR!E543</f>
        <v>4193362</v>
      </c>
      <c r="E509" s="590">
        <f>[1]BR!F543</f>
        <v>0</v>
      </c>
      <c r="F509" s="590">
        <f>[1]BR!G543</f>
        <v>0</v>
      </c>
      <c r="G509" s="590">
        <f>[1]BR!H543</f>
        <v>0</v>
      </c>
      <c r="H509" s="590">
        <f>[1]BR!I543</f>
        <v>0</v>
      </c>
      <c r="I509" s="590">
        <f>[1]BR!J543</f>
        <v>0</v>
      </c>
      <c r="J509" s="590">
        <f>[1]BR!K543</f>
        <v>0</v>
      </c>
      <c r="K509" s="590">
        <f>[1]BR!L543</f>
        <v>0</v>
      </c>
      <c r="L509" s="590">
        <f>[1]BR!M543</f>
        <v>0</v>
      </c>
      <c r="M509" s="590">
        <f>[1]BR!N543</f>
        <v>4193362</v>
      </c>
      <c r="N509" s="319">
        <f t="shared" si="713"/>
        <v>16849537</v>
      </c>
      <c r="O509" s="29"/>
      <c r="P509" s="72">
        <f t="shared" si="716"/>
        <v>2033</v>
      </c>
      <c r="Q509" s="590">
        <f>[1]BR!S543</f>
        <v>4192326</v>
      </c>
      <c r="R509" s="590">
        <f>[1]BR!T543</f>
        <v>4236049</v>
      </c>
      <c r="S509" s="590">
        <f>[1]BR!U543</f>
        <v>4226764</v>
      </c>
      <c r="T509" s="590">
        <f>[1]BR!V543</f>
        <v>4193362</v>
      </c>
      <c r="U509" s="590">
        <f>[1]BR!W543</f>
        <v>0</v>
      </c>
      <c r="V509" s="590">
        <f>[1]BR!X543</f>
        <v>0</v>
      </c>
      <c r="W509" s="590">
        <f>[1]BR!Y543</f>
        <v>0</v>
      </c>
      <c r="X509" s="590">
        <f>[1]BR!Z543</f>
        <v>0</v>
      </c>
      <c r="Y509" s="590">
        <f>[1]BR!AA543</f>
        <v>0</v>
      </c>
      <c r="Z509" s="590">
        <f>[1]BR!AB543</f>
        <v>0</v>
      </c>
      <c r="AA509" s="590">
        <f>[1]BR!AC543</f>
        <v>0</v>
      </c>
      <c r="AB509" s="590">
        <f>[1]BR!AD543</f>
        <v>0</v>
      </c>
      <c r="AC509" s="319">
        <f t="shared" si="717"/>
        <v>16848501</v>
      </c>
      <c r="AD509" s="13"/>
      <c r="AJ509" s="13"/>
      <c r="BH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>
      <c r="A510" s="1">
        <f t="shared" si="715"/>
        <v>2034</v>
      </c>
      <c r="B510" s="590">
        <f>[1]BR!C544</f>
        <v>4237984</v>
      </c>
      <c r="C510" s="590">
        <f>[1]BR!D544</f>
        <v>4228512</v>
      </c>
      <c r="D510" s="590">
        <f>[1]BR!E544</f>
        <v>4194437</v>
      </c>
      <c r="E510" s="590">
        <f>[1]BR!F544</f>
        <v>0</v>
      </c>
      <c r="F510" s="590">
        <f>[1]BR!G544</f>
        <v>0</v>
      </c>
      <c r="G510" s="590">
        <f>[1]BR!H544</f>
        <v>0</v>
      </c>
      <c r="H510" s="590">
        <f>[1]BR!I544</f>
        <v>0</v>
      </c>
      <c r="I510" s="590">
        <f>[1]BR!J544</f>
        <v>0</v>
      </c>
      <c r="J510" s="590">
        <f>[1]BR!K544</f>
        <v>0</v>
      </c>
      <c r="K510" s="590">
        <f>[1]BR!L544</f>
        <v>0</v>
      </c>
      <c r="L510" s="590">
        <f>[1]BR!M544</f>
        <v>0</v>
      </c>
      <c r="M510" s="590">
        <f>[1]BR!N544</f>
        <v>4194437</v>
      </c>
      <c r="N510" s="319">
        <f t="shared" si="713"/>
        <v>16855370</v>
      </c>
      <c r="O510" s="29"/>
      <c r="P510" s="72">
        <f t="shared" si="716"/>
        <v>2034</v>
      </c>
      <c r="Q510" s="590">
        <f>[1]BR!S544</f>
        <v>4193362</v>
      </c>
      <c r="R510" s="590">
        <f>[1]BR!T544</f>
        <v>4237984</v>
      </c>
      <c r="S510" s="590">
        <f>[1]BR!U544</f>
        <v>4228512</v>
      </c>
      <c r="T510" s="590">
        <f>[1]BR!V544</f>
        <v>4194437</v>
      </c>
      <c r="U510" s="590">
        <f>[1]BR!W544</f>
        <v>0</v>
      </c>
      <c r="V510" s="590">
        <f>[1]BR!X544</f>
        <v>0</v>
      </c>
      <c r="W510" s="590">
        <f>[1]BR!Y544</f>
        <v>0</v>
      </c>
      <c r="X510" s="590">
        <f>[1]BR!Z544</f>
        <v>0</v>
      </c>
      <c r="Y510" s="590">
        <f>[1]BR!AA544</f>
        <v>0</v>
      </c>
      <c r="Z510" s="590">
        <f>[1]BR!AB544</f>
        <v>0</v>
      </c>
      <c r="AA510" s="590">
        <f>[1]BR!AC544</f>
        <v>0</v>
      </c>
      <c r="AB510" s="590">
        <f>[1]BR!AD544</f>
        <v>0</v>
      </c>
      <c r="AC510" s="319">
        <f t="shared" si="717"/>
        <v>16854295</v>
      </c>
      <c r="AD510" s="13"/>
      <c r="AH510" s="22"/>
      <c r="AJ510" s="13"/>
      <c r="BH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>
      <c r="A511" s="1">
        <f t="shared" si="715"/>
        <v>2035</v>
      </c>
      <c r="B511" s="590">
        <f>[1]BR!C545</f>
        <v>4239919</v>
      </c>
      <c r="C511" s="590">
        <f>[1]BR!D545</f>
        <v>4230259</v>
      </c>
      <c r="D511" s="590">
        <f>[1]BR!E545</f>
        <v>4195512</v>
      </c>
      <c r="E511" s="590">
        <f>[1]BR!F545</f>
        <v>0</v>
      </c>
      <c r="F511" s="590">
        <f>[1]BR!G545</f>
        <v>0</v>
      </c>
      <c r="G511" s="590">
        <f>[1]BR!H545</f>
        <v>0</v>
      </c>
      <c r="H511" s="590">
        <f>[1]BR!I545</f>
        <v>0</v>
      </c>
      <c r="I511" s="590">
        <f>[1]BR!J545</f>
        <v>0</v>
      </c>
      <c r="J511" s="590">
        <f>[1]BR!K545</f>
        <v>0</v>
      </c>
      <c r="K511" s="590">
        <f>[1]BR!L545</f>
        <v>0</v>
      </c>
      <c r="L511" s="590">
        <f>[1]BR!M545</f>
        <v>0</v>
      </c>
      <c r="M511" s="590">
        <f>[1]BR!N545</f>
        <v>4195512</v>
      </c>
      <c r="N511" s="319">
        <f t="shared" si="713"/>
        <v>16861202</v>
      </c>
      <c r="O511" s="29"/>
      <c r="P511" s="72">
        <f t="shared" si="716"/>
        <v>2035</v>
      </c>
      <c r="Q511" s="590">
        <f>[1]BR!S545</f>
        <v>4194437</v>
      </c>
      <c r="R511" s="590">
        <f>[1]BR!T545</f>
        <v>4239919</v>
      </c>
      <c r="S511" s="590">
        <f>[1]BR!U545</f>
        <v>4230259</v>
      </c>
      <c r="T511" s="590">
        <f>[1]BR!V545</f>
        <v>4195512</v>
      </c>
      <c r="U511" s="590">
        <f>[1]BR!W545</f>
        <v>0</v>
      </c>
      <c r="V511" s="590">
        <f>[1]BR!X545</f>
        <v>0</v>
      </c>
      <c r="W511" s="590">
        <f>[1]BR!Y545</f>
        <v>0</v>
      </c>
      <c r="X511" s="590">
        <f>[1]BR!Z545</f>
        <v>0</v>
      </c>
      <c r="Y511" s="590">
        <f>[1]BR!AA545</f>
        <v>0</v>
      </c>
      <c r="Z511" s="590">
        <f>[1]BR!AB545</f>
        <v>0</v>
      </c>
      <c r="AA511" s="590">
        <f>[1]BR!AC545</f>
        <v>0</v>
      </c>
      <c r="AB511" s="590">
        <f>[1]BR!AD545</f>
        <v>0</v>
      </c>
      <c r="AC511" s="319">
        <f t="shared" si="717"/>
        <v>16860127</v>
      </c>
      <c r="AD511" s="13"/>
      <c r="AH511" s="22"/>
      <c r="AJ511" s="13"/>
      <c r="BH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>
      <c r="A512" s="1">
        <f t="shared" si="715"/>
        <v>2036</v>
      </c>
      <c r="B512" s="590">
        <f>[1]BR!C546</f>
        <v>4241923</v>
      </c>
      <c r="C512" s="590">
        <f>[1]BR!D546</f>
        <v>4235344</v>
      </c>
      <c r="D512" s="590">
        <f>[1]BR!E546</f>
        <v>4196625</v>
      </c>
      <c r="E512" s="590">
        <f>[1]BR!F546</f>
        <v>0</v>
      </c>
      <c r="F512" s="590">
        <f>[1]BR!G546</f>
        <v>0</v>
      </c>
      <c r="G512" s="590">
        <f>[1]BR!H546</f>
        <v>0</v>
      </c>
      <c r="H512" s="590">
        <f>[1]BR!I546</f>
        <v>0</v>
      </c>
      <c r="I512" s="590">
        <f>[1]BR!J546</f>
        <v>0</v>
      </c>
      <c r="J512" s="590">
        <f>[1]BR!K546</f>
        <v>0</v>
      </c>
      <c r="K512" s="590">
        <f>[1]BR!L546</f>
        <v>0</v>
      </c>
      <c r="L512" s="590">
        <f>[1]BR!M546</f>
        <v>0</v>
      </c>
      <c r="M512" s="590">
        <f>[1]BR!N546</f>
        <v>4196625</v>
      </c>
      <c r="N512" s="319">
        <f t="shared" si="713"/>
        <v>16870517</v>
      </c>
      <c r="O512" s="29"/>
      <c r="P512" s="72">
        <f t="shared" si="716"/>
        <v>2036</v>
      </c>
      <c r="Q512" s="590">
        <f>[1]BR!S546</f>
        <v>4195512</v>
      </c>
      <c r="R512" s="590">
        <f>[1]BR!T546</f>
        <v>4241923</v>
      </c>
      <c r="S512" s="590">
        <f>[1]BR!U546</f>
        <v>4235344</v>
      </c>
      <c r="T512" s="590">
        <f>[1]BR!V546</f>
        <v>4196625</v>
      </c>
      <c r="U512" s="590">
        <f>[1]BR!W546</f>
        <v>0</v>
      </c>
      <c r="V512" s="590">
        <f>[1]BR!X546</f>
        <v>0</v>
      </c>
      <c r="W512" s="590">
        <f>[1]BR!Y546</f>
        <v>0</v>
      </c>
      <c r="X512" s="590">
        <f>[1]BR!Z546</f>
        <v>0</v>
      </c>
      <c r="Y512" s="590">
        <f>[1]BR!AA546</f>
        <v>0</v>
      </c>
      <c r="Z512" s="590">
        <f>[1]BR!AB546</f>
        <v>0</v>
      </c>
      <c r="AA512" s="590">
        <f>[1]BR!AC546</f>
        <v>0</v>
      </c>
      <c r="AB512" s="590">
        <f>[1]BR!AD546</f>
        <v>0</v>
      </c>
      <c r="AC512" s="319">
        <f t="shared" si="717"/>
        <v>16869404</v>
      </c>
      <c r="AJ512" s="13"/>
      <c r="BH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114">
      <c r="A513" s="1">
        <f t="shared" si="715"/>
        <v>2037</v>
      </c>
      <c r="B513" s="590">
        <f>[1]BR!C547</f>
        <v>4243926</v>
      </c>
      <c r="C513" s="590">
        <f>[1]BR!D547</f>
        <v>4233880</v>
      </c>
      <c r="D513" s="590">
        <f>[1]BR!E547</f>
        <v>4197739</v>
      </c>
      <c r="E513" s="590">
        <f>[1]BR!F547</f>
        <v>0</v>
      </c>
      <c r="F513" s="590">
        <f>[1]BR!G547</f>
        <v>0</v>
      </c>
      <c r="G513" s="590">
        <f>[1]BR!H547</f>
        <v>0</v>
      </c>
      <c r="H513" s="590">
        <f>[1]BR!I547</f>
        <v>0</v>
      </c>
      <c r="I513" s="590">
        <f>[1]BR!J547</f>
        <v>0</v>
      </c>
      <c r="J513" s="590">
        <f>[1]BR!K547</f>
        <v>0</v>
      </c>
      <c r="K513" s="590">
        <f>[1]BR!L547</f>
        <v>0</v>
      </c>
      <c r="L513" s="590">
        <f>[1]BR!M547</f>
        <v>0</v>
      </c>
      <c r="M513" s="590">
        <f>[1]BR!N547</f>
        <v>4197739</v>
      </c>
      <c r="N513" s="319">
        <f t="shared" si="713"/>
        <v>16873284</v>
      </c>
      <c r="O513" s="29"/>
      <c r="P513" s="72">
        <f t="shared" si="716"/>
        <v>2037</v>
      </c>
      <c r="Q513" s="590">
        <f>[1]BR!S547</f>
        <v>4196625</v>
      </c>
      <c r="R513" s="590">
        <f>[1]BR!T547</f>
        <v>4243926</v>
      </c>
      <c r="S513" s="590">
        <f>[1]BR!U547</f>
        <v>4233880</v>
      </c>
      <c r="T513" s="590">
        <f>[1]BR!V547</f>
        <v>4197739</v>
      </c>
      <c r="U513" s="590">
        <f>[1]BR!W547</f>
        <v>0</v>
      </c>
      <c r="V513" s="590">
        <f>[1]BR!X547</f>
        <v>0</v>
      </c>
      <c r="W513" s="590">
        <f>[1]BR!Y547</f>
        <v>0</v>
      </c>
      <c r="X513" s="590">
        <f>[1]BR!Z547</f>
        <v>0</v>
      </c>
      <c r="Y513" s="590">
        <f>[1]BR!AA547</f>
        <v>0</v>
      </c>
      <c r="Z513" s="590">
        <f>[1]BR!AB547</f>
        <v>0</v>
      </c>
      <c r="AA513" s="590">
        <f>[1]BR!AC547</f>
        <v>0</v>
      </c>
      <c r="AB513" s="590">
        <f>[1]BR!AD547</f>
        <v>0</v>
      </c>
      <c r="AC513" s="319">
        <f t="shared" si="717"/>
        <v>16872170</v>
      </c>
      <c r="AJ513" s="13"/>
      <c r="BH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114">
      <c r="A514" s="1">
        <f t="shared" si="715"/>
        <v>2038</v>
      </c>
      <c r="B514" s="590">
        <f>[1]BR!C548</f>
        <v>4245999</v>
      </c>
      <c r="C514" s="590">
        <f>[1]BR!D548</f>
        <v>4235752</v>
      </c>
      <c r="D514" s="590">
        <f>[1]BR!E548</f>
        <v>4198890</v>
      </c>
      <c r="E514" s="590">
        <f>[1]BR!F548</f>
        <v>0</v>
      </c>
      <c r="F514" s="590">
        <f>[1]BR!G548</f>
        <v>0</v>
      </c>
      <c r="G514" s="590">
        <f>[1]BR!H548</f>
        <v>0</v>
      </c>
      <c r="H514" s="590">
        <f>[1]BR!I548</f>
        <v>0</v>
      </c>
      <c r="I514" s="590">
        <f>[1]BR!J548</f>
        <v>0</v>
      </c>
      <c r="J514" s="590">
        <f>[1]BR!K548</f>
        <v>0</v>
      </c>
      <c r="K514" s="590">
        <f>[1]BR!L548</f>
        <v>0</v>
      </c>
      <c r="L514" s="590">
        <f>[1]BR!M548</f>
        <v>0</v>
      </c>
      <c r="M514" s="590">
        <f>[1]BR!N548</f>
        <v>4198890</v>
      </c>
      <c r="N514" s="319">
        <f t="shared" si="713"/>
        <v>16879531</v>
      </c>
      <c r="O514" s="29"/>
      <c r="P514" s="72">
        <f t="shared" si="716"/>
        <v>2038</v>
      </c>
      <c r="Q514" s="590">
        <f>[1]BR!S548</f>
        <v>4197739</v>
      </c>
      <c r="R514" s="590">
        <f>[1]BR!T548</f>
        <v>4245999</v>
      </c>
      <c r="S514" s="590">
        <f>[1]BR!U548</f>
        <v>4235752</v>
      </c>
      <c r="T514" s="590">
        <f>[1]BR!V548</f>
        <v>4198890</v>
      </c>
      <c r="U514" s="590">
        <f>[1]BR!W548</f>
        <v>0</v>
      </c>
      <c r="V514" s="590">
        <f>[1]BR!X548</f>
        <v>0</v>
      </c>
      <c r="W514" s="590">
        <f>[1]BR!Y548</f>
        <v>0</v>
      </c>
      <c r="X514" s="590">
        <f>[1]BR!Z548</f>
        <v>0</v>
      </c>
      <c r="Y514" s="590">
        <f>[1]BR!AA548</f>
        <v>0</v>
      </c>
      <c r="Z514" s="590">
        <f>[1]BR!AB548</f>
        <v>0</v>
      </c>
      <c r="AA514" s="590">
        <f>[1]BR!AC548</f>
        <v>0</v>
      </c>
      <c r="AB514" s="590">
        <f>[1]BR!AD548</f>
        <v>0</v>
      </c>
      <c r="AC514" s="319">
        <f t="shared" si="717"/>
        <v>16878380</v>
      </c>
      <c r="AJ514" s="13"/>
      <c r="BH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114">
      <c r="A515" s="1">
        <f t="shared" si="715"/>
        <v>2039</v>
      </c>
      <c r="B515" s="590">
        <f>[1]BR!C549</f>
        <v>4248142</v>
      </c>
      <c r="C515" s="590">
        <f>[1]BR!D549</f>
        <v>4237687</v>
      </c>
      <c r="D515" s="590">
        <f>[1]BR!E549</f>
        <v>4200080</v>
      </c>
      <c r="E515" s="590">
        <f>[1]BR!F549</f>
        <v>0</v>
      </c>
      <c r="F515" s="590">
        <f>[1]BR!G549</f>
        <v>0</v>
      </c>
      <c r="G515" s="590">
        <f>[1]BR!H549</f>
        <v>0</v>
      </c>
      <c r="H515" s="590">
        <f>[1]BR!I549</f>
        <v>0</v>
      </c>
      <c r="I515" s="590">
        <f>[1]BR!J549</f>
        <v>0</v>
      </c>
      <c r="J515" s="590">
        <f>[1]BR!K549</f>
        <v>0</v>
      </c>
      <c r="K515" s="590">
        <f>[1]BR!L549</f>
        <v>0</v>
      </c>
      <c r="L515" s="590">
        <f>[1]BR!M549</f>
        <v>0</v>
      </c>
      <c r="M515" s="590">
        <f>[1]BR!N549</f>
        <v>4200080</v>
      </c>
      <c r="N515" s="319">
        <f t="shared" si="713"/>
        <v>16885989</v>
      </c>
      <c r="O515" s="26"/>
      <c r="P515" s="72">
        <f t="shared" si="716"/>
        <v>2039</v>
      </c>
      <c r="Q515" s="590">
        <f>[1]BR!S549</f>
        <v>4198890</v>
      </c>
      <c r="R515" s="590">
        <f>[1]BR!T549</f>
        <v>4248142</v>
      </c>
      <c r="S515" s="590">
        <f>[1]BR!U549</f>
        <v>4237687</v>
      </c>
      <c r="T515" s="590">
        <f>[1]BR!V549</f>
        <v>4200080</v>
      </c>
      <c r="U515" s="590">
        <f>[1]BR!W549</f>
        <v>0</v>
      </c>
      <c r="V515" s="590">
        <f>[1]BR!X549</f>
        <v>0</v>
      </c>
      <c r="W515" s="590">
        <f>[1]BR!Y549</f>
        <v>0</v>
      </c>
      <c r="X515" s="590">
        <f>[1]BR!Z549</f>
        <v>0</v>
      </c>
      <c r="Y515" s="590">
        <f>[1]BR!AA549</f>
        <v>0</v>
      </c>
      <c r="Z515" s="590">
        <f>[1]BR!AB549</f>
        <v>0</v>
      </c>
      <c r="AA515" s="590">
        <f>[1]BR!AC549</f>
        <v>0</v>
      </c>
      <c r="AB515" s="590">
        <f>[1]BR!AD549</f>
        <v>0</v>
      </c>
      <c r="AC515" s="319">
        <f t="shared" si="717"/>
        <v>16884799</v>
      </c>
      <c r="AJ515" s="13"/>
      <c r="BH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114">
      <c r="A516" s="1">
        <f t="shared" si="715"/>
        <v>2040</v>
      </c>
      <c r="B516" s="590">
        <f>[1]BR!C550</f>
        <v>4250284</v>
      </c>
      <c r="C516" s="590">
        <f>[1]BR!D550</f>
        <v>4243165</v>
      </c>
      <c r="D516" s="590">
        <f>[1]BR!E550</f>
        <v>4201270</v>
      </c>
      <c r="E516" s="590">
        <f>[1]BR!F550</f>
        <v>0</v>
      </c>
      <c r="F516" s="590">
        <f>[1]BR!G550</f>
        <v>0</v>
      </c>
      <c r="G516" s="590">
        <f>[1]BR!H550</f>
        <v>0</v>
      </c>
      <c r="H516" s="590">
        <f>[1]BR!I550</f>
        <v>0</v>
      </c>
      <c r="I516" s="590">
        <f>[1]BR!J550</f>
        <v>0</v>
      </c>
      <c r="J516" s="590">
        <f>[1]BR!K550</f>
        <v>0</v>
      </c>
      <c r="K516" s="590">
        <f>[1]BR!L550</f>
        <v>0</v>
      </c>
      <c r="L516" s="590">
        <f>[1]BR!M550</f>
        <v>0</v>
      </c>
      <c r="M516" s="590">
        <f>[1]BR!N550</f>
        <v>4201270</v>
      </c>
      <c r="N516" s="319">
        <f t="shared" si="713"/>
        <v>16895989</v>
      </c>
      <c r="O516" s="29"/>
      <c r="P516" s="72">
        <f t="shared" si="716"/>
        <v>2040</v>
      </c>
      <c r="Q516" s="590">
        <f>[1]BR!S550</f>
        <v>4200080</v>
      </c>
      <c r="R516" s="590">
        <f>[1]BR!T550</f>
        <v>4250284</v>
      </c>
      <c r="S516" s="590">
        <f>[1]BR!U550</f>
        <v>4243165</v>
      </c>
      <c r="T516" s="590">
        <f>[1]BR!V550</f>
        <v>4201270</v>
      </c>
      <c r="U516" s="590">
        <f>[1]BR!W550</f>
        <v>0</v>
      </c>
      <c r="V516" s="590">
        <f>[1]BR!X550</f>
        <v>0</v>
      </c>
      <c r="W516" s="590">
        <f>[1]BR!Y550</f>
        <v>0</v>
      </c>
      <c r="X516" s="590">
        <f>[1]BR!Z550</f>
        <v>0</v>
      </c>
      <c r="Y516" s="590">
        <f>[1]BR!AA550</f>
        <v>0</v>
      </c>
      <c r="Z516" s="590">
        <f>[1]BR!AB550</f>
        <v>0</v>
      </c>
      <c r="AA516" s="590">
        <f>[1]BR!AC550</f>
        <v>0</v>
      </c>
      <c r="AB516" s="590">
        <f>[1]BR!AD550</f>
        <v>0</v>
      </c>
      <c r="AC516" s="319">
        <f t="shared" si="717"/>
        <v>16894799</v>
      </c>
      <c r="AJ516" s="13"/>
      <c r="BH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114">
      <c r="A517" s="1">
        <f t="shared" si="715"/>
        <v>2041</v>
      </c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32"/>
      <c r="O517" s="29"/>
      <c r="P517" s="72">
        <f t="shared" si="716"/>
        <v>2041</v>
      </c>
      <c r="Q517" s="590">
        <f>[1]BR!S551</f>
        <v>4201270</v>
      </c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32"/>
      <c r="AJ517" s="2"/>
      <c r="BH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114">
      <c r="A518" s="1">
        <f t="shared" si="715"/>
        <v>2042</v>
      </c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32"/>
      <c r="O518" s="29"/>
      <c r="P518" s="72">
        <f t="shared" si="716"/>
        <v>2042</v>
      </c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32"/>
      <c r="AJ518" s="2"/>
      <c r="BH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114">
      <c r="A519" s="1">
        <f t="shared" si="715"/>
        <v>2043</v>
      </c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132">
        <f t="shared" si="716"/>
        <v>2043</v>
      </c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J519" s="2"/>
      <c r="BH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114">
      <c r="A520" s="1">
        <f t="shared" si="715"/>
        <v>2044</v>
      </c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32"/>
      <c r="O520" s="29"/>
      <c r="P520" s="72">
        <f t="shared" si="716"/>
        <v>2044</v>
      </c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32"/>
      <c r="AJ520" s="2"/>
      <c r="BH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114">
      <c r="A521" s="1">
        <f t="shared" si="715"/>
        <v>2045</v>
      </c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32"/>
      <c r="O521" s="29"/>
      <c r="P521" s="72">
        <f t="shared" si="716"/>
        <v>2045</v>
      </c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32"/>
      <c r="AI521" s="155"/>
      <c r="AJ521" s="2"/>
      <c r="BH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114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32"/>
      <c r="O522" s="29"/>
      <c r="P522" s="238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32"/>
      <c r="AI522" s="155"/>
      <c r="AJ522" s="2"/>
      <c r="BH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114">
      <c r="A523" s="406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32"/>
      <c r="O523" s="29"/>
      <c r="P523" s="238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32"/>
      <c r="AH523" s="159"/>
      <c r="AI523" s="159"/>
      <c r="AJ523" s="2"/>
      <c r="BH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114">
      <c r="A524" s="255" t="s">
        <v>190</v>
      </c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32"/>
      <c r="O524" s="29"/>
      <c r="P524" s="298" t="str">
        <f>A524&amp;"   (BILLING)"</f>
        <v>537-SECI - Intermediate 150 MW 2014-2030   (BILLING)</v>
      </c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32"/>
      <c r="AH524" s="79"/>
      <c r="AJ524" s="2"/>
      <c r="BH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114">
      <c r="A525" s="260" t="s">
        <v>2</v>
      </c>
      <c r="B525" s="260" t="s">
        <v>3</v>
      </c>
      <c r="C525" s="260" t="s">
        <v>4</v>
      </c>
      <c r="D525" s="260" t="s">
        <v>5</v>
      </c>
      <c r="E525" s="260" t="s">
        <v>6</v>
      </c>
      <c r="F525" s="260" t="s">
        <v>7</v>
      </c>
      <c r="G525" s="260" t="s">
        <v>8</v>
      </c>
      <c r="H525" s="260" t="s">
        <v>9</v>
      </c>
      <c r="I525" s="260" t="s">
        <v>10</v>
      </c>
      <c r="J525" s="260" t="s">
        <v>11</v>
      </c>
      <c r="K525" s="260" t="s">
        <v>12</v>
      </c>
      <c r="L525" s="260" t="s">
        <v>13</v>
      </c>
      <c r="M525" s="260" t="s">
        <v>14</v>
      </c>
      <c r="N525" s="299" t="s">
        <v>15</v>
      </c>
      <c r="O525" s="300" t="e">
        <f>IF(A526=#REF!,"","Error")</f>
        <v>#REF!</v>
      </c>
      <c r="P525" s="599" t="s">
        <v>2</v>
      </c>
      <c r="Q525" s="301" t="s">
        <v>3</v>
      </c>
      <c r="R525" s="301" t="s">
        <v>4</v>
      </c>
      <c r="S525" s="301" t="s">
        <v>5</v>
      </c>
      <c r="T525" s="301" t="s">
        <v>6</v>
      </c>
      <c r="U525" s="301" t="s">
        <v>7</v>
      </c>
      <c r="V525" s="301" t="s">
        <v>8</v>
      </c>
      <c r="W525" s="301" t="s">
        <v>9</v>
      </c>
      <c r="X525" s="301" t="s">
        <v>10</v>
      </c>
      <c r="Y525" s="301" t="s">
        <v>11</v>
      </c>
      <c r="Z525" s="301" t="s">
        <v>12</v>
      </c>
      <c r="AA525" s="301" t="s">
        <v>13</v>
      </c>
      <c r="AB525" s="301" t="s">
        <v>14</v>
      </c>
      <c r="AC525" s="299" t="s">
        <v>15</v>
      </c>
      <c r="AD525" s="84"/>
      <c r="AH525" s="86"/>
      <c r="AI525" s="86"/>
      <c r="AJ525" s="2"/>
      <c r="BH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114" s="5" customFormat="1">
      <c r="A526" s="1">
        <f t="shared" ref="A526:A561" si="718">A206</f>
        <v>2010</v>
      </c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32"/>
      <c r="O526" s="29"/>
      <c r="P526" s="72">
        <f>A526</f>
        <v>2010</v>
      </c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32"/>
      <c r="AD526" s="13"/>
      <c r="AE526" s="14"/>
      <c r="AF526" s="13"/>
      <c r="AG526" s="13"/>
      <c r="AH526" s="10"/>
      <c r="AI526" s="212"/>
      <c r="AJ526" s="2"/>
      <c r="AK526" s="72"/>
      <c r="BH526" s="1"/>
      <c r="BK526" s="1"/>
      <c r="BL526" s="150"/>
      <c r="BM526" s="150"/>
      <c r="BN526" s="150"/>
      <c r="BO526" s="150"/>
      <c r="BP526" s="150"/>
      <c r="BQ526" s="150"/>
      <c r="BR526" s="150"/>
      <c r="BS526" s="150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O526" s="165"/>
      <c r="DH526" s="165"/>
      <c r="DI526" s="165"/>
      <c r="DJ526" s="165"/>
    </row>
    <row r="527" spans="1:114">
      <c r="A527" s="1">
        <f t="shared" si="718"/>
        <v>2011</v>
      </c>
      <c r="B527" s="357">
        <v>0</v>
      </c>
      <c r="C527" s="357">
        <v>0</v>
      </c>
      <c r="D527" s="357">
        <v>0</v>
      </c>
      <c r="E527" s="357">
        <v>0</v>
      </c>
      <c r="F527" s="357">
        <v>0</v>
      </c>
      <c r="G527" s="357">
        <v>0</v>
      </c>
      <c r="H527" s="357">
        <v>0</v>
      </c>
      <c r="I527" s="357">
        <v>0</v>
      </c>
      <c r="J527" s="357">
        <v>0</v>
      </c>
      <c r="K527" s="357">
        <v>0</v>
      </c>
      <c r="L527" s="357">
        <v>0</v>
      </c>
      <c r="M527" s="357">
        <v>0</v>
      </c>
      <c r="N527" s="306">
        <f t="shared" ref="N527" si="719">SUM(B527:M527)</f>
        <v>0</v>
      </c>
      <c r="O527" s="29"/>
      <c r="P527" s="72">
        <f t="shared" ref="P527:P561" si="720">A527</f>
        <v>2011</v>
      </c>
      <c r="Q527" s="390">
        <v>0</v>
      </c>
      <c r="R527" s="390">
        <v>0</v>
      </c>
      <c r="S527" s="390">
        <v>0</v>
      </c>
      <c r="T527" s="390">
        <v>0</v>
      </c>
      <c r="U527" s="390">
        <v>0</v>
      </c>
      <c r="V527" s="390">
        <v>0</v>
      </c>
      <c r="W527" s="390">
        <v>0</v>
      </c>
      <c r="X527" s="390">
        <v>0</v>
      </c>
      <c r="Y527" s="390">
        <v>0</v>
      </c>
      <c r="Z527" s="390">
        <v>0</v>
      </c>
      <c r="AA527" s="390">
        <v>0</v>
      </c>
      <c r="AB527" s="390">
        <v>0</v>
      </c>
      <c r="AC527" s="303">
        <f t="shared" ref="AC527:AC556" si="721">SUM(Q527:AB527)</f>
        <v>0</v>
      </c>
      <c r="AD527" s="13"/>
      <c r="AJ527" s="2"/>
      <c r="BH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114">
      <c r="A528" s="1">
        <f t="shared" si="718"/>
        <v>2012</v>
      </c>
      <c r="B528" s="592">
        <f>[1]BR!C482</f>
        <v>0</v>
      </c>
      <c r="C528" s="592">
        <f>[1]BR!D482</f>
        <v>0</v>
      </c>
      <c r="D528" s="592">
        <f>[1]BR!E482</f>
        <v>0</v>
      </c>
      <c r="E528" s="592">
        <f>[1]BR!F482</f>
        <v>0</v>
      </c>
      <c r="F528" s="592">
        <f>[1]BR!G482</f>
        <v>0</v>
      </c>
      <c r="G528" s="592">
        <f>[1]BR!H482</f>
        <v>0</v>
      </c>
      <c r="H528" s="592">
        <f>[1]BR!I482</f>
        <v>0</v>
      </c>
      <c r="I528" s="592">
        <f>[1]BR!J482</f>
        <v>0</v>
      </c>
      <c r="J528" s="592">
        <f>[1]BR!K482</f>
        <v>0</v>
      </c>
      <c r="K528" s="592">
        <f>[1]BR!L482</f>
        <v>0</v>
      </c>
      <c r="L528" s="592">
        <f>[1]BR!M482</f>
        <v>0</v>
      </c>
      <c r="M528" s="592">
        <f>[1]BR!N482</f>
        <v>0</v>
      </c>
      <c r="N528" s="306">
        <f t="shared" ref="N528:N556" si="722">SUM(B528:M528)</f>
        <v>0</v>
      </c>
      <c r="O528" s="29"/>
      <c r="P528" s="72">
        <f t="shared" si="720"/>
        <v>2012</v>
      </c>
      <c r="Q528" s="592">
        <f>[1]BR!S482</f>
        <v>0</v>
      </c>
      <c r="R528" s="592">
        <f>[1]BR!T482</f>
        <v>0</v>
      </c>
      <c r="S528" s="592">
        <f>[1]BR!U482</f>
        <v>0</v>
      </c>
      <c r="T528" s="592">
        <f>[1]BR!V482</f>
        <v>0</v>
      </c>
      <c r="U528" s="592">
        <f>[1]BR!W482</f>
        <v>0</v>
      </c>
      <c r="V528" s="592">
        <f>[1]BR!X482</f>
        <v>0</v>
      </c>
      <c r="W528" s="592">
        <f>[1]BR!Y482</f>
        <v>0</v>
      </c>
      <c r="X528" s="592">
        <f>[1]BR!Z482</f>
        <v>0</v>
      </c>
      <c r="Y528" s="592">
        <f>[1]BR!AA482</f>
        <v>0</v>
      </c>
      <c r="Z528" s="592">
        <f>[1]BR!AB482</f>
        <v>0</v>
      </c>
      <c r="AA528" s="592">
        <f>[1]BR!AC482</f>
        <v>0</v>
      </c>
      <c r="AB528" s="592">
        <f>[1]BR!AD482</f>
        <v>0</v>
      </c>
      <c r="AC528" s="306">
        <f t="shared" si="721"/>
        <v>0</v>
      </c>
      <c r="AD528" s="13"/>
      <c r="AJ528" s="2"/>
      <c r="BH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>
      <c r="A529" s="1">
        <f t="shared" si="718"/>
        <v>2013</v>
      </c>
      <c r="B529" s="592">
        <f>[1]BR!C483</f>
        <v>0</v>
      </c>
      <c r="C529" s="592">
        <f>[1]BR!D483</f>
        <v>0</v>
      </c>
      <c r="D529" s="592">
        <f>[1]BR!E483</f>
        <v>0</v>
      </c>
      <c r="E529" s="592">
        <f>[1]BR!F483</f>
        <v>0</v>
      </c>
      <c r="F529" s="592">
        <f>[1]BR!G483</f>
        <v>0</v>
      </c>
      <c r="G529" s="592">
        <f>[1]BR!H483</f>
        <v>0</v>
      </c>
      <c r="H529" s="592">
        <f>[1]BR!I483</f>
        <v>0</v>
      </c>
      <c r="I529" s="592">
        <f>[1]BR!J483</f>
        <v>0</v>
      </c>
      <c r="J529" s="592">
        <f>[1]BR!K483</f>
        <v>0</v>
      </c>
      <c r="K529" s="592">
        <f>[1]BR!L483</f>
        <v>0</v>
      </c>
      <c r="L529" s="592">
        <f>[1]BR!M483</f>
        <v>0</v>
      </c>
      <c r="M529" s="592">
        <f>[1]BR!N483</f>
        <v>0</v>
      </c>
      <c r="N529" s="306">
        <f t="shared" si="722"/>
        <v>0</v>
      </c>
      <c r="O529" s="29"/>
      <c r="P529" s="72">
        <f t="shared" si="720"/>
        <v>2013</v>
      </c>
      <c r="Q529" s="592">
        <f>[1]BR!S483</f>
        <v>0</v>
      </c>
      <c r="R529" s="592">
        <f>[1]BR!T483</f>
        <v>0</v>
      </c>
      <c r="S529" s="592">
        <f>[1]BR!U483</f>
        <v>0</v>
      </c>
      <c r="T529" s="592">
        <f>[1]BR!V483</f>
        <v>0</v>
      </c>
      <c r="U529" s="592">
        <f>[1]BR!W483</f>
        <v>0</v>
      </c>
      <c r="V529" s="592">
        <f>[1]BR!X483</f>
        <v>0</v>
      </c>
      <c r="W529" s="592">
        <f>[1]BR!Y483</f>
        <v>0</v>
      </c>
      <c r="X529" s="592">
        <f>[1]BR!Z483</f>
        <v>0</v>
      </c>
      <c r="Y529" s="592">
        <f>[1]BR!AA483</f>
        <v>0</v>
      </c>
      <c r="Z529" s="592">
        <f>[1]BR!AB483</f>
        <v>0</v>
      </c>
      <c r="AA529" s="592">
        <f>[1]BR!AC483</f>
        <v>0</v>
      </c>
      <c r="AB529" s="592">
        <f>[1]BR!AD483</f>
        <v>0</v>
      </c>
      <c r="AC529" s="306">
        <f t="shared" si="721"/>
        <v>0</v>
      </c>
      <c r="AD529" s="13"/>
      <c r="AJ529" s="2"/>
      <c r="BH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>
      <c r="A530" s="1">
        <f t="shared" si="718"/>
        <v>2014</v>
      </c>
      <c r="B530" s="592">
        <f>[1]BR!C484</f>
        <v>1235020</v>
      </c>
      <c r="C530" s="592">
        <f>[1]BR!D484</f>
        <v>1220774</v>
      </c>
      <c r="D530" s="592">
        <f>[1]BR!E484</f>
        <v>1243795</v>
      </c>
      <c r="E530" s="592">
        <f>[1]BR!F484</f>
        <v>1250778</v>
      </c>
      <c r="F530" s="592">
        <f>[1]BR!G484</f>
        <v>1252570</v>
      </c>
      <c r="G530" s="592">
        <f>[1]BR!H484</f>
        <v>1250778</v>
      </c>
      <c r="H530" s="592">
        <f>[1]BR!I484</f>
        <v>1255495</v>
      </c>
      <c r="I530" s="592">
        <f>[1]BR!J484</f>
        <v>1249645</v>
      </c>
      <c r="J530" s="592">
        <f>[1]BR!K484</f>
        <v>1245120</v>
      </c>
      <c r="K530" s="592">
        <f>[1]BR!L484</f>
        <v>1243795</v>
      </c>
      <c r="L530" s="592">
        <f>[1]BR!M484</f>
        <v>1225305</v>
      </c>
      <c r="M530" s="592">
        <f>[1]BR!N484</f>
        <v>1235020</v>
      </c>
      <c r="N530" s="306">
        <f t="shared" si="722"/>
        <v>14908095</v>
      </c>
      <c r="O530" s="29"/>
      <c r="P530" s="72">
        <f t="shared" si="720"/>
        <v>2014</v>
      </c>
      <c r="Q530" s="592">
        <f>[1]BR!S484</f>
        <v>0</v>
      </c>
      <c r="R530" s="592">
        <f>[1]BR!T484</f>
        <v>1235020</v>
      </c>
      <c r="S530" s="592">
        <f>[1]BR!U484</f>
        <v>1220774</v>
      </c>
      <c r="T530" s="592">
        <f>[1]BR!V484</f>
        <v>1243795</v>
      </c>
      <c r="U530" s="592">
        <f>[1]BR!W484</f>
        <v>1250778</v>
      </c>
      <c r="V530" s="592">
        <f>[1]BR!X484</f>
        <v>1252570</v>
      </c>
      <c r="W530" s="592">
        <f>[1]BR!Y484</f>
        <v>1250778</v>
      </c>
      <c r="X530" s="592">
        <f>[1]BR!Z484</f>
        <v>1255495</v>
      </c>
      <c r="Y530" s="592">
        <f>[1]BR!AA484</f>
        <v>1249645</v>
      </c>
      <c r="Z530" s="592">
        <f>[1]BR!AB484</f>
        <v>1245120</v>
      </c>
      <c r="AA530" s="592">
        <f>[1]BR!AC484</f>
        <v>1243795</v>
      </c>
      <c r="AB530" s="592">
        <f>[1]BR!AD484</f>
        <v>1225305</v>
      </c>
      <c r="AC530" s="306">
        <f t="shared" si="721"/>
        <v>13673075</v>
      </c>
      <c r="AD530" s="13"/>
      <c r="AJ530" s="2"/>
      <c r="BH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>
      <c r="A531" s="1">
        <f t="shared" si="718"/>
        <v>2015</v>
      </c>
      <c r="B531" s="592">
        <f>[1]BR!C485</f>
        <v>1235751</v>
      </c>
      <c r="C531" s="592">
        <f>[1]BR!D485</f>
        <v>1221232</v>
      </c>
      <c r="D531" s="592">
        <f>[1]BR!E485</f>
        <v>1244695</v>
      </c>
      <c r="E531" s="592">
        <f>[1]BR!F485</f>
        <v>1251812</v>
      </c>
      <c r="F531" s="592">
        <f>[1]BR!G485</f>
        <v>1253639</v>
      </c>
      <c r="G531" s="592">
        <f>[1]BR!H485</f>
        <v>1251812</v>
      </c>
      <c r="H531" s="592">
        <f>[1]BR!I485</f>
        <v>1256620</v>
      </c>
      <c r="I531" s="592">
        <f>[1]BR!J485</f>
        <v>1250658</v>
      </c>
      <c r="J531" s="592">
        <f>[1]BR!K485</f>
        <v>1246045</v>
      </c>
      <c r="K531" s="592">
        <f>[1]BR!L485</f>
        <v>1244695</v>
      </c>
      <c r="L531" s="592">
        <f>[1]BR!M485</f>
        <v>1225849</v>
      </c>
      <c r="M531" s="592">
        <f>[1]BR!N485</f>
        <v>1235751</v>
      </c>
      <c r="N531" s="306">
        <f t="shared" si="722"/>
        <v>14918559</v>
      </c>
      <c r="O531" s="29"/>
      <c r="P531" s="72">
        <f t="shared" si="720"/>
        <v>2015</v>
      </c>
      <c r="Q531" s="592">
        <f>[1]BR!S485</f>
        <v>1235020</v>
      </c>
      <c r="R531" s="592">
        <f>[1]BR!T485</f>
        <v>1235751</v>
      </c>
      <c r="S531" s="592">
        <f>[1]BR!U485</f>
        <v>1221232</v>
      </c>
      <c r="T531" s="592">
        <f>[1]BR!V485</f>
        <v>1244695</v>
      </c>
      <c r="U531" s="592">
        <f>[1]BR!W485</f>
        <v>1251812</v>
      </c>
      <c r="V531" s="592">
        <f>[1]BR!X485</f>
        <v>1253639</v>
      </c>
      <c r="W531" s="592">
        <f>[1]BR!Y485</f>
        <v>1251812</v>
      </c>
      <c r="X531" s="592">
        <f>[1]BR!Z485</f>
        <v>1256620</v>
      </c>
      <c r="Y531" s="592">
        <f>[1]BR!AA485</f>
        <v>1250658</v>
      </c>
      <c r="Z531" s="592">
        <f>[1]BR!AB485</f>
        <v>1246045</v>
      </c>
      <c r="AA531" s="592">
        <f>[1]BR!AC485</f>
        <v>1244695</v>
      </c>
      <c r="AB531" s="592">
        <f>[1]BR!AD485</f>
        <v>1225849</v>
      </c>
      <c r="AC531" s="306">
        <f t="shared" si="721"/>
        <v>14917828</v>
      </c>
      <c r="AD531" s="13"/>
      <c r="AE531" s="99"/>
      <c r="AJ531" s="2"/>
      <c r="BH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>
      <c r="A532" s="1">
        <f t="shared" si="718"/>
        <v>2016</v>
      </c>
      <c r="B532" s="592">
        <f>[1]BR!C486</f>
        <v>1236564</v>
      </c>
      <c r="C532" s="592">
        <f>[1]BR!D486</f>
        <v>1222626</v>
      </c>
      <c r="D532" s="592">
        <f>[1]BR!E486</f>
        <v>1245695</v>
      </c>
      <c r="E532" s="592">
        <f>[1]BR!F486</f>
        <v>1252961</v>
      </c>
      <c r="F532" s="592">
        <f>[1]BR!G486</f>
        <v>1254826</v>
      </c>
      <c r="G532" s="592">
        <f>[1]BR!H486</f>
        <v>1252961</v>
      </c>
      <c r="H532" s="592">
        <f>[1]BR!I486</f>
        <v>1257870</v>
      </c>
      <c r="I532" s="592">
        <f>[1]BR!J486</f>
        <v>1251783</v>
      </c>
      <c r="J532" s="592">
        <f>[1]BR!K486</f>
        <v>1247073</v>
      </c>
      <c r="K532" s="592">
        <f>[1]BR!L486</f>
        <v>1245695</v>
      </c>
      <c r="L532" s="592">
        <f>[1]BR!M486</f>
        <v>1226454</v>
      </c>
      <c r="M532" s="592">
        <f>[1]BR!N486</f>
        <v>1236564</v>
      </c>
      <c r="N532" s="306">
        <f t="shared" si="722"/>
        <v>14931072</v>
      </c>
      <c r="O532" s="29"/>
      <c r="P532" s="72">
        <f t="shared" si="720"/>
        <v>2016</v>
      </c>
      <c r="Q532" s="592">
        <f>[1]BR!S486</f>
        <v>1235751</v>
      </c>
      <c r="R532" s="592">
        <f>[1]BR!T486</f>
        <v>1236564</v>
      </c>
      <c r="S532" s="592">
        <f>[1]BR!U486</f>
        <v>1222626</v>
      </c>
      <c r="T532" s="592">
        <f>[1]BR!V486</f>
        <v>1245695</v>
      </c>
      <c r="U532" s="592">
        <f>[1]BR!W486</f>
        <v>1252961</v>
      </c>
      <c r="V532" s="592">
        <f>[1]BR!X486</f>
        <v>1254826</v>
      </c>
      <c r="W532" s="592">
        <f>[1]BR!Y486</f>
        <v>1252961</v>
      </c>
      <c r="X532" s="592">
        <f>[1]BR!Z486</f>
        <v>1257870</v>
      </c>
      <c r="Y532" s="592">
        <f>[1]BR!AA486</f>
        <v>1251783</v>
      </c>
      <c r="Z532" s="592">
        <f>[1]BR!AB486</f>
        <v>1247073</v>
      </c>
      <c r="AA532" s="592">
        <f>[1]BR!AC486</f>
        <v>1245695</v>
      </c>
      <c r="AB532" s="592">
        <f>[1]BR!AD486</f>
        <v>1226454</v>
      </c>
      <c r="AC532" s="306">
        <f t="shared" si="721"/>
        <v>14930259</v>
      </c>
      <c r="AD532" s="13"/>
      <c r="AJ532" s="2"/>
      <c r="BH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>
      <c r="A533" s="1">
        <f t="shared" si="718"/>
        <v>2017</v>
      </c>
      <c r="B533" s="592">
        <f>[1]BR!C487</f>
        <v>1237376</v>
      </c>
      <c r="C533" s="592">
        <f>[1]BR!D487</f>
        <v>1222248</v>
      </c>
      <c r="D533" s="592">
        <f>[1]BR!E487</f>
        <v>1246695</v>
      </c>
      <c r="E533" s="592">
        <f>[1]BR!F487</f>
        <v>1254110</v>
      </c>
      <c r="F533" s="592">
        <f>[1]BR!G487</f>
        <v>1256014</v>
      </c>
      <c r="G533" s="592">
        <f>[1]BR!H487</f>
        <v>1254110</v>
      </c>
      <c r="H533" s="592">
        <f>[1]BR!I487</f>
        <v>1259120</v>
      </c>
      <c r="I533" s="592">
        <f>[1]BR!J487</f>
        <v>1252908</v>
      </c>
      <c r="J533" s="592">
        <f>[1]BR!K487</f>
        <v>1248102</v>
      </c>
      <c r="K533" s="592">
        <f>[1]BR!L487</f>
        <v>1246695</v>
      </c>
      <c r="L533" s="592">
        <f>[1]BR!M487</f>
        <v>1227059</v>
      </c>
      <c r="M533" s="592">
        <f>[1]BR!N487</f>
        <v>1237376</v>
      </c>
      <c r="N533" s="306">
        <f t="shared" si="722"/>
        <v>14941813</v>
      </c>
      <c r="O533" s="29"/>
      <c r="P533" s="72">
        <f t="shared" si="720"/>
        <v>2017</v>
      </c>
      <c r="Q533" s="592">
        <f>[1]BR!S487</f>
        <v>1236564</v>
      </c>
      <c r="R533" s="592">
        <f>[1]BR!T487</f>
        <v>1237376</v>
      </c>
      <c r="S533" s="592">
        <f>[1]BR!U487</f>
        <v>1222248</v>
      </c>
      <c r="T533" s="592">
        <f>[1]BR!V487</f>
        <v>1246695</v>
      </c>
      <c r="U533" s="592">
        <f>[1]BR!W487</f>
        <v>1254110</v>
      </c>
      <c r="V533" s="592">
        <f>[1]BR!X487</f>
        <v>1256014</v>
      </c>
      <c r="W533" s="592">
        <f>[1]BR!Y487</f>
        <v>1254110</v>
      </c>
      <c r="X533" s="592">
        <f>[1]BR!Z487</f>
        <v>1259120</v>
      </c>
      <c r="Y533" s="592">
        <f>[1]BR!AA487</f>
        <v>1252908</v>
      </c>
      <c r="Z533" s="592">
        <f>[1]BR!AB487</f>
        <v>1248102</v>
      </c>
      <c r="AA533" s="592">
        <f>[1]BR!AC487</f>
        <v>1246695</v>
      </c>
      <c r="AB533" s="592">
        <f>[1]BR!AD487</f>
        <v>1227059</v>
      </c>
      <c r="AC533" s="306">
        <f t="shared" si="721"/>
        <v>14941001</v>
      </c>
      <c r="AD533" s="13"/>
      <c r="AJ533" s="2"/>
      <c r="BH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>
      <c r="A534" s="1">
        <f t="shared" si="718"/>
        <v>2018</v>
      </c>
      <c r="B534" s="592">
        <f>[1]BR!C488</f>
        <v>1238189</v>
      </c>
      <c r="C534" s="592">
        <f>[1]BR!D488</f>
        <v>1222756</v>
      </c>
      <c r="D534" s="592">
        <f>[1]BR!E488</f>
        <v>1247695</v>
      </c>
      <c r="E534" s="592">
        <f>[1]BR!F488</f>
        <v>1255259</v>
      </c>
      <c r="F534" s="592">
        <f>[1]BR!G488</f>
        <v>1257201</v>
      </c>
      <c r="G534" s="592">
        <f>[1]BR!H488</f>
        <v>1255259</v>
      </c>
      <c r="H534" s="592">
        <f>[1]BR!I488</f>
        <v>1260370</v>
      </c>
      <c r="I534" s="592">
        <f>[1]BR!J488</f>
        <v>1254032</v>
      </c>
      <c r="J534" s="592">
        <f>[1]BR!K488</f>
        <v>1249130</v>
      </c>
      <c r="K534" s="592">
        <f>[1]BR!L488</f>
        <v>1247695</v>
      </c>
      <c r="L534" s="592">
        <f>[1]BR!M488</f>
        <v>1227663</v>
      </c>
      <c r="M534" s="592">
        <f>[1]BR!N488</f>
        <v>1238189</v>
      </c>
      <c r="N534" s="306">
        <f t="shared" si="722"/>
        <v>14953438</v>
      </c>
      <c r="O534" s="29"/>
      <c r="P534" s="72">
        <f t="shared" si="720"/>
        <v>2018</v>
      </c>
      <c r="Q534" s="592">
        <f>[1]BR!S488</f>
        <v>1237376</v>
      </c>
      <c r="R534" s="592">
        <f>[1]BR!T488</f>
        <v>1238189</v>
      </c>
      <c r="S534" s="592">
        <f>[1]BR!U488</f>
        <v>1222756</v>
      </c>
      <c r="T534" s="592">
        <f>[1]BR!V488</f>
        <v>1247695</v>
      </c>
      <c r="U534" s="592">
        <f>[1]BR!W488</f>
        <v>1255259</v>
      </c>
      <c r="V534" s="592">
        <f>[1]BR!X488</f>
        <v>1257201</v>
      </c>
      <c r="W534" s="592">
        <f>[1]BR!Y488</f>
        <v>1255259</v>
      </c>
      <c r="X534" s="592">
        <f>[1]BR!Z488</f>
        <v>1260370</v>
      </c>
      <c r="Y534" s="592">
        <f>[1]BR!AA488</f>
        <v>1254032</v>
      </c>
      <c r="Z534" s="592">
        <f>[1]BR!AB488</f>
        <v>1249130</v>
      </c>
      <c r="AA534" s="592">
        <f>[1]BR!AC488</f>
        <v>1247695</v>
      </c>
      <c r="AB534" s="592">
        <f>[1]BR!AD488</f>
        <v>1227663</v>
      </c>
      <c r="AC534" s="306">
        <f t="shared" si="721"/>
        <v>14952625</v>
      </c>
      <c r="AD534" s="13"/>
      <c r="AJ534" s="2"/>
      <c r="BH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>
      <c r="A535" s="1">
        <f t="shared" si="718"/>
        <v>2019</v>
      </c>
      <c r="B535" s="592">
        <f>[1]BR!C489</f>
        <v>1239001</v>
      </c>
      <c r="C535" s="592">
        <f>[1]BR!D489</f>
        <v>1223264</v>
      </c>
      <c r="D535" s="592">
        <f>[1]BR!E489</f>
        <v>1248695</v>
      </c>
      <c r="E535" s="592">
        <f>[1]BR!F489</f>
        <v>1256408</v>
      </c>
      <c r="F535" s="592">
        <f>[1]BR!G489</f>
        <v>1258389</v>
      </c>
      <c r="G535" s="592">
        <f>[1]BR!H489</f>
        <v>1256408</v>
      </c>
      <c r="H535" s="592">
        <f>[1]BR!I489</f>
        <v>1261620</v>
      </c>
      <c r="I535" s="592">
        <f>[1]BR!J489</f>
        <v>1255157</v>
      </c>
      <c r="J535" s="592">
        <f>[1]BR!K489</f>
        <v>1250158</v>
      </c>
      <c r="K535" s="592">
        <f>[1]BR!L489</f>
        <v>1248695</v>
      </c>
      <c r="L535" s="592">
        <f>[1]BR!M489</f>
        <v>1228268</v>
      </c>
      <c r="M535" s="592">
        <f>[1]BR!N489</f>
        <v>1239001</v>
      </c>
      <c r="N535" s="306">
        <f t="shared" si="722"/>
        <v>14965064</v>
      </c>
      <c r="O535" s="29"/>
      <c r="P535" s="72">
        <f t="shared" si="720"/>
        <v>2019</v>
      </c>
      <c r="Q535" s="592">
        <f>[1]BR!S489</f>
        <v>1238189</v>
      </c>
      <c r="R535" s="592">
        <f>[1]BR!T489</f>
        <v>1239001</v>
      </c>
      <c r="S535" s="592">
        <f>[1]BR!U489</f>
        <v>1223264</v>
      </c>
      <c r="T535" s="592">
        <f>[1]BR!V489</f>
        <v>1248695</v>
      </c>
      <c r="U535" s="592">
        <f>[1]BR!W489</f>
        <v>1256408</v>
      </c>
      <c r="V535" s="592">
        <f>[1]BR!X489</f>
        <v>1258389</v>
      </c>
      <c r="W535" s="592">
        <f>[1]BR!Y489</f>
        <v>1256408</v>
      </c>
      <c r="X535" s="592">
        <f>[1]BR!Z489</f>
        <v>1261620</v>
      </c>
      <c r="Y535" s="592">
        <f>[1]BR!AA489</f>
        <v>1255157</v>
      </c>
      <c r="Z535" s="592">
        <f>[1]BR!AB489</f>
        <v>1250158</v>
      </c>
      <c r="AA535" s="592">
        <f>[1]BR!AC489</f>
        <v>1248695</v>
      </c>
      <c r="AB535" s="592">
        <f>[1]BR!AD489</f>
        <v>1228268</v>
      </c>
      <c r="AC535" s="306">
        <f t="shared" si="721"/>
        <v>14964252</v>
      </c>
      <c r="AD535" s="13"/>
      <c r="AJ535" s="2"/>
      <c r="BH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>
      <c r="A536" s="1">
        <f t="shared" si="718"/>
        <v>2020</v>
      </c>
      <c r="B536" s="592">
        <f>[1]BR!C490</f>
        <v>1239813</v>
      </c>
      <c r="C536" s="592">
        <f>[1]BR!D490</f>
        <v>1224731</v>
      </c>
      <c r="D536" s="592">
        <f>[1]BR!E490</f>
        <v>1249695</v>
      </c>
      <c r="E536" s="592">
        <f>[1]BR!F490</f>
        <v>1257558</v>
      </c>
      <c r="F536" s="592">
        <f>[1]BR!G490</f>
        <v>1259576</v>
      </c>
      <c r="G536" s="592">
        <f>[1]BR!H490</f>
        <v>1257558</v>
      </c>
      <c r="H536" s="592">
        <f>[1]BR!I490</f>
        <v>1262870</v>
      </c>
      <c r="I536" s="592">
        <f>[1]BR!J490</f>
        <v>1256282</v>
      </c>
      <c r="J536" s="592">
        <f>[1]BR!K490</f>
        <v>1251186</v>
      </c>
      <c r="K536" s="592">
        <f>[1]BR!L490</f>
        <v>1249695</v>
      </c>
      <c r="L536" s="592">
        <f>[1]BR!M490</f>
        <v>1228873</v>
      </c>
      <c r="M536" s="592">
        <f>[1]BR!N490</f>
        <v>1239813</v>
      </c>
      <c r="N536" s="306">
        <f t="shared" si="722"/>
        <v>14977650</v>
      </c>
      <c r="O536" s="29"/>
      <c r="P536" s="72">
        <f t="shared" si="720"/>
        <v>2020</v>
      </c>
      <c r="Q536" s="592">
        <f>[1]BR!S490</f>
        <v>1239001</v>
      </c>
      <c r="R536" s="592">
        <f>[1]BR!T490</f>
        <v>1239813</v>
      </c>
      <c r="S536" s="592">
        <f>[1]BR!U490</f>
        <v>1224731</v>
      </c>
      <c r="T536" s="592">
        <f>[1]BR!V490</f>
        <v>1249695</v>
      </c>
      <c r="U536" s="592">
        <f>[1]BR!W490</f>
        <v>1257558</v>
      </c>
      <c r="V536" s="592">
        <f>[1]BR!X490</f>
        <v>1259576</v>
      </c>
      <c r="W536" s="592">
        <f>[1]BR!Y490</f>
        <v>1257558</v>
      </c>
      <c r="X536" s="592">
        <f>[1]BR!Z490</f>
        <v>1262870</v>
      </c>
      <c r="Y536" s="592">
        <f>[1]BR!AA490</f>
        <v>1256282</v>
      </c>
      <c r="Z536" s="592">
        <f>[1]BR!AB490</f>
        <v>1251186</v>
      </c>
      <c r="AA536" s="592">
        <f>[1]BR!AC490</f>
        <v>1249695</v>
      </c>
      <c r="AB536" s="592">
        <f>[1]BR!AD490</f>
        <v>1228873</v>
      </c>
      <c r="AC536" s="306">
        <f t="shared" si="721"/>
        <v>14976838</v>
      </c>
      <c r="AD536" s="13"/>
      <c r="AJ536" s="2"/>
      <c r="BH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>
      <c r="A537" s="1">
        <f t="shared" si="718"/>
        <v>2021</v>
      </c>
      <c r="B537" s="592">
        <f>[1]BR!C491</f>
        <v>1240707</v>
      </c>
      <c r="C537" s="592">
        <f>[1]BR!D491</f>
        <v>1224330</v>
      </c>
      <c r="D537" s="592">
        <f>[1]BR!E491</f>
        <v>1250795</v>
      </c>
      <c r="E537" s="592">
        <f>[1]BR!F491</f>
        <v>1258822</v>
      </c>
      <c r="F537" s="592">
        <f>[1]BR!G491</f>
        <v>1260882</v>
      </c>
      <c r="G537" s="592">
        <f>[1]BR!H491</f>
        <v>1258822</v>
      </c>
      <c r="H537" s="592">
        <f>[1]BR!I491</f>
        <v>1264245</v>
      </c>
      <c r="I537" s="592">
        <f>[1]BR!J491</f>
        <v>1257520</v>
      </c>
      <c r="J537" s="592">
        <f>[1]BR!K491</f>
        <v>1252317</v>
      </c>
      <c r="K537" s="592">
        <f>[1]BR!L491</f>
        <v>1250795</v>
      </c>
      <c r="L537" s="592">
        <f>[1]BR!M491</f>
        <v>1229538</v>
      </c>
      <c r="M537" s="592">
        <f>[1]BR!N491</f>
        <v>1240707</v>
      </c>
      <c r="N537" s="306">
        <f t="shared" si="722"/>
        <v>14989480</v>
      </c>
      <c r="O537" s="29"/>
      <c r="P537" s="72">
        <f t="shared" si="720"/>
        <v>2021</v>
      </c>
      <c r="Q537" s="592">
        <f>[1]BR!S491</f>
        <v>1239813</v>
      </c>
      <c r="R537" s="592">
        <f>[1]BR!T491</f>
        <v>1240707</v>
      </c>
      <c r="S537" s="592">
        <f>[1]BR!U491</f>
        <v>1224330</v>
      </c>
      <c r="T537" s="592">
        <f>[1]BR!V491</f>
        <v>1250795</v>
      </c>
      <c r="U537" s="592">
        <f>[1]BR!W491</f>
        <v>1258822</v>
      </c>
      <c r="V537" s="592">
        <f>[1]BR!X491</f>
        <v>1260882</v>
      </c>
      <c r="W537" s="592">
        <f>[1]BR!Y491</f>
        <v>1258822</v>
      </c>
      <c r="X537" s="592">
        <f>[1]BR!Z491</f>
        <v>1264245</v>
      </c>
      <c r="Y537" s="592">
        <f>[1]BR!AA491</f>
        <v>1257520</v>
      </c>
      <c r="Z537" s="592">
        <f>[1]BR!AB491</f>
        <v>1252317</v>
      </c>
      <c r="AA537" s="592">
        <f>[1]BR!AC491</f>
        <v>1250795</v>
      </c>
      <c r="AB537" s="592">
        <f>[1]BR!AD491</f>
        <v>1229538</v>
      </c>
      <c r="AC537" s="306">
        <f t="shared" si="721"/>
        <v>14988586</v>
      </c>
      <c r="AD537" s="13"/>
      <c r="AJ537" s="2"/>
      <c r="BH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>
      <c r="A538" s="1">
        <f t="shared" si="718"/>
        <v>2022</v>
      </c>
      <c r="B538" s="592">
        <f>[1]BR!C492</f>
        <v>1241520</v>
      </c>
      <c r="C538" s="592">
        <f>[1]BR!D492</f>
        <v>1224838</v>
      </c>
      <c r="D538" s="592">
        <f>[1]BR!E492</f>
        <v>1251795</v>
      </c>
      <c r="E538" s="592">
        <f>[1]BR!F492</f>
        <v>1259971</v>
      </c>
      <c r="F538" s="592">
        <f>[1]BR!G492</f>
        <v>1262070</v>
      </c>
      <c r="G538" s="592">
        <f>[1]BR!H492</f>
        <v>1259971</v>
      </c>
      <c r="H538" s="592">
        <f>[1]BR!I492</f>
        <v>1265495</v>
      </c>
      <c r="I538" s="592">
        <f>[1]BR!J492</f>
        <v>1258645</v>
      </c>
      <c r="J538" s="592">
        <f>[1]BR!K492</f>
        <v>1253345</v>
      </c>
      <c r="K538" s="592">
        <f>[1]BR!L492</f>
        <v>1251795</v>
      </c>
      <c r="L538" s="592">
        <f>[1]BR!M492</f>
        <v>1230143</v>
      </c>
      <c r="M538" s="592">
        <f>[1]BR!N492</f>
        <v>1241520</v>
      </c>
      <c r="N538" s="306">
        <f t="shared" si="722"/>
        <v>15001108</v>
      </c>
      <c r="O538" s="29"/>
      <c r="P538" s="72">
        <f t="shared" si="720"/>
        <v>2022</v>
      </c>
      <c r="Q538" s="592">
        <f>[1]BR!S492</f>
        <v>1240707</v>
      </c>
      <c r="R538" s="592">
        <f>[1]BR!T492</f>
        <v>1241520</v>
      </c>
      <c r="S538" s="592">
        <f>[1]BR!U492</f>
        <v>1224838</v>
      </c>
      <c r="T538" s="592">
        <f>[1]BR!V492</f>
        <v>1251795</v>
      </c>
      <c r="U538" s="592">
        <f>[1]BR!W492</f>
        <v>1259971</v>
      </c>
      <c r="V538" s="592">
        <f>[1]BR!X492</f>
        <v>1262070</v>
      </c>
      <c r="W538" s="592">
        <f>[1]BR!Y492</f>
        <v>1259971</v>
      </c>
      <c r="X538" s="592">
        <f>[1]BR!Z492</f>
        <v>1265495</v>
      </c>
      <c r="Y538" s="592">
        <f>[1]BR!AA492</f>
        <v>1258645</v>
      </c>
      <c r="Z538" s="592">
        <f>[1]BR!AB492</f>
        <v>1253345</v>
      </c>
      <c r="AA538" s="592">
        <f>[1]BR!AC492</f>
        <v>1251795</v>
      </c>
      <c r="AB538" s="592">
        <f>[1]BR!AD492</f>
        <v>1230143</v>
      </c>
      <c r="AC538" s="306">
        <f t="shared" si="721"/>
        <v>15000295</v>
      </c>
      <c r="AD538" s="13"/>
      <c r="AJ538" s="2"/>
      <c r="BH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>
      <c r="A539" s="1">
        <f t="shared" si="718"/>
        <v>2023</v>
      </c>
      <c r="B539" s="592">
        <f>[1]BR!C493</f>
        <v>1242413</v>
      </c>
      <c r="C539" s="592">
        <f>[1]BR!D493</f>
        <v>1225397</v>
      </c>
      <c r="D539" s="592">
        <f>[1]BR!E493</f>
        <v>1252894</v>
      </c>
      <c r="E539" s="592">
        <f>[1]BR!F493</f>
        <v>1261235</v>
      </c>
      <c r="F539" s="592">
        <f>[1]BR!G493</f>
        <v>1263376</v>
      </c>
      <c r="G539" s="592">
        <f>[1]BR!H493</f>
        <v>1261235</v>
      </c>
      <c r="H539" s="592">
        <f>[1]BR!I493</f>
        <v>1266869</v>
      </c>
      <c r="I539" s="592">
        <f>[1]BR!J493</f>
        <v>1259882</v>
      </c>
      <c r="J539" s="592">
        <f>[1]BR!K493</f>
        <v>1254476</v>
      </c>
      <c r="K539" s="592">
        <f>[1]BR!L493</f>
        <v>1252894</v>
      </c>
      <c r="L539" s="592">
        <f>[1]BR!M493</f>
        <v>1230808</v>
      </c>
      <c r="M539" s="592">
        <f>[1]BR!N493</f>
        <v>1242413</v>
      </c>
      <c r="N539" s="306">
        <f t="shared" si="722"/>
        <v>15013892</v>
      </c>
      <c r="O539" s="29"/>
      <c r="P539" s="72">
        <f t="shared" si="720"/>
        <v>2023</v>
      </c>
      <c r="Q539" s="592">
        <f>[1]BR!S493</f>
        <v>1241520</v>
      </c>
      <c r="R539" s="592">
        <f>[1]BR!T493</f>
        <v>1242413</v>
      </c>
      <c r="S539" s="592">
        <f>[1]BR!U493</f>
        <v>1225397</v>
      </c>
      <c r="T539" s="592">
        <f>[1]BR!V493</f>
        <v>1252894</v>
      </c>
      <c r="U539" s="592">
        <f>[1]BR!W493</f>
        <v>1261235</v>
      </c>
      <c r="V539" s="592">
        <f>[1]BR!X493</f>
        <v>1263376</v>
      </c>
      <c r="W539" s="592">
        <f>[1]BR!Y493</f>
        <v>1261235</v>
      </c>
      <c r="X539" s="592">
        <f>[1]BR!Z493</f>
        <v>1266869</v>
      </c>
      <c r="Y539" s="592">
        <f>[1]BR!AA493</f>
        <v>1259882</v>
      </c>
      <c r="Z539" s="592">
        <f>[1]BR!AB493</f>
        <v>1254476</v>
      </c>
      <c r="AA539" s="592">
        <f>[1]BR!AC493</f>
        <v>1252894</v>
      </c>
      <c r="AB539" s="592">
        <f>[1]BR!AD493</f>
        <v>1230808</v>
      </c>
      <c r="AC539" s="306">
        <f t="shared" si="721"/>
        <v>15012999</v>
      </c>
      <c r="AD539" s="13"/>
      <c r="AJ539" s="2"/>
      <c r="BH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>
      <c r="A540" s="1">
        <f t="shared" si="718"/>
        <v>2024</v>
      </c>
      <c r="B540" s="592">
        <f>[1]BR!C494</f>
        <v>1243307</v>
      </c>
      <c r="C540" s="592">
        <f>[1]BR!D494</f>
        <v>1226993</v>
      </c>
      <c r="D540" s="592">
        <f>[1]BR!E494</f>
        <v>1253994</v>
      </c>
      <c r="E540" s="592">
        <f>[1]BR!F494</f>
        <v>1262499</v>
      </c>
      <c r="F540" s="592">
        <f>[1]BR!G494</f>
        <v>1264682</v>
      </c>
      <c r="G540" s="592">
        <f>[1]BR!H494</f>
        <v>1262499</v>
      </c>
      <c r="H540" s="592">
        <f>[1]BR!I494</f>
        <v>1268244</v>
      </c>
      <c r="I540" s="592">
        <f>[1]BR!J494</f>
        <v>1261119</v>
      </c>
      <c r="J540" s="592">
        <f>[1]BR!K494</f>
        <v>1255607</v>
      </c>
      <c r="K540" s="592">
        <f>[1]BR!L494</f>
        <v>1253994</v>
      </c>
      <c r="L540" s="592">
        <f>[1]BR!M494</f>
        <v>1231474</v>
      </c>
      <c r="M540" s="592">
        <f>[1]BR!N494</f>
        <v>1243307</v>
      </c>
      <c r="N540" s="306">
        <f t="shared" si="722"/>
        <v>15027719</v>
      </c>
      <c r="O540" s="29"/>
      <c r="P540" s="72">
        <f t="shared" si="720"/>
        <v>2024</v>
      </c>
      <c r="Q540" s="592">
        <f>[1]BR!S494</f>
        <v>1242413</v>
      </c>
      <c r="R540" s="592">
        <f>[1]BR!T494</f>
        <v>1243307</v>
      </c>
      <c r="S540" s="592">
        <f>[1]BR!U494</f>
        <v>1226993</v>
      </c>
      <c r="T540" s="592">
        <f>[1]BR!V494</f>
        <v>1253994</v>
      </c>
      <c r="U540" s="592">
        <f>[1]BR!W494</f>
        <v>1262499</v>
      </c>
      <c r="V540" s="592">
        <f>[1]BR!X494</f>
        <v>1264682</v>
      </c>
      <c r="W540" s="592">
        <f>[1]BR!Y494</f>
        <v>1262499</v>
      </c>
      <c r="X540" s="592">
        <f>[1]BR!Z494</f>
        <v>1268244</v>
      </c>
      <c r="Y540" s="592">
        <f>[1]BR!AA494</f>
        <v>1261119</v>
      </c>
      <c r="Z540" s="592">
        <f>[1]BR!AB494</f>
        <v>1255607</v>
      </c>
      <c r="AA540" s="592">
        <f>[1]BR!AC494</f>
        <v>1253994</v>
      </c>
      <c r="AB540" s="592">
        <f>[1]BR!AD494</f>
        <v>1231474</v>
      </c>
      <c r="AC540" s="306">
        <f t="shared" si="721"/>
        <v>15026825</v>
      </c>
      <c r="AD540" s="13"/>
      <c r="AJ540" s="2"/>
      <c r="BH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>
      <c r="A541" s="1">
        <f t="shared" si="718"/>
        <v>2025</v>
      </c>
      <c r="B541" s="592">
        <f>[1]BR!C495</f>
        <v>1244282</v>
      </c>
      <c r="C541" s="592">
        <f>[1]BR!D495</f>
        <v>1226566</v>
      </c>
      <c r="D541" s="592">
        <f>[1]BR!E495</f>
        <v>1255194</v>
      </c>
      <c r="E541" s="592">
        <f>[1]BR!F495</f>
        <v>1263878</v>
      </c>
      <c r="F541" s="592">
        <f>[1]BR!G495</f>
        <v>1266107</v>
      </c>
      <c r="G541" s="592">
        <f>[1]BR!H495</f>
        <v>1263878</v>
      </c>
      <c r="H541" s="592">
        <f>[1]BR!I495</f>
        <v>1269744</v>
      </c>
      <c r="I541" s="592">
        <f>[1]BR!J495</f>
        <v>1262469</v>
      </c>
      <c r="J541" s="592">
        <f>[1]BR!K495</f>
        <v>1256841</v>
      </c>
      <c r="K541" s="592">
        <f>[1]BR!L495</f>
        <v>1255194</v>
      </c>
      <c r="L541" s="592">
        <f>[1]BR!M495</f>
        <v>1232199</v>
      </c>
      <c r="M541" s="592">
        <f>[1]BR!N495</f>
        <v>1244282</v>
      </c>
      <c r="N541" s="306">
        <f t="shared" si="722"/>
        <v>15040634</v>
      </c>
      <c r="O541" s="26"/>
      <c r="P541" s="72">
        <f t="shared" si="720"/>
        <v>2025</v>
      </c>
      <c r="Q541" s="592">
        <f>[1]BR!S495</f>
        <v>1243307</v>
      </c>
      <c r="R541" s="592">
        <f>[1]BR!T495</f>
        <v>1244282</v>
      </c>
      <c r="S541" s="592">
        <f>[1]BR!U495</f>
        <v>1226566</v>
      </c>
      <c r="T541" s="592">
        <f>[1]BR!V495</f>
        <v>1255194</v>
      </c>
      <c r="U541" s="592">
        <f>[1]BR!W495</f>
        <v>1263878</v>
      </c>
      <c r="V541" s="592">
        <f>[1]BR!X495</f>
        <v>1266107</v>
      </c>
      <c r="W541" s="592">
        <f>[1]BR!Y495</f>
        <v>1263878</v>
      </c>
      <c r="X541" s="592">
        <f>[1]BR!Z495</f>
        <v>1269744</v>
      </c>
      <c r="Y541" s="592">
        <f>[1]BR!AA495</f>
        <v>1262469</v>
      </c>
      <c r="Z541" s="592">
        <f>[1]BR!AB495</f>
        <v>1256841</v>
      </c>
      <c r="AA541" s="592">
        <f>[1]BR!AC495</f>
        <v>1255194</v>
      </c>
      <c r="AB541" s="592">
        <f>[1]BR!AD495</f>
        <v>1232199</v>
      </c>
      <c r="AC541" s="306">
        <f t="shared" si="721"/>
        <v>15039659</v>
      </c>
      <c r="AD541" s="13"/>
      <c r="AJ541" s="2"/>
      <c r="BH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>
      <c r="A542" s="1">
        <f t="shared" si="718"/>
        <v>2026</v>
      </c>
      <c r="B542" s="592">
        <f>[1]BR!C496</f>
        <v>1245257</v>
      </c>
      <c r="C542" s="592">
        <f>[1]BR!D496</f>
        <v>1227175</v>
      </c>
      <c r="D542" s="592">
        <f>[1]BR!E496</f>
        <v>1256394</v>
      </c>
      <c r="E542" s="592">
        <f>[1]BR!F496</f>
        <v>1265257</v>
      </c>
      <c r="F542" s="592">
        <f>[1]BR!G496</f>
        <v>1267532</v>
      </c>
      <c r="G542" s="592">
        <f>[1]BR!H496</f>
        <v>1265257</v>
      </c>
      <c r="H542" s="592">
        <f>[1]BR!I496</f>
        <v>1271244</v>
      </c>
      <c r="I542" s="592">
        <f>[1]BR!J496</f>
        <v>1263819</v>
      </c>
      <c r="J542" s="592">
        <f>[1]BR!K496</f>
        <v>1258075</v>
      </c>
      <c r="K542" s="592">
        <f>[1]BR!L496</f>
        <v>1256394</v>
      </c>
      <c r="L542" s="592">
        <f>[1]BR!M496</f>
        <v>1232925</v>
      </c>
      <c r="M542" s="592">
        <f>[1]BR!N496</f>
        <v>1245257</v>
      </c>
      <c r="N542" s="306">
        <f t="shared" si="722"/>
        <v>15054586</v>
      </c>
      <c r="O542" s="29"/>
      <c r="P542" s="72">
        <f t="shared" si="720"/>
        <v>2026</v>
      </c>
      <c r="Q542" s="592">
        <f>[1]BR!S496</f>
        <v>1244282</v>
      </c>
      <c r="R542" s="592">
        <f>[1]BR!T496</f>
        <v>1245257</v>
      </c>
      <c r="S542" s="592">
        <f>[1]BR!U496</f>
        <v>1227175</v>
      </c>
      <c r="T542" s="592">
        <f>[1]BR!V496</f>
        <v>1256394</v>
      </c>
      <c r="U542" s="592">
        <f>[1]BR!W496</f>
        <v>1265257</v>
      </c>
      <c r="V542" s="592">
        <f>[1]BR!X496</f>
        <v>1267532</v>
      </c>
      <c r="W542" s="592">
        <f>[1]BR!Y496</f>
        <v>1265257</v>
      </c>
      <c r="X542" s="592">
        <f>[1]BR!Z496</f>
        <v>1271244</v>
      </c>
      <c r="Y542" s="592">
        <f>[1]BR!AA496</f>
        <v>1263819</v>
      </c>
      <c r="Z542" s="592">
        <f>[1]BR!AB496</f>
        <v>1258075</v>
      </c>
      <c r="AA542" s="592">
        <f>[1]BR!AC496</f>
        <v>1256394</v>
      </c>
      <c r="AB542" s="592">
        <f>[1]BR!AD496</f>
        <v>1232925</v>
      </c>
      <c r="AC542" s="306">
        <f t="shared" si="721"/>
        <v>15053611</v>
      </c>
      <c r="AD542" s="13"/>
      <c r="AJ542" s="2"/>
      <c r="BH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>
      <c r="A543" s="1">
        <f t="shared" si="718"/>
        <v>2027</v>
      </c>
      <c r="B543" s="592">
        <f>[1]BR!C497</f>
        <v>1246150</v>
      </c>
      <c r="C543" s="592">
        <f>[1]BR!D497</f>
        <v>1227734</v>
      </c>
      <c r="D543" s="592">
        <f>[1]BR!E497</f>
        <v>1257494</v>
      </c>
      <c r="E543" s="592">
        <f>[1]BR!F497</f>
        <v>1266521</v>
      </c>
      <c r="F543" s="592">
        <f>[1]BR!G497</f>
        <v>1268838</v>
      </c>
      <c r="G543" s="592">
        <f>[1]BR!H497</f>
        <v>1266521</v>
      </c>
      <c r="H543" s="592">
        <f>[1]BR!I497</f>
        <v>1272619</v>
      </c>
      <c r="I543" s="592">
        <f>[1]BR!J497</f>
        <v>1265056</v>
      </c>
      <c r="J543" s="592">
        <f>[1]BR!K497</f>
        <v>1259206</v>
      </c>
      <c r="K543" s="592">
        <f>[1]BR!L497</f>
        <v>1257494</v>
      </c>
      <c r="L543" s="592">
        <f>[1]BR!M497</f>
        <v>1233590</v>
      </c>
      <c r="M543" s="592">
        <f>[1]BR!N497</f>
        <v>1246150</v>
      </c>
      <c r="N543" s="306">
        <f t="shared" si="722"/>
        <v>15067373</v>
      </c>
      <c r="O543" s="29"/>
      <c r="P543" s="72">
        <f t="shared" si="720"/>
        <v>2027</v>
      </c>
      <c r="Q543" s="592">
        <f>[1]BR!S497</f>
        <v>1245257</v>
      </c>
      <c r="R543" s="592">
        <f>[1]BR!T497</f>
        <v>1246150</v>
      </c>
      <c r="S543" s="592">
        <f>[1]BR!U497</f>
        <v>1227734</v>
      </c>
      <c r="T543" s="592">
        <f>[1]BR!V497</f>
        <v>1257494</v>
      </c>
      <c r="U543" s="592">
        <f>[1]BR!W497</f>
        <v>1266521</v>
      </c>
      <c r="V543" s="592">
        <f>[1]BR!X497</f>
        <v>1268838</v>
      </c>
      <c r="W543" s="592">
        <f>[1]BR!Y497</f>
        <v>1266521</v>
      </c>
      <c r="X543" s="592">
        <f>[1]BR!Z497</f>
        <v>1272619</v>
      </c>
      <c r="Y543" s="592">
        <f>[1]BR!AA497</f>
        <v>1265056</v>
      </c>
      <c r="Z543" s="592">
        <f>[1]BR!AB497</f>
        <v>1259206</v>
      </c>
      <c r="AA543" s="592">
        <f>[1]BR!AC497</f>
        <v>1257494</v>
      </c>
      <c r="AB543" s="592">
        <f>[1]BR!AD497</f>
        <v>1233590</v>
      </c>
      <c r="AC543" s="306">
        <f t="shared" si="721"/>
        <v>15066480</v>
      </c>
      <c r="AD543" s="13"/>
      <c r="AI543" s="213"/>
      <c r="AJ543" s="2"/>
      <c r="BH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>
      <c r="A544" s="1">
        <f t="shared" si="718"/>
        <v>2028</v>
      </c>
      <c r="B544" s="592">
        <f>[1]BR!C498</f>
        <v>1247206</v>
      </c>
      <c r="C544" s="592">
        <f>[1]BR!D498</f>
        <v>1229519</v>
      </c>
      <c r="D544" s="592">
        <f>[1]BR!E498</f>
        <v>1258794</v>
      </c>
      <c r="E544" s="592">
        <f>[1]BR!F498</f>
        <v>1268014</v>
      </c>
      <c r="F544" s="592">
        <f>[1]BR!G498</f>
        <v>1270381</v>
      </c>
      <c r="G544" s="592">
        <f>[1]BR!H498</f>
        <v>1268014</v>
      </c>
      <c r="H544" s="592">
        <f>[1]BR!I498</f>
        <v>1274244</v>
      </c>
      <c r="I544" s="592">
        <f>[1]BR!J498</f>
        <v>1266519</v>
      </c>
      <c r="J544" s="592">
        <f>[1]BR!K498</f>
        <v>1260543</v>
      </c>
      <c r="K544" s="592">
        <f>[1]BR!L498</f>
        <v>1258794</v>
      </c>
      <c r="L544" s="592">
        <f>[1]BR!M498</f>
        <v>1234377</v>
      </c>
      <c r="M544" s="592">
        <f>[1]BR!N498</f>
        <v>1247206</v>
      </c>
      <c r="N544" s="306">
        <f t="shared" si="722"/>
        <v>15083611</v>
      </c>
      <c r="O544" s="29"/>
      <c r="P544" s="72">
        <f t="shared" si="720"/>
        <v>2028</v>
      </c>
      <c r="Q544" s="592">
        <f>[1]BR!S498</f>
        <v>1246150</v>
      </c>
      <c r="R544" s="592">
        <f>[1]BR!T498</f>
        <v>1247206</v>
      </c>
      <c r="S544" s="592">
        <f>[1]BR!U498</f>
        <v>1229519</v>
      </c>
      <c r="T544" s="592">
        <f>[1]BR!V498</f>
        <v>1258794</v>
      </c>
      <c r="U544" s="592">
        <f>[1]BR!W498</f>
        <v>1268014</v>
      </c>
      <c r="V544" s="592">
        <f>[1]BR!X498</f>
        <v>1270381</v>
      </c>
      <c r="W544" s="592">
        <f>[1]BR!Y498</f>
        <v>1268014</v>
      </c>
      <c r="X544" s="592">
        <f>[1]BR!Z498</f>
        <v>1274244</v>
      </c>
      <c r="Y544" s="592">
        <f>[1]BR!AA498</f>
        <v>1266519</v>
      </c>
      <c r="Z544" s="592">
        <f>[1]BR!AB498</f>
        <v>1260543</v>
      </c>
      <c r="AA544" s="592">
        <f>[1]BR!AC498</f>
        <v>1258794</v>
      </c>
      <c r="AB544" s="592">
        <f>[1]BR!AD498</f>
        <v>1234377</v>
      </c>
      <c r="AC544" s="306">
        <f t="shared" si="721"/>
        <v>15082555</v>
      </c>
      <c r="AD544" s="13"/>
      <c r="AI544" s="213"/>
      <c r="AJ544" s="13"/>
      <c r="BH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>
      <c r="A545" s="1">
        <f t="shared" si="718"/>
        <v>2029</v>
      </c>
      <c r="B545" s="592">
        <f>[1]BR!C499</f>
        <v>1248181</v>
      </c>
      <c r="C545" s="592">
        <f>[1]BR!D499</f>
        <v>1229004</v>
      </c>
      <c r="D545" s="592">
        <f>[1]BR!E499</f>
        <v>1259994</v>
      </c>
      <c r="E545" s="592">
        <f>[1]BR!F499</f>
        <v>1269393</v>
      </c>
      <c r="F545" s="592">
        <f>[1]BR!G499</f>
        <v>1271806</v>
      </c>
      <c r="G545" s="592">
        <f>[1]BR!H499</f>
        <v>1269393</v>
      </c>
      <c r="H545" s="592">
        <f>[1]BR!I499</f>
        <v>1275744</v>
      </c>
      <c r="I545" s="592">
        <f>[1]BR!J499</f>
        <v>1267869</v>
      </c>
      <c r="J545" s="592">
        <f>[1]BR!K499</f>
        <v>1261777</v>
      </c>
      <c r="K545" s="592">
        <f>[1]BR!L499</f>
        <v>1259994</v>
      </c>
      <c r="L545" s="592">
        <f>[1]BR!M499</f>
        <v>1235102</v>
      </c>
      <c r="M545" s="592">
        <f>[1]BR!N499</f>
        <v>1248181</v>
      </c>
      <c r="N545" s="306">
        <f t="shared" si="722"/>
        <v>15096438</v>
      </c>
      <c r="O545" s="29"/>
      <c r="P545" s="72">
        <f t="shared" si="720"/>
        <v>2029</v>
      </c>
      <c r="Q545" s="592">
        <f>[1]BR!S499</f>
        <v>1247206</v>
      </c>
      <c r="R545" s="592">
        <f>[1]BR!T499</f>
        <v>1248181</v>
      </c>
      <c r="S545" s="592">
        <f>[1]BR!U499</f>
        <v>1229004</v>
      </c>
      <c r="T545" s="592">
        <f>[1]BR!V499</f>
        <v>1259994</v>
      </c>
      <c r="U545" s="592">
        <f>[1]BR!W499</f>
        <v>1269393</v>
      </c>
      <c r="V545" s="592">
        <f>[1]BR!X499</f>
        <v>1271806</v>
      </c>
      <c r="W545" s="592">
        <f>[1]BR!Y499</f>
        <v>1269393</v>
      </c>
      <c r="X545" s="592">
        <f>[1]BR!Z499</f>
        <v>1275744</v>
      </c>
      <c r="Y545" s="592">
        <f>[1]BR!AA499</f>
        <v>1267869</v>
      </c>
      <c r="Z545" s="592">
        <f>[1]BR!AB499</f>
        <v>1261777</v>
      </c>
      <c r="AA545" s="592">
        <f>[1]BR!AC499</f>
        <v>1259994</v>
      </c>
      <c r="AB545" s="592">
        <f>[1]BR!AD499</f>
        <v>1235102</v>
      </c>
      <c r="AC545" s="306">
        <f t="shared" si="721"/>
        <v>15095463</v>
      </c>
      <c r="AD545" s="13"/>
      <c r="AJ545" s="13"/>
      <c r="BH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>
      <c r="A546" s="1">
        <f t="shared" si="718"/>
        <v>2030</v>
      </c>
      <c r="B546" s="592">
        <f>[1]BR!C500</f>
        <v>1249156</v>
      </c>
      <c r="C546" s="592">
        <f>[1]BR!D500</f>
        <v>1229614</v>
      </c>
      <c r="D546" s="592">
        <f>[1]BR!E500</f>
        <v>1261194</v>
      </c>
      <c r="E546" s="592">
        <f>[1]BR!F500</f>
        <v>1270772</v>
      </c>
      <c r="F546" s="592">
        <f>[1]BR!G500</f>
        <v>1273231</v>
      </c>
      <c r="G546" s="592">
        <f>[1]BR!H500</f>
        <v>1270772</v>
      </c>
      <c r="H546" s="592">
        <f>[1]BR!I500</f>
        <v>1277244</v>
      </c>
      <c r="I546" s="592">
        <f>[1]BR!J500</f>
        <v>1269219</v>
      </c>
      <c r="J546" s="592">
        <f>[1]BR!K500</f>
        <v>1263010</v>
      </c>
      <c r="K546" s="592">
        <f>[1]BR!L500</f>
        <v>1261194</v>
      </c>
      <c r="L546" s="592">
        <f>[1]BR!M500</f>
        <v>1235828</v>
      </c>
      <c r="M546" s="592">
        <f>[1]BR!N500</f>
        <v>1249156</v>
      </c>
      <c r="N546" s="306">
        <f t="shared" si="722"/>
        <v>15110390</v>
      </c>
      <c r="O546" s="29"/>
      <c r="P546" s="72">
        <f t="shared" si="720"/>
        <v>2030</v>
      </c>
      <c r="Q546" s="592">
        <f>[1]BR!S500</f>
        <v>1248181</v>
      </c>
      <c r="R546" s="592">
        <f>[1]BR!T500</f>
        <v>1249156</v>
      </c>
      <c r="S546" s="592">
        <f>[1]BR!U500</f>
        <v>1229614</v>
      </c>
      <c r="T546" s="592">
        <f>[1]BR!V500</f>
        <v>1261194</v>
      </c>
      <c r="U546" s="592">
        <f>[1]BR!W500</f>
        <v>1270772</v>
      </c>
      <c r="V546" s="592">
        <f>[1]BR!X500</f>
        <v>1273231</v>
      </c>
      <c r="W546" s="592">
        <f>[1]BR!Y500</f>
        <v>1270772</v>
      </c>
      <c r="X546" s="592">
        <f>[1]BR!Z500</f>
        <v>1277244</v>
      </c>
      <c r="Y546" s="592">
        <f>[1]BR!AA500</f>
        <v>1269219</v>
      </c>
      <c r="Z546" s="592">
        <f>[1]BR!AB500</f>
        <v>1263010</v>
      </c>
      <c r="AA546" s="592">
        <f>[1]BR!AC500</f>
        <v>1261194</v>
      </c>
      <c r="AB546" s="592">
        <f>[1]BR!AD500</f>
        <v>1235828</v>
      </c>
      <c r="AC546" s="306">
        <f t="shared" si="721"/>
        <v>15109415</v>
      </c>
      <c r="AD546" s="13"/>
      <c r="AJ546" s="13"/>
      <c r="BH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>
      <c r="A547" s="1">
        <f t="shared" si="718"/>
        <v>2031</v>
      </c>
      <c r="B547" s="592">
        <f>[1]BR!C501</f>
        <v>1250212</v>
      </c>
      <c r="C547" s="592">
        <f>[1]BR!D501</f>
        <v>1230274</v>
      </c>
      <c r="D547" s="592">
        <f>[1]BR!E501</f>
        <v>1262493</v>
      </c>
      <c r="E547" s="592">
        <f>[1]BR!F501</f>
        <v>1272266</v>
      </c>
      <c r="F547" s="592">
        <f>[1]BR!G501</f>
        <v>1274775</v>
      </c>
      <c r="G547" s="592">
        <f>[1]BR!H501</f>
        <v>1272266</v>
      </c>
      <c r="H547" s="592">
        <f>[1]BR!I501</f>
        <v>1278868</v>
      </c>
      <c r="I547" s="592">
        <f>[1]BR!J501</f>
        <v>1270681</v>
      </c>
      <c r="J547" s="592">
        <f>[1]BR!K501</f>
        <v>1264347</v>
      </c>
      <c r="K547" s="592">
        <f>[1]BR!L501</f>
        <v>1262493</v>
      </c>
      <c r="L547" s="592">
        <f>[1]BR!M501</f>
        <v>1236614</v>
      </c>
      <c r="M547" s="592">
        <f>[1]BR!N501</f>
        <v>1250212</v>
      </c>
      <c r="N547" s="306">
        <f t="shared" si="722"/>
        <v>15125501</v>
      </c>
      <c r="O547" s="29"/>
      <c r="P547" s="72">
        <f t="shared" si="720"/>
        <v>2031</v>
      </c>
      <c r="Q547" s="592">
        <f>[1]BR!S501</f>
        <v>1249156</v>
      </c>
      <c r="R547" s="592">
        <f>[1]BR!T501</f>
        <v>1250212</v>
      </c>
      <c r="S547" s="592">
        <f>[1]BR!U501</f>
        <v>1230274</v>
      </c>
      <c r="T547" s="592">
        <f>[1]BR!V501</f>
        <v>1262493</v>
      </c>
      <c r="U547" s="592">
        <f>[1]BR!W501</f>
        <v>1272266</v>
      </c>
      <c r="V547" s="592">
        <f>[1]BR!X501</f>
        <v>1274775</v>
      </c>
      <c r="W547" s="592">
        <f>[1]BR!Y501</f>
        <v>1272266</v>
      </c>
      <c r="X547" s="592">
        <f>[1]BR!Z501</f>
        <v>1278868</v>
      </c>
      <c r="Y547" s="592">
        <f>[1]BR!AA501</f>
        <v>1270681</v>
      </c>
      <c r="Z547" s="592">
        <f>[1]BR!AB501</f>
        <v>1264347</v>
      </c>
      <c r="AA547" s="592">
        <f>[1]BR!AC501</f>
        <v>1262493</v>
      </c>
      <c r="AB547" s="592">
        <f>[1]BR!AD501</f>
        <v>1236614</v>
      </c>
      <c r="AC547" s="306">
        <f t="shared" si="721"/>
        <v>15124445</v>
      </c>
      <c r="AD547" s="13"/>
      <c r="AJ547" s="13"/>
      <c r="BH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>
      <c r="A548" s="1">
        <f t="shared" si="718"/>
        <v>2032</v>
      </c>
      <c r="B548" s="592">
        <f>[1]BR!C502</f>
        <v>1251268</v>
      </c>
      <c r="C548" s="592">
        <f>[1]BR!D502</f>
        <v>1232150</v>
      </c>
      <c r="D548" s="592">
        <f>[1]BR!E502</f>
        <v>1263793</v>
      </c>
      <c r="E548" s="592">
        <f>[1]BR!F502</f>
        <v>1273760</v>
      </c>
      <c r="F548" s="592">
        <f>[1]BR!G502</f>
        <v>1276318</v>
      </c>
      <c r="G548" s="592">
        <f>[1]BR!H502</f>
        <v>1273760</v>
      </c>
      <c r="H548" s="592">
        <f>[1]BR!I502</f>
        <v>1280493</v>
      </c>
      <c r="I548" s="592">
        <f>[1]BR!J502</f>
        <v>1272143</v>
      </c>
      <c r="J548" s="592">
        <f>[1]BR!K502</f>
        <v>1265684</v>
      </c>
      <c r="K548" s="592">
        <f>[1]BR!L502</f>
        <v>1263793</v>
      </c>
      <c r="L548" s="592">
        <f>[1]BR!M502</f>
        <v>1237401</v>
      </c>
      <c r="M548" s="592">
        <f>[1]BR!N502</f>
        <v>1251268</v>
      </c>
      <c r="N548" s="306">
        <f t="shared" si="722"/>
        <v>15141831</v>
      </c>
      <c r="O548" s="29"/>
      <c r="P548" s="72">
        <f t="shared" si="720"/>
        <v>2032</v>
      </c>
      <c r="Q548" s="592">
        <f>[1]BR!S502</f>
        <v>1250212</v>
      </c>
      <c r="R548" s="592">
        <f>[1]BR!T502</f>
        <v>1251268</v>
      </c>
      <c r="S548" s="592">
        <f>[1]BR!U502</f>
        <v>1232150</v>
      </c>
      <c r="T548" s="592">
        <f>[1]BR!V502</f>
        <v>1263793</v>
      </c>
      <c r="U548" s="592">
        <f>[1]BR!W502</f>
        <v>1273760</v>
      </c>
      <c r="V548" s="592">
        <f>[1]BR!X502</f>
        <v>1276318</v>
      </c>
      <c r="W548" s="592">
        <f>[1]BR!Y502</f>
        <v>1273760</v>
      </c>
      <c r="X548" s="592">
        <f>[1]BR!Z502</f>
        <v>1280493</v>
      </c>
      <c r="Y548" s="592">
        <f>[1]BR!AA502</f>
        <v>1272143</v>
      </c>
      <c r="Z548" s="592">
        <f>[1]BR!AB502</f>
        <v>1265684</v>
      </c>
      <c r="AA548" s="592">
        <f>[1]BR!AC502</f>
        <v>1263793</v>
      </c>
      <c r="AB548" s="592">
        <f>[1]BR!AD502</f>
        <v>1237401</v>
      </c>
      <c r="AC548" s="306">
        <f t="shared" si="721"/>
        <v>15140775</v>
      </c>
      <c r="AD548" s="13"/>
      <c r="AJ548" s="13"/>
      <c r="BH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>
      <c r="A549" s="1">
        <f t="shared" si="718"/>
        <v>2033</v>
      </c>
      <c r="B549" s="592">
        <f>[1]BR!C503</f>
        <v>1252406</v>
      </c>
      <c r="C549" s="592">
        <f>[1]BR!D503</f>
        <v>1231646</v>
      </c>
      <c r="D549" s="592">
        <f>[1]BR!E503</f>
        <v>1265193</v>
      </c>
      <c r="E549" s="592">
        <f>[1]BR!F503</f>
        <v>1275369</v>
      </c>
      <c r="F549" s="592">
        <f>[1]BR!G503</f>
        <v>1277981</v>
      </c>
      <c r="G549" s="592">
        <f>[1]BR!H503</f>
        <v>1275369</v>
      </c>
      <c r="H549" s="592">
        <f>[1]BR!I503</f>
        <v>1282243</v>
      </c>
      <c r="I549" s="592">
        <f>[1]BR!J503</f>
        <v>1273718</v>
      </c>
      <c r="J549" s="592">
        <f>[1]BR!K503</f>
        <v>1267123</v>
      </c>
      <c r="K549" s="592">
        <f>[1]BR!L503</f>
        <v>1265193</v>
      </c>
      <c r="L549" s="592">
        <f>[1]BR!M503</f>
        <v>1238247</v>
      </c>
      <c r="M549" s="592">
        <f>[1]BR!N503</f>
        <v>1252406</v>
      </c>
      <c r="N549" s="306">
        <f t="shared" si="722"/>
        <v>15156894</v>
      </c>
      <c r="O549" s="29"/>
      <c r="P549" s="72">
        <f t="shared" si="720"/>
        <v>2033</v>
      </c>
      <c r="Q549" s="592">
        <f>[1]BR!S503</f>
        <v>1251268</v>
      </c>
      <c r="R549" s="592">
        <f>[1]BR!T503</f>
        <v>1252406</v>
      </c>
      <c r="S549" s="592">
        <f>[1]BR!U503</f>
        <v>1231646</v>
      </c>
      <c r="T549" s="592">
        <f>[1]BR!V503</f>
        <v>1265193</v>
      </c>
      <c r="U549" s="592">
        <f>[1]BR!W503</f>
        <v>1275369</v>
      </c>
      <c r="V549" s="592">
        <f>[1]BR!X503</f>
        <v>1277981</v>
      </c>
      <c r="W549" s="592">
        <f>[1]BR!Y503</f>
        <v>1275369</v>
      </c>
      <c r="X549" s="592">
        <f>[1]BR!Z503</f>
        <v>1282243</v>
      </c>
      <c r="Y549" s="592">
        <f>[1]BR!AA503</f>
        <v>1273718</v>
      </c>
      <c r="Z549" s="592">
        <f>[1]BR!AB503</f>
        <v>1267123</v>
      </c>
      <c r="AA549" s="592">
        <f>[1]BR!AC503</f>
        <v>1265193</v>
      </c>
      <c r="AB549" s="592">
        <f>[1]BR!AD503</f>
        <v>1238247</v>
      </c>
      <c r="AC549" s="306">
        <f t="shared" si="721"/>
        <v>15155756</v>
      </c>
      <c r="AD549" s="13"/>
      <c r="AJ549" s="13"/>
      <c r="BH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>
      <c r="A550" s="1">
        <f t="shared" si="718"/>
        <v>2034</v>
      </c>
      <c r="B550" s="592">
        <f>[1]BR!C504</f>
        <v>1253462</v>
      </c>
      <c r="C550" s="592">
        <f>[1]BR!D504</f>
        <v>1232306</v>
      </c>
      <c r="D550" s="592">
        <f>[1]BR!E504</f>
        <v>1266493</v>
      </c>
      <c r="E550" s="592">
        <f>[1]BR!F504</f>
        <v>1276862</v>
      </c>
      <c r="F550" s="592">
        <f>[1]BR!G504</f>
        <v>1279524</v>
      </c>
      <c r="G550" s="592">
        <f>[1]BR!H504</f>
        <v>1276862</v>
      </c>
      <c r="H550" s="592">
        <f>[1]BR!I504</f>
        <v>1283868</v>
      </c>
      <c r="I550" s="592">
        <f>[1]BR!J504</f>
        <v>1275181</v>
      </c>
      <c r="J550" s="592">
        <f>[1]BR!K504</f>
        <v>1268460</v>
      </c>
      <c r="K550" s="592">
        <f>[1]BR!L504</f>
        <v>1266493</v>
      </c>
      <c r="L550" s="592">
        <f>[1]BR!M504</f>
        <v>1239034</v>
      </c>
      <c r="M550" s="592">
        <f>[1]BR!N504</f>
        <v>1253462</v>
      </c>
      <c r="N550" s="306">
        <f t="shared" si="722"/>
        <v>15172007</v>
      </c>
      <c r="O550" s="29"/>
      <c r="P550" s="72">
        <f t="shared" si="720"/>
        <v>2034</v>
      </c>
      <c r="Q550" s="592">
        <f>[1]BR!S504</f>
        <v>1252406</v>
      </c>
      <c r="R550" s="592">
        <f>[1]BR!T504</f>
        <v>1253462</v>
      </c>
      <c r="S550" s="592">
        <f>[1]BR!U504</f>
        <v>1232306</v>
      </c>
      <c r="T550" s="592">
        <f>[1]BR!V504</f>
        <v>1266493</v>
      </c>
      <c r="U550" s="592">
        <f>[1]BR!W504</f>
        <v>1276862</v>
      </c>
      <c r="V550" s="592">
        <f>[1]BR!X504</f>
        <v>1279524</v>
      </c>
      <c r="W550" s="592">
        <f>[1]BR!Y504</f>
        <v>1276862</v>
      </c>
      <c r="X550" s="592">
        <f>[1]BR!Z504</f>
        <v>1283868</v>
      </c>
      <c r="Y550" s="592">
        <f>[1]BR!AA504</f>
        <v>1275181</v>
      </c>
      <c r="Z550" s="592">
        <f>[1]BR!AB504</f>
        <v>1268460</v>
      </c>
      <c r="AA550" s="592">
        <f>[1]BR!AC504</f>
        <v>1266493</v>
      </c>
      <c r="AB550" s="592">
        <f>[1]BR!AD504</f>
        <v>1239034</v>
      </c>
      <c r="AC550" s="306">
        <f t="shared" si="721"/>
        <v>15170951</v>
      </c>
      <c r="AD550" s="13"/>
      <c r="AJ550" s="13"/>
      <c r="BH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>
      <c r="A551" s="1">
        <f t="shared" si="718"/>
        <v>2035</v>
      </c>
      <c r="B551" s="592">
        <f>[1]BR!C505</f>
        <v>1254599</v>
      </c>
      <c r="C551" s="592">
        <f>[1]BR!D505</f>
        <v>1233017</v>
      </c>
      <c r="D551" s="592">
        <f>[1]BR!E505</f>
        <v>1267893</v>
      </c>
      <c r="E551" s="592">
        <f>[1]BR!F505</f>
        <v>1278471</v>
      </c>
      <c r="F551" s="592">
        <f>[1]BR!G505</f>
        <v>1281187</v>
      </c>
      <c r="G551" s="592">
        <f>[1]BR!H505</f>
        <v>1278471</v>
      </c>
      <c r="H551" s="592">
        <f>[1]BR!I505</f>
        <v>1285618</v>
      </c>
      <c r="I551" s="592">
        <f>[1]BR!J505</f>
        <v>1276755</v>
      </c>
      <c r="J551" s="592">
        <f>[1]BR!K505</f>
        <v>1269899</v>
      </c>
      <c r="K551" s="592">
        <f>[1]BR!L505</f>
        <v>1267893</v>
      </c>
      <c r="L551" s="592">
        <f>[1]BR!M505</f>
        <v>1239880</v>
      </c>
      <c r="M551" s="592">
        <f>[1]BR!N505</f>
        <v>1254599</v>
      </c>
      <c r="N551" s="306">
        <f t="shared" si="722"/>
        <v>15188282</v>
      </c>
      <c r="O551" s="29"/>
      <c r="P551" s="72">
        <f t="shared" si="720"/>
        <v>2035</v>
      </c>
      <c r="Q551" s="592">
        <f>[1]BR!S505</f>
        <v>1253462</v>
      </c>
      <c r="R551" s="592">
        <f>[1]BR!T505</f>
        <v>1254599</v>
      </c>
      <c r="S551" s="592">
        <f>[1]BR!U505</f>
        <v>1233017</v>
      </c>
      <c r="T551" s="592">
        <f>[1]BR!V505</f>
        <v>1267893</v>
      </c>
      <c r="U551" s="592">
        <f>[1]BR!W505</f>
        <v>1278471</v>
      </c>
      <c r="V551" s="592">
        <f>[1]BR!X505</f>
        <v>1281187</v>
      </c>
      <c r="W551" s="592">
        <f>[1]BR!Y505</f>
        <v>1278471</v>
      </c>
      <c r="X551" s="592">
        <f>[1]BR!Z505</f>
        <v>1285618</v>
      </c>
      <c r="Y551" s="592">
        <f>[1]BR!AA505</f>
        <v>1276755</v>
      </c>
      <c r="Z551" s="592">
        <f>[1]BR!AB505</f>
        <v>1269899</v>
      </c>
      <c r="AA551" s="592">
        <f>[1]BR!AC505</f>
        <v>1267893</v>
      </c>
      <c r="AB551" s="592">
        <f>[1]BR!AD505</f>
        <v>1239880</v>
      </c>
      <c r="AC551" s="306">
        <f t="shared" si="721"/>
        <v>15187145</v>
      </c>
      <c r="AE551" s="17"/>
      <c r="AF551" s="22"/>
      <c r="AI551" s="155"/>
      <c r="AJ551" s="13"/>
      <c r="BH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>
      <c r="A552" s="1">
        <f t="shared" si="718"/>
        <v>2036</v>
      </c>
      <c r="B552" s="592">
        <f>[1]BR!C506</f>
        <v>1255818</v>
      </c>
      <c r="C552" s="592">
        <f>[1]BR!D506</f>
        <v>1235097</v>
      </c>
      <c r="D552" s="592">
        <f>[1]BR!E506</f>
        <v>1269393</v>
      </c>
      <c r="E552" s="592">
        <f>[1]BR!F506</f>
        <v>1280195</v>
      </c>
      <c r="F552" s="592">
        <f>[1]BR!G506</f>
        <v>1282968</v>
      </c>
      <c r="G552" s="592">
        <f>[1]BR!H506</f>
        <v>1280195</v>
      </c>
      <c r="H552" s="592">
        <f>[1]BR!I506</f>
        <v>1287493</v>
      </c>
      <c r="I552" s="592">
        <f>[1]BR!J506</f>
        <v>1278443</v>
      </c>
      <c r="J552" s="592">
        <f>[1]BR!K506</f>
        <v>1271442</v>
      </c>
      <c r="K552" s="592">
        <f>[1]BR!L506</f>
        <v>1269393</v>
      </c>
      <c r="L552" s="592">
        <f>[1]BR!M506</f>
        <v>1240788</v>
      </c>
      <c r="M552" s="592">
        <f>[1]BR!N506</f>
        <v>1255818</v>
      </c>
      <c r="N552" s="306">
        <f t="shared" si="722"/>
        <v>15207043</v>
      </c>
      <c r="O552" s="29"/>
      <c r="P552" s="72">
        <f t="shared" si="720"/>
        <v>2036</v>
      </c>
      <c r="Q552" s="592">
        <f>[1]BR!S506</f>
        <v>1254599</v>
      </c>
      <c r="R552" s="592">
        <f>[1]BR!T506</f>
        <v>1255818</v>
      </c>
      <c r="S552" s="592">
        <f>[1]BR!U506</f>
        <v>1235097</v>
      </c>
      <c r="T552" s="592">
        <f>[1]BR!V506</f>
        <v>1269393</v>
      </c>
      <c r="U552" s="592">
        <f>[1]BR!W506</f>
        <v>1280195</v>
      </c>
      <c r="V552" s="592">
        <f>[1]BR!X506</f>
        <v>1282968</v>
      </c>
      <c r="W552" s="592">
        <f>[1]BR!Y506</f>
        <v>1280195</v>
      </c>
      <c r="X552" s="592">
        <f>[1]BR!Z506</f>
        <v>1287493</v>
      </c>
      <c r="Y552" s="592">
        <f>[1]BR!AA506</f>
        <v>1278443</v>
      </c>
      <c r="Z552" s="592">
        <f>[1]BR!AB506</f>
        <v>1271442</v>
      </c>
      <c r="AA552" s="592">
        <f>[1]BR!AC506</f>
        <v>1269393</v>
      </c>
      <c r="AB552" s="592">
        <f>[1]BR!AD506</f>
        <v>1240788</v>
      </c>
      <c r="AC552" s="306">
        <f t="shared" si="721"/>
        <v>15205824</v>
      </c>
      <c r="AI552" s="155"/>
      <c r="AJ552" s="13"/>
      <c r="BH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>
      <c r="A553" s="1">
        <f t="shared" si="718"/>
        <v>2037</v>
      </c>
      <c r="B553" s="592">
        <f>[1]BR!C507</f>
        <v>1256955</v>
      </c>
      <c r="C553" s="592">
        <f>[1]BR!D507</f>
        <v>1234490</v>
      </c>
      <c r="D553" s="592">
        <f>[1]BR!E507</f>
        <v>1270793</v>
      </c>
      <c r="E553" s="592">
        <f>[1]BR!F507</f>
        <v>1281804</v>
      </c>
      <c r="F553" s="592">
        <f>[1]BR!G507</f>
        <v>1284630</v>
      </c>
      <c r="G553" s="592">
        <f>[1]BR!H507</f>
        <v>1281804</v>
      </c>
      <c r="H553" s="592">
        <f>[1]BR!I507</f>
        <v>1289243</v>
      </c>
      <c r="I553" s="592">
        <f>[1]BR!J507</f>
        <v>1280018</v>
      </c>
      <c r="J553" s="592">
        <f>[1]BR!K507</f>
        <v>1272881</v>
      </c>
      <c r="K553" s="592">
        <f>[1]BR!L507</f>
        <v>1270793</v>
      </c>
      <c r="L553" s="592">
        <f>[1]BR!M507</f>
        <v>1241634</v>
      </c>
      <c r="M553" s="592">
        <f>[1]BR!N507</f>
        <v>1256955</v>
      </c>
      <c r="N553" s="306">
        <f t="shared" si="722"/>
        <v>15222000</v>
      </c>
      <c r="O553" s="29"/>
      <c r="P553" s="72">
        <f t="shared" si="720"/>
        <v>2037</v>
      </c>
      <c r="Q553" s="592">
        <f>[1]BR!S507</f>
        <v>1255818</v>
      </c>
      <c r="R553" s="592">
        <f>[1]BR!T507</f>
        <v>1256955</v>
      </c>
      <c r="S553" s="592">
        <f>[1]BR!U507</f>
        <v>1234490</v>
      </c>
      <c r="T553" s="592">
        <f>[1]BR!V507</f>
        <v>1270793</v>
      </c>
      <c r="U553" s="592">
        <f>[1]BR!W507</f>
        <v>1281804</v>
      </c>
      <c r="V553" s="592">
        <f>[1]BR!X507</f>
        <v>1284630</v>
      </c>
      <c r="W553" s="592">
        <f>[1]BR!Y507</f>
        <v>1281804</v>
      </c>
      <c r="X553" s="592">
        <f>[1]BR!Z507</f>
        <v>1289243</v>
      </c>
      <c r="Y553" s="592">
        <f>[1]BR!AA507</f>
        <v>1280018</v>
      </c>
      <c r="Z553" s="592">
        <f>[1]BR!AB507</f>
        <v>1272881</v>
      </c>
      <c r="AA553" s="592">
        <f>[1]BR!AC507</f>
        <v>1270793</v>
      </c>
      <c r="AB553" s="592">
        <f>[1]BR!AD507</f>
        <v>1241634</v>
      </c>
      <c r="AC553" s="306">
        <f t="shared" si="721"/>
        <v>15220863</v>
      </c>
      <c r="AI553" s="155"/>
      <c r="AJ553" s="13"/>
      <c r="BH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>
      <c r="A554" s="1">
        <f t="shared" si="718"/>
        <v>2038</v>
      </c>
      <c r="B554" s="592">
        <f>[1]BR!C508</f>
        <v>1258174</v>
      </c>
      <c r="C554" s="592">
        <f>[1]BR!D508</f>
        <v>1235252</v>
      </c>
      <c r="D554" s="592">
        <f>[1]BR!E508</f>
        <v>1272292</v>
      </c>
      <c r="E554" s="592">
        <f>[1]BR!F508</f>
        <v>1283527</v>
      </c>
      <c r="F554" s="592">
        <f>[1]BR!G508</f>
        <v>1286411</v>
      </c>
      <c r="G554" s="592">
        <f>[1]BR!H508</f>
        <v>1283527</v>
      </c>
      <c r="H554" s="592">
        <f>[1]BR!I508</f>
        <v>1291117</v>
      </c>
      <c r="I554" s="592">
        <f>[1]BR!J508</f>
        <v>1281705</v>
      </c>
      <c r="J554" s="592">
        <f>[1]BR!K508</f>
        <v>1274423</v>
      </c>
      <c r="K554" s="592">
        <f>[1]BR!L508</f>
        <v>1272292</v>
      </c>
      <c r="L554" s="592">
        <f>[1]BR!M508</f>
        <v>1242541</v>
      </c>
      <c r="M554" s="592">
        <f>[1]BR!N508</f>
        <v>1258174</v>
      </c>
      <c r="N554" s="306">
        <f t="shared" si="722"/>
        <v>15239435</v>
      </c>
      <c r="O554" s="29"/>
      <c r="P554" s="72">
        <f t="shared" si="720"/>
        <v>2038</v>
      </c>
      <c r="Q554" s="592">
        <f>[1]BR!S508</f>
        <v>1256955</v>
      </c>
      <c r="R554" s="592">
        <f>[1]BR!T508</f>
        <v>1258174</v>
      </c>
      <c r="S554" s="592">
        <f>[1]BR!U508</f>
        <v>1235252</v>
      </c>
      <c r="T554" s="592">
        <f>[1]BR!V508</f>
        <v>1272292</v>
      </c>
      <c r="U554" s="592">
        <f>[1]BR!W508</f>
        <v>1283527</v>
      </c>
      <c r="V554" s="592">
        <f>[1]BR!X508</f>
        <v>1286411</v>
      </c>
      <c r="W554" s="592">
        <f>[1]BR!Y508</f>
        <v>1283527</v>
      </c>
      <c r="X554" s="592">
        <f>[1]BR!Z508</f>
        <v>1291117</v>
      </c>
      <c r="Y554" s="592">
        <f>[1]BR!AA508</f>
        <v>1281705</v>
      </c>
      <c r="Z554" s="592">
        <f>[1]BR!AB508</f>
        <v>1274423</v>
      </c>
      <c r="AA554" s="592">
        <f>[1]BR!AC508</f>
        <v>1272292</v>
      </c>
      <c r="AB554" s="592">
        <f>[1]BR!AD508</f>
        <v>1242541</v>
      </c>
      <c r="AC554" s="306">
        <f t="shared" si="721"/>
        <v>15238216</v>
      </c>
      <c r="AI554" s="155"/>
      <c r="AJ554" s="13"/>
      <c r="BH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>
      <c r="A555" s="1">
        <f t="shared" si="718"/>
        <v>2039</v>
      </c>
      <c r="B555" s="592">
        <f>[1]BR!C509</f>
        <v>1259392</v>
      </c>
      <c r="C555" s="592">
        <f>[1]BR!D509</f>
        <v>1236014</v>
      </c>
      <c r="D555" s="592">
        <f>[1]BR!E509</f>
        <v>1273792</v>
      </c>
      <c r="E555" s="592">
        <f>[1]BR!F509</f>
        <v>1285251</v>
      </c>
      <c r="F555" s="592">
        <f>[1]BR!G509</f>
        <v>1288192</v>
      </c>
      <c r="G555" s="592">
        <f>[1]BR!H509</f>
        <v>1285251</v>
      </c>
      <c r="H555" s="592">
        <f>[1]BR!I509</f>
        <v>1292992</v>
      </c>
      <c r="I555" s="592">
        <f>[1]BR!J509</f>
        <v>1283392</v>
      </c>
      <c r="J555" s="592">
        <f>[1]BR!K509</f>
        <v>1275966</v>
      </c>
      <c r="K555" s="592">
        <f>[1]BR!L509</f>
        <v>1273792</v>
      </c>
      <c r="L555" s="592">
        <f>[1]BR!M509</f>
        <v>1243449</v>
      </c>
      <c r="M555" s="592">
        <f>[1]BR!N509</f>
        <v>1259392</v>
      </c>
      <c r="N555" s="306">
        <f t="shared" si="722"/>
        <v>15256875</v>
      </c>
      <c r="O555" s="26"/>
      <c r="P555" s="72">
        <f t="shared" si="720"/>
        <v>2039</v>
      </c>
      <c r="Q555" s="592">
        <f>[1]BR!S509</f>
        <v>1258174</v>
      </c>
      <c r="R555" s="592">
        <f>[1]BR!T509</f>
        <v>1259392</v>
      </c>
      <c r="S555" s="592">
        <f>[1]BR!U509</f>
        <v>1236014</v>
      </c>
      <c r="T555" s="592">
        <f>[1]BR!V509</f>
        <v>1273792</v>
      </c>
      <c r="U555" s="592">
        <f>[1]BR!W509</f>
        <v>1285251</v>
      </c>
      <c r="V555" s="592">
        <f>[1]BR!X509</f>
        <v>1288192</v>
      </c>
      <c r="W555" s="592">
        <f>[1]BR!Y509</f>
        <v>1285251</v>
      </c>
      <c r="X555" s="592">
        <f>[1]BR!Z509</f>
        <v>1292992</v>
      </c>
      <c r="Y555" s="592">
        <f>[1]BR!AA509</f>
        <v>1283392</v>
      </c>
      <c r="Z555" s="592">
        <f>[1]BR!AB509</f>
        <v>1275966</v>
      </c>
      <c r="AA555" s="592">
        <f>[1]BR!AC509</f>
        <v>1273792</v>
      </c>
      <c r="AB555" s="592">
        <f>[1]BR!AD509</f>
        <v>1243449</v>
      </c>
      <c r="AC555" s="306">
        <f t="shared" si="721"/>
        <v>15255657</v>
      </c>
      <c r="AI555" s="155"/>
      <c r="AJ555" s="13"/>
      <c r="BH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>
      <c r="A556" s="1">
        <f t="shared" si="718"/>
        <v>2040</v>
      </c>
      <c r="B556" s="592">
        <f>[1]BR!C510</f>
        <v>1260611</v>
      </c>
      <c r="C556" s="592">
        <f>[1]BR!D510</f>
        <v>1238201</v>
      </c>
      <c r="D556" s="592">
        <f>[1]BR!E510</f>
        <v>1275292</v>
      </c>
      <c r="E556" s="592">
        <f>[1]BR!F510</f>
        <v>1286975</v>
      </c>
      <c r="F556" s="592">
        <f>[1]BR!G510</f>
        <v>1289973</v>
      </c>
      <c r="G556" s="592">
        <f>[1]BR!H510</f>
        <v>1286975</v>
      </c>
      <c r="H556" s="592">
        <f>[1]BR!I510</f>
        <v>1294867</v>
      </c>
      <c r="I556" s="592">
        <f>[1]BR!J510</f>
        <v>1285080</v>
      </c>
      <c r="J556" s="592">
        <f>[1]BR!K510</f>
        <v>1277508</v>
      </c>
      <c r="K556" s="592">
        <f>[1]BR!L510</f>
        <v>1275292</v>
      </c>
      <c r="L556" s="592">
        <f>[1]BR!M510</f>
        <v>1244356</v>
      </c>
      <c r="M556" s="592">
        <f>[1]BR!N510</f>
        <v>1260611</v>
      </c>
      <c r="N556" s="306">
        <f t="shared" si="722"/>
        <v>15275741</v>
      </c>
      <c r="O556" s="29"/>
      <c r="P556" s="72">
        <f t="shared" si="720"/>
        <v>2040</v>
      </c>
      <c r="Q556" s="592">
        <f>[1]BR!S510</f>
        <v>1259392</v>
      </c>
      <c r="R556" s="592">
        <f>[1]BR!T510</f>
        <v>1260611</v>
      </c>
      <c r="S556" s="592">
        <f>[1]BR!U510</f>
        <v>1238201</v>
      </c>
      <c r="T556" s="592">
        <f>[1]BR!V510</f>
        <v>1275292</v>
      </c>
      <c r="U556" s="592">
        <f>[1]BR!W510</f>
        <v>1286975</v>
      </c>
      <c r="V556" s="592">
        <f>[1]BR!X510</f>
        <v>1289973</v>
      </c>
      <c r="W556" s="592">
        <f>[1]BR!Y510</f>
        <v>1286975</v>
      </c>
      <c r="X556" s="592">
        <f>[1]BR!Z510</f>
        <v>1294867</v>
      </c>
      <c r="Y556" s="592">
        <f>[1]BR!AA510</f>
        <v>1285080</v>
      </c>
      <c r="Z556" s="592">
        <f>[1]BR!AB510</f>
        <v>1277508</v>
      </c>
      <c r="AA556" s="592">
        <f>[1]BR!AC510</f>
        <v>1275292</v>
      </c>
      <c r="AB556" s="592">
        <f>[1]BR!AD510</f>
        <v>1244356</v>
      </c>
      <c r="AC556" s="306">
        <f t="shared" si="721"/>
        <v>15274522</v>
      </c>
      <c r="AI556" s="155"/>
      <c r="AJ556" s="13"/>
      <c r="BH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>
      <c r="A557" s="1">
        <f t="shared" si="718"/>
        <v>2041</v>
      </c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32"/>
      <c r="O557" s="29"/>
      <c r="P557" s="72">
        <f t="shared" si="720"/>
        <v>2041</v>
      </c>
      <c r="Q557" s="592">
        <f>[1]BR!S511</f>
        <v>1260611</v>
      </c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32"/>
      <c r="AI557" s="155"/>
      <c r="AJ557" s="2"/>
      <c r="BH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>
      <c r="A558" s="1">
        <f t="shared" si="718"/>
        <v>2042</v>
      </c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32"/>
      <c r="O558" s="29"/>
      <c r="P558" s="72">
        <f t="shared" si="720"/>
        <v>2042</v>
      </c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32"/>
      <c r="AI558" s="155"/>
      <c r="AJ558" s="2"/>
      <c r="BH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>
      <c r="A559" s="1">
        <f t="shared" si="718"/>
        <v>2043</v>
      </c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32"/>
      <c r="O559" s="29"/>
      <c r="P559" s="72">
        <f t="shared" si="720"/>
        <v>2043</v>
      </c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32"/>
      <c r="AI559" s="155"/>
      <c r="AJ559" s="2"/>
      <c r="BH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>
      <c r="A560" s="1">
        <f t="shared" si="718"/>
        <v>2044</v>
      </c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32"/>
      <c r="O560" s="29"/>
      <c r="P560" s="72">
        <f t="shared" si="720"/>
        <v>2044</v>
      </c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32"/>
      <c r="AI560" s="155"/>
      <c r="AJ560" s="2"/>
      <c r="BH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114">
      <c r="A561" s="1">
        <f t="shared" si="718"/>
        <v>2045</v>
      </c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32"/>
      <c r="O561" s="29"/>
      <c r="P561" s="72">
        <f t="shared" si="720"/>
        <v>2045</v>
      </c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32"/>
      <c r="AG561" s="22"/>
      <c r="AH561" s="22"/>
      <c r="AI561" s="155"/>
      <c r="AJ561" s="2"/>
      <c r="BH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114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32"/>
      <c r="O562" s="29"/>
      <c r="P562" s="238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32"/>
      <c r="AG562" s="22"/>
      <c r="AH562" s="22"/>
      <c r="AI562" s="155"/>
      <c r="AJ562" s="2"/>
      <c r="BH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114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32"/>
      <c r="O563" s="29"/>
      <c r="P563" s="238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32"/>
      <c r="AD563" s="13"/>
      <c r="AE563" s="17"/>
      <c r="AF563" s="78"/>
      <c r="AG563" s="78"/>
      <c r="AH563" s="78"/>
      <c r="AI563" s="155"/>
      <c r="AJ563" s="2"/>
      <c r="BH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114">
      <c r="A564" s="480" t="s">
        <v>187</v>
      </c>
      <c r="B564" s="25"/>
      <c r="C564" s="25"/>
      <c r="D564" s="233"/>
      <c r="E564" s="25"/>
      <c r="F564" s="355"/>
      <c r="G564" s="363"/>
      <c r="H564" s="280"/>
      <c r="I564" s="368"/>
      <c r="J564" s="25"/>
      <c r="K564" s="25"/>
      <c r="L564" s="25"/>
      <c r="M564" s="25"/>
      <c r="N564" s="36"/>
      <c r="O564" s="29"/>
      <c r="P564" s="346" t="str">
        <f>A564</f>
        <v>538 SECI-Hines 200-500 CC</v>
      </c>
      <c r="Q564" s="29"/>
      <c r="R564" s="29"/>
      <c r="S564" s="29"/>
      <c r="T564" s="232"/>
      <c r="U564" s="334"/>
      <c r="V564" s="25"/>
      <c r="W564" s="29"/>
      <c r="X564" s="29"/>
      <c r="Y564" s="29"/>
      <c r="Z564" s="334"/>
      <c r="AA564" s="29"/>
      <c r="AB564" s="29"/>
      <c r="AC564" s="36"/>
      <c r="AE564" s="17"/>
      <c r="AF564" s="79"/>
      <c r="AG564" s="79"/>
      <c r="AH564" s="79"/>
      <c r="AI564" s="78"/>
      <c r="AJ564" s="2"/>
      <c r="BH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114">
      <c r="A565" s="260" t="s">
        <v>2</v>
      </c>
      <c r="B565" s="260" t="s">
        <v>3</v>
      </c>
      <c r="C565" s="260" t="s">
        <v>4</v>
      </c>
      <c r="D565" s="260" t="s">
        <v>5</v>
      </c>
      <c r="E565" s="260" t="s">
        <v>6</v>
      </c>
      <c r="F565" s="260" t="s">
        <v>7</v>
      </c>
      <c r="G565" s="260" t="s">
        <v>8</v>
      </c>
      <c r="H565" s="260" t="s">
        <v>9</v>
      </c>
      <c r="I565" s="260" t="s">
        <v>10</v>
      </c>
      <c r="J565" s="260" t="s">
        <v>11</v>
      </c>
      <c r="K565" s="260" t="s">
        <v>12</v>
      </c>
      <c r="L565" s="260" t="s">
        <v>13</v>
      </c>
      <c r="M565" s="260" t="s">
        <v>14</v>
      </c>
      <c r="N565" s="299" t="s">
        <v>15</v>
      </c>
      <c r="O565" s="172"/>
      <c r="P565" s="599" t="s">
        <v>2</v>
      </c>
      <c r="Q565" s="301" t="s">
        <v>3</v>
      </c>
      <c r="R565" s="301" t="s">
        <v>4</v>
      </c>
      <c r="S565" s="301" t="s">
        <v>5</v>
      </c>
      <c r="T565" s="301" t="s">
        <v>6</v>
      </c>
      <c r="U565" s="301" t="s">
        <v>7</v>
      </c>
      <c r="V565" s="301" t="s">
        <v>8</v>
      </c>
      <c r="W565" s="301" t="s">
        <v>9</v>
      </c>
      <c r="X565" s="301" t="s">
        <v>10</v>
      </c>
      <c r="Y565" s="301" t="s">
        <v>11</v>
      </c>
      <c r="Z565" s="301" t="s">
        <v>12</v>
      </c>
      <c r="AA565" s="301" t="s">
        <v>13</v>
      </c>
      <c r="AB565" s="301" t="s">
        <v>14</v>
      </c>
      <c r="AC565" s="299" t="s">
        <v>15</v>
      </c>
      <c r="AD565" s="84"/>
      <c r="AE565" s="17"/>
      <c r="AF565" s="86"/>
      <c r="AG565" s="86"/>
      <c r="AH565" s="86"/>
      <c r="AJ565" s="2"/>
      <c r="BH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114" s="5" customFormat="1">
      <c r="A566" s="1">
        <f t="shared" ref="A566:A601" si="723">A446</f>
        <v>2010</v>
      </c>
      <c r="B566" s="353"/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306"/>
      <c r="O566" s="400"/>
      <c r="P566" s="72">
        <f>A566</f>
        <v>2010</v>
      </c>
      <c r="Q566" s="353"/>
      <c r="R566" s="353"/>
      <c r="S566" s="353"/>
      <c r="T566" s="353"/>
      <c r="U566" s="353"/>
      <c r="V566" s="353"/>
      <c r="W566" s="353"/>
      <c r="X566" s="353"/>
      <c r="Y566" s="353"/>
      <c r="Z566" s="353"/>
      <c r="AA566" s="353"/>
      <c r="AB566" s="353"/>
      <c r="AC566" s="32"/>
      <c r="AD566" s="13"/>
      <c r="AG566" s="22"/>
      <c r="AH566" s="22"/>
      <c r="AI566" s="86"/>
      <c r="AJ566" s="2"/>
      <c r="AK566" s="72"/>
      <c r="BH566" s="1"/>
      <c r="BK566" s="1"/>
      <c r="BL566" s="150"/>
      <c r="BM566" s="150"/>
      <c r="BN566" s="150"/>
      <c r="BO566" s="150"/>
      <c r="BP566" s="150"/>
      <c r="BQ566" s="150"/>
      <c r="BR566" s="150"/>
      <c r="BS566" s="150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O566" s="165"/>
      <c r="DH566" s="165"/>
      <c r="DI566" s="165"/>
      <c r="DJ566" s="165"/>
    </row>
    <row r="567" spans="1:114">
      <c r="A567" s="1">
        <f t="shared" si="723"/>
        <v>2011</v>
      </c>
      <c r="B567" s="404">
        <v>0</v>
      </c>
      <c r="C567" s="404">
        <v>0</v>
      </c>
      <c r="D567" s="404">
        <v>0</v>
      </c>
      <c r="E567" s="404">
        <v>0</v>
      </c>
      <c r="F567" s="404">
        <v>0</v>
      </c>
      <c r="G567" s="404">
        <v>0</v>
      </c>
      <c r="H567" s="404">
        <v>0</v>
      </c>
      <c r="I567" s="404">
        <v>0</v>
      </c>
      <c r="J567" s="404">
        <v>0</v>
      </c>
      <c r="K567" s="404">
        <v>0</v>
      </c>
      <c r="L567" s="404">
        <v>0</v>
      </c>
      <c r="M567" s="404">
        <v>0</v>
      </c>
      <c r="N567" s="306">
        <f t="shared" ref="N567:N596" si="724">SUM(B567:M567)</f>
        <v>0</v>
      </c>
      <c r="O567" s="400"/>
      <c r="P567" s="72">
        <f t="shared" ref="P567:P601" si="725">A567</f>
        <v>2011</v>
      </c>
      <c r="Q567" s="404">
        <v>0</v>
      </c>
      <c r="R567" s="404">
        <v>0</v>
      </c>
      <c r="S567" s="404">
        <v>0</v>
      </c>
      <c r="T567" s="404">
        <v>0</v>
      </c>
      <c r="U567" s="404">
        <v>0</v>
      </c>
      <c r="V567" s="404">
        <v>0</v>
      </c>
      <c r="W567" s="404">
        <v>0</v>
      </c>
      <c r="X567" s="404">
        <v>0</v>
      </c>
      <c r="Y567" s="404">
        <v>0</v>
      </c>
      <c r="Z567" s="404">
        <v>0</v>
      </c>
      <c r="AA567" s="404">
        <v>0</v>
      </c>
      <c r="AB567" s="404">
        <v>0</v>
      </c>
      <c r="AC567" s="32">
        <f t="shared" ref="AC567:AC596" si="726">SUM(Q567:AB567)</f>
        <v>0</v>
      </c>
      <c r="AD567" s="13"/>
      <c r="AE567" s="17"/>
      <c r="AF567" s="22"/>
      <c r="AG567" s="22"/>
      <c r="AH567" s="22"/>
      <c r="AI567" s="155"/>
      <c r="AJ567" s="2"/>
      <c r="BH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114">
      <c r="A568" s="1">
        <f t="shared" si="723"/>
        <v>2012</v>
      </c>
      <c r="B568" s="489">
        <f>[1]BR!C562+[1]BR!C602</f>
        <v>0</v>
      </c>
      <c r="C568" s="489">
        <f>[1]BR!D562+[1]BR!D602</f>
        <v>0</v>
      </c>
      <c r="D568" s="489">
        <f>[1]BR!E562+[1]BR!E602</f>
        <v>0</v>
      </c>
      <c r="E568" s="489">
        <f>[1]BR!F562+[1]BR!F602</f>
        <v>0</v>
      </c>
      <c r="F568" s="489">
        <f>[1]BR!G562+[1]BR!G602</f>
        <v>0</v>
      </c>
      <c r="G568" s="489">
        <f>[1]BR!H562+[1]BR!H602</f>
        <v>0</v>
      </c>
      <c r="H568" s="489">
        <f>[1]BR!I562+[1]BR!I602</f>
        <v>0</v>
      </c>
      <c r="I568" s="489">
        <f>[1]BR!J562+[1]BR!J602</f>
        <v>0</v>
      </c>
      <c r="J568" s="489">
        <f>[1]BR!K562+[1]BR!K602</f>
        <v>0</v>
      </c>
      <c r="K568" s="489">
        <f>[1]BR!L562+[1]BR!L602</f>
        <v>0</v>
      </c>
      <c r="L568" s="489">
        <f>[1]BR!M562+[1]BR!M602</f>
        <v>0</v>
      </c>
      <c r="M568" s="489">
        <f>[1]BR!N562+[1]BR!N602</f>
        <v>0</v>
      </c>
      <c r="N568" s="306">
        <f t="shared" si="724"/>
        <v>0</v>
      </c>
      <c r="O568" s="400"/>
      <c r="P568" s="72">
        <f t="shared" si="725"/>
        <v>2012</v>
      </c>
      <c r="Q568" s="489">
        <f>[1]BR!S562+[1]BR!S602</f>
        <v>0</v>
      </c>
      <c r="R568" s="489">
        <f>[1]BR!T562+[1]BR!T602</f>
        <v>0</v>
      </c>
      <c r="S568" s="489">
        <f>[1]BR!U562+[1]BR!U602</f>
        <v>0</v>
      </c>
      <c r="T568" s="489">
        <f>[1]BR!V562+[1]BR!V602</f>
        <v>0</v>
      </c>
      <c r="U568" s="489">
        <f>[1]BR!W562+[1]BR!W602</f>
        <v>0</v>
      </c>
      <c r="V568" s="489">
        <f>[1]BR!X562+[1]BR!X602</f>
        <v>0</v>
      </c>
      <c r="W568" s="489">
        <f>[1]BR!Y562+[1]BR!Y602</f>
        <v>0</v>
      </c>
      <c r="X568" s="489">
        <f>[1]BR!Z562+[1]BR!Z602</f>
        <v>0</v>
      </c>
      <c r="Y568" s="489">
        <f>[1]BR!AA562+[1]BR!AA602</f>
        <v>0</v>
      </c>
      <c r="Z568" s="489">
        <f>[1]BR!AB562+[1]BR!AB602</f>
        <v>0</v>
      </c>
      <c r="AA568" s="489">
        <f>[1]BR!AC562+[1]BR!AC602</f>
        <v>0</v>
      </c>
      <c r="AB568" s="489">
        <f>[1]BR!AD562+[1]BR!AD602</f>
        <v>0</v>
      </c>
      <c r="AC568" s="306">
        <f t="shared" si="726"/>
        <v>0</v>
      </c>
      <c r="AD568" s="13"/>
      <c r="AE568" s="17"/>
      <c r="AF568" s="22"/>
      <c r="AG568" s="22"/>
      <c r="AH568" s="22"/>
      <c r="AI568" s="155"/>
      <c r="AJ568" s="2"/>
      <c r="BH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114">
      <c r="A569" s="1">
        <f t="shared" si="723"/>
        <v>2013</v>
      </c>
      <c r="B569" s="489">
        <f>[1]BR!C563+[1]BR!C603</f>
        <v>0</v>
      </c>
      <c r="C569" s="489">
        <f>[1]BR!D563+[1]BR!D603</f>
        <v>0</v>
      </c>
      <c r="D569" s="489">
        <f>[1]BR!E563+[1]BR!E603</f>
        <v>0</v>
      </c>
      <c r="E569" s="489">
        <f>[1]BR!F563+[1]BR!F603</f>
        <v>0</v>
      </c>
      <c r="F569" s="489">
        <f>[1]BR!G563+[1]BR!G603</f>
        <v>0</v>
      </c>
      <c r="G569" s="489">
        <f>[1]BR!H563+[1]BR!H603</f>
        <v>0</v>
      </c>
      <c r="H569" s="489">
        <f>[1]BR!I563+[1]BR!I603</f>
        <v>0</v>
      </c>
      <c r="I569" s="489">
        <f>[1]BR!J563+[1]BR!J603</f>
        <v>0</v>
      </c>
      <c r="J569" s="489">
        <f>[1]BR!K563+[1]BR!K603</f>
        <v>0</v>
      </c>
      <c r="K569" s="489">
        <f>[1]BR!L563+[1]BR!L603</f>
        <v>0</v>
      </c>
      <c r="L569" s="489">
        <f>[1]BR!M563+[1]BR!M603</f>
        <v>0</v>
      </c>
      <c r="M569" s="489">
        <f>[1]BR!N563+[1]BR!N603</f>
        <v>0</v>
      </c>
      <c r="N569" s="306">
        <f t="shared" si="724"/>
        <v>0</v>
      </c>
      <c r="O569" s="400"/>
      <c r="P569" s="72">
        <f t="shared" si="725"/>
        <v>2013</v>
      </c>
      <c r="Q569" s="489">
        <f>[1]BR!S563+[1]BR!S603</f>
        <v>0</v>
      </c>
      <c r="R569" s="489">
        <f>[1]BR!T563+[1]BR!T603</f>
        <v>0</v>
      </c>
      <c r="S569" s="489">
        <f>[1]BR!U563+[1]BR!U603</f>
        <v>0</v>
      </c>
      <c r="T569" s="489">
        <f>[1]BR!V563+[1]BR!V603</f>
        <v>0</v>
      </c>
      <c r="U569" s="489">
        <f>[1]BR!W563+[1]BR!W603</f>
        <v>0</v>
      </c>
      <c r="V569" s="489">
        <f>[1]BR!X563+[1]BR!X603</f>
        <v>0</v>
      </c>
      <c r="W569" s="489">
        <f>[1]BR!Y563+[1]BR!Y603</f>
        <v>0</v>
      </c>
      <c r="X569" s="489">
        <f>[1]BR!Z563+[1]BR!Z603</f>
        <v>0</v>
      </c>
      <c r="Y569" s="489">
        <f>[1]BR!AA563+[1]BR!AA603</f>
        <v>0</v>
      </c>
      <c r="Z569" s="489">
        <f>[1]BR!AB563+[1]BR!AB603</f>
        <v>0</v>
      </c>
      <c r="AA569" s="489">
        <f>[1]BR!AC563+[1]BR!AC603</f>
        <v>0</v>
      </c>
      <c r="AB569" s="489">
        <f>[1]BR!AD563+[1]BR!AD603</f>
        <v>0</v>
      </c>
      <c r="AC569" s="306">
        <f t="shared" si="726"/>
        <v>0</v>
      </c>
      <c r="AD569" s="13"/>
      <c r="AE569" s="17"/>
      <c r="AF569" s="22"/>
      <c r="AI569" s="155"/>
      <c r="AJ569" s="2"/>
      <c r="BH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114">
      <c r="A570" s="1">
        <f t="shared" si="723"/>
        <v>2014</v>
      </c>
      <c r="B570" s="489">
        <f>[1]BR!C564+[1]BR!C604</f>
        <v>0</v>
      </c>
      <c r="C570" s="489">
        <f>[1]BR!D564+[1]BR!D604</f>
        <v>0</v>
      </c>
      <c r="D570" s="489">
        <f>[1]BR!E564+[1]BR!E604</f>
        <v>0</v>
      </c>
      <c r="E570" s="489">
        <f>[1]BR!F564+[1]BR!F604</f>
        <v>0</v>
      </c>
      <c r="F570" s="489">
        <f>[1]BR!G564+[1]BR!G604</f>
        <v>0</v>
      </c>
      <c r="G570" s="489">
        <f>[1]BR!H564+[1]BR!H604</f>
        <v>0</v>
      </c>
      <c r="H570" s="489">
        <f>[1]BR!I564+[1]BR!I604</f>
        <v>0</v>
      </c>
      <c r="I570" s="489">
        <f>[1]BR!J564+[1]BR!J604</f>
        <v>0</v>
      </c>
      <c r="J570" s="489">
        <f>[1]BR!K564+[1]BR!K604</f>
        <v>0</v>
      </c>
      <c r="K570" s="489">
        <f>[1]BR!L564+[1]BR!L604</f>
        <v>0</v>
      </c>
      <c r="L570" s="489">
        <f>[1]BR!M564+[1]BR!M604</f>
        <v>0</v>
      </c>
      <c r="M570" s="489">
        <f>[1]BR!N564+[1]BR!N604</f>
        <v>0</v>
      </c>
      <c r="N570" s="306">
        <f t="shared" si="724"/>
        <v>0</v>
      </c>
      <c r="O570" s="400"/>
      <c r="P570" s="72">
        <f t="shared" si="725"/>
        <v>2014</v>
      </c>
      <c r="Q570" s="489">
        <f>[1]BR!S564+[1]BR!S604</f>
        <v>0</v>
      </c>
      <c r="R570" s="489">
        <f>[1]BR!T564+[1]BR!T604</f>
        <v>0</v>
      </c>
      <c r="S570" s="489">
        <f>[1]BR!U564+[1]BR!U604</f>
        <v>0</v>
      </c>
      <c r="T570" s="489">
        <f>[1]BR!V564+[1]BR!V604</f>
        <v>0</v>
      </c>
      <c r="U570" s="489">
        <f>[1]BR!W564+[1]BR!W604</f>
        <v>0</v>
      </c>
      <c r="V570" s="489">
        <f>[1]BR!X564+[1]BR!X604</f>
        <v>0</v>
      </c>
      <c r="W570" s="489">
        <f>[1]BR!Y564+[1]BR!Y604</f>
        <v>0</v>
      </c>
      <c r="X570" s="489">
        <f>[1]BR!Z564+[1]BR!Z604</f>
        <v>0</v>
      </c>
      <c r="Y570" s="489">
        <f>[1]BR!AA564+[1]BR!AA604</f>
        <v>0</v>
      </c>
      <c r="Z570" s="489">
        <f>[1]BR!AB564+[1]BR!AB604</f>
        <v>0</v>
      </c>
      <c r="AA570" s="489">
        <f>[1]BR!AC564+[1]BR!AC604</f>
        <v>0</v>
      </c>
      <c r="AB570" s="489">
        <f>[1]BR!AD564+[1]BR!AD604</f>
        <v>0</v>
      </c>
      <c r="AC570" s="306">
        <f t="shared" si="726"/>
        <v>0</v>
      </c>
      <c r="AD570" s="13"/>
      <c r="AE570" s="17"/>
      <c r="AF570" s="22"/>
      <c r="AG570" s="22"/>
      <c r="AH570" s="22"/>
      <c r="AI570" s="155"/>
      <c r="AJ570" s="2"/>
      <c r="BH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114">
      <c r="A571" s="1">
        <f t="shared" si="723"/>
        <v>2015</v>
      </c>
      <c r="B571" s="489">
        <f>[1]BR!C565+[1]BR!C605</f>
        <v>0</v>
      </c>
      <c r="C571" s="489">
        <f>[1]BR!D565+[1]BR!D605</f>
        <v>0</v>
      </c>
      <c r="D571" s="489">
        <f>[1]BR!E565+[1]BR!E605</f>
        <v>0</v>
      </c>
      <c r="E571" s="489">
        <f>[1]BR!F565+[1]BR!F605</f>
        <v>0</v>
      </c>
      <c r="F571" s="489">
        <f>[1]BR!G565+[1]BR!G605</f>
        <v>0</v>
      </c>
      <c r="G571" s="489">
        <f>[1]BR!H565+[1]BR!H605</f>
        <v>0</v>
      </c>
      <c r="H571" s="489">
        <f>[1]BR!I565+[1]BR!I605</f>
        <v>0</v>
      </c>
      <c r="I571" s="489">
        <f>[1]BR!J565+[1]BR!J605</f>
        <v>0</v>
      </c>
      <c r="J571" s="489">
        <f>[1]BR!K565+[1]BR!K605</f>
        <v>0</v>
      </c>
      <c r="K571" s="489">
        <f>[1]BR!L565+[1]BR!L605</f>
        <v>0</v>
      </c>
      <c r="L571" s="489">
        <f>[1]BR!M565+[1]BR!M605</f>
        <v>0</v>
      </c>
      <c r="M571" s="489">
        <f>[1]BR!N565+[1]BR!N605</f>
        <v>0</v>
      </c>
      <c r="N571" s="306">
        <f t="shared" si="724"/>
        <v>0</v>
      </c>
      <c r="O571" s="400"/>
      <c r="P571" s="72">
        <f t="shared" si="725"/>
        <v>2015</v>
      </c>
      <c r="Q571" s="489">
        <f>[1]BR!S565+[1]BR!S605</f>
        <v>0</v>
      </c>
      <c r="R571" s="489">
        <f>[1]BR!T565+[1]BR!T605</f>
        <v>0</v>
      </c>
      <c r="S571" s="489">
        <f>[1]BR!U565+[1]BR!U605</f>
        <v>0</v>
      </c>
      <c r="T571" s="489">
        <f>[1]BR!V565+[1]BR!V605</f>
        <v>0</v>
      </c>
      <c r="U571" s="489">
        <f>[1]BR!W565+[1]BR!W605</f>
        <v>0</v>
      </c>
      <c r="V571" s="489">
        <f>[1]BR!X565+[1]BR!X605</f>
        <v>0</v>
      </c>
      <c r="W571" s="489">
        <f>[1]BR!Y565+[1]BR!Y605</f>
        <v>0</v>
      </c>
      <c r="X571" s="489">
        <f>[1]BR!Z565+[1]BR!Z605</f>
        <v>0</v>
      </c>
      <c r="Y571" s="489">
        <f>[1]BR!AA565+[1]BR!AA605</f>
        <v>0</v>
      </c>
      <c r="Z571" s="489">
        <f>[1]BR!AB565+[1]BR!AB605</f>
        <v>0</v>
      </c>
      <c r="AA571" s="489">
        <f>[1]BR!AC565+[1]BR!AC605</f>
        <v>0</v>
      </c>
      <c r="AB571" s="489">
        <f>[1]BR!AD565+[1]BR!AD605</f>
        <v>0</v>
      </c>
      <c r="AC571" s="306">
        <f t="shared" si="726"/>
        <v>0</v>
      </c>
      <c r="AD571" s="13"/>
      <c r="AE571" s="17"/>
      <c r="AF571" s="22"/>
      <c r="AG571" s="135"/>
      <c r="AH571" s="135"/>
      <c r="AI571" s="155"/>
      <c r="AJ571" s="2"/>
      <c r="BH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114">
      <c r="A572" s="1">
        <f t="shared" si="723"/>
        <v>2016</v>
      </c>
      <c r="B572" s="489">
        <f>[1]BR!C566+[1]BR!C606</f>
        <v>0</v>
      </c>
      <c r="C572" s="489">
        <f>[1]BR!D566+[1]BR!D606</f>
        <v>0</v>
      </c>
      <c r="D572" s="489">
        <f>[1]BR!E566+[1]BR!E606</f>
        <v>0</v>
      </c>
      <c r="E572" s="489">
        <f>[1]BR!F566+[1]BR!F606</f>
        <v>0</v>
      </c>
      <c r="F572" s="489">
        <f>[1]BR!G566+[1]BR!G606</f>
        <v>0</v>
      </c>
      <c r="G572" s="489">
        <f>[1]BR!H566+[1]BR!H606</f>
        <v>2264751</v>
      </c>
      <c r="H572" s="489">
        <f>[1]BR!I566+[1]BR!I606</f>
        <v>2274082</v>
      </c>
      <c r="I572" s="489">
        <f>[1]BR!J566+[1]BR!J606</f>
        <v>2259365</v>
      </c>
      <c r="J572" s="489">
        <f>[1]BR!K566+[1]BR!K606</f>
        <v>2252470</v>
      </c>
      <c r="K572" s="489">
        <f>[1]BR!L566+[1]BR!L606</f>
        <v>2246784</v>
      </c>
      <c r="L572" s="489">
        <f>[1]BR!M566+[1]BR!M606</f>
        <v>2210581</v>
      </c>
      <c r="M572" s="489">
        <f>[1]BR!N566+[1]BR!N606</f>
        <v>2232332</v>
      </c>
      <c r="N572" s="306">
        <f t="shared" si="724"/>
        <v>15740365</v>
      </c>
      <c r="O572" s="400"/>
      <c r="P572" s="72">
        <f t="shared" si="725"/>
        <v>2016</v>
      </c>
      <c r="Q572" s="489">
        <f>[1]BR!S566+[1]BR!S606</f>
        <v>0</v>
      </c>
      <c r="R572" s="489">
        <f>[1]BR!T566+[1]BR!T606</f>
        <v>0</v>
      </c>
      <c r="S572" s="489">
        <f>[1]BR!U566+[1]BR!U606</f>
        <v>0</v>
      </c>
      <c r="T572" s="489">
        <f>[1]BR!V566+[1]BR!V606</f>
        <v>0</v>
      </c>
      <c r="U572" s="489">
        <f>[1]BR!W566+[1]BR!W606</f>
        <v>0</v>
      </c>
      <c r="V572" s="489">
        <f>[1]BR!X566+[1]BR!X606</f>
        <v>0</v>
      </c>
      <c r="W572" s="489">
        <f>[1]BR!Y566+[1]BR!Y606</f>
        <v>2264751</v>
      </c>
      <c r="X572" s="489">
        <f>[1]BR!Z566+[1]BR!Z606</f>
        <v>2274082</v>
      </c>
      <c r="Y572" s="489">
        <f>[1]BR!AA566+[1]BR!AA606</f>
        <v>2259365</v>
      </c>
      <c r="Z572" s="489">
        <f>[1]BR!AB566+[1]BR!AB606</f>
        <v>2252470</v>
      </c>
      <c r="AA572" s="489">
        <f>[1]BR!AC566+[1]BR!AC606</f>
        <v>2246784</v>
      </c>
      <c r="AB572" s="489">
        <f>[1]BR!AD566+[1]BR!AD606</f>
        <v>2210581</v>
      </c>
      <c r="AC572" s="306">
        <f t="shared" si="726"/>
        <v>13508033</v>
      </c>
      <c r="AD572" s="13"/>
      <c r="AE572" s="17"/>
      <c r="AF572" s="22"/>
      <c r="AG572" s="135"/>
      <c r="AH572" s="135"/>
      <c r="AI572" s="155"/>
      <c r="AJ572" s="2"/>
      <c r="BH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114">
      <c r="A573" s="1">
        <f t="shared" si="723"/>
        <v>2017</v>
      </c>
      <c r="B573" s="489">
        <f>[1]BR!C567+[1]BR!C607</f>
        <v>2274921</v>
      </c>
      <c r="C573" s="489">
        <f>[1]BR!D567+[1]BR!D607</f>
        <v>2244618</v>
      </c>
      <c r="D573" s="489">
        <f>[1]BR!E567+[1]BR!E607</f>
        <v>2293369</v>
      </c>
      <c r="E573" s="489">
        <f>[1]BR!F567+[1]BR!F607</f>
        <v>2306488</v>
      </c>
      <c r="F573" s="489">
        <f>[1]BR!G567+[1]BR!G607</f>
        <v>2312144</v>
      </c>
      <c r="G573" s="489">
        <f>[1]BR!H567+[1]BR!H607</f>
        <v>2308937</v>
      </c>
      <c r="H573" s="489">
        <f>[1]BR!I567+[1]BR!I607</f>
        <v>2318445</v>
      </c>
      <c r="I573" s="489">
        <f>[1]BR!J567+[1]BR!J607</f>
        <v>2303448</v>
      </c>
      <c r="J573" s="489">
        <f>[1]BR!K567+[1]BR!K607</f>
        <v>2296421</v>
      </c>
      <c r="K573" s="489">
        <f>[1]BR!L567+[1]BR!L607</f>
        <v>2290627</v>
      </c>
      <c r="L573" s="489">
        <f>[1]BR!M567+[1]BR!M607</f>
        <v>2253735</v>
      </c>
      <c r="M573" s="489">
        <f>[1]BR!N567+[1]BR!N607</f>
        <v>2275900</v>
      </c>
      <c r="N573" s="306">
        <f t="shared" si="724"/>
        <v>27479053</v>
      </c>
      <c r="O573" s="400"/>
      <c r="P573" s="72">
        <f t="shared" si="725"/>
        <v>2017</v>
      </c>
      <c r="Q573" s="489">
        <f>[1]BR!S567+[1]BR!S607</f>
        <v>2232332</v>
      </c>
      <c r="R573" s="489">
        <f>[1]BR!T567+[1]BR!T607</f>
        <v>2274921</v>
      </c>
      <c r="S573" s="489">
        <f>[1]BR!U567+[1]BR!U607</f>
        <v>2244618</v>
      </c>
      <c r="T573" s="489">
        <f>[1]BR!V567+[1]BR!V607</f>
        <v>2293369</v>
      </c>
      <c r="U573" s="489">
        <f>[1]BR!W567+[1]BR!W607</f>
        <v>2306488</v>
      </c>
      <c r="V573" s="489">
        <f>[1]BR!X567+[1]BR!X607</f>
        <v>2312144</v>
      </c>
      <c r="W573" s="489">
        <f>[1]BR!Y567+[1]BR!Y607</f>
        <v>2308937</v>
      </c>
      <c r="X573" s="489">
        <f>[1]BR!Z567+[1]BR!Z607</f>
        <v>2318445</v>
      </c>
      <c r="Y573" s="489">
        <f>[1]BR!AA567+[1]BR!AA607</f>
        <v>2303448</v>
      </c>
      <c r="Z573" s="489">
        <f>[1]BR!AB567+[1]BR!AB607</f>
        <v>2296421</v>
      </c>
      <c r="AA573" s="489">
        <f>[1]BR!AC567+[1]BR!AC607</f>
        <v>2290627</v>
      </c>
      <c r="AB573" s="489">
        <f>[1]BR!AD567+[1]BR!AD607</f>
        <v>2253735</v>
      </c>
      <c r="AC573" s="306">
        <f t="shared" si="726"/>
        <v>27435485</v>
      </c>
      <c r="AD573" s="13"/>
      <c r="AE573" s="17"/>
      <c r="AF573" s="22"/>
      <c r="AI573" s="155"/>
      <c r="AJ573" s="2"/>
      <c r="BH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114">
      <c r="A574" s="1">
        <f t="shared" si="723"/>
        <v>2018</v>
      </c>
      <c r="B574" s="489">
        <f>[1]BR!C568+[1]BR!C608</f>
        <v>2320729</v>
      </c>
      <c r="C574" s="489">
        <f>[1]BR!D568+[1]BR!D608</f>
        <v>2289766</v>
      </c>
      <c r="D574" s="489">
        <f>[1]BR!E568+[1]BR!E608</f>
        <v>2339579</v>
      </c>
      <c r="E574" s="489">
        <f>[1]BR!F568+[1]BR!F608</f>
        <v>2352984</v>
      </c>
      <c r="F574" s="489">
        <f>[1]BR!G568+[1]BR!G608</f>
        <v>2358764</v>
      </c>
      <c r="G574" s="489">
        <f>[1]BR!H568+[1]BR!H608</f>
        <v>2355487</v>
      </c>
      <c r="H574" s="489">
        <f>[1]BR!I568+[1]BR!I608</f>
        <v>2365202</v>
      </c>
      <c r="I574" s="489">
        <f>[1]BR!J568+[1]BR!J608</f>
        <v>2349878</v>
      </c>
      <c r="J574" s="489">
        <f>[1]BR!K568+[1]BR!K608</f>
        <v>2342698</v>
      </c>
      <c r="K574" s="489">
        <f>[1]BR!L568+[1]BR!L608</f>
        <v>2336778</v>
      </c>
      <c r="L574" s="489">
        <f>[1]BR!M568+[1]BR!M608</f>
        <v>2299081</v>
      </c>
      <c r="M574" s="489">
        <f>[1]BR!N568+[1]BR!N608</f>
        <v>2321729</v>
      </c>
      <c r="N574" s="306">
        <f t="shared" si="724"/>
        <v>28032675</v>
      </c>
      <c r="O574" s="400"/>
      <c r="P574" s="72">
        <f t="shared" si="725"/>
        <v>2018</v>
      </c>
      <c r="Q574" s="489">
        <f>[1]BR!S568+[1]BR!S608</f>
        <v>2275900</v>
      </c>
      <c r="R574" s="489">
        <f>[1]BR!T568+[1]BR!T608</f>
        <v>2320729</v>
      </c>
      <c r="S574" s="489">
        <f>[1]BR!U568+[1]BR!U608</f>
        <v>2289766</v>
      </c>
      <c r="T574" s="489">
        <f>[1]BR!V568+[1]BR!V608</f>
        <v>2339579</v>
      </c>
      <c r="U574" s="489">
        <f>[1]BR!W568+[1]BR!W608</f>
        <v>2352984</v>
      </c>
      <c r="V574" s="489">
        <f>[1]BR!X568+[1]BR!X608</f>
        <v>2358764</v>
      </c>
      <c r="W574" s="489">
        <f>[1]BR!Y568+[1]BR!Y608</f>
        <v>2355487</v>
      </c>
      <c r="X574" s="489">
        <f>[1]BR!Z568+[1]BR!Z608</f>
        <v>2365202</v>
      </c>
      <c r="Y574" s="489">
        <f>[1]BR!AA568+[1]BR!AA608</f>
        <v>2349878</v>
      </c>
      <c r="Z574" s="489">
        <f>[1]BR!AB568+[1]BR!AB608</f>
        <v>2342698</v>
      </c>
      <c r="AA574" s="489">
        <f>[1]BR!AC568+[1]BR!AC608</f>
        <v>2336778</v>
      </c>
      <c r="AB574" s="489">
        <f>[1]BR!AD568+[1]BR!AD608</f>
        <v>2299081</v>
      </c>
      <c r="AC574" s="306">
        <f t="shared" si="726"/>
        <v>27986846</v>
      </c>
      <c r="AD574" s="13"/>
      <c r="AE574" s="17"/>
      <c r="AF574" s="22"/>
      <c r="AI574" s="155"/>
      <c r="AJ574" s="2"/>
      <c r="BH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114">
      <c r="A575" s="1">
        <f t="shared" si="723"/>
        <v>2019</v>
      </c>
      <c r="B575" s="489">
        <f>[1]BR!C569+[1]BR!C609</f>
        <v>2960349</v>
      </c>
      <c r="C575" s="489">
        <f>[1]BR!D569+[1]BR!D609</f>
        <v>2920937</v>
      </c>
      <c r="D575" s="489">
        <f>[1]BR!E569+[1]BR!E609</f>
        <v>2984343</v>
      </c>
      <c r="E575" s="489">
        <f>[1]BR!F569+[1]BR!F609</f>
        <v>3001407</v>
      </c>
      <c r="F575" s="489">
        <f>[1]BR!G569+[1]BR!G609</f>
        <v>3008762</v>
      </c>
      <c r="G575" s="489">
        <f>[1]BR!H569+[1]BR!H609</f>
        <v>6009180</v>
      </c>
      <c r="H575" s="489">
        <f>[1]BR!I569+[1]BR!I609</f>
        <v>6033917</v>
      </c>
      <c r="I575" s="489">
        <f>[1]BR!J569+[1]BR!J609</f>
        <v>5994899</v>
      </c>
      <c r="J575" s="489">
        <f>[1]BR!K569+[1]BR!K609</f>
        <v>5976622</v>
      </c>
      <c r="K575" s="489">
        <f>[1]BR!L569+[1]BR!L609</f>
        <v>5961555</v>
      </c>
      <c r="L575" s="489">
        <f>[1]BR!M569+[1]BR!M609</f>
        <v>5865591</v>
      </c>
      <c r="M575" s="489">
        <f>[1]BR!N569+[1]BR!N609</f>
        <v>5923246</v>
      </c>
      <c r="N575" s="306">
        <f t="shared" si="724"/>
        <v>56640808</v>
      </c>
      <c r="O575" s="400"/>
      <c r="P575" s="72">
        <f t="shared" si="725"/>
        <v>2019</v>
      </c>
      <c r="Q575" s="489">
        <f>[1]BR!S569+[1]BR!S609</f>
        <v>2321729</v>
      </c>
      <c r="R575" s="489">
        <f>[1]BR!T569+[1]BR!T609</f>
        <v>2960349</v>
      </c>
      <c r="S575" s="489">
        <f>[1]BR!U569+[1]BR!U609</f>
        <v>2920937</v>
      </c>
      <c r="T575" s="489">
        <f>[1]BR!V569+[1]BR!V609</f>
        <v>2984343</v>
      </c>
      <c r="U575" s="489">
        <f>[1]BR!W569+[1]BR!W609</f>
        <v>3001407</v>
      </c>
      <c r="V575" s="489">
        <f>[1]BR!X569+[1]BR!X609</f>
        <v>3008762</v>
      </c>
      <c r="W575" s="489">
        <f>[1]BR!Y569+[1]BR!Y609</f>
        <v>6009180</v>
      </c>
      <c r="X575" s="489">
        <f>[1]BR!Z569+[1]BR!Z609</f>
        <v>6033917</v>
      </c>
      <c r="Y575" s="489">
        <f>[1]BR!AA569+[1]BR!AA609</f>
        <v>5994899</v>
      </c>
      <c r="Z575" s="489">
        <f>[1]BR!AB569+[1]BR!AB609</f>
        <v>5976622</v>
      </c>
      <c r="AA575" s="489">
        <f>[1]BR!AC569+[1]BR!AC609</f>
        <v>5961555</v>
      </c>
      <c r="AB575" s="489">
        <f>[1]BR!AD569+[1]BR!AD609</f>
        <v>5865591</v>
      </c>
      <c r="AC575" s="306">
        <f t="shared" si="726"/>
        <v>53039291</v>
      </c>
      <c r="AD575" s="13"/>
      <c r="AE575" s="17"/>
      <c r="AF575" s="22"/>
      <c r="AI575" s="155"/>
      <c r="AJ575" s="2"/>
      <c r="BH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114">
      <c r="A576" s="1">
        <f t="shared" si="723"/>
        <v>2020</v>
      </c>
      <c r="B576" s="489">
        <f>[1]BR!C570+[1]BR!C610</f>
        <v>6040214</v>
      </c>
      <c r="C576" s="489">
        <f>[1]BR!D570+[1]BR!D610</f>
        <v>5964734</v>
      </c>
      <c r="D576" s="489">
        <f>[1]BR!E570+[1]BR!E610</f>
        <v>6089209</v>
      </c>
      <c r="E576" s="489">
        <f>[1]BR!F570+[1]BR!F610</f>
        <v>6124056</v>
      </c>
      <c r="F576" s="489">
        <f>[1]BR!G570+[1]BR!G610</f>
        <v>6139074</v>
      </c>
      <c r="G576" s="489">
        <f>[1]BR!H570+[1]BR!H610</f>
        <v>6130556</v>
      </c>
      <c r="H576" s="489">
        <f>[1]BR!I570+[1]BR!I610</f>
        <v>6155810</v>
      </c>
      <c r="I576" s="489">
        <f>[1]BR!J570+[1]BR!J610</f>
        <v>6115974</v>
      </c>
      <c r="J576" s="489">
        <f>[1]BR!K570+[1]BR!K610</f>
        <v>6097315</v>
      </c>
      <c r="K576" s="489">
        <f>[1]BR!L570+[1]BR!L610</f>
        <v>6081932</v>
      </c>
      <c r="L576" s="489">
        <f>[1]BR!M570+[1]BR!M610</f>
        <v>5983956</v>
      </c>
      <c r="M576" s="489">
        <f>[1]BR!N570+[1]BR!N610</f>
        <v>6042820</v>
      </c>
      <c r="N576" s="306">
        <f t="shared" si="724"/>
        <v>72965650</v>
      </c>
      <c r="O576" s="400"/>
      <c r="P576" s="72">
        <f t="shared" si="725"/>
        <v>2020</v>
      </c>
      <c r="Q576" s="489">
        <f>[1]BR!S570+[1]BR!S610</f>
        <v>5923246</v>
      </c>
      <c r="R576" s="489">
        <f>[1]BR!T570+[1]BR!T610</f>
        <v>6040214</v>
      </c>
      <c r="S576" s="489">
        <f>[1]BR!U570+[1]BR!U610</f>
        <v>5964734</v>
      </c>
      <c r="T576" s="489">
        <f>[1]BR!V570+[1]BR!V610</f>
        <v>6089209</v>
      </c>
      <c r="U576" s="489">
        <f>[1]BR!W570+[1]BR!W610</f>
        <v>6124056</v>
      </c>
      <c r="V576" s="489">
        <f>[1]BR!X570+[1]BR!X610</f>
        <v>6139074</v>
      </c>
      <c r="W576" s="489">
        <f>[1]BR!Y570+[1]BR!Y610</f>
        <v>6130556</v>
      </c>
      <c r="X576" s="489">
        <f>[1]BR!Z570+[1]BR!Z610</f>
        <v>6155810</v>
      </c>
      <c r="Y576" s="489">
        <f>[1]BR!AA570+[1]BR!AA610</f>
        <v>6115974</v>
      </c>
      <c r="Z576" s="489">
        <f>[1]BR!AB570+[1]BR!AB610</f>
        <v>6097315</v>
      </c>
      <c r="AA576" s="489">
        <f>[1]BR!AC570+[1]BR!AC610</f>
        <v>6081932</v>
      </c>
      <c r="AB576" s="489">
        <f>[1]BR!AD570+[1]BR!AD610</f>
        <v>5983956</v>
      </c>
      <c r="AC576" s="306">
        <f t="shared" si="726"/>
        <v>72846076</v>
      </c>
      <c r="AD576" s="13"/>
      <c r="AE576" s="17"/>
      <c r="AF576" s="22"/>
      <c r="AI576" s="155"/>
      <c r="AJ576" s="2"/>
      <c r="BH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>
      <c r="A577" s="1">
        <f t="shared" si="723"/>
        <v>2021</v>
      </c>
      <c r="B577" s="489">
        <f>[1]BR!C571+[1]BR!C611</f>
        <v>6159735</v>
      </c>
      <c r="C577" s="489">
        <f>[1]BR!D571+[1]BR!D611</f>
        <v>6077610</v>
      </c>
      <c r="D577" s="489">
        <f>[1]BR!E571+[1]BR!E611</f>
        <v>6209736</v>
      </c>
      <c r="E577" s="489">
        <f>[1]BR!F571+[1]BR!F611</f>
        <v>6245298</v>
      </c>
      <c r="F577" s="489">
        <f>[1]BR!G571+[1]BR!G611</f>
        <v>6260624</v>
      </c>
      <c r="G577" s="489">
        <f>[1]BR!H571+[1]BR!H611</f>
        <v>6251931</v>
      </c>
      <c r="H577" s="489">
        <f>[1]BR!I571+[1]BR!I611</f>
        <v>6277703</v>
      </c>
      <c r="I577" s="489">
        <f>[1]BR!J571+[1]BR!J611</f>
        <v>6237050</v>
      </c>
      <c r="J577" s="489">
        <f>[1]BR!K571+[1]BR!K611</f>
        <v>6218008</v>
      </c>
      <c r="K577" s="489">
        <f>[1]BR!L571+[1]BR!L611</f>
        <v>6202309</v>
      </c>
      <c r="L577" s="489">
        <f>[1]BR!M571+[1]BR!M611</f>
        <v>6102322</v>
      </c>
      <c r="M577" s="489">
        <f>[1]BR!N571+[1]BR!N611</f>
        <v>6162394</v>
      </c>
      <c r="N577" s="306">
        <f t="shared" si="724"/>
        <v>74404720</v>
      </c>
      <c r="O577" s="400"/>
      <c r="P577" s="72">
        <f t="shared" si="725"/>
        <v>2021</v>
      </c>
      <c r="Q577" s="489">
        <f>[1]BR!S571+[1]BR!S611</f>
        <v>6042820</v>
      </c>
      <c r="R577" s="489">
        <f>[1]BR!T571+[1]BR!T611</f>
        <v>6159735</v>
      </c>
      <c r="S577" s="489">
        <f>[1]BR!U571+[1]BR!U611</f>
        <v>6077610</v>
      </c>
      <c r="T577" s="489">
        <f>[1]BR!V571+[1]BR!V611</f>
        <v>6209736</v>
      </c>
      <c r="U577" s="489">
        <f>[1]BR!W571+[1]BR!W611</f>
        <v>6245298</v>
      </c>
      <c r="V577" s="489">
        <f>[1]BR!X571+[1]BR!X611</f>
        <v>6260624</v>
      </c>
      <c r="W577" s="489">
        <f>[1]BR!Y571+[1]BR!Y611</f>
        <v>6251931</v>
      </c>
      <c r="X577" s="489">
        <f>[1]BR!Z571+[1]BR!Z611</f>
        <v>6277703</v>
      </c>
      <c r="Y577" s="489">
        <f>[1]BR!AA571+[1]BR!AA611</f>
        <v>6237050</v>
      </c>
      <c r="Z577" s="489">
        <f>[1]BR!AB571+[1]BR!AB611</f>
        <v>6218008</v>
      </c>
      <c r="AA577" s="489">
        <f>[1]BR!AC571+[1]BR!AC611</f>
        <v>6202309</v>
      </c>
      <c r="AB577" s="489">
        <f>[1]BR!AD571+[1]BR!AD611</f>
        <v>6102322</v>
      </c>
      <c r="AC577" s="306">
        <f t="shared" si="726"/>
        <v>74285146</v>
      </c>
      <c r="AD577" s="13"/>
      <c r="AE577" s="17"/>
      <c r="AF577" s="22"/>
      <c r="AI577" s="155"/>
      <c r="AJ577" s="2"/>
      <c r="BH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>
      <c r="A578" s="1">
        <f t="shared" si="723"/>
        <v>2022</v>
      </c>
      <c r="B578" s="489">
        <f>[1]BR!C572+[1]BR!C612</f>
        <v>6284255</v>
      </c>
      <c r="C578" s="489">
        <f>[1]BR!D572+[1]BR!D612</f>
        <v>6200479</v>
      </c>
      <c r="D578" s="489">
        <f>[1]BR!E572+[1]BR!E612</f>
        <v>6335262</v>
      </c>
      <c r="E578" s="489">
        <f>[1]BR!F572+[1]BR!F612</f>
        <v>6371539</v>
      </c>
      <c r="F578" s="489">
        <f>[1]BR!G572+[1]BR!G612</f>
        <v>6387174</v>
      </c>
      <c r="G578" s="489">
        <f>[1]BR!H572+[1]BR!H612</f>
        <v>6378306</v>
      </c>
      <c r="H578" s="489">
        <f>[1]BR!I572+[1]BR!I612</f>
        <v>6404597</v>
      </c>
      <c r="I578" s="489">
        <f>[1]BR!J572+[1]BR!J612</f>
        <v>6363126</v>
      </c>
      <c r="J578" s="489">
        <f>[1]BR!K572+[1]BR!K612</f>
        <v>6343700</v>
      </c>
      <c r="K578" s="489">
        <f>[1]BR!L572+[1]BR!L612</f>
        <v>6327686</v>
      </c>
      <c r="L578" s="489">
        <f>[1]BR!M572+[1]BR!M612</f>
        <v>6225688</v>
      </c>
      <c r="M578" s="489">
        <f>[1]BR!N572+[1]BR!N612</f>
        <v>6286968</v>
      </c>
      <c r="N578" s="306">
        <f t="shared" si="724"/>
        <v>75908780</v>
      </c>
      <c r="O578" s="400"/>
      <c r="P578" s="72">
        <f t="shared" si="725"/>
        <v>2022</v>
      </c>
      <c r="Q578" s="489">
        <f>[1]BR!S572+[1]BR!S612</f>
        <v>6162394</v>
      </c>
      <c r="R578" s="489">
        <f>[1]BR!T572+[1]BR!T612</f>
        <v>6284255</v>
      </c>
      <c r="S578" s="489">
        <f>[1]BR!U572+[1]BR!U612</f>
        <v>6200479</v>
      </c>
      <c r="T578" s="489">
        <f>[1]BR!V572+[1]BR!V612</f>
        <v>6335262</v>
      </c>
      <c r="U578" s="489">
        <f>[1]BR!W572+[1]BR!W612</f>
        <v>6371539</v>
      </c>
      <c r="V578" s="489">
        <f>[1]BR!X572+[1]BR!X612</f>
        <v>6387174</v>
      </c>
      <c r="W578" s="489">
        <f>[1]BR!Y572+[1]BR!Y612</f>
        <v>6378306</v>
      </c>
      <c r="X578" s="489">
        <f>[1]BR!Z572+[1]BR!Z612</f>
        <v>6404597</v>
      </c>
      <c r="Y578" s="489">
        <f>[1]BR!AA572+[1]BR!AA612</f>
        <v>6363126</v>
      </c>
      <c r="Z578" s="489">
        <f>[1]BR!AB572+[1]BR!AB612</f>
        <v>6343700</v>
      </c>
      <c r="AA578" s="489">
        <f>[1]BR!AC572+[1]BR!AC612</f>
        <v>6327686</v>
      </c>
      <c r="AB578" s="489">
        <f>[1]BR!AD572+[1]BR!AD612</f>
        <v>6225688</v>
      </c>
      <c r="AC578" s="306">
        <f t="shared" si="726"/>
        <v>75784206</v>
      </c>
      <c r="AD578" s="13"/>
      <c r="AE578" s="17"/>
      <c r="AF578" s="22"/>
      <c r="AG578" s="22"/>
      <c r="AH578" s="22"/>
      <c r="AI578" s="155"/>
      <c r="AJ578" s="2"/>
      <c r="BH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>
      <c r="A579" s="1">
        <f t="shared" si="723"/>
        <v>2023</v>
      </c>
      <c r="B579" s="489">
        <f>[1]BR!C573+[1]BR!C613</f>
        <v>2563512</v>
      </c>
      <c r="C579" s="489">
        <f>[1]BR!D573+[1]BR!D613</f>
        <v>2529339</v>
      </c>
      <c r="D579" s="489">
        <f>[1]BR!E573+[1]BR!E613</f>
        <v>2584316</v>
      </c>
      <c r="E579" s="489">
        <f>[1]BR!F573+[1]BR!F613</f>
        <v>2599111</v>
      </c>
      <c r="F579" s="489">
        <f>[1]BR!G573+[1]BR!G613</f>
        <v>2605489</v>
      </c>
      <c r="G579" s="489">
        <f>[1]BR!H573+[1]BR!H613</f>
        <v>2601873</v>
      </c>
      <c r="H579" s="489">
        <f>[1]BR!I573+[1]BR!I613</f>
        <v>2612595</v>
      </c>
      <c r="I579" s="489">
        <f>[1]BR!J573+[1]BR!J613</f>
        <v>2595683</v>
      </c>
      <c r="J579" s="489">
        <f>[1]BR!K573+[1]BR!K613</f>
        <v>2587759</v>
      </c>
      <c r="K579" s="489">
        <f>[1]BR!L573+[1]BR!L613</f>
        <v>2581225</v>
      </c>
      <c r="L579" s="489">
        <f>[1]BR!M573+[1]BR!M613</f>
        <v>2539620</v>
      </c>
      <c r="M579" s="489">
        <f>[1]BR!N573+[1]BR!N613</f>
        <v>2564616</v>
      </c>
      <c r="N579" s="306">
        <f t="shared" si="724"/>
        <v>30965138</v>
      </c>
      <c r="O579" s="400"/>
      <c r="P579" s="72">
        <f t="shared" si="725"/>
        <v>2023</v>
      </c>
      <c r="Q579" s="489">
        <f>[1]BR!S573+[1]BR!S613</f>
        <v>6286968</v>
      </c>
      <c r="R579" s="489">
        <f>[1]BR!T573+[1]BR!T613</f>
        <v>2563512</v>
      </c>
      <c r="S579" s="489">
        <f>[1]BR!U573+[1]BR!U613</f>
        <v>2529339</v>
      </c>
      <c r="T579" s="489">
        <f>[1]BR!V573+[1]BR!V613</f>
        <v>2584316</v>
      </c>
      <c r="U579" s="489">
        <f>[1]BR!W573+[1]BR!W613</f>
        <v>2599111</v>
      </c>
      <c r="V579" s="489">
        <f>[1]BR!X573+[1]BR!X613</f>
        <v>2605489</v>
      </c>
      <c r="W579" s="489">
        <f>[1]BR!Y573+[1]BR!Y613</f>
        <v>2601873</v>
      </c>
      <c r="X579" s="489">
        <f>[1]BR!Z573+[1]BR!Z613</f>
        <v>2612595</v>
      </c>
      <c r="Y579" s="489">
        <f>[1]BR!AA573+[1]BR!AA613</f>
        <v>2595683</v>
      </c>
      <c r="Z579" s="489">
        <f>[1]BR!AB573+[1]BR!AB613</f>
        <v>2587759</v>
      </c>
      <c r="AA579" s="489">
        <f>[1]BR!AC573+[1]BR!AC613</f>
        <v>2581225</v>
      </c>
      <c r="AB579" s="489">
        <f>[1]BR!AD573+[1]BR!AD613</f>
        <v>2539620</v>
      </c>
      <c r="AC579" s="306">
        <f t="shared" si="726"/>
        <v>34687490</v>
      </c>
      <c r="AD579" s="13"/>
      <c r="AE579" s="17"/>
      <c r="AF579" s="22"/>
      <c r="AG579" s="22"/>
      <c r="AH579" s="22"/>
      <c r="AI579" s="155"/>
      <c r="AJ579" s="2"/>
      <c r="BH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>
      <c r="A580" s="1">
        <f t="shared" si="723"/>
        <v>2024</v>
      </c>
      <c r="B580" s="489">
        <f>[1]BR!C574+[1]BR!C614</f>
        <v>2615320</v>
      </c>
      <c r="C580" s="489">
        <f>[1]BR!D574+[1]BR!D614</f>
        <v>2582649</v>
      </c>
      <c r="D580" s="489">
        <f>[1]BR!E574+[1]BR!E614</f>
        <v>2636527</v>
      </c>
      <c r="E580" s="489">
        <f>[1]BR!F574+[1]BR!F614</f>
        <v>2651608</v>
      </c>
      <c r="F580" s="489">
        <f>[1]BR!G574+[1]BR!G614</f>
        <v>2658109</v>
      </c>
      <c r="G580" s="489">
        <f>[1]BR!H574+[1]BR!H614</f>
        <v>2654423</v>
      </c>
      <c r="H580" s="489">
        <f>[1]BR!I574+[1]BR!I614</f>
        <v>2665353</v>
      </c>
      <c r="I580" s="489">
        <f>[1]BR!J574+[1]BR!J614</f>
        <v>2648113</v>
      </c>
      <c r="J580" s="489">
        <f>[1]BR!K574+[1]BR!K614</f>
        <v>2640036</v>
      </c>
      <c r="K580" s="489">
        <f>[1]BR!L574+[1]BR!L614</f>
        <v>2633375</v>
      </c>
      <c r="L580" s="489">
        <f>[1]BR!M574+[1]BR!M614</f>
        <v>2590966</v>
      </c>
      <c r="M580" s="489">
        <f>[1]BR!N574+[1]BR!N614</f>
        <v>2616446</v>
      </c>
      <c r="N580" s="306">
        <f t="shared" si="724"/>
        <v>31592925</v>
      </c>
      <c r="O580" s="400"/>
      <c r="P580" s="72">
        <f t="shared" si="725"/>
        <v>2024</v>
      </c>
      <c r="Q580" s="489">
        <f>[1]BR!S574+[1]BR!S614</f>
        <v>2564616</v>
      </c>
      <c r="R580" s="489">
        <f>[1]BR!T574+[1]BR!T614</f>
        <v>2615320</v>
      </c>
      <c r="S580" s="489">
        <f>[1]BR!U574+[1]BR!U614</f>
        <v>2582649</v>
      </c>
      <c r="T580" s="489">
        <f>[1]BR!V574+[1]BR!V614</f>
        <v>2636527</v>
      </c>
      <c r="U580" s="489">
        <f>[1]BR!W574+[1]BR!W614</f>
        <v>2651608</v>
      </c>
      <c r="V580" s="489">
        <f>[1]BR!X574+[1]BR!X614</f>
        <v>2658109</v>
      </c>
      <c r="W580" s="489">
        <f>[1]BR!Y574+[1]BR!Y614</f>
        <v>2654423</v>
      </c>
      <c r="X580" s="489">
        <f>[1]BR!Z574+[1]BR!Z614</f>
        <v>2665353</v>
      </c>
      <c r="Y580" s="489">
        <f>[1]BR!AA574+[1]BR!AA614</f>
        <v>2648113</v>
      </c>
      <c r="Z580" s="489">
        <f>[1]BR!AB574+[1]BR!AB614</f>
        <v>2640036</v>
      </c>
      <c r="AA580" s="489">
        <f>[1]BR!AC574+[1]BR!AC614</f>
        <v>2633375</v>
      </c>
      <c r="AB580" s="489">
        <f>[1]BR!AD574+[1]BR!AD614</f>
        <v>2590966</v>
      </c>
      <c r="AC580" s="306">
        <f t="shared" si="726"/>
        <v>31541095</v>
      </c>
      <c r="AD580" s="13"/>
      <c r="AE580" s="17"/>
      <c r="AF580" s="22"/>
      <c r="AG580" s="22"/>
      <c r="AH580" s="22"/>
      <c r="AI580" s="155"/>
      <c r="AJ580" s="2"/>
      <c r="BH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>
      <c r="A581" s="1">
        <f t="shared" si="723"/>
        <v>2025</v>
      </c>
      <c r="B581" s="489">
        <f>[1]BR!C575+[1]BR!C615</f>
        <v>2667128</v>
      </c>
      <c r="C581" s="489">
        <f>[1]BR!D575+[1]BR!D615</f>
        <v>2631634</v>
      </c>
      <c r="D581" s="489">
        <f>[1]BR!E575+[1]BR!E615</f>
        <v>2688737</v>
      </c>
      <c r="E581" s="489">
        <f>[1]BR!F575+[1]BR!F615</f>
        <v>2704104</v>
      </c>
      <c r="F581" s="489">
        <f>[1]BR!G575+[1]BR!G615</f>
        <v>2710729</v>
      </c>
      <c r="G581" s="489">
        <f>[1]BR!H575+[1]BR!H615</f>
        <v>2706973</v>
      </c>
      <c r="H581" s="489">
        <f>[1]BR!I575+[1]BR!I615</f>
        <v>2718110</v>
      </c>
      <c r="I581" s="489">
        <f>[1]BR!J575+[1]BR!J615</f>
        <v>2700543</v>
      </c>
      <c r="J581" s="489">
        <f>[1]BR!K575+[1]BR!K615</f>
        <v>2692313</v>
      </c>
      <c r="K581" s="489">
        <f>[1]BR!L575+[1]BR!L615</f>
        <v>2685526</v>
      </c>
      <c r="L581" s="489">
        <f>[1]BR!M575+[1]BR!M615</f>
        <v>2642312</v>
      </c>
      <c r="M581" s="489">
        <f>[1]BR!N575+[1]BR!N615</f>
        <v>2668275</v>
      </c>
      <c r="N581" s="306">
        <f t="shared" si="724"/>
        <v>32216384</v>
      </c>
      <c r="O581" s="400"/>
      <c r="P581" s="72">
        <f t="shared" si="725"/>
        <v>2025</v>
      </c>
      <c r="Q581" s="489">
        <f>[1]BR!S575+[1]BR!S615</f>
        <v>2616446</v>
      </c>
      <c r="R581" s="489">
        <f>[1]BR!T575+[1]BR!T615</f>
        <v>2667128</v>
      </c>
      <c r="S581" s="489">
        <f>[1]BR!U575+[1]BR!U615</f>
        <v>2631634</v>
      </c>
      <c r="T581" s="489">
        <f>[1]BR!V575+[1]BR!V615</f>
        <v>2688737</v>
      </c>
      <c r="U581" s="489">
        <f>[1]BR!W575+[1]BR!W615</f>
        <v>2704104</v>
      </c>
      <c r="V581" s="489">
        <f>[1]BR!X575+[1]BR!X615</f>
        <v>2710729</v>
      </c>
      <c r="W581" s="489">
        <f>[1]BR!Y575+[1]BR!Y615</f>
        <v>2706973</v>
      </c>
      <c r="X581" s="489">
        <f>[1]BR!Z575+[1]BR!Z615</f>
        <v>2718110</v>
      </c>
      <c r="Y581" s="489">
        <f>[1]BR!AA575+[1]BR!AA615</f>
        <v>2700543</v>
      </c>
      <c r="Z581" s="489">
        <f>[1]BR!AB575+[1]BR!AB615</f>
        <v>2692313</v>
      </c>
      <c r="AA581" s="489">
        <f>[1]BR!AC575+[1]BR!AC615</f>
        <v>2685526</v>
      </c>
      <c r="AB581" s="489">
        <f>[1]BR!AD575+[1]BR!AD615</f>
        <v>2642312</v>
      </c>
      <c r="AC581" s="306">
        <f t="shared" si="726"/>
        <v>32164555</v>
      </c>
      <c r="AD581" s="13"/>
      <c r="AE581" s="17"/>
      <c r="AF581" s="22"/>
      <c r="AG581" s="22"/>
      <c r="AH581" s="22"/>
      <c r="AI581" s="155"/>
      <c r="AJ581" s="2"/>
      <c r="BH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>
      <c r="A582" s="1">
        <f t="shared" si="723"/>
        <v>2026</v>
      </c>
      <c r="B582" s="489">
        <f>[1]BR!C576+[1]BR!C616</f>
        <v>2719195</v>
      </c>
      <c r="C582" s="489">
        <f>[1]BR!D576+[1]BR!D616</f>
        <v>2682945</v>
      </c>
      <c r="D582" s="489">
        <f>[1]BR!E576+[1]BR!E616</f>
        <v>2741263</v>
      </c>
      <c r="E582" s="489">
        <f>[1]BR!F576+[1]BR!F616</f>
        <v>2756957</v>
      </c>
      <c r="F582" s="489">
        <f>[1]BR!G576+[1]BR!G616</f>
        <v>2763724</v>
      </c>
      <c r="G582" s="489">
        <f>[1]BR!H576+[1]BR!H616</f>
        <v>2759887</v>
      </c>
      <c r="H582" s="489">
        <f>[1]BR!I576+[1]BR!I616</f>
        <v>2771261</v>
      </c>
      <c r="I582" s="489">
        <f>[1]BR!J576+[1]BR!J616</f>
        <v>2753321</v>
      </c>
      <c r="J582" s="489">
        <f>[1]BR!K576+[1]BR!K616</f>
        <v>2744915</v>
      </c>
      <c r="K582" s="489">
        <f>[1]BR!L576+[1]BR!L616</f>
        <v>2737984</v>
      </c>
      <c r="L582" s="489">
        <f>[1]BR!M576+[1]BR!M616</f>
        <v>2693851</v>
      </c>
      <c r="M582" s="489">
        <f>[1]BR!N576+[1]BR!N616</f>
        <v>2720366</v>
      </c>
      <c r="N582" s="306">
        <f t="shared" si="724"/>
        <v>32845669</v>
      </c>
      <c r="O582" s="400"/>
      <c r="P582" s="72">
        <f t="shared" si="725"/>
        <v>2026</v>
      </c>
      <c r="Q582" s="489">
        <f>[1]BR!S576+[1]BR!S616</f>
        <v>2668275</v>
      </c>
      <c r="R582" s="489">
        <f>[1]BR!T576+[1]BR!T616</f>
        <v>2719195</v>
      </c>
      <c r="S582" s="489">
        <f>[1]BR!U576+[1]BR!U616</f>
        <v>2682945</v>
      </c>
      <c r="T582" s="489">
        <f>[1]BR!V576+[1]BR!V616</f>
        <v>2741263</v>
      </c>
      <c r="U582" s="489">
        <f>[1]BR!W576+[1]BR!W616</f>
        <v>2756957</v>
      </c>
      <c r="V582" s="489">
        <f>[1]BR!X576+[1]BR!X616</f>
        <v>2763724</v>
      </c>
      <c r="W582" s="489">
        <f>[1]BR!Y576+[1]BR!Y616</f>
        <v>2759887</v>
      </c>
      <c r="X582" s="489">
        <f>[1]BR!Z576+[1]BR!Z616</f>
        <v>2771261</v>
      </c>
      <c r="Y582" s="489">
        <f>[1]BR!AA576+[1]BR!AA616</f>
        <v>2753321</v>
      </c>
      <c r="Z582" s="489">
        <f>[1]BR!AB576+[1]BR!AB616</f>
        <v>2744915</v>
      </c>
      <c r="AA582" s="489">
        <f>[1]BR!AC576+[1]BR!AC616</f>
        <v>2737984</v>
      </c>
      <c r="AB582" s="489">
        <f>[1]BR!AD576+[1]BR!AD616</f>
        <v>2693851</v>
      </c>
      <c r="AC582" s="306">
        <f t="shared" si="726"/>
        <v>32793578</v>
      </c>
      <c r="AD582" s="13"/>
      <c r="AE582" s="125"/>
      <c r="AF582" s="22"/>
      <c r="AG582" s="22"/>
      <c r="AH582" s="22"/>
      <c r="AI582" s="155"/>
      <c r="AJ582" s="2"/>
      <c r="BH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>
      <c r="A583" s="1">
        <f t="shared" si="723"/>
        <v>2027</v>
      </c>
      <c r="B583" s="489">
        <f>[1]BR!C577+[1]BR!C617</f>
        <v>2775261</v>
      </c>
      <c r="C583" s="489">
        <f>[1]BR!D577+[1]BR!D617</f>
        <v>2738257</v>
      </c>
      <c r="D583" s="489">
        <f>[1]BR!E577+[1]BR!E617</f>
        <v>2797790</v>
      </c>
      <c r="E583" s="489">
        <f>[1]BR!F577+[1]BR!F617</f>
        <v>2813811</v>
      </c>
      <c r="F583" s="489">
        <f>[1]BR!G577+[1]BR!G617</f>
        <v>2820718</v>
      </c>
      <c r="G583" s="489">
        <f>[1]BR!H577+[1]BR!H617</f>
        <v>2816802</v>
      </c>
      <c r="H583" s="489">
        <f>[1]BR!I577+[1]BR!I617</f>
        <v>2828413</v>
      </c>
      <c r="I583" s="489">
        <f>[1]BR!J577+[1]BR!J617</f>
        <v>2810098</v>
      </c>
      <c r="J583" s="489">
        <f>[1]BR!K577+[1]BR!K617</f>
        <v>2801518</v>
      </c>
      <c r="K583" s="489">
        <f>[1]BR!L577+[1]BR!L617</f>
        <v>2794442</v>
      </c>
      <c r="L583" s="489">
        <f>[1]BR!M577+[1]BR!M617</f>
        <v>2749389</v>
      </c>
      <c r="M583" s="489">
        <f>[1]BR!N577+[1]BR!N617</f>
        <v>2776457</v>
      </c>
      <c r="N583" s="306">
        <f t="shared" si="724"/>
        <v>33522956</v>
      </c>
      <c r="O583" s="400"/>
      <c r="P583" s="72">
        <f t="shared" si="725"/>
        <v>2027</v>
      </c>
      <c r="Q583" s="489">
        <f>[1]BR!S577+[1]BR!S617</f>
        <v>2720366</v>
      </c>
      <c r="R583" s="489">
        <f>[1]BR!T577+[1]BR!T617</f>
        <v>2775261</v>
      </c>
      <c r="S583" s="489">
        <f>[1]BR!U577+[1]BR!U617</f>
        <v>2738257</v>
      </c>
      <c r="T583" s="489">
        <f>[1]BR!V577+[1]BR!V617</f>
        <v>2797790</v>
      </c>
      <c r="U583" s="489">
        <f>[1]BR!W577+[1]BR!W617</f>
        <v>2813811</v>
      </c>
      <c r="V583" s="489">
        <f>[1]BR!X577+[1]BR!X617</f>
        <v>2820718</v>
      </c>
      <c r="W583" s="489">
        <f>[1]BR!Y577+[1]BR!Y617</f>
        <v>2816802</v>
      </c>
      <c r="X583" s="489">
        <f>[1]BR!Z577+[1]BR!Z617</f>
        <v>2828413</v>
      </c>
      <c r="Y583" s="489">
        <f>[1]BR!AA577+[1]BR!AA617</f>
        <v>2810098</v>
      </c>
      <c r="Z583" s="489">
        <f>[1]BR!AB577+[1]BR!AB617</f>
        <v>2801518</v>
      </c>
      <c r="AA583" s="489">
        <f>[1]BR!AC577+[1]BR!AC617</f>
        <v>2794442</v>
      </c>
      <c r="AB583" s="489">
        <f>[1]BR!AD577+[1]BR!AD617</f>
        <v>2749389</v>
      </c>
      <c r="AC583" s="306">
        <f t="shared" si="726"/>
        <v>33466865</v>
      </c>
      <c r="AD583" s="13"/>
      <c r="AF583" s="22"/>
      <c r="AG583" s="22"/>
      <c r="AH583" s="22"/>
      <c r="AI583" s="155"/>
      <c r="AJ583" s="2"/>
      <c r="BH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>
      <c r="A584" s="1">
        <f t="shared" si="723"/>
        <v>2028</v>
      </c>
      <c r="B584" s="489">
        <f>[1]BR!C578+[1]BR!C618</f>
        <v>2829328</v>
      </c>
      <c r="C584" s="489">
        <f>[1]BR!D578+[1]BR!D618</f>
        <v>2793912</v>
      </c>
      <c r="D584" s="489">
        <f>[1]BR!E578+[1]BR!E618</f>
        <v>2852316</v>
      </c>
      <c r="E584" s="489">
        <f>[1]BR!F578+[1]BR!F618</f>
        <v>2868664</v>
      </c>
      <c r="F584" s="489">
        <f>[1]BR!G578+[1]BR!G618</f>
        <v>2875712</v>
      </c>
      <c r="G584" s="489">
        <f>[1]BR!H578+[1]BR!H618</f>
        <v>2871716</v>
      </c>
      <c r="H584" s="489">
        <f>[1]BR!I578+[1]BR!I618</f>
        <v>2883564</v>
      </c>
      <c r="I584" s="489">
        <f>[1]BR!J578+[1]BR!J618</f>
        <v>2864876</v>
      </c>
      <c r="J584" s="489">
        <f>[1]BR!K578+[1]BR!K618</f>
        <v>2856120</v>
      </c>
      <c r="K584" s="489">
        <f>[1]BR!L578+[1]BR!L618</f>
        <v>2848900</v>
      </c>
      <c r="L584" s="489">
        <f>[1]BR!M578+[1]BR!M618</f>
        <v>2802928</v>
      </c>
      <c r="M584" s="489">
        <f>[1]BR!N578+[1]BR!N618</f>
        <v>2830548</v>
      </c>
      <c r="N584" s="306">
        <f t="shared" si="724"/>
        <v>34178584</v>
      </c>
      <c r="O584" s="400"/>
      <c r="P584" s="72">
        <f t="shared" si="725"/>
        <v>2028</v>
      </c>
      <c r="Q584" s="489">
        <f>[1]BR!S578+[1]BR!S618</f>
        <v>2776457</v>
      </c>
      <c r="R584" s="489">
        <f>[1]BR!T578+[1]BR!T618</f>
        <v>2829328</v>
      </c>
      <c r="S584" s="489">
        <f>[1]BR!U578+[1]BR!U618</f>
        <v>2793912</v>
      </c>
      <c r="T584" s="489">
        <f>[1]BR!V578+[1]BR!V618</f>
        <v>2852316</v>
      </c>
      <c r="U584" s="489">
        <f>[1]BR!W578+[1]BR!W618</f>
        <v>2868664</v>
      </c>
      <c r="V584" s="489">
        <f>[1]BR!X578+[1]BR!X618</f>
        <v>2875712</v>
      </c>
      <c r="W584" s="489">
        <f>[1]BR!Y578+[1]BR!Y618</f>
        <v>2871716</v>
      </c>
      <c r="X584" s="489">
        <f>[1]BR!Z578+[1]BR!Z618</f>
        <v>2883564</v>
      </c>
      <c r="Y584" s="489">
        <f>[1]BR!AA578+[1]BR!AA618</f>
        <v>2864876</v>
      </c>
      <c r="Z584" s="489">
        <f>[1]BR!AB578+[1]BR!AB618</f>
        <v>2856120</v>
      </c>
      <c r="AA584" s="489">
        <f>[1]BR!AC578+[1]BR!AC618</f>
        <v>2848900</v>
      </c>
      <c r="AB584" s="489">
        <f>[1]BR!AD578+[1]BR!AD618</f>
        <v>2802928</v>
      </c>
      <c r="AC584" s="306">
        <f t="shared" si="726"/>
        <v>34124493</v>
      </c>
      <c r="AD584" s="13"/>
      <c r="AF584" s="22"/>
      <c r="AG584" s="22"/>
      <c r="AH584" s="22"/>
      <c r="AI584" s="155"/>
      <c r="AJ584" s="2"/>
      <c r="BH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>
      <c r="A585" s="1">
        <f t="shared" si="723"/>
        <v>2029</v>
      </c>
      <c r="B585" s="489">
        <f>[1]BR!C579+[1]BR!C619</f>
        <v>2887136</v>
      </c>
      <c r="C585" s="489">
        <f>[1]BR!D579+[1]BR!D619</f>
        <v>2848715</v>
      </c>
      <c r="D585" s="489">
        <f>[1]BR!E579+[1]BR!E619</f>
        <v>2910527</v>
      </c>
      <c r="E585" s="489">
        <f>[1]BR!F579+[1]BR!F619</f>
        <v>2927161</v>
      </c>
      <c r="F585" s="489">
        <f>[1]BR!G579+[1]BR!G619</f>
        <v>2934332</v>
      </c>
      <c r="G585" s="489">
        <f>[1]BR!H579+[1]BR!H619</f>
        <v>2930266</v>
      </c>
      <c r="H585" s="489">
        <f>[1]BR!I579+[1]BR!I619</f>
        <v>2942321</v>
      </c>
      <c r="I585" s="489">
        <f>[1]BR!J579+[1]BR!J619</f>
        <v>2923306</v>
      </c>
      <c r="J585" s="489">
        <f>[1]BR!K579+[1]BR!K619</f>
        <v>2914397</v>
      </c>
      <c r="K585" s="489">
        <f>[1]BR!L579+[1]BR!L619</f>
        <v>2907051</v>
      </c>
      <c r="L585" s="489">
        <f>[1]BR!M579+[1]BR!M619</f>
        <v>2860274</v>
      </c>
      <c r="M585" s="489">
        <f>[1]BR!N579+[1]BR!N619</f>
        <v>2888378</v>
      </c>
      <c r="N585" s="306">
        <f t="shared" si="724"/>
        <v>34873864</v>
      </c>
      <c r="O585" s="400"/>
      <c r="P585" s="72">
        <f t="shared" si="725"/>
        <v>2029</v>
      </c>
      <c r="Q585" s="489">
        <f>[1]BR!S579+[1]BR!S619</f>
        <v>2830548</v>
      </c>
      <c r="R585" s="489">
        <f>[1]BR!T579+[1]BR!T619</f>
        <v>2887136</v>
      </c>
      <c r="S585" s="489">
        <f>[1]BR!U579+[1]BR!U619</f>
        <v>2848715</v>
      </c>
      <c r="T585" s="489">
        <f>[1]BR!V579+[1]BR!V619</f>
        <v>2910527</v>
      </c>
      <c r="U585" s="489">
        <f>[1]BR!W579+[1]BR!W619</f>
        <v>2927161</v>
      </c>
      <c r="V585" s="489">
        <f>[1]BR!X579+[1]BR!X619</f>
        <v>2934332</v>
      </c>
      <c r="W585" s="489">
        <f>[1]BR!Y579+[1]BR!Y619</f>
        <v>2930266</v>
      </c>
      <c r="X585" s="489">
        <f>[1]BR!Z579+[1]BR!Z619</f>
        <v>2942321</v>
      </c>
      <c r="Y585" s="489">
        <f>[1]BR!AA579+[1]BR!AA619</f>
        <v>2923306</v>
      </c>
      <c r="Z585" s="489">
        <f>[1]BR!AB579+[1]BR!AB619</f>
        <v>2914397</v>
      </c>
      <c r="AA585" s="489">
        <f>[1]BR!AC579+[1]BR!AC619</f>
        <v>2907051</v>
      </c>
      <c r="AB585" s="489">
        <f>[1]BR!AD579+[1]BR!AD619</f>
        <v>2860274</v>
      </c>
      <c r="AC585" s="306">
        <f t="shared" si="726"/>
        <v>34816034</v>
      </c>
      <c r="AD585" s="13"/>
      <c r="AF585" s="22"/>
      <c r="AG585" s="22"/>
      <c r="AH585" s="22"/>
      <c r="AI585" s="155"/>
      <c r="AJ585" s="2"/>
      <c r="BH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>
      <c r="A586" s="1">
        <f t="shared" si="723"/>
        <v>2030</v>
      </c>
      <c r="B586" s="489">
        <f>[1]BR!C580+[1]BR!C620</f>
        <v>2943461</v>
      </c>
      <c r="C586" s="489">
        <f>[1]BR!D580+[1]BR!D620</f>
        <v>2904191</v>
      </c>
      <c r="D586" s="489">
        <f>[1]BR!E580+[1]BR!E620</f>
        <v>2967369</v>
      </c>
      <c r="E586" s="489">
        <f>[1]BR!F580+[1]BR!F620</f>
        <v>2984371</v>
      </c>
      <c r="F586" s="489">
        <f>[1]BR!G580+[1]BR!G620</f>
        <v>2991700</v>
      </c>
      <c r="G586" s="489">
        <f>[1]BR!H580+[1]BR!H620</f>
        <v>2987545</v>
      </c>
      <c r="H586" s="489">
        <f>[1]BR!I580+[1]BR!I620</f>
        <v>2999867</v>
      </c>
      <c r="I586" s="489">
        <f>[1]BR!J580+[1]BR!J620</f>
        <v>2980431</v>
      </c>
      <c r="J586" s="489">
        <f>[1]BR!K580+[1]BR!K620</f>
        <v>2971325</v>
      </c>
      <c r="K586" s="489">
        <f>[1]BR!L580+[1]BR!L620</f>
        <v>2963816</v>
      </c>
      <c r="L586" s="489">
        <f>[1]BR!M580+[1]BR!M620</f>
        <v>2916005</v>
      </c>
      <c r="M586" s="489">
        <f>[1]BR!N580+[1]BR!N620</f>
        <v>2944730</v>
      </c>
      <c r="N586" s="306">
        <f t="shared" si="724"/>
        <v>35554811</v>
      </c>
      <c r="O586" s="400"/>
      <c r="P586" s="72">
        <f t="shared" si="725"/>
        <v>2030</v>
      </c>
      <c r="Q586" s="489">
        <f>[1]BR!S580+[1]BR!S620</f>
        <v>2888378</v>
      </c>
      <c r="R586" s="489">
        <f>[1]BR!T580+[1]BR!T620</f>
        <v>2943461</v>
      </c>
      <c r="S586" s="489">
        <f>[1]BR!U580+[1]BR!U620</f>
        <v>2904191</v>
      </c>
      <c r="T586" s="489">
        <f>[1]BR!V580+[1]BR!V620</f>
        <v>2967369</v>
      </c>
      <c r="U586" s="489">
        <f>[1]BR!W580+[1]BR!W620</f>
        <v>2984371</v>
      </c>
      <c r="V586" s="489">
        <f>[1]BR!X580+[1]BR!X620</f>
        <v>2991700</v>
      </c>
      <c r="W586" s="489">
        <f>[1]BR!Y580+[1]BR!Y620</f>
        <v>2987545</v>
      </c>
      <c r="X586" s="489">
        <f>[1]BR!Z580+[1]BR!Z620</f>
        <v>2999867</v>
      </c>
      <c r="Y586" s="489">
        <f>[1]BR!AA580+[1]BR!AA620</f>
        <v>2980431</v>
      </c>
      <c r="Z586" s="489">
        <f>[1]BR!AB580+[1]BR!AB620</f>
        <v>2971325</v>
      </c>
      <c r="AA586" s="489">
        <f>[1]BR!AC580+[1]BR!AC620</f>
        <v>2963816</v>
      </c>
      <c r="AB586" s="489">
        <f>[1]BR!AD580+[1]BR!AD620</f>
        <v>2916005</v>
      </c>
      <c r="AC586" s="306">
        <f t="shared" si="726"/>
        <v>35498459</v>
      </c>
      <c r="AD586" s="13"/>
      <c r="AF586" s="22"/>
      <c r="AG586" s="22"/>
      <c r="AH586" s="22"/>
      <c r="AI586" s="155"/>
      <c r="AJ586" s="13"/>
      <c r="BH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>
      <c r="A587" s="1">
        <f t="shared" si="723"/>
        <v>2031</v>
      </c>
      <c r="B587" s="489">
        <f>[1]BR!C581+[1]BR!C621</f>
        <v>3003528</v>
      </c>
      <c r="C587" s="489">
        <f>[1]BR!D581+[1]BR!D621</f>
        <v>2963502</v>
      </c>
      <c r="D587" s="489">
        <f>[1]BR!E581+[1]BR!E621</f>
        <v>3027895</v>
      </c>
      <c r="E587" s="489">
        <f>[1]BR!F581+[1]BR!F621</f>
        <v>3045224</v>
      </c>
      <c r="F587" s="489">
        <f>[1]BR!G581+[1]BR!G621</f>
        <v>3052695</v>
      </c>
      <c r="G587" s="489">
        <f>[1]BR!H581+[1]BR!H621</f>
        <v>3048459</v>
      </c>
      <c r="H587" s="489">
        <f>[1]BR!I581+[1]BR!I621</f>
        <v>3061018</v>
      </c>
      <c r="I587" s="489">
        <f>[1]BR!J581+[1]BR!J621</f>
        <v>3041209</v>
      </c>
      <c r="J587" s="489">
        <f>[1]BR!K581+[1]BR!K621</f>
        <v>3031927</v>
      </c>
      <c r="K587" s="489">
        <f>[1]BR!L581+[1]BR!L621</f>
        <v>3024274</v>
      </c>
      <c r="L587" s="489">
        <f>[1]BR!M581+[1]BR!M621</f>
        <v>2975544</v>
      </c>
      <c r="M587" s="489">
        <f>[1]BR!N581+[1]BR!N621</f>
        <v>3004821</v>
      </c>
      <c r="N587" s="306">
        <f t="shared" si="724"/>
        <v>36280096</v>
      </c>
      <c r="O587" s="400"/>
      <c r="P587" s="72">
        <f t="shared" si="725"/>
        <v>2031</v>
      </c>
      <c r="Q587" s="489">
        <f>[1]BR!S581+[1]BR!S621</f>
        <v>2944730</v>
      </c>
      <c r="R587" s="489">
        <f>[1]BR!T581+[1]BR!T621</f>
        <v>3003528</v>
      </c>
      <c r="S587" s="489">
        <f>[1]BR!U581+[1]BR!U621</f>
        <v>2963502</v>
      </c>
      <c r="T587" s="489">
        <f>[1]BR!V581+[1]BR!V621</f>
        <v>3027895</v>
      </c>
      <c r="U587" s="489">
        <f>[1]BR!W581+[1]BR!W621</f>
        <v>3045224</v>
      </c>
      <c r="V587" s="489">
        <f>[1]BR!X581+[1]BR!X621</f>
        <v>3052695</v>
      </c>
      <c r="W587" s="489">
        <f>[1]BR!Y581+[1]BR!Y621</f>
        <v>3048459</v>
      </c>
      <c r="X587" s="489">
        <f>[1]BR!Z581+[1]BR!Z621</f>
        <v>3061018</v>
      </c>
      <c r="Y587" s="489">
        <f>[1]BR!AA581+[1]BR!AA621</f>
        <v>3041209</v>
      </c>
      <c r="Z587" s="489">
        <f>[1]BR!AB581+[1]BR!AB621</f>
        <v>3031927</v>
      </c>
      <c r="AA587" s="489">
        <f>[1]BR!AC581+[1]BR!AC621</f>
        <v>3024274</v>
      </c>
      <c r="AB587" s="489">
        <f>[1]BR!AD581+[1]BR!AD621</f>
        <v>2975544</v>
      </c>
      <c r="AC587" s="306">
        <f t="shared" si="726"/>
        <v>36220005</v>
      </c>
      <c r="AD587" s="13"/>
      <c r="AF587" s="22"/>
      <c r="AG587" s="22"/>
      <c r="AH587" s="22"/>
      <c r="AI587" s="155"/>
      <c r="AJ587" s="13"/>
      <c r="BH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>
      <c r="A588" s="1">
        <f t="shared" si="723"/>
        <v>2032</v>
      </c>
      <c r="B588" s="489">
        <f>[1]BR!C582+[1]BR!C622</f>
        <v>3063594</v>
      </c>
      <c r="C588" s="489">
        <f>[1]BR!D582+[1]BR!D622</f>
        <v>3025345</v>
      </c>
      <c r="D588" s="489">
        <f>[1]BR!E582+[1]BR!E622</f>
        <v>3088421</v>
      </c>
      <c r="E588" s="489">
        <f>[1]BR!F582+[1]BR!F622</f>
        <v>3106077</v>
      </c>
      <c r="F588" s="489">
        <f>[1]BR!G582+[1]BR!G622</f>
        <v>3113689</v>
      </c>
      <c r="G588" s="489">
        <f>[1]BR!H582+[1]BR!H622</f>
        <v>3109373</v>
      </c>
      <c r="H588" s="489">
        <f>[1]BR!I582+[1]BR!I622</f>
        <v>3122169</v>
      </c>
      <c r="I588" s="489">
        <f>[1]BR!J582+[1]BR!J622</f>
        <v>3101986</v>
      </c>
      <c r="J588" s="489">
        <f>[1]BR!K582+[1]BR!K622</f>
        <v>3092530</v>
      </c>
      <c r="K588" s="489">
        <f>[1]BR!L582+[1]BR!L622</f>
        <v>3084732</v>
      </c>
      <c r="L588" s="489">
        <f>[1]BR!M582+[1]BR!M622</f>
        <v>3035082</v>
      </c>
      <c r="M588" s="489">
        <f>[1]BR!N582+[1]BR!N622</f>
        <v>3064912</v>
      </c>
      <c r="N588" s="306">
        <f t="shared" si="724"/>
        <v>37007910</v>
      </c>
      <c r="O588" s="29"/>
      <c r="P588" s="72">
        <f t="shared" si="725"/>
        <v>2032</v>
      </c>
      <c r="Q588" s="489">
        <f>[1]BR!S582+[1]BR!S622</f>
        <v>3004821</v>
      </c>
      <c r="R588" s="489">
        <f>[1]BR!T582+[1]BR!T622</f>
        <v>3063594</v>
      </c>
      <c r="S588" s="489">
        <f>[1]BR!U582+[1]BR!U622</f>
        <v>3025345</v>
      </c>
      <c r="T588" s="489">
        <f>[1]BR!V582+[1]BR!V622</f>
        <v>3088421</v>
      </c>
      <c r="U588" s="489">
        <f>[1]BR!W582+[1]BR!W622</f>
        <v>3106077</v>
      </c>
      <c r="V588" s="489">
        <f>[1]BR!X582+[1]BR!X622</f>
        <v>3113689</v>
      </c>
      <c r="W588" s="489">
        <f>[1]BR!Y582+[1]BR!Y622</f>
        <v>3109373</v>
      </c>
      <c r="X588" s="489">
        <f>[1]BR!Z582+[1]BR!Z622</f>
        <v>3122169</v>
      </c>
      <c r="Y588" s="489">
        <f>[1]BR!AA582+[1]BR!AA622</f>
        <v>3101986</v>
      </c>
      <c r="Z588" s="489">
        <f>[1]BR!AB582+[1]BR!AB622</f>
        <v>3092530</v>
      </c>
      <c r="AA588" s="489">
        <f>[1]BR!AC582+[1]BR!AC622</f>
        <v>3084732</v>
      </c>
      <c r="AB588" s="489">
        <f>[1]BR!AD582+[1]BR!AD622</f>
        <v>3035082</v>
      </c>
      <c r="AC588" s="306">
        <f t="shared" si="726"/>
        <v>36947819</v>
      </c>
      <c r="AD588" s="13"/>
      <c r="AF588" s="22"/>
      <c r="AG588" s="22"/>
      <c r="AH588" s="22"/>
      <c r="AJ588" s="13"/>
      <c r="BH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1:82">
      <c r="A589" s="1">
        <f t="shared" si="723"/>
        <v>2033</v>
      </c>
      <c r="B589" s="489">
        <f>[1]BR!C583+[1]BR!C623</f>
        <v>3123919</v>
      </c>
      <c r="C589" s="489">
        <f>[1]BR!D583+[1]BR!D623</f>
        <v>3082289</v>
      </c>
      <c r="D589" s="489">
        <f>[1]BR!E583+[1]BR!E623</f>
        <v>3149263</v>
      </c>
      <c r="E589" s="489">
        <f>[1]BR!F583+[1]BR!F623</f>
        <v>3167287</v>
      </c>
      <c r="F589" s="489">
        <f>[1]BR!G583+[1]BR!G623</f>
        <v>3175057</v>
      </c>
      <c r="G589" s="489">
        <f>[1]BR!H583+[1]BR!H623</f>
        <v>3170652</v>
      </c>
      <c r="H589" s="489">
        <f>[1]BR!I583+[1]BR!I623</f>
        <v>3183714</v>
      </c>
      <c r="I589" s="489">
        <f>[1]BR!J583+[1]BR!J623</f>
        <v>3163111</v>
      </c>
      <c r="J589" s="489">
        <f>[1]BR!K583+[1]BR!K623</f>
        <v>3153457</v>
      </c>
      <c r="K589" s="489">
        <f>[1]BR!L583+[1]BR!L623</f>
        <v>3145497</v>
      </c>
      <c r="L589" s="489">
        <f>[1]BR!M583+[1]BR!M623</f>
        <v>3094813</v>
      </c>
      <c r="M589" s="489">
        <f>[1]BR!N583+[1]BR!N623</f>
        <v>3125264</v>
      </c>
      <c r="N589" s="306">
        <f t="shared" si="724"/>
        <v>37734323</v>
      </c>
      <c r="O589" s="29"/>
      <c r="P589" s="72">
        <f t="shared" si="725"/>
        <v>2033</v>
      </c>
      <c r="Q589" s="489">
        <f>[1]BR!S583+[1]BR!S623</f>
        <v>3064912</v>
      </c>
      <c r="R589" s="489">
        <f>[1]BR!T583+[1]BR!T623</f>
        <v>3123919</v>
      </c>
      <c r="S589" s="489">
        <f>[1]BR!U583+[1]BR!U623</f>
        <v>3082289</v>
      </c>
      <c r="T589" s="489">
        <f>[1]BR!V583+[1]BR!V623</f>
        <v>3149263</v>
      </c>
      <c r="U589" s="489">
        <f>[1]BR!W583+[1]BR!W623</f>
        <v>3167287</v>
      </c>
      <c r="V589" s="489">
        <f>[1]BR!X583+[1]BR!X623</f>
        <v>3175057</v>
      </c>
      <c r="W589" s="489">
        <f>[1]BR!Y583+[1]BR!Y623</f>
        <v>3170652</v>
      </c>
      <c r="X589" s="489">
        <f>[1]BR!Z583+[1]BR!Z623</f>
        <v>3183714</v>
      </c>
      <c r="Y589" s="489">
        <f>[1]BR!AA583+[1]BR!AA623</f>
        <v>3163111</v>
      </c>
      <c r="Z589" s="489">
        <f>[1]BR!AB583+[1]BR!AB623</f>
        <v>3153457</v>
      </c>
      <c r="AA589" s="489">
        <f>[1]BR!AC583+[1]BR!AC623</f>
        <v>3145497</v>
      </c>
      <c r="AB589" s="489">
        <f>[1]BR!AD583+[1]BR!AD623</f>
        <v>3094813</v>
      </c>
      <c r="AC589" s="306">
        <f t="shared" si="726"/>
        <v>37673971</v>
      </c>
      <c r="AD589" s="13"/>
      <c r="AG589" s="22"/>
      <c r="AH589" s="22"/>
      <c r="AJ589" s="13"/>
      <c r="BH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1:82">
      <c r="A590" s="1">
        <f t="shared" si="723"/>
        <v>2034</v>
      </c>
      <c r="B590" s="489">
        <f>[1]BR!C584+[1]BR!C624</f>
        <v>3186244</v>
      </c>
      <c r="C590" s="489">
        <f>[1]BR!D584+[1]BR!D624</f>
        <v>3143764</v>
      </c>
      <c r="D590" s="489">
        <f>[1]BR!E584+[1]BR!E624</f>
        <v>3212106</v>
      </c>
      <c r="E590" s="489">
        <f>[1]BR!F584+[1]BR!F624</f>
        <v>3230497</v>
      </c>
      <c r="F590" s="489">
        <f>[1]BR!G584+[1]BR!G624</f>
        <v>3238426</v>
      </c>
      <c r="G590" s="489">
        <f>[1]BR!H584+[1]BR!H624</f>
        <v>3233931</v>
      </c>
      <c r="H590" s="489">
        <f>[1]BR!I584+[1]BR!I624</f>
        <v>3247260</v>
      </c>
      <c r="I590" s="489">
        <f>[1]BR!J584+[1]BR!J624</f>
        <v>3226236</v>
      </c>
      <c r="J590" s="489">
        <f>[1]BR!K584+[1]BR!K624</f>
        <v>3216385</v>
      </c>
      <c r="K590" s="489">
        <f>[1]BR!L584+[1]BR!L624</f>
        <v>3208263</v>
      </c>
      <c r="L590" s="489">
        <f>[1]BR!M584+[1]BR!M624</f>
        <v>3156544</v>
      </c>
      <c r="M590" s="489">
        <f>[1]BR!N584+[1]BR!N624</f>
        <v>3187617</v>
      </c>
      <c r="N590" s="306">
        <f t="shared" si="724"/>
        <v>38487273</v>
      </c>
      <c r="O590" s="29"/>
      <c r="P590" s="72">
        <f t="shared" si="725"/>
        <v>2034</v>
      </c>
      <c r="Q590" s="489">
        <f>[1]BR!S584+[1]BR!S624</f>
        <v>3125264</v>
      </c>
      <c r="R590" s="489">
        <f>[1]BR!T584+[1]BR!T624</f>
        <v>3186244</v>
      </c>
      <c r="S590" s="489">
        <f>[1]BR!U584+[1]BR!U624</f>
        <v>3143764</v>
      </c>
      <c r="T590" s="489">
        <f>[1]BR!V584+[1]BR!V624</f>
        <v>3212106</v>
      </c>
      <c r="U590" s="489">
        <f>[1]BR!W584+[1]BR!W624</f>
        <v>3230497</v>
      </c>
      <c r="V590" s="489">
        <f>[1]BR!X584+[1]BR!X624</f>
        <v>3238426</v>
      </c>
      <c r="W590" s="489">
        <f>[1]BR!Y584+[1]BR!Y624</f>
        <v>3233931</v>
      </c>
      <c r="X590" s="489">
        <f>[1]BR!Z584+[1]BR!Z624</f>
        <v>3247260</v>
      </c>
      <c r="Y590" s="489">
        <f>[1]BR!AA584+[1]BR!AA624</f>
        <v>3226236</v>
      </c>
      <c r="Z590" s="489">
        <f>[1]BR!AB584+[1]BR!AB624</f>
        <v>3216385</v>
      </c>
      <c r="AA590" s="489">
        <f>[1]BR!AC584+[1]BR!AC624</f>
        <v>3208263</v>
      </c>
      <c r="AB590" s="489">
        <f>[1]BR!AD584+[1]BR!AD624</f>
        <v>3156544</v>
      </c>
      <c r="AC590" s="306">
        <f t="shared" si="726"/>
        <v>38424920</v>
      </c>
      <c r="AD590" s="13"/>
      <c r="AG590" s="22"/>
      <c r="AH590" s="22"/>
      <c r="AJ590" s="13"/>
      <c r="BH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1:82">
      <c r="A591" s="1">
        <f t="shared" si="723"/>
        <v>2035</v>
      </c>
      <c r="B591" s="489">
        <f>[1]BR!C585+[1]BR!C625</f>
        <v>3250569</v>
      </c>
      <c r="C591" s="489">
        <f>[1]BR!D585+[1]BR!D625</f>
        <v>3207239</v>
      </c>
      <c r="D591" s="489">
        <f>[1]BR!E585+[1]BR!E625</f>
        <v>3276948</v>
      </c>
      <c r="E591" s="489">
        <f>[1]BR!F585+[1]BR!F625</f>
        <v>3295707</v>
      </c>
      <c r="F591" s="489">
        <f>[1]BR!G585+[1]BR!G625</f>
        <v>3303795</v>
      </c>
      <c r="G591" s="489">
        <f>[1]BR!H585+[1]BR!H625</f>
        <v>3299209</v>
      </c>
      <c r="H591" s="489">
        <f>[1]BR!I585+[1]BR!I625</f>
        <v>3312805</v>
      </c>
      <c r="I591" s="489">
        <f>[1]BR!J585+[1]BR!J625</f>
        <v>3291360</v>
      </c>
      <c r="J591" s="489">
        <f>[1]BR!K585+[1]BR!K625</f>
        <v>3281313</v>
      </c>
      <c r="K591" s="489">
        <f>[1]BR!L585+[1]BR!L625</f>
        <v>3273028</v>
      </c>
      <c r="L591" s="489">
        <f>[1]BR!M585+[1]BR!M625</f>
        <v>3220275</v>
      </c>
      <c r="M591" s="489">
        <f>[1]BR!N585+[1]BR!N625</f>
        <v>3251969</v>
      </c>
      <c r="N591" s="306">
        <f t="shared" si="724"/>
        <v>39264217</v>
      </c>
      <c r="O591" s="29"/>
      <c r="P591" s="72">
        <f t="shared" si="725"/>
        <v>2035</v>
      </c>
      <c r="Q591" s="489">
        <f>[1]BR!S585+[1]BR!S625</f>
        <v>3187617</v>
      </c>
      <c r="R591" s="489">
        <f>[1]BR!T585+[1]BR!T625</f>
        <v>3250569</v>
      </c>
      <c r="S591" s="489">
        <f>[1]BR!U585+[1]BR!U625</f>
        <v>3207239</v>
      </c>
      <c r="T591" s="489">
        <f>[1]BR!V585+[1]BR!V625</f>
        <v>3276948</v>
      </c>
      <c r="U591" s="489">
        <f>[1]BR!W585+[1]BR!W625</f>
        <v>3295707</v>
      </c>
      <c r="V591" s="489">
        <f>[1]BR!X585+[1]BR!X625</f>
        <v>3303795</v>
      </c>
      <c r="W591" s="489">
        <f>[1]BR!Y585+[1]BR!Y625</f>
        <v>3299209</v>
      </c>
      <c r="X591" s="489">
        <f>[1]BR!Z585+[1]BR!Z625</f>
        <v>3312805</v>
      </c>
      <c r="Y591" s="489">
        <f>[1]BR!AA585+[1]BR!AA625</f>
        <v>3291360</v>
      </c>
      <c r="Z591" s="489">
        <f>[1]BR!AB585+[1]BR!AB625</f>
        <v>3281313</v>
      </c>
      <c r="AA591" s="489">
        <f>[1]BR!AC585+[1]BR!AC625</f>
        <v>3273028</v>
      </c>
      <c r="AB591" s="489">
        <f>[1]BR!AD585+[1]BR!AD625</f>
        <v>3220275</v>
      </c>
      <c r="AC591" s="306">
        <f t="shared" si="726"/>
        <v>39199865</v>
      </c>
      <c r="AD591" s="13"/>
      <c r="AG591" s="22"/>
      <c r="AH591" s="22"/>
      <c r="AJ591" s="13"/>
      <c r="BH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1:82">
      <c r="A592" s="1">
        <f t="shared" si="723"/>
        <v>2036</v>
      </c>
      <c r="B592" s="489">
        <f>[1]BR!C586+[1]BR!C626</f>
        <v>3314894</v>
      </c>
      <c r="C592" s="489">
        <f>[1]BR!D586+[1]BR!D626</f>
        <v>3273457</v>
      </c>
      <c r="D592" s="489">
        <f>[1]BR!E586+[1]BR!E626</f>
        <v>3341790</v>
      </c>
      <c r="E592" s="489">
        <f>[1]BR!F586+[1]BR!F626</f>
        <v>3360917</v>
      </c>
      <c r="F592" s="489">
        <f>[1]BR!G586+[1]BR!G626</f>
        <v>3369163</v>
      </c>
      <c r="G592" s="489">
        <f>[1]BR!H586+[1]BR!H626</f>
        <v>3364488</v>
      </c>
      <c r="H592" s="489">
        <f>[1]BR!I586+[1]BR!I626</f>
        <v>3378350</v>
      </c>
      <c r="I592" s="489">
        <f>[1]BR!J586+[1]BR!J626</f>
        <v>3356485</v>
      </c>
      <c r="J592" s="489">
        <f>[1]BR!K586+[1]BR!K626</f>
        <v>3346240</v>
      </c>
      <c r="K592" s="489">
        <f>[1]BR!L586+[1]BR!L626</f>
        <v>3337793</v>
      </c>
      <c r="L592" s="489">
        <f>[1]BR!M586+[1]BR!M626</f>
        <v>3284006</v>
      </c>
      <c r="M592" s="489">
        <f>[1]BR!N586+[1]BR!N626</f>
        <v>3316321</v>
      </c>
      <c r="N592" s="306">
        <f t="shared" si="724"/>
        <v>40043904</v>
      </c>
      <c r="O592" s="29"/>
      <c r="P592" s="72">
        <f t="shared" si="725"/>
        <v>2036</v>
      </c>
      <c r="Q592" s="489">
        <f>[1]BR!S586+[1]BR!S626</f>
        <v>3251969</v>
      </c>
      <c r="R592" s="489">
        <f>[1]BR!T586+[1]BR!T626</f>
        <v>3314894</v>
      </c>
      <c r="S592" s="489">
        <f>[1]BR!U586+[1]BR!U626</f>
        <v>3273457</v>
      </c>
      <c r="T592" s="489">
        <f>[1]BR!V586+[1]BR!V626</f>
        <v>3341790</v>
      </c>
      <c r="U592" s="489">
        <f>[1]BR!W586+[1]BR!W626</f>
        <v>3360917</v>
      </c>
      <c r="V592" s="489">
        <f>[1]BR!X586+[1]BR!X626</f>
        <v>3369163</v>
      </c>
      <c r="W592" s="489">
        <f>[1]BR!Y586+[1]BR!Y626</f>
        <v>3364488</v>
      </c>
      <c r="X592" s="489">
        <f>[1]BR!Z586+[1]BR!Z626</f>
        <v>3378350</v>
      </c>
      <c r="Y592" s="489">
        <f>[1]BR!AA586+[1]BR!AA626</f>
        <v>3356485</v>
      </c>
      <c r="Z592" s="489">
        <f>[1]BR!AB586+[1]BR!AB626</f>
        <v>3346240</v>
      </c>
      <c r="AA592" s="489">
        <f>[1]BR!AC586+[1]BR!AC626</f>
        <v>3337793</v>
      </c>
      <c r="AB592" s="489">
        <f>[1]BR!AD586+[1]BR!AD626</f>
        <v>3284006</v>
      </c>
      <c r="AC592" s="306">
        <f t="shared" si="726"/>
        <v>39979552</v>
      </c>
      <c r="AJ592" s="13"/>
      <c r="BH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1:114">
      <c r="A593" s="1">
        <f t="shared" si="723"/>
        <v>2037</v>
      </c>
      <c r="B593" s="489">
        <f>[1]BR!C587+[1]BR!C627</f>
        <v>3381219</v>
      </c>
      <c r="C593" s="489">
        <f>[1]BR!D587+[1]BR!D627</f>
        <v>3336190</v>
      </c>
      <c r="D593" s="489">
        <f>[1]BR!E587+[1]BR!E627</f>
        <v>3408632</v>
      </c>
      <c r="E593" s="489">
        <f>[1]BR!F587+[1]BR!F627</f>
        <v>3428127</v>
      </c>
      <c r="F593" s="489">
        <f>[1]BR!G587+[1]BR!G627</f>
        <v>3436532</v>
      </c>
      <c r="G593" s="489">
        <f>[1]BR!H587+[1]BR!H627</f>
        <v>3431766</v>
      </c>
      <c r="H593" s="489">
        <f>[1]BR!I587+[1]BR!I627</f>
        <v>3445895</v>
      </c>
      <c r="I593" s="489">
        <f>[1]BR!J587+[1]BR!J627</f>
        <v>3423610</v>
      </c>
      <c r="J593" s="489">
        <f>[1]BR!K587+[1]BR!K627</f>
        <v>3413168</v>
      </c>
      <c r="K593" s="489">
        <f>[1]BR!L587+[1]BR!L627</f>
        <v>3404558</v>
      </c>
      <c r="L593" s="489">
        <f>[1]BR!M587+[1]BR!M627</f>
        <v>3349737</v>
      </c>
      <c r="M593" s="489">
        <f>[1]BR!N587+[1]BR!N627</f>
        <v>3382673</v>
      </c>
      <c r="N593" s="306">
        <f t="shared" si="724"/>
        <v>40842107</v>
      </c>
      <c r="O593" s="29"/>
      <c r="P593" s="72">
        <f t="shared" si="725"/>
        <v>2037</v>
      </c>
      <c r="Q593" s="489">
        <f>[1]BR!S587+[1]BR!S627</f>
        <v>3316321</v>
      </c>
      <c r="R593" s="489">
        <f>[1]BR!T587+[1]BR!T627</f>
        <v>3381219</v>
      </c>
      <c r="S593" s="489">
        <f>[1]BR!U587+[1]BR!U627</f>
        <v>3336190</v>
      </c>
      <c r="T593" s="489">
        <f>[1]BR!V587+[1]BR!V627</f>
        <v>3408632</v>
      </c>
      <c r="U593" s="489">
        <f>[1]BR!W587+[1]BR!W627</f>
        <v>3428127</v>
      </c>
      <c r="V593" s="489">
        <f>[1]BR!X587+[1]BR!X627</f>
        <v>3436532</v>
      </c>
      <c r="W593" s="489">
        <f>[1]BR!Y587+[1]BR!Y627</f>
        <v>3431766</v>
      </c>
      <c r="X593" s="489">
        <f>[1]BR!Z587+[1]BR!Z627</f>
        <v>3445895</v>
      </c>
      <c r="Y593" s="489">
        <f>[1]BR!AA587+[1]BR!AA627</f>
        <v>3423610</v>
      </c>
      <c r="Z593" s="489">
        <f>[1]BR!AB587+[1]BR!AB627</f>
        <v>3413168</v>
      </c>
      <c r="AA593" s="489">
        <f>[1]BR!AC587+[1]BR!AC627</f>
        <v>3404558</v>
      </c>
      <c r="AB593" s="489">
        <f>[1]BR!AD587+[1]BR!AD627</f>
        <v>3349737</v>
      </c>
      <c r="AC593" s="306">
        <f t="shared" si="726"/>
        <v>40775755</v>
      </c>
      <c r="AI593" s="155"/>
      <c r="AJ593" s="13"/>
      <c r="BH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1:114">
      <c r="A594" s="1">
        <f t="shared" si="723"/>
        <v>2038</v>
      </c>
      <c r="B594" s="489">
        <f>[1]BR!C588+[1]BR!C628</f>
        <v>3449802</v>
      </c>
      <c r="C594" s="489">
        <f>[1]BR!D588+[1]BR!D628</f>
        <v>3403829</v>
      </c>
      <c r="D594" s="489">
        <f>[1]BR!E588+[1]BR!E628</f>
        <v>3477790</v>
      </c>
      <c r="E594" s="489">
        <f>[1]BR!F588+[1]BR!F628</f>
        <v>3497693</v>
      </c>
      <c r="F594" s="489">
        <f>[1]BR!G588+[1]BR!G628</f>
        <v>3506274</v>
      </c>
      <c r="G594" s="489">
        <f>[1]BR!H588+[1]BR!H628</f>
        <v>3501409</v>
      </c>
      <c r="H594" s="489">
        <f>[1]BR!I588+[1]BR!I628</f>
        <v>3515834</v>
      </c>
      <c r="I594" s="489">
        <f>[1]BR!J588+[1]BR!J628</f>
        <v>3493082</v>
      </c>
      <c r="J594" s="489">
        <f>[1]BR!K588+[1]BR!K628</f>
        <v>3482421</v>
      </c>
      <c r="K594" s="489">
        <f>[1]BR!L588+[1]BR!L628</f>
        <v>3473631</v>
      </c>
      <c r="L594" s="489">
        <f>[1]BR!M588+[1]BR!M628</f>
        <v>3417660</v>
      </c>
      <c r="M594" s="489">
        <f>[1]BR!N588+[1]BR!N628</f>
        <v>3451287</v>
      </c>
      <c r="N594" s="306">
        <f t="shared" si="724"/>
        <v>41670712</v>
      </c>
      <c r="O594" s="29"/>
      <c r="P594" s="72">
        <f t="shared" si="725"/>
        <v>2038</v>
      </c>
      <c r="Q594" s="489">
        <f>[1]BR!S588+[1]BR!S628</f>
        <v>3382673</v>
      </c>
      <c r="R594" s="489">
        <f>[1]BR!T588+[1]BR!T628</f>
        <v>3449802</v>
      </c>
      <c r="S594" s="489">
        <f>[1]BR!U588+[1]BR!U628</f>
        <v>3403829</v>
      </c>
      <c r="T594" s="489">
        <f>[1]BR!V588+[1]BR!V628</f>
        <v>3477790</v>
      </c>
      <c r="U594" s="489">
        <f>[1]BR!W588+[1]BR!W628</f>
        <v>3497693</v>
      </c>
      <c r="V594" s="489">
        <f>[1]BR!X588+[1]BR!X628</f>
        <v>3506274</v>
      </c>
      <c r="W594" s="489">
        <f>[1]BR!Y588+[1]BR!Y628</f>
        <v>3501409</v>
      </c>
      <c r="X594" s="489">
        <f>[1]BR!Z588+[1]BR!Z628</f>
        <v>3515834</v>
      </c>
      <c r="Y594" s="489">
        <f>[1]BR!AA588+[1]BR!AA628</f>
        <v>3493082</v>
      </c>
      <c r="Z594" s="489">
        <f>[1]BR!AB588+[1]BR!AB628</f>
        <v>3482421</v>
      </c>
      <c r="AA594" s="489">
        <f>[1]BR!AC588+[1]BR!AC628</f>
        <v>3473631</v>
      </c>
      <c r="AB594" s="489">
        <f>[1]BR!AD588+[1]BR!AD628</f>
        <v>3417660</v>
      </c>
      <c r="AC594" s="306">
        <f t="shared" si="726"/>
        <v>41602098</v>
      </c>
      <c r="AI594" s="155"/>
      <c r="AJ594" s="13"/>
      <c r="BH594" s="1"/>
      <c r="BV594" s="1"/>
      <c r="BW594" s="1"/>
      <c r="BX594" s="1"/>
      <c r="BY594" s="1"/>
      <c r="BZ594" s="1"/>
      <c r="CA594" s="1"/>
      <c r="CB594" s="1"/>
      <c r="CC594" s="1"/>
      <c r="CD594" s="1"/>
    </row>
    <row r="595" spans="1:114">
      <c r="A595" s="1">
        <f t="shared" si="723"/>
        <v>2039</v>
      </c>
      <c r="B595" s="489">
        <f>[1]BR!C589+[1]BR!C629</f>
        <v>3518385</v>
      </c>
      <c r="C595" s="489">
        <f>[1]BR!D589+[1]BR!D629</f>
        <v>3471468</v>
      </c>
      <c r="D595" s="489">
        <f>[1]BR!E589+[1]BR!E629</f>
        <v>3546948</v>
      </c>
      <c r="E595" s="489">
        <f>[1]BR!F589+[1]BR!F629</f>
        <v>3567260</v>
      </c>
      <c r="F595" s="489">
        <f>[1]BR!G589+[1]BR!G629</f>
        <v>3576017</v>
      </c>
      <c r="G595" s="489">
        <f>[1]BR!H589+[1]BR!H629</f>
        <v>3571052</v>
      </c>
      <c r="H595" s="489">
        <f>[1]BR!I589+[1]BR!I629</f>
        <v>3585773</v>
      </c>
      <c r="I595" s="489">
        <f>[1]BR!J589+[1]BR!J629</f>
        <v>3562553</v>
      </c>
      <c r="J595" s="489">
        <f>[1]BR!K589+[1]BR!K629</f>
        <v>3551674</v>
      </c>
      <c r="K595" s="489">
        <f>[1]BR!L589+[1]BR!L629</f>
        <v>3542703</v>
      </c>
      <c r="L595" s="489">
        <f>[1]BR!M589+[1]BR!M629</f>
        <v>3485583</v>
      </c>
      <c r="M595" s="489">
        <f>[1]BR!N589+[1]BR!N629</f>
        <v>3519901</v>
      </c>
      <c r="N595" s="306">
        <f t="shared" si="724"/>
        <v>42499317</v>
      </c>
      <c r="O595" s="29"/>
      <c r="P595" s="72">
        <f t="shared" si="725"/>
        <v>2039</v>
      </c>
      <c r="Q595" s="489">
        <f>[1]BR!S589+[1]BR!S629</f>
        <v>3451287</v>
      </c>
      <c r="R595" s="489">
        <f>[1]BR!T589+[1]BR!T629</f>
        <v>3518385</v>
      </c>
      <c r="S595" s="489">
        <f>[1]BR!U589+[1]BR!U629</f>
        <v>3471468</v>
      </c>
      <c r="T595" s="489">
        <f>[1]BR!V589+[1]BR!V629</f>
        <v>3546948</v>
      </c>
      <c r="U595" s="489">
        <f>[1]BR!W589+[1]BR!W629</f>
        <v>3567260</v>
      </c>
      <c r="V595" s="489">
        <f>[1]BR!X589+[1]BR!X629</f>
        <v>3576017</v>
      </c>
      <c r="W595" s="489">
        <f>[1]BR!Y589+[1]BR!Y629</f>
        <v>3571052</v>
      </c>
      <c r="X595" s="489">
        <f>[1]BR!Z589+[1]BR!Z629</f>
        <v>3585773</v>
      </c>
      <c r="Y595" s="489">
        <f>[1]BR!AA589+[1]BR!AA629</f>
        <v>3562553</v>
      </c>
      <c r="Z595" s="489">
        <f>[1]BR!AB589+[1]BR!AB629</f>
        <v>3551674</v>
      </c>
      <c r="AA595" s="489">
        <f>[1]BR!AC589+[1]BR!AC629</f>
        <v>3542703</v>
      </c>
      <c r="AB595" s="489">
        <f>[1]BR!AD589+[1]BR!AD629</f>
        <v>3485583</v>
      </c>
      <c r="AC595" s="306">
        <f t="shared" si="726"/>
        <v>42430703</v>
      </c>
      <c r="AI595" s="155"/>
      <c r="AJ595" s="13"/>
      <c r="BH595" s="1"/>
      <c r="BV595" s="1"/>
      <c r="BW595" s="1"/>
      <c r="BX595" s="1"/>
      <c r="BY595" s="1"/>
      <c r="BZ595" s="1"/>
      <c r="CA595" s="1"/>
      <c r="CB595" s="1"/>
      <c r="CC595" s="1"/>
      <c r="CD595" s="1"/>
    </row>
    <row r="596" spans="1:114">
      <c r="A596" s="1">
        <f t="shared" si="723"/>
        <v>2040</v>
      </c>
      <c r="B596" s="489">
        <f>[1]BR!C590+[1]BR!C630</f>
        <v>3588968</v>
      </c>
      <c r="C596" s="489">
        <f>[1]BR!D590+[1]BR!D630</f>
        <v>3544078</v>
      </c>
      <c r="D596" s="489">
        <f>[1]BR!E590+[1]BR!E630</f>
        <v>3618106</v>
      </c>
      <c r="E596" s="489">
        <f>[1]BR!F590+[1]BR!F630</f>
        <v>3638827</v>
      </c>
      <c r="F596" s="489">
        <f>[1]BR!G590+[1]BR!G630</f>
        <v>3647760</v>
      </c>
      <c r="G596" s="489">
        <f>[1]BR!H590+[1]BR!H630</f>
        <v>3642695</v>
      </c>
      <c r="H596" s="489">
        <f>[1]BR!I590+[1]BR!I630</f>
        <v>3657712</v>
      </c>
      <c r="I596" s="489">
        <f>[1]BR!J590+[1]BR!J630</f>
        <v>3634025</v>
      </c>
      <c r="J596" s="489">
        <f>[1]BR!K590+[1]BR!K630</f>
        <v>3622927</v>
      </c>
      <c r="K596" s="489">
        <f>[1]BR!L590+[1]BR!L630</f>
        <v>3613776</v>
      </c>
      <c r="L596" s="489">
        <f>[1]BR!M590+[1]BR!M630</f>
        <v>3555506</v>
      </c>
      <c r="M596" s="489">
        <f>[1]BR!N590+[1]BR!N630</f>
        <v>3590515</v>
      </c>
      <c r="N596" s="306">
        <f t="shared" si="724"/>
        <v>43354895</v>
      </c>
      <c r="O596" s="29"/>
      <c r="P596" s="72">
        <f t="shared" si="725"/>
        <v>2040</v>
      </c>
      <c r="Q596" s="489">
        <f>[1]BR!S590+[1]BR!S630</f>
        <v>3519901</v>
      </c>
      <c r="R596" s="489">
        <f>[1]BR!T590+[1]BR!T630</f>
        <v>3588968</v>
      </c>
      <c r="S596" s="489">
        <f>[1]BR!U590+[1]BR!U630</f>
        <v>3544078</v>
      </c>
      <c r="T596" s="489">
        <f>[1]BR!V590+[1]BR!V630</f>
        <v>3618106</v>
      </c>
      <c r="U596" s="489">
        <f>[1]BR!W590+[1]BR!W630</f>
        <v>3638827</v>
      </c>
      <c r="V596" s="489">
        <f>[1]BR!X590+[1]BR!X630</f>
        <v>3647760</v>
      </c>
      <c r="W596" s="489">
        <f>[1]BR!Y590+[1]BR!Y630</f>
        <v>3642695</v>
      </c>
      <c r="X596" s="489">
        <f>[1]BR!Z590+[1]BR!Z630</f>
        <v>3657712</v>
      </c>
      <c r="Y596" s="489">
        <f>[1]BR!AA590+[1]BR!AA630</f>
        <v>3634025</v>
      </c>
      <c r="Z596" s="489">
        <f>[1]BR!AB590+[1]BR!AB630</f>
        <v>3622927</v>
      </c>
      <c r="AA596" s="489">
        <f>[1]BR!AC590+[1]BR!AC630</f>
        <v>3613776</v>
      </c>
      <c r="AB596" s="489">
        <f>[1]BR!AD590+[1]BR!AD630</f>
        <v>3555506</v>
      </c>
      <c r="AC596" s="306">
        <f t="shared" si="726"/>
        <v>43284281</v>
      </c>
      <c r="AI596" s="155"/>
      <c r="AJ596" s="13"/>
      <c r="BH596" s="1"/>
      <c r="BV596" s="1"/>
      <c r="BW596" s="1"/>
      <c r="BX596" s="1"/>
      <c r="BY596" s="1"/>
      <c r="BZ596" s="1"/>
      <c r="CA596" s="1"/>
      <c r="CB596" s="1"/>
      <c r="CC596" s="1"/>
      <c r="CD596" s="1"/>
    </row>
    <row r="597" spans="1:114">
      <c r="A597" s="1">
        <f t="shared" si="723"/>
        <v>2041</v>
      </c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32"/>
      <c r="O597" s="29"/>
      <c r="P597" s="72">
        <f t="shared" si="725"/>
        <v>2041</v>
      </c>
      <c r="Q597" s="489">
        <f>[1]BR!S591+[1]BR!S631</f>
        <v>3590515</v>
      </c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32"/>
      <c r="AI597" s="155"/>
      <c r="AJ597" s="13"/>
      <c r="BH597" s="1"/>
      <c r="BV597" s="1"/>
      <c r="BW597" s="1"/>
      <c r="BX597" s="1"/>
      <c r="BY597" s="1"/>
      <c r="BZ597" s="1"/>
      <c r="CA597" s="1"/>
      <c r="CB597" s="1"/>
      <c r="CC597" s="1"/>
      <c r="CD597" s="1"/>
    </row>
    <row r="598" spans="1:114">
      <c r="A598" s="1">
        <f t="shared" si="723"/>
        <v>2042</v>
      </c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32"/>
      <c r="O598" s="29"/>
      <c r="P598" s="72">
        <f t="shared" si="725"/>
        <v>2042</v>
      </c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32"/>
      <c r="AI598" s="155"/>
      <c r="AJ598" s="13"/>
      <c r="BH598" s="1"/>
      <c r="BV598" s="1"/>
      <c r="BW598" s="1"/>
      <c r="BX598" s="1"/>
      <c r="BY598" s="1"/>
      <c r="BZ598" s="1"/>
      <c r="CA598" s="1"/>
      <c r="CB598" s="1"/>
      <c r="CC598" s="1"/>
      <c r="CD598" s="1"/>
    </row>
    <row r="599" spans="1:114">
      <c r="A599" s="1">
        <f t="shared" si="723"/>
        <v>2043</v>
      </c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32"/>
      <c r="O599" s="29"/>
      <c r="P599" s="72">
        <f t="shared" si="725"/>
        <v>2043</v>
      </c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32"/>
      <c r="AI599" s="155"/>
      <c r="AJ599" s="2"/>
      <c r="BH599" s="1"/>
      <c r="BV599" s="1"/>
      <c r="BW599" s="1"/>
      <c r="BX599" s="1"/>
      <c r="BY599" s="1"/>
      <c r="BZ599" s="1"/>
      <c r="CA599" s="1"/>
      <c r="CB599" s="1"/>
      <c r="CC599" s="1"/>
      <c r="CD599" s="1"/>
    </row>
    <row r="600" spans="1:114">
      <c r="A600" s="1">
        <f t="shared" si="723"/>
        <v>2044</v>
      </c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32"/>
      <c r="O600" s="29"/>
      <c r="P600" s="72">
        <f t="shared" si="725"/>
        <v>2044</v>
      </c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32"/>
      <c r="AI600" s="155"/>
      <c r="AJ600" s="2"/>
      <c r="BH600" s="1"/>
      <c r="BV600" s="1"/>
      <c r="BW600" s="1"/>
      <c r="BX600" s="1"/>
      <c r="BY600" s="1"/>
      <c r="BZ600" s="1"/>
      <c r="CA600" s="1"/>
      <c r="CB600" s="1"/>
      <c r="CC600" s="1"/>
      <c r="CD600" s="1"/>
    </row>
    <row r="601" spans="1:114">
      <c r="A601" s="1">
        <f t="shared" si="723"/>
        <v>2045</v>
      </c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32"/>
      <c r="O601" s="29"/>
      <c r="P601" s="72">
        <f t="shared" si="725"/>
        <v>2045</v>
      </c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32"/>
      <c r="AI601" s="155"/>
      <c r="AJ601" s="2"/>
      <c r="BH601" s="1"/>
      <c r="BV601" s="1"/>
      <c r="BW601" s="1"/>
      <c r="BX601" s="1"/>
      <c r="BY601" s="1"/>
      <c r="BZ601" s="1"/>
      <c r="CA601" s="1"/>
      <c r="CB601" s="1"/>
      <c r="CC601" s="1"/>
      <c r="CD601" s="1"/>
    </row>
    <row r="602" spans="1:114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32"/>
      <c r="O602" s="29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32"/>
      <c r="AI602" s="155"/>
      <c r="AJ602" s="2"/>
      <c r="BH602" s="1"/>
      <c r="BV602" s="1"/>
      <c r="BW602" s="1"/>
      <c r="BX602" s="1"/>
      <c r="BY602" s="1"/>
      <c r="BZ602" s="1"/>
      <c r="CA602" s="1"/>
      <c r="CB602" s="1"/>
      <c r="CC602" s="1"/>
      <c r="CD602" s="1"/>
    </row>
    <row r="603" spans="1:114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32"/>
      <c r="O603" s="29"/>
      <c r="P603" s="238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32"/>
      <c r="AI603" s="155"/>
      <c r="AJ603" s="2"/>
      <c r="BH603" s="1"/>
      <c r="BV603" s="1"/>
      <c r="BW603" s="1"/>
      <c r="BX603" s="1"/>
      <c r="BY603" s="1"/>
      <c r="BZ603" s="1"/>
      <c r="CA603" s="1"/>
      <c r="CB603" s="1"/>
      <c r="CC603" s="1"/>
      <c r="CD603" s="1"/>
    </row>
    <row r="604" spans="1:114">
      <c r="A604" s="296" t="s">
        <v>107</v>
      </c>
      <c r="B604" s="25"/>
      <c r="C604" s="25"/>
      <c r="D604" s="25"/>
      <c r="E604" s="239" t="s">
        <v>268</v>
      </c>
      <c r="F604" s="25"/>
      <c r="G604" s="25"/>
      <c r="H604" s="25"/>
      <c r="I604" s="25"/>
      <c r="J604" s="25"/>
      <c r="K604" s="25"/>
      <c r="L604" s="25"/>
      <c r="M604" s="25"/>
      <c r="N604" s="297" t="s">
        <v>22</v>
      </c>
      <c r="O604" s="172"/>
      <c r="P604" s="298" t="str">
        <f>A604&amp;"   (BILLING-2mo Lag)"</f>
        <v>555-SECI IS (CLAY-HAILE) - IST-1   (BILLING-2mo Lag)</v>
      </c>
      <c r="Q604" s="29"/>
      <c r="R604" s="29"/>
      <c r="S604" s="29"/>
      <c r="T604" s="29"/>
      <c r="U604" s="29"/>
      <c r="V604" s="29"/>
      <c r="W604" s="232"/>
      <c r="X604" s="29"/>
      <c r="Y604" s="29"/>
      <c r="Z604" s="29"/>
      <c r="AA604" s="29"/>
      <c r="AB604" s="29"/>
      <c r="AC604" s="297" t="s">
        <v>22</v>
      </c>
      <c r="AG604" s="78"/>
      <c r="AH604" s="78"/>
      <c r="AI604" s="78"/>
      <c r="AJ604" s="2"/>
      <c r="BH604" s="1"/>
      <c r="BV604" s="1"/>
      <c r="BW604" s="1"/>
      <c r="BX604" s="1"/>
      <c r="BY604" s="1"/>
      <c r="BZ604" s="1"/>
      <c r="CA604" s="1"/>
      <c r="CB604" s="1"/>
      <c r="CC604" s="1"/>
      <c r="CD604" s="1"/>
    </row>
    <row r="605" spans="1:114">
      <c r="A605" s="260" t="s">
        <v>2</v>
      </c>
      <c r="B605" s="260" t="s">
        <v>3</v>
      </c>
      <c r="C605" s="260" t="s">
        <v>4</v>
      </c>
      <c r="D605" s="260" t="s">
        <v>5</v>
      </c>
      <c r="E605" s="260" t="s">
        <v>6</v>
      </c>
      <c r="F605" s="260" t="s">
        <v>7</v>
      </c>
      <c r="G605" s="260" t="s">
        <v>8</v>
      </c>
      <c r="H605" s="260" t="s">
        <v>9</v>
      </c>
      <c r="I605" s="260" t="s">
        <v>10</v>
      </c>
      <c r="J605" s="260" t="s">
        <v>11</v>
      </c>
      <c r="K605" s="260" t="s">
        <v>12</v>
      </c>
      <c r="L605" s="260" t="s">
        <v>13</v>
      </c>
      <c r="M605" s="260" t="s">
        <v>14</v>
      </c>
      <c r="N605" s="299" t="s">
        <v>15</v>
      </c>
      <c r="O605" s="300"/>
      <c r="P605" s="599" t="s">
        <v>2</v>
      </c>
      <c r="Q605" s="301" t="s">
        <v>3</v>
      </c>
      <c r="R605" s="301" t="s">
        <v>4</v>
      </c>
      <c r="S605" s="301" t="s">
        <v>5</v>
      </c>
      <c r="T605" s="301" t="s">
        <v>6</v>
      </c>
      <c r="U605" s="301" t="s">
        <v>7</v>
      </c>
      <c r="V605" s="301" t="s">
        <v>8</v>
      </c>
      <c r="W605" s="301" t="s">
        <v>9</v>
      </c>
      <c r="X605" s="301" t="s">
        <v>10</v>
      </c>
      <c r="Y605" s="301" t="s">
        <v>11</v>
      </c>
      <c r="Z605" s="301" t="s">
        <v>12</v>
      </c>
      <c r="AA605" s="301" t="s">
        <v>13</v>
      </c>
      <c r="AB605" s="301" t="s">
        <v>14</v>
      </c>
      <c r="AC605" s="299" t="s">
        <v>15</v>
      </c>
      <c r="AD605" s="84"/>
      <c r="AG605" s="79"/>
      <c r="AH605" s="79"/>
      <c r="AJ605" s="2"/>
      <c r="BH605" s="1"/>
      <c r="BV605" s="1"/>
      <c r="BW605" s="1"/>
      <c r="BX605" s="1"/>
      <c r="BY605" s="1"/>
      <c r="BZ605" s="1"/>
      <c r="CA605" s="1"/>
      <c r="CB605" s="1"/>
      <c r="CC605" s="1"/>
      <c r="CD605" s="1"/>
    </row>
    <row r="606" spans="1:114" s="5" customFormat="1">
      <c r="A606" s="1">
        <f t="shared" ref="A606:A641" si="727">A206</f>
        <v>2010</v>
      </c>
      <c r="B606" s="310"/>
      <c r="C606" s="310"/>
      <c r="D606" s="310"/>
      <c r="E606" s="310"/>
      <c r="F606" s="310"/>
      <c r="G606" s="310"/>
      <c r="H606" s="310"/>
      <c r="I606" s="310"/>
      <c r="J606" s="310"/>
      <c r="K606" s="310"/>
      <c r="L606" s="310"/>
      <c r="M606" s="310"/>
      <c r="N606" s="303">
        <f t="shared" ref="N606:N617" si="728">SUM(B606:M606)</f>
        <v>0</v>
      </c>
      <c r="O606" s="311"/>
      <c r="P606" s="72">
        <f>A606</f>
        <v>2010</v>
      </c>
      <c r="Q606" s="310"/>
      <c r="R606" s="310"/>
      <c r="S606" s="310"/>
      <c r="T606" s="310"/>
      <c r="U606" s="310"/>
      <c r="V606" s="310"/>
      <c r="W606" s="310"/>
      <c r="X606" s="310"/>
      <c r="Y606" s="310"/>
      <c r="Z606" s="310"/>
      <c r="AA606" s="310"/>
      <c r="AB606" s="310"/>
      <c r="AC606" s="303">
        <f t="shared" ref="AC606:AC617" si="729">SUM(Q606:AB606)</f>
        <v>0</v>
      </c>
      <c r="AE606" s="14"/>
      <c r="AF606" s="13"/>
      <c r="AG606" s="22"/>
      <c r="AH606" s="22"/>
      <c r="AI606" s="155"/>
      <c r="AJ606" s="2"/>
      <c r="AK606" s="72"/>
      <c r="BH606" s="1"/>
      <c r="BK606" s="1"/>
      <c r="BL606" s="150"/>
      <c r="BM606" s="150"/>
      <c r="BN606" s="150"/>
      <c r="BO606" s="150"/>
      <c r="BP606" s="150"/>
      <c r="BQ606" s="150"/>
      <c r="BR606" s="150"/>
      <c r="BS606" s="150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O606" s="165"/>
      <c r="DH606" s="165"/>
      <c r="DI606" s="165"/>
      <c r="DJ606" s="165"/>
    </row>
    <row r="607" spans="1:114">
      <c r="A607" s="1">
        <f t="shared" si="727"/>
        <v>2011</v>
      </c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03">
        <f t="shared" si="728"/>
        <v>0</v>
      </c>
      <c r="O607" s="311"/>
      <c r="P607" s="72">
        <f t="shared" ref="P607:P641" si="730">A607</f>
        <v>2011</v>
      </c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03">
        <f t="shared" si="729"/>
        <v>0</v>
      </c>
      <c r="AG607" s="22"/>
      <c r="AH607" s="22"/>
      <c r="AI607" s="155"/>
      <c r="AJ607" s="2"/>
      <c r="BH607" s="1"/>
      <c r="BV607" s="1"/>
      <c r="BW607" s="1"/>
      <c r="BX607" s="1"/>
      <c r="BY607" s="1"/>
      <c r="BZ607" s="1"/>
      <c r="CA607" s="1"/>
      <c r="CB607" s="1"/>
      <c r="CC607" s="1"/>
      <c r="CD607" s="1"/>
    </row>
    <row r="608" spans="1:114">
      <c r="A608" s="1">
        <f t="shared" si="727"/>
        <v>2012</v>
      </c>
      <c r="B608" s="96">
        <f>[1]BR!C642</f>
        <v>164254</v>
      </c>
      <c r="C608" s="96">
        <f>[1]BR!D642</f>
        <v>183552</v>
      </c>
      <c r="D608" s="96">
        <f>[1]BR!E642</f>
        <v>181542</v>
      </c>
      <c r="E608" s="592">
        <f>[1]BR!F642</f>
        <v>132935</v>
      </c>
      <c r="F608" s="592">
        <f>[1]BR!G642</f>
        <v>138648</v>
      </c>
      <c r="G608" s="592">
        <f>[1]BR!H642</f>
        <v>130690</v>
      </c>
      <c r="H608" s="592">
        <f>[1]BR!I642</f>
        <v>152911</v>
      </c>
      <c r="I608" s="592">
        <f>[1]BR!J642</f>
        <v>141387</v>
      </c>
      <c r="J608" s="592">
        <f>[1]BR!K642</f>
        <v>119382</v>
      </c>
      <c r="K608" s="592">
        <f>[1]BR!L642</f>
        <v>148065</v>
      </c>
      <c r="L608" s="592">
        <f>[1]BR!M642</f>
        <v>136324</v>
      </c>
      <c r="M608" s="592">
        <f>[1]BR!N642</f>
        <v>151178</v>
      </c>
      <c r="N608" s="303">
        <f t="shared" si="728"/>
        <v>1780868</v>
      </c>
      <c r="O608" s="311"/>
      <c r="P608" s="72">
        <f t="shared" si="730"/>
        <v>2012</v>
      </c>
      <c r="Q608" s="96">
        <f>[1]BR!S642</f>
        <v>172322</v>
      </c>
      <c r="R608" s="96">
        <f>[1]BR!T642</f>
        <v>191476</v>
      </c>
      <c r="S608" s="96">
        <f>[1]BR!U642</f>
        <v>164254</v>
      </c>
      <c r="T608" s="96">
        <f>[1]BR!V642</f>
        <v>183552</v>
      </c>
      <c r="U608" s="96">
        <f>[1]BR!W642</f>
        <v>181542</v>
      </c>
      <c r="V608" s="592">
        <f>[1]BR!X642</f>
        <v>132935</v>
      </c>
      <c r="W608" s="592">
        <f>[1]BR!Y642</f>
        <v>138648</v>
      </c>
      <c r="X608" s="592">
        <f>[1]BR!Z642</f>
        <v>130690</v>
      </c>
      <c r="Y608" s="592">
        <f>[1]BR!AA642</f>
        <v>152911</v>
      </c>
      <c r="Z608" s="592">
        <f>[1]BR!AB642</f>
        <v>141387</v>
      </c>
      <c r="AA608" s="592">
        <f>[1]BR!AC642</f>
        <v>119382</v>
      </c>
      <c r="AB608" s="592">
        <f>[1]BR!AD642</f>
        <v>148065</v>
      </c>
      <c r="AC608" s="303">
        <f t="shared" si="729"/>
        <v>1857164</v>
      </c>
      <c r="AG608" s="22"/>
      <c r="AH608" s="22"/>
      <c r="AI608" s="155"/>
      <c r="AJ608" s="2"/>
      <c r="BH608" s="1"/>
      <c r="BV608" s="1"/>
      <c r="BW608" s="1"/>
      <c r="BX608" s="1"/>
      <c r="BY608" s="1"/>
      <c r="BZ608" s="1"/>
      <c r="CA608" s="1"/>
      <c r="CB608" s="1"/>
      <c r="CC608" s="1"/>
      <c r="CD608" s="1"/>
    </row>
    <row r="609" spans="1:82">
      <c r="A609" s="1">
        <f t="shared" si="727"/>
        <v>2013</v>
      </c>
      <c r="B609" s="592">
        <v>57940.61</v>
      </c>
      <c r="C609" s="592">
        <v>45300.3</v>
      </c>
      <c r="D609" s="592">
        <v>45752.05</v>
      </c>
      <c r="E609" s="592">
        <v>61936.86</v>
      </c>
      <c r="F609" s="592">
        <v>57532.3</v>
      </c>
      <c r="G609" s="592">
        <v>54022.55</v>
      </c>
      <c r="H609" s="592">
        <v>63822.05</v>
      </c>
      <c r="I609" s="592">
        <v>58739.86</v>
      </c>
      <c r="J609" s="592">
        <v>49035.93</v>
      </c>
      <c r="K609" s="592">
        <v>61684.93</v>
      </c>
      <c r="L609" s="592">
        <v>56507.17</v>
      </c>
      <c r="M609" s="592">
        <v>63057.55</v>
      </c>
      <c r="N609" s="303">
        <f t="shared" si="728"/>
        <v>675332.16</v>
      </c>
      <c r="O609" s="311"/>
      <c r="P609" s="72">
        <f t="shared" si="730"/>
        <v>2013</v>
      </c>
      <c r="Q609" s="592">
        <v>136323.78</v>
      </c>
      <c r="R609" s="592">
        <v>151177.57999999999</v>
      </c>
      <c r="S609" s="592">
        <v>57940.61</v>
      </c>
      <c r="T609" s="592">
        <v>45300.3</v>
      </c>
      <c r="U609" s="592">
        <v>45752.05</v>
      </c>
      <c r="V609" s="592">
        <v>61936.86</v>
      </c>
      <c r="W609" s="592">
        <v>57532.3</v>
      </c>
      <c r="X609" s="592">
        <v>54022.55</v>
      </c>
      <c r="Y609" s="592">
        <v>63822.05</v>
      </c>
      <c r="Z609" s="592">
        <v>58739.86</v>
      </c>
      <c r="AA609" s="592">
        <v>49035.93</v>
      </c>
      <c r="AB609" s="592">
        <v>61684.93</v>
      </c>
      <c r="AC609" s="303">
        <f t="shared" si="729"/>
        <v>843268.80000000016</v>
      </c>
      <c r="AG609" s="22"/>
      <c r="AH609" s="22"/>
      <c r="AI609" s="155"/>
      <c r="AJ609" s="2"/>
      <c r="BH609" s="1"/>
      <c r="BV609" s="1"/>
      <c r="BW609" s="1"/>
      <c r="BX609" s="1"/>
      <c r="BY609" s="1"/>
      <c r="BZ609" s="1"/>
      <c r="CA609" s="1"/>
      <c r="CB609" s="1"/>
      <c r="CC609" s="1"/>
      <c r="CD609" s="1"/>
    </row>
    <row r="610" spans="1:82">
      <c r="A610" s="1">
        <f t="shared" si="727"/>
        <v>2014</v>
      </c>
      <c r="B610" s="592">
        <v>57940.61</v>
      </c>
      <c r="C610" s="592">
        <v>45300.3</v>
      </c>
      <c r="D610" s="592">
        <v>45752.05</v>
      </c>
      <c r="E610" s="592">
        <v>61936.86</v>
      </c>
      <c r="F610" s="592">
        <v>57532.3</v>
      </c>
      <c r="G610" s="592">
        <v>54022.55</v>
      </c>
      <c r="H610" s="592">
        <v>63822.05</v>
      </c>
      <c r="I610" s="592">
        <v>58739.86</v>
      </c>
      <c r="J610" s="592">
        <v>49035.93</v>
      </c>
      <c r="K610" s="592">
        <v>61684.93</v>
      </c>
      <c r="L610" s="592">
        <v>56507.17</v>
      </c>
      <c r="M610" s="592">
        <v>63057.55</v>
      </c>
      <c r="N610" s="303">
        <f t="shared" si="728"/>
        <v>675332.16</v>
      </c>
      <c r="O610" s="311"/>
      <c r="P610" s="72">
        <f t="shared" si="730"/>
        <v>2014</v>
      </c>
      <c r="Q610" s="592">
        <v>56507.17</v>
      </c>
      <c r="R610" s="592">
        <v>63057.55</v>
      </c>
      <c r="S610" s="592">
        <v>57940.61</v>
      </c>
      <c r="T610" s="592">
        <v>45300.3</v>
      </c>
      <c r="U610" s="592">
        <v>45752.05</v>
      </c>
      <c r="V610" s="592">
        <v>61936.86</v>
      </c>
      <c r="W610" s="592">
        <v>57532.3</v>
      </c>
      <c r="X610" s="592">
        <v>54022.55</v>
      </c>
      <c r="Y610" s="592">
        <v>63822.05</v>
      </c>
      <c r="Z610" s="592">
        <v>58739.86</v>
      </c>
      <c r="AA610" s="592">
        <v>49035.93</v>
      </c>
      <c r="AB610" s="592">
        <v>61684.93</v>
      </c>
      <c r="AC610" s="303">
        <f t="shared" si="729"/>
        <v>675332.16</v>
      </c>
      <c r="AG610" s="22"/>
      <c r="AH610" s="22"/>
      <c r="AI610" s="155"/>
      <c r="AJ610" s="2"/>
      <c r="BH610" s="1"/>
      <c r="BV610" s="1"/>
      <c r="BW610" s="1"/>
      <c r="BX610" s="1"/>
      <c r="BY610" s="1"/>
      <c r="BZ610" s="1"/>
      <c r="CA610" s="1"/>
      <c r="CB610" s="1"/>
      <c r="CC610" s="1"/>
      <c r="CD610" s="1"/>
    </row>
    <row r="611" spans="1:82">
      <c r="A611" s="1">
        <f t="shared" si="727"/>
        <v>2015</v>
      </c>
      <c r="B611" s="592">
        <v>57940.61</v>
      </c>
      <c r="C611" s="592">
        <v>45300.3</v>
      </c>
      <c r="D611" s="592">
        <v>45752.05</v>
      </c>
      <c r="E611" s="592">
        <v>61936.86</v>
      </c>
      <c r="F611" s="592">
        <v>57532.3</v>
      </c>
      <c r="G611" s="592">
        <v>54022.55</v>
      </c>
      <c r="H611" s="592">
        <v>63822.05</v>
      </c>
      <c r="I611" s="592">
        <v>58739.86</v>
      </c>
      <c r="J611" s="592">
        <v>49035.93</v>
      </c>
      <c r="K611" s="592">
        <v>61684.93</v>
      </c>
      <c r="L611" s="592">
        <v>56507.17</v>
      </c>
      <c r="M611" s="592">
        <v>63057.55</v>
      </c>
      <c r="N611" s="303">
        <f t="shared" si="728"/>
        <v>675332.16</v>
      </c>
      <c r="O611" s="311"/>
      <c r="P611" s="72">
        <f t="shared" si="730"/>
        <v>2015</v>
      </c>
      <c r="Q611" s="592">
        <v>56507.17</v>
      </c>
      <c r="R611" s="592">
        <v>63057.55</v>
      </c>
      <c r="S611" s="592">
        <v>57940.61</v>
      </c>
      <c r="T611" s="592">
        <v>45300.3</v>
      </c>
      <c r="U611" s="592">
        <v>45752.05</v>
      </c>
      <c r="V611" s="592">
        <v>61936.86</v>
      </c>
      <c r="W611" s="592">
        <v>57532.3</v>
      </c>
      <c r="X611" s="592">
        <v>54022.55</v>
      </c>
      <c r="Y611" s="592">
        <v>63822.05</v>
      </c>
      <c r="Z611" s="592">
        <v>58739.86</v>
      </c>
      <c r="AA611" s="592">
        <v>49035.93</v>
      </c>
      <c r="AB611" s="592">
        <v>61684.93</v>
      </c>
      <c r="AC611" s="303">
        <f t="shared" si="729"/>
        <v>675332.16</v>
      </c>
      <c r="AG611" s="22"/>
      <c r="AH611" s="22"/>
      <c r="AI611" s="155"/>
      <c r="AJ611" s="2"/>
      <c r="BH611" s="1"/>
      <c r="BV611" s="1"/>
      <c r="BW611" s="1"/>
      <c r="BX611" s="1"/>
      <c r="BY611" s="1"/>
      <c r="BZ611" s="1"/>
      <c r="CA611" s="1"/>
      <c r="CB611" s="1"/>
      <c r="CC611" s="1"/>
      <c r="CD611" s="1"/>
    </row>
    <row r="612" spans="1:82">
      <c r="A612" s="1">
        <f t="shared" si="727"/>
        <v>2016</v>
      </c>
      <c r="B612" s="592">
        <v>57940.61</v>
      </c>
      <c r="C612" s="592">
        <v>46846.67</v>
      </c>
      <c r="D612" s="592">
        <v>45752.05</v>
      </c>
      <c r="E612" s="592">
        <v>61936.86</v>
      </c>
      <c r="F612" s="592">
        <v>57532.3</v>
      </c>
      <c r="G612" s="592">
        <v>54022.55</v>
      </c>
      <c r="H612" s="592">
        <v>63822.05</v>
      </c>
      <c r="I612" s="592">
        <v>58739.86</v>
      </c>
      <c r="J612" s="592">
        <v>49035.93</v>
      </c>
      <c r="K612" s="592">
        <v>61684.93</v>
      </c>
      <c r="L612" s="592">
        <v>56507.17</v>
      </c>
      <c r="M612" s="592">
        <v>63057.55</v>
      </c>
      <c r="N612" s="303">
        <f t="shared" si="728"/>
        <v>676878.53</v>
      </c>
      <c r="O612" s="311"/>
      <c r="P612" s="72">
        <f t="shared" si="730"/>
        <v>2016</v>
      </c>
      <c r="Q612" s="592">
        <v>56507.17</v>
      </c>
      <c r="R612" s="592">
        <v>63057.55</v>
      </c>
      <c r="S612" s="592">
        <v>57940.61</v>
      </c>
      <c r="T612" s="592">
        <v>46846.67</v>
      </c>
      <c r="U612" s="592">
        <v>45752.05</v>
      </c>
      <c r="V612" s="592">
        <v>61936.86</v>
      </c>
      <c r="W612" s="592">
        <v>57532.3</v>
      </c>
      <c r="X612" s="592">
        <v>54022.55</v>
      </c>
      <c r="Y612" s="592">
        <v>63822.05</v>
      </c>
      <c r="Z612" s="592">
        <v>58739.86</v>
      </c>
      <c r="AA612" s="592">
        <v>49035.93</v>
      </c>
      <c r="AB612" s="592">
        <v>61684.93</v>
      </c>
      <c r="AC612" s="303">
        <f t="shared" si="729"/>
        <v>676878.53</v>
      </c>
      <c r="AG612" s="22"/>
      <c r="AH612" s="22"/>
      <c r="AI612" s="155"/>
      <c r="AJ612" s="2"/>
      <c r="BH612" s="1"/>
      <c r="BV612" s="1"/>
      <c r="BW612" s="1"/>
      <c r="BX612" s="1"/>
      <c r="BY612" s="1"/>
      <c r="BZ612" s="1"/>
      <c r="CA612" s="1"/>
      <c r="CB612" s="1"/>
      <c r="CC612" s="1"/>
      <c r="CD612" s="1"/>
    </row>
    <row r="613" spans="1:82">
      <c r="A613" s="1">
        <f t="shared" si="727"/>
        <v>2017</v>
      </c>
      <c r="B613" s="592">
        <v>57940.61</v>
      </c>
      <c r="C613" s="592">
        <v>45300.3</v>
      </c>
      <c r="D613" s="592">
        <v>45752.05</v>
      </c>
      <c r="E613" s="592">
        <v>61936.86</v>
      </c>
      <c r="F613" s="592">
        <v>57532.3</v>
      </c>
      <c r="G613" s="592">
        <v>54022.55</v>
      </c>
      <c r="H613" s="592">
        <v>63822.05</v>
      </c>
      <c r="I613" s="592">
        <v>58739.86</v>
      </c>
      <c r="J613" s="592">
        <v>49035.93</v>
      </c>
      <c r="K613" s="592">
        <v>61684.93</v>
      </c>
      <c r="L613" s="592">
        <v>56507.17</v>
      </c>
      <c r="M613" s="592">
        <v>63057.55</v>
      </c>
      <c r="N613" s="303">
        <f t="shared" si="728"/>
        <v>675332.16</v>
      </c>
      <c r="O613" s="311"/>
      <c r="P613" s="72">
        <f t="shared" si="730"/>
        <v>2017</v>
      </c>
      <c r="Q613" s="592">
        <v>56507.17</v>
      </c>
      <c r="R613" s="592">
        <v>63057.55</v>
      </c>
      <c r="S613" s="592">
        <v>57940.61</v>
      </c>
      <c r="T613" s="592">
        <v>45300.3</v>
      </c>
      <c r="U613" s="592">
        <v>45752.05</v>
      </c>
      <c r="V613" s="592">
        <v>61936.86</v>
      </c>
      <c r="W613" s="592">
        <v>57532.3</v>
      </c>
      <c r="X613" s="592">
        <v>54022.55</v>
      </c>
      <c r="Y613" s="592">
        <v>63822.05</v>
      </c>
      <c r="Z613" s="592">
        <v>58739.86</v>
      </c>
      <c r="AA613" s="592">
        <v>49035.93</v>
      </c>
      <c r="AB613" s="592">
        <v>61684.93</v>
      </c>
      <c r="AC613" s="303">
        <f t="shared" si="729"/>
        <v>675332.16</v>
      </c>
      <c r="AG613" s="22"/>
      <c r="AH613" s="22"/>
      <c r="AI613" s="155"/>
      <c r="AJ613" s="2"/>
      <c r="BH613" s="1"/>
      <c r="BV613" s="1"/>
      <c r="BW613" s="1"/>
      <c r="BX613" s="1"/>
      <c r="BY613" s="1"/>
      <c r="BZ613" s="1"/>
      <c r="CA613" s="1"/>
      <c r="CB613" s="1"/>
      <c r="CC613" s="1"/>
      <c r="CD613" s="1"/>
    </row>
    <row r="614" spans="1:82">
      <c r="A614" s="1">
        <f t="shared" si="727"/>
        <v>2018</v>
      </c>
      <c r="B614" s="592">
        <v>57940.61</v>
      </c>
      <c r="C614" s="592">
        <v>45300.3</v>
      </c>
      <c r="D614" s="592">
        <v>45752.05</v>
      </c>
      <c r="E614" s="592">
        <v>61936.86</v>
      </c>
      <c r="F614" s="592">
        <v>57532.3</v>
      </c>
      <c r="G614" s="592">
        <v>54022.55</v>
      </c>
      <c r="H614" s="592">
        <v>63822.05</v>
      </c>
      <c r="I614" s="592">
        <v>58739.86</v>
      </c>
      <c r="J614" s="592">
        <v>49035.93</v>
      </c>
      <c r="K614" s="592">
        <v>61684.93</v>
      </c>
      <c r="L614" s="592">
        <v>56507.17</v>
      </c>
      <c r="M614" s="592">
        <v>63057.55</v>
      </c>
      <c r="N614" s="303">
        <f t="shared" si="728"/>
        <v>675332.16</v>
      </c>
      <c r="O614" s="311"/>
      <c r="P614" s="72">
        <f t="shared" si="730"/>
        <v>2018</v>
      </c>
      <c r="Q614" s="592">
        <v>56507.17</v>
      </c>
      <c r="R614" s="592">
        <v>63057.55</v>
      </c>
      <c r="S614" s="592">
        <v>57940.61</v>
      </c>
      <c r="T614" s="592">
        <v>45300.3</v>
      </c>
      <c r="U614" s="592">
        <v>45752.05</v>
      </c>
      <c r="V614" s="592">
        <v>61936.86</v>
      </c>
      <c r="W614" s="592">
        <v>57532.3</v>
      </c>
      <c r="X614" s="592">
        <v>54022.55</v>
      </c>
      <c r="Y614" s="592">
        <v>63822.05</v>
      </c>
      <c r="Z614" s="592">
        <v>58739.86</v>
      </c>
      <c r="AA614" s="592">
        <v>49035.93</v>
      </c>
      <c r="AB614" s="592">
        <v>61684.93</v>
      </c>
      <c r="AC614" s="303">
        <f t="shared" si="729"/>
        <v>675332.16</v>
      </c>
      <c r="AG614" s="22"/>
      <c r="AH614" s="22"/>
      <c r="AI614" s="155"/>
      <c r="AJ614" s="2"/>
      <c r="BH614" s="1"/>
      <c r="BV614" s="1"/>
      <c r="BW614" s="1"/>
      <c r="BX614" s="1"/>
      <c r="BY614" s="1"/>
      <c r="BZ614" s="1"/>
      <c r="CA614" s="1"/>
      <c r="CB614" s="1"/>
      <c r="CC614" s="1"/>
      <c r="CD614" s="1"/>
    </row>
    <row r="615" spans="1:82">
      <c r="A615" s="1">
        <f t="shared" si="727"/>
        <v>2019</v>
      </c>
      <c r="B615" s="592">
        <v>57940.61</v>
      </c>
      <c r="C615" s="592">
        <v>45300.3</v>
      </c>
      <c r="D615" s="592">
        <v>45752.05</v>
      </c>
      <c r="E615" s="592">
        <v>61936.86</v>
      </c>
      <c r="F615" s="592">
        <v>57532.3</v>
      </c>
      <c r="G615" s="592">
        <v>54022.55</v>
      </c>
      <c r="H615" s="592">
        <v>63822.05</v>
      </c>
      <c r="I615" s="592">
        <v>58739.86</v>
      </c>
      <c r="J615" s="592">
        <v>49035.93</v>
      </c>
      <c r="K615" s="592">
        <v>61684.93</v>
      </c>
      <c r="L615" s="592">
        <v>56507.17</v>
      </c>
      <c r="M615" s="592">
        <v>63057.55</v>
      </c>
      <c r="N615" s="303">
        <f t="shared" si="728"/>
        <v>675332.16</v>
      </c>
      <c r="O615" s="311"/>
      <c r="P615" s="72">
        <f t="shared" si="730"/>
        <v>2019</v>
      </c>
      <c r="Q615" s="592">
        <v>56507.17</v>
      </c>
      <c r="R615" s="592">
        <v>63057.55</v>
      </c>
      <c r="S615" s="592">
        <v>57940.61</v>
      </c>
      <c r="T615" s="592">
        <v>45300.3</v>
      </c>
      <c r="U615" s="592">
        <v>45752.05</v>
      </c>
      <c r="V615" s="592">
        <v>61936.86</v>
      </c>
      <c r="W615" s="592">
        <v>57532.3</v>
      </c>
      <c r="X615" s="592">
        <v>54022.55</v>
      </c>
      <c r="Y615" s="592">
        <v>63822.05</v>
      </c>
      <c r="Z615" s="592">
        <v>58739.86</v>
      </c>
      <c r="AA615" s="592">
        <v>49035.93</v>
      </c>
      <c r="AB615" s="592">
        <v>61684.93</v>
      </c>
      <c r="AC615" s="303">
        <f t="shared" si="729"/>
        <v>675332.16</v>
      </c>
      <c r="AG615" s="22"/>
      <c r="AH615" s="22"/>
      <c r="AI615" s="155"/>
      <c r="AJ615" s="2"/>
      <c r="BH615" s="1"/>
      <c r="BV615" s="1"/>
      <c r="BW615" s="1"/>
      <c r="BX615" s="1"/>
      <c r="BY615" s="1"/>
      <c r="BZ615" s="1"/>
      <c r="CA615" s="1"/>
      <c r="CB615" s="1"/>
      <c r="CC615" s="1"/>
      <c r="CD615" s="1"/>
    </row>
    <row r="616" spans="1:82">
      <c r="A616" s="1">
        <f t="shared" si="727"/>
        <v>2020</v>
      </c>
      <c r="B616" s="592">
        <v>57940.61</v>
      </c>
      <c r="C616" s="592">
        <v>46846.67</v>
      </c>
      <c r="D616" s="592">
        <v>45752.05</v>
      </c>
      <c r="E616" s="592">
        <v>61936.86</v>
      </c>
      <c r="F616" s="592">
        <v>57532.3</v>
      </c>
      <c r="G616" s="592">
        <v>54022.55</v>
      </c>
      <c r="H616" s="592">
        <v>63822.05</v>
      </c>
      <c r="I616" s="592">
        <v>58739.86</v>
      </c>
      <c r="J616" s="592">
        <v>49035.93</v>
      </c>
      <c r="K616" s="592">
        <v>61684.93</v>
      </c>
      <c r="L616" s="592">
        <v>56507.17</v>
      </c>
      <c r="M616" s="592">
        <v>63057.55</v>
      </c>
      <c r="N616" s="303">
        <f t="shared" si="728"/>
        <v>676878.53</v>
      </c>
      <c r="O616" s="311"/>
      <c r="P616" s="72">
        <f t="shared" si="730"/>
        <v>2020</v>
      </c>
      <c r="Q616" s="592">
        <v>56507.17</v>
      </c>
      <c r="R616" s="592">
        <v>63057.55</v>
      </c>
      <c r="S616" s="592">
        <v>57940.61</v>
      </c>
      <c r="T616" s="592">
        <v>46846.67</v>
      </c>
      <c r="U616" s="592">
        <v>45752.05</v>
      </c>
      <c r="V616" s="592">
        <v>61936.86</v>
      </c>
      <c r="W616" s="592">
        <v>57532.3</v>
      </c>
      <c r="X616" s="592">
        <v>54022.55</v>
      </c>
      <c r="Y616" s="592">
        <v>63822.05</v>
      </c>
      <c r="Z616" s="592">
        <v>58739.86</v>
      </c>
      <c r="AA616" s="592">
        <v>49035.93</v>
      </c>
      <c r="AB616" s="592">
        <v>61684.93</v>
      </c>
      <c r="AC616" s="303">
        <f t="shared" si="729"/>
        <v>676878.53</v>
      </c>
      <c r="AI616" s="155"/>
      <c r="AJ616" s="2"/>
      <c r="BH616" s="1"/>
      <c r="BV616" s="1"/>
      <c r="BW616" s="1"/>
      <c r="BX616" s="1"/>
      <c r="BY616" s="1"/>
      <c r="BZ616" s="1"/>
      <c r="CA616" s="1"/>
      <c r="CB616" s="1"/>
      <c r="CC616" s="1"/>
      <c r="CD616" s="1"/>
    </row>
    <row r="617" spans="1:82">
      <c r="A617" s="1">
        <f t="shared" si="727"/>
        <v>2021</v>
      </c>
      <c r="B617" s="592">
        <v>57940.61</v>
      </c>
      <c r="C617" s="592">
        <v>45300.3</v>
      </c>
      <c r="D617" s="592">
        <v>45752.05</v>
      </c>
      <c r="E617" s="592">
        <v>61936.86</v>
      </c>
      <c r="F617" s="592">
        <v>57532.3</v>
      </c>
      <c r="G617" s="592">
        <v>54022.55</v>
      </c>
      <c r="H617" s="592">
        <v>63822.05</v>
      </c>
      <c r="I617" s="592">
        <v>58739.86</v>
      </c>
      <c r="J617" s="592">
        <v>49035.93</v>
      </c>
      <c r="K617" s="592">
        <v>61684.93</v>
      </c>
      <c r="L617" s="592">
        <v>56507.17</v>
      </c>
      <c r="M617" s="592">
        <v>63057.55</v>
      </c>
      <c r="N617" s="303">
        <f t="shared" si="728"/>
        <v>675332.16</v>
      </c>
      <c r="O617" s="311"/>
      <c r="P617" s="72">
        <f t="shared" si="730"/>
        <v>2021</v>
      </c>
      <c r="Q617" s="592">
        <v>56507.17</v>
      </c>
      <c r="R617" s="592">
        <v>63057.55</v>
      </c>
      <c r="S617" s="592">
        <v>57940.61</v>
      </c>
      <c r="T617" s="592">
        <v>45300.3</v>
      </c>
      <c r="U617" s="592">
        <v>45752.05</v>
      </c>
      <c r="V617" s="592">
        <v>61936.86</v>
      </c>
      <c r="W617" s="592">
        <v>57532.3</v>
      </c>
      <c r="X617" s="592">
        <v>54022.55</v>
      </c>
      <c r="Y617" s="592">
        <v>63822.05</v>
      </c>
      <c r="Z617" s="592">
        <v>58739.86</v>
      </c>
      <c r="AA617" s="592">
        <v>49035.93</v>
      </c>
      <c r="AB617" s="592">
        <v>61684.93</v>
      </c>
      <c r="AC617" s="303">
        <f t="shared" si="729"/>
        <v>675332.16</v>
      </c>
      <c r="AI617" s="155"/>
      <c r="AJ617" s="2"/>
      <c r="BH617" s="1"/>
      <c r="BV617" s="1"/>
      <c r="BW617" s="1"/>
      <c r="BX617" s="1"/>
      <c r="BY617" s="1"/>
      <c r="BZ617" s="1"/>
      <c r="CA617" s="1"/>
      <c r="CB617" s="1"/>
      <c r="CC617" s="1"/>
      <c r="CD617" s="1"/>
    </row>
    <row r="618" spans="1:82">
      <c r="A618" s="1">
        <f t="shared" si="727"/>
        <v>2022</v>
      </c>
      <c r="B618" s="592">
        <v>57940.61</v>
      </c>
      <c r="C618" s="592">
        <v>45300.3</v>
      </c>
      <c r="D618" s="592">
        <v>45752.05</v>
      </c>
      <c r="E618" s="592">
        <v>61936.86</v>
      </c>
      <c r="F618" s="592">
        <v>57532.3</v>
      </c>
      <c r="G618" s="592">
        <v>54022.55</v>
      </c>
      <c r="H618" s="592">
        <v>63822.05</v>
      </c>
      <c r="I618" s="592">
        <v>58739.86</v>
      </c>
      <c r="J618" s="592">
        <v>49035.93</v>
      </c>
      <c r="K618" s="592">
        <v>61684.93</v>
      </c>
      <c r="L618" s="592">
        <v>56507.17</v>
      </c>
      <c r="M618" s="592">
        <v>63057.55</v>
      </c>
      <c r="N618" s="303">
        <f t="shared" ref="N618:N636" si="731">SUM(B618:M618)</f>
        <v>675332.16</v>
      </c>
      <c r="O618" s="311"/>
      <c r="P618" s="72">
        <f t="shared" si="730"/>
        <v>2022</v>
      </c>
      <c r="Q618" s="592">
        <v>56507.17</v>
      </c>
      <c r="R618" s="592">
        <v>63057.55</v>
      </c>
      <c r="S618" s="592">
        <v>57940.61</v>
      </c>
      <c r="T618" s="592">
        <v>45300.3</v>
      </c>
      <c r="U618" s="592">
        <v>45752.05</v>
      </c>
      <c r="V618" s="592">
        <v>61936.86</v>
      </c>
      <c r="W618" s="592">
        <v>57532.3</v>
      </c>
      <c r="X618" s="592">
        <v>54022.55</v>
      </c>
      <c r="Y618" s="592">
        <v>63822.05</v>
      </c>
      <c r="Z618" s="592">
        <v>58739.86</v>
      </c>
      <c r="AA618" s="592">
        <v>49035.93</v>
      </c>
      <c r="AB618" s="592">
        <v>61684.93</v>
      </c>
      <c r="AC618" s="303">
        <f t="shared" ref="AC618:AC636" si="732">SUM(Q618:AB618)</f>
        <v>675332.16</v>
      </c>
      <c r="AD618" s="13"/>
      <c r="AE618" s="17"/>
      <c r="AF618" s="22"/>
      <c r="AI618" s="155"/>
      <c r="AJ618" s="2"/>
      <c r="BH618" s="1"/>
      <c r="BV618" s="1"/>
      <c r="BW618" s="1"/>
      <c r="BX618" s="1"/>
      <c r="BY618" s="1"/>
      <c r="BZ618" s="1"/>
      <c r="CA618" s="1"/>
      <c r="CB618" s="1"/>
      <c r="CC618" s="1"/>
      <c r="CD618" s="1"/>
    </row>
    <row r="619" spans="1:82">
      <c r="A619" s="1">
        <f t="shared" si="727"/>
        <v>2023</v>
      </c>
      <c r="B619" s="592">
        <v>57940.61</v>
      </c>
      <c r="C619" s="592">
        <v>45300.3</v>
      </c>
      <c r="D619" s="592">
        <v>45752.05</v>
      </c>
      <c r="E619" s="592">
        <v>61936.86</v>
      </c>
      <c r="F619" s="592">
        <v>57532.3</v>
      </c>
      <c r="G619" s="592">
        <v>54022.55</v>
      </c>
      <c r="H619" s="592">
        <v>63822.05</v>
      </c>
      <c r="I619" s="592">
        <v>58739.86</v>
      </c>
      <c r="J619" s="592">
        <v>49035.93</v>
      </c>
      <c r="K619" s="592">
        <v>61684.93</v>
      </c>
      <c r="L619" s="592">
        <v>56507.17</v>
      </c>
      <c r="M619" s="592">
        <v>63057.55</v>
      </c>
      <c r="N619" s="303">
        <f t="shared" si="731"/>
        <v>675332.16</v>
      </c>
      <c r="O619" s="311"/>
      <c r="P619" s="72">
        <f t="shared" si="730"/>
        <v>2023</v>
      </c>
      <c r="Q619" s="592">
        <v>56507.17</v>
      </c>
      <c r="R619" s="592">
        <v>63057.55</v>
      </c>
      <c r="S619" s="592">
        <v>57940.61</v>
      </c>
      <c r="T619" s="592">
        <v>45300.3</v>
      </c>
      <c r="U619" s="592">
        <v>45752.05</v>
      </c>
      <c r="V619" s="592">
        <v>61936.86</v>
      </c>
      <c r="W619" s="592">
        <v>57532.3</v>
      </c>
      <c r="X619" s="592">
        <v>54022.55</v>
      </c>
      <c r="Y619" s="592">
        <v>63822.05</v>
      </c>
      <c r="Z619" s="592">
        <v>58739.86</v>
      </c>
      <c r="AA619" s="592">
        <v>49035.93</v>
      </c>
      <c r="AB619" s="592">
        <v>61684.93</v>
      </c>
      <c r="AC619" s="303">
        <f t="shared" si="732"/>
        <v>675332.16</v>
      </c>
      <c r="AD619" s="13"/>
      <c r="AE619" s="17"/>
      <c r="AF619" s="22"/>
      <c r="AI619" s="155"/>
      <c r="AJ619" s="2"/>
      <c r="BH619" s="1"/>
      <c r="BV619" s="1"/>
      <c r="BW619" s="1"/>
      <c r="BX619" s="1"/>
      <c r="BY619" s="1"/>
      <c r="BZ619" s="1"/>
      <c r="CA619" s="1"/>
      <c r="CB619" s="1"/>
      <c r="CC619" s="1"/>
      <c r="CD619" s="1"/>
    </row>
    <row r="620" spans="1:82">
      <c r="A620" s="1">
        <f t="shared" si="727"/>
        <v>2024</v>
      </c>
      <c r="B620" s="592">
        <v>57940.61</v>
      </c>
      <c r="C620" s="592">
        <v>46846.67</v>
      </c>
      <c r="D620" s="592">
        <v>45752.05</v>
      </c>
      <c r="E620" s="592">
        <v>61936.86</v>
      </c>
      <c r="F620" s="592">
        <v>57532.3</v>
      </c>
      <c r="G620" s="592">
        <v>54022.55</v>
      </c>
      <c r="H620" s="592">
        <v>63822.05</v>
      </c>
      <c r="I620" s="592">
        <v>58739.86</v>
      </c>
      <c r="J620" s="592">
        <v>49035.93</v>
      </c>
      <c r="K620" s="592">
        <v>61684.93</v>
      </c>
      <c r="L620" s="592">
        <v>56507.17</v>
      </c>
      <c r="M620" s="592">
        <v>63057.55</v>
      </c>
      <c r="N620" s="303">
        <f t="shared" si="731"/>
        <v>676878.53</v>
      </c>
      <c r="O620" s="311"/>
      <c r="P620" s="72">
        <f t="shared" si="730"/>
        <v>2024</v>
      </c>
      <c r="Q620" s="592">
        <v>56507.17</v>
      </c>
      <c r="R620" s="592">
        <v>63057.55</v>
      </c>
      <c r="S620" s="592">
        <v>57940.61</v>
      </c>
      <c r="T620" s="592">
        <v>46846.67</v>
      </c>
      <c r="U620" s="592">
        <v>45752.05</v>
      </c>
      <c r="V620" s="592">
        <v>61936.86</v>
      </c>
      <c r="W620" s="592">
        <v>57532.3</v>
      </c>
      <c r="X620" s="592">
        <v>54022.55</v>
      </c>
      <c r="Y620" s="592">
        <v>63822.05</v>
      </c>
      <c r="Z620" s="592">
        <v>58739.86</v>
      </c>
      <c r="AA620" s="592">
        <v>49035.93</v>
      </c>
      <c r="AB620" s="592">
        <v>61684.93</v>
      </c>
      <c r="AC620" s="303">
        <f t="shared" si="732"/>
        <v>676878.53</v>
      </c>
      <c r="AD620" s="13"/>
      <c r="AE620" s="17"/>
      <c r="AF620" s="22"/>
      <c r="AI620" s="155"/>
      <c r="AJ620" s="2"/>
      <c r="BH620" s="1"/>
      <c r="BV620" s="1"/>
      <c r="BW620" s="1"/>
      <c r="BX620" s="1"/>
      <c r="BY620" s="1"/>
      <c r="BZ620" s="1"/>
      <c r="CA620" s="1"/>
      <c r="CB620" s="1"/>
      <c r="CC620" s="1"/>
      <c r="CD620" s="1"/>
    </row>
    <row r="621" spans="1:82">
      <c r="A621" s="1">
        <f t="shared" si="727"/>
        <v>2025</v>
      </c>
      <c r="B621" s="592">
        <v>57940.61</v>
      </c>
      <c r="C621" s="592">
        <v>45300.3</v>
      </c>
      <c r="D621" s="592">
        <v>45752.05</v>
      </c>
      <c r="E621" s="592">
        <v>61936.86</v>
      </c>
      <c r="F621" s="592">
        <v>57532.3</v>
      </c>
      <c r="G621" s="592">
        <v>54022.55</v>
      </c>
      <c r="H621" s="592">
        <v>63822.05</v>
      </c>
      <c r="I621" s="592">
        <v>58739.86</v>
      </c>
      <c r="J621" s="592">
        <v>49035.93</v>
      </c>
      <c r="K621" s="592">
        <v>61684.93</v>
      </c>
      <c r="L621" s="592">
        <v>56507.17</v>
      </c>
      <c r="M621" s="592">
        <v>63057.55</v>
      </c>
      <c r="N621" s="303">
        <f t="shared" si="731"/>
        <v>675332.16</v>
      </c>
      <c r="O621" s="311"/>
      <c r="P621" s="72">
        <f t="shared" si="730"/>
        <v>2025</v>
      </c>
      <c r="Q621" s="592">
        <v>56507.17</v>
      </c>
      <c r="R621" s="592">
        <v>63057.55</v>
      </c>
      <c r="S621" s="592">
        <v>57940.61</v>
      </c>
      <c r="T621" s="592">
        <v>45300.3</v>
      </c>
      <c r="U621" s="592">
        <v>45752.05</v>
      </c>
      <c r="V621" s="592">
        <v>61936.86</v>
      </c>
      <c r="W621" s="592">
        <v>57532.3</v>
      </c>
      <c r="X621" s="592">
        <v>54022.55</v>
      </c>
      <c r="Y621" s="592">
        <v>63822.05</v>
      </c>
      <c r="Z621" s="592">
        <v>58739.86</v>
      </c>
      <c r="AA621" s="592">
        <v>49035.93</v>
      </c>
      <c r="AB621" s="592">
        <v>61684.93</v>
      </c>
      <c r="AC621" s="303">
        <f t="shared" si="732"/>
        <v>675332.16</v>
      </c>
      <c r="AD621" s="13"/>
      <c r="AE621" s="17"/>
      <c r="AF621" s="22"/>
      <c r="AG621" s="22"/>
      <c r="AH621" s="22"/>
      <c r="AI621" s="155"/>
      <c r="AJ621" s="2"/>
      <c r="BH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1:82">
      <c r="A622" s="1">
        <f t="shared" si="727"/>
        <v>2026</v>
      </c>
      <c r="B622" s="592">
        <v>57940.61</v>
      </c>
      <c r="C622" s="592">
        <v>45300.3</v>
      </c>
      <c r="D622" s="592">
        <v>45752.05</v>
      </c>
      <c r="E622" s="592">
        <v>61936.86</v>
      </c>
      <c r="F622" s="592">
        <v>57532.3</v>
      </c>
      <c r="G622" s="592">
        <v>54022.55</v>
      </c>
      <c r="H622" s="592">
        <v>63822.05</v>
      </c>
      <c r="I622" s="592">
        <v>58739.86</v>
      </c>
      <c r="J622" s="592">
        <v>49035.93</v>
      </c>
      <c r="K622" s="592">
        <v>61684.93</v>
      </c>
      <c r="L622" s="592">
        <v>56507.17</v>
      </c>
      <c r="M622" s="592">
        <v>63057.55</v>
      </c>
      <c r="N622" s="303">
        <f t="shared" si="731"/>
        <v>675332.16</v>
      </c>
      <c r="O622" s="29"/>
      <c r="P622" s="72">
        <f t="shared" si="730"/>
        <v>2026</v>
      </c>
      <c r="Q622" s="592">
        <v>56507.17</v>
      </c>
      <c r="R622" s="592">
        <v>63057.55</v>
      </c>
      <c r="S622" s="592">
        <v>57940.61</v>
      </c>
      <c r="T622" s="592">
        <v>45300.3</v>
      </c>
      <c r="U622" s="592">
        <v>45752.05</v>
      </c>
      <c r="V622" s="592">
        <v>61936.86</v>
      </c>
      <c r="W622" s="592">
        <v>57532.3</v>
      </c>
      <c r="X622" s="592">
        <v>54022.55</v>
      </c>
      <c r="Y622" s="592">
        <v>63822.05</v>
      </c>
      <c r="Z622" s="592">
        <v>58739.86</v>
      </c>
      <c r="AA622" s="592">
        <v>49035.93</v>
      </c>
      <c r="AB622" s="592">
        <v>61684.93</v>
      </c>
      <c r="AC622" s="303">
        <f t="shared" si="732"/>
        <v>675332.16</v>
      </c>
      <c r="AD622" s="13"/>
      <c r="AE622" s="17"/>
      <c r="AF622" s="22"/>
      <c r="AG622" s="22"/>
      <c r="AH622" s="22"/>
      <c r="AI622" s="155"/>
      <c r="AJ622" s="2"/>
      <c r="BH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1:82">
      <c r="A623" s="1">
        <f t="shared" si="727"/>
        <v>2027</v>
      </c>
      <c r="B623" s="592">
        <v>57940.61</v>
      </c>
      <c r="C623" s="592">
        <v>45300.3</v>
      </c>
      <c r="D623" s="592">
        <v>45752.05</v>
      </c>
      <c r="E623" s="592">
        <v>61936.86</v>
      </c>
      <c r="F623" s="592">
        <v>57532.3</v>
      </c>
      <c r="G623" s="592">
        <v>54022.55</v>
      </c>
      <c r="H623" s="592">
        <v>63822.05</v>
      </c>
      <c r="I623" s="592">
        <v>58739.86</v>
      </c>
      <c r="J623" s="592">
        <v>49035.93</v>
      </c>
      <c r="K623" s="592">
        <v>61684.93</v>
      </c>
      <c r="L623" s="592">
        <v>56507.17</v>
      </c>
      <c r="M623" s="592">
        <v>63057.55</v>
      </c>
      <c r="N623" s="303">
        <f t="shared" si="731"/>
        <v>675332.16</v>
      </c>
      <c r="O623" s="29"/>
      <c r="P623" s="72">
        <f t="shared" si="730"/>
        <v>2027</v>
      </c>
      <c r="Q623" s="592">
        <v>56507.17</v>
      </c>
      <c r="R623" s="592">
        <v>63057.55</v>
      </c>
      <c r="S623" s="592">
        <v>57940.61</v>
      </c>
      <c r="T623" s="592">
        <v>45300.3</v>
      </c>
      <c r="U623" s="592">
        <v>45752.05</v>
      </c>
      <c r="V623" s="592">
        <v>61936.86</v>
      </c>
      <c r="W623" s="592">
        <v>57532.3</v>
      </c>
      <c r="X623" s="592">
        <v>54022.55</v>
      </c>
      <c r="Y623" s="592">
        <v>63822.05</v>
      </c>
      <c r="Z623" s="592">
        <v>58739.86</v>
      </c>
      <c r="AA623" s="592">
        <v>49035.93</v>
      </c>
      <c r="AB623" s="592">
        <v>61684.93</v>
      </c>
      <c r="AC623" s="303">
        <f t="shared" si="732"/>
        <v>675332.16</v>
      </c>
      <c r="AD623" s="13"/>
      <c r="AE623" s="17"/>
      <c r="AF623" s="22"/>
      <c r="AG623" s="22"/>
      <c r="AH623" s="22"/>
      <c r="AI623" s="155"/>
      <c r="AJ623" s="13"/>
      <c r="BH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1:82">
      <c r="A624" s="1">
        <f t="shared" si="727"/>
        <v>2028</v>
      </c>
      <c r="B624" s="592">
        <v>57940.61</v>
      </c>
      <c r="C624" s="592">
        <v>46846.67</v>
      </c>
      <c r="D624" s="592">
        <v>45752.05</v>
      </c>
      <c r="E624" s="592">
        <v>61936.86</v>
      </c>
      <c r="F624" s="592">
        <v>57532.3</v>
      </c>
      <c r="G624" s="592">
        <v>54022.55</v>
      </c>
      <c r="H624" s="592">
        <v>63822.05</v>
      </c>
      <c r="I624" s="592">
        <v>58739.86</v>
      </c>
      <c r="J624" s="592">
        <v>49035.93</v>
      </c>
      <c r="K624" s="592">
        <v>61684.93</v>
      </c>
      <c r="L624" s="592">
        <v>56507.17</v>
      </c>
      <c r="M624" s="592">
        <v>63057.55</v>
      </c>
      <c r="N624" s="303">
        <f t="shared" si="731"/>
        <v>676878.53</v>
      </c>
      <c r="O624" s="29"/>
      <c r="P624" s="72">
        <f t="shared" si="730"/>
        <v>2028</v>
      </c>
      <c r="Q624" s="592">
        <v>56507.17</v>
      </c>
      <c r="R624" s="592">
        <v>63057.55</v>
      </c>
      <c r="S624" s="592">
        <v>57940.61</v>
      </c>
      <c r="T624" s="592">
        <v>46846.67</v>
      </c>
      <c r="U624" s="592">
        <v>45752.05</v>
      </c>
      <c r="V624" s="592">
        <v>61936.86</v>
      </c>
      <c r="W624" s="592">
        <v>57532.3</v>
      </c>
      <c r="X624" s="592">
        <v>54022.55</v>
      </c>
      <c r="Y624" s="592">
        <v>63822.05</v>
      </c>
      <c r="Z624" s="592">
        <v>58739.86</v>
      </c>
      <c r="AA624" s="592">
        <v>49035.93</v>
      </c>
      <c r="AB624" s="592">
        <v>61684.93</v>
      </c>
      <c r="AC624" s="303">
        <f t="shared" si="732"/>
        <v>676878.53</v>
      </c>
      <c r="AD624" s="13"/>
      <c r="AE624" s="17"/>
      <c r="AF624" s="22"/>
      <c r="AG624" s="22"/>
      <c r="AH624" s="22"/>
      <c r="AI624" s="155"/>
      <c r="AJ624" s="13"/>
      <c r="BH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1:82">
      <c r="A625" s="1">
        <f t="shared" si="727"/>
        <v>2029</v>
      </c>
      <c r="B625" s="592">
        <v>57940.61</v>
      </c>
      <c r="C625" s="592">
        <v>45300.3</v>
      </c>
      <c r="D625" s="592">
        <v>45752.05</v>
      </c>
      <c r="E625" s="592">
        <v>61936.86</v>
      </c>
      <c r="F625" s="592">
        <v>57532.3</v>
      </c>
      <c r="G625" s="592">
        <v>54022.55</v>
      </c>
      <c r="H625" s="592">
        <v>63822.05</v>
      </c>
      <c r="I625" s="592">
        <v>58739.86</v>
      </c>
      <c r="J625" s="592">
        <v>49035.93</v>
      </c>
      <c r="K625" s="592">
        <v>61684.93</v>
      </c>
      <c r="L625" s="592">
        <v>56507.17</v>
      </c>
      <c r="M625" s="592">
        <v>63057.55</v>
      </c>
      <c r="N625" s="303">
        <f t="shared" si="731"/>
        <v>675332.16</v>
      </c>
      <c r="O625" s="29"/>
      <c r="P625" s="72">
        <f t="shared" si="730"/>
        <v>2029</v>
      </c>
      <c r="Q625" s="592">
        <v>56507.17</v>
      </c>
      <c r="R625" s="592">
        <v>63057.55</v>
      </c>
      <c r="S625" s="592">
        <v>57940.61</v>
      </c>
      <c r="T625" s="592">
        <v>45300.3</v>
      </c>
      <c r="U625" s="592">
        <v>45752.05</v>
      </c>
      <c r="V625" s="592">
        <v>61936.86</v>
      </c>
      <c r="W625" s="592">
        <v>57532.3</v>
      </c>
      <c r="X625" s="592">
        <v>54022.55</v>
      </c>
      <c r="Y625" s="592">
        <v>63822.05</v>
      </c>
      <c r="Z625" s="592">
        <v>58739.86</v>
      </c>
      <c r="AA625" s="592">
        <v>49035.93</v>
      </c>
      <c r="AB625" s="592">
        <v>61684.93</v>
      </c>
      <c r="AC625" s="303">
        <f t="shared" si="732"/>
        <v>675332.16</v>
      </c>
      <c r="AD625" s="13"/>
      <c r="AE625" s="17"/>
      <c r="AF625" s="22"/>
      <c r="AG625" s="22"/>
      <c r="AH625" s="22"/>
      <c r="AI625" s="155"/>
      <c r="AJ625" s="13"/>
      <c r="BH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1:82">
      <c r="A626" s="1">
        <f t="shared" si="727"/>
        <v>2030</v>
      </c>
      <c r="B626" s="592">
        <v>57940.61</v>
      </c>
      <c r="C626" s="592">
        <v>45300.3</v>
      </c>
      <c r="D626" s="592">
        <v>45752.05</v>
      </c>
      <c r="E626" s="592">
        <v>61936.86</v>
      </c>
      <c r="F626" s="592">
        <v>57532.3</v>
      </c>
      <c r="G626" s="592">
        <v>54022.55</v>
      </c>
      <c r="H626" s="592">
        <v>63822.05</v>
      </c>
      <c r="I626" s="592">
        <v>58739.86</v>
      </c>
      <c r="J626" s="592">
        <v>49035.93</v>
      </c>
      <c r="K626" s="592">
        <v>61684.93</v>
      </c>
      <c r="L626" s="592">
        <v>56507.17</v>
      </c>
      <c r="M626" s="592">
        <v>63057.55</v>
      </c>
      <c r="N626" s="303">
        <f t="shared" si="731"/>
        <v>675332.16</v>
      </c>
      <c r="O626" s="29"/>
      <c r="P626" s="72">
        <f t="shared" si="730"/>
        <v>2030</v>
      </c>
      <c r="Q626" s="592">
        <v>56507.17</v>
      </c>
      <c r="R626" s="592">
        <v>63057.55</v>
      </c>
      <c r="S626" s="592">
        <v>57940.61</v>
      </c>
      <c r="T626" s="592">
        <v>45300.3</v>
      </c>
      <c r="U626" s="592">
        <v>45752.05</v>
      </c>
      <c r="V626" s="592">
        <v>61936.86</v>
      </c>
      <c r="W626" s="592">
        <v>57532.3</v>
      </c>
      <c r="X626" s="592">
        <v>54022.55</v>
      </c>
      <c r="Y626" s="592">
        <v>63822.05</v>
      </c>
      <c r="Z626" s="592">
        <v>58739.86</v>
      </c>
      <c r="AA626" s="592">
        <v>49035.93</v>
      </c>
      <c r="AB626" s="592">
        <v>61684.93</v>
      </c>
      <c r="AC626" s="303">
        <f t="shared" si="732"/>
        <v>675332.16</v>
      </c>
      <c r="AD626" s="13"/>
      <c r="AE626" s="17"/>
      <c r="AF626" s="22"/>
      <c r="AG626" s="22"/>
      <c r="AH626" s="22"/>
      <c r="AI626" s="155"/>
      <c r="AJ626" s="13"/>
      <c r="BH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1:82">
      <c r="A627" s="1">
        <f t="shared" si="727"/>
        <v>2031</v>
      </c>
      <c r="B627" s="592">
        <v>57940.61</v>
      </c>
      <c r="C627" s="592">
        <v>45300.3</v>
      </c>
      <c r="D627" s="592">
        <v>45752.05</v>
      </c>
      <c r="E627" s="592">
        <v>61936.86</v>
      </c>
      <c r="F627" s="592">
        <v>57532.3</v>
      </c>
      <c r="G627" s="592">
        <v>54022.55</v>
      </c>
      <c r="H627" s="592">
        <v>63822.05</v>
      </c>
      <c r="I627" s="592">
        <v>58739.86</v>
      </c>
      <c r="J627" s="592">
        <v>49035.93</v>
      </c>
      <c r="K627" s="592">
        <v>61684.93</v>
      </c>
      <c r="L627" s="592">
        <v>56507.17</v>
      </c>
      <c r="M627" s="592">
        <v>63057.55</v>
      </c>
      <c r="N627" s="303">
        <f t="shared" si="731"/>
        <v>675332.16</v>
      </c>
      <c r="O627" s="29"/>
      <c r="P627" s="72">
        <f t="shared" si="730"/>
        <v>2031</v>
      </c>
      <c r="Q627" s="592">
        <v>56507.17</v>
      </c>
      <c r="R627" s="592">
        <v>63057.55</v>
      </c>
      <c r="S627" s="592">
        <v>57940.61</v>
      </c>
      <c r="T627" s="592">
        <v>45300.3</v>
      </c>
      <c r="U627" s="592">
        <v>45752.05</v>
      </c>
      <c r="V627" s="592">
        <v>61936.86</v>
      </c>
      <c r="W627" s="592">
        <v>57532.3</v>
      </c>
      <c r="X627" s="592">
        <v>54022.55</v>
      </c>
      <c r="Y627" s="592">
        <v>63822.05</v>
      </c>
      <c r="Z627" s="592">
        <v>58739.86</v>
      </c>
      <c r="AA627" s="592">
        <v>49035.93</v>
      </c>
      <c r="AB627" s="592">
        <v>61684.93</v>
      </c>
      <c r="AC627" s="303">
        <f t="shared" si="732"/>
        <v>675332.16</v>
      </c>
      <c r="AD627" s="13"/>
      <c r="AE627" s="17"/>
      <c r="AF627" s="22"/>
      <c r="AG627" s="22"/>
      <c r="AH627" s="22"/>
      <c r="AI627" s="155"/>
      <c r="AJ627" s="13"/>
      <c r="BH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1:82">
      <c r="A628" s="1">
        <f t="shared" si="727"/>
        <v>2032</v>
      </c>
      <c r="B628" s="592">
        <v>57940.61</v>
      </c>
      <c r="C628" s="592">
        <v>46846.67</v>
      </c>
      <c r="D628" s="592">
        <v>45752.05</v>
      </c>
      <c r="E628" s="592">
        <v>61936.86</v>
      </c>
      <c r="F628" s="592">
        <v>57532.3</v>
      </c>
      <c r="G628" s="592">
        <v>54022.55</v>
      </c>
      <c r="H628" s="592">
        <v>63822.05</v>
      </c>
      <c r="I628" s="592">
        <v>58739.86</v>
      </c>
      <c r="J628" s="592">
        <v>49035.93</v>
      </c>
      <c r="K628" s="592">
        <v>61684.93</v>
      </c>
      <c r="L628" s="592">
        <v>56507.17</v>
      </c>
      <c r="M628" s="592">
        <v>63057.55</v>
      </c>
      <c r="N628" s="303">
        <f t="shared" si="731"/>
        <v>676878.53</v>
      </c>
      <c r="O628" s="29"/>
      <c r="P628" s="72">
        <f t="shared" si="730"/>
        <v>2032</v>
      </c>
      <c r="Q628" s="592">
        <v>56507.17</v>
      </c>
      <c r="R628" s="592">
        <v>63057.55</v>
      </c>
      <c r="S628" s="592">
        <v>57940.61</v>
      </c>
      <c r="T628" s="592">
        <v>46846.67</v>
      </c>
      <c r="U628" s="592">
        <v>45752.05</v>
      </c>
      <c r="V628" s="592">
        <v>61936.86</v>
      </c>
      <c r="W628" s="592">
        <v>57532.3</v>
      </c>
      <c r="X628" s="592">
        <v>54022.55</v>
      </c>
      <c r="Y628" s="592">
        <v>63822.05</v>
      </c>
      <c r="Z628" s="592">
        <v>58739.86</v>
      </c>
      <c r="AA628" s="592">
        <v>49035.93</v>
      </c>
      <c r="AB628" s="592">
        <v>61684.93</v>
      </c>
      <c r="AC628" s="303">
        <f t="shared" si="732"/>
        <v>676878.53</v>
      </c>
      <c r="AD628" s="13"/>
      <c r="AE628" s="17"/>
      <c r="AF628" s="22"/>
      <c r="AG628" s="22"/>
      <c r="AH628" s="22"/>
      <c r="AI628" s="155"/>
      <c r="AJ628" s="13"/>
      <c r="BH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1:82">
      <c r="A629" s="1">
        <f t="shared" si="727"/>
        <v>2033</v>
      </c>
      <c r="B629" s="592">
        <v>57940.61</v>
      </c>
      <c r="C629" s="592">
        <v>45300.3</v>
      </c>
      <c r="D629" s="592">
        <v>45752.05</v>
      </c>
      <c r="E629" s="592">
        <v>61936.86</v>
      </c>
      <c r="F629" s="592">
        <v>57532.3</v>
      </c>
      <c r="G629" s="592">
        <v>54022.55</v>
      </c>
      <c r="H629" s="592">
        <v>63822.05</v>
      </c>
      <c r="I629" s="592">
        <v>58739.86</v>
      </c>
      <c r="J629" s="592">
        <v>49035.93</v>
      </c>
      <c r="K629" s="592">
        <v>61684.93</v>
      </c>
      <c r="L629" s="592">
        <v>56507.17</v>
      </c>
      <c r="M629" s="592">
        <v>63057.55</v>
      </c>
      <c r="N629" s="303">
        <f t="shared" si="731"/>
        <v>675332.16</v>
      </c>
      <c r="O629" s="29"/>
      <c r="P629" s="72">
        <f t="shared" si="730"/>
        <v>2033</v>
      </c>
      <c r="Q629" s="592">
        <v>56507.17</v>
      </c>
      <c r="R629" s="592">
        <v>63057.55</v>
      </c>
      <c r="S629" s="592">
        <v>57940.61</v>
      </c>
      <c r="T629" s="592">
        <v>45300.3</v>
      </c>
      <c r="U629" s="592">
        <v>45752.05</v>
      </c>
      <c r="V629" s="592">
        <v>61936.86</v>
      </c>
      <c r="W629" s="592">
        <v>57532.3</v>
      </c>
      <c r="X629" s="592">
        <v>54022.55</v>
      </c>
      <c r="Y629" s="592">
        <v>63822.05</v>
      </c>
      <c r="Z629" s="592">
        <v>58739.86</v>
      </c>
      <c r="AA629" s="592">
        <v>49035.93</v>
      </c>
      <c r="AB629" s="592">
        <v>61684.93</v>
      </c>
      <c r="AC629" s="303">
        <f t="shared" si="732"/>
        <v>675332.16</v>
      </c>
      <c r="AD629" s="13"/>
      <c r="AE629" s="17"/>
      <c r="AF629" s="22"/>
      <c r="AG629" s="22"/>
      <c r="AH629" s="22"/>
      <c r="AI629" s="155"/>
      <c r="AJ629" s="13"/>
      <c r="BH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1:82">
      <c r="A630" s="1">
        <f t="shared" si="727"/>
        <v>2034</v>
      </c>
      <c r="B630" s="592">
        <v>57940.61</v>
      </c>
      <c r="C630" s="592">
        <v>45300.3</v>
      </c>
      <c r="D630" s="592">
        <v>45752.05</v>
      </c>
      <c r="E630" s="592">
        <v>61936.86</v>
      </c>
      <c r="F630" s="592">
        <v>57532.3</v>
      </c>
      <c r="G630" s="592">
        <v>54022.55</v>
      </c>
      <c r="H630" s="592">
        <v>63822.05</v>
      </c>
      <c r="I630" s="592">
        <v>58739.86</v>
      </c>
      <c r="J630" s="592">
        <v>49035.93</v>
      </c>
      <c r="K630" s="592">
        <v>61684.93</v>
      </c>
      <c r="L630" s="592">
        <v>56507.17</v>
      </c>
      <c r="M630" s="592">
        <v>63057.55</v>
      </c>
      <c r="N630" s="303">
        <f t="shared" si="731"/>
        <v>675332.16</v>
      </c>
      <c r="O630" s="29"/>
      <c r="P630" s="72">
        <f t="shared" si="730"/>
        <v>2034</v>
      </c>
      <c r="Q630" s="592">
        <v>56507.17</v>
      </c>
      <c r="R630" s="592">
        <v>63057.55</v>
      </c>
      <c r="S630" s="592">
        <v>57940.61</v>
      </c>
      <c r="T630" s="592">
        <v>45300.3</v>
      </c>
      <c r="U630" s="592">
        <v>45752.05</v>
      </c>
      <c r="V630" s="592">
        <v>61936.86</v>
      </c>
      <c r="W630" s="592">
        <v>57532.3</v>
      </c>
      <c r="X630" s="592">
        <v>54022.55</v>
      </c>
      <c r="Y630" s="592">
        <v>63822.05</v>
      </c>
      <c r="Z630" s="592">
        <v>58739.86</v>
      </c>
      <c r="AA630" s="592">
        <v>49035.93</v>
      </c>
      <c r="AB630" s="592">
        <v>61684.93</v>
      </c>
      <c r="AC630" s="303">
        <f t="shared" si="732"/>
        <v>675332.16</v>
      </c>
      <c r="AD630" s="13"/>
      <c r="AE630" s="17"/>
      <c r="AF630" s="22"/>
      <c r="AG630" s="22"/>
      <c r="AH630" s="22"/>
      <c r="AI630" s="155"/>
      <c r="AJ630" s="13"/>
      <c r="BH630" s="1"/>
      <c r="BV630" s="1"/>
      <c r="BW630" s="1"/>
      <c r="BX630" s="1"/>
      <c r="BY630" s="1"/>
      <c r="BZ630" s="1"/>
      <c r="CA630" s="1"/>
      <c r="CB630" s="1"/>
      <c r="CC630" s="1"/>
      <c r="CD630" s="1"/>
    </row>
    <row r="631" spans="1:82">
      <c r="A631" s="1">
        <f t="shared" si="727"/>
        <v>2035</v>
      </c>
      <c r="B631" s="592">
        <v>57940.61</v>
      </c>
      <c r="C631" s="592">
        <v>45300.3</v>
      </c>
      <c r="D631" s="592">
        <v>45752.05</v>
      </c>
      <c r="E631" s="592">
        <v>61936.86</v>
      </c>
      <c r="F631" s="592">
        <v>57532.3</v>
      </c>
      <c r="G631" s="592">
        <v>54022.55</v>
      </c>
      <c r="H631" s="592">
        <v>63822.05</v>
      </c>
      <c r="I631" s="592">
        <v>58739.86</v>
      </c>
      <c r="J631" s="592">
        <v>49035.93</v>
      </c>
      <c r="K631" s="592">
        <v>61684.93</v>
      </c>
      <c r="L631" s="592">
        <v>56507.17</v>
      </c>
      <c r="M631" s="592">
        <v>63057.55</v>
      </c>
      <c r="N631" s="303">
        <f t="shared" si="731"/>
        <v>675332.16</v>
      </c>
      <c r="O631" s="29"/>
      <c r="P631" s="72">
        <f t="shared" si="730"/>
        <v>2035</v>
      </c>
      <c r="Q631" s="592">
        <v>56507.17</v>
      </c>
      <c r="R631" s="592">
        <v>63057.55</v>
      </c>
      <c r="S631" s="592">
        <v>57940.61</v>
      </c>
      <c r="T631" s="592">
        <v>45300.3</v>
      </c>
      <c r="U631" s="592">
        <v>45752.05</v>
      </c>
      <c r="V631" s="592">
        <v>61936.86</v>
      </c>
      <c r="W631" s="592">
        <v>57532.3</v>
      </c>
      <c r="X631" s="592">
        <v>54022.55</v>
      </c>
      <c r="Y631" s="592">
        <v>63822.05</v>
      </c>
      <c r="Z631" s="592">
        <v>58739.86</v>
      </c>
      <c r="AA631" s="592">
        <v>49035.93</v>
      </c>
      <c r="AB631" s="592">
        <v>61684.93</v>
      </c>
      <c r="AC631" s="303">
        <f t="shared" si="732"/>
        <v>675332.16</v>
      </c>
      <c r="AD631" s="13"/>
      <c r="AE631" s="17"/>
      <c r="AF631" s="22"/>
      <c r="AG631" s="22"/>
      <c r="AH631" s="22"/>
      <c r="AI631" s="155"/>
      <c r="AJ631" s="13"/>
      <c r="BH631" s="1"/>
      <c r="BV631" s="1"/>
      <c r="BW631" s="1"/>
      <c r="BX631" s="1"/>
      <c r="BY631" s="1"/>
      <c r="BZ631" s="1"/>
      <c r="CA631" s="1"/>
      <c r="CB631" s="1"/>
      <c r="CC631" s="1"/>
      <c r="CD631" s="1"/>
    </row>
    <row r="632" spans="1:82">
      <c r="A632" s="1">
        <f t="shared" si="727"/>
        <v>2036</v>
      </c>
      <c r="B632" s="592">
        <v>57940.61</v>
      </c>
      <c r="C632" s="592">
        <v>46846.67</v>
      </c>
      <c r="D632" s="592">
        <v>45752.05</v>
      </c>
      <c r="E632" s="592">
        <v>61936.86</v>
      </c>
      <c r="F632" s="592">
        <v>57532.3</v>
      </c>
      <c r="G632" s="592">
        <v>54022.55</v>
      </c>
      <c r="H632" s="592">
        <v>63822.05</v>
      </c>
      <c r="I632" s="592">
        <v>58739.86</v>
      </c>
      <c r="J632" s="592">
        <v>49035.93</v>
      </c>
      <c r="K632" s="592">
        <v>61684.93</v>
      </c>
      <c r="L632" s="592">
        <v>56507.17</v>
      </c>
      <c r="M632" s="592">
        <v>63057.55</v>
      </c>
      <c r="N632" s="303">
        <f t="shared" si="731"/>
        <v>676878.53</v>
      </c>
      <c r="O632" s="29"/>
      <c r="P632" s="72">
        <f t="shared" si="730"/>
        <v>2036</v>
      </c>
      <c r="Q632" s="592">
        <v>56507.17</v>
      </c>
      <c r="R632" s="592">
        <v>63057.55</v>
      </c>
      <c r="S632" s="592">
        <v>57940.61</v>
      </c>
      <c r="T632" s="592">
        <v>46846.67</v>
      </c>
      <c r="U632" s="592">
        <v>45752.05</v>
      </c>
      <c r="V632" s="592">
        <v>61936.86</v>
      </c>
      <c r="W632" s="592">
        <v>57532.3</v>
      </c>
      <c r="X632" s="592">
        <v>54022.55</v>
      </c>
      <c r="Y632" s="592">
        <v>63822.05</v>
      </c>
      <c r="Z632" s="592">
        <v>58739.86</v>
      </c>
      <c r="AA632" s="592">
        <v>49035.93</v>
      </c>
      <c r="AB632" s="592">
        <v>61684.93</v>
      </c>
      <c r="AC632" s="303">
        <f t="shared" si="732"/>
        <v>676878.53</v>
      </c>
      <c r="AD632" s="13"/>
      <c r="AJ632" s="13"/>
      <c r="BH632" s="1"/>
      <c r="BV632" s="1"/>
      <c r="BW632" s="1"/>
      <c r="BX632" s="1"/>
      <c r="BY632" s="1"/>
      <c r="BZ632" s="1"/>
      <c r="CA632" s="1"/>
      <c r="CB632" s="1"/>
      <c r="CC632" s="1"/>
      <c r="CD632" s="1"/>
    </row>
    <row r="633" spans="1:82">
      <c r="A633" s="1">
        <f t="shared" si="727"/>
        <v>2037</v>
      </c>
      <c r="B633" s="592">
        <v>57940.61</v>
      </c>
      <c r="C633" s="592">
        <v>45300.3</v>
      </c>
      <c r="D633" s="592">
        <v>45752.05</v>
      </c>
      <c r="E633" s="592">
        <v>61936.86</v>
      </c>
      <c r="F633" s="592">
        <v>57532.3</v>
      </c>
      <c r="G633" s="592">
        <v>54022.55</v>
      </c>
      <c r="H633" s="592">
        <v>63822.05</v>
      </c>
      <c r="I633" s="592">
        <v>58739.86</v>
      </c>
      <c r="J633" s="592">
        <v>49035.93</v>
      </c>
      <c r="K633" s="592">
        <v>61684.93</v>
      </c>
      <c r="L633" s="592">
        <v>56507.17</v>
      </c>
      <c r="M633" s="592">
        <v>63057.55</v>
      </c>
      <c r="N633" s="303">
        <f t="shared" si="731"/>
        <v>675332.16</v>
      </c>
      <c r="O633" s="29"/>
      <c r="P633" s="72">
        <f t="shared" si="730"/>
        <v>2037</v>
      </c>
      <c r="Q633" s="592">
        <v>56507.17</v>
      </c>
      <c r="R633" s="592">
        <v>63057.55</v>
      </c>
      <c r="S633" s="592">
        <v>57940.61</v>
      </c>
      <c r="T633" s="592">
        <v>45300.3</v>
      </c>
      <c r="U633" s="592">
        <v>45752.05</v>
      </c>
      <c r="V633" s="592">
        <v>61936.86</v>
      </c>
      <c r="W633" s="592">
        <v>57532.3</v>
      </c>
      <c r="X633" s="592">
        <v>54022.55</v>
      </c>
      <c r="Y633" s="592">
        <v>63822.05</v>
      </c>
      <c r="Z633" s="592">
        <v>58739.86</v>
      </c>
      <c r="AA633" s="592">
        <v>49035.93</v>
      </c>
      <c r="AB633" s="592">
        <v>61684.93</v>
      </c>
      <c r="AC633" s="303">
        <f t="shared" si="732"/>
        <v>675332.16</v>
      </c>
      <c r="AD633" s="13"/>
      <c r="AJ633" s="13"/>
      <c r="BH633" s="1"/>
      <c r="BV633" s="1"/>
      <c r="BW633" s="1"/>
      <c r="BX633" s="1"/>
      <c r="BY633" s="1"/>
      <c r="BZ633" s="1"/>
      <c r="CA633" s="1"/>
      <c r="CB633" s="1"/>
      <c r="CC633" s="1"/>
      <c r="CD633" s="1"/>
    </row>
    <row r="634" spans="1:82">
      <c r="A634" s="1">
        <f t="shared" si="727"/>
        <v>2038</v>
      </c>
      <c r="B634" s="592">
        <v>57940.61</v>
      </c>
      <c r="C634" s="592">
        <v>45300.3</v>
      </c>
      <c r="D634" s="592">
        <v>45752.05</v>
      </c>
      <c r="E634" s="592">
        <v>61936.86</v>
      </c>
      <c r="F634" s="592">
        <v>57532.3</v>
      </c>
      <c r="G634" s="592">
        <v>54022.55</v>
      </c>
      <c r="H634" s="592">
        <v>63822.05</v>
      </c>
      <c r="I634" s="592">
        <v>58739.86</v>
      </c>
      <c r="J634" s="592">
        <v>49035.93</v>
      </c>
      <c r="K634" s="592">
        <v>61684.93</v>
      </c>
      <c r="L634" s="592">
        <v>56507.17</v>
      </c>
      <c r="M634" s="592">
        <v>63057.55</v>
      </c>
      <c r="N634" s="303">
        <f t="shared" si="731"/>
        <v>675332.16</v>
      </c>
      <c r="O634" s="29"/>
      <c r="P634" s="72">
        <f t="shared" si="730"/>
        <v>2038</v>
      </c>
      <c r="Q634" s="592">
        <v>56507.17</v>
      </c>
      <c r="R634" s="592">
        <v>63057.55</v>
      </c>
      <c r="S634" s="592">
        <v>57940.61</v>
      </c>
      <c r="T634" s="592">
        <v>45300.3</v>
      </c>
      <c r="U634" s="592">
        <v>45752.05</v>
      </c>
      <c r="V634" s="592">
        <v>61936.86</v>
      </c>
      <c r="W634" s="592">
        <v>57532.3</v>
      </c>
      <c r="X634" s="592">
        <v>54022.55</v>
      </c>
      <c r="Y634" s="592">
        <v>63822.05</v>
      </c>
      <c r="Z634" s="592">
        <v>58739.86</v>
      </c>
      <c r="AA634" s="592">
        <v>49035.93</v>
      </c>
      <c r="AB634" s="592">
        <v>61684.93</v>
      </c>
      <c r="AC634" s="303">
        <f t="shared" si="732"/>
        <v>675332.16</v>
      </c>
      <c r="AD634" s="13"/>
      <c r="AJ634" s="13"/>
      <c r="BH634" s="1"/>
      <c r="BV634" s="1"/>
      <c r="BW634" s="1"/>
      <c r="BX634" s="1"/>
      <c r="BY634" s="1"/>
      <c r="BZ634" s="1"/>
      <c r="CA634" s="1"/>
      <c r="CB634" s="1"/>
      <c r="CC634" s="1"/>
      <c r="CD634" s="1"/>
    </row>
    <row r="635" spans="1:82">
      <c r="A635" s="1">
        <f t="shared" si="727"/>
        <v>2039</v>
      </c>
      <c r="B635" s="592">
        <v>57940.61</v>
      </c>
      <c r="C635" s="592">
        <v>45300.3</v>
      </c>
      <c r="D635" s="592">
        <v>45752.05</v>
      </c>
      <c r="E635" s="592">
        <v>61936.86</v>
      </c>
      <c r="F635" s="592">
        <v>57532.3</v>
      </c>
      <c r="G635" s="592">
        <v>54022.55</v>
      </c>
      <c r="H635" s="592">
        <v>63822.05</v>
      </c>
      <c r="I635" s="592">
        <v>58739.86</v>
      </c>
      <c r="J635" s="592">
        <v>49035.93</v>
      </c>
      <c r="K635" s="592">
        <v>61684.93</v>
      </c>
      <c r="L635" s="592">
        <v>56507.17</v>
      </c>
      <c r="M635" s="592">
        <v>63057.55</v>
      </c>
      <c r="N635" s="303">
        <f t="shared" si="731"/>
        <v>675332.16</v>
      </c>
      <c r="O635" s="29"/>
      <c r="P635" s="72">
        <f t="shared" si="730"/>
        <v>2039</v>
      </c>
      <c r="Q635" s="592">
        <v>56507.17</v>
      </c>
      <c r="R635" s="592">
        <v>63057.55</v>
      </c>
      <c r="S635" s="592">
        <v>57940.61</v>
      </c>
      <c r="T635" s="592">
        <v>45300.3</v>
      </c>
      <c r="U635" s="592">
        <v>45752.05</v>
      </c>
      <c r="V635" s="592">
        <v>61936.86</v>
      </c>
      <c r="W635" s="592">
        <v>57532.3</v>
      </c>
      <c r="X635" s="592">
        <v>54022.55</v>
      </c>
      <c r="Y635" s="592">
        <v>63822.05</v>
      </c>
      <c r="Z635" s="592">
        <v>58739.86</v>
      </c>
      <c r="AA635" s="592">
        <v>49035.93</v>
      </c>
      <c r="AB635" s="592">
        <v>61684.93</v>
      </c>
      <c r="AC635" s="303">
        <f t="shared" si="732"/>
        <v>675332.16</v>
      </c>
      <c r="AD635" s="13"/>
      <c r="AJ635" s="13"/>
      <c r="BH635" s="1"/>
      <c r="BV635" s="1"/>
      <c r="BW635" s="1"/>
      <c r="BX635" s="1"/>
      <c r="BY635" s="1"/>
      <c r="BZ635" s="1"/>
      <c r="CA635" s="1"/>
      <c r="CB635" s="1"/>
      <c r="CC635" s="1"/>
      <c r="CD635" s="1"/>
    </row>
    <row r="636" spans="1:82">
      <c r="A636" s="1">
        <f t="shared" si="727"/>
        <v>2040</v>
      </c>
      <c r="B636" s="592">
        <v>57940.61</v>
      </c>
      <c r="C636" s="592">
        <v>46846.67</v>
      </c>
      <c r="D636" s="592">
        <v>45752.05</v>
      </c>
      <c r="E636" s="592">
        <v>61936.86</v>
      </c>
      <c r="F636" s="592">
        <v>57532.3</v>
      </c>
      <c r="G636" s="592">
        <v>54022.55</v>
      </c>
      <c r="H636" s="592">
        <v>63822.05</v>
      </c>
      <c r="I636" s="592">
        <v>58739.86</v>
      </c>
      <c r="J636" s="592">
        <v>49035.93</v>
      </c>
      <c r="K636" s="592">
        <v>61684.93</v>
      </c>
      <c r="L636" s="592">
        <v>56507.17</v>
      </c>
      <c r="M636" s="592">
        <v>63057.55</v>
      </c>
      <c r="N636" s="303">
        <f t="shared" si="731"/>
        <v>676878.53</v>
      </c>
      <c r="O636" s="29"/>
      <c r="P636" s="72">
        <f t="shared" si="730"/>
        <v>2040</v>
      </c>
      <c r="Q636" s="592">
        <v>56507.17</v>
      </c>
      <c r="R636" s="592">
        <v>63057.55</v>
      </c>
      <c r="S636" s="592">
        <v>57940.61</v>
      </c>
      <c r="T636" s="592">
        <v>46846.67</v>
      </c>
      <c r="U636" s="592">
        <v>45752.05</v>
      </c>
      <c r="V636" s="592">
        <v>61936.86</v>
      </c>
      <c r="W636" s="592">
        <v>57532.3</v>
      </c>
      <c r="X636" s="592">
        <v>54022.55</v>
      </c>
      <c r="Y636" s="592">
        <v>63822.05</v>
      </c>
      <c r="Z636" s="592">
        <v>58739.86</v>
      </c>
      <c r="AA636" s="592">
        <v>49035.93</v>
      </c>
      <c r="AB636" s="592">
        <v>61684.93</v>
      </c>
      <c r="AC636" s="303">
        <f t="shared" si="732"/>
        <v>676878.53</v>
      </c>
      <c r="AD636" s="13"/>
      <c r="AJ636" s="2"/>
      <c r="BH636" s="1"/>
      <c r="BV636" s="1"/>
      <c r="BW636" s="1"/>
      <c r="BX636" s="1"/>
      <c r="BY636" s="1"/>
      <c r="BZ636" s="1"/>
      <c r="CA636" s="1"/>
      <c r="CB636" s="1"/>
      <c r="CC636" s="1"/>
      <c r="CD636" s="1"/>
    </row>
    <row r="637" spans="1:82">
      <c r="A637" s="1">
        <f t="shared" si="727"/>
        <v>2041</v>
      </c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32"/>
      <c r="O637" s="29"/>
      <c r="P637" s="72">
        <f t="shared" si="730"/>
        <v>2041</v>
      </c>
      <c r="Q637" s="592">
        <v>56507.17</v>
      </c>
      <c r="R637" s="592">
        <v>63057.55</v>
      </c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32"/>
      <c r="AD637" s="13"/>
      <c r="AJ637" s="2"/>
      <c r="BH637" s="1"/>
      <c r="BV637" s="1"/>
      <c r="BW637" s="1"/>
      <c r="BX637" s="1"/>
      <c r="BY637" s="1"/>
      <c r="BZ637" s="1"/>
      <c r="CA637" s="1"/>
      <c r="CB637" s="1"/>
      <c r="CC637" s="1"/>
      <c r="CD637" s="1"/>
    </row>
    <row r="638" spans="1:82">
      <c r="A638" s="1">
        <f t="shared" si="727"/>
        <v>2042</v>
      </c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32"/>
      <c r="O638" s="29"/>
      <c r="P638" s="72">
        <f t="shared" si="730"/>
        <v>2042</v>
      </c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32"/>
      <c r="AD638" s="13"/>
      <c r="AJ638" s="2"/>
      <c r="BH638" s="1"/>
      <c r="BV638" s="1"/>
      <c r="BW638" s="1"/>
      <c r="BX638" s="1"/>
      <c r="BY638" s="1"/>
      <c r="BZ638" s="1"/>
      <c r="CA638" s="1"/>
      <c r="CB638" s="1"/>
      <c r="CC638" s="1"/>
      <c r="CD638" s="1"/>
    </row>
    <row r="639" spans="1:82">
      <c r="A639" s="1">
        <f t="shared" si="727"/>
        <v>2043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32"/>
      <c r="O639" s="29"/>
      <c r="P639" s="72">
        <f t="shared" si="730"/>
        <v>2043</v>
      </c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32"/>
      <c r="AD639" s="13"/>
      <c r="AJ639" s="2"/>
      <c r="BH639" s="1"/>
      <c r="BV639" s="1"/>
      <c r="BW639" s="1"/>
      <c r="BX639" s="1"/>
      <c r="BY639" s="1"/>
      <c r="BZ639" s="1"/>
      <c r="CA639" s="1"/>
      <c r="CB639" s="1"/>
      <c r="CC639" s="1"/>
      <c r="CD639" s="1"/>
    </row>
    <row r="640" spans="1:82">
      <c r="A640" s="1">
        <f t="shared" si="727"/>
        <v>2044</v>
      </c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32"/>
      <c r="O640" s="29"/>
      <c r="P640" s="72">
        <f t="shared" si="730"/>
        <v>2044</v>
      </c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32"/>
      <c r="AD640" s="13"/>
      <c r="AJ640" s="2"/>
      <c r="BH640" s="1"/>
      <c r="BV640" s="1"/>
      <c r="BW640" s="1"/>
      <c r="BX640" s="1"/>
      <c r="BY640" s="1"/>
      <c r="BZ640" s="1"/>
      <c r="CA640" s="1"/>
      <c r="CB640" s="1"/>
      <c r="CC640" s="1"/>
      <c r="CD640" s="1"/>
    </row>
    <row r="641" spans="1:82">
      <c r="A641" s="1">
        <f t="shared" si="727"/>
        <v>2045</v>
      </c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32"/>
      <c r="O641" s="29"/>
      <c r="P641" s="72">
        <f t="shared" si="730"/>
        <v>2045</v>
      </c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32"/>
      <c r="AJ641" s="2"/>
      <c r="BH641" s="1"/>
      <c r="BV641" s="1"/>
      <c r="BW641" s="1"/>
      <c r="BX641" s="1"/>
      <c r="BY641" s="1"/>
      <c r="BZ641" s="1"/>
      <c r="CA641" s="1"/>
      <c r="CB641" s="1"/>
      <c r="CC641" s="1"/>
      <c r="CD641" s="1"/>
    </row>
    <row r="642" spans="1:8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32"/>
      <c r="O642" s="29"/>
      <c r="P642" s="238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32"/>
      <c r="AJ642" s="2"/>
      <c r="BH642" s="1"/>
      <c r="BV642" s="1"/>
      <c r="BW642" s="1"/>
      <c r="BX642" s="1"/>
      <c r="BY642" s="1"/>
      <c r="BZ642" s="1"/>
      <c r="CA642" s="1"/>
      <c r="CB642" s="1"/>
      <c r="CC642" s="1"/>
      <c r="CD642" s="1"/>
    </row>
    <row r="643" spans="1:8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32"/>
      <c r="O643" s="29"/>
      <c r="P643" s="238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32"/>
      <c r="AD643" s="13"/>
      <c r="AJ643" s="2"/>
      <c r="BH643" s="1"/>
      <c r="BV643" s="1"/>
      <c r="BW643" s="1"/>
      <c r="BX643" s="1"/>
      <c r="BY643" s="1"/>
      <c r="BZ643" s="1"/>
      <c r="CA643" s="1"/>
      <c r="CB643" s="1"/>
      <c r="CC643" s="1"/>
      <c r="CD643" s="1"/>
    </row>
    <row r="644" spans="1:82">
      <c r="A644" s="584" t="s">
        <v>237</v>
      </c>
      <c r="B644" s="25"/>
      <c r="C644" s="25"/>
      <c r="D644" s="25"/>
      <c r="E644" s="25"/>
      <c r="F644" s="233"/>
      <c r="G644" s="25"/>
      <c r="H644" s="25"/>
      <c r="I644" s="25"/>
      <c r="J644" s="25"/>
      <c r="K644" s="25"/>
      <c r="L644" s="25"/>
      <c r="M644" s="25"/>
      <c r="N644" s="297" t="s">
        <v>22</v>
      </c>
      <c r="O644" s="172"/>
      <c r="P644" s="597" t="str">
        <f>A644&amp;" "</f>
        <v xml:space="preserve">SECI-SPEC </v>
      </c>
      <c r="Q644" s="29"/>
      <c r="R644" s="29"/>
      <c r="S644" s="29"/>
      <c r="T644" s="29"/>
      <c r="U644" s="29"/>
      <c r="V644" s="29"/>
      <c r="W644" s="29"/>
      <c r="X644" s="29"/>
      <c r="Y644" s="334"/>
      <c r="Z644" s="29"/>
      <c r="AA644" s="29"/>
      <c r="AB644" s="29"/>
      <c r="AC644" s="297" t="s">
        <v>22</v>
      </c>
      <c r="AJ644" s="2"/>
      <c r="BH644" s="1"/>
      <c r="BV644" s="1"/>
      <c r="BW644" s="1"/>
      <c r="BX644" s="1"/>
      <c r="BY644" s="1"/>
      <c r="BZ644" s="1"/>
      <c r="CA644" s="1"/>
      <c r="CB644" s="1"/>
      <c r="CC644" s="1"/>
      <c r="CD644" s="1"/>
    </row>
    <row r="645" spans="1:82">
      <c r="A645" s="260" t="s">
        <v>2</v>
      </c>
      <c r="B645" s="260" t="s">
        <v>3</v>
      </c>
      <c r="C645" s="260" t="s">
        <v>4</v>
      </c>
      <c r="D645" s="260" t="s">
        <v>5</v>
      </c>
      <c r="E645" s="260" t="s">
        <v>6</v>
      </c>
      <c r="F645" s="260" t="s">
        <v>7</v>
      </c>
      <c r="G645" s="260" t="s">
        <v>8</v>
      </c>
      <c r="H645" s="260" t="s">
        <v>9</v>
      </c>
      <c r="I645" s="260" t="s">
        <v>10</v>
      </c>
      <c r="J645" s="260" t="s">
        <v>11</v>
      </c>
      <c r="K645" s="260" t="s">
        <v>12</v>
      </c>
      <c r="L645" s="260" t="s">
        <v>13</v>
      </c>
      <c r="M645" s="260" t="s">
        <v>14</v>
      </c>
      <c r="N645" s="299" t="s">
        <v>15</v>
      </c>
      <c r="O645" s="300"/>
      <c r="P645" s="599" t="s">
        <v>2</v>
      </c>
      <c r="Q645" s="301" t="s">
        <v>3</v>
      </c>
      <c r="R645" s="301" t="s">
        <v>4</v>
      </c>
      <c r="S645" s="301" t="s">
        <v>5</v>
      </c>
      <c r="T645" s="301" t="s">
        <v>6</v>
      </c>
      <c r="U645" s="301" t="s">
        <v>7</v>
      </c>
      <c r="V645" s="301" t="s">
        <v>8</v>
      </c>
      <c r="W645" s="301" t="s">
        <v>9</v>
      </c>
      <c r="X645" s="301" t="s">
        <v>10</v>
      </c>
      <c r="Y645" s="301" t="s">
        <v>11</v>
      </c>
      <c r="Z645" s="301" t="s">
        <v>12</v>
      </c>
      <c r="AA645" s="301" t="s">
        <v>13</v>
      </c>
      <c r="AB645" s="301" t="s">
        <v>14</v>
      </c>
      <c r="AC645" s="299" t="s">
        <v>15</v>
      </c>
      <c r="AD645" s="84"/>
      <c r="AJ645" s="2"/>
      <c r="BH645" s="1"/>
      <c r="BV645" s="1"/>
      <c r="BW645" s="1"/>
      <c r="BX645" s="1"/>
      <c r="BY645" s="1"/>
      <c r="BZ645" s="1"/>
      <c r="CA645" s="1"/>
      <c r="CB645" s="1"/>
      <c r="CC645" s="1"/>
      <c r="CD645" s="1"/>
    </row>
    <row r="646" spans="1:82">
      <c r="A646" s="25">
        <f>A606</f>
        <v>2010</v>
      </c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32"/>
      <c r="O646" s="29"/>
      <c r="P646" s="238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32"/>
      <c r="AD646" s="13"/>
      <c r="AJ646" s="2"/>
      <c r="BH646" s="1"/>
      <c r="BV646" s="1"/>
      <c r="BW646" s="1"/>
      <c r="BX646" s="1"/>
      <c r="BY646" s="1"/>
      <c r="BZ646" s="1"/>
      <c r="CA646" s="1"/>
      <c r="CB646" s="1"/>
      <c r="CC646" s="1"/>
      <c r="CD646" s="1"/>
    </row>
    <row r="647" spans="1:82">
      <c r="A647" s="25">
        <f t="shared" ref="A647:A710" si="733">A607</f>
        <v>2011</v>
      </c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32"/>
      <c r="O647" s="29"/>
      <c r="P647" s="238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32"/>
      <c r="AD647" s="13"/>
      <c r="AJ647" s="2"/>
      <c r="BH647" s="1"/>
      <c r="BV647" s="1"/>
      <c r="BW647" s="1"/>
      <c r="BX647" s="1"/>
      <c r="BY647" s="1"/>
      <c r="BZ647" s="1"/>
      <c r="CA647" s="1"/>
      <c r="CB647" s="1"/>
      <c r="CC647" s="1"/>
      <c r="CD647" s="1"/>
    </row>
    <row r="648" spans="1:82">
      <c r="A648" s="25">
        <f t="shared" si="733"/>
        <v>2012</v>
      </c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32"/>
      <c r="O648" s="29"/>
      <c r="P648" s="238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32"/>
      <c r="AD648" s="13"/>
      <c r="AJ648" s="2"/>
      <c r="BH648" s="1"/>
      <c r="BV648" s="1"/>
      <c r="BW648" s="1"/>
      <c r="BX648" s="1"/>
      <c r="BY648" s="1"/>
      <c r="BZ648" s="1"/>
      <c r="CA648" s="1"/>
      <c r="CB648" s="1"/>
      <c r="CC648" s="1"/>
      <c r="CD648" s="1"/>
    </row>
    <row r="649" spans="1:82">
      <c r="A649" s="25">
        <f t="shared" si="733"/>
        <v>2013</v>
      </c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32"/>
      <c r="O649" s="29"/>
      <c r="P649" s="238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32"/>
      <c r="AD649" s="13"/>
      <c r="AJ649" s="2"/>
      <c r="BH649" s="1"/>
      <c r="BV649" s="1"/>
      <c r="BW649" s="1"/>
      <c r="BX649" s="1"/>
      <c r="BY649" s="1"/>
      <c r="BZ649" s="1"/>
      <c r="CA649" s="1"/>
      <c r="CB649" s="1"/>
      <c r="CC649" s="1"/>
      <c r="CD649" s="1"/>
    </row>
    <row r="650" spans="1:82">
      <c r="A650" s="25">
        <f t="shared" si="733"/>
        <v>2014</v>
      </c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32"/>
      <c r="O650" s="29"/>
      <c r="P650" s="238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32"/>
      <c r="AD650" s="13"/>
      <c r="AJ650" s="2"/>
      <c r="BH650" s="1"/>
      <c r="BV650" s="1"/>
      <c r="BW650" s="1"/>
      <c r="BX650" s="1"/>
      <c r="BY650" s="1"/>
      <c r="BZ650" s="1"/>
      <c r="CA650" s="1"/>
      <c r="CB650" s="1"/>
      <c r="CC650" s="1"/>
      <c r="CD650" s="1"/>
    </row>
    <row r="651" spans="1:82">
      <c r="A651" s="25">
        <f t="shared" si="733"/>
        <v>2015</v>
      </c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32"/>
      <c r="O651" s="29"/>
      <c r="P651" s="238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32"/>
      <c r="AD651" s="13"/>
      <c r="AJ651" s="2"/>
      <c r="BH651" s="1"/>
      <c r="BV651" s="1"/>
      <c r="BW651" s="1"/>
      <c r="BX651" s="1"/>
      <c r="BY651" s="1"/>
      <c r="BZ651" s="1"/>
      <c r="CA651" s="1"/>
      <c r="CB651" s="1"/>
      <c r="CC651" s="1"/>
      <c r="CD651" s="1"/>
    </row>
    <row r="652" spans="1:82">
      <c r="A652" s="25">
        <f t="shared" si="733"/>
        <v>2016</v>
      </c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32"/>
      <c r="O652" s="29"/>
      <c r="P652" s="238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32"/>
      <c r="AD652" s="13"/>
      <c r="AJ652" s="2"/>
      <c r="BH652" s="1"/>
      <c r="BV652" s="1"/>
      <c r="BW652" s="1"/>
      <c r="BX652" s="1"/>
      <c r="BY652" s="1"/>
      <c r="BZ652" s="1"/>
      <c r="CA652" s="1"/>
      <c r="CB652" s="1"/>
      <c r="CC652" s="1"/>
      <c r="CD652" s="1"/>
    </row>
    <row r="653" spans="1:82">
      <c r="A653" s="25">
        <f t="shared" si="733"/>
        <v>2017</v>
      </c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32"/>
      <c r="O653" s="29"/>
      <c r="P653" s="238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32"/>
      <c r="AD653" s="13"/>
      <c r="AJ653" s="2"/>
      <c r="BH653" s="1"/>
      <c r="BV653" s="1"/>
      <c r="BW653" s="1"/>
      <c r="BX653" s="1"/>
      <c r="BY653" s="1"/>
      <c r="BZ653" s="1"/>
      <c r="CA653" s="1"/>
      <c r="CB653" s="1"/>
      <c r="CC653" s="1"/>
      <c r="CD653" s="1"/>
    </row>
    <row r="654" spans="1:82">
      <c r="A654" s="25">
        <f t="shared" si="733"/>
        <v>2018</v>
      </c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32"/>
      <c r="O654" s="29"/>
      <c r="P654" s="238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32"/>
      <c r="AD654" s="13"/>
      <c r="AJ654" s="2"/>
      <c r="BH654" s="1"/>
      <c r="BV654" s="1"/>
      <c r="BW654" s="1"/>
      <c r="BX654" s="1"/>
      <c r="BY654" s="1"/>
      <c r="BZ654" s="1"/>
      <c r="CA654" s="1"/>
      <c r="CB654" s="1"/>
      <c r="CC654" s="1"/>
      <c r="CD654" s="1"/>
    </row>
    <row r="655" spans="1:82">
      <c r="A655" s="25">
        <f t="shared" si="733"/>
        <v>2019</v>
      </c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32"/>
      <c r="O655" s="29"/>
      <c r="P655" s="238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32"/>
      <c r="AD655" s="13"/>
      <c r="AJ655" s="2"/>
      <c r="BH655" s="1"/>
      <c r="BV655" s="1"/>
      <c r="BW655" s="1"/>
      <c r="BX655" s="1"/>
      <c r="BY655" s="1"/>
      <c r="BZ655" s="1"/>
      <c r="CA655" s="1"/>
      <c r="CB655" s="1"/>
      <c r="CC655" s="1"/>
      <c r="CD655" s="1"/>
    </row>
    <row r="656" spans="1:82">
      <c r="A656" s="25">
        <f t="shared" si="733"/>
        <v>2020</v>
      </c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32"/>
      <c r="O656" s="29"/>
      <c r="P656" s="238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32"/>
      <c r="AD656" s="13"/>
      <c r="AJ656" s="2"/>
      <c r="BH656" s="1"/>
      <c r="BV656" s="1"/>
      <c r="BW656" s="1"/>
      <c r="BX656" s="1"/>
      <c r="BY656" s="1"/>
      <c r="BZ656" s="1"/>
      <c r="CA656" s="1"/>
      <c r="CB656" s="1"/>
      <c r="CC656" s="1"/>
      <c r="CD656" s="1"/>
    </row>
    <row r="657" spans="1:82">
      <c r="A657" s="25">
        <f t="shared" si="733"/>
        <v>2021</v>
      </c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32"/>
      <c r="O657" s="29"/>
      <c r="P657" s="238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32"/>
      <c r="AD657" s="13"/>
      <c r="AJ657" s="2"/>
      <c r="BH657" s="1"/>
      <c r="BV657" s="1"/>
      <c r="BW657" s="1"/>
      <c r="BX657" s="1"/>
      <c r="BY657" s="1"/>
      <c r="BZ657" s="1"/>
      <c r="CA657" s="1"/>
      <c r="CB657" s="1"/>
      <c r="CC657" s="1"/>
      <c r="CD657" s="1"/>
    </row>
    <row r="658" spans="1:82">
      <c r="A658" s="25">
        <f t="shared" si="733"/>
        <v>2022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32"/>
      <c r="O658" s="29"/>
      <c r="P658" s="238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32"/>
      <c r="AD658" s="13"/>
      <c r="AJ658" s="2"/>
      <c r="BH658" s="1"/>
      <c r="BV658" s="1"/>
      <c r="BW658" s="1"/>
      <c r="BX658" s="1"/>
      <c r="BY658" s="1"/>
      <c r="BZ658" s="1"/>
      <c r="CA658" s="1"/>
      <c r="CB658" s="1"/>
      <c r="CC658" s="1"/>
      <c r="CD658" s="1"/>
    </row>
    <row r="659" spans="1:82">
      <c r="A659" s="25">
        <f t="shared" si="733"/>
        <v>2023</v>
      </c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32"/>
      <c r="O659" s="29"/>
      <c r="P659" s="238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32"/>
      <c r="AD659" s="13"/>
      <c r="AJ659" s="2"/>
      <c r="BH659" s="1"/>
      <c r="BV659" s="1"/>
      <c r="BW659" s="1"/>
      <c r="BX659" s="1"/>
      <c r="BY659" s="1"/>
      <c r="BZ659" s="1"/>
      <c r="CA659" s="1"/>
      <c r="CB659" s="1"/>
      <c r="CC659" s="1"/>
      <c r="CD659" s="1"/>
    </row>
    <row r="660" spans="1:82">
      <c r="A660" s="25">
        <f t="shared" si="733"/>
        <v>2024</v>
      </c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32"/>
      <c r="O660" s="29"/>
      <c r="P660" s="238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32"/>
      <c r="AD660" s="13"/>
      <c r="AJ660" s="2"/>
      <c r="BH660" s="1"/>
      <c r="BV660" s="1"/>
      <c r="BW660" s="1"/>
      <c r="BX660" s="1"/>
      <c r="BY660" s="1"/>
      <c r="BZ660" s="1"/>
      <c r="CA660" s="1"/>
      <c r="CB660" s="1"/>
      <c r="CC660" s="1"/>
      <c r="CD660" s="1"/>
    </row>
    <row r="661" spans="1:82">
      <c r="A661" s="25">
        <f t="shared" si="733"/>
        <v>2025</v>
      </c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32"/>
      <c r="O661" s="29"/>
      <c r="P661" s="238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32"/>
      <c r="AD661" s="13"/>
      <c r="AJ661" s="2"/>
      <c r="BH661" s="1"/>
      <c r="BV661" s="1"/>
      <c r="BW661" s="1"/>
      <c r="BX661" s="1"/>
      <c r="BY661" s="1"/>
      <c r="BZ661" s="1"/>
      <c r="CA661" s="1"/>
      <c r="CB661" s="1"/>
      <c r="CC661" s="1"/>
      <c r="CD661" s="1"/>
    </row>
    <row r="662" spans="1:82">
      <c r="A662" s="25">
        <f t="shared" si="733"/>
        <v>2026</v>
      </c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9"/>
      <c r="O662" s="29"/>
      <c r="P662" s="289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9"/>
      <c r="AD662" s="13"/>
      <c r="AJ662" s="2"/>
      <c r="BH662" s="1"/>
      <c r="BV662" s="1"/>
      <c r="BW662" s="1"/>
      <c r="BX662" s="1"/>
      <c r="BY662" s="1"/>
      <c r="BZ662" s="1"/>
      <c r="CA662" s="1"/>
      <c r="CB662" s="1"/>
      <c r="CC662" s="1"/>
      <c r="CD662" s="1"/>
    </row>
    <row r="663" spans="1:82">
      <c r="A663" s="25">
        <f t="shared" si="733"/>
        <v>2027</v>
      </c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32"/>
      <c r="O663" s="29"/>
      <c r="P663" s="238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32"/>
      <c r="AD663" s="13"/>
      <c r="AE663" s="17"/>
      <c r="AF663" s="22"/>
      <c r="AJ663" s="2"/>
      <c r="BH663" s="1"/>
      <c r="BV663" s="1"/>
      <c r="BW663" s="1"/>
      <c r="BX663" s="1"/>
      <c r="BY663" s="1"/>
      <c r="BZ663" s="1"/>
      <c r="CA663" s="1"/>
      <c r="CB663" s="1"/>
      <c r="CC663" s="1"/>
      <c r="CD663" s="1"/>
    </row>
    <row r="664" spans="1:82">
      <c r="A664" s="25">
        <f t="shared" si="733"/>
        <v>2028</v>
      </c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32"/>
      <c r="O664" s="29"/>
      <c r="P664" s="238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32"/>
      <c r="AD664" s="13"/>
      <c r="AE664" s="17"/>
      <c r="AF664" s="22"/>
      <c r="AJ664" s="13"/>
      <c r="BH664" s="1"/>
      <c r="BV664" s="1"/>
      <c r="BW664" s="1"/>
      <c r="BX664" s="1"/>
      <c r="BY664" s="1"/>
      <c r="BZ664" s="1"/>
      <c r="CA664" s="1"/>
      <c r="CB664" s="1"/>
      <c r="CC664" s="1"/>
      <c r="CD664" s="1"/>
    </row>
    <row r="665" spans="1:82">
      <c r="A665" s="25">
        <f t="shared" si="733"/>
        <v>2029</v>
      </c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32"/>
      <c r="O665" s="29"/>
      <c r="P665" s="238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32"/>
      <c r="AD665" s="13"/>
      <c r="AE665" s="17"/>
      <c r="AF665" s="22"/>
      <c r="AJ665" s="13"/>
      <c r="BH665" s="1"/>
      <c r="BV665" s="1"/>
      <c r="BW665" s="1"/>
      <c r="BX665" s="1"/>
      <c r="BY665" s="1"/>
      <c r="BZ665" s="1"/>
      <c r="CA665" s="1"/>
      <c r="CB665" s="1"/>
      <c r="CC665" s="1"/>
      <c r="CD665" s="1"/>
    </row>
    <row r="666" spans="1:82">
      <c r="A666" s="25">
        <f t="shared" si="733"/>
        <v>2030</v>
      </c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32"/>
      <c r="O666" s="29"/>
      <c r="P666" s="238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32"/>
      <c r="AD666" s="13"/>
      <c r="AE666" s="17"/>
      <c r="AF666" s="22"/>
      <c r="AJ666" s="13"/>
      <c r="BH666" s="1"/>
      <c r="BV666" s="1"/>
      <c r="BW666" s="1"/>
      <c r="BX666" s="1"/>
      <c r="BY666" s="1"/>
      <c r="BZ666" s="1"/>
      <c r="CA666" s="1"/>
      <c r="CB666" s="1"/>
      <c r="CC666" s="1"/>
      <c r="CD666" s="1"/>
    </row>
    <row r="667" spans="1:82">
      <c r="A667" s="25">
        <f t="shared" si="733"/>
        <v>2031</v>
      </c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32"/>
      <c r="O667" s="29"/>
      <c r="P667" s="238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32"/>
      <c r="AD667" s="13"/>
      <c r="AE667" s="17"/>
      <c r="AF667" s="22"/>
      <c r="AJ667" s="13"/>
      <c r="BH667" s="1"/>
      <c r="BV667" s="1"/>
      <c r="BW667" s="1"/>
      <c r="BX667" s="1"/>
      <c r="BY667" s="1"/>
      <c r="BZ667" s="1"/>
      <c r="CA667" s="1"/>
      <c r="CB667" s="1"/>
      <c r="CC667" s="1"/>
      <c r="CD667" s="1"/>
    </row>
    <row r="668" spans="1:82">
      <c r="A668" s="25">
        <f t="shared" si="733"/>
        <v>2032</v>
      </c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32"/>
      <c r="O668" s="29"/>
      <c r="P668" s="238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32"/>
      <c r="AD668" s="13"/>
      <c r="AE668" s="17"/>
      <c r="AF668" s="22"/>
      <c r="AJ668" s="13"/>
      <c r="BH668" s="1"/>
      <c r="BV668" s="1"/>
      <c r="BW668" s="1"/>
      <c r="BX668" s="1"/>
      <c r="BY668" s="1"/>
      <c r="BZ668" s="1"/>
      <c r="CA668" s="1"/>
      <c r="CB668" s="1"/>
      <c r="CC668" s="1"/>
      <c r="CD668" s="1"/>
    </row>
    <row r="669" spans="1:82">
      <c r="A669" s="25">
        <f t="shared" si="733"/>
        <v>2033</v>
      </c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32"/>
      <c r="O669" s="29"/>
      <c r="P669" s="238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32"/>
      <c r="AD669" s="13"/>
      <c r="AE669" s="17"/>
      <c r="AF669" s="22"/>
      <c r="AJ669" s="13"/>
      <c r="BH669" s="1"/>
      <c r="BV669" s="1"/>
      <c r="BW669" s="1"/>
      <c r="BX669" s="1"/>
      <c r="BY669" s="1"/>
      <c r="BZ669" s="1"/>
      <c r="CA669" s="1"/>
      <c r="CB669" s="1"/>
      <c r="CC669" s="1"/>
      <c r="CD669" s="1"/>
    </row>
    <row r="670" spans="1:82">
      <c r="A670" s="25">
        <f t="shared" si="733"/>
        <v>2034</v>
      </c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32"/>
      <c r="O670" s="29"/>
      <c r="P670" s="238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32"/>
      <c r="AD670" s="13"/>
      <c r="AE670" s="17"/>
      <c r="AF670" s="22"/>
      <c r="AJ670" s="13"/>
      <c r="BH670" s="1"/>
      <c r="BV670" s="1"/>
      <c r="BW670" s="1"/>
      <c r="BX670" s="1"/>
      <c r="BY670" s="1"/>
      <c r="BZ670" s="1"/>
      <c r="CA670" s="1"/>
      <c r="CB670" s="1"/>
      <c r="CC670" s="1"/>
      <c r="CD670" s="1"/>
    </row>
    <row r="671" spans="1:82">
      <c r="A671" s="25">
        <f t="shared" si="733"/>
        <v>2035</v>
      </c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32"/>
      <c r="O671" s="29"/>
      <c r="P671" s="238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32"/>
      <c r="AD671" s="13"/>
      <c r="AE671" s="17"/>
      <c r="AF671" s="22"/>
      <c r="AJ671" s="13"/>
      <c r="BH671" s="1"/>
      <c r="BV671" s="1"/>
      <c r="BW671" s="1"/>
      <c r="BX671" s="1"/>
      <c r="BY671" s="1"/>
      <c r="BZ671" s="1"/>
      <c r="CA671" s="1"/>
      <c r="CB671" s="1"/>
      <c r="CC671" s="1"/>
      <c r="CD671" s="1"/>
    </row>
    <row r="672" spans="1:82">
      <c r="A672" s="25">
        <f t="shared" si="733"/>
        <v>2036</v>
      </c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32"/>
      <c r="O672" s="29"/>
      <c r="P672" s="238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32"/>
      <c r="AJ672" s="13"/>
      <c r="BH672" s="1"/>
      <c r="BV672" s="1"/>
      <c r="BW672" s="1"/>
      <c r="BX672" s="1"/>
      <c r="BY672" s="1"/>
      <c r="BZ672" s="1"/>
      <c r="CA672" s="1"/>
      <c r="CB672" s="1"/>
      <c r="CC672" s="1"/>
      <c r="CD672" s="1"/>
    </row>
    <row r="673" spans="1:114">
      <c r="A673" s="25">
        <f t="shared" si="733"/>
        <v>2037</v>
      </c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32"/>
      <c r="O673" s="29"/>
      <c r="P673" s="238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32"/>
      <c r="AJ673" s="13"/>
      <c r="BH673" s="1"/>
      <c r="BV673" s="1"/>
      <c r="BW673" s="1"/>
      <c r="BX673" s="1"/>
      <c r="BY673" s="1"/>
      <c r="BZ673" s="1"/>
      <c r="CA673" s="1"/>
      <c r="CB673" s="1"/>
      <c r="CC673" s="1"/>
      <c r="CD673" s="1"/>
    </row>
    <row r="674" spans="1:114">
      <c r="A674" s="25">
        <f t="shared" si="733"/>
        <v>2038</v>
      </c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32"/>
      <c r="O674" s="29"/>
      <c r="P674" s="238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32"/>
      <c r="AJ674" s="13"/>
      <c r="BH674" s="1"/>
      <c r="BV674" s="1"/>
      <c r="BW674" s="1"/>
      <c r="BX674" s="1"/>
      <c r="BY674" s="1"/>
      <c r="BZ674" s="1"/>
      <c r="CA674" s="1"/>
      <c r="CB674" s="1"/>
      <c r="CC674" s="1"/>
      <c r="CD674" s="1"/>
    </row>
    <row r="675" spans="1:114">
      <c r="A675" s="25">
        <f t="shared" si="733"/>
        <v>2039</v>
      </c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32"/>
      <c r="O675" s="29"/>
      <c r="P675" s="238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32"/>
      <c r="AJ675" s="13"/>
      <c r="BH675" s="1"/>
      <c r="BV675" s="1"/>
      <c r="BW675" s="1"/>
      <c r="BX675" s="1"/>
      <c r="BY675" s="1"/>
      <c r="BZ675" s="1"/>
      <c r="CA675" s="1"/>
      <c r="CB675" s="1"/>
      <c r="CC675" s="1"/>
      <c r="CD675" s="1"/>
    </row>
    <row r="676" spans="1:114">
      <c r="A676" s="25">
        <f t="shared" si="733"/>
        <v>2040</v>
      </c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32"/>
      <c r="O676" s="29"/>
      <c r="P676" s="238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32"/>
      <c r="AJ676" s="13"/>
      <c r="BH676" s="1"/>
      <c r="BV676" s="1"/>
      <c r="BW676" s="1"/>
      <c r="BX676" s="1"/>
      <c r="BY676" s="1"/>
      <c r="BZ676" s="1"/>
      <c r="CA676" s="1"/>
      <c r="CB676" s="1"/>
      <c r="CC676" s="1"/>
      <c r="CD676" s="1"/>
    </row>
    <row r="677" spans="1:114">
      <c r="A677" s="25">
        <f t="shared" si="733"/>
        <v>2041</v>
      </c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32"/>
      <c r="O677" s="29"/>
      <c r="P677" s="238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32"/>
      <c r="AJ677" s="2"/>
      <c r="BH677" s="1"/>
      <c r="BV677" s="1"/>
      <c r="BW677" s="1"/>
      <c r="BX677" s="1"/>
      <c r="BY677" s="1"/>
      <c r="BZ677" s="1"/>
      <c r="CA677" s="1"/>
      <c r="CB677" s="1"/>
      <c r="CC677" s="1"/>
      <c r="CD677" s="1"/>
    </row>
    <row r="678" spans="1:114">
      <c r="A678" s="25">
        <f t="shared" si="733"/>
        <v>2042</v>
      </c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32"/>
      <c r="O678" s="29"/>
      <c r="P678" s="238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32"/>
      <c r="AJ678" s="2"/>
      <c r="BH678" s="1"/>
      <c r="BV678" s="1"/>
      <c r="BW678" s="1"/>
      <c r="BX678" s="1"/>
      <c r="BY678" s="1"/>
      <c r="BZ678" s="1"/>
      <c r="CA678" s="1"/>
      <c r="CB678" s="1"/>
      <c r="CC678" s="1"/>
      <c r="CD678" s="1"/>
    </row>
    <row r="679" spans="1:114">
      <c r="A679" s="25">
        <f t="shared" si="733"/>
        <v>2043</v>
      </c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32"/>
      <c r="O679" s="29"/>
      <c r="P679" s="238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32"/>
      <c r="AJ679" s="2"/>
      <c r="BH679" s="1"/>
      <c r="BV679" s="1"/>
      <c r="BW679" s="1"/>
      <c r="BX679" s="1"/>
      <c r="BY679" s="1"/>
      <c r="BZ679" s="1"/>
      <c r="CA679" s="1"/>
      <c r="CB679" s="1"/>
      <c r="CC679" s="1"/>
      <c r="CD679" s="1"/>
    </row>
    <row r="680" spans="1:114">
      <c r="A680" s="25">
        <f t="shared" si="733"/>
        <v>2044</v>
      </c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32"/>
      <c r="O680" s="29"/>
      <c r="P680" s="238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32"/>
      <c r="AJ680" s="2"/>
      <c r="BH680" s="1"/>
      <c r="BV680" s="1"/>
      <c r="BW680" s="1"/>
      <c r="BX680" s="1"/>
      <c r="BY680" s="1"/>
      <c r="BZ680" s="1"/>
      <c r="CA680" s="1"/>
      <c r="CB680" s="1"/>
      <c r="CC680" s="1"/>
      <c r="CD680" s="1"/>
    </row>
    <row r="681" spans="1:114">
      <c r="A681" s="25">
        <f t="shared" si="733"/>
        <v>2045</v>
      </c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32"/>
      <c r="O681" s="29"/>
      <c r="P681" s="238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32"/>
      <c r="AJ681" s="2"/>
      <c r="BH681" s="1"/>
      <c r="BV681" s="1"/>
      <c r="BW681" s="1"/>
      <c r="BX681" s="1"/>
      <c r="BY681" s="1"/>
      <c r="BZ681" s="1"/>
      <c r="CA681" s="1"/>
      <c r="CB681" s="1"/>
      <c r="CC681" s="1"/>
      <c r="CD681" s="1"/>
    </row>
    <row r="682" spans="1:114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32"/>
      <c r="O682" s="29"/>
      <c r="P682" s="238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32"/>
      <c r="AJ682" s="2"/>
      <c r="BH682" s="1"/>
      <c r="BV682" s="1"/>
      <c r="BW682" s="1"/>
      <c r="BX682" s="1"/>
      <c r="BY682" s="1"/>
      <c r="BZ682" s="1"/>
      <c r="CA682" s="1"/>
      <c r="CB682" s="1"/>
      <c r="CC682" s="1"/>
      <c r="CD682" s="1"/>
    </row>
    <row r="683" spans="1:114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32"/>
      <c r="O683" s="29"/>
      <c r="P683" s="238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32"/>
      <c r="AG683" s="78"/>
      <c r="AH683" s="78"/>
      <c r="AI683" s="78"/>
      <c r="AJ683" s="2"/>
      <c r="BH683" s="1"/>
      <c r="BV683" s="1"/>
      <c r="BW683" s="1"/>
      <c r="BX683" s="1"/>
      <c r="BY683" s="1"/>
      <c r="BZ683" s="1"/>
      <c r="CA683" s="1"/>
      <c r="CB683" s="1"/>
      <c r="CC683" s="1"/>
      <c r="CD683" s="1"/>
    </row>
    <row r="684" spans="1:114">
      <c r="A684" s="584" t="s">
        <v>237</v>
      </c>
      <c r="B684" s="25"/>
      <c r="C684" s="25"/>
      <c r="D684" s="25"/>
      <c r="E684" s="25"/>
      <c r="F684" s="233"/>
      <c r="G684" s="25"/>
      <c r="H684" s="25"/>
      <c r="I684" s="25"/>
      <c r="J684" s="25"/>
      <c r="K684" s="25"/>
      <c r="L684" s="25"/>
      <c r="M684" s="25"/>
      <c r="N684" s="297" t="s">
        <v>22</v>
      </c>
      <c r="O684" s="172"/>
      <c r="P684" s="597" t="str">
        <f>A684&amp;" "</f>
        <v xml:space="preserve">SECI-SPEC </v>
      </c>
      <c r="Q684" s="29"/>
      <c r="R684" s="29"/>
      <c r="S684" s="29"/>
      <c r="T684" s="29"/>
      <c r="U684" s="29"/>
      <c r="V684" s="29"/>
      <c r="W684" s="29"/>
      <c r="X684" s="29"/>
      <c r="Y684" s="334"/>
      <c r="Z684" s="29"/>
      <c r="AA684" s="29"/>
      <c r="AB684" s="29"/>
      <c r="AC684" s="297" t="s">
        <v>22</v>
      </c>
      <c r="AG684" s="79"/>
      <c r="AH684" s="79"/>
      <c r="AJ684" s="2"/>
      <c r="BH684" s="1"/>
      <c r="BV684" s="1"/>
      <c r="BW684" s="1"/>
      <c r="BX684" s="1"/>
      <c r="BY684" s="1"/>
      <c r="BZ684" s="1"/>
      <c r="CA684" s="1"/>
      <c r="CB684" s="1"/>
      <c r="CC684" s="1"/>
      <c r="CD684" s="1"/>
    </row>
    <row r="685" spans="1:114">
      <c r="A685" s="260" t="s">
        <v>2</v>
      </c>
      <c r="B685" s="260" t="s">
        <v>3</v>
      </c>
      <c r="C685" s="260" t="s">
        <v>4</v>
      </c>
      <c r="D685" s="260" t="s">
        <v>5</v>
      </c>
      <c r="E685" s="260" t="s">
        <v>6</v>
      </c>
      <c r="F685" s="260" t="s">
        <v>7</v>
      </c>
      <c r="G685" s="260" t="s">
        <v>8</v>
      </c>
      <c r="H685" s="260" t="s">
        <v>9</v>
      </c>
      <c r="I685" s="260" t="s">
        <v>10</v>
      </c>
      <c r="J685" s="260" t="s">
        <v>11</v>
      </c>
      <c r="K685" s="260" t="s">
        <v>12</v>
      </c>
      <c r="L685" s="260" t="s">
        <v>13</v>
      </c>
      <c r="M685" s="260" t="s">
        <v>14</v>
      </c>
      <c r="N685" s="299" t="s">
        <v>15</v>
      </c>
      <c r="O685" s="300"/>
      <c r="P685" s="599" t="s">
        <v>2</v>
      </c>
      <c r="Q685" s="301" t="s">
        <v>3</v>
      </c>
      <c r="R685" s="301" t="s">
        <v>4</v>
      </c>
      <c r="S685" s="301" t="s">
        <v>5</v>
      </c>
      <c r="T685" s="301" t="s">
        <v>6</v>
      </c>
      <c r="U685" s="301" t="s">
        <v>7</v>
      </c>
      <c r="V685" s="301" t="s">
        <v>8</v>
      </c>
      <c r="W685" s="301" t="s">
        <v>9</v>
      </c>
      <c r="X685" s="301" t="s">
        <v>10</v>
      </c>
      <c r="Y685" s="301" t="s">
        <v>11</v>
      </c>
      <c r="Z685" s="301" t="s">
        <v>12</v>
      </c>
      <c r="AA685" s="301" t="s">
        <v>13</v>
      </c>
      <c r="AB685" s="301" t="s">
        <v>14</v>
      </c>
      <c r="AC685" s="299" t="s">
        <v>15</v>
      </c>
      <c r="AG685" s="86"/>
      <c r="AH685" s="86"/>
      <c r="AI685" s="86"/>
      <c r="AJ685" s="2"/>
      <c r="BH685" s="1"/>
      <c r="BV685" s="1"/>
      <c r="BW685" s="1"/>
      <c r="BX685" s="1"/>
      <c r="BY685" s="1"/>
      <c r="BZ685" s="1"/>
      <c r="CA685" s="1"/>
      <c r="CB685" s="1"/>
      <c r="CC685" s="1"/>
      <c r="CD685" s="1"/>
    </row>
    <row r="686" spans="1:114" s="5" customFormat="1">
      <c r="A686" s="25">
        <f>A646</f>
        <v>2010</v>
      </c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32"/>
      <c r="O686" s="29"/>
      <c r="P686" s="238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32"/>
      <c r="AD686" s="13"/>
      <c r="AE686" s="14"/>
      <c r="AF686" s="13"/>
      <c r="AG686" s="22"/>
      <c r="AH686" s="22"/>
      <c r="AI686" s="79"/>
      <c r="AJ686" s="2"/>
      <c r="AK686" s="72"/>
      <c r="AL686" s="1"/>
      <c r="AM686" s="1"/>
      <c r="AN686" s="1"/>
      <c r="BH686" s="1"/>
      <c r="BK686" s="1"/>
      <c r="BL686" s="150"/>
      <c r="BM686" s="150"/>
      <c r="BN686" s="150"/>
      <c r="BO686" s="150"/>
      <c r="BP686" s="150"/>
      <c r="BQ686" s="150"/>
      <c r="BR686" s="150"/>
      <c r="BS686" s="150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O686" s="165"/>
      <c r="DH686" s="165"/>
      <c r="DI686" s="165"/>
      <c r="DJ686" s="165"/>
    </row>
    <row r="687" spans="1:114">
      <c r="A687" s="25">
        <f t="shared" si="733"/>
        <v>2011</v>
      </c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32"/>
      <c r="O687" s="29"/>
      <c r="P687" s="238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32"/>
      <c r="AD687" s="13"/>
      <c r="AG687" s="22"/>
      <c r="AH687" s="22"/>
      <c r="AI687" s="155"/>
      <c r="AJ687" s="2"/>
      <c r="BH687" s="1"/>
      <c r="BV687" s="1"/>
      <c r="BW687" s="1"/>
      <c r="BX687" s="1"/>
      <c r="BY687" s="1"/>
      <c r="BZ687" s="1"/>
      <c r="CA687" s="1"/>
      <c r="CB687" s="1"/>
      <c r="CC687" s="1"/>
      <c r="CD687" s="1"/>
    </row>
    <row r="688" spans="1:114">
      <c r="A688" s="25">
        <f t="shared" si="733"/>
        <v>2012</v>
      </c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32"/>
      <c r="O688" s="29"/>
      <c r="P688" s="238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32"/>
      <c r="AD688" s="13"/>
      <c r="AG688" s="22"/>
      <c r="AH688" s="22"/>
      <c r="AI688" s="155"/>
      <c r="AJ688" s="2"/>
      <c r="BH688" s="1"/>
      <c r="BV688" s="1"/>
      <c r="BW688" s="1"/>
      <c r="BX688" s="1"/>
      <c r="BY688" s="1"/>
      <c r="BZ688" s="1"/>
      <c r="CA688" s="1"/>
      <c r="CB688" s="1"/>
      <c r="CC688" s="1"/>
      <c r="CD688" s="1"/>
    </row>
    <row r="689" spans="1:82">
      <c r="A689" s="25">
        <f t="shared" si="733"/>
        <v>2013</v>
      </c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32"/>
      <c r="O689" s="29"/>
      <c r="P689" s="238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32"/>
      <c r="AD689" s="13"/>
      <c r="AG689" s="22"/>
      <c r="AH689" s="22"/>
      <c r="AI689" s="155"/>
      <c r="AJ689" s="2"/>
      <c r="BH689" s="1"/>
      <c r="BV689" s="1"/>
      <c r="BW689" s="1"/>
      <c r="BX689" s="1"/>
      <c r="BY689" s="1"/>
      <c r="BZ689" s="1"/>
      <c r="CA689" s="1"/>
      <c r="CB689" s="1"/>
      <c r="CC689" s="1"/>
      <c r="CD689" s="1"/>
    </row>
    <row r="690" spans="1:82">
      <c r="A690" s="25">
        <f t="shared" si="733"/>
        <v>2014</v>
      </c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32"/>
      <c r="O690" s="29"/>
      <c r="P690" s="238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32"/>
      <c r="AD690" s="13"/>
      <c r="AG690" s="22"/>
      <c r="AH690" s="22"/>
      <c r="AI690" s="155"/>
      <c r="AJ690" s="2"/>
      <c r="BH690" s="1"/>
      <c r="BV690" s="1"/>
      <c r="BW690" s="1"/>
      <c r="BX690" s="1"/>
      <c r="BY690" s="1"/>
      <c r="BZ690" s="1"/>
      <c r="CA690" s="1"/>
      <c r="CB690" s="1"/>
      <c r="CC690" s="1"/>
      <c r="CD690" s="1"/>
    </row>
    <row r="691" spans="1:82">
      <c r="A691" s="25">
        <f t="shared" si="733"/>
        <v>2015</v>
      </c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32"/>
      <c r="O691" s="29"/>
      <c r="P691" s="238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32"/>
      <c r="AD691" s="13"/>
      <c r="AG691" s="22"/>
      <c r="AH691" s="22"/>
      <c r="AI691" s="155"/>
      <c r="AJ691" s="2"/>
      <c r="BH691" s="1"/>
      <c r="BV691" s="1"/>
      <c r="BW691" s="1"/>
      <c r="BX691" s="1"/>
      <c r="BY691" s="1"/>
      <c r="BZ691" s="1"/>
      <c r="CA691" s="1"/>
      <c r="CB691" s="1"/>
      <c r="CC691" s="1"/>
      <c r="CD691" s="1"/>
    </row>
    <row r="692" spans="1:82">
      <c r="A692" s="25">
        <f t="shared" si="733"/>
        <v>2016</v>
      </c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32"/>
      <c r="O692" s="29"/>
      <c r="P692" s="238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32"/>
      <c r="AD692" s="13"/>
      <c r="AG692" s="22"/>
      <c r="AH692" s="22"/>
      <c r="AI692" s="155"/>
      <c r="AJ692" s="2"/>
      <c r="BH692" s="1"/>
      <c r="BV692" s="1"/>
      <c r="BW692" s="1"/>
      <c r="BX692" s="1"/>
      <c r="BY692" s="1"/>
      <c r="BZ692" s="1"/>
      <c r="CA692" s="1"/>
      <c r="CB692" s="1"/>
      <c r="CC692" s="1"/>
      <c r="CD692" s="1"/>
    </row>
    <row r="693" spans="1:82">
      <c r="A693" s="25">
        <f t="shared" si="733"/>
        <v>2017</v>
      </c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32"/>
      <c r="O693" s="29"/>
      <c r="P693" s="238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32"/>
      <c r="AD693" s="13"/>
      <c r="AG693" s="22"/>
      <c r="AH693" s="22"/>
      <c r="AI693" s="155"/>
      <c r="AJ693" s="2"/>
      <c r="BH693" s="1"/>
      <c r="BV693" s="1"/>
      <c r="BW693" s="1"/>
      <c r="BX693" s="1"/>
      <c r="BY693" s="1"/>
      <c r="BZ693" s="1"/>
      <c r="CA693" s="1"/>
      <c r="CB693" s="1"/>
      <c r="CC693" s="1"/>
      <c r="CD693" s="1"/>
    </row>
    <row r="694" spans="1:82">
      <c r="A694" s="25">
        <f t="shared" si="733"/>
        <v>2018</v>
      </c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32"/>
      <c r="O694" s="29"/>
      <c r="P694" s="238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32"/>
      <c r="AD694" s="13"/>
      <c r="AG694" s="22"/>
      <c r="AH694" s="22"/>
      <c r="AI694" s="155"/>
      <c r="AJ694" s="2"/>
      <c r="BH694" s="1"/>
      <c r="BV694" s="1"/>
      <c r="BW694" s="1"/>
      <c r="BX694" s="1"/>
      <c r="BY694" s="1"/>
      <c r="BZ694" s="1"/>
      <c r="CA694" s="1"/>
      <c r="CB694" s="1"/>
      <c r="CC694" s="1"/>
      <c r="CD694" s="1"/>
    </row>
    <row r="695" spans="1:82">
      <c r="A695" s="25">
        <f t="shared" si="733"/>
        <v>2019</v>
      </c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32"/>
      <c r="O695" s="29"/>
      <c r="P695" s="238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32"/>
      <c r="AD695" s="13"/>
      <c r="AG695" s="22"/>
      <c r="AH695" s="22"/>
      <c r="AI695" s="155"/>
      <c r="AJ695" s="2"/>
      <c r="BH695" s="1"/>
      <c r="BV695" s="1"/>
      <c r="BW695" s="1"/>
      <c r="BX695" s="1"/>
      <c r="BY695" s="1"/>
      <c r="BZ695" s="1"/>
      <c r="CA695" s="1"/>
      <c r="CB695" s="1"/>
      <c r="CC695" s="1"/>
      <c r="CD695" s="1"/>
    </row>
    <row r="696" spans="1:82">
      <c r="A696" s="25">
        <f t="shared" si="733"/>
        <v>2020</v>
      </c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32"/>
      <c r="O696" s="29"/>
      <c r="P696" s="238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32"/>
      <c r="AD696" s="13"/>
      <c r="AG696" s="22"/>
      <c r="AH696" s="22"/>
      <c r="AI696" s="155"/>
      <c r="AJ696" s="2"/>
      <c r="BH696" s="1"/>
      <c r="BV696" s="1"/>
      <c r="BW696" s="1"/>
      <c r="BX696" s="1"/>
      <c r="BY696" s="1"/>
      <c r="BZ696" s="1"/>
      <c r="CA696" s="1"/>
      <c r="CB696" s="1"/>
      <c r="CC696" s="1"/>
      <c r="CD696" s="1"/>
    </row>
    <row r="697" spans="1:82">
      <c r="A697" s="25">
        <f t="shared" si="733"/>
        <v>2021</v>
      </c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32"/>
      <c r="O697" s="29"/>
      <c r="P697" s="238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32"/>
      <c r="AD697" s="13"/>
      <c r="AG697" s="22"/>
      <c r="AH697" s="22"/>
      <c r="AI697" s="155"/>
      <c r="AJ697" s="2"/>
      <c r="BH697" s="1"/>
      <c r="BV697" s="1"/>
      <c r="BW697" s="1"/>
      <c r="BX697" s="1"/>
      <c r="BY697" s="1"/>
      <c r="BZ697" s="1"/>
      <c r="CA697" s="1"/>
      <c r="CB697" s="1"/>
      <c r="CC697" s="1"/>
      <c r="CD697" s="1"/>
    </row>
    <row r="698" spans="1:82">
      <c r="A698" s="25">
        <f t="shared" si="733"/>
        <v>2022</v>
      </c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32"/>
      <c r="O698" s="29"/>
      <c r="P698" s="238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32"/>
      <c r="AD698" s="13"/>
      <c r="AG698" s="22"/>
      <c r="AH698" s="22"/>
      <c r="AI698" s="155"/>
      <c r="AJ698" s="2"/>
      <c r="BH698" s="1"/>
      <c r="BV698" s="1"/>
      <c r="BW698" s="1"/>
      <c r="BX698" s="1"/>
      <c r="BY698" s="1"/>
      <c r="BZ698" s="1"/>
      <c r="CA698" s="1"/>
      <c r="CB698" s="1"/>
      <c r="CC698" s="1"/>
      <c r="CD698" s="1"/>
    </row>
    <row r="699" spans="1:82">
      <c r="A699" s="25">
        <f t="shared" si="733"/>
        <v>2023</v>
      </c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32"/>
      <c r="O699" s="29"/>
      <c r="P699" s="238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32"/>
      <c r="AD699" s="13"/>
      <c r="AG699" s="22"/>
      <c r="AH699" s="22"/>
      <c r="AI699" s="155"/>
      <c r="AJ699" s="2"/>
      <c r="BH699" s="1"/>
      <c r="BV699" s="1"/>
      <c r="BW699" s="1"/>
      <c r="BX699" s="1"/>
      <c r="BY699" s="1"/>
      <c r="BZ699" s="1"/>
      <c r="CA699" s="1"/>
      <c r="CB699" s="1"/>
      <c r="CC699" s="1"/>
      <c r="CD699" s="1"/>
    </row>
    <row r="700" spans="1:82">
      <c r="A700" s="25">
        <f t="shared" si="733"/>
        <v>2024</v>
      </c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32"/>
      <c r="O700" s="29"/>
      <c r="P700" s="238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32"/>
      <c r="AD700" s="13"/>
      <c r="AG700" s="22"/>
      <c r="AH700" s="22"/>
      <c r="AI700" s="155"/>
      <c r="AJ700" s="2"/>
      <c r="BH700" s="1"/>
      <c r="BV700" s="1"/>
      <c r="BW700" s="1"/>
      <c r="BX700" s="1"/>
      <c r="BY700" s="1"/>
      <c r="BZ700" s="1"/>
      <c r="CA700" s="1"/>
      <c r="CB700" s="1"/>
      <c r="CC700" s="1"/>
      <c r="CD700" s="1"/>
    </row>
    <row r="701" spans="1:82">
      <c r="A701" s="25">
        <f t="shared" si="733"/>
        <v>2025</v>
      </c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32"/>
      <c r="O701" s="29"/>
      <c r="P701" s="238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32"/>
      <c r="AG701" s="22"/>
      <c r="AH701" s="22"/>
      <c r="AI701" s="155"/>
      <c r="AJ701" s="2"/>
      <c r="BH701" s="1"/>
      <c r="BV701" s="1"/>
      <c r="BW701" s="1"/>
      <c r="BX701" s="1"/>
      <c r="BY701" s="1"/>
      <c r="BZ701" s="1"/>
      <c r="CA701" s="1"/>
      <c r="CB701" s="1"/>
      <c r="CC701" s="1"/>
      <c r="CD701" s="1"/>
    </row>
    <row r="702" spans="1:82">
      <c r="A702" s="25">
        <f t="shared" si="733"/>
        <v>2026</v>
      </c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8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G702" s="22"/>
      <c r="AH702" s="22"/>
      <c r="AI702" s="155"/>
      <c r="AJ702" s="2"/>
      <c r="BH702" s="1"/>
      <c r="BV702" s="1"/>
      <c r="BW702" s="1"/>
      <c r="BX702" s="1"/>
      <c r="BY702" s="1"/>
      <c r="BZ702" s="1"/>
      <c r="CA702" s="1"/>
      <c r="CB702" s="1"/>
      <c r="CC702" s="1"/>
      <c r="CD702" s="1"/>
    </row>
    <row r="703" spans="1:82">
      <c r="A703" s="25">
        <f t="shared" si="733"/>
        <v>2027</v>
      </c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32"/>
      <c r="O703" s="29"/>
      <c r="P703" s="238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32"/>
      <c r="AG703" s="22"/>
      <c r="AH703" s="22"/>
      <c r="AI703" s="155"/>
      <c r="AJ703" s="2"/>
      <c r="BH703" s="1"/>
      <c r="BV703" s="1"/>
      <c r="BW703" s="1"/>
      <c r="BX703" s="1"/>
      <c r="BY703" s="1"/>
      <c r="BZ703" s="1"/>
      <c r="CA703" s="1"/>
      <c r="CB703" s="1"/>
      <c r="CC703" s="1"/>
      <c r="CD703" s="1"/>
    </row>
    <row r="704" spans="1:82">
      <c r="A704" s="25">
        <f t="shared" si="733"/>
        <v>2028</v>
      </c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32"/>
      <c r="O704" s="29"/>
      <c r="P704" s="238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32"/>
      <c r="AG704" s="22"/>
      <c r="AH704" s="22"/>
      <c r="AI704" s="155"/>
      <c r="AJ704" s="13"/>
      <c r="BH704" s="1"/>
      <c r="BV704" s="1"/>
      <c r="BW704" s="1"/>
      <c r="BX704" s="1"/>
      <c r="BY704" s="1"/>
      <c r="BZ704" s="1"/>
      <c r="CA704" s="1"/>
      <c r="CB704" s="1"/>
      <c r="CC704" s="1"/>
      <c r="CD704" s="1"/>
    </row>
    <row r="705" spans="1:82">
      <c r="A705" s="25">
        <f t="shared" si="733"/>
        <v>2029</v>
      </c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32"/>
      <c r="O705" s="29"/>
      <c r="P705" s="238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32"/>
      <c r="AG705" s="22"/>
      <c r="AH705" s="22"/>
      <c r="AI705" s="155"/>
      <c r="AJ705" s="13"/>
      <c r="BH705" s="1"/>
      <c r="BV705" s="1"/>
      <c r="BW705" s="1"/>
      <c r="BX705" s="1"/>
      <c r="BY705" s="1"/>
      <c r="BZ705" s="1"/>
      <c r="CA705" s="1"/>
      <c r="CB705" s="1"/>
      <c r="CC705" s="1"/>
      <c r="CD705" s="1"/>
    </row>
    <row r="706" spans="1:82">
      <c r="A706" s="25">
        <f t="shared" si="733"/>
        <v>2030</v>
      </c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32"/>
      <c r="O706" s="29"/>
      <c r="P706" s="238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32"/>
      <c r="AG706" s="22"/>
      <c r="AH706" s="22"/>
      <c r="AI706" s="155"/>
      <c r="AJ706" s="13"/>
      <c r="BH706" s="1"/>
      <c r="BV706" s="1"/>
      <c r="BW706" s="1"/>
      <c r="BX706" s="1"/>
      <c r="BY706" s="1"/>
      <c r="BZ706" s="1"/>
      <c r="CA706" s="1"/>
      <c r="CB706" s="1"/>
      <c r="CC706" s="1"/>
      <c r="CD706" s="1"/>
    </row>
    <row r="707" spans="1:82">
      <c r="A707" s="25">
        <f t="shared" si="733"/>
        <v>2031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32"/>
      <c r="O707" s="29"/>
      <c r="P707" s="238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32"/>
      <c r="AG707" s="22"/>
      <c r="AH707" s="22"/>
      <c r="AI707" s="155"/>
      <c r="AJ707" s="13"/>
      <c r="BH707" s="1"/>
      <c r="BV707" s="1"/>
      <c r="BW707" s="1"/>
      <c r="BX707" s="1"/>
      <c r="BY707" s="1"/>
      <c r="BZ707" s="1"/>
      <c r="CA707" s="1"/>
      <c r="CB707" s="1"/>
      <c r="CC707" s="1"/>
      <c r="CD707" s="1"/>
    </row>
    <row r="708" spans="1:82">
      <c r="A708" s="25">
        <f t="shared" si="733"/>
        <v>2032</v>
      </c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32"/>
      <c r="O708" s="29"/>
      <c r="P708" s="238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32"/>
      <c r="AG708" s="22"/>
      <c r="AH708" s="22"/>
      <c r="AI708" s="155"/>
      <c r="AJ708" s="13"/>
      <c r="BH708" s="1"/>
      <c r="BV708" s="1"/>
      <c r="BW708" s="1"/>
      <c r="BX708" s="1"/>
      <c r="BY708" s="1"/>
      <c r="BZ708" s="1"/>
      <c r="CA708" s="1"/>
      <c r="CB708" s="1"/>
      <c r="CC708" s="1"/>
      <c r="CD708" s="1"/>
    </row>
    <row r="709" spans="1:82">
      <c r="A709" s="25">
        <f t="shared" si="733"/>
        <v>2033</v>
      </c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32"/>
      <c r="O709" s="29"/>
      <c r="P709" s="238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32"/>
      <c r="AG709" s="22"/>
      <c r="AH709" s="22"/>
      <c r="AI709" s="155"/>
      <c r="AJ709" s="13"/>
      <c r="BH709" s="1"/>
      <c r="BV709" s="1"/>
      <c r="BW709" s="1"/>
      <c r="BX709" s="1"/>
      <c r="BY709" s="1"/>
      <c r="BZ709" s="1"/>
      <c r="CA709" s="1"/>
      <c r="CB709" s="1"/>
      <c r="CC709" s="1"/>
      <c r="CD709" s="1"/>
    </row>
    <row r="710" spans="1:82">
      <c r="A710" s="25">
        <f t="shared" si="733"/>
        <v>2034</v>
      </c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32"/>
      <c r="O710" s="29"/>
      <c r="P710" s="238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32"/>
      <c r="AG710" s="22"/>
      <c r="AH710" s="22"/>
      <c r="AI710" s="155"/>
      <c r="AJ710" s="13"/>
      <c r="BH710" s="1"/>
      <c r="BV710" s="1"/>
      <c r="BW710" s="1"/>
      <c r="BX710" s="1"/>
      <c r="BY710" s="1"/>
      <c r="BZ710" s="1"/>
      <c r="CA710" s="1"/>
      <c r="CB710" s="1"/>
      <c r="CC710" s="1"/>
      <c r="CD710" s="1"/>
    </row>
    <row r="711" spans="1:82">
      <c r="A711" s="25">
        <f t="shared" ref="A711:A721" si="734">A671</f>
        <v>2035</v>
      </c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32"/>
      <c r="O711" s="29"/>
      <c r="P711" s="238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32"/>
      <c r="AG711" s="22"/>
      <c r="AH711" s="22"/>
      <c r="AI711" s="155"/>
      <c r="AJ711" s="13"/>
      <c r="BH711" s="1"/>
      <c r="BV711" s="1"/>
      <c r="BW711" s="1"/>
      <c r="BX711" s="1"/>
      <c r="BY711" s="1"/>
      <c r="BZ711" s="1"/>
      <c r="CA711" s="1"/>
      <c r="CB711" s="1"/>
      <c r="CC711" s="1"/>
      <c r="CD711" s="1"/>
    </row>
    <row r="712" spans="1:82">
      <c r="A712" s="25">
        <f t="shared" si="734"/>
        <v>2036</v>
      </c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32"/>
      <c r="O712" s="29"/>
      <c r="P712" s="238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32"/>
      <c r="AI712" s="155"/>
      <c r="AJ712" s="13"/>
      <c r="BH712" s="1"/>
      <c r="BV712" s="1"/>
      <c r="BW712" s="1"/>
      <c r="BX712" s="1"/>
      <c r="BY712" s="1"/>
      <c r="BZ712" s="1"/>
      <c r="CA712" s="1"/>
      <c r="CB712" s="1"/>
      <c r="CC712" s="1"/>
      <c r="CD712" s="1"/>
    </row>
    <row r="713" spans="1:82">
      <c r="A713" s="25">
        <f t="shared" si="734"/>
        <v>2037</v>
      </c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32"/>
      <c r="O713" s="29"/>
      <c r="P713" s="238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32"/>
      <c r="AI713" s="155"/>
      <c r="AJ713" s="13"/>
      <c r="BH713" s="1"/>
      <c r="BV713" s="1"/>
      <c r="BW713" s="1"/>
      <c r="BX713" s="1"/>
      <c r="BY713" s="1"/>
      <c r="BZ713" s="1"/>
      <c r="CA713" s="1"/>
      <c r="CB713" s="1"/>
      <c r="CC713" s="1"/>
      <c r="CD713" s="1"/>
    </row>
    <row r="714" spans="1:82">
      <c r="A714" s="25">
        <f t="shared" si="734"/>
        <v>2038</v>
      </c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32"/>
      <c r="O714" s="29"/>
      <c r="P714" s="238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32"/>
      <c r="AI714" s="155"/>
      <c r="AJ714" s="13"/>
      <c r="BH714" s="1"/>
      <c r="BV714" s="1"/>
      <c r="BW714" s="1"/>
      <c r="BX714" s="1"/>
      <c r="BY714" s="1"/>
      <c r="BZ714" s="1"/>
      <c r="CA714" s="1"/>
      <c r="CB714" s="1"/>
      <c r="CC714" s="1"/>
      <c r="CD714" s="1"/>
    </row>
    <row r="715" spans="1:82">
      <c r="A715" s="25">
        <f t="shared" si="734"/>
        <v>2039</v>
      </c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32"/>
      <c r="O715" s="29"/>
      <c r="P715" s="238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32"/>
      <c r="AI715" s="155"/>
      <c r="AJ715" s="13"/>
      <c r="BH715" s="1"/>
      <c r="BV715" s="1"/>
      <c r="BW715" s="1"/>
      <c r="BX715" s="1"/>
      <c r="BY715" s="1"/>
      <c r="BZ715" s="1"/>
      <c r="CA715" s="1"/>
      <c r="CB715" s="1"/>
      <c r="CC715" s="1"/>
      <c r="CD715" s="1"/>
    </row>
    <row r="716" spans="1:82">
      <c r="A716" s="25">
        <f t="shared" si="734"/>
        <v>2040</v>
      </c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32"/>
      <c r="O716" s="29"/>
      <c r="P716" s="238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32"/>
      <c r="AI716" s="155"/>
      <c r="AJ716" s="13"/>
      <c r="BH716" s="1"/>
      <c r="BV716" s="1"/>
      <c r="BW716" s="1"/>
      <c r="BX716" s="1"/>
      <c r="BY716" s="1"/>
      <c r="BZ716" s="1"/>
      <c r="CA716" s="1"/>
      <c r="CB716" s="1"/>
      <c r="CC716" s="1"/>
      <c r="CD716" s="1"/>
    </row>
    <row r="717" spans="1:82">
      <c r="A717" s="25">
        <f t="shared" si="734"/>
        <v>2041</v>
      </c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32"/>
      <c r="O717" s="29"/>
      <c r="P717" s="238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32"/>
      <c r="AI717" s="155"/>
      <c r="AJ717" s="2"/>
      <c r="BH717" s="1"/>
      <c r="BV717" s="1"/>
      <c r="BW717" s="1"/>
      <c r="BX717" s="1"/>
      <c r="BY717" s="1"/>
      <c r="BZ717" s="1"/>
      <c r="CA717" s="1"/>
      <c r="CB717" s="1"/>
      <c r="CC717" s="1"/>
      <c r="CD717" s="1"/>
    </row>
    <row r="718" spans="1:82">
      <c r="A718" s="25">
        <f t="shared" si="734"/>
        <v>2042</v>
      </c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32"/>
      <c r="O718" s="29"/>
      <c r="P718" s="238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32"/>
      <c r="AI718" s="155"/>
      <c r="AJ718" s="2"/>
      <c r="BH718" s="1"/>
      <c r="BV718" s="1"/>
      <c r="BW718" s="1"/>
      <c r="BX718" s="1"/>
      <c r="BY718" s="1"/>
      <c r="BZ718" s="1"/>
      <c r="CA718" s="1"/>
      <c r="CB718" s="1"/>
      <c r="CC718" s="1"/>
      <c r="CD718" s="1"/>
    </row>
    <row r="719" spans="1:82">
      <c r="A719" s="25">
        <f t="shared" si="734"/>
        <v>2043</v>
      </c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32"/>
      <c r="O719" s="29"/>
      <c r="P719" s="238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32"/>
      <c r="AI719" s="155"/>
      <c r="AJ719" s="2"/>
      <c r="BH719" s="1"/>
      <c r="BV719" s="1"/>
      <c r="BW719" s="1"/>
      <c r="BX719" s="1"/>
      <c r="BY719" s="1"/>
      <c r="BZ719" s="1"/>
      <c r="CA719" s="1"/>
      <c r="CB719" s="1"/>
      <c r="CC719" s="1"/>
      <c r="CD719" s="1"/>
    </row>
    <row r="720" spans="1:82">
      <c r="A720" s="25">
        <f t="shared" si="734"/>
        <v>2044</v>
      </c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32"/>
      <c r="O720" s="29"/>
      <c r="P720" s="238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32"/>
      <c r="AI720" s="155"/>
      <c r="AJ720" s="2"/>
      <c r="BH720" s="1"/>
      <c r="BV720" s="1"/>
      <c r="BW720" s="1"/>
      <c r="BX720" s="1"/>
      <c r="BY720" s="1"/>
      <c r="BZ720" s="1"/>
      <c r="CA720" s="1"/>
      <c r="CB720" s="1"/>
      <c r="CC720" s="1"/>
      <c r="CD720" s="1"/>
    </row>
    <row r="721" spans="1:114">
      <c r="A721" s="25">
        <f t="shared" si="734"/>
        <v>2045</v>
      </c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32"/>
      <c r="O721" s="29"/>
      <c r="P721" s="238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32"/>
      <c r="AI721" s="155"/>
      <c r="AJ721" s="2"/>
      <c r="BH721" s="1"/>
      <c r="BV721" s="1"/>
      <c r="BW721" s="1"/>
      <c r="BX721" s="1"/>
      <c r="BY721" s="1"/>
      <c r="BZ721" s="1"/>
      <c r="CA721" s="1"/>
      <c r="CB721" s="1"/>
      <c r="CC721" s="1"/>
      <c r="CD721" s="1"/>
    </row>
    <row r="722" spans="1:114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8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I722" s="155"/>
      <c r="AJ722" s="2"/>
      <c r="BH722" s="1"/>
      <c r="BV722" s="1"/>
      <c r="BW722" s="1"/>
      <c r="BX722" s="1"/>
      <c r="BY722" s="1"/>
      <c r="BZ722" s="1"/>
      <c r="CA722" s="1"/>
      <c r="CB722" s="1"/>
      <c r="CC722" s="1"/>
      <c r="CD722" s="1"/>
    </row>
    <row r="723" spans="1:114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32"/>
      <c r="O723" s="29"/>
      <c r="P723" s="238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32"/>
      <c r="AG723" s="78"/>
      <c r="AH723" s="78"/>
      <c r="AI723" s="78"/>
      <c r="AJ723" s="2"/>
      <c r="BH723" s="1"/>
      <c r="BV723" s="1"/>
      <c r="BW723" s="1"/>
      <c r="BX723" s="1"/>
      <c r="BY723" s="1"/>
      <c r="BZ723" s="1"/>
      <c r="CA723" s="1"/>
      <c r="CB723" s="1"/>
      <c r="CC723" s="1"/>
      <c r="CD723" s="1"/>
    </row>
    <row r="724" spans="1:114">
      <c r="A724" s="442" t="s">
        <v>241</v>
      </c>
      <c r="B724" s="25"/>
      <c r="C724" s="25"/>
      <c r="D724" s="25"/>
      <c r="E724" s="25"/>
      <c r="F724" s="442"/>
      <c r="G724" s="25"/>
      <c r="H724" s="25"/>
      <c r="I724" s="25"/>
      <c r="J724" s="239"/>
      <c r="K724" s="25"/>
      <c r="L724" s="25"/>
      <c r="M724" s="25"/>
      <c r="N724" s="449" t="s">
        <v>143</v>
      </c>
      <c r="O724" s="450"/>
      <c r="P724" s="442" t="str">
        <f>A724&amp;"         (BILLING, TWO MONTH LAG)"</f>
        <v>10 09 - SEPA  FIRMING Base Rev         (BILLING, TWO MONTH LAG)</v>
      </c>
      <c r="Q724" s="435"/>
      <c r="R724" s="435"/>
      <c r="S724" s="436"/>
      <c r="T724" s="436"/>
      <c r="U724" s="25"/>
      <c r="V724" s="25"/>
      <c r="W724" s="25"/>
      <c r="X724" s="25"/>
      <c r="Y724" s="25"/>
      <c r="Z724" s="25"/>
      <c r="AA724" s="25"/>
      <c r="AB724" s="25"/>
      <c r="AC724" s="449" t="s">
        <v>132</v>
      </c>
      <c r="AG724" s="79"/>
      <c r="AH724" s="79"/>
      <c r="AJ724" s="2"/>
      <c r="BH724" s="1"/>
      <c r="BV724" s="1"/>
      <c r="BW724" s="1"/>
      <c r="BX724" s="1"/>
      <c r="BY724" s="1"/>
      <c r="BZ724" s="1"/>
      <c r="CA724" s="1"/>
      <c r="CB724" s="1"/>
      <c r="CC724" s="1"/>
      <c r="CD724" s="1"/>
    </row>
    <row r="725" spans="1:114">
      <c r="A725" s="157" t="s">
        <v>2</v>
      </c>
      <c r="B725" s="260" t="s">
        <v>3</v>
      </c>
      <c r="C725" s="260" t="s">
        <v>4</v>
      </c>
      <c r="D725" s="260" t="s">
        <v>5</v>
      </c>
      <c r="E725" s="260" t="s">
        <v>6</v>
      </c>
      <c r="F725" s="260" t="s">
        <v>7</v>
      </c>
      <c r="G725" s="260" t="s">
        <v>8</v>
      </c>
      <c r="H725" s="260" t="s">
        <v>9</v>
      </c>
      <c r="I725" s="260" t="s">
        <v>10</v>
      </c>
      <c r="J725" s="260" t="s">
        <v>11</v>
      </c>
      <c r="K725" s="260" t="s">
        <v>12</v>
      </c>
      <c r="L725" s="260" t="s">
        <v>13</v>
      </c>
      <c r="M725" s="260" t="s">
        <v>14</v>
      </c>
      <c r="N725" s="452" t="s">
        <v>146</v>
      </c>
      <c r="O725" s="453"/>
      <c r="P725" s="157" t="s">
        <v>2</v>
      </c>
      <c r="Q725" s="260" t="s">
        <v>3</v>
      </c>
      <c r="R725" s="260" t="s">
        <v>4</v>
      </c>
      <c r="S725" s="260" t="s">
        <v>5</v>
      </c>
      <c r="T725" s="260" t="s">
        <v>6</v>
      </c>
      <c r="U725" s="260" t="s">
        <v>7</v>
      </c>
      <c r="V725" s="260" t="s">
        <v>8</v>
      </c>
      <c r="W725" s="260" t="s">
        <v>9</v>
      </c>
      <c r="X725" s="260" t="s">
        <v>10</v>
      </c>
      <c r="Y725" s="260" t="s">
        <v>11</v>
      </c>
      <c r="Z725" s="260" t="s">
        <v>12</v>
      </c>
      <c r="AA725" s="260" t="s">
        <v>13</v>
      </c>
      <c r="AB725" s="260" t="s">
        <v>14</v>
      </c>
      <c r="AC725" s="452" t="s">
        <v>93</v>
      </c>
      <c r="AG725" s="86"/>
      <c r="AH725" s="86"/>
      <c r="AI725" s="86"/>
      <c r="AJ725" s="2"/>
      <c r="BH725" s="1"/>
      <c r="BV725" s="1"/>
      <c r="BW725" s="1"/>
      <c r="BX725" s="1"/>
      <c r="BY725" s="1"/>
      <c r="BZ725" s="1"/>
      <c r="CA725" s="1"/>
      <c r="CB725" s="1"/>
      <c r="CC725" s="1"/>
      <c r="CD725" s="1"/>
    </row>
    <row r="726" spans="1:114" s="5" customFormat="1">
      <c r="A726" s="1">
        <f>A686</f>
        <v>2010</v>
      </c>
      <c r="B726" s="310"/>
      <c r="C726" s="310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2">
        <f t="shared" ref="N726:N756" si="735">MAX(B726:M726)</f>
        <v>0</v>
      </c>
      <c r="O726" s="454"/>
      <c r="P726" s="72">
        <f>A726</f>
        <v>2010</v>
      </c>
      <c r="Q726" s="437"/>
      <c r="R726" s="437"/>
      <c r="S726" s="437"/>
      <c r="T726" s="437"/>
      <c r="U726" s="437"/>
      <c r="V726" s="437"/>
      <c r="W726" s="437"/>
      <c r="X726" s="437"/>
      <c r="Y726" s="437"/>
      <c r="Z726" s="437"/>
      <c r="AA726" s="437"/>
      <c r="AB726" s="437"/>
      <c r="AC726" s="32">
        <f t="shared" ref="AC726:AC756" si="736">SUM(Q726:AB726)</f>
        <v>0</v>
      </c>
      <c r="AD726" s="2"/>
      <c r="AE726" s="14"/>
      <c r="AF726" s="13"/>
      <c r="AG726" s="139"/>
      <c r="AH726" s="139"/>
      <c r="AI726" s="155"/>
      <c r="AJ726" s="2"/>
      <c r="AK726" s="72"/>
      <c r="AL726" s="1"/>
      <c r="AM726" s="1"/>
      <c r="AN726" s="1"/>
      <c r="BH726" s="1"/>
      <c r="BK726" s="1"/>
      <c r="BL726" s="150"/>
      <c r="BM726" s="150"/>
      <c r="BN726" s="150"/>
      <c r="BO726" s="150"/>
      <c r="BP726" s="150"/>
      <c r="BQ726" s="150"/>
      <c r="BR726" s="150"/>
      <c r="BS726" s="150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O726" s="165"/>
      <c r="DH726" s="165"/>
      <c r="DI726" s="165"/>
      <c r="DJ726" s="165"/>
    </row>
    <row r="727" spans="1:114">
      <c r="A727" s="1">
        <f t="shared" ref="A727:A761" si="737">A687</f>
        <v>2011</v>
      </c>
      <c r="B727" s="481"/>
      <c r="C727" s="481"/>
      <c r="D727" s="481"/>
      <c r="E727" s="481"/>
      <c r="F727" s="481"/>
      <c r="G727" s="481"/>
      <c r="H727" s="481"/>
      <c r="I727" s="481"/>
      <c r="J727" s="481"/>
      <c r="K727" s="481"/>
      <c r="L727" s="481"/>
      <c r="M727" s="481"/>
      <c r="N727" s="32">
        <f t="shared" si="735"/>
        <v>0</v>
      </c>
      <c r="O727" s="454"/>
      <c r="P727" s="72">
        <f t="shared" ref="P727:P761" si="738">A727</f>
        <v>2011</v>
      </c>
      <c r="Q727" s="437"/>
      <c r="R727" s="437"/>
      <c r="S727" s="495"/>
      <c r="T727" s="495"/>
      <c r="U727" s="495"/>
      <c r="V727" s="495"/>
      <c r="W727" s="495"/>
      <c r="X727" s="495"/>
      <c r="Y727" s="495"/>
      <c r="Z727" s="495"/>
      <c r="AA727" s="495"/>
      <c r="AB727" s="495"/>
      <c r="AC727" s="32">
        <f t="shared" si="736"/>
        <v>0</v>
      </c>
      <c r="AG727" s="22"/>
      <c r="AH727" s="22"/>
      <c r="AI727" s="155"/>
      <c r="AJ727" s="2"/>
      <c r="BH727" s="1"/>
      <c r="BV727" s="1"/>
      <c r="BW727" s="1"/>
      <c r="BX727" s="1"/>
      <c r="BY727" s="1"/>
      <c r="BZ727" s="1"/>
      <c r="CA727" s="1"/>
      <c r="CB727" s="1"/>
      <c r="CC727" s="1"/>
      <c r="CD727" s="1"/>
    </row>
    <row r="728" spans="1:114">
      <c r="A728" s="1">
        <f t="shared" si="737"/>
        <v>2012</v>
      </c>
      <c r="B728" s="205">
        <f>[1]BR!C1002</f>
        <v>75870</v>
      </c>
      <c r="C728" s="205">
        <f>[1]BR!D1002</f>
        <v>42076</v>
      </c>
      <c r="D728" s="205">
        <f>[1]BR!E1002</f>
        <v>0</v>
      </c>
      <c r="E728" s="205">
        <f>[1]BR!F1002</f>
        <v>0</v>
      </c>
      <c r="F728" s="560">
        <f>[1]BR!G1002</f>
        <v>30030</v>
      </c>
      <c r="G728" s="560">
        <f>[1]BR!H1002</f>
        <v>35842</v>
      </c>
      <c r="H728" s="560">
        <f>[1]BR!I1002</f>
        <v>30030</v>
      </c>
      <c r="I728" s="560">
        <f>[1]BR!J1002</f>
        <v>30030</v>
      </c>
      <c r="J728" s="560">
        <f>[1]BR!K1002</f>
        <v>29869</v>
      </c>
      <c r="K728" s="560">
        <f>[1]BR!L1002</f>
        <v>33031</v>
      </c>
      <c r="L728" s="560">
        <f>[1]BR!M1002</f>
        <v>19254</v>
      </c>
      <c r="M728" s="560">
        <f>[1]BR!N1002</f>
        <v>28195</v>
      </c>
      <c r="N728" s="32">
        <f t="shared" si="735"/>
        <v>75870</v>
      </c>
      <c r="O728" s="454"/>
      <c r="P728" s="72">
        <f t="shared" si="738"/>
        <v>2012</v>
      </c>
      <c r="Q728" s="205">
        <f>[1]BR!S1002</f>
        <v>64816</v>
      </c>
      <c r="R728" s="205">
        <f>[1]BR!T1002</f>
        <v>85258</v>
      </c>
      <c r="S728" s="205">
        <f>[1]BR!U1002</f>
        <v>75870</v>
      </c>
      <c r="T728" s="205">
        <f>[1]BR!V1002</f>
        <v>42076</v>
      </c>
      <c r="U728" s="205">
        <f>[1]BR!W1002</f>
        <v>0</v>
      </c>
      <c r="V728" s="205">
        <f>[1]BR!X1002</f>
        <v>0</v>
      </c>
      <c r="W728" s="560">
        <f>[1]BR!Y1002</f>
        <v>30030</v>
      </c>
      <c r="X728" s="560">
        <f>[1]BR!Z1002</f>
        <v>35842</v>
      </c>
      <c r="Y728" s="560">
        <f>[1]BR!AA1002</f>
        <v>30030</v>
      </c>
      <c r="Z728" s="560">
        <f>[1]BR!AB1002</f>
        <v>30030</v>
      </c>
      <c r="AA728" s="560">
        <f>[1]BR!AC1002</f>
        <v>29869</v>
      </c>
      <c r="AB728" s="560">
        <f>[1]BR!AD1002</f>
        <v>33031</v>
      </c>
      <c r="AC728" s="32">
        <f t="shared" si="736"/>
        <v>456852</v>
      </c>
      <c r="AG728" s="22"/>
      <c r="AH728" s="22"/>
      <c r="AI728" s="155"/>
      <c r="AJ728" s="2"/>
      <c r="BH728" s="1"/>
      <c r="BV728" s="1"/>
      <c r="BW728" s="1"/>
      <c r="BX728" s="1"/>
      <c r="BY728" s="1"/>
      <c r="BZ728" s="1"/>
      <c r="CA728" s="1"/>
      <c r="CB728" s="1"/>
      <c r="CC728" s="1"/>
      <c r="CD728" s="1"/>
    </row>
    <row r="729" spans="1:114">
      <c r="A729" s="1">
        <f t="shared" si="737"/>
        <v>2013</v>
      </c>
      <c r="B729" s="560">
        <f>[1]BR!C1003</f>
        <v>29398</v>
      </c>
      <c r="C729" s="560">
        <f>[1]BR!D1003</f>
        <v>29711</v>
      </c>
      <c r="D729" s="560">
        <f>[1]BR!E1003</f>
        <v>26362</v>
      </c>
      <c r="E729" s="560">
        <f>[1]BR!F1003</f>
        <v>26794</v>
      </c>
      <c r="F729" s="560">
        <f>[1]BR!G1003</f>
        <v>30030</v>
      </c>
      <c r="G729" s="560">
        <f>[1]BR!H1003</f>
        <v>35842</v>
      </c>
      <c r="H729" s="560">
        <f>[1]BR!I1003</f>
        <v>30030</v>
      </c>
      <c r="I729" s="560">
        <f>[1]BR!J1003</f>
        <v>30030</v>
      </c>
      <c r="J729" s="560">
        <f>[1]BR!K1003</f>
        <v>29869</v>
      </c>
      <c r="K729" s="560">
        <f>[1]BR!L1003</f>
        <v>33031</v>
      </c>
      <c r="L729" s="560">
        <f>[1]BR!M1003</f>
        <v>19254</v>
      </c>
      <c r="M729" s="560">
        <f>[1]BR!N1003</f>
        <v>28195</v>
      </c>
      <c r="N729" s="32">
        <f t="shared" si="735"/>
        <v>35842</v>
      </c>
      <c r="O729" s="454"/>
      <c r="P729" s="72">
        <f t="shared" si="738"/>
        <v>2013</v>
      </c>
      <c r="Q729" s="560">
        <f>[1]BR!S1003</f>
        <v>19254</v>
      </c>
      <c r="R729" s="560">
        <f>[1]BR!T1003</f>
        <v>28195</v>
      </c>
      <c r="S729" s="560">
        <f>[1]BR!U1003</f>
        <v>29398</v>
      </c>
      <c r="T729" s="560">
        <f>[1]BR!V1003</f>
        <v>29711</v>
      </c>
      <c r="U729" s="560">
        <f>[1]BR!W1003</f>
        <v>26362</v>
      </c>
      <c r="V729" s="560">
        <f>[1]BR!X1003</f>
        <v>26794</v>
      </c>
      <c r="W729" s="560">
        <f>[1]BR!Y1003</f>
        <v>30030</v>
      </c>
      <c r="X729" s="560">
        <f>[1]BR!Z1003</f>
        <v>35842</v>
      </c>
      <c r="Y729" s="560">
        <f>[1]BR!AA1003</f>
        <v>30030</v>
      </c>
      <c r="Z729" s="560">
        <f>[1]BR!AB1003</f>
        <v>30030</v>
      </c>
      <c r="AA729" s="560">
        <f>[1]BR!AC1003</f>
        <v>29869</v>
      </c>
      <c r="AB729" s="560">
        <f>[1]BR!AD1003</f>
        <v>33031</v>
      </c>
      <c r="AC729" s="32">
        <f t="shared" si="736"/>
        <v>348546</v>
      </c>
      <c r="AG729" s="22"/>
      <c r="AH729" s="22"/>
      <c r="AI729" s="155"/>
      <c r="AJ729" s="2"/>
      <c r="BH729" s="1"/>
      <c r="BV729" s="1"/>
      <c r="BW729" s="1"/>
      <c r="BX729" s="1"/>
      <c r="BY729" s="1"/>
      <c r="BZ729" s="1"/>
      <c r="CA729" s="1"/>
      <c r="CB729" s="1"/>
      <c r="CC729" s="1"/>
      <c r="CD729" s="1"/>
    </row>
    <row r="730" spans="1:114">
      <c r="A730" s="1">
        <f t="shared" si="737"/>
        <v>2014</v>
      </c>
      <c r="B730" s="560">
        <f>[1]BR!C1004</f>
        <v>29398</v>
      </c>
      <c r="C730" s="560">
        <f>[1]BR!D1004</f>
        <v>29711</v>
      </c>
      <c r="D730" s="560">
        <f>[1]BR!E1004</f>
        <v>26362</v>
      </c>
      <c r="E730" s="560">
        <f>[1]BR!F1004</f>
        <v>26794</v>
      </c>
      <c r="F730" s="560">
        <f>[1]BR!G1004</f>
        <v>30030</v>
      </c>
      <c r="G730" s="560">
        <f>[1]BR!H1004</f>
        <v>35842</v>
      </c>
      <c r="H730" s="560">
        <f>[1]BR!I1004</f>
        <v>30030</v>
      </c>
      <c r="I730" s="560">
        <f>[1]BR!J1004</f>
        <v>30030</v>
      </c>
      <c r="J730" s="560">
        <f>[1]BR!K1004</f>
        <v>29869</v>
      </c>
      <c r="K730" s="560">
        <f>[1]BR!L1004</f>
        <v>33031</v>
      </c>
      <c r="L730" s="560">
        <f>[1]BR!M1004</f>
        <v>19254</v>
      </c>
      <c r="M730" s="560">
        <f>[1]BR!N1004</f>
        <v>28195</v>
      </c>
      <c r="N730" s="32">
        <f t="shared" si="735"/>
        <v>35842</v>
      </c>
      <c r="O730" s="454"/>
      <c r="P730" s="72">
        <f t="shared" si="738"/>
        <v>2014</v>
      </c>
      <c r="Q730" s="560">
        <f>[1]BR!S1004</f>
        <v>19254</v>
      </c>
      <c r="R730" s="560">
        <f>[1]BR!T1004</f>
        <v>28195</v>
      </c>
      <c r="S730" s="560">
        <f>[1]BR!U1004</f>
        <v>29398</v>
      </c>
      <c r="T730" s="560">
        <f>[1]BR!V1004</f>
        <v>29711</v>
      </c>
      <c r="U730" s="560">
        <f>[1]BR!W1004</f>
        <v>26362</v>
      </c>
      <c r="V730" s="560">
        <f>[1]BR!X1004</f>
        <v>26794</v>
      </c>
      <c r="W730" s="560">
        <f>[1]BR!Y1004</f>
        <v>30030</v>
      </c>
      <c r="X730" s="560">
        <f>[1]BR!Z1004</f>
        <v>35842</v>
      </c>
      <c r="Y730" s="560">
        <f>[1]BR!AA1004</f>
        <v>30030</v>
      </c>
      <c r="Z730" s="560">
        <f>[1]BR!AB1004</f>
        <v>30030</v>
      </c>
      <c r="AA730" s="560">
        <f>[1]BR!AC1004</f>
        <v>29869</v>
      </c>
      <c r="AB730" s="560">
        <f>[1]BR!AD1004</f>
        <v>33031</v>
      </c>
      <c r="AC730" s="32">
        <f t="shared" si="736"/>
        <v>348546</v>
      </c>
      <c r="AG730" s="22"/>
      <c r="AH730" s="22"/>
      <c r="AI730" s="155"/>
      <c r="AJ730" s="2"/>
      <c r="BH730" s="1"/>
      <c r="BV730" s="1"/>
      <c r="BW730" s="1"/>
      <c r="BX730" s="1"/>
      <c r="BY730" s="1"/>
      <c r="BZ730" s="1"/>
      <c r="CA730" s="1"/>
      <c r="CB730" s="1"/>
      <c r="CC730" s="1"/>
      <c r="CD730" s="1"/>
    </row>
    <row r="731" spans="1:114">
      <c r="A731" s="1">
        <f t="shared" si="737"/>
        <v>2015</v>
      </c>
      <c r="B731" s="560">
        <f>[1]BR!C1005</f>
        <v>29398</v>
      </c>
      <c r="C731" s="560">
        <f>[1]BR!D1005</f>
        <v>29711</v>
      </c>
      <c r="D731" s="560">
        <f>[1]BR!E1005</f>
        <v>26362</v>
      </c>
      <c r="E731" s="560">
        <f>[1]BR!F1005</f>
        <v>26794</v>
      </c>
      <c r="F731" s="560">
        <f>[1]BR!G1005</f>
        <v>30030</v>
      </c>
      <c r="G731" s="560">
        <f>[1]BR!H1005</f>
        <v>35842</v>
      </c>
      <c r="H731" s="560">
        <f>[1]BR!I1005</f>
        <v>30030</v>
      </c>
      <c r="I731" s="560">
        <f>[1]BR!J1005</f>
        <v>30030</v>
      </c>
      <c r="J731" s="560">
        <f>[1]BR!K1005</f>
        <v>29869</v>
      </c>
      <c r="K731" s="560">
        <f>[1]BR!L1005</f>
        <v>33031</v>
      </c>
      <c r="L731" s="560">
        <f>[1]BR!M1005</f>
        <v>19254</v>
      </c>
      <c r="M731" s="560">
        <f>[1]BR!N1005</f>
        <v>28195</v>
      </c>
      <c r="N731" s="32">
        <f t="shared" si="735"/>
        <v>35842</v>
      </c>
      <c r="O731" s="454"/>
      <c r="P731" s="72">
        <f t="shared" si="738"/>
        <v>2015</v>
      </c>
      <c r="Q731" s="560">
        <f>[1]BR!S1005</f>
        <v>19254</v>
      </c>
      <c r="R731" s="560">
        <f>[1]BR!T1005</f>
        <v>28195</v>
      </c>
      <c r="S731" s="560">
        <f>[1]BR!U1005</f>
        <v>29398</v>
      </c>
      <c r="T731" s="560">
        <f>[1]BR!V1005</f>
        <v>29711</v>
      </c>
      <c r="U731" s="560">
        <f>[1]BR!W1005</f>
        <v>26362</v>
      </c>
      <c r="V731" s="560">
        <f>[1]BR!X1005</f>
        <v>26794</v>
      </c>
      <c r="W731" s="560">
        <f>[1]BR!Y1005</f>
        <v>30030</v>
      </c>
      <c r="X731" s="560">
        <f>[1]BR!Z1005</f>
        <v>35842</v>
      </c>
      <c r="Y731" s="560">
        <f>[1]BR!AA1005</f>
        <v>30030</v>
      </c>
      <c r="Z731" s="560">
        <f>[1]BR!AB1005</f>
        <v>30030</v>
      </c>
      <c r="AA731" s="560">
        <f>[1]BR!AC1005</f>
        <v>29869</v>
      </c>
      <c r="AB731" s="560">
        <f>[1]BR!AD1005</f>
        <v>33031</v>
      </c>
      <c r="AC731" s="32">
        <f t="shared" si="736"/>
        <v>348546</v>
      </c>
      <c r="AG731" s="22"/>
      <c r="AH731" s="22"/>
      <c r="AI731" s="158"/>
      <c r="AJ731" s="2"/>
      <c r="BH731" s="1"/>
      <c r="BV731" s="1"/>
      <c r="BW731" s="1"/>
      <c r="BX731" s="1"/>
      <c r="BY731" s="1"/>
      <c r="BZ731" s="1"/>
      <c r="CA731" s="1"/>
      <c r="CB731" s="1"/>
      <c r="CC731" s="1"/>
      <c r="CD731" s="1"/>
    </row>
    <row r="732" spans="1:114">
      <c r="A732" s="1">
        <f t="shared" si="737"/>
        <v>2016</v>
      </c>
      <c r="B732" s="560">
        <f>[1]BR!C1006</f>
        <v>29398</v>
      </c>
      <c r="C732" s="560">
        <f>[1]BR!D1006</f>
        <v>29785</v>
      </c>
      <c r="D732" s="560">
        <f>[1]BR!E1006</f>
        <v>26362</v>
      </c>
      <c r="E732" s="560">
        <f>[1]BR!F1006</f>
        <v>26794</v>
      </c>
      <c r="F732" s="560">
        <f>[1]BR!G1006</f>
        <v>30030</v>
      </c>
      <c r="G732" s="560">
        <f>[1]BR!H1006</f>
        <v>35842</v>
      </c>
      <c r="H732" s="560">
        <f>[1]BR!I1006</f>
        <v>30030</v>
      </c>
      <c r="I732" s="560">
        <f>[1]BR!J1006</f>
        <v>30030</v>
      </c>
      <c r="J732" s="560">
        <f>[1]BR!K1006</f>
        <v>29869</v>
      </c>
      <c r="K732" s="560">
        <f>[1]BR!L1006</f>
        <v>33031</v>
      </c>
      <c r="L732" s="560">
        <f>[1]BR!M1006</f>
        <v>19254</v>
      </c>
      <c r="M732" s="560">
        <f>[1]BR!N1006</f>
        <v>28195</v>
      </c>
      <c r="N732" s="32">
        <f t="shared" si="735"/>
        <v>35842</v>
      </c>
      <c r="O732" s="454"/>
      <c r="P732" s="72">
        <f t="shared" si="738"/>
        <v>2016</v>
      </c>
      <c r="Q732" s="560">
        <f>[1]BR!S1006</f>
        <v>19254</v>
      </c>
      <c r="R732" s="560">
        <f>[1]BR!T1006</f>
        <v>28195</v>
      </c>
      <c r="S732" s="560">
        <f>[1]BR!U1006</f>
        <v>29398</v>
      </c>
      <c r="T732" s="560">
        <f>[1]BR!V1006</f>
        <v>29785</v>
      </c>
      <c r="U732" s="560">
        <f>[1]BR!W1006</f>
        <v>26362</v>
      </c>
      <c r="V732" s="560">
        <f>[1]BR!X1006</f>
        <v>26794</v>
      </c>
      <c r="W732" s="560">
        <f>[1]BR!Y1006</f>
        <v>30030</v>
      </c>
      <c r="X732" s="560">
        <f>[1]BR!Z1006</f>
        <v>35842</v>
      </c>
      <c r="Y732" s="560">
        <f>[1]BR!AA1006</f>
        <v>30030</v>
      </c>
      <c r="Z732" s="560">
        <f>[1]BR!AB1006</f>
        <v>30030</v>
      </c>
      <c r="AA732" s="560">
        <f>[1]BR!AC1006</f>
        <v>29869</v>
      </c>
      <c r="AB732" s="560">
        <f>[1]BR!AD1006</f>
        <v>33031</v>
      </c>
      <c r="AC732" s="32">
        <f t="shared" si="736"/>
        <v>348620</v>
      </c>
      <c r="AG732" s="22"/>
      <c r="AH732" s="22"/>
      <c r="AI732" s="158"/>
      <c r="AJ732" s="2"/>
      <c r="BH732" s="1"/>
      <c r="BV732" s="1"/>
      <c r="BW732" s="1"/>
      <c r="BX732" s="1"/>
      <c r="BY732" s="1"/>
      <c r="BZ732" s="1"/>
      <c r="CA732" s="1"/>
      <c r="CB732" s="1"/>
      <c r="CC732" s="1"/>
      <c r="CD732" s="1"/>
    </row>
    <row r="733" spans="1:114">
      <c r="A733" s="1">
        <f t="shared" si="737"/>
        <v>2017</v>
      </c>
      <c r="B733" s="560">
        <f>[1]BR!C1007</f>
        <v>29398</v>
      </c>
      <c r="C733" s="560">
        <f>[1]BR!D1007</f>
        <v>29711</v>
      </c>
      <c r="D733" s="560">
        <f>[1]BR!E1007</f>
        <v>26362</v>
      </c>
      <c r="E733" s="560">
        <f>[1]BR!F1007</f>
        <v>26794</v>
      </c>
      <c r="F733" s="560">
        <f>[1]BR!G1007</f>
        <v>30030</v>
      </c>
      <c r="G733" s="560">
        <f>[1]BR!H1007</f>
        <v>35842</v>
      </c>
      <c r="H733" s="560">
        <f>[1]BR!I1007</f>
        <v>30030</v>
      </c>
      <c r="I733" s="560">
        <f>[1]BR!J1007</f>
        <v>30030</v>
      </c>
      <c r="J733" s="560">
        <f>[1]BR!K1007</f>
        <v>29869</v>
      </c>
      <c r="K733" s="560">
        <f>[1]BR!L1007</f>
        <v>33031</v>
      </c>
      <c r="L733" s="560">
        <f>[1]BR!M1007</f>
        <v>19254</v>
      </c>
      <c r="M733" s="560">
        <f>[1]BR!N1007</f>
        <v>28195</v>
      </c>
      <c r="N733" s="32">
        <f t="shared" si="735"/>
        <v>35842</v>
      </c>
      <c r="O733" s="454"/>
      <c r="P733" s="72">
        <f t="shared" si="738"/>
        <v>2017</v>
      </c>
      <c r="Q733" s="560">
        <f>[1]BR!S1007</f>
        <v>19254</v>
      </c>
      <c r="R733" s="560">
        <f>[1]BR!T1007</f>
        <v>28195</v>
      </c>
      <c r="S733" s="560">
        <f>[1]BR!U1007</f>
        <v>29398</v>
      </c>
      <c r="T733" s="560">
        <f>[1]BR!V1007</f>
        <v>29711</v>
      </c>
      <c r="U733" s="560">
        <f>[1]BR!W1007</f>
        <v>26362</v>
      </c>
      <c r="V733" s="560">
        <f>[1]BR!X1007</f>
        <v>26794</v>
      </c>
      <c r="W733" s="560">
        <f>[1]BR!Y1007</f>
        <v>30030</v>
      </c>
      <c r="X733" s="560">
        <f>[1]BR!Z1007</f>
        <v>35842</v>
      </c>
      <c r="Y733" s="560">
        <f>[1]BR!AA1007</f>
        <v>30030</v>
      </c>
      <c r="Z733" s="560">
        <f>[1]BR!AB1007</f>
        <v>30030</v>
      </c>
      <c r="AA733" s="560">
        <f>[1]BR!AC1007</f>
        <v>29869</v>
      </c>
      <c r="AB733" s="560">
        <f>[1]BR!AD1007</f>
        <v>33031</v>
      </c>
      <c r="AC733" s="32">
        <f t="shared" si="736"/>
        <v>348546</v>
      </c>
      <c r="AG733" s="22"/>
      <c r="AH733" s="22"/>
      <c r="AI733" s="158"/>
      <c r="AJ733" s="2"/>
      <c r="BH733" s="1"/>
      <c r="BV733" s="1"/>
      <c r="BW733" s="1"/>
      <c r="BX733" s="1"/>
      <c r="BY733" s="1"/>
      <c r="BZ733" s="1"/>
      <c r="CA733" s="1"/>
      <c r="CB733" s="1"/>
      <c r="CC733" s="1"/>
      <c r="CD733" s="1"/>
    </row>
    <row r="734" spans="1:114">
      <c r="A734" s="1">
        <f t="shared" si="737"/>
        <v>2018</v>
      </c>
      <c r="B734" s="560">
        <f>[1]BR!C1008</f>
        <v>29398</v>
      </c>
      <c r="C734" s="560">
        <f>[1]BR!D1008</f>
        <v>29711</v>
      </c>
      <c r="D734" s="560">
        <f>[1]BR!E1008</f>
        <v>26362</v>
      </c>
      <c r="E734" s="560">
        <f>[1]BR!F1008</f>
        <v>26794</v>
      </c>
      <c r="F734" s="560">
        <f>[1]BR!G1008</f>
        <v>30030</v>
      </c>
      <c r="G734" s="560">
        <f>[1]BR!H1008</f>
        <v>35842</v>
      </c>
      <c r="H734" s="560">
        <f>[1]BR!I1008</f>
        <v>30030</v>
      </c>
      <c r="I734" s="560">
        <f>[1]BR!J1008</f>
        <v>30030</v>
      </c>
      <c r="J734" s="560">
        <f>[1]BR!K1008</f>
        <v>29869</v>
      </c>
      <c r="K734" s="560">
        <f>[1]BR!L1008</f>
        <v>33031</v>
      </c>
      <c r="L734" s="560">
        <f>[1]BR!M1008</f>
        <v>19254</v>
      </c>
      <c r="M734" s="560">
        <f>[1]BR!N1008</f>
        <v>28195</v>
      </c>
      <c r="N734" s="32">
        <f t="shared" si="735"/>
        <v>35842</v>
      </c>
      <c r="O734" s="454"/>
      <c r="P734" s="72">
        <f t="shared" si="738"/>
        <v>2018</v>
      </c>
      <c r="Q734" s="560">
        <f>[1]BR!S1008</f>
        <v>19254</v>
      </c>
      <c r="R734" s="560">
        <f>[1]BR!T1008</f>
        <v>28195</v>
      </c>
      <c r="S734" s="560">
        <f>[1]BR!U1008</f>
        <v>29398</v>
      </c>
      <c r="T734" s="560">
        <f>[1]BR!V1008</f>
        <v>29711</v>
      </c>
      <c r="U734" s="560">
        <f>[1]BR!W1008</f>
        <v>26362</v>
      </c>
      <c r="V734" s="560">
        <f>[1]BR!X1008</f>
        <v>26794</v>
      </c>
      <c r="W734" s="560">
        <f>[1]BR!Y1008</f>
        <v>30030</v>
      </c>
      <c r="X734" s="560">
        <f>[1]BR!Z1008</f>
        <v>35842</v>
      </c>
      <c r="Y734" s="560">
        <f>[1]BR!AA1008</f>
        <v>30030</v>
      </c>
      <c r="Z734" s="560">
        <f>[1]BR!AB1008</f>
        <v>30030</v>
      </c>
      <c r="AA734" s="560">
        <f>[1]BR!AC1008</f>
        <v>29869</v>
      </c>
      <c r="AB734" s="560">
        <f>[1]BR!AD1008</f>
        <v>33031</v>
      </c>
      <c r="AC734" s="32">
        <f t="shared" si="736"/>
        <v>348546</v>
      </c>
      <c r="AG734" s="22"/>
      <c r="AH734" s="22"/>
      <c r="AI734" s="158"/>
      <c r="AJ734" s="2"/>
      <c r="BH734" s="1"/>
      <c r="BV734" s="1"/>
      <c r="BW734" s="1"/>
      <c r="BX734" s="1"/>
      <c r="BY734" s="1"/>
      <c r="BZ734" s="1"/>
      <c r="CA734" s="1"/>
      <c r="CB734" s="1"/>
      <c r="CC734" s="1"/>
      <c r="CD734" s="1"/>
    </row>
    <row r="735" spans="1:114">
      <c r="A735" s="1">
        <f t="shared" si="737"/>
        <v>2019</v>
      </c>
      <c r="B735" s="560">
        <f>[1]BR!C1009</f>
        <v>29398</v>
      </c>
      <c r="C735" s="560">
        <f>[1]BR!D1009</f>
        <v>29711</v>
      </c>
      <c r="D735" s="560">
        <f>[1]BR!E1009</f>
        <v>26362</v>
      </c>
      <c r="E735" s="560">
        <f>[1]BR!F1009</f>
        <v>26794</v>
      </c>
      <c r="F735" s="560">
        <f>[1]BR!G1009</f>
        <v>30030</v>
      </c>
      <c r="G735" s="560">
        <f>[1]BR!H1009</f>
        <v>35842</v>
      </c>
      <c r="H735" s="560">
        <f>[1]BR!I1009</f>
        <v>30030</v>
      </c>
      <c r="I735" s="560">
        <f>[1]BR!J1009</f>
        <v>30030</v>
      </c>
      <c r="J735" s="560">
        <f>[1]BR!K1009</f>
        <v>29869</v>
      </c>
      <c r="K735" s="560">
        <f>[1]BR!L1009</f>
        <v>33031</v>
      </c>
      <c r="L735" s="560">
        <f>[1]BR!M1009</f>
        <v>19254</v>
      </c>
      <c r="M735" s="560">
        <f>[1]BR!N1009</f>
        <v>28195</v>
      </c>
      <c r="N735" s="32">
        <f t="shared" si="735"/>
        <v>35842</v>
      </c>
      <c r="O735" s="454"/>
      <c r="P735" s="72">
        <f t="shared" si="738"/>
        <v>2019</v>
      </c>
      <c r="Q735" s="560">
        <f>[1]BR!S1009</f>
        <v>19254</v>
      </c>
      <c r="R735" s="560">
        <f>[1]BR!T1009</f>
        <v>28195</v>
      </c>
      <c r="S735" s="560">
        <f>[1]BR!U1009</f>
        <v>29398</v>
      </c>
      <c r="T735" s="560">
        <f>[1]BR!V1009</f>
        <v>29711</v>
      </c>
      <c r="U735" s="560">
        <f>[1]BR!W1009</f>
        <v>26362</v>
      </c>
      <c r="V735" s="560">
        <f>[1]BR!X1009</f>
        <v>26794</v>
      </c>
      <c r="W735" s="560">
        <f>[1]BR!Y1009</f>
        <v>30030</v>
      </c>
      <c r="X735" s="560">
        <f>[1]BR!Z1009</f>
        <v>35842</v>
      </c>
      <c r="Y735" s="560">
        <f>[1]BR!AA1009</f>
        <v>30030</v>
      </c>
      <c r="Z735" s="560">
        <f>[1]BR!AB1009</f>
        <v>30030</v>
      </c>
      <c r="AA735" s="560">
        <f>[1]BR!AC1009</f>
        <v>29869</v>
      </c>
      <c r="AB735" s="560">
        <f>[1]BR!AD1009</f>
        <v>33031</v>
      </c>
      <c r="AC735" s="32">
        <f t="shared" si="736"/>
        <v>348546</v>
      </c>
      <c r="AG735" s="22"/>
      <c r="AH735" s="22"/>
      <c r="AI735" s="158"/>
      <c r="AJ735" s="2"/>
      <c r="BH735" s="1"/>
      <c r="BV735" s="1"/>
      <c r="BW735" s="1"/>
      <c r="BX735" s="1"/>
      <c r="BY735" s="1"/>
      <c r="BZ735" s="1"/>
      <c r="CA735" s="1"/>
      <c r="CB735" s="1"/>
      <c r="CC735" s="1"/>
      <c r="CD735" s="1"/>
    </row>
    <row r="736" spans="1:114">
      <c r="A736" s="1">
        <f t="shared" si="737"/>
        <v>2020</v>
      </c>
      <c r="B736" s="560">
        <f>[1]BR!C1010</f>
        <v>29398</v>
      </c>
      <c r="C736" s="560">
        <f>[1]BR!D1010</f>
        <v>29785</v>
      </c>
      <c r="D736" s="560">
        <f>[1]BR!E1010</f>
        <v>26362</v>
      </c>
      <c r="E736" s="560">
        <f>[1]BR!F1010</f>
        <v>26794</v>
      </c>
      <c r="F736" s="560">
        <f>[1]BR!G1010</f>
        <v>30030</v>
      </c>
      <c r="G736" s="560">
        <f>[1]BR!H1010</f>
        <v>35842</v>
      </c>
      <c r="H736" s="560">
        <f>[1]BR!I1010</f>
        <v>30030</v>
      </c>
      <c r="I736" s="560">
        <f>[1]BR!J1010</f>
        <v>30030</v>
      </c>
      <c r="J736" s="560">
        <f>[1]BR!K1010</f>
        <v>29869</v>
      </c>
      <c r="K736" s="560">
        <f>[1]BR!L1010</f>
        <v>33031</v>
      </c>
      <c r="L736" s="560">
        <f>[1]BR!M1010</f>
        <v>19254</v>
      </c>
      <c r="M736" s="560">
        <f>[1]BR!N1010</f>
        <v>28195</v>
      </c>
      <c r="N736" s="32">
        <f t="shared" si="735"/>
        <v>35842</v>
      </c>
      <c r="O736" s="454"/>
      <c r="P736" s="72">
        <f t="shared" si="738"/>
        <v>2020</v>
      </c>
      <c r="Q736" s="560">
        <f>[1]BR!S1010</f>
        <v>19254</v>
      </c>
      <c r="R736" s="560">
        <f>[1]BR!T1010</f>
        <v>28195</v>
      </c>
      <c r="S736" s="560">
        <f>[1]BR!U1010</f>
        <v>29398</v>
      </c>
      <c r="T736" s="560">
        <f>[1]BR!V1010</f>
        <v>29785</v>
      </c>
      <c r="U736" s="560">
        <f>[1]BR!W1010</f>
        <v>26362</v>
      </c>
      <c r="V736" s="560">
        <f>[1]BR!X1010</f>
        <v>26794</v>
      </c>
      <c r="W736" s="560">
        <f>[1]BR!Y1010</f>
        <v>30030</v>
      </c>
      <c r="X736" s="560">
        <f>[1]BR!Z1010</f>
        <v>35842</v>
      </c>
      <c r="Y736" s="560">
        <f>[1]BR!AA1010</f>
        <v>30030</v>
      </c>
      <c r="Z736" s="560">
        <f>[1]BR!AB1010</f>
        <v>30030</v>
      </c>
      <c r="AA736" s="560">
        <f>[1]BR!AC1010</f>
        <v>29869</v>
      </c>
      <c r="AB736" s="560">
        <f>[1]BR!AD1010</f>
        <v>33031</v>
      </c>
      <c r="AC736" s="32">
        <f t="shared" si="736"/>
        <v>348620</v>
      </c>
      <c r="AG736" s="22"/>
      <c r="AH736" s="22"/>
      <c r="AI736" s="158"/>
      <c r="AJ736" s="2"/>
      <c r="BH736" s="1"/>
      <c r="BV736" s="1"/>
      <c r="BW736" s="1"/>
      <c r="BX736" s="1"/>
      <c r="BY736" s="1"/>
      <c r="BZ736" s="1"/>
      <c r="CA736" s="1"/>
      <c r="CB736" s="1"/>
      <c r="CC736" s="1"/>
      <c r="CD736" s="1"/>
    </row>
    <row r="737" spans="1:82">
      <c r="A737" s="1">
        <f t="shared" si="737"/>
        <v>2021</v>
      </c>
      <c r="B737" s="560">
        <f>[1]BR!C1011</f>
        <v>29398</v>
      </c>
      <c r="C737" s="560">
        <f>[1]BR!D1011</f>
        <v>29711</v>
      </c>
      <c r="D737" s="560">
        <f>[1]BR!E1011</f>
        <v>26362</v>
      </c>
      <c r="E737" s="560">
        <f>[1]BR!F1011</f>
        <v>26794</v>
      </c>
      <c r="F737" s="560">
        <f>[1]BR!G1011</f>
        <v>30030</v>
      </c>
      <c r="G737" s="560">
        <f>[1]BR!H1011</f>
        <v>35842</v>
      </c>
      <c r="H737" s="560">
        <f>[1]BR!I1011</f>
        <v>30030</v>
      </c>
      <c r="I737" s="560">
        <f>[1]BR!J1011</f>
        <v>30030</v>
      </c>
      <c r="J737" s="560">
        <f>[1]BR!K1011</f>
        <v>29869</v>
      </c>
      <c r="K737" s="560">
        <f>[1]BR!L1011</f>
        <v>33031</v>
      </c>
      <c r="L737" s="560">
        <f>[1]BR!M1011</f>
        <v>19254</v>
      </c>
      <c r="M737" s="560">
        <f>[1]BR!N1011</f>
        <v>28195</v>
      </c>
      <c r="N737" s="32">
        <f t="shared" si="735"/>
        <v>35842</v>
      </c>
      <c r="O737" s="454"/>
      <c r="P737" s="72">
        <f t="shared" si="738"/>
        <v>2021</v>
      </c>
      <c r="Q737" s="560">
        <f>[1]BR!S1011</f>
        <v>19254</v>
      </c>
      <c r="R737" s="560">
        <f>[1]BR!T1011</f>
        <v>28195</v>
      </c>
      <c r="S737" s="560">
        <f>[1]BR!U1011</f>
        <v>29398</v>
      </c>
      <c r="T737" s="560">
        <f>[1]BR!V1011</f>
        <v>29711</v>
      </c>
      <c r="U737" s="560">
        <f>[1]BR!W1011</f>
        <v>26362</v>
      </c>
      <c r="V737" s="560">
        <f>[1]BR!X1011</f>
        <v>26794</v>
      </c>
      <c r="W737" s="560">
        <f>[1]BR!Y1011</f>
        <v>30030</v>
      </c>
      <c r="X737" s="560">
        <f>[1]BR!Z1011</f>
        <v>35842</v>
      </c>
      <c r="Y737" s="560">
        <f>[1]BR!AA1011</f>
        <v>30030</v>
      </c>
      <c r="Z737" s="560">
        <f>[1]BR!AB1011</f>
        <v>30030</v>
      </c>
      <c r="AA737" s="560">
        <f>[1]BR!AC1011</f>
        <v>29869</v>
      </c>
      <c r="AB737" s="560">
        <f>[1]BR!AD1011</f>
        <v>33031</v>
      </c>
      <c r="AC737" s="32">
        <f t="shared" si="736"/>
        <v>348546</v>
      </c>
      <c r="AG737" s="22"/>
      <c r="AH737" s="22"/>
      <c r="AI737" s="158"/>
      <c r="AJ737" s="2"/>
      <c r="BH737" s="1"/>
      <c r="BV737" s="1"/>
      <c r="BW737" s="1"/>
      <c r="BX737" s="1"/>
      <c r="BY737" s="1"/>
      <c r="BZ737" s="1"/>
      <c r="CA737" s="1"/>
      <c r="CB737" s="1"/>
      <c r="CC737" s="1"/>
      <c r="CD737" s="1"/>
    </row>
    <row r="738" spans="1:82">
      <c r="A738" s="1">
        <f t="shared" si="737"/>
        <v>2022</v>
      </c>
      <c r="B738" s="560">
        <f>[1]BR!C1012</f>
        <v>29398</v>
      </c>
      <c r="C738" s="560">
        <f>[1]BR!D1012</f>
        <v>29711</v>
      </c>
      <c r="D738" s="560">
        <f>[1]BR!E1012</f>
        <v>26362</v>
      </c>
      <c r="E738" s="560">
        <f>[1]BR!F1012</f>
        <v>26794</v>
      </c>
      <c r="F738" s="560">
        <f>[1]BR!G1012</f>
        <v>30030</v>
      </c>
      <c r="G738" s="560">
        <f>[1]BR!H1012</f>
        <v>35842</v>
      </c>
      <c r="H738" s="560">
        <f>[1]BR!I1012</f>
        <v>30030</v>
      </c>
      <c r="I738" s="560">
        <f>[1]BR!J1012</f>
        <v>30030</v>
      </c>
      <c r="J738" s="560">
        <f>[1]BR!K1012</f>
        <v>29869</v>
      </c>
      <c r="K738" s="560">
        <f>[1]BR!L1012</f>
        <v>33031</v>
      </c>
      <c r="L738" s="560">
        <f>[1]BR!M1012</f>
        <v>19254</v>
      </c>
      <c r="M738" s="560">
        <f>[1]BR!N1012</f>
        <v>28195</v>
      </c>
      <c r="N738" s="32">
        <f t="shared" si="735"/>
        <v>35842</v>
      </c>
      <c r="O738" s="454"/>
      <c r="P738" s="72">
        <f t="shared" si="738"/>
        <v>2022</v>
      </c>
      <c r="Q738" s="560">
        <f>[1]BR!S1012</f>
        <v>19254</v>
      </c>
      <c r="R738" s="560">
        <f>[1]BR!T1012</f>
        <v>28195</v>
      </c>
      <c r="S738" s="560">
        <f>[1]BR!U1012</f>
        <v>29398</v>
      </c>
      <c r="T738" s="560">
        <f>[1]BR!V1012</f>
        <v>29711</v>
      </c>
      <c r="U738" s="560">
        <f>[1]BR!W1012</f>
        <v>26362</v>
      </c>
      <c r="V738" s="560">
        <f>[1]BR!X1012</f>
        <v>26794</v>
      </c>
      <c r="W738" s="560">
        <f>[1]BR!Y1012</f>
        <v>30030</v>
      </c>
      <c r="X738" s="560">
        <f>[1]BR!Z1012</f>
        <v>35842</v>
      </c>
      <c r="Y738" s="560">
        <f>[1]BR!AA1012</f>
        <v>30030</v>
      </c>
      <c r="Z738" s="560">
        <f>[1]BR!AB1012</f>
        <v>30030</v>
      </c>
      <c r="AA738" s="560">
        <f>[1]BR!AC1012</f>
        <v>29869</v>
      </c>
      <c r="AB738" s="560">
        <f>[1]BR!AD1012</f>
        <v>33031</v>
      </c>
      <c r="AC738" s="32">
        <f t="shared" si="736"/>
        <v>348546</v>
      </c>
      <c r="AG738" s="22"/>
      <c r="AH738" s="22"/>
      <c r="AI738" s="158"/>
      <c r="AJ738" s="2"/>
      <c r="BH738" s="1"/>
      <c r="BV738" s="1"/>
      <c r="BW738" s="1"/>
      <c r="BX738" s="1"/>
      <c r="BY738" s="1"/>
      <c r="BZ738" s="1"/>
      <c r="CA738" s="1"/>
      <c r="CB738" s="1"/>
      <c r="CC738" s="1"/>
      <c r="CD738" s="1"/>
    </row>
    <row r="739" spans="1:82">
      <c r="A739" s="1">
        <f t="shared" si="737"/>
        <v>2023</v>
      </c>
      <c r="B739" s="560">
        <f>[1]BR!C1013</f>
        <v>29398</v>
      </c>
      <c r="C739" s="560">
        <f>[1]BR!D1013</f>
        <v>29711</v>
      </c>
      <c r="D739" s="560">
        <f>[1]BR!E1013</f>
        <v>26362</v>
      </c>
      <c r="E739" s="560">
        <f>[1]BR!F1013</f>
        <v>26794</v>
      </c>
      <c r="F739" s="560">
        <f>[1]BR!G1013</f>
        <v>30030</v>
      </c>
      <c r="G739" s="560">
        <f>[1]BR!H1013</f>
        <v>35842</v>
      </c>
      <c r="H739" s="560">
        <f>[1]BR!I1013</f>
        <v>30030</v>
      </c>
      <c r="I739" s="560">
        <f>[1]BR!J1013</f>
        <v>30030</v>
      </c>
      <c r="J739" s="560">
        <f>[1]BR!K1013</f>
        <v>29869</v>
      </c>
      <c r="K739" s="560">
        <f>[1]BR!L1013</f>
        <v>33031</v>
      </c>
      <c r="L739" s="560">
        <f>[1]BR!M1013</f>
        <v>19254</v>
      </c>
      <c r="M739" s="560">
        <f>[1]BR!N1013</f>
        <v>28195</v>
      </c>
      <c r="N739" s="32">
        <f t="shared" si="735"/>
        <v>35842</v>
      </c>
      <c r="O739" s="454"/>
      <c r="P739" s="72">
        <f t="shared" si="738"/>
        <v>2023</v>
      </c>
      <c r="Q739" s="560">
        <f>[1]BR!S1013</f>
        <v>19254</v>
      </c>
      <c r="R739" s="560">
        <f>[1]BR!T1013</f>
        <v>28195</v>
      </c>
      <c r="S739" s="560">
        <f>[1]BR!U1013</f>
        <v>29398</v>
      </c>
      <c r="T739" s="560">
        <f>[1]BR!V1013</f>
        <v>29711</v>
      </c>
      <c r="U739" s="560">
        <f>[1]BR!W1013</f>
        <v>26362</v>
      </c>
      <c r="V739" s="560">
        <f>[1]BR!X1013</f>
        <v>26794</v>
      </c>
      <c r="W739" s="560">
        <f>[1]BR!Y1013</f>
        <v>30030</v>
      </c>
      <c r="X739" s="560">
        <f>[1]BR!Z1013</f>
        <v>35842</v>
      </c>
      <c r="Y739" s="560">
        <f>[1]BR!AA1013</f>
        <v>30030</v>
      </c>
      <c r="Z739" s="560">
        <f>[1]BR!AB1013</f>
        <v>30030</v>
      </c>
      <c r="AA739" s="560">
        <f>[1]BR!AC1013</f>
        <v>29869</v>
      </c>
      <c r="AB739" s="560">
        <f>[1]BR!AD1013</f>
        <v>33031</v>
      </c>
      <c r="AC739" s="32">
        <f t="shared" si="736"/>
        <v>348546</v>
      </c>
      <c r="AG739" s="22"/>
      <c r="AH739" s="22"/>
      <c r="AI739" s="158"/>
      <c r="AJ739" s="2"/>
      <c r="BH739" s="1"/>
      <c r="BV739" s="1"/>
      <c r="BW739" s="1"/>
      <c r="BX739" s="1"/>
      <c r="BY739" s="1"/>
      <c r="BZ739" s="1"/>
      <c r="CA739" s="1"/>
      <c r="CB739" s="1"/>
      <c r="CC739" s="1"/>
      <c r="CD739" s="1"/>
    </row>
    <row r="740" spans="1:82">
      <c r="A740" s="1">
        <f t="shared" si="737"/>
        <v>2024</v>
      </c>
      <c r="B740" s="560">
        <f>[1]BR!C1014</f>
        <v>29398</v>
      </c>
      <c r="C740" s="560">
        <f>[1]BR!D1014</f>
        <v>29785</v>
      </c>
      <c r="D740" s="560">
        <f>[1]BR!E1014</f>
        <v>26362</v>
      </c>
      <c r="E740" s="560">
        <f>[1]BR!F1014</f>
        <v>26794</v>
      </c>
      <c r="F740" s="560">
        <f>[1]BR!G1014</f>
        <v>30030</v>
      </c>
      <c r="G740" s="560">
        <f>[1]BR!H1014</f>
        <v>35842</v>
      </c>
      <c r="H740" s="560">
        <f>[1]BR!I1014</f>
        <v>30030</v>
      </c>
      <c r="I740" s="560">
        <f>[1]BR!J1014</f>
        <v>30030</v>
      </c>
      <c r="J740" s="560">
        <f>[1]BR!K1014</f>
        <v>29869</v>
      </c>
      <c r="K740" s="560">
        <f>[1]BR!L1014</f>
        <v>33031</v>
      </c>
      <c r="L740" s="560">
        <f>[1]BR!M1014</f>
        <v>19254</v>
      </c>
      <c r="M740" s="560">
        <f>[1]BR!N1014</f>
        <v>28195</v>
      </c>
      <c r="N740" s="32">
        <f t="shared" si="735"/>
        <v>35842</v>
      </c>
      <c r="O740" s="289"/>
      <c r="P740" s="72">
        <f t="shared" si="738"/>
        <v>2024</v>
      </c>
      <c r="Q740" s="560">
        <f>[1]BR!S1014</f>
        <v>19254</v>
      </c>
      <c r="R740" s="560">
        <f>[1]BR!T1014</f>
        <v>28195</v>
      </c>
      <c r="S740" s="560">
        <f>[1]BR!U1014</f>
        <v>29398</v>
      </c>
      <c r="T740" s="560">
        <f>[1]BR!V1014</f>
        <v>29785</v>
      </c>
      <c r="U740" s="560">
        <f>[1]BR!W1014</f>
        <v>26362</v>
      </c>
      <c r="V740" s="560">
        <f>[1]BR!X1014</f>
        <v>26794</v>
      </c>
      <c r="W740" s="560">
        <f>[1]BR!Y1014</f>
        <v>30030</v>
      </c>
      <c r="X740" s="560">
        <f>[1]BR!Z1014</f>
        <v>35842</v>
      </c>
      <c r="Y740" s="560">
        <f>[1]BR!AA1014</f>
        <v>30030</v>
      </c>
      <c r="Z740" s="560">
        <f>[1]BR!AB1014</f>
        <v>30030</v>
      </c>
      <c r="AA740" s="560">
        <f>[1]BR!AC1014</f>
        <v>29869</v>
      </c>
      <c r="AB740" s="560">
        <f>[1]BR!AD1014</f>
        <v>33031</v>
      </c>
      <c r="AC740" s="32">
        <f t="shared" si="736"/>
        <v>348620</v>
      </c>
      <c r="AG740" s="22"/>
      <c r="AH740" s="22"/>
      <c r="AI740" s="158"/>
      <c r="AJ740" s="2"/>
      <c r="BH740" s="1"/>
      <c r="BV740" s="1"/>
      <c r="BW740" s="1"/>
      <c r="BX740" s="1"/>
      <c r="BY740" s="1"/>
      <c r="BZ740" s="1"/>
      <c r="CA740" s="1"/>
      <c r="CB740" s="1"/>
      <c r="CC740" s="1"/>
      <c r="CD740" s="1"/>
    </row>
    <row r="741" spans="1:82">
      <c r="A741" s="1">
        <f t="shared" si="737"/>
        <v>2025</v>
      </c>
      <c r="B741" s="560">
        <f>[1]BR!C1015</f>
        <v>29398</v>
      </c>
      <c r="C741" s="560">
        <f>[1]BR!D1015</f>
        <v>29711</v>
      </c>
      <c r="D741" s="560">
        <f>[1]BR!E1015</f>
        <v>26362</v>
      </c>
      <c r="E741" s="560">
        <f>[1]BR!F1015</f>
        <v>26794</v>
      </c>
      <c r="F741" s="560">
        <f>[1]BR!G1015</f>
        <v>30030</v>
      </c>
      <c r="G741" s="560">
        <f>[1]BR!H1015</f>
        <v>35842</v>
      </c>
      <c r="H741" s="560">
        <f>[1]BR!I1015</f>
        <v>30030</v>
      </c>
      <c r="I741" s="560">
        <f>[1]BR!J1015</f>
        <v>30030</v>
      </c>
      <c r="J741" s="560">
        <f>[1]BR!K1015</f>
        <v>29869</v>
      </c>
      <c r="K741" s="560">
        <f>[1]BR!L1015</f>
        <v>33031</v>
      </c>
      <c r="L741" s="560">
        <f>[1]BR!M1015</f>
        <v>19254</v>
      </c>
      <c r="M741" s="560">
        <f>[1]BR!N1015</f>
        <v>28195</v>
      </c>
      <c r="N741" s="32">
        <f t="shared" si="735"/>
        <v>35842</v>
      </c>
      <c r="O741" s="289"/>
      <c r="P741" s="72">
        <f t="shared" si="738"/>
        <v>2025</v>
      </c>
      <c r="Q741" s="560">
        <f>[1]BR!S1015</f>
        <v>19254</v>
      </c>
      <c r="R741" s="560">
        <f>[1]BR!T1015</f>
        <v>28195</v>
      </c>
      <c r="S741" s="560">
        <f>[1]BR!U1015</f>
        <v>29398</v>
      </c>
      <c r="T741" s="560">
        <f>[1]BR!V1015</f>
        <v>29711</v>
      </c>
      <c r="U741" s="560">
        <f>[1]BR!W1015</f>
        <v>26362</v>
      </c>
      <c r="V741" s="560">
        <f>[1]BR!X1015</f>
        <v>26794</v>
      </c>
      <c r="W741" s="560">
        <f>[1]BR!Y1015</f>
        <v>30030</v>
      </c>
      <c r="X741" s="560">
        <f>[1]BR!Z1015</f>
        <v>35842</v>
      </c>
      <c r="Y741" s="560">
        <f>[1]BR!AA1015</f>
        <v>30030</v>
      </c>
      <c r="Z741" s="560">
        <f>[1]BR!AB1015</f>
        <v>30030</v>
      </c>
      <c r="AA741" s="560">
        <f>[1]BR!AC1015</f>
        <v>29869</v>
      </c>
      <c r="AB741" s="560">
        <f>[1]BR!AD1015</f>
        <v>33031</v>
      </c>
      <c r="AC741" s="32">
        <f t="shared" si="736"/>
        <v>348546</v>
      </c>
      <c r="AG741" s="22"/>
      <c r="AH741" s="22"/>
      <c r="AI741" s="158"/>
      <c r="AJ741" s="2"/>
      <c r="BH741" s="1"/>
      <c r="BV741" s="1"/>
      <c r="BW741" s="1"/>
      <c r="BX741" s="1"/>
      <c r="BY741" s="1"/>
      <c r="BZ741" s="1"/>
      <c r="CA741" s="1"/>
      <c r="CB741" s="1"/>
      <c r="CC741" s="1"/>
      <c r="CD741" s="1"/>
    </row>
    <row r="742" spans="1:82">
      <c r="A742" s="1">
        <f t="shared" si="737"/>
        <v>2026</v>
      </c>
      <c r="B742" s="560">
        <f>[1]BR!C1016</f>
        <v>29398</v>
      </c>
      <c r="C742" s="560">
        <f>[1]BR!D1016</f>
        <v>29711</v>
      </c>
      <c r="D742" s="560">
        <f>[1]BR!E1016</f>
        <v>26362</v>
      </c>
      <c r="E742" s="560">
        <f>[1]BR!F1016</f>
        <v>26794</v>
      </c>
      <c r="F742" s="560">
        <f>[1]BR!G1016</f>
        <v>30030</v>
      </c>
      <c r="G742" s="560">
        <f>[1]BR!H1016</f>
        <v>35842</v>
      </c>
      <c r="H742" s="560">
        <f>[1]BR!I1016</f>
        <v>30030</v>
      </c>
      <c r="I742" s="560">
        <f>[1]BR!J1016</f>
        <v>30030</v>
      </c>
      <c r="J742" s="560">
        <f>[1]BR!K1016</f>
        <v>29869</v>
      </c>
      <c r="K742" s="560">
        <f>[1]BR!L1016</f>
        <v>33031</v>
      </c>
      <c r="L742" s="560">
        <f>[1]BR!M1016</f>
        <v>19254</v>
      </c>
      <c r="M742" s="560">
        <f>[1]BR!N1016</f>
        <v>28195</v>
      </c>
      <c r="N742" s="32">
        <f t="shared" si="735"/>
        <v>35842</v>
      </c>
      <c r="O742" s="289"/>
      <c r="P742" s="72">
        <f t="shared" si="738"/>
        <v>2026</v>
      </c>
      <c r="Q742" s="560">
        <f>[1]BR!S1016</f>
        <v>19254</v>
      </c>
      <c r="R742" s="560">
        <f>[1]BR!T1016</f>
        <v>28195</v>
      </c>
      <c r="S742" s="560">
        <f>[1]BR!U1016</f>
        <v>29398</v>
      </c>
      <c r="T742" s="560">
        <f>[1]BR!V1016</f>
        <v>29711</v>
      </c>
      <c r="U742" s="560">
        <f>[1]BR!W1016</f>
        <v>26362</v>
      </c>
      <c r="V742" s="560">
        <f>[1]BR!X1016</f>
        <v>26794</v>
      </c>
      <c r="W742" s="560">
        <f>[1]BR!Y1016</f>
        <v>30030</v>
      </c>
      <c r="X742" s="560">
        <f>[1]BR!Z1016</f>
        <v>35842</v>
      </c>
      <c r="Y742" s="560">
        <f>[1]BR!AA1016</f>
        <v>30030</v>
      </c>
      <c r="Z742" s="560">
        <f>[1]BR!AB1016</f>
        <v>30030</v>
      </c>
      <c r="AA742" s="560">
        <f>[1]BR!AC1016</f>
        <v>29869</v>
      </c>
      <c r="AB742" s="560">
        <f>[1]BR!AD1016</f>
        <v>33031</v>
      </c>
      <c r="AC742" s="32">
        <f t="shared" si="736"/>
        <v>348546</v>
      </c>
      <c r="AG742" s="22"/>
      <c r="AH742" s="22"/>
      <c r="AI742" s="158"/>
      <c r="AJ742" s="2"/>
      <c r="BH742" s="1"/>
      <c r="BV742" s="1"/>
      <c r="BW742" s="1"/>
      <c r="BX742" s="1"/>
      <c r="BY742" s="1"/>
      <c r="BZ742" s="1"/>
      <c r="CA742" s="1"/>
      <c r="CB742" s="1"/>
      <c r="CC742" s="1"/>
      <c r="CD742" s="1"/>
    </row>
    <row r="743" spans="1:82">
      <c r="A743" s="1">
        <f t="shared" si="737"/>
        <v>2027</v>
      </c>
      <c r="B743" s="560">
        <f>[1]BR!C1017</f>
        <v>29398</v>
      </c>
      <c r="C743" s="560">
        <f>[1]BR!D1017</f>
        <v>29711</v>
      </c>
      <c r="D743" s="560">
        <f>[1]BR!E1017</f>
        <v>26362</v>
      </c>
      <c r="E743" s="560">
        <f>[1]BR!F1017</f>
        <v>26794</v>
      </c>
      <c r="F743" s="560">
        <f>[1]BR!G1017</f>
        <v>30030</v>
      </c>
      <c r="G743" s="560">
        <f>[1]BR!H1017</f>
        <v>35842</v>
      </c>
      <c r="H743" s="560">
        <f>[1]BR!I1017</f>
        <v>30030</v>
      </c>
      <c r="I743" s="560">
        <f>[1]BR!J1017</f>
        <v>30030</v>
      </c>
      <c r="J743" s="560">
        <f>[1]BR!K1017</f>
        <v>29869</v>
      </c>
      <c r="K743" s="560">
        <f>[1]BR!L1017</f>
        <v>33031</v>
      </c>
      <c r="L743" s="560">
        <f>[1]BR!M1017</f>
        <v>19254</v>
      </c>
      <c r="M743" s="560">
        <f>[1]BR!N1017</f>
        <v>28195</v>
      </c>
      <c r="N743" s="32">
        <f t="shared" si="735"/>
        <v>35842</v>
      </c>
      <c r="O743" s="289"/>
      <c r="P743" s="72">
        <f t="shared" si="738"/>
        <v>2027</v>
      </c>
      <c r="Q743" s="560">
        <f>[1]BR!S1017</f>
        <v>19254</v>
      </c>
      <c r="R743" s="560">
        <f>[1]BR!T1017</f>
        <v>28195</v>
      </c>
      <c r="S743" s="560">
        <f>[1]BR!U1017</f>
        <v>29398</v>
      </c>
      <c r="T743" s="560">
        <f>[1]BR!V1017</f>
        <v>29711</v>
      </c>
      <c r="U743" s="560">
        <f>[1]BR!W1017</f>
        <v>26362</v>
      </c>
      <c r="V743" s="560">
        <f>[1]BR!X1017</f>
        <v>26794</v>
      </c>
      <c r="W743" s="560">
        <f>[1]BR!Y1017</f>
        <v>30030</v>
      </c>
      <c r="X743" s="560">
        <f>[1]BR!Z1017</f>
        <v>35842</v>
      </c>
      <c r="Y743" s="560">
        <f>[1]BR!AA1017</f>
        <v>30030</v>
      </c>
      <c r="Z743" s="560">
        <f>[1]BR!AB1017</f>
        <v>30030</v>
      </c>
      <c r="AA743" s="560">
        <f>[1]BR!AC1017</f>
        <v>29869</v>
      </c>
      <c r="AB743" s="560">
        <f>[1]BR!AD1017</f>
        <v>33031</v>
      </c>
      <c r="AC743" s="32">
        <f t="shared" si="736"/>
        <v>348546</v>
      </c>
      <c r="AG743" s="22"/>
      <c r="AH743" s="22"/>
      <c r="AI743" s="158"/>
      <c r="AJ743" s="13"/>
      <c r="BH743" s="1"/>
      <c r="BV743" s="1"/>
      <c r="BW743" s="1"/>
      <c r="BX743" s="1"/>
      <c r="BY743" s="1"/>
      <c r="BZ743" s="1"/>
      <c r="CA743" s="1"/>
      <c r="CB743" s="1"/>
      <c r="CC743" s="1"/>
      <c r="CD743" s="1"/>
    </row>
    <row r="744" spans="1:82">
      <c r="A744" s="1">
        <f t="shared" si="737"/>
        <v>2028</v>
      </c>
      <c r="B744" s="560">
        <f>[1]BR!C1018</f>
        <v>29398</v>
      </c>
      <c r="C744" s="560">
        <f>[1]BR!D1018</f>
        <v>29785</v>
      </c>
      <c r="D744" s="560">
        <f>[1]BR!E1018</f>
        <v>26362</v>
      </c>
      <c r="E744" s="560">
        <f>[1]BR!F1018</f>
        <v>26794</v>
      </c>
      <c r="F744" s="560">
        <f>[1]BR!G1018</f>
        <v>30030</v>
      </c>
      <c r="G744" s="560">
        <f>[1]BR!H1018</f>
        <v>35842</v>
      </c>
      <c r="H744" s="560">
        <f>[1]BR!I1018</f>
        <v>30030</v>
      </c>
      <c r="I744" s="560">
        <f>[1]BR!J1018</f>
        <v>30030</v>
      </c>
      <c r="J744" s="560">
        <f>[1]BR!K1018</f>
        <v>29869</v>
      </c>
      <c r="K744" s="560">
        <f>[1]BR!L1018</f>
        <v>33031</v>
      </c>
      <c r="L744" s="560">
        <f>[1]BR!M1018</f>
        <v>19254</v>
      </c>
      <c r="M744" s="560">
        <f>[1]BR!N1018</f>
        <v>28195</v>
      </c>
      <c r="N744" s="32">
        <f t="shared" si="735"/>
        <v>35842</v>
      </c>
      <c r="O744" s="289"/>
      <c r="P744" s="72">
        <f t="shared" si="738"/>
        <v>2028</v>
      </c>
      <c r="Q744" s="560">
        <f>[1]BR!S1018</f>
        <v>19254</v>
      </c>
      <c r="R744" s="560">
        <f>[1]BR!T1018</f>
        <v>28195</v>
      </c>
      <c r="S744" s="560">
        <f>[1]BR!U1018</f>
        <v>29398</v>
      </c>
      <c r="T744" s="560">
        <f>[1]BR!V1018</f>
        <v>29785</v>
      </c>
      <c r="U744" s="560">
        <f>[1]BR!W1018</f>
        <v>26362</v>
      </c>
      <c r="V744" s="560">
        <f>[1]BR!X1018</f>
        <v>26794</v>
      </c>
      <c r="W744" s="560">
        <f>[1]BR!Y1018</f>
        <v>30030</v>
      </c>
      <c r="X744" s="560">
        <f>[1]BR!Z1018</f>
        <v>35842</v>
      </c>
      <c r="Y744" s="560">
        <f>[1]BR!AA1018</f>
        <v>30030</v>
      </c>
      <c r="Z744" s="560">
        <f>[1]BR!AB1018</f>
        <v>30030</v>
      </c>
      <c r="AA744" s="560">
        <f>[1]BR!AC1018</f>
        <v>29869</v>
      </c>
      <c r="AB744" s="560">
        <f>[1]BR!AD1018</f>
        <v>33031</v>
      </c>
      <c r="AC744" s="32">
        <f t="shared" si="736"/>
        <v>348620</v>
      </c>
      <c r="AG744" s="22"/>
      <c r="AH744" s="22"/>
      <c r="AI744" s="158"/>
      <c r="AJ744" s="13"/>
      <c r="BH744" s="1"/>
      <c r="BV744" s="1"/>
      <c r="BW744" s="1"/>
      <c r="BX744" s="1"/>
      <c r="BY744" s="1"/>
      <c r="BZ744" s="1"/>
      <c r="CA744" s="1"/>
      <c r="CB744" s="1"/>
      <c r="CC744" s="1"/>
      <c r="CD744" s="1"/>
    </row>
    <row r="745" spans="1:82">
      <c r="A745" s="1">
        <f t="shared" si="737"/>
        <v>2029</v>
      </c>
      <c r="B745" s="560">
        <f>[1]BR!C1019</f>
        <v>29398</v>
      </c>
      <c r="C745" s="560">
        <f>[1]BR!D1019</f>
        <v>29711</v>
      </c>
      <c r="D745" s="560">
        <f>[1]BR!E1019</f>
        <v>26362</v>
      </c>
      <c r="E745" s="560">
        <f>[1]BR!F1019</f>
        <v>26794</v>
      </c>
      <c r="F745" s="560">
        <f>[1]BR!G1019</f>
        <v>30030</v>
      </c>
      <c r="G745" s="560">
        <f>[1]BR!H1019</f>
        <v>35842</v>
      </c>
      <c r="H745" s="560">
        <f>[1]BR!I1019</f>
        <v>30030</v>
      </c>
      <c r="I745" s="560">
        <f>[1]BR!J1019</f>
        <v>30030</v>
      </c>
      <c r="J745" s="560">
        <f>[1]BR!K1019</f>
        <v>29869</v>
      </c>
      <c r="K745" s="560">
        <f>[1]BR!L1019</f>
        <v>33031</v>
      </c>
      <c r="L745" s="560">
        <f>[1]BR!M1019</f>
        <v>19254</v>
      </c>
      <c r="M745" s="560">
        <f>[1]BR!N1019</f>
        <v>28195</v>
      </c>
      <c r="N745" s="32">
        <f t="shared" si="735"/>
        <v>35842</v>
      </c>
      <c r="O745" s="289"/>
      <c r="P745" s="72">
        <f t="shared" si="738"/>
        <v>2029</v>
      </c>
      <c r="Q745" s="560">
        <f>[1]BR!S1019</f>
        <v>19254</v>
      </c>
      <c r="R745" s="560">
        <f>[1]BR!T1019</f>
        <v>28195</v>
      </c>
      <c r="S745" s="560">
        <f>[1]BR!U1019</f>
        <v>29398</v>
      </c>
      <c r="T745" s="560">
        <f>[1]BR!V1019</f>
        <v>29711</v>
      </c>
      <c r="U745" s="560">
        <f>[1]BR!W1019</f>
        <v>26362</v>
      </c>
      <c r="V745" s="560">
        <f>[1]BR!X1019</f>
        <v>26794</v>
      </c>
      <c r="W745" s="560">
        <f>[1]BR!Y1019</f>
        <v>30030</v>
      </c>
      <c r="X745" s="560">
        <f>[1]BR!Z1019</f>
        <v>35842</v>
      </c>
      <c r="Y745" s="560">
        <f>[1]BR!AA1019</f>
        <v>30030</v>
      </c>
      <c r="Z745" s="560">
        <f>[1]BR!AB1019</f>
        <v>30030</v>
      </c>
      <c r="AA745" s="560">
        <f>[1]BR!AC1019</f>
        <v>29869</v>
      </c>
      <c r="AB745" s="560">
        <f>[1]BR!AD1019</f>
        <v>33031</v>
      </c>
      <c r="AC745" s="32">
        <f t="shared" si="736"/>
        <v>348546</v>
      </c>
      <c r="AG745" s="22"/>
      <c r="AH745" s="22"/>
      <c r="AI745" s="158"/>
      <c r="AJ745" s="13"/>
      <c r="BH745" s="1"/>
      <c r="BV745" s="1"/>
      <c r="BW745" s="1"/>
      <c r="BX745" s="1"/>
      <c r="BY745" s="1"/>
      <c r="BZ745" s="1"/>
      <c r="CA745" s="1"/>
      <c r="CB745" s="1"/>
      <c r="CC745" s="1"/>
      <c r="CD745" s="1"/>
    </row>
    <row r="746" spans="1:82">
      <c r="A746" s="1">
        <f t="shared" si="737"/>
        <v>2030</v>
      </c>
      <c r="B746" s="560">
        <f>[1]BR!C1020</f>
        <v>29398</v>
      </c>
      <c r="C746" s="560">
        <f>[1]BR!D1020</f>
        <v>29711</v>
      </c>
      <c r="D746" s="560">
        <f>[1]BR!E1020</f>
        <v>26362</v>
      </c>
      <c r="E746" s="560">
        <f>[1]BR!F1020</f>
        <v>26794</v>
      </c>
      <c r="F746" s="560">
        <f>[1]BR!G1020</f>
        <v>30030</v>
      </c>
      <c r="G746" s="560">
        <f>[1]BR!H1020</f>
        <v>35842</v>
      </c>
      <c r="H746" s="560">
        <f>[1]BR!I1020</f>
        <v>30030</v>
      </c>
      <c r="I746" s="560">
        <f>[1]BR!J1020</f>
        <v>30030</v>
      </c>
      <c r="J746" s="560">
        <f>[1]BR!K1020</f>
        <v>29869</v>
      </c>
      <c r="K746" s="560">
        <f>[1]BR!L1020</f>
        <v>33031</v>
      </c>
      <c r="L746" s="560">
        <f>[1]BR!M1020</f>
        <v>19254</v>
      </c>
      <c r="M746" s="560">
        <f>[1]BR!N1020</f>
        <v>28195</v>
      </c>
      <c r="N746" s="32">
        <f t="shared" si="735"/>
        <v>35842</v>
      </c>
      <c r="O746" s="289"/>
      <c r="P746" s="72">
        <f t="shared" si="738"/>
        <v>2030</v>
      </c>
      <c r="Q746" s="560">
        <f>[1]BR!S1020</f>
        <v>19254</v>
      </c>
      <c r="R746" s="560">
        <f>[1]BR!T1020</f>
        <v>28195</v>
      </c>
      <c r="S746" s="560">
        <f>[1]BR!U1020</f>
        <v>29398</v>
      </c>
      <c r="T746" s="560">
        <f>[1]BR!V1020</f>
        <v>29711</v>
      </c>
      <c r="U746" s="560">
        <f>[1]BR!W1020</f>
        <v>26362</v>
      </c>
      <c r="V746" s="560">
        <f>[1]BR!X1020</f>
        <v>26794</v>
      </c>
      <c r="W746" s="560">
        <f>[1]BR!Y1020</f>
        <v>30030</v>
      </c>
      <c r="X746" s="560">
        <f>[1]BR!Z1020</f>
        <v>35842</v>
      </c>
      <c r="Y746" s="560">
        <f>[1]BR!AA1020</f>
        <v>30030</v>
      </c>
      <c r="Z746" s="560">
        <f>[1]BR!AB1020</f>
        <v>30030</v>
      </c>
      <c r="AA746" s="560">
        <f>[1]BR!AC1020</f>
        <v>29869</v>
      </c>
      <c r="AB746" s="560">
        <f>[1]BR!AD1020</f>
        <v>33031</v>
      </c>
      <c r="AC746" s="32">
        <f t="shared" si="736"/>
        <v>348546</v>
      </c>
      <c r="AG746" s="22"/>
      <c r="AH746" s="22"/>
      <c r="AI746" s="158"/>
      <c r="AJ746" s="13"/>
      <c r="BH746" s="1"/>
      <c r="BV746" s="1"/>
      <c r="BW746" s="1"/>
      <c r="BX746" s="1"/>
      <c r="BY746" s="1"/>
      <c r="BZ746" s="1"/>
      <c r="CA746" s="1"/>
      <c r="CB746" s="1"/>
      <c r="CC746" s="1"/>
      <c r="CD746" s="1"/>
    </row>
    <row r="747" spans="1:82">
      <c r="A747" s="1">
        <f>A707</f>
        <v>2031</v>
      </c>
      <c r="B747" s="560">
        <f>[1]BR!C1021</f>
        <v>29398</v>
      </c>
      <c r="C747" s="560">
        <f>[1]BR!D1021</f>
        <v>29711</v>
      </c>
      <c r="D747" s="560">
        <f>[1]BR!E1021</f>
        <v>26362</v>
      </c>
      <c r="E747" s="560">
        <f>[1]BR!F1021</f>
        <v>26794</v>
      </c>
      <c r="F747" s="560">
        <f>[1]BR!G1021</f>
        <v>30030</v>
      </c>
      <c r="G747" s="560">
        <f>[1]BR!H1021</f>
        <v>35842</v>
      </c>
      <c r="H747" s="560">
        <f>[1]BR!I1021</f>
        <v>30030</v>
      </c>
      <c r="I747" s="560">
        <f>[1]BR!J1021</f>
        <v>30030</v>
      </c>
      <c r="J747" s="560">
        <f>[1]BR!K1021</f>
        <v>29869</v>
      </c>
      <c r="K747" s="560">
        <f>[1]BR!L1021</f>
        <v>33031</v>
      </c>
      <c r="L747" s="560">
        <f>[1]BR!M1021</f>
        <v>19254</v>
      </c>
      <c r="M747" s="560">
        <f>[1]BR!N1021</f>
        <v>28195</v>
      </c>
      <c r="N747" s="32">
        <f t="shared" si="735"/>
        <v>35842</v>
      </c>
      <c r="O747" s="289"/>
      <c r="P747" s="72">
        <f t="shared" si="738"/>
        <v>2031</v>
      </c>
      <c r="Q747" s="560">
        <f>[1]BR!S1021</f>
        <v>19254</v>
      </c>
      <c r="R747" s="560">
        <f>[1]BR!T1021</f>
        <v>28195</v>
      </c>
      <c r="S747" s="560">
        <f>[1]BR!U1021</f>
        <v>29398</v>
      </c>
      <c r="T747" s="560">
        <f>[1]BR!V1021</f>
        <v>29711</v>
      </c>
      <c r="U747" s="560">
        <f>[1]BR!W1021</f>
        <v>26362</v>
      </c>
      <c r="V747" s="560">
        <f>[1]BR!X1021</f>
        <v>26794</v>
      </c>
      <c r="W747" s="560">
        <f>[1]BR!Y1021</f>
        <v>30030</v>
      </c>
      <c r="X747" s="560">
        <f>[1]BR!Z1021</f>
        <v>35842</v>
      </c>
      <c r="Y747" s="560">
        <f>[1]BR!AA1021</f>
        <v>30030</v>
      </c>
      <c r="Z747" s="560">
        <f>[1]BR!AB1021</f>
        <v>30030</v>
      </c>
      <c r="AA747" s="560">
        <f>[1]BR!AC1021</f>
        <v>29869</v>
      </c>
      <c r="AB747" s="560">
        <f>[1]BR!AD1021</f>
        <v>33031</v>
      </c>
      <c r="AC747" s="32">
        <f t="shared" si="736"/>
        <v>348546</v>
      </c>
      <c r="AG747" s="22"/>
      <c r="AH747" s="22"/>
      <c r="AI747" s="158"/>
      <c r="AJ747" s="13"/>
      <c r="BH747" s="1"/>
      <c r="BV747" s="1"/>
      <c r="BW747" s="1"/>
      <c r="BX747" s="1"/>
      <c r="BY747" s="1"/>
      <c r="BZ747" s="1"/>
      <c r="CA747" s="1"/>
      <c r="CB747" s="1"/>
      <c r="CC747" s="1"/>
      <c r="CD747" s="1"/>
    </row>
    <row r="748" spans="1:82">
      <c r="A748" s="1">
        <f t="shared" si="737"/>
        <v>2032</v>
      </c>
      <c r="B748" s="560">
        <f>[1]BR!C1022</f>
        <v>29398</v>
      </c>
      <c r="C748" s="560">
        <f>[1]BR!D1022</f>
        <v>29785</v>
      </c>
      <c r="D748" s="560">
        <f>[1]BR!E1022</f>
        <v>26362</v>
      </c>
      <c r="E748" s="560">
        <f>[1]BR!F1022</f>
        <v>26794</v>
      </c>
      <c r="F748" s="560">
        <f>[1]BR!G1022</f>
        <v>30030</v>
      </c>
      <c r="G748" s="560">
        <f>[1]BR!H1022</f>
        <v>35842</v>
      </c>
      <c r="H748" s="560">
        <f>[1]BR!I1022</f>
        <v>30030</v>
      </c>
      <c r="I748" s="560">
        <f>[1]BR!J1022</f>
        <v>30030</v>
      </c>
      <c r="J748" s="560">
        <f>[1]BR!K1022</f>
        <v>29869</v>
      </c>
      <c r="K748" s="560">
        <f>[1]BR!L1022</f>
        <v>33031</v>
      </c>
      <c r="L748" s="560">
        <f>[1]BR!M1022</f>
        <v>19254</v>
      </c>
      <c r="M748" s="560">
        <f>[1]BR!N1022</f>
        <v>28195</v>
      </c>
      <c r="N748" s="32">
        <f t="shared" si="735"/>
        <v>35842</v>
      </c>
      <c r="O748" s="29"/>
      <c r="P748" s="72">
        <f t="shared" si="738"/>
        <v>2032</v>
      </c>
      <c r="Q748" s="560">
        <f>[1]BR!S1022</f>
        <v>19254</v>
      </c>
      <c r="R748" s="560">
        <f>[1]BR!T1022</f>
        <v>28195</v>
      </c>
      <c r="S748" s="560">
        <f>[1]BR!U1022</f>
        <v>29398</v>
      </c>
      <c r="T748" s="560">
        <f>[1]BR!V1022</f>
        <v>29785</v>
      </c>
      <c r="U748" s="560">
        <f>[1]BR!W1022</f>
        <v>26362</v>
      </c>
      <c r="V748" s="560">
        <f>[1]BR!X1022</f>
        <v>26794</v>
      </c>
      <c r="W748" s="560">
        <f>[1]BR!Y1022</f>
        <v>30030</v>
      </c>
      <c r="X748" s="560">
        <f>[1]BR!Z1022</f>
        <v>35842</v>
      </c>
      <c r="Y748" s="560">
        <f>[1]BR!AA1022</f>
        <v>30030</v>
      </c>
      <c r="Z748" s="560">
        <f>[1]BR!AB1022</f>
        <v>30030</v>
      </c>
      <c r="AA748" s="560">
        <f>[1]BR!AC1022</f>
        <v>29869</v>
      </c>
      <c r="AB748" s="560">
        <f>[1]BR!AD1022</f>
        <v>33031</v>
      </c>
      <c r="AC748" s="32">
        <f t="shared" si="736"/>
        <v>348620</v>
      </c>
      <c r="AG748" s="22"/>
      <c r="AH748" s="22"/>
      <c r="AI748" s="158"/>
      <c r="AJ748" s="13"/>
      <c r="BH748" s="1"/>
      <c r="BV748" s="1"/>
      <c r="BW748" s="1"/>
      <c r="BX748" s="1"/>
      <c r="BY748" s="1"/>
      <c r="BZ748" s="1"/>
      <c r="CA748" s="1"/>
      <c r="CB748" s="1"/>
      <c r="CC748" s="1"/>
      <c r="CD748" s="1"/>
    </row>
    <row r="749" spans="1:82">
      <c r="A749" s="1">
        <f t="shared" si="737"/>
        <v>2033</v>
      </c>
      <c r="B749" s="560">
        <f>[1]BR!C1023</f>
        <v>29398</v>
      </c>
      <c r="C749" s="560">
        <f>[1]BR!D1023</f>
        <v>29711</v>
      </c>
      <c r="D749" s="560">
        <f>[1]BR!E1023</f>
        <v>26362</v>
      </c>
      <c r="E749" s="560">
        <f>[1]BR!F1023</f>
        <v>26794</v>
      </c>
      <c r="F749" s="560">
        <f>[1]BR!G1023</f>
        <v>30030</v>
      </c>
      <c r="G749" s="560">
        <f>[1]BR!H1023</f>
        <v>35842</v>
      </c>
      <c r="H749" s="560">
        <f>[1]BR!I1023</f>
        <v>30030</v>
      </c>
      <c r="I749" s="560">
        <f>[1]BR!J1023</f>
        <v>30030</v>
      </c>
      <c r="J749" s="560">
        <f>[1]BR!K1023</f>
        <v>29869</v>
      </c>
      <c r="K749" s="560">
        <f>[1]BR!L1023</f>
        <v>33031</v>
      </c>
      <c r="L749" s="560">
        <f>[1]BR!M1023</f>
        <v>19254</v>
      </c>
      <c r="M749" s="560">
        <f>[1]BR!N1023</f>
        <v>28195</v>
      </c>
      <c r="N749" s="32">
        <f t="shared" si="735"/>
        <v>35842</v>
      </c>
      <c r="O749" s="29"/>
      <c r="P749" s="72">
        <f t="shared" si="738"/>
        <v>2033</v>
      </c>
      <c r="Q749" s="560">
        <f>[1]BR!S1023</f>
        <v>19254</v>
      </c>
      <c r="R749" s="560">
        <f>[1]BR!T1023</f>
        <v>28195</v>
      </c>
      <c r="S749" s="560">
        <f>[1]BR!U1023</f>
        <v>29398</v>
      </c>
      <c r="T749" s="560">
        <f>[1]BR!V1023</f>
        <v>29711</v>
      </c>
      <c r="U749" s="560">
        <f>[1]BR!W1023</f>
        <v>26362</v>
      </c>
      <c r="V749" s="560">
        <f>[1]BR!X1023</f>
        <v>26794</v>
      </c>
      <c r="W749" s="560">
        <f>[1]BR!Y1023</f>
        <v>30030</v>
      </c>
      <c r="X749" s="560">
        <f>[1]BR!Z1023</f>
        <v>35842</v>
      </c>
      <c r="Y749" s="560">
        <f>[1]BR!AA1023</f>
        <v>30030</v>
      </c>
      <c r="Z749" s="560">
        <f>[1]BR!AB1023</f>
        <v>30030</v>
      </c>
      <c r="AA749" s="560">
        <f>[1]BR!AC1023</f>
        <v>29869</v>
      </c>
      <c r="AB749" s="560">
        <f>[1]BR!AD1023</f>
        <v>33031</v>
      </c>
      <c r="AC749" s="32">
        <f t="shared" si="736"/>
        <v>348546</v>
      </c>
      <c r="AG749" s="22"/>
      <c r="AH749" s="22"/>
      <c r="AI749" s="155"/>
      <c r="AJ749" s="13"/>
      <c r="BH749" s="1"/>
      <c r="BV749" s="1"/>
      <c r="BW749" s="1"/>
      <c r="BX749" s="1"/>
      <c r="BY749" s="1"/>
      <c r="BZ749" s="1"/>
      <c r="CA749" s="1"/>
      <c r="CB749" s="1"/>
      <c r="CC749" s="1"/>
      <c r="CD749" s="1"/>
    </row>
    <row r="750" spans="1:82">
      <c r="A750" s="1">
        <f t="shared" si="737"/>
        <v>2034</v>
      </c>
      <c r="B750" s="560">
        <f>[1]BR!C1024</f>
        <v>29398</v>
      </c>
      <c r="C750" s="560">
        <f>[1]BR!D1024</f>
        <v>29711</v>
      </c>
      <c r="D750" s="560">
        <f>[1]BR!E1024</f>
        <v>26362</v>
      </c>
      <c r="E750" s="560">
        <f>[1]BR!F1024</f>
        <v>26794</v>
      </c>
      <c r="F750" s="560">
        <f>[1]BR!G1024</f>
        <v>30030</v>
      </c>
      <c r="G750" s="560">
        <f>[1]BR!H1024</f>
        <v>35842</v>
      </c>
      <c r="H750" s="560">
        <f>[1]BR!I1024</f>
        <v>30030</v>
      </c>
      <c r="I750" s="560">
        <f>[1]BR!J1024</f>
        <v>30030</v>
      </c>
      <c r="J750" s="560">
        <f>[1]BR!K1024</f>
        <v>29869</v>
      </c>
      <c r="K750" s="560">
        <f>[1]BR!L1024</f>
        <v>33031</v>
      </c>
      <c r="L750" s="560">
        <f>[1]BR!M1024</f>
        <v>19254</v>
      </c>
      <c r="M750" s="560">
        <f>[1]BR!N1024</f>
        <v>28195</v>
      </c>
      <c r="N750" s="32">
        <f t="shared" si="735"/>
        <v>35842</v>
      </c>
      <c r="O750" s="29"/>
      <c r="P750" s="72">
        <f t="shared" si="738"/>
        <v>2034</v>
      </c>
      <c r="Q750" s="560">
        <f>[1]BR!S1024</f>
        <v>19254</v>
      </c>
      <c r="R750" s="560">
        <f>[1]BR!T1024</f>
        <v>28195</v>
      </c>
      <c r="S750" s="560">
        <f>[1]BR!U1024</f>
        <v>29398</v>
      </c>
      <c r="T750" s="560">
        <f>[1]BR!V1024</f>
        <v>29711</v>
      </c>
      <c r="U750" s="560">
        <f>[1]BR!W1024</f>
        <v>26362</v>
      </c>
      <c r="V750" s="560">
        <f>[1]BR!X1024</f>
        <v>26794</v>
      </c>
      <c r="W750" s="560">
        <f>[1]BR!Y1024</f>
        <v>30030</v>
      </c>
      <c r="X750" s="560">
        <f>[1]BR!Z1024</f>
        <v>35842</v>
      </c>
      <c r="Y750" s="560">
        <f>[1]BR!AA1024</f>
        <v>30030</v>
      </c>
      <c r="Z750" s="560">
        <f>[1]BR!AB1024</f>
        <v>30030</v>
      </c>
      <c r="AA750" s="560">
        <f>[1]BR!AC1024</f>
        <v>29869</v>
      </c>
      <c r="AB750" s="560">
        <f>[1]BR!AD1024</f>
        <v>33031</v>
      </c>
      <c r="AC750" s="32">
        <f t="shared" si="736"/>
        <v>348546</v>
      </c>
      <c r="AG750" s="22"/>
      <c r="AH750" s="22"/>
      <c r="AI750" s="155"/>
      <c r="AJ750" s="13"/>
      <c r="BH750" s="1"/>
      <c r="BV750" s="1"/>
      <c r="BW750" s="1"/>
      <c r="BX750" s="1"/>
      <c r="BY750" s="1"/>
      <c r="BZ750" s="1"/>
      <c r="CA750" s="1"/>
      <c r="CB750" s="1"/>
      <c r="CC750" s="1"/>
      <c r="CD750" s="1"/>
    </row>
    <row r="751" spans="1:82">
      <c r="A751" s="1">
        <f t="shared" si="737"/>
        <v>2035</v>
      </c>
      <c r="B751" s="560">
        <f>[1]BR!C1025</f>
        <v>29398</v>
      </c>
      <c r="C751" s="560">
        <f>[1]BR!D1025</f>
        <v>29711</v>
      </c>
      <c r="D751" s="560">
        <f>[1]BR!E1025</f>
        <v>26362</v>
      </c>
      <c r="E751" s="560">
        <f>[1]BR!F1025</f>
        <v>26794</v>
      </c>
      <c r="F751" s="560">
        <f>[1]BR!G1025</f>
        <v>30030</v>
      </c>
      <c r="G751" s="560">
        <f>[1]BR!H1025</f>
        <v>35842</v>
      </c>
      <c r="H751" s="560">
        <f>[1]BR!I1025</f>
        <v>30030</v>
      </c>
      <c r="I751" s="560">
        <f>[1]BR!J1025</f>
        <v>30030</v>
      </c>
      <c r="J751" s="560">
        <f>[1]BR!K1025</f>
        <v>29869</v>
      </c>
      <c r="K751" s="560">
        <f>[1]BR!L1025</f>
        <v>33031</v>
      </c>
      <c r="L751" s="560">
        <f>[1]BR!M1025</f>
        <v>19254</v>
      </c>
      <c r="M751" s="560">
        <f>[1]BR!N1025</f>
        <v>28195</v>
      </c>
      <c r="N751" s="32">
        <f t="shared" si="735"/>
        <v>35842</v>
      </c>
      <c r="O751" s="29"/>
      <c r="P751" s="72">
        <f t="shared" si="738"/>
        <v>2035</v>
      </c>
      <c r="Q751" s="560">
        <f>[1]BR!S1025</f>
        <v>19254</v>
      </c>
      <c r="R751" s="560">
        <f>[1]BR!T1025</f>
        <v>28195</v>
      </c>
      <c r="S751" s="560">
        <f>[1]BR!U1025</f>
        <v>29398</v>
      </c>
      <c r="T751" s="560">
        <f>[1]BR!V1025</f>
        <v>29711</v>
      </c>
      <c r="U751" s="560">
        <f>[1]BR!W1025</f>
        <v>26362</v>
      </c>
      <c r="V751" s="560">
        <f>[1]BR!X1025</f>
        <v>26794</v>
      </c>
      <c r="W751" s="560">
        <f>[1]BR!Y1025</f>
        <v>30030</v>
      </c>
      <c r="X751" s="560">
        <f>[1]BR!Z1025</f>
        <v>35842</v>
      </c>
      <c r="Y751" s="560">
        <f>[1]BR!AA1025</f>
        <v>30030</v>
      </c>
      <c r="Z751" s="560">
        <f>[1]BR!AB1025</f>
        <v>30030</v>
      </c>
      <c r="AA751" s="560">
        <f>[1]BR!AC1025</f>
        <v>29869</v>
      </c>
      <c r="AB751" s="560">
        <f>[1]BR!AD1025</f>
        <v>33031</v>
      </c>
      <c r="AC751" s="32">
        <f t="shared" si="736"/>
        <v>348546</v>
      </c>
      <c r="AE751" s="17"/>
      <c r="AF751" s="22"/>
      <c r="AJ751" s="13"/>
      <c r="BH751" s="1"/>
      <c r="BV751" s="1"/>
      <c r="BW751" s="1"/>
      <c r="BX751" s="1"/>
      <c r="BY751" s="1"/>
      <c r="BZ751" s="1"/>
      <c r="CA751" s="1"/>
      <c r="CB751" s="1"/>
      <c r="CC751" s="1"/>
      <c r="CD751" s="1"/>
    </row>
    <row r="752" spans="1:82">
      <c r="A752" s="1">
        <f t="shared" si="737"/>
        <v>2036</v>
      </c>
      <c r="B752" s="560">
        <f>[1]BR!C1026</f>
        <v>29398</v>
      </c>
      <c r="C752" s="560">
        <f>[1]BR!D1026</f>
        <v>29785</v>
      </c>
      <c r="D752" s="560">
        <f>[1]BR!E1026</f>
        <v>26362</v>
      </c>
      <c r="E752" s="560">
        <f>[1]BR!F1026</f>
        <v>26794</v>
      </c>
      <c r="F752" s="560">
        <f>[1]BR!G1026</f>
        <v>30030</v>
      </c>
      <c r="G752" s="560">
        <f>[1]BR!H1026</f>
        <v>35842</v>
      </c>
      <c r="H752" s="560">
        <f>[1]BR!I1026</f>
        <v>30030</v>
      </c>
      <c r="I752" s="560">
        <f>[1]BR!J1026</f>
        <v>30030</v>
      </c>
      <c r="J752" s="560">
        <f>[1]BR!K1026</f>
        <v>29869</v>
      </c>
      <c r="K752" s="560">
        <f>[1]BR!L1026</f>
        <v>33031</v>
      </c>
      <c r="L752" s="560">
        <f>[1]BR!M1026</f>
        <v>19254</v>
      </c>
      <c r="M752" s="560">
        <f>[1]BR!N1026</f>
        <v>28195</v>
      </c>
      <c r="N752" s="32">
        <f t="shared" si="735"/>
        <v>35842</v>
      </c>
      <c r="O752" s="29"/>
      <c r="P752" s="72">
        <f t="shared" si="738"/>
        <v>2036</v>
      </c>
      <c r="Q752" s="560">
        <f>[1]BR!S1026</f>
        <v>19254</v>
      </c>
      <c r="R752" s="560">
        <f>[1]BR!T1026</f>
        <v>28195</v>
      </c>
      <c r="S752" s="560">
        <f>[1]BR!U1026</f>
        <v>29398</v>
      </c>
      <c r="T752" s="560">
        <f>[1]BR!V1026</f>
        <v>29785</v>
      </c>
      <c r="U752" s="560">
        <f>[1]BR!W1026</f>
        <v>26362</v>
      </c>
      <c r="V752" s="560">
        <f>[1]BR!X1026</f>
        <v>26794</v>
      </c>
      <c r="W752" s="560">
        <f>[1]BR!Y1026</f>
        <v>30030</v>
      </c>
      <c r="X752" s="560">
        <f>[1]BR!Z1026</f>
        <v>35842</v>
      </c>
      <c r="Y752" s="560">
        <f>[1]BR!AA1026</f>
        <v>30030</v>
      </c>
      <c r="Z752" s="560">
        <f>[1]BR!AB1026</f>
        <v>30030</v>
      </c>
      <c r="AA752" s="560">
        <f>[1]BR!AC1026</f>
        <v>29869</v>
      </c>
      <c r="AB752" s="560">
        <f>[1]BR!AD1026</f>
        <v>33031</v>
      </c>
      <c r="AC752" s="32">
        <f t="shared" si="736"/>
        <v>348620</v>
      </c>
      <c r="AJ752" s="13"/>
      <c r="BH752" s="1"/>
      <c r="BV752" s="1"/>
      <c r="BW752" s="1"/>
      <c r="BX752" s="1"/>
      <c r="BY752" s="1"/>
      <c r="BZ752" s="1"/>
      <c r="CA752" s="1"/>
      <c r="CB752" s="1"/>
      <c r="CC752" s="1"/>
      <c r="CD752" s="1"/>
    </row>
    <row r="753" spans="1:82">
      <c r="A753" s="1">
        <f t="shared" si="737"/>
        <v>2037</v>
      </c>
      <c r="B753" s="560">
        <f>[1]BR!C1027</f>
        <v>29398</v>
      </c>
      <c r="C753" s="560">
        <f>[1]BR!D1027</f>
        <v>29711</v>
      </c>
      <c r="D753" s="560">
        <f>[1]BR!E1027</f>
        <v>26362</v>
      </c>
      <c r="E753" s="560">
        <f>[1]BR!F1027</f>
        <v>26794</v>
      </c>
      <c r="F753" s="560">
        <f>[1]BR!G1027</f>
        <v>30030</v>
      </c>
      <c r="G753" s="560">
        <f>[1]BR!H1027</f>
        <v>35842</v>
      </c>
      <c r="H753" s="560">
        <f>[1]BR!I1027</f>
        <v>30030</v>
      </c>
      <c r="I753" s="560">
        <f>[1]BR!J1027</f>
        <v>30030</v>
      </c>
      <c r="J753" s="560">
        <f>[1]BR!K1027</f>
        <v>29869</v>
      </c>
      <c r="K753" s="560">
        <f>[1]BR!L1027</f>
        <v>33031</v>
      </c>
      <c r="L753" s="560">
        <f>[1]BR!M1027</f>
        <v>19254</v>
      </c>
      <c r="M753" s="560">
        <f>[1]BR!N1027</f>
        <v>28195</v>
      </c>
      <c r="N753" s="32">
        <f t="shared" si="735"/>
        <v>35842</v>
      </c>
      <c r="O753" s="29"/>
      <c r="P753" s="72">
        <f t="shared" si="738"/>
        <v>2037</v>
      </c>
      <c r="Q753" s="560">
        <f>[1]BR!S1027</f>
        <v>19254</v>
      </c>
      <c r="R753" s="560">
        <f>[1]BR!T1027</f>
        <v>28195</v>
      </c>
      <c r="S753" s="560">
        <f>[1]BR!U1027</f>
        <v>29398</v>
      </c>
      <c r="T753" s="560">
        <f>[1]BR!V1027</f>
        <v>29711</v>
      </c>
      <c r="U753" s="560">
        <f>[1]BR!W1027</f>
        <v>26362</v>
      </c>
      <c r="V753" s="560">
        <f>[1]BR!X1027</f>
        <v>26794</v>
      </c>
      <c r="W753" s="560">
        <f>[1]BR!Y1027</f>
        <v>30030</v>
      </c>
      <c r="X753" s="560">
        <f>[1]BR!Z1027</f>
        <v>35842</v>
      </c>
      <c r="Y753" s="560">
        <f>[1]BR!AA1027</f>
        <v>30030</v>
      </c>
      <c r="Z753" s="560">
        <f>[1]BR!AB1027</f>
        <v>30030</v>
      </c>
      <c r="AA753" s="560">
        <f>[1]BR!AC1027</f>
        <v>29869</v>
      </c>
      <c r="AB753" s="560">
        <f>[1]BR!AD1027</f>
        <v>33031</v>
      </c>
      <c r="AC753" s="32">
        <f t="shared" si="736"/>
        <v>348546</v>
      </c>
      <c r="AJ753" s="13"/>
      <c r="BH753" s="1"/>
      <c r="BV753" s="1"/>
      <c r="BW753" s="1"/>
      <c r="BX753" s="1"/>
      <c r="BY753" s="1"/>
      <c r="BZ753" s="1"/>
      <c r="CA753" s="1"/>
      <c r="CB753" s="1"/>
      <c r="CC753" s="1"/>
      <c r="CD753" s="1"/>
    </row>
    <row r="754" spans="1:82">
      <c r="A754" s="1">
        <f t="shared" si="737"/>
        <v>2038</v>
      </c>
      <c r="B754" s="560">
        <f>[1]BR!C1028</f>
        <v>29398</v>
      </c>
      <c r="C754" s="560">
        <f>[1]BR!D1028</f>
        <v>29711</v>
      </c>
      <c r="D754" s="560">
        <f>[1]BR!E1028</f>
        <v>26362</v>
      </c>
      <c r="E754" s="560">
        <f>[1]BR!F1028</f>
        <v>26794</v>
      </c>
      <c r="F754" s="560">
        <f>[1]BR!G1028</f>
        <v>30030</v>
      </c>
      <c r="G754" s="560">
        <f>[1]BR!H1028</f>
        <v>35842</v>
      </c>
      <c r="H754" s="560">
        <f>[1]BR!I1028</f>
        <v>30030</v>
      </c>
      <c r="I754" s="560">
        <f>[1]BR!J1028</f>
        <v>30030</v>
      </c>
      <c r="J754" s="560">
        <f>[1]BR!K1028</f>
        <v>29869</v>
      </c>
      <c r="K754" s="560">
        <f>[1]BR!L1028</f>
        <v>33031</v>
      </c>
      <c r="L754" s="560">
        <f>[1]BR!M1028</f>
        <v>19254</v>
      </c>
      <c r="M754" s="560">
        <f>[1]BR!N1028</f>
        <v>28195</v>
      </c>
      <c r="N754" s="32">
        <f t="shared" si="735"/>
        <v>35842</v>
      </c>
      <c r="O754" s="29"/>
      <c r="P754" s="72">
        <f t="shared" si="738"/>
        <v>2038</v>
      </c>
      <c r="Q754" s="560">
        <f>[1]BR!S1028</f>
        <v>19254</v>
      </c>
      <c r="R754" s="560">
        <f>[1]BR!T1028</f>
        <v>28195</v>
      </c>
      <c r="S754" s="560">
        <f>[1]BR!U1028</f>
        <v>29398</v>
      </c>
      <c r="T754" s="560">
        <f>[1]BR!V1028</f>
        <v>29711</v>
      </c>
      <c r="U754" s="560">
        <f>[1]BR!W1028</f>
        <v>26362</v>
      </c>
      <c r="V754" s="560">
        <f>[1]BR!X1028</f>
        <v>26794</v>
      </c>
      <c r="W754" s="560">
        <f>[1]BR!Y1028</f>
        <v>30030</v>
      </c>
      <c r="X754" s="560">
        <f>[1]BR!Z1028</f>
        <v>35842</v>
      </c>
      <c r="Y754" s="560">
        <f>[1]BR!AA1028</f>
        <v>30030</v>
      </c>
      <c r="Z754" s="560">
        <f>[1]BR!AB1028</f>
        <v>30030</v>
      </c>
      <c r="AA754" s="560">
        <f>[1]BR!AC1028</f>
        <v>29869</v>
      </c>
      <c r="AB754" s="560">
        <f>[1]BR!AD1028</f>
        <v>33031</v>
      </c>
      <c r="AC754" s="32">
        <f t="shared" si="736"/>
        <v>348546</v>
      </c>
      <c r="AJ754" s="13"/>
      <c r="BH754" s="1"/>
      <c r="BV754" s="1"/>
      <c r="BW754" s="1"/>
      <c r="BX754" s="1"/>
      <c r="BY754" s="1"/>
      <c r="BZ754" s="1"/>
      <c r="CA754" s="1"/>
      <c r="CB754" s="1"/>
      <c r="CC754" s="1"/>
      <c r="CD754" s="1"/>
    </row>
    <row r="755" spans="1:82">
      <c r="A755" s="1">
        <f t="shared" si="737"/>
        <v>2039</v>
      </c>
      <c r="B755" s="560">
        <f>[1]BR!C1029</f>
        <v>29398</v>
      </c>
      <c r="C755" s="560">
        <f>[1]BR!D1029</f>
        <v>29711</v>
      </c>
      <c r="D755" s="560">
        <f>[1]BR!E1029</f>
        <v>26362</v>
      </c>
      <c r="E755" s="560">
        <f>[1]BR!F1029</f>
        <v>26794</v>
      </c>
      <c r="F755" s="560">
        <f>[1]BR!G1029</f>
        <v>30030</v>
      </c>
      <c r="G755" s="560">
        <f>[1]BR!H1029</f>
        <v>35842</v>
      </c>
      <c r="H755" s="560">
        <f>[1]BR!I1029</f>
        <v>30030</v>
      </c>
      <c r="I755" s="560">
        <f>[1]BR!J1029</f>
        <v>30030</v>
      </c>
      <c r="J755" s="560">
        <f>[1]BR!K1029</f>
        <v>29869</v>
      </c>
      <c r="K755" s="560">
        <f>[1]BR!L1029</f>
        <v>33031</v>
      </c>
      <c r="L755" s="560">
        <f>[1]BR!M1029</f>
        <v>19254</v>
      </c>
      <c r="M755" s="560">
        <f>[1]BR!N1029</f>
        <v>28195</v>
      </c>
      <c r="N755" s="32">
        <f t="shared" si="735"/>
        <v>35842</v>
      </c>
      <c r="O755" s="29"/>
      <c r="P755" s="72">
        <f t="shared" si="738"/>
        <v>2039</v>
      </c>
      <c r="Q755" s="560">
        <f>[1]BR!S1029</f>
        <v>19254</v>
      </c>
      <c r="R755" s="560">
        <f>[1]BR!T1029</f>
        <v>28195</v>
      </c>
      <c r="S755" s="560">
        <f>[1]BR!U1029</f>
        <v>29398</v>
      </c>
      <c r="T755" s="560">
        <f>[1]BR!V1029</f>
        <v>29711</v>
      </c>
      <c r="U755" s="560">
        <f>[1]BR!W1029</f>
        <v>26362</v>
      </c>
      <c r="V755" s="560">
        <f>[1]BR!X1029</f>
        <v>26794</v>
      </c>
      <c r="W755" s="560">
        <f>[1]BR!Y1029</f>
        <v>30030</v>
      </c>
      <c r="X755" s="560">
        <f>[1]BR!Z1029</f>
        <v>35842</v>
      </c>
      <c r="Y755" s="560">
        <f>[1]BR!AA1029</f>
        <v>30030</v>
      </c>
      <c r="Z755" s="560">
        <f>[1]BR!AB1029</f>
        <v>30030</v>
      </c>
      <c r="AA755" s="560">
        <f>[1]BR!AC1029</f>
        <v>29869</v>
      </c>
      <c r="AB755" s="560">
        <f>[1]BR!AD1029</f>
        <v>33031</v>
      </c>
      <c r="AC755" s="32">
        <f t="shared" si="736"/>
        <v>348546</v>
      </c>
      <c r="AJ755" s="13"/>
      <c r="BH755" s="1"/>
      <c r="BV755" s="1"/>
      <c r="BW755" s="1"/>
      <c r="BX755" s="1"/>
      <c r="BY755" s="1"/>
      <c r="BZ755" s="1"/>
      <c r="CA755" s="1"/>
      <c r="CB755" s="1"/>
      <c r="CC755" s="1"/>
      <c r="CD755" s="1"/>
    </row>
    <row r="756" spans="1:82">
      <c r="A756" s="1">
        <f t="shared" si="737"/>
        <v>2040</v>
      </c>
      <c r="B756" s="560">
        <f>[1]BR!C1030</f>
        <v>29398</v>
      </c>
      <c r="C756" s="560">
        <f>[1]BR!D1030</f>
        <v>29785</v>
      </c>
      <c r="D756" s="560">
        <f>[1]BR!E1030</f>
        <v>26362</v>
      </c>
      <c r="E756" s="560">
        <f>[1]BR!F1030</f>
        <v>26794</v>
      </c>
      <c r="F756" s="560">
        <f>[1]BR!G1030</f>
        <v>30030</v>
      </c>
      <c r="G756" s="560">
        <f>[1]BR!H1030</f>
        <v>35842</v>
      </c>
      <c r="H756" s="560">
        <f>[1]BR!I1030</f>
        <v>30030</v>
      </c>
      <c r="I756" s="560">
        <f>[1]BR!J1030</f>
        <v>30030</v>
      </c>
      <c r="J756" s="560">
        <f>[1]BR!K1030</f>
        <v>29869</v>
      </c>
      <c r="K756" s="560">
        <f>[1]BR!L1030</f>
        <v>33031</v>
      </c>
      <c r="L756" s="560">
        <f>[1]BR!M1030</f>
        <v>19254</v>
      </c>
      <c r="M756" s="560">
        <f>[1]BR!N1030</f>
        <v>28195</v>
      </c>
      <c r="N756" s="32">
        <f t="shared" si="735"/>
        <v>35842</v>
      </c>
      <c r="O756" s="29"/>
      <c r="P756" s="72">
        <f t="shared" si="738"/>
        <v>2040</v>
      </c>
      <c r="Q756" s="560">
        <f>[1]BR!S1030</f>
        <v>19254</v>
      </c>
      <c r="R756" s="560">
        <f>[1]BR!T1030</f>
        <v>28195</v>
      </c>
      <c r="S756" s="560">
        <f>[1]BR!U1030</f>
        <v>29398</v>
      </c>
      <c r="T756" s="560">
        <f>[1]BR!V1030</f>
        <v>29785</v>
      </c>
      <c r="U756" s="560">
        <f>[1]BR!W1030</f>
        <v>26362</v>
      </c>
      <c r="V756" s="560">
        <f>[1]BR!X1030</f>
        <v>26794</v>
      </c>
      <c r="W756" s="560">
        <f>[1]BR!Y1030</f>
        <v>30030</v>
      </c>
      <c r="X756" s="560">
        <f>[1]BR!Z1030</f>
        <v>35842</v>
      </c>
      <c r="Y756" s="560">
        <f>[1]BR!AA1030</f>
        <v>30030</v>
      </c>
      <c r="Z756" s="560">
        <f>[1]BR!AB1030</f>
        <v>30030</v>
      </c>
      <c r="AA756" s="560">
        <f>[1]BR!AC1030</f>
        <v>29869</v>
      </c>
      <c r="AB756" s="560">
        <f>[1]BR!AD1030</f>
        <v>33031</v>
      </c>
      <c r="AC756" s="32">
        <f t="shared" si="736"/>
        <v>348620</v>
      </c>
      <c r="AJ756" s="2"/>
      <c r="BH756" s="1"/>
      <c r="BV756" s="1"/>
      <c r="BW756" s="1"/>
      <c r="BX756" s="1"/>
      <c r="BY756" s="1"/>
      <c r="BZ756" s="1"/>
      <c r="CA756" s="1"/>
      <c r="CB756" s="1"/>
      <c r="CC756" s="1"/>
      <c r="CD756" s="1"/>
    </row>
    <row r="757" spans="1:82">
      <c r="A757" s="1">
        <f t="shared" si="737"/>
        <v>2041</v>
      </c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32"/>
      <c r="O757" s="29"/>
      <c r="P757" s="72">
        <f t="shared" si="738"/>
        <v>2041</v>
      </c>
      <c r="Q757" s="390">
        <f>[2]BR!R801</f>
        <v>19253.46</v>
      </c>
      <c r="R757" s="390">
        <f>[2]BR!S801</f>
        <v>28195.79</v>
      </c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32"/>
      <c r="AJ757" s="2"/>
      <c r="BH757" s="1"/>
      <c r="BV757" s="1"/>
      <c r="BW757" s="1"/>
      <c r="BX757" s="1"/>
      <c r="BY757" s="1"/>
      <c r="BZ757" s="1"/>
      <c r="CA757" s="1"/>
      <c r="CB757" s="1"/>
      <c r="CC757" s="1"/>
      <c r="CD757" s="1"/>
    </row>
    <row r="758" spans="1:82">
      <c r="A758" s="1">
        <f t="shared" si="737"/>
        <v>2042</v>
      </c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32"/>
      <c r="O758" s="29"/>
      <c r="P758" s="72">
        <f t="shared" si="738"/>
        <v>2042</v>
      </c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32"/>
      <c r="AJ758" s="2"/>
      <c r="BH758" s="1"/>
      <c r="BV758" s="1"/>
      <c r="BW758" s="1"/>
      <c r="BX758" s="1"/>
      <c r="BY758" s="1"/>
      <c r="BZ758" s="1"/>
      <c r="CA758" s="1"/>
      <c r="CB758" s="1"/>
      <c r="CC758" s="1"/>
      <c r="CD758" s="1"/>
    </row>
    <row r="759" spans="1:82">
      <c r="A759" s="1">
        <f t="shared" si="737"/>
        <v>2043</v>
      </c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32"/>
      <c r="O759" s="29"/>
      <c r="P759" s="72">
        <f t="shared" si="738"/>
        <v>2043</v>
      </c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32"/>
      <c r="AJ759" s="2"/>
      <c r="BH759" s="1"/>
      <c r="BV759" s="1"/>
      <c r="BW759" s="1"/>
      <c r="BX759" s="1"/>
      <c r="BY759" s="1"/>
      <c r="BZ759" s="1"/>
      <c r="CA759" s="1"/>
      <c r="CB759" s="1"/>
      <c r="CC759" s="1"/>
      <c r="CD759" s="1"/>
    </row>
    <row r="760" spans="1:82">
      <c r="A760" s="1">
        <f t="shared" si="737"/>
        <v>2044</v>
      </c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32"/>
      <c r="O760" s="29"/>
      <c r="P760" s="72">
        <f t="shared" si="738"/>
        <v>2044</v>
      </c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32"/>
      <c r="AJ760" s="2"/>
      <c r="BH760" s="1"/>
      <c r="BV760" s="1"/>
      <c r="BW760" s="1"/>
      <c r="BX760" s="1"/>
      <c r="BY760" s="1"/>
      <c r="BZ760" s="1"/>
      <c r="CA760" s="1"/>
      <c r="CB760" s="1"/>
      <c r="CC760" s="1"/>
      <c r="CD760" s="1"/>
    </row>
    <row r="761" spans="1:82">
      <c r="A761" s="1">
        <f t="shared" si="737"/>
        <v>2045</v>
      </c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32"/>
      <c r="O761" s="29"/>
      <c r="P761" s="72">
        <f t="shared" si="738"/>
        <v>2045</v>
      </c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32"/>
      <c r="AJ761" s="2"/>
      <c r="BH761" s="1"/>
      <c r="BV761" s="1"/>
      <c r="BW761" s="1"/>
      <c r="BX761" s="1"/>
      <c r="BY761" s="1"/>
      <c r="BZ761" s="1"/>
      <c r="CA761" s="1"/>
      <c r="CB761" s="1"/>
      <c r="CC761" s="1"/>
      <c r="CD761" s="1"/>
    </row>
    <row r="762" spans="1:8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36"/>
      <c r="O762" s="29"/>
      <c r="P762" s="28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36"/>
      <c r="AJ762" s="2"/>
      <c r="BH762" s="1"/>
      <c r="BV762" s="1"/>
      <c r="BW762" s="1"/>
      <c r="BX762" s="1"/>
      <c r="BY762" s="1"/>
      <c r="BZ762" s="1"/>
      <c r="CA762" s="1"/>
      <c r="CB762" s="1"/>
      <c r="CC762" s="1"/>
      <c r="CD762" s="1"/>
    </row>
    <row r="763" spans="1:8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32"/>
      <c r="O763" s="29"/>
      <c r="P763" s="238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32"/>
      <c r="AG763" s="78"/>
      <c r="AH763" s="78"/>
      <c r="AI763" s="78"/>
      <c r="AJ763" s="2"/>
      <c r="BH763" s="1"/>
      <c r="BV763" s="1"/>
      <c r="BW763" s="1"/>
      <c r="BX763" s="1"/>
      <c r="BY763" s="1"/>
      <c r="BZ763" s="1"/>
      <c r="CA763" s="1"/>
      <c r="CB763" s="1"/>
      <c r="CC763" s="1"/>
      <c r="CD763" s="1"/>
    </row>
    <row r="764" spans="1:82">
      <c r="A764" s="232" t="s">
        <v>242</v>
      </c>
      <c r="B764" s="341"/>
      <c r="C764" s="341"/>
      <c r="D764" s="341"/>
      <c r="E764" s="341"/>
      <c r="F764" s="341"/>
      <c r="G764" s="341"/>
      <c r="H764" s="341"/>
      <c r="I764" s="25"/>
      <c r="J764" s="342"/>
      <c r="K764" s="341"/>
      <c r="L764" s="341"/>
      <c r="M764" s="341"/>
      <c r="N764" s="297" t="s">
        <v>22</v>
      </c>
      <c r="O764" s="172"/>
      <c r="P764" s="258" t="str">
        <f>A764&amp;"   (BILLING 1 Mo Lag)"</f>
        <v>014-NSB PR Base Rev   (BILLING 1 Mo Lag)</v>
      </c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297"/>
      <c r="AG764" s="79"/>
      <c r="AH764" s="79"/>
      <c r="AJ764" s="2"/>
      <c r="BH764" s="1"/>
      <c r="BV764" s="1"/>
      <c r="BW764" s="1"/>
      <c r="BX764" s="1"/>
      <c r="BY764" s="1"/>
      <c r="BZ764" s="1"/>
      <c r="CA764" s="1"/>
      <c r="CB764" s="1"/>
      <c r="CC764" s="1"/>
      <c r="CD764" s="1"/>
    </row>
    <row r="765" spans="1:82">
      <c r="A765" s="260" t="s">
        <v>2</v>
      </c>
      <c r="B765" s="344" t="s">
        <v>3</v>
      </c>
      <c r="C765" s="344" t="s">
        <v>4</v>
      </c>
      <c r="D765" s="344" t="s">
        <v>5</v>
      </c>
      <c r="E765" s="344" t="s">
        <v>6</v>
      </c>
      <c r="F765" s="344" t="s">
        <v>7</v>
      </c>
      <c r="G765" s="344" t="s">
        <v>8</v>
      </c>
      <c r="H765" s="344" t="s">
        <v>9</v>
      </c>
      <c r="I765" s="344" t="s">
        <v>10</v>
      </c>
      <c r="J765" s="344" t="s">
        <v>11</v>
      </c>
      <c r="K765" s="344" t="s">
        <v>12</v>
      </c>
      <c r="L765" s="344" t="s">
        <v>13</v>
      </c>
      <c r="M765" s="344" t="s">
        <v>14</v>
      </c>
      <c r="N765" s="299" t="s">
        <v>15</v>
      </c>
      <c r="O765" s="300"/>
      <c r="P765" s="599" t="s">
        <v>2</v>
      </c>
      <c r="Q765" s="345" t="s">
        <v>3</v>
      </c>
      <c r="R765" s="345" t="s">
        <v>4</v>
      </c>
      <c r="S765" s="345" t="s">
        <v>5</v>
      </c>
      <c r="T765" s="345" t="s">
        <v>6</v>
      </c>
      <c r="U765" s="345" t="s">
        <v>7</v>
      </c>
      <c r="V765" s="345" t="s">
        <v>8</v>
      </c>
      <c r="W765" s="345" t="s">
        <v>9</v>
      </c>
      <c r="X765" s="345" t="s">
        <v>10</v>
      </c>
      <c r="Y765" s="345" t="s">
        <v>11</v>
      </c>
      <c r="Z765" s="345" t="s">
        <v>12</v>
      </c>
      <c r="AA765" s="345" t="s">
        <v>13</v>
      </c>
      <c r="AB765" s="345" t="s">
        <v>14</v>
      </c>
      <c r="AC765" s="299" t="s">
        <v>15</v>
      </c>
      <c r="AD765" s="84"/>
      <c r="AG765" s="86"/>
      <c r="AH765" s="86"/>
      <c r="AI765" s="86"/>
      <c r="AJ765" s="2"/>
      <c r="BH765" s="1"/>
      <c r="BV765" s="1"/>
      <c r="BW765" s="1"/>
      <c r="BX765" s="1"/>
      <c r="BY765" s="1"/>
      <c r="BZ765" s="1"/>
      <c r="CA765" s="1"/>
      <c r="CB765" s="1"/>
      <c r="CC765" s="1"/>
      <c r="CD765" s="1"/>
    </row>
    <row r="766" spans="1:82">
      <c r="A766" s="1">
        <f>A726</f>
        <v>2010</v>
      </c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06">
        <f t="shared" ref="N766:N786" si="739">SUM(B766:M766)</f>
        <v>0</v>
      </c>
      <c r="O766" s="300"/>
      <c r="P766" s="72">
        <f>A766</f>
        <v>2010</v>
      </c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03">
        <f t="shared" ref="AC766:AC801" si="740">SUM(Q766:AB766)</f>
        <v>0</v>
      </c>
      <c r="AD766" s="13"/>
      <c r="AG766" s="22"/>
      <c r="AH766" s="22"/>
      <c r="AI766" s="157"/>
      <c r="AJ766" s="2"/>
      <c r="BH766" s="1"/>
      <c r="BV766" s="1"/>
      <c r="BW766" s="1"/>
      <c r="BX766" s="1"/>
      <c r="BY766" s="1"/>
      <c r="BZ766" s="1"/>
      <c r="CA766" s="1"/>
      <c r="CB766" s="1"/>
      <c r="CC766" s="1"/>
      <c r="CD766" s="1"/>
    </row>
    <row r="767" spans="1:82">
      <c r="A767" s="1">
        <f t="shared" ref="A767:A801" si="741">A727</f>
        <v>2011</v>
      </c>
      <c r="B767" s="491"/>
      <c r="C767" s="491"/>
      <c r="D767" s="491"/>
      <c r="E767" s="491"/>
      <c r="F767" s="491"/>
      <c r="G767" s="491"/>
      <c r="H767" s="491"/>
      <c r="I767" s="491"/>
      <c r="J767" s="491"/>
      <c r="K767" s="491"/>
      <c r="L767" s="491"/>
      <c r="M767" s="491"/>
      <c r="N767" s="306">
        <f t="shared" si="739"/>
        <v>0</v>
      </c>
      <c r="O767" s="29"/>
      <c r="P767" s="72">
        <f t="shared" ref="P767:P801" si="742">A767</f>
        <v>2011</v>
      </c>
      <c r="Q767" s="35"/>
      <c r="R767" s="35"/>
      <c r="S767" s="329"/>
      <c r="T767" s="329"/>
      <c r="U767" s="329"/>
      <c r="V767" s="329"/>
      <c r="W767" s="329"/>
      <c r="X767" s="329"/>
      <c r="Y767" s="329"/>
      <c r="Z767" s="329"/>
      <c r="AA767" s="329"/>
      <c r="AB767" s="329"/>
      <c r="AC767" s="303">
        <f t="shared" si="740"/>
        <v>0</v>
      </c>
      <c r="AD767" s="13"/>
      <c r="AG767" s="22"/>
      <c r="AH767" s="22"/>
      <c r="AI767" s="155"/>
      <c r="AJ767" s="2"/>
      <c r="BH767" s="1"/>
      <c r="BV767" s="1"/>
      <c r="BW767" s="1"/>
      <c r="BX767" s="1"/>
      <c r="BY767" s="1"/>
      <c r="BZ767" s="1"/>
      <c r="CA767" s="1"/>
      <c r="CB767" s="1"/>
      <c r="CC767" s="1"/>
      <c r="CD767" s="1"/>
    </row>
    <row r="768" spans="1:82">
      <c r="A768" s="1">
        <f t="shared" si="741"/>
        <v>2012</v>
      </c>
      <c r="B768" s="96">
        <f>[1]BR!C722</f>
        <v>327605</v>
      </c>
      <c r="C768" s="96">
        <f>[1]BR!D722</f>
        <v>322712</v>
      </c>
      <c r="D768" s="96">
        <f>[1]BR!E722</f>
        <v>328669</v>
      </c>
      <c r="E768" s="96">
        <f>[1]BR!F722</f>
        <v>328784</v>
      </c>
      <c r="F768" s="588">
        <f>[1]BR!G722</f>
        <v>333568</v>
      </c>
      <c r="G768" s="588">
        <f>[1]BR!H722</f>
        <v>340261</v>
      </c>
      <c r="H768" s="588">
        <f>[1]BR!I722</f>
        <v>347460</v>
      </c>
      <c r="I768" s="588">
        <f>[1]BR!J722</f>
        <v>349317</v>
      </c>
      <c r="J768" s="588">
        <f>[1]BR!K722</f>
        <v>343849</v>
      </c>
      <c r="K768" s="588">
        <f>[1]BR!L722</f>
        <v>336345</v>
      </c>
      <c r="L768" s="588">
        <f>[1]BR!M722</f>
        <v>327714</v>
      </c>
      <c r="M768" s="588">
        <f>[1]BR!N722</f>
        <v>339128</v>
      </c>
      <c r="N768" s="306">
        <f t="shared" si="739"/>
        <v>4025412</v>
      </c>
      <c r="O768" s="29"/>
      <c r="P768" s="72">
        <f t="shared" si="742"/>
        <v>2012</v>
      </c>
      <c r="Q768" s="96">
        <f>[1]BR!S722</f>
        <v>340637</v>
      </c>
      <c r="R768" s="96">
        <f>[1]BR!T722</f>
        <v>327605</v>
      </c>
      <c r="S768" s="96">
        <f>[1]BR!U722</f>
        <v>322712</v>
      </c>
      <c r="T768" s="96">
        <f>[1]BR!V722</f>
        <v>328669</v>
      </c>
      <c r="U768" s="96">
        <f>[1]BR!W722</f>
        <v>328784</v>
      </c>
      <c r="V768" s="588">
        <f>[1]BR!X722</f>
        <v>333568</v>
      </c>
      <c r="W768" s="588">
        <f>[1]BR!Y722</f>
        <v>340261</v>
      </c>
      <c r="X768" s="588">
        <f>[1]BR!Z722</f>
        <v>347460</v>
      </c>
      <c r="Y768" s="588">
        <f>[1]BR!AA722</f>
        <v>349317</v>
      </c>
      <c r="Z768" s="588">
        <f>[1]BR!AB722</f>
        <v>343849</v>
      </c>
      <c r="AA768" s="588">
        <f>[1]BR!AC722</f>
        <v>336345</v>
      </c>
      <c r="AB768" s="588">
        <f>[1]BR!AD722</f>
        <v>327714</v>
      </c>
      <c r="AC768" s="303">
        <f t="shared" si="740"/>
        <v>4026921</v>
      </c>
      <c r="AD768" s="13"/>
      <c r="AG768" s="22"/>
      <c r="AH768" s="22"/>
      <c r="AI768" s="155"/>
      <c r="AJ768" s="2"/>
      <c r="BH768" s="1"/>
      <c r="BV768" s="1"/>
      <c r="BW768" s="1"/>
      <c r="BX768" s="1"/>
      <c r="BY768" s="1"/>
      <c r="BZ768" s="1"/>
      <c r="CA768" s="1"/>
      <c r="CB768" s="1"/>
      <c r="CC768" s="1"/>
      <c r="CD768" s="1"/>
    </row>
    <row r="769" spans="1:82">
      <c r="A769" s="1">
        <f t="shared" si="741"/>
        <v>2013</v>
      </c>
      <c r="B769" s="588">
        <f>[1]BR!C723</f>
        <v>348558</v>
      </c>
      <c r="C769" s="588">
        <f>[1]BR!D723</f>
        <v>334360</v>
      </c>
      <c r="D769" s="588">
        <f>[1]BR!E723</f>
        <v>329709</v>
      </c>
      <c r="E769" s="588">
        <f>[1]BR!F723</f>
        <v>335945</v>
      </c>
      <c r="F769" s="588">
        <f>[1]BR!G723</f>
        <v>340075</v>
      </c>
      <c r="G769" s="588">
        <f>[1]BR!H723</f>
        <v>346885</v>
      </c>
      <c r="H769" s="588">
        <f>[1]BR!I723</f>
        <v>354209</v>
      </c>
      <c r="I769" s="588">
        <f>[1]BR!J723</f>
        <v>356099</v>
      </c>
      <c r="J769" s="588">
        <f>[1]BR!K723</f>
        <v>350535</v>
      </c>
      <c r="K769" s="588">
        <f>[1]BR!L723</f>
        <v>342901</v>
      </c>
      <c r="L769" s="588">
        <f>[1]BR!M723</f>
        <v>334120</v>
      </c>
      <c r="M769" s="588">
        <f>[1]BR!N723</f>
        <v>345732</v>
      </c>
      <c r="N769" s="306">
        <f t="shared" si="739"/>
        <v>4119128</v>
      </c>
      <c r="O769" s="29"/>
      <c r="P769" s="72">
        <f t="shared" si="742"/>
        <v>2013</v>
      </c>
      <c r="Q769" s="588">
        <f>[1]BR!S723</f>
        <v>339128</v>
      </c>
      <c r="R769" s="588">
        <f>[1]BR!T723</f>
        <v>348558</v>
      </c>
      <c r="S769" s="588">
        <f>[1]BR!U723</f>
        <v>334360</v>
      </c>
      <c r="T769" s="588">
        <f>[1]BR!V723</f>
        <v>329709</v>
      </c>
      <c r="U769" s="588">
        <f>[1]BR!W723</f>
        <v>335945</v>
      </c>
      <c r="V769" s="588">
        <f>[1]BR!X723</f>
        <v>340075</v>
      </c>
      <c r="W769" s="588">
        <f>[1]BR!Y723</f>
        <v>346885</v>
      </c>
      <c r="X769" s="588">
        <f>[1]BR!Z723</f>
        <v>354209</v>
      </c>
      <c r="Y769" s="588">
        <f>[1]BR!AA723</f>
        <v>356099</v>
      </c>
      <c r="Z769" s="588">
        <f>[1]BR!AB723</f>
        <v>350535</v>
      </c>
      <c r="AA769" s="588">
        <f>[1]BR!AC723</f>
        <v>342901</v>
      </c>
      <c r="AB769" s="588">
        <f>[1]BR!AD723</f>
        <v>334120</v>
      </c>
      <c r="AC769" s="303">
        <f t="shared" si="740"/>
        <v>4112524</v>
      </c>
      <c r="AD769" s="13"/>
      <c r="AG769" s="22"/>
      <c r="AH769" s="22"/>
      <c r="AI769" s="155"/>
      <c r="AJ769" s="2"/>
      <c r="BH769" s="1"/>
      <c r="BV769" s="1"/>
      <c r="BW769" s="1"/>
      <c r="BX769" s="1"/>
      <c r="BY769" s="1"/>
      <c r="BZ769" s="1"/>
      <c r="CA769" s="1"/>
      <c r="CB769" s="1"/>
      <c r="CC769" s="1"/>
      <c r="CD769" s="1"/>
    </row>
    <row r="770" spans="1:82">
      <c r="A770" s="1">
        <f t="shared" si="741"/>
        <v>2014</v>
      </c>
      <c r="B770" s="588">
        <f>[1]BR!C724</f>
        <v>187845</v>
      </c>
      <c r="C770" s="588">
        <f>[1]BR!D724</f>
        <v>179350</v>
      </c>
      <c r="D770" s="588">
        <f>[1]BR!E724</f>
        <v>176568</v>
      </c>
      <c r="E770" s="588">
        <f>[1]BR!F724</f>
        <v>180299</v>
      </c>
      <c r="F770" s="588">
        <f>[1]BR!G724</f>
        <v>182770</v>
      </c>
      <c r="G770" s="588">
        <f>[1]BR!H724</f>
        <v>186844</v>
      </c>
      <c r="H770" s="588">
        <f>[1]BR!I724</f>
        <v>191226</v>
      </c>
      <c r="I770" s="588">
        <f>[1]BR!J724</f>
        <v>192356</v>
      </c>
      <c r="J770" s="588">
        <f>[1]BR!K724</f>
        <v>189028</v>
      </c>
      <c r="K770" s="588">
        <f>[1]BR!L724</f>
        <v>184460</v>
      </c>
      <c r="L770" s="588">
        <f>[1]BR!M724</f>
        <v>179207</v>
      </c>
      <c r="M770" s="588">
        <f>[1]BR!N724</f>
        <v>186154</v>
      </c>
      <c r="N770" s="306">
        <f t="shared" si="739"/>
        <v>2216107</v>
      </c>
      <c r="O770" s="29"/>
      <c r="P770" s="72">
        <f t="shared" si="742"/>
        <v>2014</v>
      </c>
      <c r="Q770" s="588">
        <f>[1]BR!S724</f>
        <v>345732</v>
      </c>
      <c r="R770" s="588">
        <f>[1]BR!T724</f>
        <v>187845</v>
      </c>
      <c r="S770" s="588">
        <f>[1]BR!U724</f>
        <v>179350</v>
      </c>
      <c r="T770" s="588">
        <f>[1]BR!V724</f>
        <v>176568</v>
      </c>
      <c r="U770" s="588">
        <f>[1]BR!W724</f>
        <v>180299</v>
      </c>
      <c r="V770" s="588">
        <f>[1]BR!X724</f>
        <v>182770</v>
      </c>
      <c r="W770" s="588">
        <f>[1]BR!Y724</f>
        <v>186844</v>
      </c>
      <c r="X770" s="588">
        <f>[1]BR!Z724</f>
        <v>191226</v>
      </c>
      <c r="Y770" s="588">
        <f>[1]BR!AA724</f>
        <v>192356</v>
      </c>
      <c r="Z770" s="588">
        <f>[1]BR!AB724</f>
        <v>189028</v>
      </c>
      <c r="AA770" s="588">
        <f>[1]BR!AC724</f>
        <v>184460</v>
      </c>
      <c r="AB770" s="588">
        <f>[1]BR!AD724</f>
        <v>179207</v>
      </c>
      <c r="AC770" s="303">
        <f t="shared" si="740"/>
        <v>2375685</v>
      </c>
      <c r="AD770" s="13"/>
      <c r="AG770" s="22"/>
      <c r="AH770" s="22"/>
      <c r="AI770" s="155"/>
      <c r="AJ770" s="2"/>
      <c r="BH770" s="1"/>
      <c r="BV770" s="1"/>
      <c r="BW770" s="1"/>
      <c r="BX770" s="1"/>
      <c r="BY770" s="1"/>
      <c r="BZ770" s="1"/>
      <c r="CA770" s="1"/>
      <c r="CB770" s="1"/>
      <c r="CC770" s="1"/>
      <c r="CD770" s="1"/>
    </row>
    <row r="771" spans="1:82">
      <c r="A771" s="1">
        <f t="shared" si="741"/>
        <v>2015</v>
      </c>
      <c r="B771" s="588">
        <f>[1]BR!C725</f>
        <v>189858</v>
      </c>
      <c r="C771" s="588">
        <f>[1]BR!D725</f>
        <v>180150</v>
      </c>
      <c r="D771" s="588">
        <f>[1]BR!E725</f>
        <v>176970</v>
      </c>
      <c r="E771" s="588">
        <f>[1]BR!F725</f>
        <v>181234</v>
      </c>
      <c r="F771" s="588">
        <f>[1]BR!G725</f>
        <v>184058</v>
      </c>
      <c r="G771" s="588">
        <f>[1]BR!H725</f>
        <v>188714</v>
      </c>
      <c r="H771" s="588">
        <f>[1]BR!I725</f>
        <v>193722</v>
      </c>
      <c r="I771" s="588">
        <f>[1]BR!J725</f>
        <v>195014</v>
      </c>
      <c r="J771" s="588">
        <f>[1]BR!K725</f>
        <v>191210</v>
      </c>
      <c r="K771" s="588">
        <f>[1]BR!L725</f>
        <v>185990</v>
      </c>
      <c r="L771" s="588">
        <f>[1]BR!M725</f>
        <v>179986</v>
      </c>
      <c r="M771" s="588">
        <f>[1]BR!N725</f>
        <v>187926</v>
      </c>
      <c r="N771" s="306">
        <f t="shared" si="739"/>
        <v>2234832</v>
      </c>
      <c r="O771" s="29"/>
      <c r="P771" s="72">
        <f t="shared" si="742"/>
        <v>2015</v>
      </c>
      <c r="Q771" s="588">
        <f>[1]BR!S725</f>
        <v>186154</v>
      </c>
      <c r="R771" s="588">
        <f>[1]BR!T725</f>
        <v>189858</v>
      </c>
      <c r="S771" s="588">
        <f>[1]BR!U725</f>
        <v>180150</v>
      </c>
      <c r="T771" s="588">
        <f>[1]BR!V725</f>
        <v>176970</v>
      </c>
      <c r="U771" s="588">
        <f>[1]BR!W725</f>
        <v>181234</v>
      </c>
      <c r="V771" s="588">
        <f>[1]BR!X725</f>
        <v>184058</v>
      </c>
      <c r="W771" s="588">
        <f>[1]BR!Y725</f>
        <v>188714</v>
      </c>
      <c r="X771" s="588">
        <f>[1]BR!Z725</f>
        <v>193722</v>
      </c>
      <c r="Y771" s="588">
        <f>[1]BR!AA725</f>
        <v>195014</v>
      </c>
      <c r="Z771" s="588">
        <f>[1]BR!AB725</f>
        <v>191210</v>
      </c>
      <c r="AA771" s="588">
        <f>[1]BR!AC725</f>
        <v>185990</v>
      </c>
      <c r="AB771" s="588">
        <f>[1]BR!AD725</f>
        <v>179986</v>
      </c>
      <c r="AC771" s="303">
        <f t="shared" si="740"/>
        <v>2233060</v>
      </c>
      <c r="AD771" s="13"/>
      <c r="AG771" s="22"/>
      <c r="AH771" s="22"/>
      <c r="AI771" s="155"/>
      <c r="AJ771" s="2"/>
      <c r="BH771" s="1"/>
      <c r="BV771" s="1"/>
      <c r="BW771" s="1"/>
      <c r="BX771" s="1"/>
      <c r="BY771" s="1"/>
      <c r="BZ771" s="1"/>
      <c r="CA771" s="1"/>
      <c r="CB771" s="1"/>
      <c r="CC771" s="1"/>
      <c r="CD771" s="1"/>
    </row>
    <row r="772" spans="1:82">
      <c r="A772" s="1">
        <f t="shared" si="741"/>
        <v>2016</v>
      </c>
      <c r="B772" s="588">
        <f>[1]BR!C726</f>
        <v>191872</v>
      </c>
      <c r="C772" s="588">
        <f>[1]BR!D726</f>
        <v>181211</v>
      </c>
      <c r="D772" s="588">
        <f>[1]BR!E726</f>
        <v>177373</v>
      </c>
      <c r="E772" s="588">
        <f>[1]BR!F726</f>
        <v>182170</v>
      </c>
      <c r="F772" s="588">
        <f>[1]BR!G726</f>
        <v>185347</v>
      </c>
      <c r="G772" s="588">
        <f>[1]BR!H726</f>
        <v>190585</v>
      </c>
      <c r="H772" s="588">
        <f>[1]BR!I726</f>
        <v>196219</v>
      </c>
      <c r="I772" s="588">
        <f>[1]BR!J726</f>
        <v>197672</v>
      </c>
      <c r="J772" s="588">
        <f>[1]BR!K726</f>
        <v>193393</v>
      </c>
      <c r="K772" s="588">
        <f>[1]BR!L726</f>
        <v>187520</v>
      </c>
      <c r="L772" s="588">
        <f>[1]BR!M726</f>
        <v>180766</v>
      </c>
      <c r="M772" s="588">
        <f>[1]BR!N726</f>
        <v>189698</v>
      </c>
      <c r="N772" s="306">
        <f t="shared" si="739"/>
        <v>2253826</v>
      </c>
      <c r="O772" s="29"/>
      <c r="P772" s="72">
        <f t="shared" si="742"/>
        <v>2016</v>
      </c>
      <c r="Q772" s="588">
        <f>[1]BR!S726</f>
        <v>187926</v>
      </c>
      <c r="R772" s="588">
        <f>[1]BR!T726</f>
        <v>191872</v>
      </c>
      <c r="S772" s="588">
        <f>[1]BR!U726</f>
        <v>181211</v>
      </c>
      <c r="T772" s="588">
        <f>[1]BR!V726</f>
        <v>177373</v>
      </c>
      <c r="U772" s="588">
        <f>[1]BR!W726</f>
        <v>182170</v>
      </c>
      <c r="V772" s="588">
        <f>[1]BR!X726</f>
        <v>185347</v>
      </c>
      <c r="W772" s="588">
        <f>[1]BR!Y726</f>
        <v>190585</v>
      </c>
      <c r="X772" s="588">
        <f>[1]BR!Z726</f>
        <v>196219</v>
      </c>
      <c r="Y772" s="588">
        <f>[1]BR!AA726</f>
        <v>197672</v>
      </c>
      <c r="Z772" s="588">
        <f>[1]BR!AB726</f>
        <v>193393</v>
      </c>
      <c r="AA772" s="588">
        <f>[1]BR!AC726</f>
        <v>187520</v>
      </c>
      <c r="AB772" s="588">
        <f>[1]BR!AD726</f>
        <v>180766</v>
      </c>
      <c r="AC772" s="303">
        <f t="shared" si="740"/>
        <v>2252054</v>
      </c>
      <c r="AD772" s="13"/>
      <c r="AG772" s="22"/>
      <c r="AH772" s="22"/>
      <c r="AI772" s="155"/>
      <c r="AJ772" s="2"/>
      <c r="BH772" s="1"/>
      <c r="BV772" s="1"/>
      <c r="BW772" s="1"/>
      <c r="BX772" s="1"/>
      <c r="BY772" s="1"/>
      <c r="BZ772" s="1"/>
      <c r="CA772" s="1"/>
      <c r="CB772" s="1"/>
      <c r="CC772" s="1"/>
      <c r="CD772" s="1"/>
    </row>
    <row r="773" spans="1:82">
      <c r="A773" s="1">
        <f t="shared" si="741"/>
        <v>2017</v>
      </c>
      <c r="B773" s="588">
        <f>[1]BR!C727</f>
        <v>193885</v>
      </c>
      <c r="C773" s="588">
        <f>[1]BR!D727</f>
        <v>181750</v>
      </c>
      <c r="D773" s="588">
        <f>[1]BR!E727</f>
        <v>177775</v>
      </c>
      <c r="E773" s="588">
        <f>[1]BR!F727</f>
        <v>183105</v>
      </c>
      <c r="F773" s="588">
        <f>[1]BR!G727</f>
        <v>186635</v>
      </c>
      <c r="G773" s="588">
        <f>[1]BR!H727</f>
        <v>192455</v>
      </c>
      <c r="H773" s="588">
        <f>[1]BR!I727</f>
        <v>198715</v>
      </c>
      <c r="I773" s="588">
        <f>[1]BR!J727</f>
        <v>200330</v>
      </c>
      <c r="J773" s="588">
        <f>[1]BR!K727</f>
        <v>195575</v>
      </c>
      <c r="K773" s="588">
        <f>[1]BR!L727</f>
        <v>189050</v>
      </c>
      <c r="L773" s="588">
        <f>[1]BR!M727</f>
        <v>181545</v>
      </c>
      <c r="M773" s="588">
        <f>[1]BR!N727</f>
        <v>191470</v>
      </c>
      <c r="N773" s="306">
        <f t="shared" si="739"/>
        <v>2272290</v>
      </c>
      <c r="O773" s="29"/>
      <c r="P773" s="72">
        <f t="shared" si="742"/>
        <v>2017</v>
      </c>
      <c r="Q773" s="588">
        <f>[1]BR!S727</f>
        <v>189698</v>
      </c>
      <c r="R773" s="588">
        <f>[1]BR!T727</f>
        <v>193885</v>
      </c>
      <c r="S773" s="588">
        <f>[1]BR!U727</f>
        <v>181750</v>
      </c>
      <c r="T773" s="588">
        <f>[1]BR!V727</f>
        <v>177775</v>
      </c>
      <c r="U773" s="588">
        <f>[1]BR!W727</f>
        <v>183105</v>
      </c>
      <c r="V773" s="588">
        <f>[1]BR!X727</f>
        <v>186635</v>
      </c>
      <c r="W773" s="588">
        <f>[1]BR!Y727</f>
        <v>192455</v>
      </c>
      <c r="X773" s="588">
        <f>[1]BR!Z727</f>
        <v>198715</v>
      </c>
      <c r="Y773" s="588">
        <f>[1]BR!AA727</f>
        <v>200330</v>
      </c>
      <c r="Z773" s="588">
        <f>[1]BR!AB727</f>
        <v>195575</v>
      </c>
      <c r="AA773" s="588">
        <f>[1]BR!AC727</f>
        <v>189050</v>
      </c>
      <c r="AB773" s="588">
        <f>[1]BR!AD727</f>
        <v>181545</v>
      </c>
      <c r="AC773" s="303">
        <f t="shared" si="740"/>
        <v>2270518</v>
      </c>
      <c r="AD773" s="13"/>
      <c r="AG773" s="22"/>
      <c r="AH773" s="22"/>
      <c r="AI773" s="155"/>
      <c r="AJ773" s="2"/>
      <c r="BH773" s="1"/>
      <c r="BV773" s="1"/>
      <c r="BW773" s="1"/>
      <c r="BX773" s="1"/>
      <c r="BY773" s="1"/>
      <c r="BZ773" s="1"/>
      <c r="CA773" s="1"/>
      <c r="CB773" s="1"/>
      <c r="CC773" s="1"/>
      <c r="CD773" s="1"/>
    </row>
    <row r="774" spans="1:82">
      <c r="A774" s="1">
        <f t="shared" si="741"/>
        <v>2018</v>
      </c>
      <c r="B774" s="588">
        <f>[1]BR!C728</f>
        <v>195899</v>
      </c>
      <c r="C774" s="588">
        <f>[1]BR!D728</f>
        <v>182550</v>
      </c>
      <c r="D774" s="588">
        <f>[1]BR!E728</f>
        <v>178178</v>
      </c>
      <c r="E774" s="588">
        <f>[1]BR!F728</f>
        <v>184041</v>
      </c>
      <c r="F774" s="588">
        <f>[1]BR!G728</f>
        <v>187924</v>
      </c>
      <c r="G774" s="588">
        <f>[1]BR!H728</f>
        <v>194326</v>
      </c>
      <c r="H774" s="588">
        <f>[1]BR!I728</f>
        <v>201212</v>
      </c>
      <c r="I774" s="588">
        <f>[1]BR!J728</f>
        <v>202988</v>
      </c>
      <c r="J774" s="588">
        <f>[1]BR!K728</f>
        <v>197758</v>
      </c>
      <c r="K774" s="588">
        <f>[1]BR!L728</f>
        <v>190580</v>
      </c>
      <c r="L774" s="588">
        <f>[1]BR!M728</f>
        <v>182325</v>
      </c>
      <c r="M774" s="588">
        <f>[1]BR!N728</f>
        <v>193242</v>
      </c>
      <c r="N774" s="306">
        <f t="shared" si="739"/>
        <v>2291023</v>
      </c>
      <c r="O774" s="29"/>
      <c r="P774" s="72">
        <f t="shared" si="742"/>
        <v>2018</v>
      </c>
      <c r="Q774" s="588">
        <f>[1]BR!S728</f>
        <v>191470</v>
      </c>
      <c r="R774" s="588">
        <f>[1]BR!T728</f>
        <v>195899</v>
      </c>
      <c r="S774" s="588">
        <f>[1]BR!U728</f>
        <v>182550</v>
      </c>
      <c r="T774" s="588">
        <f>[1]BR!V728</f>
        <v>178178</v>
      </c>
      <c r="U774" s="588">
        <f>[1]BR!W728</f>
        <v>184041</v>
      </c>
      <c r="V774" s="588">
        <f>[1]BR!X728</f>
        <v>187924</v>
      </c>
      <c r="W774" s="588">
        <f>[1]BR!Y728</f>
        <v>194326</v>
      </c>
      <c r="X774" s="588">
        <f>[1]BR!Z728</f>
        <v>201212</v>
      </c>
      <c r="Y774" s="588">
        <f>[1]BR!AA728</f>
        <v>202988</v>
      </c>
      <c r="Z774" s="588">
        <f>[1]BR!AB728</f>
        <v>197758</v>
      </c>
      <c r="AA774" s="588">
        <f>[1]BR!AC728</f>
        <v>190580</v>
      </c>
      <c r="AB774" s="588">
        <f>[1]BR!AD728</f>
        <v>182325</v>
      </c>
      <c r="AC774" s="303">
        <f t="shared" si="740"/>
        <v>2289251</v>
      </c>
      <c r="AD774" s="13"/>
      <c r="AG774" s="22"/>
      <c r="AH774" s="22"/>
      <c r="AI774" s="155"/>
      <c r="AJ774" s="2"/>
      <c r="BH774" s="1"/>
      <c r="BV774" s="1"/>
      <c r="BW774" s="1"/>
      <c r="BX774" s="1"/>
      <c r="BY774" s="1"/>
      <c r="BZ774" s="1"/>
      <c r="CA774" s="1"/>
      <c r="CB774" s="1"/>
      <c r="CC774" s="1"/>
      <c r="CD774" s="1"/>
    </row>
    <row r="775" spans="1:82">
      <c r="A775" s="1">
        <f t="shared" si="741"/>
        <v>2019</v>
      </c>
      <c r="B775" s="588">
        <f>[1]BR!C729</f>
        <v>197912</v>
      </c>
      <c r="C775" s="588">
        <f>[1]BR!D729</f>
        <v>183350</v>
      </c>
      <c r="D775" s="588">
        <f>[1]BR!E729</f>
        <v>178580</v>
      </c>
      <c r="E775" s="588">
        <f>[1]BR!F729</f>
        <v>184976</v>
      </c>
      <c r="F775" s="588">
        <f>[1]BR!G729</f>
        <v>189212</v>
      </c>
      <c r="G775" s="588">
        <f>[1]BR!H729</f>
        <v>196196</v>
      </c>
      <c r="H775" s="588">
        <f>[1]BR!I729</f>
        <v>203708</v>
      </c>
      <c r="I775" s="588">
        <f>[1]BR!J729</f>
        <v>205646</v>
      </c>
      <c r="J775" s="588">
        <f>[1]BR!K729</f>
        <v>199940</v>
      </c>
      <c r="K775" s="588">
        <f>[1]BR!L729</f>
        <v>192110</v>
      </c>
      <c r="L775" s="588">
        <f>[1]BR!M729</f>
        <v>183104</v>
      </c>
      <c r="M775" s="588">
        <f>[1]BR!N729</f>
        <v>195014</v>
      </c>
      <c r="N775" s="306">
        <f t="shared" si="739"/>
        <v>2309748</v>
      </c>
      <c r="O775" s="29"/>
      <c r="P775" s="72">
        <f t="shared" si="742"/>
        <v>2019</v>
      </c>
      <c r="Q775" s="588">
        <f>[1]BR!S729</f>
        <v>193242</v>
      </c>
      <c r="R775" s="588">
        <f>[1]BR!T729</f>
        <v>197912</v>
      </c>
      <c r="S775" s="588">
        <f>[1]BR!U729</f>
        <v>183350</v>
      </c>
      <c r="T775" s="588">
        <f>[1]BR!V729</f>
        <v>178580</v>
      </c>
      <c r="U775" s="588">
        <f>[1]BR!W729</f>
        <v>184976</v>
      </c>
      <c r="V775" s="588">
        <f>[1]BR!X729</f>
        <v>189212</v>
      </c>
      <c r="W775" s="588">
        <f>[1]BR!Y729</f>
        <v>196196</v>
      </c>
      <c r="X775" s="588">
        <f>[1]BR!Z729</f>
        <v>203708</v>
      </c>
      <c r="Y775" s="588">
        <f>[1]BR!AA729</f>
        <v>205646</v>
      </c>
      <c r="Z775" s="588">
        <f>[1]BR!AB729</f>
        <v>199940</v>
      </c>
      <c r="AA775" s="588">
        <f>[1]BR!AC729</f>
        <v>192110</v>
      </c>
      <c r="AB775" s="588">
        <f>[1]BR!AD729</f>
        <v>183104</v>
      </c>
      <c r="AC775" s="303">
        <f t="shared" si="740"/>
        <v>2307976</v>
      </c>
      <c r="AD775" s="13"/>
      <c r="AG775" s="22"/>
      <c r="AH775" s="22"/>
      <c r="AI775" s="155"/>
      <c r="AJ775" s="2"/>
      <c r="BH775" s="1"/>
      <c r="BV775" s="1"/>
      <c r="BW775" s="1"/>
      <c r="BX775" s="1"/>
      <c r="BY775" s="1"/>
      <c r="BZ775" s="1"/>
      <c r="CA775" s="1"/>
      <c r="CB775" s="1"/>
      <c r="CC775" s="1"/>
      <c r="CD775" s="1"/>
    </row>
    <row r="776" spans="1:82">
      <c r="A776" s="1">
        <f t="shared" si="741"/>
        <v>2020</v>
      </c>
      <c r="B776" s="588">
        <f>[1]BR!C730</f>
        <v>199926</v>
      </c>
      <c r="C776" s="588">
        <f>[1]BR!D730</f>
        <v>184527</v>
      </c>
      <c r="D776" s="588">
        <f>[1]BR!E730</f>
        <v>178983</v>
      </c>
      <c r="E776" s="588">
        <f>[1]BR!F730</f>
        <v>185912</v>
      </c>
      <c r="F776" s="588">
        <f>[1]BR!G730</f>
        <v>190501</v>
      </c>
      <c r="G776" s="588">
        <f>[1]BR!H730</f>
        <v>198067</v>
      </c>
      <c r="H776" s="588">
        <f>[1]BR!I730</f>
        <v>206205</v>
      </c>
      <c r="I776" s="588">
        <f>[1]BR!J730</f>
        <v>208304</v>
      </c>
      <c r="J776" s="588">
        <f>[1]BR!K730</f>
        <v>202123</v>
      </c>
      <c r="K776" s="588">
        <f>[1]BR!L730</f>
        <v>193640</v>
      </c>
      <c r="L776" s="588">
        <f>[1]BR!M730</f>
        <v>183884</v>
      </c>
      <c r="M776" s="588">
        <f>[1]BR!N730</f>
        <v>196786</v>
      </c>
      <c r="N776" s="306">
        <f t="shared" si="739"/>
        <v>2328858</v>
      </c>
      <c r="O776" s="29"/>
      <c r="P776" s="72">
        <f t="shared" si="742"/>
        <v>2020</v>
      </c>
      <c r="Q776" s="588">
        <f>[1]BR!S730</f>
        <v>195014</v>
      </c>
      <c r="R776" s="588">
        <f>[1]BR!T730</f>
        <v>199926</v>
      </c>
      <c r="S776" s="588">
        <f>[1]BR!U730</f>
        <v>184527</v>
      </c>
      <c r="T776" s="588">
        <f>[1]BR!V730</f>
        <v>178983</v>
      </c>
      <c r="U776" s="588">
        <f>[1]BR!W730</f>
        <v>185912</v>
      </c>
      <c r="V776" s="588">
        <f>[1]BR!X730</f>
        <v>190501</v>
      </c>
      <c r="W776" s="588">
        <f>[1]BR!Y730</f>
        <v>198067</v>
      </c>
      <c r="X776" s="588">
        <f>[1]BR!Z730</f>
        <v>206205</v>
      </c>
      <c r="Y776" s="588">
        <f>[1]BR!AA730</f>
        <v>208304</v>
      </c>
      <c r="Z776" s="588">
        <f>[1]BR!AB730</f>
        <v>202123</v>
      </c>
      <c r="AA776" s="588">
        <f>[1]BR!AC730</f>
        <v>193640</v>
      </c>
      <c r="AB776" s="588">
        <f>[1]BR!AD730</f>
        <v>183884</v>
      </c>
      <c r="AC776" s="303">
        <f t="shared" si="740"/>
        <v>2327086</v>
      </c>
      <c r="AD776" s="13"/>
      <c r="AG776" s="22"/>
      <c r="AH776" s="22"/>
      <c r="AI776" s="155"/>
      <c r="AJ776" s="2"/>
      <c r="BH776" s="1"/>
      <c r="BV776" s="1"/>
      <c r="BW776" s="1"/>
      <c r="BX776" s="1"/>
      <c r="BY776" s="1"/>
      <c r="BZ776" s="1"/>
      <c r="CA776" s="1"/>
      <c r="CB776" s="1"/>
      <c r="CC776" s="1"/>
      <c r="CD776" s="1"/>
    </row>
    <row r="777" spans="1:82">
      <c r="A777" s="1">
        <f t="shared" si="741"/>
        <v>2021</v>
      </c>
      <c r="B777" s="588">
        <f>[1]BR!C731</f>
        <v>201939</v>
      </c>
      <c r="C777" s="588">
        <f>[1]BR!D731</f>
        <v>184950</v>
      </c>
      <c r="D777" s="588">
        <f>[1]BR!E731</f>
        <v>179385</v>
      </c>
      <c r="E777" s="588">
        <f>[1]BR!F731</f>
        <v>186847</v>
      </c>
      <c r="F777" s="588">
        <f>[1]BR!G731</f>
        <v>191789</v>
      </c>
      <c r="G777" s="588">
        <f>[1]BR!H731</f>
        <v>199937</v>
      </c>
      <c r="H777" s="588">
        <f>[1]BR!I731</f>
        <v>208701</v>
      </c>
      <c r="I777" s="588">
        <f>[1]BR!J731</f>
        <v>210962</v>
      </c>
      <c r="J777" s="588">
        <f>[1]BR!K731</f>
        <v>204305</v>
      </c>
      <c r="K777" s="588">
        <f>[1]BR!L731</f>
        <v>195170</v>
      </c>
      <c r="L777" s="588">
        <f>[1]BR!M731</f>
        <v>184663</v>
      </c>
      <c r="M777" s="588">
        <f>[1]BR!N731</f>
        <v>198558</v>
      </c>
      <c r="N777" s="306">
        <f t="shared" si="739"/>
        <v>2347206</v>
      </c>
      <c r="O777" s="29"/>
      <c r="P777" s="72">
        <f t="shared" si="742"/>
        <v>2021</v>
      </c>
      <c r="Q777" s="588">
        <f>[1]BR!S731</f>
        <v>196786</v>
      </c>
      <c r="R777" s="588">
        <f>[1]BR!T731</f>
        <v>201939</v>
      </c>
      <c r="S777" s="588">
        <f>[1]BR!U731</f>
        <v>184950</v>
      </c>
      <c r="T777" s="588">
        <f>[1]BR!V731</f>
        <v>179385</v>
      </c>
      <c r="U777" s="588">
        <f>[1]BR!W731</f>
        <v>186847</v>
      </c>
      <c r="V777" s="588">
        <f>[1]BR!X731</f>
        <v>191789</v>
      </c>
      <c r="W777" s="588">
        <f>[1]BR!Y731</f>
        <v>199937</v>
      </c>
      <c r="X777" s="588">
        <f>[1]BR!Z731</f>
        <v>208701</v>
      </c>
      <c r="Y777" s="588">
        <f>[1]BR!AA731</f>
        <v>210962</v>
      </c>
      <c r="Z777" s="588">
        <f>[1]BR!AB731</f>
        <v>204305</v>
      </c>
      <c r="AA777" s="588">
        <f>[1]BR!AC731</f>
        <v>195170</v>
      </c>
      <c r="AB777" s="588">
        <f>[1]BR!AD731</f>
        <v>184663</v>
      </c>
      <c r="AC777" s="303">
        <f t="shared" si="740"/>
        <v>2345434</v>
      </c>
      <c r="AD777" s="13"/>
      <c r="AG777" s="22"/>
      <c r="AH777" s="22"/>
      <c r="AI777" s="155"/>
      <c r="AJ777" s="2"/>
      <c r="BH777" s="1"/>
      <c r="BV777" s="1"/>
      <c r="BW777" s="1"/>
      <c r="BX777" s="1"/>
      <c r="BY777" s="1"/>
      <c r="BZ777" s="1"/>
      <c r="CA777" s="1"/>
      <c r="CB777" s="1"/>
      <c r="CC777" s="1"/>
      <c r="CD777" s="1"/>
    </row>
    <row r="778" spans="1:82">
      <c r="A778" s="1">
        <f t="shared" si="741"/>
        <v>2022</v>
      </c>
      <c r="B778" s="588">
        <f>[1]BR!C732</f>
        <v>203953</v>
      </c>
      <c r="C778" s="588">
        <f>[1]BR!D732</f>
        <v>185750</v>
      </c>
      <c r="D778" s="588">
        <f>[1]BR!E732</f>
        <v>179788</v>
      </c>
      <c r="E778" s="588">
        <f>[1]BR!F732</f>
        <v>187783</v>
      </c>
      <c r="F778" s="588">
        <f>[1]BR!G732</f>
        <v>193078</v>
      </c>
      <c r="G778" s="588">
        <f>[1]BR!H732</f>
        <v>201808</v>
      </c>
      <c r="H778" s="588">
        <f>[1]BR!I732</f>
        <v>211198</v>
      </c>
      <c r="I778" s="588">
        <f>[1]BR!J732</f>
        <v>213620</v>
      </c>
      <c r="J778" s="588">
        <f>[1]BR!K732</f>
        <v>206488</v>
      </c>
      <c r="K778" s="588">
        <f>[1]BR!L732</f>
        <v>196700</v>
      </c>
      <c r="L778" s="588">
        <f>[1]BR!M732</f>
        <v>185443</v>
      </c>
      <c r="M778" s="588">
        <f>[1]BR!N732</f>
        <v>200330</v>
      </c>
      <c r="N778" s="306">
        <f t="shared" si="739"/>
        <v>2365939</v>
      </c>
      <c r="O778" s="29"/>
      <c r="P778" s="72">
        <f t="shared" si="742"/>
        <v>2022</v>
      </c>
      <c r="Q778" s="588">
        <f>[1]BR!S732</f>
        <v>198558</v>
      </c>
      <c r="R778" s="588">
        <f>[1]BR!T732</f>
        <v>203953</v>
      </c>
      <c r="S778" s="588">
        <f>[1]BR!U732</f>
        <v>185750</v>
      </c>
      <c r="T778" s="588">
        <f>[1]BR!V732</f>
        <v>179788</v>
      </c>
      <c r="U778" s="588">
        <f>[1]BR!W732</f>
        <v>187783</v>
      </c>
      <c r="V778" s="588">
        <f>[1]BR!X732</f>
        <v>193078</v>
      </c>
      <c r="W778" s="588">
        <f>[1]BR!Y732</f>
        <v>201808</v>
      </c>
      <c r="X778" s="588">
        <f>[1]BR!Z732</f>
        <v>211198</v>
      </c>
      <c r="Y778" s="588">
        <f>[1]BR!AA732</f>
        <v>213620</v>
      </c>
      <c r="Z778" s="588">
        <f>[1]BR!AB732</f>
        <v>206488</v>
      </c>
      <c r="AA778" s="588">
        <f>[1]BR!AC732</f>
        <v>196700</v>
      </c>
      <c r="AB778" s="588">
        <f>[1]BR!AD732</f>
        <v>185443</v>
      </c>
      <c r="AC778" s="303">
        <f t="shared" si="740"/>
        <v>2364167</v>
      </c>
      <c r="AD778" s="13"/>
      <c r="AG778" s="22"/>
      <c r="AH778" s="22"/>
      <c r="AI778" s="155"/>
      <c r="AJ778" s="2"/>
      <c r="BH778" s="1"/>
      <c r="BV778" s="1"/>
      <c r="BW778" s="1"/>
      <c r="BX778" s="1"/>
      <c r="BY778" s="1"/>
      <c r="BZ778" s="1"/>
      <c r="CA778" s="1"/>
      <c r="CB778" s="1"/>
      <c r="CC778" s="1"/>
      <c r="CD778" s="1"/>
    </row>
    <row r="779" spans="1:82">
      <c r="A779" s="1">
        <f t="shared" si="741"/>
        <v>2023</v>
      </c>
      <c r="B779" s="588">
        <f>[1]BR!C733</f>
        <v>205966</v>
      </c>
      <c r="C779" s="588">
        <f>[1]BR!D733</f>
        <v>186550</v>
      </c>
      <c r="D779" s="588">
        <f>[1]BR!E733</f>
        <v>180190</v>
      </c>
      <c r="E779" s="588">
        <f>[1]BR!F733</f>
        <v>188718</v>
      </c>
      <c r="F779" s="588">
        <f>[1]BR!G733</f>
        <v>194366</v>
      </c>
      <c r="G779" s="588">
        <f>[1]BR!H733</f>
        <v>203678</v>
      </c>
      <c r="H779" s="588">
        <f>[1]BR!I733</f>
        <v>213694</v>
      </c>
      <c r="I779" s="588">
        <f>[1]BR!J733</f>
        <v>216278</v>
      </c>
      <c r="J779" s="588">
        <f>[1]BR!K733</f>
        <v>208670</v>
      </c>
      <c r="K779" s="588">
        <f>[1]BR!L733</f>
        <v>198230</v>
      </c>
      <c r="L779" s="588">
        <f>[1]BR!M733</f>
        <v>186222</v>
      </c>
      <c r="M779" s="588">
        <f>[1]BR!N733</f>
        <v>202102</v>
      </c>
      <c r="N779" s="306">
        <f t="shared" si="739"/>
        <v>2384664</v>
      </c>
      <c r="O779" s="280"/>
      <c r="P779" s="72">
        <f t="shared" si="742"/>
        <v>2023</v>
      </c>
      <c r="Q779" s="588">
        <f>[1]BR!S733</f>
        <v>200330</v>
      </c>
      <c r="R779" s="588">
        <f>[1]BR!T733</f>
        <v>205966</v>
      </c>
      <c r="S779" s="588">
        <f>[1]BR!U733</f>
        <v>186550</v>
      </c>
      <c r="T779" s="588">
        <f>[1]BR!V733</f>
        <v>180190</v>
      </c>
      <c r="U779" s="588">
        <f>[1]BR!W733</f>
        <v>188718</v>
      </c>
      <c r="V779" s="588">
        <f>[1]BR!X733</f>
        <v>194366</v>
      </c>
      <c r="W779" s="588">
        <f>[1]BR!Y733</f>
        <v>203678</v>
      </c>
      <c r="X779" s="588">
        <f>[1]BR!Z733</f>
        <v>213694</v>
      </c>
      <c r="Y779" s="588">
        <f>[1]BR!AA733</f>
        <v>216278</v>
      </c>
      <c r="Z779" s="588">
        <f>[1]BR!AB733</f>
        <v>208670</v>
      </c>
      <c r="AA779" s="588">
        <f>[1]BR!AC733</f>
        <v>198230</v>
      </c>
      <c r="AB779" s="588">
        <f>[1]BR!AD733</f>
        <v>186222</v>
      </c>
      <c r="AC779" s="303">
        <f t="shared" si="740"/>
        <v>2382892</v>
      </c>
      <c r="AD779" s="13"/>
      <c r="AG779" s="22"/>
      <c r="AH779" s="22"/>
      <c r="AI779" s="155"/>
      <c r="AJ779" s="2"/>
      <c r="BH779" s="1"/>
      <c r="BV779" s="1"/>
      <c r="BW779" s="1"/>
      <c r="BX779" s="1"/>
      <c r="BY779" s="1"/>
      <c r="BZ779" s="1"/>
      <c r="CA779" s="1"/>
      <c r="CB779" s="1"/>
      <c r="CC779" s="1"/>
      <c r="CD779" s="1"/>
    </row>
    <row r="780" spans="1:82">
      <c r="A780" s="1">
        <f t="shared" si="741"/>
        <v>2024</v>
      </c>
      <c r="B780" s="588">
        <f>[1]BR!C734</f>
        <v>207980</v>
      </c>
      <c r="C780" s="588">
        <f>[1]BR!D734</f>
        <v>187843</v>
      </c>
      <c r="D780" s="588">
        <f>[1]BR!E734</f>
        <v>180593</v>
      </c>
      <c r="E780" s="588">
        <f>[1]BR!F734</f>
        <v>189654</v>
      </c>
      <c r="F780" s="588">
        <f>[1]BR!G734</f>
        <v>195655</v>
      </c>
      <c r="G780" s="588">
        <f>[1]BR!H734</f>
        <v>205549</v>
      </c>
      <c r="H780" s="588">
        <f>[1]BR!I734</f>
        <v>216191</v>
      </c>
      <c r="I780" s="588">
        <f>[1]BR!J734</f>
        <v>218936</v>
      </c>
      <c r="J780" s="588">
        <f>[1]BR!K734</f>
        <v>210853</v>
      </c>
      <c r="K780" s="588">
        <f>[1]BR!L734</f>
        <v>199760</v>
      </c>
      <c r="L780" s="588">
        <f>[1]BR!M734</f>
        <v>187002</v>
      </c>
      <c r="M780" s="588">
        <f>[1]BR!N734</f>
        <v>203874</v>
      </c>
      <c r="N780" s="306">
        <f t="shared" si="739"/>
        <v>2403890</v>
      </c>
      <c r="O780" s="280"/>
      <c r="P780" s="72">
        <f t="shared" si="742"/>
        <v>2024</v>
      </c>
      <c r="Q780" s="588">
        <f>[1]BR!S734</f>
        <v>202102</v>
      </c>
      <c r="R780" s="588">
        <f>[1]BR!T734</f>
        <v>207980</v>
      </c>
      <c r="S780" s="588">
        <f>[1]BR!U734</f>
        <v>187843</v>
      </c>
      <c r="T780" s="588">
        <f>[1]BR!V734</f>
        <v>180593</v>
      </c>
      <c r="U780" s="588">
        <f>[1]BR!W734</f>
        <v>189654</v>
      </c>
      <c r="V780" s="588">
        <f>[1]BR!X734</f>
        <v>195655</v>
      </c>
      <c r="W780" s="588">
        <f>[1]BR!Y734</f>
        <v>205549</v>
      </c>
      <c r="X780" s="588">
        <f>[1]BR!Z734</f>
        <v>216191</v>
      </c>
      <c r="Y780" s="588">
        <f>[1]BR!AA734</f>
        <v>218936</v>
      </c>
      <c r="Z780" s="588">
        <f>[1]BR!AB734</f>
        <v>210853</v>
      </c>
      <c r="AA780" s="588">
        <f>[1]BR!AC734</f>
        <v>199760</v>
      </c>
      <c r="AB780" s="588">
        <f>[1]BR!AD734</f>
        <v>187002</v>
      </c>
      <c r="AC780" s="303">
        <f t="shared" si="740"/>
        <v>2402118</v>
      </c>
      <c r="AD780" s="13"/>
      <c r="AG780" s="22"/>
      <c r="AH780" s="22"/>
      <c r="AI780" s="155"/>
      <c r="AJ780" s="2"/>
      <c r="BH780" s="1"/>
      <c r="BV780" s="1"/>
      <c r="BW780" s="1"/>
      <c r="BX780" s="1"/>
      <c r="BY780" s="1"/>
      <c r="BZ780" s="1"/>
      <c r="CA780" s="1"/>
      <c r="CB780" s="1"/>
      <c r="CC780" s="1"/>
      <c r="CD780" s="1"/>
    </row>
    <row r="781" spans="1:82">
      <c r="A781" s="1">
        <f t="shared" si="741"/>
        <v>2025</v>
      </c>
      <c r="B781" s="588">
        <f>[1]BR!C735</f>
        <v>209993</v>
      </c>
      <c r="C781" s="588">
        <f>[1]BR!D735</f>
        <v>188150</v>
      </c>
      <c r="D781" s="588">
        <f>[1]BR!E735</f>
        <v>180995</v>
      </c>
      <c r="E781" s="588">
        <f>[1]BR!F735</f>
        <v>190589</v>
      </c>
      <c r="F781" s="588">
        <f>[1]BR!G735</f>
        <v>196943</v>
      </c>
      <c r="G781" s="588">
        <f>[1]BR!H735</f>
        <v>207419</v>
      </c>
      <c r="H781" s="588">
        <f>[1]BR!I735</f>
        <v>218687</v>
      </c>
      <c r="I781" s="588">
        <f>[1]BR!J735</f>
        <v>221594</v>
      </c>
      <c r="J781" s="588">
        <f>[1]BR!K735</f>
        <v>213035</v>
      </c>
      <c r="K781" s="588">
        <f>[1]BR!L735</f>
        <v>201290</v>
      </c>
      <c r="L781" s="588">
        <f>[1]BR!M735</f>
        <v>187781</v>
      </c>
      <c r="M781" s="588">
        <f>[1]BR!N735</f>
        <v>205646</v>
      </c>
      <c r="N781" s="306">
        <f t="shared" si="739"/>
        <v>2422122</v>
      </c>
      <c r="O781" s="280"/>
      <c r="P781" s="72">
        <f t="shared" si="742"/>
        <v>2025</v>
      </c>
      <c r="Q781" s="588">
        <f>[1]BR!S735</f>
        <v>203874</v>
      </c>
      <c r="R781" s="588">
        <f>[1]BR!T735</f>
        <v>209993</v>
      </c>
      <c r="S781" s="588">
        <f>[1]BR!U735</f>
        <v>188150</v>
      </c>
      <c r="T781" s="588">
        <f>[1]BR!V735</f>
        <v>180995</v>
      </c>
      <c r="U781" s="588">
        <f>[1]BR!W735</f>
        <v>190589</v>
      </c>
      <c r="V781" s="588">
        <f>[1]BR!X735</f>
        <v>196943</v>
      </c>
      <c r="W781" s="588">
        <f>[1]BR!Y735</f>
        <v>207419</v>
      </c>
      <c r="X781" s="588">
        <f>[1]BR!Z735</f>
        <v>218687</v>
      </c>
      <c r="Y781" s="588">
        <f>[1]BR!AA735</f>
        <v>221594</v>
      </c>
      <c r="Z781" s="588">
        <f>[1]BR!AB735</f>
        <v>213035</v>
      </c>
      <c r="AA781" s="588">
        <f>[1]BR!AC735</f>
        <v>201290</v>
      </c>
      <c r="AB781" s="588">
        <f>[1]BR!AD735</f>
        <v>187781</v>
      </c>
      <c r="AC781" s="303">
        <f t="shared" si="740"/>
        <v>2420350</v>
      </c>
      <c r="AD781" s="13"/>
      <c r="AG781" s="22"/>
      <c r="AH781" s="22"/>
      <c r="AI781" s="155"/>
      <c r="AJ781" s="2"/>
      <c r="BH781" s="1"/>
      <c r="BV781" s="1"/>
      <c r="BW781" s="1"/>
      <c r="BX781" s="1"/>
      <c r="BY781" s="1"/>
      <c r="BZ781" s="1"/>
      <c r="CA781" s="1"/>
      <c r="CB781" s="1"/>
      <c r="CC781" s="1"/>
      <c r="CD781" s="1"/>
    </row>
    <row r="782" spans="1:82">
      <c r="A782" s="1">
        <f t="shared" si="741"/>
        <v>2026</v>
      </c>
      <c r="B782" s="588">
        <f>[1]BR!C736</f>
        <v>212007</v>
      </c>
      <c r="C782" s="588">
        <f>[1]BR!D736</f>
        <v>188950</v>
      </c>
      <c r="D782" s="588">
        <f>[1]BR!E736</f>
        <v>181398</v>
      </c>
      <c r="E782" s="588">
        <f>[1]BR!F736</f>
        <v>191525</v>
      </c>
      <c r="F782" s="588">
        <f>[1]BR!G736</f>
        <v>198232</v>
      </c>
      <c r="G782" s="588">
        <f>[1]BR!H736</f>
        <v>209290</v>
      </c>
      <c r="H782" s="588">
        <f>[1]BR!I736</f>
        <v>221184</v>
      </c>
      <c r="I782" s="588">
        <f>[1]BR!J736</f>
        <v>224252</v>
      </c>
      <c r="J782" s="588">
        <f>[1]BR!K736</f>
        <v>215218</v>
      </c>
      <c r="K782" s="588">
        <f>[1]BR!L736</f>
        <v>202820</v>
      </c>
      <c r="L782" s="588">
        <f>[1]BR!M736</f>
        <v>188561</v>
      </c>
      <c r="M782" s="588">
        <f>[1]BR!N736</f>
        <v>207418</v>
      </c>
      <c r="N782" s="306">
        <f t="shared" si="739"/>
        <v>2440855</v>
      </c>
      <c r="O782" s="280"/>
      <c r="P782" s="72">
        <f t="shared" si="742"/>
        <v>2026</v>
      </c>
      <c r="Q782" s="588">
        <f>[1]BR!S736</f>
        <v>205646</v>
      </c>
      <c r="R782" s="588">
        <f>[1]BR!T736</f>
        <v>212007</v>
      </c>
      <c r="S782" s="588">
        <f>[1]BR!U736</f>
        <v>188950</v>
      </c>
      <c r="T782" s="588">
        <f>[1]BR!V736</f>
        <v>181398</v>
      </c>
      <c r="U782" s="588">
        <f>[1]BR!W736</f>
        <v>191525</v>
      </c>
      <c r="V782" s="588">
        <f>[1]BR!X736</f>
        <v>198232</v>
      </c>
      <c r="W782" s="588">
        <f>[1]BR!Y736</f>
        <v>209290</v>
      </c>
      <c r="X782" s="588">
        <f>[1]BR!Z736</f>
        <v>221184</v>
      </c>
      <c r="Y782" s="588">
        <f>[1]BR!AA736</f>
        <v>224252</v>
      </c>
      <c r="Z782" s="588">
        <f>[1]BR!AB736</f>
        <v>215218</v>
      </c>
      <c r="AA782" s="588">
        <f>[1]BR!AC736</f>
        <v>202820</v>
      </c>
      <c r="AB782" s="588">
        <f>[1]BR!AD736</f>
        <v>188561</v>
      </c>
      <c r="AC782" s="303">
        <f t="shared" si="740"/>
        <v>2439083</v>
      </c>
      <c r="AD782" s="13"/>
      <c r="AG782" s="22"/>
      <c r="AH782" s="22"/>
      <c r="AI782" s="155"/>
      <c r="AJ782" s="2"/>
      <c r="BH782" s="1"/>
      <c r="BV782" s="1"/>
      <c r="BW782" s="1"/>
      <c r="BX782" s="1"/>
      <c r="BY782" s="1"/>
      <c r="BZ782" s="1"/>
      <c r="CA782" s="1"/>
      <c r="CB782" s="1"/>
      <c r="CC782" s="1"/>
      <c r="CD782" s="1"/>
    </row>
    <row r="783" spans="1:82">
      <c r="A783" s="1">
        <f t="shared" si="741"/>
        <v>2027</v>
      </c>
      <c r="B783" s="588">
        <f>[1]BR!C737</f>
        <v>214020</v>
      </c>
      <c r="C783" s="588">
        <f>[1]BR!D737</f>
        <v>189750</v>
      </c>
      <c r="D783" s="588">
        <f>[1]BR!E737</f>
        <v>181800</v>
      </c>
      <c r="E783" s="588">
        <f>[1]BR!F737</f>
        <v>192460</v>
      </c>
      <c r="F783" s="588">
        <f>[1]BR!G737</f>
        <v>199520</v>
      </c>
      <c r="G783" s="588">
        <f>[1]BR!H737</f>
        <v>211160</v>
      </c>
      <c r="H783" s="588">
        <f>[1]BR!I737</f>
        <v>223680</v>
      </c>
      <c r="I783" s="588">
        <f>[1]BR!J737</f>
        <v>226910</v>
      </c>
      <c r="J783" s="588">
        <f>[1]BR!K737</f>
        <v>217400</v>
      </c>
      <c r="K783" s="588">
        <f>[1]BR!L737</f>
        <v>204350</v>
      </c>
      <c r="L783" s="588">
        <f>[1]BR!M737</f>
        <v>189340</v>
      </c>
      <c r="M783" s="588">
        <f>[1]BR!N737</f>
        <v>209190</v>
      </c>
      <c r="N783" s="306">
        <f t="shared" si="739"/>
        <v>2459580</v>
      </c>
      <c r="O783" s="280"/>
      <c r="P783" s="72">
        <f t="shared" si="742"/>
        <v>2027</v>
      </c>
      <c r="Q783" s="588">
        <f>[1]BR!S737</f>
        <v>207418</v>
      </c>
      <c r="R783" s="588">
        <f>[1]BR!T737</f>
        <v>214020</v>
      </c>
      <c r="S783" s="588">
        <f>[1]BR!U737</f>
        <v>189750</v>
      </c>
      <c r="T783" s="588">
        <f>[1]BR!V737</f>
        <v>181800</v>
      </c>
      <c r="U783" s="588">
        <f>[1]BR!W737</f>
        <v>192460</v>
      </c>
      <c r="V783" s="588">
        <f>[1]BR!X737</f>
        <v>199520</v>
      </c>
      <c r="W783" s="588">
        <f>[1]BR!Y737</f>
        <v>211160</v>
      </c>
      <c r="X783" s="588">
        <f>[1]BR!Z737</f>
        <v>223680</v>
      </c>
      <c r="Y783" s="588">
        <f>[1]BR!AA737</f>
        <v>226910</v>
      </c>
      <c r="Z783" s="588">
        <f>[1]BR!AB737</f>
        <v>217400</v>
      </c>
      <c r="AA783" s="588">
        <f>[1]BR!AC737</f>
        <v>204350</v>
      </c>
      <c r="AB783" s="588">
        <f>[1]BR!AD737</f>
        <v>189340</v>
      </c>
      <c r="AC783" s="303">
        <f t="shared" si="740"/>
        <v>2457808</v>
      </c>
      <c r="AD783" s="13"/>
      <c r="AG783" s="22"/>
      <c r="AH783" s="22"/>
      <c r="AI783" s="155"/>
      <c r="AJ783" s="2"/>
      <c r="BH783" s="1"/>
      <c r="BV783" s="1"/>
      <c r="BW783" s="1"/>
      <c r="BX783" s="1"/>
      <c r="BY783" s="1"/>
      <c r="BZ783" s="1"/>
      <c r="CA783" s="1"/>
      <c r="CB783" s="1"/>
      <c r="CC783" s="1"/>
      <c r="CD783" s="1"/>
    </row>
    <row r="784" spans="1:82">
      <c r="A784" s="1">
        <f t="shared" si="741"/>
        <v>2028</v>
      </c>
      <c r="B784" s="588">
        <f>[1]BR!C738</f>
        <v>216034</v>
      </c>
      <c r="C784" s="588">
        <f>[1]BR!D738</f>
        <v>191159</v>
      </c>
      <c r="D784" s="588">
        <f>[1]BR!E738</f>
        <v>182203</v>
      </c>
      <c r="E784" s="588">
        <f>[1]BR!F738</f>
        <v>193396</v>
      </c>
      <c r="F784" s="588">
        <f>[1]BR!G738</f>
        <v>200809</v>
      </c>
      <c r="G784" s="588">
        <f>[1]BR!H738</f>
        <v>213031</v>
      </c>
      <c r="H784" s="588">
        <f>[1]BR!I738</f>
        <v>226177</v>
      </c>
      <c r="I784" s="588">
        <f>[1]BR!J738</f>
        <v>229568</v>
      </c>
      <c r="J784" s="588">
        <f>[1]BR!K738</f>
        <v>219583</v>
      </c>
      <c r="K784" s="588">
        <f>[1]BR!L738</f>
        <v>205880</v>
      </c>
      <c r="L784" s="588">
        <f>[1]BR!M738</f>
        <v>190120</v>
      </c>
      <c r="M784" s="588">
        <f>[1]BR!N738</f>
        <v>210962</v>
      </c>
      <c r="N784" s="306">
        <f t="shared" si="739"/>
        <v>2478922</v>
      </c>
      <c r="O784" s="280"/>
      <c r="P784" s="72">
        <f t="shared" si="742"/>
        <v>2028</v>
      </c>
      <c r="Q784" s="588">
        <f>[1]BR!S738</f>
        <v>209190</v>
      </c>
      <c r="R784" s="588">
        <f>[1]BR!T738</f>
        <v>216034</v>
      </c>
      <c r="S784" s="588">
        <f>[1]BR!U738</f>
        <v>191159</v>
      </c>
      <c r="T784" s="588">
        <f>[1]BR!V738</f>
        <v>182203</v>
      </c>
      <c r="U784" s="588">
        <f>[1]BR!W738</f>
        <v>193396</v>
      </c>
      <c r="V784" s="588">
        <f>[1]BR!X738</f>
        <v>200809</v>
      </c>
      <c r="W784" s="588">
        <f>[1]BR!Y738</f>
        <v>213031</v>
      </c>
      <c r="X784" s="588">
        <f>[1]BR!Z738</f>
        <v>226177</v>
      </c>
      <c r="Y784" s="588">
        <f>[1]BR!AA738</f>
        <v>229568</v>
      </c>
      <c r="Z784" s="588">
        <f>[1]BR!AB738</f>
        <v>219583</v>
      </c>
      <c r="AA784" s="588">
        <f>[1]BR!AC738</f>
        <v>205880</v>
      </c>
      <c r="AB784" s="588">
        <f>[1]BR!AD738</f>
        <v>190120</v>
      </c>
      <c r="AC784" s="303">
        <f t="shared" si="740"/>
        <v>2477150</v>
      </c>
      <c r="AD784" s="13"/>
      <c r="AG784" s="22"/>
      <c r="AH784" s="22"/>
      <c r="AI784" s="155"/>
      <c r="AJ784" s="2"/>
      <c r="BH784" s="1"/>
      <c r="BV784" s="1"/>
      <c r="BW784" s="1"/>
      <c r="BX784" s="1"/>
      <c r="BY784" s="1"/>
      <c r="BZ784" s="1"/>
      <c r="CA784" s="1"/>
      <c r="CB784" s="1"/>
      <c r="CC784" s="1"/>
      <c r="CD784" s="1"/>
    </row>
    <row r="785" spans="1:82">
      <c r="A785" s="1">
        <f t="shared" si="741"/>
        <v>2029</v>
      </c>
      <c r="B785" s="588">
        <f>[1]BR!C739</f>
        <v>218047</v>
      </c>
      <c r="C785" s="588">
        <f>[1]BR!D739</f>
        <v>191350</v>
      </c>
      <c r="D785" s="588">
        <f>[1]BR!E739</f>
        <v>182605</v>
      </c>
      <c r="E785" s="588">
        <f>[1]BR!F739</f>
        <v>194331</v>
      </c>
      <c r="F785" s="588">
        <f>[1]BR!G739</f>
        <v>202097</v>
      </c>
      <c r="G785" s="588">
        <f>[1]BR!H739</f>
        <v>214901</v>
      </c>
      <c r="H785" s="588">
        <f>[1]BR!I739</f>
        <v>228673</v>
      </c>
      <c r="I785" s="588">
        <f>[1]BR!J739</f>
        <v>232226</v>
      </c>
      <c r="J785" s="588">
        <f>[1]BR!K739</f>
        <v>221765</v>
      </c>
      <c r="K785" s="588">
        <f>[1]BR!L739</f>
        <v>207410</v>
      </c>
      <c r="L785" s="588">
        <f>[1]BR!M739</f>
        <v>190899</v>
      </c>
      <c r="M785" s="588">
        <f>[1]BR!N739</f>
        <v>212734</v>
      </c>
      <c r="N785" s="306">
        <f t="shared" si="739"/>
        <v>2497038</v>
      </c>
      <c r="O785" s="280"/>
      <c r="P785" s="72">
        <f t="shared" si="742"/>
        <v>2029</v>
      </c>
      <c r="Q785" s="588">
        <f>[1]BR!S739</f>
        <v>210962</v>
      </c>
      <c r="R785" s="588">
        <f>[1]BR!T739</f>
        <v>218047</v>
      </c>
      <c r="S785" s="588">
        <f>[1]BR!U739</f>
        <v>191350</v>
      </c>
      <c r="T785" s="588">
        <f>[1]BR!V739</f>
        <v>182605</v>
      </c>
      <c r="U785" s="588">
        <f>[1]BR!W739</f>
        <v>194331</v>
      </c>
      <c r="V785" s="588">
        <f>[1]BR!X739</f>
        <v>202097</v>
      </c>
      <c r="W785" s="588">
        <f>[1]BR!Y739</f>
        <v>214901</v>
      </c>
      <c r="X785" s="588">
        <f>[1]BR!Z739</f>
        <v>228673</v>
      </c>
      <c r="Y785" s="588">
        <f>[1]BR!AA739</f>
        <v>232226</v>
      </c>
      <c r="Z785" s="588">
        <f>[1]BR!AB739</f>
        <v>221765</v>
      </c>
      <c r="AA785" s="588">
        <f>[1]BR!AC739</f>
        <v>207410</v>
      </c>
      <c r="AB785" s="588">
        <f>[1]BR!AD739</f>
        <v>190899</v>
      </c>
      <c r="AC785" s="303">
        <f t="shared" si="740"/>
        <v>2495266</v>
      </c>
      <c r="AD785" s="13"/>
      <c r="AG785" s="22"/>
      <c r="AH785" s="22"/>
      <c r="AI785" s="155"/>
      <c r="AJ785" s="2"/>
      <c r="BH785" s="1"/>
      <c r="BV785" s="1"/>
      <c r="BW785" s="1"/>
      <c r="BX785" s="1"/>
      <c r="BY785" s="1"/>
      <c r="BZ785" s="1"/>
      <c r="CA785" s="1"/>
      <c r="CB785" s="1"/>
      <c r="CC785" s="1"/>
      <c r="CD785" s="1"/>
    </row>
    <row r="786" spans="1:82">
      <c r="A786" s="1">
        <f t="shared" si="741"/>
        <v>2030</v>
      </c>
      <c r="B786" s="588">
        <f>[1]BR!C740</f>
        <v>220061</v>
      </c>
      <c r="C786" s="588">
        <f>[1]BR!D740</f>
        <v>192150</v>
      </c>
      <c r="D786" s="588">
        <f>[1]BR!E740</f>
        <v>183008</v>
      </c>
      <c r="E786" s="588">
        <f>[1]BR!F740</f>
        <v>195267</v>
      </c>
      <c r="F786" s="588">
        <f>[1]BR!G740</f>
        <v>203386</v>
      </c>
      <c r="G786" s="588">
        <f>[1]BR!H740</f>
        <v>216772</v>
      </c>
      <c r="H786" s="588">
        <f>[1]BR!I740</f>
        <v>231170</v>
      </c>
      <c r="I786" s="588">
        <f>[1]BR!J740</f>
        <v>234884</v>
      </c>
      <c r="J786" s="588">
        <f>[1]BR!K740</f>
        <v>223948</v>
      </c>
      <c r="K786" s="588">
        <f>[1]BR!L740</f>
        <v>208940</v>
      </c>
      <c r="L786" s="588">
        <f>[1]BR!M740</f>
        <v>191679</v>
      </c>
      <c r="M786" s="588">
        <f>[1]BR!N740</f>
        <v>214506</v>
      </c>
      <c r="N786" s="306">
        <f t="shared" si="739"/>
        <v>2515771</v>
      </c>
      <c r="O786" s="280"/>
      <c r="P786" s="72">
        <f t="shared" si="742"/>
        <v>2030</v>
      </c>
      <c r="Q786" s="588">
        <f>[1]BR!S740</f>
        <v>212734</v>
      </c>
      <c r="R786" s="588">
        <f>[1]BR!T740</f>
        <v>220061</v>
      </c>
      <c r="S786" s="588">
        <f>[1]BR!U740</f>
        <v>192150</v>
      </c>
      <c r="T786" s="588">
        <f>[1]BR!V740</f>
        <v>183008</v>
      </c>
      <c r="U786" s="588">
        <f>[1]BR!W740</f>
        <v>195267</v>
      </c>
      <c r="V786" s="588">
        <f>[1]BR!X740</f>
        <v>203386</v>
      </c>
      <c r="W786" s="588">
        <f>[1]BR!Y740</f>
        <v>216772</v>
      </c>
      <c r="X786" s="588">
        <f>[1]BR!Z740</f>
        <v>231170</v>
      </c>
      <c r="Y786" s="588">
        <f>[1]BR!AA740</f>
        <v>234884</v>
      </c>
      <c r="Z786" s="588">
        <f>[1]BR!AB740</f>
        <v>223948</v>
      </c>
      <c r="AA786" s="588">
        <f>[1]BR!AC740</f>
        <v>208940</v>
      </c>
      <c r="AB786" s="588">
        <f>[1]BR!AD740</f>
        <v>191679</v>
      </c>
      <c r="AC786" s="303">
        <f t="shared" si="740"/>
        <v>2513999</v>
      </c>
      <c r="AD786" s="13"/>
      <c r="AG786" s="22"/>
      <c r="AH786" s="22"/>
      <c r="AI786" s="155"/>
      <c r="AJ786" s="2"/>
      <c r="BH786" s="1"/>
      <c r="BV786" s="1"/>
      <c r="BW786" s="1"/>
      <c r="BX786" s="1"/>
      <c r="BY786" s="1"/>
      <c r="BZ786" s="1"/>
      <c r="CA786" s="1"/>
      <c r="CB786" s="1"/>
      <c r="CC786" s="1"/>
      <c r="CD786" s="1"/>
    </row>
    <row r="787" spans="1:82">
      <c r="A787" s="1">
        <f t="shared" si="741"/>
        <v>2031</v>
      </c>
      <c r="B787" s="588">
        <f>[1]BR!C741</f>
        <v>222074</v>
      </c>
      <c r="C787" s="588">
        <f>[1]BR!D741</f>
        <v>192950</v>
      </c>
      <c r="D787" s="588">
        <f>[1]BR!E741</f>
        <v>183410</v>
      </c>
      <c r="E787" s="588">
        <f>[1]BR!F741</f>
        <v>196202</v>
      </c>
      <c r="F787" s="588">
        <f>[1]BR!G741</f>
        <v>204674</v>
      </c>
      <c r="G787" s="588">
        <f>[1]BR!H741</f>
        <v>218642</v>
      </c>
      <c r="H787" s="588">
        <f>[1]BR!I741</f>
        <v>233666</v>
      </c>
      <c r="I787" s="588">
        <f>[1]BR!J741</f>
        <v>237542</v>
      </c>
      <c r="J787" s="588">
        <f>[1]BR!K741</f>
        <v>226130</v>
      </c>
      <c r="K787" s="588">
        <f>[1]BR!L741</f>
        <v>210470</v>
      </c>
      <c r="L787" s="588">
        <f>[1]BR!M741</f>
        <v>192458</v>
      </c>
      <c r="M787" s="588">
        <f>[1]BR!N741</f>
        <v>216278</v>
      </c>
      <c r="N787" s="306">
        <f t="shared" ref="N787:N801" si="743">SUM(B787:M787)</f>
        <v>2534496</v>
      </c>
      <c r="O787" s="280"/>
      <c r="P787" s="72">
        <f t="shared" si="742"/>
        <v>2031</v>
      </c>
      <c r="Q787" s="588">
        <f>[1]BR!S741</f>
        <v>214506</v>
      </c>
      <c r="R787" s="588">
        <f>[1]BR!T741</f>
        <v>222074</v>
      </c>
      <c r="S787" s="588">
        <f>[1]BR!U741</f>
        <v>192950</v>
      </c>
      <c r="T787" s="588">
        <f>[1]BR!V741</f>
        <v>183410</v>
      </c>
      <c r="U787" s="588">
        <f>[1]BR!W741</f>
        <v>196202</v>
      </c>
      <c r="V787" s="588">
        <f>[1]BR!X741</f>
        <v>204674</v>
      </c>
      <c r="W787" s="588">
        <f>[1]BR!Y741</f>
        <v>218642</v>
      </c>
      <c r="X787" s="588">
        <f>[1]BR!Z741</f>
        <v>233666</v>
      </c>
      <c r="Y787" s="588">
        <f>[1]BR!AA741</f>
        <v>237542</v>
      </c>
      <c r="Z787" s="588">
        <f>[1]BR!AB741</f>
        <v>226130</v>
      </c>
      <c r="AA787" s="588">
        <f>[1]BR!AC741</f>
        <v>210470</v>
      </c>
      <c r="AB787" s="588">
        <f>[1]BR!AD741</f>
        <v>192458</v>
      </c>
      <c r="AC787" s="303">
        <f t="shared" si="740"/>
        <v>2532724</v>
      </c>
      <c r="AD787" s="13"/>
      <c r="AG787" s="22"/>
      <c r="AH787" s="22"/>
      <c r="AI787" s="155"/>
      <c r="AJ787" s="2"/>
      <c r="BH787" s="1"/>
      <c r="BV787" s="1"/>
      <c r="BW787" s="1"/>
      <c r="BX787" s="1"/>
      <c r="BY787" s="1"/>
      <c r="BZ787" s="1"/>
      <c r="CA787" s="1"/>
      <c r="CB787" s="1"/>
      <c r="CC787" s="1"/>
      <c r="CD787" s="1"/>
    </row>
    <row r="788" spans="1:82">
      <c r="A788" s="1">
        <f t="shared" si="741"/>
        <v>2032</v>
      </c>
      <c r="B788" s="588">
        <f>[1]BR!C742</f>
        <v>224088</v>
      </c>
      <c r="C788" s="588">
        <f>[1]BR!D742</f>
        <v>194475</v>
      </c>
      <c r="D788" s="588">
        <f>[1]BR!E742</f>
        <v>183813</v>
      </c>
      <c r="E788" s="588">
        <f>[1]BR!F742</f>
        <v>197138</v>
      </c>
      <c r="F788" s="588">
        <f>[1]BR!G742</f>
        <v>205963</v>
      </c>
      <c r="G788" s="588">
        <f>[1]BR!H742</f>
        <v>220513</v>
      </c>
      <c r="H788" s="588">
        <f>[1]BR!I742</f>
        <v>236163</v>
      </c>
      <c r="I788" s="588">
        <f>[1]BR!J742</f>
        <v>240200</v>
      </c>
      <c r="J788" s="588">
        <f>[1]BR!K742</f>
        <v>228313</v>
      </c>
      <c r="K788" s="588">
        <f>[1]BR!L742</f>
        <v>212000</v>
      </c>
      <c r="L788" s="588">
        <f>[1]BR!M742</f>
        <v>193238</v>
      </c>
      <c r="M788" s="588">
        <f>[1]BR!N742</f>
        <v>218050</v>
      </c>
      <c r="N788" s="306">
        <f t="shared" si="743"/>
        <v>2553954</v>
      </c>
      <c r="O788" s="280"/>
      <c r="P788" s="72">
        <f t="shared" si="742"/>
        <v>2032</v>
      </c>
      <c r="Q788" s="588">
        <f>[1]BR!S742</f>
        <v>216278</v>
      </c>
      <c r="R788" s="588">
        <f>[1]BR!T742</f>
        <v>224088</v>
      </c>
      <c r="S788" s="588">
        <f>[1]BR!U742</f>
        <v>194475</v>
      </c>
      <c r="T788" s="588">
        <f>[1]BR!V742</f>
        <v>183813</v>
      </c>
      <c r="U788" s="588">
        <f>[1]BR!W742</f>
        <v>197138</v>
      </c>
      <c r="V788" s="588">
        <f>[1]BR!X742</f>
        <v>205963</v>
      </c>
      <c r="W788" s="588">
        <f>[1]BR!Y742</f>
        <v>220513</v>
      </c>
      <c r="X788" s="588">
        <f>[1]BR!Z742</f>
        <v>236163</v>
      </c>
      <c r="Y788" s="588">
        <f>[1]BR!AA742</f>
        <v>240200</v>
      </c>
      <c r="Z788" s="588">
        <f>[1]BR!AB742</f>
        <v>228313</v>
      </c>
      <c r="AA788" s="588">
        <f>[1]BR!AC742</f>
        <v>212000</v>
      </c>
      <c r="AB788" s="588">
        <f>[1]BR!AD742</f>
        <v>193238</v>
      </c>
      <c r="AC788" s="303">
        <f t="shared" si="740"/>
        <v>2552182</v>
      </c>
      <c r="AD788" s="13"/>
      <c r="AG788" s="22"/>
      <c r="AH788" s="22"/>
      <c r="AI788" s="155"/>
      <c r="AJ788" s="2"/>
      <c r="BH788" s="1"/>
      <c r="BV788" s="1"/>
      <c r="BW788" s="1"/>
      <c r="BX788" s="1"/>
      <c r="BY788" s="1"/>
      <c r="BZ788" s="1"/>
      <c r="CA788" s="1"/>
      <c r="CB788" s="1"/>
      <c r="CC788" s="1"/>
      <c r="CD788" s="1"/>
    </row>
    <row r="789" spans="1:82">
      <c r="A789" s="1">
        <f t="shared" si="741"/>
        <v>2033</v>
      </c>
      <c r="B789" s="588">
        <f>[1]BR!C743</f>
        <v>226101</v>
      </c>
      <c r="C789" s="588">
        <f>[1]BR!D743</f>
        <v>194550</v>
      </c>
      <c r="D789" s="588">
        <f>[1]BR!E743</f>
        <v>184215</v>
      </c>
      <c r="E789" s="588">
        <f>[1]BR!F743</f>
        <v>198073</v>
      </c>
      <c r="F789" s="588">
        <f>[1]BR!G743</f>
        <v>207251</v>
      </c>
      <c r="G789" s="588">
        <f>[1]BR!H743</f>
        <v>222383</v>
      </c>
      <c r="H789" s="588">
        <f>[1]BR!I743</f>
        <v>238659</v>
      </c>
      <c r="I789" s="588">
        <f>[1]BR!J743</f>
        <v>242858</v>
      </c>
      <c r="J789" s="588">
        <f>[1]BR!K743</f>
        <v>230495</v>
      </c>
      <c r="K789" s="588">
        <f>[1]BR!L743</f>
        <v>213530</v>
      </c>
      <c r="L789" s="588">
        <f>[1]BR!M743</f>
        <v>194017</v>
      </c>
      <c r="M789" s="588">
        <f>[1]BR!N743</f>
        <v>219822</v>
      </c>
      <c r="N789" s="306">
        <f t="shared" si="743"/>
        <v>2571954</v>
      </c>
      <c r="O789" s="280"/>
      <c r="P789" s="72">
        <f t="shared" si="742"/>
        <v>2033</v>
      </c>
      <c r="Q789" s="588">
        <f>[1]BR!S743</f>
        <v>218050</v>
      </c>
      <c r="R789" s="588">
        <f>[1]BR!T743</f>
        <v>226101</v>
      </c>
      <c r="S789" s="588">
        <f>[1]BR!U743</f>
        <v>194550</v>
      </c>
      <c r="T789" s="588">
        <f>[1]BR!V743</f>
        <v>184215</v>
      </c>
      <c r="U789" s="588">
        <f>[1]BR!W743</f>
        <v>198073</v>
      </c>
      <c r="V789" s="588">
        <f>[1]BR!X743</f>
        <v>207251</v>
      </c>
      <c r="W789" s="588">
        <f>[1]BR!Y743</f>
        <v>222383</v>
      </c>
      <c r="X789" s="588">
        <f>[1]BR!Z743</f>
        <v>238659</v>
      </c>
      <c r="Y789" s="588">
        <f>[1]BR!AA743</f>
        <v>242858</v>
      </c>
      <c r="Z789" s="588">
        <f>[1]BR!AB743</f>
        <v>230495</v>
      </c>
      <c r="AA789" s="588">
        <f>[1]BR!AC743</f>
        <v>213530</v>
      </c>
      <c r="AB789" s="588">
        <f>[1]BR!AD743</f>
        <v>194017</v>
      </c>
      <c r="AC789" s="303">
        <f t="shared" si="740"/>
        <v>2570182</v>
      </c>
      <c r="AG789" s="22"/>
      <c r="AH789" s="22"/>
      <c r="AI789" s="155"/>
      <c r="AJ789" s="2"/>
      <c r="BH789" s="1"/>
      <c r="BV789" s="1"/>
      <c r="BW789" s="1"/>
      <c r="BX789" s="1"/>
      <c r="BY789" s="1"/>
      <c r="BZ789" s="1"/>
      <c r="CA789" s="1"/>
      <c r="CB789" s="1"/>
      <c r="CC789" s="1"/>
      <c r="CD789" s="1"/>
    </row>
    <row r="790" spans="1:82">
      <c r="A790" s="1">
        <f t="shared" si="741"/>
        <v>2034</v>
      </c>
      <c r="B790" s="588">
        <f>[1]BR!C744</f>
        <v>228115</v>
      </c>
      <c r="C790" s="588">
        <f>[1]BR!D744</f>
        <v>195350</v>
      </c>
      <c r="D790" s="588">
        <f>[1]BR!E744</f>
        <v>184618</v>
      </c>
      <c r="E790" s="588">
        <f>[1]BR!F744</f>
        <v>199009</v>
      </c>
      <c r="F790" s="588">
        <f>[1]BR!G744</f>
        <v>208540</v>
      </c>
      <c r="G790" s="588">
        <f>[1]BR!H744</f>
        <v>224254</v>
      </c>
      <c r="H790" s="588">
        <f>[1]BR!I744</f>
        <v>241156</v>
      </c>
      <c r="I790" s="588">
        <f>[1]BR!J744</f>
        <v>245516</v>
      </c>
      <c r="J790" s="588">
        <f>[1]BR!K744</f>
        <v>232678</v>
      </c>
      <c r="K790" s="588">
        <f>[1]BR!L744</f>
        <v>215060</v>
      </c>
      <c r="L790" s="588">
        <f>[1]BR!M744</f>
        <v>194797</v>
      </c>
      <c r="M790" s="588">
        <f>[1]BR!N744</f>
        <v>221594</v>
      </c>
      <c r="N790" s="306">
        <f t="shared" si="743"/>
        <v>2590687</v>
      </c>
      <c r="O790" s="280"/>
      <c r="P790" s="72">
        <f t="shared" si="742"/>
        <v>2034</v>
      </c>
      <c r="Q790" s="588">
        <f>[1]BR!S744</f>
        <v>219822</v>
      </c>
      <c r="R790" s="588">
        <f>[1]BR!T744</f>
        <v>228115</v>
      </c>
      <c r="S790" s="588">
        <f>[1]BR!U744</f>
        <v>195350</v>
      </c>
      <c r="T790" s="588">
        <f>[1]BR!V744</f>
        <v>184618</v>
      </c>
      <c r="U790" s="588">
        <f>[1]BR!W744</f>
        <v>199009</v>
      </c>
      <c r="V790" s="588">
        <f>[1]BR!X744</f>
        <v>208540</v>
      </c>
      <c r="W790" s="588">
        <f>[1]BR!Y744</f>
        <v>224254</v>
      </c>
      <c r="X790" s="588">
        <f>[1]BR!Z744</f>
        <v>241156</v>
      </c>
      <c r="Y790" s="588">
        <f>[1]BR!AA744</f>
        <v>245516</v>
      </c>
      <c r="Z790" s="588">
        <f>[1]BR!AB744</f>
        <v>232678</v>
      </c>
      <c r="AA790" s="588">
        <f>[1]BR!AC744</f>
        <v>215060</v>
      </c>
      <c r="AB790" s="588">
        <f>[1]BR!AD744</f>
        <v>194797</v>
      </c>
      <c r="AC790" s="303">
        <f t="shared" si="740"/>
        <v>2588915</v>
      </c>
      <c r="AG790" s="22"/>
      <c r="AH790" s="22"/>
      <c r="AI790" s="155"/>
      <c r="AJ790" s="2"/>
      <c r="BH790" s="1"/>
      <c r="BV790" s="1"/>
      <c r="BW790" s="1"/>
      <c r="BX790" s="1"/>
      <c r="BY790" s="1"/>
      <c r="BZ790" s="1"/>
      <c r="CA790" s="1"/>
      <c r="CB790" s="1"/>
      <c r="CC790" s="1"/>
      <c r="CD790" s="1"/>
    </row>
    <row r="791" spans="1:82">
      <c r="A791" s="1">
        <f t="shared" si="741"/>
        <v>2035</v>
      </c>
      <c r="B791" s="588">
        <f>[1]BR!C745</f>
        <v>230128</v>
      </c>
      <c r="C791" s="588">
        <f>[1]BR!D745</f>
        <v>196150</v>
      </c>
      <c r="D791" s="588">
        <f>[1]BR!E745</f>
        <v>185020</v>
      </c>
      <c r="E791" s="588">
        <f>[1]BR!F745</f>
        <v>199944</v>
      </c>
      <c r="F791" s="588">
        <f>[1]BR!G745</f>
        <v>209828</v>
      </c>
      <c r="G791" s="588">
        <f>[1]BR!H745</f>
        <v>226124</v>
      </c>
      <c r="H791" s="588">
        <f>[1]BR!I745</f>
        <v>243652</v>
      </c>
      <c r="I791" s="588">
        <f>[1]BR!J745</f>
        <v>248174</v>
      </c>
      <c r="J791" s="588">
        <f>[1]BR!K745</f>
        <v>234860</v>
      </c>
      <c r="K791" s="588">
        <f>[1]BR!L745</f>
        <v>216590</v>
      </c>
      <c r="L791" s="588">
        <f>[1]BR!M745</f>
        <v>195576</v>
      </c>
      <c r="M791" s="588">
        <f>[1]BR!N745</f>
        <v>223366</v>
      </c>
      <c r="N791" s="306">
        <f t="shared" si="743"/>
        <v>2609412</v>
      </c>
      <c r="O791" s="280"/>
      <c r="P791" s="72">
        <f t="shared" si="742"/>
        <v>2035</v>
      </c>
      <c r="Q791" s="588">
        <f>[1]BR!S745</f>
        <v>221594</v>
      </c>
      <c r="R791" s="588">
        <f>[1]BR!T745</f>
        <v>230128</v>
      </c>
      <c r="S791" s="588">
        <f>[1]BR!U745</f>
        <v>196150</v>
      </c>
      <c r="T791" s="588">
        <f>[1]BR!V745</f>
        <v>185020</v>
      </c>
      <c r="U791" s="588">
        <f>[1]BR!W745</f>
        <v>199944</v>
      </c>
      <c r="V791" s="588">
        <f>[1]BR!X745</f>
        <v>209828</v>
      </c>
      <c r="W791" s="588">
        <f>[1]BR!Y745</f>
        <v>226124</v>
      </c>
      <c r="X791" s="588">
        <f>[1]BR!Z745</f>
        <v>243652</v>
      </c>
      <c r="Y791" s="588">
        <f>[1]BR!AA745</f>
        <v>248174</v>
      </c>
      <c r="Z791" s="588">
        <f>[1]BR!AB745</f>
        <v>234860</v>
      </c>
      <c r="AA791" s="588">
        <f>[1]BR!AC745</f>
        <v>216590</v>
      </c>
      <c r="AB791" s="588">
        <f>[1]BR!AD745</f>
        <v>195576</v>
      </c>
      <c r="AC791" s="303">
        <f t="shared" si="740"/>
        <v>2607640</v>
      </c>
      <c r="AI791" s="155"/>
      <c r="AJ791" s="2"/>
      <c r="AK791" s="132"/>
      <c r="AL791" s="2"/>
      <c r="AM791" s="2"/>
      <c r="BH791" s="1"/>
      <c r="BV791" s="1"/>
      <c r="BW791" s="1"/>
      <c r="BX791" s="1"/>
      <c r="BY791" s="1"/>
      <c r="BZ791" s="1"/>
      <c r="CA791" s="1"/>
      <c r="CB791" s="1"/>
      <c r="CC791" s="1"/>
      <c r="CD791" s="1"/>
    </row>
    <row r="792" spans="1:82">
      <c r="A792" s="1">
        <f t="shared" si="741"/>
        <v>2036</v>
      </c>
      <c r="B792" s="588">
        <f>[1]BR!C746</f>
        <v>232142</v>
      </c>
      <c r="C792" s="588">
        <f>[1]BR!D746</f>
        <v>197791</v>
      </c>
      <c r="D792" s="588">
        <f>[1]BR!E746</f>
        <v>185423</v>
      </c>
      <c r="E792" s="588">
        <f>[1]BR!F746</f>
        <v>200880</v>
      </c>
      <c r="F792" s="588">
        <f>[1]BR!G746</f>
        <v>211117</v>
      </c>
      <c r="G792" s="588">
        <f>[1]BR!H746</f>
        <v>227995</v>
      </c>
      <c r="H792" s="588">
        <f>[1]BR!I746</f>
        <v>246149</v>
      </c>
      <c r="I792" s="588">
        <f>[1]BR!J746</f>
        <v>250832</v>
      </c>
      <c r="J792" s="588">
        <f>[1]BR!K746</f>
        <v>237043</v>
      </c>
      <c r="K792" s="588">
        <f>[1]BR!L746</f>
        <v>218120</v>
      </c>
      <c r="L792" s="588">
        <f>[1]BR!M746</f>
        <v>196356</v>
      </c>
      <c r="M792" s="588">
        <f>[1]BR!N746</f>
        <v>225138</v>
      </c>
      <c r="N792" s="306">
        <f t="shared" si="743"/>
        <v>2628986</v>
      </c>
      <c r="O792" s="280"/>
      <c r="P792" s="72">
        <f t="shared" si="742"/>
        <v>2036</v>
      </c>
      <c r="Q792" s="588">
        <f>[1]BR!S746</f>
        <v>223366</v>
      </c>
      <c r="R792" s="588">
        <f>[1]BR!T746</f>
        <v>232142</v>
      </c>
      <c r="S792" s="588">
        <f>[1]BR!U746</f>
        <v>197791</v>
      </c>
      <c r="T792" s="588">
        <f>[1]BR!V746</f>
        <v>185423</v>
      </c>
      <c r="U792" s="588">
        <f>[1]BR!W746</f>
        <v>200880</v>
      </c>
      <c r="V792" s="588">
        <f>[1]BR!X746</f>
        <v>211117</v>
      </c>
      <c r="W792" s="588">
        <f>[1]BR!Y746</f>
        <v>227995</v>
      </c>
      <c r="X792" s="588">
        <f>[1]BR!Z746</f>
        <v>246149</v>
      </c>
      <c r="Y792" s="588">
        <f>[1]BR!AA746</f>
        <v>250832</v>
      </c>
      <c r="Z792" s="588">
        <f>[1]BR!AB746</f>
        <v>237043</v>
      </c>
      <c r="AA792" s="588">
        <f>[1]BR!AC746</f>
        <v>218120</v>
      </c>
      <c r="AB792" s="588">
        <f>[1]BR!AD746</f>
        <v>196356</v>
      </c>
      <c r="AC792" s="303">
        <f t="shared" si="740"/>
        <v>2627214</v>
      </c>
      <c r="AI792" s="155"/>
      <c r="AJ792" s="2"/>
      <c r="AK792" s="132"/>
      <c r="AL792" s="2"/>
      <c r="AM792" s="2"/>
      <c r="BH792" s="1"/>
      <c r="BV792" s="1"/>
      <c r="BW792" s="1"/>
      <c r="BX792" s="1"/>
      <c r="BY792" s="1"/>
      <c r="BZ792" s="1"/>
      <c r="CA792" s="1"/>
      <c r="CB792" s="1"/>
      <c r="CC792" s="1"/>
      <c r="CD792" s="1"/>
    </row>
    <row r="793" spans="1:82">
      <c r="A793" s="1">
        <f t="shared" si="741"/>
        <v>2037</v>
      </c>
      <c r="B793" s="588">
        <f>[1]BR!C747</f>
        <v>234155</v>
      </c>
      <c r="C793" s="588">
        <f>[1]BR!D747</f>
        <v>197750</v>
      </c>
      <c r="D793" s="588">
        <f>[1]BR!E747</f>
        <v>185825</v>
      </c>
      <c r="E793" s="588">
        <f>[1]BR!F747</f>
        <v>201815</v>
      </c>
      <c r="F793" s="588">
        <f>[1]BR!G747</f>
        <v>212405</v>
      </c>
      <c r="G793" s="588">
        <f>[1]BR!H747</f>
        <v>229865</v>
      </c>
      <c r="H793" s="588">
        <f>[1]BR!I747</f>
        <v>248645</v>
      </c>
      <c r="I793" s="588">
        <f>[1]BR!J747</f>
        <v>253490</v>
      </c>
      <c r="J793" s="588">
        <f>[1]BR!K747</f>
        <v>239225</v>
      </c>
      <c r="K793" s="588">
        <f>[1]BR!L747</f>
        <v>219650</v>
      </c>
      <c r="L793" s="588">
        <f>[1]BR!M747</f>
        <v>197135</v>
      </c>
      <c r="M793" s="588">
        <f>[1]BR!N747</f>
        <v>226910</v>
      </c>
      <c r="N793" s="306">
        <f t="shared" si="743"/>
        <v>2646870</v>
      </c>
      <c r="O793" s="280"/>
      <c r="P793" s="72">
        <f t="shared" si="742"/>
        <v>2037</v>
      </c>
      <c r="Q793" s="588">
        <f>[1]BR!S747</f>
        <v>225138</v>
      </c>
      <c r="R793" s="588">
        <f>[1]BR!T747</f>
        <v>234155</v>
      </c>
      <c r="S793" s="588">
        <f>[1]BR!U747</f>
        <v>197750</v>
      </c>
      <c r="T793" s="588">
        <f>[1]BR!V747</f>
        <v>185825</v>
      </c>
      <c r="U793" s="588">
        <f>[1]BR!W747</f>
        <v>201815</v>
      </c>
      <c r="V793" s="588">
        <f>[1]BR!X747</f>
        <v>212405</v>
      </c>
      <c r="W793" s="588">
        <f>[1]BR!Y747</f>
        <v>229865</v>
      </c>
      <c r="X793" s="588">
        <f>[1]BR!Z747</f>
        <v>248645</v>
      </c>
      <c r="Y793" s="588">
        <f>[1]BR!AA747</f>
        <v>253490</v>
      </c>
      <c r="Z793" s="588">
        <f>[1]BR!AB747</f>
        <v>239225</v>
      </c>
      <c r="AA793" s="588">
        <f>[1]BR!AC747</f>
        <v>219650</v>
      </c>
      <c r="AB793" s="588">
        <f>[1]BR!AD747</f>
        <v>197135</v>
      </c>
      <c r="AC793" s="303">
        <f t="shared" si="740"/>
        <v>2645098</v>
      </c>
      <c r="AI793" s="155"/>
      <c r="AJ793" s="2"/>
      <c r="AK793" s="132"/>
      <c r="AL793" s="2"/>
      <c r="AM793" s="2"/>
      <c r="BH793" s="1"/>
      <c r="BV793" s="1"/>
      <c r="BW793" s="1"/>
      <c r="BX793" s="1"/>
      <c r="BY793" s="1"/>
      <c r="BZ793" s="1"/>
      <c r="CA793" s="1"/>
      <c r="CB793" s="1"/>
      <c r="CC793" s="1"/>
      <c r="CD793" s="1"/>
    </row>
    <row r="794" spans="1:82">
      <c r="A794" s="1">
        <f t="shared" si="741"/>
        <v>2038</v>
      </c>
      <c r="B794" s="588">
        <f>[1]BR!C748</f>
        <v>236169</v>
      </c>
      <c r="C794" s="588">
        <f>[1]BR!D748</f>
        <v>198550</v>
      </c>
      <c r="D794" s="588">
        <f>[1]BR!E748</f>
        <v>186228</v>
      </c>
      <c r="E794" s="588">
        <f>[1]BR!F748</f>
        <v>202751</v>
      </c>
      <c r="F794" s="588">
        <f>[1]BR!G748</f>
        <v>213694</v>
      </c>
      <c r="G794" s="588">
        <f>[1]BR!H748</f>
        <v>231736</v>
      </c>
      <c r="H794" s="588">
        <f>[1]BR!I748</f>
        <v>251142</v>
      </c>
      <c r="I794" s="588">
        <f>[1]BR!J748</f>
        <v>256148</v>
      </c>
      <c r="J794" s="588">
        <f>[1]BR!K748</f>
        <v>241408</v>
      </c>
      <c r="K794" s="588">
        <f>[1]BR!L748</f>
        <v>221180</v>
      </c>
      <c r="L794" s="588">
        <f>[1]BR!M748</f>
        <v>197915</v>
      </c>
      <c r="M794" s="588">
        <f>[1]BR!N748</f>
        <v>228682</v>
      </c>
      <c r="N794" s="306">
        <f t="shared" si="743"/>
        <v>2665603</v>
      </c>
      <c r="O794" s="280"/>
      <c r="P794" s="72">
        <f t="shared" si="742"/>
        <v>2038</v>
      </c>
      <c r="Q794" s="588">
        <f>[1]BR!S748</f>
        <v>226910</v>
      </c>
      <c r="R794" s="588">
        <f>[1]BR!T748</f>
        <v>236169</v>
      </c>
      <c r="S794" s="588">
        <f>[1]BR!U748</f>
        <v>198550</v>
      </c>
      <c r="T794" s="588">
        <f>[1]BR!V748</f>
        <v>186228</v>
      </c>
      <c r="U794" s="588">
        <f>[1]BR!W748</f>
        <v>202751</v>
      </c>
      <c r="V794" s="588">
        <f>[1]BR!X748</f>
        <v>213694</v>
      </c>
      <c r="W794" s="588">
        <f>[1]BR!Y748</f>
        <v>231736</v>
      </c>
      <c r="X794" s="588">
        <f>[1]BR!Z748</f>
        <v>251142</v>
      </c>
      <c r="Y794" s="588">
        <f>[1]BR!AA748</f>
        <v>256148</v>
      </c>
      <c r="Z794" s="588">
        <f>[1]BR!AB748</f>
        <v>241408</v>
      </c>
      <c r="AA794" s="588">
        <f>[1]BR!AC748</f>
        <v>221180</v>
      </c>
      <c r="AB794" s="588">
        <f>[1]BR!AD748</f>
        <v>197915</v>
      </c>
      <c r="AC794" s="303">
        <f t="shared" si="740"/>
        <v>2663831</v>
      </c>
      <c r="AI794" s="155"/>
      <c r="AJ794" s="2"/>
      <c r="BH794" s="1"/>
      <c r="BV794" s="1"/>
      <c r="BW794" s="1"/>
      <c r="BX794" s="1"/>
      <c r="BY794" s="1"/>
      <c r="BZ794" s="1"/>
      <c r="CA794" s="1"/>
      <c r="CB794" s="1"/>
      <c r="CC794" s="1"/>
      <c r="CD794" s="1"/>
    </row>
    <row r="795" spans="1:82">
      <c r="A795" s="1">
        <f t="shared" si="741"/>
        <v>2039</v>
      </c>
      <c r="B795" s="588">
        <f>[1]BR!C749</f>
        <v>238182</v>
      </c>
      <c r="C795" s="588">
        <f>[1]BR!D749</f>
        <v>199350</v>
      </c>
      <c r="D795" s="588">
        <f>[1]BR!E749</f>
        <v>186630</v>
      </c>
      <c r="E795" s="588">
        <f>[1]BR!F749</f>
        <v>203686</v>
      </c>
      <c r="F795" s="588">
        <f>[1]BR!G749</f>
        <v>214982</v>
      </c>
      <c r="G795" s="588">
        <f>[1]BR!H749</f>
        <v>233606</v>
      </c>
      <c r="H795" s="588">
        <f>[1]BR!I749</f>
        <v>253638</v>
      </c>
      <c r="I795" s="588">
        <f>[1]BR!J749</f>
        <v>258806</v>
      </c>
      <c r="J795" s="588">
        <f>[1]BR!K749</f>
        <v>243590</v>
      </c>
      <c r="K795" s="588">
        <f>[1]BR!L749</f>
        <v>222710</v>
      </c>
      <c r="L795" s="588">
        <f>[1]BR!M749</f>
        <v>198694</v>
      </c>
      <c r="M795" s="588">
        <f>[1]BR!N749</f>
        <v>230454</v>
      </c>
      <c r="N795" s="306">
        <f t="shared" si="743"/>
        <v>2684328</v>
      </c>
      <c r="O795" s="282"/>
      <c r="P795" s="72">
        <f t="shared" si="742"/>
        <v>2039</v>
      </c>
      <c r="Q795" s="588">
        <f>[1]BR!S749</f>
        <v>228682</v>
      </c>
      <c r="R795" s="588">
        <f>[1]BR!T749</f>
        <v>238182</v>
      </c>
      <c r="S795" s="588">
        <f>[1]BR!U749</f>
        <v>199350</v>
      </c>
      <c r="T795" s="588">
        <f>[1]BR!V749</f>
        <v>186630</v>
      </c>
      <c r="U795" s="588">
        <f>[1]BR!W749</f>
        <v>203686</v>
      </c>
      <c r="V795" s="588">
        <f>[1]BR!X749</f>
        <v>214982</v>
      </c>
      <c r="W795" s="588">
        <f>[1]BR!Y749</f>
        <v>233606</v>
      </c>
      <c r="X795" s="588">
        <f>[1]BR!Z749</f>
        <v>253638</v>
      </c>
      <c r="Y795" s="588">
        <f>[1]BR!AA749</f>
        <v>258806</v>
      </c>
      <c r="Z795" s="588">
        <f>[1]BR!AB749</f>
        <v>243590</v>
      </c>
      <c r="AA795" s="588">
        <f>[1]BR!AC749</f>
        <v>222710</v>
      </c>
      <c r="AB795" s="588">
        <f>[1]BR!AD749</f>
        <v>198694</v>
      </c>
      <c r="AC795" s="303">
        <f t="shared" si="740"/>
        <v>2682556</v>
      </c>
      <c r="AI795" s="155"/>
      <c r="AJ795" s="2"/>
      <c r="BH795" s="1"/>
      <c r="BV795" s="1"/>
      <c r="BW795" s="1"/>
      <c r="BX795" s="1"/>
      <c r="BY795" s="1"/>
      <c r="BZ795" s="1"/>
      <c r="CA795" s="1"/>
      <c r="CB795" s="1"/>
      <c r="CC795" s="1"/>
      <c r="CD795" s="1"/>
    </row>
    <row r="796" spans="1:82">
      <c r="A796" s="1">
        <f t="shared" si="741"/>
        <v>2040</v>
      </c>
      <c r="B796" s="588">
        <f>[1]BR!C750</f>
        <v>240196</v>
      </c>
      <c r="C796" s="588">
        <f>[1]BR!D750</f>
        <v>201107</v>
      </c>
      <c r="D796" s="588">
        <f>[1]BR!E750</f>
        <v>187033</v>
      </c>
      <c r="E796" s="588">
        <f>[1]BR!F750</f>
        <v>204622</v>
      </c>
      <c r="F796" s="588">
        <f>[1]BR!G750</f>
        <v>216271</v>
      </c>
      <c r="G796" s="588">
        <f>[1]BR!H750</f>
        <v>235477</v>
      </c>
      <c r="H796" s="588">
        <f>[1]BR!I750</f>
        <v>256135</v>
      </c>
      <c r="I796" s="588">
        <f>[1]BR!J750</f>
        <v>261464</v>
      </c>
      <c r="J796" s="588">
        <f>[1]BR!K750</f>
        <v>245773</v>
      </c>
      <c r="K796" s="588">
        <f>[1]BR!L750</f>
        <v>224240</v>
      </c>
      <c r="L796" s="588">
        <f>[1]BR!M750</f>
        <v>199474</v>
      </c>
      <c r="M796" s="588">
        <f>[1]BR!N750</f>
        <v>232226</v>
      </c>
      <c r="N796" s="306">
        <f t="shared" si="743"/>
        <v>2704018</v>
      </c>
      <c r="O796" s="280"/>
      <c r="P796" s="72">
        <f t="shared" si="742"/>
        <v>2040</v>
      </c>
      <c r="Q796" s="588">
        <f>[1]BR!S750</f>
        <v>230454</v>
      </c>
      <c r="R796" s="588">
        <f>[1]BR!T750</f>
        <v>240196</v>
      </c>
      <c r="S796" s="588">
        <f>[1]BR!U750</f>
        <v>201107</v>
      </c>
      <c r="T796" s="588">
        <f>[1]BR!V750</f>
        <v>187033</v>
      </c>
      <c r="U796" s="588">
        <f>[1]BR!W750</f>
        <v>204622</v>
      </c>
      <c r="V796" s="588">
        <f>[1]BR!X750</f>
        <v>216271</v>
      </c>
      <c r="W796" s="588">
        <f>[1]BR!Y750</f>
        <v>235477</v>
      </c>
      <c r="X796" s="588">
        <f>[1]BR!Z750</f>
        <v>256135</v>
      </c>
      <c r="Y796" s="588">
        <f>[1]BR!AA750</f>
        <v>261464</v>
      </c>
      <c r="Z796" s="588">
        <f>[1]BR!AB750</f>
        <v>245773</v>
      </c>
      <c r="AA796" s="588">
        <f>[1]BR!AC750</f>
        <v>224240</v>
      </c>
      <c r="AB796" s="588">
        <f>[1]BR!AD750</f>
        <v>199474</v>
      </c>
      <c r="AC796" s="303">
        <f t="shared" si="740"/>
        <v>2702246</v>
      </c>
      <c r="AI796" s="155"/>
      <c r="AJ796" s="2"/>
      <c r="BH796" s="1"/>
      <c r="BV796" s="1"/>
      <c r="BW796" s="1"/>
      <c r="BX796" s="1"/>
      <c r="BY796" s="1"/>
      <c r="BZ796" s="1"/>
      <c r="CA796" s="1"/>
      <c r="CB796" s="1"/>
      <c r="CC796" s="1"/>
      <c r="CD796" s="1"/>
    </row>
    <row r="797" spans="1:82">
      <c r="A797" s="1">
        <f t="shared" si="741"/>
        <v>2041</v>
      </c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06">
        <f t="shared" si="743"/>
        <v>0</v>
      </c>
      <c r="O797" s="280"/>
      <c r="P797" s="72">
        <f t="shared" si="742"/>
        <v>2041</v>
      </c>
      <c r="Q797" s="588">
        <f>[1]BR!S751</f>
        <v>232226</v>
      </c>
      <c r="R797" s="588">
        <f>[1]BR!T751</f>
        <v>0</v>
      </c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03">
        <f t="shared" si="740"/>
        <v>232226</v>
      </c>
      <c r="AI797" s="155"/>
      <c r="AJ797" s="2"/>
      <c r="BH797" s="1"/>
      <c r="BV797" s="1"/>
      <c r="BW797" s="1"/>
      <c r="BX797" s="1"/>
      <c r="BY797" s="1"/>
      <c r="BZ797" s="1"/>
      <c r="CA797" s="1"/>
      <c r="CB797" s="1"/>
      <c r="CC797" s="1"/>
      <c r="CD797" s="1"/>
    </row>
    <row r="798" spans="1:82">
      <c r="A798" s="1">
        <f t="shared" si="741"/>
        <v>2042</v>
      </c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06">
        <f t="shared" si="743"/>
        <v>0</v>
      </c>
      <c r="O798" s="280"/>
      <c r="P798" s="72">
        <f t="shared" si="742"/>
        <v>2042</v>
      </c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03">
        <f t="shared" si="740"/>
        <v>0</v>
      </c>
      <c r="AI798" s="155"/>
      <c r="AJ798" s="2"/>
      <c r="BH798" s="1"/>
      <c r="BV798" s="1"/>
      <c r="BW798" s="1"/>
      <c r="BX798" s="1"/>
      <c r="BY798" s="1"/>
      <c r="BZ798" s="1"/>
      <c r="CA798" s="1"/>
      <c r="CB798" s="1"/>
      <c r="CC798" s="1"/>
      <c r="CD798" s="1"/>
    </row>
    <row r="799" spans="1:82">
      <c r="A799" s="1">
        <f t="shared" si="741"/>
        <v>2043</v>
      </c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06">
        <f t="shared" si="743"/>
        <v>0</v>
      </c>
      <c r="O799" s="280"/>
      <c r="P799" s="72">
        <f t="shared" si="742"/>
        <v>2043</v>
      </c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03">
        <f t="shared" si="740"/>
        <v>0</v>
      </c>
      <c r="AI799" s="155"/>
      <c r="AJ799" s="2"/>
      <c r="BH799" s="1"/>
      <c r="BV799" s="1"/>
      <c r="BW799" s="1"/>
      <c r="BX799" s="1"/>
      <c r="BY799" s="1"/>
      <c r="BZ799" s="1"/>
      <c r="CA799" s="1"/>
      <c r="CB799" s="1"/>
      <c r="CC799" s="1"/>
      <c r="CD799" s="1"/>
    </row>
    <row r="800" spans="1:82">
      <c r="A800" s="1">
        <f t="shared" si="741"/>
        <v>2044</v>
      </c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06">
        <f t="shared" si="743"/>
        <v>0</v>
      </c>
      <c r="O800" s="280"/>
      <c r="P800" s="72">
        <f t="shared" si="742"/>
        <v>2044</v>
      </c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03">
        <f t="shared" si="740"/>
        <v>0</v>
      </c>
      <c r="AI800" s="155"/>
      <c r="AJ800" s="2"/>
      <c r="BH800" s="1"/>
      <c r="BV800" s="1"/>
      <c r="BW800" s="1"/>
      <c r="BX800" s="1"/>
      <c r="BY800" s="1"/>
      <c r="BZ800" s="1"/>
      <c r="CA800" s="1"/>
      <c r="CB800" s="1"/>
      <c r="CC800" s="1"/>
      <c r="CD800" s="1"/>
    </row>
    <row r="801" spans="1:82">
      <c r="A801" s="1">
        <f t="shared" si="741"/>
        <v>2045</v>
      </c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06">
        <f t="shared" si="743"/>
        <v>0</v>
      </c>
      <c r="O801" s="280"/>
      <c r="P801" s="72">
        <f t="shared" si="742"/>
        <v>2045</v>
      </c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03">
        <f t="shared" si="740"/>
        <v>0</v>
      </c>
      <c r="AI801" s="155"/>
      <c r="AJ801" s="2"/>
      <c r="BH801" s="1"/>
      <c r="BV801" s="1"/>
      <c r="BW801" s="1"/>
      <c r="BX801" s="1"/>
      <c r="BY801" s="1"/>
      <c r="BZ801" s="1"/>
      <c r="CA801" s="1"/>
      <c r="CB801" s="1"/>
      <c r="CC801" s="1"/>
      <c r="CD801" s="1"/>
    </row>
    <row r="802" spans="1:8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32"/>
      <c r="O802" s="29"/>
      <c r="P802" s="238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32"/>
      <c r="AI802" s="155"/>
      <c r="AJ802" s="2"/>
      <c r="BH802" s="1"/>
      <c r="BV802" s="1"/>
      <c r="BW802" s="1"/>
      <c r="BX802" s="1"/>
      <c r="BY802" s="1"/>
      <c r="BZ802" s="1"/>
      <c r="CA802" s="1"/>
      <c r="CB802" s="1"/>
      <c r="CC802" s="1"/>
      <c r="CD802" s="1"/>
    </row>
    <row r="803" spans="1:82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32"/>
      <c r="O803" s="29"/>
      <c r="P803" s="238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32"/>
      <c r="AG803" s="78"/>
      <c r="AH803" s="78"/>
      <c r="AI803" s="155"/>
      <c r="AJ803" s="2"/>
      <c r="BH803" s="1"/>
      <c r="BV803" s="1"/>
      <c r="BW803" s="1"/>
      <c r="BX803" s="1"/>
      <c r="BY803" s="1"/>
      <c r="BZ803" s="1"/>
      <c r="CA803" s="1"/>
      <c r="CB803" s="1"/>
      <c r="CC803" s="1"/>
      <c r="CD803" s="1"/>
    </row>
    <row r="804" spans="1:82">
      <c r="A804" s="442" t="s">
        <v>243</v>
      </c>
      <c r="B804" s="25"/>
      <c r="C804" s="25"/>
      <c r="D804" s="25"/>
      <c r="E804" s="25"/>
      <c r="F804" s="442" t="s">
        <v>147</v>
      </c>
      <c r="G804" s="25"/>
      <c r="H804" s="25"/>
      <c r="I804" s="25"/>
      <c r="J804" s="239"/>
      <c r="K804" s="233"/>
      <c r="L804" s="25"/>
      <c r="M804" s="25"/>
      <c r="N804" s="449" t="s">
        <v>143</v>
      </c>
      <c r="O804" s="450"/>
      <c r="P804" s="442" t="str">
        <f>A804&amp;"         (ONE MONTH BILLING LAG)"</f>
        <v>10 - 496 WILLISTON          (ONE MONTH BILLING LAG)</v>
      </c>
      <c r="Q804" s="435"/>
      <c r="R804" s="435"/>
      <c r="S804" s="436"/>
      <c r="T804" s="436"/>
      <c r="U804" s="25"/>
      <c r="V804" s="25"/>
      <c r="W804" s="25"/>
      <c r="X804" s="25"/>
      <c r="Y804" s="25"/>
      <c r="Z804" s="25"/>
      <c r="AA804" s="25"/>
      <c r="AB804" s="25"/>
      <c r="AC804" s="449" t="s">
        <v>132</v>
      </c>
      <c r="AG804" s="79"/>
      <c r="AH804" s="79"/>
      <c r="AI804" s="78"/>
      <c r="AJ804" s="2"/>
      <c r="BH804" s="1"/>
      <c r="BV804" s="1"/>
      <c r="BW804" s="1"/>
      <c r="BX804" s="1"/>
      <c r="BY804" s="1"/>
      <c r="BZ804" s="1"/>
      <c r="CA804" s="1"/>
      <c r="CB804" s="1"/>
      <c r="CC804" s="1"/>
      <c r="CD804" s="1"/>
    </row>
    <row r="805" spans="1:82">
      <c r="A805" s="157" t="s">
        <v>2</v>
      </c>
      <c r="B805" s="260" t="s">
        <v>3</v>
      </c>
      <c r="C805" s="260" t="s">
        <v>4</v>
      </c>
      <c r="D805" s="260" t="s">
        <v>5</v>
      </c>
      <c r="E805" s="260" t="s">
        <v>6</v>
      </c>
      <c r="F805" s="260" t="s">
        <v>7</v>
      </c>
      <c r="G805" s="260" t="s">
        <v>8</v>
      </c>
      <c r="H805" s="260" t="s">
        <v>9</v>
      </c>
      <c r="I805" s="260" t="s">
        <v>10</v>
      </c>
      <c r="J805" s="260" t="s">
        <v>11</v>
      </c>
      <c r="K805" s="260" t="s">
        <v>12</v>
      </c>
      <c r="L805" s="260" t="s">
        <v>13</v>
      </c>
      <c r="M805" s="260" t="s">
        <v>14</v>
      </c>
      <c r="N805" s="452" t="s">
        <v>146</v>
      </c>
      <c r="O805" s="453"/>
      <c r="P805" s="157" t="s">
        <v>2</v>
      </c>
      <c r="Q805" s="260" t="s">
        <v>3</v>
      </c>
      <c r="R805" s="260" t="s">
        <v>4</v>
      </c>
      <c r="S805" s="260" t="s">
        <v>5</v>
      </c>
      <c r="T805" s="260" t="s">
        <v>6</v>
      </c>
      <c r="U805" s="260" t="s">
        <v>7</v>
      </c>
      <c r="V805" s="260" t="s">
        <v>8</v>
      </c>
      <c r="W805" s="260" t="s">
        <v>9</v>
      </c>
      <c r="X805" s="260" t="s">
        <v>10</v>
      </c>
      <c r="Y805" s="260" t="s">
        <v>11</v>
      </c>
      <c r="Z805" s="260" t="s">
        <v>12</v>
      </c>
      <c r="AA805" s="260" t="s">
        <v>13</v>
      </c>
      <c r="AB805" s="260" t="s">
        <v>14</v>
      </c>
      <c r="AC805" s="452" t="s">
        <v>93</v>
      </c>
      <c r="AD805" s="84"/>
      <c r="AG805" s="86"/>
      <c r="AH805" s="86"/>
      <c r="AJ805" s="2"/>
      <c r="BH805" s="1"/>
      <c r="BV805" s="1"/>
      <c r="BW805" s="1"/>
      <c r="BX805" s="1"/>
      <c r="BY805" s="1"/>
      <c r="BZ805" s="1"/>
      <c r="CA805" s="1"/>
      <c r="CB805" s="1"/>
      <c r="CC805" s="1"/>
      <c r="CD805" s="1"/>
    </row>
    <row r="806" spans="1:82">
      <c r="A806" s="1">
        <f>A766</f>
        <v>2010</v>
      </c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312">
        <f t="shared" ref="N806:N836" si="744">MAX(B806:M806)</f>
        <v>0</v>
      </c>
      <c r="O806" s="454"/>
      <c r="P806" s="72">
        <f>A806</f>
        <v>2010</v>
      </c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  <c r="AA806" s="438"/>
      <c r="AB806" s="438"/>
      <c r="AC806" s="312">
        <f t="shared" ref="AC806:AC837" si="745">SUM(Q806:AB806)</f>
        <v>0</v>
      </c>
      <c r="AD806" s="13"/>
      <c r="AG806" s="22"/>
      <c r="AH806" s="22"/>
      <c r="AI806" s="86"/>
      <c r="AJ806" s="2"/>
      <c r="BH806" s="1"/>
      <c r="BV806" s="1"/>
      <c r="BW806" s="1"/>
      <c r="BX806" s="1"/>
      <c r="BY806" s="1"/>
      <c r="BZ806" s="1"/>
      <c r="CA806" s="1"/>
      <c r="CB806" s="1"/>
      <c r="CC806" s="1"/>
      <c r="CD806" s="1"/>
    </row>
    <row r="807" spans="1:82">
      <c r="A807" s="1">
        <f t="shared" ref="A807:A841" si="746">A767</f>
        <v>2011</v>
      </c>
      <c r="B807" s="481"/>
      <c r="C807" s="481"/>
      <c r="D807" s="481"/>
      <c r="E807" s="481"/>
      <c r="F807" s="481"/>
      <c r="G807" s="481"/>
      <c r="H807" s="481"/>
      <c r="I807" s="481"/>
      <c r="J807" s="481"/>
      <c r="K807" s="481"/>
      <c r="L807" s="481"/>
      <c r="M807" s="481"/>
      <c r="N807" s="312">
        <f t="shared" si="744"/>
        <v>0</v>
      </c>
      <c r="O807" s="454"/>
      <c r="P807" s="72">
        <f t="shared" ref="P807:P840" si="747">A807</f>
        <v>2011</v>
      </c>
      <c r="Q807" s="438"/>
      <c r="R807" s="438"/>
      <c r="S807" s="495"/>
      <c r="T807" s="495"/>
      <c r="U807" s="495"/>
      <c r="V807" s="495"/>
      <c r="W807" s="495"/>
      <c r="X807" s="495"/>
      <c r="Y807" s="495"/>
      <c r="Z807" s="495"/>
      <c r="AA807" s="495"/>
      <c r="AB807" s="495"/>
      <c r="AC807" s="32">
        <f t="shared" si="745"/>
        <v>0</v>
      </c>
      <c r="AD807" s="13"/>
      <c r="AG807" s="22"/>
      <c r="AH807" s="22"/>
      <c r="AI807" s="155"/>
      <c r="AJ807" s="2"/>
      <c r="BH807" s="1"/>
      <c r="BV807" s="1"/>
      <c r="BW807" s="1"/>
      <c r="BX807" s="1"/>
      <c r="BY807" s="1"/>
      <c r="BZ807" s="1"/>
      <c r="CA807" s="1"/>
      <c r="CB807" s="1"/>
      <c r="CC807" s="1"/>
      <c r="CD807" s="1"/>
    </row>
    <row r="808" spans="1:82">
      <c r="A808" s="1">
        <f t="shared" si="746"/>
        <v>2012</v>
      </c>
      <c r="B808" s="205">
        <f>[1]BR!C1082</f>
        <v>82601</v>
      </c>
      <c r="C808" s="205">
        <f>[1]BR!D1082</f>
        <v>61855</v>
      </c>
      <c r="D808" s="205">
        <f>[1]BR!E1082</f>
        <v>56797</v>
      </c>
      <c r="E808" s="205">
        <f>[1]BR!F1082</f>
        <v>57718</v>
      </c>
      <c r="F808" s="560">
        <f>[1]BR!G1082</f>
        <v>73909</v>
      </c>
      <c r="G808" s="560">
        <f>[1]BR!H1082</f>
        <v>82068</v>
      </c>
      <c r="H808" s="560">
        <f>[1]BR!I1082</f>
        <v>81472</v>
      </c>
      <c r="I808" s="560">
        <f>[1]BR!J1082</f>
        <v>83788</v>
      </c>
      <c r="J808" s="560">
        <f>[1]BR!K1082</f>
        <v>76231</v>
      </c>
      <c r="K808" s="560">
        <f>[1]BR!L1082</f>
        <v>69731</v>
      </c>
      <c r="L808" s="560">
        <f>[1]BR!M1082</f>
        <v>63023</v>
      </c>
      <c r="M808" s="560">
        <f>[1]BR!N1082</f>
        <v>66876</v>
      </c>
      <c r="N808" s="312">
        <f t="shared" si="744"/>
        <v>83788</v>
      </c>
      <c r="O808" s="454"/>
      <c r="P808" s="72">
        <f t="shared" si="747"/>
        <v>2012</v>
      </c>
      <c r="Q808" s="205">
        <f>[1]BR!S1082</f>
        <v>62463</v>
      </c>
      <c r="R808" s="205">
        <f>[1]BR!T1082</f>
        <v>82601</v>
      </c>
      <c r="S808" s="205">
        <f>[1]BR!U1082</f>
        <v>61855</v>
      </c>
      <c r="T808" s="205">
        <f>[1]BR!V1082</f>
        <v>56797</v>
      </c>
      <c r="U808" s="205">
        <f>[1]BR!W1082</f>
        <v>57718</v>
      </c>
      <c r="V808" s="560">
        <f>[1]BR!X1082</f>
        <v>73909</v>
      </c>
      <c r="W808" s="560">
        <f>[1]BR!Y1082</f>
        <v>82068</v>
      </c>
      <c r="X808" s="560">
        <f>[1]BR!Z1082</f>
        <v>81472</v>
      </c>
      <c r="Y808" s="560">
        <f>[1]BR!AA1082</f>
        <v>83788</v>
      </c>
      <c r="Z808" s="560">
        <f>[1]BR!AB1082</f>
        <v>76231</v>
      </c>
      <c r="AA808" s="560">
        <f>[1]BR!AC1082</f>
        <v>69731</v>
      </c>
      <c r="AB808" s="560">
        <f>[1]BR!AD1082</f>
        <v>63023</v>
      </c>
      <c r="AC808" s="32">
        <f t="shared" si="745"/>
        <v>851656</v>
      </c>
      <c r="AD808" s="13"/>
      <c r="AG808" s="22"/>
      <c r="AH808" s="22"/>
      <c r="AI808" s="155"/>
      <c r="AJ808" s="2"/>
      <c r="BH808" s="1"/>
      <c r="BV808" s="1"/>
      <c r="BW808" s="1"/>
      <c r="BX808" s="1"/>
      <c r="BY808" s="1"/>
      <c r="BZ808" s="1"/>
      <c r="CA808" s="1"/>
      <c r="CB808" s="1"/>
      <c r="CC808" s="1"/>
      <c r="CD808" s="1"/>
    </row>
    <row r="809" spans="1:82">
      <c r="A809" s="1">
        <f t="shared" si="746"/>
        <v>2013</v>
      </c>
      <c r="B809" s="560">
        <f>[1]BR!C1083</f>
        <v>74577</v>
      </c>
      <c r="C809" s="560">
        <f>[1]BR!D1083</f>
        <v>66038</v>
      </c>
      <c r="D809" s="560">
        <f>[1]BR!E1083</f>
        <v>65072</v>
      </c>
      <c r="E809" s="560">
        <f>[1]BR!F1083</f>
        <v>58173</v>
      </c>
      <c r="F809" s="560">
        <f>[1]BR!G1083</f>
        <v>76116</v>
      </c>
      <c r="G809" s="560">
        <f>[1]BR!H1083</f>
        <v>83748</v>
      </c>
      <c r="H809" s="560">
        <f>[1]BR!I1083</f>
        <v>84361</v>
      </c>
      <c r="I809" s="560">
        <f>[1]BR!J1083</f>
        <v>85443</v>
      </c>
      <c r="J809" s="560">
        <f>[1]BR!K1083</f>
        <v>77813</v>
      </c>
      <c r="K809" s="560">
        <f>[1]BR!L1083</f>
        <v>72380</v>
      </c>
      <c r="L809" s="560">
        <f>[1]BR!M1083</f>
        <v>65530</v>
      </c>
      <c r="M809" s="560">
        <f>[1]BR!N1083</f>
        <v>69451</v>
      </c>
      <c r="N809" s="312">
        <f t="shared" si="744"/>
        <v>85443</v>
      </c>
      <c r="O809" s="454"/>
      <c r="P809" s="72">
        <f t="shared" si="747"/>
        <v>2013</v>
      </c>
      <c r="Q809" s="560">
        <f>[1]BR!S1083</f>
        <v>66876</v>
      </c>
      <c r="R809" s="560">
        <f>[1]BR!T1083</f>
        <v>74577</v>
      </c>
      <c r="S809" s="560">
        <f>[1]BR!U1083</f>
        <v>66038</v>
      </c>
      <c r="T809" s="560">
        <f>[1]BR!V1083</f>
        <v>65072</v>
      </c>
      <c r="U809" s="560">
        <f>[1]BR!W1083</f>
        <v>58173</v>
      </c>
      <c r="V809" s="560">
        <f>[1]BR!X1083</f>
        <v>76116</v>
      </c>
      <c r="W809" s="560">
        <f>[1]BR!Y1083</f>
        <v>83748</v>
      </c>
      <c r="X809" s="560">
        <f>[1]BR!Z1083</f>
        <v>84361</v>
      </c>
      <c r="Y809" s="560">
        <f>[1]BR!AA1083</f>
        <v>85443</v>
      </c>
      <c r="Z809" s="560">
        <f>[1]BR!AB1083</f>
        <v>77813</v>
      </c>
      <c r="AA809" s="560">
        <f>[1]BR!AC1083</f>
        <v>72380</v>
      </c>
      <c r="AB809" s="560">
        <f>[1]BR!AD1083</f>
        <v>65530</v>
      </c>
      <c r="AC809" s="32">
        <f t="shared" si="745"/>
        <v>876127</v>
      </c>
      <c r="AD809" s="13"/>
      <c r="AG809" s="22"/>
      <c r="AH809" s="22"/>
      <c r="AI809" s="155"/>
      <c r="AJ809" s="2"/>
      <c r="BH809" s="1"/>
      <c r="BV809" s="1"/>
      <c r="BW809" s="1"/>
      <c r="BX809" s="1"/>
      <c r="BY809" s="1"/>
      <c r="BZ809" s="1"/>
      <c r="CA809" s="1"/>
      <c r="CB809" s="1"/>
      <c r="CC809" s="1"/>
      <c r="CD809" s="1"/>
    </row>
    <row r="810" spans="1:82">
      <c r="A810" s="1">
        <f t="shared" si="746"/>
        <v>2014</v>
      </c>
      <c r="B810" s="560">
        <f>[1]BR!C1084</f>
        <v>53412</v>
      </c>
      <c r="C810" s="560">
        <f>[1]BR!D1084</f>
        <v>46389</v>
      </c>
      <c r="D810" s="560">
        <f>[1]BR!E1084</f>
        <v>44798</v>
      </c>
      <c r="E810" s="560">
        <f>[1]BR!F1084</f>
        <v>40845</v>
      </c>
      <c r="F810" s="560">
        <f>[1]BR!G1084</f>
        <v>53244</v>
      </c>
      <c r="G810" s="560">
        <f>[1]BR!H1084</f>
        <v>58519</v>
      </c>
      <c r="H810" s="560">
        <f>[1]BR!I1084</f>
        <v>59406</v>
      </c>
      <c r="I810" s="560">
        <f>[1]BR!J1084</f>
        <v>58781</v>
      </c>
      <c r="J810" s="560">
        <f>[1]BR!K1084</f>
        <v>55022</v>
      </c>
      <c r="K810" s="560">
        <f>[1]BR!L1084</f>
        <v>48957</v>
      </c>
      <c r="L810" s="560">
        <f>[1]BR!M1084</f>
        <v>44970</v>
      </c>
      <c r="M810" s="560">
        <f>[1]BR!N1084</f>
        <v>48823</v>
      </c>
      <c r="N810" s="312">
        <f t="shared" si="744"/>
        <v>59406</v>
      </c>
      <c r="O810" s="454"/>
      <c r="P810" s="72">
        <f t="shared" si="747"/>
        <v>2014</v>
      </c>
      <c r="Q810" s="560">
        <f>[1]BR!S1084</f>
        <v>69451</v>
      </c>
      <c r="R810" s="560">
        <f>[1]BR!T1084</f>
        <v>53412</v>
      </c>
      <c r="S810" s="560">
        <f>[1]BR!U1084</f>
        <v>46389</v>
      </c>
      <c r="T810" s="560">
        <f>[1]BR!V1084</f>
        <v>44798</v>
      </c>
      <c r="U810" s="560">
        <f>[1]BR!W1084</f>
        <v>40845</v>
      </c>
      <c r="V810" s="560">
        <f>[1]BR!X1084</f>
        <v>53244</v>
      </c>
      <c r="W810" s="560">
        <f>[1]BR!Y1084</f>
        <v>58519</v>
      </c>
      <c r="X810" s="560">
        <f>[1]BR!Z1084</f>
        <v>59406</v>
      </c>
      <c r="Y810" s="560">
        <f>[1]BR!AA1084</f>
        <v>58781</v>
      </c>
      <c r="Z810" s="560">
        <f>[1]BR!AB1084</f>
        <v>55022</v>
      </c>
      <c r="AA810" s="560">
        <f>[1]BR!AC1084</f>
        <v>48957</v>
      </c>
      <c r="AB810" s="560">
        <f>[1]BR!AD1084</f>
        <v>44970</v>
      </c>
      <c r="AC810" s="32">
        <f t="shared" si="745"/>
        <v>633794</v>
      </c>
      <c r="AD810" s="13"/>
      <c r="AG810" s="22"/>
      <c r="AH810" s="22"/>
      <c r="AI810" s="155"/>
      <c r="AJ810" s="2"/>
      <c r="BH810" s="1"/>
      <c r="BV810" s="1"/>
      <c r="BW810" s="1"/>
      <c r="BX810" s="1"/>
      <c r="BY810" s="1"/>
      <c r="BZ810" s="1"/>
      <c r="CA810" s="1"/>
      <c r="CB810" s="1"/>
      <c r="CC810" s="1"/>
      <c r="CD810" s="1"/>
    </row>
    <row r="811" spans="1:82">
      <c r="A811" s="1">
        <f t="shared" si="746"/>
        <v>2015</v>
      </c>
      <c r="B811" s="560">
        <f>[1]BR!C1085</f>
        <v>54230</v>
      </c>
      <c r="C811" s="560">
        <f>[1]BR!D1085</f>
        <v>46389</v>
      </c>
      <c r="D811" s="560">
        <f>[1]BR!E1085</f>
        <v>45640</v>
      </c>
      <c r="E811" s="560">
        <f>[1]BR!F1085</f>
        <v>41266</v>
      </c>
      <c r="F811" s="560">
        <f>[1]BR!G1085</f>
        <v>54093</v>
      </c>
      <c r="G811" s="560">
        <f>[1]BR!H1085</f>
        <v>58939</v>
      </c>
      <c r="H811" s="560">
        <f>[1]BR!I1085</f>
        <v>60241</v>
      </c>
      <c r="I811" s="560">
        <f>[1]BR!J1085</f>
        <v>59213</v>
      </c>
      <c r="J811" s="560">
        <f>[1]BR!K1085</f>
        <v>55022</v>
      </c>
      <c r="K811" s="560">
        <f>[1]BR!L1085</f>
        <v>49369</v>
      </c>
      <c r="L811" s="560">
        <f>[1]BR!M1085</f>
        <v>44970</v>
      </c>
      <c r="M811" s="560">
        <f>[1]BR!N1085</f>
        <v>49665</v>
      </c>
      <c r="N811" s="312">
        <f t="shared" si="744"/>
        <v>60241</v>
      </c>
      <c r="O811" s="454"/>
      <c r="P811" s="72">
        <f t="shared" si="747"/>
        <v>2015</v>
      </c>
      <c r="Q811" s="560">
        <f>[1]BR!S1085</f>
        <v>48823</v>
      </c>
      <c r="R811" s="560">
        <f>[1]BR!T1085</f>
        <v>54230</v>
      </c>
      <c r="S811" s="560">
        <f>[1]BR!U1085</f>
        <v>46389</v>
      </c>
      <c r="T811" s="560">
        <f>[1]BR!V1085</f>
        <v>45640</v>
      </c>
      <c r="U811" s="560">
        <f>[1]BR!W1085</f>
        <v>41266</v>
      </c>
      <c r="V811" s="560">
        <f>[1]BR!X1085</f>
        <v>54093</v>
      </c>
      <c r="W811" s="560">
        <f>[1]BR!Y1085</f>
        <v>58939</v>
      </c>
      <c r="X811" s="560">
        <f>[1]BR!Z1085</f>
        <v>60241</v>
      </c>
      <c r="Y811" s="560">
        <f>[1]BR!AA1085</f>
        <v>59213</v>
      </c>
      <c r="Z811" s="560">
        <f>[1]BR!AB1085</f>
        <v>55022</v>
      </c>
      <c r="AA811" s="560">
        <f>[1]BR!AC1085</f>
        <v>49369</v>
      </c>
      <c r="AB811" s="560">
        <f>[1]BR!AD1085</f>
        <v>44970</v>
      </c>
      <c r="AC811" s="32">
        <f t="shared" si="745"/>
        <v>618195</v>
      </c>
      <c r="AD811" s="13"/>
      <c r="AG811" s="22"/>
      <c r="AH811" s="22"/>
      <c r="AI811" s="155"/>
      <c r="AJ811" s="2"/>
      <c r="BH811" s="1"/>
      <c r="BV811" s="1"/>
      <c r="BW811" s="1"/>
      <c r="BX811" s="1"/>
      <c r="BY811" s="1"/>
      <c r="BZ811" s="1"/>
      <c r="CA811" s="1"/>
      <c r="CB811" s="1"/>
      <c r="CC811" s="1"/>
      <c r="CD811" s="1"/>
    </row>
    <row r="812" spans="1:82">
      <c r="A812" s="1">
        <f t="shared" si="746"/>
        <v>2016</v>
      </c>
      <c r="B812" s="560">
        <f>[1]BR!C1086</f>
        <v>55059</v>
      </c>
      <c r="C812" s="560">
        <f>[1]BR!D1086</f>
        <v>46649</v>
      </c>
      <c r="D812" s="560">
        <f>[1]BR!E1086</f>
        <v>45640</v>
      </c>
      <c r="E812" s="560">
        <f>[1]BR!F1086</f>
        <v>41679</v>
      </c>
      <c r="F812" s="560">
        <f>[1]BR!G1086</f>
        <v>54940</v>
      </c>
      <c r="G812" s="560">
        <f>[1]BR!H1086</f>
        <v>59364</v>
      </c>
      <c r="H812" s="560">
        <f>[1]BR!I1086</f>
        <v>61082</v>
      </c>
      <c r="I812" s="560">
        <f>[1]BR!J1086</f>
        <v>59635</v>
      </c>
      <c r="J812" s="560">
        <f>[1]BR!K1086</f>
        <v>55022</v>
      </c>
      <c r="K812" s="560">
        <f>[1]BR!L1086</f>
        <v>49697</v>
      </c>
      <c r="L812" s="560">
        <f>[1]BR!M1086</f>
        <v>45563</v>
      </c>
      <c r="M812" s="560">
        <f>[1]BR!N1086</f>
        <v>50503</v>
      </c>
      <c r="N812" s="312">
        <f t="shared" si="744"/>
        <v>61082</v>
      </c>
      <c r="O812" s="454"/>
      <c r="P812" s="72">
        <f t="shared" si="747"/>
        <v>2016</v>
      </c>
      <c r="Q812" s="560">
        <f>[1]BR!S1086</f>
        <v>49665</v>
      </c>
      <c r="R812" s="560">
        <f>[1]BR!T1086</f>
        <v>55059</v>
      </c>
      <c r="S812" s="560">
        <f>[1]BR!U1086</f>
        <v>46649</v>
      </c>
      <c r="T812" s="560">
        <f>[1]BR!V1086</f>
        <v>45640</v>
      </c>
      <c r="U812" s="560">
        <f>[1]BR!W1086</f>
        <v>41679</v>
      </c>
      <c r="V812" s="560">
        <f>[1]BR!X1086</f>
        <v>54940</v>
      </c>
      <c r="W812" s="560">
        <f>[1]BR!Y1086</f>
        <v>59364</v>
      </c>
      <c r="X812" s="560">
        <f>[1]BR!Z1086</f>
        <v>61082</v>
      </c>
      <c r="Y812" s="560">
        <f>[1]BR!AA1086</f>
        <v>59635</v>
      </c>
      <c r="Z812" s="560">
        <f>[1]BR!AB1086</f>
        <v>55022</v>
      </c>
      <c r="AA812" s="560">
        <f>[1]BR!AC1086</f>
        <v>49697</v>
      </c>
      <c r="AB812" s="560">
        <f>[1]BR!AD1086</f>
        <v>45563</v>
      </c>
      <c r="AC812" s="32">
        <f t="shared" si="745"/>
        <v>623995</v>
      </c>
      <c r="AD812" s="13"/>
      <c r="AG812" s="22"/>
      <c r="AH812" s="22"/>
      <c r="AI812" s="155"/>
      <c r="AJ812" s="2"/>
      <c r="BH812" s="1"/>
      <c r="BV812" s="1"/>
      <c r="BW812" s="1"/>
      <c r="BX812" s="1"/>
      <c r="BY812" s="1"/>
      <c r="BZ812" s="1"/>
      <c r="CA812" s="1"/>
      <c r="CB812" s="1"/>
      <c r="CC812" s="1"/>
      <c r="CD812" s="1"/>
    </row>
    <row r="813" spans="1:82">
      <c r="A813" s="1">
        <f t="shared" si="746"/>
        <v>2017</v>
      </c>
      <c r="B813" s="560">
        <f>[1]BR!C1087</f>
        <v>55877</v>
      </c>
      <c r="C813" s="560">
        <f>[1]BR!D1087</f>
        <v>46389</v>
      </c>
      <c r="D813" s="560">
        <f>[1]BR!E1087</f>
        <v>46069</v>
      </c>
      <c r="E813" s="560">
        <f>[1]BR!F1087</f>
        <v>42104</v>
      </c>
      <c r="F813" s="560">
        <f>[1]BR!G1087</f>
        <v>55778</v>
      </c>
      <c r="G813" s="560">
        <f>[1]BR!H1087</f>
        <v>59778</v>
      </c>
      <c r="H813" s="560">
        <f>[1]BR!I1087</f>
        <v>61912</v>
      </c>
      <c r="I813" s="560">
        <f>[1]BR!J1087</f>
        <v>60063</v>
      </c>
      <c r="J813" s="560">
        <f>[1]BR!K1087</f>
        <v>55353</v>
      </c>
      <c r="K813" s="560">
        <f>[1]BR!L1087</f>
        <v>50029</v>
      </c>
      <c r="L813" s="560">
        <f>[1]BR!M1087</f>
        <v>45991</v>
      </c>
      <c r="M813" s="560">
        <f>[1]BR!N1087</f>
        <v>51352</v>
      </c>
      <c r="N813" s="312">
        <f t="shared" si="744"/>
        <v>61912</v>
      </c>
      <c r="O813" s="454"/>
      <c r="P813" s="72">
        <f t="shared" si="747"/>
        <v>2017</v>
      </c>
      <c r="Q813" s="560">
        <f>[1]BR!S1087</f>
        <v>50503</v>
      </c>
      <c r="R813" s="560">
        <f>[1]BR!T1087</f>
        <v>55877</v>
      </c>
      <c r="S813" s="560">
        <f>[1]BR!U1087</f>
        <v>46389</v>
      </c>
      <c r="T813" s="560">
        <f>[1]BR!V1087</f>
        <v>46069</v>
      </c>
      <c r="U813" s="560">
        <f>[1]BR!W1087</f>
        <v>42104</v>
      </c>
      <c r="V813" s="560">
        <f>[1]BR!X1087</f>
        <v>55778</v>
      </c>
      <c r="W813" s="560">
        <f>[1]BR!Y1087</f>
        <v>59778</v>
      </c>
      <c r="X813" s="560">
        <f>[1]BR!Z1087</f>
        <v>61912</v>
      </c>
      <c r="Y813" s="560">
        <f>[1]BR!AA1087</f>
        <v>60063</v>
      </c>
      <c r="Z813" s="560">
        <f>[1]BR!AB1087</f>
        <v>55353</v>
      </c>
      <c r="AA813" s="560">
        <f>[1]BR!AC1087</f>
        <v>50029</v>
      </c>
      <c r="AB813" s="560">
        <f>[1]BR!AD1087</f>
        <v>45991</v>
      </c>
      <c r="AC813" s="32">
        <f t="shared" si="745"/>
        <v>629846</v>
      </c>
      <c r="AD813" s="13"/>
      <c r="AG813" s="22"/>
      <c r="AH813" s="22"/>
      <c r="AI813" s="155"/>
      <c r="AJ813" s="2"/>
      <c r="BH813" s="1"/>
      <c r="BV813" s="1"/>
      <c r="BW813" s="1"/>
      <c r="BX813" s="1"/>
      <c r="BY813" s="1"/>
      <c r="BZ813" s="1"/>
      <c r="CA813" s="1"/>
      <c r="CB813" s="1"/>
      <c r="CC813" s="1"/>
      <c r="CD813" s="1"/>
    </row>
    <row r="814" spans="1:82">
      <c r="A814" s="1">
        <f t="shared" si="746"/>
        <v>2018</v>
      </c>
      <c r="B814" s="560">
        <f>[1]BR!C1088</f>
        <v>56695</v>
      </c>
      <c r="C814" s="560">
        <f>[1]BR!D1088</f>
        <v>46389</v>
      </c>
      <c r="D814" s="560">
        <f>[1]BR!E1088</f>
        <v>46404</v>
      </c>
      <c r="E814" s="560">
        <f>[1]BR!F1088</f>
        <v>42524</v>
      </c>
      <c r="F814" s="560">
        <f>[1]BR!G1088</f>
        <v>56627</v>
      </c>
      <c r="G814" s="560">
        <f>[1]BR!H1088</f>
        <v>60198</v>
      </c>
      <c r="H814" s="560">
        <f>[1]BR!I1088</f>
        <v>62753</v>
      </c>
      <c r="I814" s="560">
        <f>[1]BR!J1088</f>
        <v>60496</v>
      </c>
      <c r="J814" s="560">
        <f>[1]BR!K1088</f>
        <v>55571</v>
      </c>
      <c r="K814" s="560">
        <f>[1]BR!L1088</f>
        <v>50364</v>
      </c>
      <c r="L814" s="560">
        <f>[1]BR!M1088</f>
        <v>46409</v>
      </c>
      <c r="M814" s="560">
        <f>[1]BR!N1088</f>
        <v>52186</v>
      </c>
      <c r="N814" s="312">
        <f t="shared" si="744"/>
        <v>62753</v>
      </c>
      <c r="O814" s="454"/>
      <c r="P814" s="72">
        <f t="shared" si="747"/>
        <v>2018</v>
      </c>
      <c r="Q814" s="560">
        <f>[1]BR!S1088</f>
        <v>51352</v>
      </c>
      <c r="R814" s="560">
        <f>[1]BR!T1088</f>
        <v>56695</v>
      </c>
      <c r="S814" s="560">
        <f>[1]BR!U1088</f>
        <v>46389</v>
      </c>
      <c r="T814" s="560">
        <f>[1]BR!V1088</f>
        <v>46404</v>
      </c>
      <c r="U814" s="560">
        <f>[1]BR!W1088</f>
        <v>42524</v>
      </c>
      <c r="V814" s="560">
        <f>[1]BR!X1088</f>
        <v>56627</v>
      </c>
      <c r="W814" s="560">
        <f>[1]BR!Y1088</f>
        <v>60198</v>
      </c>
      <c r="X814" s="560">
        <f>[1]BR!Z1088</f>
        <v>62753</v>
      </c>
      <c r="Y814" s="560">
        <f>[1]BR!AA1088</f>
        <v>60496</v>
      </c>
      <c r="Z814" s="560">
        <f>[1]BR!AB1088</f>
        <v>55571</v>
      </c>
      <c r="AA814" s="560">
        <f>[1]BR!AC1088</f>
        <v>50364</v>
      </c>
      <c r="AB814" s="560">
        <f>[1]BR!AD1088</f>
        <v>46409</v>
      </c>
      <c r="AC814" s="32">
        <f t="shared" si="745"/>
        <v>635782</v>
      </c>
      <c r="AD814" s="13"/>
      <c r="AG814" s="22"/>
      <c r="AH814" s="22"/>
      <c r="AI814" s="155"/>
      <c r="AJ814" s="2"/>
      <c r="BH814" s="1"/>
      <c r="BV814" s="1"/>
      <c r="BW814" s="1"/>
      <c r="BX814" s="1"/>
      <c r="BY814" s="1"/>
      <c r="BZ814" s="1"/>
      <c r="CA814" s="1"/>
      <c r="CB814" s="1"/>
      <c r="CC814" s="1"/>
      <c r="CD814" s="1"/>
    </row>
    <row r="815" spans="1:82">
      <c r="A815" s="1">
        <f t="shared" si="746"/>
        <v>2019</v>
      </c>
      <c r="B815" s="560">
        <f>[1]BR!C1089</f>
        <v>57520</v>
      </c>
      <c r="C815" s="560">
        <f>[1]BR!D1089</f>
        <v>47465</v>
      </c>
      <c r="D815" s="560">
        <f>[1]BR!E1089</f>
        <v>46743</v>
      </c>
      <c r="E815" s="560">
        <f>[1]BR!F1089</f>
        <v>42938</v>
      </c>
      <c r="F815" s="560">
        <f>[1]BR!G1089</f>
        <v>57469</v>
      </c>
      <c r="G815" s="560">
        <f>[1]BR!H1089</f>
        <v>60623</v>
      </c>
      <c r="H815" s="560">
        <f>[1]BR!I1089</f>
        <v>63591</v>
      </c>
      <c r="I815" s="560">
        <f>[1]BR!J1089</f>
        <v>60918</v>
      </c>
      <c r="J815" s="560">
        <f>[1]BR!K1089</f>
        <v>55784</v>
      </c>
      <c r="K815" s="560">
        <f>[1]BR!L1089</f>
        <v>50691</v>
      </c>
      <c r="L815" s="560">
        <f>[1]BR!M1089</f>
        <v>46837</v>
      </c>
      <c r="M815" s="560">
        <f>[1]BR!N1089</f>
        <v>53024</v>
      </c>
      <c r="N815" s="312">
        <f t="shared" si="744"/>
        <v>63591</v>
      </c>
      <c r="O815" s="454"/>
      <c r="P815" s="72">
        <f t="shared" si="747"/>
        <v>2019</v>
      </c>
      <c r="Q815" s="560">
        <f>[1]BR!S1089</f>
        <v>52186</v>
      </c>
      <c r="R815" s="560">
        <f>[1]BR!T1089</f>
        <v>57520</v>
      </c>
      <c r="S815" s="560">
        <f>[1]BR!U1089</f>
        <v>47465</v>
      </c>
      <c r="T815" s="560">
        <f>[1]BR!V1089</f>
        <v>46743</v>
      </c>
      <c r="U815" s="560">
        <f>[1]BR!W1089</f>
        <v>42938</v>
      </c>
      <c r="V815" s="560">
        <f>[1]BR!X1089</f>
        <v>57469</v>
      </c>
      <c r="W815" s="560">
        <f>[1]BR!Y1089</f>
        <v>60623</v>
      </c>
      <c r="X815" s="560">
        <f>[1]BR!Z1089</f>
        <v>63591</v>
      </c>
      <c r="Y815" s="560">
        <f>[1]BR!AA1089</f>
        <v>60918</v>
      </c>
      <c r="Z815" s="560">
        <f>[1]BR!AB1089</f>
        <v>55784</v>
      </c>
      <c r="AA815" s="560">
        <f>[1]BR!AC1089</f>
        <v>50691</v>
      </c>
      <c r="AB815" s="560">
        <f>[1]BR!AD1089</f>
        <v>46837</v>
      </c>
      <c r="AC815" s="32">
        <f t="shared" si="745"/>
        <v>642765</v>
      </c>
      <c r="AD815" s="13"/>
      <c r="AG815" s="22"/>
      <c r="AH815" s="22"/>
      <c r="AI815" s="155"/>
      <c r="AJ815" s="2"/>
      <c r="BH815" s="1"/>
      <c r="BV815" s="1"/>
      <c r="BW815" s="1"/>
      <c r="BX815" s="1"/>
      <c r="BY815" s="1"/>
      <c r="BZ815" s="1"/>
      <c r="CA815" s="1"/>
      <c r="CB815" s="1"/>
      <c r="CC815" s="1"/>
      <c r="CD815" s="1"/>
    </row>
    <row r="816" spans="1:82">
      <c r="A816" s="1">
        <f t="shared" si="746"/>
        <v>2020</v>
      </c>
      <c r="B816" s="560">
        <f>[1]BR!C1090</f>
        <v>58342</v>
      </c>
      <c r="C816" s="560">
        <f>[1]BR!D1090</f>
        <v>47733</v>
      </c>
      <c r="D816" s="560">
        <f>[1]BR!E1090</f>
        <v>47078</v>
      </c>
      <c r="E816" s="560">
        <f>[1]BR!F1090</f>
        <v>43363</v>
      </c>
      <c r="F816" s="560">
        <f>[1]BR!G1090</f>
        <v>58315</v>
      </c>
      <c r="G816" s="560">
        <f>[1]BR!H1090</f>
        <v>61036</v>
      </c>
      <c r="H816" s="560">
        <f>[1]BR!I1090</f>
        <v>64425</v>
      </c>
      <c r="I816" s="560">
        <f>[1]BR!J1090</f>
        <v>61350</v>
      </c>
      <c r="J816" s="560">
        <f>[1]BR!K1090</f>
        <v>55994</v>
      </c>
      <c r="K816" s="560">
        <f>[1]BR!L1090</f>
        <v>51026</v>
      </c>
      <c r="L816" s="560">
        <f>[1]BR!M1090</f>
        <v>47262</v>
      </c>
      <c r="M816" s="560">
        <f>[1]BR!N1090</f>
        <v>53873</v>
      </c>
      <c r="N816" s="312">
        <f t="shared" si="744"/>
        <v>64425</v>
      </c>
      <c r="O816" s="454"/>
      <c r="P816" s="72">
        <f t="shared" si="747"/>
        <v>2020</v>
      </c>
      <c r="Q816" s="560">
        <f>[1]BR!S1090</f>
        <v>53024</v>
      </c>
      <c r="R816" s="560">
        <f>[1]BR!T1090</f>
        <v>58342</v>
      </c>
      <c r="S816" s="560">
        <f>[1]BR!U1090</f>
        <v>47733</v>
      </c>
      <c r="T816" s="560">
        <f>[1]BR!V1090</f>
        <v>47078</v>
      </c>
      <c r="U816" s="560">
        <f>[1]BR!W1090</f>
        <v>43363</v>
      </c>
      <c r="V816" s="560">
        <f>[1]BR!X1090</f>
        <v>58315</v>
      </c>
      <c r="W816" s="560">
        <f>[1]BR!Y1090</f>
        <v>61036</v>
      </c>
      <c r="X816" s="560">
        <f>[1]BR!Z1090</f>
        <v>64425</v>
      </c>
      <c r="Y816" s="560">
        <f>[1]BR!AA1090</f>
        <v>61350</v>
      </c>
      <c r="Z816" s="560">
        <f>[1]BR!AB1090</f>
        <v>55994</v>
      </c>
      <c r="AA816" s="560">
        <f>[1]BR!AC1090</f>
        <v>51026</v>
      </c>
      <c r="AB816" s="560">
        <f>[1]BR!AD1090</f>
        <v>47262</v>
      </c>
      <c r="AC816" s="32">
        <f t="shared" si="745"/>
        <v>648948</v>
      </c>
      <c r="AD816" s="13"/>
      <c r="AG816" s="22"/>
      <c r="AH816" s="22"/>
      <c r="AI816" s="155"/>
      <c r="AJ816" s="2"/>
      <c r="BH816" s="1"/>
      <c r="BV816" s="1"/>
      <c r="BW816" s="1"/>
      <c r="BX816" s="1"/>
      <c r="BY816" s="1"/>
      <c r="BZ816" s="1"/>
      <c r="CA816" s="1"/>
      <c r="CB816" s="1"/>
      <c r="CC816" s="1"/>
      <c r="CD816" s="1"/>
    </row>
    <row r="817" spans="1:114" s="6" customFormat="1">
      <c r="A817" s="1">
        <f t="shared" si="746"/>
        <v>2021</v>
      </c>
      <c r="B817" s="560">
        <f>[1]BR!C1091</f>
        <v>59161</v>
      </c>
      <c r="C817" s="560">
        <f>[1]BR!D1091</f>
        <v>47465</v>
      </c>
      <c r="D817" s="560">
        <f>[1]BR!E1091</f>
        <v>47421</v>
      </c>
      <c r="E817" s="560">
        <f>[1]BR!F1091</f>
        <v>43783</v>
      </c>
      <c r="F817" s="560">
        <f>[1]BR!G1091</f>
        <v>59164</v>
      </c>
      <c r="G817" s="560">
        <f>[1]BR!H1091</f>
        <v>61461</v>
      </c>
      <c r="H817" s="560">
        <f>[1]BR!I1091</f>
        <v>64425</v>
      </c>
      <c r="I817" s="560">
        <f>[1]BR!J1091</f>
        <v>61779</v>
      </c>
      <c r="J817" s="560">
        <f>[1]BR!K1091</f>
        <v>56212</v>
      </c>
      <c r="K817" s="560">
        <f>[1]BR!L1091</f>
        <v>51361</v>
      </c>
      <c r="L817" s="560">
        <f>[1]BR!M1091</f>
        <v>47679</v>
      </c>
      <c r="M817" s="560">
        <f>[1]BR!N1091</f>
        <v>54712</v>
      </c>
      <c r="N817" s="312">
        <f t="shared" si="744"/>
        <v>64425</v>
      </c>
      <c r="O817" s="454"/>
      <c r="P817" s="72">
        <f t="shared" si="747"/>
        <v>2021</v>
      </c>
      <c r="Q817" s="560">
        <f>[1]BR!S1091</f>
        <v>53873</v>
      </c>
      <c r="R817" s="560">
        <f>[1]BR!T1091</f>
        <v>59161</v>
      </c>
      <c r="S817" s="560">
        <f>[1]BR!U1091</f>
        <v>47465</v>
      </c>
      <c r="T817" s="560">
        <f>[1]BR!V1091</f>
        <v>47421</v>
      </c>
      <c r="U817" s="560">
        <f>[1]BR!W1091</f>
        <v>43783</v>
      </c>
      <c r="V817" s="560">
        <f>[1]BR!X1091</f>
        <v>59164</v>
      </c>
      <c r="W817" s="560">
        <f>[1]BR!Y1091</f>
        <v>61461</v>
      </c>
      <c r="X817" s="560">
        <f>[1]BR!Z1091</f>
        <v>64425</v>
      </c>
      <c r="Y817" s="560">
        <f>[1]BR!AA1091</f>
        <v>61779</v>
      </c>
      <c r="Z817" s="560">
        <f>[1]BR!AB1091</f>
        <v>56212</v>
      </c>
      <c r="AA817" s="560">
        <f>[1]BR!AC1091</f>
        <v>51361</v>
      </c>
      <c r="AB817" s="560">
        <f>[1]BR!AD1091</f>
        <v>47679</v>
      </c>
      <c r="AC817" s="32">
        <f t="shared" si="745"/>
        <v>653784</v>
      </c>
      <c r="AD817" s="13"/>
      <c r="AE817" s="14"/>
      <c r="AF817" s="13"/>
      <c r="AG817" s="22"/>
      <c r="AH817" s="22"/>
      <c r="AI817" s="155"/>
      <c r="AJ817" s="2"/>
      <c r="AK817" s="140"/>
      <c r="AW817" s="1"/>
      <c r="AX817" s="1"/>
      <c r="BB817" s="1"/>
      <c r="BH817" s="1"/>
      <c r="BJ817" s="1"/>
      <c r="BK817" s="1"/>
      <c r="BL817" s="150"/>
      <c r="BM817" s="150"/>
      <c r="BN817" s="150"/>
      <c r="BO817" s="150"/>
      <c r="BP817" s="150"/>
      <c r="BQ817" s="150"/>
      <c r="BR817" s="150"/>
      <c r="BS817" s="150"/>
      <c r="BV817" s="1"/>
      <c r="BW817" s="1"/>
      <c r="BX817" s="1"/>
      <c r="BY817" s="1"/>
      <c r="BZ817" s="1"/>
      <c r="CA817" s="1"/>
      <c r="CB817" s="1"/>
      <c r="CC817" s="1"/>
      <c r="CD817" s="1"/>
      <c r="CO817" s="150"/>
      <c r="DH817" s="150"/>
      <c r="DI817" s="150"/>
      <c r="DJ817" s="150"/>
    </row>
    <row r="818" spans="1:114">
      <c r="A818" s="1">
        <f t="shared" si="746"/>
        <v>2022</v>
      </c>
      <c r="B818" s="560">
        <f>[1]BR!C1092</f>
        <v>59986</v>
      </c>
      <c r="C818" s="560">
        <f>[1]BR!D1092</f>
        <v>47465</v>
      </c>
      <c r="D818" s="560">
        <f>[1]BR!E1092</f>
        <v>47749</v>
      </c>
      <c r="E818" s="560">
        <f>[1]BR!F1092</f>
        <v>44201</v>
      </c>
      <c r="F818" s="560">
        <f>[1]BR!G1092</f>
        <v>59164</v>
      </c>
      <c r="G818" s="560">
        <f>[1]BR!H1092</f>
        <v>61881</v>
      </c>
      <c r="H818" s="560">
        <f>[1]BR!I1092</f>
        <v>65266</v>
      </c>
      <c r="I818" s="560">
        <f>[1]BR!J1092</f>
        <v>62200</v>
      </c>
      <c r="J818" s="560">
        <f>[1]BR!K1092</f>
        <v>56426</v>
      </c>
      <c r="K818" s="560">
        <f>[1]BR!L1092</f>
        <v>51692</v>
      </c>
      <c r="L818" s="560">
        <f>[1]BR!M1092</f>
        <v>48108</v>
      </c>
      <c r="M818" s="560">
        <f>[1]BR!N1092</f>
        <v>55554</v>
      </c>
      <c r="N818" s="312">
        <f t="shared" si="744"/>
        <v>65266</v>
      </c>
      <c r="O818" s="454"/>
      <c r="P818" s="72">
        <f t="shared" si="747"/>
        <v>2022</v>
      </c>
      <c r="Q818" s="560">
        <f>[1]BR!S1092</f>
        <v>54712</v>
      </c>
      <c r="R818" s="560">
        <f>[1]BR!T1092</f>
        <v>59986</v>
      </c>
      <c r="S818" s="560">
        <f>[1]BR!U1092</f>
        <v>47465</v>
      </c>
      <c r="T818" s="560">
        <f>[1]BR!V1092</f>
        <v>47749</v>
      </c>
      <c r="U818" s="560">
        <f>[1]BR!W1092</f>
        <v>44201</v>
      </c>
      <c r="V818" s="560">
        <f>[1]BR!X1092</f>
        <v>59164</v>
      </c>
      <c r="W818" s="560">
        <f>[1]BR!Y1092</f>
        <v>61881</v>
      </c>
      <c r="X818" s="560">
        <f>[1]BR!Z1092</f>
        <v>65266</v>
      </c>
      <c r="Y818" s="560">
        <f>[1]BR!AA1092</f>
        <v>62200</v>
      </c>
      <c r="Z818" s="560">
        <f>[1]BR!AB1092</f>
        <v>56426</v>
      </c>
      <c r="AA818" s="560">
        <f>[1]BR!AC1092</f>
        <v>51692</v>
      </c>
      <c r="AB818" s="560">
        <f>[1]BR!AD1092</f>
        <v>48108</v>
      </c>
      <c r="AC818" s="32">
        <f t="shared" si="745"/>
        <v>658850</v>
      </c>
      <c r="AD818" s="13"/>
      <c r="AG818" s="22"/>
      <c r="AH818" s="22"/>
      <c r="AI818" s="155"/>
      <c r="AJ818" s="2"/>
      <c r="BH818" s="1"/>
      <c r="BV818" s="1"/>
      <c r="BW818" s="1"/>
      <c r="BX818" s="1"/>
      <c r="BY818" s="1"/>
      <c r="BZ818" s="1"/>
      <c r="CA818" s="1"/>
      <c r="CB818" s="1"/>
      <c r="CC818" s="1"/>
      <c r="CD818" s="1"/>
    </row>
    <row r="819" spans="1:114">
      <c r="A819" s="1">
        <f t="shared" si="746"/>
        <v>2023</v>
      </c>
      <c r="B819" s="560">
        <f>[1]BR!C1093</f>
        <v>60808</v>
      </c>
      <c r="C819" s="560">
        <f>[1]BR!D1093</f>
        <v>47465</v>
      </c>
      <c r="D819" s="560">
        <f>[1]BR!E1093</f>
        <v>48088</v>
      </c>
      <c r="E819" s="560">
        <f>[1]BR!F1093</f>
        <v>44621</v>
      </c>
      <c r="F819" s="560">
        <f>[1]BR!G1093</f>
        <v>60006</v>
      </c>
      <c r="G819" s="560">
        <f>[1]BR!H1093</f>
        <v>62299</v>
      </c>
      <c r="H819" s="560">
        <f>[1]BR!I1093</f>
        <v>65266</v>
      </c>
      <c r="I819" s="560">
        <f>[1]BR!J1093</f>
        <v>62633</v>
      </c>
      <c r="J819" s="560">
        <f>[1]BR!K1093</f>
        <v>56639</v>
      </c>
      <c r="K819" s="560">
        <f>[1]BR!L1093</f>
        <v>52023</v>
      </c>
      <c r="L819" s="560">
        <f>[1]BR!M1093</f>
        <v>48537</v>
      </c>
      <c r="M819" s="560">
        <f>[1]BR!N1093</f>
        <v>56399</v>
      </c>
      <c r="N819" s="312">
        <f t="shared" si="744"/>
        <v>65266</v>
      </c>
      <c r="O819" s="454"/>
      <c r="P819" s="72">
        <f t="shared" si="747"/>
        <v>2023</v>
      </c>
      <c r="Q819" s="560">
        <f>[1]BR!S1093</f>
        <v>55554</v>
      </c>
      <c r="R819" s="560">
        <f>[1]BR!T1093</f>
        <v>60808</v>
      </c>
      <c r="S819" s="560">
        <f>[1]BR!U1093</f>
        <v>47465</v>
      </c>
      <c r="T819" s="560">
        <f>[1]BR!V1093</f>
        <v>48088</v>
      </c>
      <c r="U819" s="560">
        <f>[1]BR!W1093</f>
        <v>44621</v>
      </c>
      <c r="V819" s="560">
        <f>[1]BR!X1093</f>
        <v>60006</v>
      </c>
      <c r="W819" s="560">
        <f>[1]BR!Y1093</f>
        <v>62299</v>
      </c>
      <c r="X819" s="560">
        <f>[1]BR!Z1093</f>
        <v>65266</v>
      </c>
      <c r="Y819" s="560">
        <f>[1]BR!AA1093</f>
        <v>62633</v>
      </c>
      <c r="Z819" s="560">
        <f>[1]BR!AB1093</f>
        <v>56639</v>
      </c>
      <c r="AA819" s="560">
        <f>[1]BR!AC1093</f>
        <v>52023</v>
      </c>
      <c r="AB819" s="560">
        <f>[1]BR!AD1093</f>
        <v>48537</v>
      </c>
      <c r="AC819" s="32">
        <f t="shared" si="745"/>
        <v>663939</v>
      </c>
      <c r="AD819" s="13"/>
      <c r="AG819" s="22"/>
      <c r="AH819" s="22"/>
      <c r="AI819" s="155"/>
      <c r="AJ819" s="2"/>
      <c r="BH819" s="1"/>
      <c r="BV819" s="1"/>
      <c r="BW819" s="1"/>
      <c r="BX819" s="1"/>
      <c r="BY819" s="1"/>
      <c r="BZ819" s="1"/>
      <c r="CA819" s="1"/>
      <c r="CB819" s="1"/>
      <c r="CC819" s="1"/>
      <c r="CD819" s="1"/>
    </row>
    <row r="820" spans="1:114" s="2" customFormat="1">
      <c r="A820" s="1">
        <f t="shared" si="746"/>
        <v>2024</v>
      </c>
      <c r="B820" s="560">
        <f>[1]BR!C1094</f>
        <v>61633</v>
      </c>
      <c r="C820" s="560">
        <f>[1]BR!D1094</f>
        <v>47733</v>
      </c>
      <c r="D820" s="560">
        <f>[1]BR!E1094</f>
        <v>48427</v>
      </c>
      <c r="E820" s="560">
        <f>[1]BR!F1094</f>
        <v>45042</v>
      </c>
      <c r="F820" s="560">
        <f>[1]BR!G1094</f>
        <v>60006</v>
      </c>
      <c r="G820" s="560">
        <f>[1]BR!H1094</f>
        <v>62720</v>
      </c>
      <c r="H820" s="560">
        <f>[1]BR!I1094</f>
        <v>65680</v>
      </c>
      <c r="I820" s="560">
        <f>[1]BR!J1094</f>
        <v>63061</v>
      </c>
      <c r="J820" s="560">
        <f>[1]BR!K1094</f>
        <v>56860</v>
      </c>
      <c r="K820" s="560">
        <f>[1]BR!L1094</f>
        <v>52354</v>
      </c>
      <c r="L820" s="560">
        <f>[1]BR!M1094</f>
        <v>48958</v>
      </c>
      <c r="M820" s="560">
        <f>[1]BR!N1094</f>
        <v>57237</v>
      </c>
      <c r="N820" s="312">
        <f t="shared" si="744"/>
        <v>65680</v>
      </c>
      <c r="O820" s="289"/>
      <c r="P820" s="72">
        <f t="shared" si="747"/>
        <v>2024</v>
      </c>
      <c r="Q820" s="560">
        <f>[1]BR!S1094</f>
        <v>56399</v>
      </c>
      <c r="R820" s="560">
        <f>[1]BR!T1094</f>
        <v>61633</v>
      </c>
      <c r="S820" s="560">
        <f>[1]BR!U1094</f>
        <v>47733</v>
      </c>
      <c r="T820" s="560">
        <f>[1]BR!V1094</f>
        <v>48427</v>
      </c>
      <c r="U820" s="560">
        <f>[1]BR!W1094</f>
        <v>45042</v>
      </c>
      <c r="V820" s="560">
        <f>[1]BR!X1094</f>
        <v>60006</v>
      </c>
      <c r="W820" s="560">
        <f>[1]BR!Y1094</f>
        <v>62720</v>
      </c>
      <c r="X820" s="560">
        <f>[1]BR!Z1094</f>
        <v>65680</v>
      </c>
      <c r="Y820" s="560">
        <f>[1]BR!AA1094</f>
        <v>63061</v>
      </c>
      <c r="Z820" s="560">
        <f>[1]BR!AB1094</f>
        <v>56860</v>
      </c>
      <c r="AA820" s="560">
        <f>[1]BR!AC1094</f>
        <v>52354</v>
      </c>
      <c r="AB820" s="560">
        <f>[1]BR!AD1094</f>
        <v>48958</v>
      </c>
      <c r="AC820" s="32">
        <f t="shared" si="745"/>
        <v>668873</v>
      </c>
      <c r="AD820" s="13"/>
      <c r="AE820" s="14"/>
      <c r="AF820" s="13"/>
      <c r="AG820" s="22"/>
      <c r="AH820" s="22"/>
      <c r="AI820" s="155"/>
      <c r="AK820" s="132"/>
      <c r="BH820" s="1"/>
      <c r="BL820" s="166"/>
      <c r="BM820" s="166"/>
      <c r="BN820" s="166"/>
      <c r="BO820" s="166"/>
      <c r="BP820" s="166"/>
      <c r="BQ820" s="166"/>
      <c r="BR820" s="166"/>
      <c r="BS820" s="166"/>
      <c r="BV820" s="1"/>
      <c r="BW820" s="1"/>
      <c r="BX820" s="1"/>
      <c r="BY820" s="1"/>
      <c r="BZ820" s="1"/>
      <c r="CA820" s="1"/>
      <c r="CB820" s="1"/>
      <c r="CC820" s="1"/>
      <c r="CD820" s="1"/>
      <c r="CO820" s="166"/>
      <c r="DH820" s="166"/>
      <c r="DI820" s="166"/>
      <c r="DJ820" s="166"/>
    </row>
    <row r="821" spans="1:114" s="16" customFormat="1">
      <c r="A821" s="1">
        <f t="shared" si="746"/>
        <v>2025</v>
      </c>
      <c r="B821" s="560">
        <f>[1]BR!C1095</f>
        <v>62451</v>
      </c>
      <c r="C821" s="560">
        <f>[1]BR!D1095</f>
        <v>47465</v>
      </c>
      <c r="D821" s="560">
        <f>[1]BR!E1095</f>
        <v>48766</v>
      </c>
      <c r="E821" s="560">
        <f>[1]BR!F1095</f>
        <v>45455</v>
      </c>
      <c r="F821" s="560">
        <f>[1]BR!G1095</f>
        <v>60431</v>
      </c>
      <c r="G821" s="560">
        <f>[1]BR!H1095</f>
        <v>63144</v>
      </c>
      <c r="H821" s="560">
        <f>[1]BR!I1095</f>
        <v>66015</v>
      </c>
      <c r="I821" s="560">
        <f>[1]BR!J1095</f>
        <v>63487</v>
      </c>
      <c r="J821" s="560">
        <f>[1]BR!K1095</f>
        <v>57074</v>
      </c>
      <c r="K821" s="560">
        <f>[1]BR!L1095</f>
        <v>52689</v>
      </c>
      <c r="L821" s="560">
        <f>[1]BR!M1095</f>
        <v>49383</v>
      </c>
      <c r="M821" s="560">
        <f>[1]BR!N1095</f>
        <v>58079</v>
      </c>
      <c r="N821" s="312">
        <f t="shared" si="744"/>
        <v>66015</v>
      </c>
      <c r="O821" s="289"/>
      <c r="P821" s="72">
        <f t="shared" si="747"/>
        <v>2025</v>
      </c>
      <c r="Q821" s="560">
        <f>[1]BR!S1095</f>
        <v>57237</v>
      </c>
      <c r="R821" s="560">
        <f>[1]BR!T1095</f>
        <v>62451</v>
      </c>
      <c r="S821" s="560">
        <f>[1]BR!U1095</f>
        <v>47465</v>
      </c>
      <c r="T821" s="560">
        <f>[1]BR!V1095</f>
        <v>48766</v>
      </c>
      <c r="U821" s="560">
        <f>[1]BR!W1095</f>
        <v>45455</v>
      </c>
      <c r="V821" s="560">
        <f>[1]BR!X1095</f>
        <v>60431</v>
      </c>
      <c r="W821" s="560">
        <f>[1]BR!Y1095</f>
        <v>63144</v>
      </c>
      <c r="X821" s="560">
        <f>[1]BR!Z1095</f>
        <v>66015</v>
      </c>
      <c r="Y821" s="560">
        <f>[1]BR!AA1095</f>
        <v>63487</v>
      </c>
      <c r="Z821" s="560">
        <f>[1]BR!AB1095</f>
        <v>57074</v>
      </c>
      <c r="AA821" s="560">
        <f>[1]BR!AC1095</f>
        <v>52689</v>
      </c>
      <c r="AB821" s="560">
        <f>[1]BR!AD1095</f>
        <v>49383</v>
      </c>
      <c r="AC821" s="32">
        <f t="shared" si="745"/>
        <v>673597</v>
      </c>
      <c r="AD821" s="13"/>
      <c r="AE821" s="14"/>
      <c r="AF821" s="13"/>
      <c r="AG821" s="22"/>
      <c r="AH821" s="22"/>
      <c r="AI821" s="155"/>
      <c r="AJ821" s="2"/>
      <c r="AK821" s="129"/>
      <c r="BH821" s="1"/>
      <c r="BL821" s="167"/>
      <c r="BM821" s="167"/>
      <c r="BN821" s="167"/>
      <c r="BO821" s="167"/>
      <c r="BP821" s="167"/>
      <c r="BQ821" s="167"/>
      <c r="BR821" s="167"/>
      <c r="BS821" s="167"/>
      <c r="BU821" s="2"/>
      <c r="BV821" s="1"/>
      <c r="BW821" s="1"/>
      <c r="BX821" s="1"/>
      <c r="BY821" s="1"/>
      <c r="BZ821" s="1"/>
      <c r="CA821" s="1"/>
      <c r="CB821" s="1"/>
      <c r="CC821" s="1"/>
      <c r="CD821" s="1"/>
      <c r="CO821" s="167"/>
      <c r="DH821" s="167"/>
      <c r="DI821" s="167"/>
      <c r="DJ821" s="167"/>
    </row>
    <row r="822" spans="1:114" s="2" customFormat="1">
      <c r="A822" s="1">
        <f t="shared" si="746"/>
        <v>2026</v>
      </c>
      <c r="B822" s="560">
        <f>[1]BR!C1096</f>
        <v>63269</v>
      </c>
      <c r="C822" s="560">
        <f>[1]BR!D1096</f>
        <v>47465</v>
      </c>
      <c r="D822" s="560">
        <f>[1]BR!E1096</f>
        <v>49101</v>
      </c>
      <c r="E822" s="560">
        <f>[1]BR!F1096</f>
        <v>45880</v>
      </c>
      <c r="F822" s="560">
        <f>[1]BR!G1096</f>
        <v>60770</v>
      </c>
      <c r="G822" s="560">
        <f>[1]BR!H1096</f>
        <v>63558</v>
      </c>
      <c r="H822" s="560">
        <f>[1]BR!I1096</f>
        <v>66350</v>
      </c>
      <c r="I822" s="560">
        <f>[1]BR!J1096</f>
        <v>63916</v>
      </c>
      <c r="J822" s="560">
        <f>[1]BR!K1096</f>
        <v>57292</v>
      </c>
      <c r="K822" s="560">
        <f>[1]BR!L1096</f>
        <v>53020</v>
      </c>
      <c r="L822" s="560">
        <f>[1]BR!M1096</f>
        <v>49807</v>
      </c>
      <c r="M822" s="560">
        <f>[1]BR!N1096</f>
        <v>58920</v>
      </c>
      <c r="N822" s="312">
        <f t="shared" si="744"/>
        <v>66350</v>
      </c>
      <c r="O822" s="289"/>
      <c r="P822" s="72">
        <f t="shared" si="747"/>
        <v>2026</v>
      </c>
      <c r="Q822" s="560">
        <f>[1]BR!S1096</f>
        <v>58079</v>
      </c>
      <c r="R822" s="560">
        <f>[1]BR!T1096</f>
        <v>63269</v>
      </c>
      <c r="S822" s="560">
        <f>[1]BR!U1096</f>
        <v>47465</v>
      </c>
      <c r="T822" s="560">
        <f>[1]BR!V1096</f>
        <v>49101</v>
      </c>
      <c r="U822" s="560">
        <f>[1]BR!W1096</f>
        <v>45880</v>
      </c>
      <c r="V822" s="560">
        <f>[1]BR!X1096</f>
        <v>60770</v>
      </c>
      <c r="W822" s="560">
        <f>[1]BR!Y1096</f>
        <v>63558</v>
      </c>
      <c r="X822" s="560">
        <f>[1]BR!Z1096</f>
        <v>66350</v>
      </c>
      <c r="Y822" s="560">
        <f>[1]BR!AA1096</f>
        <v>63916</v>
      </c>
      <c r="Z822" s="560">
        <f>[1]BR!AB1096</f>
        <v>57292</v>
      </c>
      <c r="AA822" s="560">
        <f>[1]BR!AC1096</f>
        <v>53020</v>
      </c>
      <c r="AB822" s="560">
        <f>[1]BR!AD1096</f>
        <v>49807</v>
      </c>
      <c r="AC822" s="32">
        <f t="shared" si="745"/>
        <v>678507</v>
      </c>
      <c r="AD822" s="13"/>
      <c r="AE822" s="14"/>
      <c r="AF822" s="13"/>
      <c r="AG822" s="22"/>
      <c r="AH822" s="22"/>
      <c r="AI822" s="155"/>
      <c r="AK822" s="132"/>
      <c r="BH822" s="1"/>
      <c r="BL822" s="166"/>
      <c r="BM822" s="166"/>
      <c r="BN822" s="166"/>
      <c r="BO822" s="166"/>
      <c r="BP822" s="166"/>
      <c r="BQ822" s="166"/>
      <c r="BR822" s="166"/>
      <c r="BS822" s="166"/>
      <c r="BV822" s="1"/>
      <c r="BW822" s="1"/>
      <c r="BX822" s="1"/>
      <c r="BY822" s="1"/>
      <c r="BZ822" s="1"/>
      <c r="CA822" s="1"/>
      <c r="CB822" s="1"/>
      <c r="CC822" s="1"/>
      <c r="CD822" s="1"/>
      <c r="CO822" s="166"/>
      <c r="DH822" s="166"/>
      <c r="DI822" s="166"/>
      <c r="DJ822" s="166"/>
    </row>
    <row r="823" spans="1:114">
      <c r="A823" s="1">
        <f t="shared" si="746"/>
        <v>2027</v>
      </c>
      <c r="B823" s="560">
        <f>[1]BR!C1097</f>
        <v>64098</v>
      </c>
      <c r="C823" s="560">
        <f>[1]BR!D1097</f>
        <v>47465</v>
      </c>
      <c r="D823" s="560">
        <f>[1]BR!E1097</f>
        <v>49444</v>
      </c>
      <c r="E823" s="560">
        <f>[1]BR!F1097</f>
        <v>46300</v>
      </c>
      <c r="F823" s="560">
        <f>[1]BR!G1097</f>
        <v>61109</v>
      </c>
      <c r="G823" s="560">
        <f>[1]BR!H1097</f>
        <v>63978</v>
      </c>
      <c r="H823" s="560">
        <f>[1]BR!I1097</f>
        <v>66685</v>
      </c>
      <c r="I823" s="560">
        <f>[1]BR!J1097</f>
        <v>64344</v>
      </c>
      <c r="J823" s="560">
        <f>[1]BR!K1097</f>
        <v>57501</v>
      </c>
      <c r="K823" s="560">
        <f>[1]BR!L1097</f>
        <v>53351</v>
      </c>
      <c r="L823" s="560">
        <f>[1]BR!M1097</f>
        <v>50229</v>
      </c>
      <c r="M823" s="560">
        <f>[1]BR!N1097</f>
        <v>59762</v>
      </c>
      <c r="N823" s="312">
        <f t="shared" si="744"/>
        <v>66685</v>
      </c>
      <c r="O823" s="29"/>
      <c r="P823" s="72">
        <f t="shared" si="747"/>
        <v>2027</v>
      </c>
      <c r="Q823" s="560">
        <f>[1]BR!S1097</f>
        <v>58920</v>
      </c>
      <c r="R823" s="560">
        <f>[1]BR!T1097</f>
        <v>64098</v>
      </c>
      <c r="S823" s="560">
        <f>[1]BR!U1097</f>
        <v>47465</v>
      </c>
      <c r="T823" s="560">
        <f>[1]BR!V1097</f>
        <v>49444</v>
      </c>
      <c r="U823" s="560">
        <f>[1]BR!W1097</f>
        <v>46300</v>
      </c>
      <c r="V823" s="560">
        <f>[1]BR!X1097</f>
        <v>61109</v>
      </c>
      <c r="W823" s="560">
        <f>[1]BR!Y1097</f>
        <v>63978</v>
      </c>
      <c r="X823" s="560">
        <f>[1]BR!Z1097</f>
        <v>66685</v>
      </c>
      <c r="Y823" s="560">
        <f>[1]BR!AA1097</f>
        <v>64344</v>
      </c>
      <c r="Z823" s="560">
        <f>[1]BR!AB1097</f>
        <v>57501</v>
      </c>
      <c r="AA823" s="560">
        <f>[1]BR!AC1097</f>
        <v>53351</v>
      </c>
      <c r="AB823" s="560">
        <f>[1]BR!AD1097</f>
        <v>50229</v>
      </c>
      <c r="AC823" s="32">
        <f t="shared" si="745"/>
        <v>683424</v>
      </c>
      <c r="AD823" s="13"/>
      <c r="AG823" s="22"/>
      <c r="AH823" s="22"/>
      <c r="AI823" s="155"/>
      <c r="AJ823" s="2"/>
      <c r="BH823" s="1"/>
      <c r="BV823" s="1"/>
      <c r="BW823" s="1"/>
      <c r="BX823" s="1"/>
      <c r="BY823" s="1"/>
      <c r="BZ823" s="1"/>
      <c r="CA823" s="1"/>
      <c r="CB823" s="1"/>
      <c r="CC823" s="1"/>
      <c r="CD823" s="1"/>
    </row>
    <row r="824" spans="1:114">
      <c r="A824" s="1">
        <f t="shared" si="746"/>
        <v>2028</v>
      </c>
      <c r="B824" s="560">
        <f>[1]BR!C1098</f>
        <v>64916</v>
      </c>
      <c r="C824" s="560">
        <f>[1]BR!D1098</f>
        <v>47733</v>
      </c>
      <c r="D824" s="560">
        <f>[1]BR!E1098</f>
        <v>49783</v>
      </c>
      <c r="E824" s="560">
        <f>[1]BR!F1098</f>
        <v>46714</v>
      </c>
      <c r="F824" s="560">
        <f>[1]BR!G1098</f>
        <v>61448</v>
      </c>
      <c r="G824" s="560">
        <f>[1]BR!H1098</f>
        <v>64403</v>
      </c>
      <c r="H824" s="560">
        <f>[1]BR!I1098</f>
        <v>67020</v>
      </c>
      <c r="I824" s="560">
        <f>[1]BR!J1098</f>
        <v>64770</v>
      </c>
      <c r="J824" s="560">
        <f>[1]BR!K1098</f>
        <v>57715</v>
      </c>
      <c r="K824" s="560">
        <f>[1]BR!L1098</f>
        <v>53686</v>
      </c>
      <c r="L824" s="560">
        <f>[1]BR!M1098</f>
        <v>50653</v>
      </c>
      <c r="M824" s="560">
        <f>[1]BR!N1098</f>
        <v>60601</v>
      </c>
      <c r="N824" s="312">
        <f t="shared" si="744"/>
        <v>67020</v>
      </c>
      <c r="O824" s="29"/>
      <c r="P824" s="72">
        <f t="shared" si="747"/>
        <v>2028</v>
      </c>
      <c r="Q824" s="560">
        <f>[1]BR!S1098</f>
        <v>59762</v>
      </c>
      <c r="R824" s="560">
        <f>[1]BR!T1098</f>
        <v>64916</v>
      </c>
      <c r="S824" s="560">
        <f>[1]BR!U1098</f>
        <v>47733</v>
      </c>
      <c r="T824" s="560">
        <f>[1]BR!V1098</f>
        <v>49783</v>
      </c>
      <c r="U824" s="560">
        <f>[1]BR!W1098</f>
        <v>46714</v>
      </c>
      <c r="V824" s="560">
        <f>[1]BR!X1098</f>
        <v>61448</v>
      </c>
      <c r="W824" s="560">
        <f>[1]BR!Y1098</f>
        <v>64403</v>
      </c>
      <c r="X824" s="560">
        <f>[1]BR!Z1098</f>
        <v>67020</v>
      </c>
      <c r="Y824" s="560">
        <f>[1]BR!AA1098</f>
        <v>64770</v>
      </c>
      <c r="Z824" s="560">
        <f>[1]BR!AB1098</f>
        <v>57715</v>
      </c>
      <c r="AA824" s="560">
        <f>[1]BR!AC1098</f>
        <v>53686</v>
      </c>
      <c r="AB824" s="560">
        <f>[1]BR!AD1098</f>
        <v>50653</v>
      </c>
      <c r="AC824" s="32">
        <f t="shared" si="745"/>
        <v>688603</v>
      </c>
      <c r="AD824" s="13"/>
      <c r="AG824" s="22"/>
      <c r="AH824" s="22"/>
      <c r="AI824" s="155"/>
      <c r="AJ824" s="13"/>
      <c r="BH824" s="1"/>
      <c r="BV824" s="1"/>
      <c r="BW824" s="1"/>
      <c r="BX824" s="1"/>
      <c r="BY824" s="1"/>
      <c r="BZ824" s="1"/>
      <c r="CA824" s="1"/>
      <c r="CB824" s="1"/>
      <c r="CC824" s="1"/>
      <c r="CD824" s="1"/>
    </row>
    <row r="825" spans="1:114">
      <c r="A825" s="1">
        <f t="shared" si="746"/>
        <v>2029</v>
      </c>
      <c r="B825" s="560">
        <f>[1]BR!C1099</f>
        <v>65735</v>
      </c>
      <c r="C825" s="560">
        <f>[1]BR!D1099</f>
        <v>47465</v>
      </c>
      <c r="D825" s="560">
        <f>[1]BR!E1099</f>
        <v>50118</v>
      </c>
      <c r="E825" s="560">
        <f>[1]BR!F1099</f>
        <v>47139</v>
      </c>
      <c r="F825" s="560">
        <f>[1]BR!G1099</f>
        <v>61783</v>
      </c>
      <c r="G825" s="560">
        <f>[1]BR!H1099</f>
        <v>64816</v>
      </c>
      <c r="H825" s="560">
        <f>[1]BR!I1099</f>
        <v>67355</v>
      </c>
      <c r="I825" s="560">
        <f>[1]BR!J1099</f>
        <v>65198</v>
      </c>
      <c r="J825" s="560">
        <f>[1]BR!K1099</f>
        <v>57933</v>
      </c>
      <c r="K825" s="560">
        <f>[1]BR!L1099</f>
        <v>54017</v>
      </c>
      <c r="L825" s="560">
        <f>[1]BR!M1099</f>
        <v>51082</v>
      </c>
      <c r="M825" s="560">
        <f>[1]BR!N1099</f>
        <v>61446</v>
      </c>
      <c r="N825" s="312">
        <f t="shared" si="744"/>
        <v>67355</v>
      </c>
      <c r="O825" s="29"/>
      <c r="P825" s="72">
        <f t="shared" si="747"/>
        <v>2029</v>
      </c>
      <c r="Q825" s="560">
        <f>[1]BR!S1099</f>
        <v>60601</v>
      </c>
      <c r="R825" s="560">
        <f>[1]BR!T1099</f>
        <v>65735</v>
      </c>
      <c r="S825" s="560">
        <f>[1]BR!U1099</f>
        <v>47465</v>
      </c>
      <c r="T825" s="560">
        <f>[1]BR!V1099</f>
        <v>50118</v>
      </c>
      <c r="U825" s="560">
        <f>[1]BR!W1099</f>
        <v>47139</v>
      </c>
      <c r="V825" s="560">
        <f>[1]BR!X1099</f>
        <v>61783</v>
      </c>
      <c r="W825" s="560">
        <f>[1]BR!Y1099</f>
        <v>64816</v>
      </c>
      <c r="X825" s="560">
        <f>[1]BR!Z1099</f>
        <v>67355</v>
      </c>
      <c r="Y825" s="560">
        <f>[1]BR!AA1099</f>
        <v>65198</v>
      </c>
      <c r="Z825" s="560">
        <f>[1]BR!AB1099</f>
        <v>57933</v>
      </c>
      <c r="AA825" s="560">
        <f>[1]BR!AC1099</f>
        <v>54017</v>
      </c>
      <c r="AB825" s="560">
        <f>[1]BR!AD1099</f>
        <v>51082</v>
      </c>
      <c r="AC825" s="32">
        <f t="shared" si="745"/>
        <v>693242</v>
      </c>
      <c r="AD825" s="13"/>
      <c r="AG825" s="22"/>
      <c r="AH825" s="22"/>
      <c r="AI825" s="155"/>
      <c r="AJ825" s="13"/>
      <c r="BH825" s="1"/>
      <c r="BV825" s="1"/>
      <c r="BW825" s="1"/>
      <c r="BX825" s="1"/>
      <c r="BY825" s="1"/>
      <c r="BZ825" s="1"/>
      <c r="CA825" s="1"/>
      <c r="CB825" s="1"/>
      <c r="CC825" s="1"/>
      <c r="CD825" s="1"/>
    </row>
    <row r="826" spans="1:114">
      <c r="A826" s="1">
        <f t="shared" si="746"/>
        <v>2030</v>
      </c>
      <c r="B826" s="560">
        <f>[1]BR!C1100</f>
        <v>66560</v>
      </c>
      <c r="C826" s="560">
        <f>[1]BR!D1100</f>
        <v>47465</v>
      </c>
      <c r="D826" s="560">
        <f>[1]BR!E1100</f>
        <v>50461</v>
      </c>
      <c r="E826" s="560">
        <f>[1]BR!F1100</f>
        <v>47559</v>
      </c>
      <c r="F826" s="560">
        <f>[1]BR!G1100</f>
        <v>62115</v>
      </c>
      <c r="G826" s="560">
        <f>[1]BR!H1100</f>
        <v>65241</v>
      </c>
      <c r="H826" s="560">
        <f>[1]BR!I1100</f>
        <v>67690</v>
      </c>
      <c r="I826" s="560">
        <f>[1]BR!J1100</f>
        <v>65631</v>
      </c>
      <c r="J826" s="560">
        <f>[1]BR!K1100</f>
        <v>58147</v>
      </c>
      <c r="K826" s="560">
        <f>[1]BR!L1100</f>
        <v>54348</v>
      </c>
      <c r="L826" s="560">
        <f>[1]BR!M1100</f>
        <v>51500</v>
      </c>
      <c r="M826" s="560">
        <f>[1]BR!N1100</f>
        <v>62288</v>
      </c>
      <c r="N826" s="312">
        <f t="shared" si="744"/>
        <v>67690</v>
      </c>
      <c r="O826" s="29"/>
      <c r="P826" s="72">
        <f t="shared" si="747"/>
        <v>2030</v>
      </c>
      <c r="Q826" s="560">
        <f>[1]BR!S1100</f>
        <v>61446</v>
      </c>
      <c r="R826" s="560">
        <f>[1]BR!T1100</f>
        <v>66560</v>
      </c>
      <c r="S826" s="560">
        <f>[1]BR!U1100</f>
        <v>47465</v>
      </c>
      <c r="T826" s="560">
        <f>[1]BR!V1100</f>
        <v>50461</v>
      </c>
      <c r="U826" s="560">
        <f>[1]BR!W1100</f>
        <v>47559</v>
      </c>
      <c r="V826" s="560">
        <f>[1]BR!X1100</f>
        <v>62115</v>
      </c>
      <c r="W826" s="560">
        <f>[1]BR!Y1100</f>
        <v>65241</v>
      </c>
      <c r="X826" s="560">
        <f>[1]BR!Z1100</f>
        <v>67690</v>
      </c>
      <c r="Y826" s="560">
        <f>[1]BR!AA1100</f>
        <v>65631</v>
      </c>
      <c r="Z826" s="560">
        <f>[1]BR!AB1100</f>
        <v>58147</v>
      </c>
      <c r="AA826" s="560">
        <f>[1]BR!AC1100</f>
        <v>54348</v>
      </c>
      <c r="AB826" s="560">
        <f>[1]BR!AD1100</f>
        <v>51500</v>
      </c>
      <c r="AC826" s="32">
        <f t="shared" si="745"/>
        <v>698163</v>
      </c>
      <c r="AD826" s="13"/>
      <c r="AG826" s="22"/>
      <c r="AH826" s="22"/>
      <c r="AI826" s="155"/>
      <c r="AJ826" s="13"/>
      <c r="BH826" s="1"/>
      <c r="BV826" s="1"/>
      <c r="BW826" s="1"/>
      <c r="BX826" s="1"/>
      <c r="BY826" s="1"/>
      <c r="BZ826" s="1"/>
      <c r="CA826" s="1"/>
      <c r="CB826" s="1"/>
      <c r="CC826" s="1"/>
      <c r="CD826" s="1"/>
    </row>
    <row r="827" spans="1:114">
      <c r="A827" s="1">
        <f t="shared" si="746"/>
        <v>2031</v>
      </c>
      <c r="B827" s="560">
        <f>[1]BR!C1101</f>
        <v>67382</v>
      </c>
      <c r="C827" s="560">
        <f>[1]BR!D1101</f>
        <v>48263</v>
      </c>
      <c r="D827" s="560">
        <f>[1]BR!E1101</f>
        <v>50796</v>
      </c>
      <c r="E827" s="560">
        <f>[1]BR!F1101</f>
        <v>47977</v>
      </c>
      <c r="F827" s="560">
        <f>[1]BR!G1101</f>
        <v>62454</v>
      </c>
      <c r="G827" s="560">
        <f>[1]BR!H1101</f>
        <v>65662</v>
      </c>
      <c r="H827" s="560">
        <f>[1]BR!I1101</f>
        <v>68029</v>
      </c>
      <c r="I827" s="560">
        <f>[1]BR!J1101</f>
        <v>66052</v>
      </c>
      <c r="J827" s="560">
        <f>[1]BR!K1101</f>
        <v>58360</v>
      </c>
      <c r="K827" s="560">
        <f>[1]BR!L1101</f>
        <v>54679</v>
      </c>
      <c r="L827" s="560">
        <f>[1]BR!M1101</f>
        <v>51928</v>
      </c>
      <c r="M827" s="560">
        <f>[1]BR!N1101</f>
        <v>63133</v>
      </c>
      <c r="N827" s="312">
        <f t="shared" si="744"/>
        <v>68029</v>
      </c>
      <c r="O827" s="289"/>
      <c r="P827" s="72">
        <f t="shared" si="747"/>
        <v>2031</v>
      </c>
      <c r="Q827" s="560">
        <f>[1]BR!S1101</f>
        <v>62288</v>
      </c>
      <c r="R827" s="560">
        <f>[1]BR!T1101</f>
        <v>67382</v>
      </c>
      <c r="S827" s="560">
        <f>[1]BR!U1101</f>
        <v>48263</v>
      </c>
      <c r="T827" s="560">
        <f>[1]BR!V1101</f>
        <v>50796</v>
      </c>
      <c r="U827" s="560">
        <f>[1]BR!W1101</f>
        <v>47977</v>
      </c>
      <c r="V827" s="560">
        <f>[1]BR!X1101</f>
        <v>62454</v>
      </c>
      <c r="W827" s="560">
        <f>[1]BR!Y1101</f>
        <v>65662</v>
      </c>
      <c r="X827" s="560">
        <f>[1]BR!Z1101</f>
        <v>68029</v>
      </c>
      <c r="Y827" s="560">
        <f>[1]BR!AA1101</f>
        <v>66052</v>
      </c>
      <c r="Z827" s="560">
        <f>[1]BR!AB1101</f>
        <v>58360</v>
      </c>
      <c r="AA827" s="560">
        <f>[1]BR!AC1101</f>
        <v>54679</v>
      </c>
      <c r="AB827" s="560">
        <f>[1]BR!AD1101</f>
        <v>51928</v>
      </c>
      <c r="AC827" s="32">
        <f t="shared" si="745"/>
        <v>703870</v>
      </c>
      <c r="AD827" s="13"/>
      <c r="AG827" s="22"/>
      <c r="AH827" s="22"/>
      <c r="AI827" s="155"/>
      <c r="AJ827" s="13"/>
      <c r="BH827" s="1"/>
      <c r="BV827" s="1"/>
      <c r="BW827" s="1"/>
      <c r="BX827" s="1"/>
      <c r="BY827" s="1"/>
      <c r="BZ827" s="1"/>
      <c r="CA827" s="1"/>
      <c r="CB827" s="1"/>
      <c r="CC827" s="1"/>
      <c r="CD827" s="1"/>
    </row>
    <row r="828" spans="1:114">
      <c r="A828" s="1">
        <f t="shared" si="746"/>
        <v>2032</v>
      </c>
      <c r="B828" s="560">
        <f>[1]BR!C1102</f>
        <v>68200</v>
      </c>
      <c r="C828" s="560">
        <f>[1]BR!D1102</f>
        <v>48539</v>
      </c>
      <c r="D828" s="560">
        <f>[1]BR!E1102</f>
        <v>51136</v>
      </c>
      <c r="E828" s="560">
        <f>[1]BR!F1102</f>
        <v>48393</v>
      </c>
      <c r="F828" s="560">
        <f>[1]BR!G1102</f>
        <v>62793</v>
      </c>
      <c r="G828" s="560">
        <f>[1]BR!H1102</f>
        <v>66079</v>
      </c>
      <c r="H828" s="560">
        <f>[1]BR!I1102</f>
        <v>68360</v>
      </c>
      <c r="I828" s="560">
        <f>[1]BR!J1102</f>
        <v>66481</v>
      </c>
      <c r="J828" s="560">
        <f>[1]BR!K1102</f>
        <v>58574</v>
      </c>
      <c r="K828" s="560">
        <f>[1]BR!L1102</f>
        <v>55014</v>
      </c>
      <c r="L828" s="560">
        <f>[1]BR!M1102</f>
        <v>52353</v>
      </c>
      <c r="M828" s="560">
        <f>[1]BR!N1102</f>
        <v>63975</v>
      </c>
      <c r="N828" s="312">
        <f t="shared" si="744"/>
        <v>68360</v>
      </c>
      <c r="O828" s="29"/>
      <c r="P828" s="72">
        <f t="shared" si="747"/>
        <v>2032</v>
      </c>
      <c r="Q828" s="560">
        <f>[1]BR!S1102</f>
        <v>63133</v>
      </c>
      <c r="R828" s="560">
        <f>[1]BR!T1102</f>
        <v>68200</v>
      </c>
      <c r="S828" s="560">
        <f>[1]BR!U1102</f>
        <v>48539</v>
      </c>
      <c r="T828" s="560">
        <f>[1]BR!V1102</f>
        <v>51136</v>
      </c>
      <c r="U828" s="560">
        <f>[1]BR!W1102</f>
        <v>48393</v>
      </c>
      <c r="V828" s="560">
        <f>[1]BR!X1102</f>
        <v>62793</v>
      </c>
      <c r="W828" s="560">
        <f>[1]BR!Y1102</f>
        <v>66079</v>
      </c>
      <c r="X828" s="560">
        <f>[1]BR!Z1102</f>
        <v>68360</v>
      </c>
      <c r="Y828" s="560">
        <f>[1]BR!AA1102</f>
        <v>66481</v>
      </c>
      <c r="Z828" s="560">
        <f>[1]BR!AB1102</f>
        <v>58574</v>
      </c>
      <c r="AA828" s="560">
        <f>[1]BR!AC1102</f>
        <v>55014</v>
      </c>
      <c r="AB828" s="560">
        <f>[1]BR!AD1102</f>
        <v>52353</v>
      </c>
      <c r="AC828" s="32">
        <f t="shared" si="745"/>
        <v>709055</v>
      </c>
      <c r="AD828" s="13"/>
      <c r="AG828" s="22"/>
      <c r="AH828" s="22"/>
      <c r="AI828" s="155"/>
      <c r="AJ828" s="13"/>
      <c r="BH828" s="1"/>
      <c r="BV828" s="1"/>
      <c r="BW828" s="1"/>
      <c r="BX828" s="1"/>
      <c r="BY828" s="1"/>
      <c r="BZ828" s="1"/>
      <c r="CA828" s="1"/>
      <c r="CB828" s="1"/>
      <c r="CC828" s="1"/>
      <c r="CD828" s="1"/>
    </row>
    <row r="829" spans="1:114">
      <c r="A829" s="1">
        <f t="shared" si="746"/>
        <v>2033</v>
      </c>
      <c r="B829" s="560">
        <f>[1]BR!C1103</f>
        <v>69025</v>
      </c>
      <c r="C829" s="560">
        <f>[1]BR!D1103</f>
        <v>48263</v>
      </c>
      <c r="D829" s="560">
        <f>[1]BR!E1103</f>
        <v>51475</v>
      </c>
      <c r="E829" s="560">
        <f>[1]BR!F1103</f>
        <v>48818</v>
      </c>
      <c r="F829" s="560">
        <f>[1]BR!G1103</f>
        <v>63128</v>
      </c>
      <c r="G829" s="560">
        <f>[1]BR!H1103</f>
        <v>66500</v>
      </c>
      <c r="H829" s="560">
        <f>[1]BR!I1103</f>
        <v>68695</v>
      </c>
      <c r="I829" s="560">
        <f>[1]BR!J1103</f>
        <v>66914</v>
      </c>
      <c r="J829" s="560">
        <f>[1]BR!K1103</f>
        <v>58788</v>
      </c>
      <c r="K829" s="560">
        <f>[1]BR!L1103</f>
        <v>55342</v>
      </c>
      <c r="L829" s="560">
        <f>[1]BR!M1103</f>
        <v>52770</v>
      </c>
      <c r="M829" s="560">
        <f>[1]BR!N1103</f>
        <v>64813</v>
      </c>
      <c r="N829" s="312">
        <f t="shared" si="744"/>
        <v>69025</v>
      </c>
      <c r="O829" s="29"/>
      <c r="P829" s="72">
        <f t="shared" si="747"/>
        <v>2033</v>
      </c>
      <c r="Q829" s="560">
        <f>[1]BR!S1103</f>
        <v>63975</v>
      </c>
      <c r="R829" s="560">
        <f>[1]BR!T1103</f>
        <v>69025</v>
      </c>
      <c r="S829" s="560">
        <f>[1]BR!U1103</f>
        <v>48263</v>
      </c>
      <c r="T829" s="560">
        <f>[1]BR!V1103</f>
        <v>51475</v>
      </c>
      <c r="U829" s="560">
        <f>[1]BR!W1103</f>
        <v>48818</v>
      </c>
      <c r="V829" s="560">
        <f>[1]BR!X1103</f>
        <v>63128</v>
      </c>
      <c r="W829" s="560">
        <f>[1]BR!Y1103</f>
        <v>66500</v>
      </c>
      <c r="X829" s="560">
        <f>[1]BR!Z1103</f>
        <v>68695</v>
      </c>
      <c r="Y829" s="560">
        <f>[1]BR!AA1103</f>
        <v>66914</v>
      </c>
      <c r="Z829" s="560">
        <f>[1]BR!AB1103</f>
        <v>58788</v>
      </c>
      <c r="AA829" s="560">
        <f>[1]BR!AC1103</f>
        <v>55342</v>
      </c>
      <c r="AB829" s="560">
        <f>[1]BR!AD1103</f>
        <v>52770</v>
      </c>
      <c r="AC829" s="32">
        <f t="shared" si="745"/>
        <v>713693</v>
      </c>
      <c r="AG829" s="22"/>
      <c r="AH829" s="22"/>
      <c r="AI829" s="155"/>
      <c r="AJ829" s="13"/>
      <c r="BH829" s="1"/>
      <c r="BV829" s="1"/>
      <c r="BW829" s="1"/>
      <c r="BX829" s="1"/>
      <c r="BY829" s="1"/>
      <c r="BZ829" s="1"/>
      <c r="CA829" s="1"/>
      <c r="CB829" s="1"/>
      <c r="CC829" s="1"/>
      <c r="CD829" s="1"/>
    </row>
    <row r="830" spans="1:114">
      <c r="A830" s="1">
        <f t="shared" si="746"/>
        <v>2034</v>
      </c>
      <c r="B830" s="560">
        <f>[1]BR!C1104</f>
        <v>69843</v>
      </c>
      <c r="C830" s="560">
        <f>[1]BR!D1104</f>
        <v>48263</v>
      </c>
      <c r="D830" s="560">
        <f>[1]BR!E1104</f>
        <v>51814</v>
      </c>
      <c r="E830" s="560">
        <f>[1]BR!F1104</f>
        <v>49231</v>
      </c>
      <c r="F830" s="560">
        <f>[1]BR!G1104</f>
        <v>63471</v>
      </c>
      <c r="G830" s="560">
        <f>[1]BR!H1104</f>
        <v>66924</v>
      </c>
      <c r="H830" s="560">
        <f>[1]BR!I1104</f>
        <v>69030</v>
      </c>
      <c r="I830" s="560">
        <f>[1]BR!J1104</f>
        <v>67335</v>
      </c>
      <c r="J830" s="560">
        <f>[1]BR!K1104</f>
        <v>59002</v>
      </c>
      <c r="K830" s="560">
        <f>[1]BR!L1104</f>
        <v>55669</v>
      </c>
      <c r="L830" s="560">
        <f>[1]BR!M1104</f>
        <v>53199</v>
      </c>
      <c r="M830" s="560">
        <f>[1]BR!N1104</f>
        <v>65654</v>
      </c>
      <c r="N830" s="312">
        <f t="shared" si="744"/>
        <v>69843</v>
      </c>
      <c r="O830" s="29"/>
      <c r="P830" s="72">
        <f t="shared" si="747"/>
        <v>2034</v>
      </c>
      <c r="Q830" s="560">
        <f>[1]BR!S1104</f>
        <v>64813</v>
      </c>
      <c r="R830" s="560">
        <f>[1]BR!T1104</f>
        <v>69843</v>
      </c>
      <c r="S830" s="560">
        <f>[1]BR!U1104</f>
        <v>48263</v>
      </c>
      <c r="T830" s="560">
        <f>[1]BR!V1104</f>
        <v>51814</v>
      </c>
      <c r="U830" s="560">
        <f>[1]BR!W1104</f>
        <v>49231</v>
      </c>
      <c r="V830" s="560">
        <f>[1]BR!X1104</f>
        <v>63471</v>
      </c>
      <c r="W830" s="560">
        <f>[1]BR!Y1104</f>
        <v>66924</v>
      </c>
      <c r="X830" s="560">
        <f>[1]BR!Z1104</f>
        <v>69030</v>
      </c>
      <c r="Y830" s="560">
        <f>[1]BR!AA1104</f>
        <v>67335</v>
      </c>
      <c r="Z830" s="560">
        <f>[1]BR!AB1104</f>
        <v>59002</v>
      </c>
      <c r="AA830" s="560">
        <f>[1]BR!AC1104</f>
        <v>55669</v>
      </c>
      <c r="AB830" s="560">
        <f>[1]BR!AD1104</f>
        <v>53199</v>
      </c>
      <c r="AC830" s="32">
        <f t="shared" si="745"/>
        <v>718594</v>
      </c>
      <c r="AG830" s="22"/>
      <c r="AH830" s="22"/>
      <c r="AI830" s="155"/>
      <c r="AJ830" s="13"/>
      <c r="BH830" s="1"/>
      <c r="BV830" s="1"/>
      <c r="BW830" s="1"/>
      <c r="BX830" s="1"/>
      <c r="BY830" s="1"/>
      <c r="BZ830" s="1"/>
      <c r="CA830" s="1"/>
      <c r="CB830" s="1"/>
      <c r="CC830" s="1"/>
      <c r="CD830" s="1"/>
    </row>
    <row r="831" spans="1:114">
      <c r="A831" s="1">
        <f t="shared" si="746"/>
        <v>2035</v>
      </c>
      <c r="B831" s="560">
        <f>[1]BR!C1105</f>
        <v>70665</v>
      </c>
      <c r="C831" s="560">
        <f>[1]BR!D1105</f>
        <v>48263</v>
      </c>
      <c r="D831" s="560">
        <f>[1]BR!E1105</f>
        <v>52149</v>
      </c>
      <c r="E831" s="560">
        <f>[1]BR!F1105</f>
        <v>49656</v>
      </c>
      <c r="F831" s="560">
        <f>[1]BR!G1105</f>
        <v>63811</v>
      </c>
      <c r="G831" s="560">
        <f>[1]BR!H1105</f>
        <v>67345</v>
      </c>
      <c r="H831" s="560">
        <f>[1]BR!I1105</f>
        <v>69365</v>
      </c>
      <c r="I831" s="560">
        <f>[1]BR!J1105</f>
        <v>67764</v>
      </c>
      <c r="J831" s="560">
        <f>[1]BR!K1105</f>
        <v>59215</v>
      </c>
      <c r="K831" s="560">
        <f>[1]BR!L1105</f>
        <v>56004</v>
      </c>
      <c r="L831" s="560">
        <f>[1]BR!M1105</f>
        <v>53623</v>
      </c>
      <c r="M831" s="560">
        <f>[1]BR!N1105</f>
        <v>66496</v>
      </c>
      <c r="N831" s="312">
        <f t="shared" si="744"/>
        <v>70665</v>
      </c>
      <c r="O831" s="29"/>
      <c r="P831" s="72">
        <f t="shared" si="747"/>
        <v>2035</v>
      </c>
      <c r="Q831" s="560">
        <f>[1]BR!S1105</f>
        <v>65654</v>
      </c>
      <c r="R831" s="560">
        <f>[1]BR!T1105</f>
        <v>70665</v>
      </c>
      <c r="S831" s="560">
        <f>[1]BR!U1105</f>
        <v>48263</v>
      </c>
      <c r="T831" s="560">
        <f>[1]BR!V1105</f>
        <v>52149</v>
      </c>
      <c r="U831" s="560">
        <f>[1]BR!W1105</f>
        <v>49656</v>
      </c>
      <c r="V831" s="560">
        <f>[1]BR!X1105</f>
        <v>63811</v>
      </c>
      <c r="W831" s="560">
        <f>[1]BR!Y1105</f>
        <v>67345</v>
      </c>
      <c r="X831" s="560">
        <f>[1]BR!Z1105</f>
        <v>69365</v>
      </c>
      <c r="Y831" s="560">
        <f>[1]BR!AA1105</f>
        <v>67764</v>
      </c>
      <c r="Z831" s="560">
        <f>[1]BR!AB1105</f>
        <v>59215</v>
      </c>
      <c r="AA831" s="560">
        <f>[1]BR!AC1105</f>
        <v>56004</v>
      </c>
      <c r="AB831" s="560">
        <f>[1]BR!AD1105</f>
        <v>53623</v>
      </c>
      <c r="AC831" s="32">
        <f t="shared" si="745"/>
        <v>723514</v>
      </c>
      <c r="AJ831" s="13"/>
      <c r="BH831" s="1"/>
      <c r="BV831" s="1"/>
      <c r="BW831" s="1"/>
      <c r="BX831" s="1"/>
      <c r="BY831" s="1"/>
      <c r="BZ831" s="1"/>
      <c r="CA831" s="1"/>
      <c r="CB831" s="1"/>
      <c r="CC831" s="1"/>
      <c r="CD831" s="1"/>
    </row>
    <row r="832" spans="1:114">
      <c r="A832" s="1">
        <f t="shared" si="746"/>
        <v>2036</v>
      </c>
      <c r="B832" s="560">
        <f>[1]BR!C1106</f>
        <v>71491</v>
      </c>
      <c r="C832" s="560">
        <f>[1]BR!D1106</f>
        <v>48539</v>
      </c>
      <c r="D832" s="560">
        <f>[1]BR!E1106</f>
        <v>52492</v>
      </c>
      <c r="E832" s="560">
        <f>[1]BR!F1106</f>
        <v>50077</v>
      </c>
      <c r="F832" s="560">
        <f>[1]BR!G1106</f>
        <v>64146</v>
      </c>
      <c r="G832" s="560">
        <f>[1]BR!H1106</f>
        <v>67758</v>
      </c>
      <c r="H832" s="560">
        <f>[1]BR!I1106</f>
        <v>69701</v>
      </c>
      <c r="I832" s="560">
        <f>[1]BR!J1106</f>
        <v>68196</v>
      </c>
      <c r="J832" s="560">
        <f>[1]BR!K1106</f>
        <v>59429</v>
      </c>
      <c r="K832" s="560">
        <f>[1]BR!L1106</f>
        <v>56336</v>
      </c>
      <c r="L832" s="560">
        <f>[1]BR!M1106</f>
        <v>54045</v>
      </c>
      <c r="M832" s="560">
        <f>[1]BR!N1106</f>
        <v>67335</v>
      </c>
      <c r="N832" s="312">
        <f t="shared" si="744"/>
        <v>71491</v>
      </c>
      <c r="O832" s="29"/>
      <c r="P832" s="72">
        <f t="shared" si="747"/>
        <v>2036</v>
      </c>
      <c r="Q832" s="560">
        <f>[1]BR!S1106</f>
        <v>66496</v>
      </c>
      <c r="R832" s="560">
        <f>[1]BR!T1106</f>
        <v>71491</v>
      </c>
      <c r="S832" s="560">
        <f>[1]BR!U1106</f>
        <v>48539</v>
      </c>
      <c r="T832" s="560">
        <f>[1]BR!V1106</f>
        <v>52492</v>
      </c>
      <c r="U832" s="560">
        <f>[1]BR!W1106</f>
        <v>50077</v>
      </c>
      <c r="V832" s="560">
        <f>[1]BR!X1106</f>
        <v>64146</v>
      </c>
      <c r="W832" s="560">
        <f>[1]BR!Y1106</f>
        <v>67758</v>
      </c>
      <c r="X832" s="560">
        <f>[1]BR!Z1106</f>
        <v>69701</v>
      </c>
      <c r="Y832" s="560">
        <f>[1]BR!AA1106</f>
        <v>68196</v>
      </c>
      <c r="Z832" s="560">
        <f>[1]BR!AB1106</f>
        <v>59429</v>
      </c>
      <c r="AA832" s="560">
        <f>[1]BR!AC1106</f>
        <v>56336</v>
      </c>
      <c r="AB832" s="560">
        <f>[1]BR!AD1106</f>
        <v>54045</v>
      </c>
      <c r="AC832" s="32">
        <f t="shared" si="745"/>
        <v>728706</v>
      </c>
      <c r="AJ832" s="13"/>
      <c r="BH832" s="1"/>
      <c r="BV832" s="1"/>
      <c r="BW832" s="1"/>
      <c r="BX832" s="1"/>
      <c r="BY832" s="1"/>
      <c r="BZ832" s="1"/>
      <c r="CA832" s="1"/>
      <c r="CB832" s="1"/>
      <c r="CC832" s="1"/>
      <c r="CD832" s="1"/>
    </row>
    <row r="833" spans="1:82">
      <c r="A833" s="1">
        <f t="shared" si="746"/>
        <v>2037</v>
      </c>
      <c r="B833" s="560">
        <f>[1]BR!C1107</f>
        <v>72309</v>
      </c>
      <c r="C833" s="560">
        <f>[1]BR!D1107</f>
        <v>48263</v>
      </c>
      <c r="D833" s="560">
        <f>[1]BR!E1107</f>
        <v>52827</v>
      </c>
      <c r="E833" s="560">
        <f>[1]BR!F1107</f>
        <v>50490</v>
      </c>
      <c r="F833" s="560">
        <f>[1]BR!G1107</f>
        <v>64489</v>
      </c>
      <c r="G833" s="560">
        <f>[1]BR!H1107</f>
        <v>68179</v>
      </c>
      <c r="H833" s="560">
        <f>[1]BR!I1107</f>
        <v>70029</v>
      </c>
      <c r="I833" s="560">
        <f>[1]BR!J1107</f>
        <v>68629</v>
      </c>
      <c r="J833" s="560">
        <f>[1]BR!K1107</f>
        <v>59647</v>
      </c>
      <c r="K833" s="560">
        <f>[1]BR!L1107</f>
        <v>56667</v>
      </c>
      <c r="L833" s="560">
        <f>[1]BR!M1107</f>
        <v>54470</v>
      </c>
      <c r="M833" s="560">
        <f>[1]BR!N1107</f>
        <v>68184</v>
      </c>
      <c r="N833" s="312">
        <f t="shared" si="744"/>
        <v>72309</v>
      </c>
      <c r="O833" s="29"/>
      <c r="P833" s="72">
        <f t="shared" si="747"/>
        <v>2037</v>
      </c>
      <c r="Q833" s="560">
        <f>[1]BR!S1107</f>
        <v>67335</v>
      </c>
      <c r="R833" s="560">
        <f>[1]BR!T1107</f>
        <v>72309</v>
      </c>
      <c r="S833" s="560">
        <f>[1]BR!U1107</f>
        <v>48263</v>
      </c>
      <c r="T833" s="560">
        <f>[1]BR!V1107</f>
        <v>52827</v>
      </c>
      <c r="U833" s="560">
        <f>[1]BR!W1107</f>
        <v>50490</v>
      </c>
      <c r="V833" s="560">
        <f>[1]BR!X1107</f>
        <v>64489</v>
      </c>
      <c r="W833" s="560">
        <f>[1]BR!Y1107</f>
        <v>68179</v>
      </c>
      <c r="X833" s="560">
        <f>[1]BR!Z1107</f>
        <v>70029</v>
      </c>
      <c r="Y833" s="560">
        <f>[1]BR!AA1107</f>
        <v>68629</v>
      </c>
      <c r="Z833" s="560">
        <f>[1]BR!AB1107</f>
        <v>59647</v>
      </c>
      <c r="AA833" s="560">
        <f>[1]BR!AC1107</f>
        <v>56667</v>
      </c>
      <c r="AB833" s="560">
        <f>[1]BR!AD1107</f>
        <v>54470</v>
      </c>
      <c r="AC833" s="32">
        <f t="shared" si="745"/>
        <v>733334</v>
      </c>
      <c r="AJ833" s="13"/>
      <c r="BH833" s="1"/>
      <c r="BV833" s="1"/>
      <c r="BW833" s="1"/>
      <c r="BX833" s="1"/>
      <c r="BY833" s="1"/>
      <c r="BZ833" s="1"/>
      <c r="CA833" s="1"/>
      <c r="CB833" s="1"/>
      <c r="CC833" s="1"/>
      <c r="CD833" s="1"/>
    </row>
    <row r="834" spans="1:82">
      <c r="A834" s="1">
        <f t="shared" si="746"/>
        <v>2038</v>
      </c>
      <c r="B834" s="560">
        <f>[1]BR!C1108</f>
        <v>73127</v>
      </c>
      <c r="C834" s="560">
        <f>[1]BR!D1108</f>
        <v>48263</v>
      </c>
      <c r="D834" s="560">
        <f>[1]BR!E1108</f>
        <v>53166</v>
      </c>
      <c r="E834" s="560">
        <f>[1]BR!F1108</f>
        <v>50915</v>
      </c>
      <c r="F834" s="560">
        <f>[1]BR!G1108</f>
        <v>64824</v>
      </c>
      <c r="G834" s="560">
        <f>[1]BR!H1108</f>
        <v>68599</v>
      </c>
      <c r="H834" s="560">
        <f>[1]BR!I1108</f>
        <v>70364</v>
      </c>
      <c r="I834" s="560">
        <f>[1]BR!J1108</f>
        <v>69054</v>
      </c>
      <c r="J834" s="560">
        <f>[1]BR!K1108</f>
        <v>59857</v>
      </c>
      <c r="K834" s="560">
        <f>[1]BR!L1108</f>
        <v>57002</v>
      </c>
      <c r="L834" s="560">
        <f>[1]BR!M1108</f>
        <v>54898</v>
      </c>
      <c r="M834" s="560">
        <f>[1]BR!N1108</f>
        <v>69022</v>
      </c>
      <c r="N834" s="312">
        <f t="shared" si="744"/>
        <v>73127</v>
      </c>
      <c r="O834" s="29"/>
      <c r="P834" s="72">
        <f t="shared" si="747"/>
        <v>2038</v>
      </c>
      <c r="Q834" s="560">
        <f>[1]BR!S1108</f>
        <v>68184</v>
      </c>
      <c r="R834" s="560">
        <f>[1]BR!T1108</f>
        <v>73127</v>
      </c>
      <c r="S834" s="560">
        <f>[1]BR!U1108</f>
        <v>48263</v>
      </c>
      <c r="T834" s="560">
        <f>[1]BR!V1108</f>
        <v>53166</v>
      </c>
      <c r="U834" s="560">
        <f>[1]BR!W1108</f>
        <v>50915</v>
      </c>
      <c r="V834" s="560">
        <f>[1]BR!X1108</f>
        <v>64824</v>
      </c>
      <c r="W834" s="560">
        <f>[1]BR!Y1108</f>
        <v>68599</v>
      </c>
      <c r="X834" s="560">
        <f>[1]BR!Z1108</f>
        <v>70364</v>
      </c>
      <c r="Y834" s="560">
        <f>[1]BR!AA1108</f>
        <v>69054</v>
      </c>
      <c r="Z834" s="560">
        <f>[1]BR!AB1108</f>
        <v>59857</v>
      </c>
      <c r="AA834" s="560">
        <f>[1]BR!AC1108</f>
        <v>57002</v>
      </c>
      <c r="AB834" s="560">
        <f>[1]BR!AD1108</f>
        <v>54898</v>
      </c>
      <c r="AC834" s="32">
        <f t="shared" si="745"/>
        <v>738253</v>
      </c>
      <c r="AI834" s="155"/>
      <c r="AJ834" s="13"/>
      <c r="BH834" s="1"/>
      <c r="BV834" s="1"/>
      <c r="BW834" s="1"/>
      <c r="BX834" s="1"/>
      <c r="BY834" s="1"/>
      <c r="BZ834" s="1"/>
      <c r="CA834" s="1"/>
      <c r="CB834" s="1"/>
      <c r="CC834" s="1"/>
      <c r="CD834" s="1"/>
    </row>
    <row r="835" spans="1:82">
      <c r="A835" s="1">
        <f t="shared" si="746"/>
        <v>2039</v>
      </c>
      <c r="B835" s="560">
        <f>[1]BR!C1109</f>
        <v>73956</v>
      </c>
      <c r="C835" s="560">
        <f>[1]BR!D1109</f>
        <v>48263</v>
      </c>
      <c r="D835" s="560">
        <f>[1]BR!E1109</f>
        <v>53498</v>
      </c>
      <c r="E835" s="560">
        <f>[1]BR!F1109</f>
        <v>51335</v>
      </c>
      <c r="F835" s="560">
        <f>[1]BR!G1109</f>
        <v>65163</v>
      </c>
      <c r="G835" s="560">
        <f>[1]BR!H1109</f>
        <v>69017</v>
      </c>
      <c r="H835" s="560">
        <f>[1]BR!I1109</f>
        <v>70699</v>
      </c>
      <c r="I835" s="560">
        <f>[1]BR!J1109</f>
        <v>69483</v>
      </c>
      <c r="J835" s="560">
        <f>[1]BR!K1109</f>
        <v>60070</v>
      </c>
      <c r="K835" s="560">
        <f>[1]BR!L1109</f>
        <v>57333</v>
      </c>
      <c r="L835" s="560">
        <f>[1]BR!M1109</f>
        <v>55320</v>
      </c>
      <c r="M835" s="560">
        <f>[1]BR!N1109</f>
        <v>69860</v>
      </c>
      <c r="N835" s="312">
        <f t="shared" si="744"/>
        <v>73956</v>
      </c>
      <c r="O835" s="29"/>
      <c r="P835" s="72">
        <f t="shared" si="747"/>
        <v>2039</v>
      </c>
      <c r="Q835" s="560">
        <f>[1]BR!S1109</f>
        <v>69022</v>
      </c>
      <c r="R835" s="560">
        <f>[1]BR!T1109</f>
        <v>73956</v>
      </c>
      <c r="S835" s="560">
        <f>[1]BR!U1109</f>
        <v>48263</v>
      </c>
      <c r="T835" s="560">
        <f>[1]BR!V1109</f>
        <v>53498</v>
      </c>
      <c r="U835" s="560">
        <f>[1]BR!W1109</f>
        <v>51335</v>
      </c>
      <c r="V835" s="560">
        <f>[1]BR!X1109</f>
        <v>65163</v>
      </c>
      <c r="W835" s="560">
        <f>[1]BR!Y1109</f>
        <v>69017</v>
      </c>
      <c r="X835" s="560">
        <f>[1]BR!Z1109</f>
        <v>70699</v>
      </c>
      <c r="Y835" s="560">
        <f>[1]BR!AA1109</f>
        <v>69483</v>
      </c>
      <c r="Z835" s="560">
        <f>[1]BR!AB1109</f>
        <v>60070</v>
      </c>
      <c r="AA835" s="560">
        <f>[1]BR!AC1109</f>
        <v>57333</v>
      </c>
      <c r="AB835" s="560">
        <f>[1]BR!AD1109</f>
        <v>55320</v>
      </c>
      <c r="AC835" s="32">
        <f t="shared" si="745"/>
        <v>743159</v>
      </c>
      <c r="AI835" s="155"/>
      <c r="AJ835" s="13"/>
      <c r="BH835" s="1"/>
      <c r="BV835" s="1"/>
      <c r="BW835" s="1"/>
      <c r="BX835" s="1"/>
      <c r="BY835" s="1"/>
      <c r="BZ835" s="1"/>
      <c r="CA835" s="1"/>
      <c r="CB835" s="1"/>
      <c r="CC835" s="1"/>
      <c r="CD835" s="1"/>
    </row>
    <row r="836" spans="1:82">
      <c r="A836" s="1">
        <f t="shared" si="746"/>
        <v>2040</v>
      </c>
      <c r="B836" s="560">
        <f>[1]BR!C1110</f>
        <v>74774</v>
      </c>
      <c r="C836" s="560">
        <f>[1]BR!D1110</f>
        <v>48539</v>
      </c>
      <c r="D836" s="560">
        <f>[1]BR!E1110</f>
        <v>53837</v>
      </c>
      <c r="E836" s="560">
        <f>[1]BR!F1110</f>
        <v>51753</v>
      </c>
      <c r="F836" s="560">
        <f>[1]BR!G1110</f>
        <v>65502</v>
      </c>
      <c r="G836" s="560">
        <f>[1]BR!H1110</f>
        <v>69438</v>
      </c>
      <c r="H836" s="560">
        <f>[1]BR!I1110</f>
        <v>71038</v>
      </c>
      <c r="I836" s="560">
        <f>[1]BR!J1110</f>
        <v>69911</v>
      </c>
      <c r="J836" s="560">
        <f>[1]BR!K1110</f>
        <v>60288</v>
      </c>
      <c r="K836" s="560">
        <f>[1]BR!L1110</f>
        <v>57668</v>
      </c>
      <c r="L836" s="560">
        <f>[1]BR!M1110</f>
        <v>55744</v>
      </c>
      <c r="M836" s="560">
        <f>[1]BR!N1110</f>
        <v>70709</v>
      </c>
      <c r="N836" s="312">
        <f t="shared" si="744"/>
        <v>74774</v>
      </c>
      <c r="O836" s="29"/>
      <c r="P836" s="72">
        <f t="shared" si="747"/>
        <v>2040</v>
      </c>
      <c r="Q836" s="560">
        <f>[1]BR!S1110</f>
        <v>69860</v>
      </c>
      <c r="R836" s="560">
        <f>[1]BR!T1110</f>
        <v>74774</v>
      </c>
      <c r="S836" s="560">
        <f>[1]BR!U1110</f>
        <v>48539</v>
      </c>
      <c r="T836" s="560">
        <f>[1]BR!V1110</f>
        <v>53837</v>
      </c>
      <c r="U836" s="560">
        <f>[1]BR!W1110</f>
        <v>51753</v>
      </c>
      <c r="V836" s="560">
        <f>[1]BR!X1110</f>
        <v>65502</v>
      </c>
      <c r="W836" s="560">
        <f>[1]BR!Y1110</f>
        <v>69438</v>
      </c>
      <c r="X836" s="560">
        <f>[1]BR!Z1110</f>
        <v>71038</v>
      </c>
      <c r="Y836" s="560">
        <f>[1]BR!AA1110</f>
        <v>69911</v>
      </c>
      <c r="Z836" s="560">
        <f>[1]BR!AB1110</f>
        <v>60288</v>
      </c>
      <c r="AA836" s="560">
        <f>[1]BR!AC1110</f>
        <v>57668</v>
      </c>
      <c r="AB836" s="560">
        <f>[1]BR!AD1110</f>
        <v>55744</v>
      </c>
      <c r="AC836" s="32">
        <f t="shared" si="745"/>
        <v>748352</v>
      </c>
      <c r="AI836" s="155"/>
      <c r="AJ836" s="13"/>
      <c r="BH836" s="1"/>
      <c r="BV836" s="1"/>
      <c r="BW836" s="1"/>
      <c r="BX836" s="1"/>
      <c r="BY836" s="1"/>
      <c r="BZ836" s="1"/>
      <c r="CA836" s="1"/>
      <c r="CB836" s="1"/>
      <c r="CC836" s="1"/>
      <c r="CD836" s="1"/>
    </row>
    <row r="837" spans="1:82">
      <c r="A837" s="1">
        <f t="shared" si="746"/>
        <v>2041</v>
      </c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32"/>
      <c r="O837" s="29"/>
      <c r="P837" s="72">
        <f t="shared" si="747"/>
        <v>2041</v>
      </c>
      <c r="Q837" s="560">
        <f>[1]BR!S1111</f>
        <v>70709</v>
      </c>
      <c r="R837" s="560">
        <f>[1]BR!T1111</f>
        <v>0</v>
      </c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32">
        <f t="shared" si="745"/>
        <v>70709</v>
      </c>
      <c r="AI837" s="155"/>
      <c r="AJ837" s="13"/>
      <c r="BH837" s="1"/>
      <c r="BV837" s="1"/>
      <c r="BW837" s="1"/>
      <c r="BX837" s="1"/>
      <c r="BY837" s="1"/>
      <c r="BZ837" s="1"/>
      <c r="CA837" s="1"/>
      <c r="CB837" s="1"/>
      <c r="CC837" s="1"/>
      <c r="CD837" s="1"/>
    </row>
    <row r="838" spans="1:82">
      <c r="A838" s="1">
        <f t="shared" si="746"/>
        <v>2042</v>
      </c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32"/>
      <c r="O838" s="29"/>
      <c r="P838" s="72">
        <f t="shared" si="747"/>
        <v>2042</v>
      </c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32"/>
      <c r="AI838" s="155"/>
      <c r="AJ838" s="13"/>
      <c r="BH838" s="1"/>
      <c r="BV838" s="1"/>
      <c r="BW838" s="1"/>
      <c r="BX838" s="1"/>
      <c r="BY838" s="1"/>
      <c r="BZ838" s="1"/>
      <c r="CA838" s="1"/>
      <c r="CB838" s="1"/>
      <c r="CC838" s="1"/>
      <c r="CD838" s="1"/>
    </row>
    <row r="839" spans="1:82">
      <c r="A839" s="1">
        <f t="shared" si="746"/>
        <v>2043</v>
      </c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32"/>
      <c r="O839" s="29"/>
      <c r="P839" s="72">
        <f t="shared" si="747"/>
        <v>2043</v>
      </c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32"/>
      <c r="AI839" s="155"/>
      <c r="AJ839" s="13"/>
      <c r="BH839" s="1"/>
      <c r="BV839" s="1"/>
      <c r="BW839" s="1"/>
      <c r="BX839" s="1"/>
      <c r="BY839" s="1"/>
      <c r="BZ839" s="1"/>
      <c r="CA839" s="1"/>
      <c r="CB839" s="1"/>
      <c r="CC839" s="1"/>
      <c r="CD839" s="1"/>
    </row>
    <row r="840" spans="1:82">
      <c r="A840" s="1">
        <f t="shared" si="746"/>
        <v>2044</v>
      </c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32"/>
      <c r="O840" s="29"/>
      <c r="P840" s="72">
        <f t="shared" si="747"/>
        <v>2044</v>
      </c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32"/>
      <c r="AI840" s="155"/>
      <c r="AJ840" s="13"/>
      <c r="BH840" s="1"/>
      <c r="BV840" s="1"/>
      <c r="BW840" s="1"/>
      <c r="BX840" s="1"/>
      <c r="BY840" s="1"/>
      <c r="BZ840" s="1"/>
      <c r="CA840" s="1"/>
      <c r="CB840" s="1"/>
      <c r="CC840" s="1"/>
      <c r="CD840" s="1"/>
    </row>
    <row r="841" spans="1:82">
      <c r="A841" s="1">
        <f t="shared" si="746"/>
        <v>2045</v>
      </c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32"/>
      <c r="O841" s="29"/>
      <c r="P841" s="72">
        <f>A841</f>
        <v>2045</v>
      </c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32"/>
      <c r="AI841" s="155"/>
      <c r="AJ841" s="2"/>
      <c r="BH841" s="1"/>
      <c r="BV841" s="1"/>
      <c r="BW841" s="1"/>
      <c r="BX841" s="1"/>
      <c r="BY841" s="1"/>
      <c r="BZ841" s="1"/>
      <c r="CA841" s="1"/>
      <c r="CB841" s="1"/>
      <c r="CC841" s="1"/>
      <c r="CD841" s="1"/>
    </row>
    <row r="842" spans="1:8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8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I842" s="155"/>
      <c r="AJ842" s="2"/>
      <c r="BH842" s="1"/>
      <c r="BV842" s="1"/>
      <c r="BW842" s="1"/>
      <c r="BX842" s="1"/>
      <c r="BY842" s="1"/>
      <c r="BZ842" s="1"/>
      <c r="CA842" s="1"/>
      <c r="CB842" s="1"/>
      <c r="CC842" s="1"/>
      <c r="CD842" s="1"/>
    </row>
    <row r="843" spans="1:8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8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G843" s="78"/>
      <c r="AH843" s="78"/>
      <c r="AI843" s="155"/>
      <c r="AJ843" s="2"/>
      <c r="BH843" s="1"/>
      <c r="BV843" s="1"/>
      <c r="BW843" s="1"/>
      <c r="BX843" s="1"/>
      <c r="BY843" s="1"/>
      <c r="BZ843" s="1"/>
      <c r="CA843" s="1"/>
      <c r="CB843" s="1"/>
      <c r="CC843" s="1"/>
      <c r="CD843" s="1"/>
    </row>
    <row r="844" spans="1:82">
      <c r="A844" s="232" t="s">
        <v>181</v>
      </c>
      <c r="B844" s="341"/>
      <c r="C844" s="341"/>
      <c r="D844" s="341"/>
      <c r="E844" s="341"/>
      <c r="F844" s="296"/>
      <c r="G844" s="350"/>
      <c r="H844" s="271"/>
      <c r="I844" s="271"/>
      <c r="J844" s="342"/>
      <c r="K844" s="341"/>
      <c r="L844" s="341"/>
      <c r="M844" s="341"/>
      <c r="N844" s="297" t="s">
        <v>22</v>
      </c>
      <c r="O844" s="172"/>
      <c r="P844" s="258" t="str">
        <f>A844&amp;"   (BILLING)"</f>
        <v>500-RCID Base 37 MW - 120 MW Sale   (BILLING)</v>
      </c>
      <c r="Q844" s="343"/>
      <c r="R844" s="343"/>
      <c r="S844" s="343"/>
      <c r="T844" s="343"/>
      <c r="U844" s="343"/>
      <c r="V844" s="343"/>
      <c r="W844" s="352" t="s">
        <v>38</v>
      </c>
      <c r="X844" s="343"/>
      <c r="Y844" s="352" t="s">
        <v>109</v>
      </c>
      <c r="Z844" s="343"/>
      <c r="AA844" s="343"/>
      <c r="AB844" s="343"/>
      <c r="AC844" s="297" t="s">
        <v>22</v>
      </c>
      <c r="AG844" s="79"/>
      <c r="AH844" s="79"/>
      <c r="AI844" s="78"/>
      <c r="AJ844" s="2"/>
      <c r="BH844" s="1"/>
      <c r="BV844" s="1"/>
      <c r="BW844" s="1"/>
      <c r="BX844" s="1"/>
      <c r="BY844" s="1"/>
      <c r="BZ844" s="1"/>
      <c r="CA844" s="1"/>
      <c r="CB844" s="1"/>
      <c r="CC844" s="1"/>
      <c r="CD844" s="1"/>
    </row>
    <row r="845" spans="1:82">
      <c r="A845" s="260" t="s">
        <v>2</v>
      </c>
      <c r="B845" s="344" t="s">
        <v>3</v>
      </c>
      <c r="C845" s="344" t="s">
        <v>4</v>
      </c>
      <c r="D845" s="344" t="s">
        <v>5</v>
      </c>
      <c r="E845" s="344" t="s">
        <v>6</v>
      </c>
      <c r="F845" s="344" t="s">
        <v>7</v>
      </c>
      <c r="G845" s="344" t="s">
        <v>8</v>
      </c>
      <c r="H845" s="344" t="s">
        <v>9</v>
      </c>
      <c r="I845" s="344" t="s">
        <v>10</v>
      </c>
      <c r="J845" s="344" t="s">
        <v>11</v>
      </c>
      <c r="K845" s="344" t="s">
        <v>12</v>
      </c>
      <c r="L845" s="344" t="s">
        <v>13</v>
      </c>
      <c r="M845" s="344" t="s">
        <v>14</v>
      </c>
      <c r="N845" s="299" t="s">
        <v>15</v>
      </c>
      <c r="O845" s="300"/>
      <c r="P845" s="599" t="s">
        <v>2</v>
      </c>
      <c r="Q845" s="345" t="s">
        <v>3</v>
      </c>
      <c r="R845" s="345" t="s">
        <v>4</v>
      </c>
      <c r="S845" s="345" t="s">
        <v>5</v>
      </c>
      <c r="T845" s="345" t="s">
        <v>6</v>
      </c>
      <c r="U845" s="345" t="s">
        <v>7</v>
      </c>
      <c r="V845" s="345" t="s">
        <v>8</v>
      </c>
      <c r="W845" s="345" t="s">
        <v>9</v>
      </c>
      <c r="X845" s="345" t="s">
        <v>10</v>
      </c>
      <c r="Y845" s="345" t="s">
        <v>11</v>
      </c>
      <c r="Z845" s="345" t="s">
        <v>12</v>
      </c>
      <c r="AA845" s="345" t="s">
        <v>13</v>
      </c>
      <c r="AB845" s="345" t="s">
        <v>14</v>
      </c>
      <c r="AC845" s="299" t="s">
        <v>15</v>
      </c>
      <c r="AD845" s="84"/>
      <c r="AG845" s="86"/>
      <c r="AH845" s="86"/>
      <c r="AJ845" s="2"/>
      <c r="BH845" s="1"/>
      <c r="BV845" s="1"/>
      <c r="BW845" s="1"/>
      <c r="BX845" s="1"/>
      <c r="BY845" s="1"/>
      <c r="BZ845" s="1"/>
      <c r="CA845" s="1"/>
      <c r="CB845" s="1"/>
      <c r="CC845" s="1"/>
      <c r="CD845" s="1"/>
    </row>
    <row r="846" spans="1:82">
      <c r="A846" s="1">
        <f>A806</f>
        <v>2010</v>
      </c>
      <c r="B846" s="348"/>
      <c r="C846" s="348"/>
      <c r="D846" s="348"/>
      <c r="E846" s="348"/>
      <c r="F846" s="348"/>
      <c r="G846" s="348"/>
      <c r="H846" s="348"/>
      <c r="I846" s="348"/>
      <c r="J846" s="348"/>
      <c r="K846" s="348"/>
      <c r="L846" s="348"/>
      <c r="M846" s="348"/>
      <c r="N846" s="303">
        <f t="shared" ref="N846:N876" si="748">SUM(B846:M846)</f>
        <v>0</v>
      </c>
      <c r="O846" s="29"/>
      <c r="P846" s="72">
        <f>A846</f>
        <v>2010</v>
      </c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03">
        <f t="shared" ref="AC846:AC866" si="749">SUM(Q846:AB846)</f>
        <v>0</v>
      </c>
      <c r="AG846" s="22"/>
      <c r="AH846" s="22"/>
      <c r="AI846" s="86"/>
      <c r="AJ846" s="2"/>
      <c r="BH846" s="1"/>
      <c r="BV846" s="1"/>
      <c r="BW846" s="1"/>
      <c r="BX846" s="1"/>
      <c r="BY846" s="1"/>
      <c r="BZ846" s="1"/>
      <c r="CA846" s="1"/>
      <c r="CB846" s="1"/>
      <c r="CC846" s="1"/>
      <c r="CD846" s="1"/>
    </row>
    <row r="847" spans="1:82">
      <c r="A847" s="1">
        <f t="shared" ref="A847:A881" si="750">A807</f>
        <v>2011</v>
      </c>
      <c r="B847" s="348"/>
      <c r="C847" s="492"/>
      <c r="D847" s="492"/>
      <c r="E847" s="492"/>
      <c r="F847" s="492"/>
      <c r="G847" s="492"/>
      <c r="H847" s="492"/>
      <c r="I847" s="492"/>
      <c r="J847" s="492"/>
      <c r="K847" s="492"/>
      <c r="L847" s="492"/>
      <c r="M847" s="492"/>
      <c r="N847" s="303">
        <f t="shared" si="748"/>
        <v>0</v>
      </c>
      <c r="O847" s="29"/>
      <c r="P847" s="72">
        <f t="shared" ref="P847:P881" si="751">A847</f>
        <v>2011</v>
      </c>
      <c r="Q847" s="35"/>
      <c r="R847" s="35"/>
      <c r="S847" s="349"/>
      <c r="T847" s="349"/>
      <c r="U847" s="349"/>
      <c r="V847" s="349"/>
      <c r="W847" s="349"/>
      <c r="X847" s="349"/>
      <c r="Y847" s="349"/>
      <c r="Z847" s="349"/>
      <c r="AA847" s="349"/>
      <c r="AB847" s="349"/>
      <c r="AC847" s="303">
        <f t="shared" si="749"/>
        <v>0</v>
      </c>
      <c r="AG847" s="22"/>
      <c r="AH847" s="22"/>
      <c r="AI847" s="155"/>
      <c r="AJ847" s="2"/>
      <c r="BH847" s="1"/>
      <c r="BV847" s="1"/>
      <c r="BW847" s="1"/>
      <c r="BX847" s="1"/>
      <c r="BY847" s="1"/>
      <c r="BZ847" s="1"/>
      <c r="CA847" s="1"/>
      <c r="CB847" s="1"/>
      <c r="CC847" s="1"/>
      <c r="CD847" s="1"/>
    </row>
    <row r="848" spans="1:82">
      <c r="A848" s="1">
        <f t="shared" si="750"/>
        <v>2012</v>
      </c>
      <c r="B848" s="96">
        <f>[1]BR!C762</f>
        <v>666000</v>
      </c>
      <c r="C848" s="96">
        <f>[1]BR!D762</f>
        <v>774000</v>
      </c>
      <c r="D848" s="96">
        <f>[1]BR!E762</f>
        <v>972000</v>
      </c>
      <c r="E848" s="96">
        <f>[1]BR!F762</f>
        <v>1044000</v>
      </c>
      <c r="F848" s="593">
        <f>[1]BR!G762</f>
        <v>1116000</v>
      </c>
      <c r="G848" s="593">
        <f>[1]BR!H762</f>
        <v>1260000</v>
      </c>
      <c r="H848" s="593">
        <f>[1]BR!I762</f>
        <v>1548000</v>
      </c>
      <c r="I848" s="593">
        <f>[1]BR!J762</f>
        <v>1332000</v>
      </c>
      <c r="J848" s="593">
        <f>[1]BR!K762</f>
        <v>1188000</v>
      </c>
      <c r="K848" s="593">
        <f>[1]BR!L762</f>
        <v>1152000</v>
      </c>
      <c r="L848" s="593">
        <f>[1]BR!M762</f>
        <v>918000</v>
      </c>
      <c r="M848" s="593">
        <f>[1]BR!N762</f>
        <v>864000</v>
      </c>
      <c r="N848" s="303">
        <f t="shared" si="748"/>
        <v>12834000</v>
      </c>
      <c r="O848" s="29"/>
      <c r="P848" s="72">
        <f t="shared" si="751"/>
        <v>2012</v>
      </c>
      <c r="Q848" s="96">
        <f>[1]BR!S762</f>
        <v>792000</v>
      </c>
      <c r="R848" s="96">
        <f>[1]BR!T762</f>
        <v>666000</v>
      </c>
      <c r="S848" s="96">
        <f>[1]BR!U762</f>
        <v>774000</v>
      </c>
      <c r="T848" s="96">
        <f>[1]BR!V762</f>
        <v>972000</v>
      </c>
      <c r="U848" s="96">
        <f>[1]BR!W762</f>
        <v>1044000</v>
      </c>
      <c r="V848" s="593">
        <f>[1]BR!X762</f>
        <v>1116000</v>
      </c>
      <c r="W848" s="593">
        <f>[1]BR!Y762</f>
        <v>1260000</v>
      </c>
      <c r="X848" s="593">
        <f>[1]BR!Z762</f>
        <v>1548000</v>
      </c>
      <c r="Y848" s="593">
        <f>[1]BR!AA762</f>
        <v>1332000</v>
      </c>
      <c r="Z848" s="593">
        <f>[1]BR!AB762</f>
        <v>1188000</v>
      </c>
      <c r="AA848" s="593">
        <f>[1]BR!AC762</f>
        <v>1152000</v>
      </c>
      <c r="AB848" s="593">
        <f>[1]BR!AD762</f>
        <v>918000</v>
      </c>
      <c r="AC848" s="303">
        <f t="shared" si="749"/>
        <v>12762000</v>
      </c>
      <c r="AG848" s="22"/>
      <c r="AH848" s="22"/>
      <c r="AI848" s="155"/>
      <c r="AJ848" s="2"/>
      <c r="BH848" s="1"/>
      <c r="BV848" s="1"/>
      <c r="BW848" s="1"/>
      <c r="BX848" s="1"/>
      <c r="BY848" s="1"/>
      <c r="BZ848" s="1"/>
      <c r="CA848" s="1"/>
      <c r="CB848" s="1"/>
      <c r="CC848" s="1"/>
      <c r="CD848" s="1"/>
    </row>
    <row r="849" spans="1:114">
      <c r="A849" s="1">
        <f t="shared" si="750"/>
        <v>2013</v>
      </c>
      <c r="B849" s="593">
        <f>[1]BR!C763</f>
        <v>360000</v>
      </c>
      <c r="C849" s="593">
        <f>[1]BR!D763</f>
        <v>270000</v>
      </c>
      <c r="D849" s="593">
        <f>[1]BR!E763</f>
        <v>954000</v>
      </c>
      <c r="E849" s="593">
        <f>[1]BR!F763</f>
        <v>450000</v>
      </c>
      <c r="F849" s="593">
        <f>[1]BR!G763</f>
        <v>900000</v>
      </c>
      <c r="G849" s="593">
        <f>[1]BR!H763</f>
        <v>954000</v>
      </c>
      <c r="H849" s="593">
        <f>[1]BR!I763</f>
        <v>954000</v>
      </c>
      <c r="I849" s="593">
        <f>[1]BR!J763</f>
        <v>954000</v>
      </c>
      <c r="J849" s="593">
        <f>[1]BR!K763</f>
        <v>774000</v>
      </c>
      <c r="K849" s="593">
        <f>[1]BR!L763</f>
        <v>630000</v>
      </c>
      <c r="L849" s="593">
        <f>[1]BR!M763</f>
        <v>324000</v>
      </c>
      <c r="M849" s="593">
        <f>[1]BR!N763</f>
        <v>450000</v>
      </c>
      <c r="N849" s="303">
        <f t="shared" si="748"/>
        <v>7974000</v>
      </c>
      <c r="O849" s="29"/>
      <c r="P849" s="72">
        <f t="shared" si="751"/>
        <v>2013</v>
      </c>
      <c r="Q849" s="593">
        <f>[1]BR!S763</f>
        <v>864000</v>
      </c>
      <c r="R849" s="593">
        <f>[1]BR!T763</f>
        <v>360000</v>
      </c>
      <c r="S849" s="593">
        <f>[1]BR!U763</f>
        <v>270000</v>
      </c>
      <c r="T849" s="593">
        <f>[1]BR!V763</f>
        <v>954000</v>
      </c>
      <c r="U849" s="593">
        <f>[1]BR!W763</f>
        <v>450000</v>
      </c>
      <c r="V849" s="593">
        <f>[1]BR!X763</f>
        <v>900000</v>
      </c>
      <c r="W849" s="593">
        <f>[1]BR!Y763</f>
        <v>954000</v>
      </c>
      <c r="X849" s="593">
        <f>[1]BR!Z763</f>
        <v>954000</v>
      </c>
      <c r="Y849" s="593">
        <f>[1]BR!AA763</f>
        <v>954000</v>
      </c>
      <c r="Z849" s="593">
        <f>[1]BR!AB763</f>
        <v>774000</v>
      </c>
      <c r="AA849" s="593">
        <f>[1]BR!AC763</f>
        <v>630000</v>
      </c>
      <c r="AB849" s="593">
        <f>[1]BR!AD763</f>
        <v>324000</v>
      </c>
      <c r="AC849" s="303">
        <f t="shared" si="749"/>
        <v>8388000</v>
      </c>
      <c r="AG849" s="22"/>
      <c r="AH849" s="22"/>
      <c r="AI849" s="155"/>
      <c r="AJ849" s="2"/>
      <c r="BH849" s="1"/>
      <c r="BV849" s="1"/>
      <c r="BW849" s="1"/>
      <c r="BX849" s="1"/>
      <c r="BY849" s="1"/>
      <c r="BZ849" s="1"/>
      <c r="CA849" s="1"/>
      <c r="CB849" s="1"/>
      <c r="CC849" s="1"/>
      <c r="CD849" s="1"/>
    </row>
    <row r="850" spans="1:114">
      <c r="A850" s="1">
        <f t="shared" si="750"/>
        <v>2014</v>
      </c>
      <c r="B850" s="593">
        <f>[1]BR!C764</f>
        <v>954000</v>
      </c>
      <c r="C850" s="593">
        <f>[1]BR!D764</f>
        <v>720000</v>
      </c>
      <c r="D850" s="593">
        <f>[1]BR!E764</f>
        <v>1566000</v>
      </c>
      <c r="E850" s="593">
        <f>[1]BR!F764</f>
        <v>1080000</v>
      </c>
      <c r="F850" s="593">
        <f>[1]BR!G764</f>
        <v>1566000</v>
      </c>
      <c r="G850" s="593">
        <f>[1]BR!H764</f>
        <v>1566000</v>
      </c>
      <c r="H850" s="593">
        <f>[1]BR!I764</f>
        <v>1566000</v>
      </c>
      <c r="I850" s="593">
        <f>[1]BR!J764</f>
        <v>1566000</v>
      </c>
      <c r="J850" s="593">
        <f>[1]BR!K764</f>
        <v>1350000</v>
      </c>
      <c r="K850" s="593">
        <f>[1]BR!L764</f>
        <v>1242000</v>
      </c>
      <c r="L850" s="593">
        <f>[1]BR!M764</f>
        <v>900000</v>
      </c>
      <c r="M850" s="593">
        <f>[1]BR!N764</f>
        <v>1062000</v>
      </c>
      <c r="N850" s="303">
        <f t="shared" si="748"/>
        <v>15138000</v>
      </c>
      <c r="O850" s="29"/>
      <c r="P850" s="72">
        <f t="shared" si="751"/>
        <v>2014</v>
      </c>
      <c r="Q850" s="593">
        <f>[1]BR!S764</f>
        <v>450000</v>
      </c>
      <c r="R850" s="593">
        <f>[1]BR!T764</f>
        <v>954000</v>
      </c>
      <c r="S850" s="593">
        <f>[1]BR!U764</f>
        <v>720000</v>
      </c>
      <c r="T850" s="593">
        <f>[1]BR!V764</f>
        <v>1566000</v>
      </c>
      <c r="U850" s="593">
        <f>[1]BR!W764</f>
        <v>1080000</v>
      </c>
      <c r="V850" s="593">
        <f>[1]BR!X764</f>
        <v>1566000</v>
      </c>
      <c r="W850" s="593">
        <f>[1]BR!Y764</f>
        <v>1566000</v>
      </c>
      <c r="X850" s="593">
        <f>[1]BR!Z764</f>
        <v>1566000</v>
      </c>
      <c r="Y850" s="593">
        <f>[1]BR!AA764</f>
        <v>1566000</v>
      </c>
      <c r="Z850" s="593">
        <f>[1]BR!AB764</f>
        <v>1350000</v>
      </c>
      <c r="AA850" s="593">
        <f>[1]BR!AC764</f>
        <v>1242000</v>
      </c>
      <c r="AB850" s="593">
        <f>[1]BR!AD764</f>
        <v>900000</v>
      </c>
      <c r="AC850" s="303">
        <f t="shared" si="749"/>
        <v>14526000</v>
      </c>
      <c r="AG850" s="22"/>
      <c r="AH850" s="22"/>
      <c r="AI850" s="155"/>
      <c r="AJ850" s="2"/>
      <c r="BH850" s="1"/>
      <c r="BV850" s="1"/>
      <c r="BW850" s="1"/>
      <c r="BX850" s="1"/>
      <c r="BY850" s="1"/>
      <c r="BZ850" s="1"/>
      <c r="CA850" s="1"/>
      <c r="CB850" s="1"/>
      <c r="CC850" s="1"/>
      <c r="CD850" s="1"/>
    </row>
    <row r="851" spans="1:114">
      <c r="A851" s="1">
        <f t="shared" si="750"/>
        <v>2015</v>
      </c>
      <c r="B851" s="593">
        <f>[1]BR!C765</f>
        <v>990000</v>
      </c>
      <c r="C851" s="593">
        <f>[1]BR!D765</f>
        <v>738000</v>
      </c>
      <c r="D851" s="593">
        <f>[1]BR!E765</f>
        <v>1602000</v>
      </c>
      <c r="E851" s="593">
        <f>[1]BR!F765</f>
        <v>1080000</v>
      </c>
      <c r="F851" s="593">
        <f>[1]BR!G765</f>
        <v>1602000</v>
      </c>
      <c r="G851" s="593">
        <f>[1]BR!H765</f>
        <v>1602000</v>
      </c>
      <c r="H851" s="593">
        <f>[1]BR!I765</f>
        <v>1602000</v>
      </c>
      <c r="I851" s="593">
        <f>[1]BR!J765</f>
        <v>1602000</v>
      </c>
      <c r="J851" s="593">
        <f>[1]BR!K765</f>
        <v>1350000</v>
      </c>
      <c r="K851" s="593">
        <f>[1]BR!L765</f>
        <v>1260000</v>
      </c>
      <c r="L851" s="593">
        <f>[1]BR!M765</f>
        <v>936000</v>
      </c>
      <c r="M851" s="593">
        <f>[1]BR!N765</f>
        <v>1116000</v>
      </c>
      <c r="N851" s="303">
        <f t="shared" si="748"/>
        <v>15480000</v>
      </c>
      <c r="O851" s="29"/>
      <c r="P851" s="72">
        <f t="shared" si="751"/>
        <v>2015</v>
      </c>
      <c r="Q851" s="593">
        <f>[1]BR!S765</f>
        <v>1062000</v>
      </c>
      <c r="R851" s="593">
        <f>[1]BR!T765</f>
        <v>990000</v>
      </c>
      <c r="S851" s="593">
        <f>[1]BR!U765</f>
        <v>738000</v>
      </c>
      <c r="T851" s="593">
        <f>[1]BR!V765</f>
        <v>1602000</v>
      </c>
      <c r="U851" s="593">
        <f>[1]BR!W765</f>
        <v>1080000</v>
      </c>
      <c r="V851" s="593">
        <f>[1]BR!X765</f>
        <v>1602000</v>
      </c>
      <c r="W851" s="593">
        <f>[1]BR!Y765</f>
        <v>1602000</v>
      </c>
      <c r="X851" s="593">
        <f>[1]BR!Z765</f>
        <v>1602000</v>
      </c>
      <c r="Y851" s="593">
        <f>[1]BR!AA765</f>
        <v>1602000</v>
      </c>
      <c r="Z851" s="593">
        <f>[1]BR!AB765</f>
        <v>1350000</v>
      </c>
      <c r="AA851" s="593">
        <f>[1]BR!AC765</f>
        <v>1260000</v>
      </c>
      <c r="AB851" s="593">
        <f>[1]BR!AD765</f>
        <v>936000</v>
      </c>
      <c r="AC851" s="303">
        <f t="shared" si="749"/>
        <v>15426000</v>
      </c>
      <c r="AG851" s="22"/>
      <c r="AH851" s="22"/>
      <c r="AI851" s="155"/>
      <c r="AJ851" s="2"/>
      <c r="BH851" s="1"/>
      <c r="BV851" s="1"/>
      <c r="BW851" s="1"/>
      <c r="BX851" s="1"/>
      <c r="BY851" s="1"/>
      <c r="BZ851" s="1"/>
      <c r="CA851" s="1"/>
      <c r="CB851" s="1"/>
      <c r="CC851" s="1"/>
      <c r="CD851" s="1"/>
    </row>
    <row r="852" spans="1:114">
      <c r="A852" s="1">
        <f t="shared" si="750"/>
        <v>2016</v>
      </c>
      <c r="B852" s="593">
        <f>[1]BR!C766</f>
        <v>741000</v>
      </c>
      <c r="C852" s="593">
        <f>[1]BR!D766</f>
        <v>546000</v>
      </c>
      <c r="D852" s="593">
        <f>[1]BR!E766</f>
        <v>1183000</v>
      </c>
      <c r="E852" s="593">
        <f>[1]BR!F766</f>
        <v>780000</v>
      </c>
      <c r="F852" s="593">
        <f>[1]BR!G766</f>
        <v>1183000</v>
      </c>
      <c r="G852" s="593">
        <f>[1]BR!H766</f>
        <v>1183000</v>
      </c>
      <c r="H852" s="593">
        <f>[1]BR!I766</f>
        <v>1183000</v>
      </c>
      <c r="I852" s="593">
        <f>[1]BR!J766</f>
        <v>1183000</v>
      </c>
      <c r="J852" s="593">
        <f>[1]BR!K766</f>
        <v>975000</v>
      </c>
      <c r="K852" s="593">
        <f>[1]BR!L766</f>
        <v>923000</v>
      </c>
      <c r="L852" s="593">
        <f>[1]BR!M766</f>
        <v>702000</v>
      </c>
      <c r="M852" s="593">
        <f>[1]BR!N766</f>
        <v>845000</v>
      </c>
      <c r="N852" s="303">
        <f t="shared" si="748"/>
        <v>11427000</v>
      </c>
      <c r="O852" s="29"/>
      <c r="P852" s="72">
        <f t="shared" si="751"/>
        <v>2016</v>
      </c>
      <c r="Q852" s="593">
        <f>[1]BR!S766</f>
        <v>1116000</v>
      </c>
      <c r="R852" s="593">
        <f>[1]BR!T766</f>
        <v>741000</v>
      </c>
      <c r="S852" s="593">
        <f>[1]BR!U766</f>
        <v>546000</v>
      </c>
      <c r="T852" s="593">
        <f>[1]BR!V766</f>
        <v>1183000</v>
      </c>
      <c r="U852" s="593">
        <f>[1]BR!W766</f>
        <v>780000</v>
      </c>
      <c r="V852" s="593">
        <f>[1]BR!X766</f>
        <v>1183000</v>
      </c>
      <c r="W852" s="593">
        <f>[1]BR!Y766</f>
        <v>1183000</v>
      </c>
      <c r="X852" s="593">
        <f>[1]BR!Z766</f>
        <v>1183000</v>
      </c>
      <c r="Y852" s="593">
        <f>[1]BR!AA766</f>
        <v>1183000</v>
      </c>
      <c r="Z852" s="593">
        <f>[1]BR!AB766</f>
        <v>975000</v>
      </c>
      <c r="AA852" s="593">
        <f>[1]BR!AC766</f>
        <v>923000</v>
      </c>
      <c r="AB852" s="593">
        <f>[1]BR!AD766</f>
        <v>702000</v>
      </c>
      <c r="AC852" s="303">
        <f t="shared" si="749"/>
        <v>11698000</v>
      </c>
      <c r="AG852" s="22"/>
      <c r="AH852" s="22"/>
      <c r="AI852" s="155"/>
      <c r="AJ852" s="2"/>
      <c r="BH852" s="1"/>
      <c r="BV852" s="1"/>
      <c r="BW852" s="1"/>
      <c r="BX852" s="1"/>
      <c r="BY852" s="1"/>
      <c r="BZ852" s="1"/>
      <c r="CA852" s="1"/>
      <c r="CB852" s="1"/>
      <c r="CC852" s="1"/>
      <c r="CD852" s="1"/>
    </row>
    <row r="853" spans="1:114">
      <c r="A853" s="1">
        <f t="shared" si="750"/>
        <v>2017</v>
      </c>
      <c r="B853" s="593">
        <f>[1]BR!C767</f>
        <v>0</v>
      </c>
      <c r="C853" s="593">
        <f>[1]BR!D767</f>
        <v>0</v>
      </c>
      <c r="D853" s="593">
        <f>[1]BR!E767</f>
        <v>0</v>
      </c>
      <c r="E853" s="593">
        <f>[1]BR!F767</f>
        <v>0</v>
      </c>
      <c r="F853" s="593">
        <f>[1]BR!G767</f>
        <v>0</v>
      </c>
      <c r="G853" s="593">
        <f>[1]BR!H767</f>
        <v>0</v>
      </c>
      <c r="H853" s="593">
        <f>[1]BR!I767</f>
        <v>0</v>
      </c>
      <c r="I853" s="593">
        <f>[1]BR!J767</f>
        <v>0</v>
      </c>
      <c r="J853" s="593">
        <f>[1]BR!K767</f>
        <v>0</v>
      </c>
      <c r="K853" s="593">
        <f>[1]BR!L767</f>
        <v>0</v>
      </c>
      <c r="L853" s="593">
        <f>[1]BR!M767</f>
        <v>0</v>
      </c>
      <c r="M853" s="593">
        <f>[1]BR!N767</f>
        <v>0</v>
      </c>
      <c r="N853" s="303">
        <f t="shared" si="748"/>
        <v>0</v>
      </c>
      <c r="O853" s="29"/>
      <c r="P853" s="72">
        <f t="shared" si="751"/>
        <v>2017</v>
      </c>
      <c r="Q853" s="593">
        <f>[1]BR!S767</f>
        <v>845000</v>
      </c>
      <c r="R853" s="593">
        <f>[1]BR!T767</f>
        <v>0</v>
      </c>
      <c r="S853" s="593">
        <f>[1]BR!U767</f>
        <v>0</v>
      </c>
      <c r="T853" s="593">
        <f>[1]BR!V767</f>
        <v>0</v>
      </c>
      <c r="U853" s="593">
        <f>[1]BR!W767</f>
        <v>0</v>
      </c>
      <c r="V853" s="593">
        <f>[1]BR!X767</f>
        <v>0</v>
      </c>
      <c r="W853" s="593">
        <f>[1]BR!Y767</f>
        <v>0</v>
      </c>
      <c r="X853" s="593">
        <f>[1]BR!Z767</f>
        <v>0</v>
      </c>
      <c r="Y853" s="593">
        <f>[1]BR!AA767</f>
        <v>0</v>
      </c>
      <c r="Z853" s="593">
        <f>[1]BR!AB767</f>
        <v>0</v>
      </c>
      <c r="AA853" s="593">
        <f>[1]BR!AC767</f>
        <v>0</v>
      </c>
      <c r="AB853" s="593">
        <f>[1]BR!AD767</f>
        <v>0</v>
      </c>
      <c r="AC853" s="303">
        <f t="shared" si="749"/>
        <v>845000</v>
      </c>
      <c r="AG853" s="22"/>
      <c r="AH853" s="22"/>
      <c r="AI853" s="155"/>
      <c r="AJ853" s="2"/>
      <c r="BH853" s="1"/>
      <c r="BV853" s="1"/>
      <c r="BW853" s="1"/>
      <c r="BX853" s="1"/>
      <c r="BY853" s="1"/>
      <c r="BZ853" s="1"/>
      <c r="CA853" s="1"/>
      <c r="CB853" s="1"/>
      <c r="CC853" s="1"/>
      <c r="CD853" s="1"/>
    </row>
    <row r="854" spans="1:114">
      <c r="A854" s="1">
        <f t="shared" si="750"/>
        <v>2018</v>
      </c>
      <c r="B854" s="492">
        <v>0</v>
      </c>
      <c r="C854" s="492">
        <v>0</v>
      </c>
      <c r="D854" s="492">
        <v>0</v>
      </c>
      <c r="E854" s="492">
        <v>0</v>
      </c>
      <c r="F854" s="492">
        <v>0</v>
      </c>
      <c r="G854" s="492">
        <v>0</v>
      </c>
      <c r="H854" s="492">
        <v>0</v>
      </c>
      <c r="I854" s="492">
        <v>0</v>
      </c>
      <c r="J854" s="492">
        <v>0</v>
      </c>
      <c r="K854" s="492">
        <v>0</v>
      </c>
      <c r="L854" s="492">
        <v>0</v>
      </c>
      <c r="M854" s="492">
        <v>0</v>
      </c>
      <c r="N854" s="303">
        <f t="shared" si="748"/>
        <v>0</v>
      </c>
      <c r="O854" s="29"/>
      <c r="P854" s="72">
        <f t="shared" si="751"/>
        <v>2018</v>
      </c>
      <c r="Q854" s="349">
        <v>0</v>
      </c>
      <c r="R854" s="349">
        <v>0</v>
      </c>
      <c r="S854" s="349">
        <v>0</v>
      </c>
      <c r="T854" s="349">
        <v>0</v>
      </c>
      <c r="U854" s="349">
        <v>0</v>
      </c>
      <c r="V854" s="349">
        <v>0</v>
      </c>
      <c r="W854" s="349">
        <v>0</v>
      </c>
      <c r="X854" s="349">
        <v>0</v>
      </c>
      <c r="Y854" s="349">
        <v>0</v>
      </c>
      <c r="Z854" s="349">
        <v>0</v>
      </c>
      <c r="AA854" s="349">
        <v>0</v>
      </c>
      <c r="AB854" s="349">
        <v>0</v>
      </c>
      <c r="AC854" s="303">
        <f t="shared" si="749"/>
        <v>0</v>
      </c>
      <c r="AD854" s="13"/>
      <c r="AG854" s="22"/>
      <c r="AH854" s="22"/>
      <c r="AI854" s="155"/>
      <c r="AJ854" s="2"/>
      <c r="BH854" s="1"/>
      <c r="BV854" s="1"/>
      <c r="BW854" s="1"/>
      <c r="BX854" s="1"/>
      <c r="BY854" s="1"/>
      <c r="BZ854" s="1"/>
      <c r="CA854" s="1"/>
      <c r="CB854" s="1"/>
      <c r="CC854" s="1"/>
      <c r="CD854" s="1"/>
    </row>
    <row r="855" spans="1:114">
      <c r="A855" s="1">
        <f t="shared" si="750"/>
        <v>2019</v>
      </c>
      <c r="B855" s="492">
        <v>0</v>
      </c>
      <c r="C855" s="492">
        <v>0</v>
      </c>
      <c r="D855" s="492">
        <v>0</v>
      </c>
      <c r="E855" s="492">
        <v>0</v>
      </c>
      <c r="F855" s="492">
        <v>0</v>
      </c>
      <c r="G855" s="492">
        <v>0</v>
      </c>
      <c r="H855" s="492">
        <v>0</v>
      </c>
      <c r="I855" s="492">
        <v>0</v>
      </c>
      <c r="J855" s="492">
        <v>0</v>
      </c>
      <c r="K855" s="492">
        <v>0</v>
      </c>
      <c r="L855" s="492">
        <v>0</v>
      </c>
      <c r="M855" s="492">
        <v>0</v>
      </c>
      <c r="N855" s="303">
        <f t="shared" si="748"/>
        <v>0</v>
      </c>
      <c r="O855" s="29"/>
      <c r="P855" s="72">
        <f t="shared" si="751"/>
        <v>2019</v>
      </c>
      <c r="Q855" s="349">
        <v>0</v>
      </c>
      <c r="R855" s="349">
        <v>0</v>
      </c>
      <c r="S855" s="349">
        <v>0</v>
      </c>
      <c r="T855" s="349">
        <v>0</v>
      </c>
      <c r="U855" s="349">
        <v>0</v>
      </c>
      <c r="V855" s="349">
        <v>0</v>
      </c>
      <c r="W855" s="349">
        <v>0</v>
      </c>
      <c r="X855" s="349">
        <v>0</v>
      </c>
      <c r="Y855" s="349">
        <v>0</v>
      </c>
      <c r="Z855" s="349">
        <v>0</v>
      </c>
      <c r="AA855" s="349">
        <v>0</v>
      </c>
      <c r="AB855" s="349">
        <v>0</v>
      </c>
      <c r="AC855" s="303">
        <f t="shared" si="749"/>
        <v>0</v>
      </c>
      <c r="AD855" s="13"/>
      <c r="AG855" s="22"/>
      <c r="AH855" s="22"/>
      <c r="AI855" s="155"/>
      <c r="AJ855" s="2"/>
      <c r="BH855" s="1"/>
      <c r="BV855" s="1"/>
      <c r="BW855" s="1"/>
      <c r="BX855" s="1"/>
      <c r="BY855" s="1"/>
      <c r="BZ855" s="1"/>
      <c r="CA855" s="1"/>
      <c r="CB855" s="1"/>
      <c r="CC855" s="1"/>
      <c r="CD855" s="1"/>
    </row>
    <row r="856" spans="1:114">
      <c r="A856" s="1">
        <f t="shared" si="750"/>
        <v>2020</v>
      </c>
      <c r="B856" s="492">
        <v>0</v>
      </c>
      <c r="C856" s="492">
        <v>0</v>
      </c>
      <c r="D856" s="492">
        <v>0</v>
      </c>
      <c r="E856" s="492">
        <v>0</v>
      </c>
      <c r="F856" s="492">
        <v>0</v>
      </c>
      <c r="G856" s="492">
        <v>0</v>
      </c>
      <c r="H856" s="492">
        <v>0</v>
      </c>
      <c r="I856" s="492">
        <v>0</v>
      </c>
      <c r="J856" s="492">
        <v>0</v>
      </c>
      <c r="K856" s="492">
        <v>0</v>
      </c>
      <c r="L856" s="492">
        <v>0</v>
      </c>
      <c r="M856" s="492">
        <v>0</v>
      </c>
      <c r="N856" s="303">
        <f t="shared" si="748"/>
        <v>0</v>
      </c>
      <c r="O856" s="29"/>
      <c r="P856" s="72">
        <f t="shared" si="751"/>
        <v>2020</v>
      </c>
      <c r="Q856" s="349">
        <v>0</v>
      </c>
      <c r="R856" s="349">
        <v>0</v>
      </c>
      <c r="S856" s="349">
        <v>0</v>
      </c>
      <c r="T856" s="349">
        <v>0</v>
      </c>
      <c r="U856" s="349">
        <v>0</v>
      </c>
      <c r="V856" s="349">
        <v>0</v>
      </c>
      <c r="W856" s="349">
        <v>0</v>
      </c>
      <c r="X856" s="349">
        <v>0</v>
      </c>
      <c r="Y856" s="349">
        <v>0</v>
      </c>
      <c r="Z856" s="349">
        <v>0</v>
      </c>
      <c r="AA856" s="349">
        <v>0</v>
      </c>
      <c r="AB856" s="349">
        <v>0</v>
      </c>
      <c r="AC856" s="303">
        <f t="shared" si="749"/>
        <v>0</v>
      </c>
      <c r="AD856" s="13"/>
      <c r="AG856" s="22"/>
      <c r="AH856" s="22"/>
      <c r="AI856" s="155"/>
      <c r="AJ856" s="2"/>
      <c r="BH856" s="1"/>
      <c r="BV856" s="1"/>
      <c r="BW856" s="1"/>
      <c r="BX856" s="1"/>
      <c r="BY856" s="1"/>
      <c r="BZ856" s="1"/>
      <c r="CA856" s="1"/>
      <c r="CB856" s="1"/>
      <c r="CC856" s="1"/>
      <c r="CD856" s="1"/>
    </row>
    <row r="857" spans="1:114">
      <c r="A857" s="1">
        <f t="shared" si="750"/>
        <v>2021</v>
      </c>
      <c r="B857" s="492">
        <v>0</v>
      </c>
      <c r="C857" s="492">
        <v>0</v>
      </c>
      <c r="D857" s="492">
        <v>0</v>
      </c>
      <c r="E857" s="492">
        <v>0</v>
      </c>
      <c r="F857" s="492">
        <v>0</v>
      </c>
      <c r="G857" s="492">
        <v>0</v>
      </c>
      <c r="H857" s="492">
        <v>0</v>
      </c>
      <c r="I857" s="492">
        <v>0</v>
      </c>
      <c r="J857" s="492">
        <v>0</v>
      </c>
      <c r="K857" s="492">
        <v>0</v>
      </c>
      <c r="L857" s="492">
        <v>0</v>
      </c>
      <c r="M857" s="492">
        <v>0</v>
      </c>
      <c r="N857" s="303">
        <f t="shared" si="748"/>
        <v>0</v>
      </c>
      <c r="O857" s="29"/>
      <c r="P857" s="72">
        <f t="shared" si="751"/>
        <v>2021</v>
      </c>
      <c r="Q857" s="349">
        <v>0</v>
      </c>
      <c r="R857" s="349">
        <v>0</v>
      </c>
      <c r="S857" s="349">
        <v>0</v>
      </c>
      <c r="T857" s="349">
        <v>0</v>
      </c>
      <c r="U857" s="349">
        <v>0</v>
      </c>
      <c r="V857" s="349">
        <v>0</v>
      </c>
      <c r="W857" s="349">
        <v>0</v>
      </c>
      <c r="X857" s="349">
        <v>0</v>
      </c>
      <c r="Y857" s="349">
        <v>0</v>
      </c>
      <c r="Z857" s="349">
        <v>0</v>
      </c>
      <c r="AA857" s="349">
        <v>0</v>
      </c>
      <c r="AB857" s="349">
        <v>0</v>
      </c>
      <c r="AC857" s="303">
        <f t="shared" si="749"/>
        <v>0</v>
      </c>
      <c r="AD857" s="13"/>
      <c r="AG857" s="22"/>
      <c r="AH857" s="22"/>
      <c r="AI857" s="155"/>
      <c r="AJ857" s="2"/>
      <c r="BH857" s="1"/>
      <c r="BV857" s="1"/>
      <c r="BW857" s="1"/>
      <c r="BX857" s="1"/>
      <c r="BY857" s="1"/>
      <c r="BZ857" s="1"/>
      <c r="CA857" s="1"/>
      <c r="CB857" s="1"/>
      <c r="CC857" s="1"/>
      <c r="CD857" s="1"/>
    </row>
    <row r="858" spans="1:114">
      <c r="A858" s="1">
        <f t="shared" si="750"/>
        <v>2022</v>
      </c>
      <c r="B858" s="492">
        <v>0</v>
      </c>
      <c r="C858" s="492">
        <v>0</v>
      </c>
      <c r="D858" s="492">
        <v>0</v>
      </c>
      <c r="E858" s="492">
        <v>0</v>
      </c>
      <c r="F858" s="492">
        <v>0</v>
      </c>
      <c r="G858" s="492">
        <v>0</v>
      </c>
      <c r="H858" s="492">
        <v>0</v>
      </c>
      <c r="I858" s="492">
        <v>0</v>
      </c>
      <c r="J858" s="492">
        <v>0</v>
      </c>
      <c r="K858" s="492">
        <v>0</v>
      </c>
      <c r="L858" s="492">
        <v>0</v>
      </c>
      <c r="M858" s="492">
        <v>0</v>
      </c>
      <c r="N858" s="303">
        <f t="shared" si="748"/>
        <v>0</v>
      </c>
      <c r="O858" s="29"/>
      <c r="P858" s="72">
        <f t="shared" si="751"/>
        <v>2022</v>
      </c>
      <c r="Q858" s="349">
        <v>0</v>
      </c>
      <c r="R858" s="349">
        <v>0</v>
      </c>
      <c r="S858" s="349">
        <v>0</v>
      </c>
      <c r="T858" s="349">
        <v>0</v>
      </c>
      <c r="U858" s="349">
        <v>0</v>
      </c>
      <c r="V858" s="349">
        <v>0</v>
      </c>
      <c r="W858" s="349">
        <v>0</v>
      </c>
      <c r="X858" s="349">
        <v>0</v>
      </c>
      <c r="Y858" s="349">
        <v>0</v>
      </c>
      <c r="Z858" s="349">
        <v>0</v>
      </c>
      <c r="AA858" s="349">
        <v>0</v>
      </c>
      <c r="AB858" s="349">
        <v>0</v>
      </c>
      <c r="AC858" s="303">
        <f t="shared" si="749"/>
        <v>0</v>
      </c>
      <c r="AD858" s="13"/>
      <c r="AG858" s="22"/>
      <c r="AH858" s="22"/>
      <c r="AI858" s="155"/>
      <c r="AJ858" s="2"/>
      <c r="BH858" s="1"/>
      <c r="BV858" s="1"/>
      <c r="BW858" s="1"/>
      <c r="BX858" s="1"/>
      <c r="BY858" s="1"/>
      <c r="BZ858" s="1"/>
      <c r="CA858" s="1"/>
      <c r="CB858" s="1"/>
      <c r="CC858" s="1"/>
      <c r="CD858" s="1"/>
    </row>
    <row r="859" spans="1:114">
      <c r="A859" s="1">
        <f t="shared" si="750"/>
        <v>2023</v>
      </c>
      <c r="B859" s="492">
        <v>0</v>
      </c>
      <c r="C859" s="492">
        <v>0</v>
      </c>
      <c r="D859" s="492">
        <v>0</v>
      </c>
      <c r="E859" s="492">
        <v>0</v>
      </c>
      <c r="F859" s="492">
        <v>0</v>
      </c>
      <c r="G859" s="492">
        <v>0</v>
      </c>
      <c r="H859" s="492">
        <v>0</v>
      </c>
      <c r="I859" s="492">
        <v>0</v>
      </c>
      <c r="J859" s="492">
        <v>0</v>
      </c>
      <c r="K859" s="492">
        <v>0</v>
      </c>
      <c r="L859" s="492">
        <v>0</v>
      </c>
      <c r="M859" s="492">
        <v>0</v>
      </c>
      <c r="N859" s="303">
        <f t="shared" si="748"/>
        <v>0</v>
      </c>
      <c r="O859" s="29"/>
      <c r="P859" s="72">
        <f t="shared" si="751"/>
        <v>2023</v>
      </c>
      <c r="Q859" s="349">
        <v>0</v>
      </c>
      <c r="R859" s="349">
        <v>0</v>
      </c>
      <c r="S859" s="349">
        <v>0</v>
      </c>
      <c r="T859" s="349">
        <v>0</v>
      </c>
      <c r="U859" s="349">
        <v>0</v>
      </c>
      <c r="V859" s="349">
        <v>0</v>
      </c>
      <c r="W859" s="349">
        <v>0</v>
      </c>
      <c r="X859" s="349">
        <v>0</v>
      </c>
      <c r="Y859" s="349">
        <v>0</v>
      </c>
      <c r="Z859" s="349">
        <v>0</v>
      </c>
      <c r="AA859" s="349">
        <v>0</v>
      </c>
      <c r="AB859" s="349">
        <v>0</v>
      </c>
      <c r="AC859" s="303">
        <f t="shared" si="749"/>
        <v>0</v>
      </c>
      <c r="AD859" s="13"/>
      <c r="AG859" s="22"/>
      <c r="AH859" s="22"/>
      <c r="AI859" s="155"/>
      <c r="AJ859" s="2"/>
      <c r="BH859" s="1"/>
      <c r="BV859" s="1"/>
      <c r="BW859" s="1"/>
      <c r="BX859" s="1"/>
      <c r="BY859" s="1"/>
      <c r="BZ859" s="1"/>
      <c r="CA859" s="1"/>
      <c r="CB859" s="1"/>
      <c r="CC859" s="1"/>
      <c r="CD859" s="1"/>
    </row>
    <row r="860" spans="1:114" s="2" customFormat="1">
      <c r="A860" s="1">
        <f t="shared" si="750"/>
        <v>2024</v>
      </c>
      <c r="B860" s="492">
        <v>0</v>
      </c>
      <c r="C860" s="492">
        <v>0</v>
      </c>
      <c r="D860" s="492">
        <v>0</v>
      </c>
      <c r="E860" s="492">
        <v>0</v>
      </c>
      <c r="F860" s="492">
        <v>0</v>
      </c>
      <c r="G860" s="492">
        <v>0</v>
      </c>
      <c r="H860" s="492">
        <v>0</v>
      </c>
      <c r="I860" s="492">
        <v>0</v>
      </c>
      <c r="J860" s="492">
        <v>0</v>
      </c>
      <c r="K860" s="492">
        <v>0</v>
      </c>
      <c r="L860" s="492">
        <v>0</v>
      </c>
      <c r="M860" s="492">
        <v>0</v>
      </c>
      <c r="N860" s="303">
        <f t="shared" si="748"/>
        <v>0</v>
      </c>
      <c r="O860" s="29"/>
      <c r="P860" s="72">
        <f t="shared" si="751"/>
        <v>2024</v>
      </c>
      <c r="Q860" s="349">
        <v>0</v>
      </c>
      <c r="R860" s="349">
        <v>0</v>
      </c>
      <c r="S860" s="349">
        <v>0</v>
      </c>
      <c r="T860" s="349">
        <v>0</v>
      </c>
      <c r="U860" s="349">
        <v>0</v>
      </c>
      <c r="V860" s="349">
        <v>0</v>
      </c>
      <c r="W860" s="349">
        <v>0</v>
      </c>
      <c r="X860" s="349">
        <v>0</v>
      </c>
      <c r="Y860" s="349">
        <v>0</v>
      </c>
      <c r="Z860" s="349">
        <v>0</v>
      </c>
      <c r="AA860" s="349">
        <v>0</v>
      </c>
      <c r="AB860" s="349">
        <v>0</v>
      </c>
      <c r="AC860" s="303">
        <f t="shared" si="749"/>
        <v>0</v>
      </c>
      <c r="AD860" s="13"/>
      <c r="AE860" s="14"/>
      <c r="AF860" s="13"/>
      <c r="AG860" s="22"/>
      <c r="AH860" s="22"/>
      <c r="AI860" s="155"/>
      <c r="AK860" s="132"/>
      <c r="BH860" s="1"/>
      <c r="BL860" s="166"/>
      <c r="BM860" s="166"/>
      <c r="BN860" s="166"/>
      <c r="BO860" s="166"/>
      <c r="BP860" s="166"/>
      <c r="BQ860" s="166"/>
      <c r="BR860" s="166"/>
      <c r="BS860" s="166"/>
      <c r="BV860" s="1"/>
      <c r="BW860" s="1"/>
      <c r="BX860" s="1"/>
      <c r="BY860" s="1"/>
      <c r="BZ860" s="1"/>
      <c r="CA860" s="1"/>
      <c r="CB860" s="1"/>
      <c r="CC860" s="1"/>
      <c r="CD860" s="1"/>
      <c r="CO860" s="166"/>
      <c r="DH860" s="166"/>
      <c r="DI860" s="166"/>
      <c r="DJ860" s="166"/>
    </row>
    <row r="861" spans="1:114">
      <c r="A861" s="1">
        <f t="shared" si="750"/>
        <v>2025</v>
      </c>
      <c r="B861" s="492">
        <v>0</v>
      </c>
      <c r="C861" s="492">
        <v>0</v>
      </c>
      <c r="D861" s="492">
        <v>0</v>
      </c>
      <c r="E861" s="492">
        <v>0</v>
      </c>
      <c r="F861" s="492">
        <v>0</v>
      </c>
      <c r="G861" s="492">
        <v>0</v>
      </c>
      <c r="H861" s="492">
        <v>0</v>
      </c>
      <c r="I861" s="492">
        <v>0</v>
      </c>
      <c r="J861" s="492">
        <v>0</v>
      </c>
      <c r="K861" s="492">
        <v>0</v>
      </c>
      <c r="L861" s="492">
        <v>0</v>
      </c>
      <c r="M861" s="492">
        <v>0</v>
      </c>
      <c r="N861" s="303">
        <f t="shared" si="748"/>
        <v>0</v>
      </c>
      <c r="O861" s="29"/>
      <c r="P861" s="72">
        <f t="shared" si="751"/>
        <v>2025</v>
      </c>
      <c r="Q861" s="349">
        <v>0</v>
      </c>
      <c r="R861" s="349">
        <v>0</v>
      </c>
      <c r="S861" s="349">
        <v>0</v>
      </c>
      <c r="T861" s="349">
        <v>0</v>
      </c>
      <c r="U861" s="349">
        <v>0</v>
      </c>
      <c r="V861" s="349">
        <v>0</v>
      </c>
      <c r="W861" s="349">
        <v>0</v>
      </c>
      <c r="X861" s="349">
        <v>0</v>
      </c>
      <c r="Y861" s="349">
        <v>0</v>
      </c>
      <c r="Z861" s="349">
        <v>0</v>
      </c>
      <c r="AA861" s="349">
        <v>0</v>
      </c>
      <c r="AB861" s="349">
        <v>0</v>
      </c>
      <c r="AC861" s="303">
        <f t="shared" si="749"/>
        <v>0</v>
      </c>
      <c r="AD861" s="13"/>
      <c r="AG861" s="22"/>
      <c r="AH861" s="22"/>
      <c r="AI861" s="155"/>
      <c r="AJ861" s="2"/>
      <c r="BH861" s="1"/>
      <c r="BV861" s="1"/>
      <c r="BW861" s="1"/>
      <c r="BX861" s="1"/>
      <c r="BY861" s="1"/>
      <c r="BZ861" s="1"/>
      <c r="CA861" s="1"/>
      <c r="CB861" s="1"/>
      <c r="CC861" s="1"/>
      <c r="CD861" s="1"/>
    </row>
    <row r="862" spans="1:114" s="2" customFormat="1">
      <c r="A862" s="1">
        <f t="shared" si="750"/>
        <v>2026</v>
      </c>
      <c r="B862" s="492">
        <v>0</v>
      </c>
      <c r="C862" s="492">
        <v>0</v>
      </c>
      <c r="D862" s="492">
        <v>0</v>
      </c>
      <c r="E862" s="492">
        <v>0</v>
      </c>
      <c r="F862" s="492">
        <v>0</v>
      </c>
      <c r="G862" s="492">
        <v>0</v>
      </c>
      <c r="H862" s="492">
        <v>0</v>
      </c>
      <c r="I862" s="492">
        <v>0</v>
      </c>
      <c r="J862" s="492">
        <v>0</v>
      </c>
      <c r="K862" s="492">
        <v>0</v>
      </c>
      <c r="L862" s="492">
        <v>0</v>
      </c>
      <c r="M862" s="492">
        <v>0</v>
      </c>
      <c r="N862" s="303">
        <f t="shared" si="748"/>
        <v>0</v>
      </c>
      <c r="O862" s="29"/>
      <c r="P862" s="72">
        <f t="shared" si="751"/>
        <v>2026</v>
      </c>
      <c r="Q862" s="349">
        <v>0</v>
      </c>
      <c r="R862" s="349">
        <v>0</v>
      </c>
      <c r="S862" s="349">
        <v>0</v>
      </c>
      <c r="T862" s="349">
        <v>0</v>
      </c>
      <c r="U862" s="349">
        <v>0</v>
      </c>
      <c r="V862" s="349">
        <v>0</v>
      </c>
      <c r="W862" s="349">
        <v>0</v>
      </c>
      <c r="X862" s="349">
        <v>0</v>
      </c>
      <c r="Y862" s="349">
        <v>0</v>
      </c>
      <c r="Z862" s="349">
        <v>0</v>
      </c>
      <c r="AA862" s="349">
        <v>0</v>
      </c>
      <c r="AB862" s="349">
        <v>0</v>
      </c>
      <c r="AC862" s="303">
        <f t="shared" si="749"/>
        <v>0</v>
      </c>
      <c r="AD862" s="13"/>
      <c r="AE862" s="14"/>
      <c r="AF862" s="13"/>
      <c r="AG862" s="22"/>
      <c r="AH862" s="22"/>
      <c r="AI862" s="155"/>
      <c r="AK862" s="132"/>
      <c r="BH862" s="1"/>
      <c r="BL862" s="166"/>
      <c r="BM862" s="166"/>
      <c r="BN862" s="166"/>
      <c r="BO862" s="166"/>
      <c r="BP862" s="166"/>
      <c r="BQ862" s="166"/>
      <c r="BR862" s="166"/>
      <c r="BS862" s="166"/>
      <c r="BV862" s="1"/>
      <c r="BW862" s="1"/>
      <c r="BX862" s="1"/>
      <c r="BY862" s="1"/>
      <c r="BZ862" s="1"/>
      <c r="CA862" s="1"/>
      <c r="CB862" s="1"/>
      <c r="CC862" s="1"/>
      <c r="CD862" s="1"/>
      <c r="CO862" s="166"/>
      <c r="DH862" s="166"/>
      <c r="DI862" s="166"/>
      <c r="DJ862" s="166"/>
    </row>
    <row r="863" spans="1:114">
      <c r="A863" s="1">
        <f t="shared" si="750"/>
        <v>2027</v>
      </c>
      <c r="B863" s="492">
        <v>0</v>
      </c>
      <c r="C863" s="492">
        <v>0</v>
      </c>
      <c r="D863" s="492">
        <v>0</v>
      </c>
      <c r="E863" s="492">
        <v>0</v>
      </c>
      <c r="F863" s="492">
        <v>0</v>
      </c>
      <c r="G863" s="492">
        <v>0</v>
      </c>
      <c r="H863" s="492">
        <v>0</v>
      </c>
      <c r="I863" s="492">
        <v>0</v>
      </c>
      <c r="J863" s="492">
        <v>0</v>
      </c>
      <c r="K863" s="492">
        <v>0</v>
      </c>
      <c r="L863" s="492">
        <v>0</v>
      </c>
      <c r="M863" s="492">
        <v>0</v>
      </c>
      <c r="N863" s="303">
        <f t="shared" si="748"/>
        <v>0</v>
      </c>
      <c r="O863" s="29"/>
      <c r="P863" s="72">
        <f t="shared" si="751"/>
        <v>2027</v>
      </c>
      <c r="Q863" s="349">
        <v>0</v>
      </c>
      <c r="R863" s="349">
        <v>0</v>
      </c>
      <c r="S863" s="349">
        <v>0</v>
      </c>
      <c r="T863" s="349">
        <v>0</v>
      </c>
      <c r="U863" s="349">
        <v>0</v>
      </c>
      <c r="V863" s="349">
        <v>0</v>
      </c>
      <c r="W863" s="349">
        <v>0</v>
      </c>
      <c r="X863" s="349">
        <v>0</v>
      </c>
      <c r="Y863" s="349">
        <v>0</v>
      </c>
      <c r="Z863" s="349">
        <v>0</v>
      </c>
      <c r="AA863" s="349">
        <v>0</v>
      </c>
      <c r="AB863" s="349">
        <v>0</v>
      </c>
      <c r="AC863" s="303">
        <f t="shared" si="749"/>
        <v>0</v>
      </c>
      <c r="AD863" s="13"/>
      <c r="AG863" s="22"/>
      <c r="AH863" s="22"/>
      <c r="AI863" s="155"/>
      <c r="AJ863" s="2"/>
      <c r="BH863" s="1"/>
      <c r="BV863" s="1"/>
      <c r="BW863" s="1"/>
      <c r="BX863" s="1"/>
      <c r="BY863" s="1"/>
      <c r="BZ863" s="1"/>
      <c r="CA863" s="1"/>
      <c r="CB863" s="1"/>
      <c r="CC863" s="1"/>
      <c r="CD863" s="1"/>
    </row>
    <row r="864" spans="1:114">
      <c r="A864" s="1">
        <f t="shared" si="750"/>
        <v>2028</v>
      </c>
      <c r="B864" s="492">
        <v>0</v>
      </c>
      <c r="C864" s="492">
        <v>0</v>
      </c>
      <c r="D864" s="492">
        <v>0</v>
      </c>
      <c r="E864" s="492">
        <v>0</v>
      </c>
      <c r="F864" s="492">
        <v>0</v>
      </c>
      <c r="G864" s="492">
        <v>0</v>
      </c>
      <c r="H864" s="492">
        <v>0</v>
      </c>
      <c r="I864" s="492">
        <v>0</v>
      </c>
      <c r="J864" s="492">
        <v>0</v>
      </c>
      <c r="K864" s="492">
        <v>0</v>
      </c>
      <c r="L864" s="492">
        <v>0</v>
      </c>
      <c r="M864" s="492">
        <v>0</v>
      </c>
      <c r="N864" s="303">
        <f t="shared" si="748"/>
        <v>0</v>
      </c>
      <c r="O864" s="29"/>
      <c r="P864" s="72">
        <f t="shared" si="751"/>
        <v>2028</v>
      </c>
      <c r="Q864" s="349">
        <v>0</v>
      </c>
      <c r="R864" s="349">
        <v>0</v>
      </c>
      <c r="S864" s="349">
        <v>0</v>
      </c>
      <c r="T864" s="349">
        <v>0</v>
      </c>
      <c r="U864" s="349">
        <v>0</v>
      </c>
      <c r="V864" s="349">
        <v>0</v>
      </c>
      <c r="W864" s="349">
        <v>0</v>
      </c>
      <c r="X864" s="349">
        <v>0</v>
      </c>
      <c r="Y864" s="349">
        <v>0</v>
      </c>
      <c r="Z864" s="349">
        <v>0</v>
      </c>
      <c r="AA864" s="349">
        <v>0</v>
      </c>
      <c r="AB864" s="349">
        <v>0</v>
      </c>
      <c r="AC864" s="303">
        <f t="shared" si="749"/>
        <v>0</v>
      </c>
      <c r="AD864" s="13"/>
      <c r="AG864" s="22"/>
      <c r="AH864" s="22"/>
      <c r="AI864" s="155"/>
      <c r="AJ864" s="13"/>
      <c r="BH864" s="1"/>
      <c r="BV864" s="1"/>
      <c r="BW864" s="1"/>
      <c r="BX864" s="1"/>
      <c r="BY864" s="1"/>
      <c r="BZ864" s="1"/>
      <c r="CA864" s="1"/>
      <c r="CB864" s="1"/>
      <c r="CC864" s="1"/>
      <c r="CD864" s="1"/>
    </row>
    <row r="865" spans="1:82">
      <c r="A865" s="1">
        <f t="shared" si="750"/>
        <v>2029</v>
      </c>
      <c r="B865" s="492">
        <v>0</v>
      </c>
      <c r="C865" s="492">
        <v>0</v>
      </c>
      <c r="D865" s="492">
        <v>0</v>
      </c>
      <c r="E865" s="492">
        <v>0</v>
      </c>
      <c r="F865" s="492">
        <v>0</v>
      </c>
      <c r="G865" s="492">
        <v>0</v>
      </c>
      <c r="H865" s="492">
        <v>0</v>
      </c>
      <c r="I865" s="492">
        <v>0</v>
      </c>
      <c r="J865" s="492">
        <v>0</v>
      </c>
      <c r="K865" s="492">
        <v>0</v>
      </c>
      <c r="L865" s="492">
        <v>0</v>
      </c>
      <c r="M865" s="492">
        <v>0</v>
      </c>
      <c r="N865" s="303">
        <f t="shared" si="748"/>
        <v>0</v>
      </c>
      <c r="O865" s="29"/>
      <c r="P865" s="72">
        <f t="shared" si="751"/>
        <v>2029</v>
      </c>
      <c r="Q865" s="349">
        <v>0</v>
      </c>
      <c r="R865" s="349">
        <v>0</v>
      </c>
      <c r="S865" s="349">
        <v>0</v>
      </c>
      <c r="T865" s="349">
        <v>0</v>
      </c>
      <c r="U865" s="349">
        <v>0</v>
      </c>
      <c r="V865" s="349">
        <v>0</v>
      </c>
      <c r="W865" s="349">
        <v>0</v>
      </c>
      <c r="X865" s="349">
        <v>0</v>
      </c>
      <c r="Y865" s="349">
        <v>0</v>
      </c>
      <c r="Z865" s="349">
        <v>0</v>
      </c>
      <c r="AA865" s="349">
        <v>0</v>
      </c>
      <c r="AB865" s="349">
        <v>0</v>
      </c>
      <c r="AC865" s="303">
        <f t="shared" si="749"/>
        <v>0</v>
      </c>
      <c r="AD865" s="13"/>
      <c r="AG865" s="22"/>
      <c r="AH865" s="22"/>
      <c r="AI865" s="155"/>
      <c r="AJ865" s="13"/>
      <c r="BH865" s="1"/>
      <c r="BV865" s="1"/>
      <c r="BW865" s="1"/>
      <c r="BX865" s="1"/>
      <c r="BY865" s="1"/>
      <c r="BZ865" s="1"/>
      <c r="CA865" s="1"/>
      <c r="CB865" s="1"/>
      <c r="CC865" s="1"/>
      <c r="CD865" s="1"/>
    </row>
    <row r="866" spans="1:82">
      <c r="A866" s="1">
        <f t="shared" si="750"/>
        <v>2030</v>
      </c>
      <c r="B866" s="492">
        <v>0</v>
      </c>
      <c r="C866" s="492">
        <v>0</v>
      </c>
      <c r="D866" s="492">
        <v>0</v>
      </c>
      <c r="E866" s="492">
        <v>0</v>
      </c>
      <c r="F866" s="492">
        <v>0</v>
      </c>
      <c r="G866" s="492">
        <v>0</v>
      </c>
      <c r="H866" s="492">
        <v>0</v>
      </c>
      <c r="I866" s="492">
        <v>0</v>
      </c>
      <c r="J866" s="492">
        <v>0</v>
      </c>
      <c r="K866" s="492">
        <v>0</v>
      </c>
      <c r="L866" s="492">
        <v>0</v>
      </c>
      <c r="M866" s="492">
        <v>0</v>
      </c>
      <c r="N866" s="303">
        <f t="shared" si="748"/>
        <v>0</v>
      </c>
      <c r="O866" s="29"/>
      <c r="P866" s="72">
        <f t="shared" si="751"/>
        <v>2030</v>
      </c>
      <c r="Q866" s="349">
        <v>0</v>
      </c>
      <c r="R866" s="349">
        <v>0</v>
      </c>
      <c r="S866" s="349">
        <v>0</v>
      </c>
      <c r="T866" s="349">
        <v>0</v>
      </c>
      <c r="U866" s="349">
        <v>0</v>
      </c>
      <c r="V866" s="349">
        <v>0</v>
      </c>
      <c r="W866" s="349">
        <v>0</v>
      </c>
      <c r="X866" s="349">
        <v>0</v>
      </c>
      <c r="Y866" s="349">
        <v>0</v>
      </c>
      <c r="Z866" s="349">
        <v>0</v>
      </c>
      <c r="AA866" s="349">
        <v>0</v>
      </c>
      <c r="AB866" s="349">
        <v>0</v>
      </c>
      <c r="AC866" s="303">
        <f t="shared" si="749"/>
        <v>0</v>
      </c>
      <c r="AD866" s="13"/>
      <c r="AG866" s="22"/>
      <c r="AH866" s="22"/>
      <c r="AI866" s="155"/>
      <c r="AJ866" s="13"/>
      <c r="BH866" s="1"/>
      <c r="BV866" s="1"/>
      <c r="BW866" s="1"/>
      <c r="BX866" s="1"/>
      <c r="BY866" s="1"/>
      <c r="BZ866" s="1"/>
      <c r="CA866" s="1"/>
      <c r="CB866" s="1"/>
      <c r="CC866" s="1"/>
      <c r="CD866" s="1"/>
    </row>
    <row r="867" spans="1:82">
      <c r="A867" s="1">
        <f t="shared" si="750"/>
        <v>2031</v>
      </c>
      <c r="B867" s="492">
        <v>0</v>
      </c>
      <c r="C867" s="492">
        <v>0</v>
      </c>
      <c r="D867" s="492">
        <v>0</v>
      </c>
      <c r="E867" s="492">
        <v>0</v>
      </c>
      <c r="F867" s="492">
        <v>0</v>
      </c>
      <c r="G867" s="492">
        <v>0</v>
      </c>
      <c r="H867" s="492">
        <v>0</v>
      </c>
      <c r="I867" s="492">
        <v>0</v>
      </c>
      <c r="J867" s="492">
        <v>0</v>
      </c>
      <c r="K867" s="492">
        <v>0</v>
      </c>
      <c r="L867" s="492">
        <v>0</v>
      </c>
      <c r="M867" s="492">
        <v>0</v>
      </c>
      <c r="N867" s="303">
        <f t="shared" si="748"/>
        <v>0</v>
      </c>
      <c r="O867" s="29"/>
      <c r="P867" s="72">
        <f t="shared" si="751"/>
        <v>2031</v>
      </c>
      <c r="Q867" s="349">
        <v>0</v>
      </c>
      <c r="R867" s="349">
        <v>0</v>
      </c>
      <c r="S867" s="349">
        <v>0</v>
      </c>
      <c r="T867" s="349">
        <v>0</v>
      </c>
      <c r="U867" s="349">
        <v>0</v>
      </c>
      <c r="V867" s="349">
        <v>0</v>
      </c>
      <c r="W867" s="349">
        <v>0</v>
      </c>
      <c r="X867" s="349">
        <v>0</v>
      </c>
      <c r="Y867" s="349">
        <v>0</v>
      </c>
      <c r="Z867" s="349">
        <v>0</v>
      </c>
      <c r="AA867" s="349">
        <v>0</v>
      </c>
      <c r="AB867" s="349">
        <v>0</v>
      </c>
      <c r="AC867" s="303">
        <f t="shared" ref="AC867:AC877" si="752">SUM(Q867:AB867)</f>
        <v>0</v>
      </c>
      <c r="AD867" s="13"/>
      <c r="AG867" s="22"/>
      <c r="AH867" s="22"/>
      <c r="AI867" s="155"/>
      <c r="AJ867" s="13"/>
      <c r="BH867" s="1"/>
      <c r="BV867" s="1"/>
      <c r="BW867" s="1"/>
      <c r="BX867" s="1"/>
      <c r="BY867" s="1"/>
      <c r="BZ867" s="1"/>
      <c r="CA867" s="1"/>
      <c r="CB867" s="1"/>
      <c r="CC867" s="1"/>
      <c r="CD867" s="1"/>
    </row>
    <row r="868" spans="1:82">
      <c r="A868" s="1">
        <f t="shared" si="750"/>
        <v>2032</v>
      </c>
      <c r="B868" s="492">
        <v>0</v>
      </c>
      <c r="C868" s="492">
        <v>0</v>
      </c>
      <c r="D868" s="492">
        <v>0</v>
      </c>
      <c r="E868" s="492">
        <v>0</v>
      </c>
      <c r="F868" s="492">
        <v>0</v>
      </c>
      <c r="G868" s="492">
        <v>0</v>
      </c>
      <c r="H868" s="492">
        <v>0</v>
      </c>
      <c r="I868" s="492">
        <v>0</v>
      </c>
      <c r="J868" s="492">
        <v>0</v>
      </c>
      <c r="K868" s="492">
        <v>0</v>
      </c>
      <c r="L868" s="492">
        <v>0</v>
      </c>
      <c r="M868" s="492">
        <v>0</v>
      </c>
      <c r="N868" s="303">
        <f t="shared" si="748"/>
        <v>0</v>
      </c>
      <c r="O868" s="355"/>
      <c r="P868" s="72">
        <f t="shared" si="751"/>
        <v>2032</v>
      </c>
      <c r="Q868" s="349">
        <v>0</v>
      </c>
      <c r="R868" s="349">
        <v>0</v>
      </c>
      <c r="S868" s="349">
        <v>0</v>
      </c>
      <c r="T868" s="349">
        <v>0</v>
      </c>
      <c r="U868" s="349">
        <v>0</v>
      </c>
      <c r="V868" s="349">
        <v>0</v>
      </c>
      <c r="W868" s="349">
        <v>0</v>
      </c>
      <c r="X868" s="349">
        <v>0</v>
      </c>
      <c r="Y868" s="349">
        <v>0</v>
      </c>
      <c r="Z868" s="349">
        <v>0</v>
      </c>
      <c r="AA868" s="349">
        <v>0</v>
      </c>
      <c r="AB868" s="349">
        <v>0</v>
      </c>
      <c r="AC868" s="303">
        <f t="shared" si="752"/>
        <v>0</v>
      </c>
      <c r="AD868" s="13"/>
      <c r="AG868" s="22"/>
      <c r="AH868" s="22"/>
      <c r="AI868" s="155"/>
      <c r="AJ868" s="13"/>
      <c r="BH868" s="1"/>
      <c r="BV868" s="1"/>
      <c r="BW868" s="1"/>
      <c r="BX868" s="1"/>
      <c r="BY868" s="1"/>
      <c r="BZ868" s="1"/>
      <c r="CA868" s="1"/>
      <c r="CB868" s="1"/>
      <c r="CC868" s="1"/>
      <c r="CD868" s="1"/>
    </row>
    <row r="869" spans="1:82">
      <c r="A869" s="1">
        <f t="shared" si="750"/>
        <v>2033</v>
      </c>
      <c r="B869" s="492">
        <v>0</v>
      </c>
      <c r="C869" s="492">
        <v>0</v>
      </c>
      <c r="D869" s="492">
        <v>0</v>
      </c>
      <c r="E869" s="492">
        <v>0</v>
      </c>
      <c r="F869" s="492">
        <v>0</v>
      </c>
      <c r="G869" s="492">
        <v>0</v>
      </c>
      <c r="H869" s="492">
        <v>0</v>
      </c>
      <c r="I869" s="492">
        <v>0</v>
      </c>
      <c r="J869" s="492">
        <v>0</v>
      </c>
      <c r="K869" s="492">
        <v>0</v>
      </c>
      <c r="L869" s="492">
        <v>0</v>
      </c>
      <c r="M869" s="492">
        <v>0</v>
      </c>
      <c r="N869" s="303">
        <f t="shared" si="748"/>
        <v>0</v>
      </c>
      <c r="O869" s="355"/>
      <c r="P869" s="72">
        <f t="shared" si="751"/>
        <v>2033</v>
      </c>
      <c r="Q869" s="349">
        <v>0</v>
      </c>
      <c r="R869" s="349">
        <v>0</v>
      </c>
      <c r="S869" s="349">
        <v>0</v>
      </c>
      <c r="T869" s="349">
        <v>0</v>
      </c>
      <c r="U869" s="349">
        <v>0</v>
      </c>
      <c r="V869" s="349">
        <v>0</v>
      </c>
      <c r="W869" s="349">
        <v>0</v>
      </c>
      <c r="X869" s="349">
        <v>0</v>
      </c>
      <c r="Y869" s="349">
        <v>0</v>
      </c>
      <c r="Z869" s="349">
        <v>0</v>
      </c>
      <c r="AA869" s="349">
        <v>0</v>
      </c>
      <c r="AB869" s="349">
        <v>0</v>
      </c>
      <c r="AC869" s="303">
        <f t="shared" si="752"/>
        <v>0</v>
      </c>
      <c r="AD869" s="13"/>
      <c r="AG869" s="22"/>
      <c r="AH869" s="22"/>
      <c r="AI869" s="155"/>
      <c r="AJ869" s="13"/>
      <c r="BH869" s="1"/>
      <c r="BV869" s="1"/>
      <c r="BW869" s="1"/>
      <c r="BX869" s="1"/>
      <c r="BY869" s="1"/>
      <c r="BZ869" s="1"/>
      <c r="CA869" s="1"/>
      <c r="CB869" s="1"/>
      <c r="CC869" s="1"/>
      <c r="CD869" s="1"/>
    </row>
    <row r="870" spans="1:82">
      <c r="A870" s="1">
        <f t="shared" si="750"/>
        <v>2034</v>
      </c>
      <c r="B870" s="492">
        <v>0</v>
      </c>
      <c r="C870" s="492">
        <v>0</v>
      </c>
      <c r="D870" s="492">
        <v>0</v>
      </c>
      <c r="E870" s="492">
        <v>0</v>
      </c>
      <c r="F870" s="492">
        <v>0</v>
      </c>
      <c r="G870" s="492">
        <v>0</v>
      </c>
      <c r="H870" s="492">
        <v>0</v>
      </c>
      <c r="I870" s="492">
        <v>0</v>
      </c>
      <c r="J870" s="492">
        <v>0</v>
      </c>
      <c r="K870" s="492">
        <v>0</v>
      </c>
      <c r="L870" s="492">
        <v>0</v>
      </c>
      <c r="M870" s="492">
        <v>0</v>
      </c>
      <c r="N870" s="303">
        <f t="shared" si="748"/>
        <v>0</v>
      </c>
      <c r="O870" s="355"/>
      <c r="P870" s="72">
        <f t="shared" si="751"/>
        <v>2034</v>
      </c>
      <c r="Q870" s="349">
        <v>0</v>
      </c>
      <c r="R870" s="349">
        <v>0</v>
      </c>
      <c r="S870" s="349">
        <v>0</v>
      </c>
      <c r="T870" s="349">
        <v>0</v>
      </c>
      <c r="U870" s="349">
        <v>0</v>
      </c>
      <c r="V870" s="349">
        <v>0</v>
      </c>
      <c r="W870" s="349">
        <v>0</v>
      </c>
      <c r="X870" s="349">
        <v>0</v>
      </c>
      <c r="Y870" s="349">
        <v>0</v>
      </c>
      <c r="Z870" s="349">
        <v>0</v>
      </c>
      <c r="AA870" s="349">
        <v>0</v>
      </c>
      <c r="AB870" s="349">
        <v>0</v>
      </c>
      <c r="AC870" s="303">
        <f t="shared" si="752"/>
        <v>0</v>
      </c>
      <c r="AD870" s="13"/>
      <c r="AG870" s="22"/>
      <c r="AH870" s="22"/>
      <c r="AI870" s="155"/>
      <c r="AJ870" s="13"/>
      <c r="BH870" s="1"/>
      <c r="BV870" s="1"/>
      <c r="BW870" s="1"/>
      <c r="BX870" s="1"/>
      <c r="BY870" s="1"/>
      <c r="BZ870" s="1"/>
      <c r="CA870" s="1"/>
      <c r="CB870" s="1"/>
      <c r="CC870" s="1"/>
      <c r="CD870" s="1"/>
    </row>
    <row r="871" spans="1:82">
      <c r="A871" s="1">
        <f t="shared" si="750"/>
        <v>2035</v>
      </c>
      <c r="B871" s="492">
        <v>0</v>
      </c>
      <c r="C871" s="492">
        <v>0</v>
      </c>
      <c r="D871" s="492">
        <v>0</v>
      </c>
      <c r="E871" s="492">
        <v>0</v>
      </c>
      <c r="F871" s="492">
        <v>0</v>
      </c>
      <c r="G871" s="492">
        <v>0</v>
      </c>
      <c r="H871" s="492">
        <v>0</v>
      </c>
      <c r="I871" s="492">
        <v>0</v>
      </c>
      <c r="J871" s="492">
        <v>0</v>
      </c>
      <c r="K871" s="492">
        <v>0</v>
      </c>
      <c r="L871" s="492">
        <v>0</v>
      </c>
      <c r="M871" s="492">
        <v>0</v>
      </c>
      <c r="N871" s="303">
        <f t="shared" si="748"/>
        <v>0</v>
      </c>
      <c r="O871" s="355"/>
      <c r="P871" s="72">
        <f t="shared" si="751"/>
        <v>2035</v>
      </c>
      <c r="Q871" s="349">
        <v>0</v>
      </c>
      <c r="R871" s="349">
        <v>0</v>
      </c>
      <c r="S871" s="349">
        <v>0</v>
      </c>
      <c r="T871" s="349">
        <v>0</v>
      </c>
      <c r="U871" s="349">
        <v>0</v>
      </c>
      <c r="V871" s="349">
        <v>0</v>
      </c>
      <c r="W871" s="349">
        <v>0</v>
      </c>
      <c r="X871" s="349">
        <v>0</v>
      </c>
      <c r="Y871" s="349">
        <v>0</v>
      </c>
      <c r="Z871" s="349">
        <v>0</v>
      </c>
      <c r="AA871" s="349">
        <v>0</v>
      </c>
      <c r="AB871" s="349">
        <v>0</v>
      </c>
      <c r="AC871" s="303">
        <f t="shared" si="752"/>
        <v>0</v>
      </c>
      <c r="AG871" s="22"/>
      <c r="AH871" s="22"/>
      <c r="AI871" s="155"/>
      <c r="AJ871" s="13"/>
      <c r="BH871" s="1"/>
      <c r="BV871" s="1"/>
      <c r="BW871" s="1"/>
      <c r="BX871" s="1"/>
      <c r="BY871" s="1"/>
      <c r="BZ871" s="1"/>
      <c r="CA871" s="1"/>
      <c r="CB871" s="1"/>
      <c r="CC871" s="1"/>
      <c r="CD871" s="1"/>
    </row>
    <row r="872" spans="1:82">
      <c r="A872" s="1">
        <f t="shared" si="750"/>
        <v>2036</v>
      </c>
      <c r="B872" s="492">
        <v>0</v>
      </c>
      <c r="C872" s="492">
        <v>0</v>
      </c>
      <c r="D872" s="492">
        <v>0</v>
      </c>
      <c r="E872" s="492">
        <v>0</v>
      </c>
      <c r="F872" s="492">
        <v>0</v>
      </c>
      <c r="G872" s="492">
        <v>0</v>
      </c>
      <c r="H872" s="492">
        <v>0</v>
      </c>
      <c r="I872" s="492">
        <v>0</v>
      </c>
      <c r="J872" s="492">
        <v>0</v>
      </c>
      <c r="K872" s="492">
        <v>0</v>
      </c>
      <c r="L872" s="492">
        <v>0</v>
      </c>
      <c r="M872" s="492">
        <v>0</v>
      </c>
      <c r="N872" s="303">
        <f t="shared" si="748"/>
        <v>0</v>
      </c>
      <c r="O872" s="355"/>
      <c r="P872" s="72">
        <f t="shared" si="751"/>
        <v>2036</v>
      </c>
      <c r="Q872" s="349">
        <v>0</v>
      </c>
      <c r="R872" s="349">
        <v>0</v>
      </c>
      <c r="S872" s="349">
        <v>0</v>
      </c>
      <c r="T872" s="349">
        <v>0</v>
      </c>
      <c r="U872" s="349">
        <v>0</v>
      </c>
      <c r="V872" s="349">
        <v>0</v>
      </c>
      <c r="W872" s="349">
        <v>0</v>
      </c>
      <c r="X872" s="349">
        <v>0</v>
      </c>
      <c r="Y872" s="349">
        <v>0</v>
      </c>
      <c r="Z872" s="349">
        <v>0</v>
      </c>
      <c r="AA872" s="349">
        <v>0</v>
      </c>
      <c r="AB872" s="349">
        <v>0</v>
      </c>
      <c r="AC872" s="303">
        <f t="shared" si="752"/>
        <v>0</v>
      </c>
      <c r="AI872" s="155"/>
      <c r="AJ872" s="13"/>
      <c r="BH872" s="1"/>
      <c r="BV872" s="1"/>
      <c r="BW872" s="1"/>
      <c r="BX872" s="1"/>
      <c r="BY872" s="1"/>
      <c r="BZ872" s="1"/>
      <c r="CA872" s="1"/>
      <c r="CB872" s="1"/>
      <c r="CC872" s="1"/>
      <c r="CD872" s="1"/>
    </row>
    <row r="873" spans="1:82">
      <c r="A873" s="1">
        <f t="shared" si="750"/>
        <v>2037</v>
      </c>
      <c r="B873" s="492">
        <v>0</v>
      </c>
      <c r="C873" s="492">
        <v>0</v>
      </c>
      <c r="D873" s="492">
        <v>0</v>
      </c>
      <c r="E873" s="492">
        <v>0</v>
      </c>
      <c r="F873" s="492">
        <v>0</v>
      </c>
      <c r="G873" s="492">
        <v>0</v>
      </c>
      <c r="H873" s="492">
        <v>0</v>
      </c>
      <c r="I873" s="492">
        <v>0</v>
      </c>
      <c r="J873" s="492">
        <v>0</v>
      </c>
      <c r="K873" s="492">
        <v>0</v>
      </c>
      <c r="L873" s="492">
        <v>0</v>
      </c>
      <c r="M873" s="492">
        <v>0</v>
      </c>
      <c r="N873" s="303">
        <f t="shared" si="748"/>
        <v>0</v>
      </c>
      <c r="O873" s="355"/>
      <c r="P873" s="72">
        <f t="shared" si="751"/>
        <v>2037</v>
      </c>
      <c r="Q873" s="349">
        <v>0</v>
      </c>
      <c r="R873" s="349">
        <v>0</v>
      </c>
      <c r="S873" s="349">
        <v>0</v>
      </c>
      <c r="T873" s="349">
        <v>0</v>
      </c>
      <c r="U873" s="349">
        <v>0</v>
      </c>
      <c r="V873" s="349">
        <v>0</v>
      </c>
      <c r="W873" s="349">
        <v>0</v>
      </c>
      <c r="X873" s="349">
        <v>0</v>
      </c>
      <c r="Y873" s="349">
        <v>0</v>
      </c>
      <c r="Z873" s="349">
        <v>0</v>
      </c>
      <c r="AA873" s="349">
        <v>0</v>
      </c>
      <c r="AB873" s="349">
        <v>0</v>
      </c>
      <c r="AC873" s="303">
        <f t="shared" si="752"/>
        <v>0</v>
      </c>
      <c r="AI873" s="155"/>
      <c r="AJ873" s="13"/>
      <c r="BH873" s="1"/>
      <c r="BV873" s="1"/>
      <c r="BW873" s="1"/>
      <c r="BX873" s="1"/>
      <c r="BY873" s="1"/>
      <c r="BZ873" s="1"/>
      <c r="CA873" s="1"/>
      <c r="CB873" s="1"/>
      <c r="CC873" s="1"/>
      <c r="CD873" s="1"/>
    </row>
    <row r="874" spans="1:82">
      <c r="A874" s="1">
        <f t="shared" si="750"/>
        <v>2038</v>
      </c>
      <c r="B874" s="492">
        <v>0</v>
      </c>
      <c r="C874" s="492">
        <v>0</v>
      </c>
      <c r="D874" s="492">
        <v>0</v>
      </c>
      <c r="E874" s="492">
        <v>0</v>
      </c>
      <c r="F874" s="492">
        <v>0</v>
      </c>
      <c r="G874" s="492">
        <v>0</v>
      </c>
      <c r="H874" s="492">
        <v>0</v>
      </c>
      <c r="I874" s="492">
        <v>0</v>
      </c>
      <c r="J874" s="492">
        <v>0</v>
      </c>
      <c r="K874" s="492">
        <v>0</v>
      </c>
      <c r="L874" s="492">
        <v>0</v>
      </c>
      <c r="M874" s="492">
        <v>0</v>
      </c>
      <c r="N874" s="303">
        <f t="shared" si="748"/>
        <v>0</v>
      </c>
      <c r="O874" s="355"/>
      <c r="P874" s="72">
        <f t="shared" si="751"/>
        <v>2038</v>
      </c>
      <c r="Q874" s="349">
        <v>0</v>
      </c>
      <c r="R874" s="349">
        <v>0</v>
      </c>
      <c r="S874" s="349">
        <v>0</v>
      </c>
      <c r="T874" s="349">
        <v>0</v>
      </c>
      <c r="U874" s="349">
        <v>0</v>
      </c>
      <c r="V874" s="349">
        <v>0</v>
      </c>
      <c r="W874" s="349">
        <v>0</v>
      </c>
      <c r="X874" s="349">
        <v>0</v>
      </c>
      <c r="Y874" s="349">
        <v>0</v>
      </c>
      <c r="Z874" s="349">
        <v>0</v>
      </c>
      <c r="AA874" s="349">
        <v>0</v>
      </c>
      <c r="AB874" s="349">
        <v>0</v>
      </c>
      <c r="AC874" s="303">
        <f t="shared" si="752"/>
        <v>0</v>
      </c>
      <c r="AI874" s="155"/>
      <c r="AJ874" s="13"/>
      <c r="BH874" s="1"/>
      <c r="BV874" s="1"/>
      <c r="BW874" s="1"/>
      <c r="BX874" s="1"/>
      <c r="BY874" s="1"/>
      <c r="BZ874" s="1"/>
      <c r="CA874" s="1"/>
      <c r="CB874" s="1"/>
      <c r="CC874" s="1"/>
      <c r="CD874" s="1"/>
    </row>
    <row r="875" spans="1:82">
      <c r="A875" s="1">
        <f t="shared" si="750"/>
        <v>2039</v>
      </c>
      <c r="B875" s="492">
        <v>0</v>
      </c>
      <c r="C875" s="492">
        <v>0</v>
      </c>
      <c r="D875" s="492">
        <v>0</v>
      </c>
      <c r="E875" s="492">
        <v>0</v>
      </c>
      <c r="F875" s="492">
        <v>0</v>
      </c>
      <c r="G875" s="492">
        <v>0</v>
      </c>
      <c r="H875" s="492">
        <v>0</v>
      </c>
      <c r="I875" s="492">
        <v>0</v>
      </c>
      <c r="J875" s="492">
        <v>0</v>
      </c>
      <c r="K875" s="492">
        <v>0</v>
      </c>
      <c r="L875" s="492">
        <v>0</v>
      </c>
      <c r="M875" s="492">
        <v>0</v>
      </c>
      <c r="N875" s="303">
        <f t="shared" si="748"/>
        <v>0</v>
      </c>
      <c r="O875" s="355"/>
      <c r="P875" s="72">
        <f t="shared" si="751"/>
        <v>2039</v>
      </c>
      <c r="Q875" s="349">
        <v>0</v>
      </c>
      <c r="R875" s="349">
        <v>0</v>
      </c>
      <c r="S875" s="349">
        <v>0</v>
      </c>
      <c r="T875" s="349">
        <v>0</v>
      </c>
      <c r="U875" s="349">
        <v>0</v>
      </c>
      <c r="V875" s="349">
        <v>0</v>
      </c>
      <c r="W875" s="349">
        <v>0</v>
      </c>
      <c r="X875" s="349">
        <v>0</v>
      </c>
      <c r="Y875" s="349">
        <v>0</v>
      </c>
      <c r="Z875" s="349">
        <v>0</v>
      </c>
      <c r="AA875" s="349">
        <v>0</v>
      </c>
      <c r="AB875" s="349">
        <v>0</v>
      </c>
      <c r="AC875" s="303">
        <f t="shared" si="752"/>
        <v>0</v>
      </c>
      <c r="AI875" s="155"/>
      <c r="AJ875" s="13"/>
      <c r="BH875" s="1"/>
      <c r="BV875" s="1"/>
      <c r="BW875" s="1"/>
      <c r="BX875" s="1"/>
      <c r="BY875" s="1"/>
      <c r="BZ875" s="1"/>
      <c r="CA875" s="1"/>
      <c r="CB875" s="1"/>
      <c r="CC875" s="1"/>
      <c r="CD875" s="1"/>
    </row>
    <row r="876" spans="1:82">
      <c r="A876" s="1">
        <f t="shared" si="750"/>
        <v>2040</v>
      </c>
      <c r="B876" s="492">
        <v>0</v>
      </c>
      <c r="C876" s="492">
        <v>0</v>
      </c>
      <c r="D876" s="492">
        <v>0</v>
      </c>
      <c r="E876" s="492">
        <v>0</v>
      </c>
      <c r="F876" s="492">
        <v>0</v>
      </c>
      <c r="G876" s="492">
        <v>0</v>
      </c>
      <c r="H876" s="492">
        <v>0</v>
      </c>
      <c r="I876" s="492">
        <v>0</v>
      </c>
      <c r="J876" s="492">
        <v>0</v>
      </c>
      <c r="K876" s="492">
        <v>0</v>
      </c>
      <c r="L876" s="492">
        <v>0</v>
      </c>
      <c r="M876" s="492">
        <v>0</v>
      </c>
      <c r="N876" s="303">
        <f t="shared" si="748"/>
        <v>0</v>
      </c>
      <c r="O876" s="355"/>
      <c r="P876" s="72">
        <f t="shared" si="751"/>
        <v>2040</v>
      </c>
      <c r="Q876" s="349">
        <v>0</v>
      </c>
      <c r="R876" s="349">
        <v>0</v>
      </c>
      <c r="S876" s="349">
        <v>0</v>
      </c>
      <c r="T876" s="349">
        <v>0</v>
      </c>
      <c r="U876" s="349">
        <v>0</v>
      </c>
      <c r="V876" s="349">
        <v>0</v>
      </c>
      <c r="W876" s="349">
        <v>0</v>
      </c>
      <c r="X876" s="349">
        <v>0</v>
      </c>
      <c r="Y876" s="349">
        <v>0</v>
      </c>
      <c r="Z876" s="349">
        <v>0</v>
      </c>
      <c r="AA876" s="349">
        <v>0</v>
      </c>
      <c r="AB876" s="349">
        <v>0</v>
      </c>
      <c r="AC876" s="303">
        <f t="shared" si="752"/>
        <v>0</v>
      </c>
      <c r="AI876" s="155"/>
      <c r="AJ876" s="13"/>
      <c r="BH876" s="1"/>
      <c r="BV876" s="1"/>
      <c r="BW876" s="1"/>
      <c r="BX876" s="1"/>
      <c r="BY876" s="1"/>
      <c r="BZ876" s="1"/>
      <c r="CA876" s="1"/>
      <c r="CB876" s="1"/>
      <c r="CC876" s="1"/>
      <c r="CD876" s="1"/>
    </row>
    <row r="877" spans="1:82">
      <c r="A877" s="1">
        <f t="shared" si="750"/>
        <v>2041</v>
      </c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72">
        <f t="shared" si="751"/>
        <v>2041</v>
      </c>
      <c r="Q877" s="349">
        <v>0</v>
      </c>
      <c r="R877" s="349"/>
      <c r="S877" s="349"/>
      <c r="T877" s="349"/>
      <c r="U877" s="349"/>
      <c r="V877" s="349"/>
      <c r="W877" s="349"/>
      <c r="X877" s="349"/>
      <c r="Y877" s="349"/>
      <c r="Z877" s="349"/>
      <c r="AA877" s="349"/>
      <c r="AB877" s="349"/>
      <c r="AC877" s="303">
        <f t="shared" si="752"/>
        <v>0</v>
      </c>
      <c r="AI877" s="155"/>
      <c r="AJ877" s="13"/>
      <c r="BH877" s="1"/>
      <c r="BV877" s="1"/>
      <c r="BW877" s="1"/>
      <c r="BX877" s="1"/>
      <c r="BY877" s="1"/>
      <c r="BZ877" s="1"/>
      <c r="CA877" s="1"/>
      <c r="CB877" s="1"/>
      <c r="CC877" s="1"/>
      <c r="CD877" s="1"/>
    </row>
    <row r="878" spans="1:82">
      <c r="A878" s="1">
        <f t="shared" si="750"/>
        <v>2042</v>
      </c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72">
        <f t="shared" si="751"/>
        <v>2042</v>
      </c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I878" s="155"/>
      <c r="AJ878" s="13"/>
      <c r="BH878" s="1"/>
      <c r="BV878" s="1"/>
      <c r="BW878" s="1"/>
      <c r="BX878" s="1"/>
      <c r="BY878" s="1"/>
      <c r="BZ878" s="1"/>
      <c r="CA878" s="1"/>
      <c r="CB878" s="1"/>
      <c r="CC878" s="1"/>
      <c r="CD878" s="1"/>
    </row>
    <row r="879" spans="1:82">
      <c r="A879" s="1">
        <f t="shared" si="750"/>
        <v>2043</v>
      </c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72">
        <f t="shared" si="751"/>
        <v>2043</v>
      </c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I879" s="155"/>
      <c r="AJ879" s="13"/>
      <c r="BH879" s="1"/>
      <c r="BV879" s="1"/>
      <c r="BW879" s="1"/>
      <c r="BX879" s="1"/>
      <c r="BY879" s="1"/>
      <c r="BZ879" s="1"/>
      <c r="CA879" s="1"/>
      <c r="CB879" s="1"/>
      <c r="CC879" s="1"/>
      <c r="CD879" s="1"/>
    </row>
    <row r="880" spans="1:82">
      <c r="A880" s="1">
        <f t="shared" si="750"/>
        <v>2044</v>
      </c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72">
        <f t="shared" si="751"/>
        <v>2044</v>
      </c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I880" s="155"/>
      <c r="AJ880" s="13"/>
      <c r="BH880" s="1"/>
      <c r="BV880" s="1"/>
      <c r="BW880" s="1"/>
      <c r="BX880" s="1"/>
      <c r="BY880" s="1"/>
      <c r="BZ880" s="1"/>
      <c r="CA880" s="1"/>
      <c r="CB880" s="1"/>
      <c r="CC880" s="1"/>
      <c r="CD880" s="1"/>
    </row>
    <row r="881" spans="1:114">
      <c r="A881" s="1">
        <f t="shared" si="750"/>
        <v>2045</v>
      </c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72">
        <f t="shared" si="751"/>
        <v>2045</v>
      </c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I881" s="155"/>
      <c r="AJ881" s="2"/>
      <c r="BH881" s="1"/>
      <c r="BV881" s="1"/>
      <c r="BW881" s="1"/>
      <c r="BX881" s="1"/>
      <c r="BY881" s="1"/>
      <c r="BZ881" s="1"/>
      <c r="CA881" s="1"/>
      <c r="CB881" s="1"/>
      <c r="CC881" s="1"/>
      <c r="CD881" s="1"/>
    </row>
    <row r="882" spans="1:114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32"/>
      <c r="O882" s="29"/>
      <c r="P882" s="238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32"/>
      <c r="AI882" s="155"/>
      <c r="AJ882" s="2"/>
      <c r="BH882" s="1"/>
      <c r="BV882" s="1"/>
      <c r="BW882" s="1"/>
      <c r="BX882" s="1"/>
      <c r="BY882" s="1"/>
      <c r="BZ882" s="1"/>
      <c r="CA882" s="1"/>
      <c r="CB882" s="1"/>
      <c r="CC882" s="1"/>
      <c r="CD882" s="1"/>
    </row>
    <row r="883" spans="1:114">
      <c r="A883" s="233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32"/>
      <c r="O883" s="29"/>
      <c r="P883" s="600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32"/>
      <c r="AI883" s="155"/>
      <c r="AJ883" s="2"/>
      <c r="BH883" s="1"/>
      <c r="BV883" s="1"/>
      <c r="BW883" s="1"/>
      <c r="BX883" s="1"/>
      <c r="BY883" s="1"/>
      <c r="BZ883" s="1"/>
      <c r="CA883" s="1"/>
      <c r="CB883" s="1"/>
      <c r="CC883" s="1"/>
      <c r="CD883" s="1"/>
    </row>
    <row r="884" spans="1:114" ht="13.5">
      <c r="A884" s="39" t="s">
        <v>244</v>
      </c>
      <c r="B884" s="1"/>
      <c r="C884" s="1"/>
      <c r="D884" s="24"/>
      <c r="E884" s="1"/>
      <c r="F884" s="417"/>
      <c r="G884" s="146"/>
      <c r="H884" s="123"/>
      <c r="I884" s="432"/>
      <c r="J884" s="1" t="s">
        <v>152</v>
      </c>
      <c r="K884" s="1"/>
      <c r="L884" s="1"/>
      <c r="M884" s="1"/>
      <c r="N884" s="13" t="s">
        <v>143</v>
      </c>
      <c r="O884" s="416"/>
      <c r="P884" s="39" t="s">
        <v>153</v>
      </c>
      <c r="Q884" s="2"/>
      <c r="R884" s="2"/>
      <c r="S884" s="2"/>
      <c r="T884" s="3"/>
      <c r="U884" s="431"/>
      <c r="V884" s="1"/>
      <c r="W884" s="2"/>
      <c r="X884" s="2"/>
      <c r="Y884" s="2"/>
      <c r="Z884" s="430"/>
      <c r="AA884" s="429"/>
      <c r="AB884" s="429"/>
      <c r="AC884" s="428" t="s">
        <v>132</v>
      </c>
      <c r="AI884" s="155"/>
      <c r="AJ884" s="2"/>
      <c r="BH884" s="1"/>
      <c r="BV884" s="1"/>
      <c r="BW884" s="1"/>
      <c r="BX884" s="1"/>
      <c r="BY884" s="1"/>
      <c r="BZ884" s="1"/>
      <c r="CA884" s="1"/>
      <c r="CB884" s="1"/>
      <c r="CC884" s="1"/>
      <c r="CD884" s="1"/>
    </row>
    <row r="885" spans="1:114" s="18" customFormat="1">
      <c r="A885" s="4" t="s">
        <v>2</v>
      </c>
      <c r="B885" s="4" t="s">
        <v>3</v>
      </c>
      <c r="C885" s="4" t="s">
        <v>4</v>
      </c>
      <c r="D885" s="4" t="s">
        <v>5</v>
      </c>
      <c r="E885" s="4" t="s">
        <v>6</v>
      </c>
      <c r="F885" s="4" t="s">
        <v>7</v>
      </c>
      <c r="G885" s="4" t="s">
        <v>8</v>
      </c>
      <c r="H885" s="4" t="s">
        <v>9</v>
      </c>
      <c r="I885" s="4" t="s">
        <v>10</v>
      </c>
      <c r="J885" s="4" t="s">
        <v>11</v>
      </c>
      <c r="K885" s="4" t="s">
        <v>12</v>
      </c>
      <c r="L885" s="4" t="s">
        <v>13</v>
      </c>
      <c r="M885" s="4" t="s">
        <v>14</v>
      </c>
      <c r="N885" s="42" t="s">
        <v>146</v>
      </c>
      <c r="O885" s="427"/>
      <c r="P885" s="157" t="s">
        <v>2</v>
      </c>
      <c r="Q885" s="4" t="s">
        <v>3</v>
      </c>
      <c r="R885" s="4" t="s">
        <v>4</v>
      </c>
      <c r="S885" s="4" t="s">
        <v>5</v>
      </c>
      <c r="T885" s="4" t="s">
        <v>6</v>
      </c>
      <c r="U885" s="4" t="s">
        <v>7</v>
      </c>
      <c r="V885" s="4" t="s">
        <v>8</v>
      </c>
      <c r="W885" s="4" t="s">
        <v>9</v>
      </c>
      <c r="X885" s="4" t="s">
        <v>10</v>
      </c>
      <c r="Y885" s="4" t="s">
        <v>11</v>
      </c>
      <c r="Z885" s="4" t="s">
        <v>12</v>
      </c>
      <c r="AA885" s="4" t="s">
        <v>13</v>
      </c>
      <c r="AB885" s="4" t="s">
        <v>14</v>
      </c>
      <c r="AC885" s="42" t="s">
        <v>93</v>
      </c>
      <c r="AD885" s="84"/>
      <c r="AE885" s="14"/>
      <c r="AF885" s="13"/>
      <c r="AG885" s="223"/>
      <c r="AH885" s="223"/>
      <c r="AI885" s="45"/>
      <c r="AJ885" s="19"/>
      <c r="BL885" s="204"/>
      <c r="BM885" s="204"/>
      <c r="BN885" s="204"/>
      <c r="BO885" s="204"/>
      <c r="BP885" s="204"/>
      <c r="BQ885" s="204"/>
      <c r="BR885" s="204"/>
      <c r="BS885" s="204"/>
      <c r="CO885" s="204"/>
      <c r="DH885" s="204"/>
      <c r="DI885" s="204"/>
      <c r="DJ885" s="204"/>
    </row>
    <row r="886" spans="1:114">
      <c r="A886" s="1">
        <f>A846</f>
        <v>2010</v>
      </c>
      <c r="B886" s="310"/>
      <c r="C886" s="310"/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2">
        <f t="shared" ref="N886:N916" si="753">MAX(B886:M886)</f>
        <v>0</v>
      </c>
      <c r="O886" s="454"/>
      <c r="P886" s="72">
        <f>A886</f>
        <v>2010</v>
      </c>
      <c r="Q886" s="437"/>
      <c r="R886" s="437"/>
      <c r="S886" s="437"/>
      <c r="T886" s="437"/>
      <c r="U886" s="437"/>
      <c r="V886" s="437"/>
      <c r="W886" s="437"/>
      <c r="X886" s="437"/>
      <c r="Y886" s="437"/>
      <c r="Z886" s="437"/>
      <c r="AA886" s="437"/>
      <c r="AB886" s="437"/>
      <c r="AC886" s="32">
        <f t="shared" ref="AC886:AC917" si="754">SUM(Q886:AB886)</f>
        <v>0</v>
      </c>
      <c r="AD886" s="13"/>
      <c r="AI886" s="155"/>
      <c r="AJ886" s="2"/>
      <c r="BH886" s="1"/>
      <c r="BV886" s="1"/>
      <c r="BW886" s="1"/>
      <c r="BX886" s="1"/>
      <c r="BY886" s="1"/>
      <c r="BZ886" s="1"/>
      <c r="CA886" s="1"/>
      <c r="CB886" s="1"/>
      <c r="CC886" s="1"/>
      <c r="CD886" s="1"/>
    </row>
    <row r="887" spans="1:114">
      <c r="A887" s="1">
        <f t="shared" ref="A887:A921" si="755">A847</f>
        <v>2011</v>
      </c>
      <c r="B887" s="481"/>
      <c r="C887" s="481"/>
      <c r="D887" s="481"/>
      <c r="E887" s="481"/>
      <c r="F887" s="481"/>
      <c r="G887" s="481"/>
      <c r="H887" s="481"/>
      <c r="I887" s="481"/>
      <c r="J887" s="481"/>
      <c r="K887" s="481"/>
      <c r="L887" s="481"/>
      <c r="M887" s="481"/>
      <c r="N887" s="312">
        <f t="shared" si="753"/>
        <v>0</v>
      </c>
      <c r="O887" s="454"/>
      <c r="P887" s="72">
        <f t="shared" ref="P887:P921" si="756">A887</f>
        <v>2011</v>
      </c>
      <c r="Q887" s="437"/>
      <c r="R887" s="437"/>
      <c r="S887" s="495"/>
      <c r="T887" s="495"/>
      <c r="U887" s="495"/>
      <c r="V887" s="495"/>
      <c r="W887" s="495"/>
      <c r="X887" s="495"/>
      <c r="Y887" s="495"/>
      <c r="Z887" s="495"/>
      <c r="AA887" s="495"/>
      <c r="AB887" s="495"/>
      <c r="AC887" s="32">
        <f t="shared" si="754"/>
        <v>0</v>
      </c>
      <c r="AD887" s="13"/>
      <c r="AI887" s="155"/>
      <c r="AJ887" s="2"/>
      <c r="BH887" s="1"/>
      <c r="BV887" s="1"/>
      <c r="BW887" s="1"/>
      <c r="BX887" s="1"/>
      <c r="BY887" s="1"/>
      <c r="BZ887" s="1"/>
      <c r="CA887" s="1"/>
      <c r="CB887" s="1"/>
      <c r="CC887" s="1"/>
      <c r="CD887" s="1"/>
    </row>
    <row r="888" spans="1:114">
      <c r="A888" s="1">
        <f t="shared" si="755"/>
        <v>2012</v>
      </c>
      <c r="B888" s="205">
        <f>[1]BR!C1042</f>
        <v>48262</v>
      </c>
      <c r="C888" s="205">
        <f>[1]BR!D1042</f>
        <v>47862</v>
      </c>
      <c r="D888" s="205">
        <f>[1]BR!E1042</f>
        <v>33985</v>
      </c>
      <c r="E888" s="560">
        <f>[1]BR!F1042</f>
        <v>33425</v>
      </c>
      <c r="F888" s="560">
        <f>[1]BR!G1042</f>
        <v>50944</v>
      </c>
      <c r="G888" s="560">
        <f>[1]BR!H1042</f>
        <v>53620</v>
      </c>
      <c r="H888" s="560">
        <f>[1]BR!I1042</f>
        <v>54955</v>
      </c>
      <c r="I888" s="560">
        <f>[1]BR!J1042</f>
        <v>57412</v>
      </c>
      <c r="J888" s="560">
        <f>[1]BR!K1042</f>
        <v>48696</v>
      </c>
      <c r="K888" s="560">
        <f>[1]BR!L1042</f>
        <v>39408</v>
      </c>
      <c r="L888" s="560">
        <f>[1]BR!M1042</f>
        <v>40422</v>
      </c>
      <c r="M888" s="560">
        <f>[1]BR!N1042</f>
        <v>46441</v>
      </c>
      <c r="N888" s="312">
        <f t="shared" si="753"/>
        <v>57412</v>
      </c>
      <c r="O888" s="454"/>
      <c r="P888" s="72">
        <f t="shared" si="756"/>
        <v>2012</v>
      </c>
      <c r="Q888" s="205">
        <f>[1]BR!S1042</f>
        <v>30099</v>
      </c>
      <c r="R888" s="205">
        <f>[1]BR!T1042</f>
        <v>36851</v>
      </c>
      <c r="S888" s="205">
        <f>[1]BR!U1042</f>
        <v>48262</v>
      </c>
      <c r="T888" s="205">
        <f>[1]BR!V1042</f>
        <v>47862</v>
      </c>
      <c r="U888" s="205">
        <f>[1]BR!W1042</f>
        <v>33985</v>
      </c>
      <c r="V888" s="560">
        <f>[1]BR!X1042</f>
        <v>33425</v>
      </c>
      <c r="W888" s="560">
        <f>[1]BR!Y1042</f>
        <v>50944</v>
      </c>
      <c r="X888" s="560">
        <f>[1]BR!Z1042</f>
        <v>53620</v>
      </c>
      <c r="Y888" s="560">
        <f>[1]BR!AA1042</f>
        <v>54955</v>
      </c>
      <c r="Z888" s="560">
        <f>[1]BR!AB1042</f>
        <v>57412</v>
      </c>
      <c r="AA888" s="560">
        <f>[1]BR!AC1042</f>
        <v>48696</v>
      </c>
      <c r="AB888" s="560">
        <f>[1]BR!AD1042</f>
        <v>39408</v>
      </c>
      <c r="AC888" s="32">
        <f t="shared" si="754"/>
        <v>535519</v>
      </c>
      <c r="AD888" s="13"/>
      <c r="AI888" s="155"/>
      <c r="AJ888" s="2"/>
      <c r="BH888" s="1"/>
      <c r="BV888" s="1"/>
      <c r="BW888" s="1"/>
      <c r="BX888" s="1"/>
      <c r="BY888" s="1"/>
      <c r="BZ888" s="1"/>
      <c r="CA888" s="1"/>
      <c r="CB888" s="1"/>
      <c r="CC888" s="1"/>
      <c r="CD888" s="1"/>
    </row>
    <row r="889" spans="1:114">
      <c r="A889" s="1">
        <f t="shared" si="755"/>
        <v>2013</v>
      </c>
      <c r="B889" s="560">
        <f>[1]BR!C1043</f>
        <v>48827</v>
      </c>
      <c r="C889" s="560">
        <f>[1]BR!D1043</f>
        <v>41436</v>
      </c>
      <c r="D889" s="560">
        <f>[1]BR!E1043</f>
        <v>41477</v>
      </c>
      <c r="E889" s="560">
        <f>[1]BR!F1043</f>
        <v>39613</v>
      </c>
      <c r="F889" s="560">
        <f>[1]BR!G1043</f>
        <v>50842</v>
      </c>
      <c r="G889" s="560">
        <f>[1]BR!H1043</f>
        <v>52580</v>
      </c>
      <c r="H889" s="560">
        <f>[1]BR!I1043</f>
        <v>53920</v>
      </c>
      <c r="I889" s="560">
        <f>[1]BR!J1043</f>
        <v>56346</v>
      </c>
      <c r="J889" s="560">
        <f>[1]BR!K1043</f>
        <v>51404</v>
      </c>
      <c r="K889" s="560">
        <f>[1]BR!L1043</f>
        <v>39336</v>
      </c>
      <c r="L889" s="560">
        <f>[1]BR!M1043</f>
        <v>41283</v>
      </c>
      <c r="M889" s="560">
        <f>[1]BR!N1043</f>
        <v>47293</v>
      </c>
      <c r="N889" s="312">
        <f t="shared" si="753"/>
        <v>56346</v>
      </c>
      <c r="O889" s="454"/>
      <c r="P889" s="72">
        <f t="shared" si="756"/>
        <v>2013</v>
      </c>
      <c r="Q889" s="560">
        <f>[1]BR!S1043</f>
        <v>40422</v>
      </c>
      <c r="R889" s="560">
        <f>[1]BR!T1043</f>
        <v>46441</v>
      </c>
      <c r="S889" s="560">
        <f>[1]BR!U1043</f>
        <v>48827</v>
      </c>
      <c r="T889" s="560">
        <f>[1]BR!V1043</f>
        <v>41436</v>
      </c>
      <c r="U889" s="560">
        <f>[1]BR!W1043</f>
        <v>41477</v>
      </c>
      <c r="V889" s="560">
        <f>[1]BR!X1043</f>
        <v>39613</v>
      </c>
      <c r="W889" s="560">
        <f>[1]BR!Y1043</f>
        <v>50842</v>
      </c>
      <c r="X889" s="560">
        <f>[1]BR!Z1043</f>
        <v>52580</v>
      </c>
      <c r="Y889" s="560">
        <f>[1]BR!AA1043</f>
        <v>53920</v>
      </c>
      <c r="Z889" s="560">
        <f>[1]BR!AB1043</f>
        <v>56346</v>
      </c>
      <c r="AA889" s="560">
        <f>[1]BR!AC1043</f>
        <v>51404</v>
      </c>
      <c r="AB889" s="560">
        <f>[1]BR!AD1043</f>
        <v>39336</v>
      </c>
      <c r="AC889" s="32">
        <f t="shared" si="754"/>
        <v>562644</v>
      </c>
      <c r="AD889" s="13"/>
      <c r="AI889" s="155"/>
      <c r="AJ889" s="2"/>
      <c r="BH889" s="1"/>
      <c r="BV889" s="1"/>
      <c r="BW889" s="1"/>
      <c r="BX889" s="1"/>
      <c r="BY889" s="1"/>
      <c r="BZ889" s="1"/>
      <c r="CA889" s="1"/>
      <c r="CB889" s="1"/>
      <c r="CC889" s="1"/>
      <c r="CD889" s="1"/>
    </row>
    <row r="890" spans="1:114">
      <c r="A890" s="1">
        <f t="shared" si="755"/>
        <v>2014</v>
      </c>
      <c r="B890" s="560">
        <f>[1]BR!C1044</f>
        <v>51225</v>
      </c>
      <c r="C890" s="560">
        <f>[1]BR!D1044</f>
        <v>42547</v>
      </c>
      <c r="D890" s="560">
        <f>[1]BR!E1044</f>
        <v>43890</v>
      </c>
      <c r="E890" s="560">
        <f>[1]BR!F1044</f>
        <v>41176</v>
      </c>
      <c r="F890" s="560">
        <f>[1]BR!G1044</f>
        <v>52716</v>
      </c>
      <c r="G890" s="560">
        <f>[1]BR!H1044</f>
        <v>54460</v>
      </c>
      <c r="H890" s="560">
        <f>[1]BR!I1044</f>
        <v>56951</v>
      </c>
      <c r="I890" s="560">
        <f>[1]BR!J1044</f>
        <v>59293</v>
      </c>
      <c r="J890" s="560">
        <f>[1]BR!K1044</f>
        <v>54047</v>
      </c>
      <c r="K890" s="560">
        <f>[1]BR!L1044</f>
        <v>40679</v>
      </c>
      <c r="L890" s="560">
        <f>[1]BR!M1044</f>
        <v>41763</v>
      </c>
      <c r="M890" s="560">
        <f>[1]BR!N1044</f>
        <v>48935</v>
      </c>
      <c r="N890" s="312">
        <f t="shared" si="753"/>
        <v>59293</v>
      </c>
      <c r="O890" s="454"/>
      <c r="P890" s="72">
        <f t="shared" si="756"/>
        <v>2014</v>
      </c>
      <c r="Q890" s="560">
        <f>[1]BR!S1044</f>
        <v>41283</v>
      </c>
      <c r="R890" s="560">
        <f>[1]BR!T1044</f>
        <v>47293</v>
      </c>
      <c r="S890" s="560">
        <f>[1]BR!U1044</f>
        <v>51225</v>
      </c>
      <c r="T890" s="560">
        <f>[1]BR!V1044</f>
        <v>42547</v>
      </c>
      <c r="U890" s="560">
        <f>[1]BR!W1044</f>
        <v>43890</v>
      </c>
      <c r="V890" s="560">
        <f>[1]BR!X1044</f>
        <v>41176</v>
      </c>
      <c r="W890" s="560">
        <f>[1]BR!Y1044</f>
        <v>52716</v>
      </c>
      <c r="X890" s="560">
        <f>[1]BR!Z1044</f>
        <v>54460</v>
      </c>
      <c r="Y890" s="560">
        <f>[1]BR!AA1044</f>
        <v>56951</v>
      </c>
      <c r="Z890" s="560">
        <f>[1]BR!AB1044</f>
        <v>59293</v>
      </c>
      <c r="AA890" s="560">
        <f>[1]BR!AC1044</f>
        <v>54047</v>
      </c>
      <c r="AB890" s="560">
        <f>[1]BR!AD1044</f>
        <v>40679</v>
      </c>
      <c r="AC890" s="32">
        <f t="shared" si="754"/>
        <v>585560</v>
      </c>
      <c r="AD890" s="13"/>
      <c r="AI890" s="155"/>
      <c r="AJ890" s="2"/>
      <c r="BH890" s="1"/>
      <c r="BV890" s="1"/>
      <c r="BW890" s="1"/>
      <c r="BX890" s="1"/>
      <c r="BY890" s="1"/>
      <c r="BZ890" s="1"/>
      <c r="CA890" s="1"/>
      <c r="CB890" s="1"/>
      <c r="CC890" s="1"/>
      <c r="CD890" s="1"/>
    </row>
    <row r="891" spans="1:114">
      <c r="A891" s="1">
        <f t="shared" si="755"/>
        <v>2015</v>
      </c>
      <c r="B891" s="560">
        <f>[1]BR!C1045</f>
        <v>51651</v>
      </c>
      <c r="C891" s="560">
        <f>[1]BR!D1045</f>
        <v>42870</v>
      </c>
      <c r="D891" s="560">
        <f>[1]BR!E1045</f>
        <v>43344</v>
      </c>
      <c r="E891" s="560">
        <f>[1]BR!F1045</f>
        <v>40672</v>
      </c>
      <c r="F891" s="560">
        <f>[1]BR!G1045</f>
        <v>53260</v>
      </c>
      <c r="G891" s="560">
        <f>[1]BR!H1045</f>
        <v>55980</v>
      </c>
      <c r="H891" s="560">
        <f>[1]BR!I1045</f>
        <v>57564</v>
      </c>
      <c r="I891" s="560">
        <f>[1]BR!J1045</f>
        <v>59870</v>
      </c>
      <c r="J891" s="560">
        <f>[1]BR!K1045</f>
        <v>56483</v>
      </c>
      <c r="K891" s="560">
        <f>[1]BR!L1045</f>
        <v>41069</v>
      </c>
      <c r="L891" s="560">
        <f>[1]BR!M1045</f>
        <v>42174</v>
      </c>
      <c r="M891" s="560">
        <f>[1]BR!N1045</f>
        <v>49424</v>
      </c>
      <c r="N891" s="312">
        <f t="shared" si="753"/>
        <v>59870</v>
      </c>
      <c r="O891" s="454"/>
      <c r="P891" s="72">
        <f t="shared" si="756"/>
        <v>2015</v>
      </c>
      <c r="Q891" s="560">
        <f>[1]BR!S1045</f>
        <v>41763</v>
      </c>
      <c r="R891" s="560">
        <f>[1]BR!T1045</f>
        <v>48935</v>
      </c>
      <c r="S891" s="560">
        <f>[1]BR!U1045</f>
        <v>51651</v>
      </c>
      <c r="T891" s="560">
        <f>[1]BR!V1045</f>
        <v>42870</v>
      </c>
      <c r="U891" s="560">
        <f>[1]BR!W1045</f>
        <v>43344</v>
      </c>
      <c r="V891" s="560">
        <f>[1]BR!X1045</f>
        <v>40672</v>
      </c>
      <c r="W891" s="560">
        <f>[1]BR!Y1045</f>
        <v>53260</v>
      </c>
      <c r="X891" s="560">
        <f>[1]BR!Z1045</f>
        <v>55980</v>
      </c>
      <c r="Y891" s="560">
        <f>[1]BR!AA1045</f>
        <v>57564</v>
      </c>
      <c r="Z891" s="560">
        <f>[1]BR!AB1045</f>
        <v>59870</v>
      </c>
      <c r="AA891" s="560">
        <f>[1]BR!AC1045</f>
        <v>56483</v>
      </c>
      <c r="AB891" s="560">
        <f>[1]BR!AD1045</f>
        <v>41069</v>
      </c>
      <c r="AC891" s="32">
        <f t="shared" si="754"/>
        <v>593461</v>
      </c>
      <c r="AD891" s="13"/>
      <c r="AI891" s="155"/>
      <c r="AJ891" s="2"/>
      <c r="BH891" s="1"/>
      <c r="BV891" s="1"/>
      <c r="BW891" s="1"/>
      <c r="BX891" s="1"/>
      <c r="BY891" s="1"/>
      <c r="BZ891" s="1"/>
      <c r="CA891" s="1"/>
      <c r="CB891" s="1"/>
      <c r="CC891" s="1"/>
      <c r="CD891" s="1"/>
    </row>
    <row r="892" spans="1:114">
      <c r="A892" s="1">
        <f t="shared" si="755"/>
        <v>2016</v>
      </c>
      <c r="B892" s="560">
        <f>[1]BR!C1046</f>
        <v>50857</v>
      </c>
      <c r="C892" s="560">
        <f>[1]BR!D1046</f>
        <v>41810</v>
      </c>
      <c r="D892" s="560">
        <f>[1]BR!E1046</f>
        <v>42578</v>
      </c>
      <c r="E892" s="560">
        <f>[1]BR!F1046</f>
        <v>38868</v>
      </c>
      <c r="F892" s="560">
        <f>[1]BR!G1046</f>
        <v>51051</v>
      </c>
      <c r="G892" s="560">
        <f>[1]BR!H1046</f>
        <v>54676</v>
      </c>
      <c r="H892" s="560">
        <f>[1]BR!I1046</f>
        <v>56006</v>
      </c>
      <c r="I892" s="560">
        <f>[1]BR!J1046</f>
        <v>58484</v>
      </c>
      <c r="J892" s="560">
        <f>[1]BR!K1046</f>
        <v>55301</v>
      </c>
      <c r="K892" s="560">
        <f>[1]BR!L1046</f>
        <v>39485</v>
      </c>
      <c r="L892" s="560">
        <f>[1]BR!M1046</f>
        <v>40503</v>
      </c>
      <c r="M892" s="560">
        <f>[1]BR!N1046</f>
        <v>47435</v>
      </c>
      <c r="N892" s="312">
        <f t="shared" si="753"/>
        <v>58484</v>
      </c>
      <c r="O892" s="454"/>
      <c r="P892" s="72">
        <f t="shared" si="756"/>
        <v>2016</v>
      </c>
      <c r="Q892" s="560">
        <f>[1]BR!S1046</f>
        <v>42174</v>
      </c>
      <c r="R892" s="560">
        <f>[1]BR!T1046</f>
        <v>49424</v>
      </c>
      <c r="S892" s="560">
        <f>[1]BR!U1046</f>
        <v>50857</v>
      </c>
      <c r="T892" s="560">
        <f>[1]BR!V1046</f>
        <v>41810</v>
      </c>
      <c r="U892" s="560">
        <f>[1]BR!W1046</f>
        <v>42578</v>
      </c>
      <c r="V892" s="560">
        <f>[1]BR!X1046</f>
        <v>38868</v>
      </c>
      <c r="W892" s="560">
        <f>[1]BR!Y1046</f>
        <v>51051</v>
      </c>
      <c r="X892" s="560">
        <f>[1]BR!Z1046</f>
        <v>54676</v>
      </c>
      <c r="Y892" s="560">
        <f>[1]BR!AA1046</f>
        <v>56006</v>
      </c>
      <c r="Z892" s="560">
        <f>[1]BR!AB1046</f>
        <v>58484</v>
      </c>
      <c r="AA892" s="560">
        <f>[1]BR!AC1046</f>
        <v>55301</v>
      </c>
      <c r="AB892" s="560">
        <f>[1]BR!AD1046</f>
        <v>39485</v>
      </c>
      <c r="AC892" s="32">
        <f t="shared" si="754"/>
        <v>580714</v>
      </c>
      <c r="AD892" s="13"/>
      <c r="AI892" s="155"/>
      <c r="AJ892" s="2"/>
      <c r="BH892" s="1"/>
      <c r="BV892" s="1"/>
      <c r="BW892" s="1"/>
      <c r="BX892" s="1"/>
      <c r="BY892" s="1"/>
      <c r="BZ892" s="1"/>
      <c r="CA892" s="1"/>
      <c r="CB892" s="1"/>
      <c r="CC892" s="1"/>
      <c r="CD892" s="1"/>
    </row>
    <row r="893" spans="1:114">
      <c r="A893" s="1">
        <f t="shared" si="755"/>
        <v>2017</v>
      </c>
      <c r="B893" s="560">
        <f>[1]BR!C1047</f>
        <v>52835</v>
      </c>
      <c r="C893" s="560">
        <f>[1]BR!D1047</f>
        <v>42638</v>
      </c>
      <c r="D893" s="560">
        <f>[1]BR!E1047</f>
        <v>42776</v>
      </c>
      <c r="E893" s="560">
        <f>[1]BR!F1047</f>
        <v>39074</v>
      </c>
      <c r="F893" s="560">
        <f>[1]BR!G1047</f>
        <v>52252</v>
      </c>
      <c r="G893" s="560">
        <f>[1]BR!H1047</f>
        <v>54936</v>
      </c>
      <c r="H893" s="560">
        <f>[1]BR!I1047</f>
        <v>56295</v>
      </c>
      <c r="I893" s="560">
        <f>[1]BR!J1047</f>
        <v>58755</v>
      </c>
      <c r="J893" s="560">
        <f>[1]BR!K1047</f>
        <v>55547</v>
      </c>
      <c r="K893" s="560">
        <f>[1]BR!L1047</f>
        <v>39666</v>
      </c>
      <c r="L893" s="560">
        <f>[1]BR!M1047</f>
        <v>41639</v>
      </c>
      <c r="M893" s="560">
        <f>[1]BR!N1047</f>
        <v>47625</v>
      </c>
      <c r="N893" s="312">
        <f t="shared" si="753"/>
        <v>58755</v>
      </c>
      <c r="O893" s="454"/>
      <c r="P893" s="72">
        <f t="shared" si="756"/>
        <v>2017</v>
      </c>
      <c r="Q893" s="560">
        <f>[1]BR!S1047</f>
        <v>40503</v>
      </c>
      <c r="R893" s="560">
        <f>[1]BR!T1047</f>
        <v>47435</v>
      </c>
      <c r="S893" s="560">
        <f>[1]BR!U1047</f>
        <v>52835</v>
      </c>
      <c r="T893" s="560">
        <f>[1]BR!V1047</f>
        <v>42638</v>
      </c>
      <c r="U893" s="560">
        <f>[1]BR!W1047</f>
        <v>42776</v>
      </c>
      <c r="V893" s="560">
        <f>[1]BR!X1047</f>
        <v>39074</v>
      </c>
      <c r="W893" s="560">
        <f>[1]BR!Y1047</f>
        <v>52252</v>
      </c>
      <c r="X893" s="560">
        <f>[1]BR!Z1047</f>
        <v>54936</v>
      </c>
      <c r="Y893" s="560">
        <f>[1]BR!AA1047</f>
        <v>56295</v>
      </c>
      <c r="Z893" s="560">
        <f>[1]BR!AB1047</f>
        <v>58755</v>
      </c>
      <c r="AA893" s="560">
        <f>[1]BR!AC1047</f>
        <v>55547</v>
      </c>
      <c r="AB893" s="560">
        <f>[1]BR!AD1047</f>
        <v>39666</v>
      </c>
      <c r="AC893" s="32">
        <f t="shared" si="754"/>
        <v>582712</v>
      </c>
      <c r="AD893" s="13"/>
      <c r="AI893" s="155"/>
      <c r="AJ893" s="2"/>
      <c r="BH893" s="1"/>
      <c r="BV893" s="1"/>
      <c r="BW893" s="1"/>
      <c r="BX893" s="1"/>
      <c r="BY893" s="1"/>
      <c r="BZ893" s="1"/>
      <c r="CA893" s="1"/>
      <c r="CB893" s="1"/>
      <c r="CC893" s="1"/>
      <c r="CD893" s="1"/>
    </row>
    <row r="894" spans="1:114">
      <c r="A894" s="1">
        <f t="shared" si="755"/>
        <v>2018</v>
      </c>
      <c r="B894" s="560">
        <f>[1]BR!C1048</f>
        <v>53810</v>
      </c>
      <c r="C894" s="560">
        <f>[1]BR!D1048</f>
        <v>43986</v>
      </c>
      <c r="D894" s="560">
        <f>[1]BR!E1048</f>
        <v>45517</v>
      </c>
      <c r="E894" s="560">
        <f>[1]BR!F1048</f>
        <v>41853</v>
      </c>
      <c r="F894" s="560">
        <f>[1]BR!G1048</f>
        <v>54515</v>
      </c>
      <c r="G894" s="560">
        <f>[1]BR!H1048</f>
        <v>58220</v>
      </c>
      <c r="H894" s="560">
        <f>[1]BR!I1048</f>
        <v>58839</v>
      </c>
      <c r="I894" s="560">
        <f>[1]BR!J1048</f>
        <v>61153</v>
      </c>
      <c r="J894" s="560">
        <f>[1]BR!K1048</f>
        <v>57719</v>
      </c>
      <c r="K894" s="560">
        <f>[1]BR!L1048</f>
        <v>41261</v>
      </c>
      <c r="L894" s="560">
        <f>[1]BR!M1048</f>
        <v>43358</v>
      </c>
      <c r="M894" s="560">
        <f>[1]BR!N1048</f>
        <v>51644</v>
      </c>
      <c r="N894" s="312">
        <f t="shared" si="753"/>
        <v>61153</v>
      </c>
      <c r="O894" s="454"/>
      <c r="P894" s="72">
        <f t="shared" si="756"/>
        <v>2018</v>
      </c>
      <c r="Q894" s="560">
        <f>[1]BR!S1048</f>
        <v>41639</v>
      </c>
      <c r="R894" s="560">
        <f>[1]BR!T1048</f>
        <v>47625</v>
      </c>
      <c r="S894" s="560">
        <f>[1]BR!U1048</f>
        <v>53810</v>
      </c>
      <c r="T894" s="560">
        <f>[1]BR!V1048</f>
        <v>43986</v>
      </c>
      <c r="U894" s="560">
        <f>[1]BR!W1048</f>
        <v>45517</v>
      </c>
      <c r="V894" s="560">
        <f>[1]BR!X1048</f>
        <v>41853</v>
      </c>
      <c r="W894" s="560">
        <f>[1]BR!Y1048</f>
        <v>54515</v>
      </c>
      <c r="X894" s="560">
        <f>[1]BR!Z1048</f>
        <v>58220</v>
      </c>
      <c r="Y894" s="560">
        <f>[1]BR!AA1048</f>
        <v>58839</v>
      </c>
      <c r="Z894" s="560">
        <f>[1]BR!AB1048</f>
        <v>61153</v>
      </c>
      <c r="AA894" s="560">
        <f>[1]BR!AC1048</f>
        <v>57719</v>
      </c>
      <c r="AB894" s="560">
        <f>[1]BR!AD1048</f>
        <v>41261</v>
      </c>
      <c r="AC894" s="32">
        <f t="shared" si="754"/>
        <v>606137</v>
      </c>
      <c r="AD894" s="13"/>
      <c r="AI894" s="155"/>
      <c r="AJ894" s="2"/>
      <c r="BH894" s="1"/>
      <c r="BV894" s="1"/>
      <c r="BW894" s="1"/>
      <c r="BX894" s="1"/>
      <c r="BY894" s="1"/>
      <c r="BZ894" s="1"/>
      <c r="CA894" s="1"/>
      <c r="CB894" s="1"/>
      <c r="CC894" s="1"/>
      <c r="CD894" s="1"/>
    </row>
    <row r="895" spans="1:114">
      <c r="A895" s="1">
        <f t="shared" si="755"/>
        <v>2019</v>
      </c>
      <c r="B895" s="560">
        <f>[1]BR!C1049</f>
        <v>54778</v>
      </c>
      <c r="C895" s="560">
        <f>[1]BR!D1049</f>
        <v>43986</v>
      </c>
      <c r="D895" s="560">
        <f>[1]BR!E1049</f>
        <v>46503</v>
      </c>
      <c r="E895" s="560">
        <f>[1]BR!F1049</f>
        <v>41853</v>
      </c>
      <c r="F895" s="560">
        <f>[1]BR!G1049</f>
        <v>54515</v>
      </c>
      <c r="G895" s="560">
        <f>[1]BR!H1049</f>
        <v>58220</v>
      </c>
      <c r="H895" s="560">
        <f>[1]BR!I1049</f>
        <v>58839</v>
      </c>
      <c r="I895" s="560">
        <f>[1]BR!J1049</f>
        <v>61153</v>
      </c>
      <c r="J895" s="560">
        <f>[1]BR!K1049</f>
        <v>58687</v>
      </c>
      <c r="K895" s="560">
        <f>[1]BR!L1049</f>
        <v>42258</v>
      </c>
      <c r="L895" s="560">
        <f>[1]BR!M1049</f>
        <v>44338</v>
      </c>
      <c r="M895" s="560">
        <f>[1]BR!N1049</f>
        <v>51644</v>
      </c>
      <c r="N895" s="312">
        <f t="shared" si="753"/>
        <v>61153</v>
      </c>
      <c r="O895" s="454"/>
      <c r="P895" s="72">
        <f t="shared" si="756"/>
        <v>2019</v>
      </c>
      <c r="Q895" s="560">
        <f>[1]BR!S1049</f>
        <v>43358</v>
      </c>
      <c r="R895" s="560">
        <f>[1]BR!T1049</f>
        <v>51644</v>
      </c>
      <c r="S895" s="560">
        <f>[1]BR!U1049</f>
        <v>54778</v>
      </c>
      <c r="T895" s="560">
        <f>[1]BR!V1049</f>
        <v>43986</v>
      </c>
      <c r="U895" s="560">
        <f>[1]BR!W1049</f>
        <v>46503</v>
      </c>
      <c r="V895" s="560">
        <f>[1]BR!X1049</f>
        <v>41853</v>
      </c>
      <c r="W895" s="560">
        <f>[1]BR!Y1049</f>
        <v>54515</v>
      </c>
      <c r="X895" s="560">
        <f>[1]BR!Z1049</f>
        <v>58220</v>
      </c>
      <c r="Y895" s="560">
        <f>[1]BR!AA1049</f>
        <v>58839</v>
      </c>
      <c r="Z895" s="560">
        <f>[1]BR!AB1049</f>
        <v>61153</v>
      </c>
      <c r="AA895" s="560">
        <f>[1]BR!AC1049</f>
        <v>58687</v>
      </c>
      <c r="AB895" s="560">
        <f>[1]BR!AD1049</f>
        <v>42258</v>
      </c>
      <c r="AC895" s="32">
        <f t="shared" si="754"/>
        <v>615794</v>
      </c>
      <c r="AD895" s="13"/>
      <c r="AI895" s="155"/>
      <c r="AJ895" s="2"/>
      <c r="BH895" s="1"/>
      <c r="BV895" s="1"/>
      <c r="BW895" s="1"/>
      <c r="BX895" s="1"/>
      <c r="BY895" s="1"/>
      <c r="BZ895" s="1"/>
      <c r="CA895" s="1"/>
      <c r="CB895" s="1"/>
      <c r="CC895" s="1"/>
      <c r="CD895" s="1"/>
    </row>
    <row r="896" spans="1:114">
      <c r="A896" s="1">
        <f t="shared" si="755"/>
        <v>2020</v>
      </c>
      <c r="B896" s="560">
        <f>[1]BR!C1050</f>
        <v>55752</v>
      </c>
      <c r="C896" s="560">
        <f>[1]BR!D1050</f>
        <v>44295</v>
      </c>
      <c r="D896" s="560">
        <f>[1]BR!E1050</f>
        <v>46503</v>
      </c>
      <c r="E896" s="560">
        <f>[1]BR!F1050</f>
        <v>41853</v>
      </c>
      <c r="F896" s="560">
        <f>[1]BR!G1050</f>
        <v>54515</v>
      </c>
      <c r="G896" s="560">
        <f>[1]BR!H1050</f>
        <v>59200</v>
      </c>
      <c r="H896" s="560">
        <f>[1]BR!I1050</f>
        <v>59826</v>
      </c>
      <c r="I896" s="560">
        <f>[1]BR!J1050</f>
        <v>62150</v>
      </c>
      <c r="J896" s="560">
        <f>[1]BR!K1050</f>
        <v>58687</v>
      </c>
      <c r="K896" s="560">
        <f>[1]BR!L1050</f>
        <v>43249</v>
      </c>
      <c r="L896" s="560">
        <f>[1]BR!M1050</f>
        <v>44338</v>
      </c>
      <c r="M896" s="560">
        <f>[1]BR!N1050</f>
        <v>52623</v>
      </c>
      <c r="N896" s="312">
        <f t="shared" si="753"/>
        <v>62150</v>
      </c>
      <c r="O896" s="454"/>
      <c r="P896" s="72">
        <f t="shared" si="756"/>
        <v>2020</v>
      </c>
      <c r="Q896" s="560">
        <f>[1]BR!S1050</f>
        <v>44338</v>
      </c>
      <c r="R896" s="560">
        <f>[1]BR!T1050</f>
        <v>51644</v>
      </c>
      <c r="S896" s="560">
        <f>[1]BR!U1050</f>
        <v>55752</v>
      </c>
      <c r="T896" s="560">
        <f>[1]BR!V1050</f>
        <v>44295</v>
      </c>
      <c r="U896" s="560">
        <f>[1]BR!W1050</f>
        <v>46503</v>
      </c>
      <c r="V896" s="560">
        <f>[1]BR!X1050</f>
        <v>41853</v>
      </c>
      <c r="W896" s="560">
        <f>[1]BR!Y1050</f>
        <v>54515</v>
      </c>
      <c r="X896" s="560">
        <f>[1]BR!Z1050</f>
        <v>59200</v>
      </c>
      <c r="Y896" s="560">
        <f>[1]BR!AA1050</f>
        <v>59826</v>
      </c>
      <c r="Z896" s="560">
        <f>[1]BR!AB1050</f>
        <v>62150</v>
      </c>
      <c r="AA896" s="560">
        <f>[1]BR!AC1050</f>
        <v>58687</v>
      </c>
      <c r="AB896" s="560">
        <f>[1]BR!AD1050</f>
        <v>43249</v>
      </c>
      <c r="AC896" s="32">
        <f t="shared" si="754"/>
        <v>622012</v>
      </c>
      <c r="AD896" s="13"/>
      <c r="AI896" s="155"/>
      <c r="AJ896" s="2"/>
      <c r="BH896" s="1"/>
      <c r="BV896" s="1"/>
      <c r="BW896" s="1"/>
      <c r="BX896" s="1"/>
      <c r="BY896" s="1"/>
      <c r="BZ896" s="1"/>
      <c r="CA896" s="1"/>
      <c r="CB896" s="1"/>
      <c r="CC896" s="1"/>
      <c r="CD896" s="1"/>
    </row>
    <row r="897" spans="1:82">
      <c r="A897" s="1">
        <f t="shared" si="755"/>
        <v>2021</v>
      </c>
      <c r="B897" s="560">
        <f>[1]BR!C1051</f>
        <v>55752</v>
      </c>
      <c r="C897" s="560">
        <f>[1]BR!D1051</f>
        <v>44931</v>
      </c>
      <c r="D897" s="560">
        <f>[1]BR!E1051</f>
        <v>47477</v>
      </c>
      <c r="E897" s="560">
        <f>[1]BR!F1051</f>
        <v>42828</v>
      </c>
      <c r="F897" s="560">
        <f>[1]BR!G1051</f>
        <v>54515</v>
      </c>
      <c r="G897" s="560">
        <f>[1]BR!H1051</f>
        <v>59200</v>
      </c>
      <c r="H897" s="560">
        <f>[1]BR!I1051</f>
        <v>59826</v>
      </c>
      <c r="I897" s="560">
        <f>[1]BR!J1051</f>
        <v>62150</v>
      </c>
      <c r="J897" s="560">
        <f>[1]BR!K1051</f>
        <v>58687</v>
      </c>
      <c r="K897" s="560">
        <f>[1]BR!L1051</f>
        <v>43249</v>
      </c>
      <c r="L897" s="560">
        <f>[1]BR!M1051</f>
        <v>45325</v>
      </c>
      <c r="M897" s="560">
        <f>[1]BR!N1051</f>
        <v>53609</v>
      </c>
      <c r="N897" s="312">
        <f t="shared" si="753"/>
        <v>62150</v>
      </c>
      <c r="O897" s="454"/>
      <c r="P897" s="72">
        <f t="shared" si="756"/>
        <v>2021</v>
      </c>
      <c r="Q897" s="560">
        <f>[1]BR!S1051</f>
        <v>44338</v>
      </c>
      <c r="R897" s="560">
        <f>[1]BR!T1051</f>
        <v>52623</v>
      </c>
      <c r="S897" s="560">
        <f>[1]BR!U1051</f>
        <v>55752</v>
      </c>
      <c r="T897" s="560">
        <f>[1]BR!V1051</f>
        <v>44931</v>
      </c>
      <c r="U897" s="560">
        <f>[1]BR!W1051</f>
        <v>47477</v>
      </c>
      <c r="V897" s="560">
        <f>[1]BR!X1051</f>
        <v>42828</v>
      </c>
      <c r="W897" s="560">
        <f>[1]BR!Y1051</f>
        <v>54515</v>
      </c>
      <c r="X897" s="560">
        <f>[1]BR!Z1051</f>
        <v>59200</v>
      </c>
      <c r="Y897" s="560">
        <f>[1]BR!AA1051</f>
        <v>59826</v>
      </c>
      <c r="Z897" s="560">
        <f>[1]BR!AB1051</f>
        <v>62150</v>
      </c>
      <c r="AA897" s="560">
        <f>[1]BR!AC1051</f>
        <v>58687</v>
      </c>
      <c r="AB897" s="560">
        <f>[1]BR!AD1051</f>
        <v>43249</v>
      </c>
      <c r="AC897" s="32">
        <f t="shared" si="754"/>
        <v>625576</v>
      </c>
      <c r="AD897" s="13"/>
      <c r="AI897" s="155"/>
      <c r="AJ897" s="2"/>
      <c r="BH897" s="1"/>
      <c r="BV897" s="1"/>
      <c r="BW897" s="1"/>
      <c r="BX897" s="1"/>
      <c r="BY897" s="1"/>
      <c r="BZ897" s="1"/>
      <c r="CA897" s="1"/>
      <c r="CB897" s="1"/>
      <c r="CC897" s="1"/>
      <c r="CD897" s="1"/>
    </row>
    <row r="898" spans="1:82">
      <c r="A898" s="1">
        <f t="shared" si="755"/>
        <v>2022</v>
      </c>
      <c r="B898" s="560">
        <f>[1]BR!C1052</f>
        <v>56734</v>
      </c>
      <c r="C898" s="560">
        <f>[1]BR!D1052</f>
        <v>44931</v>
      </c>
      <c r="D898" s="560">
        <f>[1]BR!E1052</f>
        <v>47477</v>
      </c>
      <c r="E898" s="560">
        <f>[1]BR!F1052</f>
        <v>42828</v>
      </c>
      <c r="F898" s="560">
        <f>[1]BR!G1052</f>
        <v>54515</v>
      </c>
      <c r="G898" s="560">
        <f>[1]BR!H1052</f>
        <v>59200</v>
      </c>
      <c r="H898" s="560">
        <f>[1]BR!I1052</f>
        <v>60794</v>
      </c>
      <c r="I898" s="560">
        <f>[1]BR!J1052</f>
        <v>63147</v>
      </c>
      <c r="J898" s="560">
        <f>[1]BR!K1052</f>
        <v>58687</v>
      </c>
      <c r="K898" s="560">
        <f>[1]BR!L1052</f>
        <v>45257</v>
      </c>
      <c r="L898" s="560">
        <f>[1]BR!M1052</f>
        <v>45325</v>
      </c>
      <c r="M898" s="560">
        <f>[1]BR!N1052</f>
        <v>54608</v>
      </c>
      <c r="N898" s="312">
        <f t="shared" si="753"/>
        <v>63147</v>
      </c>
      <c r="O898" s="454"/>
      <c r="P898" s="72">
        <f t="shared" si="756"/>
        <v>2022</v>
      </c>
      <c r="Q898" s="560">
        <f>[1]BR!S1052</f>
        <v>45325</v>
      </c>
      <c r="R898" s="560">
        <f>[1]BR!T1052</f>
        <v>53609</v>
      </c>
      <c r="S898" s="560">
        <f>[1]BR!U1052</f>
        <v>56734</v>
      </c>
      <c r="T898" s="560">
        <f>[1]BR!V1052</f>
        <v>44931</v>
      </c>
      <c r="U898" s="560">
        <f>[1]BR!W1052</f>
        <v>47477</v>
      </c>
      <c r="V898" s="560">
        <f>[1]BR!X1052</f>
        <v>42828</v>
      </c>
      <c r="W898" s="560">
        <f>[1]BR!Y1052</f>
        <v>54515</v>
      </c>
      <c r="X898" s="560">
        <f>[1]BR!Z1052</f>
        <v>59200</v>
      </c>
      <c r="Y898" s="560">
        <f>[1]BR!AA1052</f>
        <v>60794</v>
      </c>
      <c r="Z898" s="560">
        <f>[1]BR!AB1052</f>
        <v>63147</v>
      </c>
      <c r="AA898" s="560">
        <f>[1]BR!AC1052</f>
        <v>58687</v>
      </c>
      <c r="AB898" s="560">
        <f>[1]BR!AD1052</f>
        <v>45257</v>
      </c>
      <c r="AC898" s="32">
        <f t="shared" si="754"/>
        <v>632504</v>
      </c>
      <c r="AD898" s="13"/>
      <c r="AI898" s="155"/>
      <c r="AJ898" s="2"/>
      <c r="BH898" s="1"/>
      <c r="BV898" s="1"/>
      <c r="BW898" s="1"/>
      <c r="BX898" s="1"/>
      <c r="BY898" s="1"/>
      <c r="BZ898" s="1"/>
      <c r="CA898" s="1"/>
      <c r="CB898" s="1"/>
      <c r="CC898" s="1"/>
      <c r="CD898" s="1"/>
    </row>
    <row r="899" spans="1:82">
      <c r="A899" s="1">
        <f t="shared" si="755"/>
        <v>2023</v>
      </c>
      <c r="B899" s="560">
        <f>[1]BR!C1053</f>
        <v>57708</v>
      </c>
      <c r="C899" s="560">
        <f>[1]BR!D1053</f>
        <v>45882</v>
      </c>
      <c r="D899" s="560">
        <f>[1]BR!E1053</f>
        <v>47477</v>
      </c>
      <c r="E899" s="560">
        <f>[1]BR!F1053</f>
        <v>43791</v>
      </c>
      <c r="F899" s="560">
        <f>[1]BR!G1053</f>
        <v>54515</v>
      </c>
      <c r="G899" s="560">
        <f>[1]BR!H1053</f>
        <v>60187</v>
      </c>
      <c r="H899" s="560">
        <f>[1]BR!I1053</f>
        <v>61774</v>
      </c>
      <c r="I899" s="560">
        <f>[1]BR!J1053</f>
        <v>64152</v>
      </c>
      <c r="J899" s="560">
        <f>[1]BR!K1053</f>
        <v>58687</v>
      </c>
      <c r="K899" s="560">
        <f>[1]BR!L1053</f>
        <v>46256</v>
      </c>
      <c r="L899" s="560">
        <f>[1]BR!M1053</f>
        <v>47279</v>
      </c>
      <c r="M899" s="560">
        <f>[1]BR!N1053</f>
        <v>55587</v>
      </c>
      <c r="N899" s="312">
        <f t="shared" si="753"/>
        <v>64152</v>
      </c>
      <c r="O899" s="454"/>
      <c r="P899" s="72">
        <f t="shared" si="756"/>
        <v>2023</v>
      </c>
      <c r="Q899" s="560">
        <f>[1]BR!S1053</f>
        <v>45325</v>
      </c>
      <c r="R899" s="560">
        <f>[1]BR!T1053</f>
        <v>54608</v>
      </c>
      <c r="S899" s="560">
        <f>[1]BR!U1053</f>
        <v>57708</v>
      </c>
      <c r="T899" s="560">
        <f>[1]BR!V1053</f>
        <v>45882</v>
      </c>
      <c r="U899" s="560">
        <f>[1]BR!W1053</f>
        <v>47477</v>
      </c>
      <c r="V899" s="560">
        <f>[1]BR!X1053</f>
        <v>43791</v>
      </c>
      <c r="W899" s="560">
        <f>[1]BR!Y1053</f>
        <v>54515</v>
      </c>
      <c r="X899" s="560">
        <f>[1]BR!Z1053</f>
        <v>60187</v>
      </c>
      <c r="Y899" s="560">
        <f>[1]BR!AA1053</f>
        <v>61774</v>
      </c>
      <c r="Z899" s="560">
        <f>[1]BR!AB1053</f>
        <v>64152</v>
      </c>
      <c r="AA899" s="560">
        <f>[1]BR!AC1053</f>
        <v>58687</v>
      </c>
      <c r="AB899" s="560">
        <f>[1]BR!AD1053</f>
        <v>46256</v>
      </c>
      <c r="AC899" s="32">
        <f t="shared" si="754"/>
        <v>640362</v>
      </c>
      <c r="AD899" s="13"/>
      <c r="AI899" s="155"/>
      <c r="AJ899" s="2"/>
      <c r="BH899" s="1"/>
      <c r="BV899" s="1"/>
      <c r="BW899" s="1"/>
      <c r="BX899" s="1"/>
      <c r="BY899" s="1"/>
      <c r="BZ899" s="1"/>
      <c r="CA899" s="1"/>
      <c r="CB899" s="1"/>
      <c r="CC899" s="1"/>
      <c r="CD899" s="1"/>
    </row>
    <row r="900" spans="1:82">
      <c r="A900" s="1">
        <f t="shared" si="755"/>
        <v>2024</v>
      </c>
      <c r="B900" s="560">
        <f>[1]BR!C1054</f>
        <v>57708</v>
      </c>
      <c r="C900" s="560">
        <f>[1]BR!D1054</f>
        <v>47166</v>
      </c>
      <c r="D900" s="560">
        <f>[1]BR!E1054</f>
        <v>48464</v>
      </c>
      <c r="E900" s="560">
        <f>[1]BR!F1054</f>
        <v>43791</v>
      </c>
      <c r="F900" s="560">
        <f>[1]BR!G1054</f>
        <v>55500</v>
      </c>
      <c r="G900" s="560">
        <f>[1]BR!H1054</f>
        <v>60187</v>
      </c>
      <c r="H900" s="560">
        <f>[1]BR!I1054</f>
        <v>62750</v>
      </c>
      <c r="I900" s="560">
        <f>[1]BR!J1054</f>
        <v>65144</v>
      </c>
      <c r="J900" s="560">
        <f>[1]BR!K1054</f>
        <v>59663</v>
      </c>
      <c r="K900" s="560">
        <f>[1]BR!L1054</f>
        <v>46256</v>
      </c>
      <c r="L900" s="560">
        <f>[1]BR!M1054</f>
        <v>47279</v>
      </c>
      <c r="M900" s="560">
        <f>[1]BR!N1054</f>
        <v>55587</v>
      </c>
      <c r="N900" s="312">
        <f t="shared" si="753"/>
        <v>65144</v>
      </c>
      <c r="O900" s="289"/>
      <c r="P900" s="72">
        <f t="shared" si="756"/>
        <v>2024</v>
      </c>
      <c r="Q900" s="560">
        <f>[1]BR!S1054</f>
        <v>47279</v>
      </c>
      <c r="R900" s="560">
        <f>[1]BR!T1054</f>
        <v>55587</v>
      </c>
      <c r="S900" s="560">
        <f>[1]BR!U1054</f>
        <v>57708</v>
      </c>
      <c r="T900" s="560">
        <f>[1]BR!V1054</f>
        <v>47166</v>
      </c>
      <c r="U900" s="560">
        <f>[1]BR!W1054</f>
        <v>48464</v>
      </c>
      <c r="V900" s="560">
        <f>[1]BR!X1054</f>
        <v>43791</v>
      </c>
      <c r="W900" s="560">
        <f>[1]BR!Y1054</f>
        <v>55500</v>
      </c>
      <c r="X900" s="560">
        <f>[1]BR!Z1054</f>
        <v>60187</v>
      </c>
      <c r="Y900" s="560">
        <f>[1]BR!AA1054</f>
        <v>62750</v>
      </c>
      <c r="Z900" s="560">
        <f>[1]BR!AB1054</f>
        <v>65144</v>
      </c>
      <c r="AA900" s="560">
        <f>[1]BR!AC1054</f>
        <v>59663</v>
      </c>
      <c r="AB900" s="560">
        <f>[1]BR!AD1054</f>
        <v>46256</v>
      </c>
      <c r="AC900" s="32">
        <f t="shared" si="754"/>
        <v>649495</v>
      </c>
      <c r="AD900" s="13"/>
      <c r="AI900" s="155"/>
      <c r="AJ900" s="2"/>
      <c r="BH900" s="1"/>
      <c r="BV900" s="1"/>
      <c r="BW900" s="1"/>
      <c r="BX900" s="1"/>
      <c r="BY900" s="1"/>
      <c r="BZ900" s="1"/>
      <c r="CA900" s="1"/>
      <c r="CB900" s="1"/>
      <c r="CC900" s="1"/>
      <c r="CD900" s="1"/>
    </row>
    <row r="901" spans="1:82">
      <c r="A901" s="1">
        <f t="shared" si="755"/>
        <v>2025</v>
      </c>
      <c r="B901" s="560">
        <f>[1]BR!C1055</f>
        <v>58676</v>
      </c>
      <c r="C901" s="560">
        <f>[1]BR!D1055</f>
        <v>48730</v>
      </c>
      <c r="D901" s="560">
        <f>[1]BR!E1055</f>
        <v>48464</v>
      </c>
      <c r="E901" s="560">
        <f>[1]BR!F1055</f>
        <v>43791</v>
      </c>
      <c r="F901" s="560">
        <f>[1]BR!G1055</f>
        <v>55500</v>
      </c>
      <c r="G901" s="560">
        <f>[1]BR!H1055</f>
        <v>61167</v>
      </c>
      <c r="H901" s="560">
        <f>[1]BR!I1055</f>
        <v>63724</v>
      </c>
      <c r="I901" s="560">
        <f>[1]BR!J1055</f>
        <v>66141</v>
      </c>
      <c r="J901" s="560">
        <f>[1]BR!K1055</f>
        <v>59663</v>
      </c>
      <c r="K901" s="560">
        <f>[1]BR!L1055</f>
        <v>47253</v>
      </c>
      <c r="L901" s="560">
        <f>[1]BR!M1055</f>
        <v>48260</v>
      </c>
      <c r="M901" s="560">
        <f>[1]BR!N1055</f>
        <v>55587</v>
      </c>
      <c r="N901" s="312">
        <f t="shared" si="753"/>
        <v>66141</v>
      </c>
      <c r="O901" s="289"/>
      <c r="P901" s="72">
        <f t="shared" si="756"/>
        <v>2025</v>
      </c>
      <c r="Q901" s="560">
        <f>[1]BR!S1055</f>
        <v>47279</v>
      </c>
      <c r="R901" s="560">
        <f>[1]BR!T1055</f>
        <v>55587</v>
      </c>
      <c r="S901" s="560">
        <f>[1]BR!U1055</f>
        <v>58676</v>
      </c>
      <c r="T901" s="560">
        <f>[1]BR!V1055</f>
        <v>48730</v>
      </c>
      <c r="U901" s="560">
        <f>[1]BR!W1055</f>
        <v>48464</v>
      </c>
      <c r="V901" s="560">
        <f>[1]BR!X1055</f>
        <v>43791</v>
      </c>
      <c r="W901" s="560">
        <f>[1]BR!Y1055</f>
        <v>55500</v>
      </c>
      <c r="X901" s="560">
        <f>[1]BR!Z1055</f>
        <v>61167</v>
      </c>
      <c r="Y901" s="560">
        <f>[1]BR!AA1055</f>
        <v>63724</v>
      </c>
      <c r="Z901" s="560">
        <f>[1]BR!AB1055</f>
        <v>66141</v>
      </c>
      <c r="AA901" s="560">
        <f>[1]BR!AC1055</f>
        <v>59663</v>
      </c>
      <c r="AB901" s="560">
        <f>[1]BR!AD1055</f>
        <v>47253</v>
      </c>
      <c r="AC901" s="32">
        <f t="shared" si="754"/>
        <v>655975</v>
      </c>
      <c r="AI901" s="155"/>
      <c r="AJ901" s="2"/>
      <c r="BH901" s="1"/>
      <c r="BV901" s="1"/>
      <c r="BW901" s="1"/>
      <c r="BX901" s="1"/>
      <c r="BY901" s="1"/>
      <c r="BZ901" s="1"/>
      <c r="CA901" s="1"/>
      <c r="CB901" s="1"/>
      <c r="CC901" s="1"/>
      <c r="CD901" s="1"/>
    </row>
    <row r="902" spans="1:82">
      <c r="A902" s="1">
        <f t="shared" si="755"/>
        <v>2026</v>
      </c>
      <c r="B902" s="560">
        <f>[1]BR!C1056</f>
        <v>59652</v>
      </c>
      <c r="C902" s="560">
        <f>[1]BR!D1056</f>
        <v>49682</v>
      </c>
      <c r="D902" s="560">
        <f>[1]BR!E1056</f>
        <v>49449</v>
      </c>
      <c r="E902" s="560">
        <f>[1]BR!F1056</f>
        <v>43791</v>
      </c>
      <c r="F902" s="560">
        <f>[1]BR!G1056</f>
        <v>55500</v>
      </c>
      <c r="G902" s="560">
        <f>[1]BR!H1056</f>
        <v>62152</v>
      </c>
      <c r="H902" s="560">
        <f>[1]BR!I1056</f>
        <v>64703</v>
      </c>
      <c r="I902" s="560">
        <f>[1]BR!J1056</f>
        <v>67146</v>
      </c>
      <c r="J902" s="560">
        <f>[1]BR!K1056</f>
        <v>60637</v>
      </c>
      <c r="K902" s="560">
        <f>[1]BR!L1056</f>
        <v>47253</v>
      </c>
      <c r="L902" s="560">
        <f>[1]BR!M1056</f>
        <v>48260</v>
      </c>
      <c r="M902" s="560">
        <f>[1]BR!N1056</f>
        <v>55587</v>
      </c>
      <c r="N902" s="312">
        <f t="shared" si="753"/>
        <v>67146</v>
      </c>
      <c r="O902" s="289"/>
      <c r="P902" s="72">
        <f t="shared" si="756"/>
        <v>2026</v>
      </c>
      <c r="Q902" s="560">
        <f>[1]BR!S1056</f>
        <v>48260</v>
      </c>
      <c r="R902" s="560">
        <f>[1]BR!T1056</f>
        <v>55587</v>
      </c>
      <c r="S902" s="560">
        <f>[1]BR!U1056</f>
        <v>59652</v>
      </c>
      <c r="T902" s="560">
        <f>[1]BR!V1056</f>
        <v>49682</v>
      </c>
      <c r="U902" s="560">
        <f>[1]BR!W1056</f>
        <v>49449</v>
      </c>
      <c r="V902" s="560">
        <f>[1]BR!X1056</f>
        <v>43791</v>
      </c>
      <c r="W902" s="560">
        <f>[1]BR!Y1056</f>
        <v>55500</v>
      </c>
      <c r="X902" s="560">
        <f>[1]BR!Z1056</f>
        <v>62152</v>
      </c>
      <c r="Y902" s="560">
        <f>[1]BR!AA1056</f>
        <v>64703</v>
      </c>
      <c r="Z902" s="560">
        <f>[1]BR!AB1056</f>
        <v>67146</v>
      </c>
      <c r="AA902" s="560">
        <f>[1]BR!AC1056</f>
        <v>60637</v>
      </c>
      <c r="AB902" s="560">
        <f>[1]BR!AD1056</f>
        <v>47253</v>
      </c>
      <c r="AC902" s="32">
        <f t="shared" si="754"/>
        <v>663812</v>
      </c>
      <c r="AI902" s="155"/>
      <c r="AJ902" s="2"/>
      <c r="BH902" s="1"/>
      <c r="BV902" s="1"/>
      <c r="BW902" s="1"/>
      <c r="BX902" s="1"/>
      <c r="BY902" s="1"/>
      <c r="BZ902" s="1"/>
      <c r="CA902" s="1"/>
      <c r="CB902" s="1"/>
      <c r="CC902" s="1"/>
      <c r="CD902" s="1"/>
    </row>
    <row r="903" spans="1:82">
      <c r="A903" s="1">
        <f t="shared" si="755"/>
        <v>2027</v>
      </c>
      <c r="B903" s="560">
        <f>[1]BR!C1057</f>
        <v>60625</v>
      </c>
      <c r="C903" s="560">
        <f>[1]BR!D1057</f>
        <v>49682</v>
      </c>
      <c r="D903" s="560">
        <f>[1]BR!E1057</f>
        <v>49449</v>
      </c>
      <c r="E903" s="560">
        <f>[1]BR!F1057</f>
        <v>45729</v>
      </c>
      <c r="F903" s="560">
        <f>[1]BR!G1057</f>
        <v>55500</v>
      </c>
      <c r="G903" s="560">
        <f>[1]BR!H1057</f>
        <v>63134</v>
      </c>
      <c r="H903" s="560">
        <f>[1]BR!I1057</f>
        <v>65679</v>
      </c>
      <c r="I903" s="560">
        <f>[1]BR!J1057</f>
        <v>68137</v>
      </c>
      <c r="J903" s="560">
        <f>[1]BR!K1057</f>
        <v>61605</v>
      </c>
      <c r="K903" s="560">
        <f>[1]BR!L1057</f>
        <v>47253</v>
      </c>
      <c r="L903" s="560">
        <f>[1]BR!M1057</f>
        <v>49234</v>
      </c>
      <c r="M903" s="560">
        <f>[1]BR!N1057</f>
        <v>56573</v>
      </c>
      <c r="N903" s="312">
        <f t="shared" si="753"/>
        <v>68137</v>
      </c>
      <c r="O903" s="289"/>
      <c r="P903" s="72">
        <f t="shared" si="756"/>
        <v>2027</v>
      </c>
      <c r="Q903" s="560">
        <f>[1]BR!S1057</f>
        <v>48260</v>
      </c>
      <c r="R903" s="560">
        <f>[1]BR!T1057</f>
        <v>55587</v>
      </c>
      <c r="S903" s="560">
        <f>[1]BR!U1057</f>
        <v>60625</v>
      </c>
      <c r="T903" s="560">
        <f>[1]BR!V1057</f>
        <v>49682</v>
      </c>
      <c r="U903" s="560">
        <f>[1]BR!W1057</f>
        <v>49449</v>
      </c>
      <c r="V903" s="560">
        <f>[1]BR!X1057</f>
        <v>45729</v>
      </c>
      <c r="W903" s="560">
        <f>[1]BR!Y1057</f>
        <v>55500</v>
      </c>
      <c r="X903" s="560">
        <f>[1]BR!Z1057</f>
        <v>63134</v>
      </c>
      <c r="Y903" s="560">
        <f>[1]BR!AA1057</f>
        <v>65679</v>
      </c>
      <c r="Z903" s="560">
        <f>[1]BR!AB1057</f>
        <v>68137</v>
      </c>
      <c r="AA903" s="560">
        <f>[1]BR!AC1057</f>
        <v>61605</v>
      </c>
      <c r="AB903" s="560">
        <f>[1]BR!AD1057</f>
        <v>47253</v>
      </c>
      <c r="AC903" s="32">
        <f t="shared" si="754"/>
        <v>670640</v>
      </c>
      <c r="AI903" s="155"/>
      <c r="AJ903" s="2"/>
      <c r="BH903" s="1"/>
      <c r="BV903" s="1"/>
      <c r="BW903" s="1"/>
      <c r="BX903" s="1"/>
      <c r="BY903" s="1"/>
      <c r="BZ903" s="1"/>
      <c r="CA903" s="1"/>
      <c r="CB903" s="1"/>
      <c r="CC903" s="1"/>
      <c r="CD903" s="1"/>
    </row>
    <row r="904" spans="1:82">
      <c r="A904" s="1">
        <f t="shared" si="755"/>
        <v>2028</v>
      </c>
      <c r="B904" s="560">
        <f>[1]BR!C1058</f>
        <v>61593</v>
      </c>
      <c r="C904" s="560">
        <f>[1]BR!D1058</f>
        <v>50994</v>
      </c>
      <c r="D904" s="560">
        <f>[1]BR!E1058</f>
        <v>50429</v>
      </c>
      <c r="E904" s="560">
        <f>[1]BR!F1058</f>
        <v>45729</v>
      </c>
      <c r="F904" s="560">
        <f>[1]BR!G1058</f>
        <v>55500</v>
      </c>
      <c r="G904" s="560">
        <f>[1]BR!H1058</f>
        <v>63134</v>
      </c>
      <c r="H904" s="560">
        <f>[1]BR!I1058</f>
        <v>65679</v>
      </c>
      <c r="I904" s="560">
        <f>[1]BR!J1058</f>
        <v>68137</v>
      </c>
      <c r="J904" s="560">
        <f>[1]BR!K1058</f>
        <v>62581</v>
      </c>
      <c r="K904" s="560">
        <f>[1]BR!L1058</f>
        <v>47253</v>
      </c>
      <c r="L904" s="560">
        <f>[1]BR!M1058</f>
        <v>49234</v>
      </c>
      <c r="M904" s="560">
        <f>[1]BR!N1058</f>
        <v>57572</v>
      </c>
      <c r="N904" s="312">
        <f t="shared" si="753"/>
        <v>68137</v>
      </c>
      <c r="O904" s="289"/>
      <c r="P904" s="72">
        <f t="shared" si="756"/>
        <v>2028</v>
      </c>
      <c r="Q904" s="560">
        <f>[1]BR!S1058</f>
        <v>49234</v>
      </c>
      <c r="R904" s="560">
        <f>[1]BR!T1058</f>
        <v>56573</v>
      </c>
      <c r="S904" s="560">
        <f>[1]BR!U1058</f>
        <v>61593</v>
      </c>
      <c r="T904" s="560">
        <f>[1]BR!V1058</f>
        <v>50994</v>
      </c>
      <c r="U904" s="560">
        <f>[1]BR!W1058</f>
        <v>50429</v>
      </c>
      <c r="V904" s="560">
        <f>[1]BR!X1058</f>
        <v>45729</v>
      </c>
      <c r="W904" s="560">
        <f>[1]BR!Y1058</f>
        <v>55500</v>
      </c>
      <c r="X904" s="560">
        <f>[1]BR!Z1058</f>
        <v>63134</v>
      </c>
      <c r="Y904" s="560">
        <f>[1]BR!AA1058</f>
        <v>65679</v>
      </c>
      <c r="Z904" s="560">
        <f>[1]BR!AB1058</f>
        <v>68137</v>
      </c>
      <c r="AA904" s="560">
        <f>[1]BR!AC1058</f>
        <v>62581</v>
      </c>
      <c r="AB904" s="560">
        <f>[1]BR!AD1058</f>
        <v>47253</v>
      </c>
      <c r="AC904" s="32">
        <f t="shared" si="754"/>
        <v>676836</v>
      </c>
      <c r="AI904" s="155"/>
      <c r="AJ904" s="2"/>
      <c r="BH904" s="1"/>
      <c r="BV904" s="1"/>
      <c r="BW904" s="1"/>
      <c r="BX904" s="1"/>
      <c r="BY904" s="1"/>
      <c r="BZ904" s="1"/>
      <c r="CA904" s="1"/>
      <c r="CB904" s="1"/>
      <c r="CC904" s="1"/>
      <c r="CD904" s="1"/>
    </row>
    <row r="905" spans="1:82">
      <c r="A905" s="1">
        <f t="shared" si="755"/>
        <v>2029</v>
      </c>
      <c r="B905" s="560">
        <f>[1]BR!C1059</f>
        <v>62575</v>
      </c>
      <c r="C905" s="560">
        <f>[1]BR!D1059</f>
        <v>50639</v>
      </c>
      <c r="D905" s="560">
        <f>[1]BR!E1059</f>
        <v>51417</v>
      </c>
      <c r="E905" s="560">
        <f>[1]BR!F1059</f>
        <v>45729</v>
      </c>
      <c r="F905" s="560">
        <f>[1]BR!G1059</f>
        <v>56486</v>
      </c>
      <c r="G905" s="560">
        <f>[1]BR!H1059</f>
        <v>64113</v>
      </c>
      <c r="H905" s="560">
        <f>[1]BR!I1059</f>
        <v>66653</v>
      </c>
      <c r="I905" s="560">
        <f>[1]BR!J1059</f>
        <v>69134</v>
      </c>
      <c r="J905" s="560">
        <f>[1]BR!K1059</f>
        <v>63555</v>
      </c>
      <c r="K905" s="560">
        <f>[1]BR!L1059</f>
        <v>48256</v>
      </c>
      <c r="L905" s="560">
        <f>[1]BR!M1059</f>
        <v>50220</v>
      </c>
      <c r="M905" s="560">
        <f>[1]BR!N1059</f>
        <v>57572</v>
      </c>
      <c r="N905" s="312">
        <f t="shared" si="753"/>
        <v>69134</v>
      </c>
      <c r="O905" s="289"/>
      <c r="P905" s="72">
        <f t="shared" si="756"/>
        <v>2029</v>
      </c>
      <c r="Q905" s="560">
        <f>[1]BR!S1059</f>
        <v>49234</v>
      </c>
      <c r="R905" s="560">
        <f>[1]BR!T1059</f>
        <v>57572</v>
      </c>
      <c r="S905" s="560">
        <f>[1]BR!U1059</f>
        <v>62575</v>
      </c>
      <c r="T905" s="560">
        <f>[1]BR!V1059</f>
        <v>50639</v>
      </c>
      <c r="U905" s="560">
        <f>[1]BR!W1059</f>
        <v>51417</v>
      </c>
      <c r="V905" s="560">
        <f>[1]BR!X1059</f>
        <v>45729</v>
      </c>
      <c r="W905" s="560">
        <f>[1]BR!Y1059</f>
        <v>56486</v>
      </c>
      <c r="X905" s="560">
        <f>[1]BR!Z1059</f>
        <v>64113</v>
      </c>
      <c r="Y905" s="560">
        <f>[1]BR!AA1059</f>
        <v>66653</v>
      </c>
      <c r="Z905" s="560">
        <f>[1]BR!AB1059</f>
        <v>69134</v>
      </c>
      <c r="AA905" s="560">
        <f>[1]BR!AC1059</f>
        <v>63555</v>
      </c>
      <c r="AB905" s="560">
        <f>[1]BR!AD1059</f>
        <v>48256</v>
      </c>
      <c r="AC905" s="32">
        <f t="shared" si="754"/>
        <v>685363</v>
      </c>
      <c r="AI905" s="155"/>
      <c r="AJ905" s="2"/>
      <c r="BH905" s="1"/>
      <c r="BV905" s="1"/>
      <c r="BW905" s="1"/>
      <c r="BX905" s="1"/>
      <c r="BY905" s="1"/>
      <c r="BZ905" s="1"/>
      <c r="CA905" s="1"/>
      <c r="CB905" s="1"/>
      <c r="CC905" s="1"/>
      <c r="CD905" s="1"/>
    </row>
    <row r="906" spans="1:82">
      <c r="A906" s="1">
        <f t="shared" si="755"/>
        <v>2030</v>
      </c>
      <c r="B906" s="560">
        <f>[1]BR!C1060</f>
        <v>62575</v>
      </c>
      <c r="C906" s="560">
        <f>[1]BR!D1060</f>
        <v>51583</v>
      </c>
      <c r="D906" s="560">
        <f>[1]BR!E1060</f>
        <v>51417</v>
      </c>
      <c r="E906" s="560">
        <f>[1]BR!F1060</f>
        <v>46691</v>
      </c>
      <c r="F906" s="560">
        <f>[1]BR!G1060</f>
        <v>56486</v>
      </c>
      <c r="G906" s="560">
        <f>[1]BR!H1060</f>
        <v>65093</v>
      </c>
      <c r="H906" s="560">
        <f>[1]BR!I1060</f>
        <v>67627</v>
      </c>
      <c r="I906" s="560">
        <f>[1]BR!J1060</f>
        <v>70139</v>
      </c>
      <c r="J906" s="560">
        <f>[1]BR!K1060</f>
        <v>64529</v>
      </c>
      <c r="K906" s="560">
        <f>[1]BR!L1060</f>
        <v>48256</v>
      </c>
      <c r="L906" s="560">
        <f>[1]BR!M1060</f>
        <v>50220</v>
      </c>
      <c r="M906" s="560">
        <f>[1]BR!N1060</f>
        <v>58552</v>
      </c>
      <c r="N906" s="312">
        <f t="shared" si="753"/>
        <v>70139</v>
      </c>
      <c r="O906" s="289"/>
      <c r="P906" s="72">
        <f t="shared" si="756"/>
        <v>2030</v>
      </c>
      <c r="Q906" s="560">
        <f>[1]BR!S1060</f>
        <v>50220</v>
      </c>
      <c r="R906" s="560">
        <f>[1]BR!T1060</f>
        <v>57572</v>
      </c>
      <c r="S906" s="560">
        <f>[1]BR!U1060</f>
        <v>62575</v>
      </c>
      <c r="T906" s="560">
        <f>[1]BR!V1060</f>
        <v>51583</v>
      </c>
      <c r="U906" s="560">
        <f>[1]BR!W1060</f>
        <v>51417</v>
      </c>
      <c r="V906" s="560">
        <f>[1]BR!X1060</f>
        <v>46691</v>
      </c>
      <c r="W906" s="560">
        <f>[1]BR!Y1060</f>
        <v>56486</v>
      </c>
      <c r="X906" s="560">
        <f>[1]BR!Z1060</f>
        <v>65093</v>
      </c>
      <c r="Y906" s="560">
        <f>[1]BR!AA1060</f>
        <v>67627</v>
      </c>
      <c r="Z906" s="560">
        <f>[1]BR!AB1060</f>
        <v>70139</v>
      </c>
      <c r="AA906" s="560">
        <f>[1]BR!AC1060</f>
        <v>64529</v>
      </c>
      <c r="AB906" s="560">
        <f>[1]BR!AD1060</f>
        <v>48256</v>
      </c>
      <c r="AC906" s="32">
        <f t="shared" si="754"/>
        <v>692188</v>
      </c>
      <c r="AI906" s="155"/>
      <c r="AJ906" s="2"/>
      <c r="BH906" s="1"/>
      <c r="BV906" s="1"/>
      <c r="BW906" s="1"/>
      <c r="BX906" s="1"/>
      <c r="BY906" s="1"/>
      <c r="BZ906" s="1"/>
      <c r="CA906" s="1"/>
      <c r="CB906" s="1"/>
      <c r="CC906" s="1"/>
      <c r="CD906" s="1"/>
    </row>
    <row r="907" spans="1:82">
      <c r="A907" s="1">
        <f t="shared" si="755"/>
        <v>2031</v>
      </c>
      <c r="B907" s="560">
        <f>[1]BR!C1061</f>
        <v>63146</v>
      </c>
      <c r="C907" s="560">
        <f>[1]BR!D1061</f>
        <v>51016</v>
      </c>
      <c r="D907" s="560">
        <f>[1]BR!E1061</f>
        <v>51380</v>
      </c>
      <c r="E907" s="560">
        <f>[1]BR!F1061</f>
        <v>46691</v>
      </c>
      <c r="F907" s="560">
        <f>[1]BR!G1061</f>
        <v>56306</v>
      </c>
      <c r="G907" s="560">
        <f>[1]BR!H1061</f>
        <v>64625</v>
      </c>
      <c r="H907" s="560">
        <f>[1]BR!I1061</f>
        <v>67042</v>
      </c>
      <c r="I907" s="560">
        <f>[1]BR!J1061</f>
        <v>69529</v>
      </c>
      <c r="J907" s="560">
        <f>[1]BR!K1061</f>
        <v>64594</v>
      </c>
      <c r="K907" s="560">
        <f>[1]BR!L1061</f>
        <v>48911</v>
      </c>
      <c r="L907" s="560">
        <f>[1]BR!M1061</f>
        <v>50429</v>
      </c>
      <c r="M907" s="560">
        <f>[1]BR!N1061</f>
        <v>58933</v>
      </c>
      <c r="N907" s="312">
        <f t="shared" si="753"/>
        <v>69529</v>
      </c>
      <c r="O907" s="289"/>
      <c r="P907" s="72">
        <f t="shared" si="756"/>
        <v>2031</v>
      </c>
      <c r="Q907" s="560">
        <f>[1]BR!S1061</f>
        <v>50220</v>
      </c>
      <c r="R907" s="560">
        <f>[1]BR!T1061</f>
        <v>58552</v>
      </c>
      <c r="S907" s="560">
        <f>[1]BR!U1061</f>
        <v>63146</v>
      </c>
      <c r="T907" s="560">
        <f>[1]BR!V1061</f>
        <v>51016</v>
      </c>
      <c r="U907" s="560">
        <f>[1]BR!W1061</f>
        <v>51380</v>
      </c>
      <c r="V907" s="560">
        <f>[1]BR!X1061</f>
        <v>46691</v>
      </c>
      <c r="W907" s="560">
        <f>[1]BR!Y1061</f>
        <v>56306</v>
      </c>
      <c r="X907" s="560">
        <f>[1]BR!Z1061</f>
        <v>64625</v>
      </c>
      <c r="Y907" s="560">
        <f>[1]BR!AA1061</f>
        <v>67042</v>
      </c>
      <c r="Z907" s="560">
        <f>[1]BR!AB1061</f>
        <v>69529</v>
      </c>
      <c r="AA907" s="560">
        <f>[1]BR!AC1061</f>
        <v>64594</v>
      </c>
      <c r="AB907" s="560">
        <f>[1]BR!AD1061</f>
        <v>48911</v>
      </c>
      <c r="AC907" s="32">
        <f t="shared" si="754"/>
        <v>692012</v>
      </c>
      <c r="AI907" s="155"/>
      <c r="AJ907" s="2"/>
      <c r="BH907" s="1"/>
      <c r="BV907" s="1"/>
      <c r="BW907" s="1"/>
      <c r="BX907" s="1"/>
      <c r="BY907" s="1"/>
      <c r="BZ907" s="1"/>
      <c r="CA907" s="1"/>
      <c r="CB907" s="1"/>
      <c r="CC907" s="1"/>
      <c r="CD907" s="1"/>
    </row>
    <row r="908" spans="1:82">
      <c r="A908" s="1">
        <f t="shared" si="755"/>
        <v>2032</v>
      </c>
      <c r="B908" s="560">
        <f>[1]BR!C1062</f>
        <v>63832</v>
      </c>
      <c r="C908" s="560">
        <f>[1]BR!D1062</f>
        <v>51865</v>
      </c>
      <c r="D908" s="560">
        <f>[1]BR!E1062</f>
        <v>51798</v>
      </c>
      <c r="E908" s="560">
        <f>[1]BR!F1062</f>
        <v>46691</v>
      </c>
      <c r="F908" s="560">
        <f>[1]BR!G1062</f>
        <v>56464</v>
      </c>
      <c r="G908" s="560">
        <f>[1]BR!H1062</f>
        <v>65128</v>
      </c>
      <c r="H908" s="560">
        <f>[1]BR!I1062</f>
        <v>67605</v>
      </c>
      <c r="I908" s="560">
        <f>[1]BR!J1062</f>
        <v>70110</v>
      </c>
      <c r="J908" s="560">
        <f>[1]BR!K1062</f>
        <v>65200</v>
      </c>
      <c r="K908" s="560">
        <f>[1]BR!L1062</f>
        <v>49370</v>
      </c>
      <c r="L908" s="560">
        <f>[1]BR!M1062</f>
        <v>50878</v>
      </c>
      <c r="M908" s="560">
        <f>[1]BR!N1062</f>
        <v>59479</v>
      </c>
      <c r="N908" s="312">
        <f t="shared" si="753"/>
        <v>70110</v>
      </c>
      <c r="O908" s="29"/>
      <c r="P908" s="72">
        <f t="shared" si="756"/>
        <v>2032</v>
      </c>
      <c r="Q908" s="560">
        <f>[1]BR!S1062</f>
        <v>50429</v>
      </c>
      <c r="R908" s="560">
        <f>[1]BR!T1062</f>
        <v>58933</v>
      </c>
      <c r="S908" s="560">
        <f>[1]BR!U1062</f>
        <v>63832</v>
      </c>
      <c r="T908" s="560">
        <f>[1]BR!V1062</f>
        <v>51865</v>
      </c>
      <c r="U908" s="560">
        <f>[1]BR!W1062</f>
        <v>51798</v>
      </c>
      <c r="V908" s="560">
        <f>[1]BR!X1062</f>
        <v>46691</v>
      </c>
      <c r="W908" s="560">
        <f>[1]BR!Y1062</f>
        <v>56464</v>
      </c>
      <c r="X908" s="560">
        <f>[1]BR!Z1062</f>
        <v>65128</v>
      </c>
      <c r="Y908" s="560">
        <f>[1]BR!AA1062</f>
        <v>67605</v>
      </c>
      <c r="Z908" s="560">
        <f>[1]BR!AB1062</f>
        <v>70110</v>
      </c>
      <c r="AA908" s="560">
        <f>[1]BR!AC1062</f>
        <v>65200</v>
      </c>
      <c r="AB908" s="560">
        <f>[1]BR!AD1062</f>
        <v>49370</v>
      </c>
      <c r="AC908" s="32">
        <f t="shared" si="754"/>
        <v>697425</v>
      </c>
      <c r="AI908" s="155"/>
      <c r="AJ908" s="2"/>
      <c r="BH908" s="1"/>
      <c r="BV908" s="1"/>
      <c r="BW908" s="1"/>
      <c r="BX908" s="1"/>
      <c r="BY908" s="1"/>
      <c r="BZ908" s="1"/>
      <c r="CA908" s="1"/>
      <c r="CB908" s="1"/>
      <c r="CC908" s="1"/>
      <c r="CD908" s="1"/>
    </row>
    <row r="909" spans="1:82">
      <c r="A909" s="1">
        <f t="shared" si="755"/>
        <v>2033</v>
      </c>
      <c r="B909" s="560">
        <f>[1]BR!C1063</f>
        <v>64511</v>
      </c>
      <c r="C909" s="560">
        <f>[1]BR!D1063</f>
        <v>51990</v>
      </c>
      <c r="D909" s="560">
        <f>[1]BR!E1063</f>
        <v>52222</v>
      </c>
      <c r="E909" s="560">
        <f>[1]BR!F1063</f>
        <v>46691</v>
      </c>
      <c r="F909" s="560">
        <f>[1]BR!G1063</f>
        <v>56615</v>
      </c>
      <c r="G909" s="560">
        <f>[1]BR!H1063</f>
        <v>65633</v>
      </c>
      <c r="H909" s="560">
        <f>[1]BR!I1063</f>
        <v>68175</v>
      </c>
      <c r="I909" s="560">
        <f>[1]BR!J1063</f>
        <v>70685</v>
      </c>
      <c r="J909" s="560">
        <f>[1]BR!K1063</f>
        <v>65814</v>
      </c>
      <c r="K909" s="560">
        <f>[1]BR!L1063</f>
        <v>49829</v>
      </c>
      <c r="L909" s="560">
        <f>[1]BR!M1063</f>
        <v>51339</v>
      </c>
      <c r="M909" s="560">
        <f>[1]BR!N1063</f>
        <v>60033</v>
      </c>
      <c r="N909" s="312">
        <f t="shared" si="753"/>
        <v>70685</v>
      </c>
      <c r="O909" s="29"/>
      <c r="P909" s="72">
        <f t="shared" si="756"/>
        <v>2033</v>
      </c>
      <c r="Q909" s="560">
        <f>[1]BR!S1063</f>
        <v>50878</v>
      </c>
      <c r="R909" s="560">
        <f>[1]BR!T1063</f>
        <v>59479</v>
      </c>
      <c r="S909" s="560">
        <f>[1]BR!U1063</f>
        <v>64511</v>
      </c>
      <c r="T909" s="560">
        <f>[1]BR!V1063</f>
        <v>51990</v>
      </c>
      <c r="U909" s="560">
        <f>[1]BR!W1063</f>
        <v>52222</v>
      </c>
      <c r="V909" s="560">
        <f>[1]BR!X1063</f>
        <v>46691</v>
      </c>
      <c r="W909" s="560">
        <f>[1]BR!Y1063</f>
        <v>56615</v>
      </c>
      <c r="X909" s="560">
        <f>[1]BR!Z1063</f>
        <v>65633</v>
      </c>
      <c r="Y909" s="560">
        <f>[1]BR!AA1063</f>
        <v>68175</v>
      </c>
      <c r="Z909" s="560">
        <f>[1]BR!AB1063</f>
        <v>70685</v>
      </c>
      <c r="AA909" s="560">
        <f>[1]BR!AC1063</f>
        <v>65814</v>
      </c>
      <c r="AB909" s="560">
        <f>[1]BR!AD1063</f>
        <v>49829</v>
      </c>
      <c r="AC909" s="32">
        <f t="shared" si="754"/>
        <v>702522</v>
      </c>
      <c r="AI909" s="155"/>
      <c r="AJ909" s="2"/>
      <c r="BH909" s="1"/>
      <c r="BV909" s="1"/>
      <c r="BW909" s="1"/>
      <c r="BX909" s="1"/>
      <c r="BY909" s="1"/>
      <c r="BZ909" s="1"/>
      <c r="CA909" s="1"/>
      <c r="CB909" s="1"/>
      <c r="CC909" s="1"/>
      <c r="CD909" s="1"/>
    </row>
    <row r="910" spans="1:82">
      <c r="A910" s="1">
        <f t="shared" si="755"/>
        <v>2034</v>
      </c>
      <c r="B910" s="560">
        <f>[1]BR!C1064</f>
        <v>65197</v>
      </c>
      <c r="C910" s="560">
        <f>[1]BR!D1064</f>
        <v>52484</v>
      </c>
      <c r="D910" s="560">
        <f>[1]BR!E1064</f>
        <v>52640</v>
      </c>
      <c r="E910" s="560">
        <f>[1]BR!F1064</f>
        <v>46395</v>
      </c>
      <c r="F910" s="560">
        <f>[1]BR!G1064</f>
        <v>56774</v>
      </c>
      <c r="G910" s="560">
        <f>[1]BR!H1064</f>
        <v>66144</v>
      </c>
      <c r="H910" s="560">
        <f>[1]BR!I1064</f>
        <v>68738</v>
      </c>
      <c r="I910" s="560">
        <f>[1]BR!J1064</f>
        <v>71266</v>
      </c>
      <c r="J910" s="560">
        <f>[1]BR!K1064</f>
        <v>66428</v>
      </c>
      <c r="K910" s="560">
        <f>[1]BR!L1064</f>
        <v>50287</v>
      </c>
      <c r="L910" s="560">
        <f>[1]BR!M1064</f>
        <v>51799</v>
      </c>
      <c r="M910" s="560">
        <f>[1]BR!N1064</f>
        <v>60587</v>
      </c>
      <c r="N910" s="312">
        <f t="shared" si="753"/>
        <v>71266</v>
      </c>
      <c r="O910" s="29"/>
      <c r="P910" s="72">
        <f t="shared" si="756"/>
        <v>2034</v>
      </c>
      <c r="Q910" s="560">
        <f>[1]BR!S1064</f>
        <v>51339</v>
      </c>
      <c r="R910" s="560">
        <f>[1]BR!T1064</f>
        <v>60033</v>
      </c>
      <c r="S910" s="560">
        <f>[1]BR!U1064</f>
        <v>65197</v>
      </c>
      <c r="T910" s="560">
        <f>[1]BR!V1064</f>
        <v>52484</v>
      </c>
      <c r="U910" s="560">
        <f>[1]BR!W1064</f>
        <v>52640</v>
      </c>
      <c r="V910" s="560">
        <f>[1]BR!X1064</f>
        <v>46395</v>
      </c>
      <c r="W910" s="560">
        <f>[1]BR!Y1064</f>
        <v>56774</v>
      </c>
      <c r="X910" s="560">
        <f>[1]BR!Z1064</f>
        <v>66144</v>
      </c>
      <c r="Y910" s="560">
        <f>[1]BR!AA1064</f>
        <v>68738</v>
      </c>
      <c r="Z910" s="560">
        <f>[1]BR!AB1064</f>
        <v>71266</v>
      </c>
      <c r="AA910" s="560">
        <f>[1]BR!AC1064</f>
        <v>66428</v>
      </c>
      <c r="AB910" s="560">
        <f>[1]BR!AD1064</f>
        <v>50287</v>
      </c>
      <c r="AC910" s="32">
        <f t="shared" si="754"/>
        <v>707725</v>
      </c>
      <c r="AI910" s="155"/>
      <c r="AJ910" s="2"/>
      <c r="BH910" s="1"/>
      <c r="BV910" s="1"/>
      <c r="BW910" s="1"/>
      <c r="BX910" s="1"/>
      <c r="BY910" s="1"/>
      <c r="BZ910" s="1"/>
      <c r="CA910" s="1"/>
      <c r="CB910" s="1"/>
      <c r="CC910" s="1"/>
      <c r="CD910" s="1"/>
    </row>
    <row r="911" spans="1:82">
      <c r="A911" s="1">
        <f t="shared" si="755"/>
        <v>2035</v>
      </c>
      <c r="B911" s="560">
        <f>[1]BR!C1065</f>
        <v>65882</v>
      </c>
      <c r="C911" s="560">
        <f>[1]BR!D1065</f>
        <v>52970</v>
      </c>
      <c r="D911" s="560">
        <f>[1]BR!E1065</f>
        <v>53058</v>
      </c>
      <c r="E911" s="560">
        <f>[1]BR!F1065</f>
        <v>46633</v>
      </c>
      <c r="F911" s="560">
        <f>[1]BR!G1065</f>
        <v>56925</v>
      </c>
      <c r="G911" s="560">
        <f>[1]BR!H1065</f>
        <v>66650</v>
      </c>
      <c r="H911" s="560">
        <f>[1]BR!I1065</f>
        <v>69307</v>
      </c>
      <c r="I911" s="560">
        <f>[1]BR!J1065</f>
        <v>71847</v>
      </c>
      <c r="J911" s="560">
        <f>[1]BR!K1065</f>
        <v>67034</v>
      </c>
      <c r="K911" s="560">
        <f>[1]BR!L1065</f>
        <v>50746</v>
      </c>
      <c r="L911" s="560">
        <f>[1]BR!M1065</f>
        <v>52254</v>
      </c>
      <c r="M911" s="560">
        <f>[1]BR!N1065</f>
        <v>61127</v>
      </c>
      <c r="N911" s="312">
        <f t="shared" si="753"/>
        <v>71847</v>
      </c>
      <c r="O911" s="29"/>
      <c r="P911" s="72">
        <f t="shared" si="756"/>
        <v>2035</v>
      </c>
      <c r="Q911" s="560">
        <f>[1]BR!S1065</f>
        <v>51799</v>
      </c>
      <c r="R911" s="560">
        <f>[1]BR!T1065</f>
        <v>60587</v>
      </c>
      <c r="S911" s="560">
        <f>[1]BR!U1065</f>
        <v>65882</v>
      </c>
      <c r="T911" s="560">
        <f>[1]BR!V1065</f>
        <v>52970</v>
      </c>
      <c r="U911" s="560">
        <f>[1]BR!W1065</f>
        <v>53058</v>
      </c>
      <c r="V911" s="560">
        <f>[1]BR!X1065</f>
        <v>46633</v>
      </c>
      <c r="W911" s="560">
        <f>[1]BR!Y1065</f>
        <v>56925</v>
      </c>
      <c r="X911" s="560">
        <f>[1]BR!Z1065</f>
        <v>66650</v>
      </c>
      <c r="Y911" s="560">
        <f>[1]BR!AA1065</f>
        <v>69307</v>
      </c>
      <c r="Z911" s="560">
        <f>[1]BR!AB1065</f>
        <v>71847</v>
      </c>
      <c r="AA911" s="560">
        <f>[1]BR!AC1065</f>
        <v>67034</v>
      </c>
      <c r="AB911" s="560">
        <f>[1]BR!AD1065</f>
        <v>50746</v>
      </c>
      <c r="AC911" s="32">
        <f t="shared" si="754"/>
        <v>713438</v>
      </c>
      <c r="AI911" s="155"/>
      <c r="AJ911" s="2"/>
      <c r="BH911" s="1"/>
      <c r="BV911" s="1"/>
      <c r="BW911" s="1"/>
      <c r="BX911" s="1"/>
      <c r="BY911" s="1"/>
      <c r="BZ911" s="1"/>
      <c r="CA911" s="1"/>
      <c r="CB911" s="1"/>
      <c r="CC911" s="1"/>
      <c r="CD911" s="1"/>
    </row>
    <row r="912" spans="1:82">
      <c r="A912" s="1">
        <f t="shared" si="755"/>
        <v>2036</v>
      </c>
      <c r="B912" s="560">
        <f>[1]BR!C1066</f>
        <v>66575</v>
      </c>
      <c r="C912" s="560">
        <f>[1]BR!D1066</f>
        <v>53836</v>
      </c>
      <c r="D912" s="560">
        <f>[1]BR!E1066</f>
        <v>53482</v>
      </c>
      <c r="E912" s="560">
        <f>[1]BR!F1066</f>
        <v>47363</v>
      </c>
      <c r="F912" s="560">
        <f>[1]BR!G1066</f>
        <v>57084</v>
      </c>
      <c r="G912" s="560">
        <f>[1]BR!H1066</f>
        <v>67147</v>
      </c>
      <c r="H912" s="560">
        <f>[1]BR!I1066</f>
        <v>69871</v>
      </c>
      <c r="I912" s="560">
        <f>[1]BR!J1066</f>
        <v>72422</v>
      </c>
      <c r="J912" s="560">
        <f>[1]BR!K1066</f>
        <v>67642</v>
      </c>
      <c r="K912" s="560">
        <f>[1]BR!L1066</f>
        <v>51205</v>
      </c>
      <c r="L912" s="560">
        <f>[1]BR!M1066</f>
        <v>52715</v>
      </c>
      <c r="M912" s="560">
        <f>[1]BR!N1066</f>
        <v>61680</v>
      </c>
      <c r="N912" s="312">
        <f t="shared" si="753"/>
        <v>72422</v>
      </c>
      <c r="O912" s="29"/>
      <c r="P912" s="72">
        <f t="shared" si="756"/>
        <v>2036</v>
      </c>
      <c r="Q912" s="560">
        <f>[1]BR!S1066</f>
        <v>52254</v>
      </c>
      <c r="R912" s="560">
        <f>[1]BR!T1066</f>
        <v>61127</v>
      </c>
      <c r="S912" s="560">
        <f>[1]BR!U1066</f>
        <v>66575</v>
      </c>
      <c r="T912" s="560">
        <f>[1]BR!V1066</f>
        <v>53836</v>
      </c>
      <c r="U912" s="560">
        <f>[1]BR!W1066</f>
        <v>53482</v>
      </c>
      <c r="V912" s="560">
        <f>[1]BR!X1066</f>
        <v>47363</v>
      </c>
      <c r="W912" s="560">
        <f>[1]BR!Y1066</f>
        <v>57084</v>
      </c>
      <c r="X912" s="560">
        <f>[1]BR!Z1066</f>
        <v>67147</v>
      </c>
      <c r="Y912" s="560">
        <f>[1]BR!AA1066</f>
        <v>69871</v>
      </c>
      <c r="Z912" s="560">
        <f>[1]BR!AB1066</f>
        <v>72422</v>
      </c>
      <c r="AA912" s="560">
        <f>[1]BR!AC1066</f>
        <v>67642</v>
      </c>
      <c r="AB912" s="560">
        <f>[1]BR!AD1066</f>
        <v>51205</v>
      </c>
      <c r="AC912" s="32">
        <f t="shared" si="754"/>
        <v>720008</v>
      </c>
      <c r="AI912" s="155"/>
      <c r="AJ912" s="2"/>
      <c r="BH912" s="1"/>
      <c r="BV912" s="1"/>
      <c r="BW912" s="1"/>
      <c r="BX912" s="1"/>
      <c r="BY912" s="1"/>
      <c r="BZ912" s="1"/>
      <c r="CA912" s="1"/>
      <c r="CB912" s="1"/>
      <c r="CC912" s="1"/>
      <c r="CD912" s="1"/>
    </row>
    <row r="913" spans="1:82">
      <c r="A913" s="1">
        <f t="shared" si="755"/>
        <v>2037</v>
      </c>
      <c r="B913" s="560">
        <f>[1]BR!C1067</f>
        <v>67260</v>
      </c>
      <c r="C913" s="560">
        <f>[1]BR!D1067</f>
        <v>53951</v>
      </c>
      <c r="D913" s="560">
        <f>[1]BR!E1067</f>
        <v>53901</v>
      </c>
      <c r="E913" s="560">
        <f>[1]BR!F1067</f>
        <v>47363</v>
      </c>
      <c r="F913" s="560">
        <f>[1]BR!G1067</f>
        <v>57243</v>
      </c>
      <c r="G913" s="560">
        <f>[1]BR!H1067</f>
        <v>67659</v>
      </c>
      <c r="H913" s="560">
        <f>[1]BR!I1067</f>
        <v>70440</v>
      </c>
      <c r="I913" s="560">
        <f>[1]BR!J1067</f>
        <v>73010</v>
      </c>
      <c r="J913" s="560">
        <f>[1]BR!K1067</f>
        <v>68254</v>
      </c>
      <c r="K913" s="560">
        <f>[1]BR!L1067</f>
        <v>51658</v>
      </c>
      <c r="L913" s="560">
        <f>[1]BR!M1067</f>
        <v>53176</v>
      </c>
      <c r="M913" s="560">
        <f>[1]BR!N1067</f>
        <v>62234</v>
      </c>
      <c r="N913" s="312">
        <f t="shared" si="753"/>
        <v>73010</v>
      </c>
      <c r="O913" s="29"/>
      <c r="P913" s="72">
        <f t="shared" si="756"/>
        <v>2037</v>
      </c>
      <c r="Q913" s="560">
        <f>[1]BR!S1067</f>
        <v>52715</v>
      </c>
      <c r="R913" s="560">
        <f>[1]BR!T1067</f>
        <v>61680</v>
      </c>
      <c r="S913" s="560">
        <f>[1]BR!U1067</f>
        <v>67260</v>
      </c>
      <c r="T913" s="560">
        <f>[1]BR!V1067</f>
        <v>53951</v>
      </c>
      <c r="U913" s="560">
        <f>[1]BR!W1067</f>
        <v>53901</v>
      </c>
      <c r="V913" s="560">
        <f>[1]BR!X1067</f>
        <v>47363</v>
      </c>
      <c r="W913" s="560">
        <f>[1]BR!Y1067</f>
        <v>57243</v>
      </c>
      <c r="X913" s="560">
        <f>[1]BR!Z1067</f>
        <v>67659</v>
      </c>
      <c r="Y913" s="560">
        <f>[1]BR!AA1067</f>
        <v>70440</v>
      </c>
      <c r="Z913" s="560">
        <f>[1]BR!AB1067</f>
        <v>73010</v>
      </c>
      <c r="AA913" s="560">
        <f>[1]BR!AC1067</f>
        <v>68254</v>
      </c>
      <c r="AB913" s="560">
        <f>[1]BR!AD1067</f>
        <v>51658</v>
      </c>
      <c r="AC913" s="32">
        <f t="shared" si="754"/>
        <v>725134</v>
      </c>
      <c r="AI913" s="155"/>
      <c r="AJ913" s="2"/>
      <c r="BH913" s="1"/>
      <c r="BV913" s="1"/>
      <c r="BW913" s="1"/>
      <c r="BX913" s="1"/>
      <c r="BY913" s="1"/>
      <c r="BZ913" s="1"/>
      <c r="CA913" s="1"/>
      <c r="CB913" s="1"/>
      <c r="CC913" s="1"/>
      <c r="CD913" s="1"/>
    </row>
    <row r="914" spans="1:82">
      <c r="A914" s="1">
        <f t="shared" si="755"/>
        <v>2038</v>
      </c>
      <c r="B914" s="560">
        <f>[1]BR!C1068</f>
        <v>67940</v>
      </c>
      <c r="C914" s="560">
        <f>[1]BR!D1068</f>
        <v>54437</v>
      </c>
      <c r="D914" s="560">
        <f>[1]BR!E1068</f>
        <v>54311</v>
      </c>
      <c r="E914" s="560">
        <f>[1]BR!F1068</f>
        <v>47363</v>
      </c>
      <c r="F914" s="560">
        <f>[1]BR!G1068</f>
        <v>57394</v>
      </c>
      <c r="G914" s="560">
        <f>[1]BR!H1068</f>
        <v>68170</v>
      </c>
      <c r="H914" s="560">
        <f>[1]BR!I1068</f>
        <v>71003</v>
      </c>
      <c r="I914" s="560">
        <f>[1]BR!J1068</f>
        <v>73585</v>
      </c>
      <c r="J914" s="560">
        <f>[1]BR!K1068</f>
        <v>68862</v>
      </c>
      <c r="K914" s="560">
        <f>[1]BR!L1068</f>
        <v>52117</v>
      </c>
      <c r="L914" s="560">
        <f>[1]BR!M1068</f>
        <v>53625</v>
      </c>
      <c r="M914" s="560">
        <f>[1]BR!N1068</f>
        <v>62774</v>
      </c>
      <c r="N914" s="312">
        <f t="shared" si="753"/>
        <v>73585</v>
      </c>
      <c r="O914" s="29"/>
      <c r="P914" s="72">
        <f t="shared" si="756"/>
        <v>2038</v>
      </c>
      <c r="Q914" s="560">
        <f>[1]BR!S1068</f>
        <v>53176</v>
      </c>
      <c r="R914" s="560">
        <f>[1]BR!T1068</f>
        <v>62234</v>
      </c>
      <c r="S914" s="560">
        <f>[1]BR!U1068</f>
        <v>67940</v>
      </c>
      <c r="T914" s="560">
        <f>[1]BR!V1068</f>
        <v>54437</v>
      </c>
      <c r="U914" s="560">
        <f>[1]BR!W1068</f>
        <v>54311</v>
      </c>
      <c r="V914" s="560">
        <f>[1]BR!X1068</f>
        <v>47363</v>
      </c>
      <c r="W914" s="560">
        <f>[1]BR!Y1068</f>
        <v>57394</v>
      </c>
      <c r="X914" s="560">
        <f>[1]BR!Z1068</f>
        <v>68170</v>
      </c>
      <c r="Y914" s="560">
        <f>[1]BR!AA1068</f>
        <v>71003</v>
      </c>
      <c r="Z914" s="560">
        <f>[1]BR!AB1068</f>
        <v>73585</v>
      </c>
      <c r="AA914" s="560">
        <f>[1]BR!AC1068</f>
        <v>68862</v>
      </c>
      <c r="AB914" s="560">
        <f>[1]BR!AD1068</f>
        <v>52117</v>
      </c>
      <c r="AC914" s="32">
        <f t="shared" si="754"/>
        <v>730592</v>
      </c>
      <c r="AI914" s="155"/>
      <c r="AJ914" s="2"/>
      <c r="BH914" s="1"/>
      <c r="BV914" s="1"/>
      <c r="BW914" s="1"/>
      <c r="BX914" s="1"/>
      <c r="BY914" s="1"/>
      <c r="BZ914" s="1"/>
      <c r="CA914" s="1"/>
      <c r="CB914" s="1"/>
      <c r="CC914" s="1"/>
      <c r="CD914" s="1"/>
    </row>
    <row r="915" spans="1:82">
      <c r="A915" s="1">
        <f t="shared" si="755"/>
        <v>2039</v>
      </c>
      <c r="B915" s="560">
        <f>[1]BR!C1069</f>
        <v>68625</v>
      </c>
      <c r="C915" s="560">
        <f>[1]BR!D1069</f>
        <v>54925</v>
      </c>
      <c r="D915" s="560">
        <f>[1]BR!E1069</f>
        <v>54729</v>
      </c>
      <c r="E915" s="560">
        <f>[1]BR!F1069</f>
        <v>47609</v>
      </c>
      <c r="F915" s="560">
        <f>[1]BR!G1069</f>
        <v>57558</v>
      </c>
      <c r="G915" s="560">
        <f>[1]BR!H1069</f>
        <v>68667</v>
      </c>
      <c r="H915" s="560">
        <f>[1]BR!I1069</f>
        <v>71567</v>
      </c>
      <c r="I915" s="560">
        <f>[1]BR!J1069</f>
        <v>74166</v>
      </c>
      <c r="J915" s="560">
        <f>[1]BR!K1069</f>
        <v>69468</v>
      </c>
      <c r="K915" s="560">
        <f>[1]BR!L1069</f>
        <v>52576</v>
      </c>
      <c r="L915" s="560">
        <f>[1]BR!M1069</f>
        <v>54086</v>
      </c>
      <c r="M915" s="560">
        <f>[1]BR!N1069</f>
        <v>63328</v>
      </c>
      <c r="N915" s="312">
        <f t="shared" si="753"/>
        <v>74166</v>
      </c>
      <c r="O915" s="29"/>
      <c r="P915" s="72">
        <f t="shared" si="756"/>
        <v>2039</v>
      </c>
      <c r="Q915" s="560">
        <f>[1]BR!S1069</f>
        <v>53625</v>
      </c>
      <c r="R915" s="560">
        <f>[1]BR!T1069</f>
        <v>62774</v>
      </c>
      <c r="S915" s="560">
        <f>[1]BR!U1069</f>
        <v>68625</v>
      </c>
      <c r="T915" s="560">
        <f>[1]BR!V1069</f>
        <v>54925</v>
      </c>
      <c r="U915" s="560">
        <f>[1]BR!W1069</f>
        <v>54729</v>
      </c>
      <c r="V915" s="560">
        <f>[1]BR!X1069</f>
        <v>47609</v>
      </c>
      <c r="W915" s="560">
        <f>[1]BR!Y1069</f>
        <v>57558</v>
      </c>
      <c r="X915" s="560">
        <f>[1]BR!Z1069</f>
        <v>68667</v>
      </c>
      <c r="Y915" s="560">
        <f>[1]BR!AA1069</f>
        <v>71567</v>
      </c>
      <c r="Z915" s="560">
        <f>[1]BR!AB1069</f>
        <v>74166</v>
      </c>
      <c r="AA915" s="560">
        <f>[1]BR!AC1069</f>
        <v>69468</v>
      </c>
      <c r="AB915" s="560">
        <f>[1]BR!AD1069</f>
        <v>52576</v>
      </c>
      <c r="AC915" s="32">
        <f t="shared" si="754"/>
        <v>736289</v>
      </c>
      <c r="AI915" s="155"/>
      <c r="AJ915" s="2"/>
      <c r="BH915" s="1"/>
      <c r="BV915" s="1"/>
      <c r="BW915" s="1"/>
      <c r="BX915" s="1"/>
      <c r="BY915" s="1"/>
      <c r="BZ915" s="1"/>
      <c r="CA915" s="1"/>
      <c r="CB915" s="1"/>
      <c r="CC915" s="1"/>
      <c r="CD915" s="1"/>
    </row>
    <row r="916" spans="1:82">
      <c r="A916" s="1">
        <f t="shared" si="755"/>
        <v>2040</v>
      </c>
      <c r="B916" s="560">
        <f>[1]BR!C1070</f>
        <v>69305</v>
      </c>
      <c r="C916" s="560">
        <f>[1]BR!D1070</f>
        <v>55801</v>
      </c>
      <c r="D916" s="560">
        <f>[1]BR!E1070</f>
        <v>55153</v>
      </c>
      <c r="E916" s="560">
        <f>[1]BR!F1070</f>
        <v>47854</v>
      </c>
      <c r="F916" s="560">
        <f>[1]BR!G1070</f>
        <v>57717</v>
      </c>
      <c r="G916" s="560">
        <f>[1]BR!H1070</f>
        <v>69178</v>
      </c>
      <c r="H916" s="560">
        <f>[1]BR!I1070</f>
        <v>72136</v>
      </c>
      <c r="I916" s="560">
        <f>[1]BR!J1070</f>
        <v>74747</v>
      </c>
      <c r="J916" s="560">
        <f>[1]BR!K1070</f>
        <v>70081</v>
      </c>
      <c r="K916" s="560">
        <f>[1]BR!L1070</f>
        <v>53029</v>
      </c>
      <c r="L916" s="560">
        <f>[1]BR!M1070</f>
        <v>54547</v>
      </c>
      <c r="M916" s="560">
        <f>[1]BR!N1070</f>
        <v>63874</v>
      </c>
      <c r="N916" s="312">
        <f t="shared" si="753"/>
        <v>74747</v>
      </c>
      <c r="O916" s="29"/>
      <c r="P916" s="72">
        <f t="shared" si="756"/>
        <v>2040</v>
      </c>
      <c r="Q916" s="560">
        <f>[1]BR!S1070</f>
        <v>54086</v>
      </c>
      <c r="R916" s="560">
        <f>[1]BR!T1070</f>
        <v>63328</v>
      </c>
      <c r="S916" s="560">
        <f>[1]BR!U1070</f>
        <v>69305</v>
      </c>
      <c r="T916" s="560">
        <f>[1]BR!V1070</f>
        <v>55801</v>
      </c>
      <c r="U916" s="560">
        <f>[1]BR!W1070</f>
        <v>55153</v>
      </c>
      <c r="V916" s="560">
        <f>[1]BR!X1070</f>
        <v>47854</v>
      </c>
      <c r="W916" s="560">
        <f>[1]BR!Y1070</f>
        <v>57717</v>
      </c>
      <c r="X916" s="560">
        <f>[1]BR!Z1070</f>
        <v>69178</v>
      </c>
      <c r="Y916" s="560">
        <f>[1]BR!AA1070</f>
        <v>72136</v>
      </c>
      <c r="Z916" s="560">
        <f>[1]BR!AB1070</f>
        <v>74747</v>
      </c>
      <c r="AA916" s="560">
        <f>[1]BR!AC1070</f>
        <v>70081</v>
      </c>
      <c r="AB916" s="560">
        <f>[1]BR!AD1070</f>
        <v>53029</v>
      </c>
      <c r="AC916" s="32">
        <f t="shared" si="754"/>
        <v>742415</v>
      </c>
      <c r="AI916" s="155"/>
      <c r="AJ916" s="2"/>
      <c r="BH916" s="1"/>
      <c r="BV916" s="1"/>
      <c r="BW916" s="1"/>
      <c r="BX916" s="1"/>
      <c r="BY916" s="1"/>
      <c r="BZ916" s="1"/>
      <c r="CA916" s="1"/>
      <c r="CB916" s="1"/>
      <c r="CC916" s="1"/>
      <c r="CD916" s="1"/>
    </row>
    <row r="917" spans="1:82">
      <c r="A917" s="1">
        <f t="shared" si="755"/>
        <v>2041</v>
      </c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32"/>
      <c r="O917" s="29"/>
      <c r="P917" s="72">
        <f t="shared" si="756"/>
        <v>2041</v>
      </c>
      <c r="Q917" s="560">
        <f>[1]BR!S1071</f>
        <v>54547</v>
      </c>
      <c r="R917" s="560">
        <f>[1]BR!T1071</f>
        <v>63874</v>
      </c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32">
        <f t="shared" si="754"/>
        <v>118421</v>
      </c>
      <c r="AI917" s="155"/>
      <c r="AJ917" s="2"/>
      <c r="BH917" s="1"/>
      <c r="BV917" s="1"/>
      <c r="BW917" s="1"/>
      <c r="BX917" s="1"/>
      <c r="BY917" s="1"/>
      <c r="BZ917" s="1"/>
      <c r="CA917" s="1"/>
      <c r="CB917" s="1"/>
      <c r="CC917" s="1"/>
      <c r="CD917" s="1"/>
    </row>
    <row r="918" spans="1:82">
      <c r="A918" s="1">
        <f t="shared" si="755"/>
        <v>2042</v>
      </c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32"/>
      <c r="O918" s="29"/>
      <c r="P918" s="72">
        <f t="shared" si="756"/>
        <v>2042</v>
      </c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32"/>
      <c r="AI918" s="155"/>
      <c r="AJ918" s="2"/>
      <c r="BH918" s="1"/>
      <c r="BV918" s="1"/>
      <c r="BW918" s="1"/>
      <c r="BX918" s="1"/>
      <c r="BY918" s="1"/>
      <c r="BZ918" s="1"/>
      <c r="CA918" s="1"/>
      <c r="CB918" s="1"/>
      <c r="CC918" s="1"/>
      <c r="CD918" s="1"/>
    </row>
    <row r="919" spans="1:82">
      <c r="A919" s="1">
        <f t="shared" si="755"/>
        <v>2043</v>
      </c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32"/>
      <c r="O919" s="29"/>
      <c r="P919" s="72">
        <f t="shared" si="756"/>
        <v>2043</v>
      </c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32"/>
      <c r="AI919" s="155"/>
      <c r="AJ919" s="2"/>
      <c r="BH919" s="1"/>
      <c r="BV919" s="1"/>
      <c r="BW919" s="1"/>
      <c r="BX919" s="1"/>
      <c r="BY919" s="1"/>
      <c r="BZ919" s="1"/>
      <c r="CA919" s="1"/>
      <c r="CB919" s="1"/>
      <c r="CC919" s="1"/>
      <c r="CD919" s="1"/>
    </row>
    <row r="920" spans="1:82">
      <c r="A920" s="1">
        <f t="shared" si="755"/>
        <v>2044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32"/>
      <c r="O920" s="29"/>
      <c r="P920" s="72">
        <f t="shared" si="756"/>
        <v>2044</v>
      </c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32"/>
      <c r="AI920" s="155"/>
      <c r="AJ920" s="2"/>
      <c r="BH920" s="1"/>
      <c r="BV920" s="1"/>
      <c r="BW920" s="1"/>
      <c r="BX920" s="1"/>
      <c r="BY920" s="1"/>
      <c r="BZ920" s="1"/>
      <c r="CA920" s="1"/>
      <c r="CB920" s="1"/>
      <c r="CC920" s="1"/>
      <c r="CD920" s="1"/>
    </row>
    <row r="921" spans="1:82">
      <c r="A921" s="1">
        <f t="shared" si="755"/>
        <v>2045</v>
      </c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32"/>
      <c r="O921" s="29"/>
      <c r="P921" s="72">
        <f t="shared" si="756"/>
        <v>2045</v>
      </c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32"/>
      <c r="AI921" s="155"/>
      <c r="AJ921" s="2"/>
      <c r="BH921" s="1"/>
      <c r="BV921" s="1"/>
      <c r="BW921" s="1"/>
      <c r="BX921" s="1"/>
      <c r="BY921" s="1"/>
      <c r="BZ921" s="1"/>
      <c r="CA921" s="1"/>
      <c r="CB921" s="1"/>
      <c r="CC921" s="1"/>
      <c r="CD921" s="1"/>
    </row>
    <row r="922" spans="1:8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32"/>
      <c r="O922" s="29"/>
      <c r="P922" s="238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32"/>
      <c r="AI922" s="155"/>
      <c r="AJ922" s="2"/>
      <c r="BH922" s="1"/>
      <c r="BV922" s="1"/>
      <c r="BW922" s="1"/>
      <c r="BX922" s="1"/>
      <c r="BY922" s="1"/>
      <c r="BZ922" s="1"/>
      <c r="CA922" s="1"/>
      <c r="CB922" s="1"/>
      <c r="CC922" s="1"/>
      <c r="CD922" s="1"/>
    </row>
    <row r="923" spans="1:82">
      <c r="A923" s="233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32"/>
      <c r="O923" s="29"/>
      <c r="P923" s="600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32"/>
      <c r="AI923" s="78"/>
      <c r="AJ923" s="2"/>
      <c r="BH923" s="1"/>
      <c r="BV923" s="1"/>
      <c r="BW923" s="1"/>
      <c r="BX923" s="1"/>
      <c r="BY923" s="1"/>
      <c r="BZ923" s="1"/>
      <c r="CA923" s="1"/>
      <c r="CB923" s="1"/>
      <c r="CC923" s="1"/>
      <c r="CD923" s="1"/>
    </row>
    <row r="924" spans="1:82">
      <c r="A924" s="232" t="s">
        <v>245</v>
      </c>
      <c r="B924" s="341"/>
      <c r="C924" s="341"/>
      <c r="D924" s="341"/>
      <c r="E924" s="341"/>
      <c r="F924" s="341"/>
      <c r="G924" s="341"/>
      <c r="H924" s="341"/>
      <c r="I924" s="25"/>
      <c r="J924" s="25"/>
      <c r="K924" s="354"/>
      <c r="L924" s="341"/>
      <c r="M924" s="341"/>
      <c r="N924" s="297" t="s">
        <v>22</v>
      </c>
      <c r="O924" s="172"/>
      <c r="P924" s="258" t="str">
        <f>A924&amp;"   (BILLING)"</f>
        <v>510-TALLAHASSEE CR3 BUY-BACK  Base Rev   (BILLING)</v>
      </c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297" t="s">
        <v>22</v>
      </c>
      <c r="AJ924" s="2"/>
      <c r="BH924" s="1"/>
      <c r="BV924" s="1"/>
      <c r="BW924" s="1"/>
      <c r="BX924" s="1"/>
      <c r="BY924" s="1"/>
      <c r="BZ924" s="1"/>
      <c r="CA924" s="1"/>
      <c r="CB924" s="1"/>
      <c r="CC924" s="1"/>
      <c r="CD924" s="1"/>
    </row>
    <row r="925" spans="1:82">
      <c r="A925" s="260" t="s">
        <v>2</v>
      </c>
      <c r="B925" s="344" t="s">
        <v>3</v>
      </c>
      <c r="C925" s="344" t="s">
        <v>4</v>
      </c>
      <c r="D925" s="344" t="s">
        <v>5</v>
      </c>
      <c r="E925" s="344" t="s">
        <v>6</v>
      </c>
      <c r="F925" s="344" t="s">
        <v>7</v>
      </c>
      <c r="G925" s="344" t="s">
        <v>8</v>
      </c>
      <c r="H925" s="344" t="s">
        <v>9</v>
      </c>
      <c r="I925" s="344" t="s">
        <v>10</v>
      </c>
      <c r="J925" s="344" t="s">
        <v>11</v>
      </c>
      <c r="K925" s="344" t="s">
        <v>12</v>
      </c>
      <c r="L925" s="344" t="s">
        <v>13</v>
      </c>
      <c r="M925" s="344" t="s">
        <v>14</v>
      </c>
      <c r="N925" s="299" t="s">
        <v>15</v>
      </c>
      <c r="O925" s="300"/>
      <c r="P925" s="599" t="s">
        <v>2</v>
      </c>
      <c r="Q925" s="345" t="s">
        <v>3</v>
      </c>
      <c r="R925" s="345" t="s">
        <v>4</v>
      </c>
      <c r="S925" s="345" t="s">
        <v>5</v>
      </c>
      <c r="T925" s="345" t="s">
        <v>6</v>
      </c>
      <c r="U925" s="345" t="s">
        <v>7</v>
      </c>
      <c r="V925" s="345" t="s">
        <v>8</v>
      </c>
      <c r="W925" s="345" t="s">
        <v>9</v>
      </c>
      <c r="X925" s="345" t="s">
        <v>10</v>
      </c>
      <c r="Y925" s="345" t="s">
        <v>11</v>
      </c>
      <c r="Z925" s="345" t="s">
        <v>12</v>
      </c>
      <c r="AA925" s="345" t="s">
        <v>13</v>
      </c>
      <c r="AB925" s="345" t="s">
        <v>14</v>
      </c>
      <c r="AC925" s="299" t="s">
        <v>15</v>
      </c>
      <c r="AD925" s="19"/>
      <c r="AI925" s="86"/>
      <c r="AJ925" s="2"/>
      <c r="BH925" s="1"/>
      <c r="BV925" s="1"/>
      <c r="BW925" s="1"/>
      <c r="BX925" s="1"/>
      <c r="BY925" s="1"/>
      <c r="BZ925" s="1"/>
      <c r="CA925" s="1"/>
      <c r="CB925" s="1"/>
      <c r="CC925" s="1"/>
      <c r="CD925" s="1"/>
    </row>
    <row r="926" spans="1:82">
      <c r="A926" s="1">
        <f>A886</f>
        <v>2010</v>
      </c>
      <c r="B926" s="336"/>
      <c r="C926" s="336"/>
      <c r="D926" s="336"/>
      <c r="E926" s="336"/>
      <c r="F926" s="336"/>
      <c r="G926" s="336"/>
      <c r="H926" s="336"/>
      <c r="I926" s="219"/>
      <c r="J926" s="219"/>
      <c r="K926" s="219"/>
      <c r="L926" s="219"/>
      <c r="M926" s="219"/>
      <c r="N926" s="303">
        <f t="shared" ref="N926:N956" si="757">SUM(B926:M926)</f>
        <v>0</v>
      </c>
      <c r="O926" s="29"/>
      <c r="P926" s="72">
        <f>A926</f>
        <v>2010</v>
      </c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03">
        <f t="shared" ref="AC926:AC927" si="758">SUM(Q926:AB926)</f>
        <v>0</v>
      </c>
      <c r="AJ926" s="2"/>
      <c r="BH926" s="1"/>
      <c r="BV926" s="1"/>
      <c r="BW926" s="1"/>
      <c r="BX926" s="1"/>
      <c r="BY926" s="1"/>
      <c r="BZ926" s="1"/>
      <c r="CA926" s="1"/>
      <c r="CB926" s="1"/>
      <c r="CC926" s="1"/>
      <c r="CD926" s="1"/>
    </row>
    <row r="927" spans="1:82">
      <c r="A927" s="1">
        <f t="shared" ref="A927:A961" si="759">A887</f>
        <v>2011</v>
      </c>
      <c r="B927" s="336"/>
      <c r="C927" s="494"/>
      <c r="D927" s="494"/>
      <c r="E927" s="494"/>
      <c r="F927" s="494"/>
      <c r="G927" s="494"/>
      <c r="H927" s="494"/>
      <c r="I927" s="494"/>
      <c r="J927" s="494"/>
      <c r="K927" s="494"/>
      <c r="L927" s="494"/>
      <c r="M927" s="494"/>
      <c r="N927" s="303">
        <f t="shared" si="757"/>
        <v>0</v>
      </c>
      <c r="O927" s="29"/>
      <c r="P927" s="72">
        <f t="shared" ref="P927:P961" si="760">A927</f>
        <v>2011</v>
      </c>
      <c r="Q927" s="347"/>
      <c r="R927" s="347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03">
        <f t="shared" si="758"/>
        <v>0</v>
      </c>
      <c r="AI927" s="155"/>
      <c r="AJ927" s="2"/>
      <c r="BH927" s="1"/>
      <c r="BV927" s="1"/>
      <c r="BW927" s="1"/>
      <c r="BX927" s="1"/>
      <c r="BY927" s="1"/>
      <c r="BZ927" s="1"/>
      <c r="CA927" s="1"/>
      <c r="CB927" s="1"/>
      <c r="CC927" s="1"/>
      <c r="CD927" s="1"/>
    </row>
    <row r="928" spans="1:82">
      <c r="A928" s="1">
        <f t="shared" si="759"/>
        <v>2012</v>
      </c>
      <c r="B928" s="92">
        <f>[1]BR!C802</f>
        <v>-31512</v>
      </c>
      <c r="C928" s="92">
        <f>[1]BR!D802</f>
        <v>-974</v>
      </c>
      <c r="D928" s="92">
        <f>[1]BR!E802</f>
        <v>-64850</v>
      </c>
      <c r="E928" s="92">
        <f>[1]BR!F802</f>
        <v>-73094</v>
      </c>
      <c r="F928" s="593">
        <f>[1]BR!G802</f>
        <v>-56854</v>
      </c>
      <c r="G928" s="593">
        <f>[1]BR!H802</f>
        <v>-133367</v>
      </c>
      <c r="H928" s="593">
        <f>[1]BR!I802</f>
        <v>-168332</v>
      </c>
      <c r="I928" s="593">
        <f>[1]BR!J802</f>
        <v>-222074</v>
      </c>
      <c r="J928" s="593">
        <f>[1]BR!K802</f>
        <v>-111879</v>
      </c>
      <c r="K928" s="593">
        <f>[1]BR!L802</f>
        <v>-117043</v>
      </c>
      <c r="L928" s="593">
        <f>[1]BR!M802</f>
        <v>-55951</v>
      </c>
      <c r="M928" s="593">
        <f>[1]BR!N802</f>
        <v>-49400</v>
      </c>
      <c r="N928" s="303">
        <f t="shared" si="757"/>
        <v>-1085330</v>
      </c>
      <c r="O928" s="29"/>
      <c r="P928" s="72">
        <f t="shared" si="760"/>
        <v>2012</v>
      </c>
      <c r="Q928" s="92">
        <f>[1]BR!S802</f>
        <v>0</v>
      </c>
      <c r="R928" s="92">
        <f>[1]BR!T802</f>
        <v>-31512</v>
      </c>
      <c r="S928" s="92">
        <f>[1]BR!U802</f>
        <v>-974</v>
      </c>
      <c r="T928" s="92">
        <f>[1]BR!V802</f>
        <v>-64850</v>
      </c>
      <c r="U928" s="92">
        <f>[1]BR!W802</f>
        <v>-73094</v>
      </c>
      <c r="V928" s="593">
        <f>[1]BR!X802</f>
        <v>-56854</v>
      </c>
      <c r="W928" s="593">
        <f>[1]BR!Y802</f>
        <v>-133367</v>
      </c>
      <c r="X928" s="593">
        <f>[1]BR!Z802</f>
        <v>-168332</v>
      </c>
      <c r="Y928" s="593">
        <f>[1]BR!AA802</f>
        <v>-222074</v>
      </c>
      <c r="Z928" s="593">
        <f>[1]BR!AB802</f>
        <v>-111879</v>
      </c>
      <c r="AA928" s="593">
        <f>[1]BR!AC802</f>
        <v>-117043</v>
      </c>
      <c r="AB928" s="593">
        <f>[1]BR!AD802</f>
        <v>-55951</v>
      </c>
      <c r="AC928" s="303">
        <f t="shared" ref="AC928:AC956" si="761">SUM(Q928:AB928)</f>
        <v>-1035930</v>
      </c>
      <c r="AI928" s="155"/>
      <c r="AJ928" s="2"/>
      <c r="BH928" s="1"/>
      <c r="BV928" s="1"/>
      <c r="BW928" s="1"/>
      <c r="BX928" s="1"/>
      <c r="BY928" s="1"/>
      <c r="BZ928" s="1"/>
      <c r="CA928" s="1"/>
      <c r="CB928" s="1"/>
      <c r="CC928" s="1"/>
      <c r="CD928" s="1"/>
    </row>
    <row r="929" spans="1:82">
      <c r="A929" s="1">
        <f t="shared" si="759"/>
        <v>2013</v>
      </c>
      <c r="B929" s="593">
        <f>[1]BR!C803</f>
        <v>-53173</v>
      </c>
      <c r="C929" s="593">
        <f>[1]BR!D803</f>
        <v>-18155</v>
      </c>
      <c r="D929" s="593">
        <f>[1]BR!E803</f>
        <v>-97091</v>
      </c>
      <c r="E929" s="593">
        <f>[1]BR!F803</f>
        <v>-44562</v>
      </c>
      <c r="F929" s="593">
        <f>[1]BR!G803</f>
        <v>-102680</v>
      </c>
      <c r="G929" s="593">
        <f>[1]BR!H803</f>
        <v>-163832</v>
      </c>
      <c r="H929" s="593">
        <f>[1]BR!I803</f>
        <v>-211040</v>
      </c>
      <c r="I929" s="593">
        <f>[1]BR!J803</f>
        <v>-248452</v>
      </c>
      <c r="J929" s="593">
        <f>[1]BR!K803</f>
        <v>-177758</v>
      </c>
      <c r="K929" s="593">
        <f>[1]BR!L803</f>
        <v>-116060</v>
      </c>
      <c r="L929" s="593">
        <f>[1]BR!M803</f>
        <v>-33407</v>
      </c>
      <c r="M929" s="593">
        <f>[1]BR!N803</f>
        <v>-31321</v>
      </c>
      <c r="N929" s="303">
        <f t="shared" si="757"/>
        <v>-1297531</v>
      </c>
      <c r="O929" s="29"/>
      <c r="P929" s="72">
        <f t="shared" si="760"/>
        <v>2013</v>
      </c>
      <c r="Q929" s="593">
        <f>[1]BR!S803</f>
        <v>-49400</v>
      </c>
      <c r="R929" s="593">
        <f>[1]BR!T803</f>
        <v>-53173</v>
      </c>
      <c r="S929" s="593">
        <f>[1]BR!U803</f>
        <v>-18155</v>
      </c>
      <c r="T929" s="593">
        <f>[1]BR!V803</f>
        <v>-97091</v>
      </c>
      <c r="U929" s="593">
        <f>[1]BR!W803</f>
        <v>-44562</v>
      </c>
      <c r="V929" s="593">
        <f>[1]BR!X803</f>
        <v>-102680</v>
      </c>
      <c r="W929" s="593">
        <f>[1]BR!Y803</f>
        <v>-163832</v>
      </c>
      <c r="X929" s="593">
        <f>[1]BR!Z803</f>
        <v>-211040</v>
      </c>
      <c r="Y929" s="593">
        <f>[1]BR!AA803</f>
        <v>-248452</v>
      </c>
      <c r="Z929" s="593">
        <f>[1]BR!AB803</f>
        <v>-177758</v>
      </c>
      <c r="AA929" s="593">
        <f>[1]BR!AC803</f>
        <v>-116060</v>
      </c>
      <c r="AB929" s="593">
        <f>[1]BR!AD803</f>
        <v>-33407</v>
      </c>
      <c r="AC929" s="303">
        <f t="shared" si="761"/>
        <v>-1315610</v>
      </c>
      <c r="AI929" s="155"/>
      <c r="AJ929" s="2"/>
      <c r="BH929" s="1"/>
      <c r="BV929" s="1"/>
      <c r="BW929" s="1"/>
      <c r="BX929" s="1"/>
      <c r="BY929" s="1"/>
      <c r="BZ929" s="1"/>
      <c r="CA929" s="1"/>
      <c r="CB929" s="1"/>
      <c r="CC929" s="1"/>
      <c r="CD929" s="1"/>
    </row>
    <row r="930" spans="1:82">
      <c r="A930" s="1">
        <f t="shared" si="759"/>
        <v>2014</v>
      </c>
      <c r="B930" s="593">
        <f>[1]BR!C804</f>
        <v>-97457</v>
      </c>
      <c r="C930" s="593">
        <f>[1]BR!D804</f>
        <v>-52931</v>
      </c>
      <c r="D930" s="593">
        <f>[1]BR!E804</f>
        <v>-148180</v>
      </c>
      <c r="E930" s="593">
        <f>[1]BR!F804</f>
        <v>-85734</v>
      </c>
      <c r="F930" s="593">
        <f>[1]BR!G804</f>
        <v>-111715</v>
      </c>
      <c r="G930" s="593">
        <f>[1]BR!H804</f>
        <v>-177281</v>
      </c>
      <c r="H930" s="593">
        <f>[1]BR!I804</f>
        <v>-223973</v>
      </c>
      <c r="I930" s="593">
        <f>[1]BR!J804</f>
        <v>-259043</v>
      </c>
      <c r="J930" s="593">
        <f>[1]BR!K804</f>
        <v>-192857</v>
      </c>
      <c r="K930" s="593">
        <f>[1]BR!L804</f>
        <v>-134454</v>
      </c>
      <c r="L930" s="593">
        <f>[1]BR!M804</f>
        <v>-43378</v>
      </c>
      <c r="M930" s="593">
        <f>[1]BR!N804</f>
        <v>-40132</v>
      </c>
      <c r="N930" s="303">
        <f t="shared" si="757"/>
        <v>-1567135</v>
      </c>
      <c r="O930" s="29"/>
      <c r="P930" s="72">
        <f t="shared" si="760"/>
        <v>2014</v>
      </c>
      <c r="Q930" s="593">
        <f>[1]BR!S804</f>
        <v>-31321</v>
      </c>
      <c r="R930" s="593">
        <f>[1]BR!T804</f>
        <v>-97457</v>
      </c>
      <c r="S930" s="593">
        <f>[1]BR!U804</f>
        <v>-52931</v>
      </c>
      <c r="T930" s="593">
        <f>[1]BR!V804</f>
        <v>-148180</v>
      </c>
      <c r="U930" s="593">
        <f>[1]BR!W804</f>
        <v>-85734</v>
      </c>
      <c r="V930" s="593">
        <f>[1]BR!X804</f>
        <v>-111715</v>
      </c>
      <c r="W930" s="593">
        <f>[1]BR!Y804</f>
        <v>-177281</v>
      </c>
      <c r="X930" s="593">
        <f>[1]BR!Z804</f>
        <v>-223973</v>
      </c>
      <c r="Y930" s="593">
        <f>[1]BR!AA804</f>
        <v>-259043</v>
      </c>
      <c r="Z930" s="593">
        <f>[1]BR!AB804</f>
        <v>-192857</v>
      </c>
      <c r="AA930" s="593">
        <f>[1]BR!AC804</f>
        <v>-134454</v>
      </c>
      <c r="AB930" s="593">
        <f>[1]BR!AD804</f>
        <v>-43378</v>
      </c>
      <c r="AC930" s="303">
        <f t="shared" si="761"/>
        <v>-1558324</v>
      </c>
      <c r="AI930" s="155"/>
      <c r="AJ930" s="2"/>
      <c r="BH930" s="1"/>
      <c r="BV930" s="1"/>
      <c r="BW930" s="1"/>
      <c r="BX930" s="1"/>
      <c r="BY930" s="1"/>
      <c r="BZ930" s="1"/>
      <c r="CA930" s="1"/>
      <c r="CB930" s="1"/>
      <c r="CC930" s="1"/>
      <c r="CD930" s="1"/>
    </row>
    <row r="931" spans="1:82">
      <c r="A931" s="1">
        <f t="shared" si="759"/>
        <v>2015</v>
      </c>
      <c r="B931" s="654">
        <v>0</v>
      </c>
      <c r="C931" s="654">
        <v>0</v>
      </c>
      <c r="D931" s="654">
        <v>0</v>
      </c>
      <c r="E931" s="654">
        <v>0</v>
      </c>
      <c r="F931" s="654">
        <v>0</v>
      </c>
      <c r="G931" s="654">
        <v>0</v>
      </c>
      <c r="H931" s="654">
        <v>0</v>
      </c>
      <c r="I931" s="654">
        <v>0</v>
      </c>
      <c r="J931" s="654">
        <v>0</v>
      </c>
      <c r="K931" s="654">
        <v>0</v>
      </c>
      <c r="L931" s="654">
        <v>0</v>
      </c>
      <c r="M931" s="654">
        <v>0</v>
      </c>
      <c r="N931" s="303">
        <f t="shared" si="757"/>
        <v>0</v>
      </c>
      <c r="O931" s="29"/>
      <c r="P931" s="72">
        <f t="shared" si="760"/>
        <v>2015</v>
      </c>
      <c r="Q931" s="593">
        <f>[1]BR!S805</f>
        <v>-40132</v>
      </c>
      <c r="R931" s="654">
        <v>0</v>
      </c>
      <c r="S931" s="654">
        <v>0</v>
      </c>
      <c r="T931" s="654">
        <v>0</v>
      </c>
      <c r="U931" s="654">
        <v>0</v>
      </c>
      <c r="V931" s="654">
        <v>0</v>
      </c>
      <c r="W931" s="654">
        <v>0</v>
      </c>
      <c r="X931" s="654">
        <v>0</v>
      </c>
      <c r="Y931" s="654">
        <v>0</v>
      </c>
      <c r="Z931" s="654">
        <v>0</v>
      </c>
      <c r="AA931" s="654">
        <v>0</v>
      </c>
      <c r="AB931" s="654">
        <v>0</v>
      </c>
      <c r="AC931" s="303">
        <f t="shared" si="761"/>
        <v>-40132</v>
      </c>
      <c r="AI931" s="155"/>
      <c r="AJ931" s="2"/>
      <c r="BH931" s="1"/>
      <c r="BV931" s="1"/>
      <c r="BW931" s="1"/>
      <c r="BX931" s="1"/>
      <c r="BY931" s="1"/>
      <c r="BZ931" s="1"/>
      <c r="CA931" s="1"/>
      <c r="CB931" s="1"/>
      <c r="CC931" s="1"/>
      <c r="CD931" s="1"/>
    </row>
    <row r="932" spans="1:82">
      <c r="A932" s="1">
        <f t="shared" si="759"/>
        <v>2016</v>
      </c>
      <c r="B932" s="654">
        <v>0</v>
      </c>
      <c r="C932" s="654">
        <v>0</v>
      </c>
      <c r="D932" s="654">
        <v>0</v>
      </c>
      <c r="E932" s="654">
        <v>0</v>
      </c>
      <c r="F932" s="654">
        <v>0</v>
      </c>
      <c r="G932" s="654">
        <v>0</v>
      </c>
      <c r="H932" s="654">
        <v>0</v>
      </c>
      <c r="I932" s="654">
        <v>0</v>
      </c>
      <c r="J932" s="654">
        <v>0</v>
      </c>
      <c r="K932" s="654">
        <v>0</v>
      </c>
      <c r="L932" s="654">
        <v>0</v>
      </c>
      <c r="M932" s="654">
        <v>0</v>
      </c>
      <c r="N932" s="303">
        <f t="shared" si="757"/>
        <v>0</v>
      </c>
      <c r="O932" s="29"/>
      <c r="P932" s="72">
        <f t="shared" si="760"/>
        <v>2016</v>
      </c>
      <c r="Q932" s="654">
        <v>0</v>
      </c>
      <c r="R932" s="654">
        <v>0</v>
      </c>
      <c r="S932" s="654">
        <v>0</v>
      </c>
      <c r="T932" s="654">
        <v>0</v>
      </c>
      <c r="U932" s="654">
        <v>0</v>
      </c>
      <c r="V932" s="654">
        <v>0</v>
      </c>
      <c r="W932" s="654">
        <v>0</v>
      </c>
      <c r="X932" s="654">
        <v>0</v>
      </c>
      <c r="Y932" s="654">
        <v>0</v>
      </c>
      <c r="Z932" s="654">
        <v>0</v>
      </c>
      <c r="AA932" s="654">
        <v>0</v>
      </c>
      <c r="AB932" s="654">
        <v>0</v>
      </c>
      <c r="AC932" s="303">
        <f t="shared" si="761"/>
        <v>0</v>
      </c>
      <c r="AI932" s="155"/>
      <c r="AJ932" s="2"/>
      <c r="BH932" s="1"/>
      <c r="BV932" s="1"/>
      <c r="BW932" s="1"/>
      <c r="BX932" s="1"/>
      <c r="BY932" s="1"/>
      <c r="BZ932" s="1"/>
      <c r="CA932" s="1"/>
      <c r="CB932" s="1"/>
      <c r="CC932" s="1"/>
      <c r="CD932" s="1"/>
    </row>
    <row r="933" spans="1:82">
      <c r="A933" s="1">
        <f t="shared" si="759"/>
        <v>2017</v>
      </c>
      <c r="B933" s="654">
        <v>0</v>
      </c>
      <c r="C933" s="654">
        <v>0</v>
      </c>
      <c r="D933" s="654">
        <v>0</v>
      </c>
      <c r="E933" s="654">
        <v>0</v>
      </c>
      <c r="F933" s="654">
        <v>0</v>
      </c>
      <c r="G933" s="654">
        <v>0</v>
      </c>
      <c r="H933" s="654">
        <v>0</v>
      </c>
      <c r="I933" s="654">
        <v>0</v>
      </c>
      <c r="J933" s="654">
        <v>0</v>
      </c>
      <c r="K933" s="654">
        <v>0</v>
      </c>
      <c r="L933" s="654">
        <v>0</v>
      </c>
      <c r="M933" s="654">
        <v>0</v>
      </c>
      <c r="N933" s="303">
        <f t="shared" si="757"/>
        <v>0</v>
      </c>
      <c r="O933" s="29"/>
      <c r="P933" s="72">
        <f t="shared" si="760"/>
        <v>2017</v>
      </c>
      <c r="Q933" s="654">
        <v>0</v>
      </c>
      <c r="R933" s="654">
        <v>0</v>
      </c>
      <c r="S933" s="654">
        <v>0</v>
      </c>
      <c r="T933" s="654">
        <v>0</v>
      </c>
      <c r="U933" s="654">
        <v>0</v>
      </c>
      <c r="V933" s="654">
        <v>0</v>
      </c>
      <c r="W933" s="654">
        <v>0</v>
      </c>
      <c r="X933" s="654">
        <v>0</v>
      </c>
      <c r="Y933" s="654">
        <v>0</v>
      </c>
      <c r="Z933" s="654">
        <v>0</v>
      </c>
      <c r="AA933" s="654">
        <v>0</v>
      </c>
      <c r="AB933" s="654">
        <v>0</v>
      </c>
      <c r="AC933" s="303">
        <f t="shared" si="761"/>
        <v>0</v>
      </c>
      <c r="AI933" s="155"/>
      <c r="AJ933" s="2"/>
      <c r="BH933" s="1"/>
      <c r="BV933" s="1"/>
      <c r="BW933" s="1"/>
      <c r="BX933" s="1"/>
      <c r="BY933" s="1"/>
      <c r="BZ933" s="1"/>
      <c r="CA933" s="1"/>
      <c r="CB933" s="1"/>
      <c r="CC933" s="1"/>
      <c r="CD933" s="1"/>
    </row>
    <row r="934" spans="1:82">
      <c r="A934" s="1">
        <f t="shared" si="759"/>
        <v>2018</v>
      </c>
      <c r="B934" s="654">
        <v>0</v>
      </c>
      <c r="C934" s="654">
        <v>0</v>
      </c>
      <c r="D934" s="654">
        <v>0</v>
      </c>
      <c r="E934" s="654">
        <v>0</v>
      </c>
      <c r="F934" s="654">
        <v>0</v>
      </c>
      <c r="G934" s="654">
        <v>0</v>
      </c>
      <c r="H934" s="654">
        <v>0</v>
      </c>
      <c r="I934" s="654">
        <v>0</v>
      </c>
      <c r="J934" s="654">
        <v>0</v>
      </c>
      <c r="K934" s="654">
        <v>0</v>
      </c>
      <c r="L934" s="654">
        <v>0</v>
      </c>
      <c r="M934" s="654">
        <v>0</v>
      </c>
      <c r="N934" s="303">
        <f t="shared" si="757"/>
        <v>0</v>
      </c>
      <c r="O934" s="29"/>
      <c r="P934" s="72">
        <f t="shared" si="760"/>
        <v>2018</v>
      </c>
      <c r="Q934" s="654">
        <v>0</v>
      </c>
      <c r="R934" s="654">
        <v>0</v>
      </c>
      <c r="S934" s="654">
        <v>0</v>
      </c>
      <c r="T934" s="654">
        <v>0</v>
      </c>
      <c r="U934" s="654">
        <v>0</v>
      </c>
      <c r="V934" s="654">
        <v>0</v>
      </c>
      <c r="W934" s="654">
        <v>0</v>
      </c>
      <c r="X934" s="654">
        <v>0</v>
      </c>
      <c r="Y934" s="654">
        <v>0</v>
      </c>
      <c r="Z934" s="654">
        <v>0</v>
      </c>
      <c r="AA934" s="654">
        <v>0</v>
      </c>
      <c r="AB934" s="654">
        <v>0</v>
      </c>
      <c r="AC934" s="303">
        <f t="shared" si="761"/>
        <v>0</v>
      </c>
      <c r="AI934" s="155"/>
      <c r="AJ934" s="2"/>
      <c r="BH934" s="1"/>
      <c r="BV934" s="1"/>
      <c r="BW934" s="1"/>
      <c r="BX934" s="1"/>
      <c r="BY934" s="1"/>
      <c r="BZ934" s="1"/>
      <c r="CA934" s="1"/>
      <c r="CB934" s="1"/>
      <c r="CC934" s="1"/>
      <c r="CD934" s="1"/>
    </row>
    <row r="935" spans="1:82">
      <c r="A935" s="1">
        <f t="shared" si="759"/>
        <v>2019</v>
      </c>
      <c r="B935" s="654">
        <v>0</v>
      </c>
      <c r="C935" s="654">
        <v>0</v>
      </c>
      <c r="D935" s="654">
        <v>0</v>
      </c>
      <c r="E935" s="654">
        <v>0</v>
      </c>
      <c r="F935" s="654">
        <v>0</v>
      </c>
      <c r="G935" s="654">
        <v>0</v>
      </c>
      <c r="H935" s="654">
        <v>0</v>
      </c>
      <c r="I935" s="654">
        <v>0</v>
      </c>
      <c r="J935" s="654">
        <v>0</v>
      </c>
      <c r="K935" s="654">
        <v>0</v>
      </c>
      <c r="L935" s="654">
        <v>0</v>
      </c>
      <c r="M935" s="654">
        <v>0</v>
      </c>
      <c r="N935" s="303">
        <f t="shared" si="757"/>
        <v>0</v>
      </c>
      <c r="O935" s="29"/>
      <c r="P935" s="72">
        <f t="shared" si="760"/>
        <v>2019</v>
      </c>
      <c r="Q935" s="654">
        <v>0</v>
      </c>
      <c r="R935" s="654">
        <v>0</v>
      </c>
      <c r="S935" s="654">
        <v>0</v>
      </c>
      <c r="T935" s="654">
        <v>0</v>
      </c>
      <c r="U935" s="654">
        <v>0</v>
      </c>
      <c r="V935" s="654">
        <v>0</v>
      </c>
      <c r="W935" s="654">
        <v>0</v>
      </c>
      <c r="X935" s="654">
        <v>0</v>
      </c>
      <c r="Y935" s="654">
        <v>0</v>
      </c>
      <c r="Z935" s="654">
        <v>0</v>
      </c>
      <c r="AA935" s="654">
        <v>0</v>
      </c>
      <c r="AB935" s="654">
        <v>0</v>
      </c>
      <c r="AC935" s="303">
        <f t="shared" si="761"/>
        <v>0</v>
      </c>
      <c r="AI935" s="155"/>
      <c r="AJ935" s="2"/>
      <c r="BH935" s="1"/>
      <c r="BV935" s="1"/>
      <c r="BW935" s="1"/>
      <c r="BX935" s="1"/>
      <c r="BY935" s="1"/>
      <c r="BZ935" s="1"/>
      <c r="CA935" s="1"/>
      <c r="CB935" s="1"/>
      <c r="CC935" s="1"/>
      <c r="CD935" s="1"/>
    </row>
    <row r="936" spans="1:82">
      <c r="A936" s="1">
        <f t="shared" si="759"/>
        <v>2020</v>
      </c>
      <c r="B936" s="654">
        <v>0</v>
      </c>
      <c r="C936" s="654">
        <v>0</v>
      </c>
      <c r="D936" s="654">
        <v>0</v>
      </c>
      <c r="E936" s="654">
        <v>0</v>
      </c>
      <c r="F936" s="654">
        <v>0</v>
      </c>
      <c r="G936" s="654">
        <v>0</v>
      </c>
      <c r="H936" s="654">
        <v>0</v>
      </c>
      <c r="I936" s="654">
        <v>0</v>
      </c>
      <c r="J936" s="654">
        <v>0</v>
      </c>
      <c r="K936" s="654">
        <v>0</v>
      </c>
      <c r="L936" s="654">
        <v>0</v>
      </c>
      <c r="M936" s="654">
        <v>0</v>
      </c>
      <c r="N936" s="303">
        <f t="shared" si="757"/>
        <v>0</v>
      </c>
      <c r="O936" s="29"/>
      <c r="P936" s="72">
        <f t="shared" si="760"/>
        <v>2020</v>
      </c>
      <c r="Q936" s="654">
        <v>0</v>
      </c>
      <c r="R936" s="654">
        <v>0</v>
      </c>
      <c r="S936" s="654">
        <v>0</v>
      </c>
      <c r="T936" s="654">
        <v>0</v>
      </c>
      <c r="U936" s="654">
        <v>0</v>
      </c>
      <c r="V936" s="654">
        <v>0</v>
      </c>
      <c r="W936" s="654">
        <v>0</v>
      </c>
      <c r="X936" s="654">
        <v>0</v>
      </c>
      <c r="Y936" s="654">
        <v>0</v>
      </c>
      <c r="Z936" s="654">
        <v>0</v>
      </c>
      <c r="AA936" s="654">
        <v>0</v>
      </c>
      <c r="AB936" s="654">
        <v>0</v>
      </c>
      <c r="AC936" s="303">
        <f t="shared" si="761"/>
        <v>0</v>
      </c>
      <c r="AI936" s="155"/>
      <c r="AJ936" s="2"/>
      <c r="BH936" s="1"/>
      <c r="BV936" s="1"/>
      <c r="BW936" s="1"/>
      <c r="BX936" s="1"/>
      <c r="BY936" s="1"/>
      <c r="BZ936" s="1"/>
      <c r="CA936" s="1"/>
      <c r="CB936" s="1"/>
      <c r="CC936" s="1"/>
      <c r="CD936" s="1"/>
    </row>
    <row r="937" spans="1:82">
      <c r="A937" s="1">
        <f t="shared" si="759"/>
        <v>2021</v>
      </c>
      <c r="B937" s="654">
        <v>0</v>
      </c>
      <c r="C937" s="654">
        <v>0</v>
      </c>
      <c r="D937" s="654">
        <v>0</v>
      </c>
      <c r="E937" s="654">
        <v>0</v>
      </c>
      <c r="F937" s="654">
        <v>0</v>
      </c>
      <c r="G937" s="654">
        <v>0</v>
      </c>
      <c r="H937" s="654">
        <v>0</v>
      </c>
      <c r="I937" s="654">
        <v>0</v>
      </c>
      <c r="J937" s="654">
        <v>0</v>
      </c>
      <c r="K937" s="654">
        <v>0</v>
      </c>
      <c r="L937" s="654">
        <v>0</v>
      </c>
      <c r="M937" s="654">
        <v>0</v>
      </c>
      <c r="N937" s="303">
        <f t="shared" si="757"/>
        <v>0</v>
      </c>
      <c r="O937" s="29"/>
      <c r="P937" s="72">
        <f t="shared" si="760"/>
        <v>2021</v>
      </c>
      <c r="Q937" s="654">
        <v>0</v>
      </c>
      <c r="R937" s="654">
        <v>0</v>
      </c>
      <c r="S937" s="654">
        <v>0</v>
      </c>
      <c r="T937" s="654">
        <v>0</v>
      </c>
      <c r="U937" s="654">
        <v>0</v>
      </c>
      <c r="V937" s="654">
        <v>0</v>
      </c>
      <c r="W937" s="654">
        <v>0</v>
      </c>
      <c r="X937" s="654">
        <v>0</v>
      </c>
      <c r="Y937" s="654">
        <v>0</v>
      </c>
      <c r="Z937" s="654">
        <v>0</v>
      </c>
      <c r="AA937" s="654">
        <v>0</v>
      </c>
      <c r="AB937" s="654">
        <v>0</v>
      </c>
      <c r="AC937" s="303">
        <f t="shared" si="761"/>
        <v>0</v>
      </c>
      <c r="AG937" s="6"/>
      <c r="AH937" s="6"/>
      <c r="AI937" s="155"/>
      <c r="AJ937" s="2"/>
      <c r="BH937" s="1"/>
      <c r="BV937" s="1"/>
      <c r="BW937" s="1"/>
      <c r="BX937" s="1"/>
      <c r="BY937" s="1"/>
      <c r="BZ937" s="1"/>
      <c r="CA937" s="1"/>
      <c r="CB937" s="1"/>
      <c r="CC937" s="1"/>
      <c r="CD937" s="1"/>
    </row>
    <row r="938" spans="1:82">
      <c r="A938" s="1">
        <f t="shared" si="759"/>
        <v>2022</v>
      </c>
      <c r="B938" s="654">
        <v>0</v>
      </c>
      <c r="C938" s="654">
        <v>0</v>
      </c>
      <c r="D938" s="654">
        <v>0</v>
      </c>
      <c r="E938" s="654">
        <v>0</v>
      </c>
      <c r="F938" s="654">
        <v>0</v>
      </c>
      <c r="G938" s="654">
        <v>0</v>
      </c>
      <c r="H938" s="654">
        <v>0</v>
      </c>
      <c r="I938" s="654">
        <v>0</v>
      </c>
      <c r="J938" s="654">
        <v>0</v>
      </c>
      <c r="K938" s="654">
        <v>0</v>
      </c>
      <c r="L938" s="654">
        <v>0</v>
      </c>
      <c r="M938" s="654">
        <v>0</v>
      </c>
      <c r="N938" s="303">
        <f t="shared" si="757"/>
        <v>0</v>
      </c>
      <c r="O938" s="29"/>
      <c r="P938" s="72">
        <f t="shared" si="760"/>
        <v>2022</v>
      </c>
      <c r="Q938" s="654">
        <v>0</v>
      </c>
      <c r="R938" s="654">
        <v>0</v>
      </c>
      <c r="S938" s="654">
        <v>0</v>
      </c>
      <c r="T938" s="654">
        <v>0</v>
      </c>
      <c r="U938" s="654">
        <v>0</v>
      </c>
      <c r="V938" s="654">
        <v>0</v>
      </c>
      <c r="W938" s="654">
        <v>0</v>
      </c>
      <c r="X938" s="654">
        <v>0</v>
      </c>
      <c r="Y938" s="654">
        <v>0</v>
      </c>
      <c r="Z938" s="654">
        <v>0</v>
      </c>
      <c r="AA938" s="654">
        <v>0</v>
      </c>
      <c r="AB938" s="654">
        <v>0</v>
      </c>
      <c r="AC938" s="303">
        <f t="shared" si="761"/>
        <v>0</v>
      </c>
      <c r="AI938" s="155"/>
      <c r="AJ938" s="2"/>
      <c r="BH938" s="1"/>
      <c r="BV938" s="1"/>
      <c r="BW938" s="1"/>
      <c r="BX938" s="1"/>
      <c r="BY938" s="1"/>
      <c r="BZ938" s="1"/>
      <c r="CA938" s="1"/>
      <c r="CB938" s="1"/>
      <c r="CC938" s="1"/>
      <c r="CD938" s="1"/>
    </row>
    <row r="939" spans="1:82">
      <c r="A939" s="1">
        <f t="shared" si="759"/>
        <v>2023</v>
      </c>
      <c r="B939" s="654">
        <v>0</v>
      </c>
      <c r="C939" s="654">
        <v>0</v>
      </c>
      <c r="D939" s="654">
        <v>0</v>
      </c>
      <c r="E939" s="654">
        <v>0</v>
      </c>
      <c r="F939" s="654">
        <v>0</v>
      </c>
      <c r="G939" s="654">
        <v>0</v>
      </c>
      <c r="H939" s="654">
        <v>0</v>
      </c>
      <c r="I939" s="654">
        <v>0</v>
      </c>
      <c r="J939" s="654">
        <v>0</v>
      </c>
      <c r="K939" s="654">
        <v>0</v>
      </c>
      <c r="L939" s="654">
        <v>0</v>
      </c>
      <c r="M939" s="654">
        <v>0</v>
      </c>
      <c r="N939" s="303">
        <f t="shared" si="757"/>
        <v>0</v>
      </c>
      <c r="O939" s="29"/>
      <c r="P939" s="72">
        <f t="shared" si="760"/>
        <v>2023</v>
      </c>
      <c r="Q939" s="654">
        <v>0</v>
      </c>
      <c r="R939" s="654">
        <v>0</v>
      </c>
      <c r="S939" s="654">
        <v>0</v>
      </c>
      <c r="T939" s="654">
        <v>0</v>
      </c>
      <c r="U939" s="654">
        <v>0</v>
      </c>
      <c r="V939" s="654">
        <v>0</v>
      </c>
      <c r="W939" s="654">
        <v>0</v>
      </c>
      <c r="X939" s="654">
        <v>0</v>
      </c>
      <c r="Y939" s="654">
        <v>0</v>
      </c>
      <c r="Z939" s="654">
        <v>0</v>
      </c>
      <c r="AA939" s="654">
        <v>0</v>
      </c>
      <c r="AB939" s="654">
        <v>0</v>
      </c>
      <c r="AC939" s="303">
        <f t="shared" si="761"/>
        <v>0</v>
      </c>
      <c r="AI939" s="155"/>
      <c r="AJ939" s="2"/>
      <c r="BH939" s="1"/>
      <c r="BV939" s="1"/>
      <c r="BW939" s="1"/>
      <c r="BX939" s="1"/>
      <c r="BY939" s="1"/>
      <c r="BZ939" s="1"/>
      <c r="CA939" s="1"/>
      <c r="CB939" s="1"/>
      <c r="CC939" s="1"/>
      <c r="CD939" s="1"/>
    </row>
    <row r="940" spans="1:82">
      <c r="A940" s="1">
        <f t="shared" si="759"/>
        <v>2024</v>
      </c>
      <c r="B940" s="654">
        <v>0</v>
      </c>
      <c r="C940" s="654">
        <v>0</v>
      </c>
      <c r="D940" s="654">
        <v>0</v>
      </c>
      <c r="E940" s="654">
        <v>0</v>
      </c>
      <c r="F940" s="654">
        <v>0</v>
      </c>
      <c r="G940" s="654">
        <v>0</v>
      </c>
      <c r="H940" s="654">
        <v>0</v>
      </c>
      <c r="I940" s="654">
        <v>0</v>
      </c>
      <c r="J940" s="654">
        <v>0</v>
      </c>
      <c r="K940" s="654">
        <v>0</v>
      </c>
      <c r="L940" s="654">
        <v>0</v>
      </c>
      <c r="M940" s="654">
        <v>0</v>
      </c>
      <c r="N940" s="303">
        <f t="shared" si="757"/>
        <v>0</v>
      </c>
      <c r="O940" s="29"/>
      <c r="P940" s="72">
        <f t="shared" si="760"/>
        <v>2024</v>
      </c>
      <c r="Q940" s="654">
        <v>0</v>
      </c>
      <c r="R940" s="654">
        <v>0</v>
      </c>
      <c r="S940" s="654">
        <v>0</v>
      </c>
      <c r="T940" s="654">
        <v>0</v>
      </c>
      <c r="U940" s="654">
        <v>0</v>
      </c>
      <c r="V940" s="654">
        <v>0</v>
      </c>
      <c r="W940" s="654">
        <v>0</v>
      </c>
      <c r="X940" s="654">
        <v>0</v>
      </c>
      <c r="Y940" s="654">
        <v>0</v>
      </c>
      <c r="Z940" s="654">
        <v>0</v>
      </c>
      <c r="AA940" s="654">
        <v>0</v>
      </c>
      <c r="AB940" s="654">
        <v>0</v>
      </c>
      <c r="AC940" s="303">
        <f t="shared" si="761"/>
        <v>0</v>
      </c>
      <c r="AG940" s="2"/>
      <c r="AH940" s="2"/>
      <c r="AJ940" s="2"/>
      <c r="BH940" s="1"/>
      <c r="BV940" s="1"/>
      <c r="BW940" s="1"/>
      <c r="BX940" s="1"/>
      <c r="BY940" s="1"/>
      <c r="BZ940" s="1"/>
      <c r="CA940" s="1"/>
      <c r="CB940" s="1"/>
      <c r="CC940" s="1"/>
      <c r="CD940" s="1"/>
    </row>
    <row r="941" spans="1:82">
      <c r="A941" s="1">
        <f t="shared" si="759"/>
        <v>2025</v>
      </c>
      <c r="B941" s="654">
        <v>0</v>
      </c>
      <c r="C941" s="654">
        <v>0</v>
      </c>
      <c r="D941" s="654">
        <v>0</v>
      </c>
      <c r="E941" s="654">
        <v>0</v>
      </c>
      <c r="F941" s="654">
        <v>0</v>
      </c>
      <c r="G941" s="654">
        <v>0</v>
      </c>
      <c r="H941" s="654">
        <v>0</v>
      </c>
      <c r="I941" s="654">
        <v>0</v>
      </c>
      <c r="J941" s="654">
        <v>0</v>
      </c>
      <c r="K941" s="654">
        <v>0</v>
      </c>
      <c r="L941" s="654">
        <v>0</v>
      </c>
      <c r="M941" s="654">
        <v>0</v>
      </c>
      <c r="N941" s="303">
        <f t="shared" si="757"/>
        <v>0</v>
      </c>
      <c r="O941" s="29"/>
      <c r="P941" s="72">
        <f t="shared" si="760"/>
        <v>2025</v>
      </c>
      <c r="Q941" s="654">
        <v>0</v>
      </c>
      <c r="R941" s="654">
        <v>0</v>
      </c>
      <c r="S941" s="654">
        <v>0</v>
      </c>
      <c r="T941" s="654">
        <v>0</v>
      </c>
      <c r="U941" s="654">
        <v>0</v>
      </c>
      <c r="V941" s="654">
        <v>0</v>
      </c>
      <c r="W941" s="654">
        <v>0</v>
      </c>
      <c r="X941" s="654">
        <v>0</v>
      </c>
      <c r="Y941" s="654">
        <v>0</v>
      </c>
      <c r="Z941" s="654">
        <v>0</v>
      </c>
      <c r="AA941" s="654">
        <v>0</v>
      </c>
      <c r="AB941" s="654">
        <v>0</v>
      </c>
      <c r="AC941" s="303">
        <f t="shared" si="761"/>
        <v>0</v>
      </c>
      <c r="AG941" s="2"/>
      <c r="AH941" s="2"/>
      <c r="AJ941" s="2"/>
      <c r="BH941" s="1"/>
      <c r="BV941" s="1"/>
      <c r="BW941" s="1"/>
      <c r="BX941" s="1"/>
      <c r="BY941" s="1"/>
      <c r="BZ941" s="1"/>
      <c r="CA941" s="1"/>
      <c r="CB941" s="1"/>
      <c r="CC941" s="1"/>
      <c r="CD941" s="1"/>
    </row>
    <row r="942" spans="1:82">
      <c r="A942" s="1">
        <f t="shared" si="759"/>
        <v>2026</v>
      </c>
      <c r="B942" s="654">
        <v>0</v>
      </c>
      <c r="C942" s="654">
        <v>0</v>
      </c>
      <c r="D942" s="654">
        <v>0</v>
      </c>
      <c r="E942" s="654">
        <v>0</v>
      </c>
      <c r="F942" s="654">
        <v>0</v>
      </c>
      <c r="G942" s="654">
        <v>0</v>
      </c>
      <c r="H942" s="654">
        <v>0</v>
      </c>
      <c r="I942" s="654">
        <v>0</v>
      </c>
      <c r="J942" s="654">
        <v>0</v>
      </c>
      <c r="K942" s="654">
        <v>0</v>
      </c>
      <c r="L942" s="654">
        <v>0</v>
      </c>
      <c r="M942" s="654">
        <v>0</v>
      </c>
      <c r="N942" s="303">
        <f t="shared" si="757"/>
        <v>0</v>
      </c>
      <c r="O942" s="29"/>
      <c r="P942" s="72">
        <f t="shared" si="760"/>
        <v>2026</v>
      </c>
      <c r="Q942" s="654">
        <v>0</v>
      </c>
      <c r="R942" s="654">
        <v>0</v>
      </c>
      <c r="S942" s="654">
        <v>0</v>
      </c>
      <c r="T942" s="654">
        <v>0</v>
      </c>
      <c r="U942" s="654">
        <v>0</v>
      </c>
      <c r="V942" s="654">
        <v>0</v>
      </c>
      <c r="W942" s="654">
        <v>0</v>
      </c>
      <c r="X942" s="654">
        <v>0</v>
      </c>
      <c r="Y942" s="654">
        <v>0</v>
      </c>
      <c r="Z942" s="654">
        <v>0</v>
      </c>
      <c r="AA942" s="654">
        <v>0</v>
      </c>
      <c r="AB942" s="654">
        <v>0</v>
      </c>
      <c r="AC942" s="303">
        <f t="shared" si="761"/>
        <v>0</v>
      </c>
      <c r="AG942" s="2"/>
      <c r="AH942" s="2"/>
      <c r="AJ942" s="2"/>
      <c r="BH942" s="1"/>
      <c r="BV942" s="1"/>
      <c r="BW942" s="1"/>
      <c r="BX942" s="1"/>
      <c r="BY942" s="1"/>
      <c r="BZ942" s="1"/>
      <c r="CA942" s="1"/>
      <c r="CB942" s="1"/>
      <c r="CC942" s="1"/>
      <c r="CD942" s="1"/>
    </row>
    <row r="943" spans="1:82">
      <c r="A943" s="1">
        <f t="shared" si="759"/>
        <v>2027</v>
      </c>
      <c r="B943" s="654">
        <v>0</v>
      </c>
      <c r="C943" s="654">
        <v>0</v>
      </c>
      <c r="D943" s="654">
        <v>0</v>
      </c>
      <c r="E943" s="654">
        <v>0</v>
      </c>
      <c r="F943" s="654">
        <v>0</v>
      </c>
      <c r="G943" s="654">
        <v>0</v>
      </c>
      <c r="H943" s="654">
        <v>0</v>
      </c>
      <c r="I943" s="654">
        <v>0</v>
      </c>
      <c r="J943" s="654">
        <v>0</v>
      </c>
      <c r="K943" s="654">
        <v>0</v>
      </c>
      <c r="L943" s="654">
        <v>0</v>
      </c>
      <c r="M943" s="654">
        <v>0</v>
      </c>
      <c r="N943" s="303">
        <f t="shared" si="757"/>
        <v>0</v>
      </c>
      <c r="O943" s="29"/>
      <c r="P943" s="72">
        <f t="shared" si="760"/>
        <v>2027</v>
      </c>
      <c r="Q943" s="654">
        <v>0</v>
      </c>
      <c r="R943" s="654">
        <v>0</v>
      </c>
      <c r="S943" s="654">
        <v>0</v>
      </c>
      <c r="T943" s="654">
        <v>0</v>
      </c>
      <c r="U943" s="654">
        <v>0</v>
      </c>
      <c r="V943" s="654">
        <v>0</v>
      </c>
      <c r="W943" s="654">
        <v>0</v>
      </c>
      <c r="X943" s="654">
        <v>0</v>
      </c>
      <c r="Y943" s="654">
        <v>0</v>
      </c>
      <c r="Z943" s="654">
        <v>0</v>
      </c>
      <c r="AA943" s="654">
        <v>0</v>
      </c>
      <c r="AB943" s="654">
        <v>0</v>
      </c>
      <c r="AC943" s="303">
        <f t="shared" si="761"/>
        <v>0</v>
      </c>
      <c r="AJ943" s="2"/>
      <c r="BH943" s="1"/>
      <c r="BV943" s="1"/>
      <c r="BW943" s="1"/>
      <c r="BX943" s="1"/>
      <c r="BY943" s="1"/>
      <c r="BZ943" s="1"/>
      <c r="CA943" s="1"/>
      <c r="CB943" s="1"/>
      <c r="CC943" s="1"/>
      <c r="CD943" s="1"/>
    </row>
    <row r="944" spans="1:82">
      <c r="A944" s="1">
        <f t="shared" si="759"/>
        <v>2028</v>
      </c>
      <c r="B944" s="654">
        <v>0</v>
      </c>
      <c r="C944" s="654">
        <v>0</v>
      </c>
      <c r="D944" s="654">
        <v>0</v>
      </c>
      <c r="E944" s="654">
        <v>0</v>
      </c>
      <c r="F944" s="654">
        <v>0</v>
      </c>
      <c r="G944" s="654">
        <v>0</v>
      </c>
      <c r="H944" s="654">
        <v>0</v>
      </c>
      <c r="I944" s="654">
        <v>0</v>
      </c>
      <c r="J944" s="654">
        <v>0</v>
      </c>
      <c r="K944" s="654">
        <v>0</v>
      </c>
      <c r="L944" s="654">
        <v>0</v>
      </c>
      <c r="M944" s="654">
        <v>0</v>
      </c>
      <c r="N944" s="303">
        <f t="shared" si="757"/>
        <v>0</v>
      </c>
      <c r="O944" s="29"/>
      <c r="P944" s="72">
        <f t="shared" si="760"/>
        <v>2028</v>
      </c>
      <c r="Q944" s="654">
        <v>0</v>
      </c>
      <c r="R944" s="654">
        <v>0</v>
      </c>
      <c r="S944" s="654">
        <v>0</v>
      </c>
      <c r="T944" s="654">
        <v>0</v>
      </c>
      <c r="U944" s="654">
        <v>0</v>
      </c>
      <c r="V944" s="654">
        <v>0</v>
      </c>
      <c r="W944" s="654">
        <v>0</v>
      </c>
      <c r="X944" s="654">
        <v>0</v>
      </c>
      <c r="Y944" s="654">
        <v>0</v>
      </c>
      <c r="Z944" s="654">
        <v>0</v>
      </c>
      <c r="AA944" s="654">
        <v>0</v>
      </c>
      <c r="AB944" s="654">
        <v>0</v>
      </c>
      <c r="AC944" s="303">
        <f t="shared" si="761"/>
        <v>0</v>
      </c>
      <c r="AJ944" s="2"/>
      <c r="BH944" s="1"/>
      <c r="BV944" s="1"/>
      <c r="BW944" s="1"/>
      <c r="BX944" s="1"/>
      <c r="BY944" s="1"/>
      <c r="BZ944" s="1"/>
      <c r="CA944" s="1"/>
      <c r="CB944" s="1"/>
      <c r="CC944" s="1"/>
      <c r="CD944" s="1"/>
    </row>
    <row r="945" spans="1:82">
      <c r="A945" s="1">
        <f t="shared" si="759"/>
        <v>2029</v>
      </c>
      <c r="B945" s="654">
        <v>0</v>
      </c>
      <c r="C945" s="654">
        <v>0</v>
      </c>
      <c r="D945" s="654">
        <v>0</v>
      </c>
      <c r="E945" s="654">
        <v>0</v>
      </c>
      <c r="F945" s="654">
        <v>0</v>
      </c>
      <c r="G945" s="654">
        <v>0</v>
      </c>
      <c r="H945" s="654">
        <v>0</v>
      </c>
      <c r="I945" s="654">
        <v>0</v>
      </c>
      <c r="J945" s="654">
        <v>0</v>
      </c>
      <c r="K945" s="654">
        <v>0</v>
      </c>
      <c r="L945" s="654">
        <v>0</v>
      </c>
      <c r="M945" s="654">
        <v>0</v>
      </c>
      <c r="N945" s="303">
        <f t="shared" si="757"/>
        <v>0</v>
      </c>
      <c r="O945" s="29"/>
      <c r="P945" s="72">
        <f t="shared" si="760"/>
        <v>2029</v>
      </c>
      <c r="Q945" s="654">
        <v>0</v>
      </c>
      <c r="R945" s="654">
        <v>0</v>
      </c>
      <c r="S945" s="654">
        <v>0</v>
      </c>
      <c r="T945" s="654">
        <v>0</v>
      </c>
      <c r="U945" s="654">
        <v>0</v>
      </c>
      <c r="V945" s="654">
        <v>0</v>
      </c>
      <c r="W945" s="654">
        <v>0</v>
      </c>
      <c r="X945" s="654">
        <v>0</v>
      </c>
      <c r="Y945" s="654">
        <v>0</v>
      </c>
      <c r="Z945" s="654">
        <v>0</v>
      </c>
      <c r="AA945" s="654">
        <v>0</v>
      </c>
      <c r="AB945" s="654">
        <v>0</v>
      </c>
      <c r="AC945" s="303">
        <f t="shared" si="761"/>
        <v>0</v>
      </c>
      <c r="AJ945" s="2"/>
      <c r="BH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pans="1:82">
      <c r="A946" s="1">
        <f t="shared" si="759"/>
        <v>2030</v>
      </c>
      <c r="B946" s="654">
        <v>0</v>
      </c>
      <c r="C946" s="654">
        <v>0</v>
      </c>
      <c r="D946" s="654">
        <v>0</v>
      </c>
      <c r="E946" s="654">
        <v>0</v>
      </c>
      <c r="F946" s="654">
        <v>0</v>
      </c>
      <c r="G946" s="654">
        <v>0</v>
      </c>
      <c r="H946" s="654">
        <v>0</v>
      </c>
      <c r="I946" s="654">
        <v>0</v>
      </c>
      <c r="J946" s="654">
        <v>0</v>
      </c>
      <c r="K946" s="654">
        <v>0</v>
      </c>
      <c r="L946" s="654">
        <v>0</v>
      </c>
      <c r="M946" s="654">
        <v>0</v>
      </c>
      <c r="N946" s="303">
        <f t="shared" si="757"/>
        <v>0</v>
      </c>
      <c r="O946" s="29"/>
      <c r="P946" s="72">
        <f t="shared" si="760"/>
        <v>2030</v>
      </c>
      <c r="Q946" s="654">
        <v>0</v>
      </c>
      <c r="R946" s="654">
        <v>0</v>
      </c>
      <c r="S946" s="654">
        <v>0</v>
      </c>
      <c r="T946" s="654">
        <v>0</v>
      </c>
      <c r="U946" s="654">
        <v>0</v>
      </c>
      <c r="V946" s="654">
        <v>0</v>
      </c>
      <c r="W946" s="654">
        <v>0</v>
      </c>
      <c r="X946" s="654">
        <v>0</v>
      </c>
      <c r="Y946" s="654">
        <v>0</v>
      </c>
      <c r="Z946" s="654">
        <v>0</v>
      </c>
      <c r="AA946" s="654">
        <v>0</v>
      </c>
      <c r="AB946" s="654">
        <v>0</v>
      </c>
      <c r="AC946" s="303">
        <f t="shared" si="761"/>
        <v>0</v>
      </c>
      <c r="AJ946" s="2"/>
      <c r="BH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>
      <c r="A947" s="1">
        <f t="shared" si="759"/>
        <v>2031</v>
      </c>
      <c r="B947" s="654">
        <v>0</v>
      </c>
      <c r="C947" s="654">
        <v>0</v>
      </c>
      <c r="D947" s="654">
        <v>0</v>
      </c>
      <c r="E947" s="654">
        <v>0</v>
      </c>
      <c r="F947" s="654">
        <v>0</v>
      </c>
      <c r="G947" s="654">
        <v>0</v>
      </c>
      <c r="H947" s="654">
        <v>0</v>
      </c>
      <c r="I947" s="654">
        <v>0</v>
      </c>
      <c r="J947" s="654">
        <v>0</v>
      </c>
      <c r="K947" s="654">
        <v>0</v>
      </c>
      <c r="L947" s="654">
        <v>0</v>
      </c>
      <c r="M947" s="654">
        <v>0</v>
      </c>
      <c r="N947" s="303">
        <f t="shared" si="757"/>
        <v>0</v>
      </c>
      <c r="O947" s="29"/>
      <c r="P947" s="72">
        <f t="shared" si="760"/>
        <v>2031</v>
      </c>
      <c r="Q947" s="654">
        <v>0</v>
      </c>
      <c r="R947" s="654">
        <v>0</v>
      </c>
      <c r="S947" s="654">
        <v>0</v>
      </c>
      <c r="T947" s="654">
        <v>0</v>
      </c>
      <c r="U947" s="654">
        <v>0</v>
      </c>
      <c r="V947" s="654">
        <v>0</v>
      </c>
      <c r="W947" s="654">
        <v>0</v>
      </c>
      <c r="X947" s="654">
        <v>0</v>
      </c>
      <c r="Y947" s="654">
        <v>0</v>
      </c>
      <c r="Z947" s="654">
        <v>0</v>
      </c>
      <c r="AA947" s="654">
        <v>0</v>
      </c>
      <c r="AB947" s="654">
        <v>0</v>
      </c>
      <c r="AC947" s="303">
        <f t="shared" si="761"/>
        <v>0</v>
      </c>
      <c r="AJ947" s="2"/>
      <c r="BH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pans="1:82">
      <c r="A948" s="1">
        <f t="shared" si="759"/>
        <v>2032</v>
      </c>
      <c r="B948" s="654">
        <v>0</v>
      </c>
      <c r="C948" s="654">
        <v>0</v>
      </c>
      <c r="D948" s="654">
        <v>0</v>
      </c>
      <c r="E948" s="654">
        <v>0</v>
      </c>
      <c r="F948" s="654">
        <v>0</v>
      </c>
      <c r="G948" s="654">
        <v>0</v>
      </c>
      <c r="H948" s="654">
        <v>0</v>
      </c>
      <c r="I948" s="654">
        <v>0</v>
      </c>
      <c r="J948" s="654">
        <v>0</v>
      </c>
      <c r="K948" s="654">
        <v>0</v>
      </c>
      <c r="L948" s="654">
        <v>0</v>
      </c>
      <c r="M948" s="654">
        <v>0</v>
      </c>
      <c r="N948" s="303">
        <f t="shared" si="757"/>
        <v>0</v>
      </c>
      <c r="O948" s="29"/>
      <c r="P948" s="72">
        <f t="shared" si="760"/>
        <v>2032</v>
      </c>
      <c r="Q948" s="654">
        <v>0</v>
      </c>
      <c r="R948" s="654">
        <v>0</v>
      </c>
      <c r="S948" s="654">
        <v>0</v>
      </c>
      <c r="T948" s="654">
        <v>0</v>
      </c>
      <c r="U948" s="654">
        <v>0</v>
      </c>
      <c r="V948" s="654">
        <v>0</v>
      </c>
      <c r="W948" s="654">
        <v>0</v>
      </c>
      <c r="X948" s="654">
        <v>0</v>
      </c>
      <c r="Y948" s="654">
        <v>0</v>
      </c>
      <c r="Z948" s="654">
        <v>0</v>
      </c>
      <c r="AA948" s="654">
        <v>0</v>
      </c>
      <c r="AB948" s="654">
        <v>0</v>
      </c>
      <c r="AC948" s="303">
        <f t="shared" si="761"/>
        <v>0</v>
      </c>
      <c r="AJ948" s="2"/>
      <c r="BH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pans="1:82">
      <c r="A949" s="1">
        <f t="shared" si="759"/>
        <v>2033</v>
      </c>
      <c r="B949" s="654">
        <v>0</v>
      </c>
      <c r="C949" s="654">
        <v>0</v>
      </c>
      <c r="D949" s="654">
        <v>0</v>
      </c>
      <c r="E949" s="654">
        <v>0</v>
      </c>
      <c r="F949" s="654">
        <v>0</v>
      </c>
      <c r="G949" s="654">
        <v>0</v>
      </c>
      <c r="H949" s="654">
        <v>0</v>
      </c>
      <c r="I949" s="654">
        <v>0</v>
      </c>
      <c r="J949" s="654">
        <v>0</v>
      </c>
      <c r="K949" s="654">
        <v>0</v>
      </c>
      <c r="L949" s="654">
        <v>0</v>
      </c>
      <c r="M949" s="654">
        <v>0</v>
      </c>
      <c r="N949" s="303">
        <f t="shared" si="757"/>
        <v>0</v>
      </c>
      <c r="O949" s="29"/>
      <c r="P949" s="72">
        <f t="shared" si="760"/>
        <v>2033</v>
      </c>
      <c r="Q949" s="654">
        <v>0</v>
      </c>
      <c r="R949" s="654">
        <v>0</v>
      </c>
      <c r="S949" s="654">
        <v>0</v>
      </c>
      <c r="T949" s="654">
        <v>0</v>
      </c>
      <c r="U949" s="654">
        <v>0</v>
      </c>
      <c r="V949" s="654">
        <v>0</v>
      </c>
      <c r="W949" s="654">
        <v>0</v>
      </c>
      <c r="X949" s="654">
        <v>0</v>
      </c>
      <c r="Y949" s="654">
        <v>0</v>
      </c>
      <c r="Z949" s="654">
        <v>0</v>
      </c>
      <c r="AA949" s="654">
        <v>0</v>
      </c>
      <c r="AB949" s="654">
        <v>0</v>
      </c>
      <c r="AC949" s="303">
        <f t="shared" si="761"/>
        <v>0</v>
      </c>
      <c r="AJ949" s="2"/>
      <c r="BH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pans="1:82">
      <c r="A950" s="1">
        <f t="shared" si="759"/>
        <v>2034</v>
      </c>
      <c r="B950" s="654">
        <v>0</v>
      </c>
      <c r="C950" s="654">
        <v>0</v>
      </c>
      <c r="D950" s="654">
        <v>0</v>
      </c>
      <c r="E950" s="654">
        <v>0</v>
      </c>
      <c r="F950" s="654">
        <v>0</v>
      </c>
      <c r="G950" s="654">
        <v>0</v>
      </c>
      <c r="H950" s="654">
        <v>0</v>
      </c>
      <c r="I950" s="654">
        <v>0</v>
      </c>
      <c r="J950" s="654">
        <v>0</v>
      </c>
      <c r="K950" s="654">
        <v>0</v>
      </c>
      <c r="L950" s="654">
        <v>0</v>
      </c>
      <c r="M950" s="654">
        <v>0</v>
      </c>
      <c r="N950" s="303">
        <f t="shared" si="757"/>
        <v>0</v>
      </c>
      <c r="O950" s="29"/>
      <c r="P950" s="72">
        <f t="shared" si="760"/>
        <v>2034</v>
      </c>
      <c r="Q950" s="654">
        <v>0</v>
      </c>
      <c r="R950" s="654">
        <v>0</v>
      </c>
      <c r="S950" s="654">
        <v>0</v>
      </c>
      <c r="T950" s="654">
        <v>0</v>
      </c>
      <c r="U950" s="654">
        <v>0</v>
      </c>
      <c r="V950" s="654">
        <v>0</v>
      </c>
      <c r="W950" s="654">
        <v>0</v>
      </c>
      <c r="X950" s="654">
        <v>0</v>
      </c>
      <c r="Y950" s="654">
        <v>0</v>
      </c>
      <c r="Z950" s="654">
        <v>0</v>
      </c>
      <c r="AA950" s="654">
        <v>0</v>
      </c>
      <c r="AB950" s="654">
        <v>0</v>
      </c>
      <c r="AC950" s="303">
        <f t="shared" si="761"/>
        <v>0</v>
      </c>
      <c r="AJ950" s="2"/>
      <c r="BH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pans="1:82">
      <c r="A951" s="1">
        <f t="shared" si="759"/>
        <v>2035</v>
      </c>
      <c r="B951" s="654">
        <v>0</v>
      </c>
      <c r="C951" s="654">
        <v>0</v>
      </c>
      <c r="D951" s="654">
        <v>0</v>
      </c>
      <c r="E951" s="654">
        <v>0</v>
      </c>
      <c r="F951" s="654">
        <v>0</v>
      </c>
      <c r="G951" s="654">
        <v>0</v>
      </c>
      <c r="H951" s="654">
        <v>0</v>
      </c>
      <c r="I951" s="654">
        <v>0</v>
      </c>
      <c r="J951" s="654">
        <v>0</v>
      </c>
      <c r="K951" s="654">
        <v>0</v>
      </c>
      <c r="L951" s="654">
        <v>0</v>
      </c>
      <c r="M951" s="654">
        <v>0</v>
      </c>
      <c r="N951" s="303">
        <f t="shared" si="757"/>
        <v>0</v>
      </c>
      <c r="O951" s="29"/>
      <c r="P951" s="72">
        <f t="shared" si="760"/>
        <v>2035</v>
      </c>
      <c r="Q951" s="654">
        <v>0</v>
      </c>
      <c r="R951" s="654">
        <v>0</v>
      </c>
      <c r="S951" s="654">
        <v>0</v>
      </c>
      <c r="T951" s="654">
        <v>0</v>
      </c>
      <c r="U951" s="654">
        <v>0</v>
      </c>
      <c r="V951" s="654">
        <v>0</v>
      </c>
      <c r="W951" s="654">
        <v>0</v>
      </c>
      <c r="X951" s="654">
        <v>0</v>
      </c>
      <c r="Y951" s="654">
        <v>0</v>
      </c>
      <c r="Z951" s="654">
        <v>0</v>
      </c>
      <c r="AA951" s="654">
        <v>0</v>
      </c>
      <c r="AB951" s="654">
        <v>0</v>
      </c>
      <c r="AC951" s="303">
        <f t="shared" si="761"/>
        <v>0</v>
      </c>
      <c r="AJ951" s="2"/>
      <c r="BH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pans="1:82">
      <c r="A952" s="1">
        <f t="shared" si="759"/>
        <v>2036</v>
      </c>
      <c r="B952" s="654">
        <v>0</v>
      </c>
      <c r="C952" s="654">
        <v>0</v>
      </c>
      <c r="D952" s="654">
        <v>0</v>
      </c>
      <c r="E952" s="654">
        <v>0</v>
      </c>
      <c r="F952" s="654">
        <v>0</v>
      </c>
      <c r="G952" s="654">
        <v>0</v>
      </c>
      <c r="H952" s="654">
        <v>0</v>
      </c>
      <c r="I952" s="654">
        <v>0</v>
      </c>
      <c r="J952" s="654">
        <v>0</v>
      </c>
      <c r="K952" s="654">
        <v>0</v>
      </c>
      <c r="L952" s="654">
        <v>0</v>
      </c>
      <c r="M952" s="654">
        <v>0</v>
      </c>
      <c r="N952" s="303">
        <f t="shared" si="757"/>
        <v>0</v>
      </c>
      <c r="O952" s="29"/>
      <c r="P952" s="72">
        <f t="shared" si="760"/>
        <v>2036</v>
      </c>
      <c r="Q952" s="654">
        <v>0</v>
      </c>
      <c r="R952" s="654">
        <v>0</v>
      </c>
      <c r="S952" s="654">
        <v>0</v>
      </c>
      <c r="T952" s="654">
        <v>0</v>
      </c>
      <c r="U952" s="654">
        <v>0</v>
      </c>
      <c r="V952" s="654">
        <v>0</v>
      </c>
      <c r="W952" s="654">
        <v>0</v>
      </c>
      <c r="X952" s="654">
        <v>0</v>
      </c>
      <c r="Y952" s="654">
        <v>0</v>
      </c>
      <c r="Z952" s="654">
        <v>0</v>
      </c>
      <c r="AA952" s="654">
        <v>0</v>
      </c>
      <c r="AB952" s="654">
        <v>0</v>
      </c>
      <c r="AC952" s="303">
        <f t="shared" si="761"/>
        <v>0</v>
      </c>
      <c r="AJ952" s="2"/>
      <c r="BH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pans="1:82">
      <c r="A953" s="1">
        <f t="shared" si="759"/>
        <v>2037</v>
      </c>
      <c r="B953" s="654">
        <v>0</v>
      </c>
      <c r="C953" s="654">
        <v>0</v>
      </c>
      <c r="D953" s="654">
        <v>0</v>
      </c>
      <c r="E953" s="654">
        <v>0</v>
      </c>
      <c r="F953" s="654">
        <v>0</v>
      </c>
      <c r="G953" s="654">
        <v>0</v>
      </c>
      <c r="H953" s="654">
        <v>0</v>
      </c>
      <c r="I953" s="654">
        <v>0</v>
      </c>
      <c r="J953" s="654">
        <v>0</v>
      </c>
      <c r="K953" s="654">
        <v>0</v>
      </c>
      <c r="L953" s="654">
        <v>0</v>
      </c>
      <c r="M953" s="654">
        <v>0</v>
      </c>
      <c r="N953" s="303">
        <f t="shared" si="757"/>
        <v>0</v>
      </c>
      <c r="O953" s="29"/>
      <c r="P953" s="72">
        <f t="shared" si="760"/>
        <v>2037</v>
      </c>
      <c r="Q953" s="654">
        <v>0</v>
      </c>
      <c r="R953" s="654">
        <v>0</v>
      </c>
      <c r="S953" s="654">
        <v>0</v>
      </c>
      <c r="T953" s="654">
        <v>0</v>
      </c>
      <c r="U953" s="654">
        <v>0</v>
      </c>
      <c r="V953" s="654">
        <v>0</v>
      </c>
      <c r="W953" s="654">
        <v>0</v>
      </c>
      <c r="X953" s="654">
        <v>0</v>
      </c>
      <c r="Y953" s="654">
        <v>0</v>
      </c>
      <c r="Z953" s="654">
        <v>0</v>
      </c>
      <c r="AA953" s="654">
        <v>0</v>
      </c>
      <c r="AB953" s="654">
        <v>0</v>
      </c>
      <c r="AC953" s="303">
        <f t="shared" si="761"/>
        <v>0</v>
      </c>
      <c r="AJ953" s="2"/>
      <c r="BH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pans="1:82">
      <c r="A954" s="1">
        <f t="shared" si="759"/>
        <v>2038</v>
      </c>
      <c r="B954" s="654">
        <v>0</v>
      </c>
      <c r="C954" s="654">
        <v>0</v>
      </c>
      <c r="D954" s="654">
        <v>0</v>
      </c>
      <c r="E954" s="654">
        <v>0</v>
      </c>
      <c r="F954" s="654">
        <v>0</v>
      </c>
      <c r="G954" s="654">
        <v>0</v>
      </c>
      <c r="H954" s="654">
        <v>0</v>
      </c>
      <c r="I954" s="654">
        <v>0</v>
      </c>
      <c r="J954" s="654">
        <v>0</v>
      </c>
      <c r="K954" s="654">
        <v>0</v>
      </c>
      <c r="L954" s="654">
        <v>0</v>
      </c>
      <c r="M954" s="654">
        <v>0</v>
      </c>
      <c r="N954" s="303">
        <f t="shared" si="757"/>
        <v>0</v>
      </c>
      <c r="O954" s="29"/>
      <c r="P954" s="72">
        <f t="shared" si="760"/>
        <v>2038</v>
      </c>
      <c r="Q954" s="654">
        <v>0</v>
      </c>
      <c r="R954" s="654">
        <v>0</v>
      </c>
      <c r="S954" s="654">
        <v>0</v>
      </c>
      <c r="T954" s="654">
        <v>0</v>
      </c>
      <c r="U954" s="654">
        <v>0</v>
      </c>
      <c r="V954" s="654">
        <v>0</v>
      </c>
      <c r="W954" s="654">
        <v>0</v>
      </c>
      <c r="X954" s="654">
        <v>0</v>
      </c>
      <c r="Y954" s="654">
        <v>0</v>
      </c>
      <c r="Z954" s="654">
        <v>0</v>
      </c>
      <c r="AA954" s="654">
        <v>0</v>
      </c>
      <c r="AB954" s="654">
        <v>0</v>
      </c>
      <c r="AC954" s="303">
        <f t="shared" si="761"/>
        <v>0</v>
      </c>
      <c r="AJ954" s="2"/>
      <c r="BH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pans="1:82">
      <c r="A955" s="1">
        <f t="shared" si="759"/>
        <v>2039</v>
      </c>
      <c r="B955" s="654">
        <v>0</v>
      </c>
      <c r="C955" s="654">
        <v>0</v>
      </c>
      <c r="D955" s="654">
        <v>0</v>
      </c>
      <c r="E955" s="654">
        <v>0</v>
      </c>
      <c r="F955" s="654">
        <v>0</v>
      </c>
      <c r="G955" s="654">
        <v>0</v>
      </c>
      <c r="H955" s="654">
        <v>0</v>
      </c>
      <c r="I955" s="654">
        <v>0</v>
      </c>
      <c r="J955" s="654">
        <v>0</v>
      </c>
      <c r="K955" s="654">
        <v>0</v>
      </c>
      <c r="L955" s="654">
        <v>0</v>
      </c>
      <c r="M955" s="654">
        <v>0</v>
      </c>
      <c r="N955" s="303">
        <f t="shared" si="757"/>
        <v>0</v>
      </c>
      <c r="O955" s="29"/>
      <c r="P955" s="72">
        <f t="shared" si="760"/>
        <v>2039</v>
      </c>
      <c r="Q955" s="654">
        <v>0</v>
      </c>
      <c r="R955" s="654">
        <v>0</v>
      </c>
      <c r="S955" s="654">
        <v>0</v>
      </c>
      <c r="T955" s="654">
        <v>0</v>
      </c>
      <c r="U955" s="654">
        <v>0</v>
      </c>
      <c r="V955" s="654">
        <v>0</v>
      </c>
      <c r="W955" s="654">
        <v>0</v>
      </c>
      <c r="X955" s="654">
        <v>0</v>
      </c>
      <c r="Y955" s="654">
        <v>0</v>
      </c>
      <c r="Z955" s="654">
        <v>0</v>
      </c>
      <c r="AA955" s="654">
        <v>0</v>
      </c>
      <c r="AB955" s="654">
        <v>0</v>
      </c>
      <c r="AC955" s="303">
        <f t="shared" si="761"/>
        <v>0</v>
      </c>
      <c r="AJ955" s="2"/>
      <c r="BH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pans="1:82">
      <c r="A956" s="1">
        <f t="shared" si="759"/>
        <v>2040</v>
      </c>
      <c r="B956" s="654">
        <v>0</v>
      </c>
      <c r="C956" s="654">
        <v>0</v>
      </c>
      <c r="D956" s="654">
        <v>0</v>
      </c>
      <c r="E956" s="654">
        <v>0</v>
      </c>
      <c r="F956" s="654">
        <v>0</v>
      </c>
      <c r="G956" s="654">
        <v>0</v>
      </c>
      <c r="H956" s="654">
        <v>0</v>
      </c>
      <c r="I956" s="654">
        <v>0</v>
      </c>
      <c r="J956" s="654">
        <v>0</v>
      </c>
      <c r="K956" s="654">
        <v>0</v>
      </c>
      <c r="L956" s="654">
        <v>0</v>
      </c>
      <c r="M956" s="654">
        <v>0</v>
      </c>
      <c r="N956" s="303">
        <f t="shared" si="757"/>
        <v>0</v>
      </c>
      <c r="O956" s="29"/>
      <c r="P956" s="72">
        <f t="shared" si="760"/>
        <v>2040</v>
      </c>
      <c r="Q956" s="654">
        <v>0</v>
      </c>
      <c r="R956" s="654">
        <v>0</v>
      </c>
      <c r="S956" s="654">
        <v>0</v>
      </c>
      <c r="T956" s="654">
        <v>0</v>
      </c>
      <c r="U956" s="654">
        <v>0</v>
      </c>
      <c r="V956" s="654">
        <v>0</v>
      </c>
      <c r="W956" s="654">
        <v>0</v>
      </c>
      <c r="X956" s="654">
        <v>0</v>
      </c>
      <c r="Y956" s="654">
        <v>0</v>
      </c>
      <c r="Z956" s="654">
        <v>0</v>
      </c>
      <c r="AA956" s="654">
        <v>0</v>
      </c>
      <c r="AB956" s="654">
        <v>0</v>
      </c>
      <c r="AC956" s="303">
        <f t="shared" si="761"/>
        <v>0</v>
      </c>
      <c r="AJ956" s="2"/>
      <c r="BH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pans="1:82">
      <c r="A957" s="1">
        <f t="shared" si="759"/>
        <v>2041</v>
      </c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32"/>
      <c r="O957" s="29"/>
      <c r="P957" s="72">
        <f t="shared" si="760"/>
        <v>2041</v>
      </c>
      <c r="Q957" s="654">
        <v>0</v>
      </c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32"/>
      <c r="AJ957" s="2"/>
      <c r="BH957" s="1"/>
      <c r="BV957" s="1"/>
      <c r="BW957" s="1"/>
      <c r="BX957" s="1"/>
      <c r="BY957" s="1"/>
      <c r="BZ957" s="1"/>
      <c r="CA957" s="1"/>
      <c r="CB957" s="1"/>
      <c r="CC957" s="1"/>
      <c r="CD957" s="1"/>
    </row>
    <row r="958" spans="1:82">
      <c r="A958" s="1">
        <f t="shared" si="759"/>
        <v>2042</v>
      </c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32"/>
      <c r="O958" s="29"/>
      <c r="P958" s="72">
        <f t="shared" si="760"/>
        <v>2042</v>
      </c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32"/>
      <c r="AJ958" s="2"/>
      <c r="BH958" s="1"/>
      <c r="BV958" s="1"/>
      <c r="BW958" s="1"/>
      <c r="BX958" s="1"/>
      <c r="BY958" s="1"/>
      <c r="BZ958" s="1"/>
      <c r="CA958" s="1"/>
      <c r="CB958" s="1"/>
      <c r="CC958" s="1"/>
      <c r="CD958" s="1"/>
    </row>
    <row r="959" spans="1:82">
      <c r="A959" s="1">
        <f t="shared" si="759"/>
        <v>2043</v>
      </c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32"/>
      <c r="O959" s="29"/>
      <c r="P959" s="72">
        <f t="shared" si="760"/>
        <v>2043</v>
      </c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32"/>
      <c r="AJ959" s="2"/>
      <c r="BH959" s="1"/>
      <c r="BV959" s="1"/>
      <c r="BW959" s="1"/>
      <c r="BX959" s="1"/>
      <c r="BY959" s="1"/>
      <c r="BZ959" s="1"/>
      <c r="CA959" s="1"/>
      <c r="CB959" s="1"/>
      <c r="CC959" s="1"/>
      <c r="CD959" s="1"/>
    </row>
    <row r="960" spans="1:82">
      <c r="A960" s="1">
        <f t="shared" si="759"/>
        <v>2044</v>
      </c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32"/>
      <c r="O960" s="29"/>
      <c r="P960" s="72">
        <f t="shared" si="760"/>
        <v>2044</v>
      </c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32"/>
      <c r="AJ960" s="2"/>
      <c r="BH960" s="1"/>
      <c r="BV960" s="1"/>
      <c r="BW960" s="1"/>
      <c r="BX960" s="1"/>
      <c r="BY960" s="1"/>
      <c r="BZ960" s="1"/>
      <c r="CA960" s="1"/>
      <c r="CB960" s="1"/>
      <c r="CC960" s="1"/>
      <c r="CD960" s="1"/>
    </row>
    <row r="961" spans="1:82">
      <c r="A961" s="1">
        <f t="shared" si="759"/>
        <v>2045</v>
      </c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72">
        <f t="shared" si="760"/>
        <v>2045</v>
      </c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I961" s="155"/>
      <c r="AJ961" s="2"/>
      <c r="BH961" s="1"/>
      <c r="BV961" s="1"/>
      <c r="BW961" s="1"/>
      <c r="BX961" s="1"/>
      <c r="BY961" s="1"/>
      <c r="BZ961" s="1"/>
      <c r="CA961" s="1"/>
      <c r="CB961" s="1"/>
      <c r="CC961" s="1"/>
      <c r="CD961" s="1"/>
    </row>
    <row r="962" spans="1:8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32"/>
      <c r="O962" s="29"/>
      <c r="P962" s="238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32"/>
      <c r="AI962" s="155"/>
      <c r="AJ962" s="2"/>
      <c r="BH962" s="1"/>
      <c r="BV962" s="1"/>
      <c r="BW962" s="1"/>
      <c r="BX962" s="1"/>
      <c r="BY962" s="1"/>
      <c r="BZ962" s="1"/>
      <c r="CA962" s="1"/>
      <c r="CB962" s="1"/>
      <c r="CC962" s="1"/>
      <c r="CD962" s="1"/>
    </row>
    <row r="963" spans="1:8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32"/>
      <c r="O963" s="29"/>
      <c r="P963" s="238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32"/>
      <c r="AG963" s="78"/>
      <c r="AH963" s="78"/>
      <c r="AI963" s="155"/>
      <c r="AJ963" s="2"/>
      <c r="BH963" s="1"/>
      <c r="BV963" s="1"/>
      <c r="BW963" s="1"/>
      <c r="BX963" s="1"/>
      <c r="BY963" s="1"/>
      <c r="BZ963" s="1"/>
      <c r="CA963" s="1"/>
      <c r="CB963" s="1"/>
      <c r="CC963" s="1"/>
      <c r="CD963" s="1"/>
    </row>
    <row r="964" spans="1:82">
      <c r="A964" s="232" t="s">
        <v>246</v>
      </c>
      <c r="B964" s="25"/>
      <c r="C964" s="25"/>
      <c r="D964" s="25"/>
      <c r="E964" s="25"/>
      <c r="F964" s="25"/>
      <c r="G964" s="25"/>
      <c r="H964" s="355"/>
      <c r="I964" s="25"/>
      <c r="J964" s="355"/>
      <c r="K964" s="25"/>
      <c r="L964" s="25"/>
      <c r="M964" s="25"/>
      <c r="N964" s="297" t="s">
        <v>22</v>
      </c>
      <c r="O964" s="172"/>
      <c r="P964" s="359" t="str">
        <f>A964&amp;",     LAGGED 1 MO"</f>
        <v>512-HOMESTEAD -Base Strata,     LAGGED 1 MO</v>
      </c>
      <c r="Q964" s="29"/>
      <c r="R964" s="29"/>
      <c r="S964" s="29"/>
      <c r="T964" s="29"/>
      <c r="U964" s="29"/>
      <c r="V964" s="29"/>
      <c r="W964" s="29"/>
      <c r="X964" s="355"/>
      <c r="Y964" s="29"/>
      <c r="Z964" s="352" t="s">
        <v>109</v>
      </c>
      <c r="AA964" s="29"/>
      <c r="AB964" s="29"/>
      <c r="AC964" s="297" t="s">
        <v>22</v>
      </c>
      <c r="AG964" s="79"/>
      <c r="AH964" s="79"/>
      <c r="AI964" s="78"/>
      <c r="AJ964" s="2"/>
      <c r="BH964" s="1"/>
      <c r="BV964" s="1"/>
      <c r="BW964" s="1"/>
      <c r="BX964" s="1"/>
      <c r="BY964" s="1"/>
      <c r="BZ964" s="1"/>
      <c r="CA964" s="1"/>
      <c r="CB964" s="1"/>
      <c r="CC964" s="1"/>
      <c r="CD964" s="1"/>
    </row>
    <row r="965" spans="1:82">
      <c r="A965" s="260" t="s">
        <v>2</v>
      </c>
      <c r="B965" s="260" t="s">
        <v>3</v>
      </c>
      <c r="C965" s="260" t="s">
        <v>4</v>
      </c>
      <c r="D965" s="260" t="s">
        <v>5</v>
      </c>
      <c r="E965" s="260" t="s">
        <v>6</v>
      </c>
      <c r="F965" s="260" t="s">
        <v>7</v>
      </c>
      <c r="G965" s="260" t="s">
        <v>8</v>
      </c>
      <c r="H965" s="260" t="s">
        <v>9</v>
      </c>
      <c r="I965" s="260" t="s">
        <v>10</v>
      </c>
      <c r="J965" s="260" t="s">
        <v>11</v>
      </c>
      <c r="K965" s="260" t="s">
        <v>12</v>
      </c>
      <c r="L965" s="260" t="s">
        <v>13</v>
      </c>
      <c r="M965" s="260" t="s">
        <v>14</v>
      </c>
      <c r="N965" s="299" t="s">
        <v>15</v>
      </c>
      <c r="O965" s="300"/>
      <c r="P965" s="599" t="s">
        <v>2</v>
      </c>
      <c r="Q965" s="301" t="s">
        <v>3</v>
      </c>
      <c r="R965" s="301" t="s">
        <v>4</v>
      </c>
      <c r="S965" s="301" t="s">
        <v>5</v>
      </c>
      <c r="T965" s="301" t="s">
        <v>6</v>
      </c>
      <c r="U965" s="301" t="s">
        <v>7</v>
      </c>
      <c r="V965" s="301" t="s">
        <v>8</v>
      </c>
      <c r="W965" s="301" t="s">
        <v>9</v>
      </c>
      <c r="X965" s="301" t="s">
        <v>10</v>
      </c>
      <c r="Y965" s="301" t="s">
        <v>11</v>
      </c>
      <c r="Z965" s="301" t="s">
        <v>12</v>
      </c>
      <c r="AA965" s="301" t="s">
        <v>13</v>
      </c>
      <c r="AB965" s="301" t="s">
        <v>14</v>
      </c>
      <c r="AC965" s="299" t="s">
        <v>15</v>
      </c>
      <c r="AD965" s="84"/>
      <c r="AG965" s="86"/>
      <c r="AH965" s="86"/>
      <c r="AJ965" s="2"/>
      <c r="BH965" s="1"/>
      <c r="BV965" s="1"/>
      <c r="BW965" s="1"/>
      <c r="BX965" s="1"/>
      <c r="BY965" s="1"/>
      <c r="BZ965" s="1"/>
      <c r="CA965" s="1"/>
      <c r="CB965" s="1"/>
      <c r="CC965" s="1"/>
      <c r="CD965" s="1"/>
    </row>
    <row r="966" spans="1:82">
      <c r="A966" s="1">
        <f>A926</f>
        <v>2010</v>
      </c>
      <c r="B966" s="270"/>
      <c r="C966" s="270"/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303">
        <f t="shared" ref="N966:N977" si="762">SUM(B966:M966)</f>
        <v>0</v>
      </c>
      <c r="O966" s="29"/>
      <c r="P966" s="72">
        <f>A966</f>
        <v>2010</v>
      </c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03">
        <f t="shared" ref="AC966:AC967" si="763">SUM(Q966:AB966)</f>
        <v>0</v>
      </c>
      <c r="AD966" s="13"/>
      <c r="AI966" s="86"/>
      <c r="BH966" s="1"/>
      <c r="BV966" s="1"/>
      <c r="BW966" s="1"/>
      <c r="BX966" s="1"/>
      <c r="BY966" s="1"/>
      <c r="BZ966" s="1"/>
      <c r="CA966" s="1"/>
      <c r="CB966" s="1"/>
      <c r="CC966" s="1"/>
      <c r="CD966" s="1"/>
    </row>
    <row r="967" spans="1:82">
      <c r="A967" s="1">
        <f t="shared" ref="A967:A1001" si="764">A927</f>
        <v>2011</v>
      </c>
      <c r="B967" s="270"/>
      <c r="C967" s="487"/>
      <c r="D967" s="487"/>
      <c r="E967" s="487"/>
      <c r="F967" s="487"/>
      <c r="G967" s="487"/>
      <c r="H967" s="487"/>
      <c r="I967" s="487"/>
      <c r="J967" s="487"/>
      <c r="K967" s="487"/>
      <c r="L967" s="487"/>
      <c r="M967" s="487"/>
      <c r="N967" s="303">
        <f t="shared" si="762"/>
        <v>0</v>
      </c>
      <c r="O967" s="29"/>
      <c r="P967" s="72">
        <f t="shared" ref="P967:P1001" si="765">A967</f>
        <v>2011</v>
      </c>
      <c r="Q967" s="35"/>
      <c r="R967" s="35"/>
      <c r="S967" s="360"/>
      <c r="T967" s="360"/>
      <c r="U967" s="360"/>
      <c r="V967" s="360"/>
      <c r="W967" s="360"/>
      <c r="X967" s="360"/>
      <c r="Y967" s="360"/>
      <c r="Z967" s="360"/>
      <c r="AA967" s="360"/>
      <c r="AB967" s="360"/>
      <c r="AC967" s="303">
        <f t="shared" si="763"/>
        <v>0</v>
      </c>
      <c r="AD967" s="13"/>
      <c r="AG967" s="22"/>
      <c r="AH967" s="22"/>
      <c r="AI967" s="155"/>
      <c r="AJ967" s="2"/>
      <c r="BH967" s="1"/>
      <c r="BV967" s="1"/>
      <c r="BW967" s="1"/>
      <c r="BX967" s="1"/>
      <c r="BY967" s="1"/>
      <c r="BZ967" s="1"/>
      <c r="CA967" s="1"/>
      <c r="CB967" s="1"/>
      <c r="CC967" s="1"/>
      <c r="CD967" s="1"/>
    </row>
    <row r="968" spans="1:82">
      <c r="A968" s="1">
        <f t="shared" si="764"/>
        <v>2012</v>
      </c>
      <c r="B968" s="96">
        <f>[1]BR!C882</f>
        <v>537632</v>
      </c>
      <c r="C968" s="96">
        <f>[1]BR!D882</f>
        <v>536218</v>
      </c>
      <c r="D968" s="96">
        <f>[1]BR!E882</f>
        <v>541360</v>
      </c>
      <c r="E968" s="96">
        <f>[1]BR!F882</f>
        <v>528828</v>
      </c>
      <c r="F968" s="592">
        <f>[1]BR!G882</f>
        <v>534008</v>
      </c>
      <c r="G968" s="592">
        <f>[1]BR!H882</f>
        <v>534226</v>
      </c>
      <c r="H968" s="592">
        <f>[1]BR!I882</f>
        <v>537392</v>
      </c>
      <c r="I968" s="592">
        <f>[1]BR!J882</f>
        <v>537392</v>
      </c>
      <c r="J968" s="592">
        <f>[1]BR!K882</f>
        <v>534226</v>
      </c>
      <c r="K968" s="592">
        <f>[1]BR!L882</f>
        <v>534008</v>
      </c>
      <c r="L968" s="592">
        <f>[1]BR!M882</f>
        <v>530950</v>
      </c>
      <c r="M968" s="592">
        <f>[1]BR!N882</f>
        <v>532315</v>
      </c>
      <c r="N968" s="303">
        <f t="shared" si="762"/>
        <v>6418555</v>
      </c>
      <c r="O968" s="29"/>
      <c r="P968" s="72">
        <f t="shared" si="765"/>
        <v>2012</v>
      </c>
      <c r="Q968" s="96">
        <f>[1]BR!S882</f>
        <v>537083</v>
      </c>
      <c r="R968" s="96">
        <f>[1]BR!T882</f>
        <v>537632</v>
      </c>
      <c r="S968" s="96">
        <f>[1]BR!U882</f>
        <v>536218</v>
      </c>
      <c r="T968" s="96">
        <f>[1]BR!V882</f>
        <v>541360</v>
      </c>
      <c r="U968" s="96">
        <f>[1]BR!W882</f>
        <v>528828</v>
      </c>
      <c r="V968" s="592">
        <f>[1]BR!X882</f>
        <v>534008</v>
      </c>
      <c r="W968" s="592">
        <f>[1]BR!Y882</f>
        <v>534226</v>
      </c>
      <c r="X968" s="592">
        <f>[1]BR!Z882</f>
        <v>537392</v>
      </c>
      <c r="Y968" s="592">
        <f>[1]BR!AA882</f>
        <v>537392</v>
      </c>
      <c r="Z968" s="592">
        <f>[1]BR!AB882</f>
        <v>534226</v>
      </c>
      <c r="AA968" s="592">
        <f>[1]BR!AC882</f>
        <v>534008</v>
      </c>
      <c r="AB968" s="592">
        <f>[1]BR!AD882</f>
        <v>530950</v>
      </c>
      <c r="AC968" s="303">
        <f t="shared" ref="AC968:AC977" si="766">SUM(Q968:AB968)</f>
        <v>6423323</v>
      </c>
      <c r="AD968" s="13"/>
      <c r="AG968" s="22"/>
      <c r="AH968" s="22"/>
      <c r="AI968" s="155"/>
      <c r="AJ968" s="2"/>
      <c r="BH968" s="1"/>
      <c r="BV968" s="1"/>
      <c r="BW968" s="1"/>
      <c r="BX968" s="1"/>
      <c r="BY968" s="1"/>
      <c r="BZ968" s="1"/>
      <c r="CA968" s="1"/>
      <c r="CB968" s="1"/>
      <c r="CC968" s="1"/>
      <c r="CD968" s="1"/>
    </row>
    <row r="969" spans="1:82">
      <c r="A969" s="1">
        <f t="shared" si="764"/>
        <v>2013</v>
      </c>
      <c r="B969" s="592">
        <f>[1]BR!C883</f>
        <v>395050</v>
      </c>
      <c r="C969" s="592">
        <f>[1]BR!D883</f>
        <v>391900</v>
      </c>
      <c r="D969" s="592">
        <f>[1]BR!E883</f>
        <v>395050</v>
      </c>
      <c r="E969" s="592">
        <f>[1]BR!F883</f>
        <v>394000</v>
      </c>
      <c r="F969" s="592">
        <f>[1]BR!G883</f>
        <v>396352</v>
      </c>
      <c r="G969" s="592">
        <f>[1]BR!H883</f>
        <v>396520</v>
      </c>
      <c r="H969" s="592">
        <f>[1]BR!I883</f>
        <v>398956</v>
      </c>
      <c r="I969" s="592">
        <f>[1]BR!J883</f>
        <v>398956</v>
      </c>
      <c r="J969" s="592">
        <f>[1]BR!K883</f>
        <v>396520</v>
      </c>
      <c r="K969" s="592">
        <f>[1]BR!L883</f>
        <v>396352</v>
      </c>
      <c r="L969" s="592">
        <f>[1]BR!M883</f>
        <v>394000</v>
      </c>
      <c r="M969" s="592">
        <f>[1]BR!N883</f>
        <v>395050</v>
      </c>
      <c r="N969" s="303">
        <f t="shared" si="762"/>
        <v>4748706</v>
      </c>
      <c r="O969" s="29"/>
      <c r="P969" s="72">
        <f t="shared" si="765"/>
        <v>2013</v>
      </c>
      <c r="Q969" s="592">
        <f>[1]BR!S883</f>
        <v>532315</v>
      </c>
      <c r="R969" s="592">
        <f>[1]BR!T883</f>
        <v>395050</v>
      </c>
      <c r="S969" s="592">
        <f>[1]BR!U883</f>
        <v>391900</v>
      </c>
      <c r="T969" s="592">
        <f>[1]BR!V883</f>
        <v>395050</v>
      </c>
      <c r="U969" s="592">
        <f>[1]BR!W883</f>
        <v>394000</v>
      </c>
      <c r="V969" s="592">
        <f>[1]BR!X883</f>
        <v>396352</v>
      </c>
      <c r="W969" s="592">
        <f>[1]BR!Y883</f>
        <v>396520</v>
      </c>
      <c r="X969" s="592">
        <f>[1]BR!Z883</f>
        <v>398956</v>
      </c>
      <c r="Y969" s="592">
        <f>[1]BR!AA883</f>
        <v>398956</v>
      </c>
      <c r="Z969" s="592">
        <f>[1]BR!AB883</f>
        <v>396520</v>
      </c>
      <c r="AA969" s="592">
        <f>[1]BR!AC883</f>
        <v>396352</v>
      </c>
      <c r="AB969" s="592">
        <f>[1]BR!AD883</f>
        <v>394000</v>
      </c>
      <c r="AC969" s="303">
        <f t="shared" si="766"/>
        <v>4885971</v>
      </c>
      <c r="AD969" s="13"/>
      <c r="AG969" s="22"/>
      <c r="AH969" s="22"/>
      <c r="AI969" s="155"/>
      <c r="AJ969" s="2"/>
      <c r="BH969" s="1"/>
      <c r="BV969" s="1"/>
      <c r="BW969" s="1"/>
      <c r="BX969" s="1"/>
      <c r="BY969" s="1"/>
      <c r="BZ969" s="1"/>
      <c r="CA969" s="1"/>
      <c r="CB969" s="1"/>
      <c r="CC969" s="1"/>
      <c r="CD969" s="1"/>
    </row>
    <row r="970" spans="1:82">
      <c r="A970" s="1">
        <f t="shared" si="764"/>
        <v>2014</v>
      </c>
      <c r="B970" s="592">
        <f>[1]BR!C884</f>
        <v>395050</v>
      </c>
      <c r="C970" s="592">
        <f>[1]BR!D884</f>
        <v>391900</v>
      </c>
      <c r="D970" s="592">
        <f>[1]BR!E884</f>
        <v>395050</v>
      </c>
      <c r="E970" s="592">
        <f>[1]BR!F884</f>
        <v>394000</v>
      </c>
      <c r="F970" s="592">
        <f>[1]BR!G884</f>
        <v>396352</v>
      </c>
      <c r="G970" s="592">
        <f>[1]BR!H884</f>
        <v>396520</v>
      </c>
      <c r="H970" s="592">
        <f>[1]BR!I884</f>
        <v>398956</v>
      </c>
      <c r="I970" s="592">
        <f>[1]BR!J884</f>
        <v>398956</v>
      </c>
      <c r="J970" s="592">
        <f>[1]BR!K884</f>
        <v>396520</v>
      </c>
      <c r="K970" s="592">
        <f>[1]BR!L884</f>
        <v>396352</v>
      </c>
      <c r="L970" s="592">
        <f>[1]BR!M884</f>
        <v>394000</v>
      </c>
      <c r="M970" s="592">
        <f>[1]BR!N884</f>
        <v>395050</v>
      </c>
      <c r="N970" s="303">
        <f t="shared" si="762"/>
        <v>4748706</v>
      </c>
      <c r="O970" s="29"/>
      <c r="P970" s="72">
        <f t="shared" si="765"/>
        <v>2014</v>
      </c>
      <c r="Q970" s="592">
        <f>[1]BR!S884</f>
        <v>395050</v>
      </c>
      <c r="R970" s="592">
        <f>[1]BR!T884</f>
        <v>395050</v>
      </c>
      <c r="S970" s="592">
        <f>[1]BR!U884</f>
        <v>391900</v>
      </c>
      <c r="T970" s="592">
        <f>[1]BR!V884</f>
        <v>395050</v>
      </c>
      <c r="U970" s="592">
        <f>[1]BR!W884</f>
        <v>394000</v>
      </c>
      <c r="V970" s="592">
        <f>[1]BR!X884</f>
        <v>396352</v>
      </c>
      <c r="W970" s="592">
        <f>[1]BR!Y884</f>
        <v>396520</v>
      </c>
      <c r="X970" s="592">
        <f>[1]BR!Z884</f>
        <v>398956</v>
      </c>
      <c r="Y970" s="592">
        <f>[1]BR!AA884</f>
        <v>398956</v>
      </c>
      <c r="Z970" s="592">
        <f>[1]BR!AB884</f>
        <v>396520</v>
      </c>
      <c r="AA970" s="592">
        <f>[1]BR!AC884</f>
        <v>396352</v>
      </c>
      <c r="AB970" s="592">
        <f>[1]BR!AD884</f>
        <v>394000</v>
      </c>
      <c r="AC970" s="303">
        <f t="shared" si="766"/>
        <v>4748706</v>
      </c>
      <c r="AD970" s="13"/>
      <c r="AG970" s="22"/>
      <c r="AH970" s="22"/>
      <c r="AI970" s="155"/>
      <c r="AJ970" s="2"/>
      <c r="BH970" s="1"/>
      <c r="BV970" s="1"/>
      <c r="BW970" s="1"/>
      <c r="BX970" s="1"/>
      <c r="BY970" s="1"/>
      <c r="BZ970" s="1"/>
      <c r="CA970" s="1"/>
      <c r="CB970" s="1"/>
      <c r="CC970" s="1"/>
      <c r="CD970" s="1"/>
    </row>
    <row r="971" spans="1:82">
      <c r="A971" s="1">
        <f t="shared" si="764"/>
        <v>2015</v>
      </c>
      <c r="B971" s="592">
        <f>[1]BR!C885</f>
        <v>395050</v>
      </c>
      <c r="C971" s="592">
        <f>[1]BR!D885</f>
        <v>407188</v>
      </c>
      <c r="D971" s="592">
        <f>[1]BR!E885</f>
        <v>413278</v>
      </c>
      <c r="E971" s="592">
        <f>[1]BR!F885</f>
        <v>412900</v>
      </c>
      <c r="F971" s="592">
        <f>[1]BR!G885</f>
        <v>415882</v>
      </c>
      <c r="G971" s="592">
        <f>[1]BR!H885</f>
        <v>415420</v>
      </c>
      <c r="H971" s="592">
        <f>[1]BR!I885</f>
        <v>417184</v>
      </c>
      <c r="I971" s="592">
        <f>[1]BR!J885</f>
        <v>417184</v>
      </c>
      <c r="J971" s="592">
        <f>[1]BR!K885</f>
        <v>412900</v>
      </c>
      <c r="K971" s="592">
        <f>[1]BR!L885</f>
        <v>413278</v>
      </c>
      <c r="L971" s="592">
        <f>[1]BR!M885</f>
        <v>410380</v>
      </c>
      <c r="M971" s="592">
        <f>[1]BR!N885</f>
        <v>413278</v>
      </c>
      <c r="N971" s="303">
        <f t="shared" si="762"/>
        <v>4943922</v>
      </c>
      <c r="O971" s="29"/>
      <c r="P971" s="72">
        <f t="shared" si="765"/>
        <v>2015</v>
      </c>
      <c r="Q971" s="592">
        <f>[1]BR!S885</f>
        <v>395050</v>
      </c>
      <c r="R971" s="592">
        <f>[1]BR!T885</f>
        <v>395050</v>
      </c>
      <c r="S971" s="592">
        <f>[1]BR!U885</f>
        <v>407188</v>
      </c>
      <c r="T971" s="592">
        <f>[1]BR!V885</f>
        <v>413278</v>
      </c>
      <c r="U971" s="592">
        <f>[1]BR!W885</f>
        <v>412900</v>
      </c>
      <c r="V971" s="592">
        <f>[1]BR!X885</f>
        <v>415882</v>
      </c>
      <c r="W971" s="592">
        <f>[1]BR!Y885</f>
        <v>415420</v>
      </c>
      <c r="X971" s="592">
        <f>[1]BR!Z885</f>
        <v>417184</v>
      </c>
      <c r="Y971" s="592">
        <f>[1]BR!AA885</f>
        <v>417184</v>
      </c>
      <c r="Z971" s="592">
        <f>[1]BR!AB885</f>
        <v>412900</v>
      </c>
      <c r="AA971" s="592">
        <f>[1]BR!AC885</f>
        <v>413278</v>
      </c>
      <c r="AB971" s="592">
        <f>[1]BR!AD885</f>
        <v>410380</v>
      </c>
      <c r="AC971" s="303">
        <f t="shared" si="766"/>
        <v>4925694</v>
      </c>
      <c r="AD971" s="13"/>
      <c r="AG971" s="22"/>
      <c r="AH971" s="22"/>
      <c r="AI971" s="155"/>
      <c r="AJ971" s="2"/>
      <c r="BH971" s="1"/>
      <c r="BV971" s="1"/>
      <c r="BW971" s="1"/>
      <c r="BX971" s="1"/>
      <c r="BY971" s="1"/>
      <c r="BZ971" s="1"/>
      <c r="CA971" s="1"/>
      <c r="CB971" s="1"/>
      <c r="CC971" s="1"/>
      <c r="CD971" s="1"/>
    </row>
    <row r="972" spans="1:82">
      <c r="A972" s="1">
        <f t="shared" si="764"/>
        <v>2016</v>
      </c>
      <c r="B972" s="592">
        <f>[1]BR!C886</f>
        <v>418226</v>
      </c>
      <c r="C972" s="592">
        <f>[1]BR!D886</f>
        <v>415034</v>
      </c>
      <c r="D972" s="592">
        <f>[1]BR!E886</f>
        <v>419528</v>
      </c>
      <c r="E972" s="592">
        <f>[1]BR!F886</f>
        <v>419150</v>
      </c>
      <c r="F972" s="592">
        <f>[1]BR!G886</f>
        <v>422132</v>
      </c>
      <c r="G972" s="592">
        <f>[1]BR!H886</f>
        <v>421670</v>
      </c>
      <c r="H972" s="592">
        <f>[1]BR!I886</f>
        <v>423434</v>
      </c>
      <c r="I972" s="592">
        <f>[1]BR!J886</f>
        <v>423434</v>
      </c>
      <c r="J972" s="592">
        <f>[1]BR!K886</f>
        <v>419150</v>
      </c>
      <c r="K972" s="592">
        <f>[1]BR!L886</f>
        <v>419528</v>
      </c>
      <c r="L972" s="592">
        <f>[1]BR!M886</f>
        <v>416630</v>
      </c>
      <c r="M972" s="592">
        <f>[1]BR!N886</f>
        <v>419528</v>
      </c>
      <c r="N972" s="303">
        <f t="shared" si="762"/>
        <v>5037444</v>
      </c>
      <c r="O972" s="29"/>
      <c r="P972" s="72">
        <f t="shared" si="765"/>
        <v>2016</v>
      </c>
      <c r="Q972" s="592">
        <f>[1]BR!S886</f>
        <v>413278</v>
      </c>
      <c r="R972" s="592">
        <f>[1]BR!T886</f>
        <v>418226</v>
      </c>
      <c r="S972" s="592">
        <f>[1]BR!U886</f>
        <v>415034</v>
      </c>
      <c r="T972" s="592">
        <f>[1]BR!V886</f>
        <v>419528</v>
      </c>
      <c r="U972" s="592">
        <f>[1]BR!W886</f>
        <v>419150</v>
      </c>
      <c r="V972" s="592">
        <f>[1]BR!X886</f>
        <v>422132</v>
      </c>
      <c r="W972" s="592">
        <f>[1]BR!Y886</f>
        <v>421670</v>
      </c>
      <c r="X972" s="592">
        <f>[1]BR!Z886</f>
        <v>423434</v>
      </c>
      <c r="Y972" s="592">
        <f>[1]BR!AA886</f>
        <v>423434</v>
      </c>
      <c r="Z972" s="592">
        <f>[1]BR!AB886</f>
        <v>419150</v>
      </c>
      <c r="AA972" s="592">
        <f>[1]BR!AC886</f>
        <v>419528</v>
      </c>
      <c r="AB972" s="592">
        <f>[1]BR!AD886</f>
        <v>416630</v>
      </c>
      <c r="AC972" s="303">
        <f t="shared" si="766"/>
        <v>5031194</v>
      </c>
      <c r="AD972" s="13"/>
      <c r="AG972" s="22"/>
      <c r="AH972" s="22"/>
      <c r="AI972" s="155"/>
      <c r="AJ972" s="2"/>
      <c r="BH972" s="1"/>
      <c r="BV972" s="1"/>
      <c r="BW972" s="1"/>
      <c r="BX972" s="1"/>
      <c r="BY972" s="1"/>
      <c r="BZ972" s="1"/>
      <c r="CA972" s="1"/>
      <c r="CB972" s="1"/>
      <c r="CC972" s="1"/>
      <c r="CD972" s="1"/>
    </row>
    <row r="973" spans="1:82">
      <c r="A973" s="1">
        <f t="shared" si="764"/>
        <v>2017</v>
      </c>
      <c r="B973" s="592">
        <f>[1]BR!C887</f>
        <v>418226</v>
      </c>
      <c r="C973" s="592">
        <f>[1]BR!D887</f>
        <v>413438</v>
      </c>
      <c r="D973" s="592">
        <f>[1]BR!E887</f>
        <v>419528</v>
      </c>
      <c r="E973" s="592">
        <f>[1]BR!F887</f>
        <v>419150</v>
      </c>
      <c r="F973" s="592">
        <f>[1]BR!G887</f>
        <v>422132</v>
      </c>
      <c r="G973" s="592">
        <f>[1]BR!H887</f>
        <v>421670</v>
      </c>
      <c r="H973" s="592">
        <f>[1]BR!I887</f>
        <v>423434</v>
      </c>
      <c r="I973" s="592">
        <f>[1]BR!J887</f>
        <v>423434</v>
      </c>
      <c r="J973" s="592">
        <f>[1]BR!K887</f>
        <v>419150</v>
      </c>
      <c r="K973" s="592">
        <f>[1]BR!L887</f>
        <v>419528</v>
      </c>
      <c r="L973" s="592">
        <f>[1]BR!M887</f>
        <v>416630</v>
      </c>
      <c r="M973" s="592">
        <f>[1]BR!N887</f>
        <v>419528</v>
      </c>
      <c r="N973" s="303">
        <f t="shared" si="762"/>
        <v>5035848</v>
      </c>
      <c r="O973" s="29"/>
      <c r="P973" s="72">
        <f t="shared" si="765"/>
        <v>2017</v>
      </c>
      <c r="Q973" s="592">
        <f>[1]BR!S887</f>
        <v>419528</v>
      </c>
      <c r="R973" s="592">
        <f>[1]BR!T887</f>
        <v>418226</v>
      </c>
      <c r="S973" s="592">
        <f>[1]BR!U887</f>
        <v>413438</v>
      </c>
      <c r="T973" s="592">
        <f>[1]BR!V887</f>
        <v>419528</v>
      </c>
      <c r="U973" s="592">
        <f>[1]BR!W887</f>
        <v>419150</v>
      </c>
      <c r="V973" s="592">
        <f>[1]BR!X887</f>
        <v>422132</v>
      </c>
      <c r="W973" s="592">
        <f>[1]BR!Y887</f>
        <v>421670</v>
      </c>
      <c r="X973" s="592">
        <f>[1]BR!Z887</f>
        <v>423434</v>
      </c>
      <c r="Y973" s="592">
        <f>[1]BR!AA887</f>
        <v>423434</v>
      </c>
      <c r="Z973" s="592">
        <f>[1]BR!AB887</f>
        <v>419150</v>
      </c>
      <c r="AA973" s="592">
        <f>[1]BR!AC887</f>
        <v>419528</v>
      </c>
      <c r="AB973" s="592">
        <f>[1]BR!AD887</f>
        <v>416630</v>
      </c>
      <c r="AC973" s="303">
        <f t="shared" si="766"/>
        <v>5035848</v>
      </c>
      <c r="AD973" s="13"/>
      <c r="AG973" s="22"/>
      <c r="AH973" s="22"/>
      <c r="AI973" s="155"/>
      <c r="AJ973" s="2"/>
      <c r="BH973" s="1"/>
      <c r="BV973" s="1"/>
      <c r="BW973" s="1"/>
      <c r="BX973" s="1"/>
      <c r="BY973" s="1"/>
      <c r="BZ973" s="1"/>
      <c r="CA973" s="1"/>
      <c r="CB973" s="1"/>
      <c r="CC973" s="1"/>
      <c r="CD973" s="1"/>
    </row>
    <row r="974" spans="1:82">
      <c r="A974" s="1">
        <f t="shared" si="764"/>
        <v>2018</v>
      </c>
      <c r="B974" s="592">
        <f>[1]BR!C888</f>
        <v>418226</v>
      </c>
      <c r="C974" s="592">
        <f>[1]BR!D888</f>
        <v>413438</v>
      </c>
      <c r="D974" s="592">
        <f>[1]BR!E888</f>
        <v>419528</v>
      </c>
      <c r="E974" s="592">
        <f>[1]BR!F888</f>
        <v>419150</v>
      </c>
      <c r="F974" s="592">
        <f>[1]BR!G888</f>
        <v>422132</v>
      </c>
      <c r="G974" s="592">
        <f>[1]BR!H888</f>
        <v>421670</v>
      </c>
      <c r="H974" s="592">
        <f>[1]BR!I888</f>
        <v>423434</v>
      </c>
      <c r="I974" s="592">
        <f>[1]BR!J888</f>
        <v>423434</v>
      </c>
      <c r="J974" s="592">
        <f>[1]BR!K888</f>
        <v>419150</v>
      </c>
      <c r="K974" s="592">
        <f>[1]BR!L888</f>
        <v>419528</v>
      </c>
      <c r="L974" s="592">
        <f>[1]BR!M888</f>
        <v>416630</v>
      </c>
      <c r="M974" s="592">
        <f>[1]BR!N888</f>
        <v>419528</v>
      </c>
      <c r="N974" s="303">
        <f t="shared" si="762"/>
        <v>5035848</v>
      </c>
      <c r="O974" s="29"/>
      <c r="P974" s="72">
        <f t="shared" si="765"/>
        <v>2018</v>
      </c>
      <c r="Q974" s="592">
        <f>[1]BR!S888</f>
        <v>419528</v>
      </c>
      <c r="R974" s="592">
        <f>[1]BR!T888</f>
        <v>418226</v>
      </c>
      <c r="S974" s="592">
        <f>[1]BR!U888</f>
        <v>413438</v>
      </c>
      <c r="T974" s="592">
        <f>[1]BR!V888</f>
        <v>419528</v>
      </c>
      <c r="U974" s="592">
        <f>[1]BR!W888</f>
        <v>419150</v>
      </c>
      <c r="V974" s="592">
        <f>[1]BR!X888</f>
        <v>422132</v>
      </c>
      <c r="W974" s="592">
        <f>[1]BR!Y888</f>
        <v>421670</v>
      </c>
      <c r="X974" s="592">
        <f>[1]BR!Z888</f>
        <v>423434</v>
      </c>
      <c r="Y974" s="592">
        <f>[1]BR!AA888</f>
        <v>423434</v>
      </c>
      <c r="Z974" s="592">
        <f>[1]BR!AB888</f>
        <v>419150</v>
      </c>
      <c r="AA974" s="592">
        <f>[1]BR!AC888</f>
        <v>419528</v>
      </c>
      <c r="AB974" s="592">
        <f>[1]BR!AD888</f>
        <v>416630</v>
      </c>
      <c r="AC974" s="303">
        <f t="shared" si="766"/>
        <v>5035848</v>
      </c>
      <c r="AD974" s="13"/>
      <c r="AG974" s="22"/>
      <c r="AH974" s="22"/>
      <c r="AI974" s="155"/>
      <c r="AJ974" s="2"/>
      <c r="BH974" s="1"/>
      <c r="BV974" s="1"/>
      <c r="BW974" s="1"/>
      <c r="BX974" s="1"/>
      <c r="BY974" s="1"/>
      <c r="BZ974" s="1"/>
      <c r="CA974" s="1"/>
      <c r="CB974" s="1"/>
      <c r="CC974" s="1"/>
      <c r="CD974" s="1"/>
    </row>
    <row r="975" spans="1:82">
      <c r="A975" s="1">
        <f t="shared" si="764"/>
        <v>2019</v>
      </c>
      <c r="B975" s="592">
        <f>[1]BR!C889</f>
        <v>431544</v>
      </c>
      <c r="C975" s="592">
        <f>[1]BR!D889</f>
        <v>426072</v>
      </c>
      <c r="D975" s="592">
        <f>[1]BR!E889</f>
        <v>433032</v>
      </c>
      <c r="E975" s="592">
        <f>[1]BR!F889</f>
        <v>432600</v>
      </c>
      <c r="F975" s="592">
        <f>[1]BR!G889</f>
        <v>436008</v>
      </c>
      <c r="G975" s="592">
        <f>[1]BR!H889</f>
        <v>435480</v>
      </c>
      <c r="H975" s="592">
        <f>[1]BR!I889</f>
        <v>437496</v>
      </c>
      <c r="I975" s="592">
        <f>[1]BR!J889</f>
        <v>437496</v>
      </c>
      <c r="J975" s="592">
        <f>[1]BR!K889</f>
        <v>432600</v>
      </c>
      <c r="K975" s="592">
        <f>[1]BR!L889</f>
        <v>433032</v>
      </c>
      <c r="L975" s="592">
        <f>[1]BR!M889</f>
        <v>429720</v>
      </c>
      <c r="M975" s="592">
        <f>[1]BR!N889</f>
        <v>433032</v>
      </c>
      <c r="N975" s="303">
        <f t="shared" si="762"/>
        <v>5198112</v>
      </c>
      <c r="O975" s="29"/>
      <c r="P975" s="72">
        <f t="shared" si="765"/>
        <v>2019</v>
      </c>
      <c r="Q975" s="592">
        <f>[1]BR!S889</f>
        <v>419528</v>
      </c>
      <c r="R975" s="592">
        <f>[1]BR!T889</f>
        <v>431544</v>
      </c>
      <c r="S975" s="592">
        <f>[1]BR!U889</f>
        <v>426072</v>
      </c>
      <c r="T975" s="592">
        <f>[1]BR!V889</f>
        <v>433032</v>
      </c>
      <c r="U975" s="592">
        <f>[1]BR!W889</f>
        <v>432600</v>
      </c>
      <c r="V975" s="592">
        <f>[1]BR!X889</f>
        <v>436008</v>
      </c>
      <c r="W975" s="592">
        <f>[1]BR!Y889</f>
        <v>435480</v>
      </c>
      <c r="X975" s="592">
        <f>[1]BR!Z889</f>
        <v>437496</v>
      </c>
      <c r="Y975" s="592">
        <f>[1]BR!AA889</f>
        <v>437496</v>
      </c>
      <c r="Z975" s="592">
        <f>[1]BR!AB889</f>
        <v>432600</v>
      </c>
      <c r="AA975" s="592">
        <f>[1]BR!AC889</f>
        <v>433032</v>
      </c>
      <c r="AB975" s="592">
        <f>[1]BR!AD889</f>
        <v>429720</v>
      </c>
      <c r="AC975" s="303">
        <f t="shared" si="766"/>
        <v>5184608</v>
      </c>
      <c r="AD975" s="13"/>
      <c r="AG975" s="22"/>
      <c r="AH975" s="22"/>
      <c r="AI975" s="155"/>
      <c r="AJ975" s="2"/>
      <c r="BH975" s="1"/>
      <c r="BV975" s="1"/>
      <c r="BW975" s="1"/>
      <c r="BX975" s="1"/>
      <c r="BY975" s="1"/>
      <c r="BZ975" s="1"/>
      <c r="CA975" s="1"/>
      <c r="CB975" s="1"/>
      <c r="CC975" s="1"/>
      <c r="CD975" s="1"/>
    </row>
    <row r="976" spans="1:82">
      <c r="A976" s="1">
        <f t="shared" si="764"/>
        <v>2020</v>
      </c>
      <c r="B976" s="592">
        <f>[1]BR!C890</f>
        <v>431544</v>
      </c>
      <c r="C976" s="592">
        <f>[1]BR!D890</f>
        <v>427896</v>
      </c>
      <c r="D976" s="592">
        <f>[1]BR!E890</f>
        <v>433032</v>
      </c>
      <c r="E976" s="592">
        <f>[1]BR!F890</f>
        <v>432600</v>
      </c>
      <c r="F976" s="592">
        <f>[1]BR!G890</f>
        <v>436008</v>
      </c>
      <c r="G976" s="592">
        <f>[1]BR!H890</f>
        <v>435480</v>
      </c>
      <c r="H976" s="592">
        <f>[1]BR!I890</f>
        <v>437496</v>
      </c>
      <c r="I976" s="592">
        <f>[1]BR!J890</f>
        <v>437496</v>
      </c>
      <c r="J976" s="592">
        <f>[1]BR!K890</f>
        <v>432600</v>
      </c>
      <c r="K976" s="592">
        <f>[1]BR!L890</f>
        <v>433032</v>
      </c>
      <c r="L976" s="592">
        <f>[1]BR!M890</f>
        <v>429720</v>
      </c>
      <c r="M976" s="592">
        <f>[1]BR!N890</f>
        <v>433032</v>
      </c>
      <c r="N976" s="303">
        <f t="shared" si="762"/>
        <v>5199936</v>
      </c>
      <c r="O976" s="29"/>
      <c r="P976" s="72">
        <f t="shared" si="765"/>
        <v>2020</v>
      </c>
      <c r="Q976" s="592">
        <f>[1]BR!S890</f>
        <v>433032</v>
      </c>
      <c r="R976" s="592">
        <f>[1]BR!T890</f>
        <v>431544</v>
      </c>
      <c r="S976" s="592">
        <f>[1]BR!U890</f>
        <v>427896</v>
      </c>
      <c r="T976" s="592">
        <f>[1]BR!V890</f>
        <v>433032</v>
      </c>
      <c r="U976" s="592">
        <f>[1]BR!W890</f>
        <v>432600</v>
      </c>
      <c r="V976" s="592">
        <f>[1]BR!X890</f>
        <v>436008</v>
      </c>
      <c r="W976" s="592">
        <f>[1]BR!Y890</f>
        <v>435480</v>
      </c>
      <c r="X976" s="592">
        <f>[1]BR!Z890</f>
        <v>437496</v>
      </c>
      <c r="Y976" s="592">
        <f>[1]BR!AA890</f>
        <v>437496</v>
      </c>
      <c r="Z976" s="592">
        <f>[1]BR!AB890</f>
        <v>432600</v>
      </c>
      <c r="AA976" s="592">
        <f>[1]BR!AC890</f>
        <v>433032</v>
      </c>
      <c r="AB976" s="592">
        <f>[1]BR!AD890</f>
        <v>429720</v>
      </c>
      <c r="AC976" s="303">
        <f t="shared" si="766"/>
        <v>5199936</v>
      </c>
      <c r="AD976" s="13"/>
      <c r="AG976" s="22"/>
      <c r="AH976" s="22"/>
      <c r="AI976" s="155"/>
      <c r="AJ976" s="2"/>
      <c r="BH976" s="1"/>
      <c r="BV976" s="1"/>
      <c r="BW976" s="1"/>
      <c r="BX976" s="1"/>
      <c r="BY976" s="1"/>
      <c r="BZ976" s="1"/>
      <c r="CA976" s="1"/>
      <c r="CB976" s="1"/>
      <c r="CC976" s="1"/>
      <c r="CD976" s="1"/>
    </row>
    <row r="977" spans="1:82">
      <c r="A977" s="1">
        <f t="shared" si="764"/>
        <v>2021</v>
      </c>
      <c r="B977" s="592">
        <f>[1]BR!C891</f>
        <v>431544</v>
      </c>
      <c r="C977" s="592">
        <f>[1]BR!D891</f>
        <v>426072</v>
      </c>
      <c r="D977" s="592">
        <f>[1]BR!E891</f>
        <v>433032</v>
      </c>
      <c r="E977" s="592">
        <f>[1]BR!F891</f>
        <v>432600</v>
      </c>
      <c r="F977" s="592">
        <f>[1]BR!G891</f>
        <v>436008</v>
      </c>
      <c r="G977" s="592">
        <f>[1]BR!H891</f>
        <v>435480</v>
      </c>
      <c r="H977" s="592">
        <f>[1]BR!I891</f>
        <v>437496</v>
      </c>
      <c r="I977" s="592">
        <f>[1]BR!J891</f>
        <v>437496</v>
      </c>
      <c r="J977" s="592">
        <f>[1]BR!K891</f>
        <v>432600</v>
      </c>
      <c r="K977" s="592">
        <f>[1]BR!L891</f>
        <v>433032</v>
      </c>
      <c r="L977" s="592">
        <f>[1]BR!M891</f>
        <v>429720</v>
      </c>
      <c r="M977" s="592">
        <f>[1]BR!N891</f>
        <v>433032</v>
      </c>
      <c r="N977" s="303">
        <f t="shared" si="762"/>
        <v>5198112</v>
      </c>
      <c r="O977" s="29"/>
      <c r="P977" s="72">
        <f t="shared" si="765"/>
        <v>2021</v>
      </c>
      <c r="Q977" s="592">
        <f>[1]BR!S891</f>
        <v>433032</v>
      </c>
      <c r="R977" s="592">
        <f>[1]BR!T891</f>
        <v>431544</v>
      </c>
      <c r="S977" s="592">
        <f>[1]BR!U891</f>
        <v>426072</v>
      </c>
      <c r="T977" s="592">
        <f>[1]BR!V891</f>
        <v>433032</v>
      </c>
      <c r="U977" s="592">
        <f>[1]BR!W891</f>
        <v>432600</v>
      </c>
      <c r="V977" s="592">
        <f>[1]BR!X891</f>
        <v>436008</v>
      </c>
      <c r="W977" s="592">
        <f>[1]BR!Y891</f>
        <v>435480</v>
      </c>
      <c r="X977" s="592">
        <f>[1]BR!Z891</f>
        <v>437496</v>
      </c>
      <c r="Y977" s="592">
        <f>[1]BR!AA891</f>
        <v>437496</v>
      </c>
      <c r="Z977" s="592">
        <f>[1]BR!AB891</f>
        <v>432600</v>
      </c>
      <c r="AA977" s="592">
        <f>[1]BR!AC891</f>
        <v>433032</v>
      </c>
      <c r="AB977" s="592">
        <f>[1]BR!AD891</f>
        <v>429720</v>
      </c>
      <c r="AC977" s="303">
        <f t="shared" si="766"/>
        <v>5198112</v>
      </c>
      <c r="AD977" s="13"/>
      <c r="AG977" s="22"/>
      <c r="AH977" s="22"/>
      <c r="AI977" s="155"/>
      <c r="AJ977" s="2"/>
      <c r="BH977" s="1"/>
      <c r="BV977" s="1"/>
      <c r="BW977" s="1"/>
      <c r="BX977" s="1"/>
      <c r="BY977" s="1"/>
      <c r="BZ977" s="1"/>
      <c r="CA977" s="1"/>
      <c r="CB977" s="1"/>
      <c r="CC977" s="1"/>
      <c r="CD977" s="1"/>
    </row>
    <row r="978" spans="1:82">
      <c r="A978" s="1">
        <f t="shared" si="764"/>
        <v>2022</v>
      </c>
      <c r="B978" s="592">
        <f>[1]BR!C892</f>
        <v>431544</v>
      </c>
      <c r="C978" s="592">
        <f>[1]BR!D892</f>
        <v>426072</v>
      </c>
      <c r="D978" s="592">
        <f>[1]BR!E892</f>
        <v>433032</v>
      </c>
      <c r="E978" s="592">
        <f>[1]BR!F892</f>
        <v>432600</v>
      </c>
      <c r="F978" s="592">
        <f>[1]BR!G892</f>
        <v>436008</v>
      </c>
      <c r="G978" s="592">
        <f>[1]BR!H892</f>
        <v>435480</v>
      </c>
      <c r="H978" s="592">
        <f>[1]BR!I892</f>
        <v>437496</v>
      </c>
      <c r="I978" s="592">
        <f>[1]BR!J892</f>
        <v>437496</v>
      </c>
      <c r="J978" s="592">
        <f>[1]BR!K892</f>
        <v>432600</v>
      </c>
      <c r="K978" s="592">
        <f>[1]BR!L892</f>
        <v>433032</v>
      </c>
      <c r="L978" s="592">
        <f>[1]BR!M892</f>
        <v>429720</v>
      </c>
      <c r="M978" s="592">
        <f>[1]BR!N892</f>
        <v>433032</v>
      </c>
      <c r="N978" s="303">
        <f t="shared" ref="N978:N996" si="767">SUM(B978:M978)</f>
        <v>5198112</v>
      </c>
      <c r="O978" s="29"/>
      <c r="P978" s="72">
        <f t="shared" si="765"/>
        <v>2022</v>
      </c>
      <c r="Q978" s="592">
        <f>[1]BR!S892</f>
        <v>433032</v>
      </c>
      <c r="R978" s="592">
        <f>[1]BR!T892</f>
        <v>431544</v>
      </c>
      <c r="S978" s="592">
        <f>[1]BR!U892</f>
        <v>426072</v>
      </c>
      <c r="T978" s="592">
        <f>[1]BR!V892</f>
        <v>433032</v>
      </c>
      <c r="U978" s="592">
        <f>[1]BR!W892</f>
        <v>432600</v>
      </c>
      <c r="V978" s="592">
        <f>[1]BR!X892</f>
        <v>436008</v>
      </c>
      <c r="W978" s="592">
        <f>[1]BR!Y892</f>
        <v>435480</v>
      </c>
      <c r="X978" s="592">
        <f>[1]BR!Z892</f>
        <v>437496</v>
      </c>
      <c r="Y978" s="592">
        <f>[1]BR!AA892</f>
        <v>437496</v>
      </c>
      <c r="Z978" s="592">
        <f>[1]BR!AB892</f>
        <v>432600</v>
      </c>
      <c r="AA978" s="592">
        <f>[1]BR!AC892</f>
        <v>433032</v>
      </c>
      <c r="AB978" s="592">
        <f>[1]BR!AD892</f>
        <v>429720</v>
      </c>
      <c r="AC978" s="303">
        <f t="shared" ref="AC978:AC996" si="768">SUM(Q978:AB978)</f>
        <v>5198112</v>
      </c>
      <c r="AD978" s="13"/>
      <c r="AG978" s="22"/>
      <c r="AH978" s="22"/>
      <c r="AI978" s="155"/>
      <c r="AJ978" s="2"/>
      <c r="BH978" s="1"/>
      <c r="BV978" s="1"/>
      <c r="BW978" s="1"/>
      <c r="BX978" s="1"/>
      <c r="BY978" s="1"/>
      <c r="BZ978" s="1"/>
      <c r="CA978" s="1"/>
      <c r="CB978" s="1"/>
      <c r="CC978" s="1"/>
      <c r="CD978" s="1"/>
    </row>
    <row r="979" spans="1:82">
      <c r="A979" s="1">
        <f t="shared" si="764"/>
        <v>2023</v>
      </c>
      <c r="B979" s="592">
        <f>[1]BR!C893</f>
        <v>431544</v>
      </c>
      <c r="C979" s="592">
        <f>[1]BR!D893</f>
        <v>426072</v>
      </c>
      <c r="D979" s="592">
        <f>[1]BR!E893</f>
        <v>433032</v>
      </c>
      <c r="E979" s="592">
        <f>[1]BR!F893</f>
        <v>432600</v>
      </c>
      <c r="F979" s="592">
        <f>[1]BR!G893</f>
        <v>436008</v>
      </c>
      <c r="G979" s="592">
        <f>[1]BR!H893</f>
        <v>435480</v>
      </c>
      <c r="H979" s="592">
        <f>[1]BR!I893</f>
        <v>437496</v>
      </c>
      <c r="I979" s="592">
        <f>[1]BR!J893</f>
        <v>437496</v>
      </c>
      <c r="J979" s="592">
        <f>[1]BR!K893</f>
        <v>432600</v>
      </c>
      <c r="K979" s="592">
        <f>[1]BR!L893</f>
        <v>433032</v>
      </c>
      <c r="L979" s="592">
        <f>[1]BR!M893</f>
        <v>429720</v>
      </c>
      <c r="M979" s="592">
        <f>[1]BR!N893</f>
        <v>433032</v>
      </c>
      <c r="N979" s="303">
        <f t="shared" si="767"/>
        <v>5198112</v>
      </c>
      <c r="O979" s="29"/>
      <c r="P979" s="72">
        <f t="shared" si="765"/>
        <v>2023</v>
      </c>
      <c r="Q979" s="592">
        <f>[1]BR!S893</f>
        <v>433032</v>
      </c>
      <c r="R979" s="592">
        <f>[1]BR!T893</f>
        <v>431544</v>
      </c>
      <c r="S979" s="592">
        <f>[1]BR!U893</f>
        <v>426072</v>
      </c>
      <c r="T979" s="592">
        <f>[1]BR!V893</f>
        <v>433032</v>
      </c>
      <c r="U979" s="592">
        <f>[1]BR!W893</f>
        <v>432600</v>
      </c>
      <c r="V979" s="592">
        <f>[1]BR!X893</f>
        <v>436008</v>
      </c>
      <c r="W979" s="592">
        <f>[1]BR!Y893</f>
        <v>435480</v>
      </c>
      <c r="X979" s="592">
        <f>[1]BR!Z893</f>
        <v>437496</v>
      </c>
      <c r="Y979" s="592">
        <f>[1]BR!AA893</f>
        <v>437496</v>
      </c>
      <c r="Z979" s="592">
        <f>[1]BR!AB893</f>
        <v>432600</v>
      </c>
      <c r="AA979" s="592">
        <f>[1]BR!AC893</f>
        <v>433032</v>
      </c>
      <c r="AB979" s="592">
        <f>[1]BR!AD893</f>
        <v>429720</v>
      </c>
      <c r="AC979" s="303">
        <f t="shared" si="768"/>
        <v>5198112</v>
      </c>
      <c r="AD979" s="13"/>
      <c r="AG979" s="22"/>
      <c r="AH979" s="22"/>
      <c r="AI979" s="155"/>
      <c r="AJ979" s="2"/>
      <c r="BH979" s="1"/>
      <c r="BV979" s="1"/>
      <c r="BW979" s="1"/>
      <c r="BX979" s="1"/>
      <c r="BY979" s="1"/>
      <c r="BZ979" s="1"/>
      <c r="CA979" s="1"/>
      <c r="CB979" s="1"/>
      <c r="CC979" s="1"/>
      <c r="CD979" s="1"/>
    </row>
    <row r="980" spans="1:82">
      <c r="A980" s="1">
        <f t="shared" si="764"/>
        <v>2024</v>
      </c>
      <c r="B980" s="592">
        <f>[1]BR!C894</f>
        <v>431544</v>
      </c>
      <c r="C980" s="592">
        <f>[1]BR!D894</f>
        <v>427896</v>
      </c>
      <c r="D980" s="592">
        <f>[1]BR!E894</f>
        <v>433032</v>
      </c>
      <c r="E980" s="592">
        <f>[1]BR!F894</f>
        <v>432600</v>
      </c>
      <c r="F980" s="592">
        <f>[1]BR!G894</f>
        <v>436008</v>
      </c>
      <c r="G980" s="592">
        <f>[1]BR!H894</f>
        <v>435480</v>
      </c>
      <c r="H980" s="592">
        <f>[1]BR!I894</f>
        <v>437496</v>
      </c>
      <c r="I980" s="592">
        <f>[1]BR!J894</f>
        <v>437496</v>
      </c>
      <c r="J980" s="592">
        <f>[1]BR!K894</f>
        <v>432600</v>
      </c>
      <c r="K980" s="592">
        <f>[1]BR!L894</f>
        <v>433032</v>
      </c>
      <c r="L980" s="592">
        <f>[1]BR!M894</f>
        <v>429720</v>
      </c>
      <c r="M980" s="592">
        <f>[1]BR!N894</f>
        <v>433032</v>
      </c>
      <c r="N980" s="303">
        <f t="shared" si="767"/>
        <v>5199936</v>
      </c>
      <c r="O980" s="355"/>
      <c r="P980" s="72">
        <f t="shared" si="765"/>
        <v>2024</v>
      </c>
      <c r="Q980" s="592">
        <f>[1]BR!S894</f>
        <v>433032</v>
      </c>
      <c r="R980" s="592">
        <f>[1]BR!T894</f>
        <v>431544</v>
      </c>
      <c r="S980" s="592">
        <f>[1]BR!U894</f>
        <v>427896</v>
      </c>
      <c r="T980" s="592">
        <f>[1]BR!V894</f>
        <v>433032</v>
      </c>
      <c r="U980" s="592">
        <f>[1]BR!W894</f>
        <v>432600</v>
      </c>
      <c r="V980" s="592">
        <f>[1]BR!X894</f>
        <v>436008</v>
      </c>
      <c r="W980" s="592">
        <f>[1]BR!Y894</f>
        <v>435480</v>
      </c>
      <c r="X980" s="592">
        <f>[1]BR!Z894</f>
        <v>437496</v>
      </c>
      <c r="Y980" s="592">
        <f>[1]BR!AA894</f>
        <v>437496</v>
      </c>
      <c r="Z980" s="592">
        <f>[1]BR!AB894</f>
        <v>432600</v>
      </c>
      <c r="AA980" s="592">
        <f>[1]BR!AC894</f>
        <v>433032</v>
      </c>
      <c r="AB980" s="592">
        <f>[1]BR!AD894</f>
        <v>429720</v>
      </c>
      <c r="AC980" s="303">
        <f t="shared" si="768"/>
        <v>5199936</v>
      </c>
      <c r="AD980" s="13"/>
      <c r="AJ980" s="2"/>
      <c r="BH980" s="1"/>
      <c r="BV980" s="1"/>
      <c r="BW980" s="1"/>
      <c r="BX980" s="1"/>
      <c r="BY980" s="1"/>
      <c r="BZ980" s="1"/>
      <c r="CA980" s="1"/>
      <c r="CB980" s="1"/>
      <c r="CC980" s="1"/>
      <c r="CD980" s="1"/>
    </row>
    <row r="981" spans="1:82">
      <c r="A981" s="1">
        <f t="shared" si="764"/>
        <v>2025</v>
      </c>
      <c r="B981" s="592">
        <f>[1]BR!C895</f>
        <v>431544</v>
      </c>
      <c r="C981" s="592">
        <f>[1]BR!D895</f>
        <v>426072</v>
      </c>
      <c r="D981" s="592">
        <f>[1]BR!E895</f>
        <v>433032</v>
      </c>
      <c r="E981" s="592">
        <f>[1]BR!F895</f>
        <v>432600</v>
      </c>
      <c r="F981" s="592">
        <f>[1]BR!G895</f>
        <v>436008</v>
      </c>
      <c r="G981" s="592">
        <f>[1]BR!H895</f>
        <v>435480</v>
      </c>
      <c r="H981" s="592">
        <f>[1]BR!I895</f>
        <v>437496</v>
      </c>
      <c r="I981" s="592">
        <f>[1]BR!J895</f>
        <v>437496</v>
      </c>
      <c r="J981" s="592">
        <f>[1]BR!K895</f>
        <v>432600</v>
      </c>
      <c r="K981" s="592">
        <f>[1]BR!L895</f>
        <v>433032</v>
      </c>
      <c r="L981" s="592">
        <f>[1]BR!M895</f>
        <v>429720</v>
      </c>
      <c r="M981" s="592">
        <f>[1]BR!N895</f>
        <v>433032</v>
      </c>
      <c r="N981" s="303">
        <f t="shared" si="767"/>
        <v>5198112</v>
      </c>
      <c r="O981" s="355"/>
      <c r="P981" s="72">
        <f t="shared" si="765"/>
        <v>2025</v>
      </c>
      <c r="Q981" s="592">
        <f>[1]BR!S895</f>
        <v>433032</v>
      </c>
      <c r="R981" s="592">
        <f>[1]BR!T895</f>
        <v>431544</v>
      </c>
      <c r="S981" s="592">
        <f>[1]BR!U895</f>
        <v>426072</v>
      </c>
      <c r="T981" s="592">
        <f>[1]BR!V895</f>
        <v>433032</v>
      </c>
      <c r="U981" s="592">
        <f>[1]BR!W895</f>
        <v>432600</v>
      </c>
      <c r="V981" s="592">
        <f>[1]BR!X895</f>
        <v>436008</v>
      </c>
      <c r="W981" s="592">
        <f>[1]BR!Y895</f>
        <v>435480</v>
      </c>
      <c r="X981" s="592">
        <f>[1]BR!Z895</f>
        <v>437496</v>
      </c>
      <c r="Y981" s="592">
        <f>[1]BR!AA895</f>
        <v>437496</v>
      </c>
      <c r="Z981" s="592">
        <f>[1]BR!AB895</f>
        <v>432600</v>
      </c>
      <c r="AA981" s="592">
        <f>[1]BR!AC895</f>
        <v>433032</v>
      </c>
      <c r="AB981" s="592">
        <f>[1]BR!AD895</f>
        <v>429720</v>
      </c>
      <c r="AC981" s="303">
        <f t="shared" si="768"/>
        <v>5198112</v>
      </c>
      <c r="AD981" s="13"/>
      <c r="AJ981" s="2"/>
      <c r="BH981" s="1"/>
      <c r="BV981" s="1"/>
      <c r="BW981" s="1"/>
      <c r="BX981" s="1"/>
      <c r="BY981" s="1"/>
      <c r="BZ981" s="1"/>
      <c r="CA981" s="1"/>
      <c r="CB981" s="1"/>
      <c r="CC981" s="1"/>
      <c r="CD981" s="1"/>
    </row>
    <row r="982" spans="1:82">
      <c r="A982" s="1">
        <f t="shared" si="764"/>
        <v>2026</v>
      </c>
      <c r="B982" s="592">
        <f>[1]BR!C896</f>
        <v>431544</v>
      </c>
      <c r="C982" s="592">
        <f>[1]BR!D896</f>
        <v>426072</v>
      </c>
      <c r="D982" s="592">
        <f>[1]BR!E896</f>
        <v>433032</v>
      </c>
      <c r="E982" s="592">
        <f>[1]BR!F896</f>
        <v>432600</v>
      </c>
      <c r="F982" s="592">
        <f>[1]BR!G896</f>
        <v>436008</v>
      </c>
      <c r="G982" s="592">
        <f>[1]BR!H896</f>
        <v>435480</v>
      </c>
      <c r="H982" s="592">
        <f>[1]BR!I896</f>
        <v>437496</v>
      </c>
      <c r="I982" s="592">
        <f>[1]BR!J896</f>
        <v>437496</v>
      </c>
      <c r="J982" s="592">
        <f>[1]BR!K896</f>
        <v>432600</v>
      </c>
      <c r="K982" s="592">
        <f>[1]BR!L896</f>
        <v>433032</v>
      </c>
      <c r="L982" s="592">
        <f>[1]BR!M896</f>
        <v>429720</v>
      </c>
      <c r="M982" s="592">
        <f>[1]BR!N896</f>
        <v>433032</v>
      </c>
      <c r="N982" s="303">
        <f t="shared" si="767"/>
        <v>5198112</v>
      </c>
      <c r="O982" s="355"/>
      <c r="P982" s="72">
        <f t="shared" si="765"/>
        <v>2026</v>
      </c>
      <c r="Q982" s="592">
        <f>[1]BR!S896</f>
        <v>433032</v>
      </c>
      <c r="R982" s="592">
        <f>[1]BR!T896</f>
        <v>431544</v>
      </c>
      <c r="S982" s="592">
        <f>[1]BR!U896</f>
        <v>426072</v>
      </c>
      <c r="T982" s="592">
        <f>[1]BR!V896</f>
        <v>433032</v>
      </c>
      <c r="U982" s="592">
        <f>[1]BR!W896</f>
        <v>432600</v>
      </c>
      <c r="V982" s="592">
        <f>[1]BR!X896</f>
        <v>436008</v>
      </c>
      <c r="W982" s="592">
        <f>[1]BR!Y896</f>
        <v>435480</v>
      </c>
      <c r="X982" s="592">
        <f>[1]BR!Z896</f>
        <v>437496</v>
      </c>
      <c r="Y982" s="592">
        <f>[1]BR!AA896</f>
        <v>437496</v>
      </c>
      <c r="Z982" s="592">
        <f>[1]BR!AB896</f>
        <v>432600</v>
      </c>
      <c r="AA982" s="592">
        <f>[1]BR!AC896</f>
        <v>433032</v>
      </c>
      <c r="AB982" s="592">
        <f>[1]BR!AD896</f>
        <v>429720</v>
      </c>
      <c r="AC982" s="303">
        <f t="shared" si="768"/>
        <v>5198112</v>
      </c>
      <c r="AD982" s="13"/>
      <c r="AI982" s="159"/>
      <c r="AJ982" s="2"/>
      <c r="BH982" s="1"/>
      <c r="BV982" s="1"/>
      <c r="BW982" s="1"/>
      <c r="BX982" s="1"/>
      <c r="BY982" s="1"/>
      <c r="BZ982" s="1"/>
      <c r="CA982" s="1"/>
      <c r="CB982" s="1"/>
      <c r="CC982" s="1"/>
      <c r="CD982" s="1"/>
    </row>
    <row r="983" spans="1:82">
      <c r="A983" s="1">
        <f t="shared" si="764"/>
        <v>2027</v>
      </c>
      <c r="B983" s="592">
        <f>[1]BR!C897</f>
        <v>431544</v>
      </c>
      <c r="C983" s="592">
        <f>[1]BR!D897</f>
        <v>426072</v>
      </c>
      <c r="D983" s="592">
        <f>[1]BR!E897</f>
        <v>433032</v>
      </c>
      <c r="E983" s="592">
        <f>[1]BR!F897</f>
        <v>432600</v>
      </c>
      <c r="F983" s="592">
        <f>[1]BR!G897</f>
        <v>436008</v>
      </c>
      <c r="G983" s="592">
        <f>[1]BR!H897</f>
        <v>435480</v>
      </c>
      <c r="H983" s="592">
        <f>[1]BR!I897</f>
        <v>437496</v>
      </c>
      <c r="I983" s="592">
        <f>[1]BR!J897</f>
        <v>437496</v>
      </c>
      <c r="J983" s="592">
        <f>[1]BR!K897</f>
        <v>432600</v>
      </c>
      <c r="K983" s="592">
        <f>[1]BR!L897</f>
        <v>433032</v>
      </c>
      <c r="L983" s="592">
        <f>[1]BR!M897</f>
        <v>429720</v>
      </c>
      <c r="M983" s="592">
        <f>[1]BR!N897</f>
        <v>433032</v>
      </c>
      <c r="N983" s="303">
        <f t="shared" si="767"/>
        <v>5198112</v>
      </c>
      <c r="O983" s="355"/>
      <c r="P983" s="72">
        <f t="shared" si="765"/>
        <v>2027</v>
      </c>
      <c r="Q983" s="592">
        <f>[1]BR!S897</f>
        <v>433032</v>
      </c>
      <c r="R983" s="592">
        <f>[1]BR!T897</f>
        <v>431544</v>
      </c>
      <c r="S983" s="592">
        <f>[1]BR!U897</f>
        <v>426072</v>
      </c>
      <c r="T983" s="592">
        <f>[1]BR!V897</f>
        <v>433032</v>
      </c>
      <c r="U983" s="592">
        <f>[1]BR!W897</f>
        <v>432600</v>
      </c>
      <c r="V983" s="592">
        <f>[1]BR!X897</f>
        <v>436008</v>
      </c>
      <c r="W983" s="592">
        <f>[1]BR!Y897</f>
        <v>435480</v>
      </c>
      <c r="X983" s="592">
        <f>[1]BR!Z897</f>
        <v>437496</v>
      </c>
      <c r="Y983" s="592">
        <f>[1]BR!AA897</f>
        <v>437496</v>
      </c>
      <c r="Z983" s="592">
        <f>[1]BR!AB897</f>
        <v>432600</v>
      </c>
      <c r="AA983" s="592">
        <f>[1]BR!AC897</f>
        <v>433032</v>
      </c>
      <c r="AB983" s="592">
        <f>[1]BR!AD897</f>
        <v>429720</v>
      </c>
      <c r="AC983" s="303">
        <f t="shared" si="768"/>
        <v>5198112</v>
      </c>
      <c r="AD983" s="13"/>
      <c r="AJ983" s="2"/>
      <c r="BH983" s="1"/>
      <c r="BV983" s="1"/>
      <c r="BW983" s="1"/>
      <c r="BX983" s="1"/>
      <c r="BY983" s="1"/>
      <c r="BZ983" s="1"/>
      <c r="CA983" s="1"/>
      <c r="CB983" s="1"/>
      <c r="CC983" s="1"/>
      <c r="CD983" s="1"/>
    </row>
    <row r="984" spans="1:82">
      <c r="A984" s="1">
        <f t="shared" si="764"/>
        <v>2028</v>
      </c>
      <c r="B984" s="592">
        <f>[1]BR!C898</f>
        <v>431544</v>
      </c>
      <c r="C984" s="592">
        <f>[1]BR!D898</f>
        <v>427896</v>
      </c>
      <c r="D984" s="592">
        <f>[1]BR!E898</f>
        <v>433032</v>
      </c>
      <c r="E984" s="592">
        <f>[1]BR!F898</f>
        <v>432600</v>
      </c>
      <c r="F984" s="592">
        <f>[1]BR!G898</f>
        <v>436008</v>
      </c>
      <c r="G984" s="592">
        <f>[1]BR!H898</f>
        <v>435480</v>
      </c>
      <c r="H984" s="592">
        <f>[1]BR!I898</f>
        <v>437496</v>
      </c>
      <c r="I984" s="592">
        <f>[1]BR!J898</f>
        <v>437496</v>
      </c>
      <c r="J984" s="592">
        <f>[1]BR!K898</f>
        <v>432600</v>
      </c>
      <c r="K984" s="592">
        <f>[1]BR!L898</f>
        <v>433032</v>
      </c>
      <c r="L984" s="592">
        <f>[1]BR!M898</f>
        <v>429720</v>
      </c>
      <c r="M984" s="592">
        <f>[1]BR!N898</f>
        <v>433032</v>
      </c>
      <c r="N984" s="303">
        <f t="shared" si="767"/>
        <v>5199936</v>
      </c>
      <c r="O984" s="355"/>
      <c r="P984" s="72">
        <f t="shared" si="765"/>
        <v>2028</v>
      </c>
      <c r="Q984" s="592">
        <f>[1]BR!S898</f>
        <v>433032</v>
      </c>
      <c r="R984" s="592">
        <f>[1]BR!T898</f>
        <v>431544</v>
      </c>
      <c r="S984" s="592">
        <f>[1]BR!U898</f>
        <v>427896</v>
      </c>
      <c r="T984" s="592">
        <f>[1]BR!V898</f>
        <v>433032</v>
      </c>
      <c r="U984" s="592">
        <f>[1]BR!W898</f>
        <v>432600</v>
      </c>
      <c r="V984" s="592">
        <f>[1]BR!X898</f>
        <v>436008</v>
      </c>
      <c r="W984" s="592">
        <f>[1]BR!Y898</f>
        <v>435480</v>
      </c>
      <c r="X984" s="592">
        <f>[1]BR!Z898</f>
        <v>437496</v>
      </c>
      <c r="Y984" s="592">
        <f>[1]BR!AA898</f>
        <v>437496</v>
      </c>
      <c r="Z984" s="592">
        <f>[1]BR!AB898</f>
        <v>432600</v>
      </c>
      <c r="AA984" s="592">
        <f>[1]BR!AC898</f>
        <v>433032</v>
      </c>
      <c r="AB984" s="592">
        <f>[1]BR!AD898</f>
        <v>429720</v>
      </c>
      <c r="AC984" s="303">
        <f t="shared" si="768"/>
        <v>5199936</v>
      </c>
      <c r="AD984" s="13"/>
      <c r="AI984" s="155"/>
      <c r="AJ984" s="2"/>
      <c r="BH984" s="1"/>
      <c r="BV984" s="1"/>
      <c r="BW984" s="1"/>
      <c r="BX984" s="1"/>
      <c r="BY984" s="1"/>
      <c r="BZ984" s="1"/>
      <c r="CA984" s="1"/>
      <c r="CB984" s="1"/>
      <c r="CC984" s="1"/>
      <c r="CD984" s="1"/>
    </row>
    <row r="985" spans="1:82">
      <c r="A985" s="1">
        <f t="shared" si="764"/>
        <v>2029</v>
      </c>
      <c r="B985" s="592">
        <f>[1]BR!C899</f>
        <v>431544</v>
      </c>
      <c r="C985" s="592">
        <f>[1]BR!D899</f>
        <v>426072</v>
      </c>
      <c r="D985" s="592">
        <f>[1]BR!E899</f>
        <v>433032</v>
      </c>
      <c r="E985" s="592">
        <f>[1]BR!F899</f>
        <v>432600</v>
      </c>
      <c r="F985" s="592">
        <f>[1]BR!G899</f>
        <v>436008</v>
      </c>
      <c r="G985" s="592">
        <f>[1]BR!H899</f>
        <v>435480</v>
      </c>
      <c r="H985" s="592">
        <f>[1]BR!I899</f>
        <v>437496</v>
      </c>
      <c r="I985" s="592">
        <f>[1]BR!J899</f>
        <v>437496</v>
      </c>
      <c r="J985" s="592">
        <f>[1]BR!K899</f>
        <v>432600</v>
      </c>
      <c r="K985" s="592">
        <f>[1]BR!L899</f>
        <v>433032</v>
      </c>
      <c r="L985" s="592">
        <f>[1]BR!M899</f>
        <v>429720</v>
      </c>
      <c r="M985" s="592">
        <f>[1]BR!N899</f>
        <v>433032</v>
      </c>
      <c r="N985" s="303">
        <f t="shared" si="767"/>
        <v>5198112</v>
      </c>
      <c r="O985" s="355"/>
      <c r="P985" s="72">
        <f t="shared" si="765"/>
        <v>2029</v>
      </c>
      <c r="Q985" s="592">
        <f>[1]BR!S899</f>
        <v>433032</v>
      </c>
      <c r="R985" s="592">
        <f>[1]BR!T899</f>
        <v>431544</v>
      </c>
      <c r="S985" s="592">
        <f>[1]BR!U899</f>
        <v>426072</v>
      </c>
      <c r="T985" s="592">
        <f>[1]BR!V899</f>
        <v>433032</v>
      </c>
      <c r="U985" s="592">
        <f>[1]BR!W899</f>
        <v>432600</v>
      </c>
      <c r="V985" s="592">
        <f>[1]BR!X899</f>
        <v>436008</v>
      </c>
      <c r="W985" s="592">
        <f>[1]BR!Y899</f>
        <v>435480</v>
      </c>
      <c r="X985" s="592">
        <f>[1]BR!Z899</f>
        <v>437496</v>
      </c>
      <c r="Y985" s="592">
        <f>[1]BR!AA899</f>
        <v>437496</v>
      </c>
      <c r="Z985" s="592">
        <f>[1]BR!AB899</f>
        <v>432600</v>
      </c>
      <c r="AA985" s="592">
        <f>[1]BR!AC899</f>
        <v>433032</v>
      </c>
      <c r="AB985" s="592">
        <f>[1]BR!AD899</f>
        <v>429720</v>
      </c>
      <c r="AC985" s="303">
        <f t="shared" si="768"/>
        <v>5198112</v>
      </c>
      <c r="AD985" s="13"/>
      <c r="AI985" s="155"/>
      <c r="AJ985" s="2"/>
      <c r="BH985" s="1"/>
      <c r="BV985" s="1"/>
      <c r="BW985" s="1"/>
      <c r="BX985" s="1"/>
      <c r="BY985" s="1"/>
      <c r="BZ985" s="1"/>
      <c r="CA985" s="1"/>
      <c r="CB985" s="1"/>
      <c r="CC985" s="1"/>
      <c r="CD985" s="1"/>
    </row>
    <row r="986" spans="1:82">
      <c r="A986" s="1">
        <f t="shared" si="764"/>
        <v>2030</v>
      </c>
      <c r="B986" s="592">
        <f>[1]BR!C900</f>
        <v>431544</v>
      </c>
      <c r="C986" s="592">
        <f>[1]BR!D900</f>
        <v>426072</v>
      </c>
      <c r="D986" s="592">
        <f>[1]BR!E900</f>
        <v>433032</v>
      </c>
      <c r="E986" s="592">
        <f>[1]BR!F900</f>
        <v>432600</v>
      </c>
      <c r="F986" s="592">
        <f>[1]BR!G900</f>
        <v>436008</v>
      </c>
      <c r="G986" s="592">
        <f>[1]BR!H900</f>
        <v>435480</v>
      </c>
      <c r="H986" s="592">
        <f>[1]BR!I900</f>
        <v>437496</v>
      </c>
      <c r="I986" s="592">
        <f>[1]BR!J900</f>
        <v>437496</v>
      </c>
      <c r="J986" s="592">
        <f>[1]BR!K900</f>
        <v>432600</v>
      </c>
      <c r="K986" s="592">
        <f>[1]BR!L900</f>
        <v>433032</v>
      </c>
      <c r="L986" s="592">
        <f>[1]BR!M900</f>
        <v>429720</v>
      </c>
      <c r="M986" s="592">
        <f>[1]BR!N900</f>
        <v>433032</v>
      </c>
      <c r="N986" s="303">
        <f t="shared" si="767"/>
        <v>5198112</v>
      </c>
      <c r="O986" s="355"/>
      <c r="P986" s="72">
        <f t="shared" si="765"/>
        <v>2030</v>
      </c>
      <c r="Q986" s="592">
        <f>[1]BR!S900</f>
        <v>433032</v>
      </c>
      <c r="R986" s="592">
        <f>[1]BR!T900</f>
        <v>431544</v>
      </c>
      <c r="S986" s="592">
        <f>[1]BR!U900</f>
        <v>426072</v>
      </c>
      <c r="T986" s="592">
        <f>[1]BR!V900</f>
        <v>433032</v>
      </c>
      <c r="U986" s="592">
        <f>[1]BR!W900</f>
        <v>432600</v>
      </c>
      <c r="V986" s="592">
        <f>[1]BR!X900</f>
        <v>436008</v>
      </c>
      <c r="W986" s="592">
        <f>[1]BR!Y900</f>
        <v>435480</v>
      </c>
      <c r="X986" s="592">
        <f>[1]BR!Z900</f>
        <v>437496</v>
      </c>
      <c r="Y986" s="592">
        <f>[1]BR!AA900</f>
        <v>437496</v>
      </c>
      <c r="Z986" s="592">
        <f>[1]BR!AB900</f>
        <v>432600</v>
      </c>
      <c r="AA986" s="592">
        <f>[1]BR!AC900</f>
        <v>433032</v>
      </c>
      <c r="AB986" s="592">
        <f>[1]BR!AD900</f>
        <v>429720</v>
      </c>
      <c r="AC986" s="303">
        <f t="shared" si="768"/>
        <v>5198112</v>
      </c>
      <c r="AD986" s="13"/>
      <c r="AI986" s="155"/>
      <c r="AJ986" s="2"/>
      <c r="BH986" s="1"/>
      <c r="BV986" s="1"/>
      <c r="BW986" s="1"/>
      <c r="BX986" s="1"/>
      <c r="BY986" s="1"/>
      <c r="BZ986" s="1"/>
      <c r="CA986" s="1"/>
      <c r="CB986" s="1"/>
      <c r="CC986" s="1"/>
      <c r="CD986" s="1"/>
    </row>
    <row r="987" spans="1:82">
      <c r="A987" s="1">
        <f t="shared" si="764"/>
        <v>2031</v>
      </c>
      <c r="B987" s="592">
        <f>[1]BR!C901</f>
        <v>431544</v>
      </c>
      <c r="C987" s="592">
        <f>[1]BR!D901</f>
        <v>426072</v>
      </c>
      <c r="D987" s="592">
        <f>[1]BR!E901</f>
        <v>433032</v>
      </c>
      <c r="E987" s="592">
        <f>[1]BR!F901</f>
        <v>432600</v>
      </c>
      <c r="F987" s="592">
        <f>[1]BR!G901</f>
        <v>436008</v>
      </c>
      <c r="G987" s="592">
        <f>[1]BR!H901</f>
        <v>435480</v>
      </c>
      <c r="H987" s="592">
        <f>[1]BR!I901</f>
        <v>437496</v>
      </c>
      <c r="I987" s="592">
        <f>[1]BR!J901</f>
        <v>437496</v>
      </c>
      <c r="J987" s="592">
        <f>[1]BR!K901</f>
        <v>432600</v>
      </c>
      <c r="K987" s="592">
        <f>[1]BR!L901</f>
        <v>433032</v>
      </c>
      <c r="L987" s="592">
        <f>[1]BR!M901</f>
        <v>429720</v>
      </c>
      <c r="M987" s="592">
        <f>[1]BR!N901</f>
        <v>433032</v>
      </c>
      <c r="N987" s="303">
        <f t="shared" si="767"/>
        <v>5198112</v>
      </c>
      <c r="O987" s="355"/>
      <c r="P987" s="72">
        <f t="shared" si="765"/>
        <v>2031</v>
      </c>
      <c r="Q987" s="592">
        <f>[1]BR!S901</f>
        <v>433032</v>
      </c>
      <c r="R987" s="592">
        <f>[1]BR!T901</f>
        <v>431544</v>
      </c>
      <c r="S987" s="592">
        <f>[1]BR!U901</f>
        <v>426072</v>
      </c>
      <c r="T987" s="592">
        <f>[1]BR!V901</f>
        <v>433032</v>
      </c>
      <c r="U987" s="592">
        <f>[1]BR!W901</f>
        <v>432600</v>
      </c>
      <c r="V987" s="592">
        <f>[1]BR!X901</f>
        <v>436008</v>
      </c>
      <c r="W987" s="592">
        <f>[1]BR!Y901</f>
        <v>435480</v>
      </c>
      <c r="X987" s="592">
        <f>[1]BR!Z901</f>
        <v>437496</v>
      </c>
      <c r="Y987" s="592">
        <f>[1]BR!AA901</f>
        <v>437496</v>
      </c>
      <c r="Z987" s="592">
        <f>[1]BR!AB901</f>
        <v>432600</v>
      </c>
      <c r="AA987" s="592">
        <f>[1]BR!AC901</f>
        <v>433032</v>
      </c>
      <c r="AB987" s="592">
        <f>[1]BR!AD901</f>
        <v>429720</v>
      </c>
      <c r="AC987" s="303">
        <f t="shared" si="768"/>
        <v>5198112</v>
      </c>
      <c r="AI987" s="155"/>
      <c r="AJ987" s="2"/>
      <c r="BH987" s="1"/>
      <c r="BV987" s="1"/>
      <c r="BW987" s="1"/>
      <c r="BX987" s="1"/>
      <c r="BY987" s="1"/>
      <c r="BZ987" s="1"/>
      <c r="CA987" s="1"/>
      <c r="CB987" s="1"/>
      <c r="CC987" s="1"/>
      <c r="CD987" s="1"/>
    </row>
    <row r="988" spans="1:82">
      <c r="A988" s="1">
        <f t="shared" si="764"/>
        <v>2032</v>
      </c>
      <c r="B988" s="592">
        <f>[1]BR!C902</f>
        <v>431544</v>
      </c>
      <c r="C988" s="592">
        <f>[1]BR!D902</f>
        <v>427896</v>
      </c>
      <c r="D988" s="592">
        <f>[1]BR!E902</f>
        <v>433032</v>
      </c>
      <c r="E988" s="592">
        <f>[1]BR!F902</f>
        <v>432600</v>
      </c>
      <c r="F988" s="592">
        <f>[1]BR!G902</f>
        <v>436008</v>
      </c>
      <c r="G988" s="592">
        <f>[1]BR!H902</f>
        <v>435480</v>
      </c>
      <c r="H988" s="592">
        <f>[1]BR!I902</f>
        <v>437496</v>
      </c>
      <c r="I988" s="592">
        <f>[1]BR!J902</f>
        <v>437496</v>
      </c>
      <c r="J988" s="592">
        <f>[1]BR!K902</f>
        <v>432600</v>
      </c>
      <c r="K988" s="592">
        <f>[1]BR!L902</f>
        <v>433032</v>
      </c>
      <c r="L988" s="592">
        <f>[1]BR!M902</f>
        <v>429720</v>
      </c>
      <c r="M988" s="592">
        <f>[1]BR!N902</f>
        <v>433032</v>
      </c>
      <c r="N988" s="303">
        <f t="shared" si="767"/>
        <v>5199936</v>
      </c>
      <c r="O988" s="29"/>
      <c r="P988" s="72">
        <f t="shared" si="765"/>
        <v>2032</v>
      </c>
      <c r="Q988" s="592">
        <f>[1]BR!S902</f>
        <v>433032</v>
      </c>
      <c r="R988" s="592">
        <f>[1]BR!T902</f>
        <v>431544</v>
      </c>
      <c r="S988" s="592">
        <f>[1]BR!U902</f>
        <v>427896</v>
      </c>
      <c r="T988" s="592">
        <f>[1]BR!V902</f>
        <v>433032</v>
      </c>
      <c r="U988" s="592">
        <f>[1]BR!W902</f>
        <v>432600</v>
      </c>
      <c r="V988" s="592">
        <f>[1]BR!X902</f>
        <v>436008</v>
      </c>
      <c r="W988" s="592">
        <f>[1]BR!Y902</f>
        <v>435480</v>
      </c>
      <c r="X988" s="592">
        <f>[1]BR!Z902</f>
        <v>437496</v>
      </c>
      <c r="Y988" s="592">
        <f>[1]BR!AA902</f>
        <v>437496</v>
      </c>
      <c r="Z988" s="592">
        <f>[1]BR!AB902</f>
        <v>432600</v>
      </c>
      <c r="AA988" s="592">
        <f>[1]BR!AC902</f>
        <v>433032</v>
      </c>
      <c r="AB988" s="592">
        <f>[1]BR!AD902</f>
        <v>429720</v>
      </c>
      <c r="AC988" s="303">
        <f t="shared" si="768"/>
        <v>5199936</v>
      </c>
      <c r="AI988" s="155"/>
      <c r="AJ988" s="2"/>
      <c r="BH988" s="1"/>
      <c r="BV988" s="1"/>
      <c r="BW988" s="1"/>
      <c r="BX988" s="1"/>
      <c r="BY988" s="1"/>
      <c r="BZ988" s="1"/>
      <c r="CA988" s="1"/>
      <c r="CB988" s="1"/>
      <c r="CC988" s="1"/>
      <c r="CD988" s="1"/>
    </row>
    <row r="989" spans="1:82">
      <c r="A989" s="1">
        <f t="shared" si="764"/>
        <v>2033</v>
      </c>
      <c r="B989" s="592">
        <f>[1]BR!C903</f>
        <v>431544</v>
      </c>
      <c r="C989" s="592">
        <f>[1]BR!D903</f>
        <v>426072</v>
      </c>
      <c r="D989" s="592">
        <f>[1]BR!E903</f>
        <v>433032</v>
      </c>
      <c r="E989" s="592">
        <f>[1]BR!F903</f>
        <v>432600</v>
      </c>
      <c r="F989" s="592">
        <f>[1]BR!G903</f>
        <v>436008</v>
      </c>
      <c r="G989" s="592">
        <f>[1]BR!H903</f>
        <v>435480</v>
      </c>
      <c r="H989" s="592">
        <f>[1]BR!I903</f>
        <v>437496</v>
      </c>
      <c r="I989" s="592">
        <f>[1]BR!J903</f>
        <v>437496</v>
      </c>
      <c r="J989" s="592">
        <f>[1]BR!K903</f>
        <v>432600</v>
      </c>
      <c r="K989" s="592">
        <f>[1]BR!L903</f>
        <v>433032</v>
      </c>
      <c r="L989" s="592">
        <f>[1]BR!M903</f>
        <v>429720</v>
      </c>
      <c r="M989" s="592">
        <f>[1]BR!N903</f>
        <v>433032</v>
      </c>
      <c r="N989" s="303">
        <f t="shared" si="767"/>
        <v>5198112</v>
      </c>
      <c r="O989" s="29"/>
      <c r="P989" s="72">
        <f t="shared" si="765"/>
        <v>2033</v>
      </c>
      <c r="Q989" s="592">
        <f>[1]BR!S903</f>
        <v>433032</v>
      </c>
      <c r="R989" s="592">
        <f>[1]BR!T903</f>
        <v>431544</v>
      </c>
      <c r="S989" s="592">
        <f>[1]BR!U903</f>
        <v>426072</v>
      </c>
      <c r="T989" s="592">
        <f>[1]BR!V903</f>
        <v>433032</v>
      </c>
      <c r="U989" s="592">
        <f>[1]BR!W903</f>
        <v>432600</v>
      </c>
      <c r="V989" s="592">
        <f>[1]BR!X903</f>
        <v>436008</v>
      </c>
      <c r="W989" s="592">
        <f>[1]BR!Y903</f>
        <v>435480</v>
      </c>
      <c r="X989" s="592">
        <f>[1]BR!Z903</f>
        <v>437496</v>
      </c>
      <c r="Y989" s="592">
        <f>[1]BR!AA903</f>
        <v>437496</v>
      </c>
      <c r="Z989" s="592">
        <f>[1]BR!AB903</f>
        <v>432600</v>
      </c>
      <c r="AA989" s="592">
        <f>[1]BR!AC903</f>
        <v>433032</v>
      </c>
      <c r="AB989" s="592">
        <f>[1]BR!AD903</f>
        <v>429720</v>
      </c>
      <c r="AC989" s="303">
        <f t="shared" si="768"/>
        <v>5198112</v>
      </c>
      <c r="AI989" s="155"/>
      <c r="AJ989" s="2"/>
      <c r="BH989" s="1"/>
      <c r="BV989" s="1"/>
      <c r="BW989" s="1"/>
      <c r="BX989" s="1"/>
      <c r="BY989" s="1"/>
      <c r="BZ989" s="1"/>
      <c r="CA989" s="1"/>
      <c r="CB989" s="1"/>
      <c r="CC989" s="1"/>
      <c r="CD989" s="1"/>
    </row>
    <row r="990" spans="1:82">
      <c r="A990" s="1">
        <f t="shared" si="764"/>
        <v>2034</v>
      </c>
      <c r="B990" s="592">
        <f>[1]BR!C904</f>
        <v>431544</v>
      </c>
      <c r="C990" s="592">
        <f>[1]BR!D904</f>
        <v>426072</v>
      </c>
      <c r="D990" s="592">
        <f>[1]BR!E904</f>
        <v>433032</v>
      </c>
      <c r="E990" s="592">
        <f>[1]BR!F904</f>
        <v>432600</v>
      </c>
      <c r="F990" s="592">
        <f>[1]BR!G904</f>
        <v>436008</v>
      </c>
      <c r="G990" s="592">
        <f>[1]BR!H904</f>
        <v>435480</v>
      </c>
      <c r="H990" s="592">
        <f>[1]BR!I904</f>
        <v>437496</v>
      </c>
      <c r="I990" s="592">
        <f>[1]BR!J904</f>
        <v>437496</v>
      </c>
      <c r="J990" s="592">
        <f>[1]BR!K904</f>
        <v>432600</v>
      </c>
      <c r="K990" s="592">
        <f>[1]BR!L904</f>
        <v>433032</v>
      </c>
      <c r="L990" s="592">
        <f>[1]BR!M904</f>
        <v>429720</v>
      </c>
      <c r="M990" s="592">
        <f>[1]BR!N904</f>
        <v>433032</v>
      </c>
      <c r="N990" s="303">
        <f t="shared" si="767"/>
        <v>5198112</v>
      </c>
      <c r="O990" s="29"/>
      <c r="P990" s="72">
        <f t="shared" si="765"/>
        <v>2034</v>
      </c>
      <c r="Q990" s="592">
        <f>[1]BR!S904</f>
        <v>433032</v>
      </c>
      <c r="R990" s="592">
        <f>[1]BR!T904</f>
        <v>431544</v>
      </c>
      <c r="S990" s="592">
        <f>[1]BR!U904</f>
        <v>426072</v>
      </c>
      <c r="T990" s="592">
        <f>[1]BR!V904</f>
        <v>433032</v>
      </c>
      <c r="U990" s="592">
        <f>[1]BR!W904</f>
        <v>432600</v>
      </c>
      <c r="V990" s="592">
        <f>[1]BR!X904</f>
        <v>436008</v>
      </c>
      <c r="W990" s="592">
        <f>[1]BR!Y904</f>
        <v>435480</v>
      </c>
      <c r="X990" s="592">
        <f>[1]BR!Z904</f>
        <v>437496</v>
      </c>
      <c r="Y990" s="592">
        <f>[1]BR!AA904</f>
        <v>437496</v>
      </c>
      <c r="Z990" s="592">
        <f>[1]BR!AB904</f>
        <v>432600</v>
      </c>
      <c r="AA990" s="592">
        <f>[1]BR!AC904</f>
        <v>433032</v>
      </c>
      <c r="AB990" s="592">
        <f>[1]BR!AD904</f>
        <v>429720</v>
      </c>
      <c r="AC990" s="303">
        <f t="shared" si="768"/>
        <v>5198112</v>
      </c>
      <c r="AI990" s="155"/>
      <c r="AJ990" s="2"/>
      <c r="BH990" s="1"/>
      <c r="BV990" s="1"/>
      <c r="BW990" s="1"/>
      <c r="BX990" s="1"/>
      <c r="BY990" s="1"/>
      <c r="BZ990" s="1"/>
      <c r="CA990" s="1"/>
      <c r="CB990" s="1"/>
      <c r="CC990" s="1"/>
      <c r="CD990" s="1"/>
    </row>
    <row r="991" spans="1:82">
      <c r="A991" s="1">
        <f t="shared" si="764"/>
        <v>2035</v>
      </c>
      <c r="B991" s="592">
        <f>[1]BR!C905</f>
        <v>431544</v>
      </c>
      <c r="C991" s="592">
        <f>[1]BR!D905</f>
        <v>426072</v>
      </c>
      <c r="D991" s="592">
        <f>[1]BR!E905</f>
        <v>433032</v>
      </c>
      <c r="E991" s="592">
        <f>[1]BR!F905</f>
        <v>432600</v>
      </c>
      <c r="F991" s="592">
        <f>[1]BR!G905</f>
        <v>436008</v>
      </c>
      <c r="G991" s="592">
        <f>[1]BR!H905</f>
        <v>435480</v>
      </c>
      <c r="H991" s="592">
        <f>[1]BR!I905</f>
        <v>437496</v>
      </c>
      <c r="I991" s="592">
        <f>[1]BR!J905</f>
        <v>437496</v>
      </c>
      <c r="J991" s="592">
        <f>[1]BR!K905</f>
        <v>432600</v>
      </c>
      <c r="K991" s="592">
        <f>[1]BR!L905</f>
        <v>433032</v>
      </c>
      <c r="L991" s="592">
        <f>[1]BR!M905</f>
        <v>429720</v>
      </c>
      <c r="M991" s="592">
        <f>[1]BR!N905</f>
        <v>433032</v>
      </c>
      <c r="N991" s="303">
        <f t="shared" si="767"/>
        <v>5198112</v>
      </c>
      <c r="O991" s="29"/>
      <c r="P991" s="72">
        <f t="shared" si="765"/>
        <v>2035</v>
      </c>
      <c r="Q991" s="592">
        <f>[1]BR!S905</f>
        <v>433032</v>
      </c>
      <c r="R991" s="592">
        <f>[1]BR!T905</f>
        <v>431544</v>
      </c>
      <c r="S991" s="592">
        <f>[1]BR!U905</f>
        <v>426072</v>
      </c>
      <c r="T991" s="592">
        <f>[1]BR!V905</f>
        <v>433032</v>
      </c>
      <c r="U991" s="592">
        <f>[1]BR!W905</f>
        <v>432600</v>
      </c>
      <c r="V991" s="592">
        <f>[1]BR!X905</f>
        <v>436008</v>
      </c>
      <c r="W991" s="592">
        <f>[1]BR!Y905</f>
        <v>435480</v>
      </c>
      <c r="X991" s="592">
        <f>[1]BR!Z905</f>
        <v>437496</v>
      </c>
      <c r="Y991" s="592">
        <f>[1]BR!AA905</f>
        <v>437496</v>
      </c>
      <c r="Z991" s="592">
        <f>[1]BR!AB905</f>
        <v>432600</v>
      </c>
      <c r="AA991" s="592">
        <f>[1]BR!AC905</f>
        <v>433032</v>
      </c>
      <c r="AB991" s="592">
        <f>[1]BR!AD905</f>
        <v>429720</v>
      </c>
      <c r="AC991" s="303">
        <f t="shared" si="768"/>
        <v>5198112</v>
      </c>
      <c r="AD991" s="13"/>
      <c r="AI991" s="155"/>
      <c r="AJ991" s="2"/>
      <c r="AK991" s="13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BH991" s="1"/>
      <c r="BV991" s="1"/>
      <c r="BW991" s="1"/>
      <c r="BX991" s="1"/>
      <c r="BY991" s="1"/>
      <c r="BZ991" s="1"/>
      <c r="CA991" s="1"/>
      <c r="CB991" s="1"/>
      <c r="CC991" s="1"/>
      <c r="CD991" s="1"/>
    </row>
    <row r="992" spans="1:82">
      <c r="A992" s="1">
        <f t="shared" si="764"/>
        <v>2036</v>
      </c>
      <c r="B992" s="592">
        <f>[1]BR!C906</f>
        <v>431544</v>
      </c>
      <c r="C992" s="592">
        <f>[1]BR!D906</f>
        <v>427896</v>
      </c>
      <c r="D992" s="592">
        <f>[1]BR!E906</f>
        <v>433032</v>
      </c>
      <c r="E992" s="592">
        <f>[1]BR!F906</f>
        <v>432600</v>
      </c>
      <c r="F992" s="592">
        <f>[1]BR!G906</f>
        <v>436008</v>
      </c>
      <c r="G992" s="592">
        <f>[1]BR!H906</f>
        <v>435480</v>
      </c>
      <c r="H992" s="592">
        <f>[1]BR!I906</f>
        <v>437496</v>
      </c>
      <c r="I992" s="592">
        <f>[1]BR!J906</f>
        <v>437496</v>
      </c>
      <c r="J992" s="592">
        <f>[1]BR!K906</f>
        <v>432600</v>
      </c>
      <c r="K992" s="592">
        <f>[1]BR!L906</f>
        <v>433032</v>
      </c>
      <c r="L992" s="592">
        <f>[1]BR!M906</f>
        <v>429720</v>
      </c>
      <c r="M992" s="592">
        <f>[1]BR!N906</f>
        <v>433032</v>
      </c>
      <c r="N992" s="303">
        <f t="shared" si="767"/>
        <v>5199936</v>
      </c>
      <c r="O992" s="29"/>
      <c r="P992" s="72">
        <f t="shared" si="765"/>
        <v>2036</v>
      </c>
      <c r="Q992" s="592">
        <f>[1]BR!S906</f>
        <v>433032</v>
      </c>
      <c r="R992" s="592">
        <f>[1]BR!T906</f>
        <v>431544</v>
      </c>
      <c r="S992" s="592">
        <f>[1]BR!U906</f>
        <v>427896</v>
      </c>
      <c r="T992" s="592">
        <f>[1]BR!V906</f>
        <v>433032</v>
      </c>
      <c r="U992" s="592">
        <f>[1]BR!W906</f>
        <v>432600</v>
      </c>
      <c r="V992" s="592">
        <f>[1]BR!X906</f>
        <v>436008</v>
      </c>
      <c r="W992" s="592">
        <f>[1]BR!Y906</f>
        <v>435480</v>
      </c>
      <c r="X992" s="592">
        <f>[1]BR!Z906</f>
        <v>437496</v>
      </c>
      <c r="Y992" s="592">
        <f>[1]BR!AA906</f>
        <v>437496</v>
      </c>
      <c r="Z992" s="592">
        <f>[1]BR!AB906</f>
        <v>432600</v>
      </c>
      <c r="AA992" s="592">
        <f>[1]BR!AC906</f>
        <v>433032</v>
      </c>
      <c r="AB992" s="592">
        <f>[1]BR!AD906</f>
        <v>429720</v>
      </c>
      <c r="AC992" s="303">
        <f t="shared" si="768"/>
        <v>5199936</v>
      </c>
      <c r="AI992" s="155"/>
      <c r="AJ992" s="2"/>
      <c r="AK992" s="13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BH992" s="1"/>
      <c r="BV992" s="1"/>
      <c r="BW992" s="1"/>
      <c r="BX992" s="1"/>
      <c r="BY992" s="1"/>
      <c r="BZ992" s="1"/>
      <c r="CA992" s="1"/>
      <c r="CB992" s="1"/>
      <c r="CC992" s="1"/>
      <c r="CD992" s="1"/>
    </row>
    <row r="993" spans="1:82">
      <c r="A993" s="1">
        <f t="shared" si="764"/>
        <v>2037</v>
      </c>
      <c r="B993" s="592">
        <f>[1]BR!C907</f>
        <v>431544</v>
      </c>
      <c r="C993" s="592">
        <f>[1]BR!D907</f>
        <v>426072</v>
      </c>
      <c r="D993" s="592">
        <f>[1]BR!E907</f>
        <v>433032</v>
      </c>
      <c r="E993" s="592">
        <f>[1]BR!F907</f>
        <v>432600</v>
      </c>
      <c r="F993" s="592">
        <f>[1]BR!G907</f>
        <v>436008</v>
      </c>
      <c r="G993" s="592">
        <f>[1]BR!H907</f>
        <v>435480</v>
      </c>
      <c r="H993" s="592">
        <f>[1]BR!I907</f>
        <v>437496</v>
      </c>
      <c r="I993" s="592">
        <f>[1]BR!J907</f>
        <v>437496</v>
      </c>
      <c r="J993" s="592">
        <f>[1]BR!K907</f>
        <v>432600</v>
      </c>
      <c r="K993" s="592">
        <f>[1]BR!L907</f>
        <v>433032</v>
      </c>
      <c r="L993" s="592">
        <f>[1]BR!M907</f>
        <v>429720</v>
      </c>
      <c r="M993" s="592">
        <f>[1]BR!N907</f>
        <v>433032</v>
      </c>
      <c r="N993" s="303">
        <f t="shared" si="767"/>
        <v>5198112</v>
      </c>
      <c r="O993" s="29"/>
      <c r="P993" s="72">
        <f t="shared" si="765"/>
        <v>2037</v>
      </c>
      <c r="Q993" s="592">
        <f>[1]BR!S907</f>
        <v>433032</v>
      </c>
      <c r="R993" s="592">
        <f>[1]BR!T907</f>
        <v>431544</v>
      </c>
      <c r="S993" s="592">
        <f>[1]BR!U907</f>
        <v>426072</v>
      </c>
      <c r="T993" s="592">
        <f>[1]BR!V907</f>
        <v>433032</v>
      </c>
      <c r="U993" s="592">
        <f>[1]BR!W907</f>
        <v>432600</v>
      </c>
      <c r="V993" s="592">
        <f>[1]BR!X907</f>
        <v>436008</v>
      </c>
      <c r="W993" s="592">
        <f>[1]BR!Y907</f>
        <v>435480</v>
      </c>
      <c r="X993" s="592">
        <f>[1]BR!Z907</f>
        <v>437496</v>
      </c>
      <c r="Y993" s="592">
        <f>[1]BR!AA907</f>
        <v>437496</v>
      </c>
      <c r="Z993" s="592">
        <f>[1]BR!AB907</f>
        <v>432600</v>
      </c>
      <c r="AA993" s="592">
        <f>[1]BR!AC907</f>
        <v>433032</v>
      </c>
      <c r="AB993" s="592">
        <f>[1]BR!AD907</f>
        <v>429720</v>
      </c>
      <c r="AC993" s="303">
        <f t="shared" si="768"/>
        <v>5198112</v>
      </c>
      <c r="AI993" s="155"/>
      <c r="AJ993" s="2"/>
      <c r="BH993" s="1"/>
      <c r="BV993" s="1"/>
      <c r="BW993" s="1"/>
      <c r="BX993" s="1"/>
      <c r="BY993" s="1"/>
      <c r="BZ993" s="1"/>
      <c r="CA993" s="1"/>
      <c r="CB993" s="1"/>
      <c r="CC993" s="1"/>
      <c r="CD993" s="1"/>
    </row>
    <row r="994" spans="1:82">
      <c r="A994" s="1">
        <f t="shared" si="764"/>
        <v>2038</v>
      </c>
      <c r="B994" s="592">
        <f>[1]BR!C908</f>
        <v>431544</v>
      </c>
      <c r="C994" s="592">
        <f>[1]BR!D908</f>
        <v>426072</v>
      </c>
      <c r="D994" s="592">
        <f>[1]BR!E908</f>
        <v>433032</v>
      </c>
      <c r="E994" s="592">
        <f>[1]BR!F908</f>
        <v>432600</v>
      </c>
      <c r="F994" s="592">
        <f>[1]BR!G908</f>
        <v>436008</v>
      </c>
      <c r="G994" s="592">
        <f>[1]BR!H908</f>
        <v>435480</v>
      </c>
      <c r="H994" s="592">
        <f>[1]BR!I908</f>
        <v>437496</v>
      </c>
      <c r="I994" s="592">
        <f>[1]BR!J908</f>
        <v>437496</v>
      </c>
      <c r="J994" s="592">
        <f>[1]BR!K908</f>
        <v>432600</v>
      </c>
      <c r="K994" s="592">
        <f>[1]BR!L908</f>
        <v>433032</v>
      </c>
      <c r="L994" s="592">
        <f>[1]BR!M908</f>
        <v>429720</v>
      </c>
      <c r="M994" s="592">
        <f>[1]BR!N908</f>
        <v>433032</v>
      </c>
      <c r="N994" s="303">
        <f t="shared" si="767"/>
        <v>5198112</v>
      </c>
      <c r="O994" s="29"/>
      <c r="P994" s="72">
        <f t="shared" si="765"/>
        <v>2038</v>
      </c>
      <c r="Q994" s="592">
        <f>[1]BR!S908</f>
        <v>433032</v>
      </c>
      <c r="R994" s="592">
        <f>[1]BR!T908</f>
        <v>431544</v>
      </c>
      <c r="S994" s="592">
        <f>[1]BR!U908</f>
        <v>426072</v>
      </c>
      <c r="T994" s="592">
        <f>[1]BR!V908</f>
        <v>433032</v>
      </c>
      <c r="U994" s="592">
        <f>[1]BR!W908</f>
        <v>432600</v>
      </c>
      <c r="V994" s="592">
        <f>[1]BR!X908</f>
        <v>436008</v>
      </c>
      <c r="W994" s="592">
        <f>[1]BR!Y908</f>
        <v>435480</v>
      </c>
      <c r="X994" s="592">
        <f>[1]BR!Z908</f>
        <v>437496</v>
      </c>
      <c r="Y994" s="592">
        <f>[1]BR!AA908</f>
        <v>437496</v>
      </c>
      <c r="Z994" s="592">
        <f>[1]BR!AB908</f>
        <v>432600</v>
      </c>
      <c r="AA994" s="592">
        <f>[1]BR!AC908</f>
        <v>433032</v>
      </c>
      <c r="AB994" s="592">
        <f>[1]BR!AD908</f>
        <v>429720</v>
      </c>
      <c r="AC994" s="303">
        <f t="shared" si="768"/>
        <v>5198112</v>
      </c>
      <c r="AI994" s="155"/>
      <c r="AJ994" s="2"/>
      <c r="BH994" s="1"/>
      <c r="BV994" s="1"/>
      <c r="BW994" s="1"/>
      <c r="BX994" s="1"/>
      <c r="BY994" s="1"/>
      <c r="BZ994" s="1"/>
      <c r="CA994" s="1"/>
      <c r="CB994" s="1"/>
      <c r="CC994" s="1"/>
      <c r="CD994" s="1"/>
    </row>
    <row r="995" spans="1:82">
      <c r="A995" s="1">
        <f t="shared" si="764"/>
        <v>2039</v>
      </c>
      <c r="B995" s="592">
        <f>[1]BR!C909</f>
        <v>431544</v>
      </c>
      <c r="C995" s="592">
        <f>[1]BR!D909</f>
        <v>426072</v>
      </c>
      <c r="D995" s="592">
        <f>[1]BR!E909</f>
        <v>433032</v>
      </c>
      <c r="E995" s="592">
        <f>[1]BR!F909</f>
        <v>432600</v>
      </c>
      <c r="F995" s="592">
        <f>[1]BR!G909</f>
        <v>436008</v>
      </c>
      <c r="G995" s="592">
        <f>[1]BR!H909</f>
        <v>435480</v>
      </c>
      <c r="H995" s="592">
        <f>[1]BR!I909</f>
        <v>437496</v>
      </c>
      <c r="I995" s="592">
        <f>[1]BR!J909</f>
        <v>437496</v>
      </c>
      <c r="J995" s="592">
        <f>[1]BR!K909</f>
        <v>432600</v>
      </c>
      <c r="K995" s="592">
        <f>[1]BR!L909</f>
        <v>433032</v>
      </c>
      <c r="L995" s="592">
        <f>[1]BR!M909</f>
        <v>429720</v>
      </c>
      <c r="M995" s="592">
        <f>[1]BR!N909</f>
        <v>433032</v>
      </c>
      <c r="N995" s="303">
        <f t="shared" si="767"/>
        <v>5198112</v>
      </c>
      <c r="O995" s="26"/>
      <c r="P995" s="72">
        <f t="shared" si="765"/>
        <v>2039</v>
      </c>
      <c r="Q995" s="592">
        <f>[1]BR!S909</f>
        <v>433032</v>
      </c>
      <c r="R995" s="592">
        <f>[1]BR!T909</f>
        <v>431544</v>
      </c>
      <c r="S995" s="592">
        <f>[1]BR!U909</f>
        <v>426072</v>
      </c>
      <c r="T995" s="592">
        <f>[1]BR!V909</f>
        <v>433032</v>
      </c>
      <c r="U995" s="592">
        <f>[1]BR!W909</f>
        <v>432600</v>
      </c>
      <c r="V995" s="592">
        <f>[1]BR!X909</f>
        <v>436008</v>
      </c>
      <c r="W995" s="592">
        <f>[1]BR!Y909</f>
        <v>435480</v>
      </c>
      <c r="X995" s="592">
        <f>[1]BR!Z909</f>
        <v>437496</v>
      </c>
      <c r="Y995" s="592">
        <f>[1]BR!AA909</f>
        <v>437496</v>
      </c>
      <c r="Z995" s="592">
        <f>[1]BR!AB909</f>
        <v>432600</v>
      </c>
      <c r="AA995" s="592">
        <f>[1]BR!AC909</f>
        <v>433032</v>
      </c>
      <c r="AB995" s="592">
        <f>[1]BR!AD909</f>
        <v>429720</v>
      </c>
      <c r="AC995" s="303">
        <f t="shared" si="768"/>
        <v>5198112</v>
      </c>
      <c r="AI995" s="155"/>
      <c r="AJ995" s="2"/>
      <c r="BH995" s="1"/>
      <c r="BV995" s="1"/>
      <c r="BW995" s="1"/>
      <c r="BX995" s="1"/>
      <c r="BY995" s="1"/>
      <c r="BZ995" s="1"/>
      <c r="CA995" s="1"/>
      <c r="CB995" s="1"/>
      <c r="CC995" s="1"/>
      <c r="CD995" s="1"/>
    </row>
    <row r="996" spans="1:82">
      <c r="A996" s="1">
        <f t="shared" si="764"/>
        <v>2040</v>
      </c>
      <c r="B996" s="592">
        <f>[1]BR!C910</f>
        <v>431544</v>
      </c>
      <c r="C996" s="592">
        <f>[1]BR!D910</f>
        <v>427896</v>
      </c>
      <c r="D996" s="592">
        <f>[1]BR!E910</f>
        <v>433032</v>
      </c>
      <c r="E996" s="592">
        <f>[1]BR!F910</f>
        <v>432600</v>
      </c>
      <c r="F996" s="592">
        <f>[1]BR!G910</f>
        <v>436008</v>
      </c>
      <c r="G996" s="592">
        <f>[1]BR!H910</f>
        <v>435480</v>
      </c>
      <c r="H996" s="592">
        <f>[1]BR!I910</f>
        <v>437496</v>
      </c>
      <c r="I996" s="592">
        <f>[1]BR!J910</f>
        <v>437496</v>
      </c>
      <c r="J996" s="592">
        <f>[1]BR!K910</f>
        <v>432600</v>
      </c>
      <c r="K996" s="592">
        <f>[1]BR!L910</f>
        <v>433032</v>
      </c>
      <c r="L996" s="592">
        <f>[1]BR!M910</f>
        <v>429720</v>
      </c>
      <c r="M996" s="592">
        <f>[1]BR!N910</f>
        <v>433032</v>
      </c>
      <c r="N996" s="303">
        <f t="shared" si="767"/>
        <v>5199936</v>
      </c>
      <c r="O996" s="29"/>
      <c r="P996" s="72">
        <f t="shared" si="765"/>
        <v>2040</v>
      </c>
      <c r="Q996" s="592">
        <f>[1]BR!S910</f>
        <v>433032</v>
      </c>
      <c r="R996" s="592">
        <f>[1]BR!T910</f>
        <v>431544</v>
      </c>
      <c r="S996" s="592">
        <f>[1]BR!U910</f>
        <v>427896</v>
      </c>
      <c r="T996" s="592">
        <f>[1]BR!V910</f>
        <v>433032</v>
      </c>
      <c r="U996" s="592">
        <f>[1]BR!W910</f>
        <v>432600</v>
      </c>
      <c r="V996" s="592">
        <f>[1]BR!X910</f>
        <v>436008</v>
      </c>
      <c r="W996" s="592">
        <f>[1]BR!Y910</f>
        <v>435480</v>
      </c>
      <c r="X996" s="592">
        <f>[1]BR!Z910</f>
        <v>437496</v>
      </c>
      <c r="Y996" s="592">
        <f>[1]BR!AA910</f>
        <v>437496</v>
      </c>
      <c r="Z996" s="592">
        <f>[1]BR!AB910</f>
        <v>432600</v>
      </c>
      <c r="AA996" s="592">
        <f>[1]BR!AC910</f>
        <v>433032</v>
      </c>
      <c r="AB996" s="592">
        <f>[1]BR!AD910</f>
        <v>429720</v>
      </c>
      <c r="AC996" s="303">
        <f t="shared" si="768"/>
        <v>5199936</v>
      </c>
      <c r="AI996" s="155"/>
      <c r="AJ996" s="2"/>
      <c r="BH996" s="1"/>
      <c r="BV996" s="1"/>
      <c r="BW996" s="1"/>
      <c r="BX996" s="1"/>
      <c r="BY996" s="1"/>
      <c r="BZ996" s="1"/>
      <c r="CA996" s="1"/>
      <c r="CB996" s="1"/>
      <c r="CC996" s="1"/>
      <c r="CD996" s="1"/>
    </row>
    <row r="997" spans="1:82">
      <c r="A997" s="1">
        <f t="shared" si="764"/>
        <v>2041</v>
      </c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32"/>
      <c r="O997" s="29"/>
      <c r="P997" s="72">
        <f t="shared" si="765"/>
        <v>2041</v>
      </c>
      <c r="Q997" s="592">
        <f>[1]BR!S911</f>
        <v>433032</v>
      </c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32"/>
      <c r="AI997" s="155"/>
      <c r="AJ997" s="2"/>
      <c r="BH997" s="1"/>
      <c r="BV997" s="1"/>
      <c r="BW997" s="1"/>
      <c r="BX997" s="1"/>
      <c r="BY997" s="1"/>
      <c r="BZ997" s="1"/>
      <c r="CA997" s="1"/>
      <c r="CB997" s="1"/>
      <c r="CC997" s="1"/>
      <c r="CD997" s="1"/>
    </row>
    <row r="998" spans="1:82">
      <c r="A998" s="1">
        <f t="shared" si="764"/>
        <v>2042</v>
      </c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32"/>
      <c r="O998" s="29"/>
      <c r="P998" s="72">
        <f t="shared" si="765"/>
        <v>2042</v>
      </c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32"/>
      <c r="AI998" s="155"/>
      <c r="AJ998" s="2"/>
      <c r="BH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>
      <c r="A999" s="1">
        <f t="shared" si="764"/>
        <v>2043</v>
      </c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32"/>
      <c r="O999" s="29"/>
      <c r="P999" s="72">
        <f t="shared" si="765"/>
        <v>2043</v>
      </c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32"/>
      <c r="AI999" s="155"/>
      <c r="AJ999" s="2"/>
      <c r="BH999" s="1"/>
      <c r="BV999" s="1"/>
      <c r="BW999" s="1"/>
      <c r="BX999" s="1"/>
      <c r="BY999" s="1"/>
      <c r="BZ999" s="1"/>
      <c r="CA999" s="1"/>
      <c r="CB999" s="1"/>
      <c r="CC999" s="1"/>
      <c r="CD999" s="1"/>
    </row>
    <row r="1000" spans="1:82">
      <c r="A1000" s="1">
        <f t="shared" si="764"/>
        <v>2044</v>
      </c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32"/>
      <c r="O1000" s="29"/>
      <c r="P1000" s="72">
        <f t="shared" si="765"/>
        <v>2044</v>
      </c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32"/>
      <c r="AI1000" s="155"/>
      <c r="AJ1000" s="2"/>
      <c r="BH1000" s="1"/>
      <c r="BV1000" s="1"/>
      <c r="BW1000" s="1"/>
      <c r="BX1000" s="1"/>
      <c r="BY1000" s="1"/>
      <c r="BZ1000" s="1"/>
      <c r="CA1000" s="1"/>
      <c r="CB1000" s="1"/>
      <c r="CC1000" s="1"/>
      <c r="CD1000" s="1"/>
    </row>
    <row r="1001" spans="1:82">
      <c r="A1001" s="1">
        <f t="shared" si="764"/>
        <v>2045</v>
      </c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32"/>
      <c r="O1001" s="29"/>
      <c r="P1001" s="72">
        <f t="shared" si="765"/>
        <v>2045</v>
      </c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32"/>
      <c r="AG1001" s="22"/>
      <c r="AH1001" s="22"/>
      <c r="AI1001" s="155"/>
      <c r="AJ1001" s="2"/>
      <c r="BH1001" s="1"/>
      <c r="BV1001" s="1"/>
      <c r="BW1001" s="1"/>
      <c r="BX1001" s="1"/>
      <c r="BY1001" s="1"/>
      <c r="BZ1001" s="1"/>
      <c r="CA1001" s="1"/>
      <c r="CB1001" s="1"/>
      <c r="CC1001" s="1"/>
      <c r="CD1001" s="1"/>
    </row>
    <row r="1002" spans="1:82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32"/>
      <c r="O1002" s="29"/>
      <c r="P1002" s="238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32"/>
      <c r="AG1002" s="22"/>
      <c r="AH1002" s="22"/>
      <c r="AI1002" s="155"/>
      <c r="AJ1002" s="2"/>
      <c r="BH1002" s="1"/>
      <c r="BV1002" s="1"/>
      <c r="BW1002" s="1"/>
      <c r="BX1002" s="1"/>
      <c r="BY1002" s="1"/>
      <c r="BZ1002" s="1"/>
      <c r="CA1002" s="1"/>
      <c r="CB1002" s="1"/>
      <c r="CC1002" s="1"/>
      <c r="CD1002" s="1"/>
    </row>
    <row r="1003" spans="1:82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32"/>
      <c r="O1003" s="29"/>
      <c r="P1003" s="238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32"/>
      <c r="AG1003" s="22"/>
      <c r="AH1003" s="22"/>
      <c r="AI1003" s="155"/>
      <c r="AJ1003" s="2"/>
      <c r="BH1003" s="1"/>
      <c r="BV1003" s="1"/>
      <c r="BW1003" s="1"/>
      <c r="BX1003" s="1"/>
      <c r="BY1003" s="1"/>
      <c r="BZ1003" s="1"/>
      <c r="CA1003" s="1"/>
      <c r="CB1003" s="1"/>
      <c r="CC1003" s="1"/>
      <c r="CD1003" s="1"/>
    </row>
    <row r="1004" spans="1:82">
      <c r="A1004" s="346" t="s">
        <v>247</v>
      </c>
      <c r="B1004" s="25"/>
      <c r="C1004" s="25"/>
      <c r="D1004" s="25"/>
      <c r="E1004" s="25"/>
      <c r="F1004" s="25"/>
      <c r="G1004" s="326"/>
      <c r="H1004" s="25"/>
      <c r="I1004" s="25"/>
      <c r="J1004" s="25"/>
      <c r="K1004" s="25"/>
      <c r="L1004" s="25"/>
      <c r="M1004" s="25"/>
      <c r="N1004" s="36"/>
      <c r="O1004" s="29"/>
      <c r="P1004" s="605" t="str">
        <f>A1004</f>
        <v>519 GRU Base Contract Firm (03/11/08-12/31/13) MMKT 2014-30</v>
      </c>
      <c r="Q1004" s="29"/>
      <c r="R1004" s="29"/>
      <c r="S1004" s="29"/>
      <c r="T1004" s="29"/>
      <c r="U1004" s="29"/>
      <c r="V1004" s="29"/>
      <c r="W1004" s="29"/>
      <c r="X1004" s="29"/>
      <c r="Y1004" s="29"/>
      <c r="Z1004" s="29" t="s">
        <v>37</v>
      </c>
      <c r="AA1004" s="29"/>
      <c r="AB1004" s="29"/>
      <c r="AC1004" s="297" t="s">
        <v>22</v>
      </c>
      <c r="AG1004" s="22"/>
      <c r="AH1004" s="22"/>
      <c r="AI1004" s="155"/>
      <c r="AJ1004" s="2"/>
      <c r="BH1004" s="1"/>
      <c r="BV1004" s="1"/>
      <c r="BW1004" s="1"/>
      <c r="BX1004" s="1"/>
      <c r="BY1004" s="1"/>
      <c r="BZ1004" s="1"/>
      <c r="CA1004" s="1"/>
      <c r="CB1004" s="1"/>
      <c r="CC1004" s="1"/>
      <c r="CD1004" s="1"/>
    </row>
    <row r="1005" spans="1:82">
      <c r="A1005" s="260" t="s">
        <v>2</v>
      </c>
      <c r="B1005" s="260" t="s">
        <v>3</v>
      </c>
      <c r="C1005" s="260" t="s">
        <v>4</v>
      </c>
      <c r="D1005" s="260" t="s">
        <v>5</v>
      </c>
      <c r="E1005" s="260" t="s">
        <v>6</v>
      </c>
      <c r="F1005" s="260" t="s">
        <v>7</v>
      </c>
      <c r="G1005" s="260" t="s">
        <v>8</v>
      </c>
      <c r="H1005" s="260" t="s">
        <v>9</v>
      </c>
      <c r="I1005" s="260" t="s">
        <v>10</v>
      </c>
      <c r="J1005" s="260" t="s">
        <v>11</v>
      </c>
      <c r="K1005" s="260" t="s">
        <v>12</v>
      </c>
      <c r="L1005" s="260" t="s">
        <v>13</v>
      </c>
      <c r="M1005" s="260" t="s">
        <v>14</v>
      </c>
      <c r="N1005" s="299" t="s">
        <v>15</v>
      </c>
      <c r="O1005" s="300"/>
      <c r="P1005" s="599" t="s">
        <v>2</v>
      </c>
      <c r="Q1005" s="301" t="s">
        <v>3</v>
      </c>
      <c r="R1005" s="301" t="s">
        <v>4</v>
      </c>
      <c r="S1005" s="301" t="s">
        <v>5</v>
      </c>
      <c r="T1005" s="301" t="s">
        <v>6</v>
      </c>
      <c r="U1005" s="301" t="s">
        <v>7</v>
      </c>
      <c r="V1005" s="301" t="s">
        <v>8</v>
      </c>
      <c r="W1005" s="301" t="s">
        <v>9</v>
      </c>
      <c r="X1005" s="301" t="s">
        <v>10</v>
      </c>
      <c r="Y1005" s="301" t="s">
        <v>11</v>
      </c>
      <c r="Z1005" s="301" t="s">
        <v>12</v>
      </c>
      <c r="AA1005" s="301" t="s">
        <v>13</v>
      </c>
      <c r="AB1005" s="301" t="s">
        <v>14</v>
      </c>
      <c r="AC1005" s="299" t="s">
        <v>15</v>
      </c>
      <c r="AG1005" s="22"/>
      <c r="AH1005" s="22"/>
      <c r="AI1005" s="155"/>
      <c r="AJ1005" s="2"/>
      <c r="BH1005" s="1"/>
      <c r="BV1005" s="1"/>
      <c r="BW1005" s="1"/>
      <c r="BX1005" s="1"/>
      <c r="BY1005" s="1"/>
      <c r="BZ1005" s="1"/>
      <c r="CA1005" s="1"/>
      <c r="CB1005" s="1"/>
      <c r="CC1005" s="1"/>
      <c r="CD1005" s="1"/>
    </row>
    <row r="1006" spans="1:82">
      <c r="A1006" s="1">
        <f>A966</f>
        <v>2010</v>
      </c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220"/>
      <c r="N1006" s="32">
        <f t="shared" ref="N1006:N1026" si="769">SUM(B1006:M1006)</f>
        <v>0</v>
      </c>
      <c r="O1006" s="29"/>
      <c r="P1006" s="72">
        <f>A1006</f>
        <v>2010</v>
      </c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03">
        <f t="shared" ref="AC1006:AC1021" si="770">SUM(Q1006:AB1006)</f>
        <v>0</v>
      </c>
      <c r="AG1006" s="22"/>
      <c r="AH1006" s="22"/>
      <c r="AI1006" s="155"/>
      <c r="AJ1006" s="2"/>
      <c r="BH1006" s="1"/>
      <c r="BV1006" s="1"/>
      <c r="BW1006" s="1"/>
      <c r="BX1006" s="1"/>
      <c r="BY1006" s="1"/>
      <c r="BZ1006" s="1"/>
      <c r="CA1006" s="1"/>
      <c r="CB1006" s="1"/>
      <c r="CC1006" s="1"/>
      <c r="CD1006" s="1"/>
    </row>
    <row r="1007" spans="1:82">
      <c r="A1007" s="1">
        <f t="shared" ref="A1007:A1041" si="771">A967</f>
        <v>2011</v>
      </c>
      <c r="B1007" s="493"/>
      <c r="C1007" s="493"/>
      <c r="D1007" s="493"/>
      <c r="E1007" s="493"/>
      <c r="F1007" s="493"/>
      <c r="G1007" s="493"/>
      <c r="H1007" s="493"/>
      <c r="I1007" s="493"/>
      <c r="J1007" s="493"/>
      <c r="K1007" s="493"/>
      <c r="L1007" s="493"/>
      <c r="M1007" s="493"/>
      <c r="N1007" s="32">
        <f t="shared" si="769"/>
        <v>0</v>
      </c>
      <c r="O1007" s="29"/>
      <c r="P1007" s="72">
        <f t="shared" ref="P1007:P1041" si="772">A1007</f>
        <v>2011</v>
      </c>
      <c r="Q1007" s="35"/>
      <c r="R1007" s="35"/>
      <c r="S1007" s="323"/>
      <c r="T1007" s="323"/>
      <c r="U1007" s="323"/>
      <c r="V1007" s="323"/>
      <c r="W1007" s="323"/>
      <c r="X1007" s="323"/>
      <c r="Y1007" s="323"/>
      <c r="Z1007" s="323"/>
      <c r="AA1007" s="323"/>
      <c r="AB1007" s="323"/>
      <c r="AC1007" s="303">
        <f t="shared" si="770"/>
        <v>0</v>
      </c>
      <c r="AG1007" s="22"/>
      <c r="AH1007" s="22"/>
      <c r="AI1007" s="155"/>
      <c r="AJ1007" s="2"/>
      <c r="BH1007" s="1"/>
      <c r="BV1007" s="1"/>
      <c r="BW1007" s="1"/>
      <c r="BX1007" s="1"/>
      <c r="BY1007" s="1"/>
      <c r="BZ1007" s="1"/>
      <c r="CA1007" s="1"/>
      <c r="CB1007" s="1"/>
      <c r="CC1007" s="1"/>
      <c r="CD1007" s="1"/>
    </row>
    <row r="1008" spans="1:82">
      <c r="A1008" s="1">
        <f t="shared" si="771"/>
        <v>2012</v>
      </c>
      <c r="B1008" s="96">
        <f>[1]BR!C842</f>
        <v>1150000</v>
      </c>
      <c r="C1008" s="96">
        <f>[1]BR!D842</f>
        <v>1150800</v>
      </c>
      <c r="D1008" s="96">
        <f>[1]BR!E842</f>
        <v>1150800</v>
      </c>
      <c r="E1008" s="96">
        <f>[1]BR!F842</f>
        <v>1151780</v>
      </c>
      <c r="F1008" s="592">
        <f>[1]BR!G842</f>
        <v>1153356</v>
      </c>
      <c r="G1008" s="592">
        <f>[1]BR!H842</f>
        <v>1156496</v>
      </c>
      <c r="H1008" s="592">
        <f>[1]BR!I842</f>
        <v>1160072</v>
      </c>
      <c r="I1008" s="592">
        <f>[1]BR!J842</f>
        <v>1164268</v>
      </c>
      <c r="J1008" s="592">
        <f>[1]BR!K842</f>
        <v>1159744</v>
      </c>
      <c r="K1008" s="592">
        <f>[1]BR!L842</f>
        <v>1153356</v>
      </c>
      <c r="L1008" s="592">
        <f>[1]BR!M842</f>
        <v>1151624</v>
      </c>
      <c r="M1008" s="592">
        <f>[1]BR!N842</f>
        <v>1151680</v>
      </c>
      <c r="N1008" s="32">
        <f t="shared" si="769"/>
        <v>13853976</v>
      </c>
      <c r="O1008" s="29"/>
      <c r="P1008" s="72">
        <f t="shared" si="772"/>
        <v>2012</v>
      </c>
      <c r="Q1008" s="96">
        <f>[1]BR!S842</f>
        <v>1075940</v>
      </c>
      <c r="R1008" s="96">
        <f>[1]BR!T842</f>
        <v>1150000</v>
      </c>
      <c r="S1008" s="96">
        <f>[1]BR!U842</f>
        <v>1150800</v>
      </c>
      <c r="T1008" s="96">
        <f>[1]BR!V842</f>
        <v>1150800</v>
      </c>
      <c r="U1008" s="592">
        <f>[1]BR!W842</f>
        <v>1151780</v>
      </c>
      <c r="V1008" s="592">
        <f>[1]BR!X842</f>
        <v>1153356</v>
      </c>
      <c r="W1008" s="592">
        <f>[1]BR!Y842</f>
        <v>1156496</v>
      </c>
      <c r="X1008" s="592">
        <f>[1]BR!Z842</f>
        <v>1160072</v>
      </c>
      <c r="Y1008" s="592">
        <f>[1]BR!AA842</f>
        <v>1164268</v>
      </c>
      <c r="Z1008" s="592">
        <f>[1]BR!AB842</f>
        <v>1159744</v>
      </c>
      <c r="AA1008" s="592">
        <f>[1]BR!AC842</f>
        <v>1153356</v>
      </c>
      <c r="AB1008" s="592">
        <f>[1]BR!AD842</f>
        <v>1151624</v>
      </c>
      <c r="AC1008" s="303">
        <f t="shared" si="770"/>
        <v>13778236</v>
      </c>
      <c r="AG1008" s="22"/>
      <c r="AH1008" s="22"/>
      <c r="AI1008" s="155"/>
      <c r="AJ1008" s="2"/>
      <c r="BH1008" s="1"/>
      <c r="BV1008" s="1"/>
      <c r="BW1008" s="1"/>
      <c r="BX1008" s="1"/>
      <c r="BY1008" s="1"/>
      <c r="BZ1008" s="1"/>
      <c r="CA1008" s="1"/>
      <c r="CB1008" s="1"/>
      <c r="CC1008" s="1"/>
      <c r="CD1008" s="1"/>
    </row>
    <row r="1009" spans="1:82">
      <c r="A1009" s="1">
        <f t="shared" si="771"/>
        <v>2013</v>
      </c>
      <c r="B1009" s="592">
        <f>[1]BR!C843</f>
        <v>1229196</v>
      </c>
      <c r="C1009" s="592">
        <f>[1]BR!D843</f>
        <v>1227276</v>
      </c>
      <c r="D1009" s="592">
        <f>[1]BR!E843</f>
        <v>1226680</v>
      </c>
      <c r="E1009" s="592">
        <f>[1]BR!F843</f>
        <v>1226624</v>
      </c>
      <c r="F1009" s="592">
        <f>[1]BR!G843</f>
        <v>1229196</v>
      </c>
      <c r="G1009" s="592">
        <f>[1]BR!H843</f>
        <v>1233120</v>
      </c>
      <c r="H1009" s="592">
        <f>[1]BR!I843</f>
        <v>1237588</v>
      </c>
      <c r="I1009" s="592">
        <f>[1]BR!J843</f>
        <v>1241784</v>
      </c>
      <c r="J1009" s="592">
        <f>[1]BR!K843</f>
        <v>1237184</v>
      </c>
      <c r="K1009" s="592">
        <f>[1]BR!L843</f>
        <v>1230036</v>
      </c>
      <c r="L1009" s="592">
        <f>[1]BR!M843</f>
        <v>1228248</v>
      </c>
      <c r="M1009" s="592">
        <f>[1]BR!N843</f>
        <v>1228356</v>
      </c>
      <c r="N1009" s="32">
        <f t="shared" si="769"/>
        <v>14775288</v>
      </c>
      <c r="O1009" s="29"/>
      <c r="P1009" s="72">
        <f t="shared" si="772"/>
        <v>2013</v>
      </c>
      <c r="Q1009" s="592">
        <f>[1]BR!S843</f>
        <v>1151680</v>
      </c>
      <c r="R1009" s="592">
        <f>[1]BR!T843</f>
        <v>1229196</v>
      </c>
      <c r="S1009" s="592">
        <f>[1]BR!U843</f>
        <v>1227276</v>
      </c>
      <c r="T1009" s="592">
        <f>[1]BR!V843</f>
        <v>1226680</v>
      </c>
      <c r="U1009" s="592">
        <f>[1]BR!W843</f>
        <v>1226624</v>
      </c>
      <c r="V1009" s="592">
        <f>[1]BR!X843</f>
        <v>1229196</v>
      </c>
      <c r="W1009" s="592">
        <f>[1]BR!Y843</f>
        <v>1233120</v>
      </c>
      <c r="X1009" s="592">
        <f>[1]BR!Z843</f>
        <v>1237588</v>
      </c>
      <c r="Y1009" s="592">
        <f>[1]BR!AA843</f>
        <v>1241784</v>
      </c>
      <c r="Z1009" s="592">
        <f>[1]BR!AB843</f>
        <v>1237184</v>
      </c>
      <c r="AA1009" s="592">
        <f>[1]BR!AC843</f>
        <v>1230036</v>
      </c>
      <c r="AB1009" s="592">
        <f>[1]BR!AD843</f>
        <v>1228248</v>
      </c>
      <c r="AC1009" s="303">
        <f t="shared" si="770"/>
        <v>14698612</v>
      </c>
      <c r="AG1009" s="22"/>
      <c r="AH1009" s="22"/>
      <c r="AI1009" s="155"/>
      <c r="AJ1009" s="2"/>
      <c r="BH1009" s="1"/>
      <c r="BV1009" s="1"/>
      <c r="BW1009" s="1"/>
      <c r="BX1009" s="1"/>
      <c r="BY1009" s="1"/>
      <c r="BZ1009" s="1"/>
      <c r="CA1009" s="1"/>
      <c r="CB1009" s="1"/>
      <c r="CC1009" s="1"/>
      <c r="CD1009" s="1"/>
    </row>
    <row r="1010" spans="1:82">
      <c r="A1010" s="1">
        <f t="shared" si="771"/>
        <v>2014</v>
      </c>
      <c r="B1010" s="592">
        <f>[1]BR!C844</f>
        <v>0</v>
      </c>
      <c r="C1010" s="592">
        <f>[1]BR!D844</f>
        <v>0</v>
      </c>
      <c r="D1010" s="592">
        <f>[1]BR!E844</f>
        <v>0</v>
      </c>
      <c r="E1010" s="592">
        <f>[1]BR!F844</f>
        <v>0</v>
      </c>
      <c r="F1010" s="592">
        <f>[1]BR!G844</f>
        <v>0</v>
      </c>
      <c r="G1010" s="592">
        <f>[1]BR!H844</f>
        <v>0</v>
      </c>
      <c r="H1010" s="592">
        <f>[1]BR!I844</f>
        <v>0</v>
      </c>
      <c r="I1010" s="592">
        <f>[1]BR!J844</f>
        <v>0</v>
      </c>
      <c r="J1010" s="592">
        <f>[1]BR!K844</f>
        <v>0</v>
      </c>
      <c r="K1010" s="592">
        <f>[1]BR!L844</f>
        <v>0</v>
      </c>
      <c r="L1010" s="592">
        <f>[1]BR!M844</f>
        <v>0</v>
      </c>
      <c r="M1010" s="592">
        <f>[1]BR!N844</f>
        <v>0</v>
      </c>
      <c r="N1010" s="32">
        <f t="shared" si="769"/>
        <v>0</v>
      </c>
      <c r="O1010" s="29"/>
      <c r="P1010" s="72">
        <f t="shared" si="772"/>
        <v>2014</v>
      </c>
      <c r="Q1010" s="592">
        <f>[1]BR!S844</f>
        <v>1228356</v>
      </c>
      <c r="R1010" s="592">
        <f>[1]BR!T844</f>
        <v>0</v>
      </c>
      <c r="S1010" s="592">
        <f>[1]BR!U844</f>
        <v>0</v>
      </c>
      <c r="T1010" s="592">
        <f>[1]BR!V844</f>
        <v>0</v>
      </c>
      <c r="U1010" s="592">
        <f>[1]BR!W844</f>
        <v>0</v>
      </c>
      <c r="V1010" s="592">
        <f>[1]BR!X844</f>
        <v>0</v>
      </c>
      <c r="W1010" s="592">
        <f>[1]BR!Y844</f>
        <v>0</v>
      </c>
      <c r="X1010" s="592">
        <f>[1]BR!Z844</f>
        <v>0</v>
      </c>
      <c r="Y1010" s="592">
        <f>[1]BR!AA844</f>
        <v>0</v>
      </c>
      <c r="Z1010" s="592">
        <f>[1]BR!AB844</f>
        <v>0</v>
      </c>
      <c r="AA1010" s="592">
        <f>[1]BR!AC844</f>
        <v>0</v>
      </c>
      <c r="AB1010" s="592">
        <f>[1]BR!AD844</f>
        <v>0</v>
      </c>
      <c r="AC1010" s="303">
        <f t="shared" si="770"/>
        <v>1228356</v>
      </c>
      <c r="AG1010" s="22"/>
      <c r="AH1010" s="22"/>
      <c r="AI1010" s="155"/>
      <c r="AJ1010" s="2"/>
      <c r="BH1010" s="1"/>
      <c r="BV1010" s="1"/>
      <c r="BW1010" s="1"/>
      <c r="BX1010" s="1"/>
      <c r="BY1010" s="1"/>
      <c r="BZ1010" s="1"/>
      <c r="CA1010" s="1"/>
      <c r="CB1010" s="1"/>
      <c r="CC1010" s="1"/>
      <c r="CD1010" s="1"/>
    </row>
    <row r="1011" spans="1:82">
      <c r="A1011" s="1">
        <f t="shared" si="771"/>
        <v>2015</v>
      </c>
      <c r="B1011" s="493">
        <v>0</v>
      </c>
      <c r="C1011" s="493">
        <v>0</v>
      </c>
      <c r="D1011" s="493">
        <v>0</v>
      </c>
      <c r="E1011" s="493">
        <v>0</v>
      </c>
      <c r="F1011" s="493">
        <v>0</v>
      </c>
      <c r="G1011" s="493">
        <v>0</v>
      </c>
      <c r="H1011" s="493">
        <v>0</v>
      </c>
      <c r="I1011" s="493">
        <v>0</v>
      </c>
      <c r="J1011" s="493">
        <v>0</v>
      </c>
      <c r="K1011" s="493">
        <v>0</v>
      </c>
      <c r="L1011" s="493">
        <v>0</v>
      </c>
      <c r="M1011" s="493">
        <v>0</v>
      </c>
      <c r="N1011" s="32">
        <f t="shared" si="769"/>
        <v>0</v>
      </c>
      <c r="O1011" s="29"/>
      <c r="P1011" s="72">
        <f t="shared" si="772"/>
        <v>2015</v>
      </c>
      <c r="Q1011" s="323">
        <f t="shared" ref="Q1011:Q1027" si="773">M1010</f>
        <v>0</v>
      </c>
      <c r="R1011" s="323">
        <f t="shared" ref="R1011:AB1023" si="774">B1011</f>
        <v>0</v>
      </c>
      <c r="S1011" s="323">
        <f t="shared" ref="S1011:AB1022" si="775">C1011</f>
        <v>0</v>
      </c>
      <c r="T1011" s="323">
        <f t="shared" si="775"/>
        <v>0</v>
      </c>
      <c r="U1011" s="323">
        <f t="shared" si="775"/>
        <v>0</v>
      </c>
      <c r="V1011" s="323">
        <f t="shared" si="775"/>
        <v>0</v>
      </c>
      <c r="W1011" s="323">
        <f t="shared" si="775"/>
        <v>0</v>
      </c>
      <c r="X1011" s="323">
        <f t="shared" si="775"/>
        <v>0</v>
      </c>
      <c r="Y1011" s="323">
        <f t="shared" si="775"/>
        <v>0</v>
      </c>
      <c r="Z1011" s="323">
        <f t="shared" si="775"/>
        <v>0</v>
      </c>
      <c r="AA1011" s="323">
        <f t="shared" si="775"/>
        <v>0</v>
      </c>
      <c r="AB1011" s="323">
        <f t="shared" si="775"/>
        <v>0</v>
      </c>
      <c r="AC1011" s="303">
        <f t="shared" si="770"/>
        <v>0</v>
      </c>
      <c r="AG1011" s="22"/>
      <c r="AH1011" s="22"/>
      <c r="AI1011" s="155"/>
      <c r="AJ1011" s="2"/>
      <c r="BH1011" s="1"/>
      <c r="BV1011" s="1"/>
      <c r="BW1011" s="1"/>
      <c r="BX1011" s="1"/>
      <c r="BY1011" s="1"/>
      <c r="BZ1011" s="1"/>
      <c r="CA1011" s="1"/>
      <c r="CB1011" s="1"/>
      <c r="CC1011" s="1"/>
      <c r="CD1011" s="1"/>
    </row>
    <row r="1012" spans="1:82">
      <c r="A1012" s="1">
        <f t="shared" si="771"/>
        <v>2016</v>
      </c>
      <c r="B1012" s="493">
        <v>0</v>
      </c>
      <c r="C1012" s="493">
        <v>0</v>
      </c>
      <c r="D1012" s="493">
        <v>0</v>
      </c>
      <c r="E1012" s="493">
        <v>0</v>
      </c>
      <c r="F1012" s="493">
        <v>0</v>
      </c>
      <c r="G1012" s="493">
        <v>0</v>
      </c>
      <c r="H1012" s="493">
        <v>0</v>
      </c>
      <c r="I1012" s="493">
        <v>0</v>
      </c>
      <c r="J1012" s="493">
        <v>0</v>
      </c>
      <c r="K1012" s="493">
        <v>0</v>
      </c>
      <c r="L1012" s="493">
        <v>0</v>
      </c>
      <c r="M1012" s="493">
        <v>0</v>
      </c>
      <c r="N1012" s="32">
        <f t="shared" si="769"/>
        <v>0</v>
      </c>
      <c r="O1012" s="29"/>
      <c r="P1012" s="72">
        <f t="shared" si="772"/>
        <v>2016</v>
      </c>
      <c r="Q1012" s="323">
        <f t="shared" si="773"/>
        <v>0</v>
      </c>
      <c r="R1012" s="323">
        <f t="shared" si="774"/>
        <v>0</v>
      </c>
      <c r="S1012" s="323">
        <f t="shared" si="775"/>
        <v>0</v>
      </c>
      <c r="T1012" s="323">
        <f t="shared" si="775"/>
        <v>0</v>
      </c>
      <c r="U1012" s="323">
        <f t="shared" si="775"/>
        <v>0</v>
      </c>
      <c r="V1012" s="323">
        <f t="shared" si="775"/>
        <v>0</v>
      </c>
      <c r="W1012" s="323">
        <f t="shared" si="775"/>
        <v>0</v>
      </c>
      <c r="X1012" s="323">
        <f t="shared" si="775"/>
        <v>0</v>
      </c>
      <c r="Y1012" s="323">
        <f t="shared" si="775"/>
        <v>0</v>
      </c>
      <c r="Z1012" s="323">
        <f t="shared" si="775"/>
        <v>0</v>
      </c>
      <c r="AA1012" s="323">
        <f t="shared" si="775"/>
        <v>0</v>
      </c>
      <c r="AB1012" s="323">
        <f t="shared" si="775"/>
        <v>0</v>
      </c>
      <c r="AC1012" s="303">
        <f t="shared" si="770"/>
        <v>0</v>
      </c>
      <c r="AG1012" s="22"/>
      <c r="AH1012" s="22"/>
      <c r="AI1012" s="155"/>
      <c r="AJ1012" s="2"/>
      <c r="BH1012" s="1"/>
      <c r="BV1012" s="1"/>
      <c r="BW1012" s="1"/>
      <c r="BX1012" s="1"/>
      <c r="BY1012" s="1"/>
      <c r="BZ1012" s="1"/>
      <c r="CA1012" s="1"/>
      <c r="CB1012" s="1"/>
      <c r="CC1012" s="1"/>
      <c r="CD1012" s="1"/>
    </row>
    <row r="1013" spans="1:82">
      <c r="A1013" s="1">
        <f t="shared" si="771"/>
        <v>2017</v>
      </c>
      <c r="B1013" s="493">
        <v>0</v>
      </c>
      <c r="C1013" s="493">
        <v>0</v>
      </c>
      <c r="D1013" s="493">
        <v>0</v>
      </c>
      <c r="E1013" s="493">
        <v>0</v>
      </c>
      <c r="F1013" s="493">
        <v>0</v>
      </c>
      <c r="G1013" s="493">
        <v>0</v>
      </c>
      <c r="H1013" s="493">
        <v>0</v>
      </c>
      <c r="I1013" s="493">
        <v>0</v>
      </c>
      <c r="J1013" s="493">
        <v>0</v>
      </c>
      <c r="K1013" s="493">
        <v>0</v>
      </c>
      <c r="L1013" s="493">
        <v>0</v>
      </c>
      <c r="M1013" s="493">
        <v>0</v>
      </c>
      <c r="N1013" s="32">
        <f t="shared" si="769"/>
        <v>0</v>
      </c>
      <c r="O1013" s="29"/>
      <c r="P1013" s="72">
        <f t="shared" si="772"/>
        <v>2017</v>
      </c>
      <c r="Q1013" s="323">
        <f t="shared" si="773"/>
        <v>0</v>
      </c>
      <c r="R1013" s="323">
        <f t="shared" si="774"/>
        <v>0</v>
      </c>
      <c r="S1013" s="323">
        <f t="shared" si="775"/>
        <v>0</v>
      </c>
      <c r="T1013" s="323">
        <f t="shared" si="775"/>
        <v>0</v>
      </c>
      <c r="U1013" s="323">
        <f t="shared" si="775"/>
        <v>0</v>
      </c>
      <c r="V1013" s="323">
        <f t="shared" si="775"/>
        <v>0</v>
      </c>
      <c r="W1013" s="323">
        <f t="shared" si="775"/>
        <v>0</v>
      </c>
      <c r="X1013" s="323">
        <f t="shared" si="775"/>
        <v>0</v>
      </c>
      <c r="Y1013" s="323">
        <f t="shared" si="775"/>
        <v>0</v>
      </c>
      <c r="Z1013" s="323">
        <f t="shared" si="775"/>
        <v>0</v>
      </c>
      <c r="AA1013" s="323">
        <f t="shared" si="775"/>
        <v>0</v>
      </c>
      <c r="AB1013" s="323">
        <f t="shared" si="775"/>
        <v>0</v>
      </c>
      <c r="AC1013" s="32">
        <f t="shared" si="770"/>
        <v>0</v>
      </c>
      <c r="AG1013" s="22"/>
      <c r="AH1013" s="22"/>
      <c r="AI1013" s="155"/>
      <c r="AJ1013" s="2"/>
      <c r="BH1013" s="1"/>
      <c r="BV1013" s="1"/>
      <c r="BW1013" s="1"/>
      <c r="BX1013" s="1"/>
      <c r="BY1013" s="1"/>
      <c r="BZ1013" s="1"/>
      <c r="CA1013" s="1"/>
      <c r="CB1013" s="1"/>
      <c r="CC1013" s="1"/>
      <c r="CD1013" s="1"/>
    </row>
    <row r="1014" spans="1:82">
      <c r="A1014" s="1">
        <f t="shared" si="771"/>
        <v>2018</v>
      </c>
      <c r="B1014" s="493">
        <v>0</v>
      </c>
      <c r="C1014" s="493">
        <v>0</v>
      </c>
      <c r="D1014" s="493">
        <v>0</v>
      </c>
      <c r="E1014" s="493">
        <v>0</v>
      </c>
      <c r="F1014" s="493">
        <v>0</v>
      </c>
      <c r="G1014" s="493">
        <v>0</v>
      </c>
      <c r="H1014" s="493">
        <v>0</v>
      </c>
      <c r="I1014" s="493">
        <v>0</v>
      </c>
      <c r="J1014" s="493">
        <v>0</v>
      </c>
      <c r="K1014" s="493">
        <v>0</v>
      </c>
      <c r="L1014" s="493">
        <v>0</v>
      </c>
      <c r="M1014" s="493">
        <v>0</v>
      </c>
      <c r="N1014" s="32">
        <f t="shared" si="769"/>
        <v>0</v>
      </c>
      <c r="O1014" s="29"/>
      <c r="P1014" s="72">
        <f t="shared" si="772"/>
        <v>2018</v>
      </c>
      <c r="Q1014" s="323">
        <f t="shared" si="773"/>
        <v>0</v>
      </c>
      <c r="R1014" s="323">
        <f t="shared" si="774"/>
        <v>0</v>
      </c>
      <c r="S1014" s="323">
        <f t="shared" si="775"/>
        <v>0</v>
      </c>
      <c r="T1014" s="323">
        <f t="shared" si="775"/>
        <v>0</v>
      </c>
      <c r="U1014" s="323">
        <f t="shared" si="775"/>
        <v>0</v>
      </c>
      <c r="V1014" s="323">
        <f t="shared" si="775"/>
        <v>0</v>
      </c>
      <c r="W1014" s="323">
        <f t="shared" si="775"/>
        <v>0</v>
      </c>
      <c r="X1014" s="323">
        <f t="shared" si="775"/>
        <v>0</v>
      </c>
      <c r="Y1014" s="323">
        <f t="shared" si="775"/>
        <v>0</v>
      </c>
      <c r="Z1014" s="323">
        <f t="shared" si="775"/>
        <v>0</v>
      </c>
      <c r="AA1014" s="323">
        <f t="shared" si="775"/>
        <v>0</v>
      </c>
      <c r="AB1014" s="323">
        <f t="shared" si="775"/>
        <v>0</v>
      </c>
      <c r="AC1014" s="32">
        <f t="shared" si="770"/>
        <v>0</v>
      </c>
      <c r="AG1014" s="22"/>
      <c r="AH1014" s="22"/>
      <c r="AI1014" s="155"/>
      <c r="AJ1014" s="2"/>
      <c r="BH1014" s="1"/>
      <c r="BV1014" s="1"/>
      <c r="BW1014" s="1"/>
      <c r="BX1014" s="1"/>
      <c r="BY1014" s="1"/>
      <c r="BZ1014" s="1"/>
      <c r="CA1014" s="1"/>
      <c r="CB1014" s="1"/>
      <c r="CC1014" s="1"/>
      <c r="CD1014" s="1"/>
    </row>
    <row r="1015" spans="1:82">
      <c r="A1015" s="1">
        <f t="shared" si="771"/>
        <v>2019</v>
      </c>
      <c r="B1015" s="493">
        <v>0</v>
      </c>
      <c r="C1015" s="493">
        <v>0</v>
      </c>
      <c r="D1015" s="493">
        <v>0</v>
      </c>
      <c r="E1015" s="493">
        <v>0</v>
      </c>
      <c r="F1015" s="493">
        <v>0</v>
      </c>
      <c r="G1015" s="493">
        <v>0</v>
      </c>
      <c r="H1015" s="493">
        <v>0</v>
      </c>
      <c r="I1015" s="493">
        <v>0</v>
      </c>
      <c r="J1015" s="493">
        <v>0</v>
      </c>
      <c r="K1015" s="493">
        <v>0</v>
      </c>
      <c r="L1015" s="493">
        <v>0</v>
      </c>
      <c r="M1015" s="493">
        <v>0</v>
      </c>
      <c r="N1015" s="32">
        <f t="shared" si="769"/>
        <v>0</v>
      </c>
      <c r="O1015" s="29"/>
      <c r="P1015" s="72">
        <f t="shared" si="772"/>
        <v>2019</v>
      </c>
      <c r="Q1015" s="323">
        <f t="shared" si="773"/>
        <v>0</v>
      </c>
      <c r="R1015" s="323">
        <f t="shared" si="774"/>
        <v>0</v>
      </c>
      <c r="S1015" s="323">
        <f t="shared" si="775"/>
        <v>0</v>
      </c>
      <c r="T1015" s="323">
        <f t="shared" si="775"/>
        <v>0</v>
      </c>
      <c r="U1015" s="323">
        <f t="shared" si="775"/>
        <v>0</v>
      </c>
      <c r="V1015" s="323">
        <f t="shared" si="775"/>
        <v>0</v>
      </c>
      <c r="W1015" s="323">
        <f t="shared" si="775"/>
        <v>0</v>
      </c>
      <c r="X1015" s="323">
        <f t="shared" si="775"/>
        <v>0</v>
      </c>
      <c r="Y1015" s="323">
        <f t="shared" si="775"/>
        <v>0</v>
      </c>
      <c r="Z1015" s="323">
        <f t="shared" si="775"/>
        <v>0</v>
      </c>
      <c r="AA1015" s="323">
        <f t="shared" si="775"/>
        <v>0</v>
      </c>
      <c r="AB1015" s="323">
        <f t="shared" si="775"/>
        <v>0</v>
      </c>
      <c r="AC1015" s="32">
        <f t="shared" si="770"/>
        <v>0</v>
      </c>
      <c r="AG1015" s="22"/>
      <c r="AH1015" s="22"/>
      <c r="AI1015" s="155"/>
      <c r="AJ1015" s="2"/>
      <c r="BH1015" s="1"/>
      <c r="BV1015" s="1"/>
      <c r="BW1015" s="1"/>
      <c r="BX1015" s="1"/>
      <c r="BY1015" s="1"/>
      <c r="BZ1015" s="1"/>
      <c r="CA1015" s="1"/>
      <c r="CB1015" s="1"/>
      <c r="CC1015" s="1"/>
      <c r="CD1015" s="1"/>
    </row>
    <row r="1016" spans="1:82">
      <c r="A1016" s="1">
        <f t="shared" si="771"/>
        <v>2020</v>
      </c>
      <c r="B1016" s="493">
        <v>0</v>
      </c>
      <c r="C1016" s="493">
        <v>0</v>
      </c>
      <c r="D1016" s="493">
        <v>0</v>
      </c>
      <c r="E1016" s="493">
        <v>0</v>
      </c>
      <c r="F1016" s="493">
        <v>0</v>
      </c>
      <c r="G1016" s="493">
        <v>0</v>
      </c>
      <c r="H1016" s="493">
        <v>0</v>
      </c>
      <c r="I1016" s="493">
        <v>0</v>
      </c>
      <c r="J1016" s="493">
        <v>0</v>
      </c>
      <c r="K1016" s="493">
        <v>0</v>
      </c>
      <c r="L1016" s="493">
        <v>0</v>
      </c>
      <c r="M1016" s="493">
        <v>0</v>
      </c>
      <c r="N1016" s="32">
        <f t="shared" si="769"/>
        <v>0</v>
      </c>
      <c r="O1016" s="29"/>
      <c r="P1016" s="72">
        <f t="shared" si="772"/>
        <v>2020</v>
      </c>
      <c r="Q1016" s="323">
        <f t="shared" si="773"/>
        <v>0</v>
      </c>
      <c r="R1016" s="323">
        <f t="shared" si="774"/>
        <v>0</v>
      </c>
      <c r="S1016" s="323">
        <f t="shared" si="775"/>
        <v>0</v>
      </c>
      <c r="T1016" s="323">
        <f t="shared" si="775"/>
        <v>0</v>
      </c>
      <c r="U1016" s="323">
        <f t="shared" si="775"/>
        <v>0</v>
      </c>
      <c r="V1016" s="323">
        <f t="shared" si="775"/>
        <v>0</v>
      </c>
      <c r="W1016" s="323">
        <f t="shared" si="775"/>
        <v>0</v>
      </c>
      <c r="X1016" s="323">
        <f t="shared" si="775"/>
        <v>0</v>
      </c>
      <c r="Y1016" s="323">
        <f t="shared" si="775"/>
        <v>0</v>
      </c>
      <c r="Z1016" s="323">
        <f t="shared" si="775"/>
        <v>0</v>
      </c>
      <c r="AA1016" s="323">
        <f t="shared" si="775"/>
        <v>0</v>
      </c>
      <c r="AB1016" s="323">
        <f t="shared" si="775"/>
        <v>0</v>
      </c>
      <c r="AC1016" s="32">
        <f t="shared" si="770"/>
        <v>0</v>
      </c>
      <c r="AG1016" s="22"/>
      <c r="AH1016" s="22"/>
      <c r="AI1016" s="155"/>
      <c r="AJ1016" s="2"/>
      <c r="BH1016" s="1"/>
      <c r="BV1016" s="1"/>
      <c r="BW1016" s="1"/>
      <c r="BX1016" s="1"/>
      <c r="BY1016" s="1"/>
      <c r="BZ1016" s="1"/>
      <c r="CA1016" s="1"/>
      <c r="CB1016" s="1"/>
      <c r="CC1016" s="1"/>
      <c r="CD1016" s="1"/>
    </row>
    <row r="1017" spans="1:82">
      <c r="A1017" s="1">
        <f t="shared" si="771"/>
        <v>2021</v>
      </c>
      <c r="B1017" s="493">
        <v>0</v>
      </c>
      <c r="C1017" s="493">
        <v>0</v>
      </c>
      <c r="D1017" s="493">
        <v>0</v>
      </c>
      <c r="E1017" s="493">
        <v>0</v>
      </c>
      <c r="F1017" s="493">
        <v>0</v>
      </c>
      <c r="G1017" s="493">
        <v>0</v>
      </c>
      <c r="H1017" s="493">
        <v>0</v>
      </c>
      <c r="I1017" s="493">
        <v>0</v>
      </c>
      <c r="J1017" s="493">
        <v>0</v>
      </c>
      <c r="K1017" s="493">
        <v>0</v>
      </c>
      <c r="L1017" s="493">
        <v>0</v>
      </c>
      <c r="M1017" s="493">
        <v>0</v>
      </c>
      <c r="N1017" s="32">
        <f t="shared" si="769"/>
        <v>0</v>
      </c>
      <c r="O1017" s="29"/>
      <c r="P1017" s="72">
        <f t="shared" si="772"/>
        <v>2021</v>
      </c>
      <c r="Q1017" s="323">
        <f t="shared" si="773"/>
        <v>0</v>
      </c>
      <c r="R1017" s="323">
        <f t="shared" si="774"/>
        <v>0</v>
      </c>
      <c r="S1017" s="323">
        <f t="shared" si="775"/>
        <v>0</v>
      </c>
      <c r="T1017" s="323">
        <f t="shared" si="775"/>
        <v>0</v>
      </c>
      <c r="U1017" s="323">
        <f t="shared" si="775"/>
        <v>0</v>
      </c>
      <c r="V1017" s="323">
        <f t="shared" si="775"/>
        <v>0</v>
      </c>
      <c r="W1017" s="323">
        <f t="shared" si="775"/>
        <v>0</v>
      </c>
      <c r="X1017" s="323">
        <f t="shared" si="775"/>
        <v>0</v>
      </c>
      <c r="Y1017" s="323">
        <f t="shared" si="775"/>
        <v>0</v>
      </c>
      <c r="Z1017" s="323">
        <f t="shared" si="775"/>
        <v>0</v>
      </c>
      <c r="AA1017" s="323">
        <f t="shared" si="775"/>
        <v>0</v>
      </c>
      <c r="AB1017" s="323">
        <f t="shared" si="775"/>
        <v>0</v>
      </c>
      <c r="AC1017" s="32">
        <f t="shared" si="770"/>
        <v>0</v>
      </c>
      <c r="AD1017" s="6"/>
      <c r="AG1017" s="22"/>
      <c r="AH1017" s="22"/>
      <c r="AI1017" s="155"/>
      <c r="AJ1017" s="2"/>
      <c r="BH1017" s="1"/>
      <c r="BV1017" s="1"/>
      <c r="BW1017" s="1"/>
      <c r="BX1017" s="1"/>
      <c r="BY1017" s="1"/>
      <c r="BZ1017" s="1"/>
      <c r="CA1017" s="1"/>
      <c r="CB1017" s="1"/>
      <c r="CC1017" s="1"/>
      <c r="CD1017" s="1"/>
    </row>
    <row r="1018" spans="1:82">
      <c r="A1018" s="1">
        <f t="shared" si="771"/>
        <v>2022</v>
      </c>
      <c r="B1018" s="493">
        <v>0</v>
      </c>
      <c r="C1018" s="493">
        <v>0</v>
      </c>
      <c r="D1018" s="493">
        <v>0</v>
      </c>
      <c r="E1018" s="493">
        <v>0</v>
      </c>
      <c r="F1018" s="493">
        <v>0</v>
      </c>
      <c r="G1018" s="493">
        <v>0</v>
      </c>
      <c r="H1018" s="493">
        <v>0</v>
      </c>
      <c r="I1018" s="493">
        <v>0</v>
      </c>
      <c r="J1018" s="493">
        <v>0</v>
      </c>
      <c r="K1018" s="493">
        <v>0</v>
      </c>
      <c r="L1018" s="493">
        <v>0</v>
      </c>
      <c r="M1018" s="493">
        <v>0</v>
      </c>
      <c r="N1018" s="32">
        <f t="shared" si="769"/>
        <v>0</v>
      </c>
      <c r="O1018" s="29"/>
      <c r="P1018" s="72">
        <f t="shared" si="772"/>
        <v>2022</v>
      </c>
      <c r="Q1018" s="323">
        <f t="shared" si="773"/>
        <v>0</v>
      </c>
      <c r="R1018" s="323">
        <f t="shared" si="774"/>
        <v>0</v>
      </c>
      <c r="S1018" s="323">
        <f t="shared" si="775"/>
        <v>0</v>
      </c>
      <c r="T1018" s="323">
        <f t="shared" si="775"/>
        <v>0</v>
      </c>
      <c r="U1018" s="323">
        <f t="shared" si="775"/>
        <v>0</v>
      </c>
      <c r="V1018" s="323">
        <f t="shared" si="775"/>
        <v>0</v>
      </c>
      <c r="W1018" s="323">
        <f t="shared" si="775"/>
        <v>0</v>
      </c>
      <c r="X1018" s="323">
        <f t="shared" si="775"/>
        <v>0</v>
      </c>
      <c r="Y1018" s="323">
        <f t="shared" si="775"/>
        <v>0</v>
      </c>
      <c r="Z1018" s="323">
        <f t="shared" si="775"/>
        <v>0</v>
      </c>
      <c r="AA1018" s="323">
        <f t="shared" si="775"/>
        <v>0</v>
      </c>
      <c r="AB1018" s="323">
        <f t="shared" si="775"/>
        <v>0</v>
      </c>
      <c r="AC1018" s="32">
        <f t="shared" si="770"/>
        <v>0</v>
      </c>
      <c r="AG1018" s="22"/>
      <c r="AH1018" s="22"/>
      <c r="AI1018" s="155"/>
      <c r="AJ1018" s="2"/>
      <c r="BH1018" s="1"/>
      <c r="BV1018" s="1"/>
      <c r="BW1018" s="1"/>
      <c r="BX1018" s="1"/>
      <c r="BY1018" s="1"/>
      <c r="BZ1018" s="1"/>
      <c r="CA1018" s="1"/>
      <c r="CB1018" s="1"/>
      <c r="CC1018" s="1"/>
      <c r="CD1018" s="1"/>
    </row>
    <row r="1019" spans="1:82">
      <c r="A1019" s="1">
        <f t="shared" si="771"/>
        <v>2023</v>
      </c>
      <c r="B1019" s="493">
        <v>0</v>
      </c>
      <c r="C1019" s="493">
        <v>0</v>
      </c>
      <c r="D1019" s="493">
        <v>0</v>
      </c>
      <c r="E1019" s="493">
        <v>0</v>
      </c>
      <c r="F1019" s="493">
        <v>0</v>
      </c>
      <c r="G1019" s="493">
        <v>0</v>
      </c>
      <c r="H1019" s="493">
        <v>0</v>
      </c>
      <c r="I1019" s="493">
        <v>0</v>
      </c>
      <c r="J1019" s="493">
        <v>0</v>
      </c>
      <c r="K1019" s="493">
        <v>0</v>
      </c>
      <c r="L1019" s="493">
        <v>0</v>
      </c>
      <c r="M1019" s="493">
        <v>0</v>
      </c>
      <c r="N1019" s="32">
        <f t="shared" si="769"/>
        <v>0</v>
      </c>
      <c r="O1019" s="29"/>
      <c r="P1019" s="72">
        <f t="shared" si="772"/>
        <v>2023</v>
      </c>
      <c r="Q1019" s="323">
        <f t="shared" si="773"/>
        <v>0</v>
      </c>
      <c r="R1019" s="323">
        <f t="shared" si="774"/>
        <v>0</v>
      </c>
      <c r="S1019" s="323">
        <f t="shared" si="775"/>
        <v>0</v>
      </c>
      <c r="T1019" s="323">
        <f t="shared" si="775"/>
        <v>0</v>
      </c>
      <c r="U1019" s="323">
        <f t="shared" si="775"/>
        <v>0</v>
      </c>
      <c r="V1019" s="323">
        <f t="shared" si="775"/>
        <v>0</v>
      </c>
      <c r="W1019" s="323">
        <f t="shared" si="775"/>
        <v>0</v>
      </c>
      <c r="X1019" s="323">
        <f t="shared" si="775"/>
        <v>0</v>
      </c>
      <c r="Y1019" s="323">
        <f t="shared" si="775"/>
        <v>0</v>
      </c>
      <c r="Z1019" s="323">
        <f t="shared" si="775"/>
        <v>0</v>
      </c>
      <c r="AA1019" s="323">
        <f t="shared" si="775"/>
        <v>0</v>
      </c>
      <c r="AB1019" s="323">
        <f t="shared" si="775"/>
        <v>0</v>
      </c>
      <c r="AC1019" s="32">
        <f t="shared" si="770"/>
        <v>0</v>
      </c>
      <c r="AG1019" s="22"/>
      <c r="AH1019" s="22"/>
      <c r="AI1019" s="155"/>
      <c r="AJ1019" s="2"/>
      <c r="BH1019" s="1"/>
      <c r="BV1019" s="1"/>
      <c r="BW1019" s="1"/>
      <c r="BX1019" s="1"/>
      <c r="BY1019" s="1"/>
      <c r="BZ1019" s="1"/>
      <c r="CA1019" s="1"/>
      <c r="CB1019" s="1"/>
      <c r="CC1019" s="1"/>
      <c r="CD1019" s="1"/>
    </row>
    <row r="1020" spans="1:82">
      <c r="A1020" s="1">
        <f t="shared" si="771"/>
        <v>2024</v>
      </c>
      <c r="B1020" s="493">
        <v>0</v>
      </c>
      <c r="C1020" s="493">
        <v>0</v>
      </c>
      <c r="D1020" s="493">
        <v>0</v>
      </c>
      <c r="E1020" s="493">
        <v>0</v>
      </c>
      <c r="F1020" s="493">
        <v>0</v>
      </c>
      <c r="G1020" s="493">
        <v>0</v>
      </c>
      <c r="H1020" s="493">
        <v>0</v>
      </c>
      <c r="I1020" s="493">
        <v>0</v>
      </c>
      <c r="J1020" s="493">
        <v>0</v>
      </c>
      <c r="K1020" s="493">
        <v>0</v>
      </c>
      <c r="L1020" s="493">
        <v>0</v>
      </c>
      <c r="M1020" s="493">
        <v>0</v>
      </c>
      <c r="N1020" s="32">
        <f t="shared" si="769"/>
        <v>0</v>
      </c>
      <c r="O1020" s="29"/>
      <c r="P1020" s="72">
        <f t="shared" si="772"/>
        <v>2024</v>
      </c>
      <c r="Q1020" s="323">
        <f t="shared" si="773"/>
        <v>0</v>
      </c>
      <c r="R1020" s="323">
        <f t="shared" si="774"/>
        <v>0</v>
      </c>
      <c r="S1020" s="323">
        <f t="shared" si="775"/>
        <v>0</v>
      </c>
      <c r="T1020" s="323">
        <f t="shared" si="775"/>
        <v>0</v>
      </c>
      <c r="U1020" s="323">
        <f t="shared" si="775"/>
        <v>0</v>
      </c>
      <c r="V1020" s="323">
        <f t="shared" si="775"/>
        <v>0</v>
      </c>
      <c r="W1020" s="323">
        <f t="shared" si="775"/>
        <v>0</v>
      </c>
      <c r="X1020" s="323">
        <f t="shared" si="775"/>
        <v>0</v>
      </c>
      <c r="Y1020" s="323">
        <f t="shared" si="775"/>
        <v>0</v>
      </c>
      <c r="Z1020" s="323">
        <f t="shared" si="775"/>
        <v>0</v>
      </c>
      <c r="AA1020" s="323">
        <f t="shared" si="775"/>
        <v>0</v>
      </c>
      <c r="AB1020" s="323">
        <f t="shared" si="775"/>
        <v>0</v>
      </c>
      <c r="AC1020" s="32">
        <f t="shared" si="770"/>
        <v>0</v>
      </c>
      <c r="AG1020" s="22"/>
      <c r="AH1020" s="22"/>
      <c r="AI1020" s="155"/>
      <c r="AJ1020" s="2"/>
      <c r="BH1020" s="1"/>
      <c r="BV1020" s="1"/>
      <c r="BW1020" s="1"/>
      <c r="BX1020" s="1"/>
      <c r="BY1020" s="1"/>
      <c r="BZ1020" s="1"/>
      <c r="CA1020" s="1"/>
      <c r="CB1020" s="1"/>
      <c r="CC1020" s="1"/>
      <c r="CD1020" s="1"/>
    </row>
    <row r="1021" spans="1:82">
      <c r="A1021" s="1">
        <f t="shared" si="771"/>
        <v>2025</v>
      </c>
      <c r="B1021" s="493">
        <v>0</v>
      </c>
      <c r="C1021" s="493">
        <v>0</v>
      </c>
      <c r="D1021" s="493">
        <v>0</v>
      </c>
      <c r="E1021" s="493">
        <v>0</v>
      </c>
      <c r="F1021" s="493">
        <v>0</v>
      </c>
      <c r="G1021" s="493">
        <v>0</v>
      </c>
      <c r="H1021" s="493">
        <v>0</v>
      </c>
      <c r="I1021" s="493">
        <v>0</v>
      </c>
      <c r="J1021" s="493">
        <v>0</v>
      </c>
      <c r="K1021" s="493">
        <v>0</v>
      </c>
      <c r="L1021" s="493">
        <v>0</v>
      </c>
      <c r="M1021" s="493">
        <v>0</v>
      </c>
      <c r="N1021" s="32">
        <f t="shared" si="769"/>
        <v>0</v>
      </c>
      <c r="O1021" s="29"/>
      <c r="P1021" s="72">
        <f t="shared" si="772"/>
        <v>2025</v>
      </c>
      <c r="Q1021" s="323">
        <f t="shared" si="773"/>
        <v>0</v>
      </c>
      <c r="R1021" s="323">
        <f t="shared" si="774"/>
        <v>0</v>
      </c>
      <c r="S1021" s="323">
        <f t="shared" si="775"/>
        <v>0</v>
      </c>
      <c r="T1021" s="323">
        <f t="shared" si="775"/>
        <v>0</v>
      </c>
      <c r="U1021" s="323">
        <f t="shared" si="775"/>
        <v>0</v>
      </c>
      <c r="V1021" s="323">
        <f t="shared" si="775"/>
        <v>0</v>
      </c>
      <c r="W1021" s="323">
        <f t="shared" si="775"/>
        <v>0</v>
      </c>
      <c r="X1021" s="323">
        <f t="shared" si="775"/>
        <v>0</v>
      </c>
      <c r="Y1021" s="323">
        <f t="shared" si="775"/>
        <v>0</v>
      </c>
      <c r="Z1021" s="323">
        <f t="shared" si="775"/>
        <v>0</v>
      </c>
      <c r="AA1021" s="323">
        <f t="shared" si="775"/>
        <v>0</v>
      </c>
      <c r="AB1021" s="323">
        <f t="shared" si="775"/>
        <v>0</v>
      </c>
      <c r="AC1021" s="32">
        <f t="shared" si="770"/>
        <v>0</v>
      </c>
      <c r="AG1021" s="22"/>
      <c r="AH1021" s="22"/>
      <c r="AI1021" s="155"/>
      <c r="AJ1021" s="2"/>
      <c r="BH1021" s="1"/>
      <c r="BV1021" s="1"/>
      <c r="BW1021" s="1"/>
      <c r="BX1021" s="1"/>
      <c r="BY1021" s="1"/>
      <c r="BZ1021" s="1"/>
      <c r="CA1021" s="1"/>
      <c r="CB1021" s="1"/>
      <c r="CC1021" s="1"/>
      <c r="CD1021" s="1"/>
    </row>
    <row r="1022" spans="1:82">
      <c r="A1022" s="1">
        <f t="shared" si="771"/>
        <v>2026</v>
      </c>
      <c r="B1022" s="493">
        <v>0</v>
      </c>
      <c r="C1022" s="493">
        <v>0</v>
      </c>
      <c r="D1022" s="493">
        <v>0</v>
      </c>
      <c r="E1022" s="493">
        <v>0</v>
      </c>
      <c r="F1022" s="493">
        <v>0</v>
      </c>
      <c r="G1022" s="493">
        <v>0</v>
      </c>
      <c r="H1022" s="493">
        <v>0</v>
      </c>
      <c r="I1022" s="493">
        <v>0</v>
      </c>
      <c r="J1022" s="493">
        <v>0</v>
      </c>
      <c r="K1022" s="493">
        <v>0</v>
      </c>
      <c r="L1022" s="493">
        <v>0</v>
      </c>
      <c r="M1022" s="493">
        <v>0</v>
      </c>
      <c r="N1022" s="32">
        <f t="shared" si="769"/>
        <v>0</v>
      </c>
      <c r="O1022" s="29"/>
      <c r="P1022" s="72">
        <f t="shared" si="772"/>
        <v>2026</v>
      </c>
      <c r="Q1022" s="323">
        <f t="shared" si="773"/>
        <v>0</v>
      </c>
      <c r="R1022" s="323">
        <f t="shared" si="774"/>
        <v>0</v>
      </c>
      <c r="S1022" s="323">
        <f t="shared" si="775"/>
        <v>0</v>
      </c>
      <c r="T1022" s="323">
        <f t="shared" si="775"/>
        <v>0</v>
      </c>
      <c r="U1022" s="323">
        <f t="shared" si="775"/>
        <v>0</v>
      </c>
      <c r="V1022" s="323">
        <f t="shared" si="775"/>
        <v>0</v>
      </c>
      <c r="W1022" s="323">
        <f t="shared" si="775"/>
        <v>0</v>
      </c>
      <c r="X1022" s="323">
        <f t="shared" si="775"/>
        <v>0</v>
      </c>
      <c r="Y1022" s="323">
        <f t="shared" si="775"/>
        <v>0</v>
      </c>
      <c r="Z1022" s="323">
        <f t="shared" si="775"/>
        <v>0</v>
      </c>
      <c r="AA1022" s="323">
        <f t="shared" si="775"/>
        <v>0</v>
      </c>
      <c r="AB1022" s="323">
        <f t="shared" si="775"/>
        <v>0</v>
      </c>
      <c r="AC1022" s="32">
        <f>SUM(Q1022:AB1022)</f>
        <v>0</v>
      </c>
      <c r="AG1022" s="22"/>
      <c r="AH1022" s="22"/>
      <c r="AI1022" s="155"/>
      <c r="AJ1022" s="2"/>
      <c r="BH1022" s="1"/>
      <c r="BV1022" s="1"/>
      <c r="BW1022" s="1"/>
      <c r="BX1022" s="1"/>
      <c r="BY1022" s="1"/>
      <c r="BZ1022" s="1"/>
      <c r="CA1022" s="1"/>
      <c r="CB1022" s="1"/>
      <c r="CC1022" s="1"/>
      <c r="CD1022" s="1"/>
    </row>
    <row r="1023" spans="1:82">
      <c r="A1023" s="1">
        <f t="shared" si="771"/>
        <v>2027</v>
      </c>
      <c r="B1023" s="493">
        <v>0</v>
      </c>
      <c r="C1023" s="493">
        <v>0</v>
      </c>
      <c r="D1023" s="493">
        <v>0</v>
      </c>
      <c r="E1023" s="493">
        <v>0</v>
      </c>
      <c r="F1023" s="493">
        <v>0</v>
      </c>
      <c r="G1023" s="493">
        <v>0</v>
      </c>
      <c r="H1023" s="493">
        <v>0</v>
      </c>
      <c r="I1023" s="493">
        <v>0</v>
      </c>
      <c r="J1023" s="493">
        <v>0</v>
      </c>
      <c r="K1023" s="493">
        <v>0</v>
      </c>
      <c r="L1023" s="493">
        <v>0</v>
      </c>
      <c r="M1023" s="493">
        <v>0</v>
      </c>
      <c r="N1023" s="32">
        <f t="shared" si="769"/>
        <v>0</v>
      </c>
      <c r="O1023" s="29"/>
      <c r="P1023" s="72">
        <f t="shared" si="772"/>
        <v>2027</v>
      </c>
      <c r="Q1023" s="323">
        <f t="shared" si="773"/>
        <v>0</v>
      </c>
      <c r="R1023" s="323">
        <f t="shared" si="774"/>
        <v>0</v>
      </c>
      <c r="S1023" s="323">
        <f t="shared" si="774"/>
        <v>0</v>
      </c>
      <c r="T1023" s="323">
        <f t="shared" si="774"/>
        <v>0</v>
      </c>
      <c r="U1023" s="323">
        <f t="shared" si="774"/>
        <v>0</v>
      </c>
      <c r="V1023" s="323">
        <f t="shared" si="774"/>
        <v>0</v>
      </c>
      <c r="W1023" s="323">
        <f t="shared" si="774"/>
        <v>0</v>
      </c>
      <c r="X1023" s="323">
        <f t="shared" si="774"/>
        <v>0</v>
      </c>
      <c r="Y1023" s="323">
        <f t="shared" si="774"/>
        <v>0</v>
      </c>
      <c r="Z1023" s="323">
        <f t="shared" si="774"/>
        <v>0</v>
      </c>
      <c r="AA1023" s="323">
        <f t="shared" si="774"/>
        <v>0</v>
      </c>
      <c r="AB1023" s="323">
        <f t="shared" si="774"/>
        <v>0</v>
      </c>
      <c r="AC1023" s="32">
        <f>SUM(Q1023:AB1023)</f>
        <v>0</v>
      </c>
      <c r="AG1023" s="22"/>
      <c r="AH1023" s="22"/>
      <c r="AI1023" s="155"/>
      <c r="AJ1023" s="2"/>
      <c r="BH1023" s="1"/>
      <c r="BV1023" s="1"/>
      <c r="BW1023" s="1"/>
      <c r="BX1023" s="1"/>
      <c r="BY1023" s="1"/>
      <c r="BZ1023" s="1"/>
      <c r="CA1023" s="1"/>
      <c r="CB1023" s="1"/>
      <c r="CC1023" s="1"/>
      <c r="CD1023" s="1"/>
    </row>
    <row r="1024" spans="1:82">
      <c r="A1024" s="1">
        <f t="shared" si="771"/>
        <v>2028</v>
      </c>
      <c r="B1024" s="493">
        <v>0</v>
      </c>
      <c r="C1024" s="493">
        <v>0</v>
      </c>
      <c r="D1024" s="493">
        <v>0</v>
      </c>
      <c r="E1024" s="493">
        <v>0</v>
      </c>
      <c r="F1024" s="493">
        <v>0</v>
      </c>
      <c r="G1024" s="493">
        <v>0</v>
      </c>
      <c r="H1024" s="493">
        <v>0</v>
      </c>
      <c r="I1024" s="493">
        <v>0</v>
      </c>
      <c r="J1024" s="493">
        <v>0</v>
      </c>
      <c r="K1024" s="493">
        <v>0</v>
      </c>
      <c r="L1024" s="493">
        <v>0</v>
      </c>
      <c r="M1024" s="493">
        <v>0</v>
      </c>
      <c r="N1024" s="32">
        <f t="shared" si="769"/>
        <v>0</v>
      </c>
      <c r="O1024" s="29"/>
      <c r="P1024" s="72">
        <f t="shared" si="772"/>
        <v>2028</v>
      </c>
      <c r="Q1024" s="323">
        <f t="shared" si="773"/>
        <v>0</v>
      </c>
      <c r="R1024" s="323">
        <f t="shared" ref="R1024:AB1026" si="776">B1024</f>
        <v>0</v>
      </c>
      <c r="S1024" s="323">
        <f t="shared" si="776"/>
        <v>0</v>
      </c>
      <c r="T1024" s="323">
        <f t="shared" si="776"/>
        <v>0</v>
      </c>
      <c r="U1024" s="323">
        <f t="shared" si="776"/>
        <v>0</v>
      </c>
      <c r="V1024" s="323">
        <f t="shared" si="776"/>
        <v>0</v>
      </c>
      <c r="W1024" s="323">
        <f t="shared" si="776"/>
        <v>0</v>
      </c>
      <c r="X1024" s="323">
        <f t="shared" si="776"/>
        <v>0</v>
      </c>
      <c r="Y1024" s="323">
        <f t="shared" si="776"/>
        <v>0</v>
      </c>
      <c r="Z1024" s="323">
        <f t="shared" si="776"/>
        <v>0</v>
      </c>
      <c r="AA1024" s="323">
        <f t="shared" si="776"/>
        <v>0</v>
      </c>
      <c r="AB1024" s="323">
        <f t="shared" si="776"/>
        <v>0</v>
      </c>
      <c r="AC1024" s="32">
        <f>SUM(Q1024:AB1024)</f>
        <v>0</v>
      </c>
      <c r="AG1024" s="22"/>
      <c r="AH1024" s="22"/>
      <c r="AI1024" s="155"/>
      <c r="AJ1024" s="2"/>
      <c r="BH1024" s="1"/>
      <c r="BV1024" s="1"/>
      <c r="BW1024" s="1"/>
      <c r="BX1024" s="1"/>
      <c r="BY1024" s="1"/>
      <c r="BZ1024" s="1"/>
      <c r="CA1024" s="1"/>
      <c r="CB1024" s="1"/>
      <c r="CC1024" s="1"/>
      <c r="CD1024" s="1"/>
    </row>
    <row r="1025" spans="1:82">
      <c r="A1025" s="1">
        <f t="shared" si="771"/>
        <v>2029</v>
      </c>
      <c r="B1025" s="493">
        <v>0</v>
      </c>
      <c r="C1025" s="493">
        <v>0</v>
      </c>
      <c r="D1025" s="493">
        <v>0</v>
      </c>
      <c r="E1025" s="493">
        <v>0</v>
      </c>
      <c r="F1025" s="493">
        <v>0</v>
      </c>
      <c r="G1025" s="493">
        <v>0</v>
      </c>
      <c r="H1025" s="493">
        <v>0</v>
      </c>
      <c r="I1025" s="493">
        <v>0</v>
      </c>
      <c r="J1025" s="493">
        <v>0</v>
      </c>
      <c r="K1025" s="493">
        <v>0</v>
      </c>
      <c r="L1025" s="493">
        <v>0</v>
      </c>
      <c r="M1025" s="493">
        <v>0</v>
      </c>
      <c r="N1025" s="32">
        <f t="shared" si="769"/>
        <v>0</v>
      </c>
      <c r="O1025" s="29"/>
      <c r="P1025" s="72">
        <f t="shared" si="772"/>
        <v>2029</v>
      </c>
      <c r="Q1025" s="323">
        <f t="shared" si="773"/>
        <v>0</v>
      </c>
      <c r="R1025" s="323">
        <f t="shared" si="776"/>
        <v>0</v>
      </c>
      <c r="S1025" s="323">
        <f t="shared" si="776"/>
        <v>0</v>
      </c>
      <c r="T1025" s="323">
        <f t="shared" si="776"/>
        <v>0</v>
      </c>
      <c r="U1025" s="323">
        <f t="shared" si="776"/>
        <v>0</v>
      </c>
      <c r="V1025" s="323">
        <f t="shared" si="776"/>
        <v>0</v>
      </c>
      <c r="W1025" s="323">
        <f t="shared" si="776"/>
        <v>0</v>
      </c>
      <c r="X1025" s="323">
        <f t="shared" si="776"/>
        <v>0</v>
      </c>
      <c r="Y1025" s="323">
        <f t="shared" si="776"/>
        <v>0</v>
      </c>
      <c r="Z1025" s="323">
        <f t="shared" si="776"/>
        <v>0</v>
      </c>
      <c r="AA1025" s="323">
        <f t="shared" si="776"/>
        <v>0</v>
      </c>
      <c r="AB1025" s="323">
        <f t="shared" si="776"/>
        <v>0</v>
      </c>
      <c r="AC1025" s="32">
        <f>SUM(Q1025:AB1025)</f>
        <v>0</v>
      </c>
      <c r="AG1025" s="22"/>
      <c r="AH1025" s="22"/>
      <c r="AI1025" s="155"/>
      <c r="AJ1025" s="2"/>
      <c r="BH1025" s="1"/>
      <c r="BV1025" s="1"/>
      <c r="BW1025" s="1"/>
      <c r="BX1025" s="1"/>
      <c r="BY1025" s="1"/>
      <c r="BZ1025" s="1"/>
      <c r="CA1025" s="1"/>
      <c r="CB1025" s="1"/>
      <c r="CC1025" s="1"/>
      <c r="CD1025" s="1"/>
    </row>
    <row r="1026" spans="1:82">
      <c r="A1026" s="1">
        <f t="shared" si="771"/>
        <v>2030</v>
      </c>
      <c r="B1026" s="493">
        <v>0</v>
      </c>
      <c r="C1026" s="493">
        <v>0</v>
      </c>
      <c r="D1026" s="493">
        <v>0</v>
      </c>
      <c r="E1026" s="493">
        <v>0</v>
      </c>
      <c r="F1026" s="493">
        <v>0</v>
      </c>
      <c r="G1026" s="493">
        <v>0</v>
      </c>
      <c r="H1026" s="493">
        <v>0</v>
      </c>
      <c r="I1026" s="493">
        <v>0</v>
      </c>
      <c r="J1026" s="493">
        <v>0</v>
      </c>
      <c r="K1026" s="493">
        <v>0</v>
      </c>
      <c r="L1026" s="493">
        <v>0</v>
      </c>
      <c r="M1026" s="493">
        <v>0</v>
      </c>
      <c r="N1026" s="32">
        <f t="shared" si="769"/>
        <v>0</v>
      </c>
      <c r="O1026" s="29"/>
      <c r="P1026" s="72">
        <f t="shared" si="772"/>
        <v>2030</v>
      </c>
      <c r="Q1026" s="323">
        <f t="shared" si="773"/>
        <v>0</v>
      </c>
      <c r="R1026" s="323">
        <f t="shared" si="776"/>
        <v>0</v>
      </c>
      <c r="S1026" s="323">
        <f t="shared" si="776"/>
        <v>0</v>
      </c>
      <c r="T1026" s="323">
        <f t="shared" si="776"/>
        <v>0</v>
      </c>
      <c r="U1026" s="323">
        <f t="shared" si="776"/>
        <v>0</v>
      </c>
      <c r="V1026" s="323">
        <f t="shared" si="776"/>
        <v>0</v>
      </c>
      <c r="W1026" s="323">
        <f t="shared" si="776"/>
        <v>0</v>
      </c>
      <c r="X1026" s="323">
        <f t="shared" si="776"/>
        <v>0</v>
      </c>
      <c r="Y1026" s="323">
        <f t="shared" si="776"/>
        <v>0</v>
      </c>
      <c r="Z1026" s="323">
        <f t="shared" si="776"/>
        <v>0</v>
      </c>
      <c r="AA1026" s="323">
        <f t="shared" si="776"/>
        <v>0</v>
      </c>
      <c r="AB1026" s="323">
        <f t="shared" si="776"/>
        <v>0</v>
      </c>
      <c r="AC1026" s="32">
        <f>SUM(Q1026:AB1026)</f>
        <v>0</v>
      </c>
      <c r="AG1026" s="22"/>
      <c r="AH1026" s="22"/>
      <c r="AI1026" s="155"/>
      <c r="AJ1026" s="2"/>
      <c r="BH1026" s="1"/>
      <c r="BV1026" s="1"/>
      <c r="BW1026" s="1"/>
      <c r="BX1026" s="1"/>
      <c r="BY1026" s="1"/>
      <c r="BZ1026" s="1"/>
      <c r="CA1026" s="1"/>
      <c r="CB1026" s="1"/>
      <c r="CC1026" s="1"/>
      <c r="CD1026" s="1"/>
    </row>
    <row r="1027" spans="1:82">
      <c r="A1027" s="1">
        <f t="shared" si="771"/>
        <v>2031</v>
      </c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32"/>
      <c r="O1027" s="29"/>
      <c r="P1027" s="72">
        <f t="shared" si="772"/>
        <v>2031</v>
      </c>
      <c r="Q1027" s="323">
        <f t="shared" si="773"/>
        <v>0</v>
      </c>
      <c r="R1027" s="357"/>
      <c r="S1027" s="357"/>
      <c r="T1027" s="357"/>
      <c r="U1027" s="357"/>
      <c r="V1027" s="357"/>
      <c r="W1027" s="357"/>
      <c r="X1027" s="357"/>
      <c r="Y1027" s="357"/>
      <c r="Z1027" s="357"/>
      <c r="AA1027" s="357"/>
      <c r="AB1027" s="357"/>
      <c r="AC1027" s="32"/>
      <c r="AG1027" s="22"/>
      <c r="AH1027" s="22"/>
      <c r="AI1027" s="155"/>
      <c r="AJ1027" s="2"/>
      <c r="BH1027" s="1"/>
      <c r="BV1027" s="1"/>
      <c r="BW1027" s="1"/>
      <c r="BX1027" s="1"/>
      <c r="BY1027" s="1"/>
      <c r="BZ1027" s="1"/>
      <c r="CA1027" s="1"/>
      <c r="CB1027" s="1"/>
      <c r="CC1027" s="1"/>
      <c r="CD1027" s="1"/>
    </row>
    <row r="1028" spans="1:82">
      <c r="A1028" s="1">
        <f t="shared" si="771"/>
        <v>2032</v>
      </c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32"/>
      <c r="O1028" s="29"/>
      <c r="P1028" s="72">
        <f t="shared" si="772"/>
        <v>2032</v>
      </c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32"/>
      <c r="AG1028" s="22"/>
      <c r="AH1028" s="22"/>
      <c r="AI1028" s="155"/>
      <c r="AJ1028" s="2"/>
      <c r="BH1028" s="1"/>
      <c r="BV1028" s="1"/>
      <c r="BW1028" s="1"/>
      <c r="BX1028" s="1"/>
      <c r="BY1028" s="1"/>
      <c r="BZ1028" s="1"/>
      <c r="CA1028" s="1"/>
      <c r="CB1028" s="1"/>
      <c r="CC1028" s="1"/>
      <c r="CD1028" s="1"/>
    </row>
    <row r="1029" spans="1:82">
      <c r="A1029" s="1">
        <f t="shared" si="771"/>
        <v>2033</v>
      </c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32"/>
      <c r="O1029" s="29"/>
      <c r="P1029" s="72">
        <f t="shared" si="772"/>
        <v>2033</v>
      </c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32"/>
      <c r="AG1029" s="22"/>
      <c r="AH1029" s="22"/>
      <c r="AI1029" s="155"/>
      <c r="AJ1029" s="2"/>
      <c r="BH1029" s="1"/>
      <c r="BV1029" s="1"/>
      <c r="BW1029" s="1"/>
      <c r="BX1029" s="1"/>
      <c r="BY1029" s="1"/>
      <c r="BZ1029" s="1"/>
      <c r="CA1029" s="1"/>
      <c r="CB1029" s="1"/>
      <c r="CC1029" s="1"/>
      <c r="CD1029" s="1"/>
    </row>
    <row r="1030" spans="1:82">
      <c r="A1030" s="1">
        <f t="shared" si="771"/>
        <v>2034</v>
      </c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32"/>
      <c r="O1030" s="29"/>
      <c r="P1030" s="72">
        <f t="shared" si="772"/>
        <v>2034</v>
      </c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32"/>
      <c r="AG1030" s="22"/>
      <c r="AH1030" s="22"/>
      <c r="AI1030" s="155"/>
      <c r="AJ1030" s="2"/>
      <c r="BH1030" s="1"/>
      <c r="BV1030" s="1"/>
      <c r="BW1030" s="1"/>
      <c r="BX1030" s="1"/>
      <c r="BY1030" s="1"/>
      <c r="BZ1030" s="1"/>
      <c r="CA1030" s="1"/>
      <c r="CB1030" s="1"/>
      <c r="CC1030" s="1"/>
      <c r="CD1030" s="1"/>
    </row>
    <row r="1031" spans="1:82">
      <c r="A1031" s="1">
        <f t="shared" si="771"/>
        <v>2035</v>
      </c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32"/>
      <c r="O1031" s="29"/>
      <c r="P1031" s="72">
        <f t="shared" si="772"/>
        <v>2035</v>
      </c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32"/>
      <c r="AG1031" s="22"/>
      <c r="AH1031" s="22"/>
      <c r="AI1031" s="155"/>
      <c r="AJ1031" s="2"/>
      <c r="BH1031" s="1"/>
      <c r="BV1031" s="1"/>
      <c r="BW1031" s="1"/>
      <c r="BX1031" s="1"/>
      <c r="BY1031" s="1"/>
      <c r="BZ1031" s="1"/>
      <c r="CA1031" s="1"/>
      <c r="CB1031" s="1"/>
      <c r="CC1031" s="1"/>
      <c r="CD1031" s="1"/>
    </row>
    <row r="1032" spans="1:82">
      <c r="A1032" s="1">
        <f t="shared" si="771"/>
        <v>2036</v>
      </c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32"/>
      <c r="O1032" s="29"/>
      <c r="P1032" s="72">
        <f t="shared" si="772"/>
        <v>2036</v>
      </c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32"/>
      <c r="AG1032" s="22"/>
      <c r="AH1032" s="22"/>
      <c r="AI1032" s="155"/>
      <c r="AJ1032" s="2"/>
      <c r="BH1032" s="1"/>
      <c r="BV1032" s="1"/>
      <c r="BW1032" s="1"/>
      <c r="BX1032" s="1"/>
      <c r="BY1032" s="1"/>
      <c r="BZ1032" s="1"/>
      <c r="CA1032" s="1"/>
      <c r="CB1032" s="1"/>
      <c r="CC1032" s="1"/>
      <c r="CD1032" s="1"/>
    </row>
    <row r="1033" spans="1:82">
      <c r="A1033" s="1">
        <f t="shared" si="771"/>
        <v>2037</v>
      </c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32"/>
      <c r="O1033" s="29"/>
      <c r="P1033" s="72">
        <f t="shared" si="772"/>
        <v>2037</v>
      </c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32"/>
      <c r="AG1033" s="22"/>
      <c r="AH1033" s="22"/>
      <c r="AI1033" s="155"/>
      <c r="AJ1033" s="2"/>
      <c r="BH1033" s="1"/>
      <c r="BV1033" s="1"/>
      <c r="BW1033" s="1"/>
      <c r="BX1033" s="1"/>
      <c r="BY1033" s="1"/>
      <c r="BZ1033" s="1"/>
      <c r="CA1033" s="1"/>
      <c r="CB1033" s="1"/>
      <c r="CC1033" s="1"/>
      <c r="CD1033" s="1"/>
    </row>
    <row r="1034" spans="1:82">
      <c r="A1034" s="1">
        <f t="shared" si="771"/>
        <v>2038</v>
      </c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32"/>
      <c r="O1034" s="29"/>
      <c r="P1034" s="72">
        <f t="shared" si="772"/>
        <v>2038</v>
      </c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32"/>
      <c r="AG1034" s="22"/>
      <c r="AH1034" s="22"/>
      <c r="AI1034" s="155"/>
      <c r="AJ1034" s="2"/>
      <c r="BH1034" s="1"/>
      <c r="BV1034" s="1"/>
      <c r="BW1034" s="1"/>
      <c r="BX1034" s="1"/>
      <c r="BY1034" s="1"/>
      <c r="BZ1034" s="1"/>
      <c r="CA1034" s="1"/>
      <c r="CB1034" s="1"/>
      <c r="CC1034" s="1"/>
      <c r="CD1034" s="1"/>
    </row>
    <row r="1035" spans="1:82">
      <c r="A1035" s="1">
        <f t="shared" si="771"/>
        <v>2039</v>
      </c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32"/>
      <c r="O1035" s="29"/>
      <c r="P1035" s="72">
        <f t="shared" si="772"/>
        <v>2039</v>
      </c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32"/>
      <c r="AG1035" s="22"/>
      <c r="AH1035" s="22"/>
      <c r="AI1035" s="155"/>
      <c r="AJ1035" s="2"/>
      <c r="BH1035" s="1"/>
      <c r="BV1035" s="1"/>
      <c r="BW1035" s="1"/>
      <c r="BX1035" s="1"/>
      <c r="BY1035" s="1"/>
      <c r="BZ1035" s="1"/>
      <c r="CA1035" s="1"/>
      <c r="CB1035" s="1"/>
      <c r="CC1035" s="1"/>
      <c r="CD1035" s="1"/>
    </row>
    <row r="1036" spans="1:82">
      <c r="A1036" s="1">
        <f t="shared" si="771"/>
        <v>2040</v>
      </c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32"/>
      <c r="O1036" s="29"/>
      <c r="P1036" s="72">
        <f t="shared" si="772"/>
        <v>2040</v>
      </c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32"/>
      <c r="AG1036" s="22"/>
      <c r="AH1036" s="22"/>
      <c r="AI1036" s="155"/>
      <c r="AJ1036" s="2"/>
      <c r="BH1036" s="1"/>
      <c r="BV1036" s="1"/>
      <c r="BW1036" s="1"/>
      <c r="BX1036" s="1"/>
      <c r="BY1036" s="1"/>
      <c r="BZ1036" s="1"/>
      <c r="CA1036" s="1"/>
      <c r="CB1036" s="1"/>
      <c r="CC1036" s="1"/>
      <c r="CD1036" s="1"/>
    </row>
    <row r="1037" spans="1:82">
      <c r="A1037" s="1">
        <f t="shared" si="771"/>
        <v>2041</v>
      </c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32"/>
      <c r="O1037" s="29"/>
      <c r="P1037" s="72">
        <f t="shared" si="772"/>
        <v>2041</v>
      </c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32"/>
      <c r="AG1037" s="22"/>
      <c r="AH1037" s="22"/>
      <c r="AI1037" s="155"/>
      <c r="AJ1037" s="2"/>
      <c r="BH1037" s="1"/>
      <c r="BV1037" s="1"/>
      <c r="BW1037" s="1"/>
      <c r="BX1037" s="1"/>
      <c r="BY1037" s="1"/>
      <c r="BZ1037" s="1"/>
      <c r="CA1037" s="1"/>
      <c r="CB1037" s="1"/>
      <c r="CC1037" s="1"/>
      <c r="CD1037" s="1"/>
    </row>
    <row r="1038" spans="1:82">
      <c r="A1038" s="1">
        <f t="shared" si="771"/>
        <v>2042</v>
      </c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32"/>
      <c r="O1038" s="29"/>
      <c r="P1038" s="72">
        <f t="shared" si="772"/>
        <v>2042</v>
      </c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32"/>
      <c r="AG1038" s="22"/>
      <c r="AH1038" s="22"/>
      <c r="AI1038" s="155"/>
      <c r="AJ1038" s="2"/>
      <c r="BH1038" s="1"/>
      <c r="BV1038" s="1"/>
      <c r="BW1038" s="1"/>
      <c r="BX1038" s="1"/>
      <c r="BY1038" s="1"/>
      <c r="BZ1038" s="1"/>
      <c r="CA1038" s="1"/>
      <c r="CB1038" s="1"/>
      <c r="CC1038" s="1"/>
      <c r="CD1038" s="1"/>
    </row>
    <row r="1039" spans="1:82">
      <c r="A1039" s="1">
        <f t="shared" si="771"/>
        <v>2043</v>
      </c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32"/>
      <c r="O1039" s="29"/>
      <c r="P1039" s="72">
        <f t="shared" si="772"/>
        <v>2043</v>
      </c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32"/>
      <c r="AG1039" s="22"/>
      <c r="AH1039" s="22"/>
      <c r="AI1039" s="155"/>
      <c r="AJ1039" s="2"/>
      <c r="BH1039" s="1"/>
      <c r="BV1039" s="1"/>
      <c r="BW1039" s="1"/>
      <c r="BX1039" s="1"/>
      <c r="BY1039" s="1"/>
      <c r="BZ1039" s="1"/>
      <c r="CA1039" s="1"/>
      <c r="CB1039" s="1"/>
      <c r="CC1039" s="1"/>
      <c r="CD1039" s="1"/>
    </row>
    <row r="1040" spans="1:82">
      <c r="A1040" s="1">
        <f t="shared" si="771"/>
        <v>2044</v>
      </c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32"/>
      <c r="O1040" s="29"/>
      <c r="P1040" s="72">
        <f t="shared" si="772"/>
        <v>2044</v>
      </c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32"/>
      <c r="AG1040" s="22"/>
      <c r="AH1040" s="22"/>
      <c r="AI1040" s="155"/>
      <c r="AJ1040" s="2"/>
      <c r="BH1040" s="1"/>
      <c r="BV1040" s="1"/>
      <c r="BW1040" s="1"/>
      <c r="BX1040" s="1"/>
      <c r="BY1040" s="1"/>
      <c r="BZ1040" s="1"/>
      <c r="CA1040" s="1"/>
      <c r="CB1040" s="1"/>
      <c r="CC1040" s="1"/>
      <c r="CD1040" s="1"/>
    </row>
    <row r="1041" spans="1:114">
      <c r="A1041" s="1">
        <f t="shared" si="771"/>
        <v>2045</v>
      </c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32"/>
      <c r="O1041" s="29"/>
      <c r="P1041" s="72">
        <f t="shared" si="772"/>
        <v>2045</v>
      </c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32"/>
      <c r="AG1041" s="22"/>
      <c r="AH1041" s="22"/>
      <c r="AI1041" s="155"/>
      <c r="AJ1041" s="2"/>
      <c r="BH1041" s="1"/>
      <c r="BV1041" s="1"/>
      <c r="BW1041" s="1"/>
      <c r="BX1041" s="1"/>
      <c r="BY1041" s="1"/>
      <c r="BZ1041" s="1"/>
      <c r="CA1041" s="1"/>
      <c r="CB1041" s="1"/>
      <c r="CC1041" s="1"/>
      <c r="CD1041" s="1"/>
    </row>
    <row r="1042" spans="1:114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32"/>
      <c r="O1042" s="29"/>
      <c r="P1042" s="238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32"/>
      <c r="AG1042" s="22"/>
      <c r="AH1042" s="22"/>
      <c r="AI1042" s="155"/>
      <c r="AJ1042" s="2"/>
      <c r="BH1042" s="1"/>
      <c r="BV1042" s="1"/>
      <c r="BW1042" s="1"/>
      <c r="BX1042" s="1"/>
      <c r="BY1042" s="1"/>
      <c r="BZ1042" s="1"/>
      <c r="CA1042" s="1"/>
      <c r="CB1042" s="1"/>
      <c r="CC1042" s="1"/>
      <c r="CD1042" s="1"/>
    </row>
    <row r="1043" spans="1:114">
      <c r="A1043" s="25"/>
      <c r="B1043" s="25"/>
      <c r="C1043" s="25"/>
      <c r="D1043" s="25"/>
      <c r="E1043" s="25"/>
      <c r="F1043" s="25"/>
      <c r="G1043" s="25"/>
      <c r="H1043" s="25"/>
      <c r="I1043" s="25"/>
      <c r="J1043" s="358"/>
      <c r="K1043" s="25"/>
      <c r="L1043" s="25"/>
      <c r="M1043" s="25"/>
      <c r="N1043" s="32"/>
      <c r="O1043" s="29"/>
      <c r="P1043" s="238"/>
      <c r="Q1043" s="25"/>
      <c r="R1043" s="25"/>
      <c r="S1043" s="25"/>
      <c r="T1043" s="25"/>
      <c r="U1043" s="25"/>
      <c r="V1043" s="25"/>
      <c r="W1043" s="25"/>
      <c r="X1043" s="358"/>
      <c r="Y1043" s="25"/>
      <c r="Z1043" s="25"/>
      <c r="AA1043" s="25"/>
      <c r="AB1043" s="25"/>
      <c r="AC1043" s="32"/>
      <c r="AG1043" s="78"/>
      <c r="AH1043" s="78"/>
      <c r="AI1043" s="155"/>
      <c r="AJ1043" s="2"/>
      <c r="BH1043" s="1"/>
      <c r="BV1043" s="1"/>
      <c r="BW1043" s="1"/>
      <c r="BX1043" s="1"/>
      <c r="BY1043" s="1"/>
      <c r="BZ1043" s="1"/>
      <c r="CA1043" s="1"/>
      <c r="CB1043" s="1"/>
      <c r="CC1043" s="1"/>
      <c r="CD1043" s="1"/>
    </row>
    <row r="1044" spans="1:114">
      <c r="A1044" s="480" t="s">
        <v>224</v>
      </c>
      <c r="B1044" s="25"/>
      <c r="C1044" s="25"/>
      <c r="D1044" s="233"/>
      <c r="E1044" s="233" t="s">
        <v>256</v>
      </c>
      <c r="F1044" s="355"/>
      <c r="G1044" s="363"/>
      <c r="H1044" s="280"/>
      <c r="I1044" s="368"/>
      <c r="J1044" s="25"/>
      <c r="K1044" s="25"/>
      <c r="L1044" s="25"/>
      <c r="M1044" s="25"/>
      <c r="N1044" s="36"/>
      <c r="O1044" s="29"/>
      <c r="P1044" s="346" t="str">
        <f>A1044</f>
        <v>531- Reedy Creek (Hines CC)</v>
      </c>
      <c r="Q1044" s="29"/>
      <c r="R1044" s="29"/>
      <c r="S1044" s="29"/>
      <c r="T1044" s="232"/>
      <c r="U1044" s="334"/>
      <c r="V1044" s="25"/>
      <c r="W1044" s="29"/>
      <c r="X1044" s="29"/>
      <c r="Y1044" s="29"/>
      <c r="Z1044" s="334"/>
      <c r="AA1044" s="29"/>
      <c r="AB1044" s="29"/>
      <c r="AC1044" s="36"/>
      <c r="AG1044" s="79"/>
      <c r="AH1044" s="79"/>
      <c r="AI1044" s="155"/>
      <c r="AJ1044" s="2"/>
      <c r="BH1044" s="1"/>
      <c r="BV1044" s="1"/>
      <c r="BW1044" s="1"/>
      <c r="BX1044" s="1"/>
      <c r="BY1044" s="1"/>
      <c r="BZ1044" s="1"/>
      <c r="CA1044" s="1"/>
      <c r="CB1044" s="1"/>
      <c r="CC1044" s="1"/>
      <c r="CD1044" s="1"/>
    </row>
    <row r="1045" spans="1:114">
      <c r="A1045" s="260" t="s">
        <v>2</v>
      </c>
      <c r="B1045" s="260" t="s">
        <v>3</v>
      </c>
      <c r="C1045" s="260" t="s">
        <v>4</v>
      </c>
      <c r="D1045" s="260" t="s">
        <v>5</v>
      </c>
      <c r="E1045" s="260" t="s">
        <v>6</v>
      </c>
      <c r="F1045" s="260" t="s">
        <v>7</v>
      </c>
      <c r="G1045" s="260" t="s">
        <v>8</v>
      </c>
      <c r="H1045" s="260" t="s">
        <v>9</v>
      </c>
      <c r="I1045" s="260" t="s">
        <v>10</v>
      </c>
      <c r="J1045" s="260" t="s">
        <v>11</v>
      </c>
      <c r="K1045" s="260" t="s">
        <v>12</v>
      </c>
      <c r="L1045" s="260" t="s">
        <v>13</v>
      </c>
      <c r="M1045" s="260" t="s">
        <v>14</v>
      </c>
      <c r="N1045" s="299" t="s">
        <v>15</v>
      </c>
      <c r="O1045" s="172"/>
      <c r="P1045" s="599" t="s">
        <v>2</v>
      </c>
      <c r="Q1045" s="301" t="s">
        <v>3</v>
      </c>
      <c r="R1045" s="301" t="s">
        <v>4</v>
      </c>
      <c r="S1045" s="301" t="s">
        <v>5</v>
      </c>
      <c r="T1045" s="301" t="s">
        <v>6</v>
      </c>
      <c r="U1045" s="301" t="s">
        <v>7</v>
      </c>
      <c r="V1045" s="301" t="s">
        <v>8</v>
      </c>
      <c r="W1045" s="301" t="s">
        <v>9</v>
      </c>
      <c r="X1045" s="301" t="s">
        <v>10</v>
      </c>
      <c r="Y1045" s="301" t="s">
        <v>11</v>
      </c>
      <c r="Z1045" s="301" t="s">
        <v>12</v>
      </c>
      <c r="AA1045" s="301" t="s">
        <v>13</v>
      </c>
      <c r="AB1045" s="301" t="s">
        <v>14</v>
      </c>
      <c r="AC1045" s="299" t="s">
        <v>15</v>
      </c>
      <c r="AG1045" s="86"/>
      <c r="AH1045" s="86"/>
      <c r="AI1045" s="155"/>
      <c r="AJ1045" s="2"/>
      <c r="BH1045" s="1"/>
      <c r="BV1045" s="1"/>
      <c r="BW1045" s="1"/>
      <c r="BX1045" s="1"/>
      <c r="BY1045" s="1"/>
      <c r="BZ1045" s="1"/>
      <c r="CA1045" s="1"/>
      <c r="CB1045" s="1"/>
      <c r="CC1045" s="1"/>
      <c r="CD1045" s="1"/>
    </row>
    <row r="1046" spans="1:114">
      <c r="A1046" s="1">
        <f>A1006</f>
        <v>2010</v>
      </c>
      <c r="B1046" s="353"/>
      <c r="C1046" s="353"/>
      <c r="D1046" s="353"/>
      <c r="E1046" s="353"/>
      <c r="F1046" s="353"/>
      <c r="G1046" s="353"/>
      <c r="H1046" s="353"/>
      <c r="I1046" s="353"/>
      <c r="J1046" s="353"/>
      <c r="K1046" s="353"/>
      <c r="L1046" s="353"/>
      <c r="M1046" s="353"/>
      <c r="N1046" s="306">
        <f>SUM(B1046:M1046)</f>
        <v>0</v>
      </c>
      <c r="O1046" s="400"/>
      <c r="P1046" s="72">
        <f>A1046</f>
        <v>2010</v>
      </c>
      <c r="Q1046" s="353"/>
      <c r="R1046" s="353"/>
      <c r="S1046" s="353"/>
      <c r="T1046" s="353"/>
      <c r="U1046" s="353"/>
      <c r="V1046" s="353"/>
      <c r="W1046" s="353"/>
      <c r="X1046" s="353"/>
      <c r="Y1046" s="353"/>
      <c r="Z1046" s="353"/>
      <c r="AA1046" s="353"/>
      <c r="AB1046" s="353"/>
      <c r="AC1046" s="32">
        <f>SUM(Q1046:AB1046)</f>
        <v>0</v>
      </c>
      <c r="AG1046" s="22"/>
      <c r="AH1046" s="22"/>
      <c r="AJ1046" s="2"/>
      <c r="BH1046" s="1"/>
      <c r="BV1046" s="1"/>
      <c r="BW1046" s="1"/>
      <c r="BX1046" s="1"/>
      <c r="BY1046" s="1"/>
      <c r="BZ1046" s="1"/>
      <c r="CA1046" s="1"/>
      <c r="CB1046" s="1"/>
      <c r="CC1046" s="1"/>
      <c r="CD1046" s="1"/>
    </row>
    <row r="1047" spans="1:114">
      <c r="A1047" s="1">
        <f t="shared" ref="A1047:A1081" si="777">A1007</f>
        <v>2011</v>
      </c>
      <c r="B1047" s="497"/>
      <c r="C1047" s="497"/>
      <c r="D1047" s="498"/>
      <c r="E1047" s="498"/>
      <c r="F1047" s="498"/>
      <c r="G1047" s="498"/>
      <c r="H1047" s="498"/>
      <c r="I1047" s="498"/>
      <c r="J1047" s="498"/>
      <c r="K1047" s="498"/>
      <c r="L1047" s="498"/>
      <c r="M1047" s="498"/>
      <c r="N1047" s="306">
        <f t="shared" ref="N1047:N1066" si="778">SUM(B1047:M1047)</f>
        <v>0</v>
      </c>
      <c r="O1047" s="400"/>
      <c r="P1047" s="72">
        <f t="shared" ref="P1047:P1081" si="779">A1047</f>
        <v>2011</v>
      </c>
      <c r="Q1047" s="353"/>
      <c r="R1047" s="499"/>
      <c r="S1047" s="499"/>
      <c r="T1047" s="404"/>
      <c r="U1047" s="404"/>
      <c r="V1047" s="404"/>
      <c r="W1047" s="404"/>
      <c r="X1047" s="404"/>
      <c r="Y1047" s="404"/>
      <c r="Z1047" s="404"/>
      <c r="AA1047" s="404"/>
      <c r="AB1047" s="404"/>
      <c r="AC1047" s="32">
        <f t="shared" ref="AC1047:AC1067" si="780">SUM(Q1047:AB1047)</f>
        <v>0</v>
      </c>
      <c r="AG1047" s="22"/>
      <c r="AH1047" s="22"/>
      <c r="AI1047" s="155"/>
      <c r="AJ1047" s="2"/>
      <c r="BH1047" s="1"/>
      <c r="BV1047" s="1"/>
      <c r="BW1047" s="1"/>
      <c r="BX1047" s="1"/>
      <c r="BY1047" s="1"/>
      <c r="BZ1047" s="1"/>
      <c r="CA1047" s="1"/>
      <c r="CB1047" s="1"/>
      <c r="CC1047" s="1"/>
      <c r="CD1047" s="1"/>
    </row>
    <row r="1048" spans="1:114">
      <c r="A1048" s="1">
        <f t="shared" si="777"/>
        <v>2012</v>
      </c>
      <c r="B1048" s="486">
        <f>[1]BR!C1162</f>
        <v>197901</v>
      </c>
      <c r="C1048" s="486">
        <f>[1]BR!D1162</f>
        <v>198540</v>
      </c>
      <c r="D1048" s="486">
        <f>[1]BR!E1162</f>
        <v>195000</v>
      </c>
      <c r="E1048" s="486">
        <f>[1]BR!F1162</f>
        <v>200736</v>
      </c>
      <c r="F1048" s="592">
        <f>[1]BR!G1162</f>
        <v>203034</v>
      </c>
      <c r="G1048" s="592">
        <f>[1]BR!H1162</f>
        <v>202809</v>
      </c>
      <c r="H1048" s="592">
        <f>[1]BR!I1162</f>
        <v>205713</v>
      </c>
      <c r="I1048" s="592">
        <f>[1]BR!J1162</f>
        <v>205176</v>
      </c>
      <c r="J1048" s="592">
        <f>[1]BR!K1162</f>
        <v>207993</v>
      </c>
      <c r="K1048" s="592">
        <f>[1]BR!L1162</f>
        <v>200355</v>
      </c>
      <c r="L1048" s="592">
        <f>[1]BR!M1162</f>
        <v>197106</v>
      </c>
      <c r="M1048" s="592">
        <f>[1]BR!N1162</f>
        <v>203571</v>
      </c>
      <c r="N1048" s="306">
        <f t="shared" si="778"/>
        <v>2417934</v>
      </c>
      <c r="O1048" s="400"/>
      <c r="P1048" s="72">
        <f t="shared" si="779"/>
        <v>2012</v>
      </c>
      <c r="Q1048" s="486">
        <f>[1]BR!S1162</f>
        <v>183849</v>
      </c>
      <c r="R1048" s="486">
        <f>[1]BR!T1162</f>
        <v>197901</v>
      </c>
      <c r="S1048" s="486">
        <f>[1]BR!U1162</f>
        <v>198540</v>
      </c>
      <c r="T1048" s="486">
        <f>[1]BR!V1162</f>
        <v>195000</v>
      </c>
      <c r="U1048" s="592">
        <f>[1]BR!W1162</f>
        <v>200736</v>
      </c>
      <c r="V1048" s="592">
        <f>[1]BR!X1162</f>
        <v>203034</v>
      </c>
      <c r="W1048" s="592">
        <f>[1]BR!Y1162</f>
        <v>202809</v>
      </c>
      <c r="X1048" s="592">
        <f>[1]BR!Z1162</f>
        <v>205713</v>
      </c>
      <c r="Y1048" s="592">
        <f>[1]BR!AA1162</f>
        <v>205176</v>
      </c>
      <c r="Z1048" s="592">
        <f>[1]BR!AB1162</f>
        <v>207993</v>
      </c>
      <c r="AA1048" s="592">
        <f>[1]BR!AC1162</f>
        <v>200355</v>
      </c>
      <c r="AB1048" s="592">
        <f>[1]BR!AD1162</f>
        <v>197106</v>
      </c>
      <c r="AC1048" s="32">
        <f t="shared" si="780"/>
        <v>2398212</v>
      </c>
      <c r="AI1048" s="155"/>
      <c r="AJ1048" s="2"/>
      <c r="BH1048" s="1"/>
      <c r="BV1048" s="1"/>
      <c r="BW1048" s="1"/>
      <c r="BX1048" s="1"/>
      <c r="BY1048" s="1"/>
      <c r="BZ1048" s="1"/>
      <c r="CA1048" s="1"/>
      <c r="CB1048" s="1"/>
      <c r="CC1048" s="1"/>
      <c r="CD1048" s="1"/>
    </row>
    <row r="1049" spans="1:114">
      <c r="A1049" s="1">
        <f t="shared" si="777"/>
        <v>2013</v>
      </c>
      <c r="B1049" s="641">
        <f>[1]BR!C1203</f>
        <v>645795</v>
      </c>
      <c r="C1049" s="641">
        <f>[1]BR!D1203</f>
        <v>540600</v>
      </c>
      <c r="D1049" s="641">
        <f>[1]BR!E1203</f>
        <v>632400</v>
      </c>
      <c r="E1049" s="641">
        <f>[1]BR!F1203</f>
        <v>652920</v>
      </c>
      <c r="F1049" s="641">
        <f>[1]BR!G1203</f>
        <v>675923</v>
      </c>
      <c r="G1049" s="641">
        <f>[1]BR!H1203</f>
        <v>669120</v>
      </c>
      <c r="H1049" s="641">
        <f>[1]BR!I1203</f>
        <v>679275</v>
      </c>
      <c r="I1049" s="641">
        <f>[1]BR!J1203</f>
        <v>675923</v>
      </c>
      <c r="J1049" s="641">
        <f>[1]BR!K1203</f>
        <v>665880</v>
      </c>
      <c r="K1049" s="641">
        <f>[1]BR!L1203</f>
        <v>619005</v>
      </c>
      <c r="L1049" s="641">
        <f>[1]BR!M1203</f>
        <v>542760</v>
      </c>
      <c r="M1049" s="641">
        <f>[1]BR!N1203</f>
        <v>605618</v>
      </c>
      <c r="N1049" s="306">
        <f t="shared" si="778"/>
        <v>7605219</v>
      </c>
      <c r="O1049" s="400"/>
      <c r="P1049" s="72">
        <f t="shared" si="779"/>
        <v>2013</v>
      </c>
      <c r="Q1049" s="486">
        <f>M1048</f>
        <v>203571</v>
      </c>
      <c r="R1049" s="641">
        <f>[1]BR!T1203</f>
        <v>645795</v>
      </c>
      <c r="S1049" s="641">
        <f>[1]BR!U1203</f>
        <v>540600</v>
      </c>
      <c r="T1049" s="641">
        <f>[1]BR!V1203</f>
        <v>632400</v>
      </c>
      <c r="U1049" s="641">
        <f>[1]BR!W1203</f>
        <v>652920</v>
      </c>
      <c r="V1049" s="641">
        <f>[1]BR!X1203</f>
        <v>675923</v>
      </c>
      <c r="W1049" s="641">
        <f>[1]BR!Y1203</f>
        <v>669120</v>
      </c>
      <c r="X1049" s="641">
        <f>[1]BR!Z1203</f>
        <v>679275</v>
      </c>
      <c r="Y1049" s="641">
        <f>[1]BR!AA1203</f>
        <v>675923</v>
      </c>
      <c r="Z1049" s="641">
        <f>[1]BR!AB1203</f>
        <v>665880</v>
      </c>
      <c r="AA1049" s="641">
        <f>[1]BR!AC1203</f>
        <v>619005</v>
      </c>
      <c r="AB1049" s="641">
        <f>[1]BR!AD1203</f>
        <v>542760</v>
      </c>
      <c r="AC1049" s="32">
        <f t="shared" si="780"/>
        <v>7203172</v>
      </c>
      <c r="AI1049" s="155"/>
      <c r="AJ1049" s="2"/>
      <c r="BH1049" s="1"/>
      <c r="BV1049" s="1"/>
      <c r="BW1049" s="1"/>
      <c r="BX1049" s="1"/>
      <c r="BY1049" s="1"/>
      <c r="BZ1049" s="1"/>
      <c r="CA1049" s="1"/>
      <c r="CB1049" s="1"/>
      <c r="CC1049" s="1"/>
      <c r="CD1049" s="1"/>
    </row>
    <row r="1050" spans="1:114">
      <c r="A1050" s="1">
        <f t="shared" si="777"/>
        <v>2014</v>
      </c>
      <c r="B1050" s="641">
        <f>[1]BR!C1204</f>
        <v>649140</v>
      </c>
      <c r="C1050" s="641">
        <f>[1]BR!D1204</f>
        <v>543623</v>
      </c>
      <c r="D1050" s="641">
        <f>[1]BR!E1204</f>
        <v>635745</v>
      </c>
      <c r="E1050" s="641">
        <f>[1]BR!F1204</f>
        <v>656160</v>
      </c>
      <c r="F1050" s="641">
        <f>[1]BR!G1204</f>
        <v>679275</v>
      </c>
      <c r="G1050" s="641">
        <f>[1]BR!H1204</f>
        <v>672360</v>
      </c>
      <c r="H1050" s="641">
        <f>[1]BR!I1204</f>
        <v>682620</v>
      </c>
      <c r="I1050" s="641">
        <f>[1]BR!J1204</f>
        <v>679275</v>
      </c>
      <c r="J1050" s="641">
        <f>[1]BR!K1204</f>
        <v>669120</v>
      </c>
      <c r="K1050" s="641">
        <f>[1]BR!L1204</f>
        <v>622358</v>
      </c>
      <c r="L1050" s="641">
        <f>[1]BR!M1204</f>
        <v>546000</v>
      </c>
      <c r="M1050" s="641">
        <f>[1]BR!N1204</f>
        <v>608963</v>
      </c>
      <c r="N1050" s="306">
        <f t="shared" si="778"/>
        <v>7644639</v>
      </c>
      <c r="O1050" s="400"/>
      <c r="P1050" s="72">
        <f t="shared" si="779"/>
        <v>2014</v>
      </c>
      <c r="Q1050" s="641">
        <f>[1]BR!S1204</f>
        <v>605618</v>
      </c>
      <c r="R1050" s="641">
        <f>[1]BR!T1204</f>
        <v>649140</v>
      </c>
      <c r="S1050" s="641">
        <f>[1]BR!U1204</f>
        <v>543623</v>
      </c>
      <c r="T1050" s="641">
        <f>[1]BR!V1204</f>
        <v>635745</v>
      </c>
      <c r="U1050" s="641">
        <f>[1]BR!W1204</f>
        <v>656160</v>
      </c>
      <c r="V1050" s="641">
        <f>[1]BR!X1204</f>
        <v>679275</v>
      </c>
      <c r="W1050" s="641">
        <f>[1]BR!Y1204</f>
        <v>672360</v>
      </c>
      <c r="X1050" s="641">
        <f>[1]BR!Z1204</f>
        <v>682620</v>
      </c>
      <c r="Y1050" s="641">
        <f>[1]BR!AA1204</f>
        <v>679275</v>
      </c>
      <c r="Z1050" s="641">
        <f>[1]BR!AB1204</f>
        <v>669120</v>
      </c>
      <c r="AA1050" s="641">
        <f>[1]BR!AC1204</f>
        <v>622358</v>
      </c>
      <c r="AB1050" s="641">
        <f>[1]BR!AD1204</f>
        <v>546000</v>
      </c>
      <c r="AC1050" s="32">
        <f t="shared" si="780"/>
        <v>7641294</v>
      </c>
      <c r="AG1050" s="43"/>
      <c r="AH1050" s="43"/>
      <c r="AI1050" s="155"/>
      <c r="AJ1050" s="2"/>
      <c r="BH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114">
      <c r="A1051" s="1">
        <f t="shared" si="777"/>
        <v>2015</v>
      </c>
      <c r="B1051" s="641">
        <f>[1]BR!C1205</f>
        <v>652485</v>
      </c>
      <c r="C1051" s="641">
        <f>[1]BR!D1205</f>
        <v>546645</v>
      </c>
      <c r="D1051" s="641">
        <f>[1]BR!E1205</f>
        <v>639098</v>
      </c>
      <c r="E1051" s="641">
        <f>[1]BR!F1205</f>
        <v>659400</v>
      </c>
      <c r="F1051" s="641">
        <f>[1]BR!G1205</f>
        <v>682620</v>
      </c>
      <c r="G1051" s="641">
        <f>[1]BR!H1205</f>
        <v>675600</v>
      </c>
      <c r="H1051" s="641">
        <f>[1]BR!I1205</f>
        <v>685965</v>
      </c>
      <c r="I1051" s="641">
        <f>[1]BR!J1205</f>
        <v>682620</v>
      </c>
      <c r="J1051" s="641">
        <f>[1]BR!K1205</f>
        <v>672360</v>
      </c>
      <c r="K1051" s="641">
        <f>[1]BR!L1205</f>
        <v>625703</v>
      </c>
      <c r="L1051" s="641">
        <f>[1]BR!M1205</f>
        <v>549240</v>
      </c>
      <c r="M1051" s="641">
        <f>[1]BR!N1205</f>
        <v>612315</v>
      </c>
      <c r="N1051" s="306">
        <f t="shared" si="778"/>
        <v>7684051</v>
      </c>
      <c r="O1051" s="400"/>
      <c r="P1051" s="72">
        <f t="shared" si="779"/>
        <v>2015</v>
      </c>
      <c r="Q1051" s="641">
        <f>[1]BR!S1205</f>
        <v>608963</v>
      </c>
      <c r="R1051" s="641">
        <f>[1]BR!T1205</f>
        <v>652485</v>
      </c>
      <c r="S1051" s="641">
        <f>[1]BR!U1205</f>
        <v>546645</v>
      </c>
      <c r="T1051" s="641">
        <f>[1]BR!V1205</f>
        <v>639098</v>
      </c>
      <c r="U1051" s="641">
        <f>[1]BR!W1205</f>
        <v>659400</v>
      </c>
      <c r="V1051" s="641">
        <f>[1]BR!X1205</f>
        <v>682620</v>
      </c>
      <c r="W1051" s="641">
        <f>[1]BR!Y1205</f>
        <v>675600</v>
      </c>
      <c r="X1051" s="641">
        <f>[1]BR!Z1205</f>
        <v>685965</v>
      </c>
      <c r="Y1051" s="641">
        <f>[1]BR!AA1205</f>
        <v>682620</v>
      </c>
      <c r="Z1051" s="641">
        <f>[1]BR!AB1205</f>
        <v>672360</v>
      </c>
      <c r="AA1051" s="641">
        <f>[1]BR!AC1205</f>
        <v>625703</v>
      </c>
      <c r="AB1051" s="641">
        <f>[1]BR!AD1205</f>
        <v>549240</v>
      </c>
      <c r="AC1051" s="32">
        <f t="shared" si="780"/>
        <v>7680699</v>
      </c>
      <c r="AI1051" s="155"/>
      <c r="AJ1051" s="2"/>
      <c r="BH1051" s="1"/>
      <c r="BV1051" s="1"/>
      <c r="BW1051" s="1"/>
      <c r="BX1051" s="1"/>
      <c r="BY1051" s="1"/>
      <c r="BZ1051" s="1"/>
      <c r="CA1051" s="1"/>
      <c r="CB1051" s="1"/>
      <c r="CC1051" s="1"/>
      <c r="CD1051" s="1"/>
    </row>
    <row r="1052" spans="1:114">
      <c r="A1052" s="1">
        <f t="shared" si="777"/>
        <v>2016</v>
      </c>
      <c r="B1052" s="641">
        <f>[1]BR!C1206</f>
        <v>401780</v>
      </c>
      <c r="C1052" s="641">
        <f>[1]BR!D1206</f>
        <v>346772</v>
      </c>
      <c r="D1052" s="641">
        <f>[1]BR!E1206</f>
        <v>394636</v>
      </c>
      <c r="E1052" s="641">
        <f>[1]BR!F1206</f>
        <v>405408</v>
      </c>
      <c r="F1052" s="641">
        <f>[1]BR!G1206</f>
        <v>417848</v>
      </c>
      <c r="G1052" s="641">
        <f>[1]BR!H1206</f>
        <v>414048</v>
      </c>
      <c r="H1052" s="641">
        <f>[1]BR!I1206</f>
        <v>419636</v>
      </c>
      <c r="I1052" s="641">
        <f>[1]BR!J1206</f>
        <v>417848</v>
      </c>
      <c r="J1052" s="641">
        <f>[1]BR!K1206</f>
        <v>412320</v>
      </c>
      <c r="K1052" s="641">
        <f>[1]BR!L1206</f>
        <v>387496</v>
      </c>
      <c r="L1052" s="641">
        <f>[1]BR!M1206</f>
        <v>346656</v>
      </c>
      <c r="M1052" s="641">
        <f>[1]BR!N1206</f>
        <v>380352</v>
      </c>
      <c r="N1052" s="306">
        <f t="shared" si="778"/>
        <v>4744800</v>
      </c>
      <c r="O1052" s="400"/>
      <c r="P1052" s="72">
        <f t="shared" si="779"/>
        <v>2016</v>
      </c>
      <c r="Q1052" s="641">
        <f>[1]BR!S1206</f>
        <v>612315</v>
      </c>
      <c r="R1052" s="641">
        <f>[1]BR!T1206</f>
        <v>401780</v>
      </c>
      <c r="S1052" s="641">
        <f>[1]BR!U1206</f>
        <v>346772</v>
      </c>
      <c r="T1052" s="641">
        <f>[1]BR!V1206</f>
        <v>394636</v>
      </c>
      <c r="U1052" s="641">
        <f>[1]BR!W1206</f>
        <v>405408</v>
      </c>
      <c r="V1052" s="641">
        <f>[1]BR!X1206</f>
        <v>417848</v>
      </c>
      <c r="W1052" s="641">
        <f>[1]BR!Y1206</f>
        <v>414048</v>
      </c>
      <c r="X1052" s="641">
        <f>[1]BR!Z1206</f>
        <v>419636</v>
      </c>
      <c r="Y1052" s="641">
        <f>[1]BR!AA1206</f>
        <v>417848</v>
      </c>
      <c r="Z1052" s="641">
        <f>[1]BR!AB1206</f>
        <v>412320</v>
      </c>
      <c r="AA1052" s="641">
        <f>[1]BR!AC1206</f>
        <v>387496</v>
      </c>
      <c r="AB1052" s="641">
        <f>[1]BR!AD1206</f>
        <v>346656</v>
      </c>
      <c r="AC1052" s="32">
        <f t="shared" si="780"/>
        <v>4976763</v>
      </c>
      <c r="AG1052" s="22"/>
      <c r="AH1052" s="22"/>
      <c r="AI1052" s="155"/>
      <c r="AJ1052" s="2"/>
      <c r="BH1052" s="1"/>
      <c r="BV1052" s="1"/>
      <c r="BW1052" s="1"/>
      <c r="BX1052" s="1"/>
      <c r="BY1052" s="1"/>
      <c r="BZ1052" s="1"/>
      <c r="CA1052" s="1"/>
      <c r="CB1052" s="1"/>
      <c r="CC1052" s="1"/>
      <c r="CD1052" s="1"/>
    </row>
    <row r="1053" spans="1:114">
      <c r="A1053" s="1">
        <f t="shared" si="777"/>
        <v>2017</v>
      </c>
      <c r="B1053" s="563">
        <f>[1]BR!C1207</f>
        <v>0</v>
      </c>
      <c r="C1053" s="563">
        <f>[1]BR!D1207</f>
        <v>0</v>
      </c>
      <c r="D1053" s="563">
        <f>[1]BR!E1207</f>
        <v>0</v>
      </c>
      <c r="E1053" s="563">
        <f>[1]BR!F1207</f>
        <v>0</v>
      </c>
      <c r="F1053" s="563">
        <f>[1]BR!G1207</f>
        <v>0</v>
      </c>
      <c r="G1053" s="563">
        <f>[1]BR!H1207</f>
        <v>0</v>
      </c>
      <c r="H1053" s="563">
        <f>[1]BR!I1207</f>
        <v>0</v>
      </c>
      <c r="I1053" s="563">
        <f>[1]BR!J1207</f>
        <v>0</v>
      </c>
      <c r="J1053" s="563">
        <f>[1]BR!K1207</f>
        <v>0</v>
      </c>
      <c r="K1053" s="563">
        <f>[1]BR!L1207</f>
        <v>0</v>
      </c>
      <c r="L1053" s="563">
        <f>[1]BR!M1207</f>
        <v>0</v>
      </c>
      <c r="M1053" s="563">
        <f>[1]BR!N1207</f>
        <v>0</v>
      </c>
      <c r="N1053" s="306">
        <f t="shared" si="778"/>
        <v>0</v>
      </c>
      <c r="O1053" s="400"/>
      <c r="P1053" s="72">
        <f t="shared" si="779"/>
        <v>2017</v>
      </c>
      <c r="Q1053" s="641">
        <f>[1]BR!S1207</f>
        <v>380352</v>
      </c>
      <c r="R1053" s="563">
        <f>[1]BR!T1207</f>
        <v>0</v>
      </c>
      <c r="S1053" s="563">
        <f>[1]BR!U1207</f>
        <v>0</v>
      </c>
      <c r="T1053" s="563">
        <f>[1]BR!V1207</f>
        <v>0</v>
      </c>
      <c r="U1053" s="563">
        <f>[1]BR!W1207</f>
        <v>0</v>
      </c>
      <c r="V1053" s="563">
        <f>[1]BR!X1207</f>
        <v>0</v>
      </c>
      <c r="W1053" s="563">
        <f>[1]BR!Y1207</f>
        <v>0</v>
      </c>
      <c r="X1053" s="563">
        <f>[1]BR!Z1207</f>
        <v>0</v>
      </c>
      <c r="Y1053" s="563">
        <f>[1]BR!AA1207</f>
        <v>0</v>
      </c>
      <c r="Z1053" s="563">
        <f>[1]BR!AB1207</f>
        <v>0</v>
      </c>
      <c r="AA1053" s="563">
        <f>[1]BR!AC1207</f>
        <v>0</v>
      </c>
      <c r="AB1053" s="563">
        <f>[1]BR!AD1207</f>
        <v>0</v>
      </c>
      <c r="AC1053" s="32">
        <f t="shared" si="780"/>
        <v>380352</v>
      </c>
      <c r="AG1053" s="22"/>
      <c r="AH1053" s="22"/>
      <c r="AI1053" s="155"/>
      <c r="AJ1053" s="2"/>
      <c r="BH1053" s="1"/>
      <c r="BV1053" s="1"/>
      <c r="BW1053" s="1"/>
      <c r="BX1053" s="1"/>
      <c r="BY1053" s="1"/>
      <c r="BZ1053" s="1"/>
      <c r="CA1053" s="1"/>
      <c r="CB1053" s="1"/>
      <c r="CC1053" s="1"/>
      <c r="CD1053" s="1"/>
    </row>
    <row r="1054" spans="1:114">
      <c r="A1054" s="1">
        <f t="shared" si="777"/>
        <v>2018</v>
      </c>
      <c r="B1054" s="498">
        <v>0</v>
      </c>
      <c r="C1054" s="498">
        <v>0</v>
      </c>
      <c r="D1054" s="498">
        <v>0</v>
      </c>
      <c r="E1054" s="498">
        <v>0</v>
      </c>
      <c r="F1054" s="498">
        <v>0</v>
      </c>
      <c r="G1054" s="498">
        <v>0</v>
      </c>
      <c r="H1054" s="498">
        <v>0</v>
      </c>
      <c r="I1054" s="498">
        <v>0</v>
      </c>
      <c r="J1054" s="498">
        <v>0</v>
      </c>
      <c r="K1054" s="498">
        <v>0</v>
      </c>
      <c r="L1054" s="498">
        <v>0</v>
      </c>
      <c r="M1054" s="498">
        <v>0</v>
      </c>
      <c r="N1054" s="306">
        <f t="shared" si="778"/>
        <v>0</v>
      </c>
      <c r="O1054" s="400"/>
      <c r="P1054" s="72">
        <f t="shared" si="779"/>
        <v>2018</v>
      </c>
      <c r="Q1054" s="353">
        <f t="shared" ref="Q1054:Q1067" si="781">M1053</f>
        <v>0</v>
      </c>
      <c r="R1054" s="353">
        <f t="shared" ref="R1054:R1066" si="782">B1054</f>
        <v>0</v>
      </c>
      <c r="S1054" s="353">
        <f t="shared" ref="S1054:S1066" si="783">C1054</f>
        <v>0</v>
      </c>
      <c r="T1054" s="353">
        <f t="shared" ref="T1054:T1066" si="784">D1054</f>
        <v>0</v>
      </c>
      <c r="U1054" s="353">
        <f t="shared" ref="U1054:U1066" si="785">E1054</f>
        <v>0</v>
      </c>
      <c r="V1054" s="353">
        <f t="shared" ref="V1054:V1066" si="786">F1054</f>
        <v>0</v>
      </c>
      <c r="W1054" s="353">
        <f t="shared" ref="W1054:W1066" si="787">G1054</f>
        <v>0</v>
      </c>
      <c r="X1054" s="353">
        <f t="shared" ref="X1054:X1066" si="788">H1054</f>
        <v>0</v>
      </c>
      <c r="Y1054" s="353">
        <f t="shared" ref="Y1054:Y1066" si="789">I1054</f>
        <v>0</v>
      </c>
      <c r="Z1054" s="353">
        <f t="shared" ref="Z1054:Z1066" si="790">J1054</f>
        <v>0</v>
      </c>
      <c r="AA1054" s="353">
        <f t="shared" ref="AA1054:AA1066" si="791">K1054</f>
        <v>0</v>
      </c>
      <c r="AB1054" s="353">
        <f t="shared" ref="AB1054:AB1066" si="792">L1054</f>
        <v>0</v>
      </c>
      <c r="AC1054" s="32">
        <f t="shared" si="780"/>
        <v>0</v>
      </c>
      <c r="AG1054" s="22"/>
      <c r="AH1054" s="22"/>
      <c r="AI1054" s="155"/>
      <c r="AJ1054" s="2"/>
      <c r="BH1054" s="1"/>
      <c r="BV1054" s="1"/>
      <c r="BW1054" s="1"/>
      <c r="BX1054" s="1"/>
      <c r="BY1054" s="1"/>
      <c r="BZ1054" s="1"/>
      <c r="CA1054" s="1"/>
      <c r="CB1054" s="1"/>
      <c r="CC1054" s="1"/>
      <c r="CD1054" s="1"/>
    </row>
    <row r="1055" spans="1:114" s="47" customFormat="1">
      <c r="A1055" s="1">
        <f t="shared" si="777"/>
        <v>2019</v>
      </c>
      <c r="B1055" s="498">
        <v>0</v>
      </c>
      <c r="C1055" s="498">
        <v>0</v>
      </c>
      <c r="D1055" s="498">
        <v>0</v>
      </c>
      <c r="E1055" s="498">
        <v>0</v>
      </c>
      <c r="F1055" s="498">
        <v>0</v>
      </c>
      <c r="G1055" s="498">
        <v>0</v>
      </c>
      <c r="H1055" s="498">
        <v>0</v>
      </c>
      <c r="I1055" s="498">
        <v>0</v>
      </c>
      <c r="J1055" s="498">
        <v>0</v>
      </c>
      <c r="K1055" s="498">
        <v>0</v>
      </c>
      <c r="L1055" s="498">
        <v>0</v>
      </c>
      <c r="M1055" s="498">
        <v>0</v>
      </c>
      <c r="N1055" s="306">
        <f t="shared" si="778"/>
        <v>0</v>
      </c>
      <c r="O1055" s="400"/>
      <c r="P1055" s="72">
        <f t="shared" si="779"/>
        <v>2019</v>
      </c>
      <c r="Q1055" s="353">
        <f t="shared" si="781"/>
        <v>0</v>
      </c>
      <c r="R1055" s="353">
        <f t="shared" si="782"/>
        <v>0</v>
      </c>
      <c r="S1055" s="353">
        <f t="shared" si="783"/>
        <v>0</v>
      </c>
      <c r="T1055" s="353">
        <f t="shared" si="784"/>
        <v>0</v>
      </c>
      <c r="U1055" s="353">
        <f t="shared" si="785"/>
        <v>0</v>
      </c>
      <c r="V1055" s="353">
        <f t="shared" si="786"/>
        <v>0</v>
      </c>
      <c r="W1055" s="353">
        <f t="shared" si="787"/>
        <v>0</v>
      </c>
      <c r="X1055" s="353">
        <f t="shared" si="788"/>
        <v>0</v>
      </c>
      <c r="Y1055" s="353">
        <f t="shared" si="789"/>
        <v>0</v>
      </c>
      <c r="Z1055" s="353">
        <f t="shared" si="790"/>
        <v>0</v>
      </c>
      <c r="AA1055" s="353">
        <f t="shared" si="791"/>
        <v>0</v>
      </c>
      <c r="AB1055" s="353">
        <f t="shared" si="792"/>
        <v>0</v>
      </c>
      <c r="AC1055" s="32">
        <f t="shared" si="780"/>
        <v>0</v>
      </c>
      <c r="AD1055" s="2"/>
      <c r="AE1055" s="14"/>
      <c r="AF1055" s="13"/>
      <c r="AG1055" s="22"/>
      <c r="AH1055" s="22"/>
      <c r="AI1055" s="155"/>
      <c r="AJ1055" s="2"/>
      <c r="AW1055" s="1"/>
      <c r="AX1055" s="1"/>
      <c r="BB1055" s="1"/>
      <c r="BH1055" s="1"/>
      <c r="BJ1055" s="1"/>
      <c r="BK1055" s="1"/>
      <c r="BL1055" s="150"/>
      <c r="BM1055" s="150"/>
      <c r="BN1055" s="150"/>
      <c r="BO1055" s="150"/>
      <c r="BP1055" s="150"/>
      <c r="BQ1055" s="150"/>
      <c r="BR1055" s="150"/>
      <c r="BS1055" s="150"/>
      <c r="BV1055" s="1"/>
      <c r="BW1055" s="1"/>
      <c r="BX1055" s="1"/>
      <c r="BY1055" s="1"/>
      <c r="BZ1055" s="1"/>
      <c r="CA1055" s="1"/>
      <c r="CB1055" s="1"/>
      <c r="CC1055" s="1"/>
      <c r="CD1055" s="1"/>
      <c r="CO1055" s="150"/>
      <c r="DH1055" s="150"/>
      <c r="DI1055" s="150"/>
      <c r="DJ1055" s="150"/>
    </row>
    <row r="1056" spans="1:114" s="47" customFormat="1">
      <c r="A1056" s="1">
        <f t="shared" si="777"/>
        <v>2020</v>
      </c>
      <c r="B1056" s="498">
        <v>0</v>
      </c>
      <c r="C1056" s="498">
        <v>0</v>
      </c>
      <c r="D1056" s="498">
        <v>0</v>
      </c>
      <c r="E1056" s="498">
        <v>0</v>
      </c>
      <c r="F1056" s="498">
        <v>0</v>
      </c>
      <c r="G1056" s="498">
        <v>0</v>
      </c>
      <c r="H1056" s="498">
        <v>0</v>
      </c>
      <c r="I1056" s="498">
        <v>0</v>
      </c>
      <c r="J1056" s="498">
        <v>0</v>
      </c>
      <c r="K1056" s="498">
        <v>0</v>
      </c>
      <c r="L1056" s="498">
        <v>0</v>
      </c>
      <c r="M1056" s="498">
        <v>0</v>
      </c>
      <c r="N1056" s="306">
        <f t="shared" si="778"/>
        <v>0</v>
      </c>
      <c r="O1056" s="400"/>
      <c r="P1056" s="72">
        <f t="shared" si="779"/>
        <v>2020</v>
      </c>
      <c r="Q1056" s="353">
        <f t="shared" si="781"/>
        <v>0</v>
      </c>
      <c r="R1056" s="353">
        <f t="shared" si="782"/>
        <v>0</v>
      </c>
      <c r="S1056" s="353">
        <f t="shared" si="783"/>
        <v>0</v>
      </c>
      <c r="T1056" s="353">
        <f t="shared" si="784"/>
        <v>0</v>
      </c>
      <c r="U1056" s="353">
        <f t="shared" si="785"/>
        <v>0</v>
      </c>
      <c r="V1056" s="353">
        <f t="shared" si="786"/>
        <v>0</v>
      </c>
      <c r="W1056" s="353">
        <f t="shared" si="787"/>
        <v>0</v>
      </c>
      <c r="X1056" s="353">
        <f t="shared" si="788"/>
        <v>0</v>
      </c>
      <c r="Y1056" s="353">
        <f t="shared" si="789"/>
        <v>0</v>
      </c>
      <c r="Z1056" s="353">
        <f t="shared" si="790"/>
        <v>0</v>
      </c>
      <c r="AA1056" s="353">
        <f t="shared" si="791"/>
        <v>0</v>
      </c>
      <c r="AB1056" s="353">
        <f t="shared" si="792"/>
        <v>0</v>
      </c>
      <c r="AC1056" s="32">
        <f t="shared" si="780"/>
        <v>0</v>
      </c>
      <c r="AD1056" s="2"/>
      <c r="AE1056" s="14"/>
      <c r="AF1056" s="13"/>
      <c r="AG1056" s="22"/>
      <c r="AH1056" s="22"/>
      <c r="AI1056" s="155"/>
      <c r="AJ1056" s="2"/>
      <c r="AW1056" s="1"/>
      <c r="AX1056" s="1"/>
      <c r="BB1056" s="1"/>
      <c r="BH1056" s="1"/>
      <c r="BJ1056" s="1"/>
      <c r="BK1056" s="1"/>
      <c r="BL1056" s="150"/>
      <c r="BM1056" s="150"/>
      <c r="BN1056" s="150"/>
      <c r="BO1056" s="150"/>
      <c r="BP1056" s="150"/>
      <c r="BQ1056" s="150"/>
      <c r="BR1056" s="150"/>
      <c r="BS1056" s="150"/>
      <c r="BV1056" s="1"/>
      <c r="BW1056" s="1"/>
      <c r="BX1056" s="1"/>
      <c r="BY1056" s="1"/>
      <c r="BZ1056" s="1"/>
      <c r="CA1056" s="1"/>
      <c r="CB1056" s="1"/>
      <c r="CC1056" s="1"/>
      <c r="CD1056" s="1"/>
      <c r="CO1056" s="150"/>
      <c r="DH1056" s="150"/>
      <c r="DI1056" s="150"/>
      <c r="DJ1056" s="150"/>
    </row>
    <row r="1057" spans="1:114" s="48" customFormat="1">
      <c r="A1057" s="1">
        <f t="shared" si="777"/>
        <v>2021</v>
      </c>
      <c r="B1057" s="498">
        <v>0</v>
      </c>
      <c r="C1057" s="498">
        <v>0</v>
      </c>
      <c r="D1057" s="498">
        <v>0</v>
      </c>
      <c r="E1057" s="498">
        <v>0</v>
      </c>
      <c r="F1057" s="498">
        <v>0</v>
      </c>
      <c r="G1057" s="498">
        <v>0</v>
      </c>
      <c r="H1057" s="498">
        <v>0</v>
      </c>
      <c r="I1057" s="498">
        <v>0</v>
      </c>
      <c r="J1057" s="498">
        <v>0</v>
      </c>
      <c r="K1057" s="498">
        <v>0</v>
      </c>
      <c r="L1057" s="498">
        <v>0</v>
      </c>
      <c r="M1057" s="498">
        <v>0</v>
      </c>
      <c r="N1057" s="306">
        <f t="shared" si="778"/>
        <v>0</v>
      </c>
      <c r="O1057" s="400"/>
      <c r="P1057" s="72">
        <f t="shared" si="779"/>
        <v>2021</v>
      </c>
      <c r="Q1057" s="353">
        <f t="shared" si="781"/>
        <v>0</v>
      </c>
      <c r="R1057" s="353">
        <f t="shared" si="782"/>
        <v>0</v>
      </c>
      <c r="S1057" s="353">
        <f t="shared" si="783"/>
        <v>0</v>
      </c>
      <c r="T1057" s="353">
        <f t="shared" si="784"/>
        <v>0</v>
      </c>
      <c r="U1057" s="353">
        <f t="shared" si="785"/>
        <v>0</v>
      </c>
      <c r="V1057" s="353">
        <f t="shared" si="786"/>
        <v>0</v>
      </c>
      <c r="W1057" s="353">
        <f t="shared" si="787"/>
        <v>0</v>
      </c>
      <c r="X1057" s="353">
        <f t="shared" si="788"/>
        <v>0</v>
      </c>
      <c r="Y1057" s="353">
        <f t="shared" si="789"/>
        <v>0</v>
      </c>
      <c r="Z1057" s="353">
        <f t="shared" si="790"/>
        <v>0</v>
      </c>
      <c r="AA1057" s="353">
        <f t="shared" si="791"/>
        <v>0</v>
      </c>
      <c r="AB1057" s="353">
        <f t="shared" si="792"/>
        <v>0</v>
      </c>
      <c r="AC1057" s="32">
        <f t="shared" si="780"/>
        <v>0</v>
      </c>
      <c r="AD1057" s="2"/>
      <c r="AE1057" s="14"/>
      <c r="AF1057" s="13"/>
      <c r="AG1057" s="22"/>
      <c r="AH1057" s="22"/>
      <c r="AI1057" s="155"/>
      <c r="AJ1057" s="2"/>
      <c r="AW1057" s="5"/>
      <c r="AX1057" s="5"/>
      <c r="BB1057" s="5"/>
      <c r="BH1057" s="1"/>
      <c r="BJ1057" s="5"/>
      <c r="BK1057" s="5"/>
      <c r="BL1057" s="165"/>
      <c r="BM1057" s="165"/>
      <c r="BN1057" s="165"/>
      <c r="BO1057" s="165"/>
      <c r="BP1057" s="165"/>
      <c r="BQ1057" s="165"/>
      <c r="BR1057" s="165"/>
      <c r="BS1057" s="165"/>
      <c r="BV1057" s="1"/>
      <c r="BW1057" s="1"/>
      <c r="BX1057" s="1"/>
      <c r="BY1057" s="1"/>
      <c r="BZ1057" s="1"/>
      <c r="CA1057" s="1"/>
      <c r="CB1057" s="1"/>
      <c r="CC1057" s="1"/>
      <c r="CD1057" s="1"/>
      <c r="CO1057" s="165"/>
      <c r="DH1057" s="165"/>
      <c r="DI1057" s="165"/>
      <c r="DJ1057" s="165"/>
    </row>
    <row r="1058" spans="1:114" s="47" customFormat="1">
      <c r="A1058" s="1">
        <f t="shared" si="777"/>
        <v>2022</v>
      </c>
      <c r="B1058" s="498">
        <v>0</v>
      </c>
      <c r="C1058" s="498">
        <v>0</v>
      </c>
      <c r="D1058" s="498">
        <v>0</v>
      </c>
      <c r="E1058" s="498">
        <v>0</v>
      </c>
      <c r="F1058" s="498">
        <v>0</v>
      </c>
      <c r="G1058" s="498">
        <v>0</v>
      </c>
      <c r="H1058" s="498">
        <v>0</v>
      </c>
      <c r="I1058" s="498">
        <v>0</v>
      </c>
      <c r="J1058" s="498">
        <v>0</v>
      </c>
      <c r="K1058" s="498">
        <v>0</v>
      </c>
      <c r="L1058" s="498">
        <v>0</v>
      </c>
      <c r="M1058" s="498">
        <v>0</v>
      </c>
      <c r="N1058" s="306">
        <f t="shared" si="778"/>
        <v>0</v>
      </c>
      <c r="O1058" s="400"/>
      <c r="P1058" s="72">
        <f t="shared" si="779"/>
        <v>2022</v>
      </c>
      <c r="Q1058" s="353">
        <f t="shared" si="781"/>
        <v>0</v>
      </c>
      <c r="R1058" s="353">
        <f t="shared" si="782"/>
        <v>0</v>
      </c>
      <c r="S1058" s="353">
        <f t="shared" si="783"/>
        <v>0</v>
      </c>
      <c r="T1058" s="353">
        <f t="shared" si="784"/>
        <v>0</v>
      </c>
      <c r="U1058" s="353">
        <f t="shared" si="785"/>
        <v>0</v>
      </c>
      <c r="V1058" s="353">
        <f t="shared" si="786"/>
        <v>0</v>
      </c>
      <c r="W1058" s="353">
        <f t="shared" si="787"/>
        <v>0</v>
      </c>
      <c r="X1058" s="353">
        <f t="shared" si="788"/>
        <v>0</v>
      </c>
      <c r="Y1058" s="353">
        <f t="shared" si="789"/>
        <v>0</v>
      </c>
      <c r="Z1058" s="353">
        <f t="shared" si="790"/>
        <v>0</v>
      </c>
      <c r="AA1058" s="353">
        <f t="shared" si="791"/>
        <v>0</v>
      </c>
      <c r="AB1058" s="353">
        <f t="shared" si="792"/>
        <v>0</v>
      </c>
      <c r="AC1058" s="32">
        <f t="shared" si="780"/>
        <v>0</v>
      </c>
      <c r="AD1058" s="2"/>
      <c r="AE1058" s="14"/>
      <c r="AF1058" s="13"/>
      <c r="AG1058" s="22"/>
      <c r="AH1058" s="22"/>
      <c r="AI1058" s="155"/>
      <c r="AJ1058" s="2"/>
      <c r="AW1058" s="1"/>
      <c r="AX1058" s="1"/>
      <c r="BB1058" s="1"/>
      <c r="BH1058" s="1"/>
      <c r="BJ1058" s="1"/>
      <c r="BK1058" s="1"/>
      <c r="BL1058" s="150"/>
      <c r="BM1058" s="150"/>
      <c r="BN1058" s="150"/>
      <c r="BO1058" s="150"/>
      <c r="BP1058" s="150"/>
      <c r="BQ1058" s="150"/>
      <c r="BR1058" s="150"/>
      <c r="BS1058" s="150"/>
      <c r="BV1058" s="1"/>
      <c r="BW1058" s="1"/>
      <c r="BX1058" s="1"/>
      <c r="BY1058" s="1"/>
      <c r="BZ1058" s="1"/>
      <c r="CA1058" s="1"/>
      <c r="CB1058" s="1"/>
      <c r="CC1058" s="1"/>
      <c r="CD1058" s="1"/>
      <c r="CO1058" s="150"/>
      <c r="DH1058" s="150"/>
      <c r="DI1058" s="150"/>
      <c r="DJ1058" s="150"/>
    </row>
    <row r="1059" spans="1:114" s="47" customFormat="1">
      <c r="A1059" s="1">
        <f t="shared" si="777"/>
        <v>2023</v>
      </c>
      <c r="B1059" s="498">
        <v>0</v>
      </c>
      <c r="C1059" s="498">
        <v>0</v>
      </c>
      <c r="D1059" s="498">
        <v>0</v>
      </c>
      <c r="E1059" s="498">
        <v>0</v>
      </c>
      <c r="F1059" s="498">
        <v>0</v>
      </c>
      <c r="G1059" s="498">
        <v>0</v>
      </c>
      <c r="H1059" s="498">
        <v>0</v>
      </c>
      <c r="I1059" s="498">
        <v>0</v>
      </c>
      <c r="J1059" s="498">
        <v>0</v>
      </c>
      <c r="K1059" s="498">
        <v>0</v>
      </c>
      <c r="L1059" s="498">
        <v>0</v>
      </c>
      <c r="M1059" s="498">
        <v>0</v>
      </c>
      <c r="N1059" s="306">
        <f t="shared" si="778"/>
        <v>0</v>
      </c>
      <c r="O1059" s="400"/>
      <c r="P1059" s="72">
        <f t="shared" si="779"/>
        <v>2023</v>
      </c>
      <c r="Q1059" s="353">
        <f t="shared" si="781"/>
        <v>0</v>
      </c>
      <c r="R1059" s="353">
        <f t="shared" si="782"/>
        <v>0</v>
      </c>
      <c r="S1059" s="353">
        <f t="shared" si="783"/>
        <v>0</v>
      </c>
      <c r="T1059" s="353">
        <f t="shared" si="784"/>
        <v>0</v>
      </c>
      <c r="U1059" s="353">
        <f t="shared" si="785"/>
        <v>0</v>
      </c>
      <c r="V1059" s="353">
        <f t="shared" si="786"/>
        <v>0</v>
      </c>
      <c r="W1059" s="353">
        <f t="shared" si="787"/>
        <v>0</v>
      </c>
      <c r="X1059" s="353">
        <f t="shared" si="788"/>
        <v>0</v>
      </c>
      <c r="Y1059" s="353">
        <f t="shared" si="789"/>
        <v>0</v>
      </c>
      <c r="Z1059" s="353">
        <f t="shared" si="790"/>
        <v>0</v>
      </c>
      <c r="AA1059" s="353">
        <f t="shared" si="791"/>
        <v>0</v>
      </c>
      <c r="AB1059" s="353">
        <f t="shared" si="792"/>
        <v>0</v>
      </c>
      <c r="AC1059" s="32">
        <f t="shared" si="780"/>
        <v>0</v>
      </c>
      <c r="AD1059" s="2"/>
      <c r="AE1059" s="14"/>
      <c r="AF1059" s="13"/>
      <c r="AG1059" s="22"/>
      <c r="AH1059" s="22"/>
      <c r="AI1059" s="155"/>
      <c r="AJ1059" s="2"/>
      <c r="AW1059" s="1"/>
      <c r="AX1059" s="1"/>
      <c r="BB1059" s="1"/>
      <c r="BH1059" s="1"/>
      <c r="BJ1059" s="1"/>
      <c r="BK1059" s="1"/>
      <c r="BL1059" s="150"/>
      <c r="BM1059" s="150"/>
      <c r="BN1059" s="150"/>
      <c r="BO1059" s="150"/>
      <c r="BP1059" s="150"/>
      <c r="BQ1059" s="150"/>
      <c r="BR1059" s="150"/>
      <c r="BS1059" s="150"/>
      <c r="BV1059" s="1"/>
      <c r="BW1059" s="1"/>
      <c r="BX1059" s="1"/>
      <c r="BY1059" s="1"/>
      <c r="BZ1059" s="1"/>
      <c r="CA1059" s="1"/>
      <c r="CB1059" s="1"/>
      <c r="CC1059" s="1"/>
      <c r="CD1059" s="1"/>
      <c r="CO1059" s="150"/>
      <c r="DH1059" s="150"/>
      <c r="DI1059" s="150"/>
      <c r="DJ1059" s="150"/>
    </row>
    <row r="1060" spans="1:114" s="47" customFormat="1">
      <c r="A1060" s="1">
        <f t="shared" si="777"/>
        <v>2024</v>
      </c>
      <c r="B1060" s="498">
        <v>0</v>
      </c>
      <c r="C1060" s="498">
        <v>0</v>
      </c>
      <c r="D1060" s="498">
        <v>0</v>
      </c>
      <c r="E1060" s="498">
        <v>0</v>
      </c>
      <c r="F1060" s="498">
        <v>0</v>
      </c>
      <c r="G1060" s="498">
        <v>0</v>
      </c>
      <c r="H1060" s="498">
        <v>0</v>
      </c>
      <c r="I1060" s="498">
        <v>0</v>
      </c>
      <c r="J1060" s="498">
        <v>0</v>
      </c>
      <c r="K1060" s="498">
        <v>0</v>
      </c>
      <c r="L1060" s="498">
        <v>0</v>
      </c>
      <c r="M1060" s="498">
        <v>0</v>
      </c>
      <c r="N1060" s="306">
        <f t="shared" si="778"/>
        <v>0</v>
      </c>
      <c r="O1060" s="400"/>
      <c r="P1060" s="72">
        <f t="shared" si="779"/>
        <v>2024</v>
      </c>
      <c r="Q1060" s="353">
        <f t="shared" si="781"/>
        <v>0</v>
      </c>
      <c r="R1060" s="353">
        <f t="shared" si="782"/>
        <v>0</v>
      </c>
      <c r="S1060" s="353">
        <f t="shared" si="783"/>
        <v>0</v>
      </c>
      <c r="T1060" s="353">
        <f t="shared" si="784"/>
        <v>0</v>
      </c>
      <c r="U1060" s="353">
        <f t="shared" si="785"/>
        <v>0</v>
      </c>
      <c r="V1060" s="353">
        <f t="shared" si="786"/>
        <v>0</v>
      </c>
      <c r="W1060" s="353">
        <f t="shared" si="787"/>
        <v>0</v>
      </c>
      <c r="X1060" s="353">
        <f t="shared" si="788"/>
        <v>0</v>
      </c>
      <c r="Y1060" s="353">
        <f t="shared" si="789"/>
        <v>0</v>
      </c>
      <c r="Z1060" s="353">
        <f t="shared" si="790"/>
        <v>0</v>
      </c>
      <c r="AA1060" s="353">
        <f t="shared" si="791"/>
        <v>0</v>
      </c>
      <c r="AB1060" s="353">
        <f t="shared" si="792"/>
        <v>0</v>
      </c>
      <c r="AC1060" s="32">
        <f t="shared" si="780"/>
        <v>0</v>
      </c>
      <c r="AD1060" s="2"/>
      <c r="AE1060" s="14"/>
      <c r="AF1060" s="13"/>
      <c r="AG1060" s="22"/>
      <c r="AH1060" s="22"/>
      <c r="AI1060" s="155"/>
      <c r="AJ1060" s="2"/>
      <c r="AW1060" s="1"/>
      <c r="AX1060" s="1"/>
      <c r="BB1060" s="1"/>
      <c r="BH1060" s="1"/>
      <c r="BJ1060" s="1"/>
      <c r="BK1060" s="1"/>
      <c r="BL1060" s="150"/>
      <c r="BM1060" s="150"/>
      <c r="BN1060" s="150"/>
      <c r="BO1060" s="150"/>
      <c r="BP1060" s="150"/>
      <c r="BQ1060" s="150"/>
      <c r="BR1060" s="150"/>
      <c r="BS1060" s="150"/>
      <c r="BV1060" s="1"/>
      <c r="BW1060" s="1"/>
      <c r="BX1060" s="1"/>
      <c r="BY1060" s="1"/>
      <c r="BZ1060" s="1"/>
      <c r="CA1060" s="1"/>
      <c r="CB1060" s="1"/>
      <c r="CC1060" s="1"/>
      <c r="CD1060" s="1"/>
      <c r="CO1060" s="150"/>
      <c r="DH1060" s="150"/>
      <c r="DI1060" s="150"/>
      <c r="DJ1060" s="150"/>
    </row>
    <row r="1061" spans="1:114" s="47" customFormat="1">
      <c r="A1061" s="1">
        <f t="shared" si="777"/>
        <v>2025</v>
      </c>
      <c r="B1061" s="498">
        <v>0</v>
      </c>
      <c r="C1061" s="498">
        <v>0</v>
      </c>
      <c r="D1061" s="498">
        <v>0</v>
      </c>
      <c r="E1061" s="498">
        <v>0</v>
      </c>
      <c r="F1061" s="498">
        <v>0</v>
      </c>
      <c r="G1061" s="498">
        <v>0</v>
      </c>
      <c r="H1061" s="498">
        <v>0</v>
      </c>
      <c r="I1061" s="498">
        <v>0</v>
      </c>
      <c r="J1061" s="498">
        <v>0</v>
      </c>
      <c r="K1061" s="498">
        <v>0</v>
      </c>
      <c r="L1061" s="498">
        <v>0</v>
      </c>
      <c r="M1061" s="498">
        <v>0</v>
      </c>
      <c r="N1061" s="306">
        <f t="shared" si="778"/>
        <v>0</v>
      </c>
      <c r="O1061" s="400"/>
      <c r="P1061" s="72">
        <f t="shared" si="779"/>
        <v>2025</v>
      </c>
      <c r="Q1061" s="353">
        <f t="shared" si="781"/>
        <v>0</v>
      </c>
      <c r="R1061" s="353">
        <f t="shared" si="782"/>
        <v>0</v>
      </c>
      <c r="S1061" s="353">
        <f t="shared" si="783"/>
        <v>0</v>
      </c>
      <c r="T1061" s="353">
        <f t="shared" si="784"/>
        <v>0</v>
      </c>
      <c r="U1061" s="353">
        <f t="shared" si="785"/>
        <v>0</v>
      </c>
      <c r="V1061" s="353">
        <f t="shared" si="786"/>
        <v>0</v>
      </c>
      <c r="W1061" s="353">
        <f t="shared" si="787"/>
        <v>0</v>
      </c>
      <c r="X1061" s="353">
        <f t="shared" si="788"/>
        <v>0</v>
      </c>
      <c r="Y1061" s="353">
        <f t="shared" si="789"/>
        <v>0</v>
      </c>
      <c r="Z1061" s="353">
        <f t="shared" si="790"/>
        <v>0</v>
      </c>
      <c r="AA1061" s="353">
        <f t="shared" si="791"/>
        <v>0</v>
      </c>
      <c r="AB1061" s="353">
        <f t="shared" si="792"/>
        <v>0</v>
      </c>
      <c r="AC1061" s="32">
        <f t="shared" si="780"/>
        <v>0</v>
      </c>
      <c r="AD1061" s="2"/>
      <c r="AE1061" s="14"/>
      <c r="AF1061" s="13"/>
      <c r="AG1061" s="22"/>
      <c r="AH1061" s="22"/>
      <c r="AI1061" s="155"/>
      <c r="AJ1061" s="2"/>
      <c r="AW1061" s="1"/>
      <c r="AX1061" s="1"/>
      <c r="BB1061" s="1"/>
      <c r="BH1061" s="1"/>
      <c r="BJ1061" s="1"/>
      <c r="BK1061" s="1"/>
      <c r="BL1061" s="150"/>
      <c r="BM1061" s="150"/>
      <c r="BN1061" s="150"/>
      <c r="BO1061" s="150"/>
      <c r="BP1061" s="150"/>
      <c r="BQ1061" s="150"/>
      <c r="BR1061" s="150"/>
      <c r="BS1061" s="150"/>
      <c r="BV1061" s="1"/>
      <c r="BW1061" s="1"/>
      <c r="BX1061" s="1"/>
      <c r="BY1061" s="1"/>
      <c r="BZ1061" s="1"/>
      <c r="CA1061" s="1"/>
      <c r="CB1061" s="1"/>
      <c r="CC1061" s="1"/>
      <c r="CD1061" s="1"/>
      <c r="CO1061" s="150"/>
      <c r="DH1061" s="150"/>
      <c r="DI1061" s="150"/>
      <c r="DJ1061" s="150"/>
    </row>
    <row r="1062" spans="1:114" s="47" customFormat="1">
      <c r="A1062" s="1">
        <f t="shared" si="777"/>
        <v>2026</v>
      </c>
      <c r="B1062" s="498">
        <v>0</v>
      </c>
      <c r="C1062" s="498">
        <v>0</v>
      </c>
      <c r="D1062" s="498">
        <v>0</v>
      </c>
      <c r="E1062" s="498">
        <v>0</v>
      </c>
      <c r="F1062" s="498">
        <v>0</v>
      </c>
      <c r="G1062" s="498">
        <v>0</v>
      </c>
      <c r="H1062" s="498">
        <v>0</v>
      </c>
      <c r="I1062" s="498">
        <v>0</v>
      </c>
      <c r="J1062" s="498">
        <v>0</v>
      </c>
      <c r="K1062" s="498">
        <v>0</v>
      </c>
      <c r="L1062" s="498">
        <v>0</v>
      </c>
      <c r="M1062" s="498">
        <v>0</v>
      </c>
      <c r="N1062" s="306">
        <f t="shared" si="778"/>
        <v>0</v>
      </c>
      <c r="O1062" s="400"/>
      <c r="P1062" s="72">
        <f t="shared" si="779"/>
        <v>2026</v>
      </c>
      <c r="Q1062" s="353">
        <f t="shared" si="781"/>
        <v>0</v>
      </c>
      <c r="R1062" s="353">
        <f t="shared" si="782"/>
        <v>0</v>
      </c>
      <c r="S1062" s="353">
        <f t="shared" si="783"/>
        <v>0</v>
      </c>
      <c r="T1062" s="353">
        <f t="shared" si="784"/>
        <v>0</v>
      </c>
      <c r="U1062" s="353">
        <f t="shared" si="785"/>
        <v>0</v>
      </c>
      <c r="V1062" s="353">
        <f t="shared" si="786"/>
        <v>0</v>
      </c>
      <c r="W1062" s="353">
        <f t="shared" si="787"/>
        <v>0</v>
      </c>
      <c r="X1062" s="353">
        <f t="shared" si="788"/>
        <v>0</v>
      </c>
      <c r="Y1062" s="353">
        <f t="shared" si="789"/>
        <v>0</v>
      </c>
      <c r="Z1062" s="353">
        <f t="shared" si="790"/>
        <v>0</v>
      </c>
      <c r="AA1062" s="353">
        <f t="shared" si="791"/>
        <v>0</v>
      </c>
      <c r="AB1062" s="353">
        <f t="shared" si="792"/>
        <v>0</v>
      </c>
      <c r="AC1062" s="32">
        <f t="shared" si="780"/>
        <v>0</v>
      </c>
      <c r="AD1062" s="2"/>
      <c r="AE1062" s="14"/>
      <c r="AF1062" s="13"/>
      <c r="AG1062" s="22"/>
      <c r="AH1062" s="22"/>
      <c r="AI1062" s="155"/>
      <c r="AJ1062" s="2"/>
      <c r="AW1062" s="1"/>
      <c r="AX1062" s="1"/>
      <c r="BB1062" s="1"/>
      <c r="BH1062" s="1"/>
      <c r="BJ1062" s="1"/>
      <c r="BK1062" s="1"/>
      <c r="BL1062" s="150"/>
      <c r="BM1062" s="150"/>
      <c r="BN1062" s="150"/>
      <c r="BO1062" s="150"/>
      <c r="BP1062" s="150"/>
      <c r="BQ1062" s="150"/>
      <c r="BR1062" s="150"/>
      <c r="BS1062" s="150"/>
      <c r="BV1062" s="1"/>
      <c r="BW1062" s="1"/>
      <c r="BX1062" s="1"/>
      <c r="BY1062" s="1"/>
      <c r="BZ1062" s="1"/>
      <c r="CA1062" s="1"/>
      <c r="CB1062" s="1"/>
      <c r="CC1062" s="1"/>
      <c r="CD1062" s="1"/>
      <c r="CO1062" s="150"/>
      <c r="DH1062" s="150"/>
      <c r="DI1062" s="150"/>
      <c r="DJ1062" s="150"/>
    </row>
    <row r="1063" spans="1:114" s="47" customFormat="1">
      <c r="A1063" s="1">
        <f t="shared" si="777"/>
        <v>2027</v>
      </c>
      <c r="B1063" s="498">
        <v>0</v>
      </c>
      <c r="C1063" s="498">
        <v>0</v>
      </c>
      <c r="D1063" s="498">
        <v>0</v>
      </c>
      <c r="E1063" s="498">
        <v>0</v>
      </c>
      <c r="F1063" s="498">
        <v>0</v>
      </c>
      <c r="G1063" s="498">
        <v>0</v>
      </c>
      <c r="H1063" s="498">
        <v>0</v>
      </c>
      <c r="I1063" s="498">
        <v>0</v>
      </c>
      <c r="J1063" s="498">
        <v>0</v>
      </c>
      <c r="K1063" s="498">
        <v>0</v>
      </c>
      <c r="L1063" s="498">
        <v>0</v>
      </c>
      <c r="M1063" s="498">
        <v>0</v>
      </c>
      <c r="N1063" s="306">
        <f t="shared" si="778"/>
        <v>0</v>
      </c>
      <c r="O1063" s="400"/>
      <c r="P1063" s="72">
        <f t="shared" si="779"/>
        <v>2027</v>
      </c>
      <c r="Q1063" s="353">
        <f t="shared" si="781"/>
        <v>0</v>
      </c>
      <c r="R1063" s="353">
        <f t="shared" si="782"/>
        <v>0</v>
      </c>
      <c r="S1063" s="353">
        <f t="shared" si="783"/>
        <v>0</v>
      </c>
      <c r="T1063" s="353">
        <f t="shared" si="784"/>
        <v>0</v>
      </c>
      <c r="U1063" s="353">
        <f t="shared" si="785"/>
        <v>0</v>
      </c>
      <c r="V1063" s="353">
        <f t="shared" si="786"/>
        <v>0</v>
      </c>
      <c r="W1063" s="353">
        <f t="shared" si="787"/>
        <v>0</v>
      </c>
      <c r="X1063" s="353">
        <f t="shared" si="788"/>
        <v>0</v>
      </c>
      <c r="Y1063" s="353">
        <f t="shared" si="789"/>
        <v>0</v>
      </c>
      <c r="Z1063" s="353">
        <f t="shared" si="790"/>
        <v>0</v>
      </c>
      <c r="AA1063" s="353">
        <f t="shared" si="791"/>
        <v>0</v>
      </c>
      <c r="AB1063" s="353">
        <f t="shared" si="792"/>
        <v>0</v>
      </c>
      <c r="AC1063" s="32">
        <f t="shared" si="780"/>
        <v>0</v>
      </c>
      <c r="AD1063" s="2"/>
      <c r="AE1063" s="14"/>
      <c r="AF1063" s="13"/>
      <c r="AG1063" s="22"/>
      <c r="AH1063" s="22"/>
      <c r="AI1063" s="155"/>
      <c r="AJ1063" s="2"/>
      <c r="AW1063" s="1"/>
      <c r="AX1063" s="1"/>
      <c r="BB1063" s="1"/>
      <c r="BH1063" s="1"/>
      <c r="BJ1063" s="1"/>
      <c r="BK1063" s="1"/>
      <c r="BL1063" s="150"/>
      <c r="BM1063" s="150"/>
      <c r="BN1063" s="150"/>
      <c r="BO1063" s="150"/>
      <c r="BP1063" s="150"/>
      <c r="BQ1063" s="150"/>
      <c r="BR1063" s="150"/>
      <c r="BS1063" s="150"/>
      <c r="BV1063" s="1"/>
      <c r="BW1063" s="1"/>
      <c r="BX1063" s="1"/>
      <c r="BY1063" s="1"/>
      <c r="BZ1063" s="1"/>
      <c r="CA1063" s="1"/>
      <c r="CB1063" s="1"/>
      <c r="CC1063" s="1"/>
      <c r="CD1063" s="1"/>
      <c r="CO1063" s="150"/>
      <c r="DH1063" s="150"/>
      <c r="DI1063" s="150"/>
      <c r="DJ1063" s="150"/>
    </row>
    <row r="1064" spans="1:114" s="47" customFormat="1">
      <c r="A1064" s="1">
        <f t="shared" si="777"/>
        <v>2028</v>
      </c>
      <c r="B1064" s="498">
        <v>0</v>
      </c>
      <c r="C1064" s="498">
        <v>0</v>
      </c>
      <c r="D1064" s="498">
        <v>0</v>
      </c>
      <c r="E1064" s="498">
        <v>0</v>
      </c>
      <c r="F1064" s="498">
        <v>0</v>
      </c>
      <c r="G1064" s="498">
        <v>0</v>
      </c>
      <c r="H1064" s="498">
        <v>0</v>
      </c>
      <c r="I1064" s="498">
        <v>0</v>
      </c>
      <c r="J1064" s="498">
        <v>0</v>
      </c>
      <c r="K1064" s="498">
        <v>0</v>
      </c>
      <c r="L1064" s="498">
        <v>0</v>
      </c>
      <c r="M1064" s="498">
        <v>0</v>
      </c>
      <c r="N1064" s="306">
        <f t="shared" si="778"/>
        <v>0</v>
      </c>
      <c r="O1064" s="400"/>
      <c r="P1064" s="72">
        <f t="shared" si="779"/>
        <v>2028</v>
      </c>
      <c r="Q1064" s="353">
        <f t="shared" si="781"/>
        <v>0</v>
      </c>
      <c r="R1064" s="353">
        <f t="shared" si="782"/>
        <v>0</v>
      </c>
      <c r="S1064" s="353">
        <f t="shared" si="783"/>
        <v>0</v>
      </c>
      <c r="T1064" s="353">
        <f t="shared" si="784"/>
        <v>0</v>
      </c>
      <c r="U1064" s="353">
        <f t="shared" si="785"/>
        <v>0</v>
      </c>
      <c r="V1064" s="353">
        <f t="shared" si="786"/>
        <v>0</v>
      </c>
      <c r="W1064" s="353">
        <f t="shared" si="787"/>
        <v>0</v>
      </c>
      <c r="X1064" s="353">
        <f t="shared" si="788"/>
        <v>0</v>
      </c>
      <c r="Y1064" s="353">
        <f t="shared" si="789"/>
        <v>0</v>
      </c>
      <c r="Z1064" s="353">
        <f t="shared" si="790"/>
        <v>0</v>
      </c>
      <c r="AA1064" s="353">
        <f t="shared" si="791"/>
        <v>0</v>
      </c>
      <c r="AB1064" s="353">
        <f t="shared" si="792"/>
        <v>0</v>
      </c>
      <c r="AC1064" s="32">
        <f t="shared" si="780"/>
        <v>0</v>
      </c>
      <c r="AD1064" s="2"/>
      <c r="AE1064" s="14"/>
      <c r="AF1064" s="13"/>
      <c r="AG1064" s="22"/>
      <c r="AH1064" s="22"/>
      <c r="AI1064" s="155"/>
      <c r="AJ1064" s="2"/>
      <c r="AW1064" s="1"/>
      <c r="AX1064" s="1"/>
      <c r="BB1064" s="1"/>
      <c r="BH1064" s="1"/>
      <c r="BJ1064" s="1"/>
      <c r="BK1064" s="1"/>
      <c r="BL1064" s="150"/>
      <c r="BM1064" s="150"/>
      <c r="BN1064" s="150"/>
      <c r="BO1064" s="150"/>
      <c r="BP1064" s="150"/>
      <c r="BQ1064" s="150"/>
      <c r="BR1064" s="150"/>
      <c r="BS1064" s="150"/>
      <c r="BV1064" s="1"/>
      <c r="BW1064" s="1"/>
      <c r="BX1064" s="1"/>
      <c r="BY1064" s="1"/>
      <c r="BZ1064" s="1"/>
      <c r="CA1064" s="1"/>
      <c r="CB1064" s="1"/>
      <c r="CC1064" s="1"/>
      <c r="CD1064" s="1"/>
      <c r="CO1064" s="150"/>
      <c r="DH1064" s="150"/>
      <c r="DI1064" s="150"/>
      <c r="DJ1064" s="150"/>
    </row>
    <row r="1065" spans="1:114" s="47" customFormat="1">
      <c r="A1065" s="1">
        <f t="shared" si="777"/>
        <v>2029</v>
      </c>
      <c r="B1065" s="498">
        <v>0</v>
      </c>
      <c r="C1065" s="498">
        <v>0</v>
      </c>
      <c r="D1065" s="498">
        <v>0</v>
      </c>
      <c r="E1065" s="498">
        <v>0</v>
      </c>
      <c r="F1065" s="498">
        <v>0</v>
      </c>
      <c r="G1065" s="498">
        <v>0</v>
      </c>
      <c r="H1065" s="498">
        <v>0</v>
      </c>
      <c r="I1065" s="498">
        <v>0</v>
      </c>
      <c r="J1065" s="498">
        <v>0</v>
      </c>
      <c r="K1065" s="498">
        <v>0</v>
      </c>
      <c r="L1065" s="498">
        <v>0</v>
      </c>
      <c r="M1065" s="498">
        <v>0</v>
      </c>
      <c r="N1065" s="306">
        <f t="shared" si="778"/>
        <v>0</v>
      </c>
      <c r="O1065" s="400"/>
      <c r="P1065" s="72">
        <f t="shared" si="779"/>
        <v>2029</v>
      </c>
      <c r="Q1065" s="353">
        <f t="shared" si="781"/>
        <v>0</v>
      </c>
      <c r="R1065" s="353">
        <f t="shared" si="782"/>
        <v>0</v>
      </c>
      <c r="S1065" s="353">
        <f t="shared" si="783"/>
        <v>0</v>
      </c>
      <c r="T1065" s="353">
        <f t="shared" si="784"/>
        <v>0</v>
      </c>
      <c r="U1065" s="353">
        <f t="shared" si="785"/>
        <v>0</v>
      </c>
      <c r="V1065" s="353">
        <f t="shared" si="786"/>
        <v>0</v>
      </c>
      <c r="W1065" s="353">
        <f t="shared" si="787"/>
        <v>0</v>
      </c>
      <c r="X1065" s="353">
        <f t="shared" si="788"/>
        <v>0</v>
      </c>
      <c r="Y1065" s="353">
        <f t="shared" si="789"/>
        <v>0</v>
      </c>
      <c r="Z1065" s="353">
        <f t="shared" si="790"/>
        <v>0</v>
      </c>
      <c r="AA1065" s="353">
        <f t="shared" si="791"/>
        <v>0</v>
      </c>
      <c r="AB1065" s="353">
        <f t="shared" si="792"/>
        <v>0</v>
      </c>
      <c r="AC1065" s="32">
        <f t="shared" si="780"/>
        <v>0</v>
      </c>
      <c r="AD1065" s="2"/>
      <c r="AE1065" s="14"/>
      <c r="AF1065" s="13"/>
      <c r="AG1065" s="22"/>
      <c r="AH1065" s="22"/>
      <c r="AI1065" s="155"/>
      <c r="AJ1065" s="2"/>
      <c r="AW1065" s="1"/>
      <c r="AX1065" s="1"/>
      <c r="BB1065" s="1"/>
      <c r="BH1065" s="1"/>
      <c r="BJ1065" s="1"/>
      <c r="BK1065" s="1"/>
      <c r="BL1065" s="150"/>
      <c r="BM1065" s="150"/>
      <c r="BN1065" s="150"/>
      <c r="BO1065" s="150"/>
      <c r="BP1065" s="150"/>
      <c r="BQ1065" s="150"/>
      <c r="BR1065" s="150"/>
      <c r="BS1065" s="150"/>
      <c r="BV1065" s="1"/>
      <c r="BW1065" s="1"/>
      <c r="BX1065" s="1"/>
      <c r="BY1065" s="1"/>
      <c r="BZ1065" s="1"/>
      <c r="CA1065" s="1"/>
      <c r="CB1065" s="1"/>
      <c r="CC1065" s="1"/>
      <c r="CD1065" s="1"/>
      <c r="CO1065" s="150"/>
      <c r="DH1065" s="150"/>
      <c r="DI1065" s="150"/>
      <c r="DJ1065" s="150"/>
    </row>
    <row r="1066" spans="1:114" s="47" customFormat="1">
      <c r="A1066" s="1">
        <f t="shared" si="777"/>
        <v>2030</v>
      </c>
      <c r="B1066" s="498">
        <v>0</v>
      </c>
      <c r="C1066" s="498">
        <v>0</v>
      </c>
      <c r="D1066" s="498">
        <v>0</v>
      </c>
      <c r="E1066" s="498">
        <v>0</v>
      </c>
      <c r="F1066" s="498">
        <v>0</v>
      </c>
      <c r="G1066" s="498">
        <v>0</v>
      </c>
      <c r="H1066" s="498">
        <v>0</v>
      </c>
      <c r="I1066" s="498">
        <v>0</v>
      </c>
      <c r="J1066" s="498">
        <v>0</v>
      </c>
      <c r="K1066" s="498">
        <v>0</v>
      </c>
      <c r="L1066" s="498">
        <v>0</v>
      </c>
      <c r="M1066" s="498">
        <v>0</v>
      </c>
      <c r="N1066" s="306">
        <f t="shared" si="778"/>
        <v>0</v>
      </c>
      <c r="O1066" s="400"/>
      <c r="P1066" s="72">
        <f t="shared" si="779"/>
        <v>2030</v>
      </c>
      <c r="Q1066" s="353">
        <f t="shared" si="781"/>
        <v>0</v>
      </c>
      <c r="R1066" s="353">
        <f t="shared" si="782"/>
        <v>0</v>
      </c>
      <c r="S1066" s="353">
        <f t="shared" si="783"/>
        <v>0</v>
      </c>
      <c r="T1066" s="353">
        <f t="shared" si="784"/>
        <v>0</v>
      </c>
      <c r="U1066" s="353">
        <f t="shared" si="785"/>
        <v>0</v>
      </c>
      <c r="V1066" s="353">
        <f t="shared" si="786"/>
        <v>0</v>
      </c>
      <c r="W1066" s="353">
        <f t="shared" si="787"/>
        <v>0</v>
      </c>
      <c r="X1066" s="353">
        <f t="shared" si="788"/>
        <v>0</v>
      </c>
      <c r="Y1066" s="353">
        <f t="shared" si="789"/>
        <v>0</v>
      </c>
      <c r="Z1066" s="353">
        <f t="shared" si="790"/>
        <v>0</v>
      </c>
      <c r="AA1066" s="353">
        <f t="shared" si="791"/>
        <v>0</v>
      </c>
      <c r="AB1066" s="353">
        <f t="shared" si="792"/>
        <v>0</v>
      </c>
      <c r="AC1066" s="32">
        <f t="shared" si="780"/>
        <v>0</v>
      </c>
      <c r="AD1066" s="2"/>
      <c r="AE1066" s="14"/>
      <c r="AF1066" s="13"/>
      <c r="AG1066" s="22"/>
      <c r="AH1066" s="22"/>
      <c r="AI1066" s="155"/>
      <c r="AJ1066" s="2"/>
      <c r="AW1066" s="1"/>
      <c r="AX1066" s="1"/>
      <c r="BB1066" s="1"/>
      <c r="BH1066" s="1"/>
      <c r="BJ1066" s="1"/>
      <c r="BK1066" s="1"/>
      <c r="BL1066" s="150"/>
      <c r="BM1066" s="150"/>
      <c r="BN1066" s="150"/>
      <c r="BO1066" s="150"/>
      <c r="BP1066" s="150"/>
      <c r="BQ1066" s="150"/>
      <c r="BR1066" s="150"/>
      <c r="BS1066" s="150"/>
      <c r="BV1066" s="1"/>
      <c r="BW1066" s="1"/>
      <c r="BX1066" s="1"/>
      <c r="BY1066" s="1"/>
      <c r="BZ1066" s="1"/>
      <c r="CA1066" s="1"/>
      <c r="CB1066" s="1"/>
      <c r="CC1066" s="1"/>
      <c r="CD1066" s="1"/>
      <c r="CO1066" s="150"/>
      <c r="DH1066" s="150"/>
      <c r="DI1066" s="150"/>
      <c r="DJ1066" s="150"/>
    </row>
    <row r="1067" spans="1:114" s="47" customFormat="1">
      <c r="A1067" s="1">
        <f t="shared" si="777"/>
        <v>2031</v>
      </c>
      <c r="B1067" s="375"/>
      <c r="C1067" s="375"/>
      <c r="D1067" s="375"/>
      <c r="E1067" s="375"/>
      <c r="F1067" s="375"/>
      <c r="G1067" s="375"/>
      <c r="H1067" s="375"/>
      <c r="I1067" s="375"/>
      <c r="J1067" s="375"/>
      <c r="K1067" s="375"/>
      <c r="L1067" s="375"/>
      <c r="M1067" s="375"/>
      <c r="N1067" s="375"/>
      <c r="O1067" s="400"/>
      <c r="P1067" s="72">
        <f t="shared" si="779"/>
        <v>2031</v>
      </c>
      <c r="Q1067" s="353">
        <f t="shared" si="781"/>
        <v>0</v>
      </c>
      <c r="R1067" s="271"/>
      <c r="S1067" s="271"/>
      <c r="T1067" s="271"/>
      <c r="U1067" s="271"/>
      <c r="V1067" s="271"/>
      <c r="W1067" s="271"/>
      <c r="X1067" s="271"/>
      <c r="Y1067" s="271"/>
      <c r="Z1067" s="271"/>
      <c r="AA1067" s="271"/>
      <c r="AB1067" s="271"/>
      <c r="AC1067" s="32">
        <f t="shared" si="780"/>
        <v>0</v>
      </c>
      <c r="AD1067" s="2"/>
      <c r="AE1067" s="14"/>
      <c r="AF1067" s="13"/>
      <c r="AG1067" s="22"/>
      <c r="AH1067" s="22"/>
      <c r="AI1067" s="155"/>
      <c r="AJ1067" s="2"/>
      <c r="AW1067" s="1"/>
      <c r="AX1067" s="1"/>
      <c r="BB1067" s="1"/>
      <c r="BH1067" s="1"/>
      <c r="BJ1067" s="1"/>
      <c r="BK1067" s="1"/>
      <c r="BL1067" s="150"/>
      <c r="BM1067" s="150"/>
      <c r="BN1067" s="150"/>
      <c r="BO1067" s="150"/>
      <c r="BP1067" s="150"/>
      <c r="BQ1067" s="150"/>
      <c r="BR1067" s="150"/>
      <c r="BS1067" s="150"/>
      <c r="BV1067" s="1"/>
      <c r="BW1067" s="1"/>
      <c r="BX1067" s="1"/>
      <c r="BY1067" s="1"/>
      <c r="BZ1067" s="1"/>
      <c r="CA1067" s="1"/>
      <c r="CB1067" s="1"/>
      <c r="CC1067" s="1"/>
      <c r="CD1067" s="1"/>
      <c r="CO1067" s="150"/>
      <c r="DH1067" s="150"/>
      <c r="DI1067" s="150"/>
      <c r="DJ1067" s="150"/>
    </row>
    <row r="1068" spans="1:114" s="47" customFormat="1">
      <c r="A1068" s="1">
        <f t="shared" si="777"/>
        <v>2032</v>
      </c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32"/>
      <c r="O1068" s="29"/>
      <c r="P1068" s="72">
        <f t="shared" si="779"/>
        <v>2032</v>
      </c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32"/>
      <c r="AD1068" s="2"/>
      <c r="AE1068" s="14"/>
      <c r="AF1068" s="13"/>
      <c r="AG1068" s="22"/>
      <c r="AH1068" s="22"/>
      <c r="AI1068" s="155"/>
      <c r="AJ1068" s="2"/>
      <c r="AW1068" s="1"/>
      <c r="AX1068" s="1"/>
      <c r="BB1068" s="1"/>
      <c r="BH1068" s="1"/>
      <c r="BJ1068" s="1"/>
      <c r="BK1068" s="1"/>
      <c r="BL1068" s="150"/>
      <c r="BM1068" s="150"/>
      <c r="BN1068" s="150"/>
      <c r="BO1068" s="150"/>
      <c r="BP1068" s="150"/>
      <c r="BQ1068" s="150"/>
      <c r="BR1068" s="150"/>
      <c r="BS1068" s="150"/>
      <c r="BV1068" s="1"/>
      <c r="BW1068" s="1"/>
      <c r="BX1068" s="1"/>
      <c r="BY1068" s="1"/>
      <c r="BZ1068" s="1"/>
      <c r="CA1068" s="1"/>
      <c r="CB1068" s="1"/>
      <c r="CC1068" s="1"/>
      <c r="CD1068" s="1"/>
      <c r="CO1068" s="150"/>
      <c r="DH1068" s="150"/>
      <c r="DI1068" s="150"/>
      <c r="DJ1068" s="150"/>
    </row>
    <row r="1069" spans="1:114" s="47" customFormat="1">
      <c r="A1069" s="1">
        <f t="shared" si="777"/>
        <v>2033</v>
      </c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32"/>
      <c r="O1069" s="29"/>
      <c r="P1069" s="72">
        <f t="shared" si="779"/>
        <v>2033</v>
      </c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32"/>
      <c r="AD1069" s="2"/>
      <c r="AE1069" s="14"/>
      <c r="AF1069" s="13"/>
      <c r="AG1069" s="22"/>
      <c r="AH1069" s="22"/>
      <c r="AI1069" s="155"/>
      <c r="AJ1069" s="2"/>
      <c r="AW1069" s="1"/>
      <c r="AX1069" s="1"/>
      <c r="BB1069" s="1"/>
      <c r="BH1069" s="1"/>
      <c r="BJ1069" s="1"/>
      <c r="BK1069" s="1"/>
      <c r="BL1069" s="150"/>
      <c r="BM1069" s="150"/>
      <c r="BN1069" s="150"/>
      <c r="BO1069" s="150"/>
      <c r="BP1069" s="150"/>
      <c r="BQ1069" s="150"/>
      <c r="BR1069" s="150"/>
      <c r="BS1069" s="150"/>
      <c r="BV1069" s="1"/>
      <c r="BW1069" s="1"/>
      <c r="BX1069" s="1"/>
      <c r="BY1069" s="1"/>
      <c r="BZ1069" s="1"/>
      <c r="CA1069" s="1"/>
      <c r="CB1069" s="1"/>
      <c r="CC1069" s="1"/>
      <c r="CD1069" s="1"/>
      <c r="CO1069" s="150"/>
      <c r="DH1069" s="150"/>
      <c r="DI1069" s="150"/>
      <c r="DJ1069" s="150"/>
    </row>
    <row r="1070" spans="1:114" s="47" customFormat="1">
      <c r="A1070" s="1">
        <f t="shared" si="777"/>
        <v>2034</v>
      </c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32"/>
      <c r="O1070" s="29"/>
      <c r="P1070" s="72">
        <f t="shared" si="779"/>
        <v>2034</v>
      </c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32"/>
      <c r="AD1070" s="2"/>
      <c r="AE1070" s="14"/>
      <c r="AF1070" s="13"/>
      <c r="AG1070" s="22"/>
      <c r="AH1070" s="22"/>
      <c r="AI1070" s="155"/>
      <c r="AJ1070" s="2"/>
      <c r="AW1070" s="1"/>
      <c r="AX1070" s="1"/>
      <c r="BB1070" s="1"/>
      <c r="BH1070" s="1"/>
      <c r="BJ1070" s="1"/>
      <c r="BK1070" s="1"/>
      <c r="BL1070" s="150"/>
      <c r="BM1070" s="150"/>
      <c r="BN1070" s="150"/>
      <c r="BO1070" s="150"/>
      <c r="BP1070" s="150"/>
      <c r="BQ1070" s="150"/>
      <c r="BR1070" s="150"/>
      <c r="BS1070" s="150"/>
      <c r="BV1070" s="1"/>
      <c r="BW1070" s="1"/>
      <c r="BX1070" s="1"/>
      <c r="BY1070" s="1"/>
      <c r="BZ1070" s="1"/>
      <c r="CA1070" s="1"/>
      <c r="CB1070" s="1"/>
      <c r="CC1070" s="1"/>
      <c r="CD1070" s="1"/>
      <c r="CO1070" s="150"/>
      <c r="DH1070" s="150"/>
      <c r="DI1070" s="150"/>
      <c r="DJ1070" s="150"/>
    </row>
    <row r="1071" spans="1:114" s="47" customFormat="1">
      <c r="A1071" s="1">
        <f t="shared" si="777"/>
        <v>2035</v>
      </c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32"/>
      <c r="O1071" s="29"/>
      <c r="P1071" s="72">
        <f t="shared" si="779"/>
        <v>2035</v>
      </c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32"/>
      <c r="AD1071" s="2"/>
      <c r="AE1071" s="14"/>
      <c r="AF1071" s="13"/>
      <c r="AG1071" s="13"/>
      <c r="AH1071" s="13"/>
      <c r="AI1071" s="79"/>
      <c r="AJ1071" s="2"/>
      <c r="AW1071" s="1"/>
      <c r="AX1071" s="1"/>
      <c r="BB1071" s="1"/>
      <c r="BH1071" s="1"/>
      <c r="BJ1071" s="1"/>
      <c r="BK1071" s="1"/>
      <c r="BL1071" s="150"/>
      <c r="BM1071" s="150"/>
      <c r="BN1071" s="150"/>
      <c r="BO1071" s="150"/>
      <c r="BP1071" s="150"/>
      <c r="BQ1071" s="150"/>
      <c r="BR1071" s="150"/>
      <c r="BS1071" s="150"/>
      <c r="BV1071" s="1"/>
      <c r="BW1071" s="1"/>
      <c r="BX1071" s="1"/>
      <c r="BY1071" s="1"/>
      <c r="BZ1071" s="1"/>
      <c r="CA1071" s="1"/>
      <c r="CB1071" s="1"/>
      <c r="CC1071" s="1"/>
      <c r="CD1071" s="1"/>
      <c r="CO1071" s="150"/>
      <c r="DH1071" s="150"/>
      <c r="DI1071" s="150"/>
      <c r="DJ1071" s="150"/>
    </row>
    <row r="1072" spans="1:114" s="47" customFormat="1">
      <c r="A1072" s="1">
        <f t="shared" si="777"/>
        <v>2036</v>
      </c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32"/>
      <c r="O1072" s="29"/>
      <c r="P1072" s="72">
        <f t="shared" si="779"/>
        <v>2036</v>
      </c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32"/>
      <c r="AD1072" s="2"/>
      <c r="AE1072" s="14"/>
      <c r="AF1072" s="13"/>
      <c r="AG1072" s="13"/>
      <c r="AH1072" s="13"/>
      <c r="AI1072" s="79"/>
      <c r="AJ1072" s="2"/>
      <c r="AW1072" s="1"/>
      <c r="AX1072" s="1"/>
      <c r="BB1072" s="1"/>
      <c r="BH1072" s="1"/>
      <c r="BJ1072" s="1"/>
      <c r="BK1072" s="1"/>
      <c r="BL1072" s="150"/>
      <c r="BM1072" s="150"/>
      <c r="BN1072" s="150"/>
      <c r="BO1072" s="150"/>
      <c r="BP1072" s="150"/>
      <c r="BQ1072" s="150"/>
      <c r="BR1072" s="150"/>
      <c r="BS1072" s="150"/>
      <c r="BV1072" s="1"/>
      <c r="BW1072" s="1"/>
      <c r="BX1072" s="1"/>
      <c r="BY1072" s="1"/>
      <c r="BZ1072" s="1"/>
      <c r="CA1072" s="1"/>
      <c r="CB1072" s="1"/>
      <c r="CC1072" s="1"/>
      <c r="CD1072" s="1"/>
      <c r="CO1072" s="150"/>
      <c r="DH1072" s="150"/>
      <c r="DI1072" s="150"/>
      <c r="DJ1072" s="150"/>
    </row>
    <row r="1073" spans="1:114" s="47" customFormat="1">
      <c r="A1073" s="1">
        <f t="shared" si="777"/>
        <v>2037</v>
      </c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32"/>
      <c r="O1073" s="29"/>
      <c r="P1073" s="72">
        <f t="shared" si="779"/>
        <v>2037</v>
      </c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32"/>
      <c r="AD1073" s="2"/>
      <c r="AE1073" s="14"/>
      <c r="AF1073" s="13"/>
      <c r="AG1073" s="13"/>
      <c r="AH1073" s="13"/>
      <c r="AI1073" s="155"/>
      <c r="AJ1073" s="2"/>
      <c r="AW1073" s="1"/>
      <c r="AX1073" s="1"/>
      <c r="BB1073" s="1"/>
      <c r="BH1073" s="1"/>
      <c r="BJ1073" s="1"/>
      <c r="BK1073" s="1"/>
      <c r="BL1073" s="150"/>
      <c r="BM1073" s="150"/>
      <c r="BN1073" s="150"/>
      <c r="BO1073" s="150"/>
      <c r="BP1073" s="150"/>
      <c r="BQ1073" s="150"/>
      <c r="BR1073" s="150"/>
      <c r="BS1073" s="150"/>
      <c r="BV1073" s="1"/>
      <c r="BW1073" s="1"/>
      <c r="BX1073" s="1"/>
      <c r="BY1073" s="1"/>
      <c r="BZ1073" s="1"/>
      <c r="CA1073" s="1"/>
      <c r="CB1073" s="1"/>
      <c r="CC1073" s="1"/>
      <c r="CD1073" s="1"/>
      <c r="CO1073" s="150"/>
      <c r="DH1073" s="150"/>
      <c r="DI1073" s="150"/>
      <c r="DJ1073" s="150"/>
    </row>
    <row r="1074" spans="1:114" s="47" customFormat="1">
      <c r="A1074" s="1">
        <f t="shared" si="777"/>
        <v>2038</v>
      </c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32"/>
      <c r="O1074" s="29"/>
      <c r="P1074" s="72">
        <f t="shared" si="779"/>
        <v>2038</v>
      </c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32"/>
      <c r="AD1074" s="2"/>
      <c r="AE1074" s="14"/>
      <c r="AF1074" s="13"/>
      <c r="AG1074" s="13"/>
      <c r="AH1074" s="13"/>
      <c r="AI1074" s="155"/>
      <c r="AJ1074" s="2"/>
      <c r="AW1074" s="1"/>
      <c r="AX1074" s="1"/>
      <c r="BB1074" s="1"/>
      <c r="BH1074" s="1"/>
      <c r="BJ1074" s="1"/>
      <c r="BK1074" s="1"/>
      <c r="BL1074" s="150"/>
      <c r="BM1074" s="150"/>
      <c r="BN1074" s="150"/>
      <c r="BO1074" s="150"/>
      <c r="BP1074" s="150"/>
      <c r="BQ1074" s="150"/>
      <c r="BR1074" s="150"/>
      <c r="BS1074" s="150"/>
      <c r="BV1074" s="1"/>
      <c r="BW1074" s="1"/>
      <c r="BX1074" s="1"/>
      <c r="BY1074" s="1"/>
      <c r="BZ1074" s="1"/>
      <c r="CA1074" s="1"/>
      <c r="CB1074" s="1"/>
      <c r="CC1074" s="1"/>
      <c r="CD1074" s="1"/>
      <c r="CO1074" s="150"/>
      <c r="DH1074" s="150"/>
      <c r="DI1074" s="150"/>
      <c r="DJ1074" s="150"/>
    </row>
    <row r="1075" spans="1:114" s="47" customFormat="1">
      <c r="A1075" s="1">
        <f t="shared" si="777"/>
        <v>2039</v>
      </c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32"/>
      <c r="O1075" s="29"/>
      <c r="P1075" s="72">
        <f t="shared" si="779"/>
        <v>2039</v>
      </c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32"/>
      <c r="AD1075" s="2"/>
      <c r="AE1075" s="14"/>
      <c r="AF1075" s="13"/>
      <c r="AG1075" s="13"/>
      <c r="AH1075" s="13"/>
      <c r="AI1075" s="155"/>
      <c r="AJ1075" s="2"/>
      <c r="AW1075" s="1"/>
      <c r="AX1075" s="1"/>
      <c r="BB1075" s="1"/>
      <c r="BH1075" s="1"/>
      <c r="BJ1075" s="1"/>
      <c r="BK1075" s="1"/>
      <c r="BL1075" s="150"/>
      <c r="BM1075" s="150"/>
      <c r="BN1075" s="150"/>
      <c r="BO1075" s="150"/>
      <c r="BP1075" s="150"/>
      <c r="BQ1075" s="150"/>
      <c r="BR1075" s="150"/>
      <c r="BS1075" s="150"/>
      <c r="BV1075" s="1"/>
      <c r="BW1075" s="1"/>
      <c r="BX1075" s="1"/>
      <c r="BY1075" s="1"/>
      <c r="BZ1075" s="1"/>
      <c r="CA1075" s="1"/>
      <c r="CB1075" s="1"/>
      <c r="CC1075" s="1"/>
      <c r="CD1075" s="1"/>
      <c r="CO1075" s="150"/>
      <c r="DH1075" s="150"/>
      <c r="DI1075" s="150"/>
      <c r="DJ1075" s="150"/>
    </row>
    <row r="1076" spans="1:114" s="47" customFormat="1">
      <c r="A1076" s="1">
        <f t="shared" si="777"/>
        <v>2040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32"/>
      <c r="O1076" s="29"/>
      <c r="P1076" s="72">
        <f t="shared" si="779"/>
        <v>2040</v>
      </c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32"/>
      <c r="AD1076" s="2"/>
      <c r="AE1076" s="14"/>
      <c r="AF1076" s="13"/>
      <c r="AG1076" s="13"/>
      <c r="AH1076" s="13"/>
      <c r="AI1076" s="155"/>
      <c r="AJ1076" s="2"/>
      <c r="AW1076" s="1"/>
      <c r="AX1076" s="1"/>
      <c r="BB1076" s="1"/>
      <c r="BH1076" s="1"/>
      <c r="BJ1076" s="1"/>
      <c r="BK1076" s="1"/>
      <c r="BL1076" s="150"/>
      <c r="BM1076" s="150"/>
      <c r="BN1076" s="150"/>
      <c r="BO1076" s="150"/>
      <c r="BP1076" s="150"/>
      <c r="BQ1076" s="150"/>
      <c r="BR1076" s="150"/>
      <c r="BS1076" s="150"/>
      <c r="BV1076" s="1"/>
      <c r="BW1076" s="1"/>
      <c r="BX1076" s="1"/>
      <c r="BY1076" s="1"/>
      <c r="BZ1076" s="1"/>
      <c r="CA1076" s="1"/>
      <c r="CB1076" s="1"/>
      <c r="CC1076" s="1"/>
      <c r="CD1076" s="1"/>
      <c r="CO1076" s="150"/>
      <c r="DH1076" s="150"/>
      <c r="DI1076" s="150"/>
      <c r="DJ1076" s="150"/>
    </row>
    <row r="1077" spans="1:114" s="47" customFormat="1">
      <c r="A1077" s="1">
        <f t="shared" si="777"/>
        <v>2041</v>
      </c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32"/>
      <c r="O1077" s="29"/>
      <c r="P1077" s="72">
        <f t="shared" si="779"/>
        <v>2041</v>
      </c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32"/>
      <c r="AD1077" s="2"/>
      <c r="AE1077" s="14"/>
      <c r="AF1077" s="13"/>
      <c r="AG1077" s="13"/>
      <c r="AH1077" s="13"/>
      <c r="AI1077" s="155"/>
      <c r="AJ1077" s="2"/>
      <c r="AW1077" s="1"/>
      <c r="AX1077" s="1"/>
      <c r="BB1077" s="1"/>
      <c r="BH1077" s="1"/>
      <c r="BJ1077" s="1"/>
      <c r="BK1077" s="1"/>
      <c r="BL1077" s="150"/>
      <c r="BM1077" s="150"/>
      <c r="BN1077" s="150"/>
      <c r="BO1077" s="150"/>
      <c r="BP1077" s="150"/>
      <c r="BQ1077" s="150"/>
      <c r="BR1077" s="150"/>
      <c r="BS1077" s="150"/>
      <c r="BV1077" s="1"/>
      <c r="BW1077" s="1"/>
      <c r="BX1077" s="1"/>
      <c r="BY1077" s="1"/>
      <c r="BZ1077" s="1"/>
      <c r="CA1077" s="1"/>
      <c r="CB1077" s="1"/>
      <c r="CC1077" s="1"/>
      <c r="CD1077" s="1"/>
      <c r="CO1077" s="150"/>
      <c r="DH1077" s="150"/>
      <c r="DI1077" s="150"/>
      <c r="DJ1077" s="150"/>
    </row>
    <row r="1078" spans="1:114" s="47" customFormat="1">
      <c r="A1078" s="1">
        <f t="shared" si="777"/>
        <v>2042</v>
      </c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32"/>
      <c r="O1078" s="29"/>
      <c r="P1078" s="72">
        <f t="shared" si="779"/>
        <v>2042</v>
      </c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32"/>
      <c r="AD1078" s="2"/>
      <c r="AE1078" s="14"/>
      <c r="AF1078" s="13"/>
      <c r="AG1078" s="13"/>
      <c r="AH1078" s="13"/>
      <c r="AI1078" s="155"/>
      <c r="AJ1078" s="2"/>
      <c r="AW1078" s="1"/>
      <c r="AX1078" s="1"/>
      <c r="BB1078" s="1"/>
      <c r="BH1078" s="1"/>
      <c r="BJ1078" s="1"/>
      <c r="BK1078" s="1"/>
      <c r="BL1078" s="150"/>
      <c r="BM1078" s="150"/>
      <c r="BN1078" s="150"/>
      <c r="BO1078" s="150"/>
      <c r="BP1078" s="150"/>
      <c r="BQ1078" s="150"/>
      <c r="BR1078" s="150"/>
      <c r="BS1078" s="150"/>
      <c r="BV1078" s="1"/>
      <c r="BW1078" s="1"/>
      <c r="BX1078" s="1"/>
      <c r="BY1078" s="1"/>
      <c r="BZ1078" s="1"/>
      <c r="CA1078" s="1"/>
      <c r="CB1078" s="1"/>
      <c r="CC1078" s="1"/>
      <c r="CD1078" s="1"/>
      <c r="CO1078" s="150"/>
      <c r="DH1078" s="150"/>
      <c r="DI1078" s="150"/>
      <c r="DJ1078" s="150"/>
    </row>
    <row r="1079" spans="1:114" s="47" customFormat="1">
      <c r="A1079" s="1">
        <f t="shared" si="777"/>
        <v>2043</v>
      </c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32"/>
      <c r="O1079" s="29"/>
      <c r="P1079" s="72">
        <f t="shared" si="779"/>
        <v>2043</v>
      </c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32"/>
      <c r="AD1079" s="2"/>
      <c r="AE1079" s="14"/>
      <c r="AF1079" s="13"/>
      <c r="AG1079" s="13"/>
      <c r="AH1079" s="13"/>
      <c r="AI1079" s="155"/>
      <c r="AJ1079" s="2"/>
      <c r="AW1079" s="1"/>
      <c r="AX1079" s="1"/>
      <c r="BB1079" s="1"/>
      <c r="BH1079" s="1"/>
      <c r="BJ1079" s="1"/>
      <c r="BK1079" s="1"/>
      <c r="BL1079" s="150"/>
      <c r="BM1079" s="150"/>
      <c r="BN1079" s="150"/>
      <c r="BO1079" s="150"/>
      <c r="BP1079" s="150"/>
      <c r="BQ1079" s="150"/>
      <c r="BR1079" s="150"/>
      <c r="BS1079" s="150"/>
      <c r="BV1079" s="1"/>
      <c r="BW1079" s="1"/>
      <c r="BX1079" s="1"/>
      <c r="BY1079" s="1"/>
      <c r="BZ1079" s="1"/>
      <c r="CA1079" s="1"/>
      <c r="CB1079" s="1"/>
      <c r="CC1079" s="1"/>
      <c r="CD1079" s="1"/>
      <c r="CO1079" s="150"/>
      <c r="DH1079" s="150"/>
      <c r="DI1079" s="150"/>
      <c r="DJ1079" s="150"/>
    </row>
    <row r="1080" spans="1:114" s="47" customFormat="1">
      <c r="A1080" s="1">
        <f t="shared" si="777"/>
        <v>2044</v>
      </c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32"/>
      <c r="O1080" s="29"/>
      <c r="P1080" s="72">
        <f t="shared" si="779"/>
        <v>2044</v>
      </c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32"/>
      <c r="AD1080" s="2"/>
      <c r="AE1080" s="14"/>
      <c r="AF1080" s="13"/>
      <c r="AG1080" s="13"/>
      <c r="AH1080" s="13"/>
      <c r="AI1080" s="155"/>
      <c r="AJ1080" s="2"/>
      <c r="AW1080" s="1"/>
      <c r="AX1080" s="1"/>
      <c r="BB1080" s="1"/>
      <c r="BH1080" s="1"/>
      <c r="BJ1080" s="1"/>
      <c r="BK1080" s="1"/>
      <c r="BL1080" s="150"/>
      <c r="BM1080" s="150"/>
      <c r="BN1080" s="150"/>
      <c r="BO1080" s="150"/>
      <c r="BP1080" s="150"/>
      <c r="BQ1080" s="150"/>
      <c r="BR1080" s="150"/>
      <c r="BS1080" s="150"/>
      <c r="BV1080" s="1"/>
      <c r="BW1080" s="1"/>
      <c r="BX1080" s="1"/>
      <c r="BY1080" s="1"/>
      <c r="BZ1080" s="1"/>
      <c r="CA1080" s="1"/>
      <c r="CB1080" s="1"/>
      <c r="CC1080" s="1"/>
      <c r="CD1080" s="1"/>
      <c r="CO1080" s="150"/>
      <c r="DH1080" s="150"/>
      <c r="DI1080" s="150"/>
      <c r="DJ1080" s="150"/>
    </row>
    <row r="1081" spans="1:114" s="47" customFormat="1">
      <c r="A1081" s="1">
        <f t="shared" si="777"/>
        <v>2045</v>
      </c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32"/>
      <c r="O1081" s="29"/>
      <c r="P1081" s="72">
        <f t="shared" si="779"/>
        <v>2045</v>
      </c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32"/>
      <c r="AD1081" s="2"/>
      <c r="AE1081" s="17"/>
      <c r="AF1081" s="22"/>
      <c r="AG1081" s="13"/>
      <c r="AH1081" s="13"/>
      <c r="AI1081" s="155"/>
      <c r="AJ1081" s="2"/>
      <c r="AW1081" s="1"/>
      <c r="AX1081" s="1"/>
      <c r="BB1081" s="1"/>
      <c r="BH1081" s="1"/>
      <c r="BJ1081" s="1"/>
      <c r="BK1081" s="1"/>
      <c r="BL1081" s="150"/>
      <c r="BM1081" s="150"/>
      <c r="BN1081" s="150"/>
      <c r="BO1081" s="150"/>
      <c r="BP1081" s="150"/>
      <c r="BQ1081" s="150"/>
      <c r="BR1081" s="150"/>
      <c r="BS1081" s="150"/>
      <c r="BV1081" s="1"/>
      <c r="BW1081" s="1"/>
      <c r="BX1081" s="1"/>
      <c r="BY1081" s="1"/>
      <c r="BZ1081" s="1"/>
      <c r="CA1081" s="1"/>
      <c r="CB1081" s="1"/>
      <c r="CC1081" s="1"/>
      <c r="CD1081" s="1"/>
      <c r="CO1081" s="150"/>
      <c r="DH1081" s="150"/>
      <c r="DI1081" s="150"/>
      <c r="DJ1081" s="150"/>
    </row>
    <row r="1082" spans="1:114" s="47" customFormat="1">
      <c r="A1082" s="31"/>
      <c r="B1082" s="355"/>
      <c r="C1082" s="355"/>
      <c r="D1082" s="355"/>
      <c r="E1082" s="355"/>
      <c r="F1082" s="355"/>
      <c r="G1082" s="355"/>
      <c r="H1082" s="355"/>
      <c r="I1082" s="355"/>
      <c r="J1082" s="355"/>
      <c r="K1082" s="355"/>
      <c r="L1082" s="355"/>
      <c r="M1082" s="355"/>
      <c r="N1082" s="355"/>
      <c r="O1082" s="355"/>
      <c r="P1082" s="601"/>
      <c r="Q1082" s="360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55"/>
      <c r="AD1082" s="2"/>
      <c r="AE1082" s="17"/>
      <c r="AF1082" s="22"/>
      <c r="AG1082" s="13"/>
      <c r="AH1082" s="13"/>
      <c r="AI1082" s="155"/>
      <c r="AJ1082" s="2"/>
      <c r="AW1082" s="1"/>
      <c r="AX1082" s="1"/>
      <c r="BB1082" s="1"/>
      <c r="BH1082" s="1"/>
      <c r="BJ1082" s="1"/>
      <c r="BK1082" s="1"/>
      <c r="BL1082" s="150"/>
      <c r="BM1082" s="150"/>
      <c r="BN1082" s="150"/>
      <c r="BO1082" s="150"/>
      <c r="BP1082" s="150"/>
      <c r="BQ1082" s="150"/>
      <c r="BR1082" s="150"/>
      <c r="BS1082" s="150"/>
      <c r="BV1082" s="1"/>
      <c r="BW1082" s="1"/>
      <c r="BX1082" s="1"/>
      <c r="BY1082" s="1"/>
      <c r="BZ1082" s="1"/>
      <c r="CA1082" s="1"/>
      <c r="CB1082" s="1"/>
      <c r="CC1082" s="1"/>
      <c r="CD1082" s="1"/>
      <c r="CO1082" s="150"/>
      <c r="DH1082" s="150"/>
      <c r="DI1082" s="150"/>
      <c r="DJ1082" s="150"/>
    </row>
    <row r="1083" spans="1:114" s="47" customFormat="1">
      <c r="A1083" s="31"/>
      <c r="B1083" s="355"/>
      <c r="C1083" s="355"/>
      <c r="D1083" s="355"/>
      <c r="E1083" s="355"/>
      <c r="F1083" s="355"/>
      <c r="G1083" s="355"/>
      <c r="H1083" s="355"/>
      <c r="I1083" s="355"/>
      <c r="J1083" s="355"/>
      <c r="K1083" s="355"/>
      <c r="L1083" s="355"/>
      <c r="M1083" s="355"/>
      <c r="N1083" s="355"/>
      <c r="O1083" s="355"/>
      <c r="P1083" s="601"/>
      <c r="Q1083" s="360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55"/>
      <c r="AD1083" s="2"/>
      <c r="AE1083" s="17"/>
      <c r="AF1083" s="22"/>
      <c r="AG1083" s="13"/>
      <c r="AH1083" s="13"/>
      <c r="AI1083" s="155"/>
      <c r="AJ1083" s="2"/>
      <c r="AW1083" s="1"/>
      <c r="AX1083" s="1"/>
      <c r="BB1083" s="1"/>
      <c r="BH1083" s="1"/>
      <c r="BJ1083" s="1"/>
      <c r="BK1083" s="1"/>
      <c r="BL1083" s="150"/>
      <c r="BM1083" s="150"/>
      <c r="BN1083" s="150"/>
      <c r="BO1083" s="150"/>
      <c r="BP1083" s="150"/>
      <c r="BQ1083" s="150"/>
      <c r="BR1083" s="150"/>
      <c r="BS1083" s="150"/>
      <c r="BV1083" s="1"/>
      <c r="BW1083" s="1"/>
      <c r="BX1083" s="1"/>
      <c r="BY1083" s="1"/>
      <c r="BZ1083" s="1"/>
      <c r="CA1083" s="1"/>
      <c r="CB1083" s="1"/>
      <c r="CC1083" s="1"/>
      <c r="CD1083" s="1"/>
      <c r="CO1083" s="150"/>
      <c r="DH1083" s="150"/>
      <c r="DI1083" s="150"/>
      <c r="DJ1083" s="150"/>
    </row>
    <row r="1084" spans="1:114" ht="13.5">
      <c r="A1084" s="39" t="s">
        <v>228</v>
      </c>
      <c r="B1084" s="1"/>
      <c r="C1084" s="1"/>
      <c r="D1084" s="25"/>
      <c r="E1084" s="1"/>
      <c r="F1084" s="417"/>
      <c r="G1084" s="146"/>
      <c r="H1084" s="123"/>
      <c r="I1084" s="432"/>
      <c r="J1084" s="1"/>
      <c r="K1084" s="1"/>
      <c r="L1084" s="24" t="s">
        <v>136</v>
      </c>
      <c r="M1084" s="1"/>
      <c r="N1084" s="13"/>
      <c r="O1084" s="416"/>
      <c r="P1084" s="39" t="str">
        <f>A1084&amp; "   Billing"</f>
        <v>540-WINTER PARK (w/ New 40 MW)   Billing</v>
      </c>
      <c r="Q1084" s="2"/>
      <c r="R1084" s="2"/>
      <c r="S1084" s="2"/>
      <c r="T1084" s="3"/>
      <c r="U1084" s="431"/>
      <c r="V1084" s="1"/>
      <c r="W1084" s="2"/>
      <c r="X1084" s="2"/>
      <c r="Y1084" s="2"/>
      <c r="Z1084" s="430" t="s">
        <v>133</v>
      </c>
      <c r="AA1084" s="429"/>
      <c r="AB1084" s="429"/>
      <c r="AC1084" s="428" t="s">
        <v>132</v>
      </c>
      <c r="AG1084" s="79"/>
      <c r="AH1084" s="79"/>
      <c r="AI1084" s="155"/>
      <c r="AJ1084" s="2"/>
    </row>
    <row r="1085" spans="1:114">
      <c r="A1085" s="4" t="s">
        <v>2</v>
      </c>
      <c r="B1085" s="4" t="s">
        <v>3</v>
      </c>
      <c r="C1085" s="4" t="s">
        <v>4</v>
      </c>
      <c r="D1085" s="4" t="s">
        <v>5</v>
      </c>
      <c r="E1085" s="4" t="s">
        <v>6</v>
      </c>
      <c r="F1085" s="4" t="s">
        <v>7</v>
      </c>
      <c r="G1085" s="4" t="s">
        <v>8</v>
      </c>
      <c r="H1085" s="4" t="s">
        <v>9</v>
      </c>
      <c r="I1085" s="4" t="s">
        <v>10</v>
      </c>
      <c r="J1085" s="4" t="s">
        <v>11</v>
      </c>
      <c r="K1085" s="4" t="s">
        <v>12</v>
      </c>
      <c r="L1085" s="4" t="s">
        <v>13</v>
      </c>
      <c r="M1085" s="4" t="s">
        <v>14</v>
      </c>
      <c r="N1085" s="42" t="s">
        <v>15</v>
      </c>
      <c r="O1085" s="427"/>
      <c r="P1085" s="157" t="s">
        <v>2</v>
      </c>
      <c r="Q1085" s="4" t="s">
        <v>3</v>
      </c>
      <c r="R1085" s="4" t="s">
        <v>4</v>
      </c>
      <c r="S1085" s="4" t="s">
        <v>5</v>
      </c>
      <c r="T1085" s="4" t="s">
        <v>6</v>
      </c>
      <c r="U1085" s="4" t="s">
        <v>7</v>
      </c>
      <c r="V1085" s="4" t="s">
        <v>8</v>
      </c>
      <c r="W1085" s="4" t="s">
        <v>9</v>
      </c>
      <c r="X1085" s="4" t="s">
        <v>10</v>
      </c>
      <c r="Y1085" s="4" t="s">
        <v>11</v>
      </c>
      <c r="Z1085" s="4" t="s">
        <v>12</v>
      </c>
      <c r="AA1085" s="4" t="s">
        <v>13</v>
      </c>
      <c r="AB1085" s="4" t="s">
        <v>14</v>
      </c>
      <c r="AC1085" s="42" t="s">
        <v>93</v>
      </c>
      <c r="AD1085" s="84"/>
      <c r="AE1085" s="17"/>
      <c r="AF1085" s="78"/>
      <c r="AG1085" s="86"/>
      <c r="AH1085" s="86"/>
      <c r="AI1085" s="155"/>
      <c r="AJ1085" s="2"/>
    </row>
    <row r="1086" spans="1:114">
      <c r="A1086" s="1">
        <f>A1046</f>
        <v>2010</v>
      </c>
      <c r="B1086" s="206"/>
      <c r="C1086" s="206"/>
      <c r="D1086" s="206"/>
      <c r="E1086" s="206"/>
      <c r="F1086" s="206"/>
      <c r="G1086" s="206"/>
      <c r="H1086" s="206"/>
      <c r="I1086" s="206"/>
      <c r="J1086" s="206"/>
      <c r="K1086" s="206"/>
      <c r="L1086" s="206"/>
      <c r="M1086" s="206"/>
      <c r="N1086" s="13">
        <f t="shared" ref="N1086:N1116" si="793">MAX(B1086:M1086)</f>
        <v>0</v>
      </c>
      <c r="O1086" s="423"/>
      <c r="P1086" s="72">
        <f>A1086</f>
        <v>2010</v>
      </c>
      <c r="Q1086" s="437"/>
      <c r="R1086" s="437"/>
      <c r="S1086" s="437"/>
      <c r="T1086" s="437"/>
      <c r="U1086" s="437"/>
      <c r="V1086" s="437"/>
      <c r="W1086" s="437"/>
      <c r="X1086" s="437"/>
      <c r="Y1086" s="437"/>
      <c r="Z1086" s="437"/>
      <c r="AA1086" s="437"/>
      <c r="AB1086" s="437"/>
      <c r="AC1086" s="13">
        <f t="shared" ref="AC1086:AC1087" si="794">SUM(Q1086:AB1086)</f>
        <v>0</v>
      </c>
      <c r="AE1086" s="17"/>
      <c r="AF1086" s="78"/>
      <c r="AG1086" s="86"/>
      <c r="AH1086" s="86"/>
      <c r="AI1086" s="155"/>
      <c r="AJ1086" s="2"/>
    </row>
    <row r="1087" spans="1:114">
      <c r="A1087" s="1">
        <f t="shared" ref="A1087:A1121" si="795">A1047</f>
        <v>2011</v>
      </c>
      <c r="B1087" s="496"/>
      <c r="C1087" s="496"/>
      <c r="D1087" s="496"/>
      <c r="E1087" s="496"/>
      <c r="F1087" s="496"/>
      <c r="G1087" s="496"/>
      <c r="H1087" s="496"/>
      <c r="I1087" s="496"/>
      <c r="J1087" s="496"/>
      <c r="K1087" s="496"/>
      <c r="L1087" s="496"/>
      <c r="M1087" s="496"/>
      <c r="N1087" s="13">
        <f t="shared" si="793"/>
        <v>0</v>
      </c>
      <c r="O1087" s="423"/>
      <c r="P1087" s="72">
        <f t="shared" ref="P1087:P1121" si="796">A1087</f>
        <v>2011</v>
      </c>
      <c r="Q1087" s="310"/>
      <c r="R1087" s="496"/>
      <c r="S1087" s="496"/>
      <c r="T1087" s="496"/>
      <c r="U1087" s="496"/>
      <c r="V1087" s="496"/>
      <c r="W1087" s="496"/>
      <c r="X1087" s="496"/>
      <c r="Y1087" s="496"/>
      <c r="Z1087" s="496"/>
      <c r="AA1087" s="496"/>
      <c r="AB1087" s="496"/>
      <c r="AC1087" s="13">
        <f t="shared" si="794"/>
        <v>0</v>
      </c>
      <c r="AE1087" s="17"/>
      <c r="AF1087" s="78"/>
      <c r="AG1087" s="86"/>
      <c r="AH1087" s="86"/>
      <c r="AI1087" s="155"/>
      <c r="AJ1087" s="2"/>
    </row>
    <row r="1088" spans="1:114">
      <c r="A1088" s="1">
        <f t="shared" si="795"/>
        <v>2012</v>
      </c>
      <c r="B1088" s="205">
        <f>[1]BR!C962</f>
        <v>380935</v>
      </c>
      <c r="C1088" s="205">
        <f>[1]BR!D962</f>
        <v>386143</v>
      </c>
      <c r="D1088" s="205">
        <f>[1]BR!E962</f>
        <v>389486</v>
      </c>
      <c r="E1088" s="205">
        <f>[1]BR!F962</f>
        <v>388918</v>
      </c>
      <c r="F1088" s="205">
        <f>[1]BR!G962</f>
        <v>392291</v>
      </c>
      <c r="G1088" s="205">
        <f>[1]BR!H962</f>
        <v>391745</v>
      </c>
      <c r="H1088" s="560">
        <f>[1]BR!I962</f>
        <v>377591</v>
      </c>
      <c r="I1088" s="560">
        <f>[1]BR!J962</f>
        <v>377591</v>
      </c>
      <c r="J1088" s="560">
        <f>[1]BR!K962</f>
        <v>374283</v>
      </c>
      <c r="K1088" s="560">
        <f>[1]BR!L962</f>
        <v>371391</v>
      </c>
      <c r="L1088" s="560">
        <f>[1]BR!M962</f>
        <v>369668</v>
      </c>
      <c r="M1088" s="560">
        <f>[1]BR!N962</f>
        <v>366620</v>
      </c>
      <c r="N1088" s="13">
        <f t="shared" si="793"/>
        <v>392291</v>
      </c>
      <c r="O1088" s="423"/>
      <c r="P1088" s="72">
        <f t="shared" si="796"/>
        <v>2012</v>
      </c>
      <c r="Q1088" s="205">
        <f>[1]BR!S962</f>
        <v>369792</v>
      </c>
      <c r="R1088" s="205">
        <f>[1]BR!T962</f>
        <v>380935</v>
      </c>
      <c r="S1088" s="205">
        <f>[1]BR!U962</f>
        <v>386143</v>
      </c>
      <c r="T1088" s="205">
        <f>[1]BR!V962</f>
        <v>389486</v>
      </c>
      <c r="U1088" s="205">
        <f>[1]BR!W962</f>
        <v>388918</v>
      </c>
      <c r="V1088" s="205">
        <f>[1]BR!X962</f>
        <v>392291</v>
      </c>
      <c r="W1088" s="205">
        <f>[1]BR!Y962</f>
        <v>391745</v>
      </c>
      <c r="X1088" s="560">
        <f>[1]BR!Z962</f>
        <v>377591</v>
      </c>
      <c r="Y1088" s="560">
        <f>[1]BR!AA962</f>
        <v>377591</v>
      </c>
      <c r="Z1088" s="560">
        <f>[1]BR!AB962</f>
        <v>374283</v>
      </c>
      <c r="AA1088" s="560">
        <f>[1]BR!AC962</f>
        <v>371391</v>
      </c>
      <c r="AB1088" s="560">
        <f>[1]BR!AD962</f>
        <v>369668</v>
      </c>
      <c r="AC1088" s="13">
        <f t="shared" ref="AC1088:AC1116" si="797">MAX(Q1088:AB1088)</f>
        <v>392291</v>
      </c>
      <c r="AG1088" s="1"/>
      <c r="AH1088" s="1"/>
      <c r="AI1088" s="155"/>
      <c r="AJ1088" s="2"/>
      <c r="AK1088" s="1"/>
    </row>
    <row r="1089" spans="1:114" s="5" customFormat="1">
      <c r="A1089" s="1">
        <f t="shared" si="795"/>
        <v>2013</v>
      </c>
      <c r="B1089" s="560">
        <f>[1]BR!C963</f>
        <v>364713</v>
      </c>
      <c r="C1089" s="560">
        <f>[1]BR!D963</f>
        <v>362529</v>
      </c>
      <c r="D1089" s="560">
        <f>[1]BR!E963</f>
        <v>369006</v>
      </c>
      <c r="E1089" s="560">
        <f>[1]BR!F963</f>
        <v>372899</v>
      </c>
      <c r="F1089" s="560">
        <f>[1]BR!G963</f>
        <v>374731</v>
      </c>
      <c r="G1089" s="560">
        <f>[1]BR!H963</f>
        <v>375668</v>
      </c>
      <c r="H1089" s="560">
        <f>[1]BR!I963</f>
        <v>377591</v>
      </c>
      <c r="I1089" s="560">
        <f>[1]BR!J963</f>
        <v>377591</v>
      </c>
      <c r="J1089" s="560">
        <f>[1]BR!K963</f>
        <v>374283</v>
      </c>
      <c r="K1089" s="560">
        <f>[1]BR!L963</f>
        <v>371391</v>
      </c>
      <c r="L1089" s="560">
        <f>[1]BR!M963</f>
        <v>369668</v>
      </c>
      <c r="M1089" s="560">
        <f>[1]BR!N963</f>
        <v>366620</v>
      </c>
      <c r="N1089" s="13">
        <f t="shared" si="793"/>
        <v>377591</v>
      </c>
      <c r="O1089" s="423"/>
      <c r="P1089" s="72">
        <f t="shared" si="796"/>
        <v>2013</v>
      </c>
      <c r="Q1089" s="560">
        <f>[1]BR!S963</f>
        <v>366620</v>
      </c>
      <c r="R1089" s="560">
        <f>[1]BR!T963</f>
        <v>364713</v>
      </c>
      <c r="S1089" s="560">
        <f>[1]BR!U963</f>
        <v>362529</v>
      </c>
      <c r="T1089" s="560">
        <f>[1]BR!V963</f>
        <v>369006</v>
      </c>
      <c r="U1089" s="560">
        <f>[1]BR!W963</f>
        <v>372899</v>
      </c>
      <c r="V1089" s="560">
        <f>[1]BR!X963</f>
        <v>374731</v>
      </c>
      <c r="W1089" s="560">
        <f>[1]BR!Y963</f>
        <v>375668</v>
      </c>
      <c r="X1089" s="560">
        <f>[1]BR!Z963</f>
        <v>377591</v>
      </c>
      <c r="Y1089" s="560">
        <f>[1]BR!AA963</f>
        <v>377591</v>
      </c>
      <c r="Z1089" s="560">
        <f>[1]BR!AB963</f>
        <v>374283</v>
      </c>
      <c r="AA1089" s="560">
        <f>[1]BR!AC963</f>
        <v>371391</v>
      </c>
      <c r="AB1089" s="560">
        <f>[1]BR!AD963</f>
        <v>369668</v>
      </c>
      <c r="AC1089" s="13">
        <f t="shared" si="797"/>
        <v>377591</v>
      </c>
      <c r="AD1089" s="2"/>
      <c r="AE1089" s="14"/>
      <c r="AF1089" s="13"/>
      <c r="AG1089" s="1"/>
      <c r="AH1089" s="1"/>
      <c r="AI1089" s="155"/>
      <c r="AJ1089" s="2"/>
      <c r="BH1089" s="44"/>
      <c r="BL1089" s="165"/>
      <c r="BM1089" s="165"/>
      <c r="BN1089" s="165"/>
      <c r="BO1089" s="165"/>
      <c r="BP1089" s="165"/>
      <c r="BQ1089" s="165"/>
      <c r="BR1089" s="165"/>
      <c r="BS1089" s="165"/>
      <c r="BV1089" s="44"/>
      <c r="BW1089" s="44"/>
      <c r="BX1089" s="44"/>
      <c r="BY1089" s="44"/>
      <c r="BZ1089" s="44"/>
      <c r="CA1089" s="44"/>
      <c r="CB1089" s="44"/>
      <c r="CC1089" s="44"/>
      <c r="CD1089" s="44"/>
      <c r="CO1089" s="165"/>
      <c r="DH1089" s="165"/>
      <c r="DI1089" s="165"/>
      <c r="DJ1089" s="165"/>
    </row>
    <row r="1090" spans="1:114">
      <c r="A1090" s="1">
        <f t="shared" si="795"/>
        <v>2014</v>
      </c>
      <c r="B1090" s="560">
        <f>[1]BR!C964</f>
        <v>364713</v>
      </c>
      <c r="C1090" s="560">
        <f>[1]BR!D964</f>
        <v>362529</v>
      </c>
      <c r="D1090" s="560">
        <f>[1]BR!E964</f>
        <v>369006</v>
      </c>
      <c r="E1090" s="560">
        <f>[1]BR!F964</f>
        <v>372899</v>
      </c>
      <c r="F1090" s="560">
        <f>[1]BR!G964</f>
        <v>374731</v>
      </c>
      <c r="G1090" s="560">
        <f>[1]BR!H964</f>
        <v>375668</v>
      </c>
      <c r="H1090" s="560">
        <f>[1]BR!I964</f>
        <v>377591</v>
      </c>
      <c r="I1090" s="560">
        <f>[1]BR!J964</f>
        <v>377591</v>
      </c>
      <c r="J1090" s="560">
        <f>[1]BR!K964</f>
        <v>374283</v>
      </c>
      <c r="K1090" s="560">
        <f>[1]BR!L964</f>
        <v>371391</v>
      </c>
      <c r="L1090" s="560">
        <f>[1]BR!M964</f>
        <v>369668</v>
      </c>
      <c r="M1090" s="560">
        <f>[1]BR!N964</f>
        <v>366620</v>
      </c>
      <c r="N1090" s="13">
        <f t="shared" si="793"/>
        <v>377591</v>
      </c>
      <c r="O1090" s="423"/>
      <c r="P1090" s="72">
        <f t="shared" si="796"/>
        <v>2014</v>
      </c>
      <c r="Q1090" s="560">
        <f>[1]BR!S964</f>
        <v>366620</v>
      </c>
      <c r="R1090" s="560">
        <f>[1]BR!T964</f>
        <v>364713</v>
      </c>
      <c r="S1090" s="560">
        <f>[1]BR!U964</f>
        <v>362529</v>
      </c>
      <c r="T1090" s="560">
        <f>[1]BR!V964</f>
        <v>369006</v>
      </c>
      <c r="U1090" s="560">
        <f>[1]BR!W964</f>
        <v>372899</v>
      </c>
      <c r="V1090" s="560">
        <f>[1]BR!X964</f>
        <v>374731</v>
      </c>
      <c r="W1090" s="560">
        <f>[1]BR!Y964</f>
        <v>375668</v>
      </c>
      <c r="X1090" s="560">
        <f>[1]BR!Z964</f>
        <v>377591</v>
      </c>
      <c r="Y1090" s="560">
        <f>[1]BR!AA964</f>
        <v>377591</v>
      </c>
      <c r="Z1090" s="560">
        <f>[1]BR!AB964</f>
        <v>374283</v>
      </c>
      <c r="AA1090" s="560">
        <f>[1]BR!AC964</f>
        <v>371391</v>
      </c>
      <c r="AB1090" s="560">
        <f>[1]BR!AD964</f>
        <v>369668</v>
      </c>
      <c r="AC1090" s="13">
        <f t="shared" si="797"/>
        <v>377591</v>
      </c>
      <c r="AG1090" s="1"/>
      <c r="AH1090" s="1"/>
      <c r="AI1090" s="155"/>
      <c r="AJ1090" s="2"/>
      <c r="AK1090" s="1"/>
    </row>
    <row r="1091" spans="1:114">
      <c r="A1091" s="1">
        <f t="shared" si="795"/>
        <v>2015</v>
      </c>
      <c r="B1091" s="560">
        <f>[1]BR!C965</f>
        <v>364713</v>
      </c>
      <c r="C1091" s="560">
        <f>[1]BR!D965</f>
        <v>362529</v>
      </c>
      <c r="D1091" s="560">
        <f>[1]BR!E965</f>
        <v>369006</v>
      </c>
      <c r="E1091" s="560">
        <f>[1]BR!F965</f>
        <v>372899</v>
      </c>
      <c r="F1091" s="560">
        <f>[1]BR!G965</f>
        <v>374731</v>
      </c>
      <c r="G1091" s="560">
        <f>[1]BR!H965</f>
        <v>375668</v>
      </c>
      <c r="H1091" s="560">
        <f>[1]BR!I965</f>
        <v>377591</v>
      </c>
      <c r="I1091" s="560">
        <f>[1]BR!J965</f>
        <v>377591</v>
      </c>
      <c r="J1091" s="560">
        <f>[1]BR!K965</f>
        <v>374283</v>
      </c>
      <c r="K1091" s="560">
        <f>[1]BR!L965</f>
        <v>371391</v>
      </c>
      <c r="L1091" s="560">
        <f>[1]BR!M965</f>
        <v>369668</v>
      </c>
      <c r="M1091" s="560">
        <f>[1]BR!N965</f>
        <v>366620</v>
      </c>
      <c r="N1091" s="13">
        <f t="shared" si="793"/>
        <v>377591</v>
      </c>
      <c r="O1091" s="423"/>
      <c r="P1091" s="72">
        <f t="shared" si="796"/>
        <v>2015</v>
      </c>
      <c r="Q1091" s="560">
        <f>[1]BR!S965</f>
        <v>366620</v>
      </c>
      <c r="R1091" s="560">
        <f>[1]BR!T965</f>
        <v>364713</v>
      </c>
      <c r="S1091" s="560">
        <f>[1]BR!U965</f>
        <v>362529</v>
      </c>
      <c r="T1091" s="560">
        <f>[1]BR!V965</f>
        <v>369006</v>
      </c>
      <c r="U1091" s="560">
        <f>[1]BR!W965</f>
        <v>372899</v>
      </c>
      <c r="V1091" s="560">
        <f>[1]BR!X965</f>
        <v>374731</v>
      </c>
      <c r="W1091" s="560">
        <f>[1]BR!Y965</f>
        <v>375668</v>
      </c>
      <c r="X1091" s="560">
        <f>[1]BR!Z965</f>
        <v>377591</v>
      </c>
      <c r="Y1091" s="560">
        <f>[1]BR!AA965</f>
        <v>377591</v>
      </c>
      <c r="Z1091" s="560">
        <f>[1]BR!AB965</f>
        <v>374283</v>
      </c>
      <c r="AA1091" s="560">
        <f>[1]BR!AC965</f>
        <v>371391</v>
      </c>
      <c r="AB1091" s="560">
        <f>[1]BR!AD965</f>
        <v>369668</v>
      </c>
      <c r="AC1091" s="13">
        <f t="shared" si="797"/>
        <v>377591</v>
      </c>
      <c r="AG1091" s="1"/>
      <c r="AH1091" s="1"/>
      <c r="AI1091" s="155"/>
      <c r="AJ1091" s="2"/>
      <c r="AK1091" s="1"/>
    </row>
    <row r="1092" spans="1:114">
      <c r="A1092" s="1">
        <f t="shared" si="795"/>
        <v>2016</v>
      </c>
      <c r="B1092" s="560">
        <f>[1]BR!C966</f>
        <v>364713</v>
      </c>
      <c r="C1092" s="560">
        <f>[1]BR!D966</f>
        <v>363099</v>
      </c>
      <c r="D1092" s="560">
        <f>[1]BR!E966</f>
        <v>369006</v>
      </c>
      <c r="E1092" s="560">
        <f>[1]BR!F966</f>
        <v>372899</v>
      </c>
      <c r="F1092" s="560">
        <f>[1]BR!G966</f>
        <v>374731</v>
      </c>
      <c r="G1092" s="560">
        <f>[1]BR!H966</f>
        <v>375668</v>
      </c>
      <c r="H1092" s="560">
        <f>[1]BR!I966</f>
        <v>377591</v>
      </c>
      <c r="I1092" s="560">
        <f>[1]BR!J966</f>
        <v>377591</v>
      </c>
      <c r="J1092" s="560">
        <f>[1]BR!K966</f>
        <v>374283</v>
      </c>
      <c r="K1092" s="560">
        <f>[1]BR!L966</f>
        <v>371391</v>
      </c>
      <c r="L1092" s="560">
        <f>[1]BR!M966</f>
        <v>369668</v>
      </c>
      <c r="M1092" s="560">
        <f>[1]BR!N966</f>
        <v>366620</v>
      </c>
      <c r="N1092" s="13">
        <f t="shared" si="793"/>
        <v>377591</v>
      </c>
      <c r="O1092" s="423"/>
      <c r="P1092" s="72">
        <f t="shared" si="796"/>
        <v>2016</v>
      </c>
      <c r="Q1092" s="560">
        <f>[1]BR!S966</f>
        <v>366620</v>
      </c>
      <c r="R1092" s="560">
        <f>[1]BR!T966</f>
        <v>364713</v>
      </c>
      <c r="S1092" s="560">
        <f>[1]BR!U966</f>
        <v>363099</v>
      </c>
      <c r="T1092" s="560">
        <f>[1]BR!V966</f>
        <v>369006</v>
      </c>
      <c r="U1092" s="560">
        <f>[1]BR!W966</f>
        <v>372899</v>
      </c>
      <c r="V1092" s="560">
        <f>[1]BR!X966</f>
        <v>374731</v>
      </c>
      <c r="W1092" s="560">
        <f>[1]BR!Y966</f>
        <v>375668</v>
      </c>
      <c r="X1092" s="560">
        <f>[1]BR!Z966</f>
        <v>377591</v>
      </c>
      <c r="Y1092" s="560">
        <f>[1]BR!AA966</f>
        <v>377591</v>
      </c>
      <c r="Z1092" s="560">
        <f>[1]BR!AB966</f>
        <v>374283</v>
      </c>
      <c r="AA1092" s="560">
        <f>[1]BR!AC966</f>
        <v>371391</v>
      </c>
      <c r="AB1092" s="560">
        <f>[1]BR!AD966</f>
        <v>369668</v>
      </c>
      <c r="AC1092" s="13">
        <f t="shared" si="797"/>
        <v>377591</v>
      </c>
      <c r="AG1092" s="1"/>
      <c r="AH1092" s="1"/>
      <c r="AI1092" s="155"/>
      <c r="AJ1092" s="2"/>
      <c r="AK1092" s="1"/>
    </row>
    <row r="1093" spans="1:114">
      <c r="A1093" s="1">
        <f t="shared" si="795"/>
        <v>2017</v>
      </c>
      <c r="B1093" s="560">
        <f>[1]BR!C967</f>
        <v>364713</v>
      </c>
      <c r="C1093" s="560">
        <f>[1]BR!D967</f>
        <v>362529</v>
      </c>
      <c r="D1093" s="560">
        <f>[1]BR!E967</f>
        <v>369006</v>
      </c>
      <c r="E1093" s="560">
        <f>[1]BR!F967</f>
        <v>372899</v>
      </c>
      <c r="F1093" s="560">
        <f>[1]BR!G967</f>
        <v>374731</v>
      </c>
      <c r="G1093" s="560">
        <f>[1]BR!H967</f>
        <v>375668</v>
      </c>
      <c r="H1093" s="560">
        <f>[1]BR!I967</f>
        <v>377591</v>
      </c>
      <c r="I1093" s="560">
        <f>[1]BR!J967</f>
        <v>377591</v>
      </c>
      <c r="J1093" s="560">
        <f>[1]BR!K967</f>
        <v>374283</v>
      </c>
      <c r="K1093" s="560">
        <f>[1]BR!L967</f>
        <v>371391</v>
      </c>
      <c r="L1093" s="560">
        <f>[1]BR!M967</f>
        <v>369668</v>
      </c>
      <c r="M1093" s="560">
        <f>[1]BR!N967</f>
        <v>366620</v>
      </c>
      <c r="N1093" s="13">
        <f t="shared" si="793"/>
        <v>377591</v>
      </c>
      <c r="O1093" s="423"/>
      <c r="P1093" s="72">
        <f t="shared" si="796"/>
        <v>2017</v>
      </c>
      <c r="Q1093" s="560">
        <f>[1]BR!S967</f>
        <v>366620</v>
      </c>
      <c r="R1093" s="560">
        <f>[1]BR!T967</f>
        <v>364713</v>
      </c>
      <c r="S1093" s="560">
        <f>[1]BR!U967</f>
        <v>362529</v>
      </c>
      <c r="T1093" s="560">
        <f>[1]BR!V967</f>
        <v>369006</v>
      </c>
      <c r="U1093" s="560">
        <f>[1]BR!W967</f>
        <v>372899</v>
      </c>
      <c r="V1093" s="560">
        <f>[1]BR!X967</f>
        <v>374731</v>
      </c>
      <c r="W1093" s="560">
        <f>[1]BR!Y967</f>
        <v>375668</v>
      </c>
      <c r="X1093" s="560">
        <f>[1]BR!Z967</f>
        <v>377591</v>
      </c>
      <c r="Y1093" s="560">
        <f>[1]BR!AA967</f>
        <v>377591</v>
      </c>
      <c r="Z1093" s="560">
        <f>[1]BR!AB967</f>
        <v>374283</v>
      </c>
      <c r="AA1093" s="560">
        <f>[1]BR!AC967</f>
        <v>371391</v>
      </c>
      <c r="AB1093" s="560">
        <f>[1]BR!AD967</f>
        <v>369668</v>
      </c>
      <c r="AC1093" s="13">
        <f t="shared" si="797"/>
        <v>377591</v>
      </c>
      <c r="AG1093" s="1"/>
      <c r="AH1093" s="1"/>
      <c r="AI1093" s="155"/>
      <c r="AJ1093" s="2"/>
      <c r="AK1093" s="1"/>
    </row>
    <row r="1094" spans="1:114">
      <c r="A1094" s="1">
        <f t="shared" si="795"/>
        <v>2018</v>
      </c>
      <c r="B1094" s="560">
        <f>[1]BR!C968</f>
        <v>364713</v>
      </c>
      <c r="C1094" s="560">
        <f>[1]BR!D968</f>
        <v>362529</v>
      </c>
      <c r="D1094" s="560">
        <f>[1]BR!E968</f>
        <v>369006</v>
      </c>
      <c r="E1094" s="560">
        <f>[1]BR!F968</f>
        <v>372899</v>
      </c>
      <c r="F1094" s="560">
        <f>[1]BR!G968</f>
        <v>374731</v>
      </c>
      <c r="G1094" s="560">
        <f>[1]BR!H968</f>
        <v>375668</v>
      </c>
      <c r="H1094" s="560">
        <f>[1]BR!I968</f>
        <v>377591</v>
      </c>
      <c r="I1094" s="560">
        <f>[1]BR!J968</f>
        <v>377591</v>
      </c>
      <c r="J1094" s="560">
        <f>[1]BR!K968</f>
        <v>374283</v>
      </c>
      <c r="K1094" s="560">
        <f>[1]BR!L968</f>
        <v>371391</v>
      </c>
      <c r="L1094" s="560">
        <f>[1]BR!M968</f>
        <v>369668</v>
      </c>
      <c r="M1094" s="560">
        <f>[1]BR!N968</f>
        <v>366620</v>
      </c>
      <c r="N1094" s="13">
        <f t="shared" si="793"/>
        <v>377591</v>
      </c>
      <c r="O1094" s="423"/>
      <c r="P1094" s="72">
        <f t="shared" si="796"/>
        <v>2018</v>
      </c>
      <c r="Q1094" s="560">
        <f>[1]BR!S968</f>
        <v>366620</v>
      </c>
      <c r="R1094" s="560">
        <f>[1]BR!T968</f>
        <v>364713</v>
      </c>
      <c r="S1094" s="560">
        <f>[1]BR!U968</f>
        <v>362529</v>
      </c>
      <c r="T1094" s="560">
        <f>[1]BR!V968</f>
        <v>369006</v>
      </c>
      <c r="U1094" s="560">
        <f>[1]BR!W968</f>
        <v>372899</v>
      </c>
      <c r="V1094" s="560">
        <f>[1]BR!X968</f>
        <v>374731</v>
      </c>
      <c r="W1094" s="560">
        <f>[1]BR!Y968</f>
        <v>375668</v>
      </c>
      <c r="X1094" s="560">
        <f>[1]BR!Z968</f>
        <v>377591</v>
      </c>
      <c r="Y1094" s="560">
        <f>[1]BR!AA968</f>
        <v>377591</v>
      </c>
      <c r="Z1094" s="560">
        <f>[1]BR!AB968</f>
        <v>374283</v>
      </c>
      <c r="AA1094" s="560">
        <f>[1]BR!AC968</f>
        <v>371391</v>
      </c>
      <c r="AB1094" s="560">
        <f>[1]BR!AD968</f>
        <v>369668</v>
      </c>
      <c r="AC1094" s="13">
        <f t="shared" si="797"/>
        <v>377591</v>
      </c>
      <c r="AG1094" s="1"/>
      <c r="AH1094" s="1"/>
      <c r="AI1094" s="155"/>
      <c r="AJ1094" s="2"/>
      <c r="AK1094" s="1"/>
    </row>
    <row r="1095" spans="1:114">
      <c r="A1095" s="1">
        <f t="shared" si="795"/>
        <v>2019</v>
      </c>
      <c r="B1095" s="560">
        <f>[1]BR!C969</f>
        <v>364713</v>
      </c>
      <c r="C1095" s="560">
        <f>[1]BR!D969</f>
        <v>362529</v>
      </c>
      <c r="D1095" s="560">
        <f>[1]BR!E969</f>
        <v>369006</v>
      </c>
      <c r="E1095" s="560">
        <f>[1]BR!F969</f>
        <v>372899</v>
      </c>
      <c r="F1095" s="560">
        <f>[1]BR!G969</f>
        <v>374731</v>
      </c>
      <c r="G1095" s="560">
        <f>[1]BR!H969</f>
        <v>375668</v>
      </c>
      <c r="H1095" s="560">
        <f>[1]BR!I969</f>
        <v>377591</v>
      </c>
      <c r="I1095" s="560">
        <f>[1]BR!J969</f>
        <v>377591</v>
      </c>
      <c r="J1095" s="560">
        <f>[1]BR!K969</f>
        <v>374283</v>
      </c>
      <c r="K1095" s="560">
        <f>[1]BR!L969</f>
        <v>371391</v>
      </c>
      <c r="L1095" s="560">
        <f>[1]BR!M969</f>
        <v>369668</v>
      </c>
      <c r="M1095" s="560">
        <f>[1]BR!N969</f>
        <v>366620</v>
      </c>
      <c r="N1095" s="13">
        <f t="shared" si="793"/>
        <v>377591</v>
      </c>
      <c r="O1095" s="423"/>
      <c r="P1095" s="72">
        <f t="shared" si="796"/>
        <v>2019</v>
      </c>
      <c r="Q1095" s="560">
        <f>[1]BR!S969</f>
        <v>366620</v>
      </c>
      <c r="R1095" s="560">
        <f>[1]BR!T969</f>
        <v>364713</v>
      </c>
      <c r="S1095" s="560">
        <f>[1]BR!U969</f>
        <v>362529</v>
      </c>
      <c r="T1095" s="560">
        <f>[1]BR!V969</f>
        <v>369006</v>
      </c>
      <c r="U1095" s="560">
        <f>[1]BR!W969</f>
        <v>372899</v>
      </c>
      <c r="V1095" s="560">
        <f>[1]BR!X969</f>
        <v>374731</v>
      </c>
      <c r="W1095" s="560">
        <f>[1]BR!Y969</f>
        <v>375668</v>
      </c>
      <c r="X1095" s="560">
        <f>[1]BR!Z969</f>
        <v>377591</v>
      </c>
      <c r="Y1095" s="560">
        <f>[1]BR!AA969</f>
        <v>377591</v>
      </c>
      <c r="Z1095" s="560">
        <f>[1]BR!AB969</f>
        <v>374283</v>
      </c>
      <c r="AA1095" s="560">
        <f>[1]BR!AC969</f>
        <v>371391</v>
      </c>
      <c r="AB1095" s="560">
        <f>[1]BR!AD969</f>
        <v>369668</v>
      </c>
      <c r="AC1095" s="13">
        <f t="shared" si="797"/>
        <v>377591</v>
      </c>
      <c r="AG1095" s="1"/>
      <c r="AH1095" s="1"/>
      <c r="AJ1095" s="2"/>
      <c r="AK1095" s="1"/>
    </row>
    <row r="1096" spans="1:114">
      <c r="A1096" s="1">
        <f t="shared" si="795"/>
        <v>2020</v>
      </c>
      <c r="B1096" s="560">
        <f>[1]BR!C970</f>
        <v>364713</v>
      </c>
      <c r="C1096" s="560">
        <f>[1]BR!D970</f>
        <v>363099</v>
      </c>
      <c r="D1096" s="560">
        <f>[1]BR!E970</f>
        <v>369006</v>
      </c>
      <c r="E1096" s="560">
        <f>[1]BR!F970</f>
        <v>372899</v>
      </c>
      <c r="F1096" s="560">
        <f>[1]BR!G970</f>
        <v>374731</v>
      </c>
      <c r="G1096" s="560">
        <f>[1]BR!H970</f>
        <v>375668</v>
      </c>
      <c r="H1096" s="560">
        <f>[1]BR!I970</f>
        <v>377591</v>
      </c>
      <c r="I1096" s="560">
        <f>[1]BR!J970</f>
        <v>377591</v>
      </c>
      <c r="J1096" s="560">
        <f>[1]BR!K970</f>
        <v>374283</v>
      </c>
      <c r="K1096" s="560">
        <f>[1]BR!L970</f>
        <v>371391</v>
      </c>
      <c r="L1096" s="560">
        <f>[1]BR!M970</f>
        <v>369668</v>
      </c>
      <c r="M1096" s="560">
        <f>[1]BR!N970</f>
        <v>366620</v>
      </c>
      <c r="N1096" s="13">
        <f t="shared" si="793"/>
        <v>377591</v>
      </c>
      <c r="O1096" s="423"/>
      <c r="P1096" s="72">
        <f t="shared" si="796"/>
        <v>2020</v>
      </c>
      <c r="Q1096" s="560">
        <f>[1]BR!S970</f>
        <v>366620</v>
      </c>
      <c r="R1096" s="560">
        <f>[1]BR!T970</f>
        <v>364713</v>
      </c>
      <c r="S1096" s="560">
        <f>[1]BR!U970</f>
        <v>363099</v>
      </c>
      <c r="T1096" s="560">
        <f>[1]BR!V970</f>
        <v>369006</v>
      </c>
      <c r="U1096" s="560">
        <f>[1]BR!W970</f>
        <v>372899</v>
      </c>
      <c r="V1096" s="560">
        <f>[1]BR!X970</f>
        <v>374731</v>
      </c>
      <c r="W1096" s="560">
        <f>[1]BR!Y970</f>
        <v>375668</v>
      </c>
      <c r="X1096" s="560">
        <f>[1]BR!Z970</f>
        <v>377591</v>
      </c>
      <c r="Y1096" s="560">
        <f>[1]BR!AA970</f>
        <v>377591</v>
      </c>
      <c r="Z1096" s="560">
        <f>[1]BR!AB970</f>
        <v>374283</v>
      </c>
      <c r="AA1096" s="560">
        <f>[1]BR!AC970</f>
        <v>371391</v>
      </c>
      <c r="AB1096" s="560">
        <f>[1]BR!AD970</f>
        <v>369668</v>
      </c>
      <c r="AC1096" s="13">
        <f t="shared" si="797"/>
        <v>377591</v>
      </c>
      <c r="AF1096" s="79"/>
      <c r="AG1096" s="2"/>
      <c r="AH1096" s="1"/>
      <c r="AJ1096" s="2"/>
      <c r="AK1096" s="1"/>
    </row>
    <row r="1097" spans="1:114">
      <c r="A1097" s="1">
        <f t="shared" si="795"/>
        <v>2021</v>
      </c>
      <c r="B1097" s="560">
        <f>[1]BR!C971</f>
        <v>364713</v>
      </c>
      <c r="C1097" s="560">
        <f>[1]BR!D971</f>
        <v>362529</v>
      </c>
      <c r="D1097" s="560">
        <f>[1]BR!E971</f>
        <v>369006</v>
      </c>
      <c r="E1097" s="560">
        <f>[1]BR!F971</f>
        <v>372899</v>
      </c>
      <c r="F1097" s="560">
        <f>[1]BR!G971</f>
        <v>374731</v>
      </c>
      <c r="G1097" s="560">
        <f>[1]BR!H971</f>
        <v>375668</v>
      </c>
      <c r="H1097" s="560">
        <f>[1]BR!I971</f>
        <v>377591</v>
      </c>
      <c r="I1097" s="560">
        <f>[1]BR!J971</f>
        <v>377591</v>
      </c>
      <c r="J1097" s="560">
        <f>[1]BR!K971</f>
        <v>374283</v>
      </c>
      <c r="K1097" s="560">
        <f>[1]BR!L971</f>
        <v>371391</v>
      </c>
      <c r="L1097" s="560">
        <f>[1]BR!M971</f>
        <v>369668</v>
      </c>
      <c r="M1097" s="560">
        <f>[1]BR!N971</f>
        <v>366620</v>
      </c>
      <c r="N1097" s="13">
        <f t="shared" si="793"/>
        <v>377591</v>
      </c>
      <c r="O1097" s="423"/>
      <c r="P1097" s="72">
        <f t="shared" si="796"/>
        <v>2021</v>
      </c>
      <c r="Q1097" s="560">
        <f>[1]BR!S971</f>
        <v>366620</v>
      </c>
      <c r="R1097" s="560">
        <f>[1]BR!T971</f>
        <v>364713</v>
      </c>
      <c r="S1097" s="560">
        <f>[1]BR!U971</f>
        <v>362529</v>
      </c>
      <c r="T1097" s="560">
        <f>[1]BR!V971</f>
        <v>369006</v>
      </c>
      <c r="U1097" s="560">
        <f>[1]BR!W971</f>
        <v>372899</v>
      </c>
      <c r="V1097" s="560">
        <f>[1]BR!X971</f>
        <v>374731</v>
      </c>
      <c r="W1097" s="560">
        <f>[1]BR!Y971</f>
        <v>375668</v>
      </c>
      <c r="X1097" s="560">
        <f>[1]BR!Z971</f>
        <v>377591</v>
      </c>
      <c r="Y1097" s="560">
        <f>[1]BR!AA971</f>
        <v>377591</v>
      </c>
      <c r="Z1097" s="560">
        <f>[1]BR!AB971</f>
        <v>374283</v>
      </c>
      <c r="AA1097" s="560">
        <f>[1]BR!AC971</f>
        <v>371391</v>
      </c>
      <c r="AB1097" s="560">
        <f>[1]BR!AD971</f>
        <v>369668</v>
      </c>
      <c r="AC1097" s="13">
        <f t="shared" si="797"/>
        <v>377591</v>
      </c>
      <c r="AF1097" s="86"/>
      <c r="AG1097" s="2"/>
      <c r="AH1097" s="1"/>
      <c r="AI1097" s="78"/>
      <c r="AJ1097" s="2"/>
      <c r="AK1097" s="1"/>
    </row>
    <row r="1098" spans="1:114">
      <c r="A1098" s="1">
        <f t="shared" si="795"/>
        <v>2022</v>
      </c>
      <c r="B1098" s="560">
        <f>[1]BR!C972</f>
        <v>364713</v>
      </c>
      <c r="C1098" s="560">
        <f>[1]BR!D972</f>
        <v>362529</v>
      </c>
      <c r="D1098" s="560">
        <f>[1]BR!E972</f>
        <v>369006</v>
      </c>
      <c r="E1098" s="560">
        <f>[1]BR!F972</f>
        <v>372899</v>
      </c>
      <c r="F1098" s="560">
        <f>[1]BR!G972</f>
        <v>374731</v>
      </c>
      <c r="G1098" s="560">
        <f>[1]BR!H972</f>
        <v>375668</v>
      </c>
      <c r="H1098" s="560">
        <f>[1]BR!I972</f>
        <v>377591</v>
      </c>
      <c r="I1098" s="560">
        <f>[1]BR!J972</f>
        <v>377591</v>
      </c>
      <c r="J1098" s="560">
        <f>[1]BR!K972</f>
        <v>374283</v>
      </c>
      <c r="K1098" s="560">
        <f>[1]BR!L972</f>
        <v>371391</v>
      </c>
      <c r="L1098" s="560">
        <f>[1]BR!M972</f>
        <v>369668</v>
      </c>
      <c r="M1098" s="560">
        <f>[1]BR!N972</f>
        <v>366620</v>
      </c>
      <c r="N1098" s="13">
        <f t="shared" si="793"/>
        <v>377591</v>
      </c>
      <c r="O1098" s="422"/>
      <c r="P1098" s="72">
        <f t="shared" si="796"/>
        <v>2022</v>
      </c>
      <c r="Q1098" s="560">
        <f>[1]BR!S972</f>
        <v>366620</v>
      </c>
      <c r="R1098" s="560">
        <f>[1]BR!T972</f>
        <v>364713</v>
      </c>
      <c r="S1098" s="560">
        <f>[1]BR!U972</f>
        <v>362529</v>
      </c>
      <c r="T1098" s="560">
        <f>[1]BR!V972</f>
        <v>369006</v>
      </c>
      <c r="U1098" s="560">
        <f>[1]BR!W972</f>
        <v>372899</v>
      </c>
      <c r="V1098" s="560">
        <f>[1]BR!X972</f>
        <v>374731</v>
      </c>
      <c r="W1098" s="560">
        <f>[1]BR!Y972</f>
        <v>375668</v>
      </c>
      <c r="X1098" s="560">
        <f>[1]BR!Z972</f>
        <v>377591</v>
      </c>
      <c r="Y1098" s="560">
        <f>[1]BR!AA972</f>
        <v>377591</v>
      </c>
      <c r="Z1098" s="560">
        <f>[1]BR!AB972</f>
        <v>374283</v>
      </c>
      <c r="AA1098" s="560">
        <f>[1]BR!AC972</f>
        <v>371391</v>
      </c>
      <c r="AB1098" s="560">
        <f>[1]BR!AD972</f>
        <v>369668</v>
      </c>
      <c r="AC1098" s="13">
        <f t="shared" si="797"/>
        <v>377591</v>
      </c>
      <c r="AD1098" s="13"/>
      <c r="AG1098" s="2"/>
      <c r="AH1098" s="1"/>
      <c r="AJ1098" s="2"/>
      <c r="AK1098" s="1"/>
    </row>
    <row r="1099" spans="1:114">
      <c r="A1099" s="1">
        <f t="shared" si="795"/>
        <v>2023</v>
      </c>
      <c r="B1099" s="560">
        <f>[1]BR!C973</f>
        <v>364713</v>
      </c>
      <c r="C1099" s="560">
        <f>[1]BR!D973</f>
        <v>362529</v>
      </c>
      <c r="D1099" s="560">
        <f>[1]BR!E973</f>
        <v>369006</v>
      </c>
      <c r="E1099" s="560">
        <f>[1]BR!F973</f>
        <v>372899</v>
      </c>
      <c r="F1099" s="560">
        <f>[1]BR!G973</f>
        <v>374731</v>
      </c>
      <c r="G1099" s="560">
        <f>[1]BR!H973</f>
        <v>375668</v>
      </c>
      <c r="H1099" s="560">
        <f>[1]BR!I973</f>
        <v>377591</v>
      </c>
      <c r="I1099" s="560">
        <f>[1]BR!J973</f>
        <v>377591</v>
      </c>
      <c r="J1099" s="560">
        <f>[1]BR!K973</f>
        <v>374283</v>
      </c>
      <c r="K1099" s="560">
        <f>[1]BR!L973</f>
        <v>371391</v>
      </c>
      <c r="L1099" s="560">
        <f>[1]BR!M973</f>
        <v>369668</v>
      </c>
      <c r="M1099" s="560">
        <f>[1]BR!N973</f>
        <v>366620</v>
      </c>
      <c r="N1099" s="13">
        <f t="shared" si="793"/>
        <v>377591</v>
      </c>
      <c r="O1099" s="422"/>
      <c r="P1099" s="72">
        <f t="shared" si="796"/>
        <v>2023</v>
      </c>
      <c r="Q1099" s="560">
        <f>[1]BR!S973</f>
        <v>366620</v>
      </c>
      <c r="R1099" s="560">
        <f>[1]BR!T973</f>
        <v>364713</v>
      </c>
      <c r="S1099" s="560">
        <f>[1]BR!U973</f>
        <v>362529</v>
      </c>
      <c r="T1099" s="560">
        <f>[1]BR!V973</f>
        <v>369006</v>
      </c>
      <c r="U1099" s="560">
        <f>[1]BR!W973</f>
        <v>372899</v>
      </c>
      <c r="V1099" s="560">
        <f>[1]BR!X973</f>
        <v>374731</v>
      </c>
      <c r="W1099" s="560">
        <f>[1]BR!Y973</f>
        <v>375668</v>
      </c>
      <c r="X1099" s="560">
        <f>[1]BR!Z973</f>
        <v>377591</v>
      </c>
      <c r="Y1099" s="560">
        <f>[1]BR!AA973</f>
        <v>377591</v>
      </c>
      <c r="Z1099" s="560">
        <f>[1]BR!AB973</f>
        <v>374283</v>
      </c>
      <c r="AA1099" s="560">
        <f>[1]BR!AC973</f>
        <v>371391</v>
      </c>
      <c r="AB1099" s="560">
        <f>[1]BR!AD973</f>
        <v>369668</v>
      </c>
      <c r="AC1099" s="13">
        <f t="shared" si="797"/>
        <v>377591</v>
      </c>
      <c r="AD1099" s="13"/>
      <c r="AG1099" s="2"/>
      <c r="AH1099" s="1"/>
      <c r="AI1099" s="86"/>
      <c r="AJ1099" s="2"/>
      <c r="AK1099" s="1"/>
    </row>
    <row r="1100" spans="1:114">
      <c r="A1100" s="1">
        <f t="shared" si="795"/>
        <v>2024</v>
      </c>
      <c r="B1100" s="560">
        <f>[1]BR!C974</f>
        <v>364713</v>
      </c>
      <c r="C1100" s="560">
        <f>[1]BR!D974</f>
        <v>363099</v>
      </c>
      <c r="D1100" s="560">
        <f>[1]BR!E974</f>
        <v>369006</v>
      </c>
      <c r="E1100" s="560">
        <f>[1]BR!F974</f>
        <v>372899</v>
      </c>
      <c r="F1100" s="560">
        <f>[1]BR!G974</f>
        <v>374731</v>
      </c>
      <c r="G1100" s="560">
        <f>[1]BR!H974</f>
        <v>375668</v>
      </c>
      <c r="H1100" s="560">
        <f>[1]BR!I974</f>
        <v>377591</v>
      </c>
      <c r="I1100" s="560">
        <f>[1]BR!J974</f>
        <v>377591</v>
      </c>
      <c r="J1100" s="560">
        <f>[1]BR!K974</f>
        <v>374283</v>
      </c>
      <c r="K1100" s="560">
        <f>[1]BR!L974</f>
        <v>371391</v>
      </c>
      <c r="L1100" s="560">
        <f>[1]BR!M974</f>
        <v>369668</v>
      </c>
      <c r="M1100" s="560">
        <f>[1]BR!N974</f>
        <v>366620</v>
      </c>
      <c r="N1100" s="13">
        <f t="shared" si="793"/>
        <v>377591</v>
      </c>
      <c r="O1100" s="422"/>
      <c r="P1100" s="72">
        <f t="shared" si="796"/>
        <v>2024</v>
      </c>
      <c r="Q1100" s="560">
        <f>[1]BR!S974</f>
        <v>366620</v>
      </c>
      <c r="R1100" s="560">
        <f>[1]BR!T974</f>
        <v>364713</v>
      </c>
      <c r="S1100" s="560">
        <f>[1]BR!U974</f>
        <v>363099</v>
      </c>
      <c r="T1100" s="560">
        <f>[1]BR!V974</f>
        <v>369006</v>
      </c>
      <c r="U1100" s="560">
        <f>[1]BR!W974</f>
        <v>372899</v>
      </c>
      <c r="V1100" s="560">
        <f>[1]BR!X974</f>
        <v>374731</v>
      </c>
      <c r="W1100" s="560">
        <f>[1]BR!Y974</f>
        <v>375668</v>
      </c>
      <c r="X1100" s="560">
        <f>[1]BR!Z974</f>
        <v>377591</v>
      </c>
      <c r="Y1100" s="560">
        <f>[1]BR!AA974</f>
        <v>377591</v>
      </c>
      <c r="Z1100" s="560">
        <f>[1]BR!AB974</f>
        <v>374283</v>
      </c>
      <c r="AA1100" s="560">
        <f>[1]BR!AC974</f>
        <v>371391</v>
      </c>
      <c r="AB1100" s="560">
        <f>[1]BR!AD974</f>
        <v>369668</v>
      </c>
      <c r="AC1100" s="13">
        <f t="shared" si="797"/>
        <v>377591</v>
      </c>
      <c r="AD1100" s="13"/>
      <c r="AG1100" s="2"/>
      <c r="AH1100" s="1"/>
      <c r="AI1100" s="155"/>
      <c r="AJ1100" s="2"/>
      <c r="AK1100" s="1"/>
    </row>
    <row r="1101" spans="1:114">
      <c r="A1101" s="1">
        <f t="shared" si="795"/>
        <v>2025</v>
      </c>
      <c r="B1101" s="560">
        <f>[1]BR!C975</f>
        <v>364713</v>
      </c>
      <c r="C1101" s="560">
        <f>[1]BR!D975</f>
        <v>362529</v>
      </c>
      <c r="D1101" s="560">
        <f>[1]BR!E975</f>
        <v>369006</v>
      </c>
      <c r="E1101" s="560">
        <f>[1]BR!F975</f>
        <v>372899</v>
      </c>
      <c r="F1101" s="560">
        <f>[1]BR!G975</f>
        <v>374731</v>
      </c>
      <c r="G1101" s="560">
        <f>[1]BR!H975</f>
        <v>375668</v>
      </c>
      <c r="H1101" s="560">
        <f>[1]BR!I975</f>
        <v>377591</v>
      </c>
      <c r="I1101" s="560">
        <f>[1]BR!J975</f>
        <v>377591</v>
      </c>
      <c r="J1101" s="560">
        <f>[1]BR!K975</f>
        <v>374283</v>
      </c>
      <c r="K1101" s="560">
        <f>[1]BR!L975</f>
        <v>371391</v>
      </c>
      <c r="L1101" s="560">
        <f>[1]BR!M975</f>
        <v>369668</v>
      </c>
      <c r="M1101" s="560">
        <f>[1]BR!N975</f>
        <v>366620</v>
      </c>
      <c r="N1101" s="13">
        <f t="shared" si="793"/>
        <v>377591</v>
      </c>
      <c r="O1101" s="422"/>
      <c r="P1101" s="72">
        <f t="shared" si="796"/>
        <v>2025</v>
      </c>
      <c r="Q1101" s="560">
        <f>[1]BR!S975</f>
        <v>366620</v>
      </c>
      <c r="R1101" s="560">
        <f>[1]BR!T975</f>
        <v>364713</v>
      </c>
      <c r="S1101" s="560">
        <f>[1]BR!U975</f>
        <v>362529</v>
      </c>
      <c r="T1101" s="560">
        <f>[1]BR!V975</f>
        <v>369006</v>
      </c>
      <c r="U1101" s="560">
        <f>[1]BR!W975</f>
        <v>372899</v>
      </c>
      <c r="V1101" s="560">
        <f>[1]BR!X975</f>
        <v>374731</v>
      </c>
      <c r="W1101" s="560">
        <f>[1]BR!Y975</f>
        <v>375668</v>
      </c>
      <c r="X1101" s="560">
        <f>[1]BR!Z975</f>
        <v>377591</v>
      </c>
      <c r="Y1101" s="560">
        <f>[1]BR!AA975</f>
        <v>377591</v>
      </c>
      <c r="Z1101" s="560">
        <f>[1]BR!AB975</f>
        <v>374283</v>
      </c>
      <c r="AA1101" s="560">
        <f>[1]BR!AC975</f>
        <v>371391</v>
      </c>
      <c r="AB1101" s="560">
        <f>[1]BR!AD975</f>
        <v>369668</v>
      </c>
      <c r="AC1101" s="13">
        <f t="shared" si="797"/>
        <v>377591</v>
      </c>
      <c r="AD1101" s="13"/>
      <c r="AG1101" s="2"/>
      <c r="AH1101" s="1"/>
      <c r="AI1101" s="155"/>
      <c r="AJ1101" s="2"/>
      <c r="AK1101" s="1"/>
    </row>
    <row r="1102" spans="1:114">
      <c r="A1102" s="1">
        <f t="shared" si="795"/>
        <v>2026</v>
      </c>
      <c r="B1102" s="560">
        <f>[1]BR!C976</f>
        <v>364713</v>
      </c>
      <c r="C1102" s="560">
        <f>[1]BR!D976</f>
        <v>362529</v>
      </c>
      <c r="D1102" s="560">
        <f>[1]BR!E976</f>
        <v>369006</v>
      </c>
      <c r="E1102" s="560">
        <f>[1]BR!F976</f>
        <v>372899</v>
      </c>
      <c r="F1102" s="560">
        <f>[1]BR!G976</f>
        <v>374731</v>
      </c>
      <c r="G1102" s="560">
        <f>[1]BR!H976</f>
        <v>375668</v>
      </c>
      <c r="H1102" s="560">
        <f>[1]BR!I976</f>
        <v>377591</v>
      </c>
      <c r="I1102" s="560">
        <f>[1]BR!J976</f>
        <v>377591</v>
      </c>
      <c r="J1102" s="560">
        <f>[1]BR!K976</f>
        <v>374283</v>
      </c>
      <c r="K1102" s="560">
        <f>[1]BR!L976</f>
        <v>371391</v>
      </c>
      <c r="L1102" s="560">
        <f>[1]BR!M976</f>
        <v>369668</v>
      </c>
      <c r="M1102" s="560">
        <f>[1]BR!N976</f>
        <v>366620</v>
      </c>
      <c r="N1102" s="13">
        <f t="shared" si="793"/>
        <v>377591</v>
      </c>
      <c r="O1102" s="433"/>
      <c r="P1102" s="72">
        <f t="shared" si="796"/>
        <v>2026</v>
      </c>
      <c r="Q1102" s="560">
        <f>[1]BR!S976</f>
        <v>366620</v>
      </c>
      <c r="R1102" s="560">
        <f>[1]BR!T976</f>
        <v>364713</v>
      </c>
      <c r="S1102" s="560">
        <f>[1]BR!U976</f>
        <v>362529</v>
      </c>
      <c r="T1102" s="560">
        <f>[1]BR!V976</f>
        <v>369006</v>
      </c>
      <c r="U1102" s="560">
        <f>[1]BR!W976</f>
        <v>372899</v>
      </c>
      <c r="V1102" s="560">
        <f>[1]BR!X976</f>
        <v>374731</v>
      </c>
      <c r="W1102" s="560">
        <f>[1]BR!Y976</f>
        <v>375668</v>
      </c>
      <c r="X1102" s="560">
        <f>[1]BR!Z976</f>
        <v>377591</v>
      </c>
      <c r="Y1102" s="560">
        <f>[1]BR!AA976</f>
        <v>377591</v>
      </c>
      <c r="Z1102" s="560">
        <f>[1]BR!AB976</f>
        <v>374283</v>
      </c>
      <c r="AA1102" s="560">
        <f>[1]BR!AC976</f>
        <v>371391</v>
      </c>
      <c r="AB1102" s="560">
        <f>[1]BR!AD976</f>
        <v>369668</v>
      </c>
      <c r="AC1102" s="13">
        <f t="shared" si="797"/>
        <v>377591</v>
      </c>
      <c r="AD1102" s="13"/>
      <c r="AG1102" s="2"/>
      <c r="AH1102" s="1"/>
      <c r="AI1102" s="155"/>
      <c r="AJ1102" s="2"/>
      <c r="AK1102" s="1"/>
    </row>
    <row r="1103" spans="1:114">
      <c r="A1103" s="1">
        <f t="shared" si="795"/>
        <v>2027</v>
      </c>
      <c r="B1103" s="560">
        <f>[1]BR!C977</f>
        <v>364713</v>
      </c>
      <c r="C1103" s="560">
        <f>[1]BR!D977</f>
        <v>362529</v>
      </c>
      <c r="D1103" s="560">
        <f>[1]BR!E977</f>
        <v>369006</v>
      </c>
      <c r="E1103" s="560">
        <f>[1]BR!F977</f>
        <v>372899</v>
      </c>
      <c r="F1103" s="560">
        <f>[1]BR!G977</f>
        <v>374731</v>
      </c>
      <c r="G1103" s="560">
        <f>[1]BR!H977</f>
        <v>375668</v>
      </c>
      <c r="H1103" s="560">
        <f>[1]BR!I977</f>
        <v>377591</v>
      </c>
      <c r="I1103" s="560">
        <f>[1]BR!J977</f>
        <v>377591</v>
      </c>
      <c r="J1103" s="560">
        <f>[1]BR!K977</f>
        <v>374283</v>
      </c>
      <c r="K1103" s="560">
        <f>[1]BR!L977</f>
        <v>371391</v>
      </c>
      <c r="L1103" s="560">
        <f>[1]BR!M977</f>
        <v>369668</v>
      </c>
      <c r="M1103" s="560">
        <f>[1]BR!N977</f>
        <v>366620</v>
      </c>
      <c r="N1103" s="13">
        <f t="shared" si="793"/>
        <v>377591</v>
      </c>
      <c r="O1103" s="433"/>
      <c r="P1103" s="72">
        <f t="shared" si="796"/>
        <v>2027</v>
      </c>
      <c r="Q1103" s="560">
        <f>[1]BR!S977</f>
        <v>366620</v>
      </c>
      <c r="R1103" s="560">
        <f>[1]BR!T977</f>
        <v>364713</v>
      </c>
      <c r="S1103" s="560">
        <f>[1]BR!U977</f>
        <v>362529</v>
      </c>
      <c r="T1103" s="560">
        <f>[1]BR!V977</f>
        <v>369006</v>
      </c>
      <c r="U1103" s="560">
        <f>[1]BR!W977</f>
        <v>372899</v>
      </c>
      <c r="V1103" s="560">
        <f>[1]BR!X977</f>
        <v>374731</v>
      </c>
      <c r="W1103" s="560">
        <f>[1]BR!Y977</f>
        <v>375668</v>
      </c>
      <c r="X1103" s="560">
        <f>[1]BR!Z977</f>
        <v>377591</v>
      </c>
      <c r="Y1103" s="560">
        <f>[1]BR!AA977</f>
        <v>377591</v>
      </c>
      <c r="Z1103" s="560">
        <f>[1]BR!AB977</f>
        <v>374283</v>
      </c>
      <c r="AA1103" s="560">
        <f>[1]BR!AC977</f>
        <v>371391</v>
      </c>
      <c r="AB1103" s="560">
        <f>[1]BR!AD977</f>
        <v>369668</v>
      </c>
      <c r="AC1103" s="13">
        <f t="shared" si="797"/>
        <v>377591</v>
      </c>
      <c r="AD1103" s="13"/>
      <c r="AG1103" s="2"/>
      <c r="AH1103" s="1"/>
      <c r="AI1103" s="155"/>
      <c r="AJ1103" s="2"/>
      <c r="AK1103" s="1"/>
    </row>
    <row r="1104" spans="1:114">
      <c r="A1104" s="1">
        <f t="shared" si="795"/>
        <v>2028</v>
      </c>
      <c r="B1104" s="560">
        <f>[1]BR!C978</f>
        <v>364713</v>
      </c>
      <c r="C1104" s="560">
        <f>[1]BR!D978</f>
        <v>363099</v>
      </c>
      <c r="D1104" s="560">
        <f>[1]BR!E978</f>
        <v>369006</v>
      </c>
      <c r="E1104" s="560">
        <f>[1]BR!F978</f>
        <v>372899</v>
      </c>
      <c r="F1104" s="560">
        <f>[1]BR!G978</f>
        <v>374731</v>
      </c>
      <c r="G1104" s="560">
        <f>[1]BR!H978</f>
        <v>375668</v>
      </c>
      <c r="H1104" s="560">
        <f>[1]BR!I978</f>
        <v>377591</v>
      </c>
      <c r="I1104" s="560">
        <f>[1]BR!J978</f>
        <v>377591</v>
      </c>
      <c r="J1104" s="560">
        <f>[1]BR!K978</f>
        <v>374283</v>
      </c>
      <c r="K1104" s="560">
        <f>[1]BR!L978</f>
        <v>371391</v>
      </c>
      <c r="L1104" s="560">
        <f>[1]BR!M978</f>
        <v>369668</v>
      </c>
      <c r="M1104" s="560">
        <f>[1]BR!N978</f>
        <v>366620</v>
      </c>
      <c r="N1104" s="13">
        <f t="shared" si="793"/>
        <v>377591</v>
      </c>
      <c r="O1104" s="433"/>
      <c r="P1104" s="72">
        <f t="shared" si="796"/>
        <v>2028</v>
      </c>
      <c r="Q1104" s="560">
        <f>[1]BR!S978</f>
        <v>366620</v>
      </c>
      <c r="R1104" s="560">
        <f>[1]BR!T978</f>
        <v>364713</v>
      </c>
      <c r="S1104" s="560">
        <f>[1]BR!U978</f>
        <v>363099</v>
      </c>
      <c r="T1104" s="560">
        <f>[1]BR!V978</f>
        <v>369006</v>
      </c>
      <c r="U1104" s="560">
        <f>[1]BR!W978</f>
        <v>372899</v>
      </c>
      <c r="V1104" s="560">
        <f>[1]BR!X978</f>
        <v>374731</v>
      </c>
      <c r="W1104" s="560">
        <f>[1]BR!Y978</f>
        <v>375668</v>
      </c>
      <c r="X1104" s="560">
        <f>[1]BR!Z978</f>
        <v>377591</v>
      </c>
      <c r="Y1104" s="560">
        <f>[1]BR!AA978</f>
        <v>377591</v>
      </c>
      <c r="Z1104" s="560">
        <f>[1]BR!AB978</f>
        <v>374283</v>
      </c>
      <c r="AA1104" s="560">
        <f>[1]BR!AC978</f>
        <v>371391</v>
      </c>
      <c r="AB1104" s="560">
        <f>[1]BR!AD978</f>
        <v>369668</v>
      </c>
      <c r="AC1104" s="13">
        <f t="shared" si="797"/>
        <v>377591</v>
      </c>
      <c r="AD1104" s="13"/>
      <c r="AG1104" s="2"/>
      <c r="AH1104" s="1"/>
      <c r="AI1104" s="155"/>
      <c r="AJ1104" s="2"/>
      <c r="AK1104" s="1"/>
    </row>
    <row r="1105" spans="1:114">
      <c r="A1105" s="1">
        <f t="shared" si="795"/>
        <v>2029</v>
      </c>
      <c r="B1105" s="560">
        <f>[1]BR!C979</f>
        <v>364713</v>
      </c>
      <c r="C1105" s="560">
        <f>[1]BR!D979</f>
        <v>362529</v>
      </c>
      <c r="D1105" s="560">
        <f>[1]BR!E979</f>
        <v>369006</v>
      </c>
      <c r="E1105" s="560">
        <f>[1]BR!F979</f>
        <v>372899</v>
      </c>
      <c r="F1105" s="560">
        <f>[1]BR!G979</f>
        <v>374731</v>
      </c>
      <c r="G1105" s="560">
        <f>[1]BR!H979</f>
        <v>375668</v>
      </c>
      <c r="H1105" s="560">
        <f>[1]BR!I979</f>
        <v>377591</v>
      </c>
      <c r="I1105" s="560">
        <f>[1]BR!J979</f>
        <v>377591</v>
      </c>
      <c r="J1105" s="560">
        <f>[1]BR!K979</f>
        <v>374283</v>
      </c>
      <c r="K1105" s="560">
        <f>[1]BR!L979</f>
        <v>371391</v>
      </c>
      <c r="L1105" s="560">
        <f>[1]BR!M979</f>
        <v>369668</v>
      </c>
      <c r="M1105" s="560">
        <f>[1]BR!N979</f>
        <v>366620</v>
      </c>
      <c r="N1105" s="13">
        <f t="shared" si="793"/>
        <v>377591</v>
      </c>
      <c r="O1105" s="433"/>
      <c r="P1105" s="72">
        <f t="shared" si="796"/>
        <v>2029</v>
      </c>
      <c r="Q1105" s="560">
        <f>[1]BR!S979</f>
        <v>366620</v>
      </c>
      <c r="R1105" s="560">
        <f>[1]BR!T979</f>
        <v>364713</v>
      </c>
      <c r="S1105" s="560">
        <f>[1]BR!U979</f>
        <v>362529</v>
      </c>
      <c r="T1105" s="560">
        <f>[1]BR!V979</f>
        <v>369006</v>
      </c>
      <c r="U1105" s="560">
        <f>[1]BR!W979</f>
        <v>372899</v>
      </c>
      <c r="V1105" s="560">
        <f>[1]BR!X979</f>
        <v>374731</v>
      </c>
      <c r="W1105" s="560">
        <f>[1]BR!Y979</f>
        <v>375668</v>
      </c>
      <c r="X1105" s="560">
        <f>[1]BR!Z979</f>
        <v>377591</v>
      </c>
      <c r="Y1105" s="560">
        <f>[1]BR!AA979</f>
        <v>377591</v>
      </c>
      <c r="Z1105" s="560">
        <f>[1]BR!AB979</f>
        <v>374283</v>
      </c>
      <c r="AA1105" s="560">
        <f>[1]BR!AC979</f>
        <v>371391</v>
      </c>
      <c r="AB1105" s="560">
        <f>[1]BR!AD979</f>
        <v>369668</v>
      </c>
      <c r="AC1105" s="13">
        <f t="shared" si="797"/>
        <v>377591</v>
      </c>
      <c r="AD1105" s="13"/>
      <c r="AG1105" s="2"/>
      <c r="AH1105" s="1"/>
      <c r="AI1105" s="155"/>
      <c r="AJ1105" s="2"/>
      <c r="AK1105" s="1"/>
    </row>
    <row r="1106" spans="1:114">
      <c r="A1106" s="1">
        <f t="shared" si="795"/>
        <v>2030</v>
      </c>
      <c r="B1106" s="560">
        <f>[1]BR!C980</f>
        <v>364713</v>
      </c>
      <c r="C1106" s="560">
        <f>[1]BR!D980</f>
        <v>362529</v>
      </c>
      <c r="D1106" s="560">
        <f>[1]BR!E980</f>
        <v>369006</v>
      </c>
      <c r="E1106" s="560">
        <f>[1]BR!F980</f>
        <v>372899</v>
      </c>
      <c r="F1106" s="560">
        <f>[1]BR!G980</f>
        <v>374731</v>
      </c>
      <c r="G1106" s="560">
        <f>[1]BR!H980</f>
        <v>375668</v>
      </c>
      <c r="H1106" s="560">
        <f>[1]BR!I980</f>
        <v>377591</v>
      </c>
      <c r="I1106" s="560">
        <f>[1]BR!J980</f>
        <v>377591</v>
      </c>
      <c r="J1106" s="560">
        <f>[1]BR!K980</f>
        <v>374283</v>
      </c>
      <c r="K1106" s="560">
        <f>[1]BR!L980</f>
        <v>371391</v>
      </c>
      <c r="L1106" s="560">
        <f>[1]BR!M980</f>
        <v>369668</v>
      </c>
      <c r="M1106" s="560">
        <f>[1]BR!N980</f>
        <v>366620</v>
      </c>
      <c r="N1106" s="13">
        <f t="shared" si="793"/>
        <v>377591</v>
      </c>
      <c r="O1106" s="433"/>
      <c r="P1106" s="72">
        <f t="shared" si="796"/>
        <v>2030</v>
      </c>
      <c r="Q1106" s="560">
        <f>[1]BR!S980</f>
        <v>366620</v>
      </c>
      <c r="R1106" s="560">
        <f>[1]BR!T980</f>
        <v>364713</v>
      </c>
      <c r="S1106" s="560">
        <f>[1]BR!U980</f>
        <v>362529</v>
      </c>
      <c r="T1106" s="560">
        <f>[1]BR!V980</f>
        <v>369006</v>
      </c>
      <c r="U1106" s="560">
        <f>[1]BR!W980</f>
        <v>372899</v>
      </c>
      <c r="V1106" s="560">
        <f>[1]BR!X980</f>
        <v>374731</v>
      </c>
      <c r="W1106" s="560">
        <f>[1]BR!Y980</f>
        <v>375668</v>
      </c>
      <c r="X1106" s="560">
        <f>[1]BR!Z980</f>
        <v>377591</v>
      </c>
      <c r="Y1106" s="560">
        <f>[1]BR!AA980</f>
        <v>377591</v>
      </c>
      <c r="Z1106" s="560">
        <f>[1]BR!AB980</f>
        <v>374283</v>
      </c>
      <c r="AA1106" s="560">
        <f>[1]BR!AC980</f>
        <v>371391</v>
      </c>
      <c r="AB1106" s="560">
        <f>[1]BR!AD980</f>
        <v>369668</v>
      </c>
      <c r="AC1106" s="13">
        <f t="shared" si="797"/>
        <v>377591</v>
      </c>
      <c r="AD1106" s="13"/>
      <c r="AG1106" s="2"/>
      <c r="AH1106" s="1"/>
      <c r="AI1106" s="155"/>
      <c r="AJ1106" s="2"/>
      <c r="AK1106" s="1"/>
    </row>
    <row r="1107" spans="1:114">
      <c r="A1107" s="1">
        <f t="shared" si="795"/>
        <v>2031</v>
      </c>
      <c r="B1107" s="560">
        <f>[1]BR!C981</f>
        <v>364713</v>
      </c>
      <c r="C1107" s="560">
        <f>[1]BR!D981</f>
        <v>362529</v>
      </c>
      <c r="D1107" s="560">
        <f>[1]BR!E981</f>
        <v>369006</v>
      </c>
      <c r="E1107" s="560">
        <f>[1]BR!F981</f>
        <v>372899</v>
      </c>
      <c r="F1107" s="560">
        <f>[1]BR!G981</f>
        <v>374731</v>
      </c>
      <c r="G1107" s="560">
        <f>[1]BR!H981</f>
        <v>375668</v>
      </c>
      <c r="H1107" s="560">
        <f>[1]BR!I981</f>
        <v>377591</v>
      </c>
      <c r="I1107" s="560">
        <f>[1]BR!J981</f>
        <v>377591</v>
      </c>
      <c r="J1107" s="560">
        <f>[1]BR!K981</f>
        <v>374283</v>
      </c>
      <c r="K1107" s="560">
        <f>[1]BR!L981</f>
        <v>371391</v>
      </c>
      <c r="L1107" s="560">
        <f>[1]BR!M981</f>
        <v>369668</v>
      </c>
      <c r="M1107" s="560">
        <f>[1]BR!N981</f>
        <v>366620</v>
      </c>
      <c r="N1107" s="13">
        <f t="shared" si="793"/>
        <v>377591</v>
      </c>
      <c r="O1107" s="419"/>
      <c r="P1107" s="72">
        <f t="shared" si="796"/>
        <v>2031</v>
      </c>
      <c r="Q1107" s="560">
        <f>[1]BR!S981</f>
        <v>366620</v>
      </c>
      <c r="R1107" s="560">
        <f>[1]BR!T981</f>
        <v>364713</v>
      </c>
      <c r="S1107" s="560">
        <f>[1]BR!U981</f>
        <v>362529</v>
      </c>
      <c r="T1107" s="560">
        <f>[1]BR!V981</f>
        <v>369006</v>
      </c>
      <c r="U1107" s="560">
        <f>[1]BR!W981</f>
        <v>372899</v>
      </c>
      <c r="V1107" s="560">
        <f>[1]BR!X981</f>
        <v>374731</v>
      </c>
      <c r="W1107" s="560">
        <f>[1]BR!Y981</f>
        <v>375668</v>
      </c>
      <c r="X1107" s="560">
        <f>[1]BR!Z981</f>
        <v>377591</v>
      </c>
      <c r="Y1107" s="560">
        <f>[1]BR!AA981</f>
        <v>377591</v>
      </c>
      <c r="Z1107" s="560">
        <f>[1]BR!AB981</f>
        <v>374283</v>
      </c>
      <c r="AA1107" s="560">
        <f>[1]BR!AC981</f>
        <v>371391</v>
      </c>
      <c r="AB1107" s="560">
        <f>[1]BR!AD981</f>
        <v>369668</v>
      </c>
      <c r="AC1107" s="13">
        <f t="shared" si="797"/>
        <v>377591</v>
      </c>
      <c r="AD1107" s="13"/>
      <c r="AG1107" s="2"/>
      <c r="AH1107" s="1"/>
      <c r="AI1107" s="155"/>
      <c r="AJ1107" s="2"/>
      <c r="AK1107" s="1"/>
    </row>
    <row r="1108" spans="1:114">
      <c r="A1108" s="1">
        <f t="shared" si="795"/>
        <v>2032</v>
      </c>
      <c r="B1108" s="560">
        <f>[1]BR!C982</f>
        <v>364713</v>
      </c>
      <c r="C1108" s="560">
        <f>[1]BR!D982</f>
        <v>363099</v>
      </c>
      <c r="D1108" s="560">
        <f>[1]BR!E982</f>
        <v>369006</v>
      </c>
      <c r="E1108" s="560">
        <f>[1]BR!F982</f>
        <v>372899</v>
      </c>
      <c r="F1108" s="560">
        <f>[1]BR!G982</f>
        <v>374731</v>
      </c>
      <c r="G1108" s="560">
        <f>[1]BR!H982</f>
        <v>375668</v>
      </c>
      <c r="H1108" s="560">
        <f>[1]BR!I982</f>
        <v>377591</v>
      </c>
      <c r="I1108" s="560">
        <f>[1]BR!J982</f>
        <v>377591</v>
      </c>
      <c r="J1108" s="560">
        <f>[1]BR!K982</f>
        <v>374283</v>
      </c>
      <c r="K1108" s="560">
        <f>[1]BR!L982</f>
        <v>371391</v>
      </c>
      <c r="L1108" s="560">
        <f>[1]BR!M982</f>
        <v>369668</v>
      </c>
      <c r="M1108" s="560">
        <f>[1]BR!N982</f>
        <v>366620</v>
      </c>
      <c r="N1108" s="13">
        <f t="shared" si="793"/>
        <v>377591</v>
      </c>
      <c r="O1108" s="29"/>
      <c r="P1108" s="72">
        <f t="shared" si="796"/>
        <v>2032</v>
      </c>
      <c r="Q1108" s="560">
        <f>[1]BR!S982</f>
        <v>366620</v>
      </c>
      <c r="R1108" s="560">
        <f>[1]BR!T982</f>
        <v>364713</v>
      </c>
      <c r="S1108" s="560">
        <f>[1]BR!U982</f>
        <v>363099</v>
      </c>
      <c r="T1108" s="560">
        <f>[1]BR!V982</f>
        <v>369006</v>
      </c>
      <c r="U1108" s="560">
        <f>[1]BR!W982</f>
        <v>372899</v>
      </c>
      <c r="V1108" s="560">
        <f>[1]BR!X982</f>
        <v>374731</v>
      </c>
      <c r="W1108" s="560">
        <f>[1]BR!Y982</f>
        <v>375668</v>
      </c>
      <c r="X1108" s="560">
        <f>[1]BR!Z982</f>
        <v>377591</v>
      </c>
      <c r="Y1108" s="560">
        <f>[1]BR!AA982</f>
        <v>377591</v>
      </c>
      <c r="Z1108" s="560">
        <f>[1]BR!AB982</f>
        <v>374283</v>
      </c>
      <c r="AA1108" s="560">
        <f>[1]BR!AC982</f>
        <v>371391</v>
      </c>
      <c r="AB1108" s="560">
        <f>[1]BR!AD982</f>
        <v>369668</v>
      </c>
      <c r="AC1108" s="13">
        <f t="shared" si="797"/>
        <v>377591</v>
      </c>
      <c r="AD1108" s="13"/>
      <c r="AG1108" s="2"/>
      <c r="AH1108" s="1"/>
      <c r="AI1108" s="155"/>
      <c r="AJ1108" s="2"/>
      <c r="AK1108" s="1"/>
    </row>
    <row r="1109" spans="1:114">
      <c r="A1109" s="1">
        <f t="shared" si="795"/>
        <v>2033</v>
      </c>
      <c r="B1109" s="560">
        <f>[1]BR!C983</f>
        <v>364713</v>
      </c>
      <c r="C1109" s="560">
        <f>[1]BR!D983</f>
        <v>362529</v>
      </c>
      <c r="D1109" s="560">
        <f>[1]BR!E983</f>
        <v>369006</v>
      </c>
      <c r="E1109" s="560">
        <f>[1]BR!F983</f>
        <v>372899</v>
      </c>
      <c r="F1109" s="560">
        <f>[1]BR!G983</f>
        <v>374731</v>
      </c>
      <c r="G1109" s="560">
        <f>[1]BR!H983</f>
        <v>375668</v>
      </c>
      <c r="H1109" s="560">
        <f>[1]BR!I983</f>
        <v>377591</v>
      </c>
      <c r="I1109" s="560">
        <f>[1]BR!J983</f>
        <v>377591</v>
      </c>
      <c r="J1109" s="560">
        <f>[1]BR!K983</f>
        <v>374283</v>
      </c>
      <c r="K1109" s="560">
        <f>[1]BR!L983</f>
        <v>371391</v>
      </c>
      <c r="L1109" s="560">
        <f>[1]BR!M983</f>
        <v>369668</v>
      </c>
      <c r="M1109" s="560">
        <f>[1]BR!N983</f>
        <v>366620</v>
      </c>
      <c r="N1109" s="13">
        <f t="shared" si="793"/>
        <v>377591</v>
      </c>
      <c r="O1109" s="29"/>
      <c r="P1109" s="72">
        <f t="shared" si="796"/>
        <v>2033</v>
      </c>
      <c r="Q1109" s="560">
        <f>[1]BR!S983</f>
        <v>366620</v>
      </c>
      <c r="R1109" s="560">
        <f>[1]BR!T983</f>
        <v>364713</v>
      </c>
      <c r="S1109" s="560">
        <f>[1]BR!U983</f>
        <v>362529</v>
      </c>
      <c r="T1109" s="560">
        <f>[1]BR!V983</f>
        <v>369006</v>
      </c>
      <c r="U1109" s="560">
        <f>[1]BR!W983</f>
        <v>372899</v>
      </c>
      <c r="V1109" s="560">
        <f>[1]BR!X983</f>
        <v>374731</v>
      </c>
      <c r="W1109" s="560">
        <f>[1]BR!Y983</f>
        <v>375668</v>
      </c>
      <c r="X1109" s="560">
        <f>[1]BR!Z983</f>
        <v>377591</v>
      </c>
      <c r="Y1109" s="560">
        <f>[1]BR!AA983</f>
        <v>377591</v>
      </c>
      <c r="Z1109" s="560">
        <f>[1]BR!AB983</f>
        <v>374283</v>
      </c>
      <c r="AA1109" s="560">
        <f>[1]BR!AC983</f>
        <v>371391</v>
      </c>
      <c r="AB1109" s="560">
        <f>[1]BR!AD983</f>
        <v>369668</v>
      </c>
      <c r="AC1109" s="13">
        <f t="shared" si="797"/>
        <v>377591</v>
      </c>
      <c r="AD1109" s="13"/>
      <c r="AG1109" s="2"/>
      <c r="AH1109" s="1"/>
      <c r="AI1109" s="155"/>
      <c r="AJ1109" s="2"/>
      <c r="AK1109" s="1"/>
    </row>
    <row r="1110" spans="1:114">
      <c r="A1110" s="1">
        <f t="shared" si="795"/>
        <v>2034</v>
      </c>
      <c r="B1110" s="560">
        <f>[1]BR!C984</f>
        <v>364713</v>
      </c>
      <c r="C1110" s="560">
        <f>[1]BR!D984</f>
        <v>362529</v>
      </c>
      <c r="D1110" s="560">
        <f>[1]BR!E984</f>
        <v>369006</v>
      </c>
      <c r="E1110" s="560">
        <f>[1]BR!F984</f>
        <v>372899</v>
      </c>
      <c r="F1110" s="560">
        <f>[1]BR!G984</f>
        <v>374731</v>
      </c>
      <c r="G1110" s="560">
        <f>[1]BR!H984</f>
        <v>375668</v>
      </c>
      <c r="H1110" s="560">
        <f>[1]BR!I984</f>
        <v>377591</v>
      </c>
      <c r="I1110" s="560">
        <f>[1]BR!J984</f>
        <v>377591</v>
      </c>
      <c r="J1110" s="560">
        <f>[1]BR!K984</f>
        <v>374283</v>
      </c>
      <c r="K1110" s="560">
        <f>[1]BR!L984</f>
        <v>371391</v>
      </c>
      <c r="L1110" s="560">
        <f>[1]BR!M984</f>
        <v>369668</v>
      </c>
      <c r="M1110" s="560">
        <f>[1]BR!N984</f>
        <v>366620</v>
      </c>
      <c r="N1110" s="13">
        <f t="shared" si="793"/>
        <v>377591</v>
      </c>
      <c r="O1110" s="29"/>
      <c r="P1110" s="72">
        <f t="shared" si="796"/>
        <v>2034</v>
      </c>
      <c r="Q1110" s="560">
        <f>[1]BR!S984</f>
        <v>366620</v>
      </c>
      <c r="R1110" s="560">
        <f>[1]BR!T984</f>
        <v>364713</v>
      </c>
      <c r="S1110" s="560">
        <f>[1]BR!U984</f>
        <v>362529</v>
      </c>
      <c r="T1110" s="560">
        <f>[1]BR!V984</f>
        <v>369006</v>
      </c>
      <c r="U1110" s="560">
        <f>[1]BR!W984</f>
        <v>372899</v>
      </c>
      <c r="V1110" s="560">
        <f>[1]BR!X984</f>
        <v>374731</v>
      </c>
      <c r="W1110" s="560">
        <f>[1]BR!Y984</f>
        <v>375668</v>
      </c>
      <c r="X1110" s="560">
        <f>[1]BR!Z984</f>
        <v>377591</v>
      </c>
      <c r="Y1110" s="560">
        <f>[1]BR!AA984</f>
        <v>377591</v>
      </c>
      <c r="Z1110" s="560">
        <f>[1]BR!AB984</f>
        <v>374283</v>
      </c>
      <c r="AA1110" s="560">
        <f>[1]BR!AC984</f>
        <v>371391</v>
      </c>
      <c r="AB1110" s="560">
        <f>[1]BR!AD984</f>
        <v>369668</v>
      </c>
      <c r="AC1110" s="13">
        <f t="shared" si="797"/>
        <v>377591</v>
      </c>
      <c r="AD1110" s="13"/>
      <c r="AG1110" s="2"/>
      <c r="AH1110" s="1"/>
      <c r="AI1110" s="155"/>
      <c r="AJ1110" s="2"/>
      <c r="AK1110" s="1"/>
    </row>
    <row r="1111" spans="1:114">
      <c r="A1111" s="1">
        <f t="shared" si="795"/>
        <v>2035</v>
      </c>
      <c r="B1111" s="560">
        <f>[1]BR!C985</f>
        <v>364713</v>
      </c>
      <c r="C1111" s="560">
        <f>[1]BR!D985</f>
        <v>362529</v>
      </c>
      <c r="D1111" s="560">
        <f>[1]BR!E985</f>
        <v>369006</v>
      </c>
      <c r="E1111" s="560">
        <f>[1]BR!F985</f>
        <v>372899</v>
      </c>
      <c r="F1111" s="560">
        <f>[1]BR!G985</f>
        <v>374731</v>
      </c>
      <c r="G1111" s="560">
        <f>[1]BR!H985</f>
        <v>375668</v>
      </c>
      <c r="H1111" s="560">
        <f>[1]BR!I985</f>
        <v>377591</v>
      </c>
      <c r="I1111" s="560">
        <f>[1]BR!J985</f>
        <v>377591</v>
      </c>
      <c r="J1111" s="560">
        <f>[1]BR!K985</f>
        <v>374283</v>
      </c>
      <c r="K1111" s="560">
        <f>[1]BR!L985</f>
        <v>371391</v>
      </c>
      <c r="L1111" s="560">
        <f>[1]BR!M985</f>
        <v>369668</v>
      </c>
      <c r="M1111" s="560">
        <f>[1]BR!N985</f>
        <v>366620</v>
      </c>
      <c r="N1111" s="13">
        <f t="shared" si="793"/>
        <v>377591</v>
      </c>
      <c r="O1111" s="29"/>
      <c r="P1111" s="72">
        <f t="shared" si="796"/>
        <v>2035</v>
      </c>
      <c r="Q1111" s="560">
        <f>[1]BR!S985</f>
        <v>366620</v>
      </c>
      <c r="R1111" s="560">
        <f>[1]BR!T985</f>
        <v>364713</v>
      </c>
      <c r="S1111" s="560">
        <f>[1]BR!U985</f>
        <v>362529</v>
      </c>
      <c r="T1111" s="560">
        <f>[1]BR!V985</f>
        <v>369006</v>
      </c>
      <c r="U1111" s="560">
        <f>[1]BR!W985</f>
        <v>372899</v>
      </c>
      <c r="V1111" s="560">
        <f>[1]BR!X985</f>
        <v>374731</v>
      </c>
      <c r="W1111" s="560">
        <f>[1]BR!Y985</f>
        <v>375668</v>
      </c>
      <c r="X1111" s="560">
        <f>[1]BR!Z985</f>
        <v>377591</v>
      </c>
      <c r="Y1111" s="560">
        <f>[1]BR!AA985</f>
        <v>377591</v>
      </c>
      <c r="Z1111" s="560">
        <f>[1]BR!AB985</f>
        <v>374283</v>
      </c>
      <c r="AA1111" s="560">
        <f>[1]BR!AC985</f>
        <v>371391</v>
      </c>
      <c r="AB1111" s="560">
        <f>[1]BR!AD985</f>
        <v>369668</v>
      </c>
      <c r="AC1111" s="13">
        <f t="shared" si="797"/>
        <v>377591</v>
      </c>
      <c r="AD1111" s="13"/>
      <c r="AG1111" s="2"/>
      <c r="AH1111" s="1"/>
      <c r="AI1111" s="155"/>
      <c r="AJ1111" s="2"/>
      <c r="AK1111" s="1"/>
    </row>
    <row r="1112" spans="1:114">
      <c r="A1112" s="1">
        <f t="shared" si="795"/>
        <v>2036</v>
      </c>
      <c r="B1112" s="560">
        <f>[1]BR!C986</f>
        <v>364713</v>
      </c>
      <c r="C1112" s="560">
        <f>[1]BR!D986</f>
        <v>363099</v>
      </c>
      <c r="D1112" s="560">
        <f>[1]BR!E986</f>
        <v>369006</v>
      </c>
      <c r="E1112" s="560">
        <f>[1]BR!F986</f>
        <v>372899</v>
      </c>
      <c r="F1112" s="560">
        <f>[1]BR!G986</f>
        <v>374731</v>
      </c>
      <c r="G1112" s="560">
        <f>[1]BR!H986</f>
        <v>375668</v>
      </c>
      <c r="H1112" s="560">
        <f>[1]BR!I986</f>
        <v>377591</v>
      </c>
      <c r="I1112" s="560">
        <f>[1]BR!J986</f>
        <v>377591</v>
      </c>
      <c r="J1112" s="560">
        <f>[1]BR!K986</f>
        <v>374283</v>
      </c>
      <c r="K1112" s="560">
        <f>[1]BR!L986</f>
        <v>371391</v>
      </c>
      <c r="L1112" s="560">
        <f>[1]BR!M986</f>
        <v>369668</v>
      </c>
      <c r="M1112" s="560">
        <f>[1]BR!N986</f>
        <v>366620</v>
      </c>
      <c r="N1112" s="13">
        <f t="shared" si="793"/>
        <v>377591</v>
      </c>
      <c r="O1112" s="29"/>
      <c r="P1112" s="72">
        <f t="shared" si="796"/>
        <v>2036</v>
      </c>
      <c r="Q1112" s="560">
        <f>[1]BR!S986</f>
        <v>366620</v>
      </c>
      <c r="R1112" s="560">
        <f>[1]BR!T986</f>
        <v>364713</v>
      </c>
      <c r="S1112" s="560">
        <f>[1]BR!U986</f>
        <v>363099</v>
      </c>
      <c r="T1112" s="560">
        <f>[1]BR!V986</f>
        <v>369006</v>
      </c>
      <c r="U1112" s="560">
        <f>[1]BR!W986</f>
        <v>372899</v>
      </c>
      <c r="V1112" s="560">
        <f>[1]BR!X986</f>
        <v>374731</v>
      </c>
      <c r="W1112" s="560">
        <f>[1]BR!Y986</f>
        <v>375668</v>
      </c>
      <c r="X1112" s="560">
        <f>[1]BR!Z986</f>
        <v>377591</v>
      </c>
      <c r="Y1112" s="560">
        <f>[1]BR!AA986</f>
        <v>377591</v>
      </c>
      <c r="Z1112" s="560">
        <f>[1]BR!AB986</f>
        <v>374283</v>
      </c>
      <c r="AA1112" s="560">
        <f>[1]BR!AC986</f>
        <v>371391</v>
      </c>
      <c r="AB1112" s="560">
        <f>[1]BR!AD986</f>
        <v>369668</v>
      </c>
      <c r="AC1112" s="13">
        <f t="shared" si="797"/>
        <v>377591</v>
      </c>
      <c r="AD1112" s="13"/>
      <c r="AG1112" s="2"/>
      <c r="AH1112" s="1"/>
      <c r="AI1112" s="155"/>
      <c r="AJ1112" s="2"/>
      <c r="AK1112" s="1"/>
    </row>
    <row r="1113" spans="1:114">
      <c r="A1113" s="1">
        <f t="shared" si="795"/>
        <v>2037</v>
      </c>
      <c r="B1113" s="560">
        <f>[1]BR!C987</f>
        <v>364713</v>
      </c>
      <c r="C1113" s="560">
        <f>[1]BR!D987</f>
        <v>362529</v>
      </c>
      <c r="D1113" s="560">
        <f>[1]BR!E987</f>
        <v>369006</v>
      </c>
      <c r="E1113" s="560">
        <f>[1]BR!F987</f>
        <v>372899</v>
      </c>
      <c r="F1113" s="560">
        <f>[1]BR!G987</f>
        <v>374731</v>
      </c>
      <c r="G1113" s="560">
        <f>[1]BR!H987</f>
        <v>375668</v>
      </c>
      <c r="H1113" s="560">
        <f>[1]BR!I987</f>
        <v>377591</v>
      </c>
      <c r="I1113" s="560">
        <f>[1]BR!J987</f>
        <v>377591</v>
      </c>
      <c r="J1113" s="560">
        <f>[1]BR!K987</f>
        <v>374283</v>
      </c>
      <c r="K1113" s="560">
        <f>[1]BR!L987</f>
        <v>371391</v>
      </c>
      <c r="L1113" s="560">
        <f>[1]BR!M987</f>
        <v>369668</v>
      </c>
      <c r="M1113" s="560">
        <f>[1]BR!N987</f>
        <v>366620</v>
      </c>
      <c r="N1113" s="13">
        <f t="shared" si="793"/>
        <v>377591</v>
      </c>
      <c r="O1113" s="29"/>
      <c r="P1113" s="72">
        <f t="shared" si="796"/>
        <v>2037</v>
      </c>
      <c r="Q1113" s="560">
        <f>[1]BR!S987</f>
        <v>366620</v>
      </c>
      <c r="R1113" s="560">
        <f>[1]BR!T987</f>
        <v>364713</v>
      </c>
      <c r="S1113" s="560">
        <f>[1]BR!U987</f>
        <v>362529</v>
      </c>
      <c r="T1113" s="560">
        <f>[1]BR!V987</f>
        <v>369006</v>
      </c>
      <c r="U1113" s="560">
        <f>[1]BR!W987</f>
        <v>372899</v>
      </c>
      <c r="V1113" s="560">
        <f>[1]BR!X987</f>
        <v>374731</v>
      </c>
      <c r="W1113" s="560">
        <f>[1]BR!Y987</f>
        <v>375668</v>
      </c>
      <c r="X1113" s="560">
        <f>[1]BR!Z987</f>
        <v>377591</v>
      </c>
      <c r="Y1113" s="560">
        <f>[1]BR!AA987</f>
        <v>377591</v>
      </c>
      <c r="Z1113" s="560">
        <f>[1]BR!AB987</f>
        <v>374283</v>
      </c>
      <c r="AA1113" s="560">
        <f>[1]BR!AC987</f>
        <v>371391</v>
      </c>
      <c r="AB1113" s="560">
        <f>[1]BR!AD987</f>
        <v>369668</v>
      </c>
      <c r="AC1113" s="13">
        <f t="shared" si="797"/>
        <v>377591</v>
      </c>
      <c r="AD1113" s="13"/>
      <c r="AG1113" s="2"/>
      <c r="AH1113" s="1"/>
      <c r="AI1113" s="155"/>
      <c r="AJ1113" s="2"/>
      <c r="AK1113" s="1"/>
    </row>
    <row r="1114" spans="1:114">
      <c r="A1114" s="1">
        <f t="shared" si="795"/>
        <v>2038</v>
      </c>
      <c r="B1114" s="560">
        <f>[1]BR!C988</f>
        <v>364713</v>
      </c>
      <c r="C1114" s="560">
        <f>[1]BR!D988</f>
        <v>362529</v>
      </c>
      <c r="D1114" s="560">
        <f>[1]BR!E988</f>
        <v>369006</v>
      </c>
      <c r="E1114" s="560">
        <f>[1]BR!F988</f>
        <v>372899</v>
      </c>
      <c r="F1114" s="560">
        <f>[1]BR!G988</f>
        <v>374731</v>
      </c>
      <c r="G1114" s="560">
        <f>[1]BR!H988</f>
        <v>375668</v>
      </c>
      <c r="H1114" s="560">
        <f>[1]BR!I988</f>
        <v>377591</v>
      </c>
      <c r="I1114" s="560">
        <f>[1]BR!J988</f>
        <v>377591</v>
      </c>
      <c r="J1114" s="560">
        <f>[1]BR!K988</f>
        <v>374283</v>
      </c>
      <c r="K1114" s="560">
        <f>[1]BR!L988</f>
        <v>371391</v>
      </c>
      <c r="L1114" s="560">
        <f>[1]BR!M988</f>
        <v>369668</v>
      </c>
      <c r="M1114" s="560">
        <f>[1]BR!N988</f>
        <v>366620</v>
      </c>
      <c r="N1114" s="13">
        <f t="shared" si="793"/>
        <v>377591</v>
      </c>
      <c r="O1114" s="29"/>
      <c r="P1114" s="72">
        <f t="shared" si="796"/>
        <v>2038</v>
      </c>
      <c r="Q1114" s="560">
        <f>[1]BR!S988</f>
        <v>366620</v>
      </c>
      <c r="R1114" s="560">
        <f>[1]BR!T988</f>
        <v>364713</v>
      </c>
      <c r="S1114" s="560">
        <f>[1]BR!U988</f>
        <v>362529</v>
      </c>
      <c r="T1114" s="560">
        <f>[1]BR!V988</f>
        <v>369006</v>
      </c>
      <c r="U1114" s="560">
        <f>[1]BR!W988</f>
        <v>372899</v>
      </c>
      <c r="V1114" s="560">
        <f>[1]BR!X988</f>
        <v>374731</v>
      </c>
      <c r="W1114" s="560">
        <f>[1]BR!Y988</f>
        <v>375668</v>
      </c>
      <c r="X1114" s="560">
        <f>[1]BR!Z988</f>
        <v>377591</v>
      </c>
      <c r="Y1114" s="560">
        <f>[1]BR!AA988</f>
        <v>377591</v>
      </c>
      <c r="Z1114" s="560">
        <f>[1]BR!AB988</f>
        <v>374283</v>
      </c>
      <c r="AA1114" s="560">
        <f>[1]BR!AC988</f>
        <v>371391</v>
      </c>
      <c r="AB1114" s="560">
        <f>[1]BR!AD988</f>
        <v>369668</v>
      </c>
      <c r="AC1114" s="13">
        <f t="shared" si="797"/>
        <v>377591</v>
      </c>
      <c r="AD1114" s="13"/>
      <c r="AI1114" s="155"/>
      <c r="AJ1114" s="2"/>
      <c r="AK1114" s="1"/>
    </row>
    <row r="1115" spans="1:114">
      <c r="A1115" s="1">
        <f t="shared" si="795"/>
        <v>2039</v>
      </c>
      <c r="B1115" s="560">
        <f>[1]BR!C989</f>
        <v>364713</v>
      </c>
      <c r="C1115" s="560">
        <f>[1]BR!D989</f>
        <v>362529</v>
      </c>
      <c r="D1115" s="560">
        <f>[1]BR!E989</f>
        <v>369006</v>
      </c>
      <c r="E1115" s="560">
        <f>[1]BR!F989</f>
        <v>372899</v>
      </c>
      <c r="F1115" s="560">
        <f>[1]BR!G989</f>
        <v>374731</v>
      </c>
      <c r="G1115" s="560">
        <f>[1]BR!H989</f>
        <v>375668</v>
      </c>
      <c r="H1115" s="560">
        <f>[1]BR!I989</f>
        <v>377591</v>
      </c>
      <c r="I1115" s="560">
        <f>[1]BR!J989</f>
        <v>377591</v>
      </c>
      <c r="J1115" s="560">
        <f>[1]BR!K989</f>
        <v>374283</v>
      </c>
      <c r="K1115" s="560">
        <f>[1]BR!L989</f>
        <v>371391</v>
      </c>
      <c r="L1115" s="560">
        <f>[1]BR!M989</f>
        <v>369668</v>
      </c>
      <c r="M1115" s="560">
        <f>[1]BR!N989</f>
        <v>366620</v>
      </c>
      <c r="N1115" s="13">
        <f t="shared" si="793"/>
        <v>377591</v>
      </c>
      <c r="O1115" s="29"/>
      <c r="P1115" s="72">
        <f t="shared" si="796"/>
        <v>2039</v>
      </c>
      <c r="Q1115" s="560">
        <f>[1]BR!S989</f>
        <v>366620</v>
      </c>
      <c r="R1115" s="560">
        <f>[1]BR!T989</f>
        <v>364713</v>
      </c>
      <c r="S1115" s="560">
        <f>[1]BR!U989</f>
        <v>362529</v>
      </c>
      <c r="T1115" s="560">
        <f>[1]BR!V989</f>
        <v>369006</v>
      </c>
      <c r="U1115" s="560">
        <f>[1]BR!W989</f>
        <v>372899</v>
      </c>
      <c r="V1115" s="560">
        <f>[1]BR!X989</f>
        <v>374731</v>
      </c>
      <c r="W1115" s="560">
        <f>[1]BR!Y989</f>
        <v>375668</v>
      </c>
      <c r="X1115" s="560">
        <f>[1]BR!Z989</f>
        <v>377591</v>
      </c>
      <c r="Y1115" s="560">
        <f>[1]BR!AA989</f>
        <v>377591</v>
      </c>
      <c r="Z1115" s="560">
        <f>[1]BR!AB989</f>
        <v>374283</v>
      </c>
      <c r="AA1115" s="560">
        <f>[1]BR!AC989</f>
        <v>371391</v>
      </c>
      <c r="AB1115" s="560">
        <f>[1]BR!AD989</f>
        <v>369668</v>
      </c>
      <c r="AC1115" s="13">
        <f t="shared" si="797"/>
        <v>377591</v>
      </c>
      <c r="AD1115" s="13"/>
      <c r="AG1115" s="159"/>
      <c r="AH1115" s="78"/>
      <c r="AI1115" s="155"/>
      <c r="AJ1115" s="2"/>
      <c r="AK1115" s="1"/>
    </row>
    <row r="1116" spans="1:114">
      <c r="A1116" s="1">
        <f t="shared" si="795"/>
        <v>2040</v>
      </c>
      <c r="B1116" s="560">
        <f>[1]BR!C990</f>
        <v>364713</v>
      </c>
      <c r="C1116" s="560">
        <f>[1]BR!D990</f>
        <v>363099</v>
      </c>
      <c r="D1116" s="560">
        <f>[1]BR!E990</f>
        <v>369006</v>
      </c>
      <c r="E1116" s="560">
        <f>[1]BR!F990</f>
        <v>372899</v>
      </c>
      <c r="F1116" s="560">
        <f>[1]BR!G990</f>
        <v>374731</v>
      </c>
      <c r="G1116" s="560">
        <f>[1]BR!H990</f>
        <v>375668</v>
      </c>
      <c r="H1116" s="560">
        <f>[1]BR!I990</f>
        <v>377591</v>
      </c>
      <c r="I1116" s="560">
        <f>[1]BR!J990</f>
        <v>377591</v>
      </c>
      <c r="J1116" s="560">
        <f>[1]BR!K990</f>
        <v>374283</v>
      </c>
      <c r="K1116" s="560">
        <f>[1]BR!L990</f>
        <v>371391</v>
      </c>
      <c r="L1116" s="560">
        <f>[1]BR!M990</f>
        <v>369668</v>
      </c>
      <c r="M1116" s="560">
        <f>[1]BR!N990</f>
        <v>366620</v>
      </c>
      <c r="N1116" s="13">
        <f t="shared" si="793"/>
        <v>377591</v>
      </c>
      <c r="O1116" s="29"/>
      <c r="P1116" s="72">
        <f t="shared" si="796"/>
        <v>2040</v>
      </c>
      <c r="Q1116" s="560">
        <f>[1]BR!S990</f>
        <v>366620</v>
      </c>
      <c r="R1116" s="560">
        <f>[1]BR!T990</f>
        <v>364713</v>
      </c>
      <c r="S1116" s="560">
        <f>[1]BR!U990</f>
        <v>363099</v>
      </c>
      <c r="T1116" s="560">
        <f>[1]BR!V990</f>
        <v>369006</v>
      </c>
      <c r="U1116" s="560">
        <f>[1]BR!W990</f>
        <v>372899</v>
      </c>
      <c r="V1116" s="560">
        <f>[1]BR!X990</f>
        <v>374731</v>
      </c>
      <c r="W1116" s="560">
        <f>[1]BR!Y990</f>
        <v>375668</v>
      </c>
      <c r="X1116" s="560">
        <f>[1]BR!Z990</f>
        <v>377591</v>
      </c>
      <c r="Y1116" s="560">
        <f>[1]BR!AA990</f>
        <v>377591</v>
      </c>
      <c r="Z1116" s="560">
        <f>[1]BR!AB990</f>
        <v>374283</v>
      </c>
      <c r="AA1116" s="560">
        <f>[1]BR!AC990</f>
        <v>371391</v>
      </c>
      <c r="AB1116" s="560">
        <f>[1]BR!AD990</f>
        <v>369668</v>
      </c>
      <c r="AC1116" s="13">
        <f t="shared" si="797"/>
        <v>377591</v>
      </c>
      <c r="AD1116" s="13"/>
      <c r="AG1116" s="79"/>
      <c r="AH1116" s="79"/>
      <c r="AI1116" s="155"/>
      <c r="AJ1116" s="2"/>
    </row>
    <row r="1117" spans="1:114">
      <c r="A1117" s="1">
        <f t="shared" si="795"/>
        <v>2041</v>
      </c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32"/>
      <c r="O1117" s="29"/>
      <c r="P1117" s="72">
        <f t="shared" si="796"/>
        <v>2041</v>
      </c>
      <c r="Q1117" s="560">
        <f>[1]BR!S991</f>
        <v>366620</v>
      </c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32"/>
      <c r="AD1117" s="13"/>
      <c r="AG1117" s="86"/>
      <c r="AH1117" s="86"/>
      <c r="AI1117" s="155"/>
      <c r="AJ1117" s="2"/>
    </row>
    <row r="1118" spans="1:114">
      <c r="A1118" s="1">
        <f t="shared" si="795"/>
        <v>2042</v>
      </c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32"/>
      <c r="O1118" s="29"/>
      <c r="P1118" s="72">
        <f t="shared" si="796"/>
        <v>2042</v>
      </c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32"/>
      <c r="AD1118" s="13"/>
      <c r="AH1118" s="22"/>
      <c r="AI1118" s="155"/>
      <c r="AJ1118" s="2"/>
      <c r="AK1118" s="1"/>
    </row>
    <row r="1119" spans="1:114" s="5" customFormat="1">
      <c r="A1119" s="1">
        <f t="shared" si="795"/>
        <v>2043</v>
      </c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32"/>
      <c r="O1119" s="29"/>
      <c r="P1119" s="72">
        <f t="shared" si="796"/>
        <v>2043</v>
      </c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32"/>
      <c r="AD1119" s="13"/>
      <c r="AE1119" s="14"/>
      <c r="AF1119" s="13"/>
      <c r="AG1119" s="13"/>
      <c r="AH1119" s="22"/>
      <c r="AI1119" s="155"/>
      <c r="AJ1119" s="2"/>
      <c r="BH1119" s="44"/>
      <c r="BL1119" s="165"/>
      <c r="BM1119" s="165"/>
      <c r="BN1119" s="165"/>
      <c r="BO1119" s="165"/>
      <c r="BP1119" s="165"/>
      <c r="BQ1119" s="165"/>
      <c r="BR1119" s="165"/>
      <c r="BS1119" s="165"/>
      <c r="BV1119" s="44"/>
      <c r="BW1119" s="44"/>
      <c r="BX1119" s="44"/>
      <c r="BY1119" s="44"/>
      <c r="BZ1119" s="44"/>
      <c r="CA1119" s="44"/>
      <c r="CB1119" s="44"/>
      <c r="CC1119" s="44"/>
      <c r="CD1119" s="44"/>
      <c r="CO1119" s="165"/>
      <c r="DH1119" s="165"/>
      <c r="DI1119" s="165"/>
      <c r="DJ1119" s="165"/>
    </row>
    <row r="1120" spans="1:114">
      <c r="A1120" s="1">
        <f t="shared" si="795"/>
        <v>2044</v>
      </c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32"/>
      <c r="O1120" s="29"/>
      <c r="P1120" s="72">
        <f t="shared" si="796"/>
        <v>2044</v>
      </c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32"/>
      <c r="AH1120" s="22"/>
      <c r="AI1120" s="155"/>
      <c r="AJ1120" s="2"/>
      <c r="AK1120" s="1"/>
    </row>
    <row r="1121" spans="1:37">
      <c r="A1121" s="1">
        <f t="shared" si="795"/>
        <v>2045</v>
      </c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32"/>
      <c r="O1121" s="29"/>
      <c r="P1121" s="72">
        <f t="shared" si="796"/>
        <v>2045</v>
      </c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32"/>
      <c r="AD1121" s="13"/>
      <c r="AH1121" s="22"/>
      <c r="AI1121" s="155"/>
      <c r="AJ1121" s="2"/>
      <c r="AK1121" s="1"/>
    </row>
    <row r="1122" spans="1:37">
      <c r="A1122" s="31"/>
      <c r="B1122" s="355"/>
      <c r="C1122" s="355"/>
      <c r="D1122" s="355"/>
      <c r="E1122" s="355"/>
      <c r="F1122" s="355"/>
      <c r="G1122" s="355"/>
      <c r="H1122" s="355"/>
      <c r="I1122" s="355"/>
      <c r="J1122" s="355"/>
      <c r="K1122" s="355"/>
      <c r="L1122" s="355"/>
      <c r="M1122" s="355"/>
      <c r="N1122" s="355"/>
      <c r="O1122" s="355"/>
      <c r="Q1122" s="360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55"/>
      <c r="AD1122" s="13"/>
      <c r="AH1122" s="22"/>
      <c r="AI1122" s="155"/>
      <c r="AJ1122" s="2"/>
      <c r="AK1122" s="1"/>
    </row>
    <row r="1123" spans="1:37">
      <c r="A1123" s="355"/>
      <c r="B1123" s="355"/>
      <c r="C1123" s="355"/>
      <c r="D1123" s="355"/>
      <c r="E1123" s="355"/>
      <c r="F1123" s="355"/>
      <c r="G1123" s="355"/>
      <c r="H1123" s="355"/>
      <c r="I1123" s="355"/>
      <c r="J1123" s="355"/>
      <c r="K1123" s="355"/>
      <c r="L1123" s="355"/>
      <c r="M1123" s="355"/>
      <c r="N1123" s="355"/>
      <c r="O1123" s="355"/>
      <c r="P1123" s="601"/>
      <c r="Q1123" s="360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55"/>
      <c r="AF1123" s="2"/>
      <c r="AH1123" s="22"/>
      <c r="AI1123" s="155"/>
      <c r="AJ1123" s="2"/>
      <c r="AK1123" s="1"/>
    </row>
    <row r="1124" spans="1:37">
      <c r="A1124" s="346" t="s">
        <v>248</v>
      </c>
      <c r="B1124" s="355"/>
      <c r="C1124" s="355"/>
      <c r="D1124" s="355"/>
      <c r="E1124" s="355"/>
      <c r="F1124" s="355"/>
      <c r="G1124" s="355"/>
      <c r="H1124" s="355"/>
      <c r="I1124" s="355"/>
      <c r="J1124" s="355"/>
      <c r="K1124" s="355"/>
      <c r="L1124" s="355"/>
      <c r="M1124" s="355"/>
      <c r="N1124" s="355"/>
      <c r="O1124" s="355"/>
      <c r="P1124" s="361" t="s">
        <v>113</v>
      </c>
      <c r="Q1124" s="360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55" t="s">
        <v>22</v>
      </c>
      <c r="AH1124" s="22"/>
      <c r="AI1124" s="155"/>
      <c r="AJ1124" s="2"/>
      <c r="AK1124" s="1"/>
    </row>
    <row r="1125" spans="1:37">
      <c r="A1125" s="335" t="s">
        <v>2</v>
      </c>
      <c r="B1125" s="362" t="s">
        <v>3</v>
      </c>
      <c r="C1125" s="362" t="s">
        <v>4</v>
      </c>
      <c r="D1125" s="362" t="s">
        <v>5</v>
      </c>
      <c r="E1125" s="362" t="s">
        <v>6</v>
      </c>
      <c r="F1125" s="362" t="s">
        <v>7</v>
      </c>
      <c r="G1125" s="362" t="s">
        <v>8</v>
      </c>
      <c r="H1125" s="362" t="s">
        <v>9</v>
      </c>
      <c r="I1125" s="362" t="s">
        <v>10</v>
      </c>
      <c r="J1125" s="362" t="s">
        <v>11</v>
      </c>
      <c r="K1125" s="362" t="s">
        <v>12</v>
      </c>
      <c r="L1125" s="362" t="s">
        <v>13</v>
      </c>
      <c r="M1125" s="362" t="s">
        <v>14</v>
      </c>
      <c r="N1125" s="362" t="s">
        <v>15</v>
      </c>
      <c r="O1125" s="355"/>
      <c r="P1125" s="601" t="s">
        <v>2</v>
      </c>
      <c r="Q1125" s="360" t="s">
        <v>3</v>
      </c>
      <c r="R1125" s="40" t="s">
        <v>4</v>
      </c>
      <c r="S1125" s="40" t="s">
        <v>5</v>
      </c>
      <c r="T1125" s="40" t="s">
        <v>6</v>
      </c>
      <c r="U1125" s="40" t="s">
        <v>7</v>
      </c>
      <c r="V1125" s="40" t="s">
        <v>8</v>
      </c>
      <c r="W1125" s="40" t="s">
        <v>9</v>
      </c>
      <c r="X1125" s="40" t="s">
        <v>10</v>
      </c>
      <c r="Y1125" s="40" t="s">
        <v>11</v>
      </c>
      <c r="Z1125" s="40" t="s">
        <v>12</v>
      </c>
      <c r="AA1125" s="40" t="s">
        <v>13</v>
      </c>
      <c r="AB1125" s="40" t="s">
        <v>14</v>
      </c>
      <c r="AC1125" s="362" t="s">
        <v>15</v>
      </c>
      <c r="AF1125" s="159"/>
      <c r="AH1125" s="22"/>
      <c r="AJ1125" s="2"/>
      <c r="AK1125" s="1"/>
    </row>
    <row r="1126" spans="1:37">
      <c r="A1126" s="1">
        <f>A1086</f>
        <v>2010</v>
      </c>
      <c r="B1126" s="27"/>
      <c r="C1126" s="27"/>
      <c r="D1126" s="27"/>
      <c r="E1126" s="27"/>
      <c r="F1126" s="27"/>
      <c r="G1126" s="27"/>
      <c r="H1126" s="27"/>
      <c r="I1126" s="36"/>
      <c r="J1126" s="36"/>
      <c r="K1126" s="36"/>
      <c r="L1126" s="36"/>
      <c r="M1126" s="36"/>
      <c r="N1126" s="25">
        <v>180</v>
      </c>
      <c r="O1126" s="355"/>
      <c r="P1126" s="72">
        <f>A1126</f>
        <v>2010</v>
      </c>
      <c r="Q1126" s="35"/>
      <c r="R1126" s="35"/>
      <c r="S1126" s="35"/>
      <c r="T1126" s="35"/>
      <c r="U1126" s="35"/>
      <c r="V1126" s="35"/>
      <c r="W1126" s="35"/>
      <c r="X1126" s="360"/>
      <c r="Y1126" s="360"/>
      <c r="Z1126" s="360"/>
      <c r="AA1126" s="360"/>
      <c r="AB1126" s="360"/>
      <c r="AC1126" s="355">
        <v>175</v>
      </c>
      <c r="AF1126" s="159"/>
      <c r="AH1126" s="22"/>
      <c r="AJ1126" s="2"/>
      <c r="AK1126" s="1"/>
    </row>
    <row r="1127" spans="1:37">
      <c r="A1127" s="1">
        <f t="shared" ref="A1127:A1161" si="798">A1087</f>
        <v>2011</v>
      </c>
      <c r="B1127" s="487"/>
      <c r="C1127" s="487"/>
      <c r="D1127" s="487"/>
      <c r="E1127" s="487"/>
      <c r="F1127" s="487"/>
      <c r="G1127" s="487"/>
      <c r="H1127" s="487"/>
      <c r="I1127" s="487"/>
      <c r="J1127" s="487"/>
      <c r="K1127" s="487"/>
      <c r="L1127" s="487"/>
      <c r="M1127" s="487"/>
      <c r="N1127" s="25">
        <v>180</v>
      </c>
      <c r="O1127" s="355"/>
      <c r="P1127" s="72">
        <f t="shared" ref="P1127:P1161" si="799">A1127</f>
        <v>2011</v>
      </c>
      <c r="Q1127" s="360"/>
      <c r="R1127" s="360"/>
      <c r="S1127" s="360"/>
      <c r="T1127" s="360"/>
      <c r="U1127" s="360"/>
      <c r="V1127" s="360"/>
      <c r="W1127" s="360"/>
      <c r="X1127" s="360"/>
      <c r="Y1127" s="360"/>
      <c r="Z1127" s="360"/>
      <c r="AA1127" s="360"/>
      <c r="AB1127" s="360"/>
      <c r="AC1127" s="355">
        <v>180</v>
      </c>
      <c r="AF1127" s="159"/>
      <c r="AH1127" s="22"/>
      <c r="AJ1127" s="2"/>
      <c r="AK1127" s="1"/>
    </row>
    <row r="1128" spans="1:37">
      <c r="A1128" s="1">
        <f t="shared" si="798"/>
        <v>2012</v>
      </c>
      <c r="B1128" s="592">
        <f>[1]BR!C922</f>
        <v>0</v>
      </c>
      <c r="C1128" s="592">
        <f>[1]BR!D922</f>
        <v>0</v>
      </c>
      <c r="D1128" s="592">
        <f>[1]BR!E922</f>
        <v>0</v>
      </c>
      <c r="E1128" s="592">
        <f>[1]BR!F922</f>
        <v>0</v>
      </c>
      <c r="F1128" s="592">
        <f>[1]BR!G922</f>
        <v>0</v>
      </c>
      <c r="G1128" s="592">
        <f>[1]BR!H922</f>
        <v>0</v>
      </c>
      <c r="H1128" s="592">
        <f>[1]BR!I922</f>
        <v>0</v>
      </c>
      <c r="I1128" s="592">
        <f>[1]BR!J922</f>
        <v>0</v>
      </c>
      <c r="J1128" s="592">
        <f>[1]BR!K922</f>
        <v>0</v>
      </c>
      <c r="K1128" s="592">
        <f>[1]BR!L922</f>
        <v>0</v>
      </c>
      <c r="L1128" s="592">
        <f>[1]BR!M922</f>
        <v>0</v>
      </c>
      <c r="M1128" s="592">
        <f>[1]BR!N922</f>
        <v>0</v>
      </c>
      <c r="N1128" s="25">
        <v>180</v>
      </c>
      <c r="O1128" s="355"/>
      <c r="P1128" s="72">
        <f t="shared" si="799"/>
        <v>2012</v>
      </c>
      <c r="Q1128" s="592">
        <f>[1]BR!S922</f>
        <v>0</v>
      </c>
      <c r="R1128" s="592">
        <f>[1]BR!T922</f>
        <v>0</v>
      </c>
      <c r="S1128" s="592">
        <f>[1]BR!U922</f>
        <v>0</v>
      </c>
      <c r="T1128" s="592">
        <f>[1]BR!V922</f>
        <v>0</v>
      </c>
      <c r="U1128" s="592">
        <f>[1]BR!W922</f>
        <v>0</v>
      </c>
      <c r="V1128" s="592">
        <f>[1]BR!X922</f>
        <v>0</v>
      </c>
      <c r="W1128" s="592">
        <f>[1]BR!Y922</f>
        <v>0</v>
      </c>
      <c r="X1128" s="592">
        <f>[1]BR!Z922</f>
        <v>0</v>
      </c>
      <c r="Y1128" s="592">
        <f>[1]BR!AA922</f>
        <v>0</v>
      </c>
      <c r="Z1128" s="592">
        <f>[1]BR!AB922</f>
        <v>0</v>
      </c>
      <c r="AA1128" s="592">
        <f>[1]BR!AC922</f>
        <v>0</v>
      </c>
      <c r="AB1128" s="592">
        <f>[1]BR!AD922</f>
        <v>0</v>
      </c>
      <c r="AC1128" s="25">
        <v>180</v>
      </c>
      <c r="AF1128" s="79"/>
      <c r="AH1128" s="22"/>
      <c r="AJ1128" s="2"/>
      <c r="AK1128" s="1"/>
    </row>
    <row r="1129" spans="1:37">
      <c r="A1129" s="1">
        <f t="shared" si="798"/>
        <v>2013</v>
      </c>
      <c r="B1129" s="592">
        <f>[1]BR!C923</f>
        <v>95095</v>
      </c>
      <c r="C1129" s="592">
        <f>[1]BR!D923</f>
        <v>94765</v>
      </c>
      <c r="D1129" s="592">
        <f>[1]BR!E923</f>
        <v>95480</v>
      </c>
      <c r="E1129" s="592">
        <f>[1]BR!F923</f>
        <v>95520</v>
      </c>
      <c r="F1129" s="592">
        <f>[1]BR!G923</f>
        <v>95680</v>
      </c>
      <c r="G1129" s="592">
        <f>[1]BR!H923</f>
        <v>95525</v>
      </c>
      <c r="H1129" s="592">
        <f>[1]BR!I923</f>
        <v>95705</v>
      </c>
      <c r="I1129" s="592">
        <f>[1]BR!J923</f>
        <v>95670</v>
      </c>
      <c r="J1129" s="592">
        <f>[1]BR!K923</f>
        <v>94730</v>
      </c>
      <c r="K1129" s="592">
        <f>[1]BR!L923</f>
        <v>94055</v>
      </c>
      <c r="L1129" s="592">
        <f>[1]BR!M923</f>
        <v>93920</v>
      </c>
      <c r="M1129" s="592">
        <f>[1]BR!N923</f>
        <v>94890</v>
      </c>
      <c r="N1129" s="25">
        <v>181</v>
      </c>
      <c r="O1129" s="355"/>
      <c r="P1129" s="72">
        <f t="shared" si="799"/>
        <v>2013</v>
      </c>
      <c r="Q1129" s="592">
        <f>[1]BR!S923</f>
        <v>0</v>
      </c>
      <c r="R1129" s="592">
        <f>[1]BR!T923</f>
        <v>95095</v>
      </c>
      <c r="S1129" s="592">
        <f>[1]BR!U923</f>
        <v>94765</v>
      </c>
      <c r="T1129" s="592">
        <f>[1]BR!V923</f>
        <v>95480</v>
      </c>
      <c r="U1129" s="592">
        <f>[1]BR!W923</f>
        <v>95520</v>
      </c>
      <c r="V1129" s="592">
        <f>[1]BR!X923</f>
        <v>95680</v>
      </c>
      <c r="W1129" s="592">
        <f>[1]BR!Y923</f>
        <v>95525</v>
      </c>
      <c r="X1129" s="592">
        <f>[1]BR!Z923</f>
        <v>95705</v>
      </c>
      <c r="Y1129" s="592">
        <f>[1]BR!AA923</f>
        <v>95670</v>
      </c>
      <c r="Z1129" s="592">
        <f>[1]BR!AB923</f>
        <v>94730</v>
      </c>
      <c r="AA1129" s="592">
        <f>[1]BR!AC923</f>
        <v>94055</v>
      </c>
      <c r="AB1129" s="592">
        <f>[1]BR!AD923</f>
        <v>93920</v>
      </c>
      <c r="AC1129" s="25">
        <v>181</v>
      </c>
      <c r="AF1129" s="86"/>
      <c r="AH1129" s="22"/>
      <c r="AI1129" s="78"/>
      <c r="AJ1129" s="2"/>
      <c r="AK1129" s="1"/>
    </row>
    <row r="1130" spans="1:37">
      <c r="A1130" s="1">
        <f t="shared" si="798"/>
        <v>2014</v>
      </c>
      <c r="B1130" s="592">
        <f>[1]BR!C924</f>
        <v>95095</v>
      </c>
      <c r="C1130" s="592">
        <f>[1]BR!D924</f>
        <v>94765</v>
      </c>
      <c r="D1130" s="592">
        <f>[1]BR!E924</f>
        <v>95480</v>
      </c>
      <c r="E1130" s="592">
        <f>[1]BR!F924</f>
        <v>95520</v>
      </c>
      <c r="F1130" s="592">
        <f>[1]BR!G924</f>
        <v>95680</v>
      </c>
      <c r="G1130" s="592">
        <f>[1]BR!H924</f>
        <v>95525</v>
      </c>
      <c r="H1130" s="592">
        <f>[1]BR!I924</f>
        <v>95705</v>
      </c>
      <c r="I1130" s="592">
        <f>[1]BR!J924</f>
        <v>95670</v>
      </c>
      <c r="J1130" s="592">
        <f>[1]BR!K924</f>
        <v>94730</v>
      </c>
      <c r="K1130" s="592">
        <f>[1]BR!L924</f>
        <v>94055</v>
      </c>
      <c r="L1130" s="592">
        <f>[1]BR!M924</f>
        <v>93920</v>
      </c>
      <c r="M1130" s="592">
        <f>[1]BR!N924</f>
        <v>94890</v>
      </c>
      <c r="N1130" s="25">
        <v>182</v>
      </c>
      <c r="O1130" s="355"/>
      <c r="P1130" s="72">
        <f t="shared" si="799"/>
        <v>2014</v>
      </c>
      <c r="Q1130" s="592">
        <f>[1]BR!S924</f>
        <v>94890</v>
      </c>
      <c r="R1130" s="592">
        <f>[1]BR!T924</f>
        <v>95095</v>
      </c>
      <c r="S1130" s="592">
        <f>[1]BR!U924</f>
        <v>94765</v>
      </c>
      <c r="T1130" s="592">
        <f>[1]BR!V924</f>
        <v>95480</v>
      </c>
      <c r="U1130" s="592">
        <f>[1]BR!W924</f>
        <v>95520</v>
      </c>
      <c r="V1130" s="592">
        <f>[1]BR!X924</f>
        <v>95680</v>
      </c>
      <c r="W1130" s="592">
        <f>[1]BR!Y924</f>
        <v>95525</v>
      </c>
      <c r="X1130" s="592">
        <f>[1]BR!Z924</f>
        <v>95705</v>
      </c>
      <c r="Y1130" s="592">
        <f>[1]BR!AA924</f>
        <v>95670</v>
      </c>
      <c r="Z1130" s="592">
        <f>[1]BR!AB924</f>
        <v>94730</v>
      </c>
      <c r="AA1130" s="592">
        <f>[1]BR!AC924</f>
        <v>94055</v>
      </c>
      <c r="AB1130" s="592">
        <f>[1]BR!AD924</f>
        <v>93920</v>
      </c>
      <c r="AC1130" s="25">
        <v>182</v>
      </c>
      <c r="AE1130" s="2"/>
      <c r="AF1130" s="2"/>
      <c r="AH1130" s="22"/>
      <c r="AJ1130" s="2"/>
      <c r="AK1130" s="1"/>
    </row>
    <row r="1131" spans="1:37">
      <c r="A1131" s="1">
        <f t="shared" si="798"/>
        <v>2015</v>
      </c>
      <c r="B1131" s="592">
        <f>[1]BR!C925</f>
        <v>95095</v>
      </c>
      <c r="C1131" s="592">
        <f>[1]BR!D925</f>
        <v>94765</v>
      </c>
      <c r="D1131" s="592">
        <f>[1]BR!E925</f>
        <v>95480</v>
      </c>
      <c r="E1131" s="592">
        <f>[1]BR!F925</f>
        <v>95520</v>
      </c>
      <c r="F1131" s="592">
        <f>[1]BR!G925</f>
        <v>95680</v>
      </c>
      <c r="G1131" s="592">
        <f>[1]BR!H925</f>
        <v>95525</v>
      </c>
      <c r="H1131" s="592">
        <f>[1]BR!I925</f>
        <v>95705</v>
      </c>
      <c r="I1131" s="592">
        <f>[1]BR!J925</f>
        <v>95670</v>
      </c>
      <c r="J1131" s="592">
        <f>[1]BR!K925</f>
        <v>94730</v>
      </c>
      <c r="K1131" s="592">
        <f>[1]BR!L925</f>
        <v>94055</v>
      </c>
      <c r="L1131" s="592">
        <f>[1]BR!M925</f>
        <v>93920</v>
      </c>
      <c r="M1131" s="592">
        <f>[1]BR!N925</f>
        <v>94890</v>
      </c>
      <c r="N1131" s="25">
        <v>183</v>
      </c>
      <c r="O1131" s="355"/>
      <c r="P1131" s="72">
        <f t="shared" si="799"/>
        <v>2015</v>
      </c>
      <c r="Q1131" s="592">
        <f>[1]BR!S925</f>
        <v>94890</v>
      </c>
      <c r="R1131" s="592">
        <f>[1]BR!T925</f>
        <v>95095</v>
      </c>
      <c r="S1131" s="592">
        <f>[1]BR!U925</f>
        <v>94765</v>
      </c>
      <c r="T1131" s="592">
        <f>[1]BR!V925</f>
        <v>95480</v>
      </c>
      <c r="U1131" s="592">
        <f>[1]BR!W925</f>
        <v>95520</v>
      </c>
      <c r="V1131" s="592">
        <f>[1]BR!X925</f>
        <v>95680</v>
      </c>
      <c r="W1131" s="592">
        <f>[1]BR!Y925</f>
        <v>95525</v>
      </c>
      <c r="X1131" s="592">
        <f>[1]BR!Z925</f>
        <v>95705</v>
      </c>
      <c r="Y1131" s="592">
        <f>[1]BR!AA925</f>
        <v>95670</v>
      </c>
      <c r="Z1131" s="592">
        <f>[1]BR!AB925</f>
        <v>94730</v>
      </c>
      <c r="AA1131" s="592">
        <f>[1]BR!AC925</f>
        <v>94055</v>
      </c>
      <c r="AB1131" s="592">
        <f>[1]BR!AD925</f>
        <v>93920</v>
      </c>
      <c r="AC1131" s="25">
        <v>183</v>
      </c>
      <c r="AE1131" s="2"/>
      <c r="AF1131" s="2"/>
      <c r="AH1131" s="22"/>
      <c r="AI1131" s="86"/>
      <c r="AJ1131" s="2"/>
      <c r="AK1131" s="1"/>
    </row>
    <row r="1132" spans="1:37">
      <c r="A1132" s="1">
        <f t="shared" si="798"/>
        <v>2016</v>
      </c>
      <c r="B1132" s="592">
        <f>[1]BR!C926</f>
        <v>103105</v>
      </c>
      <c r="C1132" s="592">
        <f>[1]BR!D926</f>
        <v>102929</v>
      </c>
      <c r="D1132" s="592">
        <f>[1]BR!E926</f>
        <v>103528</v>
      </c>
      <c r="E1132" s="592">
        <f>[1]BR!F926</f>
        <v>103572</v>
      </c>
      <c r="F1132" s="592">
        <f>[1]BR!G926</f>
        <v>103748</v>
      </c>
      <c r="G1132" s="592">
        <f>[1]BR!H926</f>
        <v>103578</v>
      </c>
      <c r="H1132" s="592">
        <f>[1]BR!I926</f>
        <v>103776</v>
      </c>
      <c r="I1132" s="592">
        <f>[1]BR!J926</f>
        <v>103737</v>
      </c>
      <c r="J1132" s="592">
        <f>[1]BR!K926</f>
        <v>102703</v>
      </c>
      <c r="K1132" s="592">
        <f>[1]BR!L926</f>
        <v>101961</v>
      </c>
      <c r="L1132" s="592">
        <f>[1]BR!M926</f>
        <v>101812</v>
      </c>
      <c r="M1132" s="592">
        <f>[1]BR!N926</f>
        <v>102879</v>
      </c>
      <c r="N1132" s="25">
        <v>184</v>
      </c>
      <c r="O1132" s="355"/>
      <c r="P1132" s="72">
        <f t="shared" si="799"/>
        <v>2016</v>
      </c>
      <c r="Q1132" s="592">
        <f>[1]BR!S926</f>
        <v>94890</v>
      </c>
      <c r="R1132" s="592">
        <f>[1]BR!T926</f>
        <v>103105</v>
      </c>
      <c r="S1132" s="592">
        <f>[1]BR!U926</f>
        <v>102929</v>
      </c>
      <c r="T1132" s="592">
        <f>[1]BR!V926</f>
        <v>103528</v>
      </c>
      <c r="U1132" s="592">
        <f>[1]BR!W926</f>
        <v>103572</v>
      </c>
      <c r="V1132" s="592">
        <f>[1]BR!X926</f>
        <v>103748</v>
      </c>
      <c r="W1132" s="592">
        <f>[1]BR!Y926</f>
        <v>103578</v>
      </c>
      <c r="X1132" s="592">
        <f>[1]BR!Z926</f>
        <v>103776</v>
      </c>
      <c r="Y1132" s="592">
        <f>[1]BR!AA926</f>
        <v>103737</v>
      </c>
      <c r="Z1132" s="592">
        <f>[1]BR!AB926</f>
        <v>102703</v>
      </c>
      <c r="AA1132" s="592">
        <f>[1]BR!AC926</f>
        <v>101961</v>
      </c>
      <c r="AB1132" s="592">
        <f>[1]BR!AD926</f>
        <v>101812</v>
      </c>
      <c r="AC1132" s="25">
        <v>184</v>
      </c>
      <c r="AE1132" s="2"/>
      <c r="AF1132" s="2"/>
      <c r="AH1132" s="22"/>
      <c r="AI1132" s="155"/>
      <c r="AJ1132" s="2"/>
      <c r="AK1132" s="1"/>
    </row>
    <row r="1133" spans="1:37">
      <c r="A1133" s="1">
        <f t="shared" si="798"/>
        <v>2017</v>
      </c>
      <c r="B1133" s="592">
        <f>[1]BR!C927</f>
        <v>103105</v>
      </c>
      <c r="C1133" s="592">
        <f>[1]BR!D927</f>
        <v>102742</v>
      </c>
      <c r="D1133" s="592">
        <f>[1]BR!E927</f>
        <v>103528</v>
      </c>
      <c r="E1133" s="592">
        <f>[1]BR!F927</f>
        <v>103572</v>
      </c>
      <c r="F1133" s="592">
        <f>[1]BR!G927</f>
        <v>103748</v>
      </c>
      <c r="G1133" s="592">
        <f>[1]BR!H927</f>
        <v>103578</v>
      </c>
      <c r="H1133" s="592">
        <f>[1]BR!I927</f>
        <v>103776</v>
      </c>
      <c r="I1133" s="592">
        <f>[1]BR!J927</f>
        <v>103737</v>
      </c>
      <c r="J1133" s="592">
        <f>[1]BR!K927</f>
        <v>102703</v>
      </c>
      <c r="K1133" s="592">
        <f>[1]BR!L927</f>
        <v>101961</v>
      </c>
      <c r="L1133" s="592">
        <f>[1]BR!M927</f>
        <v>101812</v>
      </c>
      <c r="M1133" s="592">
        <f>[1]BR!N927</f>
        <v>102879</v>
      </c>
      <c r="N1133" s="25">
        <v>185</v>
      </c>
      <c r="O1133" s="355"/>
      <c r="P1133" s="72">
        <f t="shared" si="799"/>
        <v>2017</v>
      </c>
      <c r="Q1133" s="592">
        <f>[1]BR!S927</f>
        <v>102879</v>
      </c>
      <c r="R1133" s="592">
        <f>[1]BR!T927</f>
        <v>103105</v>
      </c>
      <c r="S1133" s="592">
        <f>[1]BR!U927</f>
        <v>102742</v>
      </c>
      <c r="T1133" s="592">
        <f>[1]BR!V927</f>
        <v>103528</v>
      </c>
      <c r="U1133" s="592">
        <f>[1]BR!W927</f>
        <v>103572</v>
      </c>
      <c r="V1133" s="592">
        <f>[1]BR!X927</f>
        <v>103748</v>
      </c>
      <c r="W1133" s="592">
        <f>[1]BR!Y927</f>
        <v>103578</v>
      </c>
      <c r="X1133" s="592">
        <f>[1]BR!Z927</f>
        <v>103776</v>
      </c>
      <c r="Y1133" s="592">
        <f>[1]BR!AA927</f>
        <v>103737</v>
      </c>
      <c r="Z1133" s="592">
        <f>[1]BR!AB927</f>
        <v>102703</v>
      </c>
      <c r="AA1133" s="592">
        <f>[1]BR!AC927</f>
        <v>101961</v>
      </c>
      <c r="AB1133" s="592">
        <f>[1]BR!AD927</f>
        <v>101812</v>
      </c>
      <c r="AC1133" s="25">
        <v>185</v>
      </c>
      <c r="AE1133" s="2"/>
      <c r="AF1133" s="2"/>
      <c r="AH1133" s="22"/>
      <c r="AI1133" s="155"/>
      <c r="AJ1133" s="2"/>
      <c r="AK1133" s="1"/>
    </row>
    <row r="1134" spans="1:37">
      <c r="A1134" s="1">
        <f t="shared" si="798"/>
        <v>2018</v>
      </c>
      <c r="B1134" s="592">
        <f>[1]BR!C928</f>
        <v>103105</v>
      </c>
      <c r="C1134" s="592">
        <f>[1]BR!D928</f>
        <v>102742</v>
      </c>
      <c r="D1134" s="592">
        <f>[1]BR!E928</f>
        <v>103528</v>
      </c>
      <c r="E1134" s="592">
        <f>[1]BR!F928</f>
        <v>103572</v>
      </c>
      <c r="F1134" s="592">
        <f>[1]BR!G928</f>
        <v>103748</v>
      </c>
      <c r="G1134" s="592">
        <f>[1]BR!H928</f>
        <v>103578</v>
      </c>
      <c r="H1134" s="592">
        <f>[1]BR!I928</f>
        <v>103776</v>
      </c>
      <c r="I1134" s="592">
        <f>[1]BR!J928</f>
        <v>103737</v>
      </c>
      <c r="J1134" s="592">
        <f>[1]BR!K928</f>
        <v>102703</v>
      </c>
      <c r="K1134" s="592">
        <f>[1]BR!L928</f>
        <v>101961</v>
      </c>
      <c r="L1134" s="592">
        <f>[1]BR!M928</f>
        <v>101812</v>
      </c>
      <c r="M1134" s="592">
        <f>[1]BR!N928</f>
        <v>102879</v>
      </c>
      <c r="N1134" s="25">
        <v>186</v>
      </c>
      <c r="O1134" s="355"/>
      <c r="P1134" s="72">
        <f t="shared" si="799"/>
        <v>2018</v>
      </c>
      <c r="Q1134" s="592">
        <f>[1]BR!S928</f>
        <v>102879</v>
      </c>
      <c r="R1134" s="592">
        <f>[1]BR!T928</f>
        <v>103105</v>
      </c>
      <c r="S1134" s="592">
        <f>[1]BR!U928</f>
        <v>102742</v>
      </c>
      <c r="T1134" s="592">
        <f>[1]BR!V928</f>
        <v>103528</v>
      </c>
      <c r="U1134" s="592">
        <f>[1]BR!W928</f>
        <v>103572</v>
      </c>
      <c r="V1134" s="592">
        <f>[1]BR!X928</f>
        <v>103748</v>
      </c>
      <c r="W1134" s="592">
        <f>[1]BR!Y928</f>
        <v>103578</v>
      </c>
      <c r="X1134" s="592">
        <f>[1]BR!Z928</f>
        <v>103776</v>
      </c>
      <c r="Y1134" s="592">
        <f>[1]BR!AA928</f>
        <v>103737</v>
      </c>
      <c r="Z1134" s="592">
        <f>[1]BR!AB928</f>
        <v>102703</v>
      </c>
      <c r="AA1134" s="592">
        <f>[1]BR!AC928</f>
        <v>101961</v>
      </c>
      <c r="AB1134" s="592">
        <f>[1]BR!AD928</f>
        <v>101812</v>
      </c>
      <c r="AC1134" s="25">
        <v>186</v>
      </c>
      <c r="AE1134" s="2"/>
      <c r="AF1134" s="2"/>
      <c r="AH1134" s="22"/>
      <c r="AI1134" s="155"/>
      <c r="AJ1134" s="2"/>
      <c r="AK1134" s="1"/>
    </row>
    <row r="1135" spans="1:37">
      <c r="A1135" s="1">
        <f t="shared" si="798"/>
        <v>2019</v>
      </c>
      <c r="B1135" s="592">
        <f>[1]BR!C929</f>
        <v>111114</v>
      </c>
      <c r="C1135" s="592">
        <f>[1]BR!D929</f>
        <v>110718</v>
      </c>
      <c r="D1135" s="592">
        <f>[1]BR!E929</f>
        <v>111576</v>
      </c>
      <c r="E1135" s="592">
        <f>[1]BR!F929</f>
        <v>111624</v>
      </c>
      <c r="F1135" s="592">
        <f>[1]BR!G929</f>
        <v>111816</v>
      </c>
      <c r="G1135" s="592">
        <f>[1]BR!H929</f>
        <v>111630</v>
      </c>
      <c r="H1135" s="592">
        <f>[1]BR!I929</f>
        <v>111846</v>
      </c>
      <c r="I1135" s="592">
        <f>[1]BR!J929</f>
        <v>111804</v>
      </c>
      <c r="J1135" s="592">
        <f>[1]BR!K929</f>
        <v>110676</v>
      </c>
      <c r="K1135" s="592">
        <f>[1]BR!L929</f>
        <v>109866</v>
      </c>
      <c r="L1135" s="592">
        <f>[1]BR!M929</f>
        <v>109704</v>
      </c>
      <c r="M1135" s="592">
        <f>[1]BR!N929</f>
        <v>110868</v>
      </c>
      <c r="N1135" s="25">
        <v>187</v>
      </c>
      <c r="O1135" s="355"/>
      <c r="P1135" s="72">
        <f t="shared" si="799"/>
        <v>2019</v>
      </c>
      <c r="Q1135" s="592">
        <f>[1]BR!S929</f>
        <v>102879</v>
      </c>
      <c r="R1135" s="592">
        <f>[1]BR!T929</f>
        <v>111114</v>
      </c>
      <c r="S1135" s="592">
        <f>[1]BR!U929</f>
        <v>110718</v>
      </c>
      <c r="T1135" s="592">
        <f>[1]BR!V929</f>
        <v>111576</v>
      </c>
      <c r="U1135" s="592">
        <f>[1]BR!W929</f>
        <v>111624</v>
      </c>
      <c r="V1135" s="592">
        <f>[1]BR!X929</f>
        <v>111816</v>
      </c>
      <c r="W1135" s="592">
        <f>[1]BR!Y929</f>
        <v>111630</v>
      </c>
      <c r="X1135" s="592">
        <f>[1]BR!Z929</f>
        <v>111846</v>
      </c>
      <c r="Y1135" s="592">
        <f>[1]BR!AA929</f>
        <v>111804</v>
      </c>
      <c r="Z1135" s="592">
        <f>[1]BR!AB929</f>
        <v>110676</v>
      </c>
      <c r="AA1135" s="592">
        <f>[1]BR!AC929</f>
        <v>109866</v>
      </c>
      <c r="AB1135" s="592">
        <f>[1]BR!AD929</f>
        <v>109704</v>
      </c>
      <c r="AC1135" s="25">
        <v>187</v>
      </c>
      <c r="AE1135" s="2"/>
      <c r="AF1135" s="2"/>
      <c r="AH1135" s="22"/>
      <c r="AI1135" s="155"/>
      <c r="AJ1135" s="2"/>
      <c r="AK1135" s="1"/>
    </row>
    <row r="1136" spans="1:37">
      <c r="A1136" s="1">
        <f t="shared" si="798"/>
        <v>2020</v>
      </c>
      <c r="B1136" s="592">
        <f>[1]BR!C930</f>
        <v>111114</v>
      </c>
      <c r="C1136" s="592">
        <f>[1]BR!D930</f>
        <v>110922</v>
      </c>
      <c r="D1136" s="592">
        <f>[1]BR!E930</f>
        <v>111576</v>
      </c>
      <c r="E1136" s="592">
        <f>[1]BR!F930</f>
        <v>111624</v>
      </c>
      <c r="F1136" s="592">
        <f>[1]BR!G930</f>
        <v>111816</v>
      </c>
      <c r="G1136" s="592">
        <f>[1]BR!H930</f>
        <v>111630</v>
      </c>
      <c r="H1136" s="592">
        <f>[1]BR!I930</f>
        <v>111846</v>
      </c>
      <c r="I1136" s="592">
        <f>[1]BR!J930</f>
        <v>111804</v>
      </c>
      <c r="J1136" s="592">
        <f>[1]BR!K930</f>
        <v>110676</v>
      </c>
      <c r="K1136" s="592">
        <f>[1]BR!L930</f>
        <v>109866</v>
      </c>
      <c r="L1136" s="592">
        <f>[1]BR!M930</f>
        <v>109704</v>
      </c>
      <c r="M1136" s="592">
        <f>[1]BR!N930</f>
        <v>110868</v>
      </c>
      <c r="N1136" s="25">
        <v>188</v>
      </c>
      <c r="O1136" s="355"/>
      <c r="P1136" s="72">
        <f t="shared" si="799"/>
        <v>2020</v>
      </c>
      <c r="Q1136" s="592">
        <f>[1]BR!S930</f>
        <v>110868</v>
      </c>
      <c r="R1136" s="592">
        <f>[1]BR!T930</f>
        <v>111114</v>
      </c>
      <c r="S1136" s="592">
        <f>[1]BR!U930</f>
        <v>110922</v>
      </c>
      <c r="T1136" s="592">
        <f>[1]BR!V930</f>
        <v>111576</v>
      </c>
      <c r="U1136" s="592">
        <f>[1]BR!W930</f>
        <v>111624</v>
      </c>
      <c r="V1136" s="592">
        <f>[1]BR!X930</f>
        <v>111816</v>
      </c>
      <c r="W1136" s="592">
        <f>[1]BR!Y930</f>
        <v>111630</v>
      </c>
      <c r="X1136" s="592">
        <f>[1]BR!Z930</f>
        <v>111846</v>
      </c>
      <c r="Y1136" s="592">
        <f>[1]BR!AA930</f>
        <v>111804</v>
      </c>
      <c r="Z1136" s="592">
        <f>[1]BR!AB930</f>
        <v>110676</v>
      </c>
      <c r="AA1136" s="592">
        <f>[1]BR!AC930</f>
        <v>109866</v>
      </c>
      <c r="AB1136" s="592">
        <f>[1]BR!AD930</f>
        <v>109704</v>
      </c>
      <c r="AC1136" s="25">
        <v>188</v>
      </c>
      <c r="AE1136" s="2"/>
      <c r="AF1136" s="2"/>
      <c r="AH1136" s="22"/>
      <c r="AI1136" s="155"/>
      <c r="AJ1136" s="2"/>
      <c r="AK1136" s="1"/>
    </row>
    <row r="1137" spans="1:114">
      <c r="A1137" s="1">
        <f t="shared" si="798"/>
        <v>2021</v>
      </c>
      <c r="B1137" s="592">
        <f>[1]BR!C931</f>
        <v>111114</v>
      </c>
      <c r="C1137" s="592">
        <f>[1]BR!D931</f>
        <v>110718</v>
      </c>
      <c r="D1137" s="592">
        <f>[1]BR!E931</f>
        <v>111576</v>
      </c>
      <c r="E1137" s="592">
        <f>[1]BR!F931</f>
        <v>111624</v>
      </c>
      <c r="F1137" s="592">
        <f>[1]BR!G931</f>
        <v>111816</v>
      </c>
      <c r="G1137" s="592">
        <f>[1]BR!H931</f>
        <v>111630</v>
      </c>
      <c r="H1137" s="592">
        <f>[1]BR!I931</f>
        <v>111846</v>
      </c>
      <c r="I1137" s="592">
        <f>[1]BR!J931</f>
        <v>111804</v>
      </c>
      <c r="J1137" s="592">
        <f>[1]BR!K931</f>
        <v>110676</v>
      </c>
      <c r="K1137" s="592">
        <f>[1]BR!L931</f>
        <v>109866</v>
      </c>
      <c r="L1137" s="592">
        <f>[1]BR!M931</f>
        <v>109704</v>
      </c>
      <c r="M1137" s="592">
        <f>[1]BR!N931</f>
        <v>110868</v>
      </c>
      <c r="N1137" s="25">
        <v>189</v>
      </c>
      <c r="O1137" s="355"/>
      <c r="P1137" s="72">
        <f t="shared" si="799"/>
        <v>2021</v>
      </c>
      <c r="Q1137" s="592">
        <f>[1]BR!S931</f>
        <v>110868</v>
      </c>
      <c r="R1137" s="592">
        <f>[1]BR!T931</f>
        <v>111114</v>
      </c>
      <c r="S1137" s="592">
        <f>[1]BR!U931</f>
        <v>110718</v>
      </c>
      <c r="T1137" s="592">
        <f>[1]BR!V931</f>
        <v>111576</v>
      </c>
      <c r="U1137" s="592">
        <f>[1]BR!W931</f>
        <v>111624</v>
      </c>
      <c r="V1137" s="592">
        <f>[1]BR!X931</f>
        <v>111816</v>
      </c>
      <c r="W1137" s="592">
        <f>[1]BR!Y931</f>
        <v>111630</v>
      </c>
      <c r="X1137" s="592">
        <f>[1]BR!Z931</f>
        <v>111846</v>
      </c>
      <c r="Y1137" s="592">
        <f>[1]BR!AA931</f>
        <v>111804</v>
      </c>
      <c r="Z1137" s="592">
        <f>[1]BR!AB931</f>
        <v>110676</v>
      </c>
      <c r="AA1137" s="592">
        <f>[1]BR!AC931</f>
        <v>109866</v>
      </c>
      <c r="AB1137" s="592">
        <f>[1]BR!AD931</f>
        <v>109704</v>
      </c>
      <c r="AC1137" s="25">
        <v>189</v>
      </c>
      <c r="AD1137" s="84"/>
      <c r="AE1137" s="2"/>
      <c r="AF1137" s="2"/>
      <c r="AH1137" s="22"/>
      <c r="AI1137" s="155"/>
      <c r="AJ1137" s="2"/>
      <c r="AK1137" s="1"/>
    </row>
    <row r="1138" spans="1:114">
      <c r="A1138" s="1">
        <f t="shared" si="798"/>
        <v>2022</v>
      </c>
      <c r="B1138" s="592">
        <f>[1]BR!C932</f>
        <v>111114</v>
      </c>
      <c r="C1138" s="592">
        <f>[1]BR!D932</f>
        <v>110718</v>
      </c>
      <c r="D1138" s="592">
        <f>[1]BR!E932</f>
        <v>111576</v>
      </c>
      <c r="E1138" s="592">
        <f>[1]BR!F932</f>
        <v>111624</v>
      </c>
      <c r="F1138" s="592">
        <f>[1]BR!G932</f>
        <v>111816</v>
      </c>
      <c r="G1138" s="592">
        <f>[1]BR!H932</f>
        <v>111630</v>
      </c>
      <c r="H1138" s="592">
        <f>[1]BR!I932</f>
        <v>111846</v>
      </c>
      <c r="I1138" s="592">
        <f>[1]BR!J932</f>
        <v>111804</v>
      </c>
      <c r="J1138" s="592">
        <f>[1]BR!K932</f>
        <v>110676</v>
      </c>
      <c r="K1138" s="592">
        <f>[1]BR!L932</f>
        <v>109866</v>
      </c>
      <c r="L1138" s="592">
        <f>[1]BR!M932</f>
        <v>109704</v>
      </c>
      <c r="M1138" s="592">
        <f>[1]BR!N932</f>
        <v>110868</v>
      </c>
      <c r="N1138" s="25">
        <v>190</v>
      </c>
      <c r="O1138" s="355"/>
      <c r="P1138" s="72">
        <f t="shared" si="799"/>
        <v>2022</v>
      </c>
      <c r="Q1138" s="592">
        <f>[1]BR!S932</f>
        <v>110868</v>
      </c>
      <c r="R1138" s="592">
        <f>[1]BR!T932</f>
        <v>111114</v>
      </c>
      <c r="S1138" s="592">
        <f>[1]BR!U932</f>
        <v>110718</v>
      </c>
      <c r="T1138" s="592">
        <f>[1]BR!V932</f>
        <v>111576</v>
      </c>
      <c r="U1138" s="592">
        <f>[1]BR!W932</f>
        <v>111624</v>
      </c>
      <c r="V1138" s="592">
        <f>[1]BR!X932</f>
        <v>111816</v>
      </c>
      <c r="W1138" s="592">
        <f>[1]BR!Y932</f>
        <v>111630</v>
      </c>
      <c r="X1138" s="592">
        <f>[1]BR!Z932</f>
        <v>111846</v>
      </c>
      <c r="Y1138" s="592">
        <f>[1]BR!AA932</f>
        <v>111804</v>
      </c>
      <c r="Z1138" s="592">
        <f>[1]BR!AB932</f>
        <v>110676</v>
      </c>
      <c r="AA1138" s="592">
        <f>[1]BR!AC932</f>
        <v>109866</v>
      </c>
      <c r="AB1138" s="592">
        <f>[1]BR!AD932</f>
        <v>109704</v>
      </c>
      <c r="AC1138" s="25">
        <v>190</v>
      </c>
      <c r="AE1138" s="2"/>
      <c r="AF1138" s="2"/>
      <c r="AH1138" s="22"/>
      <c r="AI1138" s="155"/>
      <c r="AJ1138" s="2"/>
      <c r="AK1138" s="1"/>
    </row>
    <row r="1139" spans="1:114">
      <c r="A1139" s="1">
        <f t="shared" si="798"/>
        <v>2023</v>
      </c>
      <c r="B1139" s="592">
        <f>[1]BR!C933</f>
        <v>111114</v>
      </c>
      <c r="C1139" s="592">
        <f>[1]BR!D933</f>
        <v>110718</v>
      </c>
      <c r="D1139" s="592">
        <f>[1]BR!E933</f>
        <v>111576</v>
      </c>
      <c r="E1139" s="592">
        <f>[1]BR!F933</f>
        <v>111624</v>
      </c>
      <c r="F1139" s="592">
        <f>[1]BR!G933</f>
        <v>111816</v>
      </c>
      <c r="G1139" s="592">
        <f>[1]BR!H933</f>
        <v>111630</v>
      </c>
      <c r="H1139" s="592">
        <f>[1]BR!I933</f>
        <v>111846</v>
      </c>
      <c r="I1139" s="592">
        <f>[1]BR!J933</f>
        <v>111804</v>
      </c>
      <c r="J1139" s="592">
        <f>[1]BR!K933</f>
        <v>110676</v>
      </c>
      <c r="K1139" s="592">
        <f>[1]BR!L933</f>
        <v>109866</v>
      </c>
      <c r="L1139" s="592">
        <f>[1]BR!M933</f>
        <v>109704</v>
      </c>
      <c r="M1139" s="592">
        <f>[1]BR!N933</f>
        <v>110868</v>
      </c>
      <c r="N1139" s="25">
        <v>191</v>
      </c>
      <c r="O1139" s="355"/>
      <c r="P1139" s="72">
        <f t="shared" si="799"/>
        <v>2023</v>
      </c>
      <c r="Q1139" s="592">
        <f>[1]BR!S933</f>
        <v>110868</v>
      </c>
      <c r="R1139" s="592">
        <f>[1]BR!T933</f>
        <v>111114</v>
      </c>
      <c r="S1139" s="592">
        <f>[1]BR!U933</f>
        <v>110718</v>
      </c>
      <c r="T1139" s="592">
        <f>[1]BR!V933</f>
        <v>111576</v>
      </c>
      <c r="U1139" s="592">
        <f>[1]BR!W933</f>
        <v>111624</v>
      </c>
      <c r="V1139" s="592">
        <f>[1]BR!X933</f>
        <v>111816</v>
      </c>
      <c r="W1139" s="592">
        <f>[1]BR!Y933</f>
        <v>111630</v>
      </c>
      <c r="X1139" s="592">
        <f>[1]BR!Z933</f>
        <v>111846</v>
      </c>
      <c r="Y1139" s="592">
        <f>[1]BR!AA933</f>
        <v>111804</v>
      </c>
      <c r="Z1139" s="592">
        <f>[1]BR!AB933</f>
        <v>110676</v>
      </c>
      <c r="AA1139" s="592">
        <f>[1]BR!AC933</f>
        <v>109866</v>
      </c>
      <c r="AB1139" s="592">
        <f>[1]BR!AD933</f>
        <v>109704</v>
      </c>
      <c r="AC1139" s="25">
        <v>191</v>
      </c>
      <c r="AE1139" s="2"/>
      <c r="AF1139" s="2"/>
      <c r="AH1139" s="22"/>
      <c r="AI1139" s="155"/>
      <c r="AJ1139" s="2"/>
      <c r="AK1139" s="1"/>
    </row>
    <row r="1140" spans="1:114">
      <c r="A1140" s="1">
        <f t="shared" si="798"/>
        <v>2024</v>
      </c>
      <c r="B1140" s="592">
        <f>[1]BR!C934</f>
        <v>111114</v>
      </c>
      <c r="C1140" s="592">
        <f>[1]BR!D934</f>
        <v>110922</v>
      </c>
      <c r="D1140" s="592">
        <f>[1]BR!E934</f>
        <v>111576</v>
      </c>
      <c r="E1140" s="592">
        <f>[1]BR!F934</f>
        <v>111624</v>
      </c>
      <c r="F1140" s="592">
        <f>[1]BR!G934</f>
        <v>111816</v>
      </c>
      <c r="G1140" s="592">
        <f>[1]BR!H934</f>
        <v>111630</v>
      </c>
      <c r="H1140" s="592">
        <f>[1]BR!I934</f>
        <v>111846</v>
      </c>
      <c r="I1140" s="592">
        <f>[1]BR!J934</f>
        <v>111804</v>
      </c>
      <c r="J1140" s="592">
        <f>[1]BR!K934</f>
        <v>110676</v>
      </c>
      <c r="K1140" s="592">
        <f>[1]BR!L934</f>
        <v>109866</v>
      </c>
      <c r="L1140" s="592">
        <f>[1]BR!M934</f>
        <v>109704</v>
      </c>
      <c r="M1140" s="592">
        <f>[1]BR!N934</f>
        <v>110868</v>
      </c>
      <c r="N1140" s="25">
        <v>192</v>
      </c>
      <c r="O1140" s="355"/>
      <c r="P1140" s="72">
        <f t="shared" si="799"/>
        <v>2024</v>
      </c>
      <c r="Q1140" s="592">
        <f>[1]BR!S934</f>
        <v>110868</v>
      </c>
      <c r="R1140" s="592">
        <f>[1]BR!T934</f>
        <v>111114</v>
      </c>
      <c r="S1140" s="592">
        <f>[1]BR!U934</f>
        <v>110922</v>
      </c>
      <c r="T1140" s="592">
        <f>[1]BR!V934</f>
        <v>111576</v>
      </c>
      <c r="U1140" s="592">
        <f>[1]BR!W934</f>
        <v>111624</v>
      </c>
      <c r="V1140" s="592">
        <f>[1]BR!X934</f>
        <v>111816</v>
      </c>
      <c r="W1140" s="592">
        <f>[1]BR!Y934</f>
        <v>111630</v>
      </c>
      <c r="X1140" s="592">
        <f>[1]BR!Z934</f>
        <v>111846</v>
      </c>
      <c r="Y1140" s="592">
        <f>[1]BR!AA934</f>
        <v>111804</v>
      </c>
      <c r="Z1140" s="592">
        <f>[1]BR!AB934</f>
        <v>110676</v>
      </c>
      <c r="AA1140" s="592">
        <f>[1]BR!AC934</f>
        <v>109866</v>
      </c>
      <c r="AB1140" s="592">
        <f>[1]BR!AD934</f>
        <v>109704</v>
      </c>
      <c r="AC1140" s="25">
        <v>192</v>
      </c>
      <c r="AE1140" s="2"/>
      <c r="AF1140" s="2"/>
      <c r="AH1140" s="22"/>
      <c r="AI1140" s="155"/>
      <c r="AJ1140" s="2"/>
      <c r="AK1140" s="1"/>
    </row>
    <row r="1141" spans="1:114">
      <c r="A1141" s="1">
        <f t="shared" si="798"/>
        <v>2025</v>
      </c>
      <c r="B1141" s="592">
        <f>[1]BR!C935</f>
        <v>111114</v>
      </c>
      <c r="C1141" s="592">
        <f>[1]BR!D935</f>
        <v>110718</v>
      </c>
      <c r="D1141" s="592">
        <f>[1]BR!E935</f>
        <v>111576</v>
      </c>
      <c r="E1141" s="592">
        <f>[1]BR!F935</f>
        <v>111624</v>
      </c>
      <c r="F1141" s="592">
        <f>[1]BR!G935</f>
        <v>111816</v>
      </c>
      <c r="G1141" s="592">
        <f>[1]BR!H935</f>
        <v>111630</v>
      </c>
      <c r="H1141" s="592">
        <f>[1]BR!I935</f>
        <v>111846</v>
      </c>
      <c r="I1141" s="592">
        <f>[1]BR!J935</f>
        <v>111804</v>
      </c>
      <c r="J1141" s="592">
        <f>[1]BR!K935</f>
        <v>110676</v>
      </c>
      <c r="K1141" s="592">
        <f>[1]BR!L935</f>
        <v>109866</v>
      </c>
      <c r="L1141" s="592">
        <f>[1]BR!M935</f>
        <v>109704</v>
      </c>
      <c r="M1141" s="592">
        <f>[1]BR!N935</f>
        <v>110868</v>
      </c>
      <c r="N1141" s="25">
        <v>193</v>
      </c>
      <c r="O1141" s="355"/>
      <c r="P1141" s="72">
        <f t="shared" si="799"/>
        <v>2025</v>
      </c>
      <c r="Q1141" s="592">
        <f>[1]BR!S935</f>
        <v>110868</v>
      </c>
      <c r="R1141" s="592">
        <f>[1]BR!T935</f>
        <v>111114</v>
      </c>
      <c r="S1141" s="592">
        <f>[1]BR!U935</f>
        <v>110718</v>
      </c>
      <c r="T1141" s="592">
        <f>[1]BR!V935</f>
        <v>111576</v>
      </c>
      <c r="U1141" s="592">
        <f>[1]BR!W935</f>
        <v>111624</v>
      </c>
      <c r="V1141" s="592">
        <f>[1]BR!X935</f>
        <v>111816</v>
      </c>
      <c r="W1141" s="592">
        <f>[1]BR!Y935</f>
        <v>111630</v>
      </c>
      <c r="X1141" s="592">
        <f>[1]BR!Z935</f>
        <v>111846</v>
      </c>
      <c r="Y1141" s="592">
        <f>[1]BR!AA935</f>
        <v>111804</v>
      </c>
      <c r="Z1141" s="592">
        <f>[1]BR!AB935</f>
        <v>110676</v>
      </c>
      <c r="AA1141" s="592">
        <f>[1]BR!AC935</f>
        <v>109866</v>
      </c>
      <c r="AB1141" s="592">
        <f>[1]BR!AD935</f>
        <v>109704</v>
      </c>
      <c r="AC1141" s="25">
        <v>193</v>
      </c>
      <c r="AE1141" s="2"/>
      <c r="AF1141" s="2"/>
      <c r="AH1141" s="22"/>
      <c r="AI1141" s="155"/>
      <c r="AJ1141" s="2"/>
      <c r="AK1141" s="1"/>
    </row>
    <row r="1142" spans="1:114">
      <c r="A1142" s="1">
        <f t="shared" si="798"/>
        <v>2026</v>
      </c>
      <c r="B1142" s="592">
        <f>[1]BR!C936</f>
        <v>111114</v>
      </c>
      <c r="C1142" s="592">
        <f>[1]BR!D936</f>
        <v>110718</v>
      </c>
      <c r="D1142" s="592">
        <f>[1]BR!E936</f>
        <v>111576</v>
      </c>
      <c r="E1142" s="592">
        <f>[1]BR!F936</f>
        <v>111624</v>
      </c>
      <c r="F1142" s="592">
        <f>[1]BR!G936</f>
        <v>111816</v>
      </c>
      <c r="G1142" s="592">
        <f>[1]BR!H936</f>
        <v>111630</v>
      </c>
      <c r="H1142" s="592">
        <f>[1]BR!I936</f>
        <v>111846</v>
      </c>
      <c r="I1142" s="592">
        <f>[1]BR!J936</f>
        <v>111804</v>
      </c>
      <c r="J1142" s="592">
        <f>[1]BR!K936</f>
        <v>110676</v>
      </c>
      <c r="K1142" s="592">
        <f>[1]BR!L936</f>
        <v>109866</v>
      </c>
      <c r="L1142" s="592">
        <f>[1]BR!M936</f>
        <v>109704</v>
      </c>
      <c r="M1142" s="592">
        <f>[1]BR!N936</f>
        <v>110868</v>
      </c>
      <c r="N1142" s="25">
        <v>194</v>
      </c>
      <c r="O1142" s="355"/>
      <c r="P1142" s="72">
        <f t="shared" si="799"/>
        <v>2026</v>
      </c>
      <c r="Q1142" s="592">
        <f>[1]BR!S936</f>
        <v>110868</v>
      </c>
      <c r="R1142" s="592">
        <f>[1]BR!T936</f>
        <v>111114</v>
      </c>
      <c r="S1142" s="592">
        <f>[1]BR!U936</f>
        <v>110718</v>
      </c>
      <c r="T1142" s="592">
        <f>[1]BR!V936</f>
        <v>111576</v>
      </c>
      <c r="U1142" s="592">
        <f>[1]BR!W936</f>
        <v>111624</v>
      </c>
      <c r="V1142" s="592">
        <f>[1]BR!X936</f>
        <v>111816</v>
      </c>
      <c r="W1142" s="592">
        <f>[1]BR!Y936</f>
        <v>111630</v>
      </c>
      <c r="X1142" s="592">
        <f>[1]BR!Z936</f>
        <v>111846</v>
      </c>
      <c r="Y1142" s="592">
        <f>[1]BR!AA936</f>
        <v>111804</v>
      </c>
      <c r="Z1142" s="592">
        <f>[1]BR!AB936</f>
        <v>110676</v>
      </c>
      <c r="AA1142" s="592">
        <f>[1]BR!AC936</f>
        <v>109866</v>
      </c>
      <c r="AB1142" s="592">
        <f>[1]BR!AD936</f>
        <v>109704</v>
      </c>
      <c r="AC1142" s="25">
        <v>194</v>
      </c>
      <c r="AE1142" s="2"/>
      <c r="AF1142" s="2"/>
      <c r="AH1142" s="22"/>
      <c r="AI1142" s="155"/>
      <c r="AJ1142" s="2"/>
      <c r="AK1142" s="1"/>
    </row>
    <row r="1143" spans="1:114">
      <c r="A1143" s="1">
        <f t="shared" si="798"/>
        <v>2027</v>
      </c>
      <c r="B1143" s="592">
        <f>[1]BR!C937</f>
        <v>111114</v>
      </c>
      <c r="C1143" s="592">
        <f>[1]BR!D937</f>
        <v>110718</v>
      </c>
      <c r="D1143" s="592">
        <f>[1]BR!E937</f>
        <v>111576</v>
      </c>
      <c r="E1143" s="592">
        <f>[1]BR!F937</f>
        <v>111624</v>
      </c>
      <c r="F1143" s="592">
        <f>[1]BR!G937</f>
        <v>111816</v>
      </c>
      <c r="G1143" s="592">
        <f>[1]BR!H937</f>
        <v>111630</v>
      </c>
      <c r="H1143" s="592">
        <f>[1]BR!I937</f>
        <v>111846</v>
      </c>
      <c r="I1143" s="592">
        <f>[1]BR!J937</f>
        <v>111804</v>
      </c>
      <c r="J1143" s="592">
        <f>[1]BR!K937</f>
        <v>110676</v>
      </c>
      <c r="K1143" s="592">
        <f>[1]BR!L937</f>
        <v>109866</v>
      </c>
      <c r="L1143" s="592">
        <f>[1]BR!M937</f>
        <v>109704</v>
      </c>
      <c r="M1143" s="592">
        <f>[1]BR!N937</f>
        <v>110868</v>
      </c>
      <c r="N1143" s="25">
        <v>195</v>
      </c>
      <c r="O1143" s="355"/>
      <c r="P1143" s="72">
        <f t="shared" si="799"/>
        <v>2027</v>
      </c>
      <c r="Q1143" s="592">
        <f>[1]BR!S937</f>
        <v>110868</v>
      </c>
      <c r="R1143" s="592">
        <f>[1]BR!T937</f>
        <v>111114</v>
      </c>
      <c r="S1143" s="592">
        <f>[1]BR!U937</f>
        <v>110718</v>
      </c>
      <c r="T1143" s="592">
        <f>[1]BR!V937</f>
        <v>111576</v>
      </c>
      <c r="U1143" s="592">
        <f>[1]BR!W937</f>
        <v>111624</v>
      </c>
      <c r="V1143" s="592">
        <f>[1]BR!X937</f>
        <v>111816</v>
      </c>
      <c r="W1143" s="592">
        <f>[1]BR!Y937</f>
        <v>111630</v>
      </c>
      <c r="X1143" s="592">
        <f>[1]BR!Z937</f>
        <v>111846</v>
      </c>
      <c r="Y1143" s="592">
        <f>[1]BR!AA937</f>
        <v>111804</v>
      </c>
      <c r="Z1143" s="592">
        <f>[1]BR!AB937</f>
        <v>110676</v>
      </c>
      <c r="AA1143" s="592">
        <f>[1]BR!AC937</f>
        <v>109866</v>
      </c>
      <c r="AB1143" s="592">
        <f>[1]BR!AD937</f>
        <v>109704</v>
      </c>
      <c r="AC1143" s="25">
        <v>195</v>
      </c>
      <c r="AE1143" s="2"/>
      <c r="AF1143" s="2"/>
      <c r="AH1143" s="22"/>
      <c r="AI1143" s="155"/>
      <c r="AJ1143" s="2"/>
      <c r="AK1143" s="1"/>
    </row>
    <row r="1144" spans="1:114">
      <c r="A1144" s="1">
        <f t="shared" si="798"/>
        <v>2028</v>
      </c>
      <c r="B1144" s="592">
        <f>[1]BR!C938</f>
        <v>111114</v>
      </c>
      <c r="C1144" s="592">
        <f>[1]BR!D938</f>
        <v>110922</v>
      </c>
      <c r="D1144" s="592">
        <f>[1]BR!E938</f>
        <v>111576</v>
      </c>
      <c r="E1144" s="592">
        <f>[1]BR!F938</f>
        <v>111624</v>
      </c>
      <c r="F1144" s="592">
        <f>[1]BR!G938</f>
        <v>111816</v>
      </c>
      <c r="G1144" s="592">
        <f>[1]BR!H938</f>
        <v>111630</v>
      </c>
      <c r="H1144" s="592">
        <f>[1]BR!I938</f>
        <v>111846</v>
      </c>
      <c r="I1144" s="592">
        <f>[1]BR!J938</f>
        <v>111804</v>
      </c>
      <c r="J1144" s="592">
        <f>[1]BR!K938</f>
        <v>110676</v>
      </c>
      <c r="K1144" s="592">
        <f>[1]BR!L938</f>
        <v>109866</v>
      </c>
      <c r="L1144" s="592">
        <f>[1]BR!M938</f>
        <v>109704</v>
      </c>
      <c r="M1144" s="592">
        <f>[1]BR!N938</f>
        <v>110868</v>
      </c>
      <c r="N1144" s="25">
        <v>196</v>
      </c>
      <c r="O1144" s="355"/>
      <c r="P1144" s="72">
        <f t="shared" si="799"/>
        <v>2028</v>
      </c>
      <c r="Q1144" s="592">
        <f>[1]BR!S938</f>
        <v>110868</v>
      </c>
      <c r="R1144" s="592">
        <f>[1]BR!T938</f>
        <v>111114</v>
      </c>
      <c r="S1144" s="592">
        <f>[1]BR!U938</f>
        <v>110922</v>
      </c>
      <c r="T1144" s="592">
        <f>[1]BR!V938</f>
        <v>111576</v>
      </c>
      <c r="U1144" s="592">
        <f>[1]BR!W938</f>
        <v>111624</v>
      </c>
      <c r="V1144" s="592">
        <f>[1]BR!X938</f>
        <v>111816</v>
      </c>
      <c r="W1144" s="592">
        <f>[1]BR!Y938</f>
        <v>111630</v>
      </c>
      <c r="X1144" s="592">
        <f>[1]BR!Z938</f>
        <v>111846</v>
      </c>
      <c r="Y1144" s="592">
        <f>[1]BR!AA938</f>
        <v>111804</v>
      </c>
      <c r="Z1144" s="592">
        <f>[1]BR!AB938</f>
        <v>110676</v>
      </c>
      <c r="AA1144" s="592">
        <f>[1]BR!AC938</f>
        <v>109866</v>
      </c>
      <c r="AB1144" s="592">
        <f>[1]BR!AD938</f>
        <v>109704</v>
      </c>
      <c r="AC1144" s="25">
        <v>196</v>
      </c>
      <c r="AE1144" s="2"/>
      <c r="AF1144" s="2"/>
      <c r="AH1144" s="22"/>
      <c r="AI1144" s="155"/>
      <c r="AJ1144" s="2"/>
      <c r="AK1144" s="1"/>
    </row>
    <row r="1145" spans="1:114">
      <c r="A1145" s="1">
        <f t="shared" si="798"/>
        <v>2029</v>
      </c>
      <c r="B1145" s="592">
        <f>[1]BR!C939</f>
        <v>111114</v>
      </c>
      <c r="C1145" s="592">
        <f>[1]BR!D939</f>
        <v>110718</v>
      </c>
      <c r="D1145" s="592">
        <f>[1]BR!E939</f>
        <v>111576</v>
      </c>
      <c r="E1145" s="592">
        <f>[1]BR!F939</f>
        <v>111624</v>
      </c>
      <c r="F1145" s="592">
        <f>[1]BR!G939</f>
        <v>111816</v>
      </c>
      <c r="G1145" s="592">
        <f>[1]BR!H939</f>
        <v>111630</v>
      </c>
      <c r="H1145" s="592">
        <f>[1]BR!I939</f>
        <v>111846</v>
      </c>
      <c r="I1145" s="592">
        <f>[1]BR!J939</f>
        <v>111804</v>
      </c>
      <c r="J1145" s="592">
        <f>[1]BR!K939</f>
        <v>110676</v>
      </c>
      <c r="K1145" s="592">
        <f>[1]BR!L939</f>
        <v>109866</v>
      </c>
      <c r="L1145" s="592">
        <f>[1]BR!M939</f>
        <v>109704</v>
      </c>
      <c r="M1145" s="592">
        <f>[1]BR!N939</f>
        <v>110868</v>
      </c>
      <c r="N1145" s="25">
        <v>197</v>
      </c>
      <c r="O1145" s="355"/>
      <c r="P1145" s="72">
        <f t="shared" si="799"/>
        <v>2029</v>
      </c>
      <c r="Q1145" s="592">
        <f>[1]BR!S939</f>
        <v>110868</v>
      </c>
      <c r="R1145" s="592">
        <f>[1]BR!T939</f>
        <v>111114</v>
      </c>
      <c r="S1145" s="592">
        <f>[1]BR!U939</f>
        <v>110718</v>
      </c>
      <c r="T1145" s="592">
        <f>[1]BR!V939</f>
        <v>111576</v>
      </c>
      <c r="U1145" s="592">
        <f>[1]BR!W939</f>
        <v>111624</v>
      </c>
      <c r="V1145" s="592">
        <f>[1]BR!X939</f>
        <v>111816</v>
      </c>
      <c r="W1145" s="592">
        <f>[1]BR!Y939</f>
        <v>111630</v>
      </c>
      <c r="X1145" s="592">
        <f>[1]BR!Z939</f>
        <v>111846</v>
      </c>
      <c r="Y1145" s="592">
        <f>[1]BR!AA939</f>
        <v>111804</v>
      </c>
      <c r="Z1145" s="592">
        <f>[1]BR!AB939</f>
        <v>110676</v>
      </c>
      <c r="AA1145" s="592">
        <f>[1]BR!AC939</f>
        <v>109866</v>
      </c>
      <c r="AB1145" s="592">
        <f>[1]BR!AD939</f>
        <v>109704</v>
      </c>
      <c r="AC1145" s="25">
        <v>197</v>
      </c>
      <c r="AE1145" s="2"/>
      <c r="AF1145" s="2"/>
      <c r="AI1145" s="155"/>
      <c r="AJ1145" s="2"/>
      <c r="AK1145" s="1"/>
    </row>
    <row r="1146" spans="1:114">
      <c r="A1146" s="1">
        <f t="shared" si="798"/>
        <v>2030</v>
      </c>
      <c r="B1146" s="592">
        <f>[1]BR!C940</f>
        <v>111114</v>
      </c>
      <c r="C1146" s="592">
        <f>[1]BR!D940</f>
        <v>110718</v>
      </c>
      <c r="D1146" s="592">
        <f>[1]BR!E940</f>
        <v>111576</v>
      </c>
      <c r="E1146" s="592">
        <f>[1]BR!F940</f>
        <v>111624</v>
      </c>
      <c r="F1146" s="592">
        <f>[1]BR!G940</f>
        <v>111816</v>
      </c>
      <c r="G1146" s="592">
        <f>[1]BR!H940</f>
        <v>111630</v>
      </c>
      <c r="H1146" s="592">
        <f>[1]BR!I940</f>
        <v>111846</v>
      </c>
      <c r="I1146" s="592">
        <f>[1]BR!J940</f>
        <v>111804</v>
      </c>
      <c r="J1146" s="592">
        <f>[1]BR!K940</f>
        <v>110676</v>
      </c>
      <c r="K1146" s="592">
        <f>[1]BR!L940</f>
        <v>109866</v>
      </c>
      <c r="L1146" s="592">
        <f>[1]BR!M940</f>
        <v>109704</v>
      </c>
      <c r="M1146" s="592">
        <f>[1]BR!N940</f>
        <v>110868</v>
      </c>
      <c r="N1146" s="25">
        <v>198</v>
      </c>
      <c r="O1146" s="355"/>
      <c r="P1146" s="72">
        <f t="shared" si="799"/>
        <v>2030</v>
      </c>
      <c r="Q1146" s="592">
        <f>[1]BR!S940</f>
        <v>110868</v>
      </c>
      <c r="R1146" s="592">
        <f>[1]BR!T940</f>
        <v>111114</v>
      </c>
      <c r="S1146" s="592">
        <f>[1]BR!U940</f>
        <v>110718</v>
      </c>
      <c r="T1146" s="592">
        <f>[1]BR!V940</f>
        <v>111576</v>
      </c>
      <c r="U1146" s="592">
        <f>[1]BR!W940</f>
        <v>111624</v>
      </c>
      <c r="V1146" s="592">
        <f>[1]BR!X940</f>
        <v>111816</v>
      </c>
      <c r="W1146" s="592">
        <f>[1]BR!Y940</f>
        <v>111630</v>
      </c>
      <c r="X1146" s="592">
        <f>[1]BR!Z940</f>
        <v>111846</v>
      </c>
      <c r="Y1146" s="592">
        <f>[1]BR!AA940</f>
        <v>111804</v>
      </c>
      <c r="Z1146" s="592">
        <f>[1]BR!AB940</f>
        <v>110676</v>
      </c>
      <c r="AA1146" s="592">
        <f>[1]BR!AC940</f>
        <v>109866</v>
      </c>
      <c r="AB1146" s="592">
        <f>[1]BR!AD940</f>
        <v>109704</v>
      </c>
      <c r="AC1146" s="25">
        <v>198</v>
      </c>
      <c r="AD1146" s="13"/>
      <c r="AE1146" s="2"/>
      <c r="AF1146" s="2"/>
      <c r="AI1146" s="155"/>
      <c r="AJ1146" s="2"/>
      <c r="AK1146" s="1"/>
    </row>
    <row r="1147" spans="1:114">
      <c r="A1147" s="1">
        <f t="shared" si="798"/>
        <v>2031</v>
      </c>
      <c r="B1147" s="592">
        <f>[1]BR!C941</f>
        <v>111114</v>
      </c>
      <c r="C1147" s="592">
        <f>[1]BR!D941</f>
        <v>110718</v>
      </c>
      <c r="D1147" s="592">
        <f>[1]BR!E941</f>
        <v>111576</v>
      </c>
      <c r="E1147" s="592">
        <f>[1]BR!F941</f>
        <v>111624</v>
      </c>
      <c r="F1147" s="592">
        <f>[1]BR!G941</f>
        <v>111816</v>
      </c>
      <c r="G1147" s="592">
        <f>[1]BR!H941</f>
        <v>111630</v>
      </c>
      <c r="H1147" s="592">
        <f>[1]BR!I941</f>
        <v>111846</v>
      </c>
      <c r="I1147" s="592">
        <f>[1]BR!J941</f>
        <v>111804</v>
      </c>
      <c r="J1147" s="592">
        <f>[1]BR!K941</f>
        <v>110676</v>
      </c>
      <c r="K1147" s="592">
        <f>[1]BR!L941</f>
        <v>109866</v>
      </c>
      <c r="L1147" s="592">
        <f>[1]BR!M941</f>
        <v>109704</v>
      </c>
      <c r="M1147" s="592">
        <f>[1]BR!N941</f>
        <v>110868</v>
      </c>
      <c r="N1147" s="25">
        <v>199</v>
      </c>
      <c r="O1147" s="355"/>
      <c r="P1147" s="72">
        <f t="shared" si="799"/>
        <v>2031</v>
      </c>
      <c r="Q1147" s="592">
        <f>[1]BR!S941</f>
        <v>110868</v>
      </c>
      <c r="R1147" s="592">
        <f>[1]BR!T941</f>
        <v>111114</v>
      </c>
      <c r="S1147" s="592">
        <f>[1]BR!U941</f>
        <v>110718</v>
      </c>
      <c r="T1147" s="592">
        <f>[1]BR!V941</f>
        <v>111576</v>
      </c>
      <c r="U1147" s="592">
        <f>[1]BR!W941</f>
        <v>111624</v>
      </c>
      <c r="V1147" s="592">
        <f>[1]BR!X941</f>
        <v>111816</v>
      </c>
      <c r="W1147" s="592">
        <f>[1]BR!Y941</f>
        <v>111630</v>
      </c>
      <c r="X1147" s="592">
        <f>[1]BR!Z941</f>
        <v>111846</v>
      </c>
      <c r="Y1147" s="592">
        <f>[1]BR!AA941</f>
        <v>111804</v>
      </c>
      <c r="Z1147" s="592">
        <f>[1]BR!AB941</f>
        <v>110676</v>
      </c>
      <c r="AA1147" s="592">
        <f>[1]BR!AC941</f>
        <v>109866</v>
      </c>
      <c r="AB1147" s="592">
        <f>[1]BR!AD941</f>
        <v>109704</v>
      </c>
      <c r="AC1147" s="25">
        <v>199</v>
      </c>
      <c r="AD1147" s="13"/>
      <c r="AE1147" s="2"/>
      <c r="AF1147" s="2"/>
      <c r="AG1147" s="159"/>
      <c r="AH1147" s="78"/>
      <c r="AI1147" s="155"/>
      <c r="AJ1147" s="2"/>
      <c r="AK1147" s="1"/>
    </row>
    <row r="1148" spans="1:114">
      <c r="A1148" s="1">
        <f t="shared" si="798"/>
        <v>2032</v>
      </c>
      <c r="B1148" s="592">
        <f>[1]BR!C942</f>
        <v>111114</v>
      </c>
      <c r="C1148" s="592">
        <f>[1]BR!D942</f>
        <v>110922</v>
      </c>
      <c r="D1148" s="592">
        <f>[1]BR!E942</f>
        <v>111576</v>
      </c>
      <c r="E1148" s="592">
        <f>[1]BR!F942</f>
        <v>111624</v>
      </c>
      <c r="F1148" s="592">
        <f>[1]BR!G942</f>
        <v>111816</v>
      </c>
      <c r="G1148" s="592">
        <f>[1]BR!H942</f>
        <v>111630</v>
      </c>
      <c r="H1148" s="592">
        <f>[1]BR!I942</f>
        <v>111846</v>
      </c>
      <c r="I1148" s="592">
        <f>[1]BR!J942</f>
        <v>111804</v>
      </c>
      <c r="J1148" s="592">
        <f>[1]BR!K942</f>
        <v>110676</v>
      </c>
      <c r="K1148" s="592">
        <f>[1]BR!L942</f>
        <v>109866</v>
      </c>
      <c r="L1148" s="592">
        <f>[1]BR!M942</f>
        <v>109704</v>
      </c>
      <c r="M1148" s="592">
        <f>[1]BR!N942</f>
        <v>110868</v>
      </c>
      <c r="N1148" s="25">
        <v>200</v>
      </c>
      <c r="O1148" s="29"/>
      <c r="P1148" s="72">
        <f t="shared" si="799"/>
        <v>2032</v>
      </c>
      <c r="Q1148" s="592">
        <f>[1]BR!S942</f>
        <v>110868</v>
      </c>
      <c r="R1148" s="592">
        <f>[1]BR!T942</f>
        <v>111114</v>
      </c>
      <c r="S1148" s="592">
        <f>[1]BR!U942</f>
        <v>110922</v>
      </c>
      <c r="T1148" s="592">
        <f>[1]BR!V942</f>
        <v>111576</v>
      </c>
      <c r="U1148" s="592">
        <f>[1]BR!W942</f>
        <v>111624</v>
      </c>
      <c r="V1148" s="592">
        <f>[1]BR!X942</f>
        <v>111816</v>
      </c>
      <c r="W1148" s="592">
        <f>[1]BR!Y942</f>
        <v>111630</v>
      </c>
      <c r="X1148" s="592">
        <f>[1]BR!Z942</f>
        <v>111846</v>
      </c>
      <c r="Y1148" s="592">
        <f>[1]BR!AA942</f>
        <v>111804</v>
      </c>
      <c r="Z1148" s="592">
        <f>[1]BR!AB942</f>
        <v>110676</v>
      </c>
      <c r="AA1148" s="592">
        <f>[1]BR!AC942</f>
        <v>109866</v>
      </c>
      <c r="AB1148" s="592">
        <f>[1]BR!AD942</f>
        <v>109704</v>
      </c>
      <c r="AC1148" s="25">
        <v>200</v>
      </c>
      <c r="AD1148" s="13"/>
      <c r="AE1148" s="2"/>
      <c r="AF1148" s="2"/>
      <c r="AG1148" s="79"/>
      <c r="AH1148" s="79"/>
      <c r="AI1148" s="155"/>
      <c r="AJ1148" s="2"/>
    </row>
    <row r="1149" spans="1:114">
      <c r="A1149" s="1">
        <f t="shared" si="798"/>
        <v>2033</v>
      </c>
      <c r="B1149" s="592">
        <f>[1]BR!C943</f>
        <v>111114</v>
      </c>
      <c r="C1149" s="592">
        <f>[1]BR!D943</f>
        <v>110718</v>
      </c>
      <c r="D1149" s="592">
        <f>[1]BR!E943</f>
        <v>111576</v>
      </c>
      <c r="E1149" s="592">
        <f>[1]BR!F943</f>
        <v>111624</v>
      </c>
      <c r="F1149" s="592">
        <f>[1]BR!G943</f>
        <v>111816</v>
      </c>
      <c r="G1149" s="592">
        <f>[1]BR!H943</f>
        <v>111630</v>
      </c>
      <c r="H1149" s="592">
        <f>[1]BR!I943</f>
        <v>111846</v>
      </c>
      <c r="I1149" s="592">
        <f>[1]BR!J943</f>
        <v>111804</v>
      </c>
      <c r="J1149" s="592">
        <f>[1]BR!K943</f>
        <v>110676</v>
      </c>
      <c r="K1149" s="592">
        <f>[1]BR!L943</f>
        <v>109866</v>
      </c>
      <c r="L1149" s="592">
        <f>[1]BR!M943</f>
        <v>109704</v>
      </c>
      <c r="M1149" s="592">
        <f>[1]BR!N943</f>
        <v>110868</v>
      </c>
      <c r="N1149" s="25">
        <v>201</v>
      </c>
      <c r="O1149" s="29"/>
      <c r="P1149" s="72">
        <f t="shared" si="799"/>
        <v>2033</v>
      </c>
      <c r="Q1149" s="592">
        <f>[1]BR!S943</f>
        <v>110868</v>
      </c>
      <c r="R1149" s="592">
        <f>[1]BR!T943</f>
        <v>111114</v>
      </c>
      <c r="S1149" s="592">
        <f>[1]BR!U943</f>
        <v>110718</v>
      </c>
      <c r="T1149" s="592">
        <f>[1]BR!V943</f>
        <v>111576</v>
      </c>
      <c r="U1149" s="592">
        <f>[1]BR!W943</f>
        <v>111624</v>
      </c>
      <c r="V1149" s="592">
        <f>[1]BR!X943</f>
        <v>111816</v>
      </c>
      <c r="W1149" s="592">
        <f>[1]BR!Y943</f>
        <v>111630</v>
      </c>
      <c r="X1149" s="592">
        <f>[1]BR!Z943</f>
        <v>111846</v>
      </c>
      <c r="Y1149" s="592">
        <f>[1]BR!AA943</f>
        <v>111804</v>
      </c>
      <c r="Z1149" s="592">
        <f>[1]BR!AB943</f>
        <v>110676</v>
      </c>
      <c r="AA1149" s="592">
        <f>[1]BR!AC943</f>
        <v>109866</v>
      </c>
      <c r="AB1149" s="592">
        <f>[1]BR!AD943</f>
        <v>109704</v>
      </c>
      <c r="AC1149" s="25">
        <v>201</v>
      </c>
      <c r="AD1149" s="13"/>
      <c r="AE1149" s="2"/>
      <c r="AF1149" s="2"/>
      <c r="AG1149" s="86"/>
      <c r="AH1149" s="86"/>
      <c r="AI1149" s="155"/>
      <c r="AJ1149" s="2"/>
    </row>
    <row r="1150" spans="1:114">
      <c r="A1150" s="1">
        <f t="shared" si="798"/>
        <v>2034</v>
      </c>
      <c r="B1150" s="592">
        <f>[1]BR!C944</f>
        <v>111114</v>
      </c>
      <c r="C1150" s="592">
        <f>[1]BR!D944</f>
        <v>110718</v>
      </c>
      <c r="D1150" s="592">
        <f>[1]BR!E944</f>
        <v>111576</v>
      </c>
      <c r="E1150" s="592">
        <f>[1]BR!F944</f>
        <v>111624</v>
      </c>
      <c r="F1150" s="592">
        <f>[1]BR!G944</f>
        <v>111816</v>
      </c>
      <c r="G1150" s="592">
        <f>[1]BR!H944</f>
        <v>111630</v>
      </c>
      <c r="H1150" s="592">
        <f>[1]BR!I944</f>
        <v>111846</v>
      </c>
      <c r="I1150" s="592">
        <f>[1]BR!J944</f>
        <v>111804</v>
      </c>
      <c r="J1150" s="592">
        <f>[1]BR!K944</f>
        <v>110676</v>
      </c>
      <c r="K1150" s="592">
        <f>[1]BR!L944</f>
        <v>109866</v>
      </c>
      <c r="L1150" s="592">
        <f>[1]BR!M944</f>
        <v>109704</v>
      </c>
      <c r="M1150" s="592">
        <f>[1]BR!N944</f>
        <v>110868</v>
      </c>
      <c r="N1150" s="25">
        <v>202</v>
      </c>
      <c r="O1150" s="29"/>
      <c r="P1150" s="72">
        <f t="shared" si="799"/>
        <v>2034</v>
      </c>
      <c r="Q1150" s="592">
        <f>[1]BR!S944</f>
        <v>110868</v>
      </c>
      <c r="R1150" s="592">
        <f>[1]BR!T944</f>
        <v>111114</v>
      </c>
      <c r="S1150" s="592">
        <f>[1]BR!U944</f>
        <v>110718</v>
      </c>
      <c r="T1150" s="592">
        <f>[1]BR!V944</f>
        <v>111576</v>
      </c>
      <c r="U1150" s="592">
        <f>[1]BR!W944</f>
        <v>111624</v>
      </c>
      <c r="V1150" s="592">
        <f>[1]BR!X944</f>
        <v>111816</v>
      </c>
      <c r="W1150" s="592">
        <f>[1]BR!Y944</f>
        <v>111630</v>
      </c>
      <c r="X1150" s="592">
        <f>[1]BR!Z944</f>
        <v>111846</v>
      </c>
      <c r="Y1150" s="592">
        <f>[1]BR!AA944</f>
        <v>111804</v>
      </c>
      <c r="Z1150" s="592">
        <f>[1]BR!AB944</f>
        <v>110676</v>
      </c>
      <c r="AA1150" s="592">
        <f>[1]BR!AC944</f>
        <v>109866</v>
      </c>
      <c r="AB1150" s="592">
        <f>[1]BR!AD944</f>
        <v>109704</v>
      </c>
      <c r="AC1150" s="25">
        <v>202</v>
      </c>
      <c r="AD1150" s="13"/>
      <c r="AE1150" s="2"/>
      <c r="AF1150" s="2"/>
      <c r="AH1150" s="22"/>
      <c r="AI1150" s="155"/>
      <c r="AJ1150" s="2"/>
      <c r="AK1150" s="1"/>
    </row>
    <row r="1151" spans="1:114" s="5" customFormat="1">
      <c r="A1151" s="1">
        <f t="shared" si="798"/>
        <v>2035</v>
      </c>
      <c r="B1151" s="592">
        <f>[1]BR!C945</f>
        <v>111114</v>
      </c>
      <c r="C1151" s="592">
        <f>[1]BR!D945</f>
        <v>110718</v>
      </c>
      <c r="D1151" s="592">
        <f>[1]BR!E945</f>
        <v>111576</v>
      </c>
      <c r="E1151" s="592">
        <f>[1]BR!F945</f>
        <v>111624</v>
      </c>
      <c r="F1151" s="592">
        <f>[1]BR!G945</f>
        <v>111816</v>
      </c>
      <c r="G1151" s="592">
        <f>[1]BR!H945</f>
        <v>111630</v>
      </c>
      <c r="H1151" s="592">
        <f>[1]BR!I945</f>
        <v>111846</v>
      </c>
      <c r="I1151" s="592">
        <f>[1]BR!J945</f>
        <v>111804</v>
      </c>
      <c r="J1151" s="592">
        <f>[1]BR!K945</f>
        <v>110676</v>
      </c>
      <c r="K1151" s="592">
        <f>[1]BR!L945</f>
        <v>109866</v>
      </c>
      <c r="L1151" s="592">
        <f>[1]BR!M945</f>
        <v>109704</v>
      </c>
      <c r="M1151" s="592">
        <f>[1]BR!N945</f>
        <v>110868</v>
      </c>
      <c r="N1151" s="25">
        <v>203</v>
      </c>
      <c r="O1151" s="29"/>
      <c r="P1151" s="72">
        <f t="shared" si="799"/>
        <v>2035</v>
      </c>
      <c r="Q1151" s="592">
        <f>[1]BR!S945</f>
        <v>110868</v>
      </c>
      <c r="R1151" s="592">
        <f>[1]BR!T945</f>
        <v>111114</v>
      </c>
      <c r="S1151" s="592">
        <f>[1]BR!U945</f>
        <v>110718</v>
      </c>
      <c r="T1151" s="592">
        <f>[1]BR!V945</f>
        <v>111576</v>
      </c>
      <c r="U1151" s="592">
        <f>[1]BR!W945</f>
        <v>111624</v>
      </c>
      <c r="V1151" s="592">
        <f>[1]BR!X945</f>
        <v>111816</v>
      </c>
      <c r="W1151" s="592">
        <f>[1]BR!Y945</f>
        <v>111630</v>
      </c>
      <c r="X1151" s="592">
        <f>[1]BR!Z945</f>
        <v>111846</v>
      </c>
      <c r="Y1151" s="592">
        <f>[1]BR!AA945</f>
        <v>111804</v>
      </c>
      <c r="Z1151" s="592">
        <f>[1]BR!AB945</f>
        <v>110676</v>
      </c>
      <c r="AA1151" s="592">
        <f>[1]BR!AC945</f>
        <v>109866</v>
      </c>
      <c r="AB1151" s="592">
        <f>[1]BR!AD945</f>
        <v>109704</v>
      </c>
      <c r="AC1151" s="25">
        <v>203</v>
      </c>
      <c r="AD1151" s="13"/>
      <c r="AE1151" s="2"/>
      <c r="AF1151" s="2"/>
      <c r="AG1151" s="13"/>
      <c r="AH1151" s="22"/>
      <c r="AI1151" s="155"/>
      <c r="AJ1151" s="2"/>
      <c r="BH1151" s="44"/>
      <c r="BL1151" s="165"/>
      <c r="BM1151" s="165"/>
      <c r="BN1151" s="165"/>
      <c r="BO1151" s="165"/>
      <c r="BP1151" s="165"/>
      <c r="BQ1151" s="165"/>
      <c r="BR1151" s="165"/>
      <c r="BS1151" s="165"/>
      <c r="BV1151" s="44"/>
      <c r="BW1151" s="44"/>
      <c r="BX1151" s="44"/>
      <c r="BY1151" s="44"/>
      <c r="BZ1151" s="44"/>
      <c r="CA1151" s="44"/>
      <c r="CB1151" s="44"/>
      <c r="CC1151" s="44"/>
      <c r="CD1151" s="44"/>
      <c r="CO1151" s="165"/>
      <c r="DH1151" s="165"/>
      <c r="DI1151" s="165"/>
      <c r="DJ1151" s="165"/>
    </row>
    <row r="1152" spans="1:114">
      <c r="A1152" s="1">
        <f t="shared" si="798"/>
        <v>2036</v>
      </c>
      <c r="B1152" s="592">
        <f>[1]BR!C946</f>
        <v>111114</v>
      </c>
      <c r="C1152" s="592">
        <f>[1]BR!D946</f>
        <v>110922</v>
      </c>
      <c r="D1152" s="592">
        <f>[1]BR!E946</f>
        <v>111576</v>
      </c>
      <c r="E1152" s="592">
        <f>[1]BR!F946</f>
        <v>111624</v>
      </c>
      <c r="F1152" s="592">
        <f>[1]BR!G946</f>
        <v>111816</v>
      </c>
      <c r="G1152" s="592">
        <f>[1]BR!H946</f>
        <v>111630</v>
      </c>
      <c r="H1152" s="592">
        <f>[1]BR!I946</f>
        <v>111846</v>
      </c>
      <c r="I1152" s="592">
        <f>[1]BR!J946</f>
        <v>111804</v>
      </c>
      <c r="J1152" s="592">
        <f>[1]BR!K946</f>
        <v>110676</v>
      </c>
      <c r="K1152" s="592">
        <f>[1]BR!L946</f>
        <v>109866</v>
      </c>
      <c r="L1152" s="592">
        <f>[1]BR!M946</f>
        <v>109704</v>
      </c>
      <c r="M1152" s="592">
        <f>[1]BR!N946</f>
        <v>110868</v>
      </c>
      <c r="N1152" s="25">
        <v>204</v>
      </c>
      <c r="O1152" s="29"/>
      <c r="P1152" s="72">
        <f t="shared" si="799"/>
        <v>2036</v>
      </c>
      <c r="Q1152" s="592">
        <f>[1]BR!S946</f>
        <v>110868</v>
      </c>
      <c r="R1152" s="592">
        <f>[1]BR!T946</f>
        <v>111114</v>
      </c>
      <c r="S1152" s="592">
        <f>[1]BR!U946</f>
        <v>110922</v>
      </c>
      <c r="T1152" s="592">
        <f>[1]BR!V946</f>
        <v>111576</v>
      </c>
      <c r="U1152" s="592">
        <f>[1]BR!W946</f>
        <v>111624</v>
      </c>
      <c r="V1152" s="592">
        <f>[1]BR!X946</f>
        <v>111816</v>
      </c>
      <c r="W1152" s="592">
        <f>[1]BR!Y946</f>
        <v>111630</v>
      </c>
      <c r="X1152" s="592">
        <f>[1]BR!Z946</f>
        <v>111846</v>
      </c>
      <c r="Y1152" s="592">
        <f>[1]BR!AA946</f>
        <v>111804</v>
      </c>
      <c r="Z1152" s="592">
        <f>[1]BR!AB946</f>
        <v>110676</v>
      </c>
      <c r="AA1152" s="592">
        <f>[1]BR!AC946</f>
        <v>109866</v>
      </c>
      <c r="AB1152" s="592">
        <f>[1]BR!AD946</f>
        <v>109704</v>
      </c>
      <c r="AC1152" s="25">
        <v>204</v>
      </c>
      <c r="AD1152" s="13"/>
      <c r="AE1152" s="2"/>
      <c r="AF1152" s="2"/>
      <c r="AH1152" s="22"/>
      <c r="AI1152" s="155"/>
      <c r="AJ1152" s="2"/>
      <c r="AK1152" s="1"/>
    </row>
    <row r="1153" spans="1:37">
      <c r="A1153" s="1">
        <f t="shared" si="798"/>
        <v>2037</v>
      </c>
      <c r="B1153" s="592">
        <f>[1]BR!C947</f>
        <v>111114</v>
      </c>
      <c r="C1153" s="592">
        <f>[1]BR!D947</f>
        <v>110718</v>
      </c>
      <c r="D1153" s="592">
        <f>[1]BR!E947</f>
        <v>111576</v>
      </c>
      <c r="E1153" s="592">
        <f>[1]BR!F947</f>
        <v>111624</v>
      </c>
      <c r="F1153" s="592">
        <f>[1]BR!G947</f>
        <v>111816</v>
      </c>
      <c r="G1153" s="592">
        <f>[1]BR!H947</f>
        <v>111630</v>
      </c>
      <c r="H1153" s="592">
        <f>[1]BR!I947</f>
        <v>111846</v>
      </c>
      <c r="I1153" s="592">
        <f>[1]BR!J947</f>
        <v>111804</v>
      </c>
      <c r="J1153" s="592">
        <f>[1]BR!K947</f>
        <v>110676</v>
      </c>
      <c r="K1153" s="592">
        <f>[1]BR!L947</f>
        <v>109866</v>
      </c>
      <c r="L1153" s="592">
        <f>[1]BR!M947</f>
        <v>109704</v>
      </c>
      <c r="M1153" s="592">
        <f>[1]BR!N947</f>
        <v>110868</v>
      </c>
      <c r="N1153" s="25">
        <v>205</v>
      </c>
      <c r="O1153" s="29"/>
      <c r="P1153" s="72">
        <f t="shared" si="799"/>
        <v>2037</v>
      </c>
      <c r="Q1153" s="592">
        <f>[1]BR!S947</f>
        <v>110868</v>
      </c>
      <c r="R1153" s="592">
        <f>[1]BR!T947</f>
        <v>111114</v>
      </c>
      <c r="S1153" s="592">
        <f>[1]BR!U947</f>
        <v>110718</v>
      </c>
      <c r="T1153" s="592">
        <f>[1]BR!V947</f>
        <v>111576</v>
      </c>
      <c r="U1153" s="592">
        <f>[1]BR!W947</f>
        <v>111624</v>
      </c>
      <c r="V1153" s="592">
        <f>[1]BR!X947</f>
        <v>111816</v>
      </c>
      <c r="W1153" s="592">
        <f>[1]BR!Y947</f>
        <v>111630</v>
      </c>
      <c r="X1153" s="592">
        <f>[1]BR!Z947</f>
        <v>111846</v>
      </c>
      <c r="Y1153" s="592">
        <f>[1]BR!AA947</f>
        <v>111804</v>
      </c>
      <c r="Z1153" s="592">
        <f>[1]BR!AB947</f>
        <v>110676</v>
      </c>
      <c r="AA1153" s="592">
        <f>[1]BR!AC947</f>
        <v>109866</v>
      </c>
      <c r="AB1153" s="592">
        <f>[1]BR!AD947</f>
        <v>109704</v>
      </c>
      <c r="AC1153" s="25">
        <v>205</v>
      </c>
      <c r="AD1153" s="13"/>
      <c r="AE1153" s="2"/>
      <c r="AF1153" s="2"/>
      <c r="AH1153" s="22"/>
      <c r="AI1153" s="155"/>
      <c r="AJ1153" s="2"/>
      <c r="AK1153" s="1"/>
    </row>
    <row r="1154" spans="1:37">
      <c r="A1154" s="1">
        <f t="shared" si="798"/>
        <v>2038</v>
      </c>
      <c r="B1154" s="592">
        <f>[1]BR!C948</f>
        <v>111114</v>
      </c>
      <c r="C1154" s="592">
        <f>[1]BR!D948</f>
        <v>110718</v>
      </c>
      <c r="D1154" s="592">
        <f>[1]BR!E948</f>
        <v>111576</v>
      </c>
      <c r="E1154" s="592">
        <f>[1]BR!F948</f>
        <v>111624</v>
      </c>
      <c r="F1154" s="592">
        <f>[1]BR!G948</f>
        <v>111816</v>
      </c>
      <c r="G1154" s="592">
        <f>[1]BR!H948</f>
        <v>111630</v>
      </c>
      <c r="H1154" s="592">
        <f>[1]BR!I948</f>
        <v>111846</v>
      </c>
      <c r="I1154" s="592">
        <f>[1]BR!J948</f>
        <v>111804</v>
      </c>
      <c r="J1154" s="592">
        <f>[1]BR!K948</f>
        <v>110676</v>
      </c>
      <c r="K1154" s="592">
        <f>[1]BR!L948</f>
        <v>109866</v>
      </c>
      <c r="L1154" s="592">
        <f>[1]BR!M948</f>
        <v>109704</v>
      </c>
      <c r="M1154" s="592">
        <f>[1]BR!N948</f>
        <v>110868</v>
      </c>
      <c r="N1154" s="25">
        <v>206</v>
      </c>
      <c r="O1154" s="29"/>
      <c r="P1154" s="72">
        <f t="shared" si="799"/>
        <v>2038</v>
      </c>
      <c r="Q1154" s="592">
        <f>[1]BR!S948</f>
        <v>110868</v>
      </c>
      <c r="R1154" s="592">
        <f>[1]BR!T948</f>
        <v>111114</v>
      </c>
      <c r="S1154" s="592">
        <f>[1]BR!U948</f>
        <v>110718</v>
      </c>
      <c r="T1154" s="592">
        <f>[1]BR!V948</f>
        <v>111576</v>
      </c>
      <c r="U1154" s="592">
        <f>[1]BR!W948</f>
        <v>111624</v>
      </c>
      <c r="V1154" s="592">
        <f>[1]BR!X948</f>
        <v>111816</v>
      </c>
      <c r="W1154" s="592">
        <f>[1]BR!Y948</f>
        <v>111630</v>
      </c>
      <c r="X1154" s="592">
        <f>[1]BR!Z948</f>
        <v>111846</v>
      </c>
      <c r="Y1154" s="592">
        <f>[1]BR!AA948</f>
        <v>111804</v>
      </c>
      <c r="Z1154" s="592">
        <f>[1]BR!AB948</f>
        <v>110676</v>
      </c>
      <c r="AA1154" s="592">
        <f>[1]BR!AC948</f>
        <v>109866</v>
      </c>
      <c r="AB1154" s="592">
        <f>[1]BR!AD948</f>
        <v>109704</v>
      </c>
      <c r="AC1154" s="25">
        <v>206</v>
      </c>
      <c r="AD1154" s="13"/>
      <c r="AE1154" s="2"/>
      <c r="AF1154" s="2"/>
      <c r="AH1154" s="22"/>
      <c r="AI1154" s="155"/>
      <c r="AJ1154" s="2"/>
      <c r="AK1154" s="1"/>
    </row>
    <row r="1155" spans="1:37">
      <c r="A1155" s="1">
        <f t="shared" si="798"/>
        <v>2039</v>
      </c>
      <c r="B1155" s="592">
        <f>[1]BR!C949</f>
        <v>111114</v>
      </c>
      <c r="C1155" s="592">
        <f>[1]BR!D949</f>
        <v>110718</v>
      </c>
      <c r="D1155" s="592">
        <f>[1]BR!E949</f>
        <v>111576</v>
      </c>
      <c r="E1155" s="592">
        <f>[1]BR!F949</f>
        <v>111624</v>
      </c>
      <c r="F1155" s="592">
        <f>[1]BR!G949</f>
        <v>111816</v>
      </c>
      <c r="G1155" s="592">
        <f>[1]BR!H949</f>
        <v>111630</v>
      </c>
      <c r="H1155" s="592">
        <f>[1]BR!I949</f>
        <v>111846</v>
      </c>
      <c r="I1155" s="592">
        <f>[1]BR!J949</f>
        <v>111804</v>
      </c>
      <c r="J1155" s="592">
        <f>[1]BR!K949</f>
        <v>110676</v>
      </c>
      <c r="K1155" s="592">
        <f>[1]BR!L949</f>
        <v>109866</v>
      </c>
      <c r="L1155" s="592">
        <f>[1]BR!M949</f>
        <v>109704</v>
      </c>
      <c r="M1155" s="592">
        <f>[1]BR!N949</f>
        <v>110868</v>
      </c>
      <c r="N1155" s="25">
        <v>207</v>
      </c>
      <c r="O1155" s="29"/>
      <c r="P1155" s="72">
        <f t="shared" si="799"/>
        <v>2039</v>
      </c>
      <c r="Q1155" s="592">
        <f>[1]BR!S949</f>
        <v>110868</v>
      </c>
      <c r="R1155" s="592">
        <f>[1]BR!T949</f>
        <v>111114</v>
      </c>
      <c r="S1155" s="592">
        <f>[1]BR!U949</f>
        <v>110718</v>
      </c>
      <c r="T1155" s="592">
        <f>[1]BR!V949</f>
        <v>111576</v>
      </c>
      <c r="U1155" s="592">
        <f>[1]BR!W949</f>
        <v>111624</v>
      </c>
      <c r="V1155" s="592">
        <f>[1]BR!X949</f>
        <v>111816</v>
      </c>
      <c r="W1155" s="592">
        <f>[1]BR!Y949</f>
        <v>111630</v>
      </c>
      <c r="X1155" s="592">
        <f>[1]BR!Z949</f>
        <v>111846</v>
      </c>
      <c r="Y1155" s="592">
        <f>[1]BR!AA949</f>
        <v>111804</v>
      </c>
      <c r="Z1155" s="592">
        <f>[1]BR!AB949</f>
        <v>110676</v>
      </c>
      <c r="AA1155" s="592">
        <f>[1]BR!AC949</f>
        <v>109866</v>
      </c>
      <c r="AB1155" s="592">
        <f>[1]BR!AD949</f>
        <v>109704</v>
      </c>
      <c r="AC1155" s="25">
        <v>207</v>
      </c>
      <c r="AD1155" s="13"/>
      <c r="AE1155" s="2"/>
      <c r="AF1155" s="2"/>
      <c r="AH1155" s="22"/>
      <c r="AI1155" s="155"/>
      <c r="AJ1155" s="2"/>
      <c r="AK1155" s="1"/>
    </row>
    <row r="1156" spans="1:37">
      <c r="A1156" s="1">
        <f t="shared" si="798"/>
        <v>2040</v>
      </c>
      <c r="B1156" s="592">
        <f>[1]BR!C950</f>
        <v>111114</v>
      </c>
      <c r="C1156" s="592">
        <f>[1]BR!D950</f>
        <v>110922</v>
      </c>
      <c r="D1156" s="592">
        <f>[1]BR!E950</f>
        <v>111576</v>
      </c>
      <c r="E1156" s="592">
        <f>[1]BR!F950</f>
        <v>111624</v>
      </c>
      <c r="F1156" s="592">
        <f>[1]BR!G950</f>
        <v>111816</v>
      </c>
      <c r="G1156" s="592">
        <f>[1]BR!H950</f>
        <v>111630</v>
      </c>
      <c r="H1156" s="592">
        <f>[1]BR!I950</f>
        <v>111846</v>
      </c>
      <c r="I1156" s="592">
        <f>[1]BR!J950</f>
        <v>111804</v>
      </c>
      <c r="J1156" s="592">
        <f>[1]BR!K950</f>
        <v>110676</v>
      </c>
      <c r="K1156" s="592">
        <f>[1]BR!L950</f>
        <v>109866</v>
      </c>
      <c r="L1156" s="592">
        <f>[1]BR!M950</f>
        <v>109704</v>
      </c>
      <c r="M1156" s="592">
        <f>[1]BR!N950</f>
        <v>110868</v>
      </c>
      <c r="N1156" s="25">
        <v>208</v>
      </c>
      <c r="O1156" s="29"/>
      <c r="P1156" s="72">
        <f t="shared" si="799"/>
        <v>2040</v>
      </c>
      <c r="Q1156" s="592">
        <f>[1]BR!S950</f>
        <v>110868</v>
      </c>
      <c r="R1156" s="592">
        <f>[1]BR!T950</f>
        <v>111114</v>
      </c>
      <c r="S1156" s="592">
        <f>[1]BR!U950</f>
        <v>110922</v>
      </c>
      <c r="T1156" s="592">
        <f>[1]BR!V950</f>
        <v>111576</v>
      </c>
      <c r="U1156" s="592">
        <f>[1]BR!W950</f>
        <v>111624</v>
      </c>
      <c r="V1156" s="592">
        <f>[1]BR!X950</f>
        <v>111816</v>
      </c>
      <c r="W1156" s="592">
        <f>[1]BR!Y950</f>
        <v>111630</v>
      </c>
      <c r="X1156" s="592">
        <f>[1]BR!Z950</f>
        <v>111846</v>
      </c>
      <c r="Y1156" s="592">
        <f>[1]BR!AA950</f>
        <v>111804</v>
      </c>
      <c r="Z1156" s="592">
        <f>[1]BR!AB950</f>
        <v>110676</v>
      </c>
      <c r="AA1156" s="592">
        <f>[1]BR!AC950</f>
        <v>109866</v>
      </c>
      <c r="AB1156" s="592">
        <f>[1]BR!AD950</f>
        <v>109704</v>
      </c>
      <c r="AC1156" s="25">
        <v>208</v>
      </c>
      <c r="AD1156" s="13"/>
      <c r="AH1156" s="22"/>
      <c r="AI1156" s="155"/>
      <c r="AJ1156" s="2"/>
      <c r="AK1156" s="1"/>
    </row>
    <row r="1157" spans="1:37">
      <c r="A1157" s="1">
        <f t="shared" si="798"/>
        <v>2041</v>
      </c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32"/>
      <c r="O1157" s="29"/>
      <c r="P1157" s="72">
        <f t="shared" si="799"/>
        <v>2041</v>
      </c>
      <c r="Q1157" s="592">
        <f>[1]BR!S951</f>
        <v>110868</v>
      </c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32"/>
      <c r="AD1157" s="13"/>
      <c r="AF1157" s="159"/>
      <c r="AH1157" s="22"/>
      <c r="AJ1157" s="2"/>
      <c r="AK1157" s="1"/>
    </row>
    <row r="1158" spans="1:37">
      <c r="A1158" s="1">
        <f t="shared" si="798"/>
        <v>2042</v>
      </c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32"/>
      <c r="O1158" s="29"/>
      <c r="P1158" s="72">
        <f t="shared" si="799"/>
        <v>2042</v>
      </c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32"/>
      <c r="AD1158" s="13"/>
      <c r="AF1158" s="79"/>
      <c r="AH1158" s="22"/>
      <c r="AJ1158" s="2"/>
      <c r="AK1158" s="1"/>
    </row>
    <row r="1159" spans="1:37">
      <c r="A1159" s="1">
        <f t="shared" si="798"/>
        <v>2043</v>
      </c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32"/>
      <c r="O1159" s="29"/>
      <c r="P1159" s="72">
        <f t="shared" si="799"/>
        <v>2043</v>
      </c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32"/>
      <c r="AD1159" s="13"/>
      <c r="AF1159" s="86"/>
      <c r="AH1159" s="22"/>
      <c r="AI1159" s="78"/>
      <c r="AJ1159" s="2"/>
      <c r="AK1159" s="1"/>
    </row>
    <row r="1160" spans="1:37">
      <c r="A1160" s="1">
        <f t="shared" si="798"/>
        <v>2044</v>
      </c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32"/>
      <c r="O1160" s="29"/>
      <c r="P1160" s="72">
        <f t="shared" si="799"/>
        <v>2044</v>
      </c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32"/>
      <c r="AD1160" s="13"/>
      <c r="AH1160" s="22"/>
      <c r="AJ1160" s="2"/>
      <c r="AK1160" s="1"/>
    </row>
    <row r="1161" spans="1:37">
      <c r="A1161" s="1">
        <f t="shared" si="798"/>
        <v>2045</v>
      </c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32"/>
      <c r="O1161" s="29"/>
      <c r="P1161" s="72">
        <f t="shared" si="799"/>
        <v>2045</v>
      </c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32"/>
      <c r="AD1161" s="13"/>
      <c r="AH1161" s="22"/>
      <c r="AI1161" s="86"/>
      <c r="AJ1161" s="2"/>
      <c r="AK1161" s="1"/>
    </row>
    <row r="1162" spans="1:37" ht="13.5">
      <c r="A1162" s="417"/>
      <c r="B1162" s="417"/>
      <c r="C1162" s="417"/>
      <c r="D1162" s="417"/>
      <c r="E1162" s="417"/>
      <c r="F1162" s="417"/>
      <c r="G1162" s="417"/>
      <c r="H1162" s="417"/>
      <c r="I1162" s="417"/>
      <c r="J1162" s="417"/>
      <c r="K1162" s="417"/>
      <c r="L1162" s="417"/>
      <c r="M1162" s="417"/>
      <c r="N1162" s="417"/>
      <c r="O1162" s="416"/>
      <c r="P1162" s="419"/>
      <c r="Q1162" s="416"/>
      <c r="R1162" s="416"/>
      <c r="S1162" s="416"/>
      <c r="T1162" s="416"/>
      <c r="U1162" s="416"/>
      <c r="V1162" s="416"/>
      <c r="W1162" s="416"/>
      <c r="X1162" s="416"/>
      <c r="Y1162" s="416"/>
      <c r="Z1162" s="416"/>
      <c r="AA1162" s="416"/>
      <c r="AB1162" s="416"/>
      <c r="AC1162" s="416"/>
      <c r="AD1162" s="13"/>
      <c r="AH1162" s="22"/>
      <c r="AI1162" s="155"/>
      <c r="AJ1162" s="2"/>
      <c r="AK1162" s="1"/>
    </row>
    <row r="1163" spans="1:37" ht="13.5">
      <c r="A1163" s="417"/>
      <c r="B1163" s="25"/>
      <c r="C1163" s="440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417"/>
      <c r="O1163" s="433"/>
      <c r="P1163" s="419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H1163" s="22"/>
      <c r="AI1163" s="155"/>
      <c r="AJ1163" s="2"/>
      <c r="AK1163" s="1"/>
    </row>
    <row r="1164" spans="1:37">
      <c r="A1164" s="442" t="s">
        <v>249</v>
      </c>
      <c r="B1164" s="25"/>
      <c r="C1164" s="25"/>
      <c r="D1164" s="25"/>
      <c r="E1164" s="25"/>
      <c r="F1164" s="442" t="s">
        <v>147</v>
      </c>
      <c r="G1164" s="25"/>
      <c r="H1164" s="25"/>
      <c r="I1164" s="25"/>
      <c r="J1164" s="456"/>
      <c r="K1164" s="25"/>
      <c r="L1164" s="25"/>
      <c r="M1164" s="25"/>
      <c r="N1164" s="449" t="s">
        <v>143</v>
      </c>
      <c r="O1164" s="450"/>
      <c r="P1164" s="442" t="str">
        <f>A1164&amp;"         (ONE MONTH BILLING LAG)"</f>
        <v>10 - 560 MT. DORA         (ONE MONTH BILLING LAG)</v>
      </c>
      <c r="Q1164" s="435"/>
      <c r="R1164" s="435"/>
      <c r="S1164" s="436"/>
      <c r="T1164" s="436"/>
      <c r="U1164" s="25"/>
      <c r="V1164" s="25"/>
      <c r="W1164" s="25"/>
      <c r="X1164" s="25"/>
      <c r="Y1164" s="25"/>
      <c r="Z1164" s="25"/>
      <c r="AA1164" s="25"/>
      <c r="AB1164" s="25"/>
      <c r="AC1164" s="449" t="s">
        <v>132</v>
      </c>
      <c r="AH1164" s="22"/>
      <c r="AI1164" s="155"/>
      <c r="AJ1164" s="2"/>
      <c r="AK1164" s="1"/>
    </row>
    <row r="1165" spans="1:37">
      <c r="A1165" s="451" t="s">
        <v>2</v>
      </c>
      <c r="B1165" s="260" t="s">
        <v>3</v>
      </c>
      <c r="C1165" s="260" t="s">
        <v>4</v>
      </c>
      <c r="D1165" s="260" t="s">
        <v>5</v>
      </c>
      <c r="E1165" s="260" t="s">
        <v>6</v>
      </c>
      <c r="F1165" s="260" t="s">
        <v>7</v>
      </c>
      <c r="G1165" s="260" t="s">
        <v>8</v>
      </c>
      <c r="H1165" s="260" t="s">
        <v>9</v>
      </c>
      <c r="I1165" s="260" t="s">
        <v>10</v>
      </c>
      <c r="J1165" s="260" t="s">
        <v>11</v>
      </c>
      <c r="K1165" s="260" t="s">
        <v>12</v>
      </c>
      <c r="L1165" s="260" t="s">
        <v>13</v>
      </c>
      <c r="M1165" s="260" t="s">
        <v>14</v>
      </c>
      <c r="N1165" s="452" t="s">
        <v>146</v>
      </c>
      <c r="O1165" s="453"/>
      <c r="P1165" s="598" t="s">
        <v>2</v>
      </c>
      <c r="Q1165" s="260" t="s">
        <v>3</v>
      </c>
      <c r="R1165" s="260" t="s">
        <v>4</v>
      </c>
      <c r="S1165" s="260" t="s">
        <v>5</v>
      </c>
      <c r="T1165" s="260" t="s">
        <v>6</v>
      </c>
      <c r="U1165" s="260" t="s">
        <v>7</v>
      </c>
      <c r="V1165" s="260" t="s">
        <v>8</v>
      </c>
      <c r="W1165" s="260" t="s">
        <v>9</v>
      </c>
      <c r="X1165" s="260" t="s">
        <v>10</v>
      </c>
      <c r="Y1165" s="260" t="s">
        <v>11</v>
      </c>
      <c r="Z1165" s="260" t="s">
        <v>12</v>
      </c>
      <c r="AA1165" s="260" t="s">
        <v>13</v>
      </c>
      <c r="AB1165" s="260" t="s">
        <v>14</v>
      </c>
      <c r="AC1165" s="452" t="s">
        <v>93</v>
      </c>
      <c r="AH1165" s="22"/>
      <c r="AI1165" s="155"/>
      <c r="AJ1165" s="2"/>
      <c r="AK1165" s="1"/>
    </row>
    <row r="1166" spans="1:37">
      <c r="A1166" s="1">
        <f>A1126</f>
        <v>2010</v>
      </c>
      <c r="B1166" s="455"/>
      <c r="C1166" s="455"/>
      <c r="D1166" s="455"/>
      <c r="E1166" s="455"/>
      <c r="F1166" s="455"/>
      <c r="G1166" s="455"/>
      <c r="H1166" s="455"/>
      <c r="I1166" s="455"/>
      <c r="J1166" s="455"/>
      <c r="K1166" s="455"/>
      <c r="L1166" s="455"/>
      <c r="M1166" s="455"/>
      <c r="N1166" s="312">
        <f t="shared" ref="N1166:N1186" si="800">MAX(B1166:M1166)</f>
        <v>0</v>
      </c>
      <c r="O1166" s="454"/>
      <c r="P1166" s="72">
        <f>A1166</f>
        <v>2010</v>
      </c>
      <c r="Q1166" s="437"/>
      <c r="R1166" s="437"/>
      <c r="S1166" s="437"/>
      <c r="T1166" s="437"/>
      <c r="U1166" s="437"/>
      <c r="V1166" s="437"/>
      <c r="W1166" s="437"/>
      <c r="X1166" s="437"/>
      <c r="Y1166" s="437"/>
      <c r="Z1166" s="437"/>
      <c r="AA1166" s="437"/>
      <c r="AB1166" s="437"/>
      <c r="AC1166" s="312">
        <f t="shared" ref="AC1166:AC1186" si="801">SUM(Q1166:AB1166)</f>
        <v>0</v>
      </c>
      <c r="AH1166" s="22"/>
      <c r="AI1166" s="155"/>
      <c r="AJ1166" s="2"/>
      <c r="AK1166" s="1"/>
    </row>
    <row r="1167" spans="1:37">
      <c r="A1167" s="1">
        <f t="shared" ref="A1167:A1201" si="802">A1127</f>
        <v>2011</v>
      </c>
      <c r="B1167" s="481"/>
      <c r="C1167" s="481"/>
      <c r="D1167" s="481"/>
      <c r="E1167" s="481"/>
      <c r="F1167" s="481"/>
      <c r="G1167" s="481"/>
      <c r="H1167" s="481"/>
      <c r="I1167" s="481"/>
      <c r="J1167" s="481"/>
      <c r="K1167" s="481"/>
      <c r="L1167" s="481"/>
      <c r="M1167" s="481"/>
      <c r="N1167" s="312">
        <f t="shared" si="800"/>
        <v>0</v>
      </c>
      <c r="O1167" s="454"/>
      <c r="P1167" s="72">
        <f t="shared" ref="P1167:P1201" si="803">A1167</f>
        <v>2011</v>
      </c>
      <c r="Q1167" s="437"/>
      <c r="R1167" s="437"/>
      <c r="S1167" s="495"/>
      <c r="T1167" s="495"/>
      <c r="U1167" s="495"/>
      <c r="V1167" s="495"/>
      <c r="W1167" s="495"/>
      <c r="X1167" s="495"/>
      <c r="Y1167" s="495"/>
      <c r="Z1167" s="495"/>
      <c r="AA1167" s="495"/>
      <c r="AB1167" s="495"/>
      <c r="AC1167" s="312">
        <f t="shared" si="801"/>
        <v>0</v>
      </c>
      <c r="AH1167" s="22"/>
      <c r="AI1167" s="155"/>
      <c r="AJ1167" s="2"/>
      <c r="AK1167" s="1"/>
    </row>
    <row r="1168" spans="1:37">
      <c r="A1168" s="1">
        <f t="shared" si="802"/>
        <v>2012</v>
      </c>
      <c r="B1168" s="205">
        <f>[1]BR!C1122</f>
        <v>204362</v>
      </c>
      <c r="C1168" s="205">
        <f>[1]BR!D1122</f>
        <v>190737</v>
      </c>
      <c r="D1168" s="205">
        <f>[1]BR!E1122</f>
        <v>172241</v>
      </c>
      <c r="E1168" s="205">
        <f>[1]BR!F1122</f>
        <v>188991</v>
      </c>
      <c r="F1168" s="560">
        <f>[1]BR!G1122</f>
        <v>210879</v>
      </c>
      <c r="G1168" s="560">
        <f>[1]BR!H1122</f>
        <v>221367</v>
      </c>
      <c r="H1168" s="560">
        <f>[1]BR!I1122</f>
        <v>235982</v>
      </c>
      <c r="I1168" s="560">
        <f>[1]BR!J1122</f>
        <v>248225</v>
      </c>
      <c r="J1168" s="560">
        <f>[1]BR!K1122</f>
        <v>239437</v>
      </c>
      <c r="K1168" s="560">
        <f>[1]BR!L1122</f>
        <v>214150</v>
      </c>
      <c r="L1168" s="560">
        <f>[1]BR!M1122</f>
        <v>162317</v>
      </c>
      <c r="M1168" s="560">
        <f>[1]BR!N1122</f>
        <v>192272</v>
      </c>
      <c r="N1168" s="312">
        <f t="shared" si="800"/>
        <v>248225</v>
      </c>
      <c r="O1168" s="454"/>
      <c r="P1168" s="72">
        <f t="shared" si="803"/>
        <v>2012</v>
      </c>
      <c r="Q1168" s="205">
        <f>[1]BR!S1122</f>
        <v>143414</v>
      </c>
      <c r="R1168" s="205">
        <f>[1]BR!T1122</f>
        <v>204362</v>
      </c>
      <c r="S1168" s="205">
        <f>[1]BR!U1122</f>
        <v>190737</v>
      </c>
      <c r="T1168" s="205">
        <f>[1]BR!V1122</f>
        <v>172241</v>
      </c>
      <c r="U1168" s="560">
        <f>[1]BR!W1122</f>
        <v>188991</v>
      </c>
      <c r="V1168" s="560">
        <f>[1]BR!X1122</f>
        <v>210879</v>
      </c>
      <c r="W1168" s="560">
        <f>[1]BR!Y1122</f>
        <v>221367</v>
      </c>
      <c r="X1168" s="560">
        <f>[1]BR!Z1122</f>
        <v>235982</v>
      </c>
      <c r="Y1168" s="560">
        <f>[1]BR!AA1122</f>
        <v>248225</v>
      </c>
      <c r="Z1168" s="560">
        <f>[1]BR!AB1122</f>
        <v>239437</v>
      </c>
      <c r="AA1168" s="560">
        <f>[1]BR!AC1122</f>
        <v>214150</v>
      </c>
      <c r="AB1168" s="560">
        <f>[1]BR!AD1122</f>
        <v>162317</v>
      </c>
      <c r="AC1168" s="312">
        <f t="shared" si="801"/>
        <v>2432102</v>
      </c>
      <c r="AH1168" s="22"/>
      <c r="AI1168" s="155"/>
      <c r="AJ1168" s="2"/>
      <c r="AK1168" s="1"/>
    </row>
    <row r="1169" spans="1:37">
      <c r="A1169" s="1">
        <f t="shared" si="802"/>
        <v>2013</v>
      </c>
      <c r="B1169" s="560">
        <f>[1]BR!C1123</f>
        <v>195529</v>
      </c>
      <c r="C1169" s="560">
        <f>[1]BR!D1123</f>
        <v>153869</v>
      </c>
      <c r="D1169" s="560">
        <f>[1]BR!E1123</f>
        <v>119165</v>
      </c>
      <c r="E1169" s="560">
        <f>[1]BR!F1123</f>
        <v>143963</v>
      </c>
      <c r="F1169" s="560">
        <f>[1]BR!G1123</f>
        <v>156376</v>
      </c>
      <c r="G1169" s="560">
        <f>[1]BR!H1123</f>
        <v>163289</v>
      </c>
      <c r="H1169" s="560">
        <f>[1]BR!I1123</f>
        <v>173021</v>
      </c>
      <c r="I1169" s="560">
        <f>[1]BR!J1123</f>
        <v>179110</v>
      </c>
      <c r="J1169" s="560">
        <f>[1]BR!K1123</f>
        <v>175184</v>
      </c>
      <c r="K1169" s="560">
        <f>[1]BR!L1123</f>
        <v>157312</v>
      </c>
      <c r="L1169" s="560">
        <f>[1]BR!M1123</f>
        <v>118386</v>
      </c>
      <c r="M1169" s="560">
        <f>[1]BR!N1123</f>
        <v>140819</v>
      </c>
      <c r="N1169" s="312">
        <f t="shared" si="800"/>
        <v>195529</v>
      </c>
      <c r="O1169" s="454"/>
      <c r="P1169" s="72">
        <f t="shared" si="803"/>
        <v>2013</v>
      </c>
      <c r="Q1169" s="560">
        <f>[1]BR!S1123</f>
        <v>192272</v>
      </c>
      <c r="R1169" s="560">
        <f>[1]BR!T1123</f>
        <v>195529</v>
      </c>
      <c r="S1169" s="560">
        <f>[1]BR!U1123</f>
        <v>153869</v>
      </c>
      <c r="T1169" s="560">
        <f>[1]BR!V1123</f>
        <v>119165</v>
      </c>
      <c r="U1169" s="560">
        <f>[1]BR!W1123</f>
        <v>143963</v>
      </c>
      <c r="V1169" s="560">
        <f>[1]BR!X1123</f>
        <v>156376</v>
      </c>
      <c r="W1169" s="560">
        <f>[1]BR!Y1123</f>
        <v>163289</v>
      </c>
      <c r="X1169" s="560">
        <f>[1]BR!Z1123</f>
        <v>173021</v>
      </c>
      <c r="Y1169" s="560">
        <f>[1]BR!AA1123</f>
        <v>179110</v>
      </c>
      <c r="Z1169" s="560">
        <f>[1]BR!AB1123</f>
        <v>175184</v>
      </c>
      <c r="AA1169" s="560">
        <f>[1]BR!AC1123</f>
        <v>157312</v>
      </c>
      <c r="AB1169" s="560">
        <f>[1]BR!AD1123</f>
        <v>118386</v>
      </c>
      <c r="AC1169" s="312">
        <f t="shared" si="801"/>
        <v>1927476</v>
      </c>
      <c r="AD1169" s="84"/>
      <c r="AH1169" s="22"/>
      <c r="AI1169" s="155"/>
      <c r="AJ1169" s="2"/>
      <c r="AK1169" s="1"/>
    </row>
    <row r="1170" spans="1:37">
      <c r="A1170" s="1">
        <f t="shared" si="802"/>
        <v>2014</v>
      </c>
      <c r="B1170" s="560">
        <f>[1]BR!C1124</f>
        <v>200134</v>
      </c>
      <c r="C1170" s="560">
        <f>[1]BR!D1124</f>
        <v>157315</v>
      </c>
      <c r="D1170" s="560">
        <f>[1]BR!E1124</f>
        <v>122386</v>
      </c>
      <c r="E1170" s="560">
        <f>[1]BR!F1124</f>
        <v>147779</v>
      </c>
      <c r="F1170" s="560">
        <f>[1]BR!G1124</f>
        <v>160484</v>
      </c>
      <c r="G1170" s="560">
        <f>[1]BR!H1124</f>
        <v>167710</v>
      </c>
      <c r="H1170" s="560">
        <f>[1]BR!I1124</f>
        <v>177853</v>
      </c>
      <c r="I1170" s="560">
        <f>[1]BR!J1124</f>
        <v>184533</v>
      </c>
      <c r="J1170" s="560">
        <f>[1]BR!K1124</f>
        <v>180134</v>
      </c>
      <c r="K1170" s="560">
        <f>[1]BR!L1124</f>
        <v>161668</v>
      </c>
      <c r="L1170" s="560">
        <f>[1]BR!M1124</f>
        <v>121779</v>
      </c>
      <c r="M1170" s="560">
        <f>[1]BR!N1124</f>
        <v>144779</v>
      </c>
      <c r="N1170" s="312">
        <f t="shared" si="800"/>
        <v>200134</v>
      </c>
      <c r="O1170" s="454"/>
      <c r="P1170" s="72">
        <f t="shared" si="803"/>
        <v>2014</v>
      </c>
      <c r="Q1170" s="560">
        <f>[1]BR!S1124</f>
        <v>140819</v>
      </c>
      <c r="R1170" s="560">
        <f>[1]BR!T1124</f>
        <v>200134</v>
      </c>
      <c r="S1170" s="560">
        <f>[1]BR!U1124</f>
        <v>157315</v>
      </c>
      <c r="T1170" s="560">
        <f>[1]BR!V1124</f>
        <v>122386</v>
      </c>
      <c r="U1170" s="560">
        <f>[1]BR!W1124</f>
        <v>147779</v>
      </c>
      <c r="V1170" s="560">
        <f>[1]BR!X1124</f>
        <v>160484</v>
      </c>
      <c r="W1170" s="560">
        <f>[1]BR!Y1124</f>
        <v>167710</v>
      </c>
      <c r="X1170" s="560">
        <f>[1]BR!Z1124</f>
        <v>177853</v>
      </c>
      <c r="Y1170" s="560">
        <f>[1]BR!AA1124</f>
        <v>184533</v>
      </c>
      <c r="Z1170" s="560">
        <f>[1]BR!AB1124</f>
        <v>180134</v>
      </c>
      <c r="AA1170" s="560">
        <f>[1]BR!AC1124</f>
        <v>161668</v>
      </c>
      <c r="AB1170" s="560">
        <f>[1]BR!AD1124</f>
        <v>121779</v>
      </c>
      <c r="AC1170" s="312">
        <f t="shared" si="801"/>
        <v>1922594</v>
      </c>
      <c r="AH1170" s="22"/>
      <c r="AI1170" s="155"/>
      <c r="AJ1170" s="2"/>
      <c r="AK1170" s="1"/>
    </row>
    <row r="1171" spans="1:37">
      <c r="A1171" s="1">
        <f t="shared" si="802"/>
        <v>2015</v>
      </c>
      <c r="B1171" s="560">
        <f>[1]BR!C1125</f>
        <v>200469</v>
      </c>
      <c r="C1171" s="560">
        <f>[1]BR!D1125</f>
        <v>157574</v>
      </c>
      <c r="D1171" s="560">
        <f>[1]BR!E1125</f>
        <v>122592</v>
      </c>
      <c r="E1171" s="560">
        <f>[1]BR!F1125</f>
        <v>148028</v>
      </c>
      <c r="F1171" s="560">
        <f>[1]BR!G1125</f>
        <v>160755</v>
      </c>
      <c r="G1171" s="560">
        <f>[1]BR!H1125</f>
        <v>167996</v>
      </c>
      <c r="H1171" s="560">
        <f>[1]BR!I1125</f>
        <v>178160</v>
      </c>
      <c r="I1171" s="560">
        <f>[1]BR!J1125</f>
        <v>184848</v>
      </c>
      <c r="J1171" s="560">
        <f>[1]BR!K1125</f>
        <v>180441</v>
      </c>
      <c r="K1171" s="560">
        <f>[1]BR!L1125</f>
        <v>161947</v>
      </c>
      <c r="L1171" s="560">
        <f>[1]BR!M1125</f>
        <v>121989</v>
      </c>
      <c r="M1171" s="560">
        <f>[1]BR!N1125</f>
        <v>145024</v>
      </c>
      <c r="N1171" s="312">
        <f t="shared" si="800"/>
        <v>200469</v>
      </c>
      <c r="O1171" s="454"/>
      <c r="P1171" s="72">
        <f t="shared" si="803"/>
        <v>2015</v>
      </c>
      <c r="Q1171" s="560">
        <f>[1]BR!S1125</f>
        <v>144779</v>
      </c>
      <c r="R1171" s="560">
        <f>[1]BR!T1125</f>
        <v>200469</v>
      </c>
      <c r="S1171" s="560">
        <f>[1]BR!U1125</f>
        <v>157574</v>
      </c>
      <c r="T1171" s="560">
        <f>[1]BR!V1125</f>
        <v>122592</v>
      </c>
      <c r="U1171" s="560">
        <f>[1]BR!W1125</f>
        <v>148028</v>
      </c>
      <c r="V1171" s="560">
        <f>[1]BR!X1125</f>
        <v>160755</v>
      </c>
      <c r="W1171" s="560">
        <f>[1]BR!Y1125</f>
        <v>167996</v>
      </c>
      <c r="X1171" s="560">
        <f>[1]BR!Z1125</f>
        <v>178160</v>
      </c>
      <c r="Y1171" s="560">
        <f>[1]BR!AA1125</f>
        <v>184848</v>
      </c>
      <c r="Z1171" s="560">
        <f>[1]BR!AB1125</f>
        <v>180441</v>
      </c>
      <c r="AA1171" s="560">
        <f>[1]BR!AC1125</f>
        <v>161947</v>
      </c>
      <c r="AB1171" s="560">
        <f>[1]BR!AD1125</f>
        <v>121989</v>
      </c>
      <c r="AC1171" s="312">
        <f t="shared" si="801"/>
        <v>1929578</v>
      </c>
      <c r="AH1171" s="22"/>
      <c r="AI1171" s="155"/>
      <c r="AJ1171" s="2"/>
      <c r="AK1171" s="1"/>
    </row>
    <row r="1172" spans="1:37">
      <c r="A1172" s="1">
        <f t="shared" si="802"/>
        <v>2016</v>
      </c>
      <c r="B1172" s="560">
        <f>[1]BR!C1126</f>
        <v>200807</v>
      </c>
      <c r="C1172" s="560">
        <f>[1]BR!D1126</f>
        <v>158755</v>
      </c>
      <c r="D1172" s="560">
        <f>[1]BR!E1126</f>
        <v>122798</v>
      </c>
      <c r="E1172" s="560">
        <f>[1]BR!F1126</f>
        <v>148274</v>
      </c>
      <c r="F1172" s="560">
        <f>[1]BR!G1126</f>
        <v>161029</v>
      </c>
      <c r="G1172" s="560">
        <f>[1]BR!H1126</f>
        <v>168277</v>
      </c>
      <c r="H1172" s="560">
        <f>[1]BR!I1126</f>
        <v>178461</v>
      </c>
      <c r="I1172" s="560">
        <f>[1]BR!J1126</f>
        <v>185168</v>
      </c>
      <c r="J1172" s="560">
        <f>[1]BR!K1126</f>
        <v>180753</v>
      </c>
      <c r="K1172" s="560">
        <f>[1]BR!L1126</f>
        <v>162214</v>
      </c>
      <c r="L1172" s="560">
        <f>[1]BR!M1126</f>
        <v>122199</v>
      </c>
      <c r="M1172" s="560">
        <f>[1]BR!N1126</f>
        <v>145274</v>
      </c>
      <c r="N1172" s="312">
        <f t="shared" si="800"/>
        <v>200807</v>
      </c>
      <c r="O1172" s="454"/>
      <c r="P1172" s="72">
        <f t="shared" si="803"/>
        <v>2016</v>
      </c>
      <c r="Q1172" s="560">
        <f>[1]BR!S1126</f>
        <v>145024</v>
      </c>
      <c r="R1172" s="560">
        <f>[1]BR!T1126</f>
        <v>200807</v>
      </c>
      <c r="S1172" s="560">
        <f>[1]BR!U1126</f>
        <v>158755</v>
      </c>
      <c r="T1172" s="560">
        <f>[1]BR!V1126</f>
        <v>122798</v>
      </c>
      <c r="U1172" s="560">
        <f>[1]BR!W1126</f>
        <v>148274</v>
      </c>
      <c r="V1172" s="560">
        <f>[1]BR!X1126</f>
        <v>161029</v>
      </c>
      <c r="W1172" s="560">
        <f>[1]BR!Y1126</f>
        <v>168277</v>
      </c>
      <c r="X1172" s="560">
        <f>[1]BR!Z1126</f>
        <v>178461</v>
      </c>
      <c r="Y1172" s="560">
        <f>[1]BR!AA1126</f>
        <v>185168</v>
      </c>
      <c r="Z1172" s="560">
        <f>[1]BR!AB1126</f>
        <v>180753</v>
      </c>
      <c r="AA1172" s="560">
        <f>[1]BR!AC1126</f>
        <v>162214</v>
      </c>
      <c r="AB1172" s="560">
        <f>[1]BR!AD1126</f>
        <v>122199</v>
      </c>
      <c r="AC1172" s="312">
        <f t="shared" si="801"/>
        <v>1933759</v>
      </c>
      <c r="AH1172" s="22"/>
      <c r="AI1172" s="155"/>
      <c r="AJ1172" s="2"/>
      <c r="AK1172" s="1"/>
    </row>
    <row r="1173" spans="1:37">
      <c r="A1173" s="1">
        <f t="shared" si="802"/>
        <v>2017</v>
      </c>
      <c r="B1173" s="560">
        <f>[1]BR!C1127</f>
        <v>0</v>
      </c>
      <c r="C1173" s="560">
        <f>[1]BR!D1127</f>
        <v>0</v>
      </c>
      <c r="D1173" s="560">
        <f>[1]BR!E1127</f>
        <v>0</v>
      </c>
      <c r="E1173" s="560">
        <f>[1]BR!F1127</f>
        <v>0</v>
      </c>
      <c r="F1173" s="560">
        <f>[1]BR!G1127</f>
        <v>0</v>
      </c>
      <c r="G1173" s="560">
        <f>[1]BR!H1127</f>
        <v>0</v>
      </c>
      <c r="H1173" s="560">
        <f>[1]BR!I1127</f>
        <v>0</v>
      </c>
      <c r="I1173" s="560">
        <f>[1]BR!J1127</f>
        <v>0</v>
      </c>
      <c r="J1173" s="560">
        <f>[1]BR!K1127</f>
        <v>0</v>
      </c>
      <c r="K1173" s="560">
        <f>[1]BR!L1127</f>
        <v>0</v>
      </c>
      <c r="L1173" s="560">
        <f>[1]BR!M1127</f>
        <v>0</v>
      </c>
      <c r="M1173" s="560">
        <f>[1]BR!N1127</f>
        <v>0</v>
      </c>
      <c r="N1173" s="312">
        <f t="shared" si="800"/>
        <v>0</v>
      </c>
      <c r="O1173" s="454"/>
      <c r="P1173" s="72">
        <f t="shared" si="803"/>
        <v>2017</v>
      </c>
      <c r="Q1173" s="560">
        <f>[1]BR!S1127</f>
        <v>145274</v>
      </c>
      <c r="R1173" s="560">
        <f>[1]BR!T1127</f>
        <v>0</v>
      </c>
      <c r="S1173" s="560">
        <f>[1]BR!U1127</f>
        <v>0</v>
      </c>
      <c r="T1173" s="560">
        <f>[1]BR!V1127</f>
        <v>0</v>
      </c>
      <c r="U1173" s="560">
        <f>[1]BR!W1127</f>
        <v>0</v>
      </c>
      <c r="V1173" s="560">
        <f>[1]BR!X1127</f>
        <v>0</v>
      </c>
      <c r="W1173" s="560">
        <f>[1]BR!Y1127</f>
        <v>0</v>
      </c>
      <c r="X1173" s="560">
        <f>[1]BR!Z1127</f>
        <v>0</v>
      </c>
      <c r="Y1173" s="560">
        <f>[1]BR!AA1127</f>
        <v>0</v>
      </c>
      <c r="Z1173" s="560">
        <f>[1]BR!AB1127</f>
        <v>0</v>
      </c>
      <c r="AA1173" s="560">
        <f>[1]BR!AC1127</f>
        <v>0</v>
      </c>
      <c r="AB1173" s="560">
        <f>[1]BR!AD1127</f>
        <v>0</v>
      </c>
      <c r="AC1173" s="312">
        <f t="shared" si="801"/>
        <v>145274</v>
      </c>
      <c r="AH1173" s="22"/>
      <c r="AI1173" s="155"/>
      <c r="AJ1173" s="2"/>
      <c r="AK1173" s="1"/>
    </row>
    <row r="1174" spans="1:37">
      <c r="A1174" s="1">
        <f t="shared" si="802"/>
        <v>2018</v>
      </c>
      <c r="B1174" s="390">
        <v>0</v>
      </c>
      <c r="C1174" s="390">
        <v>0</v>
      </c>
      <c r="D1174" s="390">
        <v>0</v>
      </c>
      <c r="E1174" s="390">
        <v>0</v>
      </c>
      <c r="F1174" s="390">
        <v>0</v>
      </c>
      <c r="G1174" s="390">
        <v>0</v>
      </c>
      <c r="H1174" s="390">
        <v>0</v>
      </c>
      <c r="I1174" s="390">
        <v>0</v>
      </c>
      <c r="J1174" s="390">
        <v>0</v>
      </c>
      <c r="K1174" s="390">
        <v>0</v>
      </c>
      <c r="L1174" s="390">
        <v>0</v>
      </c>
      <c r="M1174" s="390">
        <v>0</v>
      </c>
      <c r="N1174" s="312">
        <f t="shared" si="800"/>
        <v>0</v>
      </c>
      <c r="O1174" s="454"/>
      <c r="P1174" s="72">
        <f t="shared" si="803"/>
        <v>2018</v>
      </c>
      <c r="Q1174" s="390">
        <v>0</v>
      </c>
      <c r="R1174" s="390">
        <v>0</v>
      </c>
      <c r="S1174" s="390">
        <v>0</v>
      </c>
      <c r="T1174" s="390">
        <v>0</v>
      </c>
      <c r="U1174" s="390">
        <v>0</v>
      </c>
      <c r="V1174" s="390">
        <v>0</v>
      </c>
      <c r="W1174" s="390">
        <v>0</v>
      </c>
      <c r="X1174" s="390">
        <v>0</v>
      </c>
      <c r="Y1174" s="390">
        <v>0</v>
      </c>
      <c r="Z1174" s="390">
        <v>0</v>
      </c>
      <c r="AA1174" s="390">
        <v>0</v>
      </c>
      <c r="AB1174" s="390">
        <v>0</v>
      </c>
      <c r="AC1174" s="312">
        <f t="shared" si="801"/>
        <v>0</v>
      </c>
      <c r="AH1174" s="22"/>
      <c r="AI1174" s="155"/>
      <c r="AJ1174" s="2"/>
      <c r="AK1174" s="1"/>
    </row>
    <row r="1175" spans="1:37">
      <c r="A1175" s="1">
        <f t="shared" si="802"/>
        <v>2019</v>
      </c>
      <c r="B1175" s="390">
        <v>0</v>
      </c>
      <c r="C1175" s="390">
        <v>0</v>
      </c>
      <c r="D1175" s="390">
        <v>0</v>
      </c>
      <c r="E1175" s="390">
        <v>0</v>
      </c>
      <c r="F1175" s="390">
        <v>0</v>
      </c>
      <c r="G1175" s="390">
        <v>0</v>
      </c>
      <c r="H1175" s="390">
        <v>0</v>
      </c>
      <c r="I1175" s="390">
        <v>0</v>
      </c>
      <c r="J1175" s="390">
        <v>0</v>
      </c>
      <c r="K1175" s="390">
        <v>0</v>
      </c>
      <c r="L1175" s="390">
        <v>0</v>
      </c>
      <c r="M1175" s="390">
        <v>0</v>
      </c>
      <c r="N1175" s="312">
        <f t="shared" si="800"/>
        <v>0</v>
      </c>
      <c r="O1175" s="454"/>
      <c r="P1175" s="72">
        <f t="shared" si="803"/>
        <v>2019</v>
      </c>
      <c r="Q1175" s="390">
        <v>0</v>
      </c>
      <c r="R1175" s="390">
        <v>0</v>
      </c>
      <c r="S1175" s="390">
        <v>0</v>
      </c>
      <c r="T1175" s="390">
        <v>0</v>
      </c>
      <c r="U1175" s="390">
        <v>0</v>
      </c>
      <c r="V1175" s="390">
        <v>0</v>
      </c>
      <c r="W1175" s="390">
        <v>0</v>
      </c>
      <c r="X1175" s="390">
        <v>0</v>
      </c>
      <c r="Y1175" s="390">
        <v>0</v>
      </c>
      <c r="Z1175" s="390">
        <v>0</v>
      </c>
      <c r="AA1175" s="390">
        <v>0</v>
      </c>
      <c r="AB1175" s="390">
        <v>0</v>
      </c>
      <c r="AC1175" s="312">
        <f t="shared" si="801"/>
        <v>0</v>
      </c>
      <c r="AH1175" s="22"/>
      <c r="AI1175" s="155"/>
      <c r="AJ1175" s="2"/>
      <c r="AK1175" s="1"/>
    </row>
    <row r="1176" spans="1:37">
      <c r="A1176" s="1">
        <f t="shared" si="802"/>
        <v>2020</v>
      </c>
      <c r="B1176" s="390">
        <v>0</v>
      </c>
      <c r="C1176" s="390">
        <v>0</v>
      </c>
      <c r="D1176" s="390">
        <v>0</v>
      </c>
      <c r="E1176" s="390">
        <v>0</v>
      </c>
      <c r="F1176" s="390">
        <v>0</v>
      </c>
      <c r="G1176" s="390">
        <v>0</v>
      </c>
      <c r="H1176" s="390">
        <v>0</v>
      </c>
      <c r="I1176" s="390">
        <v>0</v>
      </c>
      <c r="J1176" s="390">
        <v>0</v>
      </c>
      <c r="K1176" s="390">
        <v>0</v>
      </c>
      <c r="L1176" s="390">
        <v>0</v>
      </c>
      <c r="M1176" s="390">
        <v>0</v>
      </c>
      <c r="N1176" s="312">
        <f t="shared" si="800"/>
        <v>0</v>
      </c>
      <c r="O1176" s="454"/>
      <c r="P1176" s="72">
        <f t="shared" si="803"/>
        <v>2020</v>
      </c>
      <c r="Q1176" s="390">
        <v>0</v>
      </c>
      <c r="R1176" s="390">
        <v>0</v>
      </c>
      <c r="S1176" s="390">
        <v>0</v>
      </c>
      <c r="T1176" s="390">
        <v>0</v>
      </c>
      <c r="U1176" s="390">
        <v>0</v>
      </c>
      <c r="V1176" s="390">
        <v>0</v>
      </c>
      <c r="W1176" s="390">
        <v>0</v>
      </c>
      <c r="X1176" s="390">
        <v>0</v>
      </c>
      <c r="Y1176" s="390">
        <v>0</v>
      </c>
      <c r="Z1176" s="390">
        <v>0</v>
      </c>
      <c r="AA1176" s="390">
        <v>0</v>
      </c>
      <c r="AB1176" s="390">
        <v>0</v>
      </c>
      <c r="AC1176" s="312">
        <f t="shared" si="801"/>
        <v>0</v>
      </c>
      <c r="AH1176" s="22"/>
      <c r="AI1176" s="155"/>
      <c r="AJ1176" s="2"/>
      <c r="AK1176" s="1"/>
    </row>
    <row r="1177" spans="1:37">
      <c r="A1177" s="1">
        <f t="shared" si="802"/>
        <v>2021</v>
      </c>
      <c r="B1177" s="390">
        <v>0</v>
      </c>
      <c r="C1177" s="390">
        <v>0</v>
      </c>
      <c r="D1177" s="390">
        <v>0</v>
      </c>
      <c r="E1177" s="390">
        <v>0</v>
      </c>
      <c r="F1177" s="390">
        <v>0</v>
      </c>
      <c r="G1177" s="390">
        <v>0</v>
      </c>
      <c r="H1177" s="390">
        <v>0</v>
      </c>
      <c r="I1177" s="390">
        <v>0</v>
      </c>
      <c r="J1177" s="390">
        <v>0</v>
      </c>
      <c r="K1177" s="390">
        <v>0</v>
      </c>
      <c r="L1177" s="390">
        <v>0</v>
      </c>
      <c r="M1177" s="390">
        <v>0</v>
      </c>
      <c r="N1177" s="312">
        <f t="shared" si="800"/>
        <v>0</v>
      </c>
      <c r="O1177" s="454"/>
      <c r="P1177" s="72">
        <f t="shared" si="803"/>
        <v>2021</v>
      </c>
      <c r="Q1177" s="390">
        <v>0</v>
      </c>
      <c r="R1177" s="390">
        <v>0</v>
      </c>
      <c r="S1177" s="390">
        <v>0</v>
      </c>
      <c r="T1177" s="390">
        <v>0</v>
      </c>
      <c r="U1177" s="390">
        <v>0</v>
      </c>
      <c r="V1177" s="390">
        <v>0</v>
      </c>
      <c r="W1177" s="390">
        <v>0</v>
      </c>
      <c r="X1177" s="390">
        <v>0</v>
      </c>
      <c r="Y1177" s="390">
        <v>0</v>
      </c>
      <c r="Z1177" s="390">
        <v>0</v>
      </c>
      <c r="AA1177" s="390">
        <v>0</v>
      </c>
      <c r="AB1177" s="390">
        <v>0</v>
      </c>
      <c r="AC1177" s="312">
        <f t="shared" si="801"/>
        <v>0</v>
      </c>
      <c r="AH1177" s="22"/>
      <c r="AI1177" s="155"/>
      <c r="AJ1177" s="2"/>
      <c r="AK1177" s="1"/>
    </row>
    <row r="1178" spans="1:37">
      <c r="A1178" s="1">
        <f t="shared" si="802"/>
        <v>2022</v>
      </c>
      <c r="B1178" s="390">
        <v>0</v>
      </c>
      <c r="C1178" s="390">
        <v>0</v>
      </c>
      <c r="D1178" s="390">
        <v>0</v>
      </c>
      <c r="E1178" s="390">
        <v>0</v>
      </c>
      <c r="F1178" s="390">
        <v>0</v>
      </c>
      <c r="G1178" s="390">
        <v>0</v>
      </c>
      <c r="H1178" s="390">
        <v>0</v>
      </c>
      <c r="I1178" s="390">
        <v>0</v>
      </c>
      <c r="J1178" s="390">
        <v>0</v>
      </c>
      <c r="K1178" s="390">
        <v>0</v>
      </c>
      <c r="L1178" s="390">
        <v>0</v>
      </c>
      <c r="M1178" s="390">
        <v>0</v>
      </c>
      <c r="N1178" s="312">
        <f t="shared" si="800"/>
        <v>0</v>
      </c>
      <c r="O1178" s="454"/>
      <c r="P1178" s="72">
        <f t="shared" si="803"/>
        <v>2022</v>
      </c>
      <c r="Q1178" s="390">
        <v>0</v>
      </c>
      <c r="R1178" s="390">
        <v>0</v>
      </c>
      <c r="S1178" s="390">
        <v>0</v>
      </c>
      <c r="T1178" s="390">
        <v>0</v>
      </c>
      <c r="U1178" s="390">
        <v>0</v>
      </c>
      <c r="V1178" s="390">
        <v>0</v>
      </c>
      <c r="W1178" s="390">
        <v>0</v>
      </c>
      <c r="X1178" s="390">
        <v>0</v>
      </c>
      <c r="Y1178" s="390">
        <v>0</v>
      </c>
      <c r="Z1178" s="390">
        <v>0</v>
      </c>
      <c r="AA1178" s="390">
        <v>0</v>
      </c>
      <c r="AB1178" s="390">
        <v>0</v>
      </c>
      <c r="AC1178" s="312">
        <f t="shared" si="801"/>
        <v>0</v>
      </c>
      <c r="AH1178" s="22"/>
      <c r="AI1178" s="155"/>
      <c r="AJ1178" s="2"/>
      <c r="AK1178" s="1"/>
    </row>
    <row r="1179" spans="1:37">
      <c r="A1179" s="1">
        <f t="shared" si="802"/>
        <v>2023</v>
      </c>
      <c r="B1179" s="390">
        <v>0</v>
      </c>
      <c r="C1179" s="390">
        <v>0</v>
      </c>
      <c r="D1179" s="390">
        <v>0</v>
      </c>
      <c r="E1179" s="390">
        <v>0</v>
      </c>
      <c r="F1179" s="390">
        <v>0</v>
      </c>
      <c r="G1179" s="390">
        <v>0</v>
      </c>
      <c r="H1179" s="390">
        <v>0</v>
      </c>
      <c r="I1179" s="390">
        <v>0</v>
      </c>
      <c r="J1179" s="390">
        <v>0</v>
      </c>
      <c r="K1179" s="390">
        <v>0</v>
      </c>
      <c r="L1179" s="390">
        <v>0</v>
      </c>
      <c r="M1179" s="390">
        <v>0</v>
      </c>
      <c r="N1179" s="312">
        <f t="shared" si="800"/>
        <v>0</v>
      </c>
      <c r="O1179" s="454"/>
      <c r="P1179" s="72">
        <f t="shared" si="803"/>
        <v>2023</v>
      </c>
      <c r="Q1179" s="390">
        <v>0</v>
      </c>
      <c r="R1179" s="390">
        <v>0</v>
      </c>
      <c r="S1179" s="390">
        <v>0</v>
      </c>
      <c r="T1179" s="390">
        <v>0</v>
      </c>
      <c r="U1179" s="390">
        <v>0</v>
      </c>
      <c r="V1179" s="390">
        <v>0</v>
      </c>
      <c r="W1179" s="390">
        <v>0</v>
      </c>
      <c r="X1179" s="390">
        <v>0</v>
      </c>
      <c r="Y1179" s="390">
        <v>0</v>
      </c>
      <c r="Z1179" s="390">
        <v>0</v>
      </c>
      <c r="AA1179" s="390">
        <v>0</v>
      </c>
      <c r="AB1179" s="390">
        <v>0</v>
      </c>
      <c r="AC1179" s="312">
        <f t="shared" si="801"/>
        <v>0</v>
      </c>
      <c r="AH1179" s="22"/>
      <c r="AI1179" s="155"/>
      <c r="AJ1179" s="2"/>
      <c r="AK1179" s="1"/>
    </row>
    <row r="1180" spans="1:37">
      <c r="A1180" s="1">
        <f t="shared" si="802"/>
        <v>2024</v>
      </c>
      <c r="B1180" s="390">
        <v>0</v>
      </c>
      <c r="C1180" s="390">
        <v>0</v>
      </c>
      <c r="D1180" s="390">
        <v>0</v>
      </c>
      <c r="E1180" s="390">
        <v>0</v>
      </c>
      <c r="F1180" s="390">
        <v>0</v>
      </c>
      <c r="G1180" s="390">
        <v>0</v>
      </c>
      <c r="H1180" s="390">
        <v>0</v>
      </c>
      <c r="I1180" s="390">
        <v>0</v>
      </c>
      <c r="J1180" s="390">
        <v>0</v>
      </c>
      <c r="K1180" s="390">
        <v>0</v>
      </c>
      <c r="L1180" s="390">
        <v>0</v>
      </c>
      <c r="M1180" s="390">
        <v>0</v>
      </c>
      <c r="N1180" s="312">
        <f t="shared" si="800"/>
        <v>0</v>
      </c>
      <c r="O1180" s="289"/>
      <c r="P1180" s="72">
        <f t="shared" si="803"/>
        <v>2024</v>
      </c>
      <c r="Q1180" s="390">
        <v>0</v>
      </c>
      <c r="R1180" s="390">
        <v>0</v>
      </c>
      <c r="S1180" s="390">
        <v>0</v>
      </c>
      <c r="T1180" s="390">
        <v>0</v>
      </c>
      <c r="U1180" s="390">
        <v>0</v>
      </c>
      <c r="V1180" s="390">
        <v>0</v>
      </c>
      <c r="W1180" s="390">
        <v>0</v>
      </c>
      <c r="X1180" s="390">
        <v>0</v>
      </c>
      <c r="Y1180" s="390">
        <v>0</v>
      </c>
      <c r="Z1180" s="390">
        <v>0</v>
      </c>
      <c r="AA1180" s="390">
        <v>0</v>
      </c>
      <c r="AB1180" s="390">
        <v>0</v>
      </c>
      <c r="AC1180" s="312">
        <f t="shared" si="801"/>
        <v>0</v>
      </c>
      <c r="AH1180" s="22"/>
      <c r="AI1180" s="155"/>
      <c r="AJ1180" s="2"/>
      <c r="AK1180" s="1"/>
    </row>
    <row r="1181" spans="1:37">
      <c r="A1181" s="1">
        <f t="shared" si="802"/>
        <v>2025</v>
      </c>
      <c r="B1181" s="390">
        <v>0</v>
      </c>
      <c r="C1181" s="390">
        <v>0</v>
      </c>
      <c r="D1181" s="390">
        <v>0</v>
      </c>
      <c r="E1181" s="390">
        <v>0</v>
      </c>
      <c r="F1181" s="390">
        <v>0</v>
      </c>
      <c r="G1181" s="390">
        <v>0</v>
      </c>
      <c r="H1181" s="390">
        <v>0</v>
      </c>
      <c r="I1181" s="390">
        <v>0</v>
      </c>
      <c r="J1181" s="390">
        <v>0</v>
      </c>
      <c r="K1181" s="390">
        <v>0</v>
      </c>
      <c r="L1181" s="390">
        <v>0</v>
      </c>
      <c r="M1181" s="390">
        <v>0</v>
      </c>
      <c r="N1181" s="312">
        <f t="shared" si="800"/>
        <v>0</v>
      </c>
      <c r="O1181" s="289"/>
      <c r="P1181" s="72">
        <f t="shared" si="803"/>
        <v>2025</v>
      </c>
      <c r="Q1181" s="390">
        <v>0</v>
      </c>
      <c r="R1181" s="390">
        <v>0</v>
      </c>
      <c r="S1181" s="390">
        <v>0</v>
      </c>
      <c r="T1181" s="390">
        <v>0</v>
      </c>
      <c r="U1181" s="390">
        <v>0</v>
      </c>
      <c r="V1181" s="390">
        <v>0</v>
      </c>
      <c r="W1181" s="390">
        <v>0</v>
      </c>
      <c r="X1181" s="390">
        <v>0</v>
      </c>
      <c r="Y1181" s="390">
        <v>0</v>
      </c>
      <c r="Z1181" s="390">
        <v>0</v>
      </c>
      <c r="AA1181" s="390">
        <v>0</v>
      </c>
      <c r="AB1181" s="390">
        <v>0</v>
      </c>
      <c r="AC1181" s="312">
        <f t="shared" si="801"/>
        <v>0</v>
      </c>
      <c r="AH1181" s="22"/>
      <c r="AI1181" s="155"/>
      <c r="AJ1181" s="2"/>
      <c r="AK1181" s="1"/>
    </row>
    <row r="1182" spans="1:37">
      <c r="A1182" s="1">
        <f t="shared" si="802"/>
        <v>2026</v>
      </c>
      <c r="B1182" s="390">
        <v>0</v>
      </c>
      <c r="C1182" s="390">
        <v>0</v>
      </c>
      <c r="D1182" s="390">
        <v>0</v>
      </c>
      <c r="E1182" s="390">
        <v>0</v>
      </c>
      <c r="F1182" s="390">
        <v>0</v>
      </c>
      <c r="G1182" s="390">
        <v>0</v>
      </c>
      <c r="H1182" s="390">
        <v>0</v>
      </c>
      <c r="I1182" s="390">
        <v>0</v>
      </c>
      <c r="J1182" s="390">
        <v>0</v>
      </c>
      <c r="K1182" s="390">
        <v>0</v>
      </c>
      <c r="L1182" s="390">
        <v>0</v>
      </c>
      <c r="M1182" s="390">
        <v>0</v>
      </c>
      <c r="N1182" s="312">
        <f t="shared" si="800"/>
        <v>0</v>
      </c>
      <c r="O1182" s="289"/>
      <c r="P1182" s="72">
        <f t="shared" si="803"/>
        <v>2026</v>
      </c>
      <c r="Q1182" s="390">
        <v>0</v>
      </c>
      <c r="R1182" s="390">
        <v>0</v>
      </c>
      <c r="S1182" s="390">
        <v>0</v>
      </c>
      <c r="T1182" s="390">
        <v>0</v>
      </c>
      <c r="U1182" s="390">
        <v>0</v>
      </c>
      <c r="V1182" s="390">
        <v>0</v>
      </c>
      <c r="W1182" s="390">
        <v>0</v>
      </c>
      <c r="X1182" s="390">
        <v>0</v>
      </c>
      <c r="Y1182" s="390">
        <v>0</v>
      </c>
      <c r="Z1182" s="390">
        <v>0</v>
      </c>
      <c r="AA1182" s="390">
        <v>0</v>
      </c>
      <c r="AB1182" s="390">
        <v>0</v>
      </c>
      <c r="AC1182" s="312">
        <f t="shared" si="801"/>
        <v>0</v>
      </c>
      <c r="AH1182" s="22"/>
      <c r="AI1182" s="155"/>
      <c r="AJ1182" s="2"/>
      <c r="AK1182" s="1"/>
    </row>
    <row r="1183" spans="1:37">
      <c r="A1183" s="1">
        <f t="shared" si="802"/>
        <v>2027</v>
      </c>
      <c r="B1183" s="390">
        <v>0</v>
      </c>
      <c r="C1183" s="390">
        <v>0</v>
      </c>
      <c r="D1183" s="390">
        <v>0</v>
      </c>
      <c r="E1183" s="390">
        <v>0</v>
      </c>
      <c r="F1183" s="390">
        <v>0</v>
      </c>
      <c r="G1183" s="390">
        <v>0</v>
      </c>
      <c r="H1183" s="390">
        <v>0</v>
      </c>
      <c r="I1183" s="390">
        <v>0</v>
      </c>
      <c r="J1183" s="390">
        <v>0</v>
      </c>
      <c r="K1183" s="390">
        <v>0</v>
      </c>
      <c r="L1183" s="390">
        <v>0</v>
      </c>
      <c r="M1183" s="390">
        <v>0</v>
      </c>
      <c r="N1183" s="312">
        <f t="shared" si="800"/>
        <v>0</v>
      </c>
      <c r="O1183" s="289"/>
      <c r="P1183" s="72">
        <f t="shared" si="803"/>
        <v>2027</v>
      </c>
      <c r="Q1183" s="390">
        <v>0</v>
      </c>
      <c r="R1183" s="390">
        <v>0</v>
      </c>
      <c r="S1183" s="390">
        <v>0</v>
      </c>
      <c r="T1183" s="390">
        <v>0</v>
      </c>
      <c r="U1183" s="390">
        <v>0</v>
      </c>
      <c r="V1183" s="390">
        <v>0</v>
      </c>
      <c r="W1183" s="390">
        <v>0</v>
      </c>
      <c r="X1183" s="390">
        <v>0</v>
      </c>
      <c r="Y1183" s="390">
        <v>0</v>
      </c>
      <c r="Z1183" s="390">
        <v>0</v>
      </c>
      <c r="AA1183" s="390">
        <v>0</v>
      </c>
      <c r="AB1183" s="390">
        <v>0</v>
      </c>
      <c r="AC1183" s="312">
        <f t="shared" si="801"/>
        <v>0</v>
      </c>
      <c r="AH1183" s="22"/>
      <c r="AI1183" s="155"/>
      <c r="AJ1183" s="2"/>
      <c r="AK1183" s="1"/>
    </row>
    <row r="1184" spans="1:37">
      <c r="A1184" s="1">
        <f t="shared" si="802"/>
        <v>2028</v>
      </c>
      <c r="B1184" s="390">
        <v>0</v>
      </c>
      <c r="C1184" s="390">
        <v>0</v>
      </c>
      <c r="D1184" s="390">
        <v>0</v>
      </c>
      <c r="E1184" s="390">
        <v>0</v>
      </c>
      <c r="F1184" s="390">
        <v>0</v>
      </c>
      <c r="G1184" s="390">
        <v>0</v>
      </c>
      <c r="H1184" s="390">
        <v>0</v>
      </c>
      <c r="I1184" s="390">
        <v>0</v>
      </c>
      <c r="J1184" s="390">
        <v>0</v>
      </c>
      <c r="K1184" s="390">
        <v>0</v>
      </c>
      <c r="L1184" s="390">
        <v>0</v>
      </c>
      <c r="M1184" s="390">
        <v>0</v>
      </c>
      <c r="N1184" s="312">
        <f t="shared" si="800"/>
        <v>0</v>
      </c>
      <c r="O1184" s="289"/>
      <c r="P1184" s="72">
        <f t="shared" si="803"/>
        <v>2028</v>
      </c>
      <c r="Q1184" s="390">
        <v>0</v>
      </c>
      <c r="R1184" s="390">
        <v>0</v>
      </c>
      <c r="S1184" s="390">
        <v>0</v>
      </c>
      <c r="T1184" s="390">
        <v>0</v>
      </c>
      <c r="U1184" s="390">
        <v>0</v>
      </c>
      <c r="V1184" s="390">
        <v>0</v>
      </c>
      <c r="W1184" s="390">
        <v>0</v>
      </c>
      <c r="X1184" s="390">
        <v>0</v>
      </c>
      <c r="Y1184" s="390">
        <v>0</v>
      </c>
      <c r="Z1184" s="390">
        <v>0</v>
      </c>
      <c r="AA1184" s="390">
        <v>0</v>
      </c>
      <c r="AB1184" s="390">
        <v>0</v>
      </c>
      <c r="AC1184" s="312">
        <f t="shared" si="801"/>
        <v>0</v>
      </c>
      <c r="AH1184" s="22"/>
      <c r="AI1184" s="155"/>
      <c r="AJ1184" s="2"/>
      <c r="AK1184" s="1"/>
    </row>
    <row r="1185" spans="1:37">
      <c r="A1185" s="1">
        <f t="shared" si="802"/>
        <v>2029</v>
      </c>
      <c r="B1185" s="390">
        <v>0</v>
      </c>
      <c r="C1185" s="390">
        <v>0</v>
      </c>
      <c r="D1185" s="390">
        <v>0</v>
      </c>
      <c r="E1185" s="390">
        <v>0</v>
      </c>
      <c r="F1185" s="390">
        <v>0</v>
      </c>
      <c r="G1185" s="390">
        <v>0</v>
      </c>
      <c r="H1185" s="390">
        <v>0</v>
      </c>
      <c r="I1185" s="390">
        <v>0</v>
      </c>
      <c r="J1185" s="390">
        <v>0</v>
      </c>
      <c r="K1185" s="390">
        <v>0</v>
      </c>
      <c r="L1185" s="390">
        <v>0</v>
      </c>
      <c r="M1185" s="390">
        <v>0</v>
      </c>
      <c r="N1185" s="312">
        <f t="shared" si="800"/>
        <v>0</v>
      </c>
      <c r="O1185" s="289"/>
      <c r="P1185" s="72">
        <f t="shared" si="803"/>
        <v>2029</v>
      </c>
      <c r="Q1185" s="390">
        <v>0</v>
      </c>
      <c r="R1185" s="390">
        <v>0</v>
      </c>
      <c r="S1185" s="390">
        <v>0</v>
      </c>
      <c r="T1185" s="390">
        <v>0</v>
      </c>
      <c r="U1185" s="390">
        <v>0</v>
      </c>
      <c r="V1185" s="390">
        <v>0</v>
      </c>
      <c r="W1185" s="390">
        <v>0</v>
      </c>
      <c r="X1185" s="390">
        <v>0</v>
      </c>
      <c r="Y1185" s="390">
        <v>0</v>
      </c>
      <c r="Z1185" s="390">
        <v>0</v>
      </c>
      <c r="AA1185" s="390">
        <v>0</v>
      </c>
      <c r="AB1185" s="390">
        <v>0</v>
      </c>
      <c r="AC1185" s="312">
        <f t="shared" si="801"/>
        <v>0</v>
      </c>
      <c r="AH1185" s="22"/>
      <c r="AI1185" s="155"/>
      <c r="AJ1185" s="2"/>
      <c r="AK1185" s="1"/>
    </row>
    <row r="1186" spans="1:37">
      <c r="A1186" s="1">
        <f t="shared" si="802"/>
        <v>2030</v>
      </c>
      <c r="B1186" s="390">
        <v>0</v>
      </c>
      <c r="C1186" s="390">
        <v>0</v>
      </c>
      <c r="D1186" s="390">
        <v>0</v>
      </c>
      <c r="E1186" s="390">
        <v>0</v>
      </c>
      <c r="F1186" s="390">
        <v>0</v>
      </c>
      <c r="G1186" s="390">
        <v>0</v>
      </c>
      <c r="H1186" s="390">
        <v>0</v>
      </c>
      <c r="I1186" s="390">
        <v>0</v>
      </c>
      <c r="J1186" s="390">
        <v>0</v>
      </c>
      <c r="K1186" s="390">
        <v>0</v>
      </c>
      <c r="L1186" s="390">
        <v>0</v>
      </c>
      <c r="M1186" s="390">
        <v>0</v>
      </c>
      <c r="N1186" s="312">
        <f t="shared" si="800"/>
        <v>0</v>
      </c>
      <c r="O1186" s="289"/>
      <c r="P1186" s="72">
        <f t="shared" si="803"/>
        <v>2030</v>
      </c>
      <c r="Q1186" s="390">
        <v>0</v>
      </c>
      <c r="R1186" s="390">
        <v>0</v>
      </c>
      <c r="S1186" s="390">
        <v>0</v>
      </c>
      <c r="T1186" s="390">
        <v>0</v>
      </c>
      <c r="U1186" s="390">
        <v>0</v>
      </c>
      <c r="V1186" s="390">
        <v>0</v>
      </c>
      <c r="W1186" s="390">
        <v>0</v>
      </c>
      <c r="X1186" s="390">
        <v>0</v>
      </c>
      <c r="Y1186" s="390">
        <v>0</v>
      </c>
      <c r="Z1186" s="390">
        <v>0</v>
      </c>
      <c r="AA1186" s="390">
        <v>0</v>
      </c>
      <c r="AB1186" s="390">
        <v>0</v>
      </c>
      <c r="AC1186" s="312">
        <f t="shared" si="801"/>
        <v>0</v>
      </c>
      <c r="AH1186" s="22"/>
      <c r="AI1186" s="155"/>
      <c r="AJ1186" s="2"/>
      <c r="AK1186" s="1"/>
    </row>
    <row r="1187" spans="1:37">
      <c r="A1187" s="1">
        <f t="shared" si="802"/>
        <v>2031</v>
      </c>
      <c r="B1187" s="390">
        <v>0</v>
      </c>
      <c r="C1187" s="390">
        <v>0</v>
      </c>
      <c r="D1187" s="390">
        <v>0</v>
      </c>
      <c r="E1187" s="390">
        <v>0</v>
      </c>
      <c r="F1187" s="390">
        <v>0</v>
      </c>
      <c r="G1187" s="390">
        <v>0</v>
      </c>
      <c r="H1187" s="390">
        <v>0</v>
      </c>
      <c r="I1187" s="390">
        <v>0</v>
      </c>
      <c r="J1187" s="390">
        <v>0</v>
      </c>
      <c r="K1187" s="390">
        <v>0</v>
      </c>
      <c r="L1187" s="390">
        <v>0</v>
      </c>
      <c r="M1187" s="390">
        <v>0</v>
      </c>
      <c r="N1187" s="312">
        <f t="shared" ref="N1187:N1196" si="804">MAX(B1187:M1187)</f>
        <v>0</v>
      </c>
      <c r="O1187" s="289"/>
      <c r="P1187" s="72">
        <f t="shared" si="803"/>
        <v>2031</v>
      </c>
      <c r="Q1187" s="390">
        <v>0</v>
      </c>
      <c r="R1187" s="390">
        <v>0</v>
      </c>
      <c r="S1187" s="390">
        <v>0</v>
      </c>
      <c r="T1187" s="390">
        <v>0</v>
      </c>
      <c r="U1187" s="390">
        <v>0</v>
      </c>
      <c r="V1187" s="390">
        <v>0</v>
      </c>
      <c r="W1187" s="390">
        <v>0</v>
      </c>
      <c r="X1187" s="390">
        <v>0</v>
      </c>
      <c r="Y1187" s="390">
        <v>0</v>
      </c>
      <c r="Z1187" s="390">
        <v>0</v>
      </c>
      <c r="AA1187" s="390">
        <v>0</v>
      </c>
      <c r="AB1187" s="390">
        <v>0</v>
      </c>
      <c r="AC1187" s="25"/>
      <c r="AH1187" s="22"/>
      <c r="AI1187" s="155"/>
      <c r="AJ1187" s="2"/>
      <c r="AK1187" s="1"/>
    </row>
    <row r="1188" spans="1:37">
      <c r="A1188" s="1">
        <f t="shared" si="802"/>
        <v>2032</v>
      </c>
      <c r="B1188" s="390">
        <v>0</v>
      </c>
      <c r="C1188" s="390">
        <v>0</v>
      </c>
      <c r="D1188" s="390">
        <v>0</v>
      </c>
      <c r="E1188" s="390">
        <v>0</v>
      </c>
      <c r="F1188" s="390">
        <v>0</v>
      </c>
      <c r="G1188" s="390">
        <v>0</v>
      </c>
      <c r="H1188" s="390">
        <v>0</v>
      </c>
      <c r="I1188" s="390">
        <v>0</v>
      </c>
      <c r="J1188" s="390">
        <v>0</v>
      </c>
      <c r="K1188" s="390">
        <v>0</v>
      </c>
      <c r="L1188" s="390">
        <v>0</v>
      </c>
      <c r="M1188" s="390">
        <v>0</v>
      </c>
      <c r="N1188" s="312">
        <f t="shared" si="804"/>
        <v>0</v>
      </c>
      <c r="O1188" s="29"/>
      <c r="P1188" s="72">
        <f t="shared" si="803"/>
        <v>2032</v>
      </c>
      <c r="Q1188" s="390">
        <v>0</v>
      </c>
      <c r="R1188" s="390">
        <v>0</v>
      </c>
      <c r="S1188" s="390">
        <v>0</v>
      </c>
      <c r="T1188" s="390">
        <v>0</v>
      </c>
      <c r="U1188" s="390">
        <v>0</v>
      </c>
      <c r="V1188" s="390">
        <v>0</v>
      </c>
      <c r="W1188" s="390">
        <v>0</v>
      </c>
      <c r="X1188" s="390">
        <v>0</v>
      </c>
      <c r="Y1188" s="390">
        <v>0</v>
      </c>
      <c r="Z1188" s="390">
        <v>0</v>
      </c>
      <c r="AA1188" s="390">
        <v>0</v>
      </c>
      <c r="AB1188" s="390">
        <v>0</v>
      </c>
      <c r="AC1188" s="32"/>
      <c r="AH1188" s="22"/>
      <c r="AI1188" s="155"/>
      <c r="AJ1188" s="2"/>
      <c r="AK1188" s="1"/>
    </row>
    <row r="1189" spans="1:37">
      <c r="A1189" s="1">
        <f t="shared" si="802"/>
        <v>2033</v>
      </c>
      <c r="B1189" s="390">
        <v>0</v>
      </c>
      <c r="C1189" s="390">
        <v>0</v>
      </c>
      <c r="D1189" s="390">
        <v>0</v>
      </c>
      <c r="E1189" s="390">
        <v>0</v>
      </c>
      <c r="F1189" s="390">
        <v>0</v>
      </c>
      <c r="G1189" s="390">
        <v>0</v>
      </c>
      <c r="H1189" s="390">
        <v>0</v>
      </c>
      <c r="I1189" s="390">
        <v>0</v>
      </c>
      <c r="J1189" s="390">
        <v>0</v>
      </c>
      <c r="K1189" s="390">
        <v>0</v>
      </c>
      <c r="L1189" s="390">
        <v>0</v>
      </c>
      <c r="M1189" s="390">
        <v>0</v>
      </c>
      <c r="N1189" s="312">
        <f t="shared" si="804"/>
        <v>0</v>
      </c>
      <c r="O1189" s="29"/>
      <c r="P1189" s="72">
        <f t="shared" si="803"/>
        <v>2033</v>
      </c>
      <c r="Q1189" s="390">
        <v>0</v>
      </c>
      <c r="R1189" s="390">
        <v>0</v>
      </c>
      <c r="S1189" s="390">
        <v>0</v>
      </c>
      <c r="T1189" s="390">
        <v>0</v>
      </c>
      <c r="U1189" s="390">
        <v>0</v>
      </c>
      <c r="V1189" s="390">
        <v>0</v>
      </c>
      <c r="W1189" s="390">
        <v>0</v>
      </c>
      <c r="X1189" s="390">
        <v>0</v>
      </c>
      <c r="Y1189" s="390">
        <v>0</v>
      </c>
      <c r="Z1189" s="390">
        <v>0</v>
      </c>
      <c r="AA1189" s="390">
        <v>0</v>
      </c>
      <c r="AB1189" s="390">
        <v>0</v>
      </c>
      <c r="AC1189" s="32"/>
      <c r="AH1189" s="22"/>
      <c r="AI1189" s="155"/>
      <c r="AJ1189" s="2"/>
      <c r="AK1189" s="1"/>
    </row>
    <row r="1190" spans="1:37">
      <c r="A1190" s="1">
        <f t="shared" si="802"/>
        <v>2034</v>
      </c>
      <c r="B1190" s="390">
        <v>0</v>
      </c>
      <c r="C1190" s="390">
        <v>0</v>
      </c>
      <c r="D1190" s="390">
        <v>0</v>
      </c>
      <c r="E1190" s="390">
        <v>0</v>
      </c>
      <c r="F1190" s="390">
        <v>0</v>
      </c>
      <c r="G1190" s="390">
        <v>0</v>
      </c>
      <c r="H1190" s="390">
        <v>0</v>
      </c>
      <c r="I1190" s="390">
        <v>0</v>
      </c>
      <c r="J1190" s="390">
        <v>0</v>
      </c>
      <c r="K1190" s="390">
        <v>0</v>
      </c>
      <c r="L1190" s="390">
        <v>0</v>
      </c>
      <c r="M1190" s="390">
        <v>0</v>
      </c>
      <c r="N1190" s="312">
        <f t="shared" si="804"/>
        <v>0</v>
      </c>
      <c r="O1190" s="29"/>
      <c r="P1190" s="72">
        <f t="shared" si="803"/>
        <v>2034</v>
      </c>
      <c r="Q1190" s="390">
        <v>0</v>
      </c>
      <c r="R1190" s="390">
        <v>0</v>
      </c>
      <c r="S1190" s="390">
        <v>0</v>
      </c>
      <c r="T1190" s="390">
        <v>0</v>
      </c>
      <c r="U1190" s="390">
        <v>0</v>
      </c>
      <c r="V1190" s="390">
        <v>0</v>
      </c>
      <c r="W1190" s="390">
        <v>0</v>
      </c>
      <c r="X1190" s="390">
        <v>0</v>
      </c>
      <c r="Y1190" s="390">
        <v>0</v>
      </c>
      <c r="Z1190" s="390">
        <v>0</v>
      </c>
      <c r="AA1190" s="390">
        <v>0</v>
      </c>
      <c r="AB1190" s="390">
        <v>0</v>
      </c>
      <c r="AC1190" s="32"/>
      <c r="AH1190" s="22"/>
      <c r="AI1190" s="155"/>
      <c r="AJ1190" s="2"/>
      <c r="AK1190" s="1"/>
    </row>
    <row r="1191" spans="1:37">
      <c r="A1191" s="1">
        <f t="shared" si="802"/>
        <v>2035</v>
      </c>
      <c r="B1191" s="390">
        <v>0</v>
      </c>
      <c r="C1191" s="390">
        <v>0</v>
      </c>
      <c r="D1191" s="390">
        <v>0</v>
      </c>
      <c r="E1191" s="390">
        <v>0</v>
      </c>
      <c r="F1191" s="390">
        <v>0</v>
      </c>
      <c r="G1191" s="390">
        <v>0</v>
      </c>
      <c r="H1191" s="390">
        <v>0</v>
      </c>
      <c r="I1191" s="390">
        <v>0</v>
      </c>
      <c r="J1191" s="390">
        <v>0</v>
      </c>
      <c r="K1191" s="390">
        <v>0</v>
      </c>
      <c r="L1191" s="390">
        <v>0</v>
      </c>
      <c r="M1191" s="390">
        <v>0</v>
      </c>
      <c r="N1191" s="312">
        <f t="shared" si="804"/>
        <v>0</v>
      </c>
      <c r="O1191" s="29"/>
      <c r="P1191" s="72">
        <f t="shared" si="803"/>
        <v>2035</v>
      </c>
      <c r="Q1191" s="390">
        <v>0</v>
      </c>
      <c r="R1191" s="390">
        <v>0</v>
      </c>
      <c r="S1191" s="390">
        <v>0</v>
      </c>
      <c r="T1191" s="390">
        <v>0</v>
      </c>
      <c r="U1191" s="390">
        <v>0</v>
      </c>
      <c r="V1191" s="390">
        <v>0</v>
      </c>
      <c r="W1191" s="390">
        <v>0</v>
      </c>
      <c r="X1191" s="390">
        <v>0</v>
      </c>
      <c r="Y1191" s="390">
        <v>0</v>
      </c>
      <c r="Z1191" s="390">
        <v>0</v>
      </c>
      <c r="AA1191" s="390">
        <v>0</v>
      </c>
      <c r="AB1191" s="390">
        <v>0</v>
      </c>
      <c r="AC1191" s="32"/>
      <c r="AH1191" s="22"/>
      <c r="AI1191" s="155"/>
      <c r="AJ1191" s="2"/>
      <c r="AK1191" s="1"/>
    </row>
    <row r="1192" spans="1:37">
      <c r="A1192" s="1">
        <f t="shared" si="802"/>
        <v>2036</v>
      </c>
      <c r="B1192" s="390">
        <v>0</v>
      </c>
      <c r="C1192" s="390">
        <v>0</v>
      </c>
      <c r="D1192" s="390">
        <v>0</v>
      </c>
      <c r="E1192" s="390">
        <v>0</v>
      </c>
      <c r="F1192" s="390">
        <v>0</v>
      </c>
      <c r="G1192" s="390">
        <v>0</v>
      </c>
      <c r="H1192" s="390">
        <v>0</v>
      </c>
      <c r="I1192" s="390">
        <v>0</v>
      </c>
      <c r="J1192" s="390">
        <v>0</v>
      </c>
      <c r="K1192" s="390">
        <v>0</v>
      </c>
      <c r="L1192" s="390">
        <v>0</v>
      </c>
      <c r="M1192" s="390">
        <v>0</v>
      </c>
      <c r="N1192" s="312">
        <f t="shared" si="804"/>
        <v>0</v>
      </c>
      <c r="O1192" s="29"/>
      <c r="P1192" s="72">
        <f t="shared" si="803"/>
        <v>2036</v>
      </c>
      <c r="Q1192" s="390">
        <v>0</v>
      </c>
      <c r="R1192" s="390">
        <v>0</v>
      </c>
      <c r="S1192" s="390">
        <v>0</v>
      </c>
      <c r="T1192" s="390">
        <v>0</v>
      </c>
      <c r="U1192" s="390">
        <v>0</v>
      </c>
      <c r="V1192" s="390">
        <v>0</v>
      </c>
      <c r="W1192" s="390">
        <v>0</v>
      </c>
      <c r="X1192" s="390">
        <v>0</v>
      </c>
      <c r="Y1192" s="390">
        <v>0</v>
      </c>
      <c r="Z1192" s="390">
        <v>0</v>
      </c>
      <c r="AA1192" s="390">
        <v>0</v>
      </c>
      <c r="AB1192" s="390">
        <v>0</v>
      </c>
      <c r="AC1192" s="32"/>
      <c r="AH1192" s="22"/>
      <c r="AI1192" s="155"/>
      <c r="AJ1192" s="2"/>
      <c r="AK1192" s="1"/>
    </row>
    <row r="1193" spans="1:37">
      <c r="A1193" s="1">
        <f t="shared" si="802"/>
        <v>2037</v>
      </c>
      <c r="B1193" s="390">
        <v>0</v>
      </c>
      <c r="C1193" s="390">
        <v>0</v>
      </c>
      <c r="D1193" s="390">
        <v>0</v>
      </c>
      <c r="E1193" s="390">
        <v>0</v>
      </c>
      <c r="F1193" s="390">
        <v>0</v>
      </c>
      <c r="G1193" s="390">
        <v>0</v>
      </c>
      <c r="H1193" s="390">
        <v>0</v>
      </c>
      <c r="I1193" s="390">
        <v>0</v>
      </c>
      <c r="J1193" s="390">
        <v>0</v>
      </c>
      <c r="K1193" s="390">
        <v>0</v>
      </c>
      <c r="L1193" s="390">
        <v>0</v>
      </c>
      <c r="M1193" s="390">
        <v>0</v>
      </c>
      <c r="N1193" s="312">
        <f t="shared" si="804"/>
        <v>0</v>
      </c>
      <c r="O1193" s="29"/>
      <c r="P1193" s="72">
        <f t="shared" si="803"/>
        <v>2037</v>
      </c>
      <c r="Q1193" s="390">
        <v>0</v>
      </c>
      <c r="R1193" s="390">
        <v>0</v>
      </c>
      <c r="S1193" s="390">
        <v>0</v>
      </c>
      <c r="T1193" s="390">
        <v>0</v>
      </c>
      <c r="U1193" s="390">
        <v>0</v>
      </c>
      <c r="V1193" s="390">
        <v>0</v>
      </c>
      <c r="W1193" s="390">
        <v>0</v>
      </c>
      <c r="X1193" s="390">
        <v>0</v>
      </c>
      <c r="Y1193" s="390">
        <v>0</v>
      </c>
      <c r="Z1193" s="390">
        <v>0</v>
      </c>
      <c r="AA1193" s="390">
        <v>0</v>
      </c>
      <c r="AB1193" s="390">
        <v>0</v>
      </c>
      <c r="AC1193" s="32"/>
      <c r="AH1193" s="22"/>
      <c r="AI1193" s="155"/>
      <c r="AJ1193" s="2"/>
      <c r="AK1193" s="1"/>
    </row>
    <row r="1194" spans="1:37">
      <c r="A1194" s="1">
        <f t="shared" si="802"/>
        <v>2038</v>
      </c>
      <c r="B1194" s="390">
        <v>0</v>
      </c>
      <c r="C1194" s="390">
        <v>0</v>
      </c>
      <c r="D1194" s="390">
        <v>0</v>
      </c>
      <c r="E1194" s="390">
        <v>0</v>
      </c>
      <c r="F1194" s="390">
        <v>0</v>
      </c>
      <c r="G1194" s="390">
        <v>0</v>
      </c>
      <c r="H1194" s="390">
        <v>0</v>
      </c>
      <c r="I1194" s="390">
        <v>0</v>
      </c>
      <c r="J1194" s="390">
        <v>0</v>
      </c>
      <c r="K1194" s="390">
        <v>0</v>
      </c>
      <c r="L1194" s="390">
        <v>0</v>
      </c>
      <c r="M1194" s="390">
        <v>0</v>
      </c>
      <c r="N1194" s="312">
        <f t="shared" si="804"/>
        <v>0</v>
      </c>
      <c r="O1194" s="29"/>
      <c r="P1194" s="72">
        <f t="shared" si="803"/>
        <v>2038</v>
      </c>
      <c r="Q1194" s="390">
        <v>0</v>
      </c>
      <c r="R1194" s="390">
        <v>0</v>
      </c>
      <c r="S1194" s="390">
        <v>0</v>
      </c>
      <c r="T1194" s="390">
        <v>0</v>
      </c>
      <c r="U1194" s="390">
        <v>0</v>
      </c>
      <c r="V1194" s="390">
        <v>0</v>
      </c>
      <c r="W1194" s="390">
        <v>0</v>
      </c>
      <c r="X1194" s="390">
        <v>0</v>
      </c>
      <c r="Y1194" s="390">
        <v>0</v>
      </c>
      <c r="Z1194" s="390">
        <v>0</v>
      </c>
      <c r="AA1194" s="390">
        <v>0</v>
      </c>
      <c r="AB1194" s="390">
        <v>0</v>
      </c>
      <c r="AC1194" s="32"/>
      <c r="AH1194" s="22"/>
      <c r="AI1194" s="155"/>
      <c r="AJ1194" s="2"/>
      <c r="AK1194" s="1"/>
    </row>
    <row r="1195" spans="1:37">
      <c r="A1195" s="1">
        <f t="shared" si="802"/>
        <v>2039</v>
      </c>
      <c r="B1195" s="390">
        <v>0</v>
      </c>
      <c r="C1195" s="390">
        <v>0</v>
      </c>
      <c r="D1195" s="390">
        <v>0</v>
      </c>
      <c r="E1195" s="390">
        <v>0</v>
      </c>
      <c r="F1195" s="390">
        <v>0</v>
      </c>
      <c r="G1195" s="390">
        <v>0</v>
      </c>
      <c r="H1195" s="390">
        <v>0</v>
      </c>
      <c r="I1195" s="390">
        <v>0</v>
      </c>
      <c r="J1195" s="390">
        <v>0</v>
      </c>
      <c r="K1195" s="390">
        <v>0</v>
      </c>
      <c r="L1195" s="390">
        <v>0</v>
      </c>
      <c r="M1195" s="390">
        <v>0</v>
      </c>
      <c r="N1195" s="312">
        <f t="shared" si="804"/>
        <v>0</v>
      </c>
      <c r="O1195" s="29"/>
      <c r="P1195" s="72">
        <f t="shared" si="803"/>
        <v>2039</v>
      </c>
      <c r="Q1195" s="390">
        <v>0</v>
      </c>
      <c r="R1195" s="390">
        <v>0</v>
      </c>
      <c r="S1195" s="390">
        <v>0</v>
      </c>
      <c r="T1195" s="390">
        <v>0</v>
      </c>
      <c r="U1195" s="390">
        <v>0</v>
      </c>
      <c r="V1195" s="390">
        <v>0</v>
      </c>
      <c r="W1195" s="390">
        <v>0</v>
      </c>
      <c r="X1195" s="390">
        <v>0</v>
      </c>
      <c r="Y1195" s="390">
        <v>0</v>
      </c>
      <c r="Z1195" s="390">
        <v>0</v>
      </c>
      <c r="AA1195" s="390">
        <v>0</v>
      </c>
      <c r="AB1195" s="390">
        <v>0</v>
      </c>
      <c r="AC1195" s="32"/>
      <c r="AH1195" s="22"/>
      <c r="AI1195" s="155"/>
      <c r="AJ1195" s="2"/>
      <c r="AK1195" s="1"/>
    </row>
    <row r="1196" spans="1:37">
      <c r="A1196" s="1">
        <f t="shared" si="802"/>
        <v>2040</v>
      </c>
      <c r="B1196" s="390">
        <v>0</v>
      </c>
      <c r="C1196" s="390">
        <v>0</v>
      </c>
      <c r="D1196" s="390">
        <v>0</v>
      </c>
      <c r="E1196" s="390">
        <v>0</v>
      </c>
      <c r="F1196" s="390">
        <v>0</v>
      </c>
      <c r="G1196" s="390">
        <v>0</v>
      </c>
      <c r="H1196" s="390">
        <v>0</v>
      </c>
      <c r="I1196" s="390">
        <v>0</v>
      </c>
      <c r="J1196" s="390">
        <v>0</v>
      </c>
      <c r="K1196" s="390">
        <v>0</v>
      </c>
      <c r="L1196" s="390">
        <v>0</v>
      </c>
      <c r="M1196" s="390">
        <v>0</v>
      </c>
      <c r="N1196" s="312">
        <f t="shared" si="804"/>
        <v>0</v>
      </c>
      <c r="O1196" s="29"/>
      <c r="P1196" s="72">
        <f t="shared" si="803"/>
        <v>2040</v>
      </c>
      <c r="Q1196" s="390">
        <v>0</v>
      </c>
      <c r="R1196" s="390">
        <v>0</v>
      </c>
      <c r="S1196" s="390">
        <v>0</v>
      </c>
      <c r="T1196" s="390">
        <v>0</v>
      </c>
      <c r="U1196" s="390">
        <v>0</v>
      </c>
      <c r="V1196" s="390">
        <v>0</v>
      </c>
      <c r="W1196" s="390">
        <v>0</v>
      </c>
      <c r="X1196" s="390">
        <v>0</v>
      </c>
      <c r="Y1196" s="390">
        <v>0</v>
      </c>
      <c r="Z1196" s="390">
        <v>0</v>
      </c>
      <c r="AA1196" s="390">
        <v>0</v>
      </c>
      <c r="AB1196" s="390">
        <v>0</v>
      </c>
      <c r="AC1196" s="32"/>
      <c r="AH1196" s="22"/>
      <c r="AI1196" s="155"/>
      <c r="AJ1196" s="2"/>
      <c r="AK1196" s="1"/>
    </row>
    <row r="1197" spans="1:37">
      <c r="A1197" s="1">
        <f t="shared" si="802"/>
        <v>2041</v>
      </c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32"/>
      <c r="O1197" s="29"/>
      <c r="P1197" s="72">
        <f t="shared" si="803"/>
        <v>2041</v>
      </c>
      <c r="Q1197" s="390">
        <v>0</v>
      </c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32"/>
      <c r="AH1197" s="22"/>
      <c r="AI1197" s="155"/>
      <c r="AJ1197" s="2"/>
      <c r="AK1197" s="1"/>
    </row>
    <row r="1198" spans="1:37">
      <c r="A1198" s="1">
        <f t="shared" si="802"/>
        <v>2042</v>
      </c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32"/>
      <c r="O1198" s="29"/>
      <c r="P1198" s="72">
        <f t="shared" si="803"/>
        <v>2042</v>
      </c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32"/>
      <c r="AH1198" s="22"/>
      <c r="AI1198" s="155"/>
      <c r="AJ1198" s="2"/>
      <c r="AK1198" s="1"/>
    </row>
    <row r="1199" spans="1:37">
      <c r="A1199" s="1">
        <f t="shared" si="802"/>
        <v>2043</v>
      </c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32"/>
      <c r="O1199" s="29"/>
      <c r="P1199" s="72">
        <f t="shared" si="803"/>
        <v>2043</v>
      </c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32"/>
      <c r="AD1199" s="84"/>
      <c r="AH1199" s="22"/>
      <c r="AI1199" s="155"/>
      <c r="AJ1199" s="2"/>
      <c r="AK1199" s="1"/>
    </row>
    <row r="1200" spans="1:37">
      <c r="A1200" s="1">
        <f t="shared" si="802"/>
        <v>2044</v>
      </c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32"/>
      <c r="O1200" s="29"/>
      <c r="P1200" s="72">
        <f t="shared" si="803"/>
        <v>2044</v>
      </c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32"/>
      <c r="AH1200" s="22"/>
      <c r="AI1200" s="155"/>
      <c r="AJ1200" s="2"/>
      <c r="AK1200" s="1"/>
    </row>
    <row r="1201" spans="1:37">
      <c r="A1201" s="1">
        <f t="shared" si="802"/>
        <v>2045</v>
      </c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32"/>
      <c r="O1201" s="29"/>
      <c r="P1201" s="72">
        <f t="shared" si="803"/>
        <v>2045</v>
      </c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32"/>
      <c r="AH1201" s="22"/>
      <c r="AI1201" s="155"/>
      <c r="AJ1201" s="2"/>
      <c r="AK1201" s="1"/>
    </row>
    <row r="1202" spans="1:37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32"/>
      <c r="O1202" s="29"/>
      <c r="P1202" s="238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32"/>
      <c r="AH1202" s="22"/>
      <c r="AI1202" s="155"/>
      <c r="AJ1202" s="2"/>
      <c r="AK1202" s="1"/>
    </row>
    <row r="1203" spans="1:37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32"/>
      <c r="O1203" s="29"/>
      <c r="P1203" s="238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32"/>
      <c r="AH1203" s="22"/>
      <c r="AI1203" s="155"/>
      <c r="AJ1203" s="2"/>
      <c r="AK1203" s="1"/>
    </row>
    <row r="1204" spans="1:37">
      <c r="A1204" s="578" t="s">
        <v>214</v>
      </c>
      <c r="B1204" s="241"/>
      <c r="C1204" s="241"/>
      <c r="D1204" s="241"/>
      <c r="E1204" s="241"/>
      <c r="F1204" s="241"/>
      <c r="G1204" s="241"/>
      <c r="H1204" s="241"/>
      <c r="I1204" s="241"/>
      <c r="J1204" s="241"/>
      <c r="K1204" s="241"/>
      <c r="L1204" s="241"/>
      <c r="M1204" s="241"/>
      <c r="N1204" s="241"/>
      <c r="O1204" s="443"/>
      <c r="P1204" s="251" t="str">
        <f>A1204</f>
        <v>xx</v>
      </c>
      <c r="Q1204" s="444"/>
      <c r="R1204" s="444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  <c r="AH1204" s="22"/>
      <c r="AI1204" s="155"/>
      <c r="AJ1204" s="2"/>
      <c r="AK1204" s="1"/>
    </row>
    <row r="1205" spans="1:37">
      <c r="A1205" s="260" t="s">
        <v>2</v>
      </c>
      <c r="B1205" s="445" t="s">
        <v>3</v>
      </c>
      <c r="C1205" s="445" t="s">
        <v>4</v>
      </c>
      <c r="D1205" s="445" t="s">
        <v>5</v>
      </c>
      <c r="E1205" s="445" t="s">
        <v>6</v>
      </c>
      <c r="F1205" s="445" t="s">
        <v>7</v>
      </c>
      <c r="G1205" s="445" t="s">
        <v>8</v>
      </c>
      <c r="H1205" s="445" t="s">
        <v>9</v>
      </c>
      <c r="I1205" s="445" t="s">
        <v>10</v>
      </c>
      <c r="J1205" s="445" t="s">
        <v>11</v>
      </c>
      <c r="K1205" s="445" t="s">
        <v>12</v>
      </c>
      <c r="L1205" s="445" t="s">
        <v>13</v>
      </c>
      <c r="M1205" s="445" t="s">
        <v>14</v>
      </c>
      <c r="N1205" s="40" t="s">
        <v>140</v>
      </c>
      <c r="O1205" s="443"/>
      <c r="P1205" s="598" t="s">
        <v>2</v>
      </c>
      <c r="Q1205" s="445" t="s">
        <v>3</v>
      </c>
      <c r="R1205" s="445" t="s">
        <v>4</v>
      </c>
      <c r="S1205" s="445" t="s">
        <v>5</v>
      </c>
      <c r="T1205" s="445" t="s">
        <v>6</v>
      </c>
      <c r="U1205" s="445" t="s">
        <v>7</v>
      </c>
      <c r="V1205" s="445" t="s">
        <v>8</v>
      </c>
      <c r="W1205" s="445" t="s">
        <v>9</v>
      </c>
      <c r="X1205" s="445" t="s">
        <v>10</v>
      </c>
      <c r="Y1205" s="445" t="s">
        <v>11</v>
      </c>
      <c r="Z1205" s="445" t="s">
        <v>12</v>
      </c>
      <c r="AA1205" s="445" t="s">
        <v>13</v>
      </c>
      <c r="AB1205" s="445" t="s">
        <v>14</v>
      </c>
      <c r="AC1205" s="445" t="s">
        <v>140</v>
      </c>
      <c r="AH1205" s="22"/>
      <c r="AI1205" s="155"/>
      <c r="AJ1205" s="2"/>
      <c r="AK1205" s="1"/>
    </row>
    <row r="1206" spans="1:37">
      <c r="A1206" s="1">
        <f>A1166</f>
        <v>2010</v>
      </c>
      <c r="B1206" s="205"/>
      <c r="C1206" s="205"/>
      <c r="D1206" s="205"/>
      <c r="E1206" s="205"/>
      <c r="F1206" s="205"/>
      <c r="G1206" s="205"/>
      <c r="H1206" s="205"/>
      <c r="I1206" s="205"/>
      <c r="J1206" s="205"/>
      <c r="K1206" s="205"/>
      <c r="L1206" s="205"/>
      <c r="M1206" s="205"/>
      <c r="N1206" s="33">
        <f t="shared" ref="N1206:N1236" si="805">SUM(B1206:M1206)</f>
        <v>0</v>
      </c>
      <c r="O1206" s="36"/>
      <c r="P1206" s="602">
        <f>A1206</f>
        <v>2010</v>
      </c>
      <c r="Q1206" s="205"/>
      <c r="R1206" s="205"/>
      <c r="S1206" s="205"/>
      <c r="T1206" s="205"/>
      <c r="U1206" s="205"/>
      <c r="V1206" s="205"/>
      <c r="W1206" s="205"/>
      <c r="X1206" s="205"/>
      <c r="Y1206" s="205"/>
      <c r="Z1206" s="205"/>
      <c r="AA1206" s="205"/>
      <c r="AB1206" s="205"/>
      <c r="AC1206" s="32">
        <f t="shared" ref="AC1206:AC1236" si="806">SUM(Q1206:AB1206)</f>
        <v>0</v>
      </c>
      <c r="AH1206" s="22"/>
      <c r="AI1206" s="155"/>
      <c r="AJ1206" s="2"/>
      <c r="AK1206" s="1"/>
    </row>
    <row r="1207" spans="1:37">
      <c r="A1207" s="1">
        <f t="shared" ref="A1207:A1241" si="807">A1167</f>
        <v>2011</v>
      </c>
      <c r="B1207" s="390"/>
      <c r="C1207" s="390"/>
      <c r="D1207" s="390"/>
      <c r="E1207" s="390"/>
      <c r="F1207" s="390"/>
      <c r="G1207" s="390"/>
      <c r="H1207" s="390"/>
      <c r="I1207" s="390"/>
      <c r="J1207" s="390"/>
      <c r="K1207" s="390"/>
      <c r="L1207" s="390"/>
      <c r="M1207" s="390"/>
      <c r="N1207" s="33">
        <f t="shared" si="805"/>
        <v>0</v>
      </c>
      <c r="O1207" s="36"/>
      <c r="P1207" s="602">
        <f t="shared" ref="P1207:P1241" si="808">A1207</f>
        <v>2011</v>
      </c>
      <c r="Q1207" s="205"/>
      <c r="R1207" s="205"/>
      <c r="S1207" s="390"/>
      <c r="T1207" s="390"/>
      <c r="U1207" s="390"/>
      <c r="V1207" s="390"/>
      <c r="W1207" s="390"/>
      <c r="X1207" s="390"/>
      <c r="Y1207" s="390"/>
      <c r="Z1207" s="390"/>
      <c r="AA1207" s="390"/>
      <c r="AB1207" s="390"/>
      <c r="AC1207" s="32">
        <f t="shared" si="806"/>
        <v>0</v>
      </c>
      <c r="AH1207" s="22"/>
      <c r="AI1207" s="155"/>
      <c r="AJ1207" s="2"/>
      <c r="AK1207" s="1"/>
    </row>
    <row r="1208" spans="1:37">
      <c r="A1208" s="1">
        <f t="shared" si="807"/>
        <v>2012</v>
      </c>
      <c r="B1208" s="390"/>
      <c r="C1208" s="390"/>
      <c r="D1208" s="390"/>
      <c r="E1208" s="390"/>
      <c r="F1208" s="390"/>
      <c r="G1208" s="390"/>
      <c r="H1208" s="390"/>
      <c r="I1208" s="390"/>
      <c r="J1208" s="390"/>
      <c r="K1208" s="390"/>
      <c r="L1208" s="390"/>
      <c r="M1208" s="390"/>
      <c r="N1208" s="33">
        <f t="shared" si="805"/>
        <v>0</v>
      </c>
      <c r="O1208" s="36"/>
      <c r="P1208" s="602">
        <f t="shared" si="808"/>
        <v>2012</v>
      </c>
      <c r="Q1208" s="390"/>
      <c r="R1208" s="390"/>
      <c r="S1208" s="390"/>
      <c r="T1208" s="390"/>
      <c r="U1208" s="390"/>
      <c r="V1208" s="390"/>
      <c r="W1208" s="390"/>
      <c r="X1208" s="390"/>
      <c r="Y1208" s="390"/>
      <c r="Z1208" s="390"/>
      <c r="AA1208" s="390"/>
      <c r="AB1208" s="390"/>
      <c r="AC1208" s="32">
        <f t="shared" si="806"/>
        <v>0</v>
      </c>
      <c r="AH1208" s="22"/>
      <c r="AI1208" s="155"/>
      <c r="AJ1208" s="2"/>
      <c r="AK1208" s="1"/>
    </row>
    <row r="1209" spans="1:37">
      <c r="A1209" s="1">
        <f t="shared" si="807"/>
        <v>2013</v>
      </c>
      <c r="B1209" s="390"/>
      <c r="C1209" s="390"/>
      <c r="D1209" s="390"/>
      <c r="E1209" s="390"/>
      <c r="F1209" s="390"/>
      <c r="G1209" s="390"/>
      <c r="H1209" s="390"/>
      <c r="I1209" s="390"/>
      <c r="J1209" s="390"/>
      <c r="K1209" s="390"/>
      <c r="L1209" s="390"/>
      <c r="M1209" s="390"/>
      <c r="N1209" s="33">
        <f t="shared" si="805"/>
        <v>0</v>
      </c>
      <c r="O1209" s="36"/>
      <c r="P1209" s="602">
        <f t="shared" si="808"/>
        <v>2013</v>
      </c>
      <c r="Q1209" s="390"/>
      <c r="R1209" s="390"/>
      <c r="S1209" s="390"/>
      <c r="T1209" s="390"/>
      <c r="U1209" s="390"/>
      <c r="V1209" s="390"/>
      <c r="W1209" s="390"/>
      <c r="X1209" s="390"/>
      <c r="Y1209" s="390"/>
      <c r="Z1209" s="390"/>
      <c r="AA1209" s="390"/>
      <c r="AB1209" s="390"/>
      <c r="AC1209" s="32">
        <f t="shared" si="806"/>
        <v>0</v>
      </c>
      <c r="AH1209" s="22"/>
      <c r="AI1209" s="155"/>
      <c r="AJ1209" s="2"/>
      <c r="AK1209" s="1"/>
    </row>
    <row r="1210" spans="1:37">
      <c r="A1210" s="1">
        <f t="shared" si="807"/>
        <v>2014</v>
      </c>
      <c r="B1210" s="390"/>
      <c r="C1210" s="390"/>
      <c r="D1210" s="390"/>
      <c r="E1210" s="390"/>
      <c r="F1210" s="390"/>
      <c r="G1210" s="390"/>
      <c r="H1210" s="390"/>
      <c r="I1210" s="390"/>
      <c r="J1210" s="390"/>
      <c r="K1210" s="390"/>
      <c r="L1210" s="390"/>
      <c r="M1210" s="390"/>
      <c r="N1210" s="33">
        <f t="shared" si="805"/>
        <v>0</v>
      </c>
      <c r="O1210" s="443"/>
      <c r="P1210" s="602">
        <f t="shared" si="808"/>
        <v>2014</v>
      </c>
      <c r="Q1210" s="390"/>
      <c r="R1210" s="390"/>
      <c r="S1210" s="390"/>
      <c r="T1210" s="390"/>
      <c r="U1210" s="390"/>
      <c r="V1210" s="390"/>
      <c r="W1210" s="390"/>
      <c r="X1210" s="390"/>
      <c r="Y1210" s="390"/>
      <c r="Z1210" s="390"/>
      <c r="AA1210" s="390"/>
      <c r="AB1210" s="390"/>
      <c r="AC1210" s="32">
        <f t="shared" si="806"/>
        <v>0</v>
      </c>
      <c r="AH1210" s="22"/>
      <c r="AI1210" s="155"/>
      <c r="AJ1210" s="2"/>
      <c r="AK1210" s="1"/>
    </row>
    <row r="1211" spans="1:37">
      <c r="A1211" s="1">
        <f t="shared" si="807"/>
        <v>2015</v>
      </c>
      <c r="B1211" s="390"/>
      <c r="C1211" s="390"/>
      <c r="D1211" s="390"/>
      <c r="E1211" s="390"/>
      <c r="F1211" s="390"/>
      <c r="G1211" s="390"/>
      <c r="H1211" s="390"/>
      <c r="I1211" s="390"/>
      <c r="J1211" s="390"/>
      <c r="K1211" s="390"/>
      <c r="L1211" s="390"/>
      <c r="M1211" s="390"/>
      <c r="N1211" s="33">
        <f t="shared" si="805"/>
        <v>0</v>
      </c>
      <c r="O1211" s="443"/>
      <c r="P1211" s="602">
        <f t="shared" si="808"/>
        <v>2015</v>
      </c>
      <c r="Q1211" s="390"/>
      <c r="R1211" s="390"/>
      <c r="S1211" s="390"/>
      <c r="T1211" s="390"/>
      <c r="U1211" s="390"/>
      <c r="V1211" s="390"/>
      <c r="W1211" s="390"/>
      <c r="X1211" s="390"/>
      <c r="Y1211" s="390"/>
      <c r="Z1211" s="390"/>
      <c r="AA1211" s="390"/>
      <c r="AB1211" s="390"/>
      <c r="AC1211" s="32">
        <f t="shared" si="806"/>
        <v>0</v>
      </c>
      <c r="AH1211" s="22"/>
      <c r="AI1211" s="155"/>
      <c r="AJ1211" s="2"/>
      <c r="AK1211" s="1"/>
    </row>
    <row r="1212" spans="1:37">
      <c r="A1212" s="1">
        <f t="shared" si="807"/>
        <v>2016</v>
      </c>
      <c r="B1212" s="390"/>
      <c r="C1212" s="390"/>
      <c r="D1212" s="390"/>
      <c r="E1212" s="390"/>
      <c r="F1212" s="390"/>
      <c r="G1212" s="390"/>
      <c r="H1212" s="390"/>
      <c r="I1212" s="390"/>
      <c r="J1212" s="390"/>
      <c r="K1212" s="390"/>
      <c r="L1212" s="390"/>
      <c r="M1212" s="390"/>
      <c r="N1212" s="33">
        <f t="shared" si="805"/>
        <v>0</v>
      </c>
      <c r="O1212" s="443"/>
      <c r="P1212" s="602">
        <f t="shared" si="808"/>
        <v>2016</v>
      </c>
      <c r="Q1212" s="390"/>
      <c r="R1212" s="390"/>
      <c r="S1212" s="390"/>
      <c r="T1212" s="390"/>
      <c r="U1212" s="390"/>
      <c r="V1212" s="390"/>
      <c r="W1212" s="390"/>
      <c r="X1212" s="390"/>
      <c r="Y1212" s="390"/>
      <c r="Z1212" s="390"/>
      <c r="AA1212" s="390"/>
      <c r="AB1212" s="390"/>
      <c r="AC1212" s="32">
        <f t="shared" si="806"/>
        <v>0</v>
      </c>
      <c r="AH1212" s="22"/>
      <c r="AI1212" s="155"/>
      <c r="AJ1212" s="2"/>
      <c r="AK1212" s="1"/>
    </row>
    <row r="1213" spans="1:37">
      <c r="A1213" s="1">
        <f t="shared" si="807"/>
        <v>2017</v>
      </c>
      <c r="B1213" s="390"/>
      <c r="C1213" s="390"/>
      <c r="D1213" s="390"/>
      <c r="E1213" s="390"/>
      <c r="F1213" s="390"/>
      <c r="G1213" s="390"/>
      <c r="H1213" s="390"/>
      <c r="I1213" s="390"/>
      <c r="J1213" s="390"/>
      <c r="K1213" s="390"/>
      <c r="L1213" s="390"/>
      <c r="M1213" s="390"/>
      <c r="N1213" s="33">
        <f t="shared" si="805"/>
        <v>0</v>
      </c>
      <c r="O1213" s="443"/>
      <c r="P1213" s="602">
        <f t="shared" si="808"/>
        <v>2017</v>
      </c>
      <c r="Q1213" s="390"/>
      <c r="R1213" s="390"/>
      <c r="S1213" s="390"/>
      <c r="T1213" s="390"/>
      <c r="U1213" s="390"/>
      <c r="V1213" s="390"/>
      <c r="W1213" s="390"/>
      <c r="X1213" s="390"/>
      <c r="Y1213" s="390"/>
      <c r="Z1213" s="390"/>
      <c r="AA1213" s="390"/>
      <c r="AB1213" s="390"/>
      <c r="AC1213" s="32">
        <f t="shared" si="806"/>
        <v>0</v>
      </c>
      <c r="AH1213" s="22"/>
      <c r="AI1213" s="155"/>
      <c r="AJ1213" s="2"/>
      <c r="AK1213" s="1"/>
    </row>
    <row r="1214" spans="1:37">
      <c r="A1214" s="1">
        <f t="shared" si="807"/>
        <v>2018</v>
      </c>
      <c r="B1214" s="390"/>
      <c r="C1214" s="390"/>
      <c r="D1214" s="390"/>
      <c r="E1214" s="390"/>
      <c r="F1214" s="390"/>
      <c r="G1214" s="390"/>
      <c r="H1214" s="390"/>
      <c r="I1214" s="390"/>
      <c r="J1214" s="390"/>
      <c r="K1214" s="390"/>
      <c r="L1214" s="390"/>
      <c r="M1214" s="390"/>
      <c r="N1214" s="33">
        <f t="shared" si="805"/>
        <v>0</v>
      </c>
      <c r="O1214" s="443"/>
      <c r="P1214" s="602">
        <f t="shared" si="808"/>
        <v>2018</v>
      </c>
      <c r="Q1214" s="390"/>
      <c r="R1214" s="390"/>
      <c r="S1214" s="390"/>
      <c r="T1214" s="390"/>
      <c r="U1214" s="390"/>
      <c r="V1214" s="390"/>
      <c r="W1214" s="390"/>
      <c r="X1214" s="390"/>
      <c r="Y1214" s="390"/>
      <c r="Z1214" s="390"/>
      <c r="AA1214" s="390"/>
      <c r="AB1214" s="390"/>
      <c r="AC1214" s="32">
        <f t="shared" si="806"/>
        <v>0</v>
      </c>
      <c r="AH1214" s="22"/>
      <c r="AI1214" s="155"/>
      <c r="AJ1214" s="2"/>
      <c r="AK1214" s="1"/>
    </row>
    <row r="1215" spans="1:37">
      <c r="A1215" s="1">
        <f t="shared" si="807"/>
        <v>2019</v>
      </c>
      <c r="B1215" s="390"/>
      <c r="C1215" s="390"/>
      <c r="D1215" s="390"/>
      <c r="E1215" s="390"/>
      <c r="F1215" s="390"/>
      <c r="G1215" s="390"/>
      <c r="H1215" s="390"/>
      <c r="I1215" s="390"/>
      <c r="J1215" s="390"/>
      <c r="K1215" s="390"/>
      <c r="L1215" s="390"/>
      <c r="M1215" s="390"/>
      <c r="N1215" s="33">
        <f t="shared" si="805"/>
        <v>0</v>
      </c>
      <c r="O1215" s="443"/>
      <c r="P1215" s="602">
        <f t="shared" si="808"/>
        <v>2019</v>
      </c>
      <c r="Q1215" s="390"/>
      <c r="R1215" s="390"/>
      <c r="S1215" s="390"/>
      <c r="T1215" s="390"/>
      <c r="U1215" s="390"/>
      <c r="V1215" s="390"/>
      <c r="W1215" s="390"/>
      <c r="X1215" s="390"/>
      <c r="Y1215" s="390"/>
      <c r="Z1215" s="390"/>
      <c r="AA1215" s="390"/>
      <c r="AB1215" s="390"/>
      <c r="AC1215" s="32">
        <f t="shared" si="806"/>
        <v>0</v>
      </c>
      <c r="AH1215" s="22"/>
      <c r="AI1215" s="155"/>
      <c r="AJ1215" s="2"/>
      <c r="AK1215" s="1"/>
    </row>
    <row r="1216" spans="1:37">
      <c r="A1216" s="1">
        <f t="shared" si="807"/>
        <v>2020</v>
      </c>
      <c r="B1216" s="390"/>
      <c r="C1216" s="390"/>
      <c r="D1216" s="390"/>
      <c r="E1216" s="390"/>
      <c r="F1216" s="390"/>
      <c r="G1216" s="390"/>
      <c r="H1216" s="390"/>
      <c r="I1216" s="390"/>
      <c r="J1216" s="390"/>
      <c r="K1216" s="390"/>
      <c r="L1216" s="390"/>
      <c r="M1216" s="390"/>
      <c r="N1216" s="33">
        <f t="shared" si="805"/>
        <v>0</v>
      </c>
      <c r="O1216" s="443"/>
      <c r="P1216" s="602">
        <f t="shared" si="808"/>
        <v>2020</v>
      </c>
      <c r="Q1216" s="390"/>
      <c r="R1216" s="390"/>
      <c r="S1216" s="390"/>
      <c r="T1216" s="390"/>
      <c r="U1216" s="390"/>
      <c r="V1216" s="390"/>
      <c r="W1216" s="390"/>
      <c r="X1216" s="390"/>
      <c r="Y1216" s="390"/>
      <c r="Z1216" s="390"/>
      <c r="AA1216" s="390"/>
      <c r="AB1216" s="390"/>
      <c r="AC1216" s="32">
        <f t="shared" si="806"/>
        <v>0</v>
      </c>
      <c r="AH1216" s="22"/>
      <c r="AI1216" s="155"/>
      <c r="AJ1216" s="2"/>
      <c r="AK1216" s="1"/>
    </row>
    <row r="1217" spans="1:37">
      <c r="A1217" s="1">
        <f t="shared" si="807"/>
        <v>2021</v>
      </c>
      <c r="B1217" s="390"/>
      <c r="C1217" s="390"/>
      <c r="D1217" s="390"/>
      <c r="E1217" s="390"/>
      <c r="F1217" s="390"/>
      <c r="G1217" s="390"/>
      <c r="H1217" s="390"/>
      <c r="I1217" s="390"/>
      <c r="J1217" s="390"/>
      <c r="K1217" s="390"/>
      <c r="L1217" s="390"/>
      <c r="M1217" s="390"/>
      <c r="N1217" s="33">
        <f t="shared" si="805"/>
        <v>0</v>
      </c>
      <c r="O1217" s="443"/>
      <c r="P1217" s="602">
        <f t="shared" si="808"/>
        <v>2021</v>
      </c>
      <c r="Q1217" s="390"/>
      <c r="R1217" s="390"/>
      <c r="S1217" s="390"/>
      <c r="T1217" s="390"/>
      <c r="U1217" s="390"/>
      <c r="V1217" s="390"/>
      <c r="W1217" s="390"/>
      <c r="X1217" s="390"/>
      <c r="Y1217" s="390"/>
      <c r="Z1217" s="390"/>
      <c r="AA1217" s="390"/>
      <c r="AB1217" s="390"/>
      <c r="AC1217" s="32">
        <f t="shared" si="806"/>
        <v>0</v>
      </c>
      <c r="AI1217" s="155"/>
      <c r="AJ1217" s="2"/>
      <c r="AK1217" s="1"/>
    </row>
    <row r="1218" spans="1:37">
      <c r="A1218" s="1">
        <f t="shared" si="807"/>
        <v>2022</v>
      </c>
      <c r="B1218" s="390"/>
      <c r="C1218" s="390"/>
      <c r="D1218" s="390"/>
      <c r="E1218" s="390"/>
      <c r="F1218" s="390"/>
      <c r="G1218" s="390"/>
      <c r="H1218" s="390"/>
      <c r="I1218" s="390"/>
      <c r="J1218" s="390"/>
      <c r="K1218" s="390"/>
      <c r="L1218" s="390"/>
      <c r="M1218" s="390"/>
      <c r="N1218" s="33">
        <f t="shared" si="805"/>
        <v>0</v>
      </c>
      <c r="O1218" s="443"/>
      <c r="P1218" s="602">
        <f t="shared" si="808"/>
        <v>2022</v>
      </c>
      <c r="Q1218" s="390"/>
      <c r="R1218" s="390"/>
      <c r="S1218" s="390"/>
      <c r="T1218" s="390"/>
      <c r="U1218" s="390"/>
      <c r="V1218" s="390"/>
      <c r="W1218" s="390"/>
      <c r="X1218" s="390"/>
      <c r="Y1218" s="390"/>
      <c r="Z1218" s="390"/>
      <c r="AA1218" s="390"/>
      <c r="AB1218" s="390"/>
      <c r="AC1218" s="32">
        <f t="shared" si="806"/>
        <v>0</v>
      </c>
      <c r="AI1218" s="155"/>
      <c r="AJ1218" s="2"/>
      <c r="AK1218" s="1"/>
    </row>
    <row r="1219" spans="1:37">
      <c r="A1219" s="1">
        <f t="shared" si="807"/>
        <v>2023</v>
      </c>
      <c r="B1219" s="390"/>
      <c r="C1219" s="390"/>
      <c r="D1219" s="390"/>
      <c r="E1219" s="390"/>
      <c r="F1219" s="390"/>
      <c r="G1219" s="390"/>
      <c r="H1219" s="390"/>
      <c r="I1219" s="390"/>
      <c r="J1219" s="390"/>
      <c r="K1219" s="390"/>
      <c r="L1219" s="390"/>
      <c r="M1219" s="390"/>
      <c r="N1219" s="33">
        <f t="shared" si="805"/>
        <v>0</v>
      </c>
      <c r="O1219" s="443"/>
      <c r="P1219" s="602">
        <f t="shared" si="808"/>
        <v>2023</v>
      </c>
      <c r="Q1219" s="390"/>
      <c r="R1219" s="390"/>
      <c r="S1219" s="390"/>
      <c r="T1219" s="390"/>
      <c r="U1219" s="390"/>
      <c r="V1219" s="390"/>
      <c r="W1219" s="390"/>
      <c r="X1219" s="390"/>
      <c r="Y1219" s="390"/>
      <c r="Z1219" s="390"/>
      <c r="AA1219" s="390"/>
      <c r="AB1219" s="390"/>
      <c r="AC1219" s="32">
        <f t="shared" si="806"/>
        <v>0</v>
      </c>
      <c r="AG1219" s="159"/>
      <c r="AH1219" s="78"/>
      <c r="AI1219" s="155"/>
      <c r="AJ1219" s="2"/>
      <c r="AK1219" s="1"/>
    </row>
    <row r="1220" spans="1:37">
      <c r="A1220" s="1">
        <f t="shared" si="807"/>
        <v>2024</v>
      </c>
      <c r="B1220" s="390"/>
      <c r="C1220" s="390"/>
      <c r="D1220" s="390"/>
      <c r="E1220" s="390"/>
      <c r="F1220" s="390"/>
      <c r="G1220" s="390"/>
      <c r="H1220" s="390"/>
      <c r="I1220" s="390"/>
      <c r="J1220" s="390"/>
      <c r="K1220" s="390"/>
      <c r="L1220" s="390"/>
      <c r="M1220" s="390"/>
      <c r="N1220" s="33">
        <f t="shared" si="805"/>
        <v>0</v>
      </c>
      <c r="O1220" s="443"/>
      <c r="P1220" s="602">
        <f t="shared" si="808"/>
        <v>2024</v>
      </c>
      <c r="Q1220" s="390"/>
      <c r="R1220" s="390"/>
      <c r="S1220" s="390"/>
      <c r="T1220" s="390"/>
      <c r="U1220" s="390"/>
      <c r="V1220" s="390"/>
      <c r="W1220" s="390"/>
      <c r="X1220" s="390"/>
      <c r="Y1220" s="390"/>
      <c r="Z1220" s="390"/>
      <c r="AA1220" s="390"/>
      <c r="AB1220" s="390"/>
      <c r="AC1220" s="32">
        <f t="shared" si="806"/>
        <v>0</v>
      </c>
      <c r="AG1220" s="79"/>
      <c r="AH1220" s="79"/>
      <c r="AI1220" s="155"/>
      <c r="AJ1220" s="2"/>
    </row>
    <row r="1221" spans="1:37">
      <c r="A1221" s="1">
        <f t="shared" si="807"/>
        <v>2025</v>
      </c>
      <c r="B1221" s="390"/>
      <c r="C1221" s="390"/>
      <c r="D1221" s="390"/>
      <c r="E1221" s="390"/>
      <c r="F1221" s="390"/>
      <c r="G1221" s="390"/>
      <c r="H1221" s="390"/>
      <c r="I1221" s="390"/>
      <c r="J1221" s="390"/>
      <c r="K1221" s="390"/>
      <c r="L1221" s="390"/>
      <c r="M1221" s="390"/>
      <c r="N1221" s="33">
        <f t="shared" si="805"/>
        <v>0</v>
      </c>
      <c r="O1221" s="443"/>
      <c r="P1221" s="602">
        <f t="shared" si="808"/>
        <v>2025</v>
      </c>
      <c r="Q1221" s="390"/>
      <c r="R1221" s="390"/>
      <c r="S1221" s="390"/>
      <c r="T1221" s="390"/>
      <c r="U1221" s="390"/>
      <c r="V1221" s="390"/>
      <c r="W1221" s="390"/>
      <c r="X1221" s="390"/>
      <c r="Y1221" s="390"/>
      <c r="Z1221" s="390"/>
      <c r="AA1221" s="390"/>
      <c r="AB1221" s="390"/>
      <c r="AC1221" s="32">
        <f t="shared" si="806"/>
        <v>0</v>
      </c>
      <c r="AG1221" s="86"/>
      <c r="AH1221" s="86"/>
      <c r="AI1221" s="155"/>
      <c r="AJ1221" s="2"/>
    </row>
    <row r="1222" spans="1:37">
      <c r="A1222" s="1">
        <f t="shared" si="807"/>
        <v>2026</v>
      </c>
      <c r="B1222" s="390"/>
      <c r="C1222" s="390"/>
      <c r="D1222" s="390"/>
      <c r="E1222" s="390"/>
      <c r="F1222" s="390"/>
      <c r="G1222" s="390"/>
      <c r="H1222" s="390"/>
      <c r="I1222" s="390"/>
      <c r="J1222" s="390"/>
      <c r="K1222" s="390"/>
      <c r="L1222" s="390"/>
      <c r="M1222" s="390"/>
      <c r="N1222" s="33">
        <f t="shared" si="805"/>
        <v>0</v>
      </c>
      <c r="O1222" s="443"/>
      <c r="P1222" s="602">
        <f t="shared" si="808"/>
        <v>2026</v>
      </c>
      <c r="Q1222" s="390"/>
      <c r="R1222" s="390"/>
      <c r="S1222" s="390"/>
      <c r="T1222" s="390"/>
      <c r="U1222" s="390"/>
      <c r="V1222" s="390"/>
      <c r="W1222" s="390"/>
      <c r="X1222" s="390"/>
      <c r="Y1222" s="390"/>
      <c r="Z1222" s="390"/>
      <c r="AA1222" s="390"/>
      <c r="AB1222" s="390"/>
      <c r="AC1222" s="32">
        <f t="shared" si="806"/>
        <v>0</v>
      </c>
      <c r="AH1222" s="22"/>
      <c r="AI1222" s="155"/>
      <c r="AJ1222" s="2"/>
    </row>
    <row r="1223" spans="1:37">
      <c r="A1223" s="1">
        <f t="shared" si="807"/>
        <v>2027</v>
      </c>
      <c r="B1223" s="390"/>
      <c r="C1223" s="390"/>
      <c r="D1223" s="390"/>
      <c r="E1223" s="390"/>
      <c r="F1223" s="390"/>
      <c r="G1223" s="390"/>
      <c r="H1223" s="390"/>
      <c r="I1223" s="390"/>
      <c r="J1223" s="390"/>
      <c r="K1223" s="390"/>
      <c r="L1223" s="390"/>
      <c r="M1223" s="390"/>
      <c r="N1223" s="33">
        <f t="shared" si="805"/>
        <v>0</v>
      </c>
      <c r="O1223" s="29"/>
      <c r="P1223" s="602">
        <f t="shared" si="808"/>
        <v>2027</v>
      </c>
      <c r="Q1223" s="390"/>
      <c r="R1223" s="390"/>
      <c r="S1223" s="390"/>
      <c r="T1223" s="390"/>
      <c r="U1223" s="390"/>
      <c r="V1223" s="390"/>
      <c r="W1223" s="390"/>
      <c r="X1223" s="390"/>
      <c r="Y1223" s="390"/>
      <c r="Z1223" s="390"/>
      <c r="AA1223" s="390"/>
      <c r="AB1223" s="390"/>
      <c r="AC1223" s="32">
        <f t="shared" si="806"/>
        <v>0</v>
      </c>
      <c r="AH1223" s="22"/>
      <c r="AI1223" s="155"/>
      <c r="AJ1223" s="2"/>
    </row>
    <row r="1224" spans="1:37">
      <c r="A1224" s="1">
        <f t="shared" si="807"/>
        <v>2028</v>
      </c>
      <c r="B1224" s="390"/>
      <c r="C1224" s="390"/>
      <c r="D1224" s="390"/>
      <c r="E1224" s="390"/>
      <c r="F1224" s="390"/>
      <c r="G1224" s="390"/>
      <c r="H1224" s="390"/>
      <c r="I1224" s="390"/>
      <c r="J1224" s="390"/>
      <c r="K1224" s="390"/>
      <c r="L1224" s="390"/>
      <c r="M1224" s="390"/>
      <c r="N1224" s="33">
        <f t="shared" si="805"/>
        <v>0</v>
      </c>
      <c r="O1224" s="29"/>
      <c r="P1224" s="602">
        <f t="shared" si="808"/>
        <v>2028</v>
      </c>
      <c r="Q1224" s="390"/>
      <c r="R1224" s="390"/>
      <c r="S1224" s="390"/>
      <c r="T1224" s="390"/>
      <c r="U1224" s="390"/>
      <c r="V1224" s="390"/>
      <c r="W1224" s="390"/>
      <c r="X1224" s="390"/>
      <c r="Y1224" s="390"/>
      <c r="Z1224" s="390"/>
      <c r="AA1224" s="390"/>
      <c r="AB1224" s="390"/>
      <c r="AC1224" s="32">
        <f t="shared" si="806"/>
        <v>0</v>
      </c>
      <c r="AH1224" s="22"/>
      <c r="AI1224" s="155"/>
      <c r="AJ1224" s="2"/>
    </row>
    <row r="1225" spans="1:37">
      <c r="A1225" s="1">
        <f t="shared" si="807"/>
        <v>2029</v>
      </c>
      <c r="B1225" s="390"/>
      <c r="C1225" s="390"/>
      <c r="D1225" s="390"/>
      <c r="E1225" s="390"/>
      <c r="F1225" s="390"/>
      <c r="G1225" s="390"/>
      <c r="H1225" s="390"/>
      <c r="I1225" s="390"/>
      <c r="J1225" s="390"/>
      <c r="K1225" s="390"/>
      <c r="L1225" s="390"/>
      <c r="M1225" s="390"/>
      <c r="N1225" s="33">
        <f t="shared" si="805"/>
        <v>0</v>
      </c>
      <c r="O1225" s="29"/>
      <c r="P1225" s="602">
        <f t="shared" si="808"/>
        <v>2029</v>
      </c>
      <c r="Q1225" s="390"/>
      <c r="R1225" s="390"/>
      <c r="S1225" s="390"/>
      <c r="T1225" s="390"/>
      <c r="U1225" s="390"/>
      <c r="V1225" s="390"/>
      <c r="W1225" s="390"/>
      <c r="X1225" s="390"/>
      <c r="Y1225" s="390"/>
      <c r="Z1225" s="390"/>
      <c r="AA1225" s="390"/>
      <c r="AB1225" s="390"/>
      <c r="AC1225" s="32">
        <f t="shared" si="806"/>
        <v>0</v>
      </c>
      <c r="AH1225" s="22"/>
      <c r="AI1225" s="155"/>
      <c r="AJ1225" s="2"/>
    </row>
    <row r="1226" spans="1:37">
      <c r="A1226" s="1">
        <f t="shared" si="807"/>
        <v>2030</v>
      </c>
      <c r="B1226" s="390"/>
      <c r="C1226" s="390"/>
      <c r="D1226" s="390"/>
      <c r="E1226" s="390"/>
      <c r="F1226" s="390"/>
      <c r="G1226" s="390"/>
      <c r="H1226" s="390"/>
      <c r="I1226" s="390"/>
      <c r="J1226" s="390"/>
      <c r="K1226" s="390"/>
      <c r="L1226" s="390"/>
      <c r="M1226" s="390"/>
      <c r="N1226" s="33">
        <f t="shared" si="805"/>
        <v>0</v>
      </c>
      <c r="O1226" s="29"/>
      <c r="P1226" s="602">
        <f t="shared" si="808"/>
        <v>2030</v>
      </c>
      <c r="Q1226" s="390"/>
      <c r="R1226" s="390"/>
      <c r="S1226" s="390"/>
      <c r="T1226" s="390"/>
      <c r="U1226" s="390"/>
      <c r="V1226" s="390"/>
      <c r="W1226" s="390"/>
      <c r="X1226" s="390"/>
      <c r="Y1226" s="390"/>
      <c r="Z1226" s="390"/>
      <c r="AA1226" s="390"/>
      <c r="AB1226" s="390"/>
      <c r="AC1226" s="32">
        <f t="shared" si="806"/>
        <v>0</v>
      </c>
      <c r="AH1226" s="22"/>
      <c r="AI1226" s="155"/>
      <c r="AJ1226" s="2"/>
    </row>
    <row r="1227" spans="1:37">
      <c r="A1227" s="1">
        <f t="shared" si="807"/>
        <v>2031</v>
      </c>
      <c r="B1227" s="56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33">
        <f t="shared" si="805"/>
        <v>0</v>
      </c>
      <c r="O1227" s="29"/>
      <c r="P1227" s="602">
        <f t="shared" si="808"/>
        <v>2031</v>
      </c>
      <c r="Q1227" s="390"/>
      <c r="R1227" s="390"/>
      <c r="S1227" s="390"/>
      <c r="T1227" s="390"/>
      <c r="U1227" s="390"/>
      <c r="V1227" s="390"/>
      <c r="W1227" s="390"/>
      <c r="X1227" s="390"/>
      <c r="Y1227" s="390"/>
      <c r="Z1227" s="390"/>
      <c r="AA1227" s="390"/>
      <c r="AB1227" s="390"/>
      <c r="AC1227" s="32">
        <f t="shared" si="806"/>
        <v>0</v>
      </c>
      <c r="AH1227" s="22"/>
      <c r="AI1227" s="155"/>
      <c r="AJ1227" s="2"/>
    </row>
    <row r="1228" spans="1:37">
      <c r="A1228" s="1">
        <f t="shared" si="807"/>
        <v>2032</v>
      </c>
      <c r="N1228" s="33">
        <f t="shared" si="805"/>
        <v>0</v>
      </c>
      <c r="O1228" s="69"/>
      <c r="P1228" s="602">
        <f t="shared" si="808"/>
        <v>2032</v>
      </c>
      <c r="AC1228" s="32">
        <f t="shared" si="806"/>
        <v>0</v>
      </c>
      <c r="AH1228" s="22"/>
      <c r="AI1228" s="155"/>
      <c r="AJ1228" s="2"/>
    </row>
    <row r="1229" spans="1:37">
      <c r="A1229" s="1">
        <f t="shared" si="807"/>
        <v>2033</v>
      </c>
      <c r="N1229" s="33">
        <f t="shared" si="805"/>
        <v>0</v>
      </c>
      <c r="O1229" s="69"/>
      <c r="P1229" s="602">
        <f t="shared" si="808"/>
        <v>2033</v>
      </c>
      <c r="AC1229" s="32">
        <f t="shared" si="806"/>
        <v>0</v>
      </c>
      <c r="AF1229" s="159"/>
      <c r="AH1229" s="22"/>
      <c r="AJ1229" s="2"/>
    </row>
    <row r="1230" spans="1:37">
      <c r="A1230" s="1">
        <f t="shared" si="807"/>
        <v>2034</v>
      </c>
      <c r="N1230" s="33">
        <f t="shared" si="805"/>
        <v>0</v>
      </c>
      <c r="O1230" s="69"/>
      <c r="P1230" s="602">
        <f t="shared" si="808"/>
        <v>2034</v>
      </c>
      <c r="AC1230" s="32">
        <f t="shared" si="806"/>
        <v>0</v>
      </c>
      <c r="AF1230" s="79"/>
      <c r="AH1230" s="22"/>
      <c r="AJ1230" s="2"/>
    </row>
    <row r="1231" spans="1:37">
      <c r="A1231" s="1">
        <f t="shared" si="807"/>
        <v>2035</v>
      </c>
      <c r="N1231" s="33">
        <f t="shared" si="805"/>
        <v>0</v>
      </c>
      <c r="O1231" s="69"/>
      <c r="P1231" s="602">
        <f t="shared" si="808"/>
        <v>2035</v>
      </c>
      <c r="AC1231" s="32">
        <f t="shared" si="806"/>
        <v>0</v>
      </c>
      <c r="AF1231" s="86"/>
      <c r="AH1231" s="22"/>
      <c r="AI1231" s="78"/>
      <c r="AJ1231" s="2"/>
    </row>
    <row r="1232" spans="1:37">
      <c r="A1232" s="1">
        <f t="shared" si="807"/>
        <v>2036</v>
      </c>
      <c r="N1232" s="33">
        <f t="shared" si="805"/>
        <v>0</v>
      </c>
      <c r="O1232" s="69"/>
      <c r="P1232" s="602">
        <f t="shared" si="808"/>
        <v>2036</v>
      </c>
      <c r="AC1232" s="32">
        <f t="shared" si="806"/>
        <v>0</v>
      </c>
      <c r="AH1232" s="22"/>
      <c r="AJ1232" s="2"/>
    </row>
    <row r="1233" spans="1:36">
      <c r="A1233" s="1">
        <f t="shared" si="807"/>
        <v>2037</v>
      </c>
      <c r="N1233" s="33">
        <f t="shared" si="805"/>
        <v>0</v>
      </c>
      <c r="O1233" s="69"/>
      <c r="P1233" s="602">
        <f t="shared" si="808"/>
        <v>2037</v>
      </c>
      <c r="AC1233" s="32">
        <f t="shared" si="806"/>
        <v>0</v>
      </c>
      <c r="AH1233" s="22"/>
      <c r="AI1233" s="86"/>
      <c r="AJ1233" s="2"/>
    </row>
    <row r="1234" spans="1:36">
      <c r="A1234" s="1">
        <f t="shared" si="807"/>
        <v>2038</v>
      </c>
      <c r="N1234" s="33">
        <f t="shared" si="805"/>
        <v>0</v>
      </c>
      <c r="O1234" s="69"/>
      <c r="P1234" s="602">
        <f t="shared" si="808"/>
        <v>2038</v>
      </c>
      <c r="AC1234" s="32">
        <f t="shared" si="806"/>
        <v>0</v>
      </c>
      <c r="AH1234" s="22"/>
      <c r="AI1234" s="155"/>
      <c r="AJ1234" s="2"/>
    </row>
    <row r="1235" spans="1:36">
      <c r="A1235" s="1">
        <f t="shared" si="807"/>
        <v>2039</v>
      </c>
      <c r="N1235" s="33">
        <f t="shared" si="805"/>
        <v>0</v>
      </c>
      <c r="O1235" s="69"/>
      <c r="P1235" s="602">
        <f t="shared" si="808"/>
        <v>2039</v>
      </c>
      <c r="AC1235" s="32">
        <f t="shared" si="806"/>
        <v>0</v>
      </c>
      <c r="AH1235" s="22"/>
      <c r="AI1235" s="155"/>
      <c r="AJ1235" s="2"/>
    </row>
    <row r="1236" spans="1:36">
      <c r="A1236" s="1">
        <f t="shared" si="807"/>
        <v>2040</v>
      </c>
      <c r="N1236" s="33">
        <f t="shared" si="805"/>
        <v>0</v>
      </c>
      <c r="O1236" s="69"/>
      <c r="P1236" s="602">
        <f t="shared" si="808"/>
        <v>2040</v>
      </c>
      <c r="AC1236" s="32">
        <f t="shared" si="806"/>
        <v>0</v>
      </c>
      <c r="AH1236" s="22"/>
      <c r="AI1236" s="155"/>
      <c r="AJ1236" s="2"/>
    </row>
    <row r="1237" spans="1:36">
      <c r="A1237" s="1">
        <f t="shared" si="807"/>
        <v>2041</v>
      </c>
      <c r="O1237" s="69"/>
      <c r="P1237" s="602">
        <f t="shared" si="808"/>
        <v>2041</v>
      </c>
      <c r="AH1237" s="22"/>
      <c r="AI1237" s="155"/>
      <c r="AJ1237" s="2"/>
    </row>
    <row r="1238" spans="1:36">
      <c r="A1238" s="1">
        <f t="shared" si="807"/>
        <v>2042</v>
      </c>
      <c r="O1238" s="69"/>
      <c r="P1238" s="602">
        <f t="shared" si="808"/>
        <v>2042</v>
      </c>
      <c r="AH1238" s="22"/>
      <c r="AI1238" s="155"/>
      <c r="AJ1238" s="2"/>
    </row>
    <row r="1239" spans="1:36">
      <c r="A1239" s="1">
        <f t="shared" si="807"/>
        <v>2043</v>
      </c>
      <c r="O1239" s="69"/>
      <c r="P1239" s="602">
        <f t="shared" si="808"/>
        <v>2043</v>
      </c>
      <c r="AH1239" s="22"/>
      <c r="AI1239" s="155"/>
      <c r="AJ1239" s="2"/>
    </row>
    <row r="1240" spans="1:36">
      <c r="A1240" s="1">
        <f t="shared" si="807"/>
        <v>2044</v>
      </c>
      <c r="O1240" s="69"/>
      <c r="P1240" s="602">
        <f t="shared" si="808"/>
        <v>2044</v>
      </c>
      <c r="AH1240" s="22"/>
      <c r="AI1240" s="155"/>
      <c r="AJ1240" s="2"/>
    </row>
    <row r="1241" spans="1:36">
      <c r="A1241" s="1">
        <f t="shared" si="807"/>
        <v>2045</v>
      </c>
      <c r="O1241" s="69"/>
      <c r="P1241" s="602">
        <f t="shared" si="808"/>
        <v>2045</v>
      </c>
      <c r="AH1241" s="22"/>
      <c r="AI1241" s="155"/>
      <c r="AJ1241" s="2"/>
    </row>
    <row r="1242" spans="1:36" ht="13.5">
      <c r="A1242" s="434"/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417"/>
      <c r="M1242" s="417"/>
      <c r="N1242" s="417"/>
      <c r="O1242" s="416"/>
      <c r="P1242" s="419"/>
      <c r="Q1242" s="416"/>
      <c r="R1242" s="416"/>
      <c r="S1242" s="416"/>
      <c r="T1242" s="416"/>
      <c r="U1242" s="416"/>
      <c r="V1242" s="416"/>
      <c r="W1242" s="416"/>
      <c r="X1242" s="416"/>
      <c r="Y1242" s="416"/>
      <c r="Z1242" s="416"/>
      <c r="AA1242" s="416"/>
      <c r="AB1242" s="416"/>
      <c r="AC1242" s="416"/>
      <c r="AH1242" s="22"/>
      <c r="AI1242" s="155"/>
      <c r="AJ1242" s="2"/>
    </row>
    <row r="1243" spans="1:36" ht="13.5">
      <c r="A1243" s="417"/>
      <c r="B1243" s="417"/>
      <c r="C1243" s="417"/>
      <c r="D1243" s="417"/>
      <c r="E1243" s="417"/>
      <c r="F1243" s="417"/>
      <c r="G1243" s="417"/>
      <c r="H1243" s="417"/>
      <c r="I1243" s="417"/>
      <c r="J1243" s="417"/>
      <c r="K1243" s="417"/>
      <c r="L1243" s="417"/>
      <c r="M1243" s="417"/>
      <c r="N1243" s="417"/>
      <c r="O1243" s="433"/>
      <c r="P1243" s="419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H1243" s="22"/>
      <c r="AI1243" s="155"/>
      <c r="AJ1243" s="2"/>
    </row>
    <row r="1244" spans="1:36">
      <c r="A1244" s="578" t="s">
        <v>214</v>
      </c>
      <c r="B1244" s="241"/>
      <c r="C1244" s="241"/>
      <c r="D1244" s="241"/>
      <c r="E1244" s="241"/>
      <c r="F1244" s="241"/>
      <c r="G1244" s="241"/>
      <c r="H1244" s="241"/>
      <c r="I1244" s="241"/>
      <c r="J1244" s="241"/>
      <c r="K1244" s="241"/>
      <c r="L1244" s="241"/>
      <c r="M1244" s="241"/>
      <c r="N1244" s="241"/>
      <c r="O1244" s="443"/>
      <c r="P1244" s="251" t="str">
        <f>A1244</f>
        <v>xx</v>
      </c>
      <c r="Q1244" s="444"/>
      <c r="R1244" s="444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H1244" s="22"/>
      <c r="AI1244" s="155"/>
      <c r="AJ1244" s="2"/>
    </row>
    <row r="1245" spans="1:36">
      <c r="A1245" s="260" t="s">
        <v>2</v>
      </c>
      <c r="B1245" s="445" t="s">
        <v>3</v>
      </c>
      <c r="C1245" s="445" t="s">
        <v>4</v>
      </c>
      <c r="D1245" s="445" t="s">
        <v>5</v>
      </c>
      <c r="E1245" s="445" t="s">
        <v>6</v>
      </c>
      <c r="F1245" s="445" t="s">
        <v>7</v>
      </c>
      <c r="G1245" s="445" t="s">
        <v>8</v>
      </c>
      <c r="H1245" s="445" t="s">
        <v>9</v>
      </c>
      <c r="I1245" s="445" t="s">
        <v>10</v>
      </c>
      <c r="J1245" s="445" t="s">
        <v>11</v>
      </c>
      <c r="K1245" s="445" t="s">
        <v>12</v>
      </c>
      <c r="L1245" s="445" t="s">
        <v>13</v>
      </c>
      <c r="M1245" s="445" t="s">
        <v>14</v>
      </c>
      <c r="N1245" s="40" t="s">
        <v>140</v>
      </c>
      <c r="O1245" s="443"/>
      <c r="P1245" s="598" t="s">
        <v>2</v>
      </c>
      <c r="Q1245" s="445" t="s">
        <v>3</v>
      </c>
      <c r="R1245" s="445" t="s">
        <v>4</v>
      </c>
      <c r="S1245" s="445" t="s">
        <v>5</v>
      </c>
      <c r="T1245" s="445" t="s">
        <v>6</v>
      </c>
      <c r="U1245" s="445" t="s">
        <v>7</v>
      </c>
      <c r="V1245" s="445" t="s">
        <v>8</v>
      </c>
      <c r="W1245" s="445" t="s">
        <v>9</v>
      </c>
      <c r="X1245" s="445" t="s">
        <v>10</v>
      </c>
      <c r="Y1245" s="445" t="s">
        <v>11</v>
      </c>
      <c r="Z1245" s="445" t="s">
        <v>12</v>
      </c>
      <c r="AA1245" s="445" t="s">
        <v>13</v>
      </c>
      <c r="AB1245" s="445" t="s">
        <v>14</v>
      </c>
      <c r="AC1245" s="445" t="s">
        <v>140</v>
      </c>
      <c r="AH1245" s="22"/>
      <c r="AI1245" s="155"/>
      <c r="AJ1245" s="2"/>
    </row>
    <row r="1246" spans="1:36">
      <c r="A1246" s="1">
        <f>A1206</f>
        <v>2010</v>
      </c>
      <c r="B1246" s="205"/>
      <c r="C1246" s="205"/>
      <c r="D1246" s="205"/>
      <c r="E1246" s="205"/>
      <c r="F1246" s="205"/>
      <c r="G1246" s="205"/>
      <c r="H1246" s="205"/>
      <c r="I1246" s="205"/>
      <c r="J1246" s="205"/>
      <c r="K1246" s="205"/>
      <c r="L1246" s="205"/>
      <c r="M1246" s="205"/>
      <c r="N1246" s="33">
        <f t="shared" ref="N1246:N1276" si="809">SUM(B1246:M1246)</f>
        <v>0</v>
      </c>
      <c r="O1246" s="36"/>
      <c r="P1246" s="602">
        <f>A1246</f>
        <v>2010</v>
      </c>
      <c r="Q1246" s="205"/>
      <c r="R1246" s="205"/>
      <c r="S1246" s="205"/>
      <c r="T1246" s="205"/>
      <c r="U1246" s="205"/>
      <c r="V1246" s="205"/>
      <c r="W1246" s="205"/>
      <c r="X1246" s="205"/>
      <c r="Y1246" s="205"/>
      <c r="Z1246" s="205"/>
      <c r="AA1246" s="205"/>
      <c r="AB1246" s="205"/>
      <c r="AC1246" s="32">
        <f t="shared" ref="AC1246:AC1276" si="810">SUM(Q1246:AB1246)</f>
        <v>0</v>
      </c>
      <c r="AH1246" s="22"/>
      <c r="AI1246" s="155"/>
      <c r="AJ1246" s="2"/>
    </row>
    <row r="1247" spans="1:36">
      <c r="A1247" s="1">
        <f t="shared" ref="A1247:A1281" si="811">A1207</f>
        <v>2011</v>
      </c>
      <c r="B1247" s="390"/>
      <c r="C1247" s="390"/>
      <c r="D1247" s="390"/>
      <c r="E1247" s="390"/>
      <c r="F1247" s="390"/>
      <c r="G1247" s="390"/>
      <c r="H1247" s="390"/>
      <c r="I1247" s="390"/>
      <c r="J1247" s="390"/>
      <c r="K1247" s="390"/>
      <c r="L1247" s="390"/>
      <c r="M1247" s="390"/>
      <c r="N1247" s="33">
        <f t="shared" si="809"/>
        <v>0</v>
      </c>
      <c r="O1247" s="36"/>
      <c r="P1247" s="602">
        <f t="shared" ref="P1247:P1281" si="812">A1247</f>
        <v>2011</v>
      </c>
      <c r="Q1247" s="205"/>
      <c r="R1247" s="205"/>
      <c r="S1247" s="390"/>
      <c r="T1247" s="390"/>
      <c r="U1247" s="390"/>
      <c r="V1247" s="390"/>
      <c r="W1247" s="390"/>
      <c r="X1247" s="390"/>
      <c r="Y1247" s="390"/>
      <c r="Z1247" s="390"/>
      <c r="AA1247" s="390"/>
      <c r="AB1247" s="390"/>
      <c r="AC1247" s="32">
        <f t="shared" si="810"/>
        <v>0</v>
      </c>
      <c r="AH1247" s="22"/>
      <c r="AI1247" s="155"/>
      <c r="AJ1247" s="2"/>
    </row>
    <row r="1248" spans="1:36">
      <c r="A1248" s="1">
        <f t="shared" si="811"/>
        <v>2012</v>
      </c>
      <c r="B1248" s="390"/>
      <c r="C1248" s="390"/>
      <c r="D1248" s="390"/>
      <c r="E1248" s="390"/>
      <c r="F1248" s="390"/>
      <c r="G1248" s="390"/>
      <c r="H1248" s="390"/>
      <c r="I1248" s="390"/>
      <c r="J1248" s="390"/>
      <c r="K1248" s="390"/>
      <c r="L1248" s="390"/>
      <c r="M1248" s="390"/>
      <c r="N1248" s="33">
        <f t="shared" si="809"/>
        <v>0</v>
      </c>
      <c r="O1248" s="36"/>
      <c r="P1248" s="602">
        <f t="shared" si="812"/>
        <v>2012</v>
      </c>
      <c r="Q1248" s="390"/>
      <c r="R1248" s="390"/>
      <c r="S1248" s="390"/>
      <c r="T1248" s="390"/>
      <c r="U1248" s="390"/>
      <c r="V1248" s="390"/>
      <c r="W1248" s="390"/>
      <c r="X1248" s="390"/>
      <c r="Y1248" s="390"/>
      <c r="Z1248" s="390"/>
      <c r="AA1248" s="390"/>
      <c r="AB1248" s="390"/>
      <c r="AC1248" s="32">
        <f t="shared" si="810"/>
        <v>0</v>
      </c>
      <c r="AH1248" s="22"/>
      <c r="AI1248" s="155"/>
      <c r="AJ1248" s="2"/>
    </row>
    <row r="1249" spans="1:36">
      <c r="A1249" s="1">
        <f t="shared" si="811"/>
        <v>2013</v>
      </c>
      <c r="B1249" s="390"/>
      <c r="C1249" s="390"/>
      <c r="D1249" s="390"/>
      <c r="E1249" s="390"/>
      <c r="F1249" s="390"/>
      <c r="G1249" s="390"/>
      <c r="H1249" s="390"/>
      <c r="I1249" s="390"/>
      <c r="J1249" s="390"/>
      <c r="K1249" s="390"/>
      <c r="L1249" s="390"/>
      <c r="M1249" s="390"/>
      <c r="N1249" s="33">
        <f t="shared" si="809"/>
        <v>0</v>
      </c>
      <c r="O1249" s="36"/>
      <c r="P1249" s="602">
        <f t="shared" si="812"/>
        <v>2013</v>
      </c>
      <c r="Q1249" s="390"/>
      <c r="R1249" s="390"/>
      <c r="S1249" s="390"/>
      <c r="T1249" s="390"/>
      <c r="U1249" s="390"/>
      <c r="V1249" s="390"/>
      <c r="W1249" s="390"/>
      <c r="X1249" s="390"/>
      <c r="Y1249" s="390"/>
      <c r="Z1249" s="390"/>
      <c r="AA1249" s="390"/>
      <c r="AB1249" s="390"/>
      <c r="AC1249" s="32">
        <f t="shared" si="810"/>
        <v>0</v>
      </c>
      <c r="AH1249" s="22"/>
      <c r="AI1249" s="155"/>
      <c r="AJ1249" s="2"/>
    </row>
    <row r="1250" spans="1:36">
      <c r="A1250" s="1">
        <f t="shared" si="811"/>
        <v>2014</v>
      </c>
      <c r="B1250" s="390"/>
      <c r="C1250" s="390"/>
      <c r="D1250" s="390"/>
      <c r="E1250" s="390"/>
      <c r="F1250" s="390"/>
      <c r="G1250" s="390"/>
      <c r="H1250" s="390"/>
      <c r="I1250" s="390"/>
      <c r="J1250" s="390"/>
      <c r="K1250" s="390"/>
      <c r="L1250" s="390"/>
      <c r="M1250" s="390"/>
      <c r="N1250" s="33">
        <f t="shared" si="809"/>
        <v>0</v>
      </c>
      <c r="O1250" s="443"/>
      <c r="P1250" s="602">
        <f t="shared" si="812"/>
        <v>2014</v>
      </c>
      <c r="Q1250" s="390"/>
      <c r="R1250" s="390"/>
      <c r="S1250" s="390"/>
      <c r="T1250" s="390"/>
      <c r="U1250" s="390"/>
      <c r="V1250" s="390"/>
      <c r="W1250" s="390"/>
      <c r="X1250" s="390"/>
      <c r="Y1250" s="390"/>
      <c r="Z1250" s="390"/>
      <c r="AA1250" s="390"/>
      <c r="AB1250" s="390"/>
      <c r="AC1250" s="32">
        <f t="shared" si="810"/>
        <v>0</v>
      </c>
      <c r="AD1250" s="13"/>
      <c r="AH1250" s="22"/>
      <c r="AI1250" s="155"/>
      <c r="AJ1250" s="2"/>
    </row>
    <row r="1251" spans="1:36">
      <c r="A1251" s="1">
        <f t="shared" si="811"/>
        <v>2015</v>
      </c>
      <c r="B1251" s="390"/>
      <c r="C1251" s="390"/>
      <c r="D1251" s="390"/>
      <c r="E1251" s="390"/>
      <c r="F1251" s="390"/>
      <c r="G1251" s="390"/>
      <c r="H1251" s="390"/>
      <c r="I1251" s="390"/>
      <c r="J1251" s="390"/>
      <c r="K1251" s="390"/>
      <c r="L1251" s="390"/>
      <c r="M1251" s="390"/>
      <c r="N1251" s="33">
        <f t="shared" si="809"/>
        <v>0</v>
      </c>
      <c r="O1251" s="443"/>
      <c r="P1251" s="602">
        <f t="shared" si="812"/>
        <v>2015</v>
      </c>
      <c r="Q1251" s="390"/>
      <c r="R1251" s="390"/>
      <c r="S1251" s="390"/>
      <c r="T1251" s="390"/>
      <c r="U1251" s="390"/>
      <c r="V1251" s="390"/>
      <c r="W1251" s="390"/>
      <c r="X1251" s="390"/>
      <c r="Y1251" s="390"/>
      <c r="Z1251" s="390"/>
      <c r="AA1251" s="390"/>
      <c r="AB1251" s="390"/>
      <c r="AC1251" s="32">
        <f t="shared" si="810"/>
        <v>0</v>
      </c>
      <c r="AD1251" s="13"/>
      <c r="AH1251" s="22"/>
      <c r="AI1251" s="155"/>
      <c r="AJ1251" s="2"/>
    </row>
    <row r="1252" spans="1:36">
      <c r="A1252" s="1">
        <f t="shared" si="811"/>
        <v>2016</v>
      </c>
      <c r="B1252" s="390"/>
      <c r="C1252" s="390"/>
      <c r="D1252" s="390"/>
      <c r="E1252" s="390"/>
      <c r="F1252" s="390"/>
      <c r="G1252" s="390"/>
      <c r="H1252" s="390"/>
      <c r="I1252" s="390"/>
      <c r="J1252" s="390"/>
      <c r="K1252" s="390"/>
      <c r="L1252" s="390"/>
      <c r="M1252" s="390"/>
      <c r="N1252" s="33">
        <f t="shared" si="809"/>
        <v>0</v>
      </c>
      <c r="O1252" s="443"/>
      <c r="P1252" s="602">
        <f t="shared" si="812"/>
        <v>2016</v>
      </c>
      <c r="Q1252" s="390"/>
      <c r="R1252" s="390"/>
      <c r="S1252" s="390"/>
      <c r="T1252" s="390"/>
      <c r="U1252" s="390"/>
      <c r="V1252" s="390"/>
      <c r="W1252" s="390"/>
      <c r="X1252" s="390"/>
      <c r="Y1252" s="390"/>
      <c r="Z1252" s="390"/>
      <c r="AA1252" s="390"/>
      <c r="AB1252" s="390"/>
      <c r="AC1252" s="32">
        <f t="shared" si="810"/>
        <v>0</v>
      </c>
      <c r="AD1252" s="13"/>
      <c r="AH1252" s="22"/>
      <c r="AI1252" s="155"/>
      <c r="AJ1252" s="2"/>
    </row>
    <row r="1253" spans="1:36">
      <c r="A1253" s="1">
        <f t="shared" si="811"/>
        <v>2017</v>
      </c>
      <c r="B1253" s="390"/>
      <c r="C1253" s="390"/>
      <c r="D1253" s="390"/>
      <c r="E1253" s="390"/>
      <c r="F1253" s="390"/>
      <c r="G1253" s="390"/>
      <c r="H1253" s="390"/>
      <c r="I1253" s="390"/>
      <c r="J1253" s="390"/>
      <c r="K1253" s="390"/>
      <c r="L1253" s="390"/>
      <c r="M1253" s="390"/>
      <c r="N1253" s="33">
        <f t="shared" si="809"/>
        <v>0</v>
      </c>
      <c r="O1253" s="443"/>
      <c r="P1253" s="602">
        <f t="shared" si="812"/>
        <v>2017</v>
      </c>
      <c r="Q1253" s="390"/>
      <c r="R1253" s="390"/>
      <c r="S1253" s="390"/>
      <c r="T1253" s="390"/>
      <c r="U1253" s="390"/>
      <c r="V1253" s="390"/>
      <c r="W1253" s="390"/>
      <c r="X1253" s="390"/>
      <c r="Y1253" s="390"/>
      <c r="Z1253" s="390"/>
      <c r="AA1253" s="390"/>
      <c r="AB1253" s="390"/>
      <c r="AC1253" s="32">
        <f t="shared" si="810"/>
        <v>0</v>
      </c>
      <c r="AD1253" s="13"/>
      <c r="AH1253" s="22"/>
      <c r="AI1253" s="155"/>
      <c r="AJ1253" s="2"/>
    </row>
    <row r="1254" spans="1:36">
      <c r="A1254" s="1">
        <f t="shared" si="811"/>
        <v>2018</v>
      </c>
      <c r="B1254" s="390"/>
      <c r="C1254" s="390"/>
      <c r="D1254" s="390"/>
      <c r="E1254" s="390"/>
      <c r="F1254" s="390"/>
      <c r="G1254" s="390"/>
      <c r="H1254" s="390"/>
      <c r="I1254" s="390"/>
      <c r="J1254" s="390"/>
      <c r="K1254" s="390"/>
      <c r="L1254" s="390"/>
      <c r="M1254" s="390"/>
      <c r="N1254" s="33">
        <f t="shared" si="809"/>
        <v>0</v>
      </c>
      <c r="O1254" s="443"/>
      <c r="P1254" s="602">
        <f t="shared" si="812"/>
        <v>2018</v>
      </c>
      <c r="Q1254" s="390"/>
      <c r="R1254" s="390"/>
      <c r="S1254" s="390"/>
      <c r="T1254" s="390"/>
      <c r="U1254" s="390"/>
      <c r="V1254" s="390"/>
      <c r="W1254" s="390"/>
      <c r="X1254" s="390"/>
      <c r="Y1254" s="390"/>
      <c r="Z1254" s="390"/>
      <c r="AA1254" s="390"/>
      <c r="AB1254" s="390"/>
      <c r="AC1254" s="32">
        <f t="shared" si="810"/>
        <v>0</v>
      </c>
      <c r="AD1254" s="13"/>
      <c r="AH1254" s="22"/>
      <c r="AI1254" s="155"/>
      <c r="AJ1254" s="2"/>
    </row>
    <row r="1255" spans="1:36">
      <c r="A1255" s="1">
        <f t="shared" si="811"/>
        <v>2019</v>
      </c>
      <c r="B1255" s="390"/>
      <c r="C1255" s="390"/>
      <c r="D1255" s="390"/>
      <c r="E1255" s="390"/>
      <c r="F1255" s="390"/>
      <c r="G1255" s="390"/>
      <c r="H1255" s="390"/>
      <c r="I1255" s="390"/>
      <c r="J1255" s="390"/>
      <c r="K1255" s="390"/>
      <c r="L1255" s="390"/>
      <c r="M1255" s="390"/>
      <c r="N1255" s="33">
        <f t="shared" si="809"/>
        <v>0</v>
      </c>
      <c r="O1255" s="443"/>
      <c r="P1255" s="602">
        <f t="shared" si="812"/>
        <v>2019</v>
      </c>
      <c r="Q1255" s="390"/>
      <c r="R1255" s="390"/>
      <c r="S1255" s="390"/>
      <c r="T1255" s="390"/>
      <c r="U1255" s="390"/>
      <c r="V1255" s="390"/>
      <c r="W1255" s="390"/>
      <c r="X1255" s="390"/>
      <c r="Y1255" s="390"/>
      <c r="Z1255" s="390"/>
      <c r="AA1255" s="390"/>
      <c r="AB1255" s="390"/>
      <c r="AC1255" s="32">
        <f t="shared" si="810"/>
        <v>0</v>
      </c>
      <c r="AD1255" s="13"/>
      <c r="AH1255" s="22"/>
      <c r="AI1255" s="155"/>
      <c r="AJ1255" s="2"/>
    </row>
    <row r="1256" spans="1:36">
      <c r="A1256" s="1">
        <f t="shared" si="811"/>
        <v>2020</v>
      </c>
      <c r="B1256" s="390"/>
      <c r="C1256" s="390"/>
      <c r="D1256" s="390"/>
      <c r="E1256" s="390"/>
      <c r="F1256" s="390"/>
      <c r="G1256" s="390"/>
      <c r="H1256" s="390"/>
      <c r="I1256" s="390"/>
      <c r="J1256" s="390"/>
      <c r="K1256" s="390"/>
      <c r="L1256" s="390"/>
      <c r="M1256" s="390"/>
      <c r="N1256" s="33">
        <f t="shared" si="809"/>
        <v>0</v>
      </c>
      <c r="O1256" s="443"/>
      <c r="P1256" s="602">
        <f t="shared" si="812"/>
        <v>2020</v>
      </c>
      <c r="Q1256" s="390"/>
      <c r="R1256" s="390"/>
      <c r="S1256" s="390"/>
      <c r="T1256" s="390"/>
      <c r="U1256" s="390"/>
      <c r="V1256" s="390"/>
      <c r="W1256" s="390"/>
      <c r="X1256" s="390"/>
      <c r="Y1256" s="390"/>
      <c r="Z1256" s="390"/>
      <c r="AA1256" s="390"/>
      <c r="AB1256" s="390"/>
      <c r="AC1256" s="32">
        <f t="shared" si="810"/>
        <v>0</v>
      </c>
      <c r="AD1256" s="13"/>
      <c r="AH1256" s="22"/>
      <c r="AI1256" s="155"/>
      <c r="AJ1256" s="2"/>
    </row>
    <row r="1257" spans="1:36">
      <c r="A1257" s="1">
        <f t="shared" si="811"/>
        <v>2021</v>
      </c>
      <c r="B1257" s="390"/>
      <c r="C1257" s="390"/>
      <c r="D1257" s="390"/>
      <c r="E1257" s="390"/>
      <c r="F1257" s="390"/>
      <c r="G1257" s="390"/>
      <c r="H1257" s="390"/>
      <c r="I1257" s="390"/>
      <c r="J1257" s="390"/>
      <c r="K1257" s="390"/>
      <c r="L1257" s="390"/>
      <c r="M1257" s="390"/>
      <c r="N1257" s="33">
        <f t="shared" si="809"/>
        <v>0</v>
      </c>
      <c r="O1257" s="443"/>
      <c r="P1257" s="602">
        <f t="shared" si="812"/>
        <v>2021</v>
      </c>
      <c r="Q1257" s="390"/>
      <c r="R1257" s="390"/>
      <c r="S1257" s="390"/>
      <c r="T1257" s="390"/>
      <c r="U1257" s="390"/>
      <c r="V1257" s="390"/>
      <c r="W1257" s="390"/>
      <c r="X1257" s="390"/>
      <c r="Y1257" s="390"/>
      <c r="Z1257" s="390"/>
      <c r="AA1257" s="390"/>
      <c r="AB1257" s="390"/>
      <c r="AC1257" s="32">
        <f t="shared" si="810"/>
        <v>0</v>
      </c>
      <c r="AD1257" s="13"/>
      <c r="AH1257" s="22"/>
      <c r="AI1257" s="155"/>
      <c r="AJ1257" s="2"/>
    </row>
    <row r="1258" spans="1:36">
      <c r="A1258" s="1">
        <f t="shared" si="811"/>
        <v>2022</v>
      </c>
      <c r="B1258" s="390"/>
      <c r="C1258" s="390"/>
      <c r="D1258" s="390"/>
      <c r="E1258" s="390"/>
      <c r="F1258" s="390"/>
      <c r="G1258" s="390"/>
      <c r="H1258" s="390"/>
      <c r="I1258" s="390"/>
      <c r="J1258" s="390"/>
      <c r="K1258" s="390"/>
      <c r="L1258" s="390"/>
      <c r="M1258" s="390"/>
      <c r="N1258" s="33">
        <f t="shared" si="809"/>
        <v>0</v>
      </c>
      <c r="O1258" s="443"/>
      <c r="P1258" s="602">
        <f t="shared" si="812"/>
        <v>2022</v>
      </c>
      <c r="Q1258" s="390"/>
      <c r="R1258" s="390"/>
      <c r="S1258" s="390"/>
      <c r="T1258" s="390"/>
      <c r="U1258" s="390"/>
      <c r="V1258" s="390"/>
      <c r="W1258" s="390"/>
      <c r="X1258" s="390"/>
      <c r="Y1258" s="390"/>
      <c r="Z1258" s="390"/>
      <c r="AA1258" s="390"/>
      <c r="AB1258" s="390"/>
      <c r="AC1258" s="32">
        <f t="shared" si="810"/>
        <v>0</v>
      </c>
      <c r="AD1258" s="13"/>
      <c r="AH1258" s="22"/>
      <c r="AI1258" s="155"/>
      <c r="AJ1258" s="2"/>
    </row>
    <row r="1259" spans="1:36">
      <c r="A1259" s="1">
        <f t="shared" si="811"/>
        <v>2023</v>
      </c>
      <c r="B1259" s="390"/>
      <c r="C1259" s="390"/>
      <c r="D1259" s="390"/>
      <c r="E1259" s="390"/>
      <c r="F1259" s="390"/>
      <c r="G1259" s="390"/>
      <c r="H1259" s="390"/>
      <c r="I1259" s="390"/>
      <c r="J1259" s="390"/>
      <c r="K1259" s="390"/>
      <c r="L1259" s="390"/>
      <c r="M1259" s="390"/>
      <c r="N1259" s="33">
        <f t="shared" si="809"/>
        <v>0</v>
      </c>
      <c r="O1259" s="443"/>
      <c r="P1259" s="602">
        <f t="shared" si="812"/>
        <v>2023</v>
      </c>
      <c r="Q1259" s="390"/>
      <c r="R1259" s="390"/>
      <c r="S1259" s="390"/>
      <c r="T1259" s="390"/>
      <c r="U1259" s="390"/>
      <c r="V1259" s="390"/>
      <c r="W1259" s="390"/>
      <c r="X1259" s="390"/>
      <c r="Y1259" s="390"/>
      <c r="Z1259" s="390"/>
      <c r="AA1259" s="390"/>
      <c r="AB1259" s="390"/>
      <c r="AC1259" s="32">
        <f t="shared" si="810"/>
        <v>0</v>
      </c>
      <c r="AD1259" s="13"/>
      <c r="AH1259" s="22"/>
      <c r="AI1259" s="155"/>
      <c r="AJ1259" s="2"/>
    </row>
    <row r="1260" spans="1:36">
      <c r="A1260" s="1">
        <f t="shared" si="811"/>
        <v>2024</v>
      </c>
      <c r="B1260" s="390"/>
      <c r="C1260" s="390"/>
      <c r="D1260" s="390"/>
      <c r="E1260" s="390"/>
      <c r="F1260" s="390"/>
      <c r="G1260" s="390"/>
      <c r="H1260" s="390"/>
      <c r="I1260" s="390"/>
      <c r="J1260" s="390"/>
      <c r="K1260" s="390"/>
      <c r="L1260" s="390"/>
      <c r="M1260" s="390"/>
      <c r="N1260" s="33">
        <f t="shared" si="809"/>
        <v>0</v>
      </c>
      <c r="O1260" s="443"/>
      <c r="P1260" s="602">
        <f t="shared" si="812"/>
        <v>2024</v>
      </c>
      <c r="Q1260" s="390"/>
      <c r="R1260" s="390"/>
      <c r="S1260" s="390"/>
      <c r="T1260" s="390"/>
      <c r="U1260" s="390"/>
      <c r="V1260" s="390"/>
      <c r="W1260" s="390"/>
      <c r="X1260" s="390"/>
      <c r="Y1260" s="390"/>
      <c r="Z1260" s="390"/>
      <c r="AA1260" s="390"/>
      <c r="AB1260" s="390"/>
      <c r="AC1260" s="32">
        <f t="shared" si="810"/>
        <v>0</v>
      </c>
      <c r="AD1260" s="13"/>
      <c r="AH1260" s="22"/>
      <c r="AI1260" s="155"/>
      <c r="AJ1260" s="2"/>
    </row>
    <row r="1261" spans="1:36">
      <c r="A1261" s="1">
        <f t="shared" si="811"/>
        <v>2025</v>
      </c>
      <c r="B1261" s="390"/>
      <c r="C1261" s="390"/>
      <c r="D1261" s="390"/>
      <c r="E1261" s="390"/>
      <c r="F1261" s="390"/>
      <c r="G1261" s="390"/>
      <c r="H1261" s="390"/>
      <c r="I1261" s="390"/>
      <c r="J1261" s="390"/>
      <c r="K1261" s="390"/>
      <c r="L1261" s="390"/>
      <c r="M1261" s="390"/>
      <c r="N1261" s="33">
        <f t="shared" si="809"/>
        <v>0</v>
      </c>
      <c r="O1261" s="443"/>
      <c r="P1261" s="602">
        <f t="shared" si="812"/>
        <v>2025</v>
      </c>
      <c r="Q1261" s="390"/>
      <c r="R1261" s="390"/>
      <c r="S1261" s="390"/>
      <c r="T1261" s="390"/>
      <c r="U1261" s="390"/>
      <c r="V1261" s="390"/>
      <c r="W1261" s="390"/>
      <c r="X1261" s="390"/>
      <c r="Y1261" s="390"/>
      <c r="Z1261" s="390"/>
      <c r="AA1261" s="390"/>
      <c r="AB1261" s="390"/>
      <c r="AC1261" s="32">
        <f t="shared" si="810"/>
        <v>0</v>
      </c>
      <c r="AD1261" s="13"/>
      <c r="AH1261" s="22"/>
      <c r="AI1261" s="155"/>
      <c r="AJ1261" s="2"/>
    </row>
    <row r="1262" spans="1:36">
      <c r="A1262" s="1">
        <f t="shared" si="811"/>
        <v>2026</v>
      </c>
      <c r="B1262" s="390"/>
      <c r="C1262" s="390"/>
      <c r="D1262" s="390"/>
      <c r="E1262" s="390"/>
      <c r="F1262" s="390"/>
      <c r="G1262" s="390"/>
      <c r="H1262" s="390"/>
      <c r="I1262" s="390"/>
      <c r="J1262" s="390"/>
      <c r="K1262" s="390"/>
      <c r="L1262" s="390"/>
      <c r="M1262" s="390"/>
      <c r="N1262" s="33">
        <f t="shared" si="809"/>
        <v>0</v>
      </c>
      <c r="O1262" s="443"/>
      <c r="P1262" s="602">
        <f t="shared" si="812"/>
        <v>2026</v>
      </c>
      <c r="Q1262" s="390"/>
      <c r="R1262" s="390"/>
      <c r="S1262" s="390"/>
      <c r="T1262" s="390"/>
      <c r="U1262" s="390"/>
      <c r="V1262" s="390"/>
      <c r="W1262" s="390"/>
      <c r="X1262" s="390"/>
      <c r="Y1262" s="390"/>
      <c r="Z1262" s="390"/>
      <c r="AA1262" s="390"/>
      <c r="AB1262" s="390"/>
      <c r="AC1262" s="32">
        <f t="shared" si="810"/>
        <v>0</v>
      </c>
      <c r="AD1262" s="13"/>
      <c r="AH1262" s="22"/>
      <c r="AI1262" s="155"/>
      <c r="AJ1262" s="2"/>
    </row>
    <row r="1263" spans="1:36">
      <c r="A1263" s="1">
        <f t="shared" si="811"/>
        <v>2027</v>
      </c>
      <c r="B1263" s="390"/>
      <c r="C1263" s="390"/>
      <c r="D1263" s="390"/>
      <c r="E1263" s="390"/>
      <c r="F1263" s="390"/>
      <c r="G1263" s="390"/>
      <c r="H1263" s="390"/>
      <c r="I1263" s="390"/>
      <c r="J1263" s="390"/>
      <c r="K1263" s="390"/>
      <c r="L1263" s="390"/>
      <c r="M1263" s="390"/>
      <c r="N1263" s="33">
        <f t="shared" si="809"/>
        <v>0</v>
      </c>
      <c r="O1263" s="29"/>
      <c r="P1263" s="602">
        <f t="shared" si="812"/>
        <v>2027</v>
      </c>
      <c r="Q1263" s="390"/>
      <c r="R1263" s="390"/>
      <c r="S1263" s="390"/>
      <c r="T1263" s="390"/>
      <c r="U1263" s="390"/>
      <c r="V1263" s="390"/>
      <c r="W1263" s="390"/>
      <c r="X1263" s="390"/>
      <c r="Y1263" s="390"/>
      <c r="Z1263" s="390"/>
      <c r="AA1263" s="390"/>
      <c r="AB1263" s="390"/>
      <c r="AC1263" s="32">
        <f t="shared" si="810"/>
        <v>0</v>
      </c>
      <c r="AD1263" s="13"/>
      <c r="AH1263" s="22"/>
      <c r="AI1263" s="155"/>
      <c r="AJ1263" s="2"/>
    </row>
    <row r="1264" spans="1:36">
      <c r="A1264" s="1">
        <f t="shared" si="811"/>
        <v>2028</v>
      </c>
      <c r="B1264" s="390"/>
      <c r="C1264" s="390"/>
      <c r="D1264" s="390"/>
      <c r="E1264" s="390"/>
      <c r="F1264" s="390"/>
      <c r="G1264" s="390"/>
      <c r="H1264" s="390"/>
      <c r="I1264" s="390"/>
      <c r="J1264" s="390"/>
      <c r="K1264" s="390"/>
      <c r="L1264" s="390"/>
      <c r="M1264" s="390"/>
      <c r="N1264" s="33">
        <f t="shared" si="809"/>
        <v>0</v>
      </c>
      <c r="O1264" s="29"/>
      <c r="P1264" s="602">
        <f t="shared" si="812"/>
        <v>2028</v>
      </c>
      <c r="Q1264" s="390"/>
      <c r="R1264" s="390"/>
      <c r="S1264" s="390"/>
      <c r="T1264" s="390"/>
      <c r="U1264" s="390"/>
      <c r="V1264" s="390"/>
      <c r="W1264" s="390"/>
      <c r="X1264" s="390"/>
      <c r="Y1264" s="390"/>
      <c r="Z1264" s="390"/>
      <c r="AA1264" s="390"/>
      <c r="AB1264" s="390"/>
      <c r="AC1264" s="32">
        <f t="shared" si="810"/>
        <v>0</v>
      </c>
      <c r="AD1264" s="13"/>
      <c r="AH1264" s="22"/>
      <c r="AI1264" s="155"/>
      <c r="AJ1264" s="2"/>
    </row>
    <row r="1265" spans="1:36">
      <c r="A1265" s="1">
        <f t="shared" si="811"/>
        <v>2029</v>
      </c>
      <c r="B1265" s="390"/>
      <c r="C1265" s="390"/>
      <c r="D1265" s="390"/>
      <c r="E1265" s="390"/>
      <c r="F1265" s="390"/>
      <c r="G1265" s="390"/>
      <c r="H1265" s="390"/>
      <c r="I1265" s="390"/>
      <c r="J1265" s="390"/>
      <c r="K1265" s="390"/>
      <c r="L1265" s="390"/>
      <c r="M1265" s="390"/>
      <c r="N1265" s="33">
        <f t="shared" si="809"/>
        <v>0</v>
      </c>
      <c r="O1265" s="29"/>
      <c r="P1265" s="602">
        <f t="shared" si="812"/>
        <v>2029</v>
      </c>
      <c r="Q1265" s="390"/>
      <c r="R1265" s="390"/>
      <c r="S1265" s="390"/>
      <c r="T1265" s="390"/>
      <c r="U1265" s="390"/>
      <c r="V1265" s="390"/>
      <c r="W1265" s="390"/>
      <c r="X1265" s="390"/>
      <c r="Y1265" s="390"/>
      <c r="Z1265" s="390"/>
      <c r="AA1265" s="390"/>
      <c r="AB1265" s="390"/>
      <c r="AC1265" s="32">
        <f t="shared" si="810"/>
        <v>0</v>
      </c>
      <c r="AD1265" s="13"/>
      <c r="AH1265" s="22"/>
      <c r="AI1265" s="155"/>
      <c r="AJ1265" s="2"/>
    </row>
    <row r="1266" spans="1:36">
      <c r="A1266" s="1">
        <f t="shared" si="811"/>
        <v>2030</v>
      </c>
      <c r="B1266" s="390"/>
      <c r="C1266" s="390"/>
      <c r="D1266" s="390"/>
      <c r="E1266" s="390"/>
      <c r="F1266" s="390"/>
      <c r="G1266" s="390"/>
      <c r="H1266" s="390"/>
      <c r="I1266" s="390"/>
      <c r="J1266" s="390"/>
      <c r="K1266" s="390"/>
      <c r="L1266" s="390"/>
      <c r="M1266" s="390"/>
      <c r="N1266" s="33">
        <f t="shared" si="809"/>
        <v>0</v>
      </c>
      <c r="O1266" s="29"/>
      <c r="P1266" s="602">
        <f t="shared" si="812"/>
        <v>2030</v>
      </c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90"/>
      <c r="AB1266" s="390"/>
      <c r="AC1266" s="32">
        <f t="shared" si="810"/>
        <v>0</v>
      </c>
      <c r="AD1266" s="13"/>
      <c r="AH1266" s="22"/>
      <c r="AI1266" s="155"/>
      <c r="AJ1266" s="2"/>
    </row>
    <row r="1267" spans="1:36">
      <c r="A1267" s="1">
        <f t="shared" si="811"/>
        <v>2031</v>
      </c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33">
        <f t="shared" si="809"/>
        <v>0</v>
      </c>
      <c r="O1267" s="29"/>
      <c r="P1267" s="602">
        <f t="shared" si="812"/>
        <v>2031</v>
      </c>
      <c r="Q1267" s="390"/>
      <c r="R1267" s="390"/>
      <c r="S1267" s="390"/>
      <c r="T1267" s="390"/>
      <c r="U1267" s="390"/>
      <c r="V1267" s="390"/>
      <c r="W1267" s="390"/>
      <c r="X1267" s="390"/>
      <c r="Y1267" s="390"/>
      <c r="Z1267" s="390"/>
      <c r="AA1267" s="390"/>
      <c r="AB1267" s="390"/>
      <c r="AC1267" s="32">
        <f t="shared" si="810"/>
        <v>0</v>
      </c>
      <c r="AD1267" s="13"/>
      <c r="AH1267" s="22"/>
      <c r="AI1267" s="155"/>
      <c r="AJ1267" s="2"/>
    </row>
    <row r="1268" spans="1:36">
      <c r="A1268" s="1">
        <f t="shared" si="811"/>
        <v>2032</v>
      </c>
      <c r="N1268" s="33">
        <f t="shared" si="809"/>
        <v>0</v>
      </c>
      <c r="O1268" s="69"/>
      <c r="P1268" s="602">
        <f t="shared" si="812"/>
        <v>2032</v>
      </c>
      <c r="AC1268" s="32">
        <f t="shared" si="810"/>
        <v>0</v>
      </c>
      <c r="AD1268" s="13"/>
      <c r="AH1268" s="22"/>
      <c r="AI1268" s="155"/>
      <c r="AJ1268" s="2"/>
    </row>
    <row r="1269" spans="1:36">
      <c r="A1269" s="1">
        <f t="shared" si="811"/>
        <v>2033</v>
      </c>
      <c r="N1269" s="33">
        <f t="shared" si="809"/>
        <v>0</v>
      </c>
      <c r="O1269" s="69"/>
      <c r="P1269" s="602">
        <f t="shared" si="812"/>
        <v>2033</v>
      </c>
      <c r="AC1269" s="32">
        <f t="shared" si="810"/>
        <v>0</v>
      </c>
      <c r="AH1269" s="22"/>
      <c r="AI1269" s="155"/>
      <c r="AJ1269" s="2"/>
    </row>
    <row r="1270" spans="1:36">
      <c r="A1270" s="1">
        <f t="shared" si="811"/>
        <v>2034</v>
      </c>
      <c r="N1270" s="33">
        <f t="shared" si="809"/>
        <v>0</v>
      </c>
      <c r="O1270" s="69"/>
      <c r="P1270" s="602">
        <f t="shared" si="812"/>
        <v>2034</v>
      </c>
      <c r="AC1270" s="32">
        <f t="shared" si="810"/>
        <v>0</v>
      </c>
      <c r="AH1270" s="22"/>
      <c r="AI1270" s="155"/>
      <c r="AJ1270" s="2"/>
    </row>
    <row r="1271" spans="1:36">
      <c r="A1271" s="1">
        <f t="shared" si="811"/>
        <v>2035</v>
      </c>
      <c r="N1271" s="33">
        <f t="shared" si="809"/>
        <v>0</v>
      </c>
      <c r="O1271" s="69"/>
      <c r="P1271" s="602">
        <f t="shared" si="812"/>
        <v>2035</v>
      </c>
      <c r="AC1271" s="32">
        <f t="shared" si="810"/>
        <v>0</v>
      </c>
      <c r="AD1271" s="84"/>
      <c r="AH1271" s="22"/>
      <c r="AI1271" s="155"/>
      <c r="AJ1271" s="2"/>
    </row>
    <row r="1272" spans="1:36">
      <c r="A1272" s="1">
        <f t="shared" si="811"/>
        <v>2036</v>
      </c>
      <c r="N1272" s="33">
        <f t="shared" si="809"/>
        <v>0</v>
      </c>
      <c r="O1272" s="69"/>
      <c r="P1272" s="602">
        <f t="shared" si="812"/>
        <v>2036</v>
      </c>
      <c r="AC1272" s="32">
        <f t="shared" si="810"/>
        <v>0</v>
      </c>
      <c r="AH1272" s="22"/>
      <c r="AI1272" s="155"/>
      <c r="AJ1272" s="2"/>
    </row>
    <row r="1273" spans="1:36">
      <c r="A1273" s="1">
        <f t="shared" si="811"/>
        <v>2037</v>
      </c>
      <c r="N1273" s="33">
        <f t="shared" si="809"/>
        <v>0</v>
      </c>
      <c r="O1273" s="69"/>
      <c r="P1273" s="602">
        <f t="shared" si="812"/>
        <v>2037</v>
      </c>
      <c r="AC1273" s="32">
        <f t="shared" si="810"/>
        <v>0</v>
      </c>
      <c r="AH1273" s="22"/>
      <c r="AI1273" s="155"/>
      <c r="AJ1273" s="2"/>
    </row>
    <row r="1274" spans="1:36">
      <c r="A1274" s="1">
        <f t="shared" si="811"/>
        <v>2038</v>
      </c>
      <c r="N1274" s="33">
        <f t="shared" si="809"/>
        <v>0</v>
      </c>
      <c r="O1274" s="69"/>
      <c r="P1274" s="602">
        <f t="shared" si="812"/>
        <v>2038</v>
      </c>
      <c r="AC1274" s="32">
        <f t="shared" si="810"/>
        <v>0</v>
      </c>
      <c r="AH1274" s="22"/>
      <c r="AI1274" s="155"/>
      <c r="AJ1274" s="2"/>
    </row>
    <row r="1275" spans="1:36">
      <c r="A1275" s="1">
        <f t="shared" si="811"/>
        <v>2039</v>
      </c>
      <c r="N1275" s="33">
        <f t="shared" si="809"/>
        <v>0</v>
      </c>
      <c r="O1275" s="69"/>
      <c r="P1275" s="602">
        <f t="shared" si="812"/>
        <v>2039</v>
      </c>
      <c r="AC1275" s="32">
        <f t="shared" si="810"/>
        <v>0</v>
      </c>
      <c r="AH1275" s="22"/>
      <c r="AI1275" s="155"/>
      <c r="AJ1275" s="2"/>
    </row>
    <row r="1276" spans="1:36">
      <c r="A1276" s="1">
        <f t="shared" si="811"/>
        <v>2040</v>
      </c>
      <c r="N1276" s="33">
        <f t="shared" si="809"/>
        <v>0</v>
      </c>
      <c r="O1276" s="69"/>
      <c r="P1276" s="602">
        <f t="shared" si="812"/>
        <v>2040</v>
      </c>
      <c r="AC1276" s="32">
        <f t="shared" si="810"/>
        <v>0</v>
      </c>
      <c r="AH1276" s="22"/>
      <c r="AI1276" s="155"/>
      <c r="AJ1276" s="2"/>
    </row>
    <row r="1277" spans="1:36">
      <c r="A1277" s="1">
        <f t="shared" si="811"/>
        <v>2041</v>
      </c>
      <c r="O1277" s="69"/>
      <c r="P1277" s="602">
        <f t="shared" si="812"/>
        <v>2041</v>
      </c>
      <c r="AH1277" s="22"/>
      <c r="AI1277" s="155"/>
      <c r="AJ1277" s="2"/>
    </row>
    <row r="1278" spans="1:36">
      <c r="A1278" s="1">
        <f t="shared" si="811"/>
        <v>2042</v>
      </c>
      <c r="O1278" s="69"/>
      <c r="P1278" s="602">
        <f t="shared" si="812"/>
        <v>2042</v>
      </c>
      <c r="AH1278" s="22"/>
      <c r="AI1278" s="155"/>
      <c r="AJ1278" s="2"/>
    </row>
    <row r="1279" spans="1:36">
      <c r="A1279" s="1">
        <f t="shared" si="811"/>
        <v>2043</v>
      </c>
      <c r="O1279" s="69"/>
      <c r="P1279" s="602">
        <f t="shared" si="812"/>
        <v>2043</v>
      </c>
      <c r="AH1279" s="22"/>
      <c r="AI1279" s="155"/>
      <c r="AJ1279" s="2"/>
    </row>
    <row r="1280" spans="1:36">
      <c r="A1280" s="1">
        <f t="shared" si="811"/>
        <v>2044</v>
      </c>
      <c r="O1280" s="69"/>
      <c r="P1280" s="602">
        <f t="shared" si="812"/>
        <v>2044</v>
      </c>
      <c r="AD1280" s="13"/>
      <c r="AH1280" s="22"/>
      <c r="AI1280" s="155"/>
      <c r="AJ1280" s="2"/>
    </row>
    <row r="1281" spans="1:114">
      <c r="A1281" s="1">
        <f t="shared" si="811"/>
        <v>2045</v>
      </c>
      <c r="O1281" s="69"/>
      <c r="P1281" s="602">
        <f t="shared" si="812"/>
        <v>2045</v>
      </c>
      <c r="AD1281" s="13"/>
      <c r="AH1281" s="22"/>
      <c r="AI1281" s="155"/>
      <c r="AJ1281" s="2"/>
    </row>
    <row r="1282" spans="1:114">
      <c r="A1282" s="406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89"/>
      <c r="P1282" s="238"/>
      <c r="Q1282" s="435"/>
      <c r="R1282" s="435"/>
      <c r="S1282" s="436"/>
      <c r="T1282" s="436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13"/>
      <c r="AH1282" s="22"/>
      <c r="AI1282" s="155"/>
      <c r="AJ1282" s="2"/>
    </row>
    <row r="1283" spans="1:114">
      <c r="A1283" s="406"/>
      <c r="B1283" s="406"/>
      <c r="C1283" s="406"/>
      <c r="D1283" s="406"/>
      <c r="E1283" s="406"/>
      <c r="F1283" s="406"/>
      <c r="G1283" s="406"/>
      <c r="H1283" s="406"/>
      <c r="I1283" s="406"/>
      <c r="J1283" s="406"/>
      <c r="K1283" s="406"/>
      <c r="L1283" s="406"/>
      <c r="M1283" s="406"/>
      <c r="N1283" s="406"/>
      <c r="O1283" s="289"/>
      <c r="P1283" s="238"/>
      <c r="Q1283" s="435"/>
      <c r="R1283" s="435"/>
      <c r="S1283" s="436"/>
      <c r="T1283" s="436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13"/>
      <c r="AH1283" s="22"/>
      <c r="AI1283" s="155"/>
      <c r="AJ1283" s="2"/>
    </row>
    <row r="1284" spans="1:114">
      <c r="A1284" s="578" t="s">
        <v>214</v>
      </c>
      <c r="B1284" s="241"/>
      <c r="C1284" s="241"/>
      <c r="D1284" s="241"/>
      <c r="E1284" s="241"/>
      <c r="F1284" s="241"/>
      <c r="G1284" s="241"/>
      <c r="H1284" s="241"/>
      <c r="I1284" s="241"/>
      <c r="J1284" s="241"/>
      <c r="K1284" s="241"/>
      <c r="L1284" s="241"/>
      <c r="M1284" s="241"/>
      <c r="N1284" s="241"/>
      <c r="O1284" s="443"/>
      <c r="P1284" s="251" t="str">
        <f>A1284</f>
        <v>xx</v>
      </c>
      <c r="Q1284" s="444"/>
      <c r="R1284" s="444"/>
      <c r="S1284" s="241"/>
      <c r="T1284" s="241"/>
      <c r="U1284" s="241"/>
      <c r="V1284" s="241"/>
      <c r="W1284" s="241"/>
      <c r="X1284" s="241"/>
      <c r="Y1284" s="241"/>
      <c r="Z1284" s="241"/>
      <c r="AA1284" s="241"/>
      <c r="AB1284" s="241"/>
      <c r="AC1284" s="241"/>
      <c r="AD1284" s="13"/>
      <c r="AH1284" s="22"/>
      <c r="AI1284" s="155"/>
      <c r="AJ1284" s="2"/>
    </row>
    <row r="1285" spans="1:114">
      <c r="A1285" s="260" t="s">
        <v>2</v>
      </c>
      <c r="B1285" s="445" t="s">
        <v>3</v>
      </c>
      <c r="C1285" s="445" t="s">
        <v>4</v>
      </c>
      <c r="D1285" s="445" t="s">
        <v>5</v>
      </c>
      <c r="E1285" s="445" t="s">
        <v>6</v>
      </c>
      <c r="F1285" s="445" t="s">
        <v>7</v>
      </c>
      <c r="G1285" s="445" t="s">
        <v>8</v>
      </c>
      <c r="H1285" s="445" t="s">
        <v>9</v>
      </c>
      <c r="I1285" s="445" t="s">
        <v>10</v>
      </c>
      <c r="J1285" s="445" t="s">
        <v>11</v>
      </c>
      <c r="K1285" s="445" t="s">
        <v>12</v>
      </c>
      <c r="L1285" s="445" t="s">
        <v>13</v>
      </c>
      <c r="M1285" s="445" t="s">
        <v>14</v>
      </c>
      <c r="N1285" s="40" t="s">
        <v>140</v>
      </c>
      <c r="O1285" s="443"/>
      <c r="P1285" s="598" t="s">
        <v>2</v>
      </c>
      <c r="Q1285" s="445" t="s">
        <v>3</v>
      </c>
      <c r="R1285" s="445" t="s">
        <v>4</v>
      </c>
      <c r="S1285" s="445" t="s">
        <v>5</v>
      </c>
      <c r="T1285" s="445" t="s">
        <v>6</v>
      </c>
      <c r="U1285" s="445" t="s">
        <v>7</v>
      </c>
      <c r="V1285" s="445" t="s">
        <v>8</v>
      </c>
      <c r="W1285" s="445" t="s">
        <v>9</v>
      </c>
      <c r="X1285" s="445" t="s">
        <v>10</v>
      </c>
      <c r="Y1285" s="445" t="s">
        <v>11</v>
      </c>
      <c r="Z1285" s="445" t="s">
        <v>12</v>
      </c>
      <c r="AA1285" s="445" t="s">
        <v>13</v>
      </c>
      <c r="AB1285" s="445" t="s">
        <v>14</v>
      </c>
      <c r="AC1285" s="445" t="s">
        <v>140</v>
      </c>
      <c r="AD1285" s="13"/>
      <c r="AH1285" s="22"/>
      <c r="AI1285" s="155"/>
      <c r="AJ1285" s="2"/>
    </row>
    <row r="1286" spans="1:114">
      <c r="A1286" s="1">
        <f>A1246</f>
        <v>2010</v>
      </c>
      <c r="B1286" s="205"/>
      <c r="C1286" s="205"/>
      <c r="D1286" s="205"/>
      <c r="E1286" s="205"/>
      <c r="F1286" s="205"/>
      <c r="G1286" s="205"/>
      <c r="H1286" s="205"/>
      <c r="I1286" s="205"/>
      <c r="J1286" s="205"/>
      <c r="K1286" s="205"/>
      <c r="L1286" s="205"/>
      <c r="M1286" s="205"/>
      <c r="N1286" s="33">
        <f t="shared" ref="N1286:N1306" si="813">SUM(B1286:M1286)</f>
        <v>0</v>
      </c>
      <c r="O1286" s="36"/>
      <c r="P1286" s="602">
        <f>A1286</f>
        <v>2010</v>
      </c>
      <c r="Q1286" s="205"/>
      <c r="R1286" s="205"/>
      <c r="S1286" s="205"/>
      <c r="T1286" s="205"/>
      <c r="U1286" s="205"/>
      <c r="V1286" s="205"/>
      <c r="W1286" s="205"/>
      <c r="X1286" s="205"/>
      <c r="Y1286" s="205"/>
      <c r="Z1286" s="205"/>
      <c r="AA1286" s="205"/>
      <c r="AB1286" s="205"/>
      <c r="AC1286" s="32">
        <f t="shared" ref="AC1286:AC1306" si="814">SUM(Q1286:AB1286)</f>
        <v>0</v>
      </c>
      <c r="AD1286" s="13"/>
      <c r="AH1286" s="22"/>
      <c r="AI1286" s="155"/>
      <c r="AJ1286" s="2"/>
    </row>
    <row r="1287" spans="1:114">
      <c r="A1287" s="1">
        <f t="shared" ref="A1287:A1321" si="815">A1247</f>
        <v>2011</v>
      </c>
      <c r="B1287" s="390"/>
      <c r="C1287" s="390"/>
      <c r="D1287" s="390"/>
      <c r="E1287" s="390"/>
      <c r="F1287" s="390"/>
      <c r="G1287" s="390"/>
      <c r="H1287" s="390"/>
      <c r="I1287" s="390"/>
      <c r="J1287" s="390"/>
      <c r="K1287" s="390"/>
      <c r="L1287" s="390"/>
      <c r="M1287" s="390"/>
      <c r="N1287" s="33">
        <f t="shared" si="813"/>
        <v>0</v>
      </c>
      <c r="O1287" s="36"/>
      <c r="P1287" s="602">
        <f t="shared" ref="P1287:P1321" si="816">A1287</f>
        <v>2011</v>
      </c>
      <c r="Q1287" s="205"/>
      <c r="R1287" s="205"/>
      <c r="S1287" s="390"/>
      <c r="T1287" s="390"/>
      <c r="U1287" s="390"/>
      <c r="V1287" s="390"/>
      <c r="W1287" s="390"/>
      <c r="X1287" s="390"/>
      <c r="Y1287" s="390"/>
      <c r="Z1287" s="390"/>
      <c r="AA1287" s="390"/>
      <c r="AB1287" s="390"/>
      <c r="AC1287" s="32">
        <f t="shared" si="814"/>
        <v>0</v>
      </c>
      <c r="AD1287" s="13"/>
      <c r="AH1287" s="22"/>
      <c r="AI1287" s="155"/>
      <c r="AJ1287" s="2"/>
    </row>
    <row r="1288" spans="1:114" s="2" customFormat="1">
      <c r="A1288" s="1">
        <f t="shared" si="815"/>
        <v>2012</v>
      </c>
      <c r="B1288" s="390"/>
      <c r="C1288" s="390"/>
      <c r="D1288" s="390"/>
      <c r="E1288" s="390"/>
      <c r="F1288" s="390"/>
      <c r="G1288" s="390"/>
      <c r="H1288" s="390"/>
      <c r="I1288" s="390"/>
      <c r="J1288" s="390"/>
      <c r="K1288" s="390"/>
      <c r="L1288" s="390"/>
      <c r="M1288" s="390"/>
      <c r="N1288" s="33">
        <f t="shared" si="813"/>
        <v>0</v>
      </c>
      <c r="O1288" s="36"/>
      <c r="P1288" s="602">
        <f t="shared" si="816"/>
        <v>2012</v>
      </c>
      <c r="Q1288" s="390"/>
      <c r="R1288" s="390"/>
      <c r="S1288" s="390"/>
      <c r="T1288" s="390"/>
      <c r="U1288" s="390"/>
      <c r="V1288" s="390"/>
      <c r="W1288" s="390"/>
      <c r="X1288" s="390"/>
      <c r="Y1288" s="390"/>
      <c r="Z1288" s="390"/>
      <c r="AA1288" s="390"/>
      <c r="AB1288" s="390"/>
      <c r="AC1288" s="32">
        <f t="shared" si="814"/>
        <v>0</v>
      </c>
      <c r="AD1288" s="13"/>
      <c r="AE1288" s="17"/>
      <c r="AF1288" s="22"/>
      <c r="AG1288" s="22"/>
      <c r="AH1288" s="22"/>
      <c r="AI1288" s="155"/>
      <c r="BH1288" s="1"/>
      <c r="BL1288" s="166"/>
      <c r="BM1288" s="166"/>
      <c r="BN1288" s="166"/>
      <c r="BO1288" s="166"/>
      <c r="BP1288" s="166"/>
      <c r="BQ1288" s="166"/>
      <c r="BR1288" s="166"/>
      <c r="BS1288" s="166"/>
      <c r="BV1288" s="1"/>
      <c r="BW1288" s="1"/>
      <c r="BX1288" s="1"/>
      <c r="BY1288" s="1"/>
      <c r="BZ1288" s="1"/>
      <c r="CA1288" s="1"/>
      <c r="CB1288" s="1"/>
      <c r="CC1288" s="1"/>
      <c r="CD1288" s="1"/>
      <c r="CO1288" s="166"/>
      <c r="DH1288" s="166"/>
      <c r="DI1288" s="166"/>
      <c r="DJ1288" s="166"/>
    </row>
    <row r="1289" spans="1:114">
      <c r="A1289" s="1">
        <f t="shared" si="815"/>
        <v>2013</v>
      </c>
      <c r="B1289" s="390"/>
      <c r="C1289" s="390"/>
      <c r="D1289" s="390"/>
      <c r="E1289" s="390"/>
      <c r="F1289" s="390"/>
      <c r="G1289" s="390"/>
      <c r="H1289" s="390"/>
      <c r="I1289" s="390"/>
      <c r="J1289" s="390"/>
      <c r="K1289" s="390"/>
      <c r="L1289" s="390"/>
      <c r="M1289" s="390"/>
      <c r="N1289" s="33">
        <f t="shared" si="813"/>
        <v>0</v>
      </c>
      <c r="O1289" s="36"/>
      <c r="P1289" s="602">
        <f t="shared" si="816"/>
        <v>2013</v>
      </c>
      <c r="Q1289" s="390"/>
      <c r="R1289" s="390"/>
      <c r="S1289" s="390"/>
      <c r="T1289" s="390"/>
      <c r="U1289" s="390"/>
      <c r="V1289" s="390"/>
      <c r="W1289" s="390"/>
      <c r="X1289" s="390"/>
      <c r="Y1289" s="390"/>
      <c r="Z1289" s="390"/>
      <c r="AA1289" s="390"/>
      <c r="AB1289" s="390"/>
      <c r="AC1289" s="32">
        <f t="shared" si="814"/>
        <v>0</v>
      </c>
      <c r="AD1289" s="13"/>
      <c r="AE1289" s="17"/>
      <c r="AF1289" s="22"/>
      <c r="AG1289" s="22"/>
      <c r="AH1289" s="22"/>
      <c r="AI1289" s="155"/>
      <c r="AJ1289" s="2"/>
      <c r="AK1289" s="1"/>
      <c r="BH1289" s="1"/>
      <c r="BV1289" s="1"/>
      <c r="BW1289" s="1"/>
      <c r="BX1289" s="1"/>
      <c r="BY1289" s="1"/>
      <c r="BZ1289" s="1"/>
      <c r="CA1289" s="1"/>
      <c r="CB1289" s="1"/>
      <c r="CC1289" s="1"/>
      <c r="CD1289" s="1"/>
    </row>
    <row r="1290" spans="1:114">
      <c r="A1290" s="1">
        <f t="shared" si="815"/>
        <v>2014</v>
      </c>
      <c r="B1290" s="390"/>
      <c r="C1290" s="390"/>
      <c r="D1290" s="390"/>
      <c r="E1290" s="390"/>
      <c r="F1290" s="390"/>
      <c r="G1290" s="390"/>
      <c r="H1290" s="390"/>
      <c r="I1290" s="390"/>
      <c r="J1290" s="390"/>
      <c r="K1290" s="390"/>
      <c r="L1290" s="390"/>
      <c r="M1290" s="390"/>
      <c r="N1290" s="33">
        <f t="shared" si="813"/>
        <v>0</v>
      </c>
      <c r="O1290" s="443"/>
      <c r="P1290" s="602">
        <f t="shared" si="816"/>
        <v>2014</v>
      </c>
      <c r="Q1290" s="390"/>
      <c r="R1290" s="390"/>
      <c r="S1290" s="390"/>
      <c r="T1290" s="390"/>
      <c r="U1290" s="390"/>
      <c r="V1290" s="390"/>
      <c r="W1290" s="390"/>
      <c r="X1290" s="390"/>
      <c r="Y1290" s="390"/>
      <c r="Z1290" s="390"/>
      <c r="AA1290" s="390"/>
      <c r="AB1290" s="390"/>
      <c r="AC1290" s="32">
        <f t="shared" si="814"/>
        <v>0</v>
      </c>
      <c r="AD1290" s="13"/>
      <c r="AE1290" s="17"/>
      <c r="AF1290" s="22"/>
      <c r="AG1290" s="22"/>
      <c r="AH1290" s="22"/>
      <c r="AI1290" s="155"/>
      <c r="AJ1290" s="2"/>
      <c r="AK1290" s="1"/>
    </row>
    <row r="1291" spans="1:114" s="5" customFormat="1">
      <c r="A1291" s="1">
        <f t="shared" si="815"/>
        <v>2015</v>
      </c>
      <c r="B1291" s="390"/>
      <c r="C1291" s="390"/>
      <c r="D1291" s="390"/>
      <c r="E1291" s="390"/>
      <c r="F1291" s="390"/>
      <c r="G1291" s="390"/>
      <c r="H1291" s="390"/>
      <c r="I1291" s="390"/>
      <c r="J1291" s="390"/>
      <c r="K1291" s="390"/>
      <c r="L1291" s="390"/>
      <c r="M1291" s="390"/>
      <c r="N1291" s="33">
        <f t="shared" si="813"/>
        <v>0</v>
      </c>
      <c r="O1291" s="443"/>
      <c r="P1291" s="602">
        <f t="shared" si="816"/>
        <v>2015</v>
      </c>
      <c r="Q1291" s="390"/>
      <c r="R1291" s="390"/>
      <c r="S1291" s="390"/>
      <c r="T1291" s="390"/>
      <c r="U1291" s="390"/>
      <c r="V1291" s="390"/>
      <c r="W1291" s="390"/>
      <c r="X1291" s="390"/>
      <c r="Y1291" s="390"/>
      <c r="Z1291" s="390"/>
      <c r="AA1291" s="390"/>
      <c r="AB1291" s="390"/>
      <c r="AC1291" s="32">
        <f t="shared" si="814"/>
        <v>0</v>
      </c>
      <c r="AD1291" s="13"/>
      <c r="AE1291" s="17"/>
      <c r="AF1291" s="22"/>
      <c r="AG1291" s="22"/>
      <c r="AH1291" s="22"/>
      <c r="AI1291" s="155"/>
      <c r="AJ1291" s="2"/>
      <c r="BH1291" s="44"/>
      <c r="BL1291" s="165"/>
      <c r="BM1291" s="165"/>
      <c r="BN1291" s="165"/>
      <c r="BO1291" s="165"/>
      <c r="BP1291" s="165"/>
      <c r="BQ1291" s="165"/>
      <c r="BR1291" s="165"/>
      <c r="BS1291" s="165"/>
      <c r="BV1291" s="44"/>
      <c r="BW1291" s="44"/>
      <c r="BX1291" s="44"/>
      <c r="BY1291" s="44"/>
      <c r="BZ1291" s="44"/>
      <c r="CA1291" s="44"/>
      <c r="CB1291" s="44"/>
      <c r="CC1291" s="44"/>
      <c r="CD1291" s="44"/>
      <c r="CO1291" s="165"/>
      <c r="DH1291" s="165"/>
      <c r="DI1291" s="165"/>
      <c r="DJ1291" s="165"/>
    </row>
    <row r="1292" spans="1:114">
      <c r="A1292" s="1">
        <f t="shared" si="815"/>
        <v>2016</v>
      </c>
      <c r="B1292" s="390"/>
      <c r="C1292" s="390"/>
      <c r="D1292" s="390"/>
      <c r="E1292" s="390"/>
      <c r="F1292" s="390"/>
      <c r="G1292" s="390"/>
      <c r="H1292" s="390"/>
      <c r="I1292" s="390"/>
      <c r="J1292" s="390"/>
      <c r="K1292" s="390"/>
      <c r="L1292" s="390"/>
      <c r="M1292" s="390"/>
      <c r="N1292" s="33">
        <f t="shared" si="813"/>
        <v>0</v>
      </c>
      <c r="O1292" s="443"/>
      <c r="P1292" s="602">
        <f t="shared" si="816"/>
        <v>2016</v>
      </c>
      <c r="Q1292" s="390"/>
      <c r="R1292" s="390"/>
      <c r="S1292" s="390"/>
      <c r="T1292" s="390"/>
      <c r="U1292" s="390"/>
      <c r="V1292" s="390"/>
      <c r="W1292" s="390"/>
      <c r="X1292" s="390"/>
      <c r="Y1292" s="390"/>
      <c r="Z1292" s="390"/>
      <c r="AA1292" s="390"/>
      <c r="AB1292" s="390"/>
      <c r="AC1292" s="32">
        <f t="shared" si="814"/>
        <v>0</v>
      </c>
      <c r="AD1292" s="13"/>
      <c r="AE1292" s="17"/>
      <c r="AF1292" s="22"/>
      <c r="AG1292" s="22"/>
      <c r="AH1292" s="22"/>
      <c r="AI1292" s="155"/>
      <c r="AJ1292" s="2"/>
      <c r="AK1292" s="1"/>
    </row>
    <row r="1293" spans="1:114">
      <c r="A1293" s="1">
        <f t="shared" si="815"/>
        <v>2017</v>
      </c>
      <c r="B1293" s="390"/>
      <c r="C1293" s="390"/>
      <c r="D1293" s="390"/>
      <c r="E1293" s="390"/>
      <c r="F1293" s="390"/>
      <c r="G1293" s="390"/>
      <c r="H1293" s="390"/>
      <c r="I1293" s="390"/>
      <c r="J1293" s="390"/>
      <c r="K1293" s="390"/>
      <c r="L1293" s="390"/>
      <c r="M1293" s="390"/>
      <c r="N1293" s="33">
        <f t="shared" si="813"/>
        <v>0</v>
      </c>
      <c r="O1293" s="443"/>
      <c r="P1293" s="602">
        <f t="shared" si="816"/>
        <v>2017</v>
      </c>
      <c r="Q1293" s="390"/>
      <c r="R1293" s="390"/>
      <c r="S1293" s="390"/>
      <c r="T1293" s="390"/>
      <c r="U1293" s="390"/>
      <c r="V1293" s="390"/>
      <c r="W1293" s="390"/>
      <c r="X1293" s="390"/>
      <c r="Y1293" s="390"/>
      <c r="Z1293" s="390"/>
      <c r="AA1293" s="390"/>
      <c r="AB1293" s="390"/>
      <c r="AC1293" s="32">
        <f t="shared" si="814"/>
        <v>0</v>
      </c>
      <c r="AD1293" s="13"/>
      <c r="AE1293" s="17"/>
      <c r="AF1293" s="22"/>
      <c r="AG1293" s="22"/>
      <c r="AH1293" s="22"/>
      <c r="AI1293" s="155"/>
      <c r="AJ1293" s="2"/>
      <c r="AK1293" s="1"/>
    </row>
    <row r="1294" spans="1:114">
      <c r="A1294" s="1">
        <f t="shared" si="815"/>
        <v>2018</v>
      </c>
      <c r="B1294" s="390"/>
      <c r="C1294" s="390"/>
      <c r="D1294" s="390"/>
      <c r="E1294" s="390"/>
      <c r="F1294" s="390"/>
      <c r="G1294" s="390"/>
      <c r="H1294" s="390"/>
      <c r="I1294" s="390"/>
      <c r="J1294" s="390"/>
      <c r="K1294" s="390"/>
      <c r="L1294" s="390"/>
      <c r="M1294" s="390"/>
      <c r="N1294" s="33">
        <f t="shared" si="813"/>
        <v>0</v>
      </c>
      <c r="O1294" s="443"/>
      <c r="P1294" s="602">
        <f t="shared" si="816"/>
        <v>2018</v>
      </c>
      <c r="Q1294" s="390"/>
      <c r="R1294" s="390"/>
      <c r="S1294" s="390"/>
      <c r="T1294" s="390"/>
      <c r="U1294" s="390"/>
      <c r="V1294" s="390"/>
      <c r="W1294" s="390"/>
      <c r="X1294" s="390"/>
      <c r="Y1294" s="390"/>
      <c r="Z1294" s="390"/>
      <c r="AA1294" s="390"/>
      <c r="AB1294" s="390"/>
      <c r="AC1294" s="32">
        <f t="shared" si="814"/>
        <v>0</v>
      </c>
      <c r="AD1294" s="13"/>
      <c r="AE1294" s="17"/>
      <c r="AF1294" s="22"/>
      <c r="AG1294" s="22"/>
      <c r="AH1294" s="22"/>
      <c r="AI1294" s="155"/>
      <c r="AJ1294" s="2"/>
      <c r="AK1294" s="1"/>
    </row>
    <row r="1295" spans="1:114">
      <c r="A1295" s="1">
        <f t="shared" si="815"/>
        <v>2019</v>
      </c>
      <c r="B1295" s="390"/>
      <c r="C1295" s="390"/>
      <c r="D1295" s="390"/>
      <c r="E1295" s="390"/>
      <c r="F1295" s="390"/>
      <c r="G1295" s="390"/>
      <c r="H1295" s="390"/>
      <c r="I1295" s="390"/>
      <c r="J1295" s="390"/>
      <c r="K1295" s="390"/>
      <c r="L1295" s="390"/>
      <c r="M1295" s="390"/>
      <c r="N1295" s="33">
        <f t="shared" si="813"/>
        <v>0</v>
      </c>
      <c r="O1295" s="443"/>
      <c r="P1295" s="602">
        <f t="shared" si="816"/>
        <v>2019</v>
      </c>
      <c r="Q1295" s="390"/>
      <c r="R1295" s="390"/>
      <c r="S1295" s="390"/>
      <c r="T1295" s="390"/>
      <c r="U1295" s="390"/>
      <c r="V1295" s="390"/>
      <c r="W1295" s="390"/>
      <c r="X1295" s="390"/>
      <c r="Y1295" s="390"/>
      <c r="Z1295" s="390"/>
      <c r="AA1295" s="390"/>
      <c r="AB1295" s="390"/>
      <c r="AC1295" s="32">
        <f t="shared" si="814"/>
        <v>0</v>
      </c>
      <c r="AD1295" s="13"/>
      <c r="AE1295" s="17"/>
      <c r="AF1295" s="22"/>
      <c r="AG1295" s="22"/>
      <c r="AH1295" s="22"/>
      <c r="AI1295" s="155"/>
      <c r="AJ1295" s="2"/>
      <c r="AK1295" s="1"/>
    </row>
    <row r="1296" spans="1:114">
      <c r="A1296" s="1">
        <f t="shared" si="815"/>
        <v>2020</v>
      </c>
      <c r="B1296" s="390"/>
      <c r="C1296" s="390"/>
      <c r="D1296" s="390"/>
      <c r="E1296" s="390"/>
      <c r="F1296" s="390"/>
      <c r="G1296" s="390"/>
      <c r="H1296" s="390"/>
      <c r="I1296" s="390"/>
      <c r="J1296" s="390"/>
      <c r="K1296" s="390"/>
      <c r="L1296" s="390"/>
      <c r="M1296" s="390"/>
      <c r="N1296" s="33">
        <f t="shared" si="813"/>
        <v>0</v>
      </c>
      <c r="O1296" s="443"/>
      <c r="P1296" s="602">
        <f t="shared" si="816"/>
        <v>2020</v>
      </c>
      <c r="Q1296" s="390"/>
      <c r="R1296" s="390"/>
      <c r="S1296" s="390"/>
      <c r="T1296" s="390"/>
      <c r="U1296" s="390"/>
      <c r="V1296" s="390"/>
      <c r="W1296" s="390"/>
      <c r="X1296" s="390"/>
      <c r="Y1296" s="390"/>
      <c r="Z1296" s="390"/>
      <c r="AA1296" s="390"/>
      <c r="AB1296" s="390"/>
      <c r="AC1296" s="32">
        <f t="shared" si="814"/>
        <v>0</v>
      </c>
      <c r="AD1296" s="13"/>
      <c r="AE1296" s="17"/>
      <c r="AF1296" s="22"/>
      <c r="AG1296" s="22"/>
      <c r="AH1296" s="22"/>
      <c r="AI1296" s="155"/>
      <c r="AJ1296" s="2"/>
      <c r="AK1296" s="1"/>
    </row>
    <row r="1297" spans="1:37">
      <c r="A1297" s="1">
        <f t="shared" si="815"/>
        <v>2021</v>
      </c>
      <c r="B1297" s="390"/>
      <c r="C1297" s="390"/>
      <c r="D1297" s="390"/>
      <c r="E1297" s="390"/>
      <c r="F1297" s="390"/>
      <c r="G1297" s="390"/>
      <c r="H1297" s="390"/>
      <c r="I1297" s="390"/>
      <c r="J1297" s="390"/>
      <c r="K1297" s="390"/>
      <c r="L1297" s="390"/>
      <c r="M1297" s="390"/>
      <c r="N1297" s="33">
        <f t="shared" si="813"/>
        <v>0</v>
      </c>
      <c r="O1297" s="443"/>
      <c r="P1297" s="602">
        <f t="shared" si="816"/>
        <v>2021</v>
      </c>
      <c r="Q1297" s="390"/>
      <c r="R1297" s="390"/>
      <c r="S1297" s="390"/>
      <c r="T1297" s="390"/>
      <c r="U1297" s="390"/>
      <c r="V1297" s="390"/>
      <c r="W1297" s="390"/>
      <c r="X1297" s="390"/>
      <c r="Y1297" s="390"/>
      <c r="Z1297" s="390"/>
      <c r="AA1297" s="390"/>
      <c r="AB1297" s="390"/>
      <c r="AC1297" s="32">
        <f t="shared" si="814"/>
        <v>0</v>
      </c>
      <c r="AD1297" s="13"/>
      <c r="AE1297" s="17"/>
      <c r="AF1297" s="22"/>
      <c r="AG1297" s="22"/>
      <c r="AH1297" s="22"/>
      <c r="AI1297" s="155"/>
      <c r="AJ1297" s="2"/>
      <c r="AK1297" s="1"/>
    </row>
    <row r="1298" spans="1:37">
      <c r="A1298" s="1">
        <f t="shared" si="815"/>
        <v>2022</v>
      </c>
      <c r="B1298" s="390"/>
      <c r="C1298" s="390"/>
      <c r="D1298" s="390"/>
      <c r="E1298" s="390"/>
      <c r="F1298" s="390"/>
      <c r="G1298" s="390"/>
      <c r="H1298" s="390"/>
      <c r="I1298" s="390"/>
      <c r="J1298" s="390"/>
      <c r="K1298" s="390"/>
      <c r="L1298" s="390"/>
      <c r="M1298" s="390"/>
      <c r="N1298" s="33">
        <f t="shared" si="813"/>
        <v>0</v>
      </c>
      <c r="O1298" s="443"/>
      <c r="P1298" s="602">
        <f t="shared" si="816"/>
        <v>2022</v>
      </c>
      <c r="Q1298" s="390"/>
      <c r="R1298" s="390"/>
      <c r="S1298" s="390"/>
      <c r="T1298" s="390"/>
      <c r="U1298" s="390"/>
      <c r="V1298" s="390"/>
      <c r="W1298" s="390"/>
      <c r="X1298" s="390"/>
      <c r="Y1298" s="390"/>
      <c r="Z1298" s="390"/>
      <c r="AA1298" s="390"/>
      <c r="AB1298" s="390"/>
      <c r="AC1298" s="32">
        <f t="shared" si="814"/>
        <v>0</v>
      </c>
      <c r="AD1298" s="13"/>
      <c r="AE1298" s="17"/>
      <c r="AF1298" s="22"/>
      <c r="AG1298" s="22"/>
      <c r="AH1298" s="22"/>
      <c r="AI1298" s="155"/>
      <c r="AJ1298" s="2"/>
      <c r="AK1298" s="1"/>
    </row>
    <row r="1299" spans="1:37">
      <c r="A1299" s="1">
        <f t="shared" si="815"/>
        <v>2023</v>
      </c>
      <c r="B1299" s="390"/>
      <c r="C1299" s="390"/>
      <c r="D1299" s="390"/>
      <c r="E1299" s="390"/>
      <c r="F1299" s="390"/>
      <c r="G1299" s="390"/>
      <c r="H1299" s="390"/>
      <c r="I1299" s="390"/>
      <c r="J1299" s="390"/>
      <c r="K1299" s="390"/>
      <c r="L1299" s="390"/>
      <c r="M1299" s="390"/>
      <c r="N1299" s="33">
        <f t="shared" si="813"/>
        <v>0</v>
      </c>
      <c r="O1299" s="443"/>
      <c r="P1299" s="602">
        <f t="shared" si="816"/>
        <v>2023</v>
      </c>
      <c r="Q1299" s="390"/>
      <c r="R1299" s="390"/>
      <c r="S1299" s="390"/>
      <c r="T1299" s="390"/>
      <c r="U1299" s="390"/>
      <c r="V1299" s="390"/>
      <c r="W1299" s="390"/>
      <c r="X1299" s="390"/>
      <c r="Y1299" s="390"/>
      <c r="Z1299" s="390"/>
      <c r="AA1299" s="390"/>
      <c r="AB1299" s="390"/>
      <c r="AC1299" s="32">
        <f t="shared" si="814"/>
        <v>0</v>
      </c>
      <c r="AD1299" s="13"/>
      <c r="AE1299" s="17"/>
      <c r="AF1299" s="22"/>
      <c r="AG1299" s="22"/>
      <c r="AH1299" s="22"/>
      <c r="AI1299" s="78"/>
      <c r="AJ1299" s="2"/>
      <c r="AK1299" s="1"/>
    </row>
    <row r="1300" spans="1:37">
      <c r="A1300" s="1">
        <f t="shared" si="815"/>
        <v>2024</v>
      </c>
      <c r="B1300" s="390"/>
      <c r="C1300" s="390"/>
      <c r="D1300" s="390"/>
      <c r="E1300" s="390"/>
      <c r="F1300" s="390"/>
      <c r="G1300" s="390"/>
      <c r="H1300" s="390"/>
      <c r="I1300" s="390"/>
      <c r="J1300" s="390"/>
      <c r="K1300" s="390"/>
      <c r="L1300" s="390"/>
      <c r="M1300" s="390"/>
      <c r="N1300" s="33">
        <f t="shared" si="813"/>
        <v>0</v>
      </c>
      <c r="O1300" s="443"/>
      <c r="P1300" s="602">
        <f t="shared" si="816"/>
        <v>2024</v>
      </c>
      <c r="Q1300" s="390"/>
      <c r="R1300" s="390"/>
      <c r="S1300" s="390"/>
      <c r="T1300" s="390"/>
      <c r="U1300" s="390"/>
      <c r="V1300" s="390"/>
      <c r="W1300" s="390"/>
      <c r="X1300" s="390"/>
      <c r="Y1300" s="390"/>
      <c r="Z1300" s="390"/>
      <c r="AA1300" s="390"/>
      <c r="AB1300" s="390"/>
      <c r="AC1300" s="32">
        <f t="shared" si="814"/>
        <v>0</v>
      </c>
      <c r="AD1300" s="13"/>
      <c r="AE1300" s="17"/>
      <c r="AF1300" s="22"/>
      <c r="AG1300" s="22"/>
      <c r="AH1300" s="22"/>
      <c r="AJ1300" s="2"/>
      <c r="AK1300" s="1"/>
    </row>
    <row r="1301" spans="1:37">
      <c r="A1301" s="1">
        <f t="shared" si="815"/>
        <v>2025</v>
      </c>
      <c r="B1301" s="390"/>
      <c r="C1301" s="390"/>
      <c r="D1301" s="390"/>
      <c r="E1301" s="390"/>
      <c r="F1301" s="390"/>
      <c r="G1301" s="390"/>
      <c r="H1301" s="390"/>
      <c r="I1301" s="390"/>
      <c r="J1301" s="390"/>
      <c r="K1301" s="390"/>
      <c r="L1301" s="390"/>
      <c r="M1301" s="390"/>
      <c r="N1301" s="33">
        <f t="shared" si="813"/>
        <v>0</v>
      </c>
      <c r="O1301" s="443"/>
      <c r="P1301" s="602">
        <f t="shared" si="816"/>
        <v>2025</v>
      </c>
      <c r="Q1301" s="390"/>
      <c r="R1301" s="390"/>
      <c r="S1301" s="390"/>
      <c r="T1301" s="390"/>
      <c r="U1301" s="390"/>
      <c r="V1301" s="390"/>
      <c r="W1301" s="390"/>
      <c r="X1301" s="390"/>
      <c r="Y1301" s="390"/>
      <c r="Z1301" s="390"/>
      <c r="AA1301" s="390"/>
      <c r="AB1301" s="390"/>
      <c r="AC1301" s="32">
        <f t="shared" si="814"/>
        <v>0</v>
      </c>
      <c r="AD1301" s="13"/>
      <c r="AE1301" s="17"/>
      <c r="AF1301" s="22"/>
      <c r="AG1301" s="22"/>
      <c r="AH1301" s="22"/>
      <c r="AI1301" s="86"/>
      <c r="AJ1301" s="2"/>
      <c r="AK1301" s="1"/>
    </row>
    <row r="1302" spans="1:37">
      <c r="A1302" s="1">
        <f t="shared" si="815"/>
        <v>2026</v>
      </c>
      <c r="B1302" s="390"/>
      <c r="C1302" s="390"/>
      <c r="D1302" s="390"/>
      <c r="E1302" s="390"/>
      <c r="F1302" s="390"/>
      <c r="G1302" s="390"/>
      <c r="H1302" s="390"/>
      <c r="I1302" s="390"/>
      <c r="J1302" s="390"/>
      <c r="K1302" s="390"/>
      <c r="L1302" s="390"/>
      <c r="M1302" s="390"/>
      <c r="N1302" s="33">
        <f t="shared" si="813"/>
        <v>0</v>
      </c>
      <c r="O1302" s="443"/>
      <c r="P1302" s="602">
        <f t="shared" si="816"/>
        <v>2026</v>
      </c>
      <c r="Q1302" s="390"/>
      <c r="R1302" s="390"/>
      <c r="S1302" s="390"/>
      <c r="T1302" s="390"/>
      <c r="U1302" s="390"/>
      <c r="V1302" s="390"/>
      <c r="W1302" s="390"/>
      <c r="X1302" s="390"/>
      <c r="Y1302" s="390"/>
      <c r="Z1302" s="390"/>
      <c r="AA1302" s="390"/>
      <c r="AB1302" s="390"/>
      <c r="AC1302" s="32">
        <f t="shared" si="814"/>
        <v>0</v>
      </c>
      <c r="AD1302" s="13"/>
      <c r="AE1302" s="17"/>
      <c r="AF1302" s="22"/>
      <c r="AG1302" s="22"/>
      <c r="AH1302" s="22"/>
      <c r="AI1302" s="155"/>
      <c r="AJ1302" s="2"/>
      <c r="AK1302" s="1"/>
    </row>
    <row r="1303" spans="1:37">
      <c r="A1303" s="1">
        <f t="shared" si="815"/>
        <v>2027</v>
      </c>
      <c r="B1303" s="390"/>
      <c r="C1303" s="390"/>
      <c r="D1303" s="390"/>
      <c r="E1303" s="390"/>
      <c r="F1303" s="390"/>
      <c r="G1303" s="390"/>
      <c r="H1303" s="390"/>
      <c r="I1303" s="390"/>
      <c r="J1303" s="390"/>
      <c r="K1303" s="390"/>
      <c r="L1303" s="390"/>
      <c r="M1303" s="390"/>
      <c r="N1303" s="33">
        <f t="shared" si="813"/>
        <v>0</v>
      </c>
      <c r="O1303" s="29"/>
      <c r="P1303" s="602">
        <f t="shared" si="816"/>
        <v>2027</v>
      </c>
      <c r="Q1303" s="390"/>
      <c r="R1303" s="390"/>
      <c r="S1303" s="390"/>
      <c r="T1303" s="390"/>
      <c r="U1303" s="390"/>
      <c r="V1303" s="390"/>
      <c r="W1303" s="390"/>
      <c r="X1303" s="390"/>
      <c r="Y1303" s="390"/>
      <c r="Z1303" s="390"/>
      <c r="AA1303" s="390"/>
      <c r="AB1303" s="390"/>
      <c r="AC1303" s="32">
        <f t="shared" si="814"/>
        <v>0</v>
      </c>
      <c r="AD1303" s="13"/>
      <c r="AE1303" s="17"/>
      <c r="AF1303" s="22"/>
      <c r="AG1303" s="22"/>
      <c r="AH1303" s="22"/>
      <c r="AI1303" s="155"/>
      <c r="AJ1303" s="2"/>
      <c r="AK1303" s="1"/>
    </row>
    <row r="1304" spans="1:37">
      <c r="A1304" s="1">
        <f t="shared" si="815"/>
        <v>2028</v>
      </c>
      <c r="B1304" s="390"/>
      <c r="C1304" s="390"/>
      <c r="D1304" s="390"/>
      <c r="E1304" s="390"/>
      <c r="F1304" s="390"/>
      <c r="G1304" s="390"/>
      <c r="H1304" s="390"/>
      <c r="I1304" s="390"/>
      <c r="J1304" s="390"/>
      <c r="K1304" s="390"/>
      <c r="L1304" s="390"/>
      <c r="M1304" s="390"/>
      <c r="N1304" s="33">
        <f t="shared" si="813"/>
        <v>0</v>
      </c>
      <c r="O1304" s="29"/>
      <c r="P1304" s="602">
        <f t="shared" si="816"/>
        <v>2028</v>
      </c>
      <c r="Q1304" s="390"/>
      <c r="R1304" s="390"/>
      <c r="S1304" s="390"/>
      <c r="T1304" s="390"/>
      <c r="U1304" s="390"/>
      <c r="V1304" s="390"/>
      <c r="W1304" s="390"/>
      <c r="X1304" s="390"/>
      <c r="Y1304" s="390"/>
      <c r="Z1304" s="390"/>
      <c r="AA1304" s="390"/>
      <c r="AB1304" s="390"/>
      <c r="AC1304" s="32">
        <f t="shared" si="814"/>
        <v>0</v>
      </c>
      <c r="AD1304" s="13"/>
      <c r="AE1304" s="17"/>
      <c r="AF1304" s="22"/>
      <c r="AG1304" s="22"/>
      <c r="AH1304" s="22"/>
      <c r="AI1304" s="155"/>
      <c r="AJ1304" s="2"/>
      <c r="AK1304" s="1"/>
    </row>
    <row r="1305" spans="1:37">
      <c r="A1305" s="1">
        <f t="shared" si="815"/>
        <v>2029</v>
      </c>
      <c r="B1305" s="390"/>
      <c r="C1305" s="390"/>
      <c r="D1305" s="390"/>
      <c r="E1305" s="390"/>
      <c r="F1305" s="390"/>
      <c r="G1305" s="390"/>
      <c r="H1305" s="390"/>
      <c r="I1305" s="390"/>
      <c r="J1305" s="390"/>
      <c r="K1305" s="390"/>
      <c r="L1305" s="390"/>
      <c r="M1305" s="390"/>
      <c r="N1305" s="33">
        <f t="shared" si="813"/>
        <v>0</v>
      </c>
      <c r="O1305" s="29"/>
      <c r="P1305" s="602">
        <f t="shared" si="816"/>
        <v>2029</v>
      </c>
      <c r="Q1305" s="390"/>
      <c r="R1305" s="390"/>
      <c r="S1305" s="390"/>
      <c r="T1305" s="390"/>
      <c r="U1305" s="390"/>
      <c r="V1305" s="390"/>
      <c r="W1305" s="390"/>
      <c r="X1305" s="390"/>
      <c r="Y1305" s="390"/>
      <c r="Z1305" s="390"/>
      <c r="AA1305" s="390"/>
      <c r="AB1305" s="390"/>
      <c r="AC1305" s="32">
        <f t="shared" si="814"/>
        <v>0</v>
      </c>
      <c r="AD1305" s="13"/>
      <c r="AE1305" s="17"/>
      <c r="AF1305" s="22"/>
      <c r="AG1305" s="22"/>
      <c r="AH1305" s="22"/>
      <c r="AI1305" s="155"/>
      <c r="AJ1305" s="2"/>
      <c r="AK1305" s="1"/>
    </row>
    <row r="1306" spans="1:37">
      <c r="A1306" s="1">
        <f t="shared" si="815"/>
        <v>2030</v>
      </c>
      <c r="B1306" s="390"/>
      <c r="C1306" s="390"/>
      <c r="D1306" s="390"/>
      <c r="E1306" s="390"/>
      <c r="F1306" s="390"/>
      <c r="G1306" s="390"/>
      <c r="H1306" s="390"/>
      <c r="I1306" s="390"/>
      <c r="J1306" s="390"/>
      <c r="K1306" s="390"/>
      <c r="L1306" s="390"/>
      <c r="M1306" s="390"/>
      <c r="N1306" s="33">
        <f t="shared" si="813"/>
        <v>0</v>
      </c>
      <c r="O1306" s="29"/>
      <c r="P1306" s="602">
        <f t="shared" si="816"/>
        <v>2030</v>
      </c>
      <c r="Q1306" s="390"/>
      <c r="R1306" s="390"/>
      <c r="S1306" s="390"/>
      <c r="T1306" s="390"/>
      <c r="U1306" s="390"/>
      <c r="V1306" s="390"/>
      <c r="W1306" s="390"/>
      <c r="X1306" s="390"/>
      <c r="Y1306" s="390"/>
      <c r="Z1306" s="390"/>
      <c r="AA1306" s="390"/>
      <c r="AB1306" s="390"/>
      <c r="AC1306" s="32">
        <f t="shared" si="814"/>
        <v>0</v>
      </c>
      <c r="AD1306" s="13"/>
      <c r="AE1306" s="17"/>
      <c r="AF1306" s="22"/>
      <c r="AG1306" s="22"/>
      <c r="AH1306" s="22"/>
      <c r="AI1306" s="155"/>
      <c r="AJ1306" s="2"/>
      <c r="AK1306" s="1"/>
    </row>
    <row r="1307" spans="1:37">
      <c r="A1307" s="1">
        <f t="shared" si="815"/>
        <v>2031</v>
      </c>
      <c r="B1307" s="56"/>
      <c r="C1307" s="56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33"/>
      <c r="O1307" s="29"/>
      <c r="P1307" s="602">
        <f t="shared" si="816"/>
        <v>2031</v>
      </c>
      <c r="Q1307" s="390"/>
      <c r="R1307" s="390"/>
      <c r="S1307" s="390"/>
      <c r="T1307" s="390"/>
      <c r="U1307" s="390"/>
      <c r="V1307" s="390"/>
      <c r="W1307" s="390"/>
      <c r="X1307" s="390"/>
      <c r="Y1307" s="390"/>
      <c r="Z1307" s="390"/>
      <c r="AA1307" s="390"/>
      <c r="AB1307" s="390"/>
      <c r="AC1307" s="32"/>
      <c r="AD1307" s="13"/>
      <c r="AE1307" s="17"/>
      <c r="AF1307" s="22"/>
      <c r="AG1307" s="22"/>
      <c r="AH1307" s="22"/>
      <c r="AI1307" s="155"/>
      <c r="AJ1307" s="2"/>
      <c r="AK1307" s="1"/>
    </row>
    <row r="1308" spans="1:37">
      <c r="A1308" s="1">
        <f t="shared" si="815"/>
        <v>2032</v>
      </c>
      <c r="O1308" s="69"/>
      <c r="P1308" s="602">
        <f t="shared" si="816"/>
        <v>2032</v>
      </c>
      <c r="AD1308" s="13"/>
      <c r="AE1308" s="17"/>
      <c r="AF1308" s="22"/>
      <c r="AG1308" s="22"/>
      <c r="AH1308" s="22"/>
      <c r="AI1308" s="155"/>
      <c r="AJ1308" s="2"/>
      <c r="AK1308" s="1"/>
    </row>
    <row r="1309" spans="1:37">
      <c r="A1309" s="1">
        <f t="shared" si="815"/>
        <v>2033</v>
      </c>
      <c r="O1309" s="69"/>
      <c r="P1309" s="602">
        <f t="shared" si="816"/>
        <v>2033</v>
      </c>
      <c r="AD1309" s="13"/>
      <c r="AE1309" s="17"/>
      <c r="AF1309" s="22"/>
      <c r="AG1309" s="22"/>
      <c r="AH1309" s="22"/>
      <c r="AI1309" s="155"/>
      <c r="AJ1309" s="2"/>
      <c r="AK1309" s="1"/>
    </row>
    <row r="1310" spans="1:37">
      <c r="A1310" s="1">
        <f t="shared" si="815"/>
        <v>2034</v>
      </c>
      <c r="O1310" s="69"/>
      <c r="P1310" s="602">
        <f t="shared" si="816"/>
        <v>2034</v>
      </c>
      <c r="AD1310" s="13"/>
      <c r="AE1310" s="17"/>
      <c r="AF1310" s="22"/>
      <c r="AG1310" s="22"/>
      <c r="AH1310" s="22"/>
      <c r="AI1310" s="155"/>
      <c r="AJ1310" s="2"/>
      <c r="AK1310" s="1"/>
    </row>
    <row r="1311" spans="1:37">
      <c r="A1311" s="1">
        <f t="shared" si="815"/>
        <v>2035</v>
      </c>
      <c r="O1311" s="69"/>
      <c r="P1311" s="602">
        <f t="shared" si="816"/>
        <v>2035</v>
      </c>
      <c r="AD1311" s="13"/>
      <c r="AE1311" s="17"/>
      <c r="AF1311" s="22"/>
      <c r="AG1311" s="22"/>
      <c r="AH1311" s="22"/>
      <c r="AI1311" s="155"/>
      <c r="AJ1311" s="2"/>
      <c r="AK1311" s="1"/>
    </row>
    <row r="1312" spans="1:37">
      <c r="A1312" s="1">
        <f t="shared" si="815"/>
        <v>2036</v>
      </c>
      <c r="O1312" s="69"/>
      <c r="P1312" s="602">
        <f t="shared" si="816"/>
        <v>2036</v>
      </c>
      <c r="AD1312" s="13"/>
      <c r="AE1312" s="17"/>
      <c r="AF1312" s="22"/>
      <c r="AG1312" s="22"/>
      <c r="AH1312" s="22"/>
      <c r="AI1312" s="155"/>
      <c r="AJ1312" s="2"/>
      <c r="AK1312" s="1"/>
    </row>
    <row r="1313" spans="1:114">
      <c r="A1313" s="1">
        <f t="shared" si="815"/>
        <v>2037</v>
      </c>
      <c r="O1313" s="69"/>
      <c r="P1313" s="602">
        <f t="shared" si="816"/>
        <v>2037</v>
      </c>
      <c r="AD1313" s="13"/>
      <c r="AE1313" s="17"/>
      <c r="AF1313" s="22"/>
      <c r="AG1313" s="22"/>
      <c r="AH1313" s="22"/>
      <c r="AI1313" s="155"/>
      <c r="AJ1313" s="2"/>
      <c r="AK1313" s="1"/>
    </row>
    <row r="1314" spans="1:114">
      <c r="A1314" s="1">
        <f t="shared" si="815"/>
        <v>2038</v>
      </c>
      <c r="O1314" s="69"/>
      <c r="P1314" s="602">
        <f t="shared" si="816"/>
        <v>2038</v>
      </c>
      <c r="AD1314" s="13"/>
      <c r="AE1314" s="17"/>
      <c r="AF1314" s="22"/>
      <c r="AG1314" s="22"/>
      <c r="AH1314" s="22"/>
      <c r="AI1314" s="155"/>
      <c r="AJ1314" s="2"/>
      <c r="AK1314" s="1"/>
    </row>
    <row r="1315" spans="1:114">
      <c r="A1315" s="1">
        <f t="shared" si="815"/>
        <v>2039</v>
      </c>
      <c r="O1315" s="69"/>
      <c r="P1315" s="602">
        <f t="shared" si="816"/>
        <v>2039</v>
      </c>
      <c r="AD1315" s="13"/>
      <c r="AE1315" s="17"/>
      <c r="AF1315" s="22"/>
      <c r="AG1315" s="22"/>
      <c r="AH1315" s="22"/>
      <c r="AI1315" s="155"/>
      <c r="AJ1315" s="2"/>
      <c r="AK1315" s="1"/>
    </row>
    <row r="1316" spans="1:114">
      <c r="A1316" s="1">
        <f t="shared" si="815"/>
        <v>2040</v>
      </c>
      <c r="O1316" s="69"/>
      <c r="P1316" s="602">
        <f t="shared" si="816"/>
        <v>2040</v>
      </c>
      <c r="AD1316" s="13"/>
      <c r="AE1316" s="17"/>
      <c r="AF1316" s="22"/>
      <c r="AG1316" s="22"/>
      <c r="AH1316" s="22"/>
      <c r="AI1316" s="155"/>
      <c r="AJ1316" s="2"/>
      <c r="AK1316" s="1"/>
    </row>
    <row r="1317" spans="1:114">
      <c r="A1317" s="1">
        <f t="shared" si="815"/>
        <v>2041</v>
      </c>
      <c r="O1317" s="69"/>
      <c r="P1317" s="602">
        <f t="shared" si="816"/>
        <v>2041</v>
      </c>
      <c r="AD1317" s="13"/>
      <c r="AE1317" s="17"/>
      <c r="AF1317" s="22"/>
      <c r="AG1317" s="22"/>
      <c r="AH1317" s="22"/>
      <c r="AI1317" s="155"/>
      <c r="AJ1317" s="2"/>
      <c r="AK1317" s="1"/>
    </row>
    <row r="1318" spans="1:114" s="2" customFormat="1">
      <c r="A1318" s="1">
        <f t="shared" si="815"/>
        <v>2042</v>
      </c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69"/>
      <c r="P1318" s="602">
        <f t="shared" si="816"/>
        <v>2042</v>
      </c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13"/>
      <c r="AE1318" s="17"/>
      <c r="AF1318" s="22"/>
      <c r="AG1318" s="22"/>
      <c r="AH1318" s="22"/>
      <c r="AI1318" s="155"/>
      <c r="BH1318" s="13"/>
      <c r="BL1318" s="166"/>
      <c r="BM1318" s="166"/>
      <c r="BN1318" s="166"/>
      <c r="BO1318" s="166"/>
      <c r="BP1318" s="166"/>
      <c r="BQ1318" s="166"/>
      <c r="BR1318" s="166"/>
      <c r="BS1318" s="166"/>
      <c r="BV1318" s="13"/>
      <c r="BW1318" s="13"/>
      <c r="BX1318" s="13"/>
      <c r="BY1318" s="13"/>
      <c r="BZ1318" s="13"/>
      <c r="CA1318" s="13"/>
      <c r="CB1318" s="13"/>
      <c r="CC1318" s="13"/>
      <c r="CD1318" s="13"/>
      <c r="CO1318" s="166"/>
      <c r="DH1318" s="166"/>
      <c r="DI1318" s="166"/>
      <c r="DJ1318" s="166"/>
    </row>
    <row r="1319" spans="1:114">
      <c r="A1319" s="1">
        <f t="shared" si="815"/>
        <v>2043</v>
      </c>
      <c r="O1319" s="69"/>
      <c r="P1319" s="602">
        <f t="shared" si="816"/>
        <v>2043</v>
      </c>
      <c r="AD1319" s="13"/>
      <c r="AE1319" s="17"/>
      <c r="AF1319" s="22"/>
      <c r="AG1319" s="22"/>
      <c r="AH1319" s="22"/>
      <c r="AI1319" s="155"/>
      <c r="AJ1319" s="2"/>
      <c r="AK1319" s="1"/>
    </row>
    <row r="1320" spans="1:114">
      <c r="A1320" s="1">
        <f t="shared" si="815"/>
        <v>2044</v>
      </c>
      <c r="O1320" s="69"/>
      <c r="P1320" s="602">
        <f t="shared" si="816"/>
        <v>2044</v>
      </c>
      <c r="AD1320" s="13"/>
      <c r="AE1320" s="17"/>
      <c r="AF1320" s="22"/>
      <c r="AG1320" s="22"/>
      <c r="AH1320" s="22"/>
      <c r="AI1320" s="155"/>
      <c r="AJ1320" s="2"/>
      <c r="AK1320" s="1"/>
    </row>
    <row r="1321" spans="1:114" s="5" customFormat="1">
      <c r="A1321" s="1">
        <f t="shared" si="815"/>
        <v>2045</v>
      </c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69"/>
      <c r="P1321" s="602">
        <f t="shared" si="816"/>
        <v>2045</v>
      </c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13"/>
      <c r="AE1321" s="17"/>
      <c r="AF1321" s="22"/>
      <c r="AG1321" s="22"/>
      <c r="AH1321" s="22"/>
      <c r="AI1321" s="155"/>
      <c r="AJ1321" s="2"/>
      <c r="BH1321" s="44"/>
      <c r="BL1321" s="165"/>
      <c r="BM1321" s="165"/>
      <c r="BN1321" s="165"/>
      <c r="BO1321" s="165"/>
      <c r="BP1321" s="165"/>
      <c r="BQ1321" s="165"/>
      <c r="BR1321" s="165"/>
      <c r="BS1321" s="165"/>
      <c r="BV1321" s="44"/>
      <c r="BW1321" s="44"/>
      <c r="BX1321" s="44"/>
      <c r="BY1321" s="44"/>
      <c r="BZ1321" s="44"/>
      <c r="CA1321" s="44"/>
      <c r="CB1321" s="44"/>
      <c r="CC1321" s="44"/>
      <c r="CD1321" s="44"/>
      <c r="CO1321" s="165"/>
      <c r="DH1321" s="165"/>
      <c r="DI1321" s="165"/>
      <c r="DJ1321" s="165"/>
    </row>
    <row r="1322" spans="1:114" s="5" customFormat="1">
      <c r="A1322" s="406"/>
      <c r="B1322" s="25"/>
      <c r="C1322" s="25"/>
      <c r="D1322" s="25"/>
      <c r="E1322" s="25"/>
      <c r="F1322" s="457"/>
      <c r="G1322" s="25"/>
      <c r="H1322" s="25"/>
      <c r="I1322" s="25"/>
      <c r="J1322" s="25"/>
      <c r="K1322" s="25"/>
      <c r="L1322" s="25"/>
      <c r="M1322" s="25"/>
      <c r="N1322" s="25"/>
      <c r="O1322" s="289"/>
      <c r="P1322" s="238"/>
      <c r="Q1322" s="435"/>
      <c r="R1322" s="435"/>
      <c r="S1322" s="435"/>
      <c r="T1322" s="435"/>
      <c r="U1322" s="435"/>
      <c r="V1322" s="435"/>
      <c r="W1322" s="435"/>
      <c r="X1322" s="435"/>
      <c r="Y1322" s="435"/>
      <c r="Z1322" s="435"/>
      <c r="AA1322" s="435"/>
      <c r="AB1322" s="435"/>
      <c r="AC1322" s="25"/>
      <c r="AD1322" s="13"/>
      <c r="AE1322" s="17"/>
      <c r="AF1322" s="22"/>
      <c r="AG1322" s="22"/>
      <c r="AH1322" s="22"/>
      <c r="AI1322" s="155"/>
      <c r="AJ1322" s="2"/>
      <c r="BH1322" s="44"/>
      <c r="BL1322" s="165"/>
      <c r="BM1322" s="165"/>
      <c r="BN1322" s="165"/>
      <c r="BO1322" s="165"/>
      <c r="BP1322" s="165"/>
      <c r="BQ1322" s="165"/>
      <c r="BR1322" s="165"/>
      <c r="BS1322" s="165"/>
      <c r="BV1322" s="44"/>
      <c r="BW1322" s="44"/>
      <c r="BX1322" s="44"/>
      <c r="BY1322" s="44"/>
      <c r="BZ1322" s="44"/>
      <c r="CA1322" s="44"/>
      <c r="CB1322" s="44"/>
      <c r="CC1322" s="44"/>
      <c r="CD1322" s="44"/>
      <c r="CO1322" s="165"/>
      <c r="DH1322" s="165"/>
      <c r="DI1322" s="165"/>
      <c r="DJ1322" s="165"/>
    </row>
    <row r="1323" spans="1:114" s="5" customFormat="1">
      <c r="A1323" s="406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25"/>
      <c r="O1323" s="289"/>
      <c r="P1323" s="238"/>
      <c r="Q1323" s="435"/>
      <c r="R1323" s="435"/>
      <c r="S1323" s="436"/>
      <c r="T1323" s="436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13"/>
      <c r="AE1323" s="17"/>
      <c r="AF1323" s="22"/>
      <c r="AG1323" s="22"/>
      <c r="AH1323" s="22"/>
      <c r="AI1323" s="155"/>
      <c r="AJ1323" s="2"/>
      <c r="BH1323" s="44"/>
      <c r="BL1323" s="165"/>
      <c r="BM1323" s="165"/>
      <c r="BN1323" s="165"/>
      <c r="BO1323" s="165"/>
      <c r="BP1323" s="165"/>
      <c r="BQ1323" s="165"/>
      <c r="BR1323" s="165"/>
      <c r="BS1323" s="165"/>
      <c r="BV1323" s="44"/>
      <c r="BW1323" s="44"/>
      <c r="BX1323" s="44"/>
      <c r="BY1323" s="44"/>
      <c r="BZ1323" s="44"/>
      <c r="CA1323" s="44"/>
      <c r="CB1323" s="44"/>
      <c r="CC1323" s="44"/>
      <c r="CD1323" s="44"/>
      <c r="CO1323" s="165"/>
      <c r="DH1323" s="165"/>
      <c r="DI1323" s="165"/>
      <c r="DJ1323" s="165"/>
    </row>
    <row r="1324" spans="1:114" s="5" customFormat="1">
      <c r="A1324" s="578" t="s">
        <v>214</v>
      </c>
      <c r="B1324" s="241"/>
      <c r="C1324" s="241"/>
      <c r="D1324" s="241"/>
      <c r="E1324" s="241"/>
      <c r="F1324" s="241"/>
      <c r="G1324" s="241"/>
      <c r="H1324" s="241"/>
      <c r="I1324" s="241"/>
      <c r="J1324" s="241"/>
      <c r="K1324" s="241"/>
      <c r="L1324" s="241"/>
      <c r="M1324" s="241"/>
      <c r="N1324" s="241"/>
      <c r="O1324" s="443"/>
      <c r="P1324" s="251" t="str">
        <f>A1324</f>
        <v>xx</v>
      </c>
      <c r="Q1324" s="444"/>
      <c r="R1324" s="444"/>
      <c r="S1324" s="241"/>
      <c r="T1324" s="241"/>
      <c r="U1324" s="241"/>
      <c r="V1324" s="241"/>
      <c r="W1324" s="241"/>
      <c r="X1324" s="241"/>
      <c r="Y1324" s="241"/>
      <c r="Z1324" s="241"/>
      <c r="AA1324" s="241"/>
      <c r="AB1324" s="241"/>
      <c r="AC1324" s="241"/>
      <c r="AD1324" s="13"/>
      <c r="AE1324" s="17"/>
      <c r="AF1324" s="22"/>
      <c r="AG1324" s="22"/>
      <c r="AH1324" s="22"/>
      <c r="AI1324" s="155"/>
      <c r="AJ1324" s="2"/>
      <c r="BH1324" s="44"/>
      <c r="BL1324" s="165"/>
      <c r="BM1324" s="165"/>
      <c r="BN1324" s="165"/>
      <c r="BO1324" s="165"/>
      <c r="BP1324" s="165"/>
      <c r="BQ1324" s="165"/>
      <c r="BR1324" s="165"/>
      <c r="BS1324" s="165"/>
      <c r="BV1324" s="44"/>
      <c r="BW1324" s="44"/>
      <c r="BX1324" s="44"/>
      <c r="BY1324" s="44"/>
      <c r="BZ1324" s="44"/>
      <c r="CA1324" s="44"/>
      <c r="CB1324" s="44"/>
      <c r="CC1324" s="44"/>
      <c r="CD1324" s="44"/>
      <c r="CO1324" s="165"/>
      <c r="DH1324" s="165"/>
      <c r="DI1324" s="165"/>
      <c r="DJ1324" s="165"/>
    </row>
    <row r="1325" spans="1:114" s="5" customFormat="1">
      <c r="A1325" s="260" t="s">
        <v>2</v>
      </c>
      <c r="B1325" s="445" t="s">
        <v>3</v>
      </c>
      <c r="C1325" s="445" t="s">
        <v>4</v>
      </c>
      <c r="D1325" s="445" t="s">
        <v>5</v>
      </c>
      <c r="E1325" s="445" t="s">
        <v>6</v>
      </c>
      <c r="F1325" s="445" t="s">
        <v>7</v>
      </c>
      <c r="G1325" s="445" t="s">
        <v>8</v>
      </c>
      <c r="H1325" s="445" t="s">
        <v>9</v>
      </c>
      <c r="I1325" s="445" t="s">
        <v>10</v>
      </c>
      <c r="J1325" s="445" t="s">
        <v>11</v>
      </c>
      <c r="K1325" s="445" t="s">
        <v>12</v>
      </c>
      <c r="L1325" s="445" t="s">
        <v>13</v>
      </c>
      <c r="M1325" s="445" t="s">
        <v>14</v>
      </c>
      <c r="N1325" s="40" t="s">
        <v>140</v>
      </c>
      <c r="O1325" s="443"/>
      <c r="P1325" s="598" t="s">
        <v>2</v>
      </c>
      <c r="Q1325" s="445" t="s">
        <v>3</v>
      </c>
      <c r="R1325" s="445" t="s">
        <v>4</v>
      </c>
      <c r="S1325" s="445" t="s">
        <v>5</v>
      </c>
      <c r="T1325" s="445" t="s">
        <v>6</v>
      </c>
      <c r="U1325" s="445" t="s">
        <v>7</v>
      </c>
      <c r="V1325" s="445" t="s">
        <v>8</v>
      </c>
      <c r="W1325" s="445" t="s">
        <v>9</v>
      </c>
      <c r="X1325" s="445" t="s">
        <v>10</v>
      </c>
      <c r="Y1325" s="445" t="s">
        <v>11</v>
      </c>
      <c r="Z1325" s="445" t="s">
        <v>12</v>
      </c>
      <c r="AA1325" s="445" t="s">
        <v>13</v>
      </c>
      <c r="AB1325" s="445" t="s">
        <v>14</v>
      </c>
      <c r="AC1325" s="445" t="s">
        <v>140</v>
      </c>
      <c r="AD1325" s="13"/>
      <c r="AE1325" s="17"/>
      <c r="AF1325" s="22"/>
      <c r="AG1325" s="22"/>
      <c r="AH1325" s="22"/>
      <c r="AI1325" s="155"/>
      <c r="AJ1325" s="2"/>
      <c r="BH1325" s="44"/>
      <c r="BL1325" s="165"/>
      <c r="BM1325" s="165"/>
      <c r="BN1325" s="165"/>
      <c r="BO1325" s="165"/>
      <c r="BP1325" s="165"/>
      <c r="BQ1325" s="165"/>
      <c r="BR1325" s="165"/>
      <c r="BS1325" s="165"/>
      <c r="BV1325" s="44"/>
      <c r="BW1325" s="44"/>
      <c r="BX1325" s="44"/>
      <c r="BY1325" s="44"/>
      <c r="BZ1325" s="44"/>
      <c r="CA1325" s="44"/>
      <c r="CB1325" s="44"/>
      <c r="CC1325" s="44"/>
      <c r="CD1325" s="44"/>
      <c r="CO1325" s="165"/>
      <c r="DH1325" s="165"/>
      <c r="DI1325" s="165"/>
      <c r="DJ1325" s="165"/>
    </row>
    <row r="1326" spans="1:114" s="5" customFormat="1">
      <c r="A1326" s="1">
        <f>A1286</f>
        <v>2010</v>
      </c>
      <c r="B1326" s="205"/>
      <c r="C1326" s="205"/>
      <c r="D1326" s="205"/>
      <c r="E1326" s="205"/>
      <c r="F1326" s="205"/>
      <c r="G1326" s="205"/>
      <c r="H1326" s="205"/>
      <c r="I1326" s="205"/>
      <c r="J1326" s="205"/>
      <c r="K1326" s="205"/>
      <c r="L1326" s="205"/>
      <c r="M1326" s="205"/>
      <c r="N1326" s="33">
        <f t="shared" ref="N1326:N1346" si="817">SUM(B1326:M1326)</f>
        <v>0</v>
      </c>
      <c r="O1326" s="36"/>
      <c r="P1326" s="602">
        <f>A1326</f>
        <v>2010</v>
      </c>
      <c r="Q1326" s="205"/>
      <c r="R1326" s="205"/>
      <c r="S1326" s="205"/>
      <c r="T1326" s="205"/>
      <c r="U1326" s="205"/>
      <c r="V1326" s="205"/>
      <c r="W1326" s="205"/>
      <c r="X1326" s="205"/>
      <c r="Y1326" s="205"/>
      <c r="Z1326" s="205"/>
      <c r="AA1326" s="205"/>
      <c r="AB1326" s="205"/>
      <c r="AC1326" s="32">
        <f t="shared" ref="AC1326:AC1346" si="818">SUM(Q1326:AB1326)</f>
        <v>0</v>
      </c>
      <c r="AD1326" s="13"/>
      <c r="AE1326" s="17"/>
      <c r="AF1326" s="22"/>
      <c r="AG1326" s="22"/>
      <c r="AH1326" s="22"/>
      <c r="AI1326" s="155"/>
      <c r="AJ1326" s="2"/>
      <c r="BH1326" s="44"/>
      <c r="BL1326" s="165"/>
      <c r="BM1326" s="165"/>
      <c r="BN1326" s="165"/>
      <c r="BO1326" s="165"/>
      <c r="BP1326" s="165"/>
      <c r="BQ1326" s="165"/>
      <c r="BR1326" s="165"/>
      <c r="BS1326" s="165"/>
      <c r="BV1326" s="44"/>
      <c r="BW1326" s="44"/>
      <c r="BX1326" s="44"/>
      <c r="BY1326" s="44"/>
      <c r="BZ1326" s="44"/>
      <c r="CA1326" s="44"/>
      <c r="CB1326" s="44"/>
      <c r="CC1326" s="44"/>
      <c r="CD1326" s="44"/>
      <c r="CO1326" s="165"/>
      <c r="DH1326" s="165"/>
      <c r="DI1326" s="165"/>
      <c r="DJ1326" s="165"/>
    </row>
    <row r="1327" spans="1:114" s="5" customFormat="1">
      <c r="A1327" s="1">
        <f t="shared" ref="A1327:A1361" si="819">A1287</f>
        <v>2011</v>
      </c>
      <c r="B1327" s="390"/>
      <c r="C1327" s="390"/>
      <c r="D1327" s="390"/>
      <c r="E1327" s="390"/>
      <c r="F1327" s="390"/>
      <c r="G1327" s="390"/>
      <c r="H1327" s="390"/>
      <c r="I1327" s="390"/>
      <c r="J1327" s="390"/>
      <c r="K1327" s="390"/>
      <c r="L1327" s="390"/>
      <c r="M1327" s="390"/>
      <c r="N1327" s="33">
        <f t="shared" si="817"/>
        <v>0</v>
      </c>
      <c r="O1327" s="36"/>
      <c r="P1327" s="602">
        <f t="shared" ref="P1327:P1361" si="820">A1327</f>
        <v>2011</v>
      </c>
      <c r="Q1327" s="205"/>
      <c r="R1327" s="205"/>
      <c r="S1327" s="390"/>
      <c r="T1327" s="390"/>
      <c r="U1327" s="390"/>
      <c r="V1327" s="390"/>
      <c r="W1327" s="390"/>
      <c r="X1327" s="390"/>
      <c r="Y1327" s="390"/>
      <c r="Z1327" s="390"/>
      <c r="AA1327" s="390"/>
      <c r="AB1327" s="390"/>
      <c r="AC1327" s="32">
        <f t="shared" si="818"/>
        <v>0</v>
      </c>
      <c r="AD1327" s="13"/>
      <c r="AE1327" s="17"/>
      <c r="AF1327" s="22"/>
      <c r="AG1327" s="22"/>
      <c r="AH1327" s="22"/>
      <c r="AI1327" s="155"/>
      <c r="AJ1327" s="2"/>
      <c r="BH1327" s="44"/>
      <c r="BL1327" s="165"/>
      <c r="BM1327" s="165"/>
      <c r="BN1327" s="165"/>
      <c r="BO1327" s="165"/>
      <c r="BP1327" s="165"/>
      <c r="BQ1327" s="165"/>
      <c r="BR1327" s="165"/>
      <c r="BS1327" s="165"/>
      <c r="BV1327" s="44"/>
      <c r="BW1327" s="44"/>
      <c r="BX1327" s="44"/>
      <c r="BY1327" s="44"/>
      <c r="BZ1327" s="44"/>
      <c r="CA1327" s="44"/>
      <c r="CB1327" s="44"/>
      <c r="CC1327" s="44"/>
      <c r="CD1327" s="44"/>
      <c r="CO1327" s="165"/>
      <c r="DH1327" s="165"/>
      <c r="DI1327" s="165"/>
      <c r="DJ1327" s="165"/>
    </row>
    <row r="1328" spans="1:114" s="5" customFormat="1">
      <c r="A1328" s="1">
        <f t="shared" si="819"/>
        <v>2012</v>
      </c>
      <c r="B1328" s="390"/>
      <c r="C1328" s="390"/>
      <c r="D1328" s="390"/>
      <c r="E1328" s="390"/>
      <c r="F1328" s="390"/>
      <c r="G1328" s="390"/>
      <c r="H1328" s="390"/>
      <c r="I1328" s="390"/>
      <c r="J1328" s="390"/>
      <c r="K1328" s="390"/>
      <c r="L1328" s="390"/>
      <c r="M1328" s="390"/>
      <c r="N1328" s="33">
        <f t="shared" si="817"/>
        <v>0</v>
      </c>
      <c r="O1328" s="36"/>
      <c r="P1328" s="602">
        <f t="shared" si="820"/>
        <v>2012</v>
      </c>
      <c r="Q1328" s="390"/>
      <c r="R1328" s="390"/>
      <c r="S1328" s="390"/>
      <c r="T1328" s="390"/>
      <c r="U1328" s="390"/>
      <c r="V1328" s="390"/>
      <c r="W1328" s="390"/>
      <c r="X1328" s="390"/>
      <c r="Y1328" s="390"/>
      <c r="Z1328" s="390"/>
      <c r="AA1328" s="390"/>
      <c r="AB1328" s="390"/>
      <c r="AC1328" s="32">
        <f t="shared" si="818"/>
        <v>0</v>
      </c>
      <c r="AD1328" s="2"/>
      <c r="AE1328" s="17"/>
      <c r="AF1328" s="22"/>
      <c r="AG1328" s="22"/>
      <c r="AH1328" s="22"/>
      <c r="AI1328" s="155"/>
      <c r="AJ1328" s="2"/>
      <c r="BH1328" s="44"/>
      <c r="BL1328" s="165"/>
      <c r="BM1328" s="165"/>
      <c r="BN1328" s="165"/>
      <c r="BO1328" s="165"/>
      <c r="BP1328" s="165"/>
      <c r="BQ1328" s="165"/>
      <c r="BR1328" s="165"/>
      <c r="BS1328" s="165"/>
      <c r="BV1328" s="44"/>
      <c r="BW1328" s="44"/>
      <c r="BX1328" s="44"/>
      <c r="BY1328" s="44"/>
      <c r="BZ1328" s="44"/>
      <c r="CA1328" s="44"/>
      <c r="CB1328" s="44"/>
      <c r="CC1328" s="44"/>
      <c r="CD1328" s="44"/>
      <c r="CO1328" s="165"/>
      <c r="DH1328" s="165"/>
      <c r="DI1328" s="165"/>
      <c r="DJ1328" s="165"/>
    </row>
    <row r="1329" spans="1:114" s="5" customFormat="1">
      <c r="A1329" s="1">
        <f t="shared" si="819"/>
        <v>2013</v>
      </c>
      <c r="B1329" s="390"/>
      <c r="C1329" s="390"/>
      <c r="D1329" s="390"/>
      <c r="E1329" s="390"/>
      <c r="F1329" s="390"/>
      <c r="G1329" s="390"/>
      <c r="H1329" s="390"/>
      <c r="I1329" s="390"/>
      <c r="J1329" s="390"/>
      <c r="K1329" s="390"/>
      <c r="L1329" s="390"/>
      <c r="M1329" s="390"/>
      <c r="N1329" s="33">
        <f t="shared" si="817"/>
        <v>0</v>
      </c>
      <c r="O1329" s="36"/>
      <c r="P1329" s="602">
        <f t="shared" si="820"/>
        <v>2013</v>
      </c>
      <c r="Q1329" s="390"/>
      <c r="R1329" s="390"/>
      <c r="S1329" s="390"/>
      <c r="T1329" s="390"/>
      <c r="U1329" s="390"/>
      <c r="V1329" s="390"/>
      <c r="W1329" s="390"/>
      <c r="X1329" s="390"/>
      <c r="Y1329" s="390"/>
      <c r="Z1329" s="390"/>
      <c r="AA1329" s="390"/>
      <c r="AB1329" s="390"/>
      <c r="AC1329" s="32">
        <f t="shared" si="818"/>
        <v>0</v>
      </c>
      <c r="AD1329" s="84"/>
      <c r="AE1329" s="17"/>
      <c r="AF1329" s="22"/>
      <c r="AG1329" s="22"/>
      <c r="AH1329" s="22"/>
      <c r="AI1329" s="155"/>
      <c r="AJ1329" s="2"/>
      <c r="BH1329" s="44"/>
      <c r="BL1329" s="165"/>
      <c r="BM1329" s="165"/>
      <c r="BN1329" s="165"/>
      <c r="BO1329" s="165"/>
      <c r="BP1329" s="165"/>
      <c r="BQ1329" s="165"/>
      <c r="BR1329" s="165"/>
      <c r="BS1329" s="165"/>
      <c r="BV1329" s="44"/>
      <c r="BW1329" s="44"/>
      <c r="BX1329" s="44"/>
      <c r="BY1329" s="44"/>
      <c r="BZ1329" s="44"/>
      <c r="CA1329" s="44"/>
      <c r="CB1329" s="44"/>
      <c r="CC1329" s="44"/>
      <c r="CD1329" s="44"/>
      <c r="CO1329" s="165"/>
      <c r="DH1329" s="165"/>
      <c r="DI1329" s="165"/>
      <c r="DJ1329" s="165"/>
    </row>
    <row r="1330" spans="1:114" s="5" customFormat="1">
      <c r="A1330" s="1">
        <f t="shared" si="819"/>
        <v>2014</v>
      </c>
      <c r="B1330" s="390"/>
      <c r="C1330" s="390"/>
      <c r="D1330" s="390"/>
      <c r="E1330" s="390"/>
      <c r="F1330" s="390"/>
      <c r="G1330" s="390"/>
      <c r="H1330" s="390"/>
      <c r="I1330" s="390"/>
      <c r="J1330" s="390"/>
      <c r="K1330" s="390"/>
      <c r="L1330" s="390"/>
      <c r="M1330" s="390"/>
      <c r="N1330" s="33">
        <f t="shared" si="817"/>
        <v>0</v>
      </c>
      <c r="O1330" s="443"/>
      <c r="P1330" s="602">
        <f t="shared" si="820"/>
        <v>2014</v>
      </c>
      <c r="Q1330" s="390"/>
      <c r="R1330" s="390"/>
      <c r="S1330" s="390"/>
      <c r="T1330" s="390"/>
      <c r="U1330" s="390"/>
      <c r="V1330" s="390"/>
      <c r="W1330" s="390"/>
      <c r="X1330" s="390"/>
      <c r="Y1330" s="390"/>
      <c r="Z1330" s="390"/>
      <c r="AA1330" s="390"/>
      <c r="AB1330" s="390"/>
      <c r="AC1330" s="32">
        <f t="shared" si="818"/>
        <v>0</v>
      </c>
      <c r="AD1330" s="13"/>
      <c r="AE1330" s="17"/>
      <c r="AF1330" s="22"/>
      <c r="AG1330" s="22"/>
      <c r="AH1330" s="22"/>
      <c r="AI1330" s="155"/>
      <c r="AJ1330" s="2"/>
      <c r="BH1330" s="44"/>
      <c r="BL1330" s="165"/>
      <c r="BM1330" s="165"/>
      <c r="BN1330" s="165"/>
      <c r="BO1330" s="165"/>
      <c r="BP1330" s="165"/>
      <c r="BQ1330" s="165"/>
      <c r="BR1330" s="165"/>
      <c r="BS1330" s="165"/>
      <c r="BV1330" s="44"/>
      <c r="BW1330" s="44"/>
      <c r="BX1330" s="44"/>
      <c r="BY1330" s="44"/>
      <c r="BZ1330" s="44"/>
      <c r="CA1330" s="44"/>
      <c r="CB1330" s="44"/>
      <c r="CC1330" s="44"/>
      <c r="CD1330" s="44"/>
      <c r="CO1330" s="165"/>
      <c r="DH1330" s="165"/>
      <c r="DI1330" s="165"/>
      <c r="DJ1330" s="165"/>
    </row>
    <row r="1331" spans="1:114" s="5" customFormat="1">
      <c r="A1331" s="1">
        <f t="shared" si="819"/>
        <v>2015</v>
      </c>
      <c r="B1331" s="390"/>
      <c r="C1331" s="390"/>
      <c r="D1331" s="390"/>
      <c r="E1331" s="390"/>
      <c r="F1331" s="390"/>
      <c r="G1331" s="390"/>
      <c r="H1331" s="390"/>
      <c r="I1331" s="390"/>
      <c r="J1331" s="390"/>
      <c r="K1331" s="390"/>
      <c r="L1331" s="390"/>
      <c r="M1331" s="390"/>
      <c r="N1331" s="33">
        <f t="shared" si="817"/>
        <v>0</v>
      </c>
      <c r="O1331" s="443"/>
      <c r="P1331" s="602">
        <f t="shared" si="820"/>
        <v>2015</v>
      </c>
      <c r="Q1331" s="390"/>
      <c r="R1331" s="390"/>
      <c r="S1331" s="390"/>
      <c r="T1331" s="390"/>
      <c r="U1331" s="390"/>
      <c r="V1331" s="390"/>
      <c r="W1331" s="390"/>
      <c r="X1331" s="390"/>
      <c r="Y1331" s="390"/>
      <c r="Z1331" s="390"/>
      <c r="AA1331" s="390"/>
      <c r="AB1331" s="390"/>
      <c r="AC1331" s="32">
        <f t="shared" si="818"/>
        <v>0</v>
      </c>
      <c r="AD1331" s="13"/>
      <c r="AE1331" s="17"/>
      <c r="AF1331" s="22"/>
      <c r="AG1331" s="22"/>
      <c r="AH1331" s="22"/>
      <c r="AI1331" s="155"/>
      <c r="AJ1331" s="2"/>
      <c r="BH1331" s="44"/>
      <c r="BL1331" s="165"/>
      <c r="BM1331" s="165"/>
      <c r="BN1331" s="165"/>
      <c r="BO1331" s="165"/>
      <c r="BP1331" s="165"/>
      <c r="BQ1331" s="165"/>
      <c r="BR1331" s="165"/>
      <c r="BS1331" s="165"/>
      <c r="BV1331" s="44"/>
      <c r="BW1331" s="44"/>
      <c r="BX1331" s="44"/>
      <c r="BY1331" s="44"/>
      <c r="BZ1331" s="44"/>
      <c r="CA1331" s="44"/>
      <c r="CB1331" s="44"/>
      <c r="CC1331" s="44"/>
      <c r="CD1331" s="44"/>
      <c r="CO1331" s="165"/>
      <c r="DH1331" s="165"/>
      <c r="DI1331" s="165"/>
      <c r="DJ1331" s="165"/>
    </row>
    <row r="1332" spans="1:114" s="5" customFormat="1">
      <c r="A1332" s="1">
        <f t="shared" si="819"/>
        <v>2016</v>
      </c>
      <c r="B1332" s="390"/>
      <c r="C1332" s="390"/>
      <c r="D1332" s="390"/>
      <c r="E1332" s="390"/>
      <c r="F1332" s="390"/>
      <c r="G1332" s="390"/>
      <c r="H1332" s="390"/>
      <c r="I1332" s="390"/>
      <c r="J1332" s="390"/>
      <c r="K1332" s="390"/>
      <c r="L1332" s="390"/>
      <c r="M1332" s="390"/>
      <c r="N1332" s="33">
        <f t="shared" si="817"/>
        <v>0</v>
      </c>
      <c r="O1332" s="443"/>
      <c r="P1332" s="602">
        <f t="shared" si="820"/>
        <v>2016</v>
      </c>
      <c r="Q1332" s="390"/>
      <c r="R1332" s="390"/>
      <c r="S1332" s="390"/>
      <c r="T1332" s="390"/>
      <c r="U1332" s="390"/>
      <c r="V1332" s="390"/>
      <c r="W1332" s="390"/>
      <c r="X1332" s="390"/>
      <c r="Y1332" s="390"/>
      <c r="Z1332" s="390"/>
      <c r="AA1332" s="390"/>
      <c r="AB1332" s="390"/>
      <c r="AC1332" s="32">
        <f t="shared" si="818"/>
        <v>0</v>
      </c>
      <c r="AD1332" s="13"/>
      <c r="AE1332" s="17"/>
      <c r="AF1332" s="22"/>
      <c r="AG1332" s="22"/>
      <c r="AH1332" s="22"/>
      <c r="AI1332" s="155"/>
      <c r="AJ1332" s="2"/>
      <c r="BH1332" s="44"/>
      <c r="BL1332" s="165"/>
      <c r="BM1332" s="165"/>
      <c r="BN1332" s="165"/>
      <c r="BO1332" s="165"/>
      <c r="BP1332" s="165"/>
      <c r="BQ1332" s="165"/>
      <c r="BR1332" s="165"/>
      <c r="BS1332" s="165"/>
      <c r="BV1332" s="44"/>
      <c r="BW1332" s="44"/>
      <c r="BX1332" s="44"/>
      <c r="BY1332" s="44"/>
      <c r="BZ1332" s="44"/>
      <c r="CA1332" s="44"/>
      <c r="CB1332" s="44"/>
      <c r="CC1332" s="44"/>
      <c r="CD1332" s="44"/>
      <c r="CO1332" s="165"/>
      <c r="DH1332" s="165"/>
      <c r="DI1332" s="165"/>
      <c r="DJ1332" s="165"/>
    </row>
    <row r="1333" spans="1:114" s="5" customFormat="1">
      <c r="A1333" s="1">
        <f t="shared" si="819"/>
        <v>2017</v>
      </c>
      <c r="B1333" s="390"/>
      <c r="C1333" s="390"/>
      <c r="D1333" s="390"/>
      <c r="E1333" s="390"/>
      <c r="F1333" s="390"/>
      <c r="G1333" s="390"/>
      <c r="H1333" s="390"/>
      <c r="I1333" s="390"/>
      <c r="J1333" s="390"/>
      <c r="K1333" s="390"/>
      <c r="L1333" s="390"/>
      <c r="M1333" s="390"/>
      <c r="N1333" s="33">
        <f t="shared" si="817"/>
        <v>0</v>
      </c>
      <c r="O1333" s="443"/>
      <c r="P1333" s="602">
        <f t="shared" si="820"/>
        <v>2017</v>
      </c>
      <c r="Q1333" s="390"/>
      <c r="R1333" s="390"/>
      <c r="S1333" s="390"/>
      <c r="T1333" s="390"/>
      <c r="U1333" s="390"/>
      <c r="V1333" s="390"/>
      <c r="W1333" s="390"/>
      <c r="X1333" s="390"/>
      <c r="Y1333" s="390"/>
      <c r="Z1333" s="390"/>
      <c r="AA1333" s="390"/>
      <c r="AB1333" s="390"/>
      <c r="AC1333" s="32">
        <f t="shared" si="818"/>
        <v>0</v>
      </c>
      <c r="AD1333" s="13"/>
      <c r="AE1333" s="17"/>
      <c r="AF1333" s="22"/>
      <c r="AG1333" s="22"/>
      <c r="AH1333" s="22"/>
      <c r="AI1333" s="155"/>
      <c r="AJ1333" s="2"/>
      <c r="BH1333" s="44"/>
      <c r="BL1333" s="165"/>
      <c r="BM1333" s="165"/>
      <c r="BN1333" s="165"/>
      <c r="BO1333" s="165"/>
      <c r="BP1333" s="165"/>
      <c r="BQ1333" s="165"/>
      <c r="BR1333" s="165"/>
      <c r="BS1333" s="165"/>
      <c r="BV1333" s="44"/>
      <c r="BW1333" s="44"/>
      <c r="BX1333" s="44"/>
      <c r="BY1333" s="44"/>
      <c r="BZ1333" s="44"/>
      <c r="CA1333" s="44"/>
      <c r="CB1333" s="44"/>
      <c r="CC1333" s="44"/>
      <c r="CD1333" s="44"/>
      <c r="CO1333" s="165"/>
      <c r="DH1333" s="165"/>
      <c r="DI1333" s="165"/>
      <c r="DJ1333" s="165"/>
    </row>
    <row r="1334" spans="1:114" s="5" customFormat="1">
      <c r="A1334" s="1">
        <f t="shared" si="819"/>
        <v>2018</v>
      </c>
      <c r="B1334" s="390"/>
      <c r="C1334" s="390"/>
      <c r="D1334" s="390"/>
      <c r="E1334" s="390"/>
      <c r="F1334" s="390"/>
      <c r="G1334" s="390"/>
      <c r="H1334" s="390"/>
      <c r="I1334" s="390"/>
      <c r="J1334" s="390"/>
      <c r="K1334" s="390"/>
      <c r="L1334" s="390"/>
      <c r="M1334" s="390"/>
      <c r="N1334" s="33">
        <f t="shared" si="817"/>
        <v>0</v>
      </c>
      <c r="O1334" s="443"/>
      <c r="P1334" s="602">
        <f t="shared" si="820"/>
        <v>2018</v>
      </c>
      <c r="Q1334" s="390"/>
      <c r="R1334" s="390"/>
      <c r="S1334" s="390"/>
      <c r="T1334" s="390"/>
      <c r="U1334" s="390"/>
      <c r="V1334" s="390"/>
      <c r="W1334" s="390"/>
      <c r="X1334" s="390"/>
      <c r="Y1334" s="390"/>
      <c r="Z1334" s="390"/>
      <c r="AA1334" s="390"/>
      <c r="AB1334" s="390"/>
      <c r="AC1334" s="32">
        <f t="shared" si="818"/>
        <v>0</v>
      </c>
      <c r="AD1334" s="13"/>
      <c r="AE1334" s="17"/>
      <c r="AF1334" s="22"/>
      <c r="AG1334" s="22"/>
      <c r="AH1334" s="22"/>
      <c r="AI1334" s="155"/>
      <c r="AJ1334" s="2"/>
      <c r="BH1334" s="44"/>
      <c r="BL1334" s="165"/>
      <c r="BM1334" s="165"/>
      <c r="BN1334" s="165"/>
      <c r="BO1334" s="165"/>
      <c r="BP1334" s="165"/>
      <c r="BQ1334" s="165"/>
      <c r="BR1334" s="165"/>
      <c r="BS1334" s="165"/>
      <c r="BV1334" s="44"/>
      <c r="BW1334" s="44"/>
      <c r="BX1334" s="44"/>
      <c r="BY1334" s="44"/>
      <c r="BZ1334" s="44"/>
      <c r="CA1334" s="44"/>
      <c r="CB1334" s="44"/>
      <c r="CC1334" s="44"/>
      <c r="CD1334" s="44"/>
      <c r="CO1334" s="165"/>
      <c r="DH1334" s="165"/>
      <c r="DI1334" s="165"/>
      <c r="DJ1334" s="165"/>
    </row>
    <row r="1335" spans="1:114" s="5" customFormat="1">
      <c r="A1335" s="1">
        <f t="shared" si="819"/>
        <v>2019</v>
      </c>
      <c r="B1335" s="390"/>
      <c r="C1335" s="390"/>
      <c r="D1335" s="390"/>
      <c r="E1335" s="390"/>
      <c r="F1335" s="390"/>
      <c r="G1335" s="390"/>
      <c r="H1335" s="390"/>
      <c r="I1335" s="390"/>
      <c r="J1335" s="390"/>
      <c r="K1335" s="390"/>
      <c r="L1335" s="390"/>
      <c r="M1335" s="390"/>
      <c r="N1335" s="33">
        <f t="shared" si="817"/>
        <v>0</v>
      </c>
      <c r="O1335" s="443"/>
      <c r="P1335" s="602">
        <f t="shared" si="820"/>
        <v>2019</v>
      </c>
      <c r="Q1335" s="390"/>
      <c r="R1335" s="390"/>
      <c r="S1335" s="390"/>
      <c r="T1335" s="390"/>
      <c r="U1335" s="390"/>
      <c r="V1335" s="390"/>
      <c r="W1335" s="390"/>
      <c r="X1335" s="390"/>
      <c r="Y1335" s="390"/>
      <c r="Z1335" s="390"/>
      <c r="AA1335" s="390"/>
      <c r="AB1335" s="390"/>
      <c r="AC1335" s="32">
        <f t="shared" si="818"/>
        <v>0</v>
      </c>
      <c r="AD1335" s="13"/>
      <c r="AE1335" s="17"/>
      <c r="AF1335" s="22"/>
      <c r="AG1335" s="22"/>
      <c r="AH1335" s="22"/>
      <c r="AI1335" s="155"/>
      <c r="AJ1335" s="2"/>
      <c r="BH1335" s="44"/>
      <c r="BL1335" s="165"/>
      <c r="BM1335" s="165"/>
      <c r="BN1335" s="165"/>
      <c r="BO1335" s="165"/>
      <c r="BP1335" s="165"/>
      <c r="BQ1335" s="165"/>
      <c r="BR1335" s="165"/>
      <c r="BS1335" s="165"/>
      <c r="BV1335" s="44"/>
      <c r="BW1335" s="44"/>
      <c r="BX1335" s="44"/>
      <c r="BY1335" s="44"/>
      <c r="BZ1335" s="44"/>
      <c r="CA1335" s="44"/>
      <c r="CB1335" s="44"/>
      <c r="CC1335" s="44"/>
      <c r="CD1335" s="44"/>
      <c r="CO1335" s="165"/>
      <c r="DH1335" s="165"/>
      <c r="DI1335" s="165"/>
      <c r="DJ1335" s="165"/>
    </row>
    <row r="1336" spans="1:114" s="5" customFormat="1">
      <c r="A1336" s="1">
        <f t="shared" si="819"/>
        <v>2020</v>
      </c>
      <c r="B1336" s="390"/>
      <c r="C1336" s="390"/>
      <c r="D1336" s="390"/>
      <c r="E1336" s="390"/>
      <c r="F1336" s="390"/>
      <c r="G1336" s="390"/>
      <c r="H1336" s="390"/>
      <c r="I1336" s="390"/>
      <c r="J1336" s="390"/>
      <c r="K1336" s="390"/>
      <c r="L1336" s="390"/>
      <c r="M1336" s="390"/>
      <c r="N1336" s="33">
        <f t="shared" si="817"/>
        <v>0</v>
      </c>
      <c r="O1336" s="443"/>
      <c r="P1336" s="602">
        <f t="shared" si="820"/>
        <v>2020</v>
      </c>
      <c r="Q1336" s="390"/>
      <c r="R1336" s="390"/>
      <c r="S1336" s="390"/>
      <c r="T1336" s="390"/>
      <c r="U1336" s="390"/>
      <c r="V1336" s="390"/>
      <c r="W1336" s="390"/>
      <c r="X1336" s="390"/>
      <c r="Y1336" s="390"/>
      <c r="Z1336" s="390"/>
      <c r="AA1336" s="390"/>
      <c r="AB1336" s="390"/>
      <c r="AC1336" s="32">
        <f t="shared" si="818"/>
        <v>0</v>
      </c>
      <c r="AD1336" s="13"/>
      <c r="AE1336" s="17"/>
      <c r="AF1336" s="22"/>
      <c r="AG1336" s="22"/>
      <c r="AH1336" s="22"/>
      <c r="AI1336" s="155"/>
      <c r="AJ1336" s="2"/>
      <c r="BH1336" s="44"/>
      <c r="BL1336" s="165"/>
      <c r="BM1336" s="165"/>
      <c r="BN1336" s="165"/>
      <c r="BO1336" s="165"/>
      <c r="BP1336" s="165"/>
      <c r="BQ1336" s="165"/>
      <c r="BR1336" s="165"/>
      <c r="BS1336" s="165"/>
      <c r="BV1336" s="44"/>
      <c r="BW1336" s="44"/>
      <c r="BX1336" s="44"/>
      <c r="BY1336" s="44"/>
      <c r="BZ1336" s="44"/>
      <c r="CA1336" s="44"/>
      <c r="CB1336" s="44"/>
      <c r="CC1336" s="44"/>
      <c r="CD1336" s="44"/>
      <c r="CO1336" s="165"/>
      <c r="DH1336" s="165"/>
      <c r="DI1336" s="165"/>
      <c r="DJ1336" s="165"/>
    </row>
    <row r="1337" spans="1:114" s="5" customFormat="1">
      <c r="A1337" s="1">
        <f t="shared" si="819"/>
        <v>2021</v>
      </c>
      <c r="B1337" s="390"/>
      <c r="C1337" s="390"/>
      <c r="D1337" s="390"/>
      <c r="E1337" s="390"/>
      <c r="F1337" s="390"/>
      <c r="G1337" s="390"/>
      <c r="H1337" s="390"/>
      <c r="I1337" s="390"/>
      <c r="J1337" s="390"/>
      <c r="K1337" s="390"/>
      <c r="L1337" s="390"/>
      <c r="M1337" s="390"/>
      <c r="N1337" s="33">
        <f t="shared" si="817"/>
        <v>0</v>
      </c>
      <c r="O1337" s="443"/>
      <c r="P1337" s="602">
        <f t="shared" si="820"/>
        <v>2021</v>
      </c>
      <c r="Q1337" s="390"/>
      <c r="R1337" s="390"/>
      <c r="S1337" s="390"/>
      <c r="T1337" s="390"/>
      <c r="U1337" s="390"/>
      <c r="V1337" s="390"/>
      <c r="W1337" s="390"/>
      <c r="X1337" s="390"/>
      <c r="Y1337" s="390"/>
      <c r="Z1337" s="390"/>
      <c r="AA1337" s="390"/>
      <c r="AB1337" s="390"/>
      <c r="AC1337" s="32">
        <f t="shared" si="818"/>
        <v>0</v>
      </c>
      <c r="AD1337" s="13"/>
      <c r="AE1337" s="17"/>
      <c r="AF1337" s="22"/>
      <c r="AG1337" s="22"/>
      <c r="AH1337" s="22"/>
      <c r="AI1337" s="155"/>
      <c r="AJ1337" s="2"/>
      <c r="BH1337" s="44"/>
      <c r="BL1337" s="165"/>
      <c r="BM1337" s="165"/>
      <c r="BN1337" s="165"/>
      <c r="BO1337" s="165"/>
      <c r="BP1337" s="165"/>
      <c r="BQ1337" s="165"/>
      <c r="BR1337" s="165"/>
      <c r="BS1337" s="165"/>
      <c r="BV1337" s="44"/>
      <c r="BW1337" s="44"/>
      <c r="BX1337" s="44"/>
      <c r="BY1337" s="44"/>
      <c r="BZ1337" s="44"/>
      <c r="CA1337" s="44"/>
      <c r="CB1337" s="44"/>
      <c r="CC1337" s="44"/>
      <c r="CD1337" s="44"/>
      <c r="CO1337" s="165"/>
      <c r="DH1337" s="165"/>
      <c r="DI1337" s="165"/>
      <c r="DJ1337" s="165"/>
    </row>
    <row r="1338" spans="1:114" s="5" customFormat="1">
      <c r="A1338" s="1">
        <f t="shared" si="819"/>
        <v>2022</v>
      </c>
      <c r="B1338" s="390"/>
      <c r="C1338" s="390"/>
      <c r="D1338" s="390"/>
      <c r="E1338" s="390"/>
      <c r="F1338" s="390"/>
      <c r="G1338" s="390"/>
      <c r="H1338" s="390"/>
      <c r="I1338" s="390"/>
      <c r="J1338" s="390"/>
      <c r="K1338" s="390"/>
      <c r="L1338" s="390"/>
      <c r="M1338" s="390"/>
      <c r="N1338" s="33">
        <f t="shared" si="817"/>
        <v>0</v>
      </c>
      <c r="O1338" s="443"/>
      <c r="P1338" s="602">
        <f t="shared" si="820"/>
        <v>2022</v>
      </c>
      <c r="Q1338" s="390"/>
      <c r="R1338" s="390"/>
      <c r="S1338" s="390"/>
      <c r="T1338" s="390"/>
      <c r="U1338" s="390"/>
      <c r="V1338" s="390"/>
      <c r="W1338" s="390"/>
      <c r="X1338" s="390"/>
      <c r="Y1338" s="390"/>
      <c r="Z1338" s="390"/>
      <c r="AA1338" s="390"/>
      <c r="AB1338" s="390"/>
      <c r="AC1338" s="32">
        <f t="shared" si="818"/>
        <v>0</v>
      </c>
      <c r="AD1338" s="13"/>
      <c r="AE1338" s="17"/>
      <c r="AF1338" s="22"/>
      <c r="AG1338" s="22"/>
      <c r="AH1338" s="22"/>
      <c r="AI1338" s="155"/>
      <c r="AJ1338" s="2"/>
      <c r="BH1338" s="44"/>
      <c r="BL1338" s="165"/>
      <c r="BM1338" s="165"/>
      <c r="BN1338" s="165"/>
      <c r="BO1338" s="165"/>
      <c r="BP1338" s="165"/>
      <c r="BQ1338" s="165"/>
      <c r="BR1338" s="165"/>
      <c r="BS1338" s="165"/>
      <c r="BV1338" s="44"/>
      <c r="BW1338" s="44"/>
      <c r="BX1338" s="44"/>
      <c r="BY1338" s="44"/>
      <c r="BZ1338" s="44"/>
      <c r="CA1338" s="44"/>
      <c r="CB1338" s="44"/>
      <c r="CC1338" s="44"/>
      <c r="CD1338" s="44"/>
      <c r="CO1338" s="165"/>
      <c r="DH1338" s="165"/>
      <c r="DI1338" s="165"/>
      <c r="DJ1338" s="165"/>
    </row>
    <row r="1339" spans="1:114" s="5" customFormat="1">
      <c r="A1339" s="1">
        <f t="shared" si="819"/>
        <v>2023</v>
      </c>
      <c r="B1339" s="390"/>
      <c r="C1339" s="390"/>
      <c r="D1339" s="390"/>
      <c r="E1339" s="390"/>
      <c r="F1339" s="390"/>
      <c r="G1339" s="390"/>
      <c r="H1339" s="390"/>
      <c r="I1339" s="390"/>
      <c r="J1339" s="390"/>
      <c r="K1339" s="390"/>
      <c r="L1339" s="390"/>
      <c r="M1339" s="390"/>
      <c r="N1339" s="33">
        <f t="shared" si="817"/>
        <v>0</v>
      </c>
      <c r="O1339" s="443"/>
      <c r="P1339" s="602">
        <f t="shared" si="820"/>
        <v>2023</v>
      </c>
      <c r="Q1339" s="390"/>
      <c r="R1339" s="390"/>
      <c r="S1339" s="390"/>
      <c r="T1339" s="390"/>
      <c r="U1339" s="390"/>
      <c r="V1339" s="390"/>
      <c r="W1339" s="390"/>
      <c r="X1339" s="390"/>
      <c r="Y1339" s="390"/>
      <c r="Z1339" s="390"/>
      <c r="AA1339" s="390"/>
      <c r="AB1339" s="390"/>
      <c r="AC1339" s="32">
        <f t="shared" si="818"/>
        <v>0</v>
      </c>
      <c r="AD1339" s="13"/>
      <c r="AE1339" s="17"/>
      <c r="AF1339" s="22"/>
      <c r="AG1339" s="22"/>
      <c r="AH1339" s="22"/>
      <c r="AI1339" s="155"/>
      <c r="AJ1339" s="2"/>
      <c r="BH1339" s="44"/>
      <c r="BL1339" s="165"/>
      <c r="BM1339" s="165"/>
      <c r="BN1339" s="165"/>
      <c r="BO1339" s="165"/>
      <c r="BP1339" s="165"/>
      <c r="BQ1339" s="165"/>
      <c r="BR1339" s="165"/>
      <c r="BS1339" s="165"/>
      <c r="BV1339" s="44"/>
      <c r="BW1339" s="44"/>
      <c r="BX1339" s="44"/>
      <c r="BY1339" s="44"/>
      <c r="BZ1339" s="44"/>
      <c r="CA1339" s="44"/>
      <c r="CB1339" s="44"/>
      <c r="CC1339" s="44"/>
      <c r="CD1339" s="44"/>
      <c r="CO1339" s="165"/>
      <c r="DH1339" s="165"/>
      <c r="DI1339" s="165"/>
      <c r="DJ1339" s="165"/>
    </row>
    <row r="1340" spans="1:114" s="5" customFormat="1">
      <c r="A1340" s="1">
        <f t="shared" si="819"/>
        <v>2024</v>
      </c>
      <c r="B1340" s="390"/>
      <c r="C1340" s="390"/>
      <c r="D1340" s="390"/>
      <c r="E1340" s="390"/>
      <c r="F1340" s="390"/>
      <c r="G1340" s="390"/>
      <c r="H1340" s="390"/>
      <c r="I1340" s="390"/>
      <c r="J1340" s="390"/>
      <c r="K1340" s="390"/>
      <c r="L1340" s="390"/>
      <c r="M1340" s="390"/>
      <c r="N1340" s="33">
        <f t="shared" si="817"/>
        <v>0</v>
      </c>
      <c r="O1340" s="443"/>
      <c r="P1340" s="602">
        <f t="shared" si="820"/>
        <v>2024</v>
      </c>
      <c r="Q1340" s="390"/>
      <c r="R1340" s="390"/>
      <c r="S1340" s="390"/>
      <c r="T1340" s="390"/>
      <c r="U1340" s="390"/>
      <c r="V1340" s="390"/>
      <c r="W1340" s="390"/>
      <c r="X1340" s="390"/>
      <c r="Y1340" s="390"/>
      <c r="Z1340" s="390"/>
      <c r="AA1340" s="390"/>
      <c r="AB1340" s="390"/>
      <c r="AC1340" s="32">
        <f t="shared" si="818"/>
        <v>0</v>
      </c>
      <c r="AD1340" s="13"/>
      <c r="AE1340" s="17"/>
      <c r="AF1340" s="22"/>
      <c r="AG1340" s="22"/>
      <c r="AH1340" s="22"/>
      <c r="AI1340" s="155"/>
      <c r="AJ1340" s="2"/>
      <c r="BH1340" s="44"/>
      <c r="BL1340" s="165"/>
      <c r="BM1340" s="165"/>
      <c r="BN1340" s="165"/>
      <c r="BO1340" s="165"/>
      <c r="BP1340" s="165"/>
      <c r="BQ1340" s="165"/>
      <c r="BR1340" s="165"/>
      <c r="BS1340" s="165"/>
      <c r="BV1340" s="44"/>
      <c r="BW1340" s="44"/>
      <c r="BX1340" s="44"/>
      <c r="BY1340" s="44"/>
      <c r="BZ1340" s="44"/>
      <c r="CA1340" s="44"/>
      <c r="CB1340" s="44"/>
      <c r="CC1340" s="44"/>
      <c r="CD1340" s="44"/>
      <c r="CO1340" s="165"/>
      <c r="DH1340" s="165"/>
      <c r="DI1340" s="165"/>
      <c r="DJ1340" s="165"/>
    </row>
    <row r="1341" spans="1:114" s="5" customFormat="1">
      <c r="A1341" s="1">
        <f t="shared" si="819"/>
        <v>2025</v>
      </c>
      <c r="B1341" s="390"/>
      <c r="C1341" s="390"/>
      <c r="D1341" s="390"/>
      <c r="E1341" s="390"/>
      <c r="F1341" s="390"/>
      <c r="G1341" s="390"/>
      <c r="H1341" s="390"/>
      <c r="I1341" s="390"/>
      <c r="J1341" s="390"/>
      <c r="K1341" s="390"/>
      <c r="L1341" s="390"/>
      <c r="M1341" s="390"/>
      <c r="N1341" s="33">
        <f t="shared" si="817"/>
        <v>0</v>
      </c>
      <c r="O1341" s="443"/>
      <c r="P1341" s="602">
        <f t="shared" si="820"/>
        <v>2025</v>
      </c>
      <c r="Q1341" s="390"/>
      <c r="R1341" s="390"/>
      <c r="S1341" s="390"/>
      <c r="T1341" s="390"/>
      <c r="U1341" s="390"/>
      <c r="V1341" s="390"/>
      <c r="W1341" s="390"/>
      <c r="X1341" s="390"/>
      <c r="Y1341" s="390"/>
      <c r="Z1341" s="390"/>
      <c r="AA1341" s="390"/>
      <c r="AB1341" s="390"/>
      <c r="AC1341" s="32">
        <f t="shared" si="818"/>
        <v>0</v>
      </c>
      <c r="AD1341" s="142"/>
      <c r="AE1341" s="17"/>
      <c r="AF1341" s="22"/>
      <c r="AG1341" s="22"/>
      <c r="AH1341" s="22"/>
      <c r="AI1341" s="155"/>
      <c r="AJ1341" s="2"/>
      <c r="BH1341" s="44"/>
      <c r="BL1341" s="165"/>
      <c r="BM1341" s="165"/>
      <c r="BN1341" s="165"/>
      <c r="BO1341" s="165"/>
      <c r="BP1341" s="165"/>
      <c r="BQ1341" s="165"/>
      <c r="BR1341" s="165"/>
      <c r="BS1341" s="165"/>
      <c r="BV1341" s="44"/>
      <c r="BW1341" s="44"/>
      <c r="BX1341" s="44"/>
      <c r="BY1341" s="44"/>
      <c r="BZ1341" s="44"/>
      <c r="CA1341" s="44"/>
      <c r="CB1341" s="44"/>
      <c r="CC1341" s="44"/>
      <c r="CD1341" s="44"/>
      <c r="CO1341" s="165"/>
      <c r="DH1341" s="165"/>
      <c r="DI1341" s="165"/>
      <c r="DJ1341" s="165"/>
    </row>
    <row r="1342" spans="1:114" s="5" customFormat="1">
      <c r="A1342" s="1">
        <f t="shared" si="819"/>
        <v>2026</v>
      </c>
      <c r="B1342" s="390"/>
      <c r="C1342" s="390"/>
      <c r="D1342" s="390"/>
      <c r="E1342" s="390"/>
      <c r="F1342" s="390"/>
      <c r="G1342" s="390"/>
      <c r="H1342" s="390"/>
      <c r="I1342" s="390"/>
      <c r="J1342" s="390"/>
      <c r="K1342" s="390"/>
      <c r="L1342" s="390"/>
      <c r="M1342" s="390"/>
      <c r="N1342" s="33">
        <f t="shared" si="817"/>
        <v>0</v>
      </c>
      <c r="O1342" s="443"/>
      <c r="P1342" s="602">
        <f t="shared" si="820"/>
        <v>2026</v>
      </c>
      <c r="Q1342" s="390"/>
      <c r="R1342" s="390"/>
      <c r="S1342" s="390"/>
      <c r="T1342" s="390"/>
      <c r="U1342" s="390"/>
      <c r="V1342" s="390"/>
      <c r="W1342" s="390"/>
      <c r="X1342" s="390"/>
      <c r="Y1342" s="390"/>
      <c r="Z1342" s="390"/>
      <c r="AA1342" s="390"/>
      <c r="AB1342" s="390"/>
      <c r="AC1342" s="32">
        <f t="shared" si="818"/>
        <v>0</v>
      </c>
      <c r="AD1342" s="142"/>
      <c r="AE1342" s="17"/>
      <c r="AF1342" s="22"/>
      <c r="AG1342" s="22"/>
      <c r="AH1342" s="22"/>
      <c r="AI1342" s="155"/>
      <c r="AJ1342" s="2"/>
      <c r="BH1342" s="44"/>
      <c r="BL1342" s="165"/>
      <c r="BM1342" s="165"/>
      <c r="BN1342" s="165"/>
      <c r="BO1342" s="165"/>
      <c r="BP1342" s="165"/>
      <c r="BQ1342" s="165"/>
      <c r="BR1342" s="165"/>
      <c r="BS1342" s="165"/>
      <c r="BV1342" s="44"/>
      <c r="BW1342" s="44"/>
      <c r="BX1342" s="44"/>
      <c r="BY1342" s="44"/>
      <c r="BZ1342" s="44"/>
      <c r="CA1342" s="44"/>
      <c r="CB1342" s="44"/>
      <c r="CC1342" s="44"/>
      <c r="CD1342" s="44"/>
      <c r="CO1342" s="165"/>
      <c r="DH1342" s="165"/>
      <c r="DI1342" s="165"/>
      <c r="DJ1342" s="165"/>
    </row>
    <row r="1343" spans="1:114" s="5" customFormat="1">
      <c r="A1343" s="1">
        <f t="shared" si="819"/>
        <v>2027</v>
      </c>
      <c r="B1343" s="390"/>
      <c r="C1343" s="390"/>
      <c r="D1343" s="390"/>
      <c r="E1343" s="390"/>
      <c r="F1343" s="390"/>
      <c r="G1343" s="390"/>
      <c r="H1343" s="390"/>
      <c r="I1343" s="390"/>
      <c r="J1343" s="390"/>
      <c r="K1343" s="390"/>
      <c r="L1343" s="390"/>
      <c r="M1343" s="390"/>
      <c r="N1343" s="33">
        <f t="shared" si="817"/>
        <v>0</v>
      </c>
      <c r="O1343" s="29"/>
      <c r="P1343" s="602">
        <f t="shared" si="820"/>
        <v>2027</v>
      </c>
      <c r="Q1343" s="390"/>
      <c r="R1343" s="390"/>
      <c r="S1343" s="390"/>
      <c r="T1343" s="390"/>
      <c r="U1343" s="390"/>
      <c r="V1343" s="390"/>
      <c r="W1343" s="390"/>
      <c r="X1343" s="390"/>
      <c r="Y1343" s="390"/>
      <c r="Z1343" s="390"/>
      <c r="AA1343" s="390"/>
      <c r="AB1343" s="390"/>
      <c r="AC1343" s="32">
        <f t="shared" si="818"/>
        <v>0</v>
      </c>
      <c r="AD1343" s="142"/>
      <c r="AE1343" s="17"/>
      <c r="AF1343" s="22"/>
      <c r="AG1343" s="22"/>
      <c r="AH1343" s="22"/>
      <c r="AI1343" s="155"/>
      <c r="AJ1343" s="2"/>
      <c r="BH1343" s="44"/>
      <c r="BL1343" s="165"/>
      <c r="BM1343" s="165"/>
      <c r="BN1343" s="165"/>
      <c r="BO1343" s="165"/>
      <c r="BP1343" s="165"/>
      <c r="BQ1343" s="165"/>
      <c r="BR1343" s="165"/>
      <c r="BS1343" s="165"/>
      <c r="BV1343" s="44"/>
      <c r="BW1343" s="44"/>
      <c r="BX1343" s="44"/>
      <c r="BY1343" s="44"/>
      <c r="BZ1343" s="44"/>
      <c r="CA1343" s="44"/>
      <c r="CB1343" s="44"/>
      <c r="CC1343" s="44"/>
      <c r="CD1343" s="44"/>
      <c r="CO1343" s="165"/>
      <c r="DH1343" s="165"/>
      <c r="DI1343" s="165"/>
      <c r="DJ1343" s="165"/>
    </row>
    <row r="1344" spans="1:114" s="5" customFormat="1">
      <c r="A1344" s="1">
        <f t="shared" si="819"/>
        <v>2028</v>
      </c>
      <c r="B1344" s="390"/>
      <c r="C1344" s="390"/>
      <c r="D1344" s="390"/>
      <c r="E1344" s="390"/>
      <c r="F1344" s="390"/>
      <c r="G1344" s="390"/>
      <c r="H1344" s="390"/>
      <c r="I1344" s="390"/>
      <c r="J1344" s="390"/>
      <c r="K1344" s="390"/>
      <c r="L1344" s="390"/>
      <c r="M1344" s="390"/>
      <c r="N1344" s="33">
        <f t="shared" si="817"/>
        <v>0</v>
      </c>
      <c r="O1344" s="29"/>
      <c r="P1344" s="602">
        <f t="shared" si="820"/>
        <v>2028</v>
      </c>
      <c r="Q1344" s="390"/>
      <c r="R1344" s="390"/>
      <c r="S1344" s="390"/>
      <c r="T1344" s="390"/>
      <c r="U1344" s="390"/>
      <c r="V1344" s="390"/>
      <c r="W1344" s="390"/>
      <c r="X1344" s="390"/>
      <c r="Y1344" s="390"/>
      <c r="Z1344" s="390"/>
      <c r="AA1344" s="390"/>
      <c r="AB1344" s="390"/>
      <c r="AC1344" s="32">
        <f t="shared" si="818"/>
        <v>0</v>
      </c>
      <c r="AD1344" s="142"/>
      <c r="AE1344" s="17"/>
      <c r="AF1344" s="22"/>
      <c r="AG1344" s="22"/>
      <c r="AH1344" s="22"/>
      <c r="AI1344" s="155"/>
      <c r="AJ1344" s="2"/>
      <c r="BH1344" s="44"/>
      <c r="BL1344" s="165"/>
      <c r="BM1344" s="165"/>
      <c r="BN1344" s="165"/>
      <c r="BO1344" s="165"/>
      <c r="BP1344" s="165"/>
      <c r="BQ1344" s="165"/>
      <c r="BR1344" s="165"/>
      <c r="BS1344" s="165"/>
      <c r="BV1344" s="44"/>
      <c r="BW1344" s="44"/>
      <c r="BX1344" s="44"/>
      <c r="BY1344" s="44"/>
      <c r="BZ1344" s="44"/>
      <c r="CA1344" s="44"/>
      <c r="CB1344" s="44"/>
      <c r="CC1344" s="44"/>
      <c r="CD1344" s="44"/>
      <c r="CO1344" s="165"/>
      <c r="DH1344" s="165"/>
      <c r="DI1344" s="165"/>
      <c r="DJ1344" s="165"/>
    </row>
    <row r="1345" spans="1:114" s="5" customFormat="1">
      <c r="A1345" s="1">
        <f t="shared" si="819"/>
        <v>2029</v>
      </c>
      <c r="B1345" s="390"/>
      <c r="C1345" s="390"/>
      <c r="D1345" s="390"/>
      <c r="E1345" s="390"/>
      <c r="F1345" s="390"/>
      <c r="G1345" s="390"/>
      <c r="H1345" s="390"/>
      <c r="I1345" s="390"/>
      <c r="J1345" s="390"/>
      <c r="K1345" s="390"/>
      <c r="L1345" s="390"/>
      <c r="M1345" s="390"/>
      <c r="N1345" s="33">
        <f t="shared" si="817"/>
        <v>0</v>
      </c>
      <c r="O1345" s="29"/>
      <c r="P1345" s="602">
        <f t="shared" si="820"/>
        <v>2029</v>
      </c>
      <c r="Q1345" s="390"/>
      <c r="R1345" s="390"/>
      <c r="S1345" s="390"/>
      <c r="T1345" s="390"/>
      <c r="U1345" s="390"/>
      <c r="V1345" s="390"/>
      <c r="W1345" s="390"/>
      <c r="X1345" s="390"/>
      <c r="Y1345" s="390"/>
      <c r="Z1345" s="390"/>
      <c r="AA1345" s="390"/>
      <c r="AB1345" s="390"/>
      <c r="AC1345" s="32">
        <f t="shared" si="818"/>
        <v>0</v>
      </c>
      <c r="AD1345" s="142"/>
      <c r="AE1345" s="17"/>
      <c r="AF1345" s="22"/>
      <c r="AG1345" s="22"/>
      <c r="AH1345" s="22"/>
      <c r="AI1345" s="155"/>
      <c r="AJ1345" s="2"/>
      <c r="BH1345" s="44"/>
      <c r="BL1345" s="165"/>
      <c r="BM1345" s="165"/>
      <c r="BN1345" s="165"/>
      <c r="BO1345" s="165"/>
      <c r="BP1345" s="165"/>
      <c r="BQ1345" s="165"/>
      <c r="BR1345" s="165"/>
      <c r="BS1345" s="165"/>
      <c r="BV1345" s="44"/>
      <c r="BW1345" s="44"/>
      <c r="BX1345" s="44"/>
      <c r="BY1345" s="44"/>
      <c r="BZ1345" s="44"/>
      <c r="CA1345" s="44"/>
      <c r="CB1345" s="44"/>
      <c r="CC1345" s="44"/>
      <c r="CD1345" s="44"/>
      <c r="CO1345" s="165"/>
      <c r="DH1345" s="165"/>
      <c r="DI1345" s="165"/>
      <c r="DJ1345" s="165"/>
    </row>
    <row r="1346" spans="1:114" s="5" customFormat="1">
      <c r="A1346" s="1">
        <f t="shared" si="819"/>
        <v>2030</v>
      </c>
      <c r="B1346" s="390"/>
      <c r="C1346" s="390"/>
      <c r="D1346" s="390"/>
      <c r="E1346" s="390"/>
      <c r="F1346" s="390"/>
      <c r="G1346" s="390"/>
      <c r="H1346" s="390"/>
      <c r="I1346" s="390"/>
      <c r="J1346" s="390"/>
      <c r="K1346" s="390"/>
      <c r="L1346" s="390"/>
      <c r="M1346" s="390"/>
      <c r="N1346" s="33">
        <f t="shared" si="817"/>
        <v>0</v>
      </c>
      <c r="O1346" s="29"/>
      <c r="P1346" s="602">
        <f t="shared" si="820"/>
        <v>2030</v>
      </c>
      <c r="Q1346" s="390"/>
      <c r="R1346" s="390"/>
      <c r="S1346" s="390"/>
      <c r="T1346" s="390"/>
      <c r="U1346" s="390"/>
      <c r="V1346" s="390"/>
      <c r="W1346" s="390"/>
      <c r="X1346" s="390"/>
      <c r="Y1346" s="390"/>
      <c r="Z1346" s="390"/>
      <c r="AA1346" s="390"/>
      <c r="AB1346" s="390"/>
      <c r="AC1346" s="32">
        <f t="shared" si="818"/>
        <v>0</v>
      </c>
      <c r="AD1346" s="142"/>
      <c r="AE1346" s="17"/>
      <c r="AF1346" s="22"/>
      <c r="AG1346" s="22"/>
      <c r="AH1346" s="22"/>
      <c r="AI1346" s="155"/>
      <c r="AJ1346" s="2"/>
      <c r="BH1346" s="44"/>
      <c r="BL1346" s="165"/>
      <c r="BM1346" s="165"/>
      <c r="BN1346" s="165"/>
      <c r="BO1346" s="165"/>
      <c r="BP1346" s="165"/>
      <c r="BQ1346" s="165"/>
      <c r="BR1346" s="165"/>
      <c r="BS1346" s="165"/>
      <c r="BV1346" s="44"/>
      <c r="BW1346" s="44"/>
      <c r="BX1346" s="44"/>
      <c r="BY1346" s="44"/>
      <c r="BZ1346" s="44"/>
      <c r="CA1346" s="44"/>
      <c r="CB1346" s="44"/>
      <c r="CC1346" s="44"/>
      <c r="CD1346" s="44"/>
      <c r="CO1346" s="165"/>
      <c r="DH1346" s="165"/>
      <c r="DI1346" s="165"/>
      <c r="DJ1346" s="165"/>
    </row>
    <row r="1347" spans="1:114" s="5" customFormat="1">
      <c r="A1347" s="1">
        <f t="shared" si="819"/>
        <v>2031</v>
      </c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33"/>
      <c r="O1347" s="29"/>
      <c r="P1347" s="602">
        <f t="shared" si="820"/>
        <v>2031</v>
      </c>
      <c r="Q1347" s="390"/>
      <c r="R1347" s="390"/>
      <c r="S1347" s="390"/>
      <c r="T1347" s="390"/>
      <c r="U1347" s="390"/>
      <c r="V1347" s="390"/>
      <c r="W1347" s="390"/>
      <c r="X1347" s="390"/>
      <c r="Y1347" s="390"/>
      <c r="Z1347" s="390"/>
      <c r="AA1347" s="390"/>
      <c r="AB1347" s="390"/>
      <c r="AC1347" s="32"/>
      <c r="AD1347" s="142"/>
      <c r="AE1347" s="17"/>
      <c r="AF1347" s="22"/>
      <c r="AG1347" s="22"/>
      <c r="AH1347" s="22"/>
      <c r="AI1347" s="155"/>
      <c r="AJ1347" s="2"/>
      <c r="BH1347" s="44"/>
      <c r="BL1347" s="165"/>
      <c r="BM1347" s="165"/>
      <c r="BN1347" s="165"/>
      <c r="BO1347" s="165"/>
      <c r="BP1347" s="165"/>
      <c r="BQ1347" s="165"/>
      <c r="BR1347" s="165"/>
      <c r="BS1347" s="165"/>
      <c r="BV1347" s="44"/>
      <c r="BW1347" s="44"/>
      <c r="BX1347" s="44"/>
      <c r="BY1347" s="44"/>
      <c r="BZ1347" s="44"/>
      <c r="CA1347" s="44"/>
      <c r="CB1347" s="44"/>
      <c r="CC1347" s="44"/>
      <c r="CD1347" s="44"/>
      <c r="CO1347" s="165"/>
      <c r="DH1347" s="165"/>
      <c r="DI1347" s="165"/>
      <c r="DJ1347" s="165"/>
    </row>
    <row r="1348" spans="1:114" s="5" customFormat="1">
      <c r="A1348" s="1">
        <f t="shared" si="819"/>
        <v>2032</v>
      </c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69"/>
      <c r="P1348" s="602">
        <f t="shared" si="820"/>
        <v>2032</v>
      </c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142"/>
      <c r="AE1348" s="17"/>
      <c r="AF1348" s="22"/>
      <c r="AG1348" s="22"/>
      <c r="AH1348" s="22"/>
      <c r="AI1348" s="155"/>
      <c r="AJ1348" s="2"/>
      <c r="BH1348" s="44"/>
      <c r="BL1348" s="165"/>
      <c r="BM1348" s="165"/>
      <c r="BN1348" s="165"/>
      <c r="BO1348" s="165"/>
      <c r="BP1348" s="165"/>
      <c r="BQ1348" s="165"/>
      <c r="BR1348" s="165"/>
      <c r="BS1348" s="165"/>
      <c r="BV1348" s="44"/>
      <c r="BW1348" s="44"/>
      <c r="BX1348" s="44"/>
      <c r="BY1348" s="44"/>
      <c r="BZ1348" s="44"/>
      <c r="CA1348" s="44"/>
      <c r="CB1348" s="44"/>
      <c r="CC1348" s="44"/>
      <c r="CD1348" s="44"/>
      <c r="CO1348" s="165"/>
      <c r="DH1348" s="165"/>
      <c r="DI1348" s="165"/>
      <c r="DJ1348" s="165"/>
    </row>
    <row r="1349" spans="1:114" s="5" customFormat="1">
      <c r="A1349" s="1">
        <f t="shared" si="819"/>
        <v>2033</v>
      </c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69"/>
      <c r="P1349" s="602">
        <f t="shared" si="820"/>
        <v>2033</v>
      </c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142"/>
      <c r="AE1349" s="17"/>
      <c r="AF1349" s="22"/>
      <c r="AG1349" s="22"/>
      <c r="AH1349" s="22"/>
      <c r="AI1349" s="155"/>
      <c r="AJ1349" s="2"/>
      <c r="BH1349" s="44"/>
      <c r="BL1349" s="165"/>
      <c r="BM1349" s="165"/>
      <c r="BN1349" s="165"/>
      <c r="BO1349" s="165"/>
      <c r="BP1349" s="165"/>
      <c r="BQ1349" s="165"/>
      <c r="BR1349" s="165"/>
      <c r="BS1349" s="165"/>
      <c r="BV1349" s="44"/>
      <c r="BW1349" s="44"/>
      <c r="BX1349" s="44"/>
      <c r="BY1349" s="44"/>
      <c r="BZ1349" s="44"/>
      <c r="CA1349" s="44"/>
      <c r="CB1349" s="44"/>
      <c r="CC1349" s="44"/>
      <c r="CD1349" s="44"/>
      <c r="CO1349" s="165"/>
      <c r="DH1349" s="165"/>
      <c r="DI1349" s="165"/>
      <c r="DJ1349" s="165"/>
    </row>
    <row r="1350" spans="1:114" s="5" customFormat="1">
      <c r="A1350" s="1">
        <f t="shared" si="819"/>
        <v>2034</v>
      </c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69"/>
      <c r="P1350" s="602">
        <f t="shared" si="820"/>
        <v>2034</v>
      </c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142"/>
      <c r="AE1350" s="17"/>
      <c r="AF1350" s="22"/>
      <c r="AG1350" s="22"/>
      <c r="AH1350" s="22"/>
      <c r="AI1350" s="155"/>
      <c r="AJ1350" s="2"/>
      <c r="BH1350" s="44"/>
      <c r="BL1350" s="165"/>
      <c r="BM1350" s="165"/>
      <c r="BN1350" s="165"/>
      <c r="BO1350" s="165"/>
      <c r="BP1350" s="165"/>
      <c r="BQ1350" s="165"/>
      <c r="BR1350" s="165"/>
      <c r="BS1350" s="165"/>
      <c r="BV1350" s="44"/>
      <c r="BW1350" s="44"/>
      <c r="BX1350" s="44"/>
      <c r="BY1350" s="44"/>
      <c r="BZ1350" s="44"/>
      <c r="CA1350" s="44"/>
      <c r="CB1350" s="44"/>
      <c r="CC1350" s="44"/>
      <c r="CD1350" s="44"/>
      <c r="CO1350" s="165"/>
      <c r="DH1350" s="165"/>
      <c r="DI1350" s="165"/>
      <c r="DJ1350" s="165"/>
    </row>
    <row r="1351" spans="1:114" s="5" customFormat="1">
      <c r="A1351" s="1">
        <f t="shared" si="819"/>
        <v>2035</v>
      </c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69"/>
      <c r="P1351" s="602">
        <f t="shared" si="820"/>
        <v>2035</v>
      </c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142"/>
      <c r="AE1351" s="17"/>
      <c r="AF1351" s="22"/>
      <c r="AG1351" s="22"/>
      <c r="AH1351" s="22"/>
      <c r="AI1351" s="155"/>
      <c r="AJ1351" s="2"/>
      <c r="BH1351" s="44"/>
      <c r="BL1351" s="165"/>
      <c r="BM1351" s="165"/>
      <c r="BN1351" s="165"/>
      <c r="BO1351" s="165"/>
      <c r="BP1351" s="165"/>
      <c r="BQ1351" s="165"/>
      <c r="BR1351" s="165"/>
      <c r="BS1351" s="165"/>
      <c r="BV1351" s="44"/>
      <c r="BW1351" s="44"/>
      <c r="BX1351" s="44"/>
      <c r="BY1351" s="44"/>
      <c r="BZ1351" s="44"/>
      <c r="CA1351" s="44"/>
      <c r="CB1351" s="44"/>
      <c r="CC1351" s="44"/>
      <c r="CD1351" s="44"/>
      <c r="CO1351" s="165"/>
      <c r="DH1351" s="165"/>
      <c r="DI1351" s="165"/>
      <c r="DJ1351" s="165"/>
    </row>
    <row r="1352" spans="1:114" s="5" customFormat="1">
      <c r="A1352" s="1">
        <f t="shared" si="819"/>
        <v>2036</v>
      </c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69"/>
      <c r="P1352" s="602">
        <f t="shared" si="820"/>
        <v>2036</v>
      </c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142"/>
      <c r="AE1352" s="17"/>
      <c r="AF1352" s="22"/>
      <c r="AG1352" s="22"/>
      <c r="AH1352" s="22"/>
      <c r="AI1352" s="155"/>
      <c r="AJ1352" s="2"/>
      <c r="BH1352" s="44"/>
      <c r="BL1352" s="165"/>
      <c r="BM1352" s="165"/>
      <c r="BN1352" s="165"/>
      <c r="BO1352" s="165"/>
      <c r="BP1352" s="165"/>
      <c r="BQ1352" s="165"/>
      <c r="BR1352" s="165"/>
      <c r="BS1352" s="165"/>
      <c r="BV1352" s="44"/>
      <c r="BW1352" s="44"/>
      <c r="BX1352" s="44"/>
      <c r="BY1352" s="44"/>
      <c r="BZ1352" s="44"/>
      <c r="CA1352" s="44"/>
      <c r="CB1352" s="44"/>
      <c r="CC1352" s="44"/>
      <c r="CD1352" s="44"/>
      <c r="CO1352" s="165"/>
      <c r="DH1352" s="165"/>
      <c r="DI1352" s="165"/>
      <c r="DJ1352" s="165"/>
    </row>
    <row r="1353" spans="1:114" s="5" customFormat="1">
      <c r="A1353" s="1">
        <f t="shared" si="819"/>
        <v>2037</v>
      </c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69"/>
      <c r="P1353" s="602">
        <f t="shared" si="820"/>
        <v>2037</v>
      </c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142"/>
      <c r="AE1353" s="17"/>
      <c r="AF1353" s="22"/>
      <c r="AG1353" s="22"/>
      <c r="AH1353" s="22"/>
      <c r="AI1353" s="155"/>
      <c r="AJ1353" s="2"/>
      <c r="BH1353" s="44"/>
      <c r="BL1353" s="165"/>
      <c r="BM1353" s="165"/>
      <c r="BN1353" s="165"/>
      <c r="BO1353" s="165"/>
      <c r="BP1353" s="165"/>
      <c r="BQ1353" s="165"/>
      <c r="BR1353" s="165"/>
      <c r="BS1353" s="165"/>
      <c r="BV1353" s="44"/>
      <c r="BW1353" s="44"/>
      <c r="BX1353" s="44"/>
      <c r="BY1353" s="44"/>
      <c r="BZ1353" s="44"/>
      <c r="CA1353" s="44"/>
      <c r="CB1353" s="44"/>
      <c r="CC1353" s="44"/>
      <c r="CD1353" s="44"/>
      <c r="CO1353" s="165"/>
      <c r="DH1353" s="165"/>
      <c r="DI1353" s="165"/>
      <c r="DJ1353" s="165"/>
    </row>
    <row r="1354" spans="1:114" s="5" customFormat="1">
      <c r="A1354" s="1">
        <f t="shared" si="819"/>
        <v>2038</v>
      </c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69"/>
      <c r="P1354" s="602">
        <f t="shared" si="820"/>
        <v>2038</v>
      </c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142"/>
      <c r="AE1354" s="17"/>
      <c r="AF1354" s="22"/>
      <c r="AG1354" s="22"/>
      <c r="AH1354" s="22"/>
      <c r="AI1354" s="155"/>
      <c r="AJ1354" s="2"/>
      <c r="BH1354" s="44"/>
      <c r="BL1354" s="165"/>
      <c r="BM1354" s="165"/>
      <c r="BN1354" s="165"/>
      <c r="BO1354" s="165"/>
      <c r="BP1354" s="165"/>
      <c r="BQ1354" s="165"/>
      <c r="BR1354" s="165"/>
      <c r="BS1354" s="165"/>
      <c r="BV1354" s="44"/>
      <c r="BW1354" s="44"/>
      <c r="BX1354" s="44"/>
      <c r="BY1354" s="44"/>
      <c r="BZ1354" s="44"/>
      <c r="CA1354" s="44"/>
      <c r="CB1354" s="44"/>
      <c r="CC1354" s="44"/>
      <c r="CD1354" s="44"/>
      <c r="CO1354" s="165"/>
      <c r="DH1354" s="165"/>
      <c r="DI1354" s="165"/>
      <c r="DJ1354" s="165"/>
    </row>
    <row r="1355" spans="1:114" s="5" customFormat="1">
      <c r="A1355" s="1">
        <f t="shared" si="819"/>
        <v>2039</v>
      </c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69"/>
      <c r="P1355" s="602">
        <f t="shared" si="820"/>
        <v>2039</v>
      </c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142"/>
      <c r="AE1355" s="17"/>
      <c r="AF1355" s="22"/>
      <c r="AG1355" s="22"/>
      <c r="AH1355" s="22"/>
      <c r="AI1355" s="155"/>
      <c r="AJ1355" s="2"/>
      <c r="BH1355" s="44"/>
      <c r="BL1355" s="165"/>
      <c r="BM1355" s="165"/>
      <c r="BN1355" s="165"/>
      <c r="BO1355" s="165"/>
      <c r="BP1355" s="165"/>
      <c r="BQ1355" s="165"/>
      <c r="BR1355" s="165"/>
      <c r="BS1355" s="165"/>
      <c r="BV1355" s="44"/>
      <c r="BW1355" s="44"/>
      <c r="BX1355" s="44"/>
      <c r="BY1355" s="44"/>
      <c r="BZ1355" s="44"/>
      <c r="CA1355" s="44"/>
      <c r="CB1355" s="44"/>
      <c r="CC1355" s="44"/>
      <c r="CD1355" s="44"/>
      <c r="CO1355" s="165"/>
      <c r="DH1355" s="165"/>
      <c r="DI1355" s="165"/>
      <c r="DJ1355" s="165"/>
    </row>
    <row r="1356" spans="1:114" s="5" customFormat="1">
      <c r="A1356" s="1">
        <f t="shared" si="819"/>
        <v>2040</v>
      </c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69"/>
      <c r="P1356" s="602">
        <f t="shared" si="820"/>
        <v>2040</v>
      </c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142"/>
      <c r="AE1356" s="17"/>
      <c r="AF1356" s="22"/>
      <c r="AG1356" s="22"/>
      <c r="AH1356" s="22"/>
      <c r="AI1356" s="155"/>
      <c r="AJ1356" s="2"/>
      <c r="BH1356" s="44"/>
      <c r="BL1356" s="165"/>
      <c r="BM1356" s="165"/>
      <c r="BN1356" s="165"/>
      <c r="BO1356" s="165"/>
      <c r="BP1356" s="165"/>
      <c r="BQ1356" s="165"/>
      <c r="BR1356" s="165"/>
      <c r="BS1356" s="165"/>
      <c r="BV1356" s="44"/>
      <c r="BW1356" s="44"/>
      <c r="BX1356" s="44"/>
      <c r="BY1356" s="44"/>
      <c r="BZ1356" s="44"/>
      <c r="CA1356" s="44"/>
      <c r="CB1356" s="44"/>
      <c r="CC1356" s="44"/>
      <c r="CD1356" s="44"/>
      <c r="CO1356" s="165"/>
      <c r="DH1356" s="165"/>
      <c r="DI1356" s="165"/>
      <c r="DJ1356" s="165"/>
    </row>
    <row r="1357" spans="1:114" s="5" customFormat="1">
      <c r="A1357" s="1">
        <f t="shared" si="819"/>
        <v>2041</v>
      </c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69"/>
      <c r="P1357" s="602">
        <f t="shared" si="820"/>
        <v>2041</v>
      </c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142"/>
      <c r="AE1357" s="17"/>
      <c r="AF1357" s="22"/>
      <c r="AG1357" s="22"/>
      <c r="AH1357" s="22"/>
      <c r="AI1357" s="155"/>
      <c r="AJ1357" s="2"/>
      <c r="BH1357" s="44"/>
      <c r="BL1357" s="165"/>
      <c r="BM1357" s="165"/>
      <c r="BN1357" s="165"/>
      <c r="BO1357" s="165"/>
      <c r="BP1357" s="165"/>
      <c r="BQ1357" s="165"/>
      <c r="BR1357" s="165"/>
      <c r="BS1357" s="165"/>
      <c r="BV1357" s="44"/>
      <c r="BW1357" s="44"/>
      <c r="BX1357" s="44"/>
      <c r="BY1357" s="44"/>
      <c r="BZ1357" s="44"/>
      <c r="CA1357" s="44"/>
      <c r="CB1357" s="44"/>
      <c r="CC1357" s="44"/>
      <c r="CD1357" s="44"/>
      <c r="CO1357" s="165"/>
      <c r="DH1357" s="165"/>
      <c r="DI1357" s="165"/>
      <c r="DJ1357" s="165"/>
    </row>
    <row r="1358" spans="1:114" s="5" customFormat="1">
      <c r="A1358" s="1">
        <f t="shared" si="819"/>
        <v>2042</v>
      </c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69"/>
      <c r="P1358" s="602">
        <f t="shared" si="820"/>
        <v>2042</v>
      </c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142"/>
      <c r="AE1358" s="17"/>
      <c r="AF1358" s="22"/>
      <c r="AG1358" s="22"/>
      <c r="AH1358" s="22"/>
      <c r="AI1358" s="155"/>
      <c r="AJ1358" s="2"/>
      <c r="BH1358" s="44"/>
      <c r="BL1358" s="165"/>
      <c r="BM1358" s="165"/>
      <c r="BN1358" s="165"/>
      <c r="BO1358" s="165"/>
      <c r="BP1358" s="165"/>
      <c r="BQ1358" s="165"/>
      <c r="BR1358" s="165"/>
      <c r="BS1358" s="165"/>
      <c r="BV1358" s="44"/>
      <c r="BW1358" s="44"/>
      <c r="BX1358" s="44"/>
      <c r="BY1358" s="44"/>
      <c r="BZ1358" s="44"/>
      <c r="CA1358" s="44"/>
      <c r="CB1358" s="44"/>
      <c r="CC1358" s="44"/>
      <c r="CD1358" s="44"/>
      <c r="CO1358" s="165"/>
      <c r="DH1358" s="165"/>
      <c r="DI1358" s="165"/>
      <c r="DJ1358" s="165"/>
    </row>
    <row r="1359" spans="1:114" s="5" customFormat="1">
      <c r="A1359" s="1">
        <f t="shared" si="819"/>
        <v>2043</v>
      </c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69"/>
      <c r="P1359" s="602">
        <f t="shared" si="820"/>
        <v>2043</v>
      </c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142"/>
      <c r="AE1359" s="17"/>
      <c r="AF1359" s="22"/>
      <c r="AG1359" s="22"/>
      <c r="AH1359" s="22"/>
      <c r="AI1359" s="155"/>
      <c r="AJ1359" s="2"/>
      <c r="BH1359" s="44"/>
      <c r="BL1359" s="165"/>
      <c r="BM1359" s="165"/>
      <c r="BN1359" s="165"/>
      <c r="BO1359" s="165"/>
      <c r="BP1359" s="165"/>
      <c r="BQ1359" s="165"/>
      <c r="BR1359" s="165"/>
      <c r="BS1359" s="165"/>
      <c r="BV1359" s="44"/>
      <c r="BW1359" s="44"/>
      <c r="BX1359" s="44"/>
      <c r="BY1359" s="44"/>
      <c r="BZ1359" s="44"/>
      <c r="CA1359" s="44"/>
      <c r="CB1359" s="44"/>
      <c r="CC1359" s="44"/>
      <c r="CD1359" s="44"/>
      <c r="CO1359" s="165"/>
      <c r="DH1359" s="165"/>
      <c r="DI1359" s="165"/>
      <c r="DJ1359" s="165"/>
    </row>
    <row r="1360" spans="1:114" s="5" customFormat="1">
      <c r="A1360" s="1">
        <f t="shared" si="819"/>
        <v>2044</v>
      </c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69"/>
      <c r="P1360" s="602">
        <f t="shared" si="820"/>
        <v>2044</v>
      </c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142"/>
      <c r="AE1360" s="17"/>
      <c r="AF1360" s="22"/>
      <c r="AG1360" s="22"/>
      <c r="AH1360" s="22"/>
      <c r="AI1360" s="155"/>
      <c r="AJ1360" s="2"/>
      <c r="BH1360" s="44"/>
      <c r="BL1360" s="165"/>
      <c r="BM1360" s="165"/>
      <c r="BN1360" s="165"/>
      <c r="BO1360" s="165"/>
      <c r="BP1360" s="165"/>
      <c r="BQ1360" s="165"/>
      <c r="BR1360" s="165"/>
      <c r="BS1360" s="165"/>
      <c r="BV1360" s="44"/>
      <c r="BW1360" s="44"/>
      <c r="BX1360" s="44"/>
      <c r="BY1360" s="44"/>
      <c r="BZ1360" s="44"/>
      <c r="CA1360" s="44"/>
      <c r="CB1360" s="44"/>
      <c r="CC1360" s="44"/>
      <c r="CD1360" s="44"/>
      <c r="CO1360" s="165"/>
      <c r="DH1360" s="165"/>
      <c r="DI1360" s="165"/>
      <c r="DJ1360" s="165"/>
    </row>
    <row r="1361" spans="1:114" s="5" customFormat="1">
      <c r="A1361" s="1">
        <f t="shared" si="819"/>
        <v>2045</v>
      </c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69"/>
      <c r="P1361" s="602">
        <f t="shared" si="820"/>
        <v>2045</v>
      </c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142"/>
      <c r="AE1361" s="17"/>
      <c r="AF1361" s="22"/>
      <c r="AG1361" s="22"/>
      <c r="AH1361" s="22"/>
      <c r="AI1361" s="155"/>
      <c r="AJ1361" s="2"/>
      <c r="BH1361" s="44"/>
      <c r="BL1361" s="165"/>
      <c r="BM1361" s="165"/>
      <c r="BN1361" s="165"/>
      <c r="BO1361" s="165"/>
      <c r="BP1361" s="165"/>
      <c r="BQ1361" s="165"/>
      <c r="BR1361" s="165"/>
      <c r="BS1361" s="165"/>
      <c r="BV1361" s="44"/>
      <c r="BW1361" s="44"/>
      <c r="BX1361" s="44"/>
      <c r="BY1361" s="44"/>
      <c r="BZ1361" s="44"/>
      <c r="CA1361" s="44"/>
      <c r="CB1361" s="44"/>
      <c r="CC1361" s="44"/>
      <c r="CD1361" s="44"/>
      <c r="CO1361" s="165"/>
      <c r="DH1361" s="165"/>
      <c r="DI1361" s="165"/>
      <c r="DJ1361" s="165"/>
    </row>
    <row r="1362" spans="1:114" s="5" customFormat="1">
      <c r="A1362" s="406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89"/>
      <c r="P1362" s="238"/>
      <c r="Q1362" s="435"/>
      <c r="R1362" s="435"/>
      <c r="S1362" s="436"/>
      <c r="T1362" s="436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142"/>
      <c r="AE1362" s="17"/>
      <c r="AF1362" s="22"/>
      <c r="AG1362" s="22"/>
      <c r="AH1362" s="22"/>
      <c r="AI1362" s="155"/>
      <c r="AJ1362" s="2"/>
      <c r="BH1362" s="44"/>
      <c r="BL1362" s="165"/>
      <c r="BM1362" s="165"/>
      <c r="BN1362" s="165"/>
      <c r="BO1362" s="165"/>
      <c r="BP1362" s="165"/>
      <c r="BQ1362" s="165"/>
      <c r="BR1362" s="165"/>
      <c r="BS1362" s="165"/>
      <c r="BV1362" s="44"/>
      <c r="BW1362" s="44"/>
      <c r="BX1362" s="44"/>
      <c r="BY1362" s="44"/>
      <c r="BZ1362" s="44"/>
      <c r="CA1362" s="44"/>
      <c r="CB1362" s="44"/>
      <c r="CC1362" s="44"/>
      <c r="CD1362" s="44"/>
      <c r="CO1362" s="165"/>
      <c r="DH1362" s="165"/>
      <c r="DI1362" s="165"/>
      <c r="DJ1362" s="165"/>
    </row>
    <row r="1363" spans="1:114" s="5" customFormat="1">
      <c r="A1363" s="406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89"/>
      <c r="P1363" s="238"/>
      <c r="Q1363" s="435"/>
      <c r="R1363" s="435"/>
      <c r="S1363" s="436"/>
      <c r="T1363" s="436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142"/>
      <c r="AE1363" s="17"/>
      <c r="AF1363" s="22"/>
      <c r="AG1363" s="22"/>
      <c r="AH1363" s="22"/>
      <c r="AI1363" s="155"/>
      <c r="AJ1363" s="2"/>
      <c r="BH1363" s="44"/>
      <c r="BL1363" s="165"/>
      <c r="BM1363" s="165"/>
      <c r="BN1363" s="165"/>
      <c r="BO1363" s="165"/>
      <c r="BP1363" s="165"/>
      <c r="BQ1363" s="165"/>
      <c r="BR1363" s="165"/>
      <c r="BS1363" s="165"/>
      <c r="BV1363" s="44"/>
      <c r="BW1363" s="44"/>
      <c r="BX1363" s="44"/>
      <c r="BY1363" s="44"/>
      <c r="BZ1363" s="44"/>
      <c r="CA1363" s="44"/>
      <c r="CB1363" s="44"/>
      <c r="CC1363" s="44"/>
      <c r="CD1363" s="44"/>
      <c r="CO1363" s="165"/>
      <c r="DH1363" s="165"/>
      <c r="DI1363" s="165"/>
      <c r="DJ1363" s="165"/>
    </row>
    <row r="1364" spans="1:114" s="5" customFormat="1">
      <c r="A1364" s="442" t="s">
        <v>250</v>
      </c>
      <c r="B1364" s="25"/>
      <c r="C1364" s="25"/>
      <c r="D1364" s="25"/>
      <c r="E1364" s="25"/>
      <c r="F1364" s="442" t="s">
        <v>147</v>
      </c>
      <c r="G1364" s="25"/>
      <c r="H1364" s="25"/>
      <c r="I1364" s="25"/>
      <c r="J1364" s="239" t="s">
        <v>152</v>
      </c>
      <c r="K1364" s="25"/>
      <c r="L1364" s="25"/>
      <c r="M1364" s="25"/>
      <c r="N1364" s="449" t="s">
        <v>143</v>
      </c>
      <c r="O1364" s="450"/>
      <c r="P1364" s="442" t="str">
        <f>A1364&amp;"         (ONE MONTH BILLING LAG)"</f>
        <v>10 - 493 QUINCY         (ONE MONTH BILLING LAG)</v>
      </c>
      <c r="Q1364" s="435"/>
      <c r="R1364" s="435"/>
      <c r="S1364" s="436"/>
      <c r="T1364" s="436"/>
      <c r="U1364" s="25"/>
      <c r="V1364" s="25"/>
      <c r="W1364" s="25"/>
      <c r="X1364" s="25"/>
      <c r="Y1364" s="25"/>
      <c r="Z1364" s="25"/>
      <c r="AA1364" s="25"/>
      <c r="AB1364" s="25"/>
      <c r="AC1364" s="449" t="s">
        <v>132</v>
      </c>
      <c r="AD1364" s="142"/>
      <c r="AE1364" s="17"/>
      <c r="AF1364" s="22"/>
      <c r="AG1364" s="22"/>
      <c r="AH1364" s="22"/>
      <c r="AI1364" s="155"/>
      <c r="AJ1364" s="2"/>
      <c r="BH1364" s="44"/>
      <c r="BL1364" s="165"/>
      <c r="BM1364" s="165"/>
      <c r="BN1364" s="165"/>
      <c r="BO1364" s="165"/>
      <c r="BP1364" s="165"/>
      <c r="BQ1364" s="165"/>
      <c r="BR1364" s="165"/>
      <c r="BS1364" s="165"/>
      <c r="BV1364" s="44"/>
      <c r="BW1364" s="44"/>
      <c r="BX1364" s="44"/>
      <c r="BY1364" s="44"/>
      <c r="BZ1364" s="44"/>
      <c r="CA1364" s="44"/>
      <c r="CB1364" s="44"/>
      <c r="CC1364" s="44"/>
      <c r="CD1364" s="44"/>
      <c r="CO1364" s="165"/>
      <c r="DH1364" s="165"/>
      <c r="DI1364" s="165"/>
      <c r="DJ1364" s="165"/>
    </row>
    <row r="1365" spans="1:114" s="5" customFormat="1">
      <c r="A1365" s="157" t="s">
        <v>2</v>
      </c>
      <c r="B1365" s="260" t="s">
        <v>3</v>
      </c>
      <c r="C1365" s="260" t="s">
        <v>4</v>
      </c>
      <c r="D1365" s="260" t="s">
        <v>5</v>
      </c>
      <c r="E1365" s="260" t="s">
        <v>6</v>
      </c>
      <c r="F1365" s="260" t="s">
        <v>7</v>
      </c>
      <c r="G1365" s="260" t="s">
        <v>8</v>
      </c>
      <c r="H1365" s="260" t="s">
        <v>9</v>
      </c>
      <c r="I1365" s="260" t="s">
        <v>10</v>
      </c>
      <c r="J1365" s="260" t="s">
        <v>11</v>
      </c>
      <c r="K1365" s="260" t="s">
        <v>12</v>
      </c>
      <c r="L1365" s="260" t="s">
        <v>13</v>
      </c>
      <c r="M1365" s="260" t="s">
        <v>14</v>
      </c>
      <c r="N1365" s="452" t="s">
        <v>146</v>
      </c>
      <c r="O1365" s="453"/>
      <c r="P1365" s="157" t="s">
        <v>2</v>
      </c>
      <c r="Q1365" s="260" t="s">
        <v>3</v>
      </c>
      <c r="R1365" s="260" t="s">
        <v>4</v>
      </c>
      <c r="S1365" s="260" t="s">
        <v>5</v>
      </c>
      <c r="T1365" s="260" t="s">
        <v>6</v>
      </c>
      <c r="U1365" s="260" t="s">
        <v>7</v>
      </c>
      <c r="V1365" s="260" t="s">
        <v>8</v>
      </c>
      <c r="W1365" s="260" t="s">
        <v>9</v>
      </c>
      <c r="X1365" s="260" t="s">
        <v>10</v>
      </c>
      <c r="Y1365" s="260" t="s">
        <v>11</v>
      </c>
      <c r="Z1365" s="260" t="s">
        <v>12</v>
      </c>
      <c r="AA1365" s="260" t="s">
        <v>13</v>
      </c>
      <c r="AB1365" s="260" t="s">
        <v>14</v>
      </c>
      <c r="AC1365" s="452" t="s">
        <v>93</v>
      </c>
      <c r="AD1365" s="142"/>
      <c r="AE1365" s="17"/>
      <c r="AF1365" s="22"/>
      <c r="AG1365" s="22"/>
      <c r="AH1365" s="22"/>
      <c r="AI1365" s="155"/>
      <c r="AJ1365" s="2"/>
      <c r="BH1365" s="44"/>
      <c r="BL1365" s="165"/>
      <c r="BM1365" s="165"/>
      <c r="BN1365" s="165"/>
      <c r="BO1365" s="165"/>
      <c r="BP1365" s="165"/>
      <c r="BQ1365" s="165"/>
      <c r="BR1365" s="165"/>
      <c r="BS1365" s="165"/>
      <c r="BV1365" s="44"/>
      <c r="BW1365" s="44"/>
      <c r="BX1365" s="44"/>
      <c r="BY1365" s="44"/>
      <c r="BZ1365" s="44"/>
      <c r="CA1365" s="44"/>
      <c r="CB1365" s="44"/>
      <c r="CC1365" s="44"/>
      <c r="CD1365" s="44"/>
      <c r="CO1365" s="165"/>
      <c r="DH1365" s="165"/>
      <c r="DI1365" s="165"/>
      <c r="DJ1365" s="165"/>
    </row>
    <row r="1366" spans="1:114" s="5" customFormat="1">
      <c r="A1366" s="1">
        <f>A1326</f>
        <v>2010</v>
      </c>
      <c r="B1366" s="455"/>
      <c r="C1366" s="455"/>
      <c r="D1366" s="455"/>
      <c r="E1366" s="455"/>
      <c r="F1366" s="455"/>
      <c r="G1366" s="455"/>
      <c r="H1366" s="455"/>
      <c r="I1366" s="455"/>
      <c r="J1366" s="455"/>
      <c r="K1366" s="455"/>
      <c r="L1366" s="455"/>
      <c r="M1366" s="455"/>
      <c r="N1366" s="312">
        <f t="shared" ref="N1366:N1386" si="821">MAX(B1366:M1366)</f>
        <v>0</v>
      </c>
      <c r="O1366" s="454"/>
      <c r="P1366" s="72">
        <f>A1366</f>
        <v>2010</v>
      </c>
      <c r="Q1366" s="437"/>
      <c r="R1366" s="437"/>
      <c r="S1366" s="437"/>
      <c r="T1366" s="437"/>
      <c r="U1366" s="437"/>
      <c r="V1366" s="437"/>
      <c r="W1366" s="437"/>
      <c r="X1366" s="437"/>
      <c r="Y1366" s="437"/>
      <c r="Z1366" s="437"/>
      <c r="AA1366" s="437"/>
      <c r="AB1366" s="437"/>
      <c r="AC1366" s="312">
        <f t="shared" ref="AC1366:AC1386" si="822">SUM(Q1366:AB1366)</f>
        <v>0</v>
      </c>
      <c r="AD1366" s="142"/>
      <c r="AE1366" s="17"/>
      <c r="AF1366" s="22"/>
      <c r="AG1366" s="22"/>
      <c r="AH1366" s="22"/>
      <c r="AI1366" s="155"/>
      <c r="AJ1366" s="2"/>
      <c r="BH1366" s="44"/>
      <c r="BL1366" s="165"/>
      <c r="BM1366" s="165"/>
      <c r="BN1366" s="165"/>
      <c r="BO1366" s="165"/>
      <c r="BP1366" s="165"/>
      <c r="BQ1366" s="165"/>
      <c r="BR1366" s="165"/>
      <c r="BS1366" s="165"/>
      <c r="BV1366" s="44"/>
      <c r="BW1366" s="44"/>
      <c r="BX1366" s="44"/>
      <c r="BY1366" s="44"/>
      <c r="BZ1366" s="44"/>
      <c r="CA1366" s="44"/>
      <c r="CB1366" s="44"/>
      <c r="CC1366" s="44"/>
      <c r="CD1366" s="44"/>
      <c r="CO1366" s="165"/>
      <c r="DH1366" s="165"/>
      <c r="DI1366" s="165"/>
      <c r="DJ1366" s="165"/>
    </row>
    <row r="1367" spans="1:114" s="5" customFormat="1">
      <c r="A1367" s="1">
        <f t="shared" ref="A1367:A1401" si="823">A1327</f>
        <v>2011</v>
      </c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312">
        <f t="shared" si="821"/>
        <v>0</v>
      </c>
      <c r="O1367" s="454"/>
      <c r="P1367" s="72">
        <f t="shared" ref="P1367:P1400" si="824">A1367</f>
        <v>2011</v>
      </c>
      <c r="Q1367" s="437"/>
      <c r="R1367" s="439"/>
      <c r="S1367" s="439"/>
      <c r="T1367" s="439"/>
      <c r="U1367" s="439"/>
      <c r="V1367" s="439"/>
      <c r="W1367" s="439"/>
      <c r="X1367" s="439"/>
      <c r="Y1367" s="439"/>
      <c r="Z1367" s="439"/>
      <c r="AA1367" s="439"/>
      <c r="AB1367" s="439"/>
      <c r="AC1367" s="312">
        <f t="shared" si="822"/>
        <v>0</v>
      </c>
      <c r="AD1367" s="142"/>
      <c r="AE1367" s="17"/>
      <c r="AF1367" s="22"/>
      <c r="AG1367" s="22"/>
      <c r="AH1367" s="22"/>
      <c r="AI1367" s="155"/>
      <c r="AJ1367" s="2"/>
      <c r="BH1367" s="44"/>
      <c r="BL1367" s="165"/>
      <c r="BM1367" s="165"/>
      <c r="BN1367" s="165"/>
      <c r="BO1367" s="165"/>
      <c r="BP1367" s="165"/>
      <c r="BQ1367" s="165"/>
      <c r="BR1367" s="165"/>
      <c r="BS1367" s="165"/>
      <c r="BV1367" s="44"/>
      <c r="BW1367" s="44"/>
      <c r="BX1367" s="44"/>
      <c r="BY1367" s="44"/>
      <c r="BZ1367" s="44"/>
      <c r="CA1367" s="44"/>
      <c r="CB1367" s="44"/>
      <c r="CC1367" s="44"/>
      <c r="CD1367" s="44"/>
      <c r="CO1367" s="165"/>
      <c r="DH1367" s="165"/>
      <c r="DI1367" s="165"/>
      <c r="DJ1367" s="165"/>
    </row>
    <row r="1368" spans="1:114" s="5" customFormat="1">
      <c r="A1368" s="1">
        <f t="shared" si="823"/>
        <v>2012</v>
      </c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312">
        <f t="shared" si="821"/>
        <v>0</v>
      </c>
      <c r="O1368" s="454"/>
      <c r="P1368" s="72">
        <f t="shared" si="824"/>
        <v>2012</v>
      </c>
      <c r="Q1368" s="439"/>
      <c r="R1368" s="439"/>
      <c r="S1368" s="439"/>
      <c r="T1368" s="439"/>
      <c r="U1368" s="439"/>
      <c r="V1368" s="439"/>
      <c r="W1368" s="439"/>
      <c r="X1368" s="439"/>
      <c r="Y1368" s="439"/>
      <c r="Z1368" s="439"/>
      <c r="AA1368" s="439"/>
      <c r="AB1368" s="439"/>
      <c r="AC1368" s="312">
        <f t="shared" si="822"/>
        <v>0</v>
      </c>
      <c r="AD1368" s="142"/>
      <c r="AE1368" s="17"/>
      <c r="AF1368" s="22"/>
      <c r="AG1368" s="22"/>
      <c r="AH1368" s="22"/>
      <c r="AI1368" s="155"/>
      <c r="AJ1368" s="2"/>
      <c r="BH1368" s="44"/>
      <c r="BL1368" s="165"/>
      <c r="BM1368" s="165"/>
      <c r="BN1368" s="165"/>
      <c r="BO1368" s="165"/>
      <c r="BP1368" s="165"/>
      <c r="BQ1368" s="165"/>
      <c r="BR1368" s="165"/>
      <c r="BS1368" s="165"/>
      <c r="BV1368" s="44"/>
      <c r="BW1368" s="44"/>
      <c r="BX1368" s="44"/>
      <c r="BY1368" s="44"/>
      <c r="BZ1368" s="44"/>
      <c r="CA1368" s="44"/>
      <c r="CB1368" s="44"/>
      <c r="CC1368" s="44"/>
      <c r="CD1368" s="44"/>
      <c r="CO1368" s="165"/>
      <c r="DH1368" s="165"/>
      <c r="DI1368" s="165"/>
      <c r="DJ1368" s="165"/>
    </row>
    <row r="1369" spans="1:114" s="5" customFormat="1">
      <c r="A1369" s="1">
        <f t="shared" si="823"/>
        <v>2013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312">
        <f t="shared" si="821"/>
        <v>0</v>
      </c>
      <c r="O1369" s="454"/>
      <c r="P1369" s="72">
        <f t="shared" si="824"/>
        <v>2013</v>
      </c>
      <c r="Q1369" s="439"/>
      <c r="R1369" s="439"/>
      <c r="S1369" s="439"/>
      <c r="T1369" s="439"/>
      <c r="U1369" s="439"/>
      <c r="V1369" s="439"/>
      <c r="W1369" s="439"/>
      <c r="X1369" s="439"/>
      <c r="Y1369" s="439"/>
      <c r="Z1369" s="439"/>
      <c r="AA1369" s="439"/>
      <c r="AB1369" s="439"/>
      <c r="AC1369" s="312">
        <f t="shared" si="822"/>
        <v>0</v>
      </c>
      <c r="AD1369" s="142"/>
      <c r="AE1369" s="17"/>
      <c r="AF1369" s="22"/>
      <c r="AG1369" s="22"/>
      <c r="AH1369" s="22"/>
      <c r="AI1369" s="155"/>
      <c r="AJ1369" s="2"/>
      <c r="BH1369" s="44"/>
      <c r="BL1369" s="165"/>
      <c r="BM1369" s="165"/>
      <c r="BN1369" s="165"/>
      <c r="BO1369" s="165"/>
      <c r="BP1369" s="165"/>
      <c r="BQ1369" s="165"/>
      <c r="BR1369" s="165"/>
      <c r="BS1369" s="165"/>
      <c r="BV1369" s="44"/>
      <c r="BW1369" s="44"/>
      <c r="BX1369" s="44"/>
      <c r="BY1369" s="44"/>
      <c r="BZ1369" s="44"/>
      <c r="CA1369" s="44"/>
      <c r="CB1369" s="44"/>
      <c r="CC1369" s="44"/>
      <c r="CD1369" s="44"/>
      <c r="CO1369" s="165"/>
      <c r="DH1369" s="165"/>
      <c r="DI1369" s="165"/>
      <c r="DJ1369" s="165"/>
    </row>
    <row r="1370" spans="1:114" s="5" customFormat="1">
      <c r="A1370" s="1">
        <f t="shared" si="823"/>
        <v>2014</v>
      </c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312">
        <f t="shared" si="821"/>
        <v>0</v>
      </c>
      <c r="O1370" s="454"/>
      <c r="P1370" s="72">
        <f t="shared" si="824"/>
        <v>2014</v>
      </c>
      <c r="Q1370" s="439"/>
      <c r="R1370" s="439"/>
      <c r="S1370" s="439"/>
      <c r="T1370" s="439"/>
      <c r="U1370" s="439"/>
      <c r="V1370" s="439"/>
      <c r="W1370" s="439"/>
      <c r="X1370" s="439"/>
      <c r="Y1370" s="439"/>
      <c r="Z1370" s="439"/>
      <c r="AA1370" s="439"/>
      <c r="AB1370" s="439"/>
      <c r="AC1370" s="312">
        <f t="shared" si="822"/>
        <v>0</v>
      </c>
      <c r="AD1370" s="142"/>
      <c r="AE1370" s="17"/>
      <c r="AF1370" s="22"/>
      <c r="AG1370" s="22"/>
      <c r="AH1370" s="22"/>
      <c r="AI1370" s="155"/>
      <c r="AJ1370" s="2"/>
      <c r="BH1370" s="44"/>
      <c r="BL1370" s="165"/>
      <c r="BM1370" s="165"/>
      <c r="BN1370" s="165"/>
      <c r="BO1370" s="165"/>
      <c r="BP1370" s="165"/>
      <c r="BQ1370" s="165"/>
      <c r="BR1370" s="165"/>
      <c r="BS1370" s="165"/>
      <c r="BV1370" s="44"/>
      <c r="BW1370" s="44"/>
      <c r="BX1370" s="44"/>
      <c r="BY1370" s="44"/>
      <c r="BZ1370" s="44"/>
      <c r="CA1370" s="44"/>
      <c r="CB1370" s="44"/>
      <c r="CC1370" s="44"/>
      <c r="CD1370" s="44"/>
      <c r="CO1370" s="165"/>
      <c r="DH1370" s="165"/>
      <c r="DI1370" s="165"/>
      <c r="DJ1370" s="165"/>
    </row>
    <row r="1371" spans="1:114" s="5" customFormat="1">
      <c r="A1371" s="1">
        <f t="shared" si="823"/>
        <v>2015</v>
      </c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312">
        <f t="shared" si="821"/>
        <v>0</v>
      </c>
      <c r="O1371" s="454"/>
      <c r="P1371" s="72">
        <f t="shared" si="824"/>
        <v>2015</v>
      </c>
      <c r="Q1371" s="439"/>
      <c r="R1371" s="439"/>
      <c r="S1371" s="439"/>
      <c r="T1371" s="439"/>
      <c r="U1371" s="439"/>
      <c r="V1371" s="439"/>
      <c r="W1371" s="439"/>
      <c r="X1371" s="439"/>
      <c r="Y1371" s="439"/>
      <c r="Z1371" s="439"/>
      <c r="AA1371" s="439"/>
      <c r="AB1371" s="439"/>
      <c r="AC1371" s="312">
        <f t="shared" si="822"/>
        <v>0</v>
      </c>
      <c r="AD1371" s="142"/>
      <c r="AE1371" s="17"/>
      <c r="AF1371" s="22"/>
      <c r="AG1371" s="22"/>
      <c r="AH1371" s="22"/>
      <c r="AI1371" s="155"/>
      <c r="AJ1371" s="2"/>
      <c r="BH1371" s="44"/>
      <c r="BL1371" s="165"/>
      <c r="BM1371" s="165"/>
      <c r="BN1371" s="165"/>
      <c r="BO1371" s="165"/>
      <c r="BP1371" s="165"/>
      <c r="BQ1371" s="165"/>
      <c r="BR1371" s="165"/>
      <c r="BS1371" s="165"/>
      <c r="BV1371" s="44"/>
      <c r="BW1371" s="44"/>
      <c r="BX1371" s="44"/>
      <c r="BY1371" s="44"/>
      <c r="BZ1371" s="44"/>
      <c r="CA1371" s="44"/>
      <c r="CB1371" s="44"/>
      <c r="CC1371" s="44"/>
      <c r="CD1371" s="44"/>
      <c r="CO1371" s="165"/>
      <c r="DH1371" s="165"/>
      <c r="DI1371" s="165"/>
      <c r="DJ1371" s="165"/>
    </row>
    <row r="1372" spans="1:114" s="5" customFormat="1">
      <c r="A1372" s="1">
        <f t="shared" si="823"/>
        <v>2016</v>
      </c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312">
        <f t="shared" si="821"/>
        <v>0</v>
      </c>
      <c r="O1372" s="454"/>
      <c r="P1372" s="72">
        <f t="shared" si="824"/>
        <v>2016</v>
      </c>
      <c r="Q1372" s="439"/>
      <c r="R1372" s="439"/>
      <c r="S1372" s="439"/>
      <c r="T1372" s="439"/>
      <c r="U1372" s="439"/>
      <c r="V1372" s="439"/>
      <c r="W1372" s="439"/>
      <c r="X1372" s="439"/>
      <c r="Y1372" s="439"/>
      <c r="Z1372" s="439"/>
      <c r="AA1372" s="439"/>
      <c r="AB1372" s="439"/>
      <c r="AC1372" s="312">
        <f t="shared" si="822"/>
        <v>0</v>
      </c>
      <c r="AD1372" s="142"/>
      <c r="AE1372" s="17"/>
      <c r="AF1372" s="22"/>
      <c r="AG1372" s="22"/>
      <c r="AH1372" s="22"/>
      <c r="AI1372" s="155"/>
      <c r="AJ1372" s="2"/>
      <c r="BH1372" s="44"/>
      <c r="BL1372" s="165"/>
      <c r="BM1372" s="165"/>
      <c r="BN1372" s="165"/>
      <c r="BO1372" s="165"/>
      <c r="BP1372" s="165"/>
      <c r="BQ1372" s="165"/>
      <c r="BR1372" s="165"/>
      <c r="BS1372" s="165"/>
      <c r="BV1372" s="44"/>
      <c r="BW1372" s="44"/>
      <c r="BX1372" s="44"/>
      <c r="BY1372" s="44"/>
      <c r="BZ1372" s="44"/>
      <c r="CA1372" s="44"/>
      <c r="CB1372" s="44"/>
      <c r="CC1372" s="44"/>
      <c r="CD1372" s="44"/>
      <c r="CO1372" s="165"/>
      <c r="DH1372" s="165"/>
      <c r="DI1372" s="165"/>
      <c r="DJ1372" s="165"/>
    </row>
    <row r="1373" spans="1:114" s="5" customFormat="1">
      <c r="A1373" s="1">
        <f t="shared" si="823"/>
        <v>2017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312">
        <f t="shared" si="821"/>
        <v>0</v>
      </c>
      <c r="O1373" s="454"/>
      <c r="P1373" s="72">
        <f t="shared" si="824"/>
        <v>2017</v>
      </c>
      <c r="Q1373" s="364"/>
      <c r="R1373" s="364"/>
      <c r="S1373" s="364"/>
      <c r="T1373" s="364"/>
      <c r="U1373" s="364"/>
      <c r="V1373" s="364"/>
      <c r="W1373" s="364"/>
      <c r="X1373" s="364"/>
      <c r="Y1373" s="364"/>
      <c r="Z1373" s="364"/>
      <c r="AA1373" s="364"/>
      <c r="AB1373" s="364"/>
      <c r="AC1373" s="312">
        <f t="shared" si="822"/>
        <v>0</v>
      </c>
      <c r="AD1373" s="142"/>
      <c r="AE1373" s="17"/>
      <c r="AF1373" s="22"/>
      <c r="AG1373" s="22"/>
      <c r="AH1373" s="22"/>
      <c r="AI1373" s="155"/>
      <c r="AJ1373" s="2"/>
      <c r="BH1373" s="44"/>
      <c r="BL1373" s="165"/>
      <c r="BM1373" s="165"/>
      <c r="BN1373" s="165"/>
      <c r="BO1373" s="165"/>
      <c r="BP1373" s="165"/>
      <c r="BQ1373" s="165"/>
      <c r="BR1373" s="165"/>
      <c r="BS1373" s="165"/>
      <c r="BV1373" s="44"/>
      <c r="BW1373" s="44"/>
      <c r="BX1373" s="44"/>
      <c r="BY1373" s="44"/>
      <c r="BZ1373" s="44"/>
      <c r="CA1373" s="44"/>
      <c r="CB1373" s="44"/>
      <c r="CC1373" s="44"/>
      <c r="CD1373" s="44"/>
      <c r="CO1373" s="165"/>
      <c r="DH1373" s="165"/>
      <c r="DI1373" s="165"/>
      <c r="DJ1373" s="165"/>
    </row>
    <row r="1374" spans="1:114" s="5" customFormat="1">
      <c r="A1374" s="1">
        <f t="shared" si="823"/>
        <v>2018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312">
        <f t="shared" si="821"/>
        <v>0</v>
      </c>
      <c r="O1374" s="454"/>
      <c r="P1374" s="72">
        <f t="shared" si="824"/>
        <v>2018</v>
      </c>
      <c r="Q1374" s="364"/>
      <c r="R1374" s="364"/>
      <c r="S1374" s="364"/>
      <c r="T1374" s="364"/>
      <c r="U1374" s="364"/>
      <c r="V1374" s="364"/>
      <c r="W1374" s="364"/>
      <c r="X1374" s="364"/>
      <c r="Y1374" s="364"/>
      <c r="Z1374" s="364"/>
      <c r="AA1374" s="364"/>
      <c r="AB1374" s="364"/>
      <c r="AC1374" s="312">
        <f t="shared" si="822"/>
        <v>0</v>
      </c>
      <c r="AD1374" s="142"/>
      <c r="AE1374" s="17"/>
      <c r="AF1374" s="22"/>
      <c r="AG1374" s="22"/>
      <c r="AH1374" s="22"/>
      <c r="AI1374" s="155"/>
      <c r="AJ1374" s="2"/>
      <c r="BH1374" s="44"/>
      <c r="BL1374" s="165"/>
      <c r="BM1374" s="165"/>
      <c r="BN1374" s="165"/>
      <c r="BO1374" s="165"/>
      <c r="BP1374" s="165"/>
      <c r="BQ1374" s="165"/>
      <c r="BR1374" s="165"/>
      <c r="BS1374" s="165"/>
      <c r="BV1374" s="44"/>
      <c r="BW1374" s="44"/>
      <c r="BX1374" s="44"/>
      <c r="BY1374" s="44"/>
      <c r="BZ1374" s="44"/>
      <c r="CA1374" s="44"/>
      <c r="CB1374" s="44"/>
      <c r="CC1374" s="44"/>
      <c r="CD1374" s="44"/>
      <c r="CO1374" s="165"/>
      <c r="DH1374" s="165"/>
      <c r="DI1374" s="165"/>
      <c r="DJ1374" s="165"/>
    </row>
    <row r="1375" spans="1:114" s="5" customFormat="1">
      <c r="A1375" s="1">
        <f t="shared" si="823"/>
        <v>2019</v>
      </c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312">
        <f t="shared" si="821"/>
        <v>0</v>
      </c>
      <c r="O1375" s="454"/>
      <c r="P1375" s="72">
        <f t="shared" si="824"/>
        <v>2019</v>
      </c>
      <c r="Q1375" s="364"/>
      <c r="R1375" s="364"/>
      <c r="S1375" s="364"/>
      <c r="T1375" s="364"/>
      <c r="U1375" s="364"/>
      <c r="V1375" s="364"/>
      <c r="W1375" s="364"/>
      <c r="X1375" s="364"/>
      <c r="Y1375" s="364"/>
      <c r="Z1375" s="364"/>
      <c r="AA1375" s="364"/>
      <c r="AB1375" s="364"/>
      <c r="AC1375" s="312">
        <f t="shared" si="822"/>
        <v>0</v>
      </c>
      <c r="AD1375" s="142"/>
      <c r="AE1375" s="17"/>
      <c r="AF1375" s="22"/>
      <c r="AG1375" s="22"/>
      <c r="AH1375" s="22"/>
      <c r="AI1375" s="155"/>
      <c r="AJ1375" s="2"/>
      <c r="BH1375" s="44"/>
      <c r="BL1375" s="165"/>
      <c r="BM1375" s="165"/>
      <c r="BN1375" s="165"/>
      <c r="BO1375" s="165"/>
      <c r="BP1375" s="165"/>
      <c r="BQ1375" s="165"/>
      <c r="BR1375" s="165"/>
      <c r="BS1375" s="165"/>
      <c r="BV1375" s="44"/>
      <c r="BW1375" s="44"/>
      <c r="BX1375" s="44"/>
      <c r="BY1375" s="44"/>
      <c r="BZ1375" s="44"/>
      <c r="CA1375" s="44"/>
      <c r="CB1375" s="44"/>
      <c r="CC1375" s="44"/>
      <c r="CD1375" s="44"/>
      <c r="CO1375" s="165"/>
      <c r="DH1375" s="165"/>
      <c r="DI1375" s="165"/>
      <c r="DJ1375" s="165"/>
    </row>
    <row r="1376" spans="1:114" s="5" customFormat="1">
      <c r="A1376" s="1">
        <f t="shared" si="823"/>
        <v>2020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312">
        <f t="shared" si="821"/>
        <v>0</v>
      </c>
      <c r="O1376" s="454"/>
      <c r="P1376" s="72">
        <f t="shared" si="824"/>
        <v>2020</v>
      </c>
      <c r="Q1376" s="364"/>
      <c r="R1376" s="364"/>
      <c r="S1376" s="364"/>
      <c r="T1376" s="364"/>
      <c r="U1376" s="364"/>
      <c r="V1376" s="364"/>
      <c r="W1376" s="364"/>
      <c r="X1376" s="364"/>
      <c r="Y1376" s="364"/>
      <c r="Z1376" s="364"/>
      <c r="AA1376" s="364"/>
      <c r="AB1376" s="364"/>
      <c r="AC1376" s="312">
        <f t="shared" si="822"/>
        <v>0</v>
      </c>
      <c r="AD1376" s="142"/>
      <c r="AE1376" s="17"/>
      <c r="AF1376" s="22"/>
      <c r="AG1376" s="22"/>
      <c r="AH1376" s="22"/>
      <c r="AI1376" s="155"/>
      <c r="AJ1376" s="2"/>
      <c r="BH1376" s="44"/>
      <c r="BL1376" s="165"/>
      <c r="BM1376" s="165"/>
      <c r="BN1376" s="165"/>
      <c r="BO1376" s="165"/>
      <c r="BP1376" s="165"/>
      <c r="BQ1376" s="165"/>
      <c r="BR1376" s="165"/>
      <c r="BS1376" s="165"/>
      <c r="BV1376" s="44"/>
      <c r="BW1376" s="44"/>
      <c r="BX1376" s="44"/>
      <c r="BY1376" s="44"/>
      <c r="BZ1376" s="44"/>
      <c r="CA1376" s="44"/>
      <c r="CB1376" s="44"/>
      <c r="CC1376" s="44"/>
      <c r="CD1376" s="44"/>
      <c r="CO1376" s="165"/>
      <c r="DH1376" s="165"/>
      <c r="DI1376" s="165"/>
      <c r="DJ1376" s="165"/>
    </row>
    <row r="1377" spans="1:114" s="5" customFormat="1">
      <c r="A1377" s="1">
        <f t="shared" si="823"/>
        <v>2021</v>
      </c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312">
        <f t="shared" si="821"/>
        <v>0</v>
      </c>
      <c r="O1377" s="454"/>
      <c r="P1377" s="72">
        <f t="shared" si="824"/>
        <v>2021</v>
      </c>
      <c r="Q1377" s="364"/>
      <c r="R1377" s="364"/>
      <c r="S1377" s="364"/>
      <c r="T1377" s="364"/>
      <c r="U1377" s="364"/>
      <c r="V1377" s="364"/>
      <c r="W1377" s="364"/>
      <c r="X1377" s="364"/>
      <c r="Y1377" s="364"/>
      <c r="Z1377" s="364"/>
      <c r="AA1377" s="364"/>
      <c r="AB1377" s="364"/>
      <c r="AC1377" s="312">
        <f t="shared" si="822"/>
        <v>0</v>
      </c>
      <c r="AD1377" s="142"/>
      <c r="AE1377" s="17"/>
      <c r="AF1377" s="22"/>
      <c r="AG1377" s="22"/>
      <c r="AH1377" s="22"/>
      <c r="AI1377" s="155"/>
      <c r="AJ1377" s="2"/>
      <c r="BH1377" s="44"/>
      <c r="BL1377" s="165"/>
      <c r="BM1377" s="165"/>
      <c r="BN1377" s="165"/>
      <c r="BO1377" s="165"/>
      <c r="BP1377" s="165"/>
      <c r="BQ1377" s="165"/>
      <c r="BR1377" s="165"/>
      <c r="BS1377" s="165"/>
      <c r="BV1377" s="44"/>
      <c r="BW1377" s="44"/>
      <c r="BX1377" s="44"/>
      <c r="BY1377" s="44"/>
      <c r="BZ1377" s="44"/>
      <c r="CA1377" s="44"/>
      <c r="CB1377" s="44"/>
      <c r="CC1377" s="44"/>
      <c r="CD1377" s="44"/>
      <c r="CO1377" s="165"/>
      <c r="DH1377" s="165"/>
      <c r="DI1377" s="165"/>
      <c r="DJ1377" s="165"/>
    </row>
    <row r="1378" spans="1:114" s="5" customFormat="1">
      <c r="A1378" s="1">
        <f t="shared" si="823"/>
        <v>2022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312">
        <f t="shared" si="821"/>
        <v>0</v>
      </c>
      <c r="O1378" s="454"/>
      <c r="P1378" s="72">
        <f t="shared" si="824"/>
        <v>2022</v>
      </c>
      <c r="Q1378" s="364"/>
      <c r="R1378" s="364"/>
      <c r="S1378" s="364"/>
      <c r="T1378" s="364"/>
      <c r="U1378" s="364"/>
      <c r="V1378" s="364"/>
      <c r="W1378" s="364"/>
      <c r="X1378" s="364"/>
      <c r="Y1378" s="364"/>
      <c r="Z1378" s="364"/>
      <c r="AA1378" s="364"/>
      <c r="AB1378" s="364"/>
      <c r="AC1378" s="312">
        <f t="shared" si="822"/>
        <v>0</v>
      </c>
      <c r="AD1378" s="142"/>
      <c r="AE1378" s="17"/>
      <c r="AF1378" s="22"/>
      <c r="AG1378" s="22"/>
      <c r="AH1378" s="22"/>
      <c r="AI1378" s="155"/>
      <c r="AJ1378" s="2"/>
      <c r="BH1378" s="44"/>
      <c r="BL1378" s="165"/>
      <c r="BM1378" s="165"/>
      <c r="BN1378" s="165"/>
      <c r="BO1378" s="165"/>
      <c r="BP1378" s="165"/>
      <c r="BQ1378" s="165"/>
      <c r="BR1378" s="165"/>
      <c r="BS1378" s="165"/>
      <c r="BV1378" s="44"/>
      <c r="BW1378" s="44"/>
      <c r="BX1378" s="44"/>
      <c r="BY1378" s="44"/>
      <c r="BZ1378" s="44"/>
      <c r="CA1378" s="44"/>
      <c r="CB1378" s="44"/>
      <c r="CC1378" s="44"/>
      <c r="CD1378" s="44"/>
      <c r="CO1378" s="165"/>
      <c r="DH1378" s="165"/>
      <c r="DI1378" s="165"/>
      <c r="DJ1378" s="165"/>
    </row>
    <row r="1379" spans="1:114" s="5" customFormat="1">
      <c r="A1379" s="1">
        <f t="shared" si="823"/>
        <v>2023</v>
      </c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312">
        <f t="shared" si="821"/>
        <v>0</v>
      </c>
      <c r="O1379" s="454"/>
      <c r="P1379" s="72">
        <f t="shared" si="824"/>
        <v>2023</v>
      </c>
      <c r="Q1379" s="364"/>
      <c r="R1379" s="364"/>
      <c r="S1379" s="364"/>
      <c r="T1379" s="364"/>
      <c r="U1379" s="364"/>
      <c r="V1379" s="364"/>
      <c r="W1379" s="364"/>
      <c r="X1379" s="364"/>
      <c r="Y1379" s="364"/>
      <c r="Z1379" s="364"/>
      <c r="AA1379" s="364"/>
      <c r="AB1379" s="364"/>
      <c r="AC1379" s="312">
        <f t="shared" si="822"/>
        <v>0</v>
      </c>
      <c r="AD1379" s="142"/>
      <c r="AE1379" s="17"/>
      <c r="AF1379" s="22"/>
      <c r="AG1379" s="22"/>
      <c r="AH1379" s="22"/>
      <c r="AI1379" s="155"/>
      <c r="AJ1379" s="2"/>
      <c r="BH1379" s="44"/>
      <c r="BL1379" s="165"/>
      <c r="BM1379" s="165"/>
      <c r="BN1379" s="165"/>
      <c r="BO1379" s="165"/>
      <c r="BP1379" s="165"/>
      <c r="BQ1379" s="165"/>
      <c r="BR1379" s="165"/>
      <c r="BS1379" s="165"/>
      <c r="BV1379" s="44"/>
      <c r="BW1379" s="44"/>
      <c r="BX1379" s="44"/>
      <c r="BY1379" s="44"/>
      <c r="BZ1379" s="44"/>
      <c r="CA1379" s="44"/>
      <c r="CB1379" s="44"/>
      <c r="CC1379" s="44"/>
      <c r="CD1379" s="44"/>
      <c r="CO1379" s="165"/>
      <c r="DH1379" s="165"/>
      <c r="DI1379" s="165"/>
      <c r="DJ1379" s="165"/>
    </row>
    <row r="1380" spans="1:114" s="5" customFormat="1">
      <c r="A1380" s="1">
        <f t="shared" si="823"/>
        <v>2024</v>
      </c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312">
        <f t="shared" si="821"/>
        <v>0</v>
      </c>
      <c r="O1380" s="454"/>
      <c r="P1380" s="72">
        <f t="shared" si="824"/>
        <v>2024</v>
      </c>
      <c r="Q1380" s="364"/>
      <c r="R1380" s="364"/>
      <c r="S1380" s="364"/>
      <c r="T1380" s="364"/>
      <c r="U1380" s="364"/>
      <c r="V1380" s="364"/>
      <c r="W1380" s="364"/>
      <c r="X1380" s="364"/>
      <c r="Y1380" s="364"/>
      <c r="Z1380" s="364"/>
      <c r="AA1380" s="364"/>
      <c r="AB1380" s="364"/>
      <c r="AC1380" s="312">
        <f t="shared" si="822"/>
        <v>0</v>
      </c>
      <c r="AD1380" s="142"/>
      <c r="AE1380" s="17"/>
      <c r="AF1380" s="22"/>
      <c r="AG1380" s="22"/>
      <c r="AH1380" s="22"/>
      <c r="AI1380" s="155"/>
      <c r="AJ1380" s="2"/>
      <c r="BH1380" s="44"/>
      <c r="BL1380" s="165"/>
      <c r="BM1380" s="165"/>
      <c r="BN1380" s="165"/>
      <c r="BO1380" s="165"/>
      <c r="BP1380" s="165"/>
      <c r="BQ1380" s="165"/>
      <c r="BR1380" s="165"/>
      <c r="BS1380" s="165"/>
      <c r="BV1380" s="44"/>
      <c r="BW1380" s="44"/>
      <c r="BX1380" s="44"/>
      <c r="BY1380" s="44"/>
      <c r="BZ1380" s="44"/>
      <c r="CA1380" s="44"/>
      <c r="CB1380" s="44"/>
      <c r="CC1380" s="44"/>
      <c r="CD1380" s="44"/>
      <c r="CO1380" s="165"/>
      <c r="DH1380" s="165"/>
      <c r="DI1380" s="165"/>
      <c r="DJ1380" s="165"/>
    </row>
    <row r="1381" spans="1:114" s="5" customFormat="1">
      <c r="A1381" s="1">
        <f t="shared" si="823"/>
        <v>2025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312">
        <f t="shared" si="821"/>
        <v>0</v>
      </c>
      <c r="O1381" s="454"/>
      <c r="P1381" s="72">
        <f t="shared" si="824"/>
        <v>2025</v>
      </c>
      <c r="Q1381" s="364"/>
      <c r="R1381" s="364"/>
      <c r="S1381" s="364"/>
      <c r="T1381" s="364"/>
      <c r="U1381" s="364"/>
      <c r="V1381" s="364"/>
      <c r="W1381" s="364"/>
      <c r="X1381" s="364"/>
      <c r="Y1381" s="364"/>
      <c r="Z1381" s="364"/>
      <c r="AA1381" s="364"/>
      <c r="AB1381" s="364"/>
      <c r="AC1381" s="312">
        <f t="shared" si="822"/>
        <v>0</v>
      </c>
      <c r="AD1381" s="142"/>
      <c r="AE1381" s="17"/>
      <c r="AF1381" s="22"/>
      <c r="AG1381" s="22"/>
      <c r="AH1381" s="22"/>
      <c r="AI1381" s="155"/>
      <c r="AJ1381" s="2"/>
      <c r="BH1381" s="44"/>
      <c r="BL1381" s="165"/>
      <c r="BM1381" s="165"/>
      <c r="BN1381" s="165"/>
      <c r="BO1381" s="165"/>
      <c r="BP1381" s="165"/>
      <c r="BQ1381" s="165"/>
      <c r="BR1381" s="165"/>
      <c r="BS1381" s="165"/>
      <c r="BV1381" s="44"/>
      <c r="BW1381" s="44"/>
      <c r="BX1381" s="44"/>
      <c r="BY1381" s="44"/>
      <c r="BZ1381" s="44"/>
      <c r="CA1381" s="44"/>
      <c r="CB1381" s="44"/>
      <c r="CC1381" s="44"/>
      <c r="CD1381" s="44"/>
      <c r="CO1381" s="165"/>
      <c r="DH1381" s="165"/>
      <c r="DI1381" s="165"/>
      <c r="DJ1381" s="165"/>
    </row>
    <row r="1382" spans="1:114" s="5" customFormat="1">
      <c r="A1382" s="1">
        <f t="shared" si="823"/>
        <v>2026</v>
      </c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312">
        <f t="shared" si="821"/>
        <v>0</v>
      </c>
      <c r="O1382" s="289"/>
      <c r="P1382" s="72">
        <f t="shared" si="824"/>
        <v>2026</v>
      </c>
      <c r="Q1382" s="364"/>
      <c r="R1382" s="364"/>
      <c r="S1382" s="364"/>
      <c r="T1382" s="364"/>
      <c r="U1382" s="364"/>
      <c r="V1382" s="364"/>
      <c r="W1382" s="364"/>
      <c r="X1382" s="364"/>
      <c r="Y1382" s="364"/>
      <c r="Z1382" s="364"/>
      <c r="AA1382" s="364"/>
      <c r="AB1382" s="364"/>
      <c r="AC1382" s="312">
        <f t="shared" si="822"/>
        <v>0</v>
      </c>
      <c r="AD1382" s="142"/>
      <c r="AE1382" s="17"/>
      <c r="AF1382" s="22"/>
      <c r="AG1382" s="22"/>
      <c r="AH1382" s="22"/>
      <c r="AI1382" s="155"/>
      <c r="AJ1382" s="2"/>
      <c r="BH1382" s="44"/>
      <c r="BL1382" s="165"/>
      <c r="BM1382" s="165"/>
      <c r="BN1382" s="165"/>
      <c r="BO1382" s="165"/>
      <c r="BP1382" s="165"/>
      <c r="BQ1382" s="165"/>
      <c r="BR1382" s="165"/>
      <c r="BS1382" s="165"/>
      <c r="BV1382" s="44"/>
      <c r="BW1382" s="44"/>
      <c r="BX1382" s="44"/>
      <c r="BY1382" s="44"/>
      <c r="BZ1382" s="44"/>
      <c r="CA1382" s="44"/>
      <c r="CB1382" s="44"/>
      <c r="CC1382" s="44"/>
      <c r="CD1382" s="44"/>
      <c r="CO1382" s="165"/>
      <c r="DH1382" s="165"/>
      <c r="DI1382" s="165"/>
      <c r="DJ1382" s="165"/>
    </row>
    <row r="1383" spans="1:114" s="5" customFormat="1">
      <c r="A1383" s="1">
        <f t="shared" si="823"/>
        <v>2027</v>
      </c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312">
        <f t="shared" si="821"/>
        <v>0</v>
      </c>
      <c r="O1383" s="289"/>
      <c r="P1383" s="72">
        <f t="shared" si="824"/>
        <v>2027</v>
      </c>
      <c r="Q1383" s="364"/>
      <c r="R1383" s="364"/>
      <c r="S1383" s="364"/>
      <c r="T1383" s="364"/>
      <c r="U1383" s="364"/>
      <c r="V1383" s="364"/>
      <c r="W1383" s="364"/>
      <c r="X1383" s="364"/>
      <c r="Y1383" s="364"/>
      <c r="Z1383" s="364"/>
      <c r="AA1383" s="364"/>
      <c r="AB1383" s="364"/>
      <c r="AC1383" s="312">
        <f t="shared" si="822"/>
        <v>0</v>
      </c>
      <c r="AD1383" s="142"/>
      <c r="AE1383" s="17"/>
      <c r="AF1383" s="22"/>
      <c r="AG1383" s="22"/>
      <c r="AH1383" s="22"/>
      <c r="AI1383" s="155"/>
      <c r="AJ1383" s="2"/>
      <c r="BH1383" s="44"/>
      <c r="BL1383" s="165"/>
      <c r="BM1383" s="165"/>
      <c r="BN1383" s="165"/>
      <c r="BO1383" s="165"/>
      <c r="BP1383" s="165"/>
      <c r="BQ1383" s="165"/>
      <c r="BR1383" s="165"/>
      <c r="BS1383" s="165"/>
      <c r="BV1383" s="44"/>
      <c r="BW1383" s="44"/>
      <c r="BX1383" s="44"/>
      <c r="BY1383" s="44"/>
      <c r="BZ1383" s="44"/>
      <c r="CA1383" s="44"/>
      <c r="CB1383" s="44"/>
      <c r="CC1383" s="44"/>
      <c r="CD1383" s="44"/>
      <c r="CO1383" s="165"/>
      <c r="DH1383" s="165"/>
      <c r="DI1383" s="165"/>
      <c r="DJ1383" s="165"/>
    </row>
    <row r="1384" spans="1:114" s="5" customFormat="1">
      <c r="A1384" s="1">
        <f t="shared" si="823"/>
        <v>2028</v>
      </c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312">
        <f t="shared" si="821"/>
        <v>0</v>
      </c>
      <c r="O1384" s="289"/>
      <c r="P1384" s="72">
        <f t="shared" si="824"/>
        <v>2028</v>
      </c>
      <c r="Q1384" s="364"/>
      <c r="R1384" s="364"/>
      <c r="S1384" s="364"/>
      <c r="T1384" s="364"/>
      <c r="U1384" s="364"/>
      <c r="V1384" s="364"/>
      <c r="W1384" s="364"/>
      <c r="X1384" s="364"/>
      <c r="Y1384" s="364"/>
      <c r="Z1384" s="364"/>
      <c r="AA1384" s="364"/>
      <c r="AB1384" s="364"/>
      <c r="AC1384" s="312">
        <f t="shared" si="822"/>
        <v>0</v>
      </c>
      <c r="AD1384" s="142"/>
      <c r="AE1384" s="17"/>
      <c r="AF1384" s="22"/>
      <c r="AG1384" s="22"/>
      <c r="AH1384" s="22"/>
      <c r="AI1384" s="155"/>
      <c r="AJ1384" s="2"/>
      <c r="BH1384" s="44"/>
      <c r="BL1384" s="165"/>
      <c r="BM1384" s="165"/>
      <c r="BN1384" s="165"/>
      <c r="BO1384" s="165"/>
      <c r="BP1384" s="165"/>
      <c r="BQ1384" s="165"/>
      <c r="BR1384" s="165"/>
      <c r="BS1384" s="165"/>
      <c r="BV1384" s="44"/>
      <c r="BW1384" s="44"/>
      <c r="BX1384" s="44"/>
      <c r="BY1384" s="44"/>
      <c r="BZ1384" s="44"/>
      <c r="CA1384" s="44"/>
      <c r="CB1384" s="44"/>
      <c r="CC1384" s="44"/>
      <c r="CD1384" s="44"/>
      <c r="CO1384" s="165"/>
      <c r="DH1384" s="165"/>
      <c r="DI1384" s="165"/>
      <c r="DJ1384" s="165"/>
    </row>
    <row r="1385" spans="1:114" s="5" customFormat="1">
      <c r="A1385" s="1">
        <f t="shared" si="823"/>
        <v>2029</v>
      </c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312">
        <f t="shared" si="821"/>
        <v>0</v>
      </c>
      <c r="O1385" s="29"/>
      <c r="P1385" s="72">
        <f t="shared" si="824"/>
        <v>2029</v>
      </c>
      <c r="Q1385" s="364"/>
      <c r="R1385" s="364"/>
      <c r="S1385" s="364"/>
      <c r="T1385" s="364"/>
      <c r="U1385" s="364"/>
      <c r="V1385" s="364"/>
      <c r="W1385" s="364"/>
      <c r="X1385" s="364"/>
      <c r="Y1385" s="364"/>
      <c r="Z1385" s="364"/>
      <c r="AA1385" s="364"/>
      <c r="AB1385" s="364"/>
      <c r="AC1385" s="312">
        <f t="shared" si="822"/>
        <v>0</v>
      </c>
      <c r="AD1385" s="142"/>
      <c r="AE1385" s="17"/>
      <c r="AF1385" s="22"/>
      <c r="AG1385" s="22"/>
      <c r="AH1385" s="22"/>
      <c r="AI1385" s="155"/>
      <c r="AJ1385" s="2"/>
      <c r="BH1385" s="44"/>
      <c r="BL1385" s="165"/>
      <c r="BM1385" s="165"/>
      <c r="BN1385" s="165"/>
      <c r="BO1385" s="165"/>
      <c r="BP1385" s="165"/>
      <c r="BQ1385" s="165"/>
      <c r="BR1385" s="165"/>
      <c r="BS1385" s="165"/>
      <c r="BV1385" s="44"/>
      <c r="BW1385" s="44"/>
      <c r="BX1385" s="44"/>
      <c r="BY1385" s="44"/>
      <c r="BZ1385" s="44"/>
      <c r="CA1385" s="44"/>
      <c r="CB1385" s="44"/>
      <c r="CC1385" s="44"/>
      <c r="CD1385" s="44"/>
      <c r="CO1385" s="165"/>
      <c r="DH1385" s="165"/>
      <c r="DI1385" s="165"/>
      <c r="DJ1385" s="165"/>
    </row>
    <row r="1386" spans="1:114" s="5" customFormat="1">
      <c r="A1386" s="1">
        <f t="shared" si="823"/>
        <v>2030</v>
      </c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312">
        <f t="shared" si="821"/>
        <v>0</v>
      </c>
      <c r="O1386" s="29"/>
      <c r="P1386" s="72">
        <f t="shared" si="824"/>
        <v>2030</v>
      </c>
      <c r="Q1386" s="364"/>
      <c r="R1386" s="364"/>
      <c r="S1386" s="364"/>
      <c r="T1386" s="364"/>
      <c r="U1386" s="364"/>
      <c r="V1386" s="364"/>
      <c r="W1386" s="364"/>
      <c r="X1386" s="364"/>
      <c r="Y1386" s="364"/>
      <c r="Z1386" s="364"/>
      <c r="AA1386" s="364"/>
      <c r="AB1386" s="364"/>
      <c r="AC1386" s="312">
        <f t="shared" si="822"/>
        <v>0</v>
      </c>
      <c r="AD1386" s="142"/>
      <c r="AE1386" s="17"/>
      <c r="AF1386" s="22"/>
      <c r="AG1386" s="22"/>
      <c r="AH1386" s="22"/>
      <c r="AI1386" s="155"/>
      <c r="AJ1386" s="2"/>
      <c r="BH1386" s="44"/>
      <c r="BL1386" s="165"/>
      <c r="BM1386" s="165"/>
      <c r="BN1386" s="165"/>
      <c r="BO1386" s="165"/>
      <c r="BP1386" s="165"/>
      <c r="BQ1386" s="165"/>
      <c r="BR1386" s="165"/>
      <c r="BS1386" s="165"/>
      <c r="BV1386" s="44"/>
      <c r="BW1386" s="44"/>
      <c r="BX1386" s="44"/>
      <c r="BY1386" s="44"/>
      <c r="BZ1386" s="44"/>
      <c r="CA1386" s="44"/>
      <c r="CB1386" s="44"/>
      <c r="CC1386" s="44"/>
      <c r="CD1386" s="44"/>
      <c r="CO1386" s="165"/>
      <c r="DH1386" s="165"/>
      <c r="DI1386" s="165"/>
      <c r="DJ1386" s="165"/>
    </row>
    <row r="1387" spans="1:114" s="5" customFormat="1">
      <c r="A1387" s="1">
        <f t="shared" si="823"/>
        <v>2031</v>
      </c>
      <c r="B1387" s="56"/>
      <c r="C1387" s="56"/>
      <c r="D1387" s="56"/>
      <c r="E1387" s="56"/>
      <c r="F1387" s="56"/>
      <c r="G1387" s="56"/>
      <c r="H1387" s="56"/>
      <c r="I1387" s="56"/>
      <c r="J1387" s="56"/>
      <c r="K1387" s="56"/>
      <c r="L1387" s="56"/>
      <c r="M1387" s="56"/>
      <c r="N1387" s="312"/>
      <c r="O1387" s="29"/>
      <c r="P1387" s="72">
        <f t="shared" si="824"/>
        <v>2031</v>
      </c>
      <c r="Q1387" s="364"/>
      <c r="R1387" s="364"/>
      <c r="S1387" s="364"/>
      <c r="T1387" s="364"/>
      <c r="U1387" s="364"/>
      <c r="V1387" s="364"/>
      <c r="W1387" s="364"/>
      <c r="X1387" s="364"/>
      <c r="Y1387" s="364"/>
      <c r="Z1387" s="364"/>
      <c r="AA1387" s="364"/>
      <c r="AB1387" s="364"/>
      <c r="AC1387" s="312"/>
      <c r="AD1387" s="142"/>
      <c r="AE1387" s="17"/>
      <c r="AF1387" s="22"/>
      <c r="AG1387" s="22"/>
      <c r="AH1387" s="22"/>
      <c r="AI1387" s="155"/>
      <c r="AJ1387" s="2"/>
      <c r="BH1387" s="44"/>
      <c r="BL1387" s="165"/>
      <c r="BM1387" s="165"/>
      <c r="BN1387" s="165"/>
      <c r="BO1387" s="165"/>
      <c r="BP1387" s="165"/>
      <c r="BQ1387" s="165"/>
      <c r="BR1387" s="165"/>
      <c r="BS1387" s="165"/>
      <c r="BV1387" s="44"/>
      <c r="BW1387" s="44"/>
      <c r="BX1387" s="44"/>
      <c r="BY1387" s="44"/>
      <c r="BZ1387" s="44"/>
      <c r="CA1387" s="44"/>
      <c r="CB1387" s="44"/>
      <c r="CC1387" s="44"/>
      <c r="CD1387" s="44"/>
      <c r="CO1387" s="165"/>
      <c r="DH1387" s="165"/>
      <c r="DI1387" s="165"/>
      <c r="DJ1387" s="165"/>
    </row>
    <row r="1388" spans="1:114" s="5" customFormat="1">
      <c r="A1388" s="1">
        <f t="shared" si="823"/>
        <v>2032</v>
      </c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32"/>
      <c r="O1388" s="29"/>
      <c r="P1388" s="72">
        <f t="shared" si="824"/>
        <v>2032</v>
      </c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32"/>
      <c r="AD1388" s="142"/>
      <c r="AE1388" s="17"/>
      <c r="AF1388" s="22"/>
      <c r="AG1388" s="22"/>
      <c r="AH1388" s="22"/>
      <c r="AI1388" s="155"/>
      <c r="AJ1388" s="2"/>
      <c r="BH1388" s="44"/>
      <c r="BL1388" s="165"/>
      <c r="BM1388" s="165"/>
      <c r="BN1388" s="165"/>
      <c r="BO1388" s="165"/>
      <c r="BP1388" s="165"/>
      <c r="BQ1388" s="165"/>
      <c r="BR1388" s="165"/>
      <c r="BS1388" s="165"/>
      <c r="BV1388" s="44"/>
      <c r="BW1388" s="44"/>
      <c r="BX1388" s="44"/>
      <c r="BY1388" s="44"/>
      <c r="BZ1388" s="44"/>
      <c r="CA1388" s="44"/>
      <c r="CB1388" s="44"/>
      <c r="CC1388" s="44"/>
      <c r="CD1388" s="44"/>
      <c r="CO1388" s="165"/>
      <c r="DH1388" s="165"/>
      <c r="DI1388" s="165"/>
      <c r="DJ1388" s="165"/>
    </row>
    <row r="1389" spans="1:114" s="5" customFormat="1">
      <c r="A1389" s="1">
        <f t="shared" si="823"/>
        <v>2033</v>
      </c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32"/>
      <c r="O1389" s="29"/>
      <c r="P1389" s="72">
        <f t="shared" si="824"/>
        <v>2033</v>
      </c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32"/>
      <c r="AD1389" s="142"/>
      <c r="AE1389" s="17"/>
      <c r="AF1389" s="22"/>
      <c r="AG1389" s="22"/>
      <c r="AH1389" s="22"/>
      <c r="AI1389" s="155"/>
      <c r="AJ1389" s="2"/>
      <c r="BH1389" s="44"/>
      <c r="BL1389" s="165"/>
      <c r="BM1389" s="165"/>
      <c r="BN1389" s="165"/>
      <c r="BO1389" s="165"/>
      <c r="BP1389" s="165"/>
      <c r="BQ1389" s="165"/>
      <c r="BR1389" s="165"/>
      <c r="BS1389" s="165"/>
      <c r="BV1389" s="44"/>
      <c r="BW1389" s="44"/>
      <c r="BX1389" s="44"/>
      <c r="BY1389" s="44"/>
      <c r="BZ1389" s="44"/>
      <c r="CA1389" s="44"/>
      <c r="CB1389" s="44"/>
      <c r="CC1389" s="44"/>
      <c r="CD1389" s="44"/>
      <c r="CO1389" s="165"/>
      <c r="DH1389" s="165"/>
      <c r="DI1389" s="165"/>
      <c r="DJ1389" s="165"/>
    </row>
    <row r="1390" spans="1:114" s="5" customFormat="1">
      <c r="A1390" s="1">
        <f t="shared" si="823"/>
        <v>2034</v>
      </c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32"/>
      <c r="O1390" s="29"/>
      <c r="P1390" s="72">
        <f t="shared" si="824"/>
        <v>2034</v>
      </c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32"/>
      <c r="AD1390" s="142"/>
      <c r="AE1390" s="17"/>
      <c r="AF1390" s="22"/>
      <c r="AG1390" s="22"/>
      <c r="AH1390" s="22"/>
      <c r="AI1390" s="155"/>
      <c r="AJ1390" s="2"/>
      <c r="BH1390" s="44"/>
      <c r="BL1390" s="165"/>
      <c r="BM1390" s="165"/>
      <c r="BN1390" s="165"/>
      <c r="BO1390" s="165"/>
      <c r="BP1390" s="165"/>
      <c r="BQ1390" s="165"/>
      <c r="BR1390" s="165"/>
      <c r="BS1390" s="165"/>
      <c r="BV1390" s="44"/>
      <c r="BW1390" s="44"/>
      <c r="BX1390" s="44"/>
      <c r="BY1390" s="44"/>
      <c r="BZ1390" s="44"/>
      <c r="CA1390" s="44"/>
      <c r="CB1390" s="44"/>
      <c r="CC1390" s="44"/>
      <c r="CD1390" s="44"/>
      <c r="CO1390" s="165"/>
      <c r="DH1390" s="165"/>
      <c r="DI1390" s="165"/>
      <c r="DJ1390" s="165"/>
    </row>
    <row r="1391" spans="1:114" s="5" customFormat="1">
      <c r="A1391" s="1">
        <f t="shared" si="823"/>
        <v>2035</v>
      </c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32"/>
      <c r="O1391" s="29"/>
      <c r="P1391" s="72">
        <f t="shared" si="824"/>
        <v>2035</v>
      </c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32"/>
      <c r="AD1391" s="142"/>
      <c r="AE1391" s="17"/>
      <c r="AF1391" s="22"/>
      <c r="AG1391" s="22"/>
      <c r="AH1391" s="22"/>
      <c r="AI1391" s="155"/>
      <c r="AJ1391" s="2"/>
      <c r="BH1391" s="44"/>
      <c r="BL1391" s="165"/>
      <c r="BM1391" s="165"/>
      <c r="BN1391" s="165"/>
      <c r="BO1391" s="165"/>
      <c r="BP1391" s="165"/>
      <c r="BQ1391" s="165"/>
      <c r="BR1391" s="165"/>
      <c r="BS1391" s="165"/>
      <c r="BV1391" s="44"/>
      <c r="BW1391" s="44"/>
      <c r="BX1391" s="44"/>
      <c r="BY1391" s="44"/>
      <c r="BZ1391" s="44"/>
      <c r="CA1391" s="44"/>
      <c r="CB1391" s="44"/>
      <c r="CC1391" s="44"/>
      <c r="CD1391" s="44"/>
      <c r="CO1391" s="165"/>
      <c r="DH1391" s="165"/>
      <c r="DI1391" s="165"/>
      <c r="DJ1391" s="165"/>
    </row>
    <row r="1392" spans="1:114" s="5" customFormat="1">
      <c r="A1392" s="1">
        <f t="shared" si="823"/>
        <v>2036</v>
      </c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32"/>
      <c r="O1392" s="29"/>
      <c r="P1392" s="72">
        <f t="shared" si="824"/>
        <v>2036</v>
      </c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32"/>
      <c r="AD1392" s="142"/>
      <c r="AE1392" s="17"/>
      <c r="AF1392" s="22"/>
      <c r="AG1392" s="22"/>
      <c r="AH1392" s="22"/>
      <c r="AI1392" s="155"/>
      <c r="AJ1392" s="2"/>
      <c r="BH1392" s="44"/>
      <c r="BL1392" s="165"/>
      <c r="BM1392" s="165"/>
      <c r="BN1392" s="165"/>
      <c r="BO1392" s="165"/>
      <c r="BP1392" s="165"/>
      <c r="BQ1392" s="165"/>
      <c r="BR1392" s="165"/>
      <c r="BS1392" s="165"/>
      <c r="BV1392" s="44"/>
      <c r="BW1392" s="44"/>
      <c r="BX1392" s="44"/>
      <c r="BY1392" s="44"/>
      <c r="BZ1392" s="44"/>
      <c r="CA1392" s="44"/>
      <c r="CB1392" s="44"/>
      <c r="CC1392" s="44"/>
      <c r="CD1392" s="44"/>
      <c r="CO1392" s="165"/>
      <c r="DH1392" s="165"/>
      <c r="DI1392" s="165"/>
      <c r="DJ1392" s="165"/>
    </row>
    <row r="1393" spans="1:114" s="5" customFormat="1">
      <c r="A1393" s="1">
        <f t="shared" si="823"/>
        <v>2037</v>
      </c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32"/>
      <c r="O1393" s="29"/>
      <c r="P1393" s="72">
        <f t="shared" si="824"/>
        <v>2037</v>
      </c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32"/>
      <c r="AD1393" s="142"/>
      <c r="AE1393" s="17"/>
      <c r="AF1393" s="22"/>
      <c r="AG1393" s="22"/>
      <c r="AH1393" s="22"/>
      <c r="AI1393" s="155"/>
      <c r="AJ1393" s="2"/>
      <c r="BH1393" s="44"/>
      <c r="BL1393" s="165"/>
      <c r="BM1393" s="165"/>
      <c r="BN1393" s="165"/>
      <c r="BO1393" s="165"/>
      <c r="BP1393" s="165"/>
      <c r="BQ1393" s="165"/>
      <c r="BR1393" s="165"/>
      <c r="BS1393" s="165"/>
      <c r="BV1393" s="44"/>
      <c r="BW1393" s="44"/>
      <c r="BX1393" s="44"/>
      <c r="BY1393" s="44"/>
      <c r="BZ1393" s="44"/>
      <c r="CA1393" s="44"/>
      <c r="CB1393" s="44"/>
      <c r="CC1393" s="44"/>
      <c r="CD1393" s="44"/>
      <c r="CO1393" s="165"/>
      <c r="DH1393" s="165"/>
      <c r="DI1393" s="165"/>
      <c r="DJ1393" s="165"/>
    </row>
    <row r="1394" spans="1:114" s="5" customFormat="1">
      <c r="A1394" s="1">
        <f t="shared" si="823"/>
        <v>2038</v>
      </c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32"/>
      <c r="O1394" s="29"/>
      <c r="P1394" s="72">
        <f t="shared" si="824"/>
        <v>2038</v>
      </c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32"/>
      <c r="AD1394" s="142"/>
      <c r="AE1394" s="17"/>
      <c r="AF1394" s="22"/>
      <c r="AG1394" s="22"/>
      <c r="AH1394" s="22"/>
      <c r="AI1394" s="155"/>
      <c r="AJ1394" s="2"/>
      <c r="BH1394" s="44"/>
      <c r="BL1394" s="165"/>
      <c r="BM1394" s="165"/>
      <c r="BN1394" s="165"/>
      <c r="BO1394" s="165"/>
      <c r="BP1394" s="165"/>
      <c r="BQ1394" s="165"/>
      <c r="BR1394" s="165"/>
      <c r="BS1394" s="165"/>
      <c r="BV1394" s="44"/>
      <c r="BW1394" s="44"/>
      <c r="BX1394" s="44"/>
      <c r="BY1394" s="44"/>
      <c r="BZ1394" s="44"/>
      <c r="CA1394" s="44"/>
      <c r="CB1394" s="44"/>
      <c r="CC1394" s="44"/>
      <c r="CD1394" s="44"/>
      <c r="CO1394" s="165"/>
      <c r="DH1394" s="165"/>
      <c r="DI1394" s="165"/>
      <c r="DJ1394" s="165"/>
    </row>
    <row r="1395" spans="1:114" s="5" customFormat="1">
      <c r="A1395" s="1">
        <f t="shared" si="823"/>
        <v>2039</v>
      </c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32"/>
      <c r="O1395" s="29"/>
      <c r="P1395" s="72">
        <f t="shared" si="824"/>
        <v>2039</v>
      </c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32"/>
      <c r="AD1395" s="142"/>
      <c r="AE1395" s="17"/>
      <c r="AF1395" s="22"/>
      <c r="AG1395" s="22"/>
      <c r="AH1395" s="22"/>
      <c r="AI1395" s="155"/>
      <c r="AJ1395" s="2"/>
      <c r="BH1395" s="44"/>
      <c r="BL1395" s="165"/>
      <c r="BM1395" s="165"/>
      <c r="BN1395" s="165"/>
      <c r="BO1395" s="165"/>
      <c r="BP1395" s="165"/>
      <c r="BQ1395" s="165"/>
      <c r="BR1395" s="165"/>
      <c r="BS1395" s="165"/>
      <c r="BV1395" s="44"/>
      <c r="BW1395" s="44"/>
      <c r="BX1395" s="44"/>
      <c r="BY1395" s="44"/>
      <c r="BZ1395" s="44"/>
      <c r="CA1395" s="44"/>
      <c r="CB1395" s="44"/>
      <c r="CC1395" s="44"/>
      <c r="CD1395" s="44"/>
      <c r="CO1395" s="165"/>
      <c r="DH1395" s="165"/>
      <c r="DI1395" s="165"/>
      <c r="DJ1395" s="165"/>
    </row>
    <row r="1396" spans="1:114" s="5" customFormat="1">
      <c r="A1396" s="1">
        <f t="shared" si="823"/>
        <v>2040</v>
      </c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32"/>
      <c r="O1396" s="29"/>
      <c r="P1396" s="72">
        <f t="shared" si="824"/>
        <v>2040</v>
      </c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32"/>
      <c r="AD1396" s="142"/>
      <c r="AE1396" s="17"/>
      <c r="AF1396" s="22"/>
      <c r="AG1396" s="22"/>
      <c r="AH1396" s="22"/>
      <c r="AI1396" s="155"/>
      <c r="AJ1396" s="2"/>
      <c r="BH1396" s="44"/>
      <c r="BL1396" s="165"/>
      <c r="BM1396" s="165"/>
      <c r="BN1396" s="165"/>
      <c r="BO1396" s="165"/>
      <c r="BP1396" s="165"/>
      <c r="BQ1396" s="165"/>
      <c r="BR1396" s="165"/>
      <c r="BS1396" s="165"/>
      <c r="BV1396" s="44"/>
      <c r="BW1396" s="44"/>
      <c r="BX1396" s="44"/>
      <c r="BY1396" s="44"/>
      <c r="BZ1396" s="44"/>
      <c r="CA1396" s="44"/>
      <c r="CB1396" s="44"/>
      <c r="CC1396" s="44"/>
      <c r="CD1396" s="44"/>
      <c r="CO1396" s="165"/>
      <c r="DH1396" s="165"/>
      <c r="DI1396" s="165"/>
      <c r="DJ1396" s="165"/>
    </row>
    <row r="1397" spans="1:114" s="5" customFormat="1">
      <c r="A1397" s="1">
        <f t="shared" si="823"/>
        <v>2041</v>
      </c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32"/>
      <c r="O1397" s="29"/>
      <c r="P1397" s="72">
        <f t="shared" si="824"/>
        <v>2041</v>
      </c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32"/>
      <c r="AD1397" s="142"/>
      <c r="AE1397" s="17"/>
      <c r="AF1397" s="22"/>
      <c r="AG1397" s="22"/>
      <c r="AH1397" s="22"/>
      <c r="AI1397" s="155"/>
      <c r="AJ1397" s="2"/>
      <c r="BH1397" s="44"/>
      <c r="BL1397" s="165"/>
      <c r="BM1397" s="165"/>
      <c r="BN1397" s="165"/>
      <c r="BO1397" s="165"/>
      <c r="BP1397" s="165"/>
      <c r="BQ1397" s="165"/>
      <c r="BR1397" s="165"/>
      <c r="BS1397" s="165"/>
      <c r="BV1397" s="44"/>
      <c r="BW1397" s="44"/>
      <c r="BX1397" s="44"/>
      <c r="BY1397" s="44"/>
      <c r="BZ1397" s="44"/>
      <c r="CA1397" s="44"/>
      <c r="CB1397" s="44"/>
      <c r="CC1397" s="44"/>
      <c r="CD1397" s="44"/>
      <c r="CO1397" s="165"/>
      <c r="DH1397" s="165"/>
      <c r="DI1397" s="165"/>
      <c r="DJ1397" s="165"/>
    </row>
    <row r="1398" spans="1:114" s="5" customFormat="1">
      <c r="A1398" s="1">
        <f t="shared" si="823"/>
        <v>2042</v>
      </c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32"/>
      <c r="O1398" s="29"/>
      <c r="P1398" s="72">
        <f t="shared" si="824"/>
        <v>2042</v>
      </c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32"/>
      <c r="AD1398" s="142"/>
      <c r="AE1398" s="17"/>
      <c r="AF1398" s="22"/>
      <c r="AG1398" s="22"/>
      <c r="AH1398" s="22"/>
      <c r="AI1398" s="155"/>
      <c r="AJ1398" s="2"/>
      <c r="BH1398" s="44"/>
      <c r="BL1398" s="165"/>
      <c r="BM1398" s="165"/>
      <c r="BN1398" s="165"/>
      <c r="BO1398" s="165"/>
      <c r="BP1398" s="165"/>
      <c r="BQ1398" s="165"/>
      <c r="BR1398" s="165"/>
      <c r="BS1398" s="165"/>
      <c r="BV1398" s="44"/>
      <c r="BW1398" s="44"/>
      <c r="BX1398" s="44"/>
      <c r="BY1398" s="44"/>
      <c r="BZ1398" s="44"/>
      <c r="CA1398" s="44"/>
      <c r="CB1398" s="44"/>
      <c r="CC1398" s="44"/>
      <c r="CD1398" s="44"/>
      <c r="CO1398" s="165"/>
      <c r="DH1398" s="165"/>
      <c r="DI1398" s="165"/>
      <c r="DJ1398" s="165"/>
    </row>
    <row r="1399" spans="1:114" s="5" customFormat="1">
      <c r="A1399" s="1">
        <f t="shared" si="823"/>
        <v>2043</v>
      </c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32"/>
      <c r="O1399" s="29"/>
      <c r="P1399" s="72">
        <f t="shared" si="824"/>
        <v>2043</v>
      </c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32"/>
      <c r="AD1399" s="142"/>
      <c r="AE1399" s="17"/>
      <c r="AF1399" s="22"/>
      <c r="AG1399" s="22"/>
      <c r="AH1399" s="22"/>
      <c r="AI1399" s="155"/>
      <c r="AJ1399" s="2"/>
      <c r="BH1399" s="44"/>
      <c r="BL1399" s="165"/>
      <c r="BM1399" s="165"/>
      <c r="BN1399" s="165"/>
      <c r="BO1399" s="165"/>
      <c r="BP1399" s="165"/>
      <c r="BQ1399" s="165"/>
      <c r="BR1399" s="165"/>
      <c r="BS1399" s="165"/>
      <c r="BV1399" s="44"/>
      <c r="BW1399" s="44"/>
      <c r="BX1399" s="44"/>
      <c r="BY1399" s="44"/>
      <c r="BZ1399" s="44"/>
      <c r="CA1399" s="44"/>
      <c r="CB1399" s="44"/>
      <c r="CC1399" s="44"/>
      <c r="CD1399" s="44"/>
      <c r="CO1399" s="165"/>
      <c r="DH1399" s="165"/>
      <c r="DI1399" s="165"/>
      <c r="DJ1399" s="165"/>
    </row>
    <row r="1400" spans="1:114" s="5" customFormat="1">
      <c r="A1400" s="1">
        <f t="shared" si="823"/>
        <v>2044</v>
      </c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32"/>
      <c r="O1400" s="29"/>
      <c r="P1400" s="72">
        <f t="shared" si="824"/>
        <v>2044</v>
      </c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32"/>
      <c r="AD1400" s="142"/>
      <c r="AE1400" s="17"/>
      <c r="AF1400" s="22"/>
      <c r="AG1400" s="22"/>
      <c r="AH1400" s="22"/>
      <c r="AI1400" s="155"/>
      <c r="AJ1400" s="2"/>
      <c r="BH1400" s="44"/>
      <c r="BL1400" s="165"/>
      <c r="BM1400" s="165"/>
      <c r="BN1400" s="165"/>
      <c r="BO1400" s="165"/>
      <c r="BP1400" s="165"/>
      <c r="BQ1400" s="165"/>
      <c r="BR1400" s="165"/>
      <c r="BS1400" s="165"/>
      <c r="BV1400" s="44"/>
      <c r="BW1400" s="44"/>
      <c r="BX1400" s="44"/>
      <c r="BY1400" s="44"/>
      <c r="BZ1400" s="44"/>
      <c r="CA1400" s="44"/>
      <c r="CB1400" s="44"/>
      <c r="CC1400" s="44"/>
      <c r="CD1400" s="44"/>
      <c r="CO1400" s="165"/>
      <c r="DH1400" s="165"/>
      <c r="DI1400" s="165"/>
      <c r="DJ1400" s="165"/>
    </row>
    <row r="1401" spans="1:114" s="5" customFormat="1">
      <c r="A1401" s="1">
        <f t="shared" si="823"/>
        <v>2045</v>
      </c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32"/>
      <c r="O1401" s="29"/>
      <c r="P1401" s="72">
        <f>A1401</f>
        <v>2045</v>
      </c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32"/>
      <c r="AD1401" s="142"/>
      <c r="AE1401" s="17"/>
      <c r="AF1401" s="22"/>
      <c r="AG1401" s="22"/>
      <c r="AH1401" s="22"/>
      <c r="AI1401" s="155"/>
      <c r="AJ1401" s="2"/>
      <c r="BH1401" s="44"/>
      <c r="BL1401" s="165"/>
      <c r="BM1401" s="165"/>
      <c r="BN1401" s="165"/>
      <c r="BO1401" s="165"/>
      <c r="BP1401" s="165"/>
      <c r="BQ1401" s="165"/>
      <c r="BR1401" s="165"/>
      <c r="BS1401" s="165"/>
      <c r="BV1401" s="44"/>
      <c r="BW1401" s="44"/>
      <c r="BX1401" s="44"/>
      <c r="BY1401" s="44"/>
      <c r="BZ1401" s="44"/>
      <c r="CA1401" s="44"/>
      <c r="CB1401" s="44"/>
      <c r="CC1401" s="44"/>
      <c r="CD1401" s="44"/>
      <c r="CO1401" s="165"/>
      <c r="DH1401" s="165"/>
      <c r="DI1401" s="165"/>
      <c r="DJ1401" s="165"/>
    </row>
    <row r="1402" spans="1:114" s="5" customFormat="1">
      <c r="A1402" s="406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89"/>
      <c r="P1402" s="238"/>
      <c r="Q1402" s="435"/>
      <c r="R1402" s="435"/>
      <c r="S1402" s="436"/>
      <c r="T1402" s="436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142"/>
      <c r="AE1402" s="17"/>
      <c r="AF1402" s="22"/>
      <c r="AG1402" s="22"/>
      <c r="AH1402" s="22"/>
      <c r="AI1402" s="155"/>
      <c r="AJ1402" s="2"/>
      <c r="BH1402" s="44"/>
      <c r="BL1402" s="165"/>
      <c r="BM1402" s="165"/>
      <c r="BN1402" s="165"/>
      <c r="BO1402" s="165"/>
      <c r="BP1402" s="165"/>
      <c r="BQ1402" s="165"/>
      <c r="BR1402" s="165"/>
      <c r="BS1402" s="165"/>
      <c r="BV1402" s="44"/>
      <c r="BW1402" s="44"/>
      <c r="BX1402" s="44"/>
      <c r="BY1402" s="44"/>
      <c r="BZ1402" s="44"/>
      <c r="CA1402" s="44"/>
      <c r="CB1402" s="44"/>
      <c r="CC1402" s="44"/>
      <c r="CD1402" s="44"/>
      <c r="CO1402" s="165"/>
      <c r="DH1402" s="165"/>
      <c r="DI1402" s="165"/>
      <c r="DJ1402" s="165"/>
    </row>
    <row r="1403" spans="1:114" s="5" customFormat="1">
      <c r="A1403" s="406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89"/>
      <c r="P1403" s="238"/>
      <c r="Q1403" s="435"/>
      <c r="R1403" s="435"/>
      <c r="S1403" s="436"/>
      <c r="T1403" s="436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142"/>
      <c r="AE1403" s="17"/>
      <c r="AF1403" s="22"/>
      <c r="AG1403" s="22"/>
      <c r="AH1403" s="22"/>
      <c r="AI1403" s="155"/>
      <c r="AJ1403" s="2"/>
      <c r="BH1403" s="44"/>
      <c r="BL1403" s="165"/>
      <c r="BM1403" s="165"/>
      <c r="BN1403" s="165"/>
      <c r="BO1403" s="165"/>
      <c r="BP1403" s="165"/>
      <c r="BQ1403" s="165"/>
      <c r="BR1403" s="165"/>
      <c r="BS1403" s="165"/>
      <c r="BV1403" s="44"/>
      <c r="BW1403" s="44"/>
      <c r="BX1403" s="44"/>
      <c r="BY1403" s="44"/>
      <c r="BZ1403" s="44"/>
      <c r="CA1403" s="44"/>
      <c r="CB1403" s="44"/>
      <c r="CC1403" s="44"/>
      <c r="CD1403" s="44"/>
      <c r="CO1403" s="165"/>
      <c r="DH1403" s="165"/>
      <c r="DI1403" s="165"/>
      <c r="DJ1403" s="165"/>
    </row>
    <row r="1404" spans="1:114">
      <c r="A1404" s="442" t="s">
        <v>251</v>
      </c>
      <c r="B1404" s="25"/>
      <c r="C1404" s="25"/>
      <c r="D1404" s="25"/>
      <c r="E1404" s="25"/>
      <c r="F1404" s="442" t="s">
        <v>160</v>
      </c>
      <c r="G1404" s="25"/>
      <c r="H1404" s="25"/>
      <c r="I1404" s="25"/>
      <c r="J1404" s="239"/>
      <c r="K1404" s="25"/>
      <c r="L1404" s="25"/>
      <c r="M1404" s="25"/>
      <c r="N1404" s="449" t="s">
        <v>143</v>
      </c>
      <c r="O1404" s="450"/>
      <c r="P1404" s="442" t="str">
        <f>A1404&amp;"         (ONE MONTH BILLING LAG)"</f>
        <v>10 - 495 BARTOW         (ONE MONTH BILLING LAG)</v>
      </c>
      <c r="Q1404" s="435"/>
      <c r="R1404" s="435"/>
      <c r="S1404" s="436"/>
      <c r="T1404" s="436"/>
      <c r="U1404" s="25"/>
      <c r="V1404" s="25"/>
      <c r="W1404" s="25"/>
      <c r="X1404" s="25"/>
      <c r="Y1404" s="25"/>
      <c r="Z1404" s="25"/>
      <c r="AA1404" s="25"/>
      <c r="AB1404" s="25"/>
      <c r="AC1404" s="449" t="s">
        <v>132</v>
      </c>
      <c r="AD1404" s="142"/>
      <c r="AE1404" s="17"/>
      <c r="AF1404" s="22"/>
      <c r="AG1404" s="22"/>
      <c r="AH1404" s="22"/>
      <c r="AI1404" s="155"/>
      <c r="AJ1404" s="2"/>
      <c r="AK1404" s="1"/>
    </row>
    <row r="1405" spans="1:114">
      <c r="A1405" s="451" t="s">
        <v>2</v>
      </c>
      <c r="B1405" s="260" t="s">
        <v>3</v>
      </c>
      <c r="C1405" s="260" t="s">
        <v>4</v>
      </c>
      <c r="D1405" s="260" t="s">
        <v>5</v>
      </c>
      <c r="E1405" s="260" t="s">
        <v>6</v>
      </c>
      <c r="F1405" s="260" t="s">
        <v>7</v>
      </c>
      <c r="G1405" s="260" t="s">
        <v>8</v>
      </c>
      <c r="H1405" s="260" t="s">
        <v>9</v>
      </c>
      <c r="I1405" s="260" t="s">
        <v>10</v>
      </c>
      <c r="J1405" s="260" t="s">
        <v>11</v>
      </c>
      <c r="K1405" s="260" t="s">
        <v>12</v>
      </c>
      <c r="L1405" s="260" t="s">
        <v>13</v>
      </c>
      <c r="M1405" s="260" t="s">
        <v>14</v>
      </c>
      <c r="N1405" s="452" t="s">
        <v>146</v>
      </c>
      <c r="O1405" s="453"/>
      <c r="P1405" s="598" t="s">
        <v>2</v>
      </c>
      <c r="Q1405" s="260" t="s">
        <v>3</v>
      </c>
      <c r="R1405" s="260" t="s">
        <v>4</v>
      </c>
      <c r="S1405" s="260" t="s">
        <v>5</v>
      </c>
      <c r="T1405" s="260" t="s">
        <v>6</v>
      </c>
      <c r="U1405" s="260" t="s">
        <v>7</v>
      </c>
      <c r="V1405" s="260" t="s">
        <v>8</v>
      </c>
      <c r="W1405" s="260" t="s">
        <v>9</v>
      </c>
      <c r="X1405" s="260" t="s">
        <v>10</v>
      </c>
      <c r="Y1405" s="260" t="s">
        <v>11</v>
      </c>
      <c r="Z1405" s="260" t="s">
        <v>12</v>
      </c>
      <c r="AA1405" s="260" t="s">
        <v>13</v>
      </c>
      <c r="AB1405" s="260" t="s">
        <v>14</v>
      </c>
      <c r="AC1405" s="452" t="s">
        <v>93</v>
      </c>
      <c r="AD1405" s="142"/>
      <c r="AE1405" s="17"/>
      <c r="AF1405" s="22"/>
      <c r="AG1405" s="22"/>
      <c r="AH1405" s="22"/>
      <c r="AI1405" s="78"/>
      <c r="AJ1405" s="2"/>
      <c r="AK1405" s="1"/>
    </row>
    <row r="1406" spans="1:114">
      <c r="A1406" s="1">
        <f>A1366</f>
        <v>2010</v>
      </c>
      <c r="B1406" s="438"/>
      <c r="C1406" s="438"/>
      <c r="D1406" s="438"/>
      <c r="E1406" s="438"/>
      <c r="F1406" s="438"/>
      <c r="G1406" s="438"/>
      <c r="H1406" s="438"/>
      <c r="I1406" s="438"/>
      <c r="J1406" s="438"/>
      <c r="K1406" s="438"/>
      <c r="L1406" s="438"/>
      <c r="M1406" s="438"/>
      <c r="N1406" s="312">
        <f t="shared" ref="N1406:N1441" si="825">MAX(B1406:M1406)</f>
        <v>0</v>
      </c>
      <c r="O1406" s="454"/>
      <c r="P1406" s="72">
        <f>A1406</f>
        <v>2010</v>
      </c>
      <c r="Q1406" s="437"/>
      <c r="R1406" s="437"/>
      <c r="S1406" s="437"/>
      <c r="T1406" s="437"/>
      <c r="U1406" s="437"/>
      <c r="V1406" s="437"/>
      <c r="W1406" s="437"/>
      <c r="X1406" s="437"/>
      <c r="Y1406" s="437"/>
      <c r="Z1406" s="437"/>
      <c r="AA1406" s="437"/>
      <c r="AB1406" s="437"/>
      <c r="AC1406" s="312">
        <f t="shared" ref="AC1406:AC1426" si="826">SUM(Q1406:AB1406)</f>
        <v>0</v>
      </c>
      <c r="AD1406" s="142"/>
      <c r="AE1406" s="17"/>
      <c r="AF1406" s="22"/>
      <c r="AG1406" s="22"/>
      <c r="AH1406" s="22"/>
      <c r="AJ1406" s="2"/>
      <c r="AK1406" s="1"/>
    </row>
    <row r="1407" spans="1:114">
      <c r="A1407" s="1">
        <f t="shared" ref="A1407:A1441" si="827">A1367</f>
        <v>2011</v>
      </c>
      <c r="B1407" s="364"/>
      <c r="C1407" s="364"/>
      <c r="D1407" s="364"/>
      <c r="E1407" s="364"/>
      <c r="F1407" s="364"/>
      <c r="G1407" s="364"/>
      <c r="H1407" s="364"/>
      <c r="I1407" s="364"/>
      <c r="J1407" s="364"/>
      <c r="K1407" s="364"/>
      <c r="L1407" s="364"/>
      <c r="M1407" s="364"/>
      <c r="N1407" s="312">
        <f t="shared" si="825"/>
        <v>0</v>
      </c>
      <c r="O1407" s="454"/>
      <c r="P1407" s="72">
        <f t="shared" ref="P1407:P1441" si="828">A1407</f>
        <v>2011</v>
      </c>
      <c r="Q1407" s="437"/>
      <c r="R1407" s="364"/>
      <c r="S1407" s="364"/>
      <c r="T1407" s="364"/>
      <c r="U1407" s="364"/>
      <c r="V1407" s="364"/>
      <c r="W1407" s="364"/>
      <c r="X1407" s="364"/>
      <c r="Y1407" s="364"/>
      <c r="Z1407" s="364"/>
      <c r="AA1407" s="364"/>
      <c r="AB1407" s="364"/>
      <c r="AC1407" s="312">
        <f t="shared" si="826"/>
        <v>0</v>
      </c>
      <c r="AD1407" s="142"/>
      <c r="AE1407" s="17"/>
      <c r="AF1407" s="22"/>
      <c r="AG1407" s="22"/>
      <c r="AH1407" s="22"/>
      <c r="AI1407" s="86"/>
      <c r="AJ1407" s="2"/>
      <c r="AK1407" s="1"/>
    </row>
    <row r="1408" spans="1:114">
      <c r="A1408" s="1">
        <f t="shared" si="827"/>
        <v>2012</v>
      </c>
      <c r="B1408" s="364"/>
      <c r="C1408" s="364"/>
      <c r="D1408" s="364"/>
      <c r="E1408" s="364"/>
      <c r="F1408" s="364"/>
      <c r="G1408" s="364"/>
      <c r="H1408" s="364"/>
      <c r="I1408" s="364"/>
      <c r="J1408" s="364"/>
      <c r="K1408" s="364"/>
      <c r="L1408" s="364"/>
      <c r="M1408" s="364"/>
      <c r="N1408" s="312">
        <f t="shared" si="825"/>
        <v>0</v>
      </c>
      <c r="O1408" s="454"/>
      <c r="P1408" s="72">
        <f t="shared" si="828"/>
        <v>2012</v>
      </c>
      <c r="Q1408" s="364"/>
      <c r="R1408" s="364"/>
      <c r="S1408" s="364"/>
      <c r="T1408" s="364"/>
      <c r="U1408" s="364"/>
      <c r="V1408" s="364"/>
      <c r="W1408" s="364"/>
      <c r="X1408" s="364"/>
      <c r="Y1408" s="364"/>
      <c r="Z1408" s="364"/>
      <c r="AA1408" s="364"/>
      <c r="AB1408" s="364"/>
      <c r="AC1408" s="312">
        <f t="shared" si="826"/>
        <v>0</v>
      </c>
      <c r="AD1408" s="142"/>
      <c r="AE1408" s="17"/>
      <c r="AF1408" s="22"/>
      <c r="AG1408" s="22"/>
      <c r="AH1408" s="22"/>
      <c r="AI1408" s="155"/>
      <c r="AJ1408" s="2"/>
      <c r="AK1408" s="1"/>
    </row>
    <row r="1409" spans="1:37">
      <c r="A1409" s="1">
        <f t="shared" si="827"/>
        <v>2013</v>
      </c>
      <c r="B1409" s="364"/>
      <c r="C1409" s="364"/>
      <c r="D1409" s="364"/>
      <c r="E1409" s="364"/>
      <c r="F1409" s="364"/>
      <c r="G1409" s="364"/>
      <c r="H1409" s="364"/>
      <c r="I1409" s="364"/>
      <c r="J1409" s="364"/>
      <c r="K1409" s="364"/>
      <c r="L1409" s="364"/>
      <c r="M1409" s="364"/>
      <c r="N1409" s="312">
        <f t="shared" si="825"/>
        <v>0</v>
      </c>
      <c r="O1409" s="454"/>
      <c r="P1409" s="72">
        <f t="shared" si="828"/>
        <v>2013</v>
      </c>
      <c r="Q1409" s="364"/>
      <c r="R1409" s="364"/>
      <c r="S1409" s="364"/>
      <c r="T1409" s="364"/>
      <c r="U1409" s="364"/>
      <c r="V1409" s="364"/>
      <c r="W1409" s="364"/>
      <c r="X1409" s="364"/>
      <c r="Y1409" s="364"/>
      <c r="Z1409" s="364"/>
      <c r="AA1409" s="364"/>
      <c r="AB1409" s="364"/>
      <c r="AC1409" s="312">
        <f t="shared" si="826"/>
        <v>0</v>
      </c>
      <c r="AD1409" s="142"/>
      <c r="AE1409" s="17"/>
      <c r="AF1409" s="22"/>
      <c r="AG1409" s="22"/>
      <c r="AH1409" s="22"/>
      <c r="AI1409" s="155"/>
      <c r="AJ1409" s="2"/>
      <c r="AK1409" s="1"/>
    </row>
    <row r="1410" spans="1:37">
      <c r="A1410" s="1">
        <f t="shared" si="827"/>
        <v>2014</v>
      </c>
      <c r="B1410" s="364"/>
      <c r="C1410" s="364"/>
      <c r="D1410" s="364"/>
      <c r="E1410" s="364"/>
      <c r="F1410" s="364"/>
      <c r="G1410" s="364"/>
      <c r="H1410" s="364"/>
      <c r="I1410" s="364"/>
      <c r="J1410" s="364"/>
      <c r="K1410" s="364"/>
      <c r="L1410" s="364"/>
      <c r="M1410" s="364"/>
      <c r="N1410" s="312">
        <f t="shared" si="825"/>
        <v>0</v>
      </c>
      <c r="O1410" s="454"/>
      <c r="P1410" s="72">
        <f t="shared" si="828"/>
        <v>2014</v>
      </c>
      <c r="Q1410" s="364"/>
      <c r="R1410" s="364"/>
      <c r="S1410" s="364"/>
      <c r="T1410" s="364"/>
      <c r="U1410" s="364"/>
      <c r="V1410" s="364"/>
      <c r="W1410" s="364"/>
      <c r="X1410" s="364"/>
      <c r="Y1410" s="364"/>
      <c r="Z1410" s="364"/>
      <c r="AA1410" s="364"/>
      <c r="AB1410" s="364"/>
      <c r="AC1410" s="312">
        <f t="shared" si="826"/>
        <v>0</v>
      </c>
      <c r="AD1410" s="142"/>
      <c r="AE1410" s="17"/>
      <c r="AF1410" s="22"/>
      <c r="AG1410" s="22"/>
      <c r="AH1410" s="22"/>
      <c r="AI1410" s="155"/>
      <c r="AJ1410" s="2"/>
      <c r="AK1410" s="1"/>
    </row>
    <row r="1411" spans="1:37">
      <c r="A1411" s="1">
        <f t="shared" si="827"/>
        <v>2015</v>
      </c>
      <c r="B1411" s="364"/>
      <c r="C1411" s="364"/>
      <c r="D1411" s="364"/>
      <c r="E1411" s="364"/>
      <c r="F1411" s="364"/>
      <c r="G1411" s="364"/>
      <c r="H1411" s="364"/>
      <c r="I1411" s="364"/>
      <c r="J1411" s="364"/>
      <c r="K1411" s="364"/>
      <c r="L1411" s="364"/>
      <c r="M1411" s="364"/>
      <c r="N1411" s="312">
        <f t="shared" si="825"/>
        <v>0</v>
      </c>
      <c r="O1411" s="454"/>
      <c r="P1411" s="72">
        <f t="shared" si="828"/>
        <v>2015</v>
      </c>
      <c r="Q1411" s="364"/>
      <c r="R1411" s="364"/>
      <c r="S1411" s="364"/>
      <c r="T1411" s="364"/>
      <c r="U1411" s="364"/>
      <c r="V1411" s="364"/>
      <c r="W1411" s="364"/>
      <c r="X1411" s="364"/>
      <c r="Y1411" s="364"/>
      <c r="Z1411" s="364"/>
      <c r="AA1411" s="364"/>
      <c r="AB1411" s="364"/>
      <c r="AC1411" s="312">
        <f t="shared" si="826"/>
        <v>0</v>
      </c>
      <c r="AD1411" s="142"/>
      <c r="AE1411" s="17"/>
      <c r="AF1411" s="22"/>
      <c r="AG1411" s="22"/>
      <c r="AH1411" s="22"/>
      <c r="AI1411" s="155"/>
      <c r="AJ1411" s="2"/>
      <c r="AK1411" s="1"/>
    </row>
    <row r="1412" spans="1:37">
      <c r="A1412" s="1">
        <f t="shared" si="827"/>
        <v>2016</v>
      </c>
      <c r="B1412" s="364"/>
      <c r="C1412" s="364"/>
      <c r="D1412" s="364"/>
      <c r="E1412" s="364"/>
      <c r="F1412" s="364"/>
      <c r="G1412" s="364"/>
      <c r="H1412" s="364"/>
      <c r="I1412" s="364"/>
      <c r="J1412" s="364"/>
      <c r="K1412" s="364"/>
      <c r="L1412" s="364"/>
      <c r="M1412" s="364"/>
      <c r="N1412" s="312">
        <f t="shared" si="825"/>
        <v>0</v>
      </c>
      <c r="O1412" s="454"/>
      <c r="P1412" s="72">
        <f t="shared" si="828"/>
        <v>2016</v>
      </c>
      <c r="Q1412" s="364"/>
      <c r="R1412" s="364"/>
      <c r="S1412" s="364"/>
      <c r="T1412" s="364"/>
      <c r="U1412" s="364"/>
      <c r="V1412" s="364"/>
      <c r="W1412" s="364"/>
      <c r="X1412" s="364"/>
      <c r="Y1412" s="364"/>
      <c r="Z1412" s="364"/>
      <c r="AA1412" s="364"/>
      <c r="AB1412" s="364"/>
      <c r="AC1412" s="312">
        <f t="shared" si="826"/>
        <v>0</v>
      </c>
      <c r="AD1412" s="142"/>
      <c r="AE1412" s="17"/>
      <c r="AF1412" s="22"/>
      <c r="AG1412" s="22"/>
      <c r="AH1412" s="22"/>
      <c r="AI1412" s="155"/>
      <c r="AJ1412" s="2"/>
      <c r="AK1412" s="1"/>
    </row>
    <row r="1413" spans="1:37">
      <c r="A1413" s="1">
        <f t="shared" si="827"/>
        <v>2017</v>
      </c>
      <c r="B1413" s="364"/>
      <c r="C1413" s="364"/>
      <c r="D1413" s="364"/>
      <c r="E1413" s="364"/>
      <c r="F1413" s="364"/>
      <c r="G1413" s="364"/>
      <c r="H1413" s="364"/>
      <c r="I1413" s="364"/>
      <c r="J1413" s="364"/>
      <c r="K1413" s="364"/>
      <c r="L1413" s="364"/>
      <c r="M1413" s="364"/>
      <c r="N1413" s="312">
        <f t="shared" si="825"/>
        <v>0</v>
      </c>
      <c r="O1413" s="454"/>
      <c r="P1413" s="72">
        <f t="shared" si="828"/>
        <v>2017</v>
      </c>
      <c r="Q1413" s="364"/>
      <c r="R1413" s="364"/>
      <c r="S1413" s="364"/>
      <c r="T1413" s="364"/>
      <c r="U1413" s="364"/>
      <c r="V1413" s="364"/>
      <c r="W1413" s="364"/>
      <c r="X1413" s="364"/>
      <c r="Y1413" s="364"/>
      <c r="Z1413" s="364"/>
      <c r="AA1413" s="364"/>
      <c r="AB1413" s="364"/>
      <c r="AC1413" s="312">
        <f t="shared" si="826"/>
        <v>0</v>
      </c>
      <c r="AD1413" s="142"/>
      <c r="AE1413" s="17"/>
      <c r="AF1413" s="22"/>
      <c r="AG1413" s="78"/>
      <c r="AH1413" s="78"/>
      <c r="AI1413" s="155"/>
      <c r="AJ1413" s="2"/>
      <c r="AK1413" s="1"/>
    </row>
    <row r="1414" spans="1:37">
      <c r="A1414" s="1">
        <f t="shared" si="827"/>
        <v>2018</v>
      </c>
      <c r="B1414" s="364"/>
      <c r="C1414" s="364"/>
      <c r="D1414" s="364"/>
      <c r="E1414" s="364"/>
      <c r="F1414" s="364"/>
      <c r="G1414" s="364"/>
      <c r="H1414" s="364"/>
      <c r="I1414" s="364"/>
      <c r="J1414" s="364"/>
      <c r="K1414" s="364"/>
      <c r="L1414" s="364"/>
      <c r="M1414" s="364"/>
      <c r="N1414" s="312">
        <f t="shared" si="825"/>
        <v>0</v>
      </c>
      <c r="O1414" s="454"/>
      <c r="P1414" s="72">
        <f t="shared" si="828"/>
        <v>2018</v>
      </c>
      <c r="Q1414" s="364"/>
      <c r="R1414" s="364"/>
      <c r="S1414" s="364"/>
      <c r="T1414" s="364"/>
      <c r="U1414" s="364"/>
      <c r="V1414" s="364"/>
      <c r="W1414" s="364"/>
      <c r="X1414" s="364"/>
      <c r="Y1414" s="364"/>
      <c r="Z1414" s="364"/>
      <c r="AA1414" s="364"/>
      <c r="AB1414" s="364"/>
      <c r="AC1414" s="312">
        <f t="shared" si="826"/>
        <v>0</v>
      </c>
      <c r="AD1414" s="142"/>
      <c r="AE1414" s="17"/>
      <c r="AF1414" s="22"/>
      <c r="AG1414" s="79"/>
      <c r="AH1414" s="79"/>
      <c r="AI1414" s="155"/>
      <c r="AJ1414" s="2"/>
      <c r="AK1414" s="1"/>
    </row>
    <row r="1415" spans="1:37">
      <c r="A1415" s="1">
        <f t="shared" si="827"/>
        <v>2019</v>
      </c>
      <c r="B1415" s="364"/>
      <c r="C1415" s="364"/>
      <c r="D1415" s="364"/>
      <c r="E1415" s="364"/>
      <c r="F1415" s="364"/>
      <c r="G1415" s="364"/>
      <c r="H1415" s="364"/>
      <c r="I1415" s="364"/>
      <c r="J1415" s="364"/>
      <c r="K1415" s="364"/>
      <c r="L1415" s="364"/>
      <c r="M1415" s="364"/>
      <c r="N1415" s="312">
        <f t="shared" si="825"/>
        <v>0</v>
      </c>
      <c r="O1415" s="454"/>
      <c r="P1415" s="72">
        <f t="shared" si="828"/>
        <v>2019</v>
      </c>
      <c r="Q1415" s="364"/>
      <c r="R1415" s="364"/>
      <c r="S1415" s="364"/>
      <c r="T1415" s="364"/>
      <c r="U1415" s="364"/>
      <c r="V1415" s="364"/>
      <c r="W1415" s="364"/>
      <c r="X1415" s="364"/>
      <c r="Y1415" s="364"/>
      <c r="Z1415" s="364"/>
      <c r="AA1415" s="364"/>
      <c r="AB1415" s="364"/>
      <c r="AC1415" s="312">
        <f t="shared" si="826"/>
        <v>0</v>
      </c>
      <c r="AD1415" s="142"/>
      <c r="AE1415" s="17"/>
      <c r="AF1415" s="22"/>
      <c r="AG1415" s="86"/>
      <c r="AH1415" s="86"/>
      <c r="AI1415" s="155"/>
      <c r="AJ1415" s="2"/>
      <c r="AK1415" s="1"/>
    </row>
    <row r="1416" spans="1:37">
      <c r="A1416" s="1">
        <f t="shared" si="827"/>
        <v>2020</v>
      </c>
      <c r="B1416" s="364"/>
      <c r="C1416" s="364"/>
      <c r="D1416" s="364"/>
      <c r="E1416" s="364"/>
      <c r="F1416" s="364"/>
      <c r="G1416" s="364"/>
      <c r="H1416" s="364"/>
      <c r="I1416" s="364"/>
      <c r="J1416" s="364"/>
      <c r="K1416" s="364"/>
      <c r="L1416" s="364"/>
      <c r="M1416" s="364"/>
      <c r="N1416" s="312">
        <f t="shared" si="825"/>
        <v>0</v>
      </c>
      <c r="O1416" s="454"/>
      <c r="P1416" s="72">
        <f t="shared" si="828"/>
        <v>2020</v>
      </c>
      <c r="Q1416" s="364"/>
      <c r="R1416" s="364"/>
      <c r="S1416" s="364"/>
      <c r="T1416" s="364"/>
      <c r="U1416" s="364"/>
      <c r="V1416" s="364"/>
      <c r="W1416" s="364"/>
      <c r="X1416" s="364"/>
      <c r="Y1416" s="364"/>
      <c r="Z1416" s="364"/>
      <c r="AA1416" s="364"/>
      <c r="AB1416" s="364"/>
      <c r="AC1416" s="312">
        <f t="shared" si="826"/>
        <v>0</v>
      </c>
      <c r="AD1416" s="142"/>
      <c r="AE1416" s="17"/>
      <c r="AF1416" s="22"/>
      <c r="AG1416" s="22"/>
      <c r="AH1416" s="22"/>
      <c r="AI1416" s="155"/>
      <c r="AJ1416" s="2"/>
      <c r="AK1416" s="1"/>
    </row>
    <row r="1417" spans="1:37">
      <c r="A1417" s="1">
        <f t="shared" si="827"/>
        <v>2021</v>
      </c>
      <c r="B1417" s="364"/>
      <c r="C1417" s="364"/>
      <c r="D1417" s="364"/>
      <c r="E1417" s="364"/>
      <c r="F1417" s="364"/>
      <c r="G1417" s="364"/>
      <c r="H1417" s="364"/>
      <c r="I1417" s="364"/>
      <c r="J1417" s="364"/>
      <c r="K1417" s="364"/>
      <c r="L1417" s="364"/>
      <c r="M1417" s="364"/>
      <c r="N1417" s="312">
        <f t="shared" si="825"/>
        <v>0</v>
      </c>
      <c r="O1417" s="454"/>
      <c r="P1417" s="72">
        <f t="shared" si="828"/>
        <v>2021</v>
      </c>
      <c r="Q1417" s="364"/>
      <c r="R1417" s="364"/>
      <c r="S1417" s="364"/>
      <c r="T1417" s="364"/>
      <c r="U1417" s="364"/>
      <c r="V1417" s="364"/>
      <c r="W1417" s="364"/>
      <c r="X1417" s="364"/>
      <c r="Y1417" s="364"/>
      <c r="Z1417" s="364"/>
      <c r="AA1417" s="364"/>
      <c r="AB1417" s="364"/>
      <c r="AC1417" s="312">
        <f t="shared" si="826"/>
        <v>0</v>
      </c>
      <c r="AD1417" s="142"/>
      <c r="AE1417" s="17"/>
      <c r="AF1417" s="22"/>
      <c r="AG1417" s="22"/>
      <c r="AH1417" s="22"/>
      <c r="AI1417" s="155"/>
      <c r="AJ1417" s="2"/>
      <c r="AK1417" s="1"/>
    </row>
    <row r="1418" spans="1:37" ht="11.45" customHeight="1">
      <c r="A1418" s="1">
        <f t="shared" si="827"/>
        <v>2022</v>
      </c>
      <c r="B1418" s="364"/>
      <c r="C1418" s="364"/>
      <c r="D1418" s="364"/>
      <c r="E1418" s="364"/>
      <c r="F1418" s="364"/>
      <c r="G1418" s="364"/>
      <c r="H1418" s="364"/>
      <c r="I1418" s="364"/>
      <c r="J1418" s="364"/>
      <c r="K1418" s="364"/>
      <c r="L1418" s="364"/>
      <c r="M1418" s="364"/>
      <c r="N1418" s="312">
        <f t="shared" si="825"/>
        <v>0</v>
      </c>
      <c r="O1418" s="454"/>
      <c r="P1418" s="72">
        <f t="shared" si="828"/>
        <v>2022</v>
      </c>
      <c r="Q1418" s="364"/>
      <c r="R1418" s="364"/>
      <c r="S1418" s="364"/>
      <c r="T1418" s="364"/>
      <c r="U1418" s="364"/>
      <c r="V1418" s="364"/>
      <c r="W1418" s="364"/>
      <c r="X1418" s="364"/>
      <c r="Y1418" s="364"/>
      <c r="Z1418" s="364"/>
      <c r="AA1418" s="364"/>
      <c r="AB1418" s="364"/>
      <c r="AC1418" s="312">
        <f t="shared" si="826"/>
        <v>0</v>
      </c>
      <c r="AD1418" s="142"/>
      <c r="AE1418" s="17"/>
      <c r="AF1418" s="22"/>
      <c r="AG1418" s="22"/>
      <c r="AH1418" s="22"/>
      <c r="AI1418" s="155"/>
      <c r="AJ1418" s="2"/>
      <c r="AK1418" s="1"/>
    </row>
    <row r="1419" spans="1:37" ht="11.45" customHeight="1">
      <c r="A1419" s="1">
        <f t="shared" si="827"/>
        <v>2023</v>
      </c>
      <c r="B1419" s="364"/>
      <c r="C1419" s="364"/>
      <c r="D1419" s="364"/>
      <c r="E1419" s="364"/>
      <c r="F1419" s="364"/>
      <c r="G1419" s="364"/>
      <c r="H1419" s="364"/>
      <c r="I1419" s="364"/>
      <c r="J1419" s="364"/>
      <c r="K1419" s="364"/>
      <c r="L1419" s="364"/>
      <c r="M1419" s="364"/>
      <c r="N1419" s="312">
        <f t="shared" si="825"/>
        <v>0</v>
      </c>
      <c r="O1419" s="454"/>
      <c r="P1419" s="72">
        <f t="shared" si="828"/>
        <v>2023</v>
      </c>
      <c r="Q1419" s="364"/>
      <c r="R1419" s="364"/>
      <c r="S1419" s="364"/>
      <c r="T1419" s="364"/>
      <c r="U1419" s="364"/>
      <c r="V1419" s="364"/>
      <c r="W1419" s="364"/>
      <c r="X1419" s="364"/>
      <c r="Y1419" s="364"/>
      <c r="Z1419" s="364"/>
      <c r="AA1419" s="364"/>
      <c r="AB1419" s="364"/>
      <c r="AC1419" s="312">
        <f t="shared" si="826"/>
        <v>0</v>
      </c>
      <c r="AD1419" s="142"/>
      <c r="AE1419" s="17"/>
      <c r="AF1419" s="22"/>
      <c r="AG1419" s="22"/>
      <c r="AH1419" s="22"/>
      <c r="AI1419" s="155"/>
      <c r="AJ1419" s="2"/>
      <c r="AK1419" s="1"/>
    </row>
    <row r="1420" spans="1:37" ht="11.45" customHeight="1">
      <c r="A1420" s="1">
        <f t="shared" si="827"/>
        <v>2024</v>
      </c>
      <c r="B1420" s="364"/>
      <c r="C1420" s="364"/>
      <c r="D1420" s="364"/>
      <c r="E1420" s="364"/>
      <c r="F1420" s="364"/>
      <c r="G1420" s="364"/>
      <c r="H1420" s="364"/>
      <c r="I1420" s="364"/>
      <c r="J1420" s="364"/>
      <c r="K1420" s="364"/>
      <c r="L1420" s="364"/>
      <c r="M1420" s="364"/>
      <c r="N1420" s="312">
        <f t="shared" si="825"/>
        <v>0</v>
      </c>
      <c r="O1420" s="289"/>
      <c r="P1420" s="72">
        <f t="shared" si="828"/>
        <v>2024</v>
      </c>
      <c r="Q1420" s="364"/>
      <c r="R1420" s="364"/>
      <c r="S1420" s="364"/>
      <c r="T1420" s="364"/>
      <c r="U1420" s="364"/>
      <c r="V1420" s="364"/>
      <c r="W1420" s="364"/>
      <c r="X1420" s="364"/>
      <c r="Y1420" s="364"/>
      <c r="Z1420" s="364"/>
      <c r="AA1420" s="364"/>
      <c r="AB1420" s="364"/>
      <c r="AC1420" s="312">
        <f t="shared" si="826"/>
        <v>0</v>
      </c>
      <c r="AD1420" s="142"/>
      <c r="AE1420" s="17"/>
      <c r="AF1420" s="22"/>
      <c r="AG1420" s="22"/>
      <c r="AH1420" s="22"/>
      <c r="AI1420" s="155"/>
      <c r="AJ1420" s="2"/>
      <c r="AK1420" s="1"/>
    </row>
    <row r="1421" spans="1:37" ht="11.45" customHeight="1">
      <c r="A1421" s="1">
        <f t="shared" si="827"/>
        <v>2025</v>
      </c>
      <c r="B1421" s="364"/>
      <c r="C1421" s="364"/>
      <c r="D1421" s="364"/>
      <c r="E1421" s="364"/>
      <c r="F1421" s="364"/>
      <c r="G1421" s="364"/>
      <c r="H1421" s="364"/>
      <c r="I1421" s="364"/>
      <c r="J1421" s="364"/>
      <c r="K1421" s="364"/>
      <c r="L1421" s="364"/>
      <c r="M1421" s="364"/>
      <c r="N1421" s="312">
        <f t="shared" si="825"/>
        <v>0</v>
      </c>
      <c r="O1421" s="289"/>
      <c r="P1421" s="72">
        <f t="shared" si="828"/>
        <v>2025</v>
      </c>
      <c r="Q1421" s="364"/>
      <c r="R1421" s="364"/>
      <c r="S1421" s="364"/>
      <c r="T1421" s="364"/>
      <c r="U1421" s="364"/>
      <c r="V1421" s="364"/>
      <c r="W1421" s="364"/>
      <c r="X1421" s="364"/>
      <c r="Y1421" s="364"/>
      <c r="Z1421" s="364"/>
      <c r="AA1421" s="364"/>
      <c r="AB1421" s="364"/>
      <c r="AC1421" s="312">
        <f t="shared" si="826"/>
        <v>0</v>
      </c>
      <c r="AD1421" s="142"/>
      <c r="AE1421" s="17"/>
      <c r="AF1421" s="22"/>
      <c r="AG1421" s="22"/>
      <c r="AH1421" s="22"/>
      <c r="AI1421" s="155"/>
      <c r="AJ1421" s="2"/>
      <c r="AK1421" s="1"/>
    </row>
    <row r="1422" spans="1:37" ht="11.45" customHeight="1">
      <c r="A1422" s="1">
        <f t="shared" si="827"/>
        <v>2026</v>
      </c>
      <c r="B1422" s="364"/>
      <c r="C1422" s="364"/>
      <c r="D1422" s="364"/>
      <c r="E1422" s="364"/>
      <c r="F1422" s="364"/>
      <c r="G1422" s="364"/>
      <c r="H1422" s="364"/>
      <c r="I1422" s="364"/>
      <c r="J1422" s="364"/>
      <c r="K1422" s="364"/>
      <c r="L1422" s="364"/>
      <c r="M1422" s="364"/>
      <c r="N1422" s="312">
        <f t="shared" si="825"/>
        <v>0</v>
      </c>
      <c r="O1422" s="289"/>
      <c r="P1422" s="72">
        <f t="shared" si="828"/>
        <v>2026</v>
      </c>
      <c r="Q1422" s="364"/>
      <c r="R1422" s="364"/>
      <c r="S1422" s="364"/>
      <c r="T1422" s="364"/>
      <c r="U1422" s="364"/>
      <c r="V1422" s="364"/>
      <c r="W1422" s="364"/>
      <c r="X1422" s="364"/>
      <c r="Y1422" s="364"/>
      <c r="Z1422" s="364"/>
      <c r="AA1422" s="364"/>
      <c r="AB1422" s="364"/>
      <c r="AC1422" s="312">
        <f t="shared" si="826"/>
        <v>0</v>
      </c>
      <c r="AD1422" s="142"/>
      <c r="AE1422" s="17"/>
      <c r="AF1422" s="22"/>
      <c r="AG1422" s="22"/>
      <c r="AH1422" s="22"/>
      <c r="AI1422" s="155"/>
      <c r="AJ1422" s="2"/>
      <c r="AK1422" s="1"/>
    </row>
    <row r="1423" spans="1:37" ht="11.45" customHeight="1">
      <c r="A1423" s="1">
        <f t="shared" si="827"/>
        <v>2027</v>
      </c>
      <c r="B1423" s="364"/>
      <c r="C1423" s="364"/>
      <c r="D1423" s="364"/>
      <c r="E1423" s="364"/>
      <c r="F1423" s="364"/>
      <c r="G1423" s="364"/>
      <c r="H1423" s="364"/>
      <c r="I1423" s="364"/>
      <c r="J1423" s="364"/>
      <c r="K1423" s="364"/>
      <c r="L1423" s="364"/>
      <c r="M1423" s="364"/>
      <c r="N1423" s="312">
        <f t="shared" si="825"/>
        <v>0</v>
      </c>
      <c r="O1423" s="289"/>
      <c r="P1423" s="72">
        <f t="shared" si="828"/>
        <v>2027</v>
      </c>
      <c r="Q1423" s="364"/>
      <c r="R1423" s="364"/>
      <c r="S1423" s="364"/>
      <c r="T1423" s="364"/>
      <c r="U1423" s="364"/>
      <c r="V1423" s="364"/>
      <c r="W1423" s="364"/>
      <c r="X1423" s="364"/>
      <c r="Y1423" s="364"/>
      <c r="Z1423" s="364"/>
      <c r="AA1423" s="364"/>
      <c r="AB1423" s="364"/>
      <c r="AC1423" s="312">
        <f t="shared" si="826"/>
        <v>0</v>
      </c>
      <c r="AD1423" s="142"/>
      <c r="AE1423" s="17"/>
      <c r="AF1423" s="22"/>
      <c r="AG1423" s="22"/>
      <c r="AH1423" s="22"/>
      <c r="AI1423" s="155"/>
      <c r="AJ1423" s="2"/>
      <c r="AK1423" s="1"/>
    </row>
    <row r="1424" spans="1:37" ht="11.45" customHeight="1">
      <c r="A1424" s="1">
        <f t="shared" si="827"/>
        <v>2028</v>
      </c>
      <c r="B1424" s="364"/>
      <c r="C1424" s="364"/>
      <c r="D1424" s="364"/>
      <c r="E1424" s="364"/>
      <c r="F1424" s="364"/>
      <c r="G1424" s="364"/>
      <c r="H1424" s="364"/>
      <c r="I1424" s="364"/>
      <c r="J1424" s="364"/>
      <c r="K1424" s="364"/>
      <c r="L1424" s="364"/>
      <c r="M1424" s="364"/>
      <c r="N1424" s="312">
        <f t="shared" si="825"/>
        <v>0</v>
      </c>
      <c r="O1424" s="289"/>
      <c r="P1424" s="72">
        <f t="shared" si="828"/>
        <v>2028</v>
      </c>
      <c r="Q1424" s="364"/>
      <c r="R1424" s="364"/>
      <c r="S1424" s="364"/>
      <c r="T1424" s="364"/>
      <c r="U1424" s="364"/>
      <c r="V1424" s="364"/>
      <c r="W1424" s="364"/>
      <c r="X1424" s="364"/>
      <c r="Y1424" s="364"/>
      <c r="Z1424" s="364"/>
      <c r="AA1424" s="364"/>
      <c r="AB1424" s="364"/>
      <c r="AC1424" s="312">
        <f t="shared" si="826"/>
        <v>0</v>
      </c>
      <c r="AD1424" s="142"/>
      <c r="AE1424" s="17"/>
      <c r="AF1424" s="22"/>
      <c r="AG1424" s="22"/>
      <c r="AH1424" s="22"/>
      <c r="AI1424" s="155"/>
      <c r="AJ1424" s="2"/>
    </row>
    <row r="1425" spans="1:114" ht="11.45" customHeight="1">
      <c r="A1425" s="1">
        <f t="shared" si="827"/>
        <v>2029</v>
      </c>
      <c r="B1425" s="364"/>
      <c r="C1425" s="364"/>
      <c r="D1425" s="364"/>
      <c r="E1425" s="364"/>
      <c r="F1425" s="364"/>
      <c r="G1425" s="364"/>
      <c r="H1425" s="364"/>
      <c r="I1425" s="364"/>
      <c r="J1425" s="364"/>
      <c r="K1425" s="364"/>
      <c r="L1425" s="364"/>
      <c r="M1425" s="364"/>
      <c r="N1425" s="312">
        <f t="shared" si="825"/>
        <v>0</v>
      </c>
      <c r="O1425" s="289"/>
      <c r="P1425" s="72">
        <f t="shared" si="828"/>
        <v>2029</v>
      </c>
      <c r="Q1425" s="364"/>
      <c r="R1425" s="364"/>
      <c r="S1425" s="364"/>
      <c r="T1425" s="364"/>
      <c r="U1425" s="364"/>
      <c r="V1425" s="364"/>
      <c r="W1425" s="364"/>
      <c r="X1425" s="364"/>
      <c r="Y1425" s="364"/>
      <c r="Z1425" s="364"/>
      <c r="AA1425" s="364"/>
      <c r="AB1425" s="364"/>
      <c r="AC1425" s="312">
        <f t="shared" si="826"/>
        <v>0</v>
      </c>
      <c r="AD1425" s="142"/>
      <c r="AE1425" s="17"/>
      <c r="AF1425" s="22"/>
      <c r="AG1425" s="22"/>
      <c r="AH1425" s="22"/>
      <c r="AI1425" s="155"/>
      <c r="AJ1425" s="2"/>
    </row>
    <row r="1426" spans="1:114" ht="11.45" customHeight="1">
      <c r="A1426" s="1">
        <f t="shared" si="827"/>
        <v>2030</v>
      </c>
      <c r="B1426" s="364"/>
      <c r="C1426" s="364"/>
      <c r="D1426" s="364"/>
      <c r="E1426" s="364"/>
      <c r="F1426" s="364"/>
      <c r="G1426" s="364"/>
      <c r="H1426" s="364"/>
      <c r="I1426" s="364"/>
      <c r="J1426" s="364"/>
      <c r="K1426" s="364"/>
      <c r="L1426" s="364"/>
      <c r="M1426" s="364"/>
      <c r="N1426" s="312">
        <f t="shared" si="825"/>
        <v>0</v>
      </c>
      <c r="O1426" s="289"/>
      <c r="P1426" s="72">
        <f t="shared" si="828"/>
        <v>2030</v>
      </c>
      <c r="Q1426" s="364"/>
      <c r="R1426" s="364"/>
      <c r="S1426" s="364"/>
      <c r="T1426" s="364"/>
      <c r="U1426" s="364"/>
      <c r="V1426" s="364"/>
      <c r="W1426" s="364"/>
      <c r="X1426" s="364"/>
      <c r="Y1426" s="364"/>
      <c r="Z1426" s="364"/>
      <c r="AA1426" s="364"/>
      <c r="AB1426" s="364"/>
      <c r="AC1426" s="312">
        <f t="shared" si="826"/>
        <v>0</v>
      </c>
      <c r="AD1426" s="142"/>
      <c r="AE1426" s="17"/>
      <c r="AF1426" s="22"/>
      <c r="AG1426" s="22"/>
      <c r="AH1426" s="22"/>
      <c r="AI1426" s="155"/>
      <c r="AJ1426" s="2"/>
      <c r="AK1426" s="1"/>
    </row>
    <row r="1427" spans="1:114" s="5" customFormat="1" ht="11.45" customHeight="1">
      <c r="A1427" s="1">
        <f t="shared" si="827"/>
        <v>2031</v>
      </c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312">
        <f t="shared" si="825"/>
        <v>0</v>
      </c>
      <c r="O1427" s="289"/>
      <c r="P1427" s="72">
        <f t="shared" si="828"/>
        <v>2031</v>
      </c>
      <c r="Q1427" s="364"/>
      <c r="R1427" s="435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25"/>
      <c r="AD1427" s="142"/>
      <c r="AE1427" s="17"/>
      <c r="AF1427" s="22"/>
      <c r="AG1427" s="22"/>
      <c r="AH1427" s="22"/>
      <c r="AI1427" s="155"/>
      <c r="AJ1427" s="2"/>
      <c r="BH1427" s="44"/>
      <c r="BL1427" s="165"/>
      <c r="BM1427" s="165"/>
      <c r="BN1427" s="165"/>
      <c r="BO1427" s="165"/>
      <c r="BP1427" s="165"/>
      <c r="BQ1427" s="165"/>
      <c r="BR1427" s="165"/>
      <c r="BS1427" s="165"/>
      <c r="BV1427" s="44"/>
      <c r="BW1427" s="44"/>
      <c r="BX1427" s="44"/>
      <c r="BY1427" s="44"/>
      <c r="BZ1427" s="44"/>
      <c r="CA1427" s="44"/>
      <c r="CB1427" s="44"/>
      <c r="CC1427" s="44"/>
      <c r="CD1427" s="44"/>
      <c r="CO1427" s="165"/>
      <c r="DH1427" s="165"/>
      <c r="DI1427" s="165"/>
      <c r="DJ1427" s="165"/>
    </row>
    <row r="1428" spans="1:114" ht="11.45" customHeight="1">
      <c r="A1428" s="1">
        <f t="shared" si="827"/>
        <v>2032</v>
      </c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312">
        <f t="shared" si="825"/>
        <v>0</v>
      </c>
      <c r="O1428" s="29"/>
      <c r="P1428" s="72">
        <f t="shared" si="828"/>
        <v>2032</v>
      </c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32"/>
      <c r="AD1428" s="142"/>
      <c r="AE1428" s="17"/>
      <c r="AF1428" s="22"/>
      <c r="AG1428" s="22"/>
      <c r="AH1428" s="22"/>
      <c r="AI1428" s="155"/>
      <c r="AJ1428" s="2"/>
      <c r="AK1428" s="1"/>
    </row>
    <row r="1429" spans="1:114" ht="11.45" customHeight="1">
      <c r="A1429" s="1">
        <f t="shared" si="827"/>
        <v>2033</v>
      </c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312">
        <f t="shared" si="825"/>
        <v>0</v>
      </c>
      <c r="O1429" s="29"/>
      <c r="P1429" s="72">
        <f t="shared" si="828"/>
        <v>2033</v>
      </c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32"/>
      <c r="AD1429" s="142"/>
      <c r="AE1429" s="17"/>
      <c r="AF1429" s="22"/>
      <c r="AG1429" s="22"/>
      <c r="AH1429" s="22"/>
      <c r="AI1429" s="155"/>
      <c r="AJ1429" s="2"/>
      <c r="AK1429" s="1"/>
    </row>
    <row r="1430" spans="1:114" ht="11.45" customHeight="1">
      <c r="A1430" s="1">
        <f t="shared" si="827"/>
        <v>2034</v>
      </c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312">
        <f t="shared" si="825"/>
        <v>0</v>
      </c>
      <c r="O1430" s="29"/>
      <c r="P1430" s="72">
        <f t="shared" si="828"/>
        <v>2034</v>
      </c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32"/>
      <c r="AD1430" s="142"/>
      <c r="AE1430" s="17"/>
      <c r="AF1430" s="22"/>
      <c r="AG1430" s="22"/>
      <c r="AH1430" s="22"/>
      <c r="AI1430" s="155"/>
      <c r="AJ1430" s="2"/>
      <c r="AK1430" s="1"/>
    </row>
    <row r="1431" spans="1:114" ht="11.45" customHeight="1">
      <c r="A1431" s="1">
        <f t="shared" si="827"/>
        <v>2035</v>
      </c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312">
        <f t="shared" si="825"/>
        <v>0</v>
      </c>
      <c r="O1431" s="29"/>
      <c r="P1431" s="72">
        <f t="shared" si="828"/>
        <v>2035</v>
      </c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32"/>
      <c r="AD1431" s="142"/>
      <c r="AE1431" s="17"/>
      <c r="AF1431" s="22"/>
      <c r="AG1431" s="22"/>
      <c r="AH1431" s="22"/>
      <c r="AI1431" s="155"/>
      <c r="AJ1431" s="2"/>
      <c r="AK1431" s="1"/>
    </row>
    <row r="1432" spans="1:114" ht="11.45" customHeight="1">
      <c r="A1432" s="1">
        <f t="shared" si="827"/>
        <v>2036</v>
      </c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312">
        <f t="shared" si="825"/>
        <v>0</v>
      </c>
      <c r="O1432" s="29"/>
      <c r="P1432" s="72">
        <f t="shared" si="828"/>
        <v>2036</v>
      </c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32"/>
      <c r="AD1432" s="142"/>
      <c r="AE1432" s="17"/>
      <c r="AF1432" s="22"/>
      <c r="AG1432" s="22"/>
      <c r="AH1432" s="22"/>
      <c r="AI1432" s="155"/>
      <c r="AJ1432" s="2"/>
      <c r="AK1432" s="1"/>
    </row>
    <row r="1433" spans="1:114" ht="11.45" customHeight="1">
      <c r="A1433" s="1">
        <f t="shared" si="827"/>
        <v>2037</v>
      </c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312">
        <f t="shared" si="825"/>
        <v>0</v>
      </c>
      <c r="O1433" s="29"/>
      <c r="P1433" s="72">
        <f t="shared" si="828"/>
        <v>2037</v>
      </c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32"/>
      <c r="AD1433" s="142"/>
      <c r="AE1433" s="17"/>
      <c r="AF1433" s="22"/>
      <c r="AG1433" s="22"/>
      <c r="AH1433" s="22"/>
      <c r="AI1433" s="72"/>
      <c r="AJ1433" s="2"/>
      <c r="AK1433" s="1"/>
    </row>
    <row r="1434" spans="1:114" ht="11.45" customHeight="1">
      <c r="A1434" s="1">
        <f t="shared" si="827"/>
        <v>2038</v>
      </c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312">
        <f t="shared" si="825"/>
        <v>0</v>
      </c>
      <c r="O1434" s="29"/>
      <c r="P1434" s="72">
        <f t="shared" si="828"/>
        <v>2038</v>
      </c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32"/>
      <c r="AD1434" s="142"/>
      <c r="AE1434" s="17"/>
      <c r="AF1434" s="22"/>
      <c r="AG1434" s="22"/>
      <c r="AH1434" s="22"/>
      <c r="AI1434" s="155"/>
      <c r="AJ1434" s="2"/>
      <c r="AK1434" s="1"/>
    </row>
    <row r="1435" spans="1:114" ht="11.45" customHeight="1">
      <c r="A1435" s="1">
        <f t="shared" si="827"/>
        <v>2039</v>
      </c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312">
        <f t="shared" si="825"/>
        <v>0</v>
      </c>
      <c r="O1435" s="29"/>
      <c r="P1435" s="72">
        <f t="shared" si="828"/>
        <v>2039</v>
      </c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32"/>
      <c r="AD1435" s="142"/>
      <c r="AE1435" s="17"/>
      <c r="AF1435" s="22"/>
      <c r="AG1435" s="22"/>
      <c r="AH1435" s="22"/>
      <c r="AI1435" s="78"/>
      <c r="AJ1435" s="2"/>
      <c r="AK1435" s="1"/>
    </row>
    <row r="1436" spans="1:114" ht="11.45" customHeight="1">
      <c r="A1436" s="1">
        <f t="shared" si="827"/>
        <v>2040</v>
      </c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312">
        <f t="shared" si="825"/>
        <v>0</v>
      </c>
      <c r="O1436" s="29"/>
      <c r="P1436" s="72">
        <f t="shared" si="828"/>
        <v>2040</v>
      </c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32"/>
      <c r="AD1436" s="142"/>
      <c r="AE1436" s="17"/>
      <c r="AF1436" s="22"/>
      <c r="AG1436" s="22"/>
      <c r="AH1436" s="22"/>
      <c r="AJ1436" s="2"/>
      <c r="AK1436" s="1"/>
    </row>
    <row r="1437" spans="1:114" ht="11.45" customHeight="1">
      <c r="A1437" s="1">
        <f t="shared" si="827"/>
        <v>2041</v>
      </c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312">
        <f t="shared" si="825"/>
        <v>0</v>
      </c>
      <c r="O1437" s="29"/>
      <c r="P1437" s="72">
        <f t="shared" si="828"/>
        <v>2041</v>
      </c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32"/>
      <c r="AD1437" s="142"/>
      <c r="AE1437" s="17"/>
      <c r="AF1437" s="22"/>
      <c r="AG1437" s="22"/>
      <c r="AH1437" s="22"/>
      <c r="AI1437" s="86"/>
      <c r="AJ1437" s="2"/>
      <c r="AK1437" s="1"/>
    </row>
    <row r="1438" spans="1:114" ht="11.45" customHeight="1">
      <c r="A1438" s="1">
        <f t="shared" si="827"/>
        <v>2042</v>
      </c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312">
        <f t="shared" si="825"/>
        <v>0</v>
      </c>
      <c r="O1438" s="29"/>
      <c r="P1438" s="72">
        <f t="shared" si="828"/>
        <v>2042</v>
      </c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32"/>
      <c r="AD1438" s="142"/>
      <c r="AE1438" s="17"/>
      <c r="AF1438" s="22"/>
      <c r="AG1438" s="22"/>
      <c r="AH1438" s="22"/>
      <c r="AI1438" s="155"/>
      <c r="AJ1438" s="2"/>
      <c r="AK1438" s="1"/>
    </row>
    <row r="1439" spans="1:114" ht="11.45" customHeight="1">
      <c r="A1439" s="1">
        <f t="shared" si="827"/>
        <v>2043</v>
      </c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312">
        <f t="shared" si="825"/>
        <v>0</v>
      </c>
      <c r="O1439" s="29"/>
      <c r="P1439" s="72">
        <f t="shared" si="828"/>
        <v>2043</v>
      </c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32"/>
      <c r="AD1439" s="142"/>
      <c r="AE1439" s="17"/>
      <c r="AF1439" s="22"/>
      <c r="AG1439" s="22"/>
      <c r="AH1439" s="22"/>
      <c r="AI1439" s="155"/>
      <c r="AJ1439" s="2"/>
      <c r="AK1439" s="1"/>
    </row>
    <row r="1440" spans="1:114" ht="11.45" customHeight="1">
      <c r="A1440" s="1">
        <f t="shared" si="827"/>
        <v>2044</v>
      </c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312">
        <f t="shared" si="825"/>
        <v>0</v>
      </c>
      <c r="O1440" s="29"/>
      <c r="P1440" s="72">
        <f t="shared" si="828"/>
        <v>2044</v>
      </c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32"/>
      <c r="AD1440" s="142"/>
      <c r="AE1440" s="17"/>
      <c r="AF1440" s="22"/>
      <c r="AG1440" s="22"/>
      <c r="AH1440" s="22"/>
      <c r="AI1440" s="155"/>
      <c r="AJ1440" s="2"/>
      <c r="AK1440" s="1"/>
    </row>
    <row r="1441" spans="1:37" ht="11.45" customHeight="1">
      <c r="A1441" s="1">
        <f t="shared" si="827"/>
        <v>2045</v>
      </c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312">
        <f t="shared" si="825"/>
        <v>0</v>
      </c>
      <c r="O1441" s="29"/>
      <c r="P1441" s="72">
        <f t="shared" si="828"/>
        <v>2045</v>
      </c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32"/>
      <c r="AD1441" s="142"/>
      <c r="AE1441" s="17"/>
      <c r="AF1441" s="22"/>
      <c r="AG1441" s="22"/>
      <c r="AH1441" s="22"/>
      <c r="AI1441" s="155"/>
      <c r="AJ1441" s="2"/>
      <c r="AK1441" s="1"/>
    </row>
    <row r="1442" spans="1:37">
      <c r="A1442" s="366"/>
      <c r="B1442" s="355"/>
      <c r="C1442" s="355"/>
      <c r="D1442" s="355"/>
      <c r="E1442" s="355"/>
      <c r="F1442" s="355"/>
      <c r="G1442" s="355"/>
      <c r="H1442" s="355"/>
      <c r="I1442" s="355"/>
      <c r="J1442" s="355"/>
      <c r="K1442" s="355"/>
      <c r="L1442" s="355"/>
      <c r="M1442" s="355"/>
      <c r="N1442" s="355"/>
      <c r="O1442" s="355"/>
      <c r="P1442" s="603"/>
      <c r="Q1442" s="355"/>
      <c r="R1442" s="355"/>
      <c r="S1442" s="355"/>
      <c r="T1442" s="355"/>
      <c r="U1442" s="355"/>
      <c r="V1442" s="355"/>
      <c r="W1442" s="355"/>
      <c r="X1442" s="355"/>
      <c r="Y1442" s="355"/>
      <c r="Z1442" s="355"/>
      <c r="AA1442" s="355"/>
      <c r="AB1442" s="355"/>
      <c r="AC1442" s="355"/>
      <c r="AD1442" s="142"/>
      <c r="AE1442" s="17"/>
      <c r="AF1442" s="22"/>
      <c r="AG1442" s="22"/>
      <c r="AH1442" s="22"/>
      <c r="AI1442" s="155"/>
      <c r="AJ1442" s="2"/>
      <c r="AK1442" s="1"/>
    </row>
    <row r="1443" spans="1:37">
      <c r="A1443" s="355"/>
      <c r="B1443" s="355"/>
      <c r="C1443" s="367"/>
      <c r="D1443" s="355"/>
      <c r="E1443" s="355"/>
      <c r="F1443" s="355"/>
      <c r="G1443" s="355"/>
      <c r="H1443" s="355"/>
      <c r="I1443" s="355"/>
      <c r="J1443" s="355"/>
      <c r="K1443" s="355"/>
      <c r="L1443" s="355"/>
      <c r="M1443" s="355"/>
      <c r="N1443" s="355"/>
      <c r="O1443" s="355"/>
      <c r="P1443" s="603"/>
      <c r="Q1443" s="355"/>
      <c r="R1443" s="355"/>
      <c r="S1443" s="355"/>
      <c r="T1443" s="355"/>
      <c r="U1443" s="355"/>
      <c r="V1443" s="355"/>
      <c r="W1443" s="355"/>
      <c r="X1443" s="355"/>
      <c r="Y1443" s="355"/>
      <c r="Z1443" s="355"/>
      <c r="AA1443" s="355"/>
      <c r="AB1443" s="355"/>
      <c r="AC1443" s="355"/>
      <c r="AD1443" s="142"/>
      <c r="AE1443" s="17"/>
      <c r="AF1443" s="22"/>
      <c r="AI1443" s="155"/>
      <c r="AJ1443" s="2"/>
      <c r="AK1443" s="1"/>
    </row>
    <row r="1444" spans="1:37" ht="11.45" customHeight="1">
      <c r="A1444" s="232" t="s">
        <v>238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97" t="s">
        <v>22</v>
      </c>
      <c r="O1444" s="172"/>
      <c r="P1444" s="258" t="str">
        <f>A1444&amp;"   (BILLING)"</f>
        <v>39.4-FMPA "PR"  DEMAND    (BILLING)</v>
      </c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7" t="s">
        <v>22</v>
      </c>
      <c r="AD1444" s="13"/>
      <c r="AE1444" s="17"/>
      <c r="AF1444" s="22"/>
      <c r="AI1444" s="155"/>
      <c r="AJ1444" s="2"/>
      <c r="AK1444" s="1"/>
    </row>
    <row r="1445" spans="1:37" ht="11.45" customHeight="1">
      <c r="A1445" s="260" t="s">
        <v>2</v>
      </c>
      <c r="B1445" s="260" t="s">
        <v>3</v>
      </c>
      <c r="C1445" s="260" t="s">
        <v>4</v>
      </c>
      <c r="D1445" s="260" t="s">
        <v>5</v>
      </c>
      <c r="E1445" s="260" t="s">
        <v>6</v>
      </c>
      <c r="F1445" s="260" t="s">
        <v>7</v>
      </c>
      <c r="G1445" s="260" t="s">
        <v>8</v>
      </c>
      <c r="H1445" s="260" t="s">
        <v>9</v>
      </c>
      <c r="I1445" s="260" t="s">
        <v>10</v>
      </c>
      <c r="J1445" s="260" t="s">
        <v>11</v>
      </c>
      <c r="K1445" s="260" t="s">
        <v>12</v>
      </c>
      <c r="L1445" s="260" t="s">
        <v>13</v>
      </c>
      <c r="M1445" s="260" t="s">
        <v>14</v>
      </c>
      <c r="N1445" s="299" t="s">
        <v>15</v>
      </c>
      <c r="O1445" s="300"/>
      <c r="P1445" s="599" t="s">
        <v>2</v>
      </c>
      <c r="Q1445" s="301" t="s">
        <v>3</v>
      </c>
      <c r="R1445" s="301" t="s">
        <v>4</v>
      </c>
      <c r="S1445" s="301" t="s">
        <v>5</v>
      </c>
      <c r="T1445" s="301" t="s">
        <v>6</v>
      </c>
      <c r="U1445" s="301" t="s">
        <v>7</v>
      </c>
      <c r="V1445" s="301" t="s">
        <v>8</v>
      </c>
      <c r="W1445" s="301" t="s">
        <v>9</v>
      </c>
      <c r="X1445" s="301" t="s">
        <v>10</v>
      </c>
      <c r="Y1445" s="301" t="s">
        <v>11</v>
      </c>
      <c r="Z1445" s="301" t="s">
        <v>12</v>
      </c>
      <c r="AA1445" s="301" t="s">
        <v>13</v>
      </c>
      <c r="AB1445" s="301" t="s">
        <v>14</v>
      </c>
      <c r="AC1445" s="299" t="s">
        <v>15</v>
      </c>
      <c r="AD1445" s="13"/>
      <c r="AE1445" s="17"/>
      <c r="AF1445" s="22"/>
      <c r="AG1445" s="78"/>
      <c r="AH1445" s="78"/>
      <c r="AI1445" s="155"/>
      <c r="AJ1445" s="2"/>
      <c r="AK1445" s="1"/>
    </row>
    <row r="1446" spans="1:37" ht="11.45" customHeight="1">
      <c r="A1446" s="1">
        <f>A1406</f>
        <v>2010</v>
      </c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32"/>
      <c r="O1446" s="29"/>
      <c r="P1446" s="72">
        <f>A1446</f>
        <v>2010</v>
      </c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32"/>
      <c r="AD1446" s="13"/>
      <c r="AE1446" s="17"/>
      <c r="AF1446" s="22"/>
      <c r="AI1446" s="155"/>
      <c r="AJ1446" s="2"/>
      <c r="AK1446" s="1"/>
    </row>
    <row r="1447" spans="1:37" ht="11.45" customHeight="1">
      <c r="A1447" s="1">
        <f t="shared" ref="A1447:A1481" si="829">A1407</f>
        <v>2011</v>
      </c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32"/>
      <c r="O1447" s="29"/>
      <c r="P1447" s="72">
        <f t="shared" ref="P1447:P1481" si="830">A1447</f>
        <v>2011</v>
      </c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32"/>
      <c r="AD1447" s="13"/>
      <c r="AE1447" s="17"/>
      <c r="AF1447" s="22"/>
      <c r="AI1447" s="155"/>
      <c r="AJ1447" s="2"/>
      <c r="AK1447" s="1"/>
    </row>
    <row r="1448" spans="1:37" ht="11.45" customHeight="1">
      <c r="A1448" s="1">
        <f t="shared" si="829"/>
        <v>2012</v>
      </c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32"/>
      <c r="O1448" s="29"/>
      <c r="P1448" s="72">
        <f t="shared" si="830"/>
        <v>2012</v>
      </c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32"/>
      <c r="AD1448" s="13"/>
      <c r="AE1448" s="17"/>
      <c r="AF1448" s="22"/>
      <c r="AI1448" s="155"/>
      <c r="AJ1448" s="2"/>
      <c r="AK1448" s="1"/>
    </row>
    <row r="1449" spans="1:37" ht="11.45" customHeight="1">
      <c r="A1449" s="1">
        <f t="shared" si="829"/>
        <v>2013</v>
      </c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32"/>
      <c r="O1449" s="29"/>
      <c r="P1449" s="72">
        <f t="shared" si="830"/>
        <v>2013</v>
      </c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32"/>
      <c r="AD1449" s="13"/>
      <c r="AE1449" s="17"/>
      <c r="AF1449" s="22"/>
      <c r="AI1449" s="155"/>
      <c r="AJ1449" s="2"/>
      <c r="AK1449" s="1"/>
    </row>
    <row r="1450" spans="1:37" ht="11.45" customHeight="1">
      <c r="A1450" s="1">
        <f t="shared" si="829"/>
        <v>2014</v>
      </c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32"/>
      <c r="O1450" s="29"/>
      <c r="P1450" s="72">
        <f t="shared" si="830"/>
        <v>2014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32"/>
      <c r="AD1450" s="13"/>
      <c r="AE1450" s="17"/>
      <c r="AF1450" s="22"/>
      <c r="AI1450" s="155"/>
      <c r="AJ1450" s="2"/>
      <c r="AK1450" s="1"/>
    </row>
    <row r="1451" spans="1:37" ht="11.45" customHeight="1">
      <c r="A1451" s="1">
        <f t="shared" si="829"/>
        <v>2015</v>
      </c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32"/>
      <c r="O1451" s="29"/>
      <c r="P1451" s="72">
        <f t="shared" si="830"/>
        <v>2015</v>
      </c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32"/>
      <c r="AD1451" s="13"/>
      <c r="AE1451" s="17"/>
      <c r="AF1451" s="22"/>
      <c r="AI1451" s="155"/>
      <c r="AJ1451" s="2"/>
      <c r="AK1451" s="1"/>
    </row>
    <row r="1452" spans="1:37" ht="11.45" customHeight="1">
      <c r="A1452" s="1">
        <f t="shared" si="829"/>
        <v>2016</v>
      </c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32"/>
      <c r="O1452" s="29"/>
      <c r="P1452" s="72">
        <f t="shared" si="830"/>
        <v>2016</v>
      </c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32"/>
      <c r="AD1452" s="13"/>
      <c r="AE1452" s="17"/>
      <c r="AF1452" s="22"/>
      <c r="AI1452" s="155"/>
      <c r="AJ1452" s="2"/>
      <c r="AK1452" s="1"/>
    </row>
    <row r="1453" spans="1:37" ht="11.45" customHeight="1">
      <c r="A1453" s="1">
        <f t="shared" si="829"/>
        <v>2017</v>
      </c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32"/>
      <c r="O1453" s="29"/>
      <c r="P1453" s="72">
        <f t="shared" si="830"/>
        <v>2017</v>
      </c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32"/>
      <c r="AD1453" s="13"/>
      <c r="AE1453" s="17"/>
      <c r="AF1453" s="78"/>
      <c r="AI1453" s="155"/>
      <c r="AJ1453" s="2"/>
      <c r="AK1453" s="1"/>
    </row>
    <row r="1454" spans="1:37" ht="11.45" customHeight="1">
      <c r="A1454" s="1">
        <f t="shared" si="829"/>
        <v>2018</v>
      </c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32"/>
      <c r="O1454" s="29"/>
      <c r="P1454" s="72">
        <f t="shared" si="830"/>
        <v>2018</v>
      </c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32"/>
      <c r="AD1454" s="13"/>
      <c r="AE1454" s="17"/>
      <c r="AF1454" s="79"/>
      <c r="AG1454" s="79"/>
      <c r="AH1454" s="79"/>
      <c r="AI1454" s="155"/>
      <c r="AJ1454" s="2"/>
    </row>
    <row r="1455" spans="1:37" ht="11.45" customHeight="1">
      <c r="A1455" s="1">
        <f t="shared" si="829"/>
        <v>2019</v>
      </c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32"/>
      <c r="O1455" s="29"/>
      <c r="P1455" s="72">
        <f t="shared" si="830"/>
        <v>2019</v>
      </c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32"/>
      <c r="AD1455" s="13"/>
      <c r="AE1455" s="17"/>
      <c r="AF1455" s="86"/>
      <c r="AG1455" s="86"/>
      <c r="AH1455" s="86"/>
      <c r="AI1455" s="155"/>
      <c r="AJ1455" s="2"/>
    </row>
    <row r="1456" spans="1:37" ht="11.45" customHeight="1">
      <c r="A1456" s="1">
        <f t="shared" si="829"/>
        <v>2020</v>
      </c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32"/>
      <c r="O1456" s="29"/>
      <c r="P1456" s="72">
        <f t="shared" si="830"/>
        <v>2020</v>
      </c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32"/>
      <c r="AD1456" s="13"/>
      <c r="AE1456" s="17"/>
      <c r="AF1456" s="22"/>
      <c r="AG1456" s="22"/>
      <c r="AH1456" s="22"/>
      <c r="AI1456" s="155"/>
      <c r="AJ1456" s="2"/>
      <c r="AK1456" s="1"/>
    </row>
    <row r="1457" spans="1:114" s="5" customFormat="1" ht="11.45" customHeight="1">
      <c r="A1457" s="1">
        <f t="shared" si="829"/>
        <v>2021</v>
      </c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32"/>
      <c r="O1457" s="29"/>
      <c r="P1457" s="72">
        <f t="shared" si="830"/>
        <v>2021</v>
      </c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32"/>
      <c r="AD1457" s="13"/>
      <c r="AE1457" s="17"/>
      <c r="AF1457" s="22"/>
      <c r="AG1457" s="22"/>
      <c r="AH1457" s="22"/>
      <c r="AI1457" s="155"/>
      <c r="AJ1457" s="2"/>
      <c r="BH1457" s="44"/>
      <c r="BL1457" s="165"/>
      <c r="BM1457" s="165"/>
      <c r="BN1457" s="165"/>
      <c r="BO1457" s="165"/>
      <c r="BP1457" s="165"/>
      <c r="BQ1457" s="165"/>
      <c r="BR1457" s="165"/>
      <c r="BS1457" s="165"/>
      <c r="BV1457" s="44"/>
      <c r="BW1457" s="44"/>
      <c r="BX1457" s="44"/>
      <c r="BY1457" s="44"/>
      <c r="BZ1457" s="44"/>
      <c r="CA1457" s="44"/>
      <c r="CB1457" s="44"/>
      <c r="CC1457" s="44"/>
      <c r="CD1457" s="44"/>
      <c r="CO1457" s="165"/>
      <c r="DH1457" s="165"/>
      <c r="DI1457" s="165"/>
      <c r="DJ1457" s="165"/>
    </row>
    <row r="1458" spans="1:114" ht="11.45" customHeight="1">
      <c r="A1458" s="1">
        <f t="shared" si="829"/>
        <v>2022</v>
      </c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32"/>
      <c r="O1458" s="29"/>
      <c r="P1458" s="72">
        <f t="shared" si="830"/>
        <v>2022</v>
      </c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32"/>
      <c r="AD1458" s="13"/>
      <c r="AE1458" s="17"/>
      <c r="AF1458" s="22"/>
      <c r="AG1458" s="22"/>
      <c r="AH1458" s="22"/>
      <c r="AI1458" s="155"/>
      <c r="AJ1458" s="2"/>
      <c r="AK1458" s="1"/>
    </row>
    <row r="1459" spans="1:114" ht="11.45" customHeight="1">
      <c r="A1459" s="1">
        <f t="shared" si="829"/>
        <v>2023</v>
      </c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32"/>
      <c r="O1459" s="29"/>
      <c r="P1459" s="72">
        <f t="shared" si="830"/>
        <v>2023</v>
      </c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32"/>
      <c r="AD1459" s="13"/>
      <c r="AE1459" s="17"/>
      <c r="AF1459" s="22"/>
      <c r="AG1459" s="22"/>
      <c r="AH1459" s="22"/>
      <c r="AI1459" s="155"/>
      <c r="AJ1459" s="2"/>
      <c r="AK1459" s="1"/>
    </row>
    <row r="1460" spans="1:114" ht="11.45" customHeight="1">
      <c r="A1460" s="1">
        <f t="shared" si="829"/>
        <v>2024</v>
      </c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32"/>
      <c r="O1460" s="29"/>
      <c r="P1460" s="72">
        <f t="shared" si="830"/>
        <v>2024</v>
      </c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32"/>
      <c r="AD1460" s="13"/>
      <c r="AE1460" s="17"/>
      <c r="AF1460" s="22"/>
      <c r="AG1460" s="22"/>
      <c r="AH1460" s="22"/>
      <c r="AI1460" s="155"/>
      <c r="AJ1460" s="2"/>
      <c r="AK1460" s="1"/>
    </row>
    <row r="1461" spans="1:114" ht="11.45" customHeight="1">
      <c r="A1461" s="1">
        <f t="shared" si="829"/>
        <v>2025</v>
      </c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32"/>
      <c r="O1461" s="29"/>
      <c r="P1461" s="72">
        <f t="shared" si="830"/>
        <v>2025</v>
      </c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32"/>
      <c r="AD1461" s="13"/>
      <c r="AE1461" s="17"/>
      <c r="AF1461" s="22"/>
      <c r="AG1461" s="22"/>
      <c r="AH1461" s="22"/>
      <c r="AI1461" s="155"/>
      <c r="AJ1461" s="2"/>
      <c r="AK1461" s="1"/>
    </row>
    <row r="1462" spans="1:114" ht="11.45" customHeight="1">
      <c r="A1462" s="1">
        <f t="shared" si="829"/>
        <v>2026</v>
      </c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32"/>
      <c r="O1462" s="29"/>
      <c r="P1462" s="72">
        <f t="shared" si="830"/>
        <v>2026</v>
      </c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32"/>
      <c r="AD1462" s="13"/>
      <c r="AE1462" s="17"/>
      <c r="AF1462" s="22"/>
      <c r="AG1462" s="22"/>
      <c r="AH1462" s="22"/>
      <c r="AI1462" s="155"/>
      <c r="AJ1462" s="2"/>
      <c r="AK1462" s="1"/>
    </row>
    <row r="1463" spans="1:114" ht="11.45" customHeight="1">
      <c r="A1463" s="1">
        <f t="shared" si="829"/>
        <v>2027</v>
      </c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32"/>
      <c r="O1463" s="29"/>
      <c r="P1463" s="72">
        <f t="shared" si="830"/>
        <v>2027</v>
      </c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32"/>
      <c r="AD1463" s="13"/>
      <c r="AE1463" s="17"/>
      <c r="AF1463" s="22"/>
      <c r="AG1463" s="22"/>
      <c r="AH1463" s="22"/>
      <c r="AJ1463" s="2"/>
      <c r="AK1463" s="1"/>
    </row>
    <row r="1464" spans="1:114" ht="11.45" customHeight="1">
      <c r="A1464" s="1">
        <f t="shared" si="829"/>
        <v>2028</v>
      </c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32"/>
      <c r="O1464" s="29"/>
      <c r="P1464" s="72">
        <f t="shared" si="830"/>
        <v>2028</v>
      </c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32"/>
      <c r="AD1464" s="13"/>
      <c r="AE1464" s="17"/>
      <c r="AF1464" s="22"/>
      <c r="AG1464" s="22"/>
      <c r="AH1464" s="22"/>
      <c r="AJ1464" s="2"/>
      <c r="AK1464" s="1"/>
    </row>
    <row r="1465" spans="1:114" ht="11.45" customHeight="1">
      <c r="A1465" s="1">
        <f t="shared" si="829"/>
        <v>2029</v>
      </c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32"/>
      <c r="O1465" s="29"/>
      <c r="P1465" s="72">
        <f t="shared" si="830"/>
        <v>2029</v>
      </c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32"/>
      <c r="AD1465" s="13"/>
      <c r="AE1465" s="17"/>
      <c r="AF1465" s="22"/>
      <c r="AG1465" s="22"/>
      <c r="AH1465" s="22"/>
      <c r="AI1465" s="78"/>
      <c r="AJ1465" s="2"/>
      <c r="AK1465" s="1"/>
    </row>
    <row r="1466" spans="1:114" ht="11.45" customHeight="1">
      <c r="A1466" s="1">
        <f t="shared" si="829"/>
        <v>2030</v>
      </c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32"/>
      <c r="O1466" s="29"/>
      <c r="P1466" s="72">
        <f t="shared" si="830"/>
        <v>2030</v>
      </c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32"/>
      <c r="AD1466" s="13"/>
      <c r="AE1466" s="17"/>
      <c r="AF1466" s="22"/>
      <c r="AG1466" s="22"/>
      <c r="AH1466" s="22"/>
      <c r="AJ1466" s="2"/>
      <c r="AK1466" s="1"/>
    </row>
    <row r="1467" spans="1:114" ht="11.45" customHeight="1">
      <c r="A1467" s="1">
        <f t="shared" si="829"/>
        <v>2031</v>
      </c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32"/>
      <c r="O1467" s="29"/>
      <c r="P1467" s="72">
        <f t="shared" si="830"/>
        <v>2031</v>
      </c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32"/>
      <c r="AD1467" s="13"/>
      <c r="AE1467" s="17"/>
      <c r="AF1467" s="22"/>
      <c r="AG1467" s="22"/>
      <c r="AH1467" s="22"/>
      <c r="AI1467" s="86"/>
      <c r="AJ1467" s="2"/>
      <c r="AK1467" s="1"/>
    </row>
    <row r="1468" spans="1:114" ht="11.45" customHeight="1">
      <c r="A1468" s="1">
        <f t="shared" si="829"/>
        <v>2032</v>
      </c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32"/>
      <c r="O1468" s="29"/>
      <c r="P1468" s="72">
        <f t="shared" si="830"/>
        <v>2032</v>
      </c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32"/>
      <c r="AD1468" s="13"/>
      <c r="AE1468" s="17"/>
      <c r="AF1468" s="22"/>
      <c r="AG1468" s="22"/>
      <c r="AH1468" s="22"/>
      <c r="AI1468" s="155"/>
      <c r="AJ1468" s="2"/>
      <c r="AK1468" s="1"/>
    </row>
    <row r="1469" spans="1:114" ht="11.45" customHeight="1">
      <c r="A1469" s="1">
        <f t="shared" si="829"/>
        <v>2033</v>
      </c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32"/>
      <c r="O1469" s="29"/>
      <c r="P1469" s="72">
        <f t="shared" si="830"/>
        <v>2033</v>
      </c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32"/>
      <c r="AE1469" s="17"/>
      <c r="AF1469" s="22"/>
      <c r="AG1469" s="22"/>
      <c r="AH1469" s="22"/>
      <c r="AI1469" s="155"/>
      <c r="AJ1469" s="2"/>
      <c r="AK1469" s="1"/>
    </row>
    <row r="1470" spans="1:114" ht="11.45" customHeight="1">
      <c r="A1470" s="1">
        <f t="shared" si="829"/>
        <v>2034</v>
      </c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32"/>
      <c r="O1470" s="29"/>
      <c r="P1470" s="72">
        <f t="shared" si="830"/>
        <v>2034</v>
      </c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32"/>
      <c r="AE1470" s="17"/>
      <c r="AF1470" s="22"/>
      <c r="AG1470" s="22"/>
      <c r="AH1470" s="22"/>
      <c r="AI1470" s="155"/>
      <c r="AJ1470" s="2"/>
      <c r="AK1470" s="1"/>
    </row>
    <row r="1471" spans="1:114" ht="11.45" customHeight="1">
      <c r="A1471" s="1">
        <f t="shared" si="829"/>
        <v>2035</v>
      </c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32"/>
      <c r="O1471" s="29"/>
      <c r="P1471" s="72">
        <f t="shared" si="830"/>
        <v>2035</v>
      </c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32"/>
      <c r="AE1471" s="17"/>
      <c r="AF1471" s="22"/>
      <c r="AG1471" s="22"/>
      <c r="AH1471" s="22"/>
      <c r="AI1471" s="155"/>
      <c r="AJ1471" s="2"/>
      <c r="AK1471" s="1"/>
    </row>
    <row r="1472" spans="1:114" ht="11.45" customHeight="1">
      <c r="A1472" s="1">
        <f t="shared" si="829"/>
        <v>2036</v>
      </c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32"/>
      <c r="O1472" s="29"/>
      <c r="P1472" s="72">
        <f t="shared" si="830"/>
        <v>2036</v>
      </c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32"/>
      <c r="AE1472" s="17"/>
      <c r="AF1472" s="22"/>
      <c r="AG1472" s="22"/>
      <c r="AH1472" s="22"/>
      <c r="AI1472" s="155"/>
      <c r="AJ1472" s="2"/>
      <c r="AK1472" s="1"/>
    </row>
    <row r="1473" spans="1:37" ht="11.45" customHeight="1">
      <c r="A1473" s="1">
        <f t="shared" si="829"/>
        <v>2037</v>
      </c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32"/>
      <c r="O1473" s="29"/>
      <c r="P1473" s="72">
        <f t="shared" si="830"/>
        <v>2037</v>
      </c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32"/>
      <c r="AE1473" s="17"/>
      <c r="AF1473" s="22"/>
      <c r="AG1473" s="22"/>
      <c r="AH1473" s="22"/>
      <c r="AI1473" s="155"/>
      <c r="AJ1473" s="2"/>
      <c r="AK1473" s="1"/>
    </row>
    <row r="1474" spans="1:37" ht="11.45" customHeight="1">
      <c r="A1474" s="1">
        <f t="shared" si="829"/>
        <v>2038</v>
      </c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32"/>
      <c r="O1474" s="29"/>
      <c r="P1474" s="72">
        <f t="shared" si="830"/>
        <v>2038</v>
      </c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32"/>
      <c r="AE1474" s="17"/>
      <c r="AF1474" s="22"/>
      <c r="AG1474" s="22"/>
      <c r="AH1474" s="22"/>
      <c r="AI1474" s="155"/>
      <c r="AJ1474" s="2"/>
      <c r="AK1474" s="1"/>
    </row>
    <row r="1475" spans="1:37" ht="11.45" customHeight="1">
      <c r="A1475" s="1">
        <f t="shared" si="829"/>
        <v>2039</v>
      </c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32"/>
      <c r="O1475" s="29"/>
      <c r="P1475" s="72">
        <f t="shared" si="830"/>
        <v>2039</v>
      </c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32"/>
      <c r="AE1475" s="17"/>
      <c r="AF1475" s="22"/>
      <c r="AG1475" s="22"/>
      <c r="AH1475" s="22"/>
      <c r="AI1475" s="155"/>
      <c r="AJ1475" s="2"/>
      <c r="AK1475" s="1"/>
    </row>
    <row r="1476" spans="1:37" ht="11.45" customHeight="1">
      <c r="A1476" s="1">
        <f t="shared" si="829"/>
        <v>2040</v>
      </c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32"/>
      <c r="O1476" s="29"/>
      <c r="P1476" s="72">
        <f t="shared" si="830"/>
        <v>2040</v>
      </c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32"/>
      <c r="AE1476" s="17"/>
      <c r="AF1476" s="22"/>
      <c r="AG1476" s="22"/>
      <c r="AH1476" s="22"/>
      <c r="AI1476" s="155"/>
      <c r="AJ1476" s="2"/>
      <c r="AK1476" s="1"/>
    </row>
    <row r="1477" spans="1:37" ht="11.45" customHeight="1">
      <c r="A1477" s="1">
        <f t="shared" si="829"/>
        <v>2041</v>
      </c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32"/>
      <c r="O1477" s="29"/>
      <c r="P1477" s="72">
        <f t="shared" si="830"/>
        <v>2041</v>
      </c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32"/>
      <c r="AE1477" s="17"/>
      <c r="AF1477" s="22"/>
      <c r="AG1477" s="22"/>
      <c r="AH1477" s="22"/>
      <c r="AI1477" s="155"/>
      <c r="AJ1477" s="2"/>
      <c r="AK1477" s="1"/>
    </row>
    <row r="1478" spans="1:37" ht="11.45" customHeight="1">
      <c r="A1478" s="1">
        <f t="shared" si="829"/>
        <v>2042</v>
      </c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32"/>
      <c r="O1478" s="29"/>
      <c r="P1478" s="72">
        <f t="shared" si="830"/>
        <v>2042</v>
      </c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32"/>
      <c r="AE1478" s="17"/>
      <c r="AF1478" s="22"/>
      <c r="AG1478" s="22"/>
      <c r="AH1478" s="22"/>
      <c r="AI1478" s="155"/>
      <c r="AJ1478" s="2"/>
      <c r="AK1478" s="1"/>
    </row>
    <row r="1479" spans="1:37" ht="11.45" customHeight="1">
      <c r="A1479" s="1">
        <f t="shared" si="829"/>
        <v>2043</v>
      </c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32"/>
      <c r="O1479" s="29"/>
      <c r="P1479" s="72">
        <f t="shared" si="830"/>
        <v>2043</v>
      </c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32"/>
      <c r="AE1479" s="17"/>
      <c r="AF1479" s="22"/>
      <c r="AG1479" s="22"/>
      <c r="AH1479" s="22"/>
      <c r="AI1479" s="155"/>
      <c r="AJ1479" s="2"/>
      <c r="AK1479" s="1"/>
    </row>
    <row r="1480" spans="1:37" ht="11.45" customHeight="1">
      <c r="A1480" s="1">
        <f t="shared" si="829"/>
        <v>2044</v>
      </c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32"/>
      <c r="O1480" s="29"/>
      <c r="P1480" s="72">
        <f t="shared" si="830"/>
        <v>2044</v>
      </c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32"/>
      <c r="AE1480" s="17"/>
      <c r="AF1480" s="22"/>
      <c r="AG1480" s="22"/>
      <c r="AH1480" s="22"/>
      <c r="AI1480" s="155"/>
      <c r="AJ1480" s="2"/>
      <c r="AK1480" s="1"/>
    </row>
    <row r="1481" spans="1:37" ht="11.45" customHeight="1">
      <c r="A1481" s="1">
        <f t="shared" si="829"/>
        <v>2045</v>
      </c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32"/>
      <c r="O1481" s="29"/>
      <c r="P1481" s="72">
        <f t="shared" si="830"/>
        <v>2045</v>
      </c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32"/>
      <c r="AE1481" s="17"/>
      <c r="AF1481" s="22"/>
      <c r="AG1481" s="1"/>
      <c r="AH1481" s="1"/>
      <c r="AI1481" s="155"/>
      <c r="AJ1481" s="2"/>
      <c r="AK1481" s="1"/>
    </row>
    <row r="1482" spans="1:37">
      <c r="A1482" s="355"/>
      <c r="B1482" s="355"/>
      <c r="C1482" s="355"/>
      <c r="D1482" s="355"/>
      <c r="E1482" s="355"/>
      <c r="F1482" s="355"/>
      <c r="G1482" s="355"/>
      <c r="H1482" s="355"/>
      <c r="I1482" s="355"/>
      <c r="J1482" s="355"/>
      <c r="K1482" s="355"/>
      <c r="L1482" s="355"/>
      <c r="M1482" s="355"/>
      <c r="N1482" s="355"/>
      <c r="O1482" s="355"/>
      <c r="Q1482" s="355"/>
      <c r="R1482" s="355"/>
      <c r="S1482" s="355"/>
      <c r="T1482" s="355"/>
      <c r="U1482" s="355"/>
      <c r="V1482" s="355"/>
      <c r="W1482" s="355"/>
      <c r="X1482" s="355"/>
      <c r="Y1482" s="355"/>
      <c r="Z1482" s="355"/>
      <c r="AA1482" s="355"/>
      <c r="AB1482" s="355"/>
      <c r="AC1482" s="355"/>
      <c r="AE1482" s="17"/>
      <c r="AF1482" s="22"/>
      <c r="AG1482" s="22"/>
      <c r="AH1482" s="22"/>
      <c r="AI1482" s="155"/>
      <c r="AJ1482" s="2"/>
      <c r="AK1482" s="1"/>
    </row>
    <row r="1483" spans="1:37">
      <c r="A1483" s="355"/>
      <c r="B1483" s="355"/>
      <c r="C1483" s="355"/>
      <c r="D1483" s="355"/>
      <c r="E1483" s="355"/>
      <c r="F1483" s="355"/>
      <c r="G1483" s="355"/>
      <c r="H1483" s="355"/>
      <c r="I1483" s="355"/>
      <c r="J1483" s="355"/>
      <c r="K1483" s="355"/>
      <c r="L1483" s="355"/>
      <c r="M1483" s="355"/>
      <c r="N1483" s="355"/>
      <c r="O1483" s="355"/>
      <c r="P1483" s="603"/>
      <c r="Q1483" s="355"/>
      <c r="R1483" s="355"/>
      <c r="S1483" s="355"/>
      <c r="T1483" s="355"/>
      <c r="U1483" s="355"/>
      <c r="V1483" s="355"/>
      <c r="W1483" s="355"/>
      <c r="X1483" s="355"/>
      <c r="Y1483" s="355"/>
      <c r="Z1483" s="355"/>
      <c r="AA1483" s="355"/>
      <c r="AB1483" s="355"/>
      <c r="AC1483" s="355"/>
      <c r="AG1483" s="78"/>
      <c r="AH1483" s="78"/>
      <c r="AI1483" s="155"/>
      <c r="AJ1483" s="2"/>
      <c r="AK1483" s="1"/>
    </row>
    <row r="1484" spans="1:37">
      <c r="A1484" s="232" t="s">
        <v>76</v>
      </c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97" t="s">
        <v>22</v>
      </c>
      <c r="O1484" s="172"/>
      <c r="P1484" s="258" t="str">
        <f>A1484&amp;"   (BILLING)"</f>
        <v>39.4-FMPA "LOSSES SERVICE"  DEMAND    (BILLING)</v>
      </c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7" t="s">
        <v>22</v>
      </c>
      <c r="AH1484" s="22"/>
      <c r="AI1484" s="155"/>
      <c r="AJ1484" s="2"/>
    </row>
    <row r="1485" spans="1:37">
      <c r="A1485" s="260" t="s">
        <v>2</v>
      </c>
      <c r="B1485" s="260" t="s">
        <v>3</v>
      </c>
      <c r="C1485" s="260" t="s">
        <v>4</v>
      </c>
      <c r="D1485" s="260" t="s">
        <v>5</v>
      </c>
      <c r="E1485" s="260" t="s">
        <v>6</v>
      </c>
      <c r="F1485" s="260" t="s">
        <v>7</v>
      </c>
      <c r="G1485" s="260" t="s">
        <v>8</v>
      </c>
      <c r="H1485" s="260" t="s">
        <v>9</v>
      </c>
      <c r="I1485" s="260" t="s">
        <v>10</v>
      </c>
      <c r="J1485" s="260" t="s">
        <v>11</v>
      </c>
      <c r="K1485" s="260" t="s">
        <v>12</v>
      </c>
      <c r="L1485" s="260" t="s">
        <v>13</v>
      </c>
      <c r="M1485" s="260" t="s">
        <v>14</v>
      </c>
      <c r="N1485" s="299" t="s">
        <v>15</v>
      </c>
      <c r="O1485" s="300"/>
      <c r="P1485" s="599" t="s">
        <v>2</v>
      </c>
      <c r="Q1485" s="301" t="s">
        <v>3</v>
      </c>
      <c r="R1485" s="301" t="s">
        <v>4</v>
      </c>
      <c r="S1485" s="301" t="s">
        <v>5</v>
      </c>
      <c r="T1485" s="301" t="s">
        <v>6</v>
      </c>
      <c r="U1485" s="301" t="s">
        <v>7</v>
      </c>
      <c r="V1485" s="301" t="s">
        <v>8</v>
      </c>
      <c r="W1485" s="301" t="s">
        <v>9</v>
      </c>
      <c r="X1485" s="301" t="s">
        <v>10</v>
      </c>
      <c r="Y1485" s="301" t="s">
        <v>11</v>
      </c>
      <c r="Z1485" s="301" t="s">
        <v>12</v>
      </c>
      <c r="AA1485" s="301" t="s">
        <v>13</v>
      </c>
      <c r="AB1485" s="301" t="s">
        <v>14</v>
      </c>
      <c r="AC1485" s="299" t="s">
        <v>15</v>
      </c>
      <c r="AH1485" s="22"/>
      <c r="AI1485" s="155"/>
      <c r="AJ1485" s="2"/>
    </row>
    <row r="1486" spans="1:37">
      <c r="A1486" s="1">
        <f>A1446</f>
        <v>2010</v>
      </c>
      <c r="B1486" s="336"/>
      <c r="C1486" s="336"/>
      <c r="D1486" s="336"/>
      <c r="E1486" s="336"/>
      <c r="F1486" s="336"/>
      <c r="G1486" s="336"/>
      <c r="H1486" s="336"/>
      <c r="I1486" s="336"/>
      <c r="J1486" s="336"/>
      <c r="K1486" s="336"/>
      <c r="L1486" s="336"/>
      <c r="M1486" s="336"/>
      <c r="N1486" s="303">
        <f t="shared" ref="N1486:N1506" si="831">SUM(B1486:M1486)</f>
        <v>0</v>
      </c>
      <c r="O1486" s="29"/>
      <c r="P1486" s="72">
        <f>A1486</f>
        <v>2010</v>
      </c>
      <c r="Q1486" s="337"/>
      <c r="R1486" s="337"/>
      <c r="S1486" s="336"/>
      <c r="T1486" s="336"/>
      <c r="U1486" s="336"/>
      <c r="V1486" s="336"/>
      <c r="W1486" s="336"/>
      <c r="X1486" s="336"/>
      <c r="Y1486" s="336"/>
      <c r="Z1486" s="336"/>
      <c r="AA1486" s="336"/>
      <c r="AB1486" s="336"/>
      <c r="AC1486" s="303">
        <f t="shared" ref="AC1486:AC1521" si="832">SUM(Q1486:AB1486)</f>
        <v>0</v>
      </c>
      <c r="AH1486" s="22"/>
      <c r="AI1486" s="155"/>
      <c r="AJ1486" s="2"/>
    </row>
    <row r="1487" spans="1:37">
      <c r="A1487" s="1">
        <f t="shared" ref="A1487:A1521" si="833">A1447</f>
        <v>2011</v>
      </c>
      <c r="B1487" s="490"/>
      <c r="C1487" s="490"/>
      <c r="D1487" s="490"/>
      <c r="E1487" s="490"/>
      <c r="F1487" s="490"/>
      <c r="G1487" s="490"/>
      <c r="H1487" s="490"/>
      <c r="I1487" s="490"/>
      <c r="J1487" s="490"/>
      <c r="K1487" s="490"/>
      <c r="L1487" s="490"/>
      <c r="M1487" s="490"/>
      <c r="N1487" s="303">
        <f t="shared" si="831"/>
        <v>0</v>
      </c>
      <c r="O1487" s="29"/>
      <c r="P1487" s="72">
        <f t="shared" ref="P1487:P1521" si="834">A1487</f>
        <v>2011</v>
      </c>
      <c r="Q1487" s="336"/>
      <c r="R1487" s="336"/>
      <c r="S1487" s="490"/>
      <c r="T1487" s="490"/>
      <c r="U1487" s="490"/>
      <c r="V1487" s="490"/>
      <c r="W1487" s="490"/>
      <c r="X1487" s="490"/>
      <c r="Y1487" s="490"/>
      <c r="Z1487" s="490"/>
      <c r="AA1487" s="490"/>
      <c r="AB1487" s="490"/>
      <c r="AC1487" s="303">
        <f t="shared" si="832"/>
        <v>0</v>
      </c>
      <c r="AI1487" s="155"/>
      <c r="AJ1487" s="2"/>
    </row>
    <row r="1488" spans="1:37">
      <c r="A1488" s="1">
        <f t="shared" si="833"/>
        <v>2012</v>
      </c>
      <c r="B1488" s="340"/>
      <c r="C1488" s="340"/>
      <c r="D1488" s="340"/>
      <c r="E1488" s="340"/>
      <c r="F1488" s="340"/>
      <c r="G1488" s="340"/>
      <c r="H1488" s="340"/>
      <c r="I1488" s="340"/>
      <c r="J1488" s="340"/>
      <c r="K1488" s="340"/>
      <c r="L1488" s="340"/>
      <c r="M1488" s="340"/>
      <c r="N1488" s="303">
        <f t="shared" si="831"/>
        <v>0</v>
      </c>
      <c r="O1488" s="29"/>
      <c r="P1488" s="72">
        <f t="shared" si="834"/>
        <v>2012</v>
      </c>
      <c r="Q1488" s="399"/>
      <c r="R1488" s="399"/>
      <c r="S1488" s="399"/>
      <c r="T1488" s="399"/>
      <c r="U1488" s="399"/>
      <c r="V1488" s="399"/>
      <c r="W1488" s="399"/>
      <c r="X1488" s="399"/>
      <c r="Y1488" s="399"/>
      <c r="Z1488" s="399"/>
      <c r="AA1488" s="399"/>
      <c r="AB1488" s="399"/>
      <c r="AC1488" s="303">
        <f t="shared" si="832"/>
        <v>0</v>
      </c>
      <c r="AI1488" s="155"/>
      <c r="AJ1488" s="2"/>
    </row>
    <row r="1489" spans="1:36">
      <c r="A1489" s="1">
        <f t="shared" si="833"/>
        <v>2013</v>
      </c>
      <c r="B1489" s="340"/>
      <c r="C1489" s="340"/>
      <c r="D1489" s="340"/>
      <c r="E1489" s="340"/>
      <c r="F1489" s="340"/>
      <c r="G1489" s="340"/>
      <c r="H1489" s="340"/>
      <c r="I1489" s="340"/>
      <c r="J1489" s="340"/>
      <c r="K1489" s="340"/>
      <c r="L1489" s="340"/>
      <c r="M1489" s="340"/>
      <c r="N1489" s="303">
        <f t="shared" si="831"/>
        <v>0</v>
      </c>
      <c r="O1489" s="29"/>
      <c r="P1489" s="72">
        <f t="shared" si="834"/>
        <v>2013</v>
      </c>
      <c r="Q1489" s="399"/>
      <c r="R1489" s="399"/>
      <c r="S1489" s="399"/>
      <c r="T1489" s="399"/>
      <c r="U1489" s="399"/>
      <c r="V1489" s="399"/>
      <c r="W1489" s="399"/>
      <c r="X1489" s="399"/>
      <c r="Y1489" s="399"/>
      <c r="Z1489" s="399"/>
      <c r="AA1489" s="399"/>
      <c r="AB1489" s="399"/>
      <c r="AC1489" s="303">
        <f t="shared" si="832"/>
        <v>0</v>
      </c>
      <c r="AG1489" s="159"/>
      <c r="AH1489" s="78"/>
      <c r="AI1489" s="155"/>
      <c r="AJ1489" s="2"/>
    </row>
    <row r="1490" spans="1:36">
      <c r="A1490" s="1">
        <f t="shared" si="833"/>
        <v>2014</v>
      </c>
      <c r="B1490" s="340"/>
      <c r="C1490" s="340"/>
      <c r="D1490" s="340"/>
      <c r="E1490" s="340"/>
      <c r="F1490" s="340"/>
      <c r="G1490" s="340"/>
      <c r="H1490" s="340"/>
      <c r="I1490" s="340"/>
      <c r="J1490" s="340"/>
      <c r="K1490" s="340"/>
      <c r="L1490" s="340"/>
      <c r="M1490" s="340"/>
      <c r="N1490" s="303">
        <f t="shared" si="831"/>
        <v>0</v>
      </c>
      <c r="O1490" s="29"/>
      <c r="P1490" s="72">
        <f t="shared" si="834"/>
        <v>2014</v>
      </c>
      <c r="Q1490" s="399"/>
      <c r="R1490" s="399"/>
      <c r="S1490" s="399"/>
      <c r="T1490" s="399"/>
      <c r="U1490" s="399"/>
      <c r="V1490" s="399"/>
      <c r="W1490" s="399"/>
      <c r="X1490" s="399"/>
      <c r="Y1490" s="399"/>
      <c r="Z1490" s="399"/>
      <c r="AA1490" s="399"/>
      <c r="AB1490" s="399"/>
      <c r="AC1490" s="303">
        <f t="shared" si="832"/>
        <v>0</v>
      </c>
      <c r="AG1490" s="79"/>
      <c r="AH1490" s="79"/>
      <c r="AI1490" s="155"/>
      <c r="AJ1490" s="2"/>
    </row>
    <row r="1491" spans="1:36">
      <c r="A1491" s="1">
        <f t="shared" si="833"/>
        <v>2015</v>
      </c>
      <c r="B1491" s="340"/>
      <c r="C1491" s="340"/>
      <c r="D1491" s="340"/>
      <c r="E1491" s="340"/>
      <c r="F1491" s="340"/>
      <c r="G1491" s="340"/>
      <c r="H1491" s="340"/>
      <c r="I1491" s="340"/>
      <c r="J1491" s="340"/>
      <c r="K1491" s="340"/>
      <c r="L1491" s="340"/>
      <c r="M1491" s="340"/>
      <c r="N1491" s="303">
        <f t="shared" si="831"/>
        <v>0</v>
      </c>
      <c r="O1491" s="29"/>
      <c r="P1491" s="72">
        <f t="shared" si="834"/>
        <v>2015</v>
      </c>
      <c r="Q1491" s="399"/>
      <c r="R1491" s="399"/>
      <c r="S1491" s="399"/>
      <c r="T1491" s="399"/>
      <c r="U1491" s="399"/>
      <c r="V1491" s="399"/>
      <c r="W1491" s="399"/>
      <c r="X1491" s="399"/>
      <c r="Y1491" s="399"/>
      <c r="Z1491" s="399"/>
      <c r="AA1491" s="399"/>
      <c r="AB1491" s="399"/>
      <c r="AC1491" s="303">
        <f t="shared" si="832"/>
        <v>0</v>
      </c>
      <c r="AG1491" s="86"/>
      <c r="AH1491" s="86"/>
      <c r="AI1491" s="155"/>
      <c r="AJ1491" s="2"/>
    </row>
    <row r="1492" spans="1:36">
      <c r="A1492" s="1">
        <f t="shared" si="833"/>
        <v>2016</v>
      </c>
      <c r="B1492" s="340"/>
      <c r="C1492" s="340"/>
      <c r="D1492" s="340"/>
      <c r="E1492" s="340"/>
      <c r="F1492" s="340"/>
      <c r="G1492" s="340"/>
      <c r="H1492" s="340"/>
      <c r="I1492" s="340"/>
      <c r="J1492" s="340"/>
      <c r="K1492" s="340"/>
      <c r="L1492" s="340"/>
      <c r="M1492" s="340"/>
      <c r="N1492" s="303">
        <f t="shared" si="831"/>
        <v>0</v>
      </c>
      <c r="O1492" s="29"/>
      <c r="P1492" s="72">
        <f t="shared" si="834"/>
        <v>2016</v>
      </c>
      <c r="Q1492" s="399"/>
      <c r="R1492" s="399"/>
      <c r="S1492" s="399"/>
      <c r="T1492" s="399"/>
      <c r="U1492" s="399"/>
      <c r="V1492" s="399"/>
      <c r="W1492" s="399"/>
      <c r="X1492" s="399"/>
      <c r="Y1492" s="399"/>
      <c r="Z1492" s="399"/>
      <c r="AA1492" s="399"/>
      <c r="AB1492" s="399"/>
      <c r="AC1492" s="303">
        <f t="shared" si="832"/>
        <v>0</v>
      </c>
      <c r="AH1492" s="22"/>
      <c r="AI1492" s="155"/>
      <c r="AJ1492" s="2"/>
    </row>
    <row r="1493" spans="1:36">
      <c r="A1493" s="1">
        <f t="shared" si="833"/>
        <v>2017</v>
      </c>
      <c r="B1493" s="340"/>
      <c r="C1493" s="340"/>
      <c r="D1493" s="340"/>
      <c r="E1493" s="340"/>
      <c r="F1493" s="340"/>
      <c r="G1493" s="340"/>
      <c r="H1493" s="340"/>
      <c r="I1493" s="340"/>
      <c r="J1493" s="340"/>
      <c r="K1493" s="340"/>
      <c r="L1493" s="340"/>
      <c r="M1493" s="340"/>
      <c r="N1493" s="303">
        <f t="shared" si="831"/>
        <v>0</v>
      </c>
      <c r="O1493" s="29"/>
      <c r="P1493" s="72">
        <f t="shared" si="834"/>
        <v>2017</v>
      </c>
      <c r="Q1493" s="399"/>
      <c r="R1493" s="399"/>
      <c r="S1493" s="399"/>
      <c r="T1493" s="399"/>
      <c r="U1493" s="399"/>
      <c r="V1493" s="399"/>
      <c r="W1493" s="399"/>
      <c r="X1493" s="399"/>
      <c r="Y1493" s="399"/>
      <c r="Z1493" s="399"/>
      <c r="AA1493" s="399"/>
      <c r="AB1493" s="399"/>
      <c r="AC1493" s="303">
        <f t="shared" si="832"/>
        <v>0</v>
      </c>
      <c r="AH1493" s="22"/>
      <c r="AI1493" s="155"/>
      <c r="AJ1493" s="2"/>
    </row>
    <row r="1494" spans="1:36">
      <c r="A1494" s="1">
        <f t="shared" si="833"/>
        <v>2018</v>
      </c>
      <c r="B1494" s="340"/>
      <c r="C1494" s="340"/>
      <c r="D1494" s="340"/>
      <c r="E1494" s="340"/>
      <c r="F1494" s="340"/>
      <c r="G1494" s="340"/>
      <c r="H1494" s="340"/>
      <c r="I1494" s="340"/>
      <c r="J1494" s="340"/>
      <c r="K1494" s="340"/>
      <c r="L1494" s="340"/>
      <c r="M1494" s="340"/>
      <c r="N1494" s="303">
        <f t="shared" si="831"/>
        <v>0</v>
      </c>
      <c r="O1494" s="29"/>
      <c r="P1494" s="72">
        <f t="shared" si="834"/>
        <v>2018</v>
      </c>
      <c r="Q1494" s="399"/>
      <c r="R1494" s="399"/>
      <c r="S1494" s="399"/>
      <c r="T1494" s="399"/>
      <c r="U1494" s="399"/>
      <c r="V1494" s="399"/>
      <c r="W1494" s="399"/>
      <c r="X1494" s="399"/>
      <c r="Y1494" s="399"/>
      <c r="Z1494" s="399"/>
      <c r="AA1494" s="399"/>
      <c r="AB1494" s="399"/>
      <c r="AC1494" s="303">
        <f t="shared" si="832"/>
        <v>0</v>
      </c>
      <c r="AH1494" s="22"/>
      <c r="AI1494" s="155"/>
      <c r="AJ1494" s="2"/>
    </row>
    <row r="1495" spans="1:36">
      <c r="A1495" s="1">
        <f t="shared" si="833"/>
        <v>2019</v>
      </c>
      <c r="B1495" s="340"/>
      <c r="C1495" s="340"/>
      <c r="D1495" s="340"/>
      <c r="E1495" s="340"/>
      <c r="F1495" s="340"/>
      <c r="G1495" s="340"/>
      <c r="H1495" s="340"/>
      <c r="I1495" s="340"/>
      <c r="J1495" s="340"/>
      <c r="K1495" s="340"/>
      <c r="L1495" s="340"/>
      <c r="M1495" s="340"/>
      <c r="N1495" s="303">
        <f t="shared" si="831"/>
        <v>0</v>
      </c>
      <c r="O1495" s="29"/>
      <c r="P1495" s="72">
        <f t="shared" si="834"/>
        <v>2019</v>
      </c>
      <c r="Q1495" s="399"/>
      <c r="R1495" s="399"/>
      <c r="S1495" s="399"/>
      <c r="T1495" s="399"/>
      <c r="U1495" s="399"/>
      <c r="V1495" s="399"/>
      <c r="W1495" s="399"/>
      <c r="X1495" s="399"/>
      <c r="Y1495" s="399"/>
      <c r="Z1495" s="399"/>
      <c r="AA1495" s="399"/>
      <c r="AB1495" s="399"/>
      <c r="AC1495" s="303">
        <f t="shared" si="832"/>
        <v>0</v>
      </c>
      <c r="AD1495" s="84"/>
      <c r="AH1495" s="22"/>
      <c r="AI1495" s="155"/>
      <c r="AJ1495" s="2"/>
    </row>
    <row r="1496" spans="1:36">
      <c r="A1496" s="1">
        <f t="shared" si="833"/>
        <v>2020</v>
      </c>
      <c r="B1496" s="340"/>
      <c r="C1496" s="340"/>
      <c r="D1496" s="340"/>
      <c r="E1496" s="340"/>
      <c r="F1496" s="340"/>
      <c r="G1496" s="340"/>
      <c r="H1496" s="340"/>
      <c r="I1496" s="340"/>
      <c r="J1496" s="340"/>
      <c r="K1496" s="340"/>
      <c r="L1496" s="340"/>
      <c r="M1496" s="340"/>
      <c r="N1496" s="303">
        <f t="shared" si="831"/>
        <v>0</v>
      </c>
      <c r="O1496" s="29"/>
      <c r="P1496" s="72">
        <f t="shared" si="834"/>
        <v>2020</v>
      </c>
      <c r="Q1496" s="399"/>
      <c r="R1496" s="399"/>
      <c r="S1496" s="399"/>
      <c r="T1496" s="399"/>
      <c r="U1496" s="399"/>
      <c r="V1496" s="399"/>
      <c r="W1496" s="399"/>
      <c r="X1496" s="399"/>
      <c r="Y1496" s="399"/>
      <c r="Z1496" s="399"/>
      <c r="AA1496" s="399"/>
      <c r="AB1496" s="399"/>
      <c r="AC1496" s="303">
        <f t="shared" si="832"/>
        <v>0</v>
      </c>
      <c r="AH1496" s="22"/>
      <c r="AI1496" s="155"/>
      <c r="AJ1496" s="2"/>
    </row>
    <row r="1497" spans="1:36">
      <c r="A1497" s="1">
        <f t="shared" si="833"/>
        <v>2021</v>
      </c>
      <c r="B1497" s="340"/>
      <c r="C1497" s="340"/>
      <c r="D1497" s="340"/>
      <c r="E1497" s="340"/>
      <c r="F1497" s="340"/>
      <c r="G1497" s="340"/>
      <c r="H1497" s="340"/>
      <c r="I1497" s="340"/>
      <c r="J1497" s="340"/>
      <c r="K1497" s="340"/>
      <c r="L1497" s="340"/>
      <c r="M1497" s="340"/>
      <c r="N1497" s="303">
        <f t="shared" si="831"/>
        <v>0</v>
      </c>
      <c r="O1497" s="29"/>
      <c r="P1497" s="72">
        <f t="shared" si="834"/>
        <v>2021</v>
      </c>
      <c r="Q1497" s="399"/>
      <c r="R1497" s="399"/>
      <c r="S1497" s="399"/>
      <c r="T1497" s="399"/>
      <c r="U1497" s="399"/>
      <c r="V1497" s="399"/>
      <c r="W1497" s="399"/>
      <c r="X1497" s="399"/>
      <c r="Y1497" s="399"/>
      <c r="Z1497" s="399"/>
      <c r="AA1497" s="399"/>
      <c r="AB1497" s="399"/>
      <c r="AC1497" s="303">
        <f t="shared" si="832"/>
        <v>0</v>
      </c>
      <c r="AH1497" s="22"/>
      <c r="AI1497" s="155"/>
      <c r="AJ1497" s="2"/>
    </row>
    <row r="1498" spans="1:36">
      <c r="A1498" s="1">
        <f t="shared" si="833"/>
        <v>2022</v>
      </c>
      <c r="B1498" s="340"/>
      <c r="C1498" s="340"/>
      <c r="D1498" s="340"/>
      <c r="E1498" s="340"/>
      <c r="F1498" s="340"/>
      <c r="G1498" s="340"/>
      <c r="H1498" s="340"/>
      <c r="I1498" s="340"/>
      <c r="J1498" s="340"/>
      <c r="K1498" s="340"/>
      <c r="L1498" s="340"/>
      <c r="M1498" s="340"/>
      <c r="N1498" s="303">
        <f t="shared" si="831"/>
        <v>0</v>
      </c>
      <c r="O1498" s="29"/>
      <c r="P1498" s="72">
        <f t="shared" si="834"/>
        <v>2022</v>
      </c>
      <c r="Q1498" s="399"/>
      <c r="R1498" s="399"/>
      <c r="S1498" s="399"/>
      <c r="T1498" s="399"/>
      <c r="U1498" s="399"/>
      <c r="V1498" s="399"/>
      <c r="W1498" s="399"/>
      <c r="X1498" s="399"/>
      <c r="Y1498" s="399"/>
      <c r="Z1498" s="399"/>
      <c r="AA1498" s="399"/>
      <c r="AB1498" s="399"/>
      <c r="AC1498" s="303">
        <f t="shared" si="832"/>
        <v>0</v>
      </c>
      <c r="AH1498" s="22"/>
      <c r="AI1498" s="155"/>
      <c r="AJ1498" s="2"/>
    </row>
    <row r="1499" spans="1:36">
      <c r="A1499" s="1">
        <f t="shared" si="833"/>
        <v>2023</v>
      </c>
      <c r="B1499" s="340"/>
      <c r="C1499" s="340"/>
      <c r="D1499" s="340"/>
      <c r="E1499" s="340"/>
      <c r="F1499" s="340"/>
      <c r="G1499" s="340"/>
      <c r="H1499" s="340"/>
      <c r="I1499" s="340"/>
      <c r="J1499" s="340"/>
      <c r="K1499" s="340"/>
      <c r="L1499" s="340"/>
      <c r="M1499" s="340"/>
      <c r="N1499" s="303">
        <f t="shared" si="831"/>
        <v>0</v>
      </c>
      <c r="O1499" s="29"/>
      <c r="P1499" s="72">
        <f t="shared" si="834"/>
        <v>2023</v>
      </c>
      <c r="Q1499" s="399"/>
      <c r="R1499" s="399"/>
      <c r="S1499" s="399"/>
      <c r="T1499" s="399"/>
      <c r="U1499" s="399"/>
      <c r="V1499" s="399"/>
      <c r="W1499" s="399"/>
      <c r="X1499" s="399"/>
      <c r="Y1499" s="399"/>
      <c r="Z1499" s="399"/>
      <c r="AA1499" s="399"/>
      <c r="AB1499" s="399"/>
      <c r="AC1499" s="303">
        <f t="shared" si="832"/>
        <v>0</v>
      </c>
      <c r="AF1499" s="159"/>
      <c r="AH1499" s="22"/>
      <c r="AJ1499" s="2"/>
    </row>
    <row r="1500" spans="1:36">
      <c r="A1500" s="1">
        <f t="shared" si="833"/>
        <v>2024</v>
      </c>
      <c r="B1500" s="340"/>
      <c r="C1500" s="340"/>
      <c r="D1500" s="340"/>
      <c r="E1500" s="340"/>
      <c r="F1500" s="340"/>
      <c r="G1500" s="340"/>
      <c r="H1500" s="340"/>
      <c r="I1500" s="340"/>
      <c r="J1500" s="340"/>
      <c r="K1500" s="340"/>
      <c r="L1500" s="340"/>
      <c r="M1500" s="340"/>
      <c r="N1500" s="303">
        <f t="shared" si="831"/>
        <v>0</v>
      </c>
      <c r="O1500" s="29"/>
      <c r="P1500" s="72">
        <f t="shared" si="834"/>
        <v>2024</v>
      </c>
      <c r="Q1500" s="399"/>
      <c r="R1500" s="399"/>
      <c r="S1500" s="399"/>
      <c r="T1500" s="399"/>
      <c r="U1500" s="399"/>
      <c r="V1500" s="399"/>
      <c r="W1500" s="399"/>
      <c r="X1500" s="399"/>
      <c r="Y1500" s="399"/>
      <c r="Z1500" s="399"/>
      <c r="AA1500" s="399"/>
      <c r="AB1500" s="399"/>
      <c r="AC1500" s="303">
        <f t="shared" si="832"/>
        <v>0</v>
      </c>
      <c r="AF1500" s="79"/>
      <c r="AH1500" s="22"/>
      <c r="AJ1500" s="2"/>
    </row>
    <row r="1501" spans="1:36">
      <c r="A1501" s="1">
        <f t="shared" si="833"/>
        <v>2025</v>
      </c>
      <c r="B1501" s="340"/>
      <c r="C1501" s="340"/>
      <c r="D1501" s="340"/>
      <c r="E1501" s="340"/>
      <c r="F1501" s="340"/>
      <c r="G1501" s="340"/>
      <c r="H1501" s="340"/>
      <c r="I1501" s="340"/>
      <c r="J1501" s="340"/>
      <c r="K1501" s="340"/>
      <c r="L1501" s="340"/>
      <c r="M1501" s="340"/>
      <c r="N1501" s="303">
        <f t="shared" si="831"/>
        <v>0</v>
      </c>
      <c r="O1501" s="29"/>
      <c r="P1501" s="72">
        <f t="shared" si="834"/>
        <v>2025</v>
      </c>
      <c r="Q1501" s="399"/>
      <c r="R1501" s="399"/>
      <c r="S1501" s="399"/>
      <c r="T1501" s="399"/>
      <c r="U1501" s="399"/>
      <c r="V1501" s="399"/>
      <c r="W1501" s="399"/>
      <c r="X1501" s="399"/>
      <c r="Y1501" s="399"/>
      <c r="Z1501" s="399"/>
      <c r="AA1501" s="399"/>
      <c r="AB1501" s="399"/>
      <c r="AC1501" s="303">
        <f t="shared" si="832"/>
        <v>0</v>
      </c>
      <c r="AF1501" s="86"/>
      <c r="AH1501" s="22"/>
      <c r="AJ1501" s="2"/>
    </row>
    <row r="1502" spans="1:36">
      <c r="A1502" s="1">
        <f t="shared" si="833"/>
        <v>2026</v>
      </c>
      <c r="B1502" s="340"/>
      <c r="C1502" s="340"/>
      <c r="D1502" s="340"/>
      <c r="E1502" s="340"/>
      <c r="F1502" s="340"/>
      <c r="G1502" s="340"/>
      <c r="H1502" s="340"/>
      <c r="I1502" s="340"/>
      <c r="J1502" s="340"/>
      <c r="K1502" s="340"/>
      <c r="L1502" s="340"/>
      <c r="M1502" s="340"/>
      <c r="N1502" s="303">
        <f t="shared" si="831"/>
        <v>0</v>
      </c>
      <c r="O1502" s="29"/>
      <c r="P1502" s="72">
        <f t="shared" si="834"/>
        <v>2026</v>
      </c>
      <c r="Q1502" s="399"/>
      <c r="R1502" s="399"/>
      <c r="S1502" s="399"/>
      <c r="T1502" s="399"/>
      <c r="U1502" s="399"/>
      <c r="V1502" s="399"/>
      <c r="W1502" s="399"/>
      <c r="X1502" s="399"/>
      <c r="Y1502" s="399"/>
      <c r="Z1502" s="399"/>
      <c r="AA1502" s="399"/>
      <c r="AB1502" s="399"/>
      <c r="AC1502" s="303">
        <f t="shared" si="832"/>
        <v>0</v>
      </c>
      <c r="AH1502" s="22"/>
      <c r="AJ1502" s="2"/>
    </row>
    <row r="1503" spans="1:36">
      <c r="A1503" s="1">
        <f t="shared" si="833"/>
        <v>2027</v>
      </c>
      <c r="B1503" s="340"/>
      <c r="C1503" s="340"/>
      <c r="D1503" s="340"/>
      <c r="E1503" s="340"/>
      <c r="F1503" s="340"/>
      <c r="G1503" s="340"/>
      <c r="H1503" s="340"/>
      <c r="I1503" s="340"/>
      <c r="J1503" s="340"/>
      <c r="K1503" s="340"/>
      <c r="L1503" s="340"/>
      <c r="M1503" s="340"/>
      <c r="N1503" s="303">
        <f t="shared" si="831"/>
        <v>0</v>
      </c>
      <c r="O1503" s="29"/>
      <c r="P1503" s="72">
        <f t="shared" si="834"/>
        <v>2027</v>
      </c>
      <c r="Q1503" s="399"/>
      <c r="R1503" s="399"/>
      <c r="S1503" s="399"/>
      <c r="T1503" s="399"/>
      <c r="U1503" s="399"/>
      <c r="V1503" s="399"/>
      <c r="W1503" s="399"/>
      <c r="X1503" s="399"/>
      <c r="Y1503" s="399"/>
      <c r="Z1503" s="399"/>
      <c r="AA1503" s="399"/>
      <c r="AB1503" s="399"/>
      <c r="AC1503" s="303">
        <f t="shared" si="832"/>
        <v>0</v>
      </c>
      <c r="AD1503" s="13"/>
      <c r="AH1503" s="22"/>
      <c r="AJ1503" s="2"/>
    </row>
    <row r="1504" spans="1:36">
      <c r="A1504" s="1">
        <f t="shared" si="833"/>
        <v>2028</v>
      </c>
      <c r="B1504" s="340"/>
      <c r="C1504" s="340"/>
      <c r="D1504" s="340"/>
      <c r="E1504" s="340"/>
      <c r="F1504" s="340"/>
      <c r="G1504" s="340"/>
      <c r="H1504" s="340"/>
      <c r="I1504" s="340"/>
      <c r="J1504" s="340"/>
      <c r="K1504" s="340"/>
      <c r="L1504" s="340"/>
      <c r="M1504" s="340"/>
      <c r="N1504" s="303">
        <f t="shared" si="831"/>
        <v>0</v>
      </c>
      <c r="O1504" s="29"/>
      <c r="P1504" s="72">
        <f t="shared" si="834"/>
        <v>2028</v>
      </c>
      <c r="Q1504" s="399"/>
      <c r="R1504" s="399"/>
      <c r="S1504" s="399"/>
      <c r="T1504" s="399"/>
      <c r="U1504" s="399"/>
      <c r="V1504" s="399"/>
      <c r="W1504" s="399"/>
      <c r="X1504" s="399"/>
      <c r="Y1504" s="399"/>
      <c r="Z1504" s="399"/>
      <c r="AA1504" s="399"/>
      <c r="AB1504" s="399"/>
      <c r="AC1504" s="303">
        <f t="shared" si="832"/>
        <v>0</v>
      </c>
      <c r="AD1504" s="13"/>
      <c r="AH1504" s="22"/>
      <c r="AJ1504" s="2"/>
    </row>
    <row r="1505" spans="1:36">
      <c r="A1505" s="1">
        <f t="shared" si="833"/>
        <v>2029</v>
      </c>
      <c r="B1505" s="340"/>
      <c r="C1505" s="340"/>
      <c r="D1505" s="340"/>
      <c r="E1505" s="340"/>
      <c r="F1505" s="340"/>
      <c r="G1505" s="340"/>
      <c r="H1505" s="340"/>
      <c r="I1505" s="340"/>
      <c r="J1505" s="340"/>
      <c r="K1505" s="340"/>
      <c r="L1505" s="340"/>
      <c r="M1505" s="340"/>
      <c r="N1505" s="303">
        <f t="shared" si="831"/>
        <v>0</v>
      </c>
      <c r="O1505" s="29"/>
      <c r="P1505" s="72">
        <f t="shared" si="834"/>
        <v>2029</v>
      </c>
      <c r="Q1505" s="399"/>
      <c r="R1505" s="399"/>
      <c r="S1505" s="399"/>
      <c r="T1505" s="399"/>
      <c r="U1505" s="399"/>
      <c r="V1505" s="399"/>
      <c r="W1505" s="399"/>
      <c r="X1505" s="399"/>
      <c r="Y1505" s="399"/>
      <c r="Z1505" s="399"/>
      <c r="AA1505" s="399"/>
      <c r="AB1505" s="399"/>
      <c r="AC1505" s="303">
        <f t="shared" si="832"/>
        <v>0</v>
      </c>
      <c r="AD1505" s="13"/>
      <c r="AH1505" s="22"/>
      <c r="AJ1505" s="2"/>
    </row>
    <row r="1506" spans="1:36">
      <c r="A1506" s="1">
        <f t="shared" si="833"/>
        <v>2030</v>
      </c>
      <c r="B1506" s="340"/>
      <c r="C1506" s="340"/>
      <c r="D1506" s="340"/>
      <c r="E1506" s="340"/>
      <c r="F1506" s="340"/>
      <c r="G1506" s="340"/>
      <c r="H1506" s="340"/>
      <c r="I1506" s="340"/>
      <c r="J1506" s="340"/>
      <c r="K1506" s="340"/>
      <c r="L1506" s="340"/>
      <c r="M1506" s="340"/>
      <c r="N1506" s="303">
        <f t="shared" si="831"/>
        <v>0</v>
      </c>
      <c r="O1506" s="29"/>
      <c r="P1506" s="72">
        <f t="shared" si="834"/>
        <v>2030</v>
      </c>
      <c r="Q1506" s="399"/>
      <c r="R1506" s="399"/>
      <c r="S1506" s="399"/>
      <c r="T1506" s="399"/>
      <c r="U1506" s="399"/>
      <c r="V1506" s="399"/>
      <c r="W1506" s="399"/>
      <c r="X1506" s="399"/>
      <c r="Y1506" s="399"/>
      <c r="Z1506" s="399"/>
      <c r="AA1506" s="399"/>
      <c r="AB1506" s="399"/>
      <c r="AC1506" s="303">
        <f t="shared" si="832"/>
        <v>0</v>
      </c>
      <c r="AD1506" s="13"/>
      <c r="AH1506" s="22"/>
      <c r="AJ1506" s="2"/>
    </row>
    <row r="1507" spans="1:36">
      <c r="A1507" s="1">
        <f t="shared" si="833"/>
        <v>2031</v>
      </c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303">
        <f t="shared" ref="N1507:N1521" si="835">SUM(B1507:M1507)</f>
        <v>0</v>
      </c>
      <c r="O1507" s="29"/>
      <c r="P1507" s="72">
        <f t="shared" si="834"/>
        <v>2031</v>
      </c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303">
        <f t="shared" si="832"/>
        <v>0</v>
      </c>
      <c r="AD1507" s="13"/>
      <c r="AH1507" s="22"/>
      <c r="AJ1507" s="2"/>
    </row>
    <row r="1508" spans="1:36">
      <c r="A1508" s="1">
        <f t="shared" si="833"/>
        <v>2032</v>
      </c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303">
        <f t="shared" si="835"/>
        <v>0</v>
      </c>
      <c r="O1508" s="29"/>
      <c r="P1508" s="72">
        <f t="shared" si="834"/>
        <v>2032</v>
      </c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303">
        <f t="shared" si="832"/>
        <v>0</v>
      </c>
      <c r="AD1508" s="13"/>
      <c r="AH1508" s="22"/>
      <c r="AJ1508" s="2"/>
    </row>
    <row r="1509" spans="1:36">
      <c r="A1509" s="1">
        <f t="shared" si="833"/>
        <v>2033</v>
      </c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303">
        <f t="shared" si="835"/>
        <v>0</v>
      </c>
      <c r="O1509" s="29"/>
      <c r="P1509" s="72">
        <f t="shared" si="834"/>
        <v>2033</v>
      </c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303">
        <f t="shared" si="832"/>
        <v>0</v>
      </c>
      <c r="AD1509" s="13"/>
      <c r="AH1509" s="22"/>
      <c r="AJ1509" s="2"/>
    </row>
    <row r="1510" spans="1:36">
      <c r="A1510" s="1">
        <f t="shared" si="833"/>
        <v>2034</v>
      </c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303">
        <f t="shared" si="835"/>
        <v>0</v>
      </c>
      <c r="O1510" s="29"/>
      <c r="P1510" s="72">
        <f t="shared" si="834"/>
        <v>2034</v>
      </c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303">
        <f t="shared" si="832"/>
        <v>0</v>
      </c>
      <c r="AD1510" s="13"/>
      <c r="AH1510" s="22"/>
      <c r="AJ1510" s="2"/>
    </row>
    <row r="1511" spans="1:36">
      <c r="A1511" s="1">
        <f t="shared" si="833"/>
        <v>2035</v>
      </c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303">
        <f t="shared" si="835"/>
        <v>0</v>
      </c>
      <c r="O1511" s="29"/>
      <c r="P1511" s="72">
        <f t="shared" si="834"/>
        <v>2035</v>
      </c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303">
        <f t="shared" si="832"/>
        <v>0</v>
      </c>
      <c r="AD1511" s="13"/>
      <c r="AH1511" s="22"/>
      <c r="AJ1511" s="2"/>
    </row>
    <row r="1512" spans="1:36">
      <c r="A1512" s="1">
        <f t="shared" si="833"/>
        <v>2036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303">
        <f t="shared" si="835"/>
        <v>0</v>
      </c>
      <c r="O1512" s="29"/>
      <c r="P1512" s="72">
        <f t="shared" si="834"/>
        <v>2036</v>
      </c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303">
        <f t="shared" si="832"/>
        <v>0</v>
      </c>
      <c r="AD1512" s="13"/>
      <c r="AH1512" s="22"/>
      <c r="AJ1512" s="2"/>
    </row>
    <row r="1513" spans="1:36">
      <c r="A1513" s="1">
        <f t="shared" si="833"/>
        <v>2037</v>
      </c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303">
        <f t="shared" si="835"/>
        <v>0</v>
      </c>
      <c r="O1513" s="29"/>
      <c r="P1513" s="72">
        <f t="shared" si="834"/>
        <v>2037</v>
      </c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303">
        <f t="shared" si="832"/>
        <v>0</v>
      </c>
      <c r="AD1513" s="13"/>
      <c r="AH1513" s="22"/>
      <c r="AJ1513" s="2"/>
    </row>
    <row r="1514" spans="1:36">
      <c r="A1514" s="1">
        <f t="shared" si="833"/>
        <v>2038</v>
      </c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303">
        <f t="shared" si="835"/>
        <v>0</v>
      </c>
      <c r="O1514" s="29"/>
      <c r="P1514" s="72">
        <f t="shared" si="834"/>
        <v>2038</v>
      </c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303">
        <f t="shared" si="832"/>
        <v>0</v>
      </c>
      <c r="AD1514" s="13"/>
      <c r="AH1514" s="22"/>
      <c r="AJ1514" s="2"/>
    </row>
    <row r="1515" spans="1:36">
      <c r="A1515" s="1">
        <f t="shared" si="833"/>
        <v>2039</v>
      </c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303">
        <f t="shared" si="835"/>
        <v>0</v>
      </c>
      <c r="O1515" s="29"/>
      <c r="P1515" s="72">
        <f t="shared" si="834"/>
        <v>2039</v>
      </c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303">
        <f t="shared" si="832"/>
        <v>0</v>
      </c>
      <c r="AD1515" s="13"/>
      <c r="AH1515" s="22"/>
      <c r="AJ1515" s="2"/>
    </row>
    <row r="1516" spans="1:36">
      <c r="A1516" s="1">
        <f t="shared" si="833"/>
        <v>2040</v>
      </c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303">
        <f t="shared" si="835"/>
        <v>0</v>
      </c>
      <c r="O1516" s="29"/>
      <c r="P1516" s="72">
        <f t="shared" si="834"/>
        <v>2040</v>
      </c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303">
        <f t="shared" si="832"/>
        <v>0</v>
      </c>
      <c r="AD1516" s="13"/>
      <c r="AH1516" s="22"/>
      <c r="AJ1516" s="2"/>
    </row>
    <row r="1517" spans="1:36">
      <c r="A1517" s="1">
        <f t="shared" si="833"/>
        <v>2041</v>
      </c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303">
        <f t="shared" si="835"/>
        <v>0</v>
      </c>
      <c r="O1517" s="29"/>
      <c r="P1517" s="72">
        <f t="shared" si="834"/>
        <v>2041</v>
      </c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303">
        <f t="shared" si="832"/>
        <v>0</v>
      </c>
      <c r="AD1517" s="13"/>
      <c r="AJ1517" s="2"/>
    </row>
    <row r="1518" spans="1:36">
      <c r="A1518" s="1">
        <f t="shared" si="833"/>
        <v>2042</v>
      </c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303">
        <f t="shared" si="835"/>
        <v>0</v>
      </c>
      <c r="O1518" s="29"/>
      <c r="P1518" s="72">
        <f t="shared" si="834"/>
        <v>2042</v>
      </c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303">
        <f t="shared" si="832"/>
        <v>0</v>
      </c>
      <c r="AD1518" s="13"/>
      <c r="AJ1518" s="2"/>
    </row>
    <row r="1519" spans="1:36">
      <c r="A1519" s="1">
        <f t="shared" si="833"/>
        <v>2043</v>
      </c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303">
        <f t="shared" si="835"/>
        <v>0</v>
      </c>
      <c r="O1519" s="29"/>
      <c r="P1519" s="72">
        <f t="shared" si="834"/>
        <v>2043</v>
      </c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303">
        <f t="shared" si="832"/>
        <v>0</v>
      </c>
      <c r="AG1519" s="159"/>
      <c r="AH1519" s="78"/>
      <c r="AJ1519" s="2"/>
    </row>
    <row r="1520" spans="1:36">
      <c r="A1520" s="1">
        <f t="shared" si="833"/>
        <v>2044</v>
      </c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303">
        <f t="shared" si="835"/>
        <v>0</v>
      </c>
      <c r="O1520" s="29"/>
      <c r="P1520" s="72">
        <f t="shared" si="834"/>
        <v>2044</v>
      </c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303">
        <f t="shared" si="832"/>
        <v>0</v>
      </c>
      <c r="AG1520" s="79"/>
      <c r="AH1520" s="79"/>
      <c r="AJ1520" s="2"/>
    </row>
    <row r="1521" spans="1:36">
      <c r="A1521" s="1">
        <f t="shared" si="833"/>
        <v>2045</v>
      </c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303">
        <f t="shared" si="835"/>
        <v>0</v>
      </c>
      <c r="O1521" s="29"/>
      <c r="P1521" s="72">
        <f t="shared" si="834"/>
        <v>2045</v>
      </c>
      <c r="Q1521" s="399"/>
      <c r="R1521" s="399"/>
      <c r="S1521" s="271"/>
      <c r="T1521" s="271"/>
      <c r="U1521" s="271"/>
      <c r="V1521" s="271"/>
      <c r="W1521" s="271"/>
      <c r="X1521" s="271"/>
      <c r="Y1521" s="271"/>
      <c r="Z1521" s="271"/>
      <c r="AA1521" s="271"/>
      <c r="AB1521" s="271"/>
      <c r="AC1521" s="303">
        <f t="shared" si="832"/>
        <v>0</v>
      </c>
      <c r="AG1521" s="86"/>
      <c r="AH1521" s="86"/>
      <c r="AJ1521" s="2"/>
    </row>
    <row r="1522" spans="1:36">
      <c r="N1522" s="101"/>
      <c r="AH1522" s="22"/>
      <c r="AJ1522" s="2"/>
    </row>
    <row r="1523" spans="1:36">
      <c r="N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H1523" s="22"/>
      <c r="AJ1523" s="2"/>
    </row>
    <row r="1524" spans="1:36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01"/>
      <c r="O1524" s="123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D1524" s="13"/>
      <c r="AH1524" s="22"/>
      <c r="AJ1524" s="2"/>
    </row>
    <row r="1525" spans="1:36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01"/>
      <c r="O1525" s="123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D1525" s="13"/>
      <c r="AH1525" s="22"/>
      <c r="AJ1525" s="2"/>
    </row>
    <row r="1526" spans="1:36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01"/>
      <c r="O1526" s="123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D1526" s="13"/>
      <c r="AH1526" s="22"/>
      <c r="AJ1526" s="2"/>
    </row>
    <row r="1527" spans="1:36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01"/>
      <c r="O1527" s="123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D1527" s="13"/>
      <c r="AH1527" s="22"/>
      <c r="AJ1527" s="2"/>
    </row>
    <row r="1528" spans="1:36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01"/>
      <c r="O1528" s="123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D1528" s="13"/>
      <c r="AH1528" s="22"/>
      <c r="AJ1528" s="2"/>
    </row>
    <row r="1529" spans="1:36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23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D1529" s="13"/>
      <c r="AF1529" s="159"/>
      <c r="AH1529" s="22"/>
      <c r="AJ1529" s="2"/>
    </row>
    <row r="1530" spans="1:36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23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D1530" s="13"/>
      <c r="AF1530" s="79"/>
      <c r="AH1530" s="22"/>
      <c r="AJ1530" s="2"/>
    </row>
    <row r="1531" spans="1:36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23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D1531" s="13"/>
      <c r="AF1531" s="86"/>
      <c r="AH1531" s="22"/>
      <c r="AJ1531" s="2"/>
    </row>
    <row r="1532" spans="1:36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23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D1532" s="13"/>
      <c r="AH1532" s="22"/>
      <c r="AJ1532" s="2"/>
    </row>
    <row r="1533" spans="1:36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23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D1533" s="13"/>
      <c r="AH1533" s="22"/>
      <c r="AJ1533" s="2"/>
    </row>
    <row r="1534" spans="1:36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23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D1534" s="13"/>
      <c r="AH1534" s="22"/>
      <c r="AJ1534" s="2"/>
    </row>
    <row r="1535" spans="1:36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23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D1535" s="13"/>
      <c r="AH1535" s="22"/>
      <c r="AJ1535" s="2"/>
    </row>
    <row r="1536" spans="1:36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23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D1536" s="13"/>
      <c r="AH1536" s="22"/>
      <c r="AJ1536" s="2"/>
    </row>
    <row r="1537" spans="2:36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23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H1537" s="22"/>
      <c r="AJ1537" s="2"/>
    </row>
    <row r="1538" spans="2:36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23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H1538" s="22"/>
      <c r="AJ1538" s="2"/>
    </row>
    <row r="1539" spans="2:36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23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H1539" s="22"/>
      <c r="AJ1539" s="2"/>
    </row>
    <row r="1540" spans="2:36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23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H1540" s="22"/>
      <c r="AJ1540" s="2"/>
    </row>
    <row r="1541" spans="2:36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23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D1541" s="84"/>
      <c r="AH1541" s="22"/>
      <c r="AJ1541" s="2"/>
    </row>
    <row r="1542" spans="2:36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23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H1542" s="22"/>
      <c r="AJ1542" s="2"/>
    </row>
    <row r="1543" spans="2:36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23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H1543" s="22"/>
      <c r="AJ1543" s="2"/>
    </row>
    <row r="1544" spans="2:36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23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H1544" s="22"/>
      <c r="AJ1544" s="2"/>
    </row>
    <row r="1545" spans="2:36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23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H1545" s="22"/>
      <c r="AJ1545" s="2"/>
    </row>
    <row r="1546" spans="2:36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23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H1546" s="22"/>
      <c r="AJ1546" s="2"/>
    </row>
    <row r="1547" spans="2:36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23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J1547" s="2"/>
    </row>
    <row r="1548" spans="2:36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23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J1548" s="2"/>
    </row>
    <row r="1549" spans="2:36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23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J1549" s="2"/>
    </row>
    <row r="1550" spans="2:36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23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3"/>
      <c r="AJ1550" s="2"/>
    </row>
    <row r="1551" spans="2:36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23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3"/>
      <c r="AJ1551" s="2"/>
    </row>
    <row r="1552" spans="2:36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23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3"/>
      <c r="AJ1552" s="2"/>
    </row>
    <row r="1553" spans="2:36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23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3"/>
      <c r="AJ1553" s="2"/>
    </row>
    <row r="1554" spans="2:36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23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3"/>
      <c r="AJ1554" s="2"/>
    </row>
    <row r="1555" spans="2:36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23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3"/>
      <c r="AJ1555" s="2"/>
    </row>
    <row r="1556" spans="2:36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23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3"/>
      <c r="AJ1556" s="2"/>
    </row>
    <row r="1557" spans="2:36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23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3"/>
      <c r="AJ1557" s="2"/>
    </row>
    <row r="1558" spans="2:36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23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3"/>
      <c r="AJ1558" s="2"/>
    </row>
    <row r="1559" spans="2:36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23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3"/>
      <c r="AF1559" s="159"/>
      <c r="AJ1559" s="2"/>
    </row>
    <row r="1560" spans="2:36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23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3"/>
      <c r="AF1560" s="79"/>
      <c r="AJ1560" s="2"/>
    </row>
    <row r="1561" spans="2:36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23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3"/>
      <c r="AF1561" s="86"/>
      <c r="AJ1561" s="2"/>
    </row>
    <row r="1562" spans="2:36">
      <c r="AD1562" s="13"/>
      <c r="AJ1562" s="2"/>
    </row>
    <row r="1563" spans="2:36">
      <c r="AC1563" s="13"/>
      <c r="AD1563" s="13"/>
      <c r="AJ1563" s="2"/>
    </row>
    <row r="1564" spans="2:36">
      <c r="G1564" s="13"/>
      <c r="H1564" s="13"/>
      <c r="I1564" s="13"/>
      <c r="J1564" s="13"/>
      <c r="K1564" s="13"/>
      <c r="L1564" s="13"/>
      <c r="M1564" s="13"/>
      <c r="N1564" s="13"/>
      <c r="O1564" s="526"/>
      <c r="P1564" s="604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60"/>
      <c r="AD1564" s="13"/>
      <c r="AJ1564" s="2"/>
    </row>
    <row r="1565" spans="2:36">
      <c r="G1565" s="13"/>
      <c r="H1565" s="13"/>
      <c r="I1565" s="13"/>
      <c r="J1565" s="13"/>
      <c r="K1565" s="13"/>
      <c r="L1565" s="13"/>
      <c r="M1565" s="13"/>
      <c r="N1565" s="13"/>
      <c r="O1565" s="526"/>
      <c r="P1565" s="604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60"/>
      <c r="AD1565" s="13"/>
      <c r="AJ1565" s="2"/>
    </row>
    <row r="1566" spans="2:36">
      <c r="G1566" s="13"/>
      <c r="H1566" s="13"/>
      <c r="I1566" s="13"/>
      <c r="J1566" s="13"/>
      <c r="K1566" s="13"/>
      <c r="L1566" s="13"/>
      <c r="M1566" s="13"/>
      <c r="N1566" s="13"/>
      <c r="O1566" s="526"/>
      <c r="P1566" s="604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60"/>
      <c r="AD1566" s="13"/>
      <c r="AJ1566" s="2"/>
    </row>
    <row r="1567" spans="2:36">
      <c r="G1567" s="13"/>
      <c r="H1567" s="13"/>
      <c r="I1567" s="13"/>
      <c r="J1567" s="13"/>
      <c r="K1567" s="13"/>
      <c r="L1567" s="13"/>
      <c r="M1567" s="13"/>
      <c r="N1567" s="13"/>
      <c r="O1567" s="526"/>
      <c r="P1567" s="604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60"/>
      <c r="AJ1567" s="2"/>
    </row>
    <row r="1568" spans="2:36">
      <c r="G1568" s="13"/>
      <c r="H1568" s="13"/>
      <c r="I1568" s="13"/>
      <c r="J1568" s="13"/>
      <c r="K1568" s="13"/>
      <c r="L1568" s="13"/>
      <c r="M1568" s="13"/>
      <c r="N1568" s="13"/>
      <c r="O1568" s="123"/>
      <c r="P1568" s="604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60"/>
      <c r="AJ1568" s="2"/>
    </row>
    <row r="1569" spans="7:36">
      <c r="G1569" s="13"/>
      <c r="H1569" s="13"/>
      <c r="I1569" s="13"/>
      <c r="J1569" s="13"/>
      <c r="K1569" s="13"/>
      <c r="L1569" s="13"/>
      <c r="M1569" s="13"/>
      <c r="N1569" s="13"/>
      <c r="P1569" s="604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60"/>
      <c r="AJ1569" s="2"/>
    </row>
    <row r="1570" spans="7:36">
      <c r="G1570" s="13"/>
      <c r="H1570" s="13"/>
      <c r="I1570" s="13"/>
      <c r="J1570" s="13"/>
      <c r="K1570" s="13"/>
      <c r="L1570" s="13"/>
      <c r="M1570" s="13"/>
      <c r="N1570" s="13"/>
      <c r="P1570" s="604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60"/>
      <c r="AJ1570" s="2"/>
    </row>
    <row r="1571" spans="7:36">
      <c r="G1571" s="13"/>
      <c r="H1571" s="13"/>
      <c r="I1571" s="13"/>
      <c r="J1571" s="13"/>
      <c r="K1571" s="13"/>
      <c r="L1571" s="13"/>
      <c r="M1571" s="13"/>
      <c r="N1571" s="13"/>
      <c r="O1571" s="123"/>
      <c r="P1571" s="604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60"/>
      <c r="AD1571" s="84"/>
      <c r="AJ1571" s="2"/>
    </row>
    <row r="1572" spans="7:36">
      <c r="G1572" s="13"/>
      <c r="H1572" s="13"/>
      <c r="I1572" s="13"/>
      <c r="J1572" s="13"/>
      <c r="K1572" s="13"/>
      <c r="L1572" s="13"/>
      <c r="M1572" s="13"/>
      <c r="N1572" s="13"/>
      <c r="P1572" s="132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J1572" s="2"/>
    </row>
    <row r="1573" spans="7:36">
      <c r="G1573" s="13"/>
      <c r="H1573" s="13"/>
      <c r="I1573" s="13"/>
      <c r="J1573" s="13"/>
      <c r="K1573" s="13"/>
      <c r="L1573" s="13"/>
      <c r="M1573" s="13"/>
      <c r="N1573" s="13"/>
      <c r="P1573" s="132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J1573" s="2"/>
    </row>
    <row r="1574" spans="7:36">
      <c r="G1574" s="13"/>
      <c r="H1574" s="13"/>
      <c r="I1574" s="13"/>
      <c r="J1574" s="13"/>
      <c r="K1574" s="13"/>
      <c r="L1574" s="13"/>
      <c r="M1574" s="13"/>
      <c r="N1574" s="13"/>
      <c r="P1574" s="132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J1574" s="2"/>
    </row>
    <row r="1575" spans="7:36">
      <c r="G1575" s="13"/>
      <c r="H1575" s="13"/>
      <c r="I1575" s="13"/>
      <c r="J1575" s="13"/>
      <c r="K1575" s="13"/>
      <c r="L1575" s="13"/>
      <c r="M1575" s="13"/>
      <c r="N1575" s="13"/>
      <c r="P1575" s="132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J1575" s="2"/>
    </row>
    <row r="1576" spans="7:36">
      <c r="G1576" s="13"/>
      <c r="H1576" s="13"/>
      <c r="I1576" s="13"/>
      <c r="J1576" s="13"/>
      <c r="K1576" s="13"/>
      <c r="L1576" s="13"/>
      <c r="M1576" s="13"/>
      <c r="N1576" s="13"/>
      <c r="P1576" s="132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J1576" s="2"/>
    </row>
    <row r="1577" spans="7:36">
      <c r="G1577" s="13"/>
      <c r="H1577" s="13"/>
      <c r="I1577" s="13"/>
      <c r="J1577" s="13"/>
      <c r="K1577" s="13"/>
      <c r="L1577" s="13"/>
      <c r="M1577" s="13"/>
      <c r="N1577" s="13"/>
      <c r="P1577" s="132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J1577" s="2"/>
    </row>
    <row r="1578" spans="7:36">
      <c r="G1578" s="13"/>
      <c r="H1578" s="13"/>
      <c r="I1578" s="13"/>
      <c r="J1578" s="13"/>
      <c r="K1578" s="13"/>
      <c r="L1578" s="13"/>
      <c r="M1578" s="13"/>
      <c r="N1578" s="13"/>
      <c r="P1578" s="132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J1578" s="2"/>
    </row>
    <row r="1579" spans="7:36">
      <c r="G1579" s="13"/>
      <c r="H1579" s="13"/>
      <c r="I1579" s="13"/>
      <c r="J1579" s="13"/>
      <c r="K1579" s="13"/>
      <c r="L1579" s="13"/>
      <c r="M1579" s="13"/>
      <c r="N1579" s="13"/>
      <c r="P1579" s="132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J1579" s="2"/>
    </row>
    <row r="1580" spans="7:36">
      <c r="G1580" s="8"/>
      <c r="H1580" s="2"/>
      <c r="I1580" s="2"/>
      <c r="J1580" s="2"/>
      <c r="K1580" s="2"/>
      <c r="L1580" s="2"/>
      <c r="M1580" s="2"/>
      <c r="N1580" s="2"/>
      <c r="O1580" s="123"/>
      <c r="P1580" s="79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13"/>
      <c r="AJ1580" s="2"/>
    </row>
    <row r="1581" spans="7:36">
      <c r="AD1581" s="13"/>
      <c r="AJ1581" s="2"/>
    </row>
    <row r="1582" spans="7:36">
      <c r="AD1582" s="13"/>
      <c r="AJ1582" s="2"/>
    </row>
    <row r="1583" spans="7:36">
      <c r="AD1583" s="13"/>
      <c r="AJ1583" s="2"/>
    </row>
    <row r="1584" spans="7:36">
      <c r="AD1584" s="13"/>
      <c r="AJ1584" s="2"/>
    </row>
    <row r="1585" spans="30:36">
      <c r="AD1585" s="13"/>
      <c r="AJ1585" s="2"/>
    </row>
    <row r="1586" spans="30:36">
      <c r="AD1586" s="13"/>
      <c r="AJ1586" s="2"/>
    </row>
    <row r="1587" spans="30:36">
      <c r="AD1587" s="13"/>
      <c r="AJ1587" s="2"/>
    </row>
    <row r="1588" spans="30:36">
      <c r="AD1588" s="13"/>
      <c r="AJ1588" s="2"/>
    </row>
    <row r="1589" spans="30:36">
      <c r="AD1589" s="13"/>
      <c r="AJ1589" s="2"/>
    </row>
    <row r="1590" spans="30:36">
      <c r="AD1590" s="13"/>
      <c r="AJ1590" s="2"/>
    </row>
    <row r="1591" spans="30:36">
      <c r="AD1591" s="13"/>
      <c r="AJ1591" s="2"/>
    </row>
    <row r="1592" spans="30:36">
      <c r="AD1592" s="13"/>
      <c r="AJ1592" s="2"/>
    </row>
    <row r="1593" spans="30:36">
      <c r="AD1593" s="13"/>
      <c r="AJ1593" s="2"/>
    </row>
    <row r="1594" spans="30:36">
      <c r="AD1594" s="13"/>
      <c r="AJ1594" s="2"/>
    </row>
    <row r="1595" spans="30:36">
      <c r="AD1595" s="13"/>
      <c r="AJ1595" s="2"/>
    </row>
    <row r="1596" spans="30:36">
      <c r="AD1596" s="13"/>
      <c r="AJ1596" s="2"/>
    </row>
    <row r="1597" spans="30:36">
      <c r="AJ1597" s="2"/>
    </row>
    <row r="1598" spans="30:36">
      <c r="AJ1598" s="2"/>
    </row>
    <row r="1599" spans="30:36">
      <c r="AJ1599" s="2"/>
    </row>
    <row r="1600" spans="30:36">
      <c r="AJ1600" s="2"/>
    </row>
    <row r="1601" spans="7:36">
      <c r="AD1601" s="84"/>
      <c r="AJ1601" s="2"/>
    </row>
    <row r="1602" spans="7:36">
      <c r="AJ1602" s="2"/>
    </row>
    <row r="1603" spans="7:36">
      <c r="G1603" s="5"/>
      <c r="H1603" s="5"/>
      <c r="I1603" s="5"/>
      <c r="J1603" s="5"/>
      <c r="K1603" s="5"/>
      <c r="L1603" s="5"/>
      <c r="M1603" s="5"/>
      <c r="N1603" s="5"/>
      <c r="O1603" s="525"/>
      <c r="P1603" s="157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J1603" s="2"/>
    </row>
    <row r="1604" spans="7:36">
      <c r="AJ1604" s="2"/>
    </row>
    <row r="1605" spans="7:36">
      <c r="AJ1605" s="2"/>
    </row>
    <row r="1606" spans="7:36">
      <c r="AJ1606" s="2"/>
    </row>
    <row r="1607" spans="7:36">
      <c r="AJ1607" s="2"/>
    </row>
    <row r="1608" spans="7:36">
      <c r="AJ1608" s="2"/>
    </row>
    <row r="1609" spans="7:36">
      <c r="AJ1609" s="2"/>
    </row>
    <row r="1610" spans="7:36">
      <c r="AD1610" s="13"/>
      <c r="AJ1610" s="2"/>
    </row>
    <row r="1611" spans="7:36">
      <c r="AD1611" s="13"/>
      <c r="AJ1611" s="2"/>
    </row>
    <row r="1612" spans="7:36">
      <c r="AD1612" s="13"/>
      <c r="AJ1612" s="2"/>
    </row>
    <row r="1613" spans="7:36">
      <c r="AD1613" s="13"/>
      <c r="AJ1613" s="2"/>
    </row>
    <row r="1614" spans="7:36">
      <c r="AD1614" s="13"/>
      <c r="AJ1614" s="2"/>
    </row>
    <row r="1615" spans="7:36">
      <c r="AD1615" s="13"/>
      <c r="AJ1615" s="2"/>
    </row>
    <row r="1616" spans="7:36">
      <c r="AD1616" s="13"/>
      <c r="AJ1616" s="2"/>
    </row>
    <row r="1617" spans="1:36">
      <c r="G1617" s="2"/>
      <c r="H1617" s="2"/>
      <c r="I1617" s="2"/>
      <c r="J1617" s="2"/>
      <c r="K1617" s="2"/>
      <c r="L1617" s="2"/>
      <c r="M1617" s="2"/>
      <c r="N1617" s="2"/>
      <c r="O1617" s="123"/>
      <c r="P1617" s="13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13"/>
      <c r="AJ1617" s="2"/>
    </row>
    <row r="1618" spans="1:36">
      <c r="G1618" s="2"/>
      <c r="H1618" s="2"/>
      <c r="I1618" s="2"/>
      <c r="J1618" s="2"/>
      <c r="K1618" s="2"/>
      <c r="L1618" s="2"/>
      <c r="M1618" s="2"/>
      <c r="N1618" s="2"/>
      <c r="O1618" s="123"/>
      <c r="P1618" s="13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13"/>
      <c r="AJ1618" s="2"/>
    </row>
    <row r="1619" spans="1:36">
      <c r="G1619" s="2"/>
      <c r="H1619" s="2"/>
      <c r="I1619" s="2"/>
      <c r="J1619" s="2"/>
      <c r="K1619" s="2"/>
      <c r="L1619" s="2"/>
      <c r="M1619" s="2"/>
      <c r="N1619" s="2"/>
      <c r="O1619" s="123"/>
      <c r="P1619" s="13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13"/>
      <c r="AJ1619" s="2"/>
    </row>
    <row r="1620" spans="1:36">
      <c r="G1620" s="2"/>
      <c r="H1620" s="2"/>
      <c r="I1620" s="2"/>
      <c r="J1620" s="2"/>
      <c r="K1620" s="2"/>
      <c r="L1620" s="2"/>
      <c r="M1620" s="2"/>
      <c r="N1620" s="2"/>
      <c r="O1620" s="123"/>
      <c r="P1620" s="13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13"/>
      <c r="AJ1620" s="2"/>
    </row>
    <row r="1621" spans="1:36">
      <c r="G1621" s="2"/>
      <c r="H1621" s="2"/>
      <c r="I1621" s="2"/>
      <c r="J1621" s="2"/>
      <c r="K1621" s="2"/>
      <c r="L1621" s="2"/>
      <c r="M1621" s="2"/>
      <c r="N1621" s="2"/>
      <c r="O1621" s="123"/>
      <c r="P1621" s="13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13"/>
      <c r="AJ1621" s="2"/>
    </row>
    <row r="1622" spans="1:36">
      <c r="G1622" s="2"/>
      <c r="H1622" s="2"/>
      <c r="I1622" s="2"/>
      <c r="J1622" s="2"/>
      <c r="K1622" s="2"/>
      <c r="L1622" s="2"/>
      <c r="M1622" s="2"/>
      <c r="N1622" s="2"/>
      <c r="O1622" s="123"/>
      <c r="P1622" s="13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13"/>
      <c r="AJ1622" s="2"/>
    </row>
    <row r="1623" spans="1:36">
      <c r="G1623" s="2"/>
      <c r="H1623" s="2"/>
      <c r="I1623" s="2"/>
      <c r="J1623" s="2"/>
      <c r="K1623" s="2"/>
      <c r="L1623" s="2"/>
      <c r="M1623" s="2"/>
      <c r="N1623" s="2"/>
      <c r="O1623" s="123"/>
      <c r="P1623" s="13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13"/>
      <c r="AJ1623" s="2"/>
    </row>
    <row r="1624" spans="1:36">
      <c r="G1624" s="2"/>
      <c r="H1624" s="2"/>
      <c r="I1624" s="2"/>
      <c r="J1624" s="2"/>
      <c r="K1624" s="2"/>
      <c r="L1624" s="2"/>
      <c r="M1624" s="2"/>
      <c r="N1624" s="2"/>
      <c r="O1624" s="123"/>
      <c r="P1624" s="13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13"/>
      <c r="AJ1624" s="2"/>
    </row>
    <row r="1625" spans="1:36">
      <c r="G1625" s="2"/>
      <c r="H1625" s="2"/>
      <c r="I1625" s="2"/>
      <c r="J1625" s="2"/>
      <c r="K1625" s="2"/>
      <c r="L1625" s="2"/>
      <c r="M1625" s="2"/>
      <c r="N1625" s="2"/>
      <c r="O1625" s="123"/>
      <c r="P1625" s="13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13"/>
      <c r="AJ1625" s="2"/>
    </row>
    <row r="1626" spans="1:36">
      <c r="G1626" s="2"/>
      <c r="H1626" s="2"/>
      <c r="I1626" s="2"/>
      <c r="J1626" s="2"/>
      <c r="K1626" s="2"/>
      <c r="L1626" s="2"/>
      <c r="M1626" s="2"/>
      <c r="N1626" s="2"/>
      <c r="O1626" s="123"/>
      <c r="P1626" s="13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13"/>
      <c r="AJ1626" s="2"/>
    </row>
    <row r="1627" spans="1:36">
      <c r="G1627" s="2"/>
      <c r="H1627" s="2"/>
      <c r="I1627" s="2"/>
      <c r="J1627" s="2"/>
      <c r="K1627" s="2"/>
      <c r="L1627" s="2"/>
      <c r="M1627" s="2"/>
      <c r="N1627" s="2"/>
      <c r="O1627" s="123"/>
      <c r="P1627" s="13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J1627" s="2"/>
    </row>
    <row r="1628" spans="1:36">
      <c r="G1628" s="2"/>
      <c r="H1628" s="2"/>
      <c r="I1628" s="2"/>
      <c r="J1628" s="2"/>
      <c r="K1628" s="2"/>
      <c r="L1628" s="2"/>
      <c r="M1628" s="2"/>
      <c r="N1628" s="2"/>
      <c r="O1628" s="123"/>
      <c r="P1628" s="13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J1628" s="2"/>
    </row>
    <row r="1629" spans="1:36">
      <c r="G1629" s="2"/>
      <c r="H1629" s="2"/>
      <c r="I1629" s="2"/>
      <c r="J1629" s="2"/>
      <c r="K1629" s="2"/>
      <c r="L1629" s="2"/>
      <c r="M1629" s="2"/>
      <c r="N1629" s="2"/>
      <c r="O1629" s="123"/>
      <c r="P1629" s="13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J1629" s="2"/>
    </row>
    <row r="1630" spans="1:36">
      <c r="G1630" s="2"/>
      <c r="H1630" s="2"/>
      <c r="I1630" s="2"/>
      <c r="J1630" s="2"/>
      <c r="K1630" s="2"/>
      <c r="L1630" s="2"/>
      <c r="M1630" s="2"/>
      <c r="N1630" s="2"/>
      <c r="O1630" s="123"/>
      <c r="P1630" s="13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J1630" s="2"/>
    </row>
    <row r="1631" spans="1:36">
      <c r="A1631" s="8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123"/>
      <c r="P1631" s="13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J1631" s="2"/>
    </row>
    <row r="1632" spans="1:36">
      <c r="A1632" s="8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123"/>
      <c r="P1632" s="13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J1632" s="2"/>
    </row>
    <row r="1633" spans="1:36">
      <c r="A1633" s="8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123"/>
      <c r="P1633" s="13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J1633" s="2"/>
    </row>
    <row r="1634" spans="1:36">
      <c r="A1634" s="8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123"/>
      <c r="P1634" s="13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J1634" s="2"/>
    </row>
    <row r="1635" spans="1:36">
      <c r="A1635" s="8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123"/>
      <c r="P1635" s="13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J1635" s="2"/>
    </row>
    <row r="1636" spans="1:36">
      <c r="A1636" s="8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123"/>
      <c r="P1636" s="13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J1636" s="2"/>
    </row>
    <row r="1637" spans="1:36">
      <c r="A1637" s="8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123"/>
      <c r="P1637" s="13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J1637" s="2"/>
    </row>
    <row r="1638" spans="1:36">
      <c r="A1638" s="2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P1638" s="132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J1638" s="2"/>
    </row>
    <row r="1639" spans="1:36">
      <c r="A1639" s="2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P1639" s="132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J1639" s="2"/>
    </row>
    <row r="1640" spans="1:36">
      <c r="A1640" s="13"/>
      <c r="B1640" s="2"/>
      <c r="C1640" s="2"/>
      <c r="D1640" s="2"/>
      <c r="E1640" s="2"/>
      <c r="F1640" s="8"/>
      <c r="G1640" s="8"/>
      <c r="H1640" s="2"/>
      <c r="I1640" s="2"/>
      <c r="J1640" s="2"/>
      <c r="K1640" s="2"/>
      <c r="L1640" s="2"/>
      <c r="M1640" s="2"/>
      <c r="N1640" s="2"/>
      <c r="O1640" s="123"/>
      <c r="P1640" s="79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J1640" s="2"/>
    </row>
    <row r="1641" spans="1:36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9"/>
      <c r="O1641" s="525"/>
      <c r="P1641" s="212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9"/>
      <c r="AJ1641" s="2"/>
    </row>
    <row r="1642" spans="1:36">
      <c r="A1642" s="8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527"/>
      <c r="P1642" s="604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60"/>
      <c r="AJ1642" s="2"/>
    </row>
    <row r="1643" spans="1:36">
      <c r="A1643" s="8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526"/>
      <c r="P1643" s="604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60"/>
      <c r="AJ1643" s="2"/>
    </row>
    <row r="1644" spans="1:36">
      <c r="A1644" s="8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526"/>
      <c r="P1644" s="604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60"/>
      <c r="AJ1644" s="2"/>
    </row>
    <row r="1645" spans="1:36">
      <c r="A1645" s="8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526"/>
      <c r="P1645" s="604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60"/>
      <c r="AJ1645" s="2"/>
    </row>
    <row r="1646" spans="1:36">
      <c r="A1646" s="8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526"/>
      <c r="P1646" s="604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60"/>
      <c r="AJ1646" s="2"/>
    </row>
    <row r="1647" spans="1:36">
      <c r="A1647" s="8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526"/>
      <c r="P1647" s="604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60"/>
      <c r="AJ1647" s="2"/>
    </row>
    <row r="1648" spans="1:36">
      <c r="A1648" s="8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526"/>
      <c r="P1648" s="604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60"/>
      <c r="AJ1648" s="2"/>
    </row>
    <row r="1649" spans="1:36">
      <c r="A1649" s="8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526"/>
      <c r="P1649" s="604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60"/>
      <c r="AJ1649" s="2"/>
    </row>
    <row r="1650" spans="1:36">
      <c r="A1650" s="8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526"/>
      <c r="P1650" s="604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60"/>
      <c r="AJ1650" s="2"/>
    </row>
    <row r="1651" spans="1:36">
      <c r="A1651" s="8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526"/>
      <c r="P1651" s="604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60"/>
      <c r="AJ1651" s="2"/>
    </row>
    <row r="1652" spans="1:36">
      <c r="A1652" s="8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526"/>
      <c r="P1652" s="604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60"/>
      <c r="AJ1652" s="2"/>
    </row>
    <row r="1653" spans="1:36">
      <c r="A1653" s="8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526"/>
      <c r="P1653" s="604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60"/>
      <c r="AJ1653" s="2"/>
    </row>
    <row r="1654" spans="1:36">
      <c r="A1654" s="8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526"/>
      <c r="P1654" s="604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60"/>
      <c r="AJ1654" s="2"/>
    </row>
    <row r="1655" spans="1:36">
      <c r="A1655" s="8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526"/>
      <c r="P1655" s="604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60"/>
      <c r="AJ1655" s="2"/>
    </row>
    <row r="1656" spans="1:36">
      <c r="A1656" s="8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526"/>
      <c r="P1656" s="604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60"/>
      <c r="AJ1656" s="2"/>
    </row>
    <row r="1657" spans="1:36">
      <c r="A1657" s="8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526"/>
      <c r="P1657" s="604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60"/>
      <c r="AJ1657" s="2"/>
    </row>
    <row r="1658" spans="1:36">
      <c r="A1658" s="8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526"/>
      <c r="P1658" s="604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60"/>
      <c r="AJ1658" s="2"/>
    </row>
    <row r="1659" spans="1:36">
      <c r="A1659" s="8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526"/>
      <c r="P1659" s="604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60"/>
      <c r="AJ1659" s="2"/>
    </row>
    <row r="1660" spans="1:36">
      <c r="A1660" s="8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526"/>
      <c r="P1660" s="604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60"/>
      <c r="AJ1660" s="2"/>
    </row>
    <row r="1661" spans="1:36">
      <c r="A1661" s="8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526"/>
      <c r="P1661" s="604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60"/>
      <c r="AJ1661" s="2"/>
    </row>
    <row r="1662" spans="1:36">
      <c r="A1662" s="8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526"/>
      <c r="P1662" s="604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60"/>
      <c r="AJ1662" s="2"/>
    </row>
    <row r="1663" spans="1:36">
      <c r="A1663" s="8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526"/>
      <c r="P1663" s="604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J1663" s="2"/>
    </row>
    <row r="1664" spans="1:36">
      <c r="A1664" s="8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526"/>
      <c r="P1664" s="604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J1664" s="2"/>
    </row>
    <row r="1665" spans="1:36">
      <c r="A1665" s="8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526"/>
      <c r="P1665" s="604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J1665" s="2"/>
    </row>
    <row r="1666" spans="1:36">
      <c r="A1666" s="8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526"/>
      <c r="P1666" s="604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J1666" s="2"/>
    </row>
    <row r="1667" spans="1:36">
      <c r="A1667" s="8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526"/>
      <c r="P1667" s="604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J1667" s="2"/>
    </row>
    <row r="1668" spans="1:36">
      <c r="A1668" s="2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P1668" s="132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J1668" s="2"/>
    </row>
    <row r="1669" spans="1:36">
      <c r="A1669" s="2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P1669" s="132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J1669" s="2"/>
    </row>
    <row r="1670" spans="1:36">
      <c r="A1670" s="202"/>
      <c r="B1670" s="2"/>
      <c r="C1670" s="2"/>
      <c r="D1670" s="2"/>
      <c r="E1670" s="2"/>
      <c r="F1670" s="8"/>
      <c r="G1670" s="8"/>
      <c r="H1670" s="2"/>
      <c r="I1670" s="2"/>
      <c r="J1670" s="2"/>
      <c r="K1670" s="2"/>
      <c r="L1670" s="2"/>
      <c r="M1670" s="2"/>
      <c r="N1670" s="2"/>
      <c r="O1670" s="123"/>
      <c r="P1670" s="79"/>
      <c r="Q1670" s="2"/>
      <c r="R1670" s="2"/>
      <c r="S1670" s="2"/>
      <c r="T1670" s="2"/>
      <c r="U1670" s="2"/>
      <c r="V1670" s="2"/>
      <c r="W1670" s="2"/>
      <c r="X1670" s="2"/>
      <c r="Y1670" s="59"/>
      <c r="Z1670" s="2"/>
      <c r="AA1670" s="2"/>
      <c r="AB1670" s="2"/>
      <c r="AC1670" s="2"/>
      <c r="AJ1670" s="2"/>
    </row>
    <row r="1671" spans="1:36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9"/>
      <c r="O1671" s="525"/>
      <c r="P1671" s="212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9"/>
      <c r="AJ1671" s="2"/>
    </row>
    <row r="1672" spans="1:36">
      <c r="A1672" s="8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123"/>
      <c r="P1672" s="604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J1672" s="2"/>
    </row>
    <row r="1673" spans="1:36">
      <c r="A1673" s="8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123"/>
      <c r="P1673" s="604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J1673" s="2"/>
    </row>
    <row r="1674" spans="1:36">
      <c r="A1674" s="8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123"/>
      <c r="P1674" s="604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J1674" s="2"/>
    </row>
    <row r="1675" spans="1:36">
      <c r="A1675" s="8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123"/>
      <c r="P1675" s="604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J1675" s="2"/>
    </row>
    <row r="1676" spans="1:36">
      <c r="A1676" s="8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123"/>
      <c r="P1676" s="604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J1676" s="2"/>
    </row>
    <row r="1677" spans="1:36">
      <c r="A1677" s="8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123"/>
      <c r="P1677" s="604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J1677" s="2"/>
    </row>
    <row r="1678" spans="1:36">
      <c r="A1678" s="8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123"/>
      <c r="P1678" s="604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J1678" s="2"/>
    </row>
    <row r="1679" spans="1:36">
      <c r="A1679" s="8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123"/>
      <c r="P1679" s="604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J1679" s="2"/>
    </row>
    <row r="1680" spans="1:36">
      <c r="A1680" s="8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123"/>
      <c r="P1680" s="604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J1680" s="2"/>
    </row>
    <row r="1681" spans="1:36">
      <c r="A1681" s="8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123"/>
      <c r="P1681" s="604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J1681" s="2"/>
    </row>
    <row r="1682" spans="1:36">
      <c r="A1682" s="8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123"/>
      <c r="P1682" s="604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J1682" s="2"/>
    </row>
    <row r="1683" spans="1:36">
      <c r="A1683" s="8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123"/>
      <c r="P1683" s="604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J1683" s="2"/>
    </row>
    <row r="1684" spans="1:36">
      <c r="A1684" s="8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123"/>
      <c r="P1684" s="604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J1684" s="2"/>
    </row>
    <row r="1685" spans="1:36">
      <c r="A1685" s="8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123"/>
      <c r="P1685" s="604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J1685" s="2"/>
    </row>
    <row r="1686" spans="1:36">
      <c r="A1686" s="8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123"/>
      <c r="P1686" s="604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J1686" s="2"/>
    </row>
    <row r="1687" spans="1:36">
      <c r="A1687" s="8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123"/>
      <c r="P1687" s="604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J1687" s="2"/>
    </row>
    <row r="1688" spans="1:36">
      <c r="A1688" s="8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123"/>
      <c r="P1688" s="604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J1688" s="2"/>
    </row>
    <row r="1689" spans="1:36">
      <c r="A1689" s="8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123"/>
      <c r="P1689" s="604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J1689" s="2"/>
    </row>
    <row r="1690" spans="1:36">
      <c r="A1690" s="8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123"/>
      <c r="P1690" s="604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J1690" s="2"/>
    </row>
    <row r="1691" spans="1:36">
      <c r="A1691" s="8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123"/>
      <c r="P1691" s="604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J1691" s="2"/>
    </row>
    <row r="1692" spans="1:36">
      <c r="A1692" s="8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123"/>
      <c r="P1692" s="604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J1692" s="2"/>
    </row>
    <row r="1693" spans="1:36">
      <c r="A1693" s="8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123"/>
      <c r="P1693" s="604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J1693" s="2"/>
    </row>
    <row r="1694" spans="1:36">
      <c r="A1694" s="8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123"/>
      <c r="P1694" s="604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J1694" s="2"/>
    </row>
    <row r="1695" spans="1:36">
      <c r="A1695" s="8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123"/>
      <c r="P1695" s="604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J1695" s="2"/>
    </row>
    <row r="1696" spans="1:36">
      <c r="A1696" s="8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123"/>
      <c r="P1696" s="604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J1696" s="2"/>
    </row>
    <row r="1697" spans="1:36">
      <c r="A1697" s="8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526"/>
      <c r="P1697" s="604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J1697" s="2"/>
    </row>
    <row r="1698" spans="1:36">
      <c r="A1698" s="2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P1698" s="132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J1698" s="2"/>
    </row>
    <row r="1699" spans="1:36">
      <c r="A1699" s="2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P1699" s="132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J1699" s="2"/>
    </row>
    <row r="1700" spans="1:36">
      <c r="A1700" s="13"/>
      <c r="B1700" s="2"/>
      <c r="C1700" s="2"/>
      <c r="D1700" s="2"/>
      <c r="E1700" s="2"/>
      <c r="F1700" s="8"/>
      <c r="G1700" s="8"/>
      <c r="H1700" s="2"/>
      <c r="I1700" s="2"/>
      <c r="J1700" s="2"/>
      <c r="K1700" s="2"/>
      <c r="L1700" s="2"/>
      <c r="M1700" s="2"/>
      <c r="N1700" s="2"/>
      <c r="O1700" s="123"/>
      <c r="P1700" s="13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J1700" s="2"/>
    </row>
    <row r="1701" spans="1:36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9"/>
      <c r="O1701" s="525"/>
      <c r="P1701" s="212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9"/>
      <c r="AJ1701" s="2"/>
    </row>
    <row r="1702" spans="1:36">
      <c r="A1702" s="8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527"/>
      <c r="P1702" s="604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J1702" s="2"/>
    </row>
    <row r="1703" spans="1:36">
      <c r="A1703" s="8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526"/>
      <c r="P1703" s="604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J1703" s="2"/>
    </row>
    <row r="1704" spans="1:36">
      <c r="A1704" s="8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526"/>
      <c r="P1704" s="604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J1704" s="2"/>
    </row>
    <row r="1705" spans="1:36">
      <c r="A1705" s="8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526"/>
      <c r="P1705" s="604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J1705" s="2"/>
    </row>
    <row r="1706" spans="1:36">
      <c r="A1706" s="8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526"/>
      <c r="P1706" s="604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J1706" s="2"/>
    </row>
    <row r="1707" spans="1:36">
      <c r="A1707" s="8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526"/>
      <c r="P1707" s="604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J1707" s="2"/>
    </row>
    <row r="1708" spans="1:36">
      <c r="A1708" s="8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526"/>
      <c r="P1708" s="604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J1708" s="2"/>
    </row>
    <row r="1709" spans="1:36">
      <c r="A1709" s="8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526"/>
      <c r="P1709" s="604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J1709" s="2"/>
    </row>
    <row r="1710" spans="1:36">
      <c r="A1710" s="8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526"/>
      <c r="P1710" s="604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J1710" s="2"/>
    </row>
    <row r="1711" spans="1:36">
      <c r="A1711" s="8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526"/>
      <c r="P1711" s="604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J1711" s="2"/>
    </row>
    <row r="1712" spans="1:36">
      <c r="A1712" s="8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526"/>
      <c r="P1712" s="604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60"/>
      <c r="AJ1712" s="2"/>
    </row>
    <row r="1713" spans="1:36">
      <c r="A1713" s="8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526"/>
      <c r="P1713" s="604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J1713" s="2"/>
    </row>
    <row r="1714" spans="1:36">
      <c r="A1714" s="8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526"/>
      <c r="P1714" s="604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J1714" s="2"/>
    </row>
    <row r="1715" spans="1:36">
      <c r="A1715" s="8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526"/>
      <c r="P1715" s="604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J1715" s="2"/>
    </row>
    <row r="1716" spans="1:36">
      <c r="A1716" s="8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526"/>
      <c r="P1716" s="604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J1716" s="2"/>
    </row>
    <row r="1717" spans="1:36">
      <c r="A1717" s="8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526"/>
      <c r="P1717" s="604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J1717" s="2"/>
    </row>
    <row r="1718" spans="1:36">
      <c r="A1718" s="2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P1718" s="132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J1718" s="2"/>
    </row>
    <row r="1719" spans="1:36">
      <c r="A1719" s="2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P1719" s="132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J1719" s="2"/>
    </row>
    <row r="1720" spans="1:36">
      <c r="A1720" s="13"/>
      <c r="B1720" s="2"/>
      <c r="C1720" s="2"/>
      <c r="D1720" s="2"/>
      <c r="E1720" s="2"/>
      <c r="F1720" s="8"/>
      <c r="G1720" s="8"/>
      <c r="H1720" s="2"/>
      <c r="I1720" s="2"/>
      <c r="J1720" s="2"/>
      <c r="K1720" s="2"/>
      <c r="L1720" s="2"/>
      <c r="M1720" s="2"/>
      <c r="N1720" s="2"/>
      <c r="O1720" s="123"/>
      <c r="P1720" s="79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J1720" s="2"/>
    </row>
    <row r="1721" spans="1:36">
      <c r="AJ1721" s="2"/>
    </row>
    <row r="1722" spans="1:36">
      <c r="AJ1722" s="2"/>
    </row>
    <row r="1723" spans="1:36">
      <c r="AJ1723" s="2"/>
    </row>
    <row r="1724" spans="1:36">
      <c r="AJ1724" s="2"/>
    </row>
    <row r="1725" spans="1:36">
      <c r="AJ1725" s="2"/>
    </row>
    <row r="1726" spans="1:36">
      <c r="AJ1726" s="2"/>
    </row>
    <row r="1727" spans="1:36">
      <c r="AJ1727" s="2"/>
    </row>
    <row r="1728" spans="1:36">
      <c r="AJ1728" s="2"/>
    </row>
    <row r="1729" spans="36:36">
      <c r="AJ1729" s="2"/>
    </row>
    <row r="1730" spans="36:36">
      <c r="AJ1730" s="2"/>
    </row>
    <row r="1731" spans="36:36">
      <c r="AJ1731" s="2"/>
    </row>
    <row r="1732" spans="36:36">
      <c r="AJ1732" s="2"/>
    </row>
    <row r="1733" spans="36:36">
      <c r="AJ1733" s="2"/>
    </row>
    <row r="1734" spans="36:36">
      <c r="AJ1734" s="2"/>
    </row>
    <row r="1735" spans="36:36">
      <c r="AJ1735" s="2"/>
    </row>
    <row r="1736" spans="36:36">
      <c r="AJ1736" s="2"/>
    </row>
    <row r="1737" spans="36:36">
      <c r="AJ1737" s="2"/>
    </row>
    <row r="1738" spans="36:36">
      <c r="AJ1738" s="2"/>
    </row>
    <row r="1739" spans="36:36">
      <c r="AJ1739" s="2"/>
    </row>
    <row r="1740" spans="36:36">
      <c r="AJ1740" s="2"/>
    </row>
    <row r="1741" spans="36:36">
      <c r="AJ1741" s="2"/>
    </row>
    <row r="1742" spans="36:36">
      <c r="AJ1742" s="2"/>
    </row>
    <row r="1743" spans="36:36">
      <c r="AJ1743" s="2"/>
    </row>
    <row r="1744" spans="36:36">
      <c r="AJ1744" s="2"/>
    </row>
    <row r="1745" spans="36:36">
      <c r="AJ1745" s="2"/>
    </row>
    <row r="1746" spans="36:36">
      <c r="AJ1746" s="2"/>
    </row>
    <row r="1747" spans="36:36">
      <c r="AJ1747" s="2"/>
    </row>
    <row r="1748" spans="36:36">
      <c r="AJ1748" s="2"/>
    </row>
    <row r="1749" spans="36:36">
      <c r="AJ1749" s="2"/>
    </row>
    <row r="1750" spans="36:36">
      <c r="AJ1750" s="2"/>
    </row>
    <row r="1751" spans="36:36">
      <c r="AJ1751" s="2"/>
    </row>
    <row r="1752" spans="36:36">
      <c r="AJ1752" s="2"/>
    </row>
    <row r="1753" spans="36:36">
      <c r="AJ1753" s="2"/>
    </row>
    <row r="1754" spans="36:36">
      <c r="AJ1754" s="2"/>
    </row>
    <row r="1755" spans="36:36">
      <c r="AJ1755" s="2"/>
    </row>
    <row r="1756" spans="36:36">
      <c r="AJ1756" s="2"/>
    </row>
    <row r="1757" spans="36:36">
      <c r="AJ1757" s="2"/>
    </row>
    <row r="1758" spans="36:36">
      <c r="AJ1758" s="2"/>
    </row>
    <row r="1759" spans="36:36">
      <c r="AJ1759" s="2"/>
    </row>
    <row r="1760" spans="36:36">
      <c r="AJ1760" s="2"/>
    </row>
    <row r="1761" spans="36:36">
      <c r="AJ1761" s="2"/>
    </row>
    <row r="1762" spans="36:36">
      <c r="AJ1762" s="2"/>
    </row>
    <row r="1763" spans="36:36">
      <c r="AJ1763" s="2"/>
    </row>
    <row r="1764" spans="36:36">
      <c r="AJ1764" s="2"/>
    </row>
    <row r="1765" spans="36:36">
      <c r="AJ1765" s="2"/>
    </row>
    <row r="1766" spans="36:36">
      <c r="AJ1766" s="2"/>
    </row>
    <row r="1767" spans="36:36">
      <c r="AJ1767" s="2"/>
    </row>
    <row r="1768" spans="36:36">
      <c r="AJ1768" s="2"/>
    </row>
    <row r="1769" spans="36:36">
      <c r="AJ1769" s="2"/>
    </row>
    <row r="1770" spans="36:36">
      <c r="AJ1770" s="2"/>
    </row>
    <row r="1771" spans="36:36">
      <c r="AJ1771" s="2"/>
    </row>
    <row r="1772" spans="36:36">
      <c r="AJ1772" s="2"/>
    </row>
    <row r="1773" spans="36:36">
      <c r="AJ1773" s="2"/>
    </row>
    <row r="1774" spans="36:36">
      <c r="AJ1774" s="2"/>
    </row>
    <row r="1775" spans="36:36">
      <c r="AJ1775" s="2"/>
    </row>
    <row r="1776" spans="36:36">
      <c r="AJ1776" s="2"/>
    </row>
    <row r="1777" spans="36:36">
      <c r="AJ1777" s="2"/>
    </row>
    <row r="1778" spans="36:36">
      <c r="AJ1778" s="2"/>
    </row>
    <row r="1779" spans="36:36">
      <c r="AJ1779" s="2"/>
    </row>
    <row r="1780" spans="36:36">
      <c r="AJ1780" s="2"/>
    </row>
    <row r="1781" spans="36:36">
      <c r="AJ1781" s="2"/>
    </row>
    <row r="1782" spans="36:36">
      <c r="AJ1782" s="2"/>
    </row>
    <row r="1783" spans="36:36">
      <c r="AJ1783" s="2"/>
    </row>
    <row r="1784" spans="36:36">
      <c r="AJ1784" s="2"/>
    </row>
    <row r="1785" spans="36:36">
      <c r="AJ1785" s="2"/>
    </row>
    <row r="1786" spans="36:36">
      <c r="AJ1786" s="2"/>
    </row>
    <row r="1787" spans="36:36">
      <c r="AJ1787" s="2"/>
    </row>
    <row r="1788" spans="36:36">
      <c r="AJ1788" s="2"/>
    </row>
    <row r="1789" spans="36:36">
      <c r="AJ1789" s="2"/>
    </row>
    <row r="1790" spans="36:36">
      <c r="AJ1790" s="2"/>
    </row>
    <row r="1791" spans="36:36">
      <c r="AJ1791" s="2"/>
    </row>
    <row r="1792" spans="36:36">
      <c r="AJ1792" s="2"/>
    </row>
    <row r="1793" spans="36:36">
      <c r="AJ1793" s="2"/>
    </row>
    <row r="1794" spans="36:36">
      <c r="AJ1794" s="2"/>
    </row>
    <row r="1795" spans="36:36">
      <c r="AJ1795" s="2"/>
    </row>
    <row r="1796" spans="36:36">
      <c r="AJ1796" s="2"/>
    </row>
    <row r="1797" spans="36:36">
      <c r="AJ1797" s="2"/>
    </row>
    <row r="1798" spans="36:36">
      <c r="AJ1798" s="2"/>
    </row>
    <row r="1799" spans="36:36">
      <c r="AJ1799" s="2"/>
    </row>
    <row r="1800" spans="36:36">
      <c r="AJ1800" s="2"/>
    </row>
    <row r="1801" spans="36:36">
      <c r="AJ1801" s="2"/>
    </row>
    <row r="1802" spans="36:36">
      <c r="AJ1802" s="2"/>
    </row>
    <row r="1803" spans="36:36">
      <c r="AJ1803" s="2"/>
    </row>
    <row r="1804" spans="36:36">
      <c r="AJ1804" s="2"/>
    </row>
    <row r="1805" spans="36:36">
      <c r="AJ1805" s="2"/>
    </row>
    <row r="1806" spans="36:36">
      <c r="AJ1806" s="2"/>
    </row>
    <row r="1807" spans="36:36">
      <c r="AJ1807" s="2"/>
    </row>
    <row r="1808" spans="36:36">
      <c r="AJ1808" s="2"/>
    </row>
    <row r="1809" spans="36:36">
      <c r="AJ1809" s="2"/>
    </row>
    <row r="1810" spans="36:36">
      <c r="AJ1810" s="2"/>
    </row>
    <row r="1811" spans="36:36">
      <c r="AJ1811" s="2"/>
    </row>
    <row r="1812" spans="36:36">
      <c r="AJ1812" s="2"/>
    </row>
    <row r="1813" spans="36:36">
      <c r="AJ1813" s="2"/>
    </row>
    <row r="1814" spans="36:36">
      <c r="AJ1814" s="2"/>
    </row>
    <row r="1815" spans="36:36">
      <c r="AJ1815" s="2"/>
    </row>
    <row r="1816" spans="36:36">
      <c r="AJ1816" s="2"/>
    </row>
    <row r="1817" spans="36:36">
      <c r="AJ1817" s="2"/>
    </row>
    <row r="1818" spans="36:36">
      <c r="AJ1818" s="2"/>
    </row>
    <row r="1819" spans="36:36">
      <c r="AJ1819" s="2"/>
    </row>
    <row r="1820" spans="36:36">
      <c r="AJ1820" s="2"/>
    </row>
    <row r="1821" spans="36:36">
      <c r="AJ1821" s="2"/>
    </row>
    <row r="1822" spans="36:36">
      <c r="AJ1822" s="2"/>
    </row>
    <row r="1823" spans="36:36">
      <c r="AJ1823" s="2"/>
    </row>
    <row r="1824" spans="36:36">
      <c r="AJ1824" s="2"/>
    </row>
    <row r="1825" spans="36:36">
      <c r="AJ1825" s="2"/>
    </row>
    <row r="1826" spans="36:36">
      <c r="AJ1826" s="2"/>
    </row>
    <row r="1827" spans="36:36">
      <c r="AJ1827" s="2"/>
    </row>
    <row r="1828" spans="36:36">
      <c r="AJ1828" s="2"/>
    </row>
    <row r="1829" spans="36:36">
      <c r="AJ1829" s="2"/>
    </row>
    <row r="1830" spans="36:36">
      <c r="AJ1830" s="2"/>
    </row>
    <row r="1831" spans="36:36">
      <c r="AJ1831" s="2"/>
    </row>
    <row r="1832" spans="36:36">
      <c r="AJ1832" s="2"/>
    </row>
    <row r="1833" spans="36:36">
      <c r="AJ1833" s="2"/>
    </row>
    <row r="1834" spans="36:36">
      <c r="AJ1834" s="2"/>
    </row>
    <row r="1835" spans="36:36">
      <c r="AJ1835" s="2"/>
    </row>
    <row r="1836" spans="36:36">
      <c r="AJ1836" s="2"/>
    </row>
    <row r="1837" spans="36:36">
      <c r="AJ1837" s="2"/>
    </row>
    <row r="1838" spans="36:36">
      <c r="AJ1838" s="2"/>
    </row>
    <row r="1839" spans="36:36">
      <c r="AJ1839" s="2"/>
    </row>
    <row r="1840" spans="36:36">
      <c r="AJ1840" s="2"/>
    </row>
    <row r="1841" spans="36:36">
      <c r="AJ1841" s="2"/>
    </row>
    <row r="1842" spans="36:36">
      <c r="AJ1842" s="2"/>
    </row>
    <row r="1843" spans="36:36">
      <c r="AJ1843" s="2"/>
    </row>
    <row r="1844" spans="36:36">
      <c r="AJ1844" s="2"/>
    </row>
    <row r="1845" spans="36:36">
      <c r="AJ1845" s="2"/>
    </row>
    <row r="1846" spans="36:36">
      <c r="AJ1846" s="2"/>
    </row>
    <row r="1847" spans="36:36">
      <c r="AJ1847" s="2"/>
    </row>
    <row r="1848" spans="36:36">
      <c r="AJ1848" s="2"/>
    </row>
    <row r="1849" spans="36:36">
      <c r="AJ1849" s="2"/>
    </row>
    <row r="1850" spans="36:36">
      <c r="AJ1850" s="2"/>
    </row>
    <row r="1851" spans="36:36">
      <c r="AJ1851" s="2"/>
    </row>
    <row r="1852" spans="36:36">
      <c r="AJ1852" s="2"/>
    </row>
    <row r="1853" spans="36:36">
      <c r="AJ1853" s="2"/>
    </row>
    <row r="1854" spans="36:36">
      <c r="AJ1854" s="2"/>
    </row>
    <row r="1855" spans="36:36">
      <c r="AJ1855" s="2"/>
    </row>
    <row r="1856" spans="36:36">
      <c r="AJ1856" s="2"/>
    </row>
    <row r="1857" spans="36:36">
      <c r="AJ1857" s="2"/>
    </row>
    <row r="1858" spans="36:36">
      <c r="AJ1858" s="2"/>
    </row>
    <row r="1859" spans="36:36">
      <c r="AJ1859" s="2"/>
    </row>
    <row r="1860" spans="36:36">
      <c r="AJ1860" s="2"/>
    </row>
    <row r="1861" spans="36:36">
      <c r="AJ1861" s="2"/>
    </row>
    <row r="1862" spans="36:36">
      <c r="AJ1862" s="2"/>
    </row>
    <row r="1863" spans="36:36">
      <c r="AJ1863" s="2"/>
    </row>
    <row r="1864" spans="36:36">
      <c r="AJ1864" s="2"/>
    </row>
    <row r="1865" spans="36:36">
      <c r="AJ1865" s="2"/>
    </row>
    <row r="1866" spans="36:36">
      <c r="AJ1866" s="2"/>
    </row>
    <row r="1867" spans="36:36">
      <c r="AJ1867" s="2"/>
    </row>
    <row r="1868" spans="36:36">
      <c r="AJ1868" s="2"/>
    </row>
    <row r="1869" spans="36:36">
      <c r="AJ1869" s="2"/>
    </row>
    <row r="1870" spans="36:36">
      <c r="AJ1870" s="2"/>
    </row>
    <row r="1871" spans="36:36">
      <c r="AJ1871" s="2"/>
    </row>
    <row r="1872" spans="36:36">
      <c r="AJ1872" s="2"/>
    </row>
    <row r="1873" spans="36:36">
      <c r="AJ1873" s="2"/>
    </row>
    <row r="1874" spans="36:36">
      <c r="AJ1874" s="2"/>
    </row>
    <row r="1875" spans="36:36">
      <c r="AJ1875" s="2"/>
    </row>
    <row r="1876" spans="36:36">
      <c r="AJ1876" s="2"/>
    </row>
    <row r="1877" spans="36:36">
      <c r="AJ1877" s="2"/>
    </row>
    <row r="1878" spans="36:36">
      <c r="AJ1878" s="2"/>
    </row>
    <row r="1879" spans="36:36">
      <c r="AJ1879" s="2"/>
    </row>
    <row r="1880" spans="36:36">
      <c r="AJ1880" s="2"/>
    </row>
    <row r="1881" spans="36:36">
      <c r="AJ1881" s="2"/>
    </row>
    <row r="1882" spans="36:36">
      <c r="AJ1882" s="2"/>
    </row>
    <row r="1883" spans="36:36">
      <c r="AJ1883" s="2"/>
    </row>
    <row r="1884" spans="36:36">
      <c r="AJ1884" s="2"/>
    </row>
    <row r="1885" spans="36:36">
      <c r="AJ1885" s="2"/>
    </row>
    <row r="1886" spans="36:36">
      <c r="AJ1886" s="2"/>
    </row>
    <row r="1887" spans="36:36">
      <c r="AJ1887" s="2"/>
    </row>
    <row r="1888" spans="36:36">
      <c r="AJ1888" s="2"/>
    </row>
    <row r="1889" spans="36:36">
      <c r="AJ1889" s="2"/>
    </row>
    <row r="1890" spans="36:36">
      <c r="AJ1890" s="2"/>
    </row>
    <row r="1891" spans="36:36">
      <c r="AJ1891" s="2"/>
    </row>
    <row r="1892" spans="36:36">
      <c r="AJ1892" s="2"/>
    </row>
    <row r="1893" spans="36:36">
      <c r="AJ1893" s="2"/>
    </row>
    <row r="1894" spans="36:36">
      <c r="AJ1894" s="2"/>
    </row>
    <row r="1895" spans="36:36">
      <c r="AJ1895" s="2"/>
    </row>
    <row r="1896" spans="36:36">
      <c r="AJ1896" s="2"/>
    </row>
    <row r="1897" spans="36:36">
      <c r="AJ1897" s="2"/>
    </row>
    <row r="1898" spans="36:36">
      <c r="AJ1898" s="2"/>
    </row>
    <row r="1899" spans="36:36">
      <c r="AJ1899" s="2"/>
    </row>
    <row r="1900" spans="36:36">
      <c r="AJ1900" s="2"/>
    </row>
    <row r="1901" spans="36:36">
      <c r="AJ1901" s="2"/>
    </row>
    <row r="1902" spans="36:36">
      <c r="AJ1902" s="2"/>
    </row>
    <row r="1903" spans="36:36">
      <c r="AJ1903" s="2"/>
    </row>
    <row r="1904" spans="36:36">
      <c r="AJ1904" s="2"/>
    </row>
    <row r="1905" spans="36:36">
      <c r="AJ1905" s="2"/>
    </row>
    <row r="1906" spans="36:36">
      <c r="AJ1906" s="2"/>
    </row>
    <row r="1907" spans="36:36">
      <c r="AJ1907" s="2"/>
    </row>
    <row r="1908" spans="36:36">
      <c r="AJ1908" s="2"/>
    </row>
    <row r="1909" spans="36:36">
      <c r="AJ1909" s="2"/>
    </row>
    <row r="1910" spans="36:36">
      <c r="AJ1910" s="2"/>
    </row>
    <row r="1911" spans="36:36">
      <c r="AJ1911" s="2"/>
    </row>
    <row r="1912" spans="36:36">
      <c r="AJ1912" s="2"/>
    </row>
    <row r="1913" spans="36:36">
      <c r="AJ1913" s="2"/>
    </row>
    <row r="1914" spans="36:36">
      <c r="AJ1914" s="2"/>
    </row>
    <row r="1915" spans="36:36">
      <c r="AJ1915" s="2"/>
    </row>
    <row r="1916" spans="36:36">
      <c r="AJ1916" s="2"/>
    </row>
    <row r="1917" spans="36:36">
      <c r="AJ1917" s="2"/>
    </row>
    <row r="1918" spans="36:36">
      <c r="AJ1918" s="2"/>
    </row>
    <row r="1919" spans="36:36">
      <c r="AJ1919" s="2"/>
    </row>
    <row r="1920" spans="36:36">
      <c r="AJ1920" s="2"/>
    </row>
    <row r="1921" spans="36:36">
      <c r="AJ1921" s="2"/>
    </row>
    <row r="1922" spans="36:36">
      <c r="AJ1922" s="2"/>
    </row>
    <row r="1923" spans="36:36">
      <c r="AJ1923" s="2"/>
    </row>
    <row r="1924" spans="36:36">
      <c r="AJ1924" s="2"/>
    </row>
    <row r="1925" spans="36:36">
      <c r="AJ1925" s="2"/>
    </row>
    <row r="1926" spans="36:36">
      <c r="AJ1926" s="2"/>
    </row>
    <row r="1927" spans="36:36">
      <c r="AJ1927" s="2"/>
    </row>
    <row r="1928" spans="36:36">
      <c r="AJ1928" s="2"/>
    </row>
    <row r="1929" spans="36:36">
      <c r="AJ1929" s="2"/>
    </row>
    <row r="1930" spans="36:36">
      <c r="AJ1930" s="2"/>
    </row>
    <row r="1931" spans="36:36">
      <c r="AJ1931" s="2"/>
    </row>
    <row r="1932" spans="36:36">
      <c r="AJ1932" s="2"/>
    </row>
    <row r="1933" spans="36:36">
      <c r="AJ1933" s="2"/>
    </row>
    <row r="1934" spans="36:36">
      <c r="AJ1934" s="2"/>
    </row>
    <row r="1935" spans="36:36">
      <c r="AJ1935" s="2"/>
    </row>
    <row r="1936" spans="36:36">
      <c r="AJ1936" s="2"/>
    </row>
    <row r="1937" spans="36:36">
      <c r="AJ1937" s="2"/>
    </row>
    <row r="1938" spans="36:36">
      <c r="AJ1938" s="2"/>
    </row>
    <row r="1939" spans="36:36">
      <c r="AJ1939" s="2"/>
    </row>
    <row r="1940" spans="36:36">
      <c r="AJ1940" s="2"/>
    </row>
    <row r="1941" spans="36:36">
      <c r="AJ1941" s="2"/>
    </row>
    <row r="1942" spans="36:36">
      <c r="AJ1942" s="2"/>
    </row>
    <row r="1943" spans="36:36">
      <c r="AJ1943" s="2"/>
    </row>
    <row r="1944" spans="36:36">
      <c r="AJ1944" s="2"/>
    </row>
    <row r="1945" spans="36:36">
      <c r="AJ1945" s="2"/>
    </row>
    <row r="1946" spans="36:36">
      <c r="AJ1946" s="2"/>
    </row>
    <row r="1947" spans="36:36">
      <c r="AJ1947" s="2"/>
    </row>
    <row r="1948" spans="36:36">
      <c r="AJ1948" s="2"/>
    </row>
    <row r="1949" spans="36:36">
      <c r="AJ1949" s="2"/>
    </row>
    <row r="1950" spans="36:36">
      <c r="AJ1950" s="2"/>
    </row>
    <row r="1951" spans="36:36">
      <c r="AJ1951" s="2"/>
    </row>
    <row r="1952" spans="36:36">
      <c r="AJ1952" s="2"/>
    </row>
    <row r="1953" spans="36:36">
      <c r="AJ1953" s="2"/>
    </row>
    <row r="1954" spans="36:36">
      <c r="AJ1954" s="2"/>
    </row>
    <row r="1955" spans="36:36">
      <c r="AJ1955" s="2"/>
    </row>
    <row r="1956" spans="36:36">
      <c r="AJ1956" s="2"/>
    </row>
    <row r="1957" spans="36:36">
      <c r="AJ1957" s="2"/>
    </row>
    <row r="1958" spans="36:36">
      <c r="AJ1958" s="2"/>
    </row>
    <row r="1959" spans="36:36">
      <c r="AJ1959" s="2"/>
    </row>
    <row r="1960" spans="36:36">
      <c r="AJ1960" s="2"/>
    </row>
    <row r="1961" spans="36:36">
      <c r="AJ1961" s="2"/>
    </row>
    <row r="1962" spans="36:36">
      <c r="AJ1962" s="2"/>
    </row>
    <row r="1963" spans="36:36">
      <c r="AJ1963" s="2"/>
    </row>
    <row r="1964" spans="36:36">
      <c r="AJ1964" s="2"/>
    </row>
    <row r="1965" spans="36:36">
      <c r="AJ1965" s="2"/>
    </row>
    <row r="1966" spans="36:36">
      <c r="AJ1966" s="2"/>
    </row>
    <row r="1967" spans="36:36">
      <c r="AJ1967" s="2"/>
    </row>
    <row r="1968" spans="36:36">
      <c r="AJ1968" s="2"/>
    </row>
    <row r="1969" spans="36:36">
      <c r="AJ1969" s="2"/>
    </row>
    <row r="1970" spans="36:36">
      <c r="AJ1970" s="2"/>
    </row>
    <row r="1971" spans="36:36">
      <c r="AJ1971" s="2"/>
    </row>
    <row r="1972" spans="36:36">
      <c r="AJ1972" s="2"/>
    </row>
    <row r="1973" spans="36:36">
      <c r="AJ1973" s="2"/>
    </row>
    <row r="1974" spans="36:36">
      <c r="AJ1974" s="2"/>
    </row>
    <row r="1975" spans="36:36">
      <c r="AJ1975" s="2"/>
    </row>
    <row r="1976" spans="36:36">
      <c r="AJ1976" s="2"/>
    </row>
    <row r="1977" spans="36:36">
      <c r="AJ1977" s="2"/>
    </row>
    <row r="1978" spans="36:36">
      <c r="AJ1978" s="2"/>
    </row>
    <row r="1979" spans="36:36">
      <c r="AJ1979" s="2"/>
    </row>
    <row r="1980" spans="36:36">
      <c r="AJ1980" s="2"/>
    </row>
    <row r="1981" spans="36:36">
      <c r="AJ1981" s="2"/>
    </row>
    <row r="1982" spans="36:36">
      <c r="AJ1982" s="2"/>
    </row>
    <row r="1983" spans="36:36">
      <c r="AJ1983" s="2"/>
    </row>
    <row r="1984" spans="36:36">
      <c r="AJ1984" s="2"/>
    </row>
    <row r="1985" spans="36:36">
      <c r="AJ1985" s="2"/>
    </row>
    <row r="1986" spans="36:36">
      <c r="AJ1986" s="2"/>
    </row>
    <row r="1987" spans="36:36">
      <c r="AJ1987" s="2"/>
    </row>
    <row r="1988" spans="36:36">
      <c r="AJ1988" s="2"/>
    </row>
    <row r="1989" spans="36:36">
      <c r="AJ1989" s="2"/>
    </row>
    <row r="1990" spans="36:36">
      <c r="AJ1990" s="2"/>
    </row>
    <row r="1991" spans="36:36">
      <c r="AJ1991" s="2"/>
    </row>
    <row r="1992" spans="36:36">
      <c r="AJ1992" s="2"/>
    </row>
    <row r="1993" spans="36:36">
      <c r="AJ1993" s="2"/>
    </row>
    <row r="1994" spans="36:36">
      <c r="AJ1994" s="2"/>
    </row>
    <row r="1995" spans="36:36">
      <c r="AJ1995" s="2"/>
    </row>
    <row r="1996" spans="36:36">
      <c r="AJ1996" s="2"/>
    </row>
    <row r="1997" spans="36:36">
      <c r="AJ1997" s="2"/>
    </row>
    <row r="1998" spans="36:36">
      <c r="AJ1998" s="2"/>
    </row>
    <row r="1999" spans="36:36">
      <c r="AJ1999" s="2"/>
    </row>
    <row r="2000" spans="36:36">
      <c r="AJ2000" s="2"/>
    </row>
    <row r="2001" spans="36:36">
      <c r="AJ2001" s="2"/>
    </row>
    <row r="2002" spans="36:36">
      <c r="AJ2002" s="2"/>
    </row>
    <row r="2003" spans="36:36">
      <c r="AJ2003" s="2"/>
    </row>
    <row r="2004" spans="36:36">
      <c r="AJ2004" s="2"/>
    </row>
    <row r="2005" spans="36:36">
      <c r="AJ2005" s="2"/>
    </row>
    <row r="2006" spans="36:36">
      <c r="AJ2006" s="2"/>
    </row>
    <row r="2007" spans="36:36">
      <c r="AJ2007" s="2"/>
    </row>
    <row r="2008" spans="36:36">
      <c r="AJ2008" s="2"/>
    </row>
    <row r="2009" spans="36:36">
      <c r="AJ2009" s="2"/>
    </row>
    <row r="2010" spans="36:36">
      <c r="AJ2010" s="2"/>
    </row>
    <row r="2011" spans="36:36">
      <c r="AJ2011" s="2"/>
    </row>
    <row r="2012" spans="36:36">
      <c r="AJ2012" s="2"/>
    </row>
    <row r="2013" spans="36:36">
      <c r="AJ2013" s="2"/>
    </row>
    <row r="2014" spans="36:36">
      <c r="AJ2014" s="2"/>
    </row>
    <row r="2015" spans="36:36">
      <c r="AJ2015" s="2"/>
    </row>
    <row r="2016" spans="36:36">
      <c r="AJ2016" s="2"/>
    </row>
    <row r="2017" spans="36:36">
      <c r="AJ2017" s="2"/>
    </row>
    <row r="2018" spans="36:36">
      <c r="AJ2018" s="2"/>
    </row>
    <row r="2019" spans="36:36">
      <c r="AJ2019" s="2"/>
    </row>
    <row r="2020" spans="36:36">
      <c r="AJ2020" s="2"/>
    </row>
    <row r="2021" spans="36:36">
      <c r="AJ2021" s="2"/>
    </row>
    <row r="2022" spans="36:36">
      <c r="AJ2022" s="2"/>
    </row>
    <row r="2023" spans="36:36">
      <c r="AJ2023" s="2"/>
    </row>
    <row r="2024" spans="36:36">
      <c r="AJ2024" s="2"/>
    </row>
    <row r="2025" spans="36:36">
      <c r="AJ2025" s="2"/>
    </row>
    <row r="2026" spans="36:36">
      <c r="AJ2026" s="2"/>
    </row>
    <row r="2027" spans="36:36">
      <c r="AJ2027" s="2"/>
    </row>
    <row r="2028" spans="36:36">
      <c r="AJ2028" s="2"/>
    </row>
    <row r="2029" spans="36:36">
      <c r="AJ2029" s="2"/>
    </row>
    <row r="2030" spans="36:36">
      <c r="AJ2030" s="2"/>
    </row>
    <row r="2031" spans="36:36">
      <c r="AJ2031" s="2"/>
    </row>
    <row r="2032" spans="36:36">
      <c r="AJ2032" s="2"/>
    </row>
    <row r="2033" spans="36:36">
      <c r="AJ2033" s="2"/>
    </row>
    <row r="2034" spans="36:36">
      <c r="AJ2034" s="2"/>
    </row>
    <row r="2035" spans="36:36">
      <c r="AJ2035" s="2"/>
    </row>
    <row r="2036" spans="36:36">
      <c r="AJ2036" s="2"/>
    </row>
    <row r="2037" spans="36:36">
      <c r="AJ2037" s="2"/>
    </row>
    <row r="2038" spans="36:36">
      <c r="AJ2038" s="2"/>
    </row>
    <row r="2039" spans="36:36">
      <c r="AJ2039" s="2"/>
    </row>
    <row r="2040" spans="36:36">
      <c r="AJ2040" s="2"/>
    </row>
    <row r="2041" spans="36:36">
      <c r="AJ2041" s="2"/>
    </row>
    <row r="2042" spans="36:36">
      <c r="AJ2042" s="2"/>
    </row>
    <row r="2043" spans="36:36">
      <c r="AJ2043" s="2"/>
    </row>
    <row r="2044" spans="36:36">
      <c r="AJ2044" s="2"/>
    </row>
    <row r="2045" spans="36:36">
      <c r="AJ2045" s="2"/>
    </row>
    <row r="2046" spans="36:36">
      <c r="AJ2046" s="2"/>
    </row>
    <row r="2047" spans="36:36">
      <c r="AJ2047" s="2"/>
    </row>
    <row r="2048" spans="36:36">
      <c r="AJ2048" s="2"/>
    </row>
    <row r="2049" spans="36:36">
      <c r="AJ2049" s="2"/>
    </row>
    <row r="2050" spans="36:36">
      <c r="AJ2050" s="2"/>
    </row>
    <row r="2051" spans="36:36">
      <c r="AJ2051" s="2"/>
    </row>
    <row r="2052" spans="36:36">
      <c r="AJ2052" s="2"/>
    </row>
    <row r="2053" spans="36:36">
      <c r="AJ2053" s="2"/>
    </row>
    <row r="2054" spans="36:36">
      <c r="AJ2054" s="2"/>
    </row>
    <row r="2055" spans="36:36">
      <c r="AJ2055" s="2"/>
    </row>
    <row r="2056" spans="36:36">
      <c r="AJ2056" s="2"/>
    </row>
    <row r="2057" spans="36:36">
      <c r="AJ2057" s="2"/>
    </row>
    <row r="2058" spans="36:36">
      <c r="AJ2058" s="2"/>
    </row>
    <row r="2059" spans="36:36">
      <c r="AJ2059" s="2"/>
    </row>
    <row r="2060" spans="36:36">
      <c r="AJ2060" s="2"/>
    </row>
    <row r="2061" spans="36:36">
      <c r="AJ2061" s="2"/>
    </row>
    <row r="2062" spans="36:36">
      <c r="AJ2062" s="2"/>
    </row>
    <row r="2063" spans="36:36">
      <c r="AJ2063" s="2"/>
    </row>
    <row r="2064" spans="36:36">
      <c r="AJ2064" s="2"/>
    </row>
    <row r="2065" spans="36:36">
      <c r="AJ2065" s="2"/>
    </row>
    <row r="2066" spans="36:36">
      <c r="AJ2066" s="2"/>
    </row>
    <row r="2067" spans="36:36">
      <c r="AJ2067" s="2"/>
    </row>
    <row r="2068" spans="36:36">
      <c r="AJ2068" s="2"/>
    </row>
    <row r="2069" spans="36:36">
      <c r="AJ2069" s="2"/>
    </row>
    <row r="2070" spans="36:36">
      <c r="AJ2070" s="2"/>
    </row>
    <row r="2071" spans="36:36">
      <c r="AJ2071" s="2"/>
    </row>
    <row r="2072" spans="36:36">
      <c r="AJ2072" s="2"/>
    </row>
    <row r="2073" spans="36:36">
      <c r="AJ2073" s="2"/>
    </row>
    <row r="2074" spans="36:36">
      <c r="AJ2074" s="2"/>
    </row>
    <row r="2075" spans="36:36">
      <c r="AJ2075" s="2"/>
    </row>
    <row r="2076" spans="36:36">
      <c r="AJ2076" s="2"/>
    </row>
    <row r="2077" spans="36:36">
      <c r="AJ2077" s="2"/>
    </row>
    <row r="2078" spans="36:36">
      <c r="AJ2078" s="2"/>
    </row>
    <row r="2079" spans="36:36">
      <c r="AJ2079" s="2"/>
    </row>
    <row r="2080" spans="36:36">
      <c r="AJ2080" s="2"/>
    </row>
    <row r="2081" spans="36:36">
      <c r="AJ2081" s="2"/>
    </row>
    <row r="2082" spans="36:36">
      <c r="AJ2082" s="2"/>
    </row>
    <row r="2083" spans="36:36">
      <c r="AJ2083" s="2"/>
    </row>
    <row r="2084" spans="36:36">
      <c r="AJ2084" s="2"/>
    </row>
    <row r="2085" spans="36:36">
      <c r="AJ2085" s="2"/>
    </row>
    <row r="2086" spans="36:36">
      <c r="AJ2086" s="2"/>
    </row>
    <row r="2087" spans="36:36">
      <c r="AJ2087" s="2"/>
    </row>
    <row r="2088" spans="36:36">
      <c r="AJ2088" s="2"/>
    </row>
    <row r="2089" spans="36:36">
      <c r="AJ2089" s="2"/>
    </row>
    <row r="2090" spans="36:36">
      <c r="AJ2090" s="2"/>
    </row>
    <row r="2091" spans="36:36">
      <c r="AJ2091" s="2"/>
    </row>
    <row r="2092" spans="36:36">
      <c r="AJ2092" s="2"/>
    </row>
    <row r="2093" spans="36:36">
      <c r="AJ2093" s="2"/>
    </row>
    <row r="2094" spans="36:36">
      <c r="AJ2094" s="2"/>
    </row>
    <row r="2095" spans="36:36">
      <c r="AJ2095" s="2"/>
    </row>
    <row r="2096" spans="36:36">
      <c r="AJ2096" s="2"/>
    </row>
    <row r="2097" spans="36:36">
      <c r="AJ2097" s="2"/>
    </row>
    <row r="2098" spans="36:36">
      <c r="AJ2098" s="2"/>
    </row>
    <row r="2099" spans="36:36">
      <c r="AJ2099" s="2"/>
    </row>
    <row r="2100" spans="36:36">
      <c r="AJ2100" s="2"/>
    </row>
    <row r="2101" spans="36:36">
      <c r="AJ2101" s="2"/>
    </row>
    <row r="2102" spans="36:36">
      <c r="AJ2102" s="2"/>
    </row>
    <row r="2103" spans="36:36">
      <c r="AJ2103" s="2"/>
    </row>
    <row r="2104" spans="36:36">
      <c r="AJ2104" s="2"/>
    </row>
    <row r="2105" spans="36:36">
      <c r="AJ2105" s="2"/>
    </row>
    <row r="2106" spans="36:36">
      <c r="AJ2106" s="2"/>
    </row>
    <row r="2107" spans="36:36">
      <c r="AJ2107" s="2"/>
    </row>
    <row r="2108" spans="36:36">
      <c r="AJ2108" s="2"/>
    </row>
    <row r="2109" spans="36:36">
      <c r="AJ2109" s="2"/>
    </row>
    <row r="2110" spans="36:36">
      <c r="AJ2110" s="2"/>
    </row>
    <row r="2111" spans="36:36">
      <c r="AJ2111" s="2"/>
    </row>
    <row r="2112" spans="36:36">
      <c r="AJ2112" s="2"/>
    </row>
    <row r="2113" spans="36:36">
      <c r="AJ2113" s="2"/>
    </row>
    <row r="2114" spans="36:36">
      <c r="AJ2114" s="2"/>
    </row>
    <row r="2115" spans="36:36">
      <c r="AJ2115" s="2"/>
    </row>
    <row r="2116" spans="36:36">
      <c r="AJ2116" s="2"/>
    </row>
    <row r="2117" spans="36:36">
      <c r="AJ2117" s="2"/>
    </row>
    <row r="2118" spans="36:36">
      <c r="AJ2118" s="2"/>
    </row>
    <row r="2119" spans="36:36">
      <c r="AJ2119" s="2"/>
    </row>
    <row r="2120" spans="36:36">
      <c r="AJ2120" s="2"/>
    </row>
    <row r="2121" spans="36:36">
      <c r="AJ2121" s="2"/>
    </row>
    <row r="2122" spans="36:36">
      <c r="AJ2122" s="2"/>
    </row>
    <row r="2123" spans="36:36">
      <c r="AJ2123" s="2"/>
    </row>
    <row r="2124" spans="36:36">
      <c r="AJ2124" s="2"/>
    </row>
    <row r="2125" spans="36:36">
      <c r="AJ2125" s="2"/>
    </row>
    <row r="2126" spans="36:36">
      <c r="AJ2126" s="2"/>
    </row>
    <row r="2127" spans="36:36">
      <c r="AJ2127" s="2"/>
    </row>
    <row r="2128" spans="36:36">
      <c r="AJ2128" s="2"/>
    </row>
    <row r="2129" spans="36:36">
      <c r="AJ2129" s="2"/>
    </row>
    <row r="2130" spans="36:36">
      <c r="AJ2130" s="2"/>
    </row>
    <row r="2131" spans="36:36">
      <c r="AJ2131" s="2"/>
    </row>
    <row r="2132" spans="36:36">
      <c r="AJ2132" s="2"/>
    </row>
    <row r="2133" spans="36:36">
      <c r="AJ2133" s="2"/>
    </row>
    <row r="2134" spans="36:36">
      <c r="AJ2134" s="2"/>
    </row>
    <row r="2135" spans="36:36">
      <c r="AJ2135" s="2"/>
    </row>
    <row r="2136" spans="36:36">
      <c r="AJ2136" s="2"/>
    </row>
    <row r="2137" spans="36:36">
      <c r="AJ2137" s="2"/>
    </row>
    <row r="2138" spans="36:36">
      <c r="AJ2138" s="2"/>
    </row>
    <row r="2139" spans="36:36">
      <c r="AJ2139" s="2"/>
    </row>
    <row r="2140" spans="36:36">
      <c r="AJ2140" s="2"/>
    </row>
    <row r="2141" spans="36:36">
      <c r="AJ2141" s="2"/>
    </row>
    <row r="2142" spans="36:36">
      <c r="AJ2142" s="2"/>
    </row>
    <row r="2143" spans="36:36">
      <c r="AJ2143" s="2"/>
    </row>
    <row r="2144" spans="36:36">
      <c r="AJ2144" s="2"/>
    </row>
    <row r="2145" spans="36:36">
      <c r="AJ2145" s="2"/>
    </row>
    <row r="2146" spans="36:36">
      <c r="AJ2146" s="2"/>
    </row>
    <row r="2147" spans="36:36">
      <c r="AJ2147" s="2"/>
    </row>
    <row r="2148" spans="36:36">
      <c r="AJ2148" s="2"/>
    </row>
    <row r="2149" spans="36:36">
      <c r="AJ2149" s="2"/>
    </row>
    <row r="2150" spans="36:36">
      <c r="AJ2150" s="2"/>
    </row>
    <row r="2151" spans="36:36">
      <c r="AJ2151" s="2"/>
    </row>
    <row r="2152" spans="36:36">
      <c r="AJ2152" s="2"/>
    </row>
    <row r="2153" spans="36:36">
      <c r="AJ2153" s="2"/>
    </row>
    <row r="2154" spans="36:36">
      <c r="AJ2154" s="2"/>
    </row>
    <row r="2155" spans="36:36">
      <c r="AJ2155" s="2"/>
    </row>
    <row r="2156" spans="36:36">
      <c r="AJ2156" s="2"/>
    </row>
    <row r="2157" spans="36:36">
      <c r="AJ2157" s="2"/>
    </row>
    <row r="2158" spans="36:36">
      <c r="AJ2158" s="2"/>
    </row>
    <row r="2159" spans="36:36">
      <c r="AJ2159" s="2"/>
    </row>
    <row r="2160" spans="36:36">
      <c r="AJ2160" s="2"/>
    </row>
    <row r="2161" spans="36:36">
      <c r="AJ2161" s="2"/>
    </row>
    <row r="2162" spans="36:36">
      <c r="AJ2162" s="2"/>
    </row>
    <row r="2163" spans="36:36">
      <c r="AJ2163" s="2"/>
    </row>
    <row r="2164" spans="36:36">
      <c r="AJ2164" s="2"/>
    </row>
    <row r="2165" spans="36:36">
      <c r="AJ2165" s="2"/>
    </row>
    <row r="2166" spans="36:36">
      <c r="AJ2166" s="2"/>
    </row>
    <row r="2167" spans="36:36">
      <c r="AJ2167" s="2"/>
    </row>
    <row r="2168" spans="36:36">
      <c r="AJ2168" s="2"/>
    </row>
    <row r="2169" spans="36:36">
      <c r="AJ2169" s="2"/>
    </row>
    <row r="2170" spans="36:36">
      <c r="AJ2170" s="2"/>
    </row>
    <row r="2171" spans="36:36">
      <c r="AJ2171" s="2"/>
    </row>
    <row r="2172" spans="36:36">
      <c r="AJ2172" s="2"/>
    </row>
    <row r="2173" spans="36:36">
      <c r="AJ2173" s="2"/>
    </row>
    <row r="2174" spans="36:36">
      <c r="AJ2174" s="2"/>
    </row>
    <row r="2175" spans="36:36">
      <c r="AJ2175" s="2"/>
    </row>
    <row r="2176" spans="36:36">
      <c r="AJ2176" s="2"/>
    </row>
    <row r="2177" spans="36:36">
      <c r="AJ2177" s="2"/>
    </row>
    <row r="2178" spans="36:36">
      <c r="AJ2178" s="2"/>
    </row>
    <row r="2179" spans="36:36">
      <c r="AJ2179" s="2"/>
    </row>
    <row r="2180" spans="36:36">
      <c r="AJ2180" s="2"/>
    </row>
    <row r="2181" spans="36:36">
      <c r="AJ2181" s="2"/>
    </row>
    <row r="2182" spans="36:36">
      <c r="AJ2182" s="2"/>
    </row>
    <row r="2183" spans="36:36">
      <c r="AJ2183" s="2"/>
    </row>
    <row r="2184" spans="36:36">
      <c r="AJ2184" s="2"/>
    </row>
    <row r="2185" spans="36:36">
      <c r="AJ2185" s="2"/>
    </row>
    <row r="2186" spans="36:36">
      <c r="AJ2186" s="2"/>
    </row>
    <row r="2187" spans="36:36">
      <c r="AJ2187" s="2"/>
    </row>
    <row r="2188" spans="36:36">
      <c r="AJ2188" s="2"/>
    </row>
    <row r="2189" spans="36:36">
      <c r="AJ2189" s="2"/>
    </row>
    <row r="2190" spans="36:36">
      <c r="AJ2190" s="2"/>
    </row>
    <row r="2191" spans="36:36">
      <c r="AJ2191" s="2"/>
    </row>
    <row r="2192" spans="36:36">
      <c r="AJ2192" s="2"/>
    </row>
    <row r="2193" spans="36:36">
      <c r="AJ2193" s="2"/>
    </row>
    <row r="2194" spans="36:36">
      <c r="AJ2194" s="2"/>
    </row>
    <row r="2195" spans="36:36">
      <c r="AJ2195" s="2"/>
    </row>
    <row r="2196" spans="36:36">
      <c r="AJ2196" s="2"/>
    </row>
    <row r="2197" spans="36:36">
      <c r="AJ2197" s="2"/>
    </row>
    <row r="2198" spans="36:36">
      <c r="AJ2198" s="2"/>
    </row>
    <row r="2199" spans="36:36">
      <c r="AJ2199" s="2"/>
    </row>
    <row r="2200" spans="36:36">
      <c r="AJ2200" s="2"/>
    </row>
    <row r="2201" spans="36:36">
      <c r="AJ2201" s="2"/>
    </row>
    <row r="2202" spans="36:36">
      <c r="AJ2202" s="2"/>
    </row>
    <row r="2203" spans="36:36">
      <c r="AJ2203" s="2"/>
    </row>
    <row r="2204" spans="36:36">
      <c r="AJ2204" s="2"/>
    </row>
    <row r="2205" spans="36:36">
      <c r="AJ2205" s="2"/>
    </row>
    <row r="2206" spans="36:36">
      <c r="AJ2206" s="2"/>
    </row>
    <row r="2207" spans="36:36">
      <c r="AJ2207" s="2"/>
    </row>
    <row r="2208" spans="36:36">
      <c r="AJ2208" s="2"/>
    </row>
    <row r="2209" spans="36:36">
      <c r="AJ2209" s="2"/>
    </row>
    <row r="2210" spans="36:36">
      <c r="AJ2210" s="2"/>
    </row>
    <row r="2211" spans="36:36">
      <c r="AJ2211" s="2"/>
    </row>
    <row r="2212" spans="36:36">
      <c r="AJ2212" s="2"/>
    </row>
    <row r="2213" spans="36:36">
      <c r="AJ2213" s="2"/>
    </row>
    <row r="2214" spans="36:36">
      <c r="AJ2214" s="2"/>
    </row>
    <row r="2215" spans="36:36">
      <c r="AJ2215" s="2"/>
    </row>
    <row r="2216" spans="36:36">
      <c r="AJ2216" s="2"/>
    </row>
    <row r="2217" spans="36:36">
      <c r="AJ2217" s="2"/>
    </row>
    <row r="2218" spans="36:36">
      <c r="AJ2218" s="2"/>
    </row>
    <row r="2219" spans="36:36">
      <c r="AJ2219" s="2"/>
    </row>
    <row r="2220" spans="36:36">
      <c r="AJ2220" s="2"/>
    </row>
    <row r="2221" spans="36:36">
      <c r="AJ2221" s="2"/>
    </row>
    <row r="2222" spans="36:36">
      <c r="AJ2222" s="2"/>
    </row>
    <row r="2223" spans="36:36">
      <c r="AJ2223" s="2"/>
    </row>
    <row r="2224" spans="36:36">
      <c r="AJ2224" s="2"/>
    </row>
    <row r="2225" spans="36:36">
      <c r="AJ2225" s="2"/>
    </row>
    <row r="2226" spans="36:36">
      <c r="AJ2226" s="2"/>
    </row>
    <row r="2227" spans="36:36">
      <c r="AJ2227" s="2"/>
    </row>
    <row r="2228" spans="36:36">
      <c r="AJ2228" s="2"/>
    </row>
    <row r="2229" spans="36:36">
      <c r="AJ2229" s="2"/>
    </row>
    <row r="2230" spans="36:36">
      <c r="AJ2230" s="2"/>
    </row>
    <row r="2231" spans="36:36">
      <c r="AJ2231" s="2"/>
    </row>
    <row r="2232" spans="36:36">
      <c r="AJ2232" s="2"/>
    </row>
    <row r="2233" spans="36:36">
      <c r="AJ2233" s="2"/>
    </row>
    <row r="2234" spans="36:36">
      <c r="AJ2234" s="2"/>
    </row>
    <row r="2235" spans="36:36">
      <c r="AJ2235" s="2"/>
    </row>
    <row r="2236" spans="36:36">
      <c r="AJ2236" s="2"/>
    </row>
    <row r="2237" spans="36:36">
      <c r="AJ2237" s="2"/>
    </row>
    <row r="2238" spans="36:36">
      <c r="AJ2238" s="2"/>
    </row>
    <row r="2239" spans="36:36">
      <c r="AJ2239" s="2"/>
    </row>
    <row r="2240" spans="36:36">
      <c r="AJ2240" s="2"/>
    </row>
    <row r="2241" spans="36:36">
      <c r="AJ2241" s="2"/>
    </row>
    <row r="2242" spans="36:36">
      <c r="AJ2242" s="2"/>
    </row>
    <row r="2243" spans="36:36">
      <c r="AJ2243" s="2"/>
    </row>
    <row r="2244" spans="36:36">
      <c r="AJ2244" s="2"/>
    </row>
    <row r="2245" spans="36:36">
      <c r="AJ2245" s="2"/>
    </row>
    <row r="2246" spans="36:36">
      <c r="AJ2246" s="2"/>
    </row>
    <row r="2247" spans="36:36">
      <c r="AJ2247" s="2"/>
    </row>
    <row r="2248" spans="36:36">
      <c r="AJ2248" s="2"/>
    </row>
    <row r="2249" spans="36:36">
      <c r="AJ2249" s="2"/>
    </row>
    <row r="2250" spans="36:36">
      <c r="AJ2250" s="2"/>
    </row>
    <row r="2251" spans="36:36">
      <c r="AJ2251" s="2"/>
    </row>
    <row r="2252" spans="36:36">
      <c r="AJ2252" s="2"/>
    </row>
    <row r="2253" spans="36:36">
      <c r="AJ2253" s="2"/>
    </row>
    <row r="2254" spans="36:36">
      <c r="AJ2254" s="2"/>
    </row>
    <row r="2255" spans="36:36">
      <c r="AJ2255" s="2"/>
    </row>
    <row r="2256" spans="36:36">
      <c r="AJ2256" s="2"/>
    </row>
    <row r="2257" spans="36:36">
      <c r="AJ2257" s="2"/>
    </row>
    <row r="2258" spans="36:36">
      <c r="AJ2258" s="2"/>
    </row>
    <row r="2259" spans="36:36">
      <c r="AJ2259" s="2"/>
    </row>
    <row r="2260" spans="36:36">
      <c r="AJ2260" s="2"/>
    </row>
    <row r="2261" spans="36:36">
      <c r="AJ2261" s="2"/>
    </row>
    <row r="2262" spans="36:36">
      <c r="AJ2262" s="2"/>
    </row>
    <row r="2263" spans="36:36">
      <c r="AJ2263" s="2"/>
    </row>
    <row r="2264" spans="36:36">
      <c r="AJ2264" s="2"/>
    </row>
    <row r="2265" spans="36:36">
      <c r="AJ2265" s="2"/>
    </row>
    <row r="2266" spans="36:36">
      <c r="AJ2266" s="2"/>
    </row>
    <row r="2267" spans="36:36">
      <c r="AJ2267" s="2"/>
    </row>
    <row r="2268" spans="36:36">
      <c r="AJ2268" s="2"/>
    </row>
    <row r="2269" spans="36:36">
      <c r="AJ2269" s="2"/>
    </row>
    <row r="2270" spans="36:36">
      <c r="AJ2270" s="2"/>
    </row>
    <row r="2271" spans="36:36">
      <c r="AJ2271" s="2"/>
    </row>
    <row r="2272" spans="36:36">
      <c r="AJ2272" s="2"/>
    </row>
    <row r="2273" spans="36:36">
      <c r="AJ2273" s="2"/>
    </row>
    <row r="2274" spans="36:36">
      <c r="AJ2274" s="2"/>
    </row>
    <row r="2275" spans="36:36">
      <c r="AJ2275" s="2"/>
    </row>
    <row r="2276" spans="36:36">
      <c r="AJ2276" s="2"/>
    </row>
    <row r="2277" spans="36:36">
      <c r="AJ2277" s="2"/>
    </row>
    <row r="2278" spans="36:36">
      <c r="AJ2278" s="2"/>
    </row>
    <row r="2279" spans="36:36">
      <c r="AJ2279" s="2"/>
    </row>
    <row r="2280" spans="36:36">
      <c r="AJ2280" s="2"/>
    </row>
    <row r="2281" spans="36:36">
      <c r="AJ2281" s="2"/>
    </row>
    <row r="2282" spans="36:36">
      <c r="AJ2282" s="2"/>
    </row>
    <row r="2283" spans="36:36">
      <c r="AJ2283" s="2"/>
    </row>
    <row r="2284" spans="36:36">
      <c r="AJ2284" s="2"/>
    </row>
    <row r="2285" spans="36:36">
      <c r="AJ2285" s="2"/>
    </row>
    <row r="2286" spans="36:36">
      <c r="AJ2286" s="2"/>
    </row>
    <row r="2287" spans="36:36">
      <c r="AJ2287" s="2"/>
    </row>
    <row r="2288" spans="36:36">
      <c r="AJ2288" s="2"/>
    </row>
    <row r="2289" spans="36:36">
      <c r="AJ2289" s="2"/>
    </row>
    <row r="2290" spans="36:36">
      <c r="AJ2290" s="2"/>
    </row>
    <row r="2291" spans="36:36">
      <c r="AJ2291" s="2"/>
    </row>
    <row r="2292" spans="36:36">
      <c r="AJ2292" s="2"/>
    </row>
    <row r="2293" spans="36:36">
      <c r="AJ2293" s="2"/>
    </row>
    <row r="2294" spans="36:36">
      <c r="AJ2294" s="2"/>
    </row>
    <row r="2295" spans="36:36">
      <c r="AJ2295" s="2"/>
    </row>
    <row r="2296" spans="36:36">
      <c r="AJ2296" s="2"/>
    </row>
    <row r="2297" spans="36:36">
      <c r="AJ2297" s="2"/>
    </row>
    <row r="2298" spans="36:36">
      <c r="AJ2298" s="2"/>
    </row>
    <row r="2299" spans="36:36">
      <c r="AJ2299" s="2"/>
    </row>
    <row r="2300" spans="36:36">
      <c r="AJ2300" s="2"/>
    </row>
    <row r="2301" spans="36:36">
      <c r="AJ2301" s="2"/>
    </row>
    <row r="2302" spans="36:36">
      <c r="AJ2302" s="2"/>
    </row>
    <row r="2303" spans="36:36">
      <c r="AJ2303" s="2"/>
    </row>
    <row r="2304" spans="36:36">
      <c r="AJ2304" s="2"/>
    </row>
    <row r="2305" spans="36:36">
      <c r="AJ2305" s="2"/>
    </row>
    <row r="2306" spans="36:36">
      <c r="AJ2306" s="2"/>
    </row>
    <row r="2307" spans="36:36">
      <c r="AJ2307" s="2"/>
    </row>
    <row r="2308" spans="36:36">
      <c r="AJ2308" s="2"/>
    </row>
    <row r="2309" spans="36:36">
      <c r="AJ2309" s="2"/>
    </row>
    <row r="2310" spans="36:36">
      <c r="AJ2310" s="2"/>
    </row>
    <row r="2311" spans="36:36">
      <c r="AJ2311" s="2"/>
    </row>
    <row r="2312" spans="36:36">
      <c r="AJ2312" s="2"/>
    </row>
    <row r="2313" spans="36:36">
      <c r="AJ2313" s="2"/>
    </row>
    <row r="2314" spans="36:36">
      <c r="AJ2314" s="2"/>
    </row>
    <row r="2315" spans="36:36">
      <c r="AJ2315" s="2"/>
    </row>
    <row r="2316" spans="36:36">
      <c r="AJ2316" s="2"/>
    </row>
    <row r="2317" spans="36:36">
      <c r="AJ2317" s="2"/>
    </row>
    <row r="2318" spans="36:36">
      <c r="AJ2318" s="2"/>
    </row>
    <row r="2319" spans="36:36">
      <c r="AJ2319" s="2"/>
    </row>
    <row r="2320" spans="36:36">
      <c r="AJ2320" s="2"/>
    </row>
    <row r="2321" spans="36:36">
      <c r="AJ2321" s="2"/>
    </row>
    <row r="2322" spans="36:36">
      <c r="AJ2322" s="2"/>
    </row>
    <row r="2323" spans="36:36">
      <c r="AJ2323" s="2"/>
    </row>
    <row r="2324" spans="36:36">
      <c r="AJ2324" s="2"/>
    </row>
    <row r="2325" spans="36:36">
      <c r="AJ2325" s="2"/>
    </row>
    <row r="2326" spans="36:36">
      <c r="AJ2326" s="2"/>
    </row>
    <row r="2327" spans="36:36">
      <c r="AJ2327" s="2"/>
    </row>
    <row r="2328" spans="36:36">
      <c r="AJ2328" s="2"/>
    </row>
    <row r="2329" spans="36:36">
      <c r="AJ2329" s="2"/>
    </row>
    <row r="2330" spans="36:36">
      <c r="AJ2330" s="2"/>
    </row>
    <row r="2331" spans="36:36">
      <c r="AJ2331" s="2"/>
    </row>
    <row r="2332" spans="36:36">
      <c r="AJ2332" s="2"/>
    </row>
    <row r="2333" spans="36:36">
      <c r="AJ2333" s="2"/>
    </row>
    <row r="2334" spans="36:36">
      <c r="AJ2334" s="2"/>
    </row>
    <row r="2335" spans="36:36">
      <c r="AJ2335" s="2"/>
    </row>
    <row r="2336" spans="36:36">
      <c r="AJ2336" s="2"/>
    </row>
    <row r="2337" spans="36:36">
      <c r="AJ2337" s="2"/>
    </row>
    <row r="2338" spans="36:36">
      <c r="AJ2338" s="2"/>
    </row>
    <row r="2339" spans="36:36">
      <c r="AJ2339" s="2"/>
    </row>
    <row r="2340" spans="36:36">
      <c r="AJ2340" s="2"/>
    </row>
    <row r="2341" spans="36:36">
      <c r="AJ2341" s="2"/>
    </row>
    <row r="2342" spans="36:36">
      <c r="AJ2342" s="2"/>
    </row>
    <row r="2343" spans="36:36">
      <c r="AJ2343" s="2"/>
    </row>
    <row r="2344" spans="36:36">
      <c r="AJ2344" s="2"/>
    </row>
    <row r="2345" spans="36:36">
      <c r="AJ2345" s="2"/>
    </row>
    <row r="2346" spans="36:36">
      <c r="AJ2346" s="2"/>
    </row>
    <row r="2347" spans="36:36">
      <c r="AJ2347" s="2"/>
    </row>
    <row r="2348" spans="36:36">
      <c r="AJ2348" s="2"/>
    </row>
    <row r="2349" spans="36:36">
      <c r="AJ2349" s="2"/>
    </row>
    <row r="2350" spans="36:36">
      <c r="AJ2350" s="2"/>
    </row>
    <row r="2351" spans="36:36">
      <c r="AJ2351" s="2"/>
    </row>
    <row r="2352" spans="36:36">
      <c r="AJ2352" s="2"/>
    </row>
    <row r="2353" spans="36:36">
      <c r="AJ2353" s="2"/>
    </row>
    <row r="2354" spans="36:36">
      <c r="AJ2354" s="2"/>
    </row>
    <row r="2355" spans="36:36">
      <c r="AJ2355" s="2"/>
    </row>
    <row r="2356" spans="36:36">
      <c r="AJ2356" s="2"/>
    </row>
    <row r="2357" spans="36:36">
      <c r="AJ2357" s="2"/>
    </row>
    <row r="2358" spans="36:36">
      <c r="AJ2358" s="2"/>
    </row>
    <row r="2359" spans="36:36">
      <c r="AJ2359" s="2"/>
    </row>
    <row r="2360" spans="36:36">
      <c r="AJ2360" s="2"/>
    </row>
    <row r="2361" spans="36:36">
      <c r="AJ2361" s="2"/>
    </row>
    <row r="2362" spans="36:36">
      <c r="AJ2362" s="2"/>
    </row>
    <row r="2363" spans="36:36">
      <c r="AJ2363" s="2"/>
    </row>
    <row r="2364" spans="36:36">
      <c r="AJ2364" s="2"/>
    </row>
    <row r="2365" spans="36:36">
      <c r="AJ2365" s="2"/>
    </row>
    <row r="2366" spans="36:36">
      <c r="AJ2366" s="2"/>
    </row>
    <row r="2367" spans="36:36">
      <c r="AJ2367" s="2"/>
    </row>
    <row r="2368" spans="36:36">
      <c r="AJ2368" s="2"/>
    </row>
    <row r="2369" spans="36:36">
      <c r="AJ2369" s="2"/>
    </row>
    <row r="2370" spans="36:36">
      <c r="AJ2370" s="2"/>
    </row>
    <row r="2371" spans="36:36">
      <c r="AJ2371" s="2"/>
    </row>
    <row r="2372" spans="36:36">
      <c r="AJ2372" s="2"/>
    </row>
    <row r="2373" spans="36:36">
      <c r="AJ2373" s="2"/>
    </row>
    <row r="2374" spans="36:36">
      <c r="AJ2374" s="2"/>
    </row>
    <row r="2375" spans="36:36">
      <c r="AJ2375" s="2"/>
    </row>
    <row r="2376" spans="36:36">
      <c r="AJ2376" s="2"/>
    </row>
    <row r="2377" spans="36:36">
      <c r="AJ2377" s="2"/>
    </row>
    <row r="2378" spans="36:36">
      <c r="AJ2378" s="2"/>
    </row>
    <row r="2379" spans="36:36">
      <c r="AJ2379" s="2"/>
    </row>
    <row r="2380" spans="36:36">
      <c r="AJ2380" s="2"/>
    </row>
    <row r="2381" spans="36:36">
      <c r="AJ2381" s="2"/>
    </row>
    <row r="2382" spans="36:36">
      <c r="AJ2382" s="2"/>
    </row>
    <row r="2383" spans="36:36">
      <c r="AJ2383" s="2"/>
    </row>
    <row r="2384" spans="36:36">
      <c r="AJ2384" s="2"/>
    </row>
    <row r="2385" spans="36:36">
      <c r="AJ2385" s="2"/>
    </row>
    <row r="2386" spans="36:36">
      <c r="AJ2386" s="2"/>
    </row>
    <row r="2387" spans="36:36">
      <c r="AJ2387" s="2"/>
    </row>
    <row r="2388" spans="36:36">
      <c r="AJ2388" s="2"/>
    </row>
    <row r="2389" spans="36:36">
      <c r="AJ2389" s="2"/>
    </row>
    <row r="2390" spans="36:36">
      <c r="AJ2390" s="2"/>
    </row>
    <row r="2391" spans="36:36">
      <c r="AJ2391" s="2"/>
    </row>
    <row r="2392" spans="36:36">
      <c r="AJ2392" s="2"/>
    </row>
    <row r="2393" spans="36:36">
      <c r="AJ2393" s="2"/>
    </row>
    <row r="2394" spans="36:36">
      <c r="AJ2394" s="2"/>
    </row>
    <row r="2395" spans="36:36">
      <c r="AJ2395" s="2"/>
    </row>
    <row r="2396" spans="36:36">
      <c r="AJ2396" s="2"/>
    </row>
    <row r="2397" spans="36:36">
      <c r="AJ2397" s="2"/>
    </row>
    <row r="2398" spans="36:36">
      <c r="AJ2398" s="2"/>
    </row>
    <row r="2399" spans="36:36">
      <c r="AJ2399" s="2"/>
    </row>
    <row r="2400" spans="36:36">
      <c r="AJ2400" s="2"/>
    </row>
    <row r="2401" spans="36:36">
      <c r="AJ2401" s="2"/>
    </row>
    <row r="2402" spans="36:36">
      <c r="AJ2402" s="2"/>
    </row>
    <row r="2403" spans="36:36">
      <c r="AJ2403" s="2"/>
    </row>
    <row r="2404" spans="36:36">
      <c r="AJ2404" s="2"/>
    </row>
    <row r="2405" spans="36:36">
      <c r="AJ2405" s="2"/>
    </row>
    <row r="2406" spans="36:36">
      <c r="AJ2406" s="2"/>
    </row>
    <row r="2407" spans="36:36">
      <c r="AJ2407" s="2"/>
    </row>
    <row r="2408" spans="36:36">
      <c r="AJ2408" s="2"/>
    </row>
    <row r="2409" spans="36:36">
      <c r="AJ2409" s="2"/>
    </row>
    <row r="2410" spans="36:36">
      <c r="AJ2410" s="2"/>
    </row>
    <row r="2411" spans="36:36">
      <c r="AJ2411" s="2"/>
    </row>
    <row r="2412" spans="36:36">
      <c r="AJ2412" s="2"/>
    </row>
    <row r="2413" spans="36:36">
      <c r="AJ2413" s="2"/>
    </row>
    <row r="2414" spans="36:36">
      <c r="AJ2414" s="2"/>
    </row>
    <row r="2415" spans="36:36">
      <c r="AJ2415" s="2"/>
    </row>
    <row r="2416" spans="36:36">
      <c r="AJ2416" s="2"/>
    </row>
    <row r="2417" spans="36:36">
      <c r="AJ2417" s="2"/>
    </row>
    <row r="2418" spans="36:36">
      <c r="AJ2418" s="2"/>
    </row>
    <row r="2419" spans="36:36">
      <c r="AJ2419" s="2"/>
    </row>
    <row r="2420" spans="36:36">
      <c r="AJ2420" s="2"/>
    </row>
    <row r="2421" spans="36:36">
      <c r="AJ2421" s="2"/>
    </row>
    <row r="2422" spans="36:36">
      <c r="AJ2422" s="2"/>
    </row>
    <row r="2423" spans="36:36">
      <c r="AJ2423" s="2"/>
    </row>
    <row r="2424" spans="36:36">
      <c r="AJ2424" s="2"/>
    </row>
    <row r="2425" spans="36:36">
      <c r="AJ2425" s="2"/>
    </row>
    <row r="2426" spans="36:36">
      <c r="AJ2426" s="2"/>
    </row>
    <row r="2427" spans="36:36">
      <c r="AJ2427" s="2"/>
    </row>
    <row r="2428" spans="36:36">
      <c r="AJ2428" s="2"/>
    </row>
    <row r="2429" spans="36:36">
      <c r="AJ2429" s="2"/>
    </row>
    <row r="2430" spans="36:36">
      <c r="AJ2430" s="2"/>
    </row>
    <row r="2431" spans="36:36">
      <c r="AJ2431" s="2"/>
    </row>
    <row r="2432" spans="36:36">
      <c r="AJ2432" s="2"/>
    </row>
    <row r="2433" spans="36:36">
      <c r="AJ2433" s="2"/>
    </row>
    <row r="2434" spans="36:36">
      <c r="AJ2434" s="2"/>
    </row>
    <row r="2435" spans="36:36">
      <c r="AJ2435" s="2"/>
    </row>
    <row r="2436" spans="36:36">
      <c r="AJ2436" s="2"/>
    </row>
    <row r="2437" spans="36:36">
      <c r="AJ2437" s="2"/>
    </row>
    <row r="2438" spans="36:36">
      <c r="AJ2438" s="2"/>
    </row>
    <row r="2439" spans="36:36">
      <c r="AJ2439" s="2"/>
    </row>
    <row r="2440" spans="36:36">
      <c r="AJ2440" s="2"/>
    </row>
    <row r="2441" spans="36:36">
      <c r="AJ2441" s="2"/>
    </row>
    <row r="2442" spans="36:36">
      <c r="AJ2442" s="2"/>
    </row>
    <row r="2443" spans="36:36">
      <c r="AJ2443" s="2"/>
    </row>
    <row r="2444" spans="36:36">
      <c r="AJ2444" s="2"/>
    </row>
    <row r="2445" spans="36:36">
      <c r="AJ2445" s="2"/>
    </row>
    <row r="2446" spans="36:36">
      <c r="AJ2446" s="2"/>
    </row>
    <row r="2447" spans="36:36">
      <c r="AJ2447" s="2"/>
    </row>
    <row r="2448" spans="36:36">
      <c r="AJ2448" s="2"/>
    </row>
    <row r="2449" spans="36:36">
      <c r="AJ2449" s="2"/>
    </row>
    <row r="2450" spans="36:36">
      <c r="AJ2450" s="2"/>
    </row>
    <row r="2451" spans="36:36">
      <c r="AJ2451" s="2"/>
    </row>
    <row r="2452" spans="36:36">
      <c r="AJ2452" s="2"/>
    </row>
    <row r="2453" spans="36:36">
      <c r="AJ2453" s="2"/>
    </row>
    <row r="2454" spans="36:36">
      <c r="AJ2454" s="2"/>
    </row>
    <row r="2455" spans="36:36">
      <c r="AJ2455" s="2"/>
    </row>
    <row r="2456" spans="36:36">
      <c r="AJ2456" s="2"/>
    </row>
    <row r="2457" spans="36:36">
      <c r="AJ2457" s="2"/>
    </row>
    <row r="2458" spans="36:36">
      <c r="AJ2458" s="2"/>
    </row>
    <row r="2459" spans="36:36">
      <c r="AJ2459" s="2"/>
    </row>
    <row r="2460" spans="36:36">
      <c r="AJ2460" s="2"/>
    </row>
    <row r="2461" spans="36:36">
      <c r="AJ2461" s="2"/>
    </row>
    <row r="2462" spans="36:36">
      <c r="AJ2462" s="2"/>
    </row>
    <row r="2463" spans="36:36">
      <c r="AJ2463" s="2"/>
    </row>
    <row r="2464" spans="36:36">
      <c r="AJ2464" s="2"/>
    </row>
    <row r="2465" spans="36:36">
      <c r="AJ2465" s="2"/>
    </row>
    <row r="2466" spans="36:36">
      <c r="AJ2466" s="2"/>
    </row>
    <row r="2467" spans="36:36">
      <c r="AJ2467" s="2"/>
    </row>
    <row r="2468" spans="36:36">
      <c r="AJ2468" s="2"/>
    </row>
    <row r="2469" spans="36:36">
      <c r="AJ2469" s="2"/>
    </row>
    <row r="2470" spans="36:36">
      <c r="AJ2470" s="2"/>
    </row>
    <row r="2471" spans="36:36">
      <c r="AJ2471" s="2"/>
    </row>
    <row r="2472" spans="36:36">
      <c r="AJ2472" s="2"/>
    </row>
    <row r="2473" spans="36:36">
      <c r="AJ2473" s="2"/>
    </row>
    <row r="2474" spans="36:36">
      <c r="AJ2474" s="2"/>
    </row>
    <row r="2475" spans="36:36">
      <c r="AJ2475" s="2"/>
    </row>
    <row r="2476" spans="36:36">
      <c r="AJ2476" s="2"/>
    </row>
    <row r="2477" spans="36:36">
      <c r="AJ2477" s="2"/>
    </row>
    <row r="2478" spans="36:36">
      <c r="AJ2478" s="2"/>
    </row>
    <row r="2479" spans="36:36">
      <c r="AJ2479" s="2"/>
    </row>
    <row r="2480" spans="36:36">
      <c r="AJ2480" s="2"/>
    </row>
    <row r="2481" spans="36:36">
      <c r="AJ2481" s="2"/>
    </row>
    <row r="2482" spans="36:36">
      <c r="AJ2482" s="2"/>
    </row>
    <row r="2483" spans="36:36">
      <c r="AJ2483" s="2"/>
    </row>
    <row r="2484" spans="36:36">
      <c r="AJ2484" s="2"/>
    </row>
    <row r="2485" spans="36:36">
      <c r="AJ2485" s="2"/>
    </row>
    <row r="2486" spans="36:36">
      <c r="AJ2486" s="2"/>
    </row>
    <row r="2487" spans="36:36">
      <c r="AJ2487" s="2"/>
    </row>
    <row r="2488" spans="36:36">
      <c r="AJ2488" s="2"/>
    </row>
    <row r="2489" spans="36:36">
      <c r="AJ2489" s="2"/>
    </row>
    <row r="2490" spans="36:36">
      <c r="AJ2490" s="2"/>
    </row>
    <row r="2491" spans="36:36">
      <c r="AJ2491" s="2"/>
    </row>
    <row r="2492" spans="36:36">
      <c r="AJ2492" s="2"/>
    </row>
    <row r="2493" spans="36:36">
      <c r="AJ2493" s="2"/>
    </row>
    <row r="2494" spans="36:36">
      <c r="AJ2494" s="2"/>
    </row>
    <row r="2495" spans="36:36">
      <c r="AJ2495" s="2"/>
    </row>
    <row r="2496" spans="36:36">
      <c r="AJ2496" s="2"/>
    </row>
    <row r="2497" spans="36:36">
      <c r="AJ2497" s="2"/>
    </row>
    <row r="2498" spans="36:36">
      <c r="AJ2498" s="2"/>
    </row>
    <row r="2499" spans="36:36">
      <c r="AJ2499" s="2"/>
    </row>
    <row r="2500" spans="36:36">
      <c r="AJ2500" s="2"/>
    </row>
    <row r="2501" spans="36:36">
      <c r="AJ2501" s="2"/>
    </row>
    <row r="2502" spans="36:36">
      <c r="AJ2502" s="2"/>
    </row>
    <row r="2503" spans="36:36">
      <c r="AJ2503" s="2"/>
    </row>
    <row r="2504" spans="36:36">
      <c r="AJ2504" s="2"/>
    </row>
    <row r="2505" spans="36:36">
      <c r="AJ2505" s="2"/>
    </row>
    <row r="2506" spans="36:36">
      <c r="AJ2506" s="2"/>
    </row>
    <row r="2507" spans="36:36">
      <c r="AJ2507" s="2"/>
    </row>
    <row r="2508" spans="36:36">
      <c r="AJ2508" s="2"/>
    </row>
    <row r="2509" spans="36:36">
      <c r="AJ2509" s="2"/>
    </row>
    <row r="2510" spans="36:36">
      <c r="AJ2510" s="2"/>
    </row>
    <row r="2511" spans="36:36">
      <c r="AJ2511" s="2"/>
    </row>
    <row r="2512" spans="36:36">
      <c r="AJ2512" s="2"/>
    </row>
    <row r="2513" spans="36:36">
      <c r="AJ2513" s="2"/>
    </row>
    <row r="2514" spans="36:36">
      <c r="AJ2514" s="2"/>
    </row>
    <row r="2515" spans="36:36">
      <c r="AJ2515" s="2"/>
    </row>
    <row r="2516" spans="36:36">
      <c r="AJ2516" s="2"/>
    </row>
    <row r="2517" spans="36:36">
      <c r="AJ2517" s="2"/>
    </row>
    <row r="2518" spans="36:36">
      <c r="AJ2518" s="2"/>
    </row>
    <row r="2519" spans="36:36">
      <c r="AJ2519" s="2"/>
    </row>
    <row r="2520" spans="36:36">
      <c r="AJ2520" s="2"/>
    </row>
    <row r="2521" spans="36:36">
      <c r="AJ2521" s="2"/>
    </row>
    <row r="2522" spans="36:36">
      <c r="AJ2522" s="2"/>
    </row>
    <row r="2523" spans="36:36">
      <c r="AJ2523" s="2"/>
    </row>
    <row r="2524" spans="36:36">
      <c r="AJ2524" s="2"/>
    </row>
    <row r="2525" spans="36:36">
      <c r="AJ2525" s="2"/>
    </row>
    <row r="2526" spans="36:36">
      <c r="AJ2526" s="2"/>
    </row>
    <row r="2527" spans="36:36">
      <c r="AJ2527" s="2"/>
    </row>
    <row r="2528" spans="36:36">
      <c r="AJ2528" s="2"/>
    </row>
    <row r="2529" spans="36:36">
      <c r="AJ2529" s="2"/>
    </row>
    <row r="2530" spans="36:36">
      <c r="AJ2530" s="2"/>
    </row>
    <row r="2531" spans="36:36">
      <c r="AJ2531" s="2"/>
    </row>
    <row r="2532" spans="36:36">
      <c r="AJ2532" s="2"/>
    </row>
    <row r="2533" spans="36:36">
      <c r="AJ2533" s="2"/>
    </row>
    <row r="2534" spans="36:36">
      <c r="AJ2534" s="2"/>
    </row>
    <row r="2535" spans="36:36">
      <c r="AJ2535" s="2"/>
    </row>
    <row r="2536" spans="36:36">
      <c r="AJ2536" s="2"/>
    </row>
    <row r="2537" spans="36:36">
      <c r="AJ2537" s="2"/>
    </row>
    <row r="2538" spans="36:36">
      <c r="AJ2538" s="2"/>
    </row>
    <row r="2539" spans="36:36">
      <c r="AJ2539" s="2"/>
    </row>
    <row r="2540" spans="36:36">
      <c r="AJ2540" s="2"/>
    </row>
    <row r="2541" spans="36:36">
      <c r="AJ2541" s="2"/>
    </row>
    <row r="2542" spans="36:36">
      <c r="AJ2542" s="2"/>
    </row>
    <row r="2543" spans="36:36">
      <c r="AJ2543" s="2"/>
    </row>
    <row r="2544" spans="36:36">
      <c r="AJ2544" s="2"/>
    </row>
    <row r="2545" spans="36:36">
      <c r="AJ2545" s="2"/>
    </row>
    <row r="2546" spans="36:36">
      <c r="AJ2546" s="2"/>
    </row>
    <row r="2547" spans="36:36">
      <c r="AJ2547" s="2"/>
    </row>
    <row r="2548" spans="36:36">
      <c r="AJ2548" s="2"/>
    </row>
    <row r="2549" spans="36:36">
      <c r="AJ2549" s="2"/>
    </row>
    <row r="2550" spans="36:36">
      <c r="AJ2550" s="2"/>
    </row>
    <row r="2551" spans="36:36">
      <c r="AJ2551" s="2"/>
    </row>
    <row r="2552" spans="36:36">
      <c r="AJ2552" s="2"/>
    </row>
    <row r="2553" spans="36:36">
      <c r="AJ2553" s="2"/>
    </row>
    <row r="2554" spans="36:36">
      <c r="AJ2554" s="2"/>
    </row>
    <row r="2555" spans="36:36">
      <c r="AJ2555" s="2"/>
    </row>
    <row r="2556" spans="36:36">
      <c r="AJ2556" s="2"/>
    </row>
    <row r="2557" spans="36:36">
      <c r="AJ2557" s="2"/>
    </row>
    <row r="2558" spans="36:36">
      <c r="AJ2558" s="2"/>
    </row>
    <row r="2559" spans="36:36">
      <c r="AJ2559" s="2"/>
    </row>
    <row r="2560" spans="36:36">
      <c r="AJ2560" s="2"/>
    </row>
    <row r="2561" spans="36:36">
      <c r="AJ2561" s="2"/>
    </row>
    <row r="2562" spans="36:36">
      <c r="AJ2562" s="2"/>
    </row>
    <row r="2563" spans="36:36">
      <c r="AJ2563" s="2"/>
    </row>
    <row r="2564" spans="36:36">
      <c r="AJ2564" s="2"/>
    </row>
    <row r="2565" spans="36:36">
      <c r="AJ2565" s="2"/>
    </row>
    <row r="2566" spans="36:36">
      <c r="AJ2566" s="2"/>
    </row>
    <row r="2567" spans="36:36">
      <c r="AJ2567" s="2"/>
    </row>
    <row r="2568" spans="36:36">
      <c r="AJ2568" s="2"/>
    </row>
    <row r="2569" spans="36:36">
      <c r="AJ2569" s="2"/>
    </row>
    <row r="2570" spans="36:36">
      <c r="AJ2570" s="2"/>
    </row>
    <row r="2571" spans="36:36">
      <c r="AJ2571" s="2"/>
    </row>
    <row r="2572" spans="36:36">
      <c r="AJ2572" s="2"/>
    </row>
    <row r="2573" spans="36:36">
      <c r="AJ2573" s="2"/>
    </row>
    <row r="2574" spans="36:36">
      <c r="AJ2574" s="2"/>
    </row>
    <row r="2575" spans="36:36">
      <c r="AJ2575" s="2"/>
    </row>
    <row r="2576" spans="36:36">
      <c r="AJ2576" s="2"/>
    </row>
    <row r="2577" spans="36:36">
      <c r="AJ2577" s="2"/>
    </row>
    <row r="2578" spans="36:36">
      <c r="AJ2578" s="2"/>
    </row>
    <row r="2579" spans="36:36">
      <c r="AJ2579" s="2"/>
    </row>
    <row r="2580" spans="36:36">
      <c r="AJ2580" s="2"/>
    </row>
    <row r="2581" spans="36:36">
      <c r="AJ2581" s="2"/>
    </row>
    <row r="2582" spans="36:36">
      <c r="AJ2582" s="2"/>
    </row>
    <row r="2583" spans="36:36">
      <c r="AJ2583" s="2"/>
    </row>
    <row r="2584" spans="36:36">
      <c r="AJ2584" s="2"/>
    </row>
    <row r="2585" spans="36:36">
      <c r="AJ2585" s="2"/>
    </row>
    <row r="2586" spans="36:36">
      <c r="AJ2586" s="2"/>
    </row>
    <row r="2587" spans="36:36">
      <c r="AJ2587" s="2"/>
    </row>
    <row r="2588" spans="36:36">
      <c r="AJ2588" s="2"/>
    </row>
    <row r="2589" spans="36:36">
      <c r="AJ2589" s="2"/>
    </row>
    <row r="2590" spans="36:36">
      <c r="AJ2590" s="2"/>
    </row>
    <row r="2591" spans="36:36">
      <c r="AJ2591" s="2"/>
    </row>
    <row r="2592" spans="36:36">
      <c r="AJ2592" s="2"/>
    </row>
    <row r="2593" spans="36:36">
      <c r="AJ2593" s="2"/>
    </row>
    <row r="2594" spans="36:36">
      <c r="AJ2594" s="2"/>
    </row>
    <row r="2595" spans="36:36">
      <c r="AJ2595" s="2"/>
    </row>
    <row r="2596" spans="36:36">
      <c r="AJ2596" s="2"/>
    </row>
    <row r="2597" spans="36:36">
      <c r="AJ2597" s="2"/>
    </row>
    <row r="2598" spans="36:36">
      <c r="AJ2598" s="2"/>
    </row>
    <row r="2599" spans="36:36">
      <c r="AJ2599" s="2"/>
    </row>
    <row r="2600" spans="36:36">
      <c r="AJ2600" s="2"/>
    </row>
    <row r="2601" spans="36:36">
      <c r="AJ2601" s="2"/>
    </row>
    <row r="2602" spans="36:36">
      <c r="AJ2602" s="2"/>
    </row>
    <row r="2603" spans="36:36">
      <c r="AJ2603" s="2"/>
    </row>
    <row r="2604" spans="36:36">
      <c r="AJ2604" s="2"/>
    </row>
    <row r="2605" spans="36:36">
      <c r="AJ2605" s="2"/>
    </row>
    <row r="2606" spans="36:36">
      <c r="AJ2606" s="2"/>
    </row>
    <row r="2607" spans="36:36">
      <c r="AJ2607" s="2"/>
    </row>
    <row r="2608" spans="36:36">
      <c r="AJ2608" s="2"/>
    </row>
    <row r="2609" spans="36:36">
      <c r="AJ2609" s="2"/>
    </row>
    <row r="2610" spans="36:36">
      <c r="AJ2610" s="2"/>
    </row>
    <row r="2611" spans="36:36">
      <c r="AJ2611" s="2"/>
    </row>
    <row r="2612" spans="36:36">
      <c r="AJ2612" s="2"/>
    </row>
    <row r="2613" spans="36:36">
      <c r="AJ2613" s="2"/>
    </row>
    <row r="2614" spans="36:36">
      <c r="AJ2614" s="2"/>
    </row>
    <row r="2615" spans="36:36">
      <c r="AJ2615" s="2"/>
    </row>
    <row r="2616" spans="36:36">
      <c r="AJ2616" s="2"/>
    </row>
    <row r="2617" spans="36:36">
      <c r="AJ2617" s="2"/>
    </row>
    <row r="2618" spans="36:36">
      <c r="AJ2618" s="2"/>
    </row>
    <row r="2619" spans="36:36">
      <c r="AJ2619" s="2"/>
    </row>
    <row r="2620" spans="36:36">
      <c r="AJ2620" s="2"/>
    </row>
    <row r="2621" spans="36:36">
      <c r="AJ2621" s="2"/>
    </row>
    <row r="2622" spans="36:36">
      <c r="AJ2622" s="2"/>
    </row>
    <row r="2623" spans="36:36">
      <c r="AJ2623" s="2"/>
    </row>
    <row r="2624" spans="36:36">
      <c r="AJ2624" s="2"/>
    </row>
    <row r="2625" spans="36:36">
      <c r="AJ2625" s="2"/>
    </row>
    <row r="2626" spans="36:36">
      <c r="AJ2626" s="2"/>
    </row>
    <row r="2627" spans="36:36">
      <c r="AJ2627" s="2"/>
    </row>
    <row r="2628" spans="36:36">
      <c r="AJ2628" s="2"/>
    </row>
    <row r="2629" spans="36:36">
      <c r="AJ2629" s="2"/>
    </row>
    <row r="2630" spans="36:36">
      <c r="AJ2630" s="2"/>
    </row>
    <row r="2631" spans="36:36">
      <c r="AJ2631" s="2"/>
    </row>
    <row r="2632" spans="36:36">
      <c r="AJ2632" s="2"/>
    </row>
    <row r="2633" spans="36:36">
      <c r="AJ2633" s="2"/>
    </row>
    <row r="2634" spans="36:36">
      <c r="AJ2634" s="2"/>
    </row>
    <row r="2635" spans="36:36">
      <c r="AJ2635" s="2"/>
    </row>
    <row r="2636" spans="36:36">
      <c r="AJ2636" s="2"/>
    </row>
    <row r="2637" spans="36:36">
      <c r="AJ2637" s="2"/>
    </row>
    <row r="2638" spans="36:36">
      <c r="AJ2638" s="2"/>
    </row>
    <row r="2639" spans="36:36">
      <c r="AJ2639" s="2"/>
    </row>
    <row r="2640" spans="36:36">
      <c r="AJ2640" s="2"/>
    </row>
    <row r="2641" spans="36:36">
      <c r="AJ2641" s="2"/>
    </row>
    <row r="2642" spans="36:36">
      <c r="AJ2642" s="2"/>
    </row>
    <row r="2643" spans="36:36">
      <c r="AJ2643" s="2"/>
    </row>
    <row r="2644" spans="36:36">
      <c r="AJ2644" s="2"/>
    </row>
    <row r="2645" spans="36:36">
      <c r="AJ2645" s="2"/>
    </row>
    <row r="2646" spans="36:36">
      <c r="AJ2646" s="2"/>
    </row>
    <row r="2647" spans="36:36">
      <c r="AJ2647" s="2"/>
    </row>
    <row r="2648" spans="36:36">
      <c r="AJ2648" s="2"/>
    </row>
    <row r="2649" spans="36:36">
      <c r="AJ2649" s="2"/>
    </row>
    <row r="2650" spans="36:36">
      <c r="AJ2650" s="2"/>
    </row>
    <row r="2651" spans="36:36">
      <c r="AJ2651" s="2"/>
    </row>
    <row r="2652" spans="36:36">
      <c r="AJ2652" s="2"/>
    </row>
    <row r="2653" spans="36:36">
      <c r="AJ2653" s="2"/>
    </row>
    <row r="2654" spans="36:36">
      <c r="AJ2654" s="2"/>
    </row>
    <row r="2655" spans="36:36">
      <c r="AJ2655" s="2"/>
    </row>
    <row r="2656" spans="36:36">
      <c r="AJ2656" s="2"/>
    </row>
    <row r="2657" spans="36:36">
      <c r="AJ2657" s="2"/>
    </row>
    <row r="2658" spans="36:36">
      <c r="AJ2658" s="2"/>
    </row>
    <row r="2659" spans="36:36">
      <c r="AJ2659" s="2"/>
    </row>
    <row r="2660" spans="36:36">
      <c r="AJ2660" s="2"/>
    </row>
    <row r="2661" spans="36:36">
      <c r="AJ2661" s="2"/>
    </row>
    <row r="2662" spans="36:36">
      <c r="AJ2662" s="2"/>
    </row>
    <row r="2663" spans="36:36">
      <c r="AJ2663" s="2"/>
    </row>
    <row r="2664" spans="36:36">
      <c r="AJ2664" s="2"/>
    </row>
    <row r="2665" spans="36:36">
      <c r="AJ2665" s="2"/>
    </row>
    <row r="2666" spans="36:36">
      <c r="AJ2666" s="2"/>
    </row>
    <row r="2667" spans="36:36">
      <c r="AJ2667" s="2"/>
    </row>
    <row r="2668" spans="36:36">
      <c r="AJ2668" s="2"/>
    </row>
    <row r="2669" spans="36:36">
      <c r="AJ2669" s="2"/>
    </row>
    <row r="2670" spans="36:36">
      <c r="AJ2670" s="2"/>
    </row>
    <row r="2671" spans="36:36">
      <c r="AJ2671" s="2"/>
    </row>
    <row r="2672" spans="36:36">
      <c r="AJ2672" s="2"/>
    </row>
    <row r="2673" spans="36:36">
      <c r="AJ2673" s="2"/>
    </row>
    <row r="2674" spans="36:36">
      <c r="AJ2674" s="2"/>
    </row>
    <row r="2675" spans="36:36">
      <c r="AJ2675" s="2"/>
    </row>
    <row r="2676" spans="36:36">
      <c r="AJ2676" s="2"/>
    </row>
    <row r="2677" spans="36:36">
      <c r="AJ2677" s="2"/>
    </row>
    <row r="2678" spans="36:36">
      <c r="AJ2678" s="2"/>
    </row>
    <row r="2679" spans="36:36">
      <c r="AJ2679" s="2"/>
    </row>
    <row r="2680" spans="36:36">
      <c r="AJ2680" s="2"/>
    </row>
    <row r="2681" spans="36:36">
      <c r="AJ2681" s="2"/>
    </row>
    <row r="2682" spans="36:36">
      <c r="AJ2682" s="2"/>
    </row>
    <row r="2683" spans="36:36">
      <c r="AJ2683" s="2"/>
    </row>
    <row r="2684" spans="36:36">
      <c r="AJ2684" s="2"/>
    </row>
    <row r="2685" spans="36:36">
      <c r="AJ2685" s="2"/>
    </row>
    <row r="2686" spans="36:36">
      <c r="AJ2686" s="2"/>
    </row>
    <row r="2687" spans="36:36">
      <c r="AJ2687" s="2"/>
    </row>
    <row r="2688" spans="36:36">
      <c r="AJ2688" s="2"/>
    </row>
    <row r="2689" spans="36:36">
      <c r="AJ2689" s="2"/>
    </row>
    <row r="2690" spans="36:36">
      <c r="AJ2690" s="2"/>
    </row>
    <row r="2691" spans="36:36">
      <c r="AJ2691" s="2"/>
    </row>
    <row r="2692" spans="36:36">
      <c r="AJ2692" s="2"/>
    </row>
    <row r="2693" spans="36:36">
      <c r="AJ2693" s="2"/>
    </row>
    <row r="2694" spans="36:36">
      <c r="AJ2694" s="2"/>
    </row>
    <row r="2695" spans="36:36">
      <c r="AJ2695" s="2"/>
    </row>
    <row r="2696" spans="36:36">
      <c r="AJ2696" s="2"/>
    </row>
    <row r="2697" spans="36:36">
      <c r="AJ2697" s="2"/>
    </row>
    <row r="2698" spans="36:36">
      <c r="AJ2698" s="2"/>
    </row>
    <row r="2699" spans="36:36">
      <c r="AJ2699" s="2"/>
    </row>
    <row r="2700" spans="36:36">
      <c r="AJ2700" s="2"/>
    </row>
    <row r="2701" spans="36:36">
      <c r="AJ2701" s="2"/>
    </row>
    <row r="2702" spans="36:36">
      <c r="AJ2702" s="2"/>
    </row>
    <row r="2703" spans="36:36">
      <c r="AJ2703" s="2"/>
    </row>
    <row r="2704" spans="36:36">
      <c r="AJ2704" s="2"/>
    </row>
    <row r="2705" spans="36:36">
      <c r="AJ2705" s="2"/>
    </row>
    <row r="2706" spans="36:36">
      <c r="AJ2706" s="2"/>
    </row>
    <row r="2707" spans="36:36">
      <c r="AJ2707" s="2"/>
    </row>
    <row r="2708" spans="36:36">
      <c r="AJ2708" s="2"/>
    </row>
    <row r="2709" spans="36:36">
      <c r="AJ2709" s="2"/>
    </row>
    <row r="2710" spans="36:36">
      <c r="AJ2710" s="2"/>
    </row>
    <row r="2711" spans="36:36">
      <c r="AJ2711" s="2"/>
    </row>
    <row r="2712" spans="36:36">
      <c r="AJ2712" s="2"/>
    </row>
    <row r="2713" spans="36:36">
      <c r="AJ2713" s="2"/>
    </row>
    <row r="2714" spans="36:36">
      <c r="AJ2714" s="2"/>
    </row>
    <row r="2715" spans="36:36">
      <c r="AJ2715" s="2"/>
    </row>
    <row r="2716" spans="36:36">
      <c r="AJ2716" s="2"/>
    </row>
    <row r="2717" spans="36:36">
      <c r="AJ2717" s="2"/>
    </row>
    <row r="2718" spans="36:36">
      <c r="AJ2718" s="2"/>
    </row>
    <row r="2719" spans="36:36">
      <c r="AJ2719" s="2"/>
    </row>
    <row r="2720" spans="36:36">
      <c r="AJ2720" s="2"/>
    </row>
    <row r="2721" spans="36:36">
      <c r="AJ2721" s="2"/>
    </row>
    <row r="2722" spans="36:36">
      <c r="AJ2722" s="2"/>
    </row>
    <row r="2723" spans="36:36">
      <c r="AJ2723" s="2"/>
    </row>
    <row r="2724" spans="36:36">
      <c r="AJ2724" s="2"/>
    </row>
    <row r="2725" spans="36:36">
      <c r="AJ2725" s="2"/>
    </row>
    <row r="2726" spans="36:36">
      <c r="AJ2726" s="2"/>
    </row>
    <row r="2727" spans="36:36">
      <c r="AJ2727" s="2"/>
    </row>
    <row r="2728" spans="36:36">
      <c r="AJ2728" s="2"/>
    </row>
    <row r="2729" spans="36:36">
      <c r="AJ2729" s="2"/>
    </row>
    <row r="2730" spans="36:36">
      <c r="AJ2730" s="2"/>
    </row>
    <row r="2731" spans="36:36">
      <c r="AJ2731" s="2"/>
    </row>
    <row r="2732" spans="36:36">
      <c r="AJ2732" s="2"/>
    </row>
    <row r="2733" spans="36:36">
      <c r="AJ2733" s="2"/>
    </row>
    <row r="2734" spans="36:36">
      <c r="AJ2734" s="2"/>
    </row>
    <row r="2735" spans="36:36">
      <c r="AJ2735" s="2"/>
    </row>
    <row r="2736" spans="36:36">
      <c r="AJ2736" s="2"/>
    </row>
    <row r="2737" spans="36:36">
      <c r="AJ2737" s="2"/>
    </row>
    <row r="2738" spans="36:36">
      <c r="AJ2738" s="2"/>
    </row>
    <row r="2739" spans="36:36">
      <c r="AJ2739" s="2"/>
    </row>
    <row r="2740" spans="36:36">
      <c r="AJ2740" s="2"/>
    </row>
    <row r="2741" spans="36:36">
      <c r="AJ2741" s="2"/>
    </row>
    <row r="2742" spans="36:36">
      <c r="AJ2742" s="2"/>
    </row>
    <row r="2743" spans="36:36">
      <c r="AJ2743" s="2"/>
    </row>
    <row r="2744" spans="36:36">
      <c r="AJ2744" s="2"/>
    </row>
    <row r="2745" spans="36:36">
      <c r="AJ2745" s="2"/>
    </row>
    <row r="2746" spans="36:36">
      <c r="AJ2746" s="2"/>
    </row>
    <row r="2747" spans="36:36">
      <c r="AJ2747" s="2"/>
    </row>
    <row r="2748" spans="36:36">
      <c r="AJ2748" s="2"/>
    </row>
    <row r="2749" spans="36:36">
      <c r="AJ2749" s="2"/>
    </row>
    <row r="2750" spans="36:36">
      <c r="AJ2750" s="2"/>
    </row>
    <row r="2751" spans="36:36">
      <c r="AJ2751" s="2"/>
    </row>
    <row r="2752" spans="36:36">
      <c r="AJ2752" s="2"/>
    </row>
    <row r="2753" spans="36:36">
      <c r="AJ2753" s="2"/>
    </row>
    <row r="2754" spans="36:36">
      <c r="AJ2754" s="2"/>
    </row>
    <row r="2755" spans="36:36">
      <c r="AJ2755" s="2"/>
    </row>
    <row r="2756" spans="36:36">
      <c r="AJ2756" s="2"/>
    </row>
    <row r="2757" spans="36:36">
      <c r="AJ2757" s="2"/>
    </row>
    <row r="2758" spans="36:36">
      <c r="AJ2758" s="2"/>
    </row>
    <row r="2759" spans="36:36">
      <c r="AJ2759" s="2"/>
    </row>
    <row r="2760" spans="36:36">
      <c r="AJ2760" s="2"/>
    </row>
    <row r="2761" spans="36:36">
      <c r="AJ2761" s="2"/>
    </row>
    <row r="2762" spans="36:36">
      <c r="AJ2762" s="2"/>
    </row>
    <row r="2763" spans="36:36">
      <c r="AJ2763" s="2"/>
    </row>
    <row r="2764" spans="36:36">
      <c r="AJ2764" s="2"/>
    </row>
    <row r="2765" spans="36:36">
      <c r="AJ2765" s="2"/>
    </row>
    <row r="2766" spans="36:36">
      <c r="AJ2766" s="2"/>
    </row>
    <row r="2767" spans="36:36">
      <c r="AJ2767" s="2"/>
    </row>
    <row r="2768" spans="36:36">
      <c r="AJ2768" s="2"/>
    </row>
    <row r="2769" spans="36:36">
      <c r="AJ2769" s="2"/>
    </row>
    <row r="2770" spans="36:36">
      <c r="AJ2770" s="2"/>
    </row>
    <row r="2771" spans="36:36">
      <c r="AJ2771" s="2"/>
    </row>
    <row r="2772" spans="36:36">
      <c r="AJ2772" s="2"/>
    </row>
    <row r="2773" spans="36:36">
      <c r="AJ2773" s="2"/>
    </row>
    <row r="2774" spans="36:36">
      <c r="AJ2774" s="2"/>
    </row>
    <row r="2775" spans="36:36">
      <c r="AJ2775" s="2"/>
    </row>
    <row r="2776" spans="36:36">
      <c r="AJ2776" s="2"/>
    </row>
    <row r="2777" spans="36:36">
      <c r="AJ2777" s="2"/>
    </row>
    <row r="2778" spans="36:36">
      <c r="AJ2778" s="2"/>
    </row>
    <row r="2779" spans="36:36">
      <c r="AJ2779" s="2"/>
    </row>
    <row r="2780" spans="36:36">
      <c r="AJ2780" s="2"/>
    </row>
    <row r="2781" spans="36:36">
      <c r="AJ2781" s="2"/>
    </row>
    <row r="2782" spans="36:36">
      <c r="AJ2782" s="2"/>
    </row>
    <row r="2783" spans="36:36">
      <c r="AJ2783" s="2"/>
    </row>
    <row r="2784" spans="36:36">
      <c r="AJ2784" s="2"/>
    </row>
    <row r="2785" spans="36:36">
      <c r="AJ2785" s="2"/>
    </row>
    <row r="2786" spans="36:36">
      <c r="AJ2786" s="2"/>
    </row>
    <row r="2787" spans="36:36">
      <c r="AJ2787" s="2"/>
    </row>
    <row r="2788" spans="36:36">
      <c r="AJ2788" s="2"/>
    </row>
    <row r="2789" spans="36:36">
      <c r="AJ2789" s="2"/>
    </row>
    <row r="2790" spans="36:36">
      <c r="AJ2790" s="2"/>
    </row>
    <row r="2791" spans="36:36">
      <c r="AJ2791" s="2"/>
    </row>
    <row r="2792" spans="36:36">
      <c r="AJ2792" s="2"/>
    </row>
    <row r="2793" spans="36:36">
      <c r="AJ2793" s="2"/>
    </row>
    <row r="2794" spans="36:36">
      <c r="AJ2794" s="2"/>
    </row>
    <row r="2795" spans="36:36">
      <c r="AJ2795" s="2"/>
    </row>
    <row r="2796" spans="36:36">
      <c r="AJ2796" s="2"/>
    </row>
    <row r="2797" spans="36:36">
      <c r="AJ2797" s="2"/>
    </row>
    <row r="2798" spans="36:36">
      <c r="AJ2798" s="2"/>
    </row>
    <row r="2799" spans="36:36">
      <c r="AJ2799" s="2"/>
    </row>
    <row r="2800" spans="36:36">
      <c r="AJ2800" s="2"/>
    </row>
    <row r="2801" spans="36:36">
      <c r="AJ2801" s="2"/>
    </row>
    <row r="2802" spans="36:36">
      <c r="AJ2802" s="2"/>
    </row>
    <row r="2803" spans="36:36">
      <c r="AJ2803" s="2"/>
    </row>
    <row r="2804" spans="36:36">
      <c r="AJ2804" s="2"/>
    </row>
    <row r="2805" spans="36:36">
      <c r="AJ2805" s="2"/>
    </row>
    <row r="2806" spans="36:36">
      <c r="AJ2806" s="2"/>
    </row>
    <row r="2807" spans="36:36">
      <c r="AJ2807" s="2"/>
    </row>
    <row r="2808" spans="36:36">
      <c r="AJ2808" s="2"/>
    </row>
    <row r="2809" spans="36:36">
      <c r="AJ2809" s="2"/>
    </row>
    <row r="2810" spans="36:36">
      <c r="AJ2810" s="2"/>
    </row>
    <row r="2811" spans="36:36">
      <c r="AJ2811" s="2"/>
    </row>
    <row r="2812" spans="36:36">
      <c r="AJ2812" s="2"/>
    </row>
    <row r="2813" spans="36:36">
      <c r="AJ2813" s="2"/>
    </row>
    <row r="2814" spans="36:36">
      <c r="AJ2814" s="2"/>
    </row>
    <row r="2815" spans="36:36">
      <c r="AJ2815" s="2"/>
    </row>
    <row r="2816" spans="36:36">
      <c r="AJ2816" s="2"/>
    </row>
    <row r="2817" spans="36:36">
      <c r="AJ2817" s="2"/>
    </row>
    <row r="2818" spans="36:36">
      <c r="AJ2818" s="2"/>
    </row>
    <row r="2819" spans="36:36">
      <c r="AJ2819" s="2"/>
    </row>
    <row r="2820" spans="36:36">
      <c r="AJ2820" s="2"/>
    </row>
    <row r="2821" spans="36:36">
      <c r="AJ2821" s="2"/>
    </row>
    <row r="2822" spans="36:36">
      <c r="AJ2822" s="2"/>
    </row>
    <row r="2823" spans="36:36">
      <c r="AJ2823" s="2"/>
    </row>
    <row r="2824" spans="36:36">
      <c r="AJ2824" s="2"/>
    </row>
    <row r="2825" spans="36:36">
      <c r="AJ2825" s="2"/>
    </row>
    <row r="2826" spans="36:36">
      <c r="AJ2826" s="2"/>
    </row>
    <row r="2827" spans="36:36">
      <c r="AJ2827" s="2"/>
    </row>
    <row r="2828" spans="36:36">
      <c r="AJ2828" s="2"/>
    </row>
    <row r="2829" spans="36:36">
      <c r="AJ2829" s="2"/>
    </row>
    <row r="2830" spans="36:36">
      <c r="AJ2830" s="2"/>
    </row>
    <row r="2831" spans="36:36">
      <c r="AJ2831" s="2"/>
    </row>
    <row r="2832" spans="36:36">
      <c r="AJ2832" s="2"/>
    </row>
    <row r="2833" spans="36:36">
      <c r="AJ2833" s="2"/>
    </row>
    <row r="2834" spans="36:36">
      <c r="AJ2834" s="2"/>
    </row>
    <row r="2835" spans="36:36">
      <c r="AJ2835" s="2"/>
    </row>
    <row r="2836" spans="36:36">
      <c r="AJ2836" s="2"/>
    </row>
    <row r="2837" spans="36:36">
      <c r="AJ2837" s="2"/>
    </row>
    <row r="2838" spans="36:36">
      <c r="AJ2838" s="2"/>
    </row>
    <row r="2839" spans="36:36">
      <c r="AJ2839" s="2"/>
    </row>
    <row r="2840" spans="36:36">
      <c r="AJ2840" s="2"/>
    </row>
    <row r="2841" spans="36:36">
      <c r="AJ2841" s="2"/>
    </row>
    <row r="2842" spans="36:36">
      <c r="AJ2842" s="2"/>
    </row>
    <row r="2843" spans="36:36">
      <c r="AJ2843" s="2"/>
    </row>
    <row r="2844" spans="36:36">
      <c r="AJ2844" s="2"/>
    </row>
    <row r="2845" spans="36:36">
      <c r="AJ2845" s="2"/>
    </row>
    <row r="2846" spans="36:36">
      <c r="AJ2846" s="2"/>
    </row>
    <row r="2847" spans="36:36">
      <c r="AJ2847" s="2"/>
    </row>
    <row r="2848" spans="36:36">
      <c r="AJ2848" s="2"/>
    </row>
    <row r="2849" spans="36:36">
      <c r="AJ2849" s="2"/>
    </row>
    <row r="2850" spans="36:36">
      <c r="AJ2850" s="2"/>
    </row>
    <row r="2851" spans="36:36">
      <c r="AJ2851" s="2"/>
    </row>
    <row r="2852" spans="36:36">
      <c r="AJ2852" s="2"/>
    </row>
    <row r="2853" spans="36:36">
      <c r="AJ2853" s="2"/>
    </row>
    <row r="2854" spans="36:36">
      <c r="AJ2854" s="2"/>
    </row>
    <row r="2855" spans="36:36">
      <c r="AJ2855" s="2"/>
    </row>
    <row r="2856" spans="36:36">
      <c r="AJ2856" s="2"/>
    </row>
    <row r="2857" spans="36:36">
      <c r="AJ2857" s="2"/>
    </row>
    <row r="2858" spans="36:36">
      <c r="AJ2858" s="2"/>
    </row>
    <row r="2859" spans="36:36">
      <c r="AJ2859" s="2"/>
    </row>
    <row r="2860" spans="36:36">
      <c r="AJ2860" s="2"/>
    </row>
    <row r="2861" spans="36:36">
      <c r="AJ2861" s="2"/>
    </row>
    <row r="2862" spans="36:36">
      <c r="AJ2862" s="2"/>
    </row>
    <row r="2863" spans="36:36">
      <c r="AJ2863" s="2"/>
    </row>
    <row r="2864" spans="36:36">
      <c r="AJ2864" s="2"/>
    </row>
    <row r="2865" spans="36:36">
      <c r="AJ2865" s="2"/>
    </row>
    <row r="2866" spans="36:36">
      <c r="AJ2866" s="2"/>
    </row>
    <row r="2867" spans="36:36">
      <c r="AJ2867" s="2"/>
    </row>
    <row r="2868" spans="36:36">
      <c r="AJ2868" s="2"/>
    </row>
    <row r="2869" spans="36:36">
      <c r="AJ2869" s="2"/>
    </row>
    <row r="2870" spans="36:36">
      <c r="AJ2870" s="2"/>
    </row>
    <row r="2871" spans="36:36">
      <c r="AJ2871" s="2"/>
    </row>
    <row r="2872" spans="36:36">
      <c r="AJ2872" s="2"/>
    </row>
    <row r="2873" spans="36:36">
      <c r="AJ2873" s="2"/>
    </row>
    <row r="2874" spans="36:36">
      <c r="AJ2874" s="2"/>
    </row>
    <row r="2875" spans="36:36">
      <c r="AJ2875" s="2"/>
    </row>
    <row r="2876" spans="36:36">
      <c r="AJ2876" s="2"/>
    </row>
    <row r="2877" spans="36:36">
      <c r="AJ2877" s="2"/>
    </row>
    <row r="2878" spans="36:36">
      <c r="AJ2878" s="2"/>
    </row>
    <row r="2879" spans="36:36">
      <c r="AJ2879" s="2"/>
    </row>
    <row r="2880" spans="36:36">
      <c r="AJ2880" s="2"/>
    </row>
    <row r="2881" spans="36:36">
      <c r="AJ2881" s="2"/>
    </row>
  </sheetData>
  <mergeCells count="1">
    <mergeCell ref="CI1:CQ1"/>
  </mergeCells>
  <phoneticPr fontId="33" type="noConversion"/>
  <pageMargins left="0.75" right="0.75" top="1" bottom="1" header="0.5" footer="0.5"/>
  <pageSetup orientation="portrait" r:id="rId1"/>
  <headerFooter alignWithMargins="0">
    <oddFooter>&amp;R14LGBRA-NRGPOD1-6-DOC 43
14BGBRA-STAFFROG1-19A-DOC 43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8"/>
  <dimension ref="A1:DV1521"/>
  <sheetViews>
    <sheetView zoomScale="80" zoomScaleNormal="80" workbookViewId="0">
      <selection activeCell="J2" sqref="J2"/>
    </sheetView>
  </sheetViews>
  <sheetFormatPr defaultColWidth="9.140625" defaultRowHeight="10.7" customHeight="1"/>
  <cols>
    <col min="1" max="1" width="7.42578125" style="25" customWidth="1"/>
    <col min="2" max="2" width="10.140625" style="25" customWidth="1"/>
    <col min="3" max="13" width="8.42578125" style="25" customWidth="1"/>
    <col min="14" max="14" width="7.140625" style="32" bestFit="1" customWidth="1"/>
    <col min="15" max="15" width="9.7109375" style="29" customWidth="1"/>
    <col min="16" max="16" width="6.85546875" style="25" customWidth="1"/>
    <col min="17" max="17" width="7.5703125" style="25" customWidth="1"/>
    <col min="18" max="18" width="8.140625" style="25" customWidth="1"/>
    <col min="19" max="20" width="7.5703125" style="25" customWidth="1"/>
    <col min="21" max="21" width="8.28515625" style="25" customWidth="1"/>
    <col min="22" max="24" width="7.5703125" style="25" customWidth="1"/>
    <col min="25" max="25" width="9" style="25" customWidth="1"/>
    <col min="26" max="28" width="7.5703125" style="25" customWidth="1"/>
    <col min="29" max="29" width="7.85546875" style="32" customWidth="1"/>
    <col min="30" max="30" width="10.7109375" style="51" customWidth="1"/>
    <col min="31" max="34" width="12.85546875" style="32" customWidth="1"/>
    <col min="35" max="35" width="11.42578125" style="25" bestFit="1" customWidth="1"/>
    <col min="36" max="37" width="6.5703125" style="25" customWidth="1"/>
    <col min="38" max="38" width="9.140625" style="25"/>
    <col min="39" max="39" width="10" style="25" bestFit="1" customWidth="1"/>
    <col min="40" max="40" width="6.28515625" style="25" bestFit="1" customWidth="1"/>
    <col min="41" max="41" width="8.5703125" style="25" bestFit="1" customWidth="1"/>
    <col min="42" max="42" width="9.85546875" style="25" bestFit="1" customWidth="1"/>
    <col min="43" max="43" width="9.7109375" style="25" bestFit="1" customWidth="1"/>
    <col min="44" max="44" width="10" style="25" bestFit="1" customWidth="1"/>
    <col min="45" max="45" width="11.140625" style="25" bestFit="1" customWidth="1"/>
    <col min="46" max="46" width="11.42578125" style="25" bestFit="1" customWidth="1"/>
    <col min="47" max="47" width="11.5703125" style="25" bestFit="1" customWidth="1"/>
    <col min="48" max="48" width="11" style="25" customWidth="1"/>
    <col min="49" max="49" width="10.5703125" style="25" customWidth="1"/>
    <col min="50" max="50" width="11" style="25" customWidth="1"/>
    <col min="51" max="51" width="11" style="609" bestFit="1" customWidth="1"/>
    <col min="52" max="52" width="10.5703125" style="25" bestFit="1" customWidth="1"/>
    <col min="53" max="54" width="9.140625" style="25"/>
    <col min="55" max="55" width="11.7109375" style="25" bestFit="1" customWidth="1"/>
    <col min="56" max="60" width="9.140625" style="25"/>
    <col min="61" max="61" width="11.7109375" style="25" bestFit="1" customWidth="1"/>
    <col min="62" max="62" width="10.5703125" style="25" bestFit="1" customWidth="1"/>
    <col min="63" max="63" width="10.85546875" style="240" bestFit="1" customWidth="1"/>
    <col min="64" max="65" width="10.85546875" style="240" customWidth="1"/>
    <col min="66" max="68" width="5.85546875" style="240" bestFit="1" customWidth="1"/>
    <col min="69" max="69" width="10.85546875" style="240" customWidth="1"/>
    <col min="70" max="70" width="10" style="240" bestFit="1" customWidth="1"/>
    <col min="71" max="71" width="13.7109375" style="240" bestFit="1" customWidth="1"/>
    <col min="72" max="72" width="14" style="25" customWidth="1"/>
    <col min="73" max="73" width="9.140625" style="25"/>
    <col min="74" max="74" width="10.5703125" style="25" bestFit="1" customWidth="1"/>
    <col min="75" max="75" width="9.140625" style="25"/>
    <col min="76" max="76" width="8.7109375" style="25" customWidth="1"/>
    <col min="77" max="78" width="9.140625" style="25"/>
    <col min="79" max="79" width="11.5703125" style="25" bestFit="1" customWidth="1"/>
    <col min="80" max="80" width="9.140625" style="25"/>
    <col min="81" max="81" width="6.5703125" style="25" bestFit="1" customWidth="1"/>
    <col min="82" max="82" width="8.28515625" style="25" bestFit="1" customWidth="1"/>
    <col min="83" max="83" width="10" style="25" bestFit="1" customWidth="1"/>
    <col min="84" max="84" width="8.140625" style="25" bestFit="1" customWidth="1"/>
    <col min="85" max="85" width="11.42578125" style="25" bestFit="1" customWidth="1"/>
    <col min="86" max="86" width="13.5703125" style="25" bestFit="1" customWidth="1"/>
    <col min="87" max="88" width="11" style="25" bestFit="1" customWidth="1"/>
    <col min="89" max="89" width="12.5703125" style="25" bestFit="1" customWidth="1"/>
    <col min="90" max="90" width="11.42578125" style="25" bestFit="1" customWidth="1"/>
    <col min="91" max="91" width="11.5703125" style="25" bestFit="1" customWidth="1"/>
    <col min="92" max="92" width="11.5703125" style="25" customWidth="1"/>
    <col min="93" max="93" width="14.5703125" style="25" bestFit="1" customWidth="1"/>
    <col min="94" max="94" width="11.7109375" style="25" customWidth="1"/>
    <col min="95" max="95" width="11.28515625" style="609" customWidth="1"/>
    <col min="96" max="96" width="11.140625" style="25" bestFit="1" customWidth="1"/>
    <col min="97" max="97" width="10.28515625" style="25" customWidth="1"/>
    <col min="98" max="98" width="9.140625" style="25"/>
    <col min="99" max="99" width="11.7109375" style="25" bestFit="1" customWidth="1"/>
    <col min="100" max="100" width="7.7109375" style="25" bestFit="1" customWidth="1"/>
    <col min="101" max="101" width="6.85546875" style="25" bestFit="1" customWidth="1"/>
    <col min="102" max="105" width="9.140625" style="25"/>
    <col min="106" max="107" width="10.5703125" style="25" bestFit="1" customWidth="1"/>
    <col min="108" max="108" width="7.7109375" style="25" bestFit="1" customWidth="1"/>
    <col min="109" max="109" width="8" style="25" bestFit="1" customWidth="1"/>
    <col min="110" max="111" width="5.85546875" style="25" bestFit="1" customWidth="1"/>
    <col min="112" max="112" width="5.85546875" style="357" bestFit="1" customWidth="1"/>
    <col min="113" max="113" width="10.5703125" style="357" customWidth="1"/>
    <col min="114" max="114" width="10.5703125" style="25" customWidth="1"/>
    <col min="115" max="115" width="13.7109375" style="25" bestFit="1" customWidth="1"/>
    <col min="116" max="116" width="14.28515625" style="25" customWidth="1"/>
    <col min="117" max="117" width="12.140625" style="25" bestFit="1" customWidth="1"/>
    <col min="118" max="118" width="9.140625" style="238"/>
    <col min="119" max="592" width="9.140625" style="25"/>
    <col min="593" max="593" width="9.140625" style="25" customWidth="1"/>
    <col min="594" max="16384" width="9.140625" style="25"/>
  </cols>
  <sheetData>
    <row r="1" spans="1:126" ht="21" customHeight="1" thickBot="1">
      <c r="A1" s="68" t="s">
        <v>276</v>
      </c>
      <c r="B1" s="22"/>
      <c r="C1" s="22"/>
      <c r="D1" s="22"/>
      <c r="E1" s="22"/>
      <c r="F1" s="392"/>
      <c r="G1" s="585">
        <v>41549</v>
      </c>
      <c r="H1" s="233"/>
      <c r="I1" s="232" t="s">
        <v>211</v>
      </c>
      <c r="K1" s="234"/>
      <c r="M1" s="235"/>
      <c r="N1" s="236"/>
      <c r="P1" s="401" t="str">
        <f>A1&amp;"  --BILLING"</f>
        <v>WDE_201308 - FALL 2013 Wholesale Forecast   --BILLING</v>
      </c>
      <c r="Q1" s="235"/>
      <c r="R1" s="235"/>
      <c r="S1" s="235"/>
      <c r="T1" s="235"/>
      <c r="U1" s="235"/>
      <c r="V1" s="235"/>
      <c r="W1" s="235"/>
      <c r="X1" s="235"/>
      <c r="AI1" s="237"/>
      <c r="AJ1" s="509" t="s">
        <v>33</v>
      </c>
      <c r="AK1" s="510"/>
      <c r="AL1" s="511"/>
      <c r="AM1" s="239"/>
      <c r="BH1" s="32"/>
      <c r="BV1" s="32"/>
      <c r="BW1" s="32"/>
      <c r="BX1" s="241"/>
      <c r="CA1" s="32"/>
      <c r="CB1" s="242" t="s">
        <v>92</v>
      </c>
      <c r="CC1" s="243"/>
      <c r="CD1" s="244"/>
      <c r="CI1" s="665" t="s">
        <v>121</v>
      </c>
      <c r="CJ1" s="666"/>
      <c r="CK1" s="666"/>
      <c r="CL1" s="666"/>
      <c r="CM1" s="666"/>
      <c r="CN1" s="666"/>
      <c r="CO1" s="666"/>
      <c r="CP1" s="666"/>
      <c r="CQ1" s="667"/>
      <c r="CZ1" s="32"/>
      <c r="DB1" s="240"/>
      <c r="DC1" s="240"/>
      <c r="DD1" s="240"/>
      <c r="DE1" s="240"/>
      <c r="DF1" s="240"/>
      <c r="DG1" s="240"/>
      <c r="DJ1" s="240"/>
      <c r="DK1" s="240"/>
    </row>
    <row r="2" spans="1:126" s="29" customFormat="1" ht="18" thickBot="1">
      <c r="A2" s="587" t="s">
        <v>209</v>
      </c>
      <c r="B2" s="245" t="s">
        <v>82</v>
      </c>
      <c r="C2" s="246"/>
      <c r="D2" s="246"/>
      <c r="E2" s="246"/>
      <c r="F2" s="246"/>
      <c r="G2" s="246"/>
      <c r="H2" s="246"/>
      <c r="I2" s="246"/>
      <c r="J2" s="246"/>
      <c r="K2" s="247"/>
      <c r="L2" s="246"/>
      <c r="M2" s="246"/>
      <c r="N2" s="248"/>
      <c r="O2" s="249" t="s">
        <v>34</v>
      </c>
      <c r="P2" s="246"/>
      <c r="Q2" s="250" t="s">
        <v>100</v>
      </c>
      <c r="R2" s="246"/>
      <c r="S2" s="246"/>
      <c r="T2" s="246"/>
      <c r="U2" s="246"/>
      <c r="V2" s="246"/>
      <c r="W2" s="246"/>
      <c r="X2" s="402" t="str">
        <f t="shared" ref="X2" ca="1" si="0">CELL("filename")</f>
        <v>S:\Bgamb\BIG GBRA\Staff ROG 1\19A Non Confidential\[14LGBRA-NRGPOD1-6-DOC 43 WP_201308_D_E_BR.xlsx]BR</v>
      </c>
      <c r="Y2" s="402"/>
      <c r="Z2" s="402"/>
      <c r="AA2" s="246"/>
      <c r="AB2" s="246"/>
      <c r="AC2" s="248"/>
      <c r="AD2" s="54"/>
      <c r="AE2" s="248"/>
      <c r="AF2" s="248"/>
      <c r="AG2" s="36"/>
      <c r="AH2" s="36"/>
      <c r="AI2" s="237"/>
      <c r="AJ2" s="176" t="s">
        <v>51</v>
      </c>
      <c r="AK2" s="177"/>
      <c r="AL2" s="178">
        <v>166</v>
      </c>
      <c r="AM2" s="178">
        <f t="shared" ref="AM2:BP2" si="1">AL2+40</f>
        <v>206</v>
      </c>
      <c r="AN2" s="178">
        <f t="shared" si="1"/>
        <v>246</v>
      </c>
      <c r="AO2" s="178">
        <f t="shared" si="1"/>
        <v>286</v>
      </c>
      <c r="AP2" s="178">
        <f t="shared" si="1"/>
        <v>326</v>
      </c>
      <c r="AQ2" s="178">
        <f t="shared" si="1"/>
        <v>366</v>
      </c>
      <c r="AR2" s="178">
        <f t="shared" si="1"/>
        <v>406</v>
      </c>
      <c r="AS2" s="178">
        <f t="shared" si="1"/>
        <v>446</v>
      </c>
      <c r="AT2" s="178">
        <f t="shared" si="1"/>
        <v>486</v>
      </c>
      <c r="AU2" s="178">
        <f t="shared" si="1"/>
        <v>526</v>
      </c>
      <c r="AV2" s="178">
        <f t="shared" si="1"/>
        <v>566</v>
      </c>
      <c r="AW2" s="178">
        <f t="shared" si="1"/>
        <v>606</v>
      </c>
      <c r="AX2" s="178">
        <f t="shared" si="1"/>
        <v>646</v>
      </c>
      <c r="AY2" s="610">
        <f t="shared" si="1"/>
        <v>686</v>
      </c>
      <c r="AZ2" s="607">
        <f>AY2+40</f>
        <v>726</v>
      </c>
      <c r="BA2" s="178">
        <f t="shared" si="1"/>
        <v>766</v>
      </c>
      <c r="BB2" s="178">
        <f t="shared" si="1"/>
        <v>806</v>
      </c>
      <c r="BC2" s="178">
        <f t="shared" si="1"/>
        <v>846</v>
      </c>
      <c r="BD2" s="178">
        <f t="shared" si="1"/>
        <v>886</v>
      </c>
      <c r="BE2" s="178">
        <f t="shared" si="1"/>
        <v>926</v>
      </c>
      <c r="BF2" s="178">
        <f t="shared" si="1"/>
        <v>966</v>
      </c>
      <c r="BG2" s="178">
        <f t="shared" si="1"/>
        <v>1006</v>
      </c>
      <c r="BH2" s="178">
        <f t="shared" si="1"/>
        <v>1046</v>
      </c>
      <c r="BI2" s="178">
        <f t="shared" si="1"/>
        <v>1086</v>
      </c>
      <c r="BJ2" s="178">
        <f t="shared" si="1"/>
        <v>1126</v>
      </c>
      <c r="BK2" s="178">
        <f t="shared" si="1"/>
        <v>1166</v>
      </c>
      <c r="BL2" s="179">
        <f>BK2+200</f>
        <v>1366</v>
      </c>
      <c r="BM2" s="179">
        <f t="shared" si="1"/>
        <v>1406</v>
      </c>
      <c r="BN2" s="179">
        <f t="shared" si="1"/>
        <v>1446</v>
      </c>
      <c r="BO2" s="179">
        <f t="shared" si="1"/>
        <v>1486</v>
      </c>
      <c r="BP2" s="179">
        <f t="shared" si="1"/>
        <v>1526</v>
      </c>
      <c r="BQ2" s="179">
        <f>BR2+40</f>
        <v>126</v>
      </c>
      <c r="BR2" s="179">
        <f>BS2+40</f>
        <v>86</v>
      </c>
      <c r="BS2" s="179">
        <f>BT2+40</f>
        <v>46</v>
      </c>
      <c r="BT2" s="179">
        <v>6</v>
      </c>
      <c r="BU2" s="179">
        <v>6</v>
      </c>
      <c r="BV2" s="252" t="s">
        <v>57</v>
      </c>
      <c r="BW2" s="241"/>
      <c r="CA2" s="253"/>
      <c r="CB2" s="176" t="s">
        <v>51</v>
      </c>
      <c r="CC2" s="177"/>
      <c r="CD2" s="178">
        <v>166</v>
      </c>
      <c r="CE2" s="178">
        <f t="shared" ref="CE2" si="2">CD2+40</f>
        <v>206</v>
      </c>
      <c r="CF2" s="178">
        <f t="shared" ref="CF2" si="3">CE2+40</f>
        <v>246</v>
      </c>
      <c r="CG2" s="178">
        <f t="shared" ref="CG2" si="4">CF2+40</f>
        <v>286</v>
      </c>
      <c r="CH2" s="178">
        <f t="shared" ref="CH2" si="5">CG2+40</f>
        <v>326</v>
      </c>
      <c r="CI2" s="178">
        <f t="shared" ref="CI2" si="6">CH2+40</f>
        <v>366</v>
      </c>
      <c r="CJ2" s="178">
        <f t="shared" ref="CJ2" si="7">CI2+40</f>
        <v>406</v>
      </c>
      <c r="CK2" s="178">
        <f t="shared" ref="CK2" si="8">CJ2+40</f>
        <v>446</v>
      </c>
      <c r="CL2" s="178">
        <f t="shared" ref="CL2" si="9">CK2+40</f>
        <v>486</v>
      </c>
      <c r="CM2" s="178">
        <f t="shared" ref="CM2" si="10">CL2+40</f>
        <v>526</v>
      </c>
      <c r="CN2" s="178">
        <f t="shared" ref="CN2" si="11">CM2+40</f>
        <v>566</v>
      </c>
      <c r="CO2" s="178">
        <f t="shared" ref="CO2" si="12">CN2+40</f>
        <v>606</v>
      </c>
      <c r="CP2" s="178">
        <f t="shared" ref="CP2" si="13">CO2+40</f>
        <v>646</v>
      </c>
      <c r="CQ2" s="610">
        <f t="shared" ref="CQ2" si="14">CP2+40</f>
        <v>686</v>
      </c>
      <c r="CR2" s="607">
        <f>CQ2+40</f>
        <v>726</v>
      </c>
      <c r="CS2" s="178">
        <f t="shared" ref="CS2" si="15">CR2+40</f>
        <v>766</v>
      </c>
      <c r="CT2" s="178">
        <f t="shared" ref="CT2" si="16">CS2+40</f>
        <v>806</v>
      </c>
      <c r="CU2" s="178">
        <f t="shared" ref="CU2" si="17">CT2+40</f>
        <v>846</v>
      </c>
      <c r="CV2" s="178">
        <f t="shared" ref="CV2" si="18">CU2+40</f>
        <v>886</v>
      </c>
      <c r="CW2" s="178">
        <f t="shared" ref="CW2" si="19">CV2+40</f>
        <v>926</v>
      </c>
      <c r="CX2" s="178">
        <f t="shared" ref="CX2" si="20">CW2+40</f>
        <v>966</v>
      </c>
      <c r="CY2" s="178">
        <f t="shared" ref="CY2" si="21">CX2+40</f>
        <v>1006</v>
      </c>
      <c r="CZ2" s="178">
        <f t="shared" ref="CZ2" si="22">CY2+40</f>
        <v>1046</v>
      </c>
      <c r="DA2" s="178">
        <f t="shared" ref="DA2" si="23">CZ2+40</f>
        <v>1086</v>
      </c>
      <c r="DB2" s="178">
        <f t="shared" ref="DB2" si="24">DA2+40</f>
        <v>1126</v>
      </c>
      <c r="DC2" s="178">
        <f t="shared" ref="DC2" si="25">DB2+40</f>
        <v>1166</v>
      </c>
      <c r="DD2" s="179">
        <f>DC2+200</f>
        <v>1366</v>
      </c>
      <c r="DE2" s="179">
        <f t="shared" ref="DE2" si="26">DD2+40</f>
        <v>1406</v>
      </c>
      <c r="DF2" s="179">
        <f t="shared" ref="DF2" si="27">DE2+40</f>
        <v>1446</v>
      </c>
      <c r="DG2" s="179">
        <f t="shared" ref="DG2:DH2" si="28">DF2+40</f>
        <v>1486</v>
      </c>
      <c r="DH2" s="179">
        <f t="shared" si="28"/>
        <v>1526</v>
      </c>
      <c r="DI2" s="179">
        <f t="shared" ref="DI2:DJ2" si="29">DJ2+40</f>
        <v>126</v>
      </c>
      <c r="DJ2" s="179">
        <f t="shared" si="29"/>
        <v>86</v>
      </c>
      <c r="DK2" s="179">
        <f>DL2+40</f>
        <v>46</v>
      </c>
      <c r="DL2" s="179">
        <v>6</v>
      </c>
      <c r="DM2" s="179">
        <v>6</v>
      </c>
      <c r="DN2" s="72"/>
      <c r="DO2" s="1"/>
    </row>
    <row r="3" spans="1:126" ht="14.25" thickTop="1" thickBot="1">
      <c r="A3" s="232"/>
      <c r="O3" s="589">
        <v>0.98260000000000003</v>
      </c>
      <c r="P3" s="232"/>
      <c r="AE3" s="49"/>
      <c r="AF3" s="49"/>
      <c r="AG3" s="49"/>
      <c r="AH3" s="49"/>
      <c r="AI3" s="237"/>
      <c r="AJ3" s="1" t="s">
        <v>70</v>
      </c>
      <c r="AK3" s="72"/>
      <c r="AL3" s="72">
        <v>10.3</v>
      </c>
      <c r="AM3" s="72">
        <v>490</v>
      </c>
      <c r="AN3" s="72">
        <v>504</v>
      </c>
      <c r="AO3" s="72">
        <v>520</v>
      </c>
      <c r="AP3" s="72">
        <v>532</v>
      </c>
      <c r="AQ3" s="72">
        <v>533</v>
      </c>
      <c r="AR3" s="72">
        <v>534</v>
      </c>
      <c r="AS3" s="72">
        <v>535</v>
      </c>
      <c r="AT3" s="72">
        <v>536</v>
      </c>
      <c r="AU3" s="72">
        <v>537</v>
      </c>
      <c r="AV3" s="72">
        <v>538</v>
      </c>
      <c r="AW3" s="72">
        <v>555</v>
      </c>
      <c r="AX3" s="72"/>
      <c r="AY3" s="611"/>
      <c r="AZ3" s="132">
        <v>9</v>
      </c>
      <c r="BA3" s="72">
        <v>14</v>
      </c>
      <c r="BB3" s="72">
        <v>496</v>
      </c>
      <c r="BC3" s="72">
        <v>500</v>
      </c>
      <c r="BD3" s="72">
        <v>502</v>
      </c>
      <c r="BE3" s="72">
        <v>510</v>
      </c>
      <c r="BF3" s="72">
        <v>512</v>
      </c>
      <c r="BG3" s="72">
        <v>519</v>
      </c>
      <c r="BH3" s="72">
        <v>531</v>
      </c>
      <c r="BI3" s="72">
        <v>540</v>
      </c>
      <c r="BJ3" s="72">
        <v>559</v>
      </c>
      <c r="BK3" s="72">
        <v>560</v>
      </c>
      <c r="BL3" s="72">
        <v>493</v>
      </c>
      <c r="BM3" s="72">
        <v>495</v>
      </c>
      <c r="BN3" s="72"/>
      <c r="BO3" s="72">
        <v>39.200000000000003</v>
      </c>
      <c r="BP3" s="72"/>
      <c r="BQ3" s="150"/>
      <c r="BR3" s="150"/>
      <c r="BS3" s="150"/>
      <c r="BT3" s="150"/>
      <c r="BU3" s="1"/>
      <c r="BV3" s="32"/>
      <c r="BW3" s="32"/>
      <c r="BX3" s="32"/>
      <c r="BY3" s="238"/>
      <c r="CA3" s="254"/>
      <c r="CB3" s="1" t="s">
        <v>70</v>
      </c>
      <c r="CC3" s="72"/>
      <c r="CD3" s="72">
        <f>AL3</f>
        <v>10.3</v>
      </c>
      <c r="CE3" s="72">
        <f t="shared" ref="CE3:CG3" si="30">AM3</f>
        <v>490</v>
      </c>
      <c r="CF3" s="72">
        <f t="shared" si="30"/>
        <v>504</v>
      </c>
      <c r="CG3" s="72">
        <f t="shared" si="30"/>
        <v>520</v>
      </c>
      <c r="CH3" s="72">
        <f>AP3</f>
        <v>532</v>
      </c>
      <c r="CI3" s="72">
        <f t="shared" ref="CI3" si="31">AQ3</f>
        <v>533</v>
      </c>
      <c r="CJ3" s="72">
        <f t="shared" ref="CJ3:CK3" si="32">AR3</f>
        <v>534</v>
      </c>
      <c r="CK3" s="72">
        <f t="shared" si="32"/>
        <v>535</v>
      </c>
      <c r="CL3" s="72">
        <f t="shared" ref="CL3" si="33">AT3</f>
        <v>536</v>
      </c>
      <c r="CM3" s="72">
        <f t="shared" ref="CM3" si="34">AU3</f>
        <v>537</v>
      </c>
      <c r="CN3" s="72">
        <f t="shared" ref="CN3:CO3" si="35">AV3</f>
        <v>538</v>
      </c>
      <c r="CO3" s="72">
        <f t="shared" si="35"/>
        <v>555</v>
      </c>
      <c r="CP3" s="72">
        <f t="shared" ref="CP3" si="36">AX3</f>
        <v>0</v>
      </c>
      <c r="CQ3" s="72">
        <f t="shared" ref="CQ3:CR3" si="37">AY3</f>
        <v>0</v>
      </c>
      <c r="CR3" s="72">
        <f t="shared" si="37"/>
        <v>9</v>
      </c>
      <c r="CS3" s="72">
        <f t="shared" ref="CS3" si="38">BA3</f>
        <v>14</v>
      </c>
      <c r="CT3" s="72">
        <f t="shared" ref="CT3" si="39">BB3</f>
        <v>496</v>
      </c>
      <c r="CU3" s="72">
        <f t="shared" ref="CU3:CV3" si="40">BC3</f>
        <v>500</v>
      </c>
      <c r="CV3" s="72">
        <f t="shared" si="40"/>
        <v>502</v>
      </c>
      <c r="CW3" s="72">
        <f t="shared" ref="CW3" si="41">BE3</f>
        <v>510</v>
      </c>
      <c r="CX3" s="72">
        <f t="shared" ref="CX3:CY3" si="42">BF3</f>
        <v>512</v>
      </c>
      <c r="CY3" s="72">
        <f t="shared" si="42"/>
        <v>519</v>
      </c>
      <c r="CZ3" s="72">
        <f t="shared" ref="CZ3" si="43">BH3</f>
        <v>531</v>
      </c>
      <c r="DA3" s="72">
        <f t="shared" ref="DA3" si="44">BI3</f>
        <v>540</v>
      </c>
      <c r="DB3" s="72">
        <f t="shared" ref="DB3:DC3" si="45">BJ3</f>
        <v>559</v>
      </c>
      <c r="DC3" s="72">
        <f t="shared" si="45"/>
        <v>560</v>
      </c>
      <c r="DD3" s="72">
        <f t="shared" ref="DD3" si="46">BL3</f>
        <v>493</v>
      </c>
      <c r="DE3" s="72">
        <f t="shared" ref="DE3" si="47">BM3</f>
        <v>495</v>
      </c>
      <c r="DF3" s="72"/>
      <c r="DG3" s="72"/>
      <c r="DH3" s="72"/>
      <c r="DI3" s="150"/>
      <c r="DJ3" s="150"/>
      <c r="DK3" s="150"/>
      <c r="DL3" s="150"/>
      <c r="DM3" s="1"/>
      <c r="DN3" s="72"/>
      <c r="DO3" s="173"/>
    </row>
    <row r="4" spans="1:126" ht="21" customHeight="1" thickBot="1">
      <c r="A4" s="369" t="s">
        <v>31</v>
      </c>
      <c r="N4" s="297" t="s">
        <v>22</v>
      </c>
      <c r="O4" s="599">
        <v>0.98440000000000005</v>
      </c>
      <c r="P4" s="371" t="s">
        <v>27</v>
      </c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7"/>
      <c r="AJ4" s="1"/>
      <c r="AK4" s="72" t="s">
        <v>91</v>
      </c>
      <c r="AL4" s="72">
        <v>2</v>
      </c>
      <c r="AM4" s="72">
        <v>1</v>
      </c>
      <c r="AN4" s="72">
        <v>2</v>
      </c>
      <c r="AO4" s="72">
        <v>1</v>
      </c>
      <c r="AP4" s="503">
        <v>1</v>
      </c>
      <c r="AQ4" s="72">
        <v>1</v>
      </c>
      <c r="AR4" s="72">
        <v>1</v>
      </c>
      <c r="AS4" s="72">
        <v>1</v>
      </c>
      <c r="AT4" s="503">
        <v>1</v>
      </c>
      <c r="AU4" s="72">
        <v>1</v>
      </c>
      <c r="AV4" s="72">
        <v>1</v>
      </c>
      <c r="AW4" s="72">
        <v>2</v>
      </c>
      <c r="AX4" s="72"/>
      <c r="AY4" s="611"/>
      <c r="AZ4" s="132">
        <v>2</v>
      </c>
      <c r="BA4" s="72">
        <v>1</v>
      </c>
      <c r="BB4" s="72">
        <v>1</v>
      </c>
      <c r="BC4" s="72">
        <v>1</v>
      </c>
      <c r="BD4" s="72">
        <v>2</v>
      </c>
      <c r="BE4" s="72">
        <v>1</v>
      </c>
      <c r="BF4" s="72">
        <v>1</v>
      </c>
      <c r="BG4" s="72">
        <v>1</v>
      </c>
      <c r="BH4" s="155">
        <v>1</v>
      </c>
      <c r="BI4" s="72">
        <v>1</v>
      </c>
      <c r="BJ4" s="72">
        <v>1</v>
      </c>
      <c r="BK4" s="72">
        <v>1</v>
      </c>
      <c r="BL4" s="72">
        <v>2</v>
      </c>
      <c r="BM4" s="72">
        <v>1</v>
      </c>
      <c r="BN4" s="72">
        <v>1</v>
      </c>
      <c r="BO4" s="72">
        <v>2</v>
      </c>
      <c r="BP4" s="72">
        <v>1</v>
      </c>
      <c r="BQ4" s="506" t="s">
        <v>128</v>
      </c>
      <c r="BR4" s="506" t="s">
        <v>128</v>
      </c>
      <c r="BS4" s="506" t="s">
        <v>128</v>
      </c>
      <c r="BT4" s="506" t="s">
        <v>128</v>
      </c>
      <c r="BU4" s="507" t="s">
        <v>191</v>
      </c>
      <c r="BV4" s="238" t="s">
        <v>79</v>
      </c>
      <c r="CA4" s="40"/>
      <c r="CB4" s="1"/>
      <c r="CC4" s="72" t="s">
        <v>91</v>
      </c>
      <c r="CD4" s="72">
        <v>2</v>
      </c>
      <c r="CE4" s="72">
        <v>1</v>
      </c>
      <c r="CF4" s="72">
        <v>2</v>
      </c>
      <c r="CG4" s="72">
        <v>1</v>
      </c>
      <c r="CH4" s="503">
        <v>1</v>
      </c>
      <c r="CI4" s="72">
        <v>1</v>
      </c>
      <c r="CJ4" s="72">
        <v>1</v>
      </c>
      <c r="CK4" s="72">
        <v>1</v>
      </c>
      <c r="CL4" s="503">
        <v>1</v>
      </c>
      <c r="CM4" s="72">
        <v>1</v>
      </c>
      <c r="CN4" s="72">
        <v>1</v>
      </c>
      <c r="CO4" s="72">
        <v>2</v>
      </c>
      <c r="CP4" s="72"/>
      <c r="CQ4" s="611"/>
      <c r="CR4" s="132">
        <v>2</v>
      </c>
      <c r="CS4" s="72">
        <v>1</v>
      </c>
      <c r="CT4" s="72">
        <v>1</v>
      </c>
      <c r="CU4" s="72">
        <v>1</v>
      </c>
      <c r="CV4" s="72">
        <v>2</v>
      </c>
      <c r="CW4" s="72">
        <v>1</v>
      </c>
      <c r="CX4" s="72">
        <v>1</v>
      </c>
      <c r="CY4" s="72">
        <v>1</v>
      </c>
      <c r="CZ4" s="155">
        <v>1</v>
      </c>
      <c r="DA4" s="72">
        <v>1</v>
      </c>
      <c r="DB4" s="72">
        <v>2</v>
      </c>
      <c r="DC4" s="72">
        <v>2</v>
      </c>
      <c r="DD4" s="72">
        <v>1</v>
      </c>
      <c r="DE4" s="72">
        <v>1</v>
      </c>
      <c r="DF4" s="72">
        <v>1</v>
      </c>
      <c r="DG4" s="72">
        <v>2</v>
      </c>
      <c r="DH4" s="22"/>
      <c r="DI4" s="506" t="s">
        <v>191</v>
      </c>
      <c r="DJ4" s="506" t="s">
        <v>191</v>
      </c>
      <c r="DK4" s="506" t="s">
        <v>191</v>
      </c>
      <c r="DL4" s="506"/>
      <c r="DM4" s="1"/>
      <c r="DN4" s="208" t="s">
        <v>101</v>
      </c>
      <c r="DO4" s="1"/>
      <c r="DP4" s="29"/>
      <c r="DQ4" s="29"/>
      <c r="DR4" s="29"/>
      <c r="DS4" s="29"/>
      <c r="DT4" s="29"/>
      <c r="DU4" s="29"/>
      <c r="DV4" s="29"/>
    </row>
    <row r="5" spans="1:126" s="26" customFormat="1" ht="14.25" thickBot="1">
      <c r="A5" s="260" t="s">
        <v>2</v>
      </c>
      <c r="B5" s="260" t="s">
        <v>3</v>
      </c>
      <c r="C5" s="260" t="s">
        <v>4</v>
      </c>
      <c r="D5" s="260" t="s">
        <v>5</v>
      </c>
      <c r="E5" s="260" t="s">
        <v>6</v>
      </c>
      <c r="F5" s="260" t="s">
        <v>7</v>
      </c>
      <c r="G5" s="260" t="s">
        <v>8</v>
      </c>
      <c r="H5" s="260" t="s">
        <v>9</v>
      </c>
      <c r="I5" s="260" t="s">
        <v>10</v>
      </c>
      <c r="J5" s="260" t="s">
        <v>11</v>
      </c>
      <c r="K5" s="260" t="s">
        <v>12</v>
      </c>
      <c r="L5" s="260" t="s">
        <v>13</v>
      </c>
      <c r="M5" s="260" t="s">
        <v>14</v>
      </c>
      <c r="N5" s="299" t="s">
        <v>15</v>
      </c>
      <c r="O5" s="29"/>
      <c r="P5" s="301" t="s">
        <v>2</v>
      </c>
      <c r="Q5" s="301" t="s">
        <v>3</v>
      </c>
      <c r="R5" s="301" t="s">
        <v>4</v>
      </c>
      <c r="S5" s="301" t="s">
        <v>5</v>
      </c>
      <c r="T5" s="301" t="s">
        <v>6</v>
      </c>
      <c r="U5" s="301" t="s">
        <v>7</v>
      </c>
      <c r="V5" s="301" t="s">
        <v>8</v>
      </c>
      <c r="W5" s="301" t="s">
        <v>9</v>
      </c>
      <c r="X5" s="301" t="s">
        <v>10</v>
      </c>
      <c r="Y5" s="301" t="s">
        <v>11</v>
      </c>
      <c r="Z5" s="301" t="s">
        <v>12</v>
      </c>
      <c r="AA5" s="301" t="s">
        <v>13</v>
      </c>
      <c r="AB5" s="301" t="s">
        <v>14</v>
      </c>
      <c r="AC5" s="299" t="s">
        <v>15</v>
      </c>
      <c r="AH5" s="262"/>
      <c r="AI5" s="263" t="s">
        <v>54</v>
      </c>
      <c r="AJ5" s="103" t="s">
        <v>16</v>
      </c>
      <c r="AK5" s="104" t="s">
        <v>17</v>
      </c>
      <c r="AL5" s="505" t="s">
        <v>71</v>
      </c>
      <c r="AM5" s="505" t="s">
        <v>53</v>
      </c>
      <c r="AN5" s="505" t="s">
        <v>52</v>
      </c>
      <c r="AO5" s="505" t="s">
        <v>172</v>
      </c>
      <c r="AP5" s="505" t="s">
        <v>219</v>
      </c>
      <c r="AQ5" s="505" t="s">
        <v>207</v>
      </c>
      <c r="AR5" s="505" t="s">
        <v>182</v>
      </c>
      <c r="AS5" s="505" t="s">
        <v>183</v>
      </c>
      <c r="AT5" s="571" t="s">
        <v>216</v>
      </c>
      <c r="AU5" s="571" t="s">
        <v>218</v>
      </c>
      <c r="AV5" s="505" t="s">
        <v>220</v>
      </c>
      <c r="AW5" s="571" t="s">
        <v>217</v>
      </c>
      <c r="AX5" s="571" t="s">
        <v>221</v>
      </c>
      <c r="AY5" s="612" t="s">
        <v>221</v>
      </c>
      <c r="AZ5" s="608" t="s">
        <v>169</v>
      </c>
      <c r="BA5" s="151" t="s">
        <v>229</v>
      </c>
      <c r="BB5" s="151" t="s">
        <v>230</v>
      </c>
      <c r="BC5" s="581" t="s">
        <v>235</v>
      </c>
      <c r="BD5" s="151" t="s">
        <v>231</v>
      </c>
      <c r="BE5" s="151" t="s">
        <v>55</v>
      </c>
      <c r="BF5" s="151" t="s">
        <v>232</v>
      </c>
      <c r="BG5" s="151" t="s">
        <v>117</v>
      </c>
      <c r="BH5" s="504" t="s">
        <v>236</v>
      </c>
      <c r="BI5" s="189" t="s">
        <v>168</v>
      </c>
      <c r="BJ5" s="152" t="s">
        <v>106</v>
      </c>
      <c r="BK5" s="151" t="s">
        <v>233</v>
      </c>
      <c r="BL5" s="152" t="s">
        <v>170</v>
      </c>
      <c r="BM5" s="152" t="s">
        <v>171</v>
      </c>
      <c r="BN5" s="151" t="s">
        <v>221</v>
      </c>
      <c r="BO5" s="151" t="s">
        <v>221</v>
      </c>
      <c r="BP5" s="151" t="s">
        <v>221</v>
      </c>
      <c r="BQ5" s="164" t="s">
        <v>127</v>
      </c>
      <c r="BR5" s="164" t="s">
        <v>129</v>
      </c>
      <c r="BS5" s="164" t="s">
        <v>130</v>
      </c>
      <c r="BT5" s="164" t="s">
        <v>131</v>
      </c>
      <c r="BU5" s="161" t="s">
        <v>72</v>
      </c>
      <c r="BV5" s="265" t="s">
        <v>57</v>
      </c>
      <c r="BW5" s="266" t="s">
        <v>20</v>
      </c>
      <c r="BX5" s="264"/>
      <c r="BY5" s="267"/>
      <c r="BZ5" s="268"/>
      <c r="CA5" s="376" t="s">
        <v>54</v>
      </c>
      <c r="CB5" s="103" t="s">
        <v>16</v>
      </c>
      <c r="CC5" s="104" t="s">
        <v>17</v>
      </c>
      <c r="CD5" s="505" t="str">
        <f>AL5</f>
        <v>SUPL-P</v>
      </c>
      <c r="CE5" s="505" t="str">
        <f t="shared" ref="CE5:CH5" si="48">AM5</f>
        <v>SEC-150Int</v>
      </c>
      <c r="CF5" s="505" t="str">
        <f t="shared" si="48"/>
        <v>Tal/Tri</v>
      </c>
      <c r="CG5" s="505" t="str">
        <f t="shared" si="48"/>
        <v>SEC-VDP</v>
      </c>
      <c r="CH5" s="505" t="str">
        <f t="shared" si="48"/>
        <v>'95 Sys CC</v>
      </c>
      <c r="CI5" s="505" t="str">
        <f t="shared" ref="CI5:DH5" si="49">AQ5</f>
        <v>Base 150</v>
      </c>
      <c r="CJ5" s="505" t="str">
        <f t="shared" si="49"/>
        <v>Base 250</v>
      </c>
      <c r="CK5" s="505" t="str">
        <f t="shared" si="49"/>
        <v>AVG 150</v>
      </c>
      <c r="CL5" s="505" t="str">
        <f t="shared" si="49"/>
        <v>Wtr Pkg</v>
      </c>
      <c r="CM5" s="505" t="str">
        <f t="shared" si="49"/>
        <v>Interm 150</v>
      </c>
      <c r="CN5" s="505" t="str">
        <f t="shared" si="49"/>
        <v>Hines 250/500</v>
      </c>
      <c r="CO5" s="505" t="str">
        <f t="shared" si="49"/>
        <v>Clay Haile</v>
      </c>
      <c r="CP5" s="505" t="str">
        <f t="shared" si="49"/>
        <v>spec</v>
      </c>
      <c r="CQ5" s="625" t="str">
        <f t="shared" si="49"/>
        <v>spec</v>
      </c>
      <c r="CR5" s="505" t="str">
        <f t="shared" si="49"/>
        <v>SEPA</v>
      </c>
      <c r="CS5" s="505" t="str">
        <f t="shared" si="49"/>
        <v>NSB</v>
      </c>
      <c r="CT5" s="505" t="str">
        <f t="shared" si="49"/>
        <v>Willist</v>
      </c>
      <c r="CU5" s="505" t="str">
        <f t="shared" si="49"/>
        <v>RC-A Base</v>
      </c>
      <c r="CV5" s="505" t="str">
        <f t="shared" si="49"/>
        <v>Chatta</v>
      </c>
      <c r="CW5" s="505" t="str">
        <f t="shared" si="49"/>
        <v>TALL</v>
      </c>
      <c r="CX5" s="505" t="str">
        <f t="shared" si="49"/>
        <v>HST-B</v>
      </c>
      <c r="CY5" s="505" t="str">
        <f t="shared" si="49"/>
        <v>GRU</v>
      </c>
      <c r="CZ5" s="505" t="str">
        <f t="shared" si="49"/>
        <v>RC-B CC</v>
      </c>
      <c r="DA5" s="505" t="str">
        <f t="shared" si="49"/>
        <v>WPARK</v>
      </c>
      <c r="DB5" s="505" t="str">
        <f t="shared" si="49"/>
        <v>HMST-I</v>
      </c>
      <c r="DC5" s="505" t="str">
        <f t="shared" si="49"/>
        <v>Mt Dora</v>
      </c>
      <c r="DD5" s="505" t="str">
        <f t="shared" si="49"/>
        <v>Quincy</v>
      </c>
      <c r="DE5" s="505" t="str">
        <f t="shared" si="49"/>
        <v>Bartow</v>
      </c>
      <c r="DF5" s="505" t="str">
        <f t="shared" si="49"/>
        <v>spec</v>
      </c>
      <c r="DG5" s="505" t="str">
        <f t="shared" si="49"/>
        <v>spec</v>
      </c>
      <c r="DH5" s="505" t="str">
        <f t="shared" si="49"/>
        <v>spec</v>
      </c>
      <c r="DI5" s="164" t="s">
        <v>127</v>
      </c>
      <c r="DJ5" s="164" t="s">
        <v>193</v>
      </c>
      <c r="DK5" s="164" t="s">
        <v>194</v>
      </c>
      <c r="DL5" s="164" t="s">
        <v>195</v>
      </c>
      <c r="DM5" s="161" t="s">
        <v>56</v>
      </c>
      <c r="DN5" s="208" t="s">
        <v>102</v>
      </c>
      <c r="DO5" s="629" t="s">
        <v>103</v>
      </c>
      <c r="DP5" s="172"/>
      <c r="DQ5" s="172"/>
      <c r="DR5" s="172"/>
      <c r="DS5" s="172"/>
      <c r="DT5" s="172"/>
      <c r="DU5" s="172"/>
      <c r="DV5" s="172"/>
    </row>
    <row r="6" spans="1:126" ht="12.75">
      <c r="A6" s="1">
        <v>2010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41">
        <f t="shared" ref="N6:N17" si="50">SUM(B6:M6)</f>
        <v>0</v>
      </c>
      <c r="O6" s="2"/>
      <c r="P6" s="1">
        <f>A6</f>
        <v>2010</v>
      </c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41">
        <f t="shared" ref="AC6:AC17" si="51">SUM(Q6:AB6)</f>
        <v>0</v>
      </c>
      <c r="AD6" s="17"/>
      <c r="AH6" s="25"/>
      <c r="AI6" s="237" t="s">
        <v>39</v>
      </c>
      <c r="AJ6" s="271">
        <v>2012</v>
      </c>
      <c r="AK6" s="272">
        <v>1</v>
      </c>
      <c r="AL6" s="273">
        <f t="shared" ref="AL6:AU15" ca="1" si="52">ROUND(INDIRECT(CONCATENATE($AI6,AL$2+($AJ6-2010))),0)</f>
        <v>0</v>
      </c>
      <c r="AM6" s="273">
        <f t="shared" ca="1" si="52"/>
        <v>300</v>
      </c>
      <c r="AN6" s="273">
        <f t="shared" ca="1" si="52"/>
        <v>0</v>
      </c>
      <c r="AO6" s="273">
        <f t="shared" ca="1" si="52"/>
        <v>50</v>
      </c>
      <c r="AP6" s="273">
        <f t="shared" ca="1" si="52"/>
        <v>150</v>
      </c>
      <c r="AQ6" s="273">
        <f t="shared" ca="1" si="52"/>
        <v>0</v>
      </c>
      <c r="AR6" s="273">
        <f t="shared" ca="1" si="52"/>
        <v>0</v>
      </c>
      <c r="AS6" s="273">
        <f t="shared" ca="1" si="52"/>
        <v>0</v>
      </c>
      <c r="AT6" s="273">
        <f t="shared" ca="1" si="52"/>
        <v>0</v>
      </c>
      <c r="AU6" s="273">
        <f t="shared" ca="1" si="52"/>
        <v>0</v>
      </c>
      <c r="AV6" s="273">
        <f t="shared" ref="AV6:BD15" ca="1" si="53">ROUND(INDIRECT(CONCATENATE($AI6,AV$2+($AJ6-2010))),0)</f>
        <v>0</v>
      </c>
      <c r="AW6" s="273">
        <f t="shared" ca="1" si="53"/>
        <v>16</v>
      </c>
      <c r="AX6" s="273">
        <f t="shared" ca="1" si="53"/>
        <v>0</v>
      </c>
      <c r="AY6" s="613">
        <f t="shared" ca="1" si="53"/>
        <v>0</v>
      </c>
      <c r="AZ6" s="273">
        <f t="shared" ca="1" si="53"/>
        <v>22</v>
      </c>
      <c r="BA6" s="273">
        <f t="shared" ca="1" si="53"/>
        <v>25</v>
      </c>
      <c r="BB6" s="273">
        <f t="shared" ca="1" si="53"/>
        <v>5</v>
      </c>
      <c r="BC6" s="273">
        <f t="shared" ca="1" si="53"/>
        <v>44</v>
      </c>
      <c r="BD6" s="273">
        <f t="shared" ca="1" si="53"/>
        <v>3</v>
      </c>
      <c r="BE6" s="273">
        <f t="shared" ref="BE6:BE69" ca="1" si="54">ROUND(INDIRECT(CONCATENATE($AI6,BE$2+($AJ6-2010))),1)</f>
        <v>11.6</v>
      </c>
      <c r="BF6" s="273">
        <f t="shared" ref="BF6:BI25" ca="1" si="55">ROUND(INDIRECT(CONCATENATE($AI6,BF$2+($AJ6-2010))),0)</f>
        <v>35</v>
      </c>
      <c r="BG6" s="273">
        <f t="shared" ca="1" si="55"/>
        <v>50</v>
      </c>
      <c r="BH6" s="273">
        <f t="shared" ca="1" si="55"/>
        <v>23</v>
      </c>
      <c r="BI6" s="273">
        <f t="shared" ca="1" si="55"/>
        <v>40</v>
      </c>
      <c r="BJ6" s="458">
        <f t="shared" ref="BJ6:BP15" ca="1" si="56">ROUND(INDIRECT(CONCATENATE($AI6,BJ$2+($AJ6-2010))),1)</f>
        <v>0</v>
      </c>
      <c r="BK6" s="273">
        <f t="shared" ca="1" si="56"/>
        <v>12</v>
      </c>
      <c r="BL6" s="273">
        <f t="shared" ca="1" si="56"/>
        <v>0</v>
      </c>
      <c r="BM6" s="273">
        <f t="shared" ca="1" si="56"/>
        <v>0</v>
      </c>
      <c r="BN6" s="273">
        <f t="shared" ca="1" si="56"/>
        <v>0</v>
      </c>
      <c r="BO6" s="273">
        <f t="shared" ca="1" si="56"/>
        <v>0</v>
      </c>
      <c r="BP6" s="273">
        <f t="shared" ca="1" si="56"/>
        <v>0</v>
      </c>
      <c r="BQ6" s="512">
        <f t="shared" ref="BQ6:BQ69" ca="1" si="57">ROUND(INDIRECT(CONCATENATE($AI6,BQ$2+($AJ6-2010))),0)</f>
        <v>42</v>
      </c>
      <c r="BR6" s="566">
        <f t="shared" ref="BR6:BS16" ca="1" si="58">ROUND(INDIRECT(CONCATENATE($AI6,BR$2+($AJ6-2010))),1)</f>
        <v>270.60000000000002</v>
      </c>
      <c r="BS6" s="274">
        <f t="shared" ca="1" si="58"/>
        <v>516</v>
      </c>
      <c r="BT6" s="273">
        <f t="shared" ref="BT6:BT69" ca="1" si="59">ROUND(INDIRECT(CONCATENATE($AI6,BT$2+($AJ6-2010))),0)</f>
        <v>787</v>
      </c>
      <c r="BU6" s="275" t="s">
        <v>58</v>
      </c>
      <c r="BV6" s="323">
        <f ca="1">SUM(AL6:BO6)</f>
        <v>786.6</v>
      </c>
      <c r="BW6" s="323">
        <f t="shared" ref="BW6:BW69" ca="1" si="60">BV6-BT6</f>
        <v>-0.39999999999997726</v>
      </c>
      <c r="BX6" s="271"/>
      <c r="BY6" s="276"/>
      <c r="BZ6" s="277"/>
      <c r="CA6" s="237" t="s">
        <v>58</v>
      </c>
      <c r="CB6" s="278">
        <f>AJ6</f>
        <v>2012</v>
      </c>
      <c r="CC6" s="279">
        <f>AK6</f>
        <v>1</v>
      </c>
      <c r="CD6" s="280">
        <f ca="1">AL8</f>
        <v>0</v>
      </c>
      <c r="CE6" s="280">
        <f ca="1">AM7</f>
        <v>425</v>
      </c>
      <c r="CF6" s="280">
        <f ca="1">AN8</f>
        <v>0</v>
      </c>
      <c r="CG6" s="280">
        <f ca="1">AO7</f>
        <v>0</v>
      </c>
      <c r="CH6" s="280">
        <f ca="1">AP7</f>
        <v>150</v>
      </c>
      <c r="CI6" s="280">
        <f t="shared" ref="CI6:CN6" ca="1" si="61">AQ7</f>
        <v>150</v>
      </c>
      <c r="CJ6" s="280">
        <f t="shared" ca="1" si="61"/>
        <v>0</v>
      </c>
      <c r="CK6" s="280">
        <f t="shared" ca="1" si="61"/>
        <v>0</v>
      </c>
      <c r="CL6" s="280">
        <f t="shared" ca="1" si="61"/>
        <v>0</v>
      </c>
      <c r="CM6" s="280">
        <f t="shared" ca="1" si="61"/>
        <v>0</v>
      </c>
      <c r="CN6" s="280">
        <f t="shared" ca="1" si="61"/>
        <v>0</v>
      </c>
      <c r="CO6" s="280">
        <f ca="1">AW8</f>
        <v>16</v>
      </c>
      <c r="CP6" s="280">
        <f t="shared" ref="CP6" ca="1" si="62">AX7</f>
        <v>0</v>
      </c>
      <c r="CQ6" s="613">
        <f ca="1">AY7</f>
        <v>0</v>
      </c>
      <c r="CR6" s="280">
        <f ca="1">AZ8</f>
        <v>27</v>
      </c>
      <c r="CS6" s="280">
        <f t="shared" ref="CS6:DA6" ca="1" si="63">BA7</f>
        <v>25</v>
      </c>
      <c r="CT6" s="280">
        <f t="shared" ca="1" si="63"/>
        <v>7</v>
      </c>
      <c r="CU6" s="280">
        <f t="shared" ca="1" si="63"/>
        <v>37</v>
      </c>
      <c r="CV6" s="280">
        <f ca="1">BD8</f>
        <v>5</v>
      </c>
      <c r="CW6" s="365">
        <f t="shared" ca="1" si="63"/>
        <v>11.4</v>
      </c>
      <c r="CX6" s="280">
        <f t="shared" ca="1" si="63"/>
        <v>35</v>
      </c>
      <c r="CY6" s="280">
        <f t="shared" ca="1" si="63"/>
        <v>50</v>
      </c>
      <c r="CZ6" s="280">
        <f t="shared" ca="1" si="63"/>
        <v>24</v>
      </c>
      <c r="DA6" s="280">
        <f t="shared" ca="1" si="63"/>
        <v>40</v>
      </c>
      <c r="DB6" s="280">
        <f t="shared" ref="DB6" ca="1" si="64">BJ7</f>
        <v>0</v>
      </c>
      <c r="DC6" s="280">
        <f t="shared" ref="DC6" ca="1" si="65">BK7</f>
        <v>19</v>
      </c>
      <c r="DD6" s="280">
        <f ca="1">BL7</f>
        <v>0</v>
      </c>
      <c r="DE6" s="280">
        <f t="shared" ref="DE6:DF6" ca="1" si="66">BM7</f>
        <v>0</v>
      </c>
      <c r="DF6" s="280">
        <f t="shared" ca="1" si="66"/>
        <v>0</v>
      </c>
      <c r="DG6" s="280">
        <f ca="1">BO8</f>
        <v>0</v>
      </c>
      <c r="DH6" s="280">
        <f t="shared" ref="DH6" ca="1" si="67">BP7</f>
        <v>0</v>
      </c>
      <c r="DI6" s="568">
        <f ca="1">CR6+CT6+CV6+DC6</f>
        <v>58</v>
      </c>
      <c r="DJ6" s="568">
        <f ca="1">SUM(CS6,CU6,CW6:DB6,DD6:DH6)</f>
        <v>222.4</v>
      </c>
      <c r="DK6" s="569">
        <f ca="1">SUM(CD6:CQ6)</f>
        <v>741</v>
      </c>
      <c r="DL6" s="281">
        <f ca="1">SUM(DI6:DK6)</f>
        <v>1021.4</v>
      </c>
      <c r="DM6" s="281">
        <f ca="1">ROUND(INDIRECT(CONCATENATE($CA6,DM$2+($AJ6-2010))),0)</f>
        <v>1023</v>
      </c>
      <c r="DN6" s="454">
        <f ca="1">DM6-DL6</f>
        <v>1.6000000000000227</v>
      </c>
      <c r="DO6" s="626">
        <f ca="1">DN6/DL6</f>
        <v>1.566477383982791E-3</v>
      </c>
      <c r="DP6" s="29"/>
      <c r="DQ6" s="29"/>
      <c r="DR6" s="29"/>
      <c r="DS6" s="29"/>
      <c r="DT6" s="29"/>
      <c r="DU6" s="29"/>
      <c r="DV6" s="29"/>
    </row>
    <row r="7" spans="1:126" ht="12.75">
      <c r="A7" s="1">
        <f>1+A6</f>
        <v>2011</v>
      </c>
      <c r="B7" s="22">
        <f t="shared" ref="B7:M7" si="68">ROUND(B47+B87,0)</f>
        <v>1034</v>
      </c>
      <c r="C7" s="22">
        <f t="shared" si="68"/>
        <v>819</v>
      </c>
      <c r="D7" s="22">
        <f t="shared" si="68"/>
        <v>822</v>
      </c>
      <c r="E7" s="22">
        <f t="shared" si="68"/>
        <v>838</v>
      </c>
      <c r="F7" s="22">
        <f t="shared" si="68"/>
        <v>883</v>
      </c>
      <c r="G7" s="22">
        <f t="shared" si="68"/>
        <v>935</v>
      </c>
      <c r="H7" s="22">
        <f t="shared" si="68"/>
        <v>951</v>
      </c>
      <c r="I7" s="22">
        <f t="shared" si="68"/>
        <v>938</v>
      </c>
      <c r="J7" s="22">
        <f t="shared" si="68"/>
        <v>929</v>
      </c>
      <c r="K7" s="22">
        <f t="shared" si="68"/>
        <v>851</v>
      </c>
      <c r="L7" s="22">
        <f t="shared" si="68"/>
        <v>778</v>
      </c>
      <c r="M7" s="22">
        <f t="shared" si="68"/>
        <v>780</v>
      </c>
      <c r="N7" s="41">
        <f t="shared" si="50"/>
        <v>10558</v>
      </c>
      <c r="O7" s="2"/>
      <c r="P7" s="1">
        <f t="shared" ref="P7:P41" si="69">A7</f>
        <v>2011</v>
      </c>
      <c r="Q7" s="13">
        <f t="shared" ref="Q7:AB7" si="70">ROUND(Q47+Q87,0)</f>
        <v>1125</v>
      </c>
      <c r="R7" s="13">
        <f t="shared" si="70"/>
        <v>1363</v>
      </c>
      <c r="S7" s="13">
        <f t="shared" si="70"/>
        <v>1027</v>
      </c>
      <c r="T7" s="13">
        <f t="shared" si="70"/>
        <v>813</v>
      </c>
      <c r="U7" s="13">
        <f t="shared" si="70"/>
        <v>832</v>
      </c>
      <c r="V7" s="13">
        <f t="shared" si="70"/>
        <v>879</v>
      </c>
      <c r="W7" s="13">
        <f t="shared" si="70"/>
        <v>933</v>
      </c>
      <c r="X7" s="13">
        <f t="shared" si="70"/>
        <v>952</v>
      </c>
      <c r="Y7" s="13">
        <f t="shared" si="70"/>
        <v>938</v>
      </c>
      <c r="Z7" s="13">
        <f t="shared" si="70"/>
        <v>929</v>
      </c>
      <c r="AA7" s="13">
        <f t="shared" si="70"/>
        <v>849</v>
      </c>
      <c r="AB7" s="13">
        <f t="shared" si="70"/>
        <v>781</v>
      </c>
      <c r="AC7" s="41">
        <f t="shared" si="51"/>
        <v>11421</v>
      </c>
      <c r="AD7" s="17"/>
      <c r="AH7" s="25"/>
      <c r="AI7" s="237" t="s">
        <v>40</v>
      </c>
      <c r="AJ7" s="271">
        <f t="shared" ref="AJ7:AJ17" si="71">AJ6</f>
        <v>2012</v>
      </c>
      <c r="AK7" s="272">
        <v>2</v>
      </c>
      <c r="AL7" s="273">
        <f t="shared" ca="1" si="52"/>
        <v>0</v>
      </c>
      <c r="AM7" s="273">
        <f t="shared" ca="1" si="52"/>
        <v>425</v>
      </c>
      <c r="AN7" s="273">
        <f t="shared" ca="1" si="52"/>
        <v>0</v>
      </c>
      <c r="AO7" s="273">
        <f t="shared" ca="1" si="52"/>
        <v>0</v>
      </c>
      <c r="AP7" s="273">
        <f t="shared" ca="1" si="52"/>
        <v>150</v>
      </c>
      <c r="AQ7" s="273">
        <f t="shared" ca="1" si="52"/>
        <v>150</v>
      </c>
      <c r="AR7" s="273">
        <f t="shared" ca="1" si="52"/>
        <v>0</v>
      </c>
      <c r="AS7" s="273">
        <f t="shared" ca="1" si="52"/>
        <v>0</v>
      </c>
      <c r="AT7" s="273">
        <f t="shared" ca="1" si="52"/>
        <v>0</v>
      </c>
      <c r="AU7" s="273">
        <f t="shared" ca="1" si="52"/>
        <v>0</v>
      </c>
      <c r="AV7" s="273">
        <f t="shared" ca="1" si="53"/>
        <v>0</v>
      </c>
      <c r="AW7" s="273">
        <f t="shared" ca="1" si="53"/>
        <v>21</v>
      </c>
      <c r="AX7" s="273">
        <f t="shared" ca="1" si="53"/>
        <v>0</v>
      </c>
      <c r="AY7" s="613">
        <f t="shared" ca="1" si="53"/>
        <v>0</v>
      </c>
      <c r="AZ7" s="273">
        <f t="shared" ca="1" si="53"/>
        <v>30</v>
      </c>
      <c r="BA7" s="273">
        <f t="shared" ca="1" si="53"/>
        <v>25</v>
      </c>
      <c r="BB7" s="273">
        <f t="shared" ca="1" si="53"/>
        <v>7</v>
      </c>
      <c r="BC7" s="273">
        <f t="shared" ca="1" si="53"/>
        <v>37</v>
      </c>
      <c r="BD7" s="273">
        <f t="shared" ca="1" si="53"/>
        <v>4</v>
      </c>
      <c r="BE7" s="273">
        <f t="shared" ca="1" si="54"/>
        <v>11.4</v>
      </c>
      <c r="BF7" s="273">
        <f t="shared" ca="1" si="55"/>
        <v>35</v>
      </c>
      <c r="BG7" s="273">
        <f t="shared" ca="1" si="55"/>
        <v>50</v>
      </c>
      <c r="BH7" s="273">
        <f t="shared" ca="1" si="55"/>
        <v>24</v>
      </c>
      <c r="BI7" s="273">
        <f t="shared" ca="1" si="55"/>
        <v>40</v>
      </c>
      <c r="BJ7" s="273">
        <f t="shared" ca="1" si="56"/>
        <v>0</v>
      </c>
      <c r="BK7" s="273">
        <f t="shared" ca="1" si="56"/>
        <v>19</v>
      </c>
      <c r="BL7" s="273">
        <f t="shared" ca="1" si="56"/>
        <v>0</v>
      </c>
      <c r="BM7" s="273">
        <f t="shared" ca="1" si="56"/>
        <v>0</v>
      </c>
      <c r="BN7" s="273">
        <f t="shared" ca="1" si="56"/>
        <v>0</v>
      </c>
      <c r="BO7" s="273">
        <f t="shared" ca="1" si="56"/>
        <v>0</v>
      </c>
      <c r="BP7" s="273">
        <f t="shared" ca="1" si="56"/>
        <v>0</v>
      </c>
      <c r="BQ7" s="512">
        <f t="shared" ca="1" si="57"/>
        <v>60</v>
      </c>
      <c r="BR7" s="566">
        <f t="shared" ca="1" si="58"/>
        <v>282.39999999999998</v>
      </c>
      <c r="BS7" s="274">
        <f t="shared" ca="1" si="58"/>
        <v>746</v>
      </c>
      <c r="BT7" s="273">
        <f t="shared" ca="1" si="59"/>
        <v>1028</v>
      </c>
      <c r="BU7" s="275" t="s">
        <v>59</v>
      </c>
      <c r="BV7" s="323">
        <f t="shared" ref="BV7:BV70" ca="1" si="72">SUM(AL7:BO7)</f>
        <v>1028.4000000000001</v>
      </c>
      <c r="BW7" s="323">
        <f t="shared" ca="1" si="60"/>
        <v>0.40000000000009095</v>
      </c>
      <c r="BX7" s="271"/>
      <c r="BY7" s="276"/>
      <c r="BZ7" s="277"/>
      <c r="CA7" s="237" t="s">
        <v>59</v>
      </c>
      <c r="CB7" s="278">
        <f t="shared" ref="CB7:CC22" si="73">AJ7</f>
        <v>2012</v>
      </c>
      <c r="CC7" s="279">
        <f t="shared" si="73"/>
        <v>2</v>
      </c>
      <c r="CD7" s="280">
        <f t="shared" ref="CD7:CD70" ca="1" si="74">AL9</f>
        <v>0</v>
      </c>
      <c r="CE7" s="280">
        <f t="shared" ref="CE7:CE70" ca="1" si="75">AM8</f>
        <v>425</v>
      </c>
      <c r="CF7" s="280">
        <f t="shared" ref="CF7:CF70" ca="1" si="76">AN9</f>
        <v>0</v>
      </c>
      <c r="CG7" s="280">
        <f t="shared" ref="CG7:CG70" ca="1" si="77">AO8</f>
        <v>0</v>
      </c>
      <c r="CH7" s="280">
        <f t="shared" ref="CH7:CH70" ca="1" si="78">AP8</f>
        <v>150</v>
      </c>
      <c r="CI7" s="280">
        <f t="shared" ref="CI7:CI70" ca="1" si="79">AQ8</f>
        <v>150</v>
      </c>
      <c r="CJ7" s="280">
        <f t="shared" ref="CJ7:CJ70" ca="1" si="80">AR8</f>
        <v>0</v>
      </c>
      <c r="CK7" s="280">
        <f t="shared" ref="CK7:CK70" ca="1" si="81">AS8</f>
        <v>0</v>
      </c>
      <c r="CL7" s="280">
        <f t="shared" ref="CL7:CL70" ca="1" si="82">AT8</f>
        <v>0</v>
      </c>
      <c r="CM7" s="280">
        <f t="shared" ref="CM7:CM70" ca="1" si="83">AU8</f>
        <v>0</v>
      </c>
      <c r="CN7" s="280">
        <f t="shared" ref="CN7:CN70" ca="1" si="84">AV8</f>
        <v>0</v>
      </c>
      <c r="CO7" s="280">
        <f t="shared" ref="CO7:CO70" ca="1" si="85">AW9</f>
        <v>21</v>
      </c>
      <c r="CP7" s="365">
        <f t="shared" ref="CP7:CP70" ca="1" si="86">AX8</f>
        <v>0</v>
      </c>
      <c r="CQ7" s="613">
        <f t="shared" ref="CQ7:CQ70" ca="1" si="87">AY8</f>
        <v>0</v>
      </c>
      <c r="CR7" s="280">
        <f t="shared" ref="CR7:CR70" ca="1" si="88">AZ9</f>
        <v>16</v>
      </c>
      <c r="CS7" s="280">
        <f t="shared" ref="CS7:CS70" ca="1" si="89">BA8</f>
        <v>25</v>
      </c>
      <c r="CT7" s="280">
        <f t="shared" ref="CT7:CT70" ca="1" si="90">BB8</f>
        <v>6</v>
      </c>
      <c r="CU7" s="280">
        <f t="shared" ref="CU7:CU70" ca="1" si="91">BC8</f>
        <v>43</v>
      </c>
      <c r="CV7" s="280">
        <f t="shared" ref="CV7:CV70" ca="1" si="92">BD9</f>
        <v>5</v>
      </c>
      <c r="CW7" s="365">
        <f t="shared" ref="CW7:CW70" ca="1" si="93">BE8</f>
        <v>11.4</v>
      </c>
      <c r="CX7" s="280">
        <f t="shared" ref="CX7:CX70" ca="1" si="94">BF8</f>
        <v>35</v>
      </c>
      <c r="CY7" s="280">
        <f t="shared" ref="CY7:CY70" ca="1" si="95">BG8</f>
        <v>50</v>
      </c>
      <c r="CZ7" s="280">
        <f t="shared" ref="CZ7:CZ70" ca="1" si="96">BH8</f>
        <v>24</v>
      </c>
      <c r="DA7" s="280">
        <f t="shared" ref="DA7:DA70" ca="1" si="97">BI8</f>
        <v>40</v>
      </c>
      <c r="DB7" s="280">
        <f t="shared" ref="DB7:DB70" ca="1" si="98">BJ8</f>
        <v>0</v>
      </c>
      <c r="DC7" s="280">
        <f t="shared" ref="DC7:DC70" ca="1" si="99">BK8</f>
        <v>18</v>
      </c>
      <c r="DD7" s="280">
        <f t="shared" ref="DD7:DD70" ca="1" si="100">BL8</f>
        <v>0</v>
      </c>
      <c r="DE7" s="280">
        <f t="shared" ref="DE7:DE70" ca="1" si="101">BM8</f>
        <v>0</v>
      </c>
      <c r="DF7" s="280">
        <f t="shared" ref="DF7:DF70" ca="1" si="102">BN8</f>
        <v>0</v>
      </c>
      <c r="DG7" s="280">
        <f t="shared" ref="DG7:DG70" ca="1" si="103">BO9</f>
        <v>0</v>
      </c>
      <c r="DH7" s="280">
        <f t="shared" ref="DH7:DH70" ca="1" si="104">BP8</f>
        <v>0</v>
      </c>
      <c r="DI7" s="568">
        <f t="shared" ref="DI7:DI70" ca="1" si="105">CR7+CT7+CV7+DC7</f>
        <v>45</v>
      </c>
      <c r="DJ7" s="568">
        <f t="shared" ref="DJ7:DJ70" ca="1" si="106">SUM(CS7,CU7,CW7:DB7,DD7:DH7)</f>
        <v>228.4</v>
      </c>
      <c r="DK7" s="569">
        <f t="shared" ref="DK7:DK70" ca="1" si="107">SUM(CD7:CQ7)</f>
        <v>746</v>
      </c>
      <c r="DL7" s="281">
        <f t="shared" ref="DL7:DL70" ca="1" si="108">SUM(DI7:DK7)</f>
        <v>1019.4</v>
      </c>
      <c r="DM7" s="281">
        <f t="shared" ref="DM7:DM70" ca="1" si="109">ROUND(INDIRECT(CONCATENATE($CA7,DM$2+($AJ7-2010))),0)</f>
        <v>1020</v>
      </c>
      <c r="DN7" s="454">
        <f t="shared" ref="DN7:DN70" ca="1" si="110">DM7-DL7</f>
        <v>0.60000000000002274</v>
      </c>
      <c r="DO7" s="626">
        <f t="shared" ref="DO7:DO70" ca="1" si="111">DN7/DL7</f>
        <v>5.8858151854034014E-4</v>
      </c>
      <c r="DP7" s="29"/>
      <c r="DQ7" s="29"/>
      <c r="DR7" s="29"/>
      <c r="DS7" s="29"/>
      <c r="DT7" s="29"/>
      <c r="DU7" s="29"/>
      <c r="DV7" s="29"/>
    </row>
    <row r="8" spans="1:126" ht="12.75">
      <c r="A8" s="1">
        <f t="shared" ref="A8:A41" si="112">1+A7</f>
        <v>2012</v>
      </c>
      <c r="B8" s="15">
        <f t="shared" ref="B8:M8" si="113">ROUND(B48+B88,0)</f>
        <v>1023</v>
      </c>
      <c r="C8" s="15">
        <f t="shared" si="113"/>
        <v>1020</v>
      </c>
      <c r="D8" s="15">
        <f t="shared" si="113"/>
        <v>960</v>
      </c>
      <c r="E8" s="15">
        <f t="shared" si="113"/>
        <v>934</v>
      </c>
      <c r="F8" s="15">
        <f t="shared" si="113"/>
        <v>1003</v>
      </c>
      <c r="G8" s="15">
        <f t="shared" si="113"/>
        <v>1090</v>
      </c>
      <c r="H8" s="15">
        <f t="shared" si="113"/>
        <v>1105</v>
      </c>
      <c r="I8" s="15">
        <f t="shared" si="113"/>
        <v>1092</v>
      </c>
      <c r="J8" s="15">
        <f t="shared" si="113"/>
        <v>1084</v>
      </c>
      <c r="K8" s="15">
        <f t="shared" si="113"/>
        <v>1005</v>
      </c>
      <c r="L8" s="15">
        <f t="shared" si="113"/>
        <v>932</v>
      </c>
      <c r="M8" s="15">
        <f t="shared" si="113"/>
        <v>960</v>
      </c>
      <c r="N8" s="41">
        <f t="shared" si="50"/>
        <v>12208</v>
      </c>
      <c r="O8" s="2"/>
      <c r="P8" s="1">
        <f t="shared" si="69"/>
        <v>2012</v>
      </c>
      <c r="Q8" s="15">
        <f t="shared" ref="Q8:AB8" si="114">ROUND(Q48+Q88,0)</f>
        <v>787</v>
      </c>
      <c r="R8" s="15">
        <f t="shared" si="114"/>
        <v>1028</v>
      </c>
      <c r="S8" s="15">
        <f t="shared" si="114"/>
        <v>1025</v>
      </c>
      <c r="T8" s="15">
        <f t="shared" si="114"/>
        <v>976</v>
      </c>
      <c r="U8" s="15">
        <f t="shared" si="114"/>
        <v>940</v>
      </c>
      <c r="V8" s="15">
        <f t="shared" si="114"/>
        <v>990</v>
      </c>
      <c r="W8" s="15">
        <f t="shared" si="114"/>
        <v>1086</v>
      </c>
      <c r="X8" s="15">
        <f t="shared" si="114"/>
        <v>1106</v>
      </c>
      <c r="Y8" s="15">
        <f t="shared" si="114"/>
        <v>1093</v>
      </c>
      <c r="Z8" s="15">
        <f t="shared" si="114"/>
        <v>1084</v>
      </c>
      <c r="AA8" s="15">
        <f t="shared" si="114"/>
        <v>1004</v>
      </c>
      <c r="AB8" s="15">
        <f t="shared" si="114"/>
        <v>935</v>
      </c>
      <c r="AC8" s="41">
        <f t="shared" si="51"/>
        <v>12054</v>
      </c>
      <c r="AD8" s="17"/>
      <c r="AH8" s="25"/>
      <c r="AI8" s="237" t="s">
        <v>41</v>
      </c>
      <c r="AJ8" s="271">
        <f t="shared" si="71"/>
        <v>2012</v>
      </c>
      <c r="AK8" s="272">
        <v>3</v>
      </c>
      <c r="AL8" s="273">
        <f t="shared" ca="1" si="52"/>
        <v>0</v>
      </c>
      <c r="AM8" s="273">
        <f t="shared" ca="1" si="52"/>
        <v>425</v>
      </c>
      <c r="AN8" s="273">
        <f t="shared" ca="1" si="52"/>
        <v>0</v>
      </c>
      <c r="AO8" s="273">
        <f t="shared" ca="1" si="52"/>
        <v>0</v>
      </c>
      <c r="AP8" s="273">
        <f t="shared" ca="1" si="52"/>
        <v>150</v>
      </c>
      <c r="AQ8" s="273">
        <f t="shared" ca="1" si="52"/>
        <v>150</v>
      </c>
      <c r="AR8" s="273">
        <f t="shared" ca="1" si="52"/>
        <v>0</v>
      </c>
      <c r="AS8" s="273">
        <f t="shared" ca="1" si="52"/>
        <v>0</v>
      </c>
      <c r="AT8" s="273">
        <f t="shared" ca="1" si="52"/>
        <v>0</v>
      </c>
      <c r="AU8" s="273">
        <f t="shared" ca="1" si="52"/>
        <v>0</v>
      </c>
      <c r="AV8" s="273">
        <f t="shared" ca="1" si="53"/>
        <v>0</v>
      </c>
      <c r="AW8" s="273">
        <f t="shared" ca="1" si="53"/>
        <v>16</v>
      </c>
      <c r="AX8" s="273">
        <f t="shared" ca="1" si="53"/>
        <v>0</v>
      </c>
      <c r="AY8" s="613">
        <f t="shared" ca="1" si="53"/>
        <v>0</v>
      </c>
      <c r="AZ8" s="273">
        <f t="shared" ca="1" si="53"/>
        <v>27</v>
      </c>
      <c r="BA8" s="273">
        <f t="shared" ca="1" si="53"/>
        <v>25</v>
      </c>
      <c r="BB8" s="273">
        <f t="shared" ca="1" si="53"/>
        <v>6</v>
      </c>
      <c r="BC8" s="273">
        <f t="shared" ca="1" si="53"/>
        <v>43</v>
      </c>
      <c r="BD8" s="273">
        <f t="shared" ca="1" si="53"/>
        <v>5</v>
      </c>
      <c r="BE8" s="273">
        <f t="shared" ca="1" si="54"/>
        <v>11.4</v>
      </c>
      <c r="BF8" s="273">
        <f t="shared" ca="1" si="55"/>
        <v>35</v>
      </c>
      <c r="BG8" s="273">
        <f t="shared" ca="1" si="55"/>
        <v>50</v>
      </c>
      <c r="BH8" s="273">
        <f t="shared" ca="1" si="55"/>
        <v>24</v>
      </c>
      <c r="BI8" s="273">
        <f t="shared" ca="1" si="55"/>
        <v>40</v>
      </c>
      <c r="BJ8" s="273">
        <f t="shared" ca="1" si="56"/>
        <v>0</v>
      </c>
      <c r="BK8" s="273">
        <f t="shared" ca="1" si="56"/>
        <v>18</v>
      </c>
      <c r="BL8" s="273">
        <f t="shared" ca="1" si="56"/>
        <v>0</v>
      </c>
      <c r="BM8" s="273">
        <f t="shared" ca="1" si="56"/>
        <v>0</v>
      </c>
      <c r="BN8" s="273">
        <f t="shared" ca="1" si="56"/>
        <v>0</v>
      </c>
      <c r="BO8" s="273">
        <f t="shared" ca="1" si="56"/>
        <v>0</v>
      </c>
      <c r="BP8" s="273">
        <f t="shared" ca="1" si="56"/>
        <v>0</v>
      </c>
      <c r="BQ8" s="512">
        <f t="shared" ca="1" si="57"/>
        <v>56</v>
      </c>
      <c r="BR8" s="566">
        <f t="shared" ca="1" si="58"/>
        <v>284.39999999999998</v>
      </c>
      <c r="BS8" s="274">
        <f t="shared" ca="1" si="58"/>
        <v>741</v>
      </c>
      <c r="BT8" s="273">
        <f t="shared" ca="1" si="59"/>
        <v>1025</v>
      </c>
      <c r="BU8" s="275" t="s">
        <v>60</v>
      </c>
      <c r="BV8" s="323">
        <f t="shared" ca="1" si="72"/>
        <v>1025.4000000000001</v>
      </c>
      <c r="BW8" s="323">
        <f t="shared" ca="1" si="60"/>
        <v>0.40000000000009095</v>
      </c>
      <c r="BX8" s="282"/>
      <c r="BY8" s="276"/>
      <c r="BZ8" s="277"/>
      <c r="CA8" s="237" t="s">
        <v>60</v>
      </c>
      <c r="CB8" s="278">
        <f t="shared" si="73"/>
        <v>2012</v>
      </c>
      <c r="CC8" s="279">
        <f t="shared" si="73"/>
        <v>3</v>
      </c>
      <c r="CD8" s="280">
        <f t="shared" ca="1" si="74"/>
        <v>0</v>
      </c>
      <c r="CE8" s="280">
        <f t="shared" ca="1" si="75"/>
        <v>375</v>
      </c>
      <c r="CF8" s="280">
        <f t="shared" ca="1" si="76"/>
        <v>0</v>
      </c>
      <c r="CG8" s="280">
        <f t="shared" ca="1" si="77"/>
        <v>0</v>
      </c>
      <c r="CH8" s="280">
        <f t="shared" ca="1" si="78"/>
        <v>150</v>
      </c>
      <c r="CI8" s="280">
        <f t="shared" ca="1" si="79"/>
        <v>150</v>
      </c>
      <c r="CJ8" s="280">
        <f t="shared" ca="1" si="80"/>
        <v>0</v>
      </c>
      <c r="CK8" s="280">
        <f t="shared" ca="1" si="81"/>
        <v>0</v>
      </c>
      <c r="CL8" s="280">
        <f t="shared" ca="1" si="82"/>
        <v>0</v>
      </c>
      <c r="CM8" s="280">
        <f t="shared" ca="1" si="83"/>
        <v>0</v>
      </c>
      <c r="CN8" s="280">
        <f t="shared" ca="1" si="84"/>
        <v>0</v>
      </c>
      <c r="CO8" s="280">
        <f t="shared" ca="1" si="85"/>
        <v>21</v>
      </c>
      <c r="CP8" s="365">
        <f t="shared" ca="1" si="86"/>
        <v>0</v>
      </c>
      <c r="CQ8" s="613">
        <f t="shared" ca="1" si="87"/>
        <v>0</v>
      </c>
      <c r="CR8" s="280">
        <f t="shared" ca="1" si="88"/>
        <v>0</v>
      </c>
      <c r="CS8" s="280">
        <f t="shared" ca="1" si="89"/>
        <v>25</v>
      </c>
      <c r="CT8" s="280">
        <f t="shared" ca="1" si="90"/>
        <v>5</v>
      </c>
      <c r="CU8" s="280">
        <f t="shared" ca="1" si="91"/>
        <v>54</v>
      </c>
      <c r="CV8" s="280">
        <f t="shared" ca="1" si="92"/>
        <v>4</v>
      </c>
      <c r="CW8" s="365">
        <f t="shared" ca="1" si="93"/>
        <v>11.4</v>
      </c>
      <c r="CX8" s="280">
        <f t="shared" ca="1" si="94"/>
        <v>35</v>
      </c>
      <c r="CY8" s="280">
        <f t="shared" ca="1" si="95"/>
        <v>50</v>
      </c>
      <c r="CZ8" s="280">
        <f t="shared" ca="1" si="96"/>
        <v>24</v>
      </c>
      <c r="DA8" s="280">
        <f t="shared" ca="1" si="97"/>
        <v>40</v>
      </c>
      <c r="DB8" s="280">
        <f t="shared" ca="1" si="98"/>
        <v>0</v>
      </c>
      <c r="DC8" s="280">
        <f t="shared" ca="1" si="99"/>
        <v>15</v>
      </c>
      <c r="DD8" s="280">
        <f t="shared" ca="1" si="100"/>
        <v>0</v>
      </c>
      <c r="DE8" s="280">
        <f t="shared" ca="1" si="101"/>
        <v>0</v>
      </c>
      <c r="DF8" s="280">
        <f t="shared" ca="1" si="102"/>
        <v>0</v>
      </c>
      <c r="DG8" s="280">
        <f t="shared" ca="1" si="103"/>
        <v>0</v>
      </c>
      <c r="DH8" s="280">
        <f t="shared" ca="1" si="104"/>
        <v>0</v>
      </c>
      <c r="DI8" s="568">
        <f t="shared" ca="1" si="105"/>
        <v>24</v>
      </c>
      <c r="DJ8" s="568">
        <f t="shared" ca="1" si="106"/>
        <v>239.4</v>
      </c>
      <c r="DK8" s="569">
        <f t="shared" ca="1" si="107"/>
        <v>696</v>
      </c>
      <c r="DL8" s="281">
        <f t="shared" ca="1" si="108"/>
        <v>959.4</v>
      </c>
      <c r="DM8" s="281">
        <f t="shared" ca="1" si="109"/>
        <v>960</v>
      </c>
      <c r="DN8" s="454">
        <f t="shared" ca="1" si="110"/>
        <v>0.60000000000002274</v>
      </c>
      <c r="DO8" s="626">
        <f t="shared" ca="1" si="111"/>
        <v>6.2539086929333206E-4</v>
      </c>
      <c r="DP8" s="29"/>
      <c r="DQ8" s="29"/>
      <c r="DR8" s="29"/>
      <c r="DS8" s="29"/>
      <c r="DT8" s="29"/>
      <c r="DU8" s="29"/>
      <c r="DV8" s="29"/>
    </row>
    <row r="9" spans="1:126" ht="11.25" customHeight="1">
      <c r="A9" s="1">
        <f t="shared" si="112"/>
        <v>2013</v>
      </c>
      <c r="B9" s="15">
        <f t="shared" ref="B9:M9" si="115">ROUND(B49+B89,0)</f>
        <v>897</v>
      </c>
      <c r="C9" s="15">
        <f t="shared" si="115"/>
        <v>902</v>
      </c>
      <c r="D9" s="15">
        <f t="shared" si="115"/>
        <v>918</v>
      </c>
      <c r="E9" s="15">
        <f t="shared" si="115"/>
        <v>891</v>
      </c>
      <c r="F9" s="15">
        <f t="shared" si="115"/>
        <v>926</v>
      </c>
      <c r="G9" s="15">
        <f t="shared" si="115"/>
        <v>942</v>
      </c>
      <c r="H9" s="15">
        <f t="shared" si="115"/>
        <v>944</v>
      </c>
      <c r="I9" s="15">
        <f t="shared" si="115"/>
        <v>945</v>
      </c>
      <c r="J9" s="15">
        <f t="shared" si="115"/>
        <v>924</v>
      </c>
      <c r="K9" s="15">
        <f t="shared" si="115"/>
        <v>905</v>
      </c>
      <c r="L9" s="15">
        <f t="shared" si="115"/>
        <v>879</v>
      </c>
      <c r="M9" s="15">
        <f t="shared" si="115"/>
        <v>893</v>
      </c>
      <c r="N9" s="41">
        <f t="shared" si="50"/>
        <v>10966</v>
      </c>
      <c r="O9" s="2"/>
      <c r="P9" s="1">
        <f t="shared" si="69"/>
        <v>2013</v>
      </c>
      <c r="Q9" s="15">
        <f t="shared" ref="Q9:AB9" si="116">ROUND(Q49+Q89,0)</f>
        <v>846</v>
      </c>
      <c r="R9" s="15">
        <f t="shared" si="116"/>
        <v>895</v>
      </c>
      <c r="S9" s="15">
        <f t="shared" si="116"/>
        <v>901</v>
      </c>
      <c r="T9" s="15">
        <f t="shared" si="116"/>
        <v>917</v>
      </c>
      <c r="U9" s="15">
        <f t="shared" si="116"/>
        <v>891</v>
      </c>
      <c r="V9" s="15">
        <f t="shared" si="116"/>
        <v>924</v>
      </c>
      <c r="W9" s="15">
        <f t="shared" si="116"/>
        <v>939</v>
      </c>
      <c r="X9" s="15">
        <f t="shared" si="116"/>
        <v>945</v>
      </c>
      <c r="Y9" s="15">
        <f t="shared" si="116"/>
        <v>945</v>
      </c>
      <c r="Z9" s="15">
        <f t="shared" si="116"/>
        <v>924</v>
      </c>
      <c r="AA9" s="15">
        <f t="shared" si="116"/>
        <v>905</v>
      </c>
      <c r="AB9" s="15">
        <f t="shared" si="116"/>
        <v>882</v>
      </c>
      <c r="AC9" s="41">
        <f t="shared" si="51"/>
        <v>10914</v>
      </c>
      <c r="AD9" s="17"/>
      <c r="AH9" s="25"/>
      <c r="AI9" s="237" t="s">
        <v>42</v>
      </c>
      <c r="AJ9" s="271">
        <f t="shared" si="71"/>
        <v>2012</v>
      </c>
      <c r="AK9" s="272">
        <v>4</v>
      </c>
      <c r="AL9" s="273">
        <f t="shared" ca="1" si="52"/>
        <v>0</v>
      </c>
      <c r="AM9" s="273">
        <f t="shared" ca="1" si="52"/>
        <v>375</v>
      </c>
      <c r="AN9" s="273">
        <f t="shared" ca="1" si="52"/>
        <v>0</v>
      </c>
      <c r="AO9" s="273">
        <f t="shared" ca="1" si="52"/>
        <v>0</v>
      </c>
      <c r="AP9" s="273">
        <f t="shared" ca="1" si="52"/>
        <v>150</v>
      </c>
      <c r="AQ9" s="273">
        <f t="shared" ca="1" si="52"/>
        <v>150</v>
      </c>
      <c r="AR9" s="273">
        <f t="shared" ca="1" si="52"/>
        <v>0</v>
      </c>
      <c r="AS9" s="273">
        <f t="shared" ca="1" si="52"/>
        <v>0</v>
      </c>
      <c r="AT9" s="273">
        <f t="shared" ca="1" si="52"/>
        <v>0</v>
      </c>
      <c r="AU9" s="273">
        <f t="shared" ca="1" si="52"/>
        <v>0</v>
      </c>
      <c r="AV9" s="273">
        <f t="shared" ca="1" si="53"/>
        <v>0</v>
      </c>
      <c r="AW9" s="273">
        <f t="shared" ca="1" si="53"/>
        <v>21</v>
      </c>
      <c r="AX9" s="273">
        <f t="shared" ca="1" si="53"/>
        <v>0</v>
      </c>
      <c r="AY9" s="613">
        <f t="shared" ca="1" si="53"/>
        <v>0</v>
      </c>
      <c r="AZ9" s="273">
        <f t="shared" ca="1" si="53"/>
        <v>16</v>
      </c>
      <c r="BA9" s="273">
        <f t="shared" ca="1" si="53"/>
        <v>25</v>
      </c>
      <c r="BB9" s="273">
        <f t="shared" ca="1" si="53"/>
        <v>5</v>
      </c>
      <c r="BC9" s="273">
        <f t="shared" ca="1" si="53"/>
        <v>54</v>
      </c>
      <c r="BD9" s="273">
        <f t="shared" ca="1" si="53"/>
        <v>5</v>
      </c>
      <c r="BE9" s="273">
        <f t="shared" ca="1" si="54"/>
        <v>11.4</v>
      </c>
      <c r="BF9" s="273">
        <f t="shared" ca="1" si="55"/>
        <v>35</v>
      </c>
      <c r="BG9" s="273">
        <f t="shared" ca="1" si="55"/>
        <v>50</v>
      </c>
      <c r="BH9" s="273">
        <f t="shared" ca="1" si="55"/>
        <v>24</v>
      </c>
      <c r="BI9" s="273">
        <f t="shared" ca="1" si="55"/>
        <v>40</v>
      </c>
      <c r="BJ9" s="273">
        <f t="shared" ca="1" si="56"/>
        <v>0</v>
      </c>
      <c r="BK9" s="273">
        <f t="shared" ca="1" si="56"/>
        <v>15</v>
      </c>
      <c r="BL9" s="273">
        <f t="shared" ca="1" si="56"/>
        <v>0</v>
      </c>
      <c r="BM9" s="273">
        <f t="shared" ca="1" si="56"/>
        <v>0</v>
      </c>
      <c r="BN9" s="273">
        <f t="shared" ca="1" si="56"/>
        <v>0</v>
      </c>
      <c r="BO9" s="273">
        <f t="shared" ca="1" si="56"/>
        <v>0</v>
      </c>
      <c r="BP9" s="273">
        <f t="shared" ca="1" si="56"/>
        <v>0</v>
      </c>
      <c r="BQ9" s="512">
        <f t="shared" ca="1" si="57"/>
        <v>41</v>
      </c>
      <c r="BR9" s="566">
        <f t="shared" ca="1" si="58"/>
        <v>280.39999999999998</v>
      </c>
      <c r="BS9" s="274">
        <f t="shared" ca="1" si="58"/>
        <v>696</v>
      </c>
      <c r="BT9" s="273">
        <f t="shared" ca="1" si="59"/>
        <v>976</v>
      </c>
      <c r="BU9" s="275" t="s">
        <v>61</v>
      </c>
      <c r="BV9" s="323">
        <f t="shared" ca="1" si="72"/>
        <v>976.4</v>
      </c>
      <c r="BW9" s="323">
        <f t="shared" ca="1" si="60"/>
        <v>0.39999999999997726</v>
      </c>
      <c r="BX9" s="271"/>
      <c r="BY9" s="276"/>
      <c r="BZ9" s="277"/>
      <c r="CA9" s="237" t="s">
        <v>61</v>
      </c>
      <c r="CB9" s="278">
        <f t="shared" si="73"/>
        <v>2012</v>
      </c>
      <c r="CC9" s="279">
        <f t="shared" si="73"/>
        <v>4</v>
      </c>
      <c r="CD9" s="280">
        <f t="shared" ca="1" si="74"/>
        <v>0</v>
      </c>
      <c r="CE9" s="280">
        <f t="shared" ca="1" si="75"/>
        <v>350</v>
      </c>
      <c r="CF9" s="280">
        <f t="shared" ca="1" si="76"/>
        <v>0</v>
      </c>
      <c r="CG9" s="280">
        <f t="shared" ca="1" si="77"/>
        <v>0</v>
      </c>
      <c r="CH9" s="280">
        <f t="shared" ca="1" si="78"/>
        <v>150</v>
      </c>
      <c r="CI9" s="280">
        <f t="shared" ca="1" si="79"/>
        <v>150</v>
      </c>
      <c r="CJ9" s="280">
        <f t="shared" ca="1" si="80"/>
        <v>0</v>
      </c>
      <c r="CK9" s="280">
        <f t="shared" ca="1" si="81"/>
        <v>0</v>
      </c>
      <c r="CL9" s="280">
        <f t="shared" ca="1" si="82"/>
        <v>0</v>
      </c>
      <c r="CM9" s="280">
        <f t="shared" ca="1" si="83"/>
        <v>0</v>
      </c>
      <c r="CN9" s="280">
        <f t="shared" ca="1" si="84"/>
        <v>0</v>
      </c>
      <c r="CO9" s="280">
        <f t="shared" ca="1" si="85"/>
        <v>15</v>
      </c>
      <c r="CP9" s="365">
        <f t="shared" ca="1" si="86"/>
        <v>0</v>
      </c>
      <c r="CQ9" s="613">
        <f t="shared" ca="1" si="87"/>
        <v>0</v>
      </c>
      <c r="CR9" s="280">
        <f t="shared" ca="1" si="88"/>
        <v>0</v>
      </c>
      <c r="CS9" s="280">
        <f t="shared" ca="1" si="89"/>
        <v>25</v>
      </c>
      <c r="CT9" s="280">
        <f t="shared" ca="1" si="90"/>
        <v>5</v>
      </c>
      <c r="CU9" s="280">
        <f t="shared" ca="1" si="91"/>
        <v>58</v>
      </c>
      <c r="CV9" s="280">
        <f t="shared" ca="1" si="92"/>
        <v>3</v>
      </c>
      <c r="CW9" s="365">
        <f t="shared" ca="1" si="93"/>
        <v>11.4</v>
      </c>
      <c r="CX9" s="280">
        <f t="shared" ca="1" si="94"/>
        <v>35</v>
      </c>
      <c r="CY9" s="280">
        <f t="shared" ca="1" si="95"/>
        <v>50</v>
      </c>
      <c r="CZ9" s="280">
        <f t="shared" ca="1" si="96"/>
        <v>24</v>
      </c>
      <c r="DA9" s="280">
        <f t="shared" ca="1" si="97"/>
        <v>40</v>
      </c>
      <c r="DB9" s="280">
        <f t="shared" ca="1" si="98"/>
        <v>0</v>
      </c>
      <c r="DC9" s="280">
        <f t="shared" ca="1" si="99"/>
        <v>17</v>
      </c>
      <c r="DD9" s="280">
        <f t="shared" ca="1" si="100"/>
        <v>0</v>
      </c>
      <c r="DE9" s="280">
        <f t="shared" ca="1" si="101"/>
        <v>0</v>
      </c>
      <c r="DF9" s="280">
        <f t="shared" ca="1" si="102"/>
        <v>0</v>
      </c>
      <c r="DG9" s="280">
        <f t="shared" ca="1" si="103"/>
        <v>0</v>
      </c>
      <c r="DH9" s="280">
        <f t="shared" ca="1" si="104"/>
        <v>0</v>
      </c>
      <c r="DI9" s="568">
        <f t="shared" ca="1" si="105"/>
        <v>25</v>
      </c>
      <c r="DJ9" s="568">
        <f t="shared" ca="1" si="106"/>
        <v>243.4</v>
      </c>
      <c r="DK9" s="569">
        <f t="shared" ca="1" si="107"/>
        <v>665</v>
      </c>
      <c r="DL9" s="281">
        <f t="shared" ca="1" si="108"/>
        <v>933.4</v>
      </c>
      <c r="DM9" s="281">
        <f t="shared" ca="1" si="109"/>
        <v>934</v>
      </c>
      <c r="DN9" s="454">
        <f t="shared" ca="1" si="110"/>
        <v>0.60000000000002274</v>
      </c>
      <c r="DO9" s="626">
        <f t="shared" ca="1" si="111"/>
        <v>6.4281122776946938E-4</v>
      </c>
      <c r="DP9" s="29"/>
      <c r="DQ9" s="29"/>
      <c r="DR9" s="29"/>
      <c r="DS9" s="29"/>
      <c r="DT9" s="29"/>
      <c r="DU9" s="29"/>
      <c r="DV9" s="29"/>
    </row>
    <row r="10" spans="1:126" ht="11.25" customHeight="1">
      <c r="A10" s="1">
        <f t="shared" si="112"/>
        <v>2014</v>
      </c>
      <c r="B10" s="15">
        <f t="shared" ref="B10:M10" si="117">ROUND(B50+B90,0)</f>
        <v>895</v>
      </c>
      <c r="C10" s="15">
        <f t="shared" si="117"/>
        <v>872</v>
      </c>
      <c r="D10" s="15">
        <f t="shared" si="117"/>
        <v>896</v>
      </c>
      <c r="E10" s="15">
        <f t="shared" si="117"/>
        <v>771</v>
      </c>
      <c r="F10" s="15">
        <f t="shared" si="117"/>
        <v>802</v>
      </c>
      <c r="G10" s="15">
        <f t="shared" si="117"/>
        <v>805</v>
      </c>
      <c r="H10" s="15">
        <f t="shared" si="117"/>
        <v>805</v>
      </c>
      <c r="I10" s="15">
        <f t="shared" si="117"/>
        <v>804</v>
      </c>
      <c r="J10" s="15">
        <f t="shared" si="117"/>
        <v>792</v>
      </c>
      <c r="K10" s="15">
        <f t="shared" si="117"/>
        <v>783</v>
      </c>
      <c r="L10" s="15">
        <f t="shared" si="117"/>
        <v>755</v>
      </c>
      <c r="M10" s="15">
        <f t="shared" si="117"/>
        <v>1372</v>
      </c>
      <c r="N10" s="41">
        <f t="shared" si="50"/>
        <v>10352</v>
      </c>
      <c r="O10" s="2"/>
      <c r="P10" s="1">
        <f t="shared" si="69"/>
        <v>2014</v>
      </c>
      <c r="Q10" s="15">
        <f t="shared" ref="Q10:AB10" si="118">ROUND(Q50+Q90,0)</f>
        <v>888</v>
      </c>
      <c r="R10" s="15">
        <f t="shared" si="118"/>
        <v>909</v>
      </c>
      <c r="S10" s="15">
        <f t="shared" si="118"/>
        <v>873</v>
      </c>
      <c r="T10" s="15">
        <f t="shared" si="118"/>
        <v>897</v>
      </c>
      <c r="U10" s="15">
        <f t="shared" si="118"/>
        <v>771</v>
      </c>
      <c r="V10" s="15">
        <f t="shared" si="118"/>
        <v>801</v>
      </c>
      <c r="W10" s="15">
        <f t="shared" si="118"/>
        <v>803</v>
      </c>
      <c r="X10" s="15">
        <f t="shared" si="118"/>
        <v>807</v>
      </c>
      <c r="Y10" s="15">
        <f t="shared" si="118"/>
        <v>805</v>
      </c>
      <c r="Z10" s="15">
        <f t="shared" si="118"/>
        <v>793</v>
      </c>
      <c r="AA10" s="15">
        <f t="shared" si="118"/>
        <v>784</v>
      </c>
      <c r="AB10" s="15">
        <f t="shared" si="118"/>
        <v>759</v>
      </c>
      <c r="AC10" s="41">
        <f t="shared" si="51"/>
        <v>9890</v>
      </c>
      <c r="AD10" s="17"/>
      <c r="AH10" s="25"/>
      <c r="AI10" s="237" t="s">
        <v>43</v>
      </c>
      <c r="AJ10" s="271">
        <f t="shared" si="71"/>
        <v>2012</v>
      </c>
      <c r="AK10" s="272">
        <v>5</v>
      </c>
      <c r="AL10" s="273">
        <f t="shared" ca="1" si="52"/>
        <v>0</v>
      </c>
      <c r="AM10" s="273">
        <f t="shared" ca="1" si="52"/>
        <v>350</v>
      </c>
      <c r="AN10" s="273">
        <f t="shared" ca="1" si="52"/>
        <v>0</v>
      </c>
      <c r="AO10" s="273">
        <f t="shared" ca="1" si="52"/>
        <v>0</v>
      </c>
      <c r="AP10" s="273">
        <f t="shared" ca="1" si="52"/>
        <v>150</v>
      </c>
      <c r="AQ10" s="273">
        <f t="shared" ca="1" si="52"/>
        <v>150</v>
      </c>
      <c r="AR10" s="273">
        <f t="shared" ca="1" si="52"/>
        <v>0</v>
      </c>
      <c r="AS10" s="273">
        <f t="shared" ca="1" si="52"/>
        <v>0</v>
      </c>
      <c r="AT10" s="273">
        <f t="shared" ca="1" si="52"/>
        <v>0</v>
      </c>
      <c r="AU10" s="273">
        <f t="shared" ca="1" si="52"/>
        <v>0</v>
      </c>
      <c r="AV10" s="273">
        <f t="shared" ca="1" si="53"/>
        <v>0</v>
      </c>
      <c r="AW10" s="273">
        <f t="shared" ca="1" si="53"/>
        <v>21</v>
      </c>
      <c r="AX10" s="273">
        <f t="shared" ca="1" si="53"/>
        <v>0</v>
      </c>
      <c r="AY10" s="613">
        <f t="shared" ca="1" si="53"/>
        <v>0</v>
      </c>
      <c r="AZ10" s="273">
        <f t="shared" ca="1" si="53"/>
        <v>0</v>
      </c>
      <c r="BA10" s="273">
        <f t="shared" ca="1" si="53"/>
        <v>25</v>
      </c>
      <c r="BB10" s="273">
        <f t="shared" ca="1" si="53"/>
        <v>5</v>
      </c>
      <c r="BC10" s="273">
        <f t="shared" ca="1" si="53"/>
        <v>58</v>
      </c>
      <c r="BD10" s="273">
        <f t="shared" ca="1" si="53"/>
        <v>4</v>
      </c>
      <c r="BE10" s="273">
        <f t="shared" ca="1" si="54"/>
        <v>11.4</v>
      </c>
      <c r="BF10" s="273">
        <f t="shared" ca="1" si="55"/>
        <v>35</v>
      </c>
      <c r="BG10" s="273">
        <f t="shared" ca="1" si="55"/>
        <v>50</v>
      </c>
      <c r="BH10" s="273">
        <f t="shared" ca="1" si="55"/>
        <v>24</v>
      </c>
      <c r="BI10" s="273">
        <f t="shared" ca="1" si="55"/>
        <v>40</v>
      </c>
      <c r="BJ10" s="273">
        <f t="shared" ca="1" si="56"/>
        <v>0</v>
      </c>
      <c r="BK10" s="273">
        <f t="shared" ca="1" si="56"/>
        <v>17</v>
      </c>
      <c r="BL10" s="273">
        <f t="shared" ca="1" si="56"/>
        <v>0</v>
      </c>
      <c r="BM10" s="273">
        <f t="shared" ca="1" si="56"/>
        <v>0</v>
      </c>
      <c r="BN10" s="273">
        <f t="shared" ca="1" si="56"/>
        <v>0</v>
      </c>
      <c r="BO10" s="273">
        <f t="shared" ca="1" si="56"/>
        <v>0</v>
      </c>
      <c r="BP10" s="273">
        <f t="shared" ca="1" si="56"/>
        <v>0</v>
      </c>
      <c r="BQ10" s="512">
        <f t="shared" ca="1" si="57"/>
        <v>26</v>
      </c>
      <c r="BR10" s="566">
        <f t="shared" ca="1" si="58"/>
        <v>269.39999999999998</v>
      </c>
      <c r="BS10" s="274">
        <f t="shared" ca="1" si="58"/>
        <v>671</v>
      </c>
      <c r="BT10" s="273">
        <f t="shared" ca="1" si="59"/>
        <v>940</v>
      </c>
      <c r="BU10" s="275" t="s">
        <v>62</v>
      </c>
      <c r="BV10" s="323">
        <f t="shared" ca="1" si="72"/>
        <v>940.4</v>
      </c>
      <c r="BW10" s="323">
        <f t="shared" ca="1" si="60"/>
        <v>0.39999999999997726</v>
      </c>
      <c r="BX10" s="271"/>
      <c r="BY10" s="276"/>
      <c r="BZ10" s="277"/>
      <c r="CA10" s="237" t="s">
        <v>62</v>
      </c>
      <c r="CB10" s="278">
        <f t="shared" si="73"/>
        <v>2012</v>
      </c>
      <c r="CC10" s="279">
        <f t="shared" si="73"/>
        <v>5</v>
      </c>
      <c r="CD10" s="280">
        <f t="shared" ca="1" si="74"/>
        <v>0</v>
      </c>
      <c r="CE10" s="280">
        <f t="shared" ca="1" si="75"/>
        <v>400</v>
      </c>
      <c r="CF10" s="280">
        <f t="shared" ca="1" si="76"/>
        <v>0</v>
      </c>
      <c r="CG10" s="280">
        <f t="shared" ca="1" si="77"/>
        <v>0</v>
      </c>
      <c r="CH10" s="280">
        <f t="shared" ca="1" si="78"/>
        <v>150</v>
      </c>
      <c r="CI10" s="280">
        <f t="shared" ca="1" si="79"/>
        <v>150</v>
      </c>
      <c r="CJ10" s="280">
        <f t="shared" ca="1" si="80"/>
        <v>0</v>
      </c>
      <c r="CK10" s="280">
        <f t="shared" ca="1" si="81"/>
        <v>0</v>
      </c>
      <c r="CL10" s="280">
        <f t="shared" ca="1" si="82"/>
        <v>0</v>
      </c>
      <c r="CM10" s="280">
        <f t="shared" ca="1" si="83"/>
        <v>0</v>
      </c>
      <c r="CN10" s="280">
        <f t="shared" ca="1" si="84"/>
        <v>0</v>
      </c>
      <c r="CO10" s="280">
        <f t="shared" ca="1" si="85"/>
        <v>15</v>
      </c>
      <c r="CP10" s="365">
        <f t="shared" ca="1" si="86"/>
        <v>0</v>
      </c>
      <c r="CQ10" s="613">
        <f t="shared" ca="1" si="87"/>
        <v>0</v>
      </c>
      <c r="CR10" s="280">
        <f t="shared" ca="1" si="88"/>
        <v>10</v>
      </c>
      <c r="CS10" s="280">
        <f t="shared" ca="1" si="89"/>
        <v>25</v>
      </c>
      <c r="CT10" s="280">
        <f t="shared" ca="1" si="90"/>
        <v>6</v>
      </c>
      <c r="CU10" s="280">
        <f t="shared" ca="1" si="91"/>
        <v>62</v>
      </c>
      <c r="CV10" s="280">
        <f t="shared" ca="1" si="92"/>
        <v>5</v>
      </c>
      <c r="CW10" s="365">
        <f t="shared" ca="1" si="93"/>
        <v>11.4</v>
      </c>
      <c r="CX10" s="280">
        <f t="shared" ca="1" si="94"/>
        <v>35</v>
      </c>
      <c r="CY10" s="280">
        <f t="shared" ca="1" si="95"/>
        <v>50</v>
      </c>
      <c r="CZ10" s="280">
        <f t="shared" ca="1" si="96"/>
        <v>24</v>
      </c>
      <c r="DA10" s="280">
        <f t="shared" ca="1" si="97"/>
        <v>40</v>
      </c>
      <c r="DB10" s="280">
        <f t="shared" ca="1" si="98"/>
        <v>0</v>
      </c>
      <c r="DC10" s="280">
        <f t="shared" ca="1" si="99"/>
        <v>19</v>
      </c>
      <c r="DD10" s="280">
        <f t="shared" ca="1" si="100"/>
        <v>0</v>
      </c>
      <c r="DE10" s="280">
        <f t="shared" ca="1" si="101"/>
        <v>0</v>
      </c>
      <c r="DF10" s="280">
        <f t="shared" ca="1" si="102"/>
        <v>0</v>
      </c>
      <c r="DG10" s="280">
        <f t="shared" ca="1" si="103"/>
        <v>0</v>
      </c>
      <c r="DH10" s="280">
        <f t="shared" ca="1" si="104"/>
        <v>0</v>
      </c>
      <c r="DI10" s="568">
        <f t="shared" ca="1" si="105"/>
        <v>40</v>
      </c>
      <c r="DJ10" s="568">
        <f t="shared" ca="1" si="106"/>
        <v>247.4</v>
      </c>
      <c r="DK10" s="569">
        <f t="shared" ca="1" si="107"/>
        <v>715</v>
      </c>
      <c r="DL10" s="281">
        <f t="shared" ca="1" si="108"/>
        <v>1002.4</v>
      </c>
      <c r="DM10" s="281">
        <f t="shared" ca="1" si="109"/>
        <v>1003</v>
      </c>
      <c r="DN10" s="454">
        <f t="shared" ca="1" si="110"/>
        <v>0.60000000000002274</v>
      </c>
      <c r="DO10" s="626">
        <f t="shared" ca="1" si="111"/>
        <v>5.9856344772548156E-4</v>
      </c>
      <c r="DP10" s="29"/>
      <c r="DQ10" s="29"/>
      <c r="DR10" s="29"/>
      <c r="DS10" s="29"/>
      <c r="DT10" s="29"/>
      <c r="DU10" s="29"/>
      <c r="DV10" s="29"/>
    </row>
    <row r="11" spans="1:126" ht="12.75">
      <c r="A11" s="1">
        <f t="shared" si="112"/>
        <v>2015</v>
      </c>
      <c r="B11" s="15">
        <f t="shared" ref="B11:M11" si="119">ROUND(B51+B91,0)</f>
        <v>1377</v>
      </c>
      <c r="C11" s="15">
        <f t="shared" si="119"/>
        <v>1357</v>
      </c>
      <c r="D11" s="15">
        <f t="shared" si="119"/>
        <v>1398</v>
      </c>
      <c r="E11" s="15">
        <f t="shared" si="119"/>
        <v>771</v>
      </c>
      <c r="F11" s="15">
        <f t="shared" si="119"/>
        <v>804</v>
      </c>
      <c r="G11" s="15">
        <f t="shared" si="119"/>
        <v>807</v>
      </c>
      <c r="H11" s="15">
        <f t="shared" si="119"/>
        <v>807</v>
      </c>
      <c r="I11" s="15">
        <f t="shared" si="119"/>
        <v>807</v>
      </c>
      <c r="J11" s="15">
        <f t="shared" si="119"/>
        <v>792</v>
      </c>
      <c r="K11" s="15">
        <f t="shared" si="119"/>
        <v>784</v>
      </c>
      <c r="L11" s="15">
        <f t="shared" si="119"/>
        <v>757</v>
      </c>
      <c r="M11" s="15">
        <f t="shared" si="119"/>
        <v>1375</v>
      </c>
      <c r="N11" s="41">
        <f t="shared" si="50"/>
        <v>11836</v>
      </c>
      <c r="O11" s="2"/>
      <c r="P11" s="1">
        <f t="shared" si="69"/>
        <v>2015</v>
      </c>
      <c r="Q11" s="15">
        <f t="shared" ref="Q11:AB11" si="120">ROUND(Q51+Q91,0)</f>
        <v>1367</v>
      </c>
      <c r="R11" s="15">
        <f t="shared" si="120"/>
        <v>1375</v>
      </c>
      <c r="S11" s="15">
        <f t="shared" si="120"/>
        <v>1357</v>
      </c>
      <c r="T11" s="15">
        <f t="shared" si="120"/>
        <v>1399</v>
      </c>
      <c r="U11" s="15">
        <f t="shared" si="120"/>
        <v>771</v>
      </c>
      <c r="V11" s="15">
        <f t="shared" si="120"/>
        <v>803</v>
      </c>
      <c r="W11" s="15">
        <f t="shared" si="120"/>
        <v>805</v>
      </c>
      <c r="X11" s="15">
        <f t="shared" si="120"/>
        <v>809</v>
      </c>
      <c r="Y11" s="15">
        <f t="shared" si="120"/>
        <v>807</v>
      </c>
      <c r="Z11" s="15">
        <f t="shared" si="120"/>
        <v>793</v>
      </c>
      <c r="AA11" s="15">
        <f t="shared" si="120"/>
        <v>785</v>
      </c>
      <c r="AB11" s="15">
        <f t="shared" si="120"/>
        <v>761</v>
      </c>
      <c r="AC11" s="41">
        <f t="shared" si="51"/>
        <v>11832</v>
      </c>
      <c r="AD11" s="17"/>
      <c r="AI11" s="237" t="s">
        <v>44</v>
      </c>
      <c r="AJ11" s="271">
        <f t="shared" si="71"/>
        <v>2012</v>
      </c>
      <c r="AK11" s="272">
        <v>6</v>
      </c>
      <c r="AL11" s="273">
        <f t="shared" ca="1" si="52"/>
        <v>0</v>
      </c>
      <c r="AM11" s="273">
        <f t="shared" ca="1" si="52"/>
        <v>400</v>
      </c>
      <c r="AN11" s="273">
        <f t="shared" ca="1" si="52"/>
        <v>0</v>
      </c>
      <c r="AO11" s="273">
        <f t="shared" ca="1" si="52"/>
        <v>0</v>
      </c>
      <c r="AP11" s="273">
        <f t="shared" ca="1" si="52"/>
        <v>150</v>
      </c>
      <c r="AQ11" s="273">
        <f t="shared" ca="1" si="52"/>
        <v>150</v>
      </c>
      <c r="AR11" s="273">
        <f t="shared" ca="1" si="52"/>
        <v>0</v>
      </c>
      <c r="AS11" s="273">
        <f t="shared" ca="1" si="52"/>
        <v>0</v>
      </c>
      <c r="AT11" s="273">
        <f t="shared" ca="1" si="52"/>
        <v>0</v>
      </c>
      <c r="AU11" s="273">
        <f t="shared" ca="1" si="52"/>
        <v>0</v>
      </c>
      <c r="AV11" s="273">
        <f t="shared" ca="1" si="53"/>
        <v>0</v>
      </c>
      <c r="AW11" s="273">
        <f t="shared" ca="1" si="53"/>
        <v>15</v>
      </c>
      <c r="AX11" s="273">
        <f t="shared" ca="1" si="53"/>
        <v>0</v>
      </c>
      <c r="AY11" s="613">
        <f t="shared" ca="1" si="53"/>
        <v>0</v>
      </c>
      <c r="AZ11" s="273">
        <f t="shared" ca="1" si="53"/>
        <v>0</v>
      </c>
      <c r="BA11" s="273">
        <f t="shared" ca="1" si="53"/>
        <v>25</v>
      </c>
      <c r="BB11" s="273">
        <f t="shared" ca="1" si="53"/>
        <v>6</v>
      </c>
      <c r="BC11" s="273">
        <f t="shared" ca="1" si="53"/>
        <v>62</v>
      </c>
      <c r="BD11" s="273">
        <f t="shared" ca="1" si="53"/>
        <v>3</v>
      </c>
      <c r="BE11" s="273">
        <f t="shared" ca="1" si="54"/>
        <v>11.4</v>
      </c>
      <c r="BF11" s="273">
        <f t="shared" ca="1" si="55"/>
        <v>35</v>
      </c>
      <c r="BG11" s="273">
        <f t="shared" ca="1" si="55"/>
        <v>50</v>
      </c>
      <c r="BH11" s="273">
        <f t="shared" ca="1" si="55"/>
        <v>24</v>
      </c>
      <c r="BI11" s="273">
        <f t="shared" ca="1" si="55"/>
        <v>40</v>
      </c>
      <c r="BJ11" s="273">
        <f t="shared" ca="1" si="56"/>
        <v>0</v>
      </c>
      <c r="BK11" s="273">
        <f t="shared" ca="1" si="56"/>
        <v>19</v>
      </c>
      <c r="BL11" s="273">
        <f t="shared" ca="1" si="56"/>
        <v>0</v>
      </c>
      <c r="BM11" s="273">
        <f t="shared" ca="1" si="56"/>
        <v>0</v>
      </c>
      <c r="BN11" s="273">
        <f t="shared" ca="1" si="56"/>
        <v>0</v>
      </c>
      <c r="BO11" s="273">
        <f t="shared" ca="1" si="56"/>
        <v>0</v>
      </c>
      <c r="BP11" s="273">
        <f t="shared" ca="1" si="56"/>
        <v>0</v>
      </c>
      <c r="BQ11" s="512">
        <f t="shared" ca="1" si="57"/>
        <v>28</v>
      </c>
      <c r="BR11" s="566">
        <f t="shared" ca="1" si="58"/>
        <v>275.39999999999998</v>
      </c>
      <c r="BS11" s="274">
        <f t="shared" ca="1" si="58"/>
        <v>715</v>
      </c>
      <c r="BT11" s="273">
        <f t="shared" ca="1" si="59"/>
        <v>990</v>
      </c>
      <c r="BU11" s="275" t="s">
        <v>63</v>
      </c>
      <c r="BV11" s="323">
        <f t="shared" ca="1" si="72"/>
        <v>990.4</v>
      </c>
      <c r="BW11" s="323">
        <f t="shared" ca="1" si="60"/>
        <v>0.39999999999997726</v>
      </c>
      <c r="BX11" s="271"/>
      <c r="BY11" s="276"/>
      <c r="BZ11" s="277"/>
      <c r="CA11" s="237" t="s">
        <v>63</v>
      </c>
      <c r="CB11" s="278">
        <f t="shared" si="73"/>
        <v>2012</v>
      </c>
      <c r="CC11" s="279">
        <f t="shared" si="73"/>
        <v>6</v>
      </c>
      <c r="CD11" s="280">
        <f t="shared" ca="1" si="74"/>
        <v>0</v>
      </c>
      <c r="CE11" s="280">
        <f t="shared" ca="1" si="75"/>
        <v>475</v>
      </c>
      <c r="CF11" s="280">
        <f t="shared" ca="1" si="76"/>
        <v>0</v>
      </c>
      <c r="CG11" s="280">
        <f t="shared" ca="1" si="77"/>
        <v>0</v>
      </c>
      <c r="CH11" s="280">
        <f t="shared" ca="1" si="78"/>
        <v>150</v>
      </c>
      <c r="CI11" s="280">
        <f t="shared" ca="1" si="79"/>
        <v>150</v>
      </c>
      <c r="CJ11" s="280">
        <f t="shared" ca="1" si="80"/>
        <v>0</v>
      </c>
      <c r="CK11" s="280">
        <f t="shared" ca="1" si="81"/>
        <v>0</v>
      </c>
      <c r="CL11" s="280">
        <f t="shared" ca="1" si="82"/>
        <v>0</v>
      </c>
      <c r="CM11" s="280">
        <f t="shared" ca="1" si="83"/>
        <v>0</v>
      </c>
      <c r="CN11" s="280">
        <f t="shared" ca="1" si="84"/>
        <v>0</v>
      </c>
      <c r="CO11" s="280">
        <f t="shared" ca="1" si="85"/>
        <v>15</v>
      </c>
      <c r="CP11" s="365">
        <f t="shared" ca="1" si="86"/>
        <v>0</v>
      </c>
      <c r="CQ11" s="613">
        <f t="shared" ca="1" si="87"/>
        <v>0</v>
      </c>
      <c r="CR11" s="280">
        <f t="shared" ca="1" si="88"/>
        <v>12</v>
      </c>
      <c r="CS11" s="280">
        <f t="shared" ca="1" si="89"/>
        <v>25</v>
      </c>
      <c r="CT11" s="280">
        <f t="shared" ca="1" si="90"/>
        <v>7</v>
      </c>
      <c r="CU11" s="280">
        <f t="shared" ca="1" si="91"/>
        <v>70</v>
      </c>
      <c r="CV11" s="280">
        <f t="shared" ca="1" si="92"/>
        <v>6</v>
      </c>
      <c r="CW11" s="365">
        <f t="shared" ca="1" si="93"/>
        <v>11.4</v>
      </c>
      <c r="CX11" s="280">
        <f t="shared" ca="1" si="94"/>
        <v>35</v>
      </c>
      <c r="CY11" s="280">
        <f t="shared" ca="1" si="95"/>
        <v>50</v>
      </c>
      <c r="CZ11" s="280">
        <f t="shared" ca="1" si="96"/>
        <v>24</v>
      </c>
      <c r="DA11" s="280">
        <f t="shared" ca="1" si="97"/>
        <v>40</v>
      </c>
      <c r="DB11" s="280">
        <f t="shared" ca="1" si="98"/>
        <v>0</v>
      </c>
      <c r="DC11" s="280">
        <f t="shared" ca="1" si="99"/>
        <v>19</v>
      </c>
      <c r="DD11" s="280">
        <f t="shared" ca="1" si="100"/>
        <v>0</v>
      </c>
      <c r="DE11" s="280">
        <f t="shared" ca="1" si="101"/>
        <v>0</v>
      </c>
      <c r="DF11" s="280">
        <f t="shared" ca="1" si="102"/>
        <v>0</v>
      </c>
      <c r="DG11" s="280">
        <f t="shared" ca="1" si="103"/>
        <v>0</v>
      </c>
      <c r="DH11" s="280">
        <f t="shared" ca="1" si="104"/>
        <v>0</v>
      </c>
      <c r="DI11" s="568">
        <f t="shared" ca="1" si="105"/>
        <v>44</v>
      </c>
      <c r="DJ11" s="568">
        <f t="shared" ca="1" si="106"/>
        <v>255.4</v>
      </c>
      <c r="DK11" s="569">
        <f t="shared" ca="1" si="107"/>
        <v>790</v>
      </c>
      <c r="DL11" s="281">
        <f t="shared" ca="1" si="108"/>
        <v>1089.4000000000001</v>
      </c>
      <c r="DM11" s="281">
        <f t="shared" ca="1" si="109"/>
        <v>1090</v>
      </c>
      <c r="DN11" s="454">
        <f t="shared" ca="1" si="110"/>
        <v>0.59999999999990905</v>
      </c>
      <c r="DO11" s="626">
        <f t="shared" ca="1" si="111"/>
        <v>5.5076188727731692E-4</v>
      </c>
      <c r="DP11" s="29"/>
      <c r="DQ11" s="29"/>
      <c r="DR11" s="29"/>
      <c r="DS11" s="29"/>
      <c r="DT11" s="29"/>
      <c r="DU11" s="29"/>
      <c r="DV11" s="29"/>
    </row>
    <row r="12" spans="1:126" ht="12.75">
      <c r="A12" s="1">
        <f t="shared" si="112"/>
        <v>2016</v>
      </c>
      <c r="B12" s="15">
        <f t="shared" ref="B12:M12" si="121">ROUND(B52+B92,0)</f>
        <v>1379</v>
      </c>
      <c r="C12" s="15">
        <f t="shared" si="121"/>
        <v>1358</v>
      </c>
      <c r="D12" s="15">
        <f t="shared" si="121"/>
        <v>1400</v>
      </c>
      <c r="E12" s="15">
        <f t="shared" si="121"/>
        <v>771</v>
      </c>
      <c r="F12" s="15">
        <f t="shared" si="121"/>
        <v>806</v>
      </c>
      <c r="G12" s="15">
        <f t="shared" si="121"/>
        <v>659</v>
      </c>
      <c r="H12" s="15">
        <f t="shared" si="121"/>
        <v>659</v>
      </c>
      <c r="I12" s="15">
        <f t="shared" si="121"/>
        <v>659</v>
      </c>
      <c r="J12" s="15">
        <f t="shared" si="121"/>
        <v>642</v>
      </c>
      <c r="K12" s="15">
        <f t="shared" si="121"/>
        <v>635</v>
      </c>
      <c r="L12" s="15">
        <f t="shared" si="121"/>
        <v>609</v>
      </c>
      <c r="M12" s="15">
        <f t="shared" si="121"/>
        <v>1228</v>
      </c>
      <c r="N12" s="41">
        <f t="shared" si="50"/>
        <v>10805</v>
      </c>
      <c r="O12" s="2"/>
      <c r="P12" s="1">
        <f t="shared" si="69"/>
        <v>2016</v>
      </c>
      <c r="Q12" s="15">
        <f t="shared" ref="Q12:AB12" si="122">ROUND(Q52+Q92,0)</f>
        <v>1370</v>
      </c>
      <c r="R12" s="15">
        <f t="shared" si="122"/>
        <v>1377</v>
      </c>
      <c r="S12" s="15">
        <f t="shared" si="122"/>
        <v>1358</v>
      </c>
      <c r="T12" s="15">
        <f t="shared" si="122"/>
        <v>1401</v>
      </c>
      <c r="U12" s="15">
        <f t="shared" si="122"/>
        <v>771</v>
      </c>
      <c r="V12" s="15">
        <f t="shared" si="122"/>
        <v>805</v>
      </c>
      <c r="W12" s="15">
        <f t="shared" si="122"/>
        <v>657</v>
      </c>
      <c r="X12" s="15">
        <f t="shared" si="122"/>
        <v>661</v>
      </c>
      <c r="Y12" s="15">
        <f t="shared" si="122"/>
        <v>659</v>
      </c>
      <c r="Z12" s="15">
        <f t="shared" si="122"/>
        <v>643</v>
      </c>
      <c r="AA12" s="15">
        <f t="shared" si="122"/>
        <v>636</v>
      </c>
      <c r="AB12" s="15">
        <f t="shared" si="122"/>
        <v>613</v>
      </c>
      <c r="AC12" s="41">
        <f t="shared" si="51"/>
        <v>10951</v>
      </c>
      <c r="AD12" s="17"/>
      <c r="AI12" s="237" t="s">
        <v>45</v>
      </c>
      <c r="AJ12" s="271">
        <f t="shared" si="71"/>
        <v>2012</v>
      </c>
      <c r="AK12" s="272">
        <v>7</v>
      </c>
      <c r="AL12" s="273">
        <f t="shared" ca="1" si="52"/>
        <v>0</v>
      </c>
      <c r="AM12" s="273">
        <f t="shared" ca="1" si="52"/>
        <v>475</v>
      </c>
      <c r="AN12" s="273">
        <f t="shared" ca="1" si="52"/>
        <v>0</v>
      </c>
      <c r="AO12" s="273">
        <f t="shared" ca="1" si="52"/>
        <v>0</v>
      </c>
      <c r="AP12" s="273">
        <f t="shared" ca="1" si="52"/>
        <v>150</v>
      </c>
      <c r="AQ12" s="273">
        <f t="shared" ca="1" si="52"/>
        <v>150</v>
      </c>
      <c r="AR12" s="273">
        <f t="shared" ca="1" si="52"/>
        <v>0</v>
      </c>
      <c r="AS12" s="273">
        <f t="shared" ca="1" si="52"/>
        <v>0</v>
      </c>
      <c r="AT12" s="273">
        <f t="shared" ca="1" si="52"/>
        <v>0</v>
      </c>
      <c r="AU12" s="273">
        <f t="shared" ca="1" si="52"/>
        <v>0</v>
      </c>
      <c r="AV12" s="273">
        <f t="shared" ca="1" si="53"/>
        <v>0</v>
      </c>
      <c r="AW12" s="273">
        <f t="shared" ca="1" si="53"/>
        <v>15</v>
      </c>
      <c r="AX12" s="273">
        <f t="shared" ca="1" si="53"/>
        <v>0</v>
      </c>
      <c r="AY12" s="613">
        <f t="shared" ca="1" si="53"/>
        <v>0</v>
      </c>
      <c r="AZ12" s="273">
        <f t="shared" ca="1" si="53"/>
        <v>10</v>
      </c>
      <c r="BA12" s="273">
        <f t="shared" ca="1" si="53"/>
        <v>25</v>
      </c>
      <c r="BB12" s="273">
        <f t="shared" ca="1" si="53"/>
        <v>7</v>
      </c>
      <c r="BC12" s="273">
        <f t="shared" ca="1" si="53"/>
        <v>70</v>
      </c>
      <c r="BD12" s="273">
        <f t="shared" ca="1" si="53"/>
        <v>5</v>
      </c>
      <c r="BE12" s="273">
        <f t="shared" ca="1" si="54"/>
        <v>11.4</v>
      </c>
      <c r="BF12" s="273">
        <f t="shared" ca="1" si="55"/>
        <v>35</v>
      </c>
      <c r="BG12" s="273">
        <f t="shared" ca="1" si="55"/>
        <v>50</v>
      </c>
      <c r="BH12" s="273">
        <f t="shared" ca="1" si="55"/>
        <v>24</v>
      </c>
      <c r="BI12" s="273">
        <f t="shared" ca="1" si="55"/>
        <v>40</v>
      </c>
      <c r="BJ12" s="273">
        <f t="shared" ca="1" si="56"/>
        <v>0</v>
      </c>
      <c r="BK12" s="273">
        <f t="shared" ca="1" si="56"/>
        <v>19</v>
      </c>
      <c r="BL12" s="273">
        <f t="shared" ca="1" si="56"/>
        <v>0</v>
      </c>
      <c r="BM12" s="273">
        <f t="shared" ca="1" si="56"/>
        <v>0</v>
      </c>
      <c r="BN12" s="273">
        <f t="shared" ca="1" si="56"/>
        <v>0</v>
      </c>
      <c r="BO12" s="273">
        <f t="shared" ca="1" si="56"/>
        <v>0</v>
      </c>
      <c r="BP12" s="273">
        <f t="shared" ca="1" si="56"/>
        <v>0</v>
      </c>
      <c r="BQ12" s="512">
        <f t="shared" ca="1" si="57"/>
        <v>41</v>
      </c>
      <c r="BR12" s="566">
        <f t="shared" ca="1" si="58"/>
        <v>296.39999999999998</v>
      </c>
      <c r="BS12" s="274">
        <f t="shared" ca="1" si="58"/>
        <v>790</v>
      </c>
      <c r="BT12" s="273">
        <f t="shared" ca="1" si="59"/>
        <v>1086</v>
      </c>
      <c r="BU12" s="275" t="s">
        <v>64</v>
      </c>
      <c r="BV12" s="323">
        <f t="shared" ca="1" si="72"/>
        <v>1086.4000000000001</v>
      </c>
      <c r="BW12" s="323">
        <f t="shared" ca="1" si="60"/>
        <v>0.40000000000009095</v>
      </c>
      <c r="BX12" s="271"/>
      <c r="BY12" s="276"/>
      <c r="BZ12" s="277"/>
      <c r="CA12" s="237" t="s">
        <v>64</v>
      </c>
      <c r="CB12" s="278">
        <f t="shared" si="73"/>
        <v>2012</v>
      </c>
      <c r="CC12" s="279">
        <f t="shared" si="73"/>
        <v>7</v>
      </c>
      <c r="CD12" s="280">
        <f t="shared" ca="1" si="74"/>
        <v>0</v>
      </c>
      <c r="CE12" s="280">
        <f t="shared" ca="1" si="75"/>
        <v>475</v>
      </c>
      <c r="CF12" s="280">
        <f t="shared" ca="1" si="76"/>
        <v>0</v>
      </c>
      <c r="CG12" s="280">
        <f t="shared" ca="1" si="77"/>
        <v>0</v>
      </c>
      <c r="CH12" s="280">
        <f t="shared" ca="1" si="78"/>
        <v>150</v>
      </c>
      <c r="CI12" s="280">
        <f t="shared" ca="1" si="79"/>
        <v>150</v>
      </c>
      <c r="CJ12" s="280">
        <f t="shared" ca="1" si="80"/>
        <v>0</v>
      </c>
      <c r="CK12" s="280">
        <f t="shared" ca="1" si="81"/>
        <v>0</v>
      </c>
      <c r="CL12" s="280">
        <f t="shared" ca="1" si="82"/>
        <v>0</v>
      </c>
      <c r="CM12" s="280">
        <f t="shared" ca="1" si="83"/>
        <v>0</v>
      </c>
      <c r="CN12" s="280">
        <f t="shared" ca="1" si="84"/>
        <v>0</v>
      </c>
      <c r="CO12" s="280">
        <f t="shared" ca="1" si="85"/>
        <v>15</v>
      </c>
      <c r="CP12" s="365">
        <f t="shared" ca="1" si="86"/>
        <v>0</v>
      </c>
      <c r="CQ12" s="613">
        <f t="shared" ca="1" si="87"/>
        <v>0</v>
      </c>
      <c r="CR12" s="280">
        <f t="shared" ca="1" si="88"/>
        <v>10</v>
      </c>
      <c r="CS12" s="280">
        <f t="shared" ca="1" si="89"/>
        <v>25</v>
      </c>
      <c r="CT12" s="280">
        <f t="shared" ca="1" si="90"/>
        <v>7</v>
      </c>
      <c r="CU12" s="280">
        <f t="shared" ca="1" si="91"/>
        <v>86</v>
      </c>
      <c r="CV12" s="280">
        <f t="shared" ca="1" si="92"/>
        <v>6</v>
      </c>
      <c r="CW12" s="365">
        <f t="shared" ca="1" si="93"/>
        <v>11.4</v>
      </c>
      <c r="CX12" s="280">
        <f t="shared" ca="1" si="94"/>
        <v>35</v>
      </c>
      <c r="CY12" s="280">
        <f t="shared" ca="1" si="95"/>
        <v>50</v>
      </c>
      <c r="CZ12" s="280">
        <f t="shared" ca="1" si="96"/>
        <v>24</v>
      </c>
      <c r="DA12" s="280">
        <f t="shared" ca="1" si="97"/>
        <v>40</v>
      </c>
      <c r="DB12" s="280">
        <f t="shared" ca="1" si="98"/>
        <v>0</v>
      </c>
      <c r="DC12" s="280">
        <f t="shared" ca="1" si="99"/>
        <v>20</v>
      </c>
      <c r="DD12" s="280">
        <f t="shared" ca="1" si="100"/>
        <v>0</v>
      </c>
      <c r="DE12" s="280">
        <f t="shared" ca="1" si="101"/>
        <v>0</v>
      </c>
      <c r="DF12" s="280">
        <f t="shared" ca="1" si="102"/>
        <v>0</v>
      </c>
      <c r="DG12" s="280">
        <f t="shared" ca="1" si="103"/>
        <v>0</v>
      </c>
      <c r="DH12" s="280">
        <f t="shared" ca="1" si="104"/>
        <v>0</v>
      </c>
      <c r="DI12" s="568">
        <f t="shared" ca="1" si="105"/>
        <v>43</v>
      </c>
      <c r="DJ12" s="568">
        <f t="shared" ca="1" si="106"/>
        <v>271.39999999999998</v>
      </c>
      <c r="DK12" s="569">
        <f t="shared" ca="1" si="107"/>
        <v>790</v>
      </c>
      <c r="DL12" s="281">
        <f t="shared" ca="1" si="108"/>
        <v>1104.4000000000001</v>
      </c>
      <c r="DM12" s="281">
        <f t="shared" ca="1" si="109"/>
        <v>1105</v>
      </c>
      <c r="DN12" s="454">
        <f t="shared" ca="1" si="110"/>
        <v>0.59999999999990905</v>
      </c>
      <c r="DO12" s="626">
        <f t="shared" ca="1" si="111"/>
        <v>5.4328141977536123E-4</v>
      </c>
      <c r="DP12" s="29"/>
      <c r="DQ12" s="29"/>
      <c r="DR12" s="29"/>
      <c r="DS12" s="29"/>
      <c r="DT12" s="29"/>
      <c r="DU12" s="29"/>
      <c r="DV12" s="29"/>
    </row>
    <row r="13" spans="1:126" ht="11.25" customHeight="1">
      <c r="A13" s="1">
        <f t="shared" si="112"/>
        <v>2017</v>
      </c>
      <c r="B13" s="15">
        <f t="shared" ref="B13:M13" si="123">ROUND(B53+B93,0)</f>
        <v>1088</v>
      </c>
      <c r="C13" s="15">
        <f t="shared" si="123"/>
        <v>1087</v>
      </c>
      <c r="D13" s="15">
        <f t="shared" si="123"/>
        <v>1085</v>
      </c>
      <c r="E13" s="15">
        <f t="shared" si="123"/>
        <v>484</v>
      </c>
      <c r="F13" s="15">
        <f t="shared" si="123"/>
        <v>487</v>
      </c>
      <c r="G13" s="15">
        <f t="shared" si="123"/>
        <v>589</v>
      </c>
      <c r="H13" s="15">
        <f t="shared" si="123"/>
        <v>588</v>
      </c>
      <c r="I13" s="15">
        <f t="shared" si="123"/>
        <v>588</v>
      </c>
      <c r="J13" s="15">
        <f t="shared" si="123"/>
        <v>587</v>
      </c>
      <c r="K13" s="15">
        <f t="shared" si="123"/>
        <v>486</v>
      </c>
      <c r="L13" s="15">
        <f t="shared" si="123"/>
        <v>481</v>
      </c>
      <c r="M13" s="15">
        <f t="shared" si="123"/>
        <v>1086</v>
      </c>
      <c r="N13" s="41">
        <f t="shared" si="50"/>
        <v>8636</v>
      </c>
      <c r="O13" s="2"/>
      <c r="P13" s="1">
        <f t="shared" si="69"/>
        <v>2017</v>
      </c>
      <c r="Q13" s="15">
        <f t="shared" ref="Q13:AB13" si="124">ROUND(Q53+Q93,0)</f>
        <v>1224</v>
      </c>
      <c r="R13" s="15">
        <f t="shared" si="124"/>
        <v>1086</v>
      </c>
      <c r="S13" s="15">
        <f t="shared" si="124"/>
        <v>1087</v>
      </c>
      <c r="T13" s="15">
        <f t="shared" si="124"/>
        <v>1086</v>
      </c>
      <c r="U13" s="15">
        <f t="shared" si="124"/>
        <v>484</v>
      </c>
      <c r="V13" s="15">
        <f t="shared" si="124"/>
        <v>485</v>
      </c>
      <c r="W13" s="15">
        <f t="shared" si="124"/>
        <v>587</v>
      </c>
      <c r="X13" s="15">
        <f t="shared" si="124"/>
        <v>590</v>
      </c>
      <c r="Y13" s="15">
        <f t="shared" si="124"/>
        <v>588</v>
      </c>
      <c r="Z13" s="15">
        <f t="shared" si="124"/>
        <v>587</v>
      </c>
      <c r="AA13" s="15">
        <f t="shared" si="124"/>
        <v>487</v>
      </c>
      <c r="AB13" s="15">
        <f t="shared" si="124"/>
        <v>485</v>
      </c>
      <c r="AC13" s="41">
        <f t="shared" si="51"/>
        <v>8776</v>
      </c>
      <c r="AD13" s="17"/>
      <c r="AI13" s="237" t="s">
        <v>46</v>
      </c>
      <c r="AJ13" s="271">
        <f t="shared" si="71"/>
        <v>2012</v>
      </c>
      <c r="AK13" s="272">
        <v>8</v>
      </c>
      <c r="AL13" s="273">
        <f t="shared" ca="1" si="52"/>
        <v>0</v>
      </c>
      <c r="AM13" s="273">
        <f t="shared" ca="1" si="52"/>
        <v>475</v>
      </c>
      <c r="AN13" s="273">
        <f t="shared" ca="1" si="52"/>
        <v>0</v>
      </c>
      <c r="AO13" s="273">
        <f t="shared" ca="1" si="52"/>
        <v>0</v>
      </c>
      <c r="AP13" s="273">
        <f t="shared" ca="1" si="52"/>
        <v>150</v>
      </c>
      <c r="AQ13" s="273">
        <f t="shared" ca="1" si="52"/>
        <v>150</v>
      </c>
      <c r="AR13" s="273">
        <f t="shared" ca="1" si="52"/>
        <v>0</v>
      </c>
      <c r="AS13" s="273">
        <f t="shared" ca="1" si="52"/>
        <v>0</v>
      </c>
      <c r="AT13" s="273">
        <f t="shared" ca="1" si="52"/>
        <v>0</v>
      </c>
      <c r="AU13" s="273">
        <f t="shared" ca="1" si="52"/>
        <v>0</v>
      </c>
      <c r="AV13" s="273">
        <f t="shared" ca="1" si="53"/>
        <v>0</v>
      </c>
      <c r="AW13" s="273">
        <f t="shared" ca="1" si="53"/>
        <v>15</v>
      </c>
      <c r="AX13" s="273">
        <f t="shared" ca="1" si="53"/>
        <v>0</v>
      </c>
      <c r="AY13" s="613">
        <f t="shared" ca="1" si="53"/>
        <v>0</v>
      </c>
      <c r="AZ13" s="273">
        <f t="shared" ca="1" si="53"/>
        <v>12</v>
      </c>
      <c r="BA13" s="273">
        <f t="shared" ca="1" si="53"/>
        <v>25</v>
      </c>
      <c r="BB13" s="273">
        <f t="shared" ca="1" si="53"/>
        <v>7</v>
      </c>
      <c r="BC13" s="273">
        <f t="shared" ca="1" si="53"/>
        <v>86</v>
      </c>
      <c r="BD13" s="273">
        <f t="shared" ca="1" si="53"/>
        <v>6</v>
      </c>
      <c r="BE13" s="273">
        <f t="shared" ca="1" si="54"/>
        <v>11.4</v>
      </c>
      <c r="BF13" s="273">
        <f t="shared" ca="1" si="55"/>
        <v>35</v>
      </c>
      <c r="BG13" s="273">
        <f t="shared" ca="1" si="55"/>
        <v>50</v>
      </c>
      <c r="BH13" s="273">
        <f t="shared" ca="1" si="55"/>
        <v>24</v>
      </c>
      <c r="BI13" s="273">
        <f t="shared" ca="1" si="55"/>
        <v>40</v>
      </c>
      <c r="BJ13" s="273">
        <f t="shared" ca="1" si="56"/>
        <v>0</v>
      </c>
      <c r="BK13" s="273">
        <f t="shared" ca="1" si="56"/>
        <v>20</v>
      </c>
      <c r="BL13" s="273">
        <f t="shared" ca="1" si="56"/>
        <v>0</v>
      </c>
      <c r="BM13" s="273">
        <f t="shared" ca="1" si="56"/>
        <v>0</v>
      </c>
      <c r="BN13" s="273">
        <f t="shared" ca="1" si="56"/>
        <v>0</v>
      </c>
      <c r="BO13" s="273">
        <f t="shared" ca="1" si="56"/>
        <v>0</v>
      </c>
      <c r="BP13" s="273">
        <f t="shared" ca="1" si="56"/>
        <v>0</v>
      </c>
      <c r="BQ13" s="512">
        <f t="shared" ca="1" si="57"/>
        <v>45</v>
      </c>
      <c r="BR13" s="566">
        <f t="shared" ca="1" si="58"/>
        <v>316.39999999999998</v>
      </c>
      <c r="BS13" s="274">
        <f t="shared" ca="1" si="58"/>
        <v>790</v>
      </c>
      <c r="BT13" s="273">
        <f t="shared" ca="1" si="59"/>
        <v>1106</v>
      </c>
      <c r="BU13" s="275" t="s">
        <v>65</v>
      </c>
      <c r="BV13" s="323">
        <f t="shared" ca="1" si="72"/>
        <v>1106.4000000000001</v>
      </c>
      <c r="BW13" s="323">
        <f t="shared" ca="1" si="60"/>
        <v>0.40000000000009095</v>
      </c>
      <c r="BX13" s="271"/>
      <c r="BY13" s="276"/>
      <c r="BZ13" s="277"/>
      <c r="CA13" s="237" t="s">
        <v>65</v>
      </c>
      <c r="CB13" s="278">
        <f t="shared" si="73"/>
        <v>2012</v>
      </c>
      <c r="CC13" s="279">
        <f t="shared" si="73"/>
        <v>8</v>
      </c>
      <c r="CD13" s="280">
        <f t="shared" ca="1" si="74"/>
        <v>0</v>
      </c>
      <c r="CE13" s="280">
        <f t="shared" ca="1" si="75"/>
        <v>475</v>
      </c>
      <c r="CF13" s="280">
        <f t="shared" ca="1" si="76"/>
        <v>0</v>
      </c>
      <c r="CG13" s="280">
        <f t="shared" ca="1" si="77"/>
        <v>0</v>
      </c>
      <c r="CH13" s="280">
        <f t="shared" ca="1" si="78"/>
        <v>150</v>
      </c>
      <c r="CI13" s="280">
        <f t="shared" ca="1" si="79"/>
        <v>150</v>
      </c>
      <c r="CJ13" s="280">
        <f t="shared" ca="1" si="80"/>
        <v>0</v>
      </c>
      <c r="CK13" s="280">
        <f t="shared" ca="1" si="81"/>
        <v>0</v>
      </c>
      <c r="CL13" s="280">
        <f t="shared" ca="1" si="82"/>
        <v>0</v>
      </c>
      <c r="CM13" s="280">
        <f t="shared" ca="1" si="83"/>
        <v>0</v>
      </c>
      <c r="CN13" s="280">
        <f t="shared" ca="1" si="84"/>
        <v>0</v>
      </c>
      <c r="CO13" s="280">
        <f t="shared" ca="1" si="85"/>
        <v>15</v>
      </c>
      <c r="CP13" s="365">
        <f t="shared" ca="1" si="86"/>
        <v>0</v>
      </c>
      <c r="CQ13" s="613">
        <f t="shared" ca="1" si="87"/>
        <v>0</v>
      </c>
      <c r="CR13" s="280">
        <f t="shared" ca="1" si="88"/>
        <v>10</v>
      </c>
      <c r="CS13" s="280">
        <f t="shared" ca="1" si="89"/>
        <v>25</v>
      </c>
      <c r="CT13" s="280">
        <f t="shared" ca="1" si="90"/>
        <v>7</v>
      </c>
      <c r="CU13" s="280">
        <f t="shared" ca="1" si="91"/>
        <v>74</v>
      </c>
      <c r="CV13" s="280">
        <f t="shared" ca="1" si="92"/>
        <v>6</v>
      </c>
      <c r="CW13" s="365">
        <f t="shared" ca="1" si="93"/>
        <v>11.4</v>
      </c>
      <c r="CX13" s="280">
        <f t="shared" ca="1" si="94"/>
        <v>35</v>
      </c>
      <c r="CY13" s="280">
        <f t="shared" ca="1" si="95"/>
        <v>50</v>
      </c>
      <c r="CZ13" s="280">
        <f t="shared" ca="1" si="96"/>
        <v>24</v>
      </c>
      <c r="DA13" s="280">
        <f t="shared" ca="1" si="97"/>
        <v>40</v>
      </c>
      <c r="DB13" s="280">
        <f t="shared" ca="1" si="98"/>
        <v>0</v>
      </c>
      <c r="DC13" s="280">
        <f t="shared" ca="1" si="99"/>
        <v>21</v>
      </c>
      <c r="DD13" s="280">
        <f t="shared" ca="1" si="100"/>
        <v>0</v>
      </c>
      <c r="DE13" s="280">
        <f t="shared" ca="1" si="101"/>
        <v>0</v>
      </c>
      <c r="DF13" s="280">
        <f t="shared" ca="1" si="102"/>
        <v>0</v>
      </c>
      <c r="DG13" s="280">
        <f t="shared" ca="1" si="103"/>
        <v>0</v>
      </c>
      <c r="DH13" s="280">
        <f t="shared" ca="1" si="104"/>
        <v>0</v>
      </c>
      <c r="DI13" s="568">
        <f t="shared" ca="1" si="105"/>
        <v>44</v>
      </c>
      <c r="DJ13" s="568">
        <f t="shared" ca="1" si="106"/>
        <v>259.39999999999998</v>
      </c>
      <c r="DK13" s="569">
        <f t="shared" ca="1" si="107"/>
        <v>790</v>
      </c>
      <c r="DL13" s="281">
        <f t="shared" ca="1" si="108"/>
        <v>1093.4000000000001</v>
      </c>
      <c r="DM13" s="281">
        <f t="shared" ca="1" si="109"/>
        <v>1092</v>
      </c>
      <c r="DN13" s="454">
        <f t="shared" ca="1" si="110"/>
        <v>-1.4000000000000909</v>
      </c>
      <c r="DO13" s="626">
        <f t="shared" ca="1" si="111"/>
        <v>-1.2804097311140395E-3</v>
      </c>
      <c r="DP13" s="29"/>
      <c r="DQ13" s="29"/>
      <c r="DR13" s="29"/>
      <c r="DS13" s="29"/>
      <c r="DT13" s="29"/>
      <c r="DU13" s="29"/>
      <c r="DV13" s="29"/>
    </row>
    <row r="14" spans="1:126" ht="11.25" customHeight="1">
      <c r="A14" s="1">
        <f t="shared" si="112"/>
        <v>2018</v>
      </c>
      <c r="B14" s="15">
        <f t="shared" ref="B14:M14" si="125">ROUND(B54+B94,0)</f>
        <v>1089</v>
      </c>
      <c r="C14" s="15">
        <f t="shared" si="125"/>
        <v>1087</v>
      </c>
      <c r="D14" s="15">
        <f t="shared" si="125"/>
        <v>1085</v>
      </c>
      <c r="E14" s="15">
        <f t="shared" si="125"/>
        <v>484</v>
      </c>
      <c r="F14" s="15">
        <f t="shared" si="125"/>
        <v>487</v>
      </c>
      <c r="G14" s="15">
        <f t="shared" si="125"/>
        <v>590</v>
      </c>
      <c r="H14" s="15">
        <f t="shared" si="125"/>
        <v>588</v>
      </c>
      <c r="I14" s="15">
        <f t="shared" si="125"/>
        <v>588</v>
      </c>
      <c r="J14" s="15">
        <f t="shared" si="125"/>
        <v>587</v>
      </c>
      <c r="K14" s="15">
        <f t="shared" si="125"/>
        <v>486</v>
      </c>
      <c r="L14" s="15">
        <f t="shared" si="125"/>
        <v>481</v>
      </c>
      <c r="M14" s="15">
        <f t="shared" si="125"/>
        <v>1087</v>
      </c>
      <c r="N14" s="41">
        <f t="shared" si="50"/>
        <v>8639</v>
      </c>
      <c r="O14" s="188"/>
      <c r="P14" s="1">
        <f t="shared" si="69"/>
        <v>2018</v>
      </c>
      <c r="Q14" s="15">
        <f t="shared" ref="Q14:AB14" si="126">ROUND(Q54+Q94,0)</f>
        <v>1082</v>
      </c>
      <c r="R14" s="15">
        <f t="shared" si="126"/>
        <v>1086</v>
      </c>
      <c r="S14" s="15">
        <f t="shared" si="126"/>
        <v>1087</v>
      </c>
      <c r="T14" s="15">
        <f t="shared" si="126"/>
        <v>1086</v>
      </c>
      <c r="U14" s="15">
        <f t="shared" si="126"/>
        <v>484</v>
      </c>
      <c r="V14" s="15">
        <f t="shared" si="126"/>
        <v>486</v>
      </c>
      <c r="W14" s="15">
        <f t="shared" si="126"/>
        <v>587</v>
      </c>
      <c r="X14" s="15">
        <f t="shared" si="126"/>
        <v>590</v>
      </c>
      <c r="Y14" s="15">
        <f t="shared" si="126"/>
        <v>588</v>
      </c>
      <c r="Z14" s="15">
        <f t="shared" si="126"/>
        <v>587</v>
      </c>
      <c r="AA14" s="15">
        <f t="shared" si="126"/>
        <v>487</v>
      </c>
      <c r="AB14" s="15">
        <f t="shared" si="126"/>
        <v>485</v>
      </c>
      <c r="AC14" s="41">
        <f t="shared" si="51"/>
        <v>8635</v>
      </c>
      <c r="AD14" s="17"/>
      <c r="AI14" s="237" t="s">
        <v>47</v>
      </c>
      <c r="AJ14" s="271">
        <f t="shared" si="71"/>
        <v>2012</v>
      </c>
      <c r="AK14" s="272">
        <v>9</v>
      </c>
      <c r="AL14" s="273">
        <f t="shared" ca="1" si="52"/>
        <v>0</v>
      </c>
      <c r="AM14" s="273">
        <f t="shared" ca="1" si="52"/>
        <v>475</v>
      </c>
      <c r="AN14" s="273">
        <f t="shared" ca="1" si="52"/>
        <v>0</v>
      </c>
      <c r="AO14" s="273">
        <f t="shared" ca="1" si="52"/>
        <v>0</v>
      </c>
      <c r="AP14" s="273">
        <f t="shared" ca="1" si="52"/>
        <v>150</v>
      </c>
      <c r="AQ14" s="273">
        <f t="shared" ca="1" si="52"/>
        <v>150</v>
      </c>
      <c r="AR14" s="273">
        <f t="shared" ca="1" si="52"/>
        <v>0</v>
      </c>
      <c r="AS14" s="273">
        <f t="shared" ca="1" si="52"/>
        <v>0</v>
      </c>
      <c r="AT14" s="273">
        <f t="shared" ca="1" si="52"/>
        <v>0</v>
      </c>
      <c r="AU14" s="273">
        <f t="shared" ca="1" si="52"/>
        <v>0</v>
      </c>
      <c r="AV14" s="273">
        <f t="shared" ca="1" si="53"/>
        <v>0</v>
      </c>
      <c r="AW14" s="273">
        <f t="shared" ca="1" si="53"/>
        <v>15</v>
      </c>
      <c r="AX14" s="273">
        <f t="shared" ca="1" si="53"/>
        <v>0</v>
      </c>
      <c r="AY14" s="613">
        <f t="shared" ca="1" si="53"/>
        <v>0</v>
      </c>
      <c r="AZ14" s="273">
        <f t="shared" ca="1" si="53"/>
        <v>10</v>
      </c>
      <c r="BA14" s="273">
        <f t="shared" ca="1" si="53"/>
        <v>25</v>
      </c>
      <c r="BB14" s="273">
        <f t="shared" ca="1" si="53"/>
        <v>7</v>
      </c>
      <c r="BC14" s="273">
        <f t="shared" ca="1" si="53"/>
        <v>74</v>
      </c>
      <c r="BD14" s="273">
        <f t="shared" ca="1" si="53"/>
        <v>6</v>
      </c>
      <c r="BE14" s="273">
        <f t="shared" ca="1" si="54"/>
        <v>11.4</v>
      </c>
      <c r="BF14" s="273">
        <f t="shared" ca="1" si="55"/>
        <v>35</v>
      </c>
      <c r="BG14" s="273">
        <f t="shared" ca="1" si="55"/>
        <v>50</v>
      </c>
      <c r="BH14" s="273">
        <f t="shared" ca="1" si="55"/>
        <v>24</v>
      </c>
      <c r="BI14" s="273">
        <f t="shared" ca="1" si="55"/>
        <v>40</v>
      </c>
      <c r="BJ14" s="273">
        <f t="shared" ca="1" si="56"/>
        <v>0</v>
      </c>
      <c r="BK14" s="273">
        <f t="shared" ca="1" si="56"/>
        <v>21</v>
      </c>
      <c r="BL14" s="273">
        <f t="shared" ca="1" si="56"/>
        <v>0</v>
      </c>
      <c r="BM14" s="273">
        <f t="shared" ca="1" si="56"/>
        <v>0</v>
      </c>
      <c r="BN14" s="273">
        <f t="shared" ca="1" si="56"/>
        <v>0</v>
      </c>
      <c r="BO14" s="273">
        <f t="shared" ca="1" si="56"/>
        <v>0</v>
      </c>
      <c r="BP14" s="273">
        <f t="shared" ca="1" si="56"/>
        <v>0</v>
      </c>
      <c r="BQ14" s="512">
        <f t="shared" ca="1" si="57"/>
        <v>44</v>
      </c>
      <c r="BR14" s="566">
        <f t="shared" ca="1" si="58"/>
        <v>303.39999999999998</v>
      </c>
      <c r="BS14" s="274">
        <f t="shared" ca="1" si="58"/>
        <v>790</v>
      </c>
      <c r="BT14" s="273">
        <f t="shared" ca="1" si="59"/>
        <v>1093</v>
      </c>
      <c r="BU14" s="275" t="s">
        <v>66</v>
      </c>
      <c r="BV14" s="323">
        <f t="shared" ca="1" si="72"/>
        <v>1093.4000000000001</v>
      </c>
      <c r="BW14" s="323">
        <f t="shared" ca="1" si="60"/>
        <v>0.40000000000009095</v>
      </c>
      <c r="BX14" s="271"/>
      <c r="BY14" s="276"/>
      <c r="BZ14" s="277"/>
      <c r="CA14" s="237" t="s">
        <v>66</v>
      </c>
      <c r="CB14" s="278">
        <f t="shared" si="73"/>
        <v>2012</v>
      </c>
      <c r="CC14" s="279">
        <f t="shared" si="73"/>
        <v>9</v>
      </c>
      <c r="CD14" s="280">
        <f t="shared" ca="1" si="74"/>
        <v>0</v>
      </c>
      <c r="CE14" s="280">
        <f t="shared" ca="1" si="75"/>
        <v>475</v>
      </c>
      <c r="CF14" s="280">
        <f t="shared" ca="1" si="76"/>
        <v>0</v>
      </c>
      <c r="CG14" s="280">
        <f t="shared" ca="1" si="77"/>
        <v>0</v>
      </c>
      <c r="CH14" s="280">
        <f t="shared" ca="1" si="78"/>
        <v>150</v>
      </c>
      <c r="CI14" s="280">
        <f t="shared" ca="1" si="79"/>
        <v>150</v>
      </c>
      <c r="CJ14" s="280">
        <f t="shared" ca="1" si="80"/>
        <v>0</v>
      </c>
      <c r="CK14" s="280">
        <f t="shared" ca="1" si="81"/>
        <v>0</v>
      </c>
      <c r="CL14" s="280">
        <f t="shared" ca="1" si="82"/>
        <v>0</v>
      </c>
      <c r="CM14" s="280">
        <f t="shared" ca="1" si="83"/>
        <v>0</v>
      </c>
      <c r="CN14" s="280">
        <f t="shared" ca="1" si="84"/>
        <v>0</v>
      </c>
      <c r="CO14" s="280">
        <f t="shared" ca="1" si="85"/>
        <v>15</v>
      </c>
      <c r="CP14" s="365">
        <f t="shared" ca="1" si="86"/>
        <v>0</v>
      </c>
      <c r="CQ14" s="613">
        <f t="shared" ca="1" si="87"/>
        <v>0</v>
      </c>
      <c r="CR14" s="280">
        <f t="shared" ca="1" si="88"/>
        <v>10</v>
      </c>
      <c r="CS14" s="280">
        <f t="shared" ca="1" si="89"/>
        <v>25</v>
      </c>
      <c r="CT14" s="280">
        <f t="shared" ca="1" si="90"/>
        <v>6</v>
      </c>
      <c r="CU14" s="280">
        <f t="shared" ca="1" si="91"/>
        <v>66</v>
      </c>
      <c r="CV14" s="280">
        <f t="shared" ca="1" si="92"/>
        <v>5</v>
      </c>
      <c r="CW14" s="365">
        <f t="shared" ca="1" si="93"/>
        <v>11.4</v>
      </c>
      <c r="CX14" s="280">
        <f t="shared" ca="1" si="94"/>
        <v>35</v>
      </c>
      <c r="CY14" s="280">
        <f t="shared" ca="1" si="95"/>
        <v>50</v>
      </c>
      <c r="CZ14" s="280">
        <f t="shared" ca="1" si="96"/>
        <v>24</v>
      </c>
      <c r="DA14" s="280">
        <f t="shared" ca="1" si="97"/>
        <v>40</v>
      </c>
      <c r="DB14" s="280">
        <f t="shared" ca="1" si="98"/>
        <v>0</v>
      </c>
      <c r="DC14" s="280">
        <f t="shared" ca="1" si="99"/>
        <v>21</v>
      </c>
      <c r="DD14" s="280">
        <f t="shared" ca="1" si="100"/>
        <v>0</v>
      </c>
      <c r="DE14" s="280">
        <f t="shared" ca="1" si="101"/>
        <v>0</v>
      </c>
      <c r="DF14" s="280">
        <f t="shared" ca="1" si="102"/>
        <v>0</v>
      </c>
      <c r="DG14" s="280">
        <f t="shared" ca="1" si="103"/>
        <v>0</v>
      </c>
      <c r="DH14" s="280">
        <f t="shared" ca="1" si="104"/>
        <v>0</v>
      </c>
      <c r="DI14" s="568">
        <f t="shared" ca="1" si="105"/>
        <v>42</v>
      </c>
      <c r="DJ14" s="568">
        <f t="shared" ca="1" si="106"/>
        <v>251.4</v>
      </c>
      <c r="DK14" s="569">
        <f t="shared" ca="1" si="107"/>
        <v>790</v>
      </c>
      <c r="DL14" s="281">
        <f t="shared" ca="1" si="108"/>
        <v>1083.4000000000001</v>
      </c>
      <c r="DM14" s="281">
        <f t="shared" ca="1" si="109"/>
        <v>1084</v>
      </c>
      <c r="DN14" s="454">
        <f t="shared" ca="1" si="110"/>
        <v>0.59999999999990905</v>
      </c>
      <c r="DO14" s="626">
        <f t="shared" ca="1" si="111"/>
        <v>5.538120731031096E-4</v>
      </c>
      <c r="DP14" s="29"/>
      <c r="DQ14" s="29"/>
      <c r="DR14" s="29"/>
      <c r="DS14" s="29"/>
      <c r="DT14" s="29"/>
      <c r="DU14" s="29"/>
      <c r="DV14" s="29"/>
    </row>
    <row r="15" spans="1:126" ht="11.25" customHeight="1">
      <c r="A15" s="1">
        <f t="shared" si="112"/>
        <v>2019</v>
      </c>
      <c r="B15" s="15">
        <f t="shared" ref="B15:M15" si="127">ROUND(B55+B95,0)</f>
        <v>1089</v>
      </c>
      <c r="C15" s="15">
        <f t="shared" si="127"/>
        <v>1087</v>
      </c>
      <c r="D15" s="15">
        <f t="shared" si="127"/>
        <v>1085</v>
      </c>
      <c r="E15" s="15">
        <f t="shared" si="127"/>
        <v>484</v>
      </c>
      <c r="F15" s="15">
        <f t="shared" si="127"/>
        <v>487</v>
      </c>
      <c r="G15" s="15">
        <f t="shared" si="127"/>
        <v>840</v>
      </c>
      <c r="H15" s="15">
        <f t="shared" si="127"/>
        <v>838</v>
      </c>
      <c r="I15" s="15">
        <f t="shared" si="127"/>
        <v>838</v>
      </c>
      <c r="J15" s="15">
        <f t="shared" si="127"/>
        <v>837</v>
      </c>
      <c r="K15" s="15">
        <f t="shared" si="127"/>
        <v>736</v>
      </c>
      <c r="L15" s="15">
        <f t="shared" si="127"/>
        <v>732</v>
      </c>
      <c r="M15" s="15">
        <f t="shared" si="127"/>
        <v>1337</v>
      </c>
      <c r="N15" s="41">
        <f t="shared" si="50"/>
        <v>10390</v>
      </c>
      <c r="O15" s="188"/>
      <c r="P15" s="1">
        <f t="shared" si="69"/>
        <v>2019</v>
      </c>
      <c r="Q15" s="15">
        <f t="shared" ref="Q15:AB15" si="128">ROUND(Q55+Q95,0)</f>
        <v>1082</v>
      </c>
      <c r="R15" s="15">
        <f t="shared" si="128"/>
        <v>1087</v>
      </c>
      <c r="S15" s="15">
        <f t="shared" si="128"/>
        <v>1087</v>
      </c>
      <c r="T15" s="15">
        <f t="shared" si="128"/>
        <v>1086</v>
      </c>
      <c r="U15" s="15">
        <f t="shared" si="128"/>
        <v>484</v>
      </c>
      <c r="V15" s="15">
        <f t="shared" si="128"/>
        <v>486</v>
      </c>
      <c r="W15" s="15">
        <f t="shared" si="128"/>
        <v>837</v>
      </c>
      <c r="X15" s="15">
        <f t="shared" si="128"/>
        <v>840</v>
      </c>
      <c r="Y15" s="15">
        <f t="shared" si="128"/>
        <v>838</v>
      </c>
      <c r="Z15" s="15">
        <f t="shared" si="128"/>
        <v>837</v>
      </c>
      <c r="AA15" s="15">
        <f t="shared" si="128"/>
        <v>737</v>
      </c>
      <c r="AB15" s="15">
        <f t="shared" si="128"/>
        <v>735</v>
      </c>
      <c r="AC15" s="41">
        <f t="shared" si="51"/>
        <v>10136</v>
      </c>
      <c r="AD15" s="17"/>
      <c r="AI15" s="237" t="s">
        <v>48</v>
      </c>
      <c r="AJ15" s="271">
        <f t="shared" si="71"/>
        <v>2012</v>
      </c>
      <c r="AK15" s="272">
        <v>10</v>
      </c>
      <c r="AL15" s="273">
        <f t="shared" ca="1" si="52"/>
        <v>0</v>
      </c>
      <c r="AM15" s="273">
        <f t="shared" ca="1" si="52"/>
        <v>475</v>
      </c>
      <c r="AN15" s="273">
        <f t="shared" ca="1" si="52"/>
        <v>0</v>
      </c>
      <c r="AO15" s="273">
        <f t="shared" ca="1" si="52"/>
        <v>0</v>
      </c>
      <c r="AP15" s="273">
        <f t="shared" ca="1" si="52"/>
        <v>150</v>
      </c>
      <c r="AQ15" s="273">
        <f t="shared" ca="1" si="52"/>
        <v>150</v>
      </c>
      <c r="AR15" s="273">
        <f t="shared" ca="1" si="52"/>
        <v>0</v>
      </c>
      <c r="AS15" s="273">
        <f t="shared" ca="1" si="52"/>
        <v>0</v>
      </c>
      <c r="AT15" s="273">
        <f t="shared" ca="1" si="52"/>
        <v>0</v>
      </c>
      <c r="AU15" s="273">
        <f t="shared" ca="1" si="52"/>
        <v>0</v>
      </c>
      <c r="AV15" s="273">
        <f t="shared" ca="1" si="53"/>
        <v>0</v>
      </c>
      <c r="AW15" s="273">
        <f t="shared" ca="1" si="53"/>
        <v>15</v>
      </c>
      <c r="AX15" s="273">
        <f t="shared" ca="1" si="53"/>
        <v>0</v>
      </c>
      <c r="AY15" s="613">
        <f t="shared" ca="1" si="53"/>
        <v>0</v>
      </c>
      <c r="AZ15" s="273">
        <f t="shared" ca="1" si="53"/>
        <v>10</v>
      </c>
      <c r="BA15" s="273">
        <f t="shared" ca="1" si="53"/>
        <v>25</v>
      </c>
      <c r="BB15" s="273">
        <f t="shared" ca="1" si="53"/>
        <v>6</v>
      </c>
      <c r="BC15" s="273">
        <f t="shared" ca="1" si="53"/>
        <v>66</v>
      </c>
      <c r="BD15" s="273">
        <f t="shared" ca="1" si="53"/>
        <v>6</v>
      </c>
      <c r="BE15" s="273">
        <f t="shared" ca="1" si="54"/>
        <v>11.4</v>
      </c>
      <c r="BF15" s="273">
        <f t="shared" ca="1" si="55"/>
        <v>35</v>
      </c>
      <c r="BG15" s="273">
        <f t="shared" ca="1" si="55"/>
        <v>50</v>
      </c>
      <c r="BH15" s="273">
        <f t="shared" ca="1" si="55"/>
        <v>24</v>
      </c>
      <c r="BI15" s="273">
        <f t="shared" ca="1" si="55"/>
        <v>40</v>
      </c>
      <c r="BJ15" s="273">
        <f t="shared" ca="1" si="56"/>
        <v>0</v>
      </c>
      <c r="BK15" s="273">
        <f t="shared" ca="1" si="56"/>
        <v>21</v>
      </c>
      <c r="BL15" s="273">
        <f t="shared" ca="1" si="56"/>
        <v>0</v>
      </c>
      <c r="BM15" s="273">
        <f t="shared" ca="1" si="56"/>
        <v>0</v>
      </c>
      <c r="BN15" s="273">
        <f t="shared" ca="1" si="56"/>
        <v>0</v>
      </c>
      <c r="BO15" s="273">
        <f t="shared" ca="1" si="56"/>
        <v>0</v>
      </c>
      <c r="BP15" s="273">
        <f t="shared" ca="1" si="56"/>
        <v>0</v>
      </c>
      <c r="BQ15" s="512">
        <f t="shared" ca="1" si="57"/>
        <v>43</v>
      </c>
      <c r="BR15" s="566">
        <f t="shared" ca="1" si="58"/>
        <v>294.39999999999998</v>
      </c>
      <c r="BS15" s="274">
        <f t="shared" ca="1" si="58"/>
        <v>790</v>
      </c>
      <c r="BT15" s="273">
        <f t="shared" ca="1" si="59"/>
        <v>1084</v>
      </c>
      <c r="BU15" s="275" t="s">
        <v>67</v>
      </c>
      <c r="BV15" s="323">
        <f t="shared" ca="1" si="72"/>
        <v>1084.4000000000001</v>
      </c>
      <c r="BW15" s="323">
        <f t="shared" ca="1" si="60"/>
        <v>0.40000000000009095</v>
      </c>
      <c r="BX15" s="271"/>
      <c r="BY15" s="276"/>
      <c r="BZ15" s="277"/>
      <c r="CA15" s="237" t="s">
        <v>67</v>
      </c>
      <c r="CB15" s="278">
        <f t="shared" si="73"/>
        <v>2012</v>
      </c>
      <c r="CC15" s="279">
        <f t="shared" si="73"/>
        <v>10</v>
      </c>
      <c r="CD15" s="280">
        <f t="shared" ca="1" si="74"/>
        <v>0</v>
      </c>
      <c r="CE15" s="280">
        <f t="shared" ca="1" si="75"/>
        <v>400</v>
      </c>
      <c r="CF15" s="280">
        <f t="shared" ca="1" si="76"/>
        <v>0</v>
      </c>
      <c r="CG15" s="280">
        <f t="shared" ca="1" si="77"/>
        <v>0</v>
      </c>
      <c r="CH15" s="280">
        <f t="shared" ca="1" si="78"/>
        <v>150</v>
      </c>
      <c r="CI15" s="280">
        <f t="shared" ca="1" si="79"/>
        <v>150</v>
      </c>
      <c r="CJ15" s="280">
        <f t="shared" ca="1" si="80"/>
        <v>0</v>
      </c>
      <c r="CK15" s="280">
        <f t="shared" ca="1" si="81"/>
        <v>0</v>
      </c>
      <c r="CL15" s="280">
        <f t="shared" ca="1" si="82"/>
        <v>0</v>
      </c>
      <c r="CM15" s="280">
        <f t="shared" ca="1" si="83"/>
        <v>0</v>
      </c>
      <c r="CN15" s="280">
        <f t="shared" ca="1" si="84"/>
        <v>0</v>
      </c>
      <c r="CO15" s="280">
        <f t="shared" ca="1" si="85"/>
        <v>15</v>
      </c>
      <c r="CP15" s="365">
        <f t="shared" ca="1" si="86"/>
        <v>0</v>
      </c>
      <c r="CQ15" s="613">
        <f t="shared" ca="1" si="87"/>
        <v>0</v>
      </c>
      <c r="CR15" s="280">
        <f t="shared" ca="1" si="88"/>
        <v>11</v>
      </c>
      <c r="CS15" s="280">
        <f t="shared" ca="1" si="89"/>
        <v>25</v>
      </c>
      <c r="CT15" s="280">
        <f t="shared" ca="1" si="90"/>
        <v>6</v>
      </c>
      <c r="CU15" s="280">
        <f t="shared" ca="1" si="91"/>
        <v>64</v>
      </c>
      <c r="CV15" s="280">
        <f t="shared" ca="1" si="92"/>
        <v>4</v>
      </c>
      <c r="CW15" s="365">
        <f t="shared" ca="1" si="93"/>
        <v>11.4</v>
      </c>
      <c r="CX15" s="280">
        <f t="shared" ca="1" si="94"/>
        <v>35</v>
      </c>
      <c r="CY15" s="280">
        <f t="shared" ca="1" si="95"/>
        <v>50</v>
      </c>
      <c r="CZ15" s="280">
        <f t="shared" ca="1" si="96"/>
        <v>24</v>
      </c>
      <c r="DA15" s="280">
        <f t="shared" ca="1" si="97"/>
        <v>40</v>
      </c>
      <c r="DB15" s="280">
        <f t="shared" ca="1" si="98"/>
        <v>0</v>
      </c>
      <c r="DC15" s="280">
        <f t="shared" ca="1" si="99"/>
        <v>19</v>
      </c>
      <c r="DD15" s="280">
        <f t="shared" ca="1" si="100"/>
        <v>0</v>
      </c>
      <c r="DE15" s="280">
        <f t="shared" ca="1" si="101"/>
        <v>0</v>
      </c>
      <c r="DF15" s="280">
        <f t="shared" ca="1" si="102"/>
        <v>0</v>
      </c>
      <c r="DG15" s="280">
        <f t="shared" ca="1" si="103"/>
        <v>0</v>
      </c>
      <c r="DH15" s="280">
        <f t="shared" ca="1" si="104"/>
        <v>0</v>
      </c>
      <c r="DI15" s="568">
        <f t="shared" ca="1" si="105"/>
        <v>40</v>
      </c>
      <c r="DJ15" s="568">
        <f t="shared" ca="1" si="106"/>
        <v>249.4</v>
      </c>
      <c r="DK15" s="569">
        <f t="shared" ca="1" si="107"/>
        <v>715</v>
      </c>
      <c r="DL15" s="281">
        <f t="shared" ca="1" si="108"/>
        <v>1004.4</v>
      </c>
      <c r="DM15" s="281">
        <f t="shared" ca="1" si="109"/>
        <v>1005</v>
      </c>
      <c r="DN15" s="454">
        <f t="shared" ca="1" si="110"/>
        <v>0.60000000000002274</v>
      </c>
      <c r="DO15" s="626">
        <f t="shared" ca="1" si="111"/>
        <v>5.9737156511352322E-4</v>
      </c>
      <c r="DP15" s="29"/>
      <c r="DQ15" s="29"/>
      <c r="DR15" s="29"/>
      <c r="DS15" s="29"/>
      <c r="DT15" s="29"/>
      <c r="DU15" s="29"/>
      <c r="DV15" s="29"/>
    </row>
    <row r="16" spans="1:126" ht="11.25" customHeight="1">
      <c r="A16" s="1">
        <f t="shared" si="112"/>
        <v>2020</v>
      </c>
      <c r="B16" s="15">
        <f t="shared" ref="B16:M16" si="129">ROUND(B56+B96,0)</f>
        <v>1339</v>
      </c>
      <c r="C16" s="15">
        <f t="shared" si="129"/>
        <v>1337</v>
      </c>
      <c r="D16" s="15">
        <f t="shared" si="129"/>
        <v>1336</v>
      </c>
      <c r="E16" s="15">
        <f t="shared" si="129"/>
        <v>734</v>
      </c>
      <c r="F16" s="15">
        <f t="shared" si="129"/>
        <v>737</v>
      </c>
      <c r="G16" s="15">
        <f t="shared" si="129"/>
        <v>840</v>
      </c>
      <c r="H16" s="15">
        <f t="shared" si="129"/>
        <v>838</v>
      </c>
      <c r="I16" s="15">
        <f t="shared" si="129"/>
        <v>838</v>
      </c>
      <c r="J16" s="15">
        <f t="shared" si="129"/>
        <v>837</v>
      </c>
      <c r="K16" s="15">
        <f t="shared" si="129"/>
        <v>736</v>
      </c>
      <c r="L16" s="15">
        <f t="shared" si="129"/>
        <v>732</v>
      </c>
      <c r="M16" s="15">
        <f t="shared" si="129"/>
        <v>1337</v>
      </c>
      <c r="N16" s="41">
        <f t="shared" si="50"/>
        <v>11641</v>
      </c>
      <c r="O16" s="188"/>
      <c r="P16" s="1">
        <f t="shared" si="69"/>
        <v>2020</v>
      </c>
      <c r="Q16" s="15">
        <f t="shared" ref="Q16:AB16" si="130">ROUND(Q56+Q96,0)</f>
        <v>1332</v>
      </c>
      <c r="R16" s="15">
        <f t="shared" si="130"/>
        <v>1337</v>
      </c>
      <c r="S16" s="15">
        <f t="shared" si="130"/>
        <v>1337</v>
      </c>
      <c r="T16" s="15">
        <f t="shared" si="130"/>
        <v>1336</v>
      </c>
      <c r="U16" s="15">
        <f t="shared" si="130"/>
        <v>734</v>
      </c>
      <c r="V16" s="15">
        <f t="shared" si="130"/>
        <v>736</v>
      </c>
      <c r="W16" s="15">
        <f t="shared" si="130"/>
        <v>837</v>
      </c>
      <c r="X16" s="15">
        <f t="shared" si="130"/>
        <v>840</v>
      </c>
      <c r="Y16" s="15">
        <f t="shared" si="130"/>
        <v>838</v>
      </c>
      <c r="Z16" s="15">
        <f t="shared" si="130"/>
        <v>837</v>
      </c>
      <c r="AA16" s="15">
        <f t="shared" si="130"/>
        <v>737</v>
      </c>
      <c r="AB16" s="15">
        <f t="shared" si="130"/>
        <v>735</v>
      </c>
      <c r="AC16" s="41">
        <f t="shared" si="51"/>
        <v>11636</v>
      </c>
      <c r="AD16" s="17"/>
      <c r="AI16" s="237" t="s">
        <v>49</v>
      </c>
      <c r="AJ16" s="271">
        <f t="shared" si="71"/>
        <v>2012</v>
      </c>
      <c r="AK16" s="272">
        <v>11</v>
      </c>
      <c r="AL16" s="273">
        <f t="shared" ref="AL16:AU25" ca="1" si="131">ROUND(INDIRECT(CONCATENATE($AI16,AL$2+($AJ16-2010))),0)</f>
        <v>0</v>
      </c>
      <c r="AM16" s="273">
        <f t="shared" ca="1" si="131"/>
        <v>400</v>
      </c>
      <c r="AN16" s="273">
        <f t="shared" ca="1" si="131"/>
        <v>0</v>
      </c>
      <c r="AO16" s="273">
        <f t="shared" ca="1" si="131"/>
        <v>0</v>
      </c>
      <c r="AP16" s="273">
        <f t="shared" ca="1" si="131"/>
        <v>150</v>
      </c>
      <c r="AQ16" s="273">
        <f t="shared" ca="1" si="131"/>
        <v>150</v>
      </c>
      <c r="AR16" s="273">
        <f t="shared" ca="1" si="131"/>
        <v>0</v>
      </c>
      <c r="AS16" s="273">
        <f t="shared" ca="1" si="131"/>
        <v>0</v>
      </c>
      <c r="AT16" s="273">
        <f t="shared" ca="1" si="131"/>
        <v>0</v>
      </c>
      <c r="AU16" s="273">
        <f t="shared" ca="1" si="131"/>
        <v>0</v>
      </c>
      <c r="AV16" s="273">
        <f t="shared" ref="AV16:BD25" ca="1" si="132">ROUND(INDIRECT(CONCATENATE($AI16,AV$2+($AJ16-2010))),0)</f>
        <v>0</v>
      </c>
      <c r="AW16" s="273">
        <f t="shared" ca="1" si="132"/>
        <v>15</v>
      </c>
      <c r="AX16" s="273">
        <f t="shared" ca="1" si="132"/>
        <v>0</v>
      </c>
      <c r="AY16" s="613">
        <f t="shared" ca="1" si="132"/>
        <v>0</v>
      </c>
      <c r="AZ16" s="273">
        <f t="shared" ca="1" si="132"/>
        <v>10</v>
      </c>
      <c r="BA16" s="273">
        <f t="shared" ca="1" si="132"/>
        <v>25</v>
      </c>
      <c r="BB16" s="273">
        <f t="shared" ca="1" si="132"/>
        <v>6</v>
      </c>
      <c r="BC16" s="273">
        <f t="shared" ca="1" si="132"/>
        <v>64</v>
      </c>
      <c r="BD16" s="273">
        <f t="shared" ca="1" si="132"/>
        <v>5</v>
      </c>
      <c r="BE16" s="273">
        <f t="shared" ca="1" si="54"/>
        <v>11.4</v>
      </c>
      <c r="BF16" s="273">
        <f t="shared" ca="1" si="55"/>
        <v>35</v>
      </c>
      <c r="BG16" s="273">
        <f t="shared" ca="1" si="55"/>
        <v>50</v>
      </c>
      <c r="BH16" s="273">
        <f t="shared" ca="1" si="55"/>
        <v>24</v>
      </c>
      <c r="BI16" s="273">
        <f t="shared" ca="1" si="55"/>
        <v>40</v>
      </c>
      <c r="BJ16" s="273">
        <f t="shared" ref="BJ16:BP25" ca="1" si="133">ROUND(INDIRECT(CONCATENATE($AI16,BJ$2+($AJ16-2010))),1)</f>
        <v>0</v>
      </c>
      <c r="BK16" s="273">
        <f t="shared" ca="1" si="133"/>
        <v>19</v>
      </c>
      <c r="BL16" s="273">
        <f t="shared" ca="1" si="133"/>
        <v>0</v>
      </c>
      <c r="BM16" s="273">
        <f t="shared" ca="1" si="133"/>
        <v>0</v>
      </c>
      <c r="BN16" s="273">
        <f t="shared" ca="1" si="133"/>
        <v>0</v>
      </c>
      <c r="BO16" s="273">
        <f t="shared" ca="1" si="133"/>
        <v>0</v>
      </c>
      <c r="BP16" s="273">
        <f t="shared" ca="1" si="133"/>
        <v>0</v>
      </c>
      <c r="BQ16" s="512">
        <f t="shared" ca="1" si="57"/>
        <v>40</v>
      </c>
      <c r="BR16" s="566">
        <f t="shared" ca="1" si="58"/>
        <v>289.39999999999998</v>
      </c>
      <c r="BS16" s="274">
        <f t="shared" ca="1" si="58"/>
        <v>715</v>
      </c>
      <c r="BT16" s="273">
        <f t="shared" ca="1" si="59"/>
        <v>1004</v>
      </c>
      <c r="BU16" s="275" t="s">
        <v>68</v>
      </c>
      <c r="BV16" s="323">
        <f t="shared" ca="1" si="72"/>
        <v>1004.4</v>
      </c>
      <c r="BW16" s="323">
        <f t="shared" ca="1" si="60"/>
        <v>0.39999999999997726</v>
      </c>
      <c r="BX16" s="271"/>
      <c r="BY16" s="276"/>
      <c r="BZ16" s="277"/>
      <c r="CA16" s="237" t="s">
        <v>68</v>
      </c>
      <c r="CB16" s="278">
        <f t="shared" si="73"/>
        <v>2012</v>
      </c>
      <c r="CC16" s="279">
        <f t="shared" si="73"/>
        <v>11</v>
      </c>
      <c r="CD16" s="280">
        <f t="shared" ca="1" si="74"/>
        <v>0</v>
      </c>
      <c r="CE16" s="280">
        <f t="shared" ca="1" si="75"/>
        <v>350</v>
      </c>
      <c r="CF16" s="280">
        <f t="shared" ca="1" si="76"/>
        <v>0</v>
      </c>
      <c r="CG16" s="280">
        <f t="shared" ca="1" si="77"/>
        <v>0</v>
      </c>
      <c r="CH16" s="280">
        <f t="shared" ca="1" si="78"/>
        <v>150</v>
      </c>
      <c r="CI16" s="280">
        <f t="shared" ca="1" si="79"/>
        <v>150</v>
      </c>
      <c r="CJ16" s="280">
        <f t="shared" ca="1" si="80"/>
        <v>0</v>
      </c>
      <c r="CK16" s="280">
        <f t="shared" ca="1" si="81"/>
        <v>0</v>
      </c>
      <c r="CL16" s="280">
        <f t="shared" ca="1" si="82"/>
        <v>0</v>
      </c>
      <c r="CM16" s="280">
        <f t="shared" ca="1" si="83"/>
        <v>0</v>
      </c>
      <c r="CN16" s="280">
        <f t="shared" ca="1" si="84"/>
        <v>0</v>
      </c>
      <c r="CO16" s="280">
        <f t="shared" ca="1" si="85"/>
        <v>15</v>
      </c>
      <c r="CP16" s="365">
        <f t="shared" ca="1" si="86"/>
        <v>0</v>
      </c>
      <c r="CQ16" s="613">
        <f t="shared" ca="1" si="87"/>
        <v>0</v>
      </c>
      <c r="CR16" s="280">
        <f t="shared" ca="1" si="88"/>
        <v>7</v>
      </c>
      <c r="CS16" s="280">
        <f t="shared" ca="1" si="89"/>
        <v>25</v>
      </c>
      <c r="CT16" s="280">
        <f t="shared" ca="1" si="90"/>
        <v>5</v>
      </c>
      <c r="CU16" s="280">
        <f t="shared" ca="1" si="91"/>
        <v>51</v>
      </c>
      <c r="CV16" s="280">
        <f t="shared" ca="1" si="92"/>
        <v>4</v>
      </c>
      <c r="CW16" s="365">
        <f t="shared" ca="1" si="93"/>
        <v>11.4</v>
      </c>
      <c r="CX16" s="280">
        <f t="shared" ca="1" si="94"/>
        <v>35</v>
      </c>
      <c r="CY16" s="280">
        <f t="shared" ca="1" si="95"/>
        <v>50</v>
      </c>
      <c r="CZ16" s="280">
        <f t="shared" ca="1" si="96"/>
        <v>24</v>
      </c>
      <c r="DA16" s="280">
        <f t="shared" ca="1" si="97"/>
        <v>40</v>
      </c>
      <c r="DB16" s="280">
        <f t="shared" ca="1" si="98"/>
        <v>0</v>
      </c>
      <c r="DC16" s="280">
        <f t="shared" ca="1" si="99"/>
        <v>14</v>
      </c>
      <c r="DD16" s="280">
        <f t="shared" ca="1" si="100"/>
        <v>0</v>
      </c>
      <c r="DE16" s="280">
        <f t="shared" ca="1" si="101"/>
        <v>0</v>
      </c>
      <c r="DF16" s="280">
        <f t="shared" ca="1" si="102"/>
        <v>0</v>
      </c>
      <c r="DG16" s="280">
        <f t="shared" ca="1" si="103"/>
        <v>0</v>
      </c>
      <c r="DH16" s="280">
        <f t="shared" ca="1" si="104"/>
        <v>0</v>
      </c>
      <c r="DI16" s="568">
        <f t="shared" ca="1" si="105"/>
        <v>30</v>
      </c>
      <c r="DJ16" s="568">
        <f t="shared" ca="1" si="106"/>
        <v>236.4</v>
      </c>
      <c r="DK16" s="568">
        <f t="shared" ca="1" si="107"/>
        <v>665</v>
      </c>
      <c r="DL16" s="281">
        <f t="shared" ca="1" si="108"/>
        <v>931.4</v>
      </c>
      <c r="DM16" s="281">
        <f t="shared" ca="1" si="109"/>
        <v>932</v>
      </c>
      <c r="DN16" s="454">
        <f t="shared" ca="1" si="110"/>
        <v>0.60000000000002274</v>
      </c>
      <c r="DO16" s="626">
        <f t="shared" ca="1" si="111"/>
        <v>6.4419153961780412E-4</v>
      </c>
      <c r="DP16" s="29"/>
      <c r="DQ16" s="29"/>
      <c r="DR16" s="29"/>
      <c r="DS16" s="29"/>
      <c r="DT16" s="29"/>
      <c r="DU16" s="29"/>
      <c r="DV16" s="29"/>
    </row>
    <row r="17" spans="1:126" ht="11.25" customHeight="1">
      <c r="A17" s="1">
        <f t="shared" si="112"/>
        <v>2021</v>
      </c>
      <c r="B17" s="15">
        <f t="shared" ref="B17:M17" si="134">ROUND(B57+B97,0)</f>
        <v>1339</v>
      </c>
      <c r="C17" s="15">
        <f t="shared" si="134"/>
        <v>1337</v>
      </c>
      <c r="D17" s="15">
        <f t="shared" si="134"/>
        <v>1336</v>
      </c>
      <c r="E17" s="15">
        <f t="shared" si="134"/>
        <v>734</v>
      </c>
      <c r="F17" s="15">
        <f t="shared" si="134"/>
        <v>737</v>
      </c>
      <c r="G17" s="15">
        <f t="shared" si="134"/>
        <v>740</v>
      </c>
      <c r="H17" s="15">
        <f t="shared" si="134"/>
        <v>738</v>
      </c>
      <c r="I17" s="15">
        <f t="shared" si="134"/>
        <v>738</v>
      </c>
      <c r="J17" s="15">
        <f t="shared" si="134"/>
        <v>737</v>
      </c>
      <c r="K17" s="15">
        <f t="shared" si="134"/>
        <v>736</v>
      </c>
      <c r="L17" s="15">
        <f t="shared" si="134"/>
        <v>732</v>
      </c>
      <c r="M17" s="15">
        <f t="shared" si="134"/>
        <v>1337</v>
      </c>
      <c r="N17" s="41">
        <f t="shared" si="50"/>
        <v>11241</v>
      </c>
      <c r="O17" s="188"/>
      <c r="P17" s="1">
        <f t="shared" si="69"/>
        <v>2021</v>
      </c>
      <c r="Q17" s="15">
        <f t="shared" ref="Q17:AB17" si="135">ROUND(Q57+Q97,0)</f>
        <v>1333</v>
      </c>
      <c r="R17" s="15">
        <f t="shared" si="135"/>
        <v>1337</v>
      </c>
      <c r="S17" s="15">
        <f t="shared" si="135"/>
        <v>1337</v>
      </c>
      <c r="T17" s="15">
        <f t="shared" si="135"/>
        <v>1336</v>
      </c>
      <c r="U17" s="15">
        <f t="shared" si="135"/>
        <v>735</v>
      </c>
      <c r="V17" s="15">
        <f t="shared" si="135"/>
        <v>736</v>
      </c>
      <c r="W17" s="15">
        <f t="shared" si="135"/>
        <v>737</v>
      </c>
      <c r="X17" s="15">
        <f t="shared" si="135"/>
        <v>740</v>
      </c>
      <c r="Y17" s="15">
        <f t="shared" si="135"/>
        <v>738</v>
      </c>
      <c r="Z17" s="15">
        <f t="shared" si="135"/>
        <v>737</v>
      </c>
      <c r="AA17" s="15">
        <f t="shared" si="135"/>
        <v>737</v>
      </c>
      <c r="AB17" s="15">
        <f t="shared" si="135"/>
        <v>736</v>
      </c>
      <c r="AC17" s="41">
        <f t="shared" si="51"/>
        <v>11239</v>
      </c>
      <c r="AD17" s="17"/>
      <c r="AI17" s="313" t="s">
        <v>50</v>
      </c>
      <c r="AJ17" s="378">
        <f t="shared" si="71"/>
        <v>2012</v>
      </c>
      <c r="AK17" s="413">
        <v>12</v>
      </c>
      <c r="AL17" s="409">
        <f t="shared" ca="1" si="131"/>
        <v>0</v>
      </c>
      <c r="AM17" s="409">
        <f t="shared" ca="1" si="131"/>
        <v>350</v>
      </c>
      <c r="AN17" s="409">
        <f t="shared" ca="1" si="131"/>
        <v>0</v>
      </c>
      <c r="AO17" s="409">
        <f t="shared" ca="1" si="131"/>
        <v>0</v>
      </c>
      <c r="AP17" s="409">
        <f t="shared" ca="1" si="131"/>
        <v>150</v>
      </c>
      <c r="AQ17" s="409">
        <f t="shared" ca="1" si="131"/>
        <v>150</v>
      </c>
      <c r="AR17" s="409">
        <f t="shared" ca="1" si="131"/>
        <v>0</v>
      </c>
      <c r="AS17" s="409">
        <f t="shared" ca="1" si="131"/>
        <v>0</v>
      </c>
      <c r="AT17" s="409">
        <f t="shared" ca="1" si="131"/>
        <v>0</v>
      </c>
      <c r="AU17" s="409">
        <f t="shared" ca="1" si="131"/>
        <v>0</v>
      </c>
      <c r="AV17" s="409">
        <f t="shared" ca="1" si="132"/>
        <v>0</v>
      </c>
      <c r="AW17" s="409">
        <f t="shared" ca="1" si="132"/>
        <v>15</v>
      </c>
      <c r="AX17" s="409">
        <f t="shared" ca="1" si="132"/>
        <v>0</v>
      </c>
      <c r="AY17" s="614">
        <f t="shared" ca="1" si="132"/>
        <v>0</v>
      </c>
      <c r="AZ17" s="409">
        <f t="shared" ca="1" si="132"/>
        <v>11</v>
      </c>
      <c r="BA17" s="409">
        <f t="shared" ca="1" si="132"/>
        <v>25</v>
      </c>
      <c r="BB17" s="409">
        <f t="shared" ca="1" si="132"/>
        <v>5</v>
      </c>
      <c r="BC17" s="409">
        <f t="shared" ca="1" si="132"/>
        <v>51</v>
      </c>
      <c r="BD17" s="409">
        <f t="shared" ca="1" si="132"/>
        <v>4</v>
      </c>
      <c r="BE17" s="409">
        <f t="shared" ca="1" si="54"/>
        <v>11.4</v>
      </c>
      <c r="BF17" s="409">
        <f t="shared" ca="1" si="55"/>
        <v>35</v>
      </c>
      <c r="BG17" s="409">
        <f t="shared" ca="1" si="55"/>
        <v>50</v>
      </c>
      <c r="BH17" s="409">
        <f t="shared" ca="1" si="55"/>
        <v>24</v>
      </c>
      <c r="BI17" s="409">
        <f t="shared" ca="1" si="55"/>
        <v>40</v>
      </c>
      <c r="BJ17" s="409">
        <f t="shared" ca="1" si="133"/>
        <v>0</v>
      </c>
      <c r="BK17" s="409">
        <f t="shared" ca="1" si="133"/>
        <v>14</v>
      </c>
      <c r="BL17" s="409">
        <f t="shared" ca="1" si="133"/>
        <v>0</v>
      </c>
      <c r="BM17" s="409">
        <f t="shared" ca="1" si="133"/>
        <v>0</v>
      </c>
      <c r="BN17" s="409">
        <f t="shared" ca="1" si="133"/>
        <v>0</v>
      </c>
      <c r="BO17" s="409">
        <f t="shared" ca="1" si="133"/>
        <v>0</v>
      </c>
      <c r="BP17" s="409">
        <f t="shared" ca="1" si="133"/>
        <v>0</v>
      </c>
      <c r="BQ17" s="513">
        <f t="shared" ca="1" si="57"/>
        <v>34</v>
      </c>
      <c r="BR17" s="567">
        <f ca="1">ROUND(INDIRECT(CONCATENATE($AI17,BR$2+($AJ17-2010))),0)</f>
        <v>270</v>
      </c>
      <c r="BS17" s="377">
        <f t="shared" ref="BS17:BS80" ca="1" si="136">ROUND(INDIRECT(CONCATENATE($AI17,BS$2+($AJ17-2010))),1)</f>
        <v>665</v>
      </c>
      <c r="BT17" s="409">
        <f t="shared" ca="1" si="59"/>
        <v>935</v>
      </c>
      <c r="BU17" s="410" t="s">
        <v>69</v>
      </c>
      <c r="BV17" s="386">
        <f t="shared" ca="1" si="72"/>
        <v>935.4</v>
      </c>
      <c r="BW17" s="386">
        <f t="shared" ca="1" si="60"/>
        <v>0.39999999999997726</v>
      </c>
      <c r="BX17" s="378"/>
      <c r="BY17" s="411"/>
      <c r="BZ17" s="412"/>
      <c r="CA17" s="313" t="s">
        <v>69</v>
      </c>
      <c r="CB17" s="381">
        <f t="shared" si="73"/>
        <v>2012</v>
      </c>
      <c r="CC17" s="382">
        <f t="shared" si="73"/>
        <v>12</v>
      </c>
      <c r="CD17" s="378">
        <f t="shared" ca="1" si="74"/>
        <v>0</v>
      </c>
      <c r="CE17" s="378">
        <f t="shared" ca="1" si="75"/>
        <v>300</v>
      </c>
      <c r="CF17" s="378">
        <f t="shared" ca="1" si="76"/>
        <v>0</v>
      </c>
      <c r="CG17" s="378">
        <f t="shared" ca="1" si="77"/>
        <v>0</v>
      </c>
      <c r="CH17" s="378">
        <f t="shared" ca="1" si="78"/>
        <v>150</v>
      </c>
      <c r="CI17" s="378">
        <f t="shared" ca="1" si="79"/>
        <v>150</v>
      </c>
      <c r="CJ17" s="378">
        <f t="shared" ca="1" si="80"/>
        <v>0</v>
      </c>
      <c r="CK17" s="378">
        <f t="shared" ca="1" si="81"/>
        <v>0</v>
      </c>
      <c r="CL17" s="378">
        <f t="shared" ca="1" si="82"/>
        <v>0</v>
      </c>
      <c r="CM17" s="378">
        <f t="shared" ca="1" si="83"/>
        <v>0</v>
      </c>
      <c r="CN17" s="378">
        <f t="shared" ca="1" si="84"/>
        <v>0</v>
      </c>
      <c r="CO17" s="378">
        <f t="shared" ca="1" si="85"/>
        <v>15</v>
      </c>
      <c r="CP17" s="386">
        <f t="shared" ca="1" si="86"/>
        <v>0</v>
      </c>
      <c r="CQ17" s="614">
        <f t="shared" ca="1" si="87"/>
        <v>0</v>
      </c>
      <c r="CR17" s="378">
        <f t="shared" ca="1" si="88"/>
        <v>10</v>
      </c>
      <c r="CS17" s="378">
        <f t="shared" ca="1" si="89"/>
        <v>25</v>
      </c>
      <c r="CT17" s="378">
        <f t="shared" ca="1" si="90"/>
        <v>5</v>
      </c>
      <c r="CU17" s="378">
        <f t="shared" ca="1" si="91"/>
        <v>48</v>
      </c>
      <c r="CV17" s="378">
        <f t="shared" ca="1" si="92"/>
        <v>5</v>
      </c>
      <c r="CW17" s="386">
        <f t="shared" ca="1" si="93"/>
        <v>0</v>
      </c>
      <c r="CX17" s="378">
        <f t="shared" ca="1" si="94"/>
        <v>35</v>
      </c>
      <c r="CY17" s="378">
        <f t="shared" ca="1" si="95"/>
        <v>50</v>
      </c>
      <c r="CZ17" s="378">
        <f t="shared" ca="1" si="96"/>
        <v>0</v>
      </c>
      <c r="DA17" s="378">
        <f t="shared" ca="1" si="97"/>
        <v>40</v>
      </c>
      <c r="DB17" s="378">
        <f t="shared" ca="1" si="98"/>
        <v>0</v>
      </c>
      <c r="DC17" s="378">
        <f t="shared" ca="1" si="99"/>
        <v>16.5</v>
      </c>
      <c r="DD17" s="378">
        <f t="shared" ca="1" si="100"/>
        <v>0</v>
      </c>
      <c r="DE17" s="378">
        <f t="shared" ca="1" si="101"/>
        <v>0</v>
      </c>
      <c r="DF17" s="378">
        <f t="shared" ca="1" si="102"/>
        <v>0</v>
      </c>
      <c r="DG17" s="378">
        <f t="shared" ca="1" si="103"/>
        <v>0</v>
      </c>
      <c r="DH17" s="378">
        <f t="shared" ca="1" si="104"/>
        <v>0</v>
      </c>
      <c r="DI17" s="570">
        <f t="shared" ca="1" si="105"/>
        <v>36.5</v>
      </c>
      <c r="DJ17" s="570">
        <f t="shared" ca="1" si="106"/>
        <v>198</v>
      </c>
      <c r="DK17" s="570">
        <f t="shared" ca="1" si="107"/>
        <v>615</v>
      </c>
      <c r="DL17" s="645">
        <f t="shared" ca="1" si="108"/>
        <v>849.5</v>
      </c>
      <c r="DM17" s="645">
        <f t="shared" ca="1" si="109"/>
        <v>960</v>
      </c>
      <c r="DN17" s="646">
        <f t="shared" ca="1" si="110"/>
        <v>110.5</v>
      </c>
      <c r="DO17" s="627">
        <f t="shared" ca="1" si="111"/>
        <v>0.13007651559741024</v>
      </c>
      <c r="DP17" s="29"/>
      <c r="DQ17" s="29"/>
      <c r="DR17" s="29"/>
      <c r="DS17" s="29"/>
      <c r="DT17" s="29"/>
      <c r="DU17" s="29"/>
      <c r="DV17" s="29"/>
    </row>
    <row r="18" spans="1:126" ht="11.25" customHeight="1">
      <c r="A18" s="1">
        <f t="shared" si="112"/>
        <v>2022</v>
      </c>
      <c r="B18" s="15">
        <f t="shared" ref="B18:M18" si="137">ROUND(B58+B98,0)</f>
        <v>1339</v>
      </c>
      <c r="C18" s="15">
        <f t="shared" si="137"/>
        <v>1337</v>
      </c>
      <c r="D18" s="15">
        <f t="shared" si="137"/>
        <v>1336</v>
      </c>
      <c r="E18" s="15">
        <f t="shared" si="137"/>
        <v>735</v>
      </c>
      <c r="F18" s="15">
        <f t="shared" si="137"/>
        <v>737</v>
      </c>
      <c r="G18" s="15">
        <f t="shared" si="137"/>
        <v>740</v>
      </c>
      <c r="H18" s="15">
        <f t="shared" si="137"/>
        <v>739</v>
      </c>
      <c r="I18" s="15">
        <f t="shared" si="137"/>
        <v>738</v>
      </c>
      <c r="J18" s="15">
        <f t="shared" si="137"/>
        <v>737</v>
      </c>
      <c r="K18" s="15">
        <f t="shared" si="137"/>
        <v>736</v>
      </c>
      <c r="L18" s="15">
        <f t="shared" si="137"/>
        <v>732</v>
      </c>
      <c r="M18" s="15">
        <f t="shared" si="137"/>
        <v>1337</v>
      </c>
      <c r="N18" s="41">
        <f t="shared" ref="N18:N26" si="138">SUM(B18:M18)</f>
        <v>11243</v>
      </c>
      <c r="O18" s="188"/>
      <c r="P18" s="1">
        <f t="shared" si="69"/>
        <v>2022</v>
      </c>
      <c r="Q18" s="15">
        <f t="shared" ref="Q18:AB18" si="139">ROUND(Q58+Q98,0)</f>
        <v>1333</v>
      </c>
      <c r="R18" s="15">
        <f t="shared" si="139"/>
        <v>1337</v>
      </c>
      <c r="S18" s="15">
        <f t="shared" si="139"/>
        <v>1337</v>
      </c>
      <c r="T18" s="15">
        <f t="shared" si="139"/>
        <v>1336</v>
      </c>
      <c r="U18" s="15">
        <f t="shared" si="139"/>
        <v>735</v>
      </c>
      <c r="V18" s="15">
        <f t="shared" si="139"/>
        <v>736</v>
      </c>
      <c r="W18" s="15">
        <f t="shared" si="139"/>
        <v>737</v>
      </c>
      <c r="X18" s="15">
        <f t="shared" si="139"/>
        <v>740</v>
      </c>
      <c r="Y18" s="15">
        <f t="shared" si="139"/>
        <v>738</v>
      </c>
      <c r="Z18" s="15">
        <f t="shared" si="139"/>
        <v>738</v>
      </c>
      <c r="AA18" s="15">
        <f t="shared" si="139"/>
        <v>737</v>
      </c>
      <c r="AB18" s="15">
        <f t="shared" si="139"/>
        <v>736</v>
      </c>
      <c r="AC18" s="41">
        <f t="shared" ref="AC18:AC26" si="140">SUM(Q18:AB18)</f>
        <v>11240</v>
      </c>
      <c r="AD18" s="17"/>
      <c r="AI18" s="237" t="str">
        <f>+AI6</f>
        <v>Q</v>
      </c>
      <c r="AJ18" s="25">
        <f>1+AJ6</f>
        <v>2013</v>
      </c>
      <c r="AK18" s="284">
        <f>AK6</f>
        <v>1</v>
      </c>
      <c r="AL18" s="285">
        <f t="shared" ca="1" si="131"/>
        <v>0</v>
      </c>
      <c r="AM18" s="285">
        <f t="shared" ca="1" si="131"/>
        <v>300</v>
      </c>
      <c r="AN18" s="285">
        <f t="shared" ca="1" si="131"/>
        <v>0</v>
      </c>
      <c r="AO18" s="285">
        <f t="shared" ca="1" si="131"/>
        <v>0</v>
      </c>
      <c r="AP18" s="285">
        <f t="shared" ca="1" si="131"/>
        <v>150</v>
      </c>
      <c r="AQ18" s="285">
        <f t="shared" ca="1" si="131"/>
        <v>150</v>
      </c>
      <c r="AR18" s="285">
        <f t="shared" ca="1" si="131"/>
        <v>0</v>
      </c>
      <c r="AS18" s="285">
        <f t="shared" ca="1" si="131"/>
        <v>0</v>
      </c>
      <c r="AT18" s="285">
        <f t="shared" ca="1" si="131"/>
        <v>0</v>
      </c>
      <c r="AU18" s="285">
        <f t="shared" ca="1" si="131"/>
        <v>0</v>
      </c>
      <c r="AV18" s="285">
        <f t="shared" ca="1" si="132"/>
        <v>0</v>
      </c>
      <c r="AW18" s="285">
        <f t="shared" ca="1" si="132"/>
        <v>15</v>
      </c>
      <c r="AX18" s="285">
        <f t="shared" ca="1" si="132"/>
        <v>0</v>
      </c>
      <c r="AY18" s="609">
        <f t="shared" ca="1" si="132"/>
        <v>0</v>
      </c>
      <c r="AZ18" s="285">
        <f t="shared" ca="1" si="132"/>
        <v>7</v>
      </c>
      <c r="BA18" s="285">
        <f t="shared" ca="1" si="132"/>
        <v>25</v>
      </c>
      <c r="BB18" s="285">
        <f t="shared" ca="1" si="132"/>
        <v>5</v>
      </c>
      <c r="BC18" s="285">
        <f t="shared" ca="1" si="132"/>
        <v>48</v>
      </c>
      <c r="BD18" s="285">
        <f t="shared" ca="1" si="132"/>
        <v>4</v>
      </c>
      <c r="BE18" s="285">
        <f t="shared" ca="1" si="54"/>
        <v>0</v>
      </c>
      <c r="BF18" s="285">
        <f t="shared" ca="1" si="55"/>
        <v>35</v>
      </c>
      <c r="BG18" s="285">
        <f t="shared" ca="1" si="55"/>
        <v>50</v>
      </c>
      <c r="BH18" s="285">
        <f t="shared" ca="1" si="55"/>
        <v>0</v>
      </c>
      <c r="BI18" s="285">
        <f t="shared" ca="1" si="55"/>
        <v>40</v>
      </c>
      <c r="BJ18" s="285">
        <f t="shared" ca="1" si="133"/>
        <v>0</v>
      </c>
      <c r="BK18" s="285">
        <f t="shared" ca="1" si="133"/>
        <v>16.5</v>
      </c>
      <c r="BL18" s="285">
        <f t="shared" ca="1" si="133"/>
        <v>0</v>
      </c>
      <c r="BM18" s="285">
        <f t="shared" ca="1" si="133"/>
        <v>0</v>
      </c>
      <c r="BN18" s="285">
        <f t="shared" ca="1" si="133"/>
        <v>0</v>
      </c>
      <c r="BO18" s="285">
        <f t="shared" ca="1" si="133"/>
        <v>0</v>
      </c>
      <c r="BP18" s="285">
        <f t="shared" ca="1" si="133"/>
        <v>0</v>
      </c>
      <c r="BQ18" s="514">
        <f t="shared" ca="1" si="57"/>
        <v>33</v>
      </c>
      <c r="BR18" s="566">
        <f t="shared" ref="BR18:BR81" ca="1" si="141">ROUND(INDIRECT(CONCATENATE($AI18,BR$2+($AJ18-2010))),1)</f>
        <v>231.1</v>
      </c>
      <c r="BS18" s="274">
        <f t="shared" ca="1" si="136"/>
        <v>614.79999999999995</v>
      </c>
      <c r="BT18" s="285">
        <f t="shared" ca="1" si="59"/>
        <v>846</v>
      </c>
      <c r="BU18" s="286" t="str">
        <f>BU6</f>
        <v>B</v>
      </c>
      <c r="BV18" s="323">
        <f t="shared" ca="1" si="72"/>
        <v>845.5</v>
      </c>
      <c r="BW18" s="323">
        <f t="shared" ca="1" si="60"/>
        <v>-0.5</v>
      </c>
      <c r="BY18" s="287"/>
      <c r="BZ18" s="288"/>
      <c r="CA18" s="237" t="str">
        <f>CA6</f>
        <v>B</v>
      </c>
      <c r="CB18" s="278">
        <f t="shared" si="73"/>
        <v>2013</v>
      </c>
      <c r="CC18" s="279">
        <f t="shared" si="73"/>
        <v>1</v>
      </c>
      <c r="CD18" s="280">
        <f t="shared" ca="1" si="74"/>
        <v>0</v>
      </c>
      <c r="CE18" s="280">
        <f t="shared" ca="1" si="75"/>
        <v>300</v>
      </c>
      <c r="CF18" s="280">
        <f t="shared" ca="1" si="76"/>
        <v>0</v>
      </c>
      <c r="CG18" s="280">
        <f t="shared" ca="1" si="77"/>
        <v>0</v>
      </c>
      <c r="CH18" s="280">
        <f t="shared" ca="1" si="78"/>
        <v>150</v>
      </c>
      <c r="CI18" s="280">
        <f t="shared" ca="1" si="79"/>
        <v>150</v>
      </c>
      <c r="CJ18" s="280">
        <f t="shared" ca="1" si="80"/>
        <v>0</v>
      </c>
      <c r="CK18" s="280">
        <f t="shared" ca="1" si="81"/>
        <v>0</v>
      </c>
      <c r="CL18" s="280">
        <f t="shared" ca="1" si="82"/>
        <v>0</v>
      </c>
      <c r="CM18" s="280">
        <f t="shared" ca="1" si="83"/>
        <v>0</v>
      </c>
      <c r="CN18" s="280">
        <f t="shared" ca="1" si="84"/>
        <v>0</v>
      </c>
      <c r="CO18" s="280">
        <f t="shared" ca="1" si="85"/>
        <v>15</v>
      </c>
      <c r="CP18" s="365">
        <f t="shared" ca="1" si="86"/>
        <v>0</v>
      </c>
      <c r="CQ18" s="613">
        <f t="shared" ca="1" si="87"/>
        <v>0</v>
      </c>
      <c r="CR18" s="280">
        <f t="shared" ca="1" si="88"/>
        <v>11</v>
      </c>
      <c r="CS18" s="280">
        <f t="shared" ca="1" si="89"/>
        <v>25</v>
      </c>
      <c r="CT18" s="280">
        <f t="shared" ca="1" si="90"/>
        <v>6</v>
      </c>
      <c r="CU18" s="280">
        <f t="shared" ca="1" si="91"/>
        <v>20</v>
      </c>
      <c r="CV18" s="280">
        <f t="shared" ca="1" si="92"/>
        <v>5</v>
      </c>
      <c r="CW18" s="365">
        <f t="shared" ca="1" si="93"/>
        <v>0</v>
      </c>
      <c r="CX18" s="280">
        <f t="shared" ca="1" si="94"/>
        <v>25</v>
      </c>
      <c r="CY18" s="280">
        <f t="shared" ca="1" si="95"/>
        <v>50</v>
      </c>
      <c r="CZ18" s="280">
        <f t="shared" ca="1" si="96"/>
        <v>60</v>
      </c>
      <c r="DA18" s="280">
        <f t="shared" ca="1" si="97"/>
        <v>40</v>
      </c>
      <c r="DB18" s="280">
        <f t="shared" ca="1" si="98"/>
        <v>15</v>
      </c>
      <c r="DC18" s="280">
        <f t="shared" ca="1" si="99"/>
        <v>23.8</v>
      </c>
      <c r="DD18" s="280">
        <f t="shared" ca="1" si="100"/>
        <v>0</v>
      </c>
      <c r="DE18" s="280">
        <f t="shared" ca="1" si="101"/>
        <v>0</v>
      </c>
      <c r="DF18" s="280">
        <f t="shared" ca="1" si="102"/>
        <v>0</v>
      </c>
      <c r="DG18" s="280">
        <f t="shared" ca="1" si="103"/>
        <v>0</v>
      </c>
      <c r="DH18" s="280">
        <f t="shared" ca="1" si="104"/>
        <v>0</v>
      </c>
      <c r="DI18" s="568">
        <f t="shared" ca="1" si="105"/>
        <v>45.8</v>
      </c>
      <c r="DJ18" s="568">
        <f t="shared" ca="1" si="106"/>
        <v>235</v>
      </c>
      <c r="DK18" s="568">
        <f t="shared" ca="1" si="107"/>
        <v>615</v>
      </c>
      <c r="DL18" s="281">
        <f t="shared" ca="1" si="108"/>
        <v>895.8</v>
      </c>
      <c r="DM18" s="281">
        <f t="shared" ca="1" si="109"/>
        <v>897</v>
      </c>
      <c r="DN18" s="454">
        <f t="shared" ca="1" si="110"/>
        <v>1.2000000000000455</v>
      </c>
      <c r="DO18" s="626">
        <f t="shared" ca="1" si="111"/>
        <v>1.3395847287341433E-3</v>
      </c>
      <c r="DP18" s="29"/>
      <c r="DQ18" s="29"/>
      <c r="DR18" s="29"/>
      <c r="DS18" s="29"/>
      <c r="DT18" s="29"/>
      <c r="DU18" s="29"/>
      <c r="DV18" s="29"/>
    </row>
    <row r="19" spans="1:126" ht="11.25" customHeight="1">
      <c r="A19" s="1">
        <f t="shared" si="112"/>
        <v>2023</v>
      </c>
      <c r="B19" s="15">
        <f t="shared" ref="B19:M19" si="142">ROUND(B59+B99,0)</f>
        <v>1340</v>
      </c>
      <c r="C19" s="15">
        <f t="shared" si="142"/>
        <v>1337</v>
      </c>
      <c r="D19" s="15">
        <f t="shared" si="142"/>
        <v>1336</v>
      </c>
      <c r="E19" s="15">
        <f t="shared" si="142"/>
        <v>735</v>
      </c>
      <c r="F19" s="15">
        <f t="shared" si="142"/>
        <v>737</v>
      </c>
      <c r="G19" s="15">
        <f t="shared" si="142"/>
        <v>740</v>
      </c>
      <c r="H19" s="15">
        <f t="shared" si="142"/>
        <v>739</v>
      </c>
      <c r="I19" s="15">
        <f t="shared" si="142"/>
        <v>738</v>
      </c>
      <c r="J19" s="15">
        <f t="shared" si="142"/>
        <v>737</v>
      </c>
      <c r="K19" s="15">
        <f t="shared" si="142"/>
        <v>737</v>
      </c>
      <c r="L19" s="15">
        <f t="shared" si="142"/>
        <v>732</v>
      </c>
      <c r="M19" s="15">
        <f t="shared" si="142"/>
        <v>1338</v>
      </c>
      <c r="N19" s="41">
        <f t="shared" si="138"/>
        <v>11246</v>
      </c>
      <c r="O19" s="188"/>
      <c r="P19" s="1">
        <f t="shared" si="69"/>
        <v>2023</v>
      </c>
      <c r="Q19" s="15">
        <f t="shared" ref="Q19:AB19" si="143">ROUND(Q59+Q99,0)</f>
        <v>1333</v>
      </c>
      <c r="R19" s="15">
        <f t="shared" si="143"/>
        <v>1337</v>
      </c>
      <c r="S19" s="15">
        <f t="shared" si="143"/>
        <v>1337</v>
      </c>
      <c r="T19" s="15">
        <f t="shared" si="143"/>
        <v>1336</v>
      </c>
      <c r="U19" s="15">
        <f t="shared" si="143"/>
        <v>735</v>
      </c>
      <c r="V19" s="15">
        <f t="shared" si="143"/>
        <v>736</v>
      </c>
      <c r="W19" s="15">
        <f t="shared" si="143"/>
        <v>737</v>
      </c>
      <c r="X19" s="15">
        <f t="shared" si="143"/>
        <v>740</v>
      </c>
      <c r="Y19" s="15">
        <f t="shared" si="143"/>
        <v>738</v>
      </c>
      <c r="Z19" s="15">
        <f t="shared" si="143"/>
        <v>738</v>
      </c>
      <c r="AA19" s="15">
        <f t="shared" si="143"/>
        <v>737</v>
      </c>
      <c r="AB19" s="15">
        <f t="shared" si="143"/>
        <v>736</v>
      </c>
      <c r="AC19" s="41">
        <f t="shared" si="140"/>
        <v>11240</v>
      </c>
      <c r="AD19" s="17"/>
      <c r="AI19" s="237" t="str">
        <f t="shared" ref="AI19:AI82" si="144">+AI7</f>
        <v>R</v>
      </c>
      <c r="AJ19" s="25">
        <f t="shared" ref="AJ19:AJ82" si="145">1+AJ7</f>
        <v>2013</v>
      </c>
      <c r="AK19" s="284">
        <f t="shared" ref="AK19:AK82" si="146">AK7</f>
        <v>2</v>
      </c>
      <c r="AL19" s="285">
        <f t="shared" ca="1" si="131"/>
        <v>0</v>
      </c>
      <c r="AM19" s="285">
        <f t="shared" ca="1" si="131"/>
        <v>300</v>
      </c>
      <c r="AN19" s="285">
        <f t="shared" ca="1" si="131"/>
        <v>0</v>
      </c>
      <c r="AO19" s="285">
        <f t="shared" ca="1" si="131"/>
        <v>0</v>
      </c>
      <c r="AP19" s="285">
        <f t="shared" ca="1" si="131"/>
        <v>150</v>
      </c>
      <c r="AQ19" s="285">
        <f t="shared" ca="1" si="131"/>
        <v>150</v>
      </c>
      <c r="AR19" s="285">
        <f t="shared" ca="1" si="131"/>
        <v>0</v>
      </c>
      <c r="AS19" s="285">
        <f t="shared" ca="1" si="131"/>
        <v>0</v>
      </c>
      <c r="AT19" s="285">
        <f t="shared" ca="1" si="131"/>
        <v>0</v>
      </c>
      <c r="AU19" s="285">
        <f t="shared" ca="1" si="131"/>
        <v>0</v>
      </c>
      <c r="AV19" s="285">
        <f t="shared" ca="1" si="132"/>
        <v>0</v>
      </c>
      <c r="AW19" s="285">
        <f t="shared" ca="1" si="132"/>
        <v>15</v>
      </c>
      <c r="AX19" s="285">
        <f t="shared" ca="1" si="132"/>
        <v>0</v>
      </c>
      <c r="AY19" s="609">
        <f t="shared" ca="1" si="132"/>
        <v>0</v>
      </c>
      <c r="AZ19" s="285">
        <f t="shared" ca="1" si="132"/>
        <v>10</v>
      </c>
      <c r="BA19" s="285">
        <f t="shared" ca="1" si="132"/>
        <v>25</v>
      </c>
      <c r="BB19" s="285">
        <f t="shared" ca="1" si="132"/>
        <v>6</v>
      </c>
      <c r="BC19" s="285">
        <f t="shared" ca="1" si="132"/>
        <v>20</v>
      </c>
      <c r="BD19" s="285">
        <f t="shared" ca="1" si="132"/>
        <v>5</v>
      </c>
      <c r="BE19" s="285">
        <f t="shared" ca="1" si="54"/>
        <v>0</v>
      </c>
      <c r="BF19" s="285">
        <f t="shared" ca="1" si="55"/>
        <v>25</v>
      </c>
      <c r="BG19" s="285">
        <f t="shared" ca="1" si="55"/>
        <v>50</v>
      </c>
      <c r="BH19" s="285">
        <f t="shared" ca="1" si="55"/>
        <v>60</v>
      </c>
      <c r="BI19" s="285">
        <f t="shared" ca="1" si="55"/>
        <v>40</v>
      </c>
      <c r="BJ19" s="285">
        <f t="shared" ca="1" si="133"/>
        <v>15</v>
      </c>
      <c r="BK19" s="285">
        <f t="shared" ca="1" si="133"/>
        <v>23.8</v>
      </c>
      <c r="BL19" s="285">
        <f t="shared" ca="1" si="133"/>
        <v>0</v>
      </c>
      <c r="BM19" s="285">
        <f t="shared" ca="1" si="133"/>
        <v>0</v>
      </c>
      <c r="BN19" s="285">
        <f t="shared" ca="1" si="133"/>
        <v>0</v>
      </c>
      <c r="BO19" s="285">
        <f t="shared" ca="1" si="133"/>
        <v>0</v>
      </c>
      <c r="BP19" s="285">
        <f t="shared" ca="1" si="133"/>
        <v>0</v>
      </c>
      <c r="BQ19" s="514">
        <f t="shared" ca="1" si="57"/>
        <v>45</v>
      </c>
      <c r="BR19" s="566">
        <f t="shared" ca="1" si="141"/>
        <v>279.8</v>
      </c>
      <c r="BS19" s="274">
        <f t="shared" ca="1" si="136"/>
        <v>614.79999999999995</v>
      </c>
      <c r="BT19" s="285">
        <f t="shared" ca="1" si="59"/>
        <v>895</v>
      </c>
      <c r="BU19" s="286" t="str">
        <f t="shared" ref="BU19:BU82" si="147">BU7</f>
        <v>C</v>
      </c>
      <c r="BV19" s="323">
        <f t="shared" ca="1" si="72"/>
        <v>894.8</v>
      </c>
      <c r="BW19" s="323">
        <f t="shared" ca="1" si="60"/>
        <v>-0.20000000000004547</v>
      </c>
      <c r="BY19" s="287"/>
      <c r="BZ19" s="288"/>
      <c r="CA19" s="237" t="str">
        <f t="shared" ref="CA19:CA82" si="148">CA7</f>
        <v>C</v>
      </c>
      <c r="CB19" s="278">
        <f t="shared" si="73"/>
        <v>2013</v>
      </c>
      <c r="CC19" s="279">
        <f t="shared" si="73"/>
        <v>2</v>
      </c>
      <c r="CD19" s="280">
        <f t="shared" ca="1" si="74"/>
        <v>0</v>
      </c>
      <c r="CE19" s="280">
        <f t="shared" ca="1" si="75"/>
        <v>300</v>
      </c>
      <c r="CF19" s="280">
        <f t="shared" ca="1" si="76"/>
        <v>0</v>
      </c>
      <c r="CG19" s="280">
        <f t="shared" ca="1" si="77"/>
        <v>0</v>
      </c>
      <c r="CH19" s="280">
        <f t="shared" ca="1" si="78"/>
        <v>150</v>
      </c>
      <c r="CI19" s="280">
        <f t="shared" ca="1" si="79"/>
        <v>150</v>
      </c>
      <c r="CJ19" s="280">
        <f t="shared" ca="1" si="80"/>
        <v>0</v>
      </c>
      <c r="CK19" s="280">
        <f t="shared" ca="1" si="81"/>
        <v>0</v>
      </c>
      <c r="CL19" s="280">
        <f t="shared" ca="1" si="82"/>
        <v>0</v>
      </c>
      <c r="CM19" s="280">
        <f t="shared" ca="1" si="83"/>
        <v>0</v>
      </c>
      <c r="CN19" s="280">
        <f t="shared" ca="1" si="84"/>
        <v>0</v>
      </c>
      <c r="CO19" s="280">
        <f t="shared" ca="1" si="85"/>
        <v>15</v>
      </c>
      <c r="CP19" s="365">
        <f t="shared" ca="1" si="86"/>
        <v>0</v>
      </c>
      <c r="CQ19" s="613">
        <f t="shared" ca="1" si="87"/>
        <v>0</v>
      </c>
      <c r="CR19" s="280">
        <f t="shared" ca="1" si="88"/>
        <v>11</v>
      </c>
      <c r="CS19" s="280">
        <f t="shared" ca="1" si="89"/>
        <v>25</v>
      </c>
      <c r="CT19" s="280">
        <f t="shared" ca="1" si="90"/>
        <v>6</v>
      </c>
      <c r="CU19" s="280">
        <f t="shared" ca="1" si="91"/>
        <v>15</v>
      </c>
      <c r="CV19" s="280">
        <f t="shared" ca="1" si="92"/>
        <v>4</v>
      </c>
      <c r="CW19" s="365">
        <f t="shared" ca="1" si="93"/>
        <v>0</v>
      </c>
      <c r="CX19" s="280">
        <f t="shared" ca="1" si="94"/>
        <v>25</v>
      </c>
      <c r="CY19" s="280">
        <f t="shared" ca="1" si="95"/>
        <v>50</v>
      </c>
      <c r="CZ19" s="280">
        <f t="shared" ca="1" si="96"/>
        <v>60</v>
      </c>
      <c r="DA19" s="280">
        <f t="shared" ca="1" si="97"/>
        <v>40</v>
      </c>
      <c r="DB19" s="280">
        <f t="shared" ca="1" si="98"/>
        <v>15</v>
      </c>
      <c r="DC19" s="280">
        <f t="shared" ca="1" si="99"/>
        <v>18.899999999999999</v>
      </c>
      <c r="DD19" s="281">
        <f t="shared" ca="1" si="100"/>
        <v>0</v>
      </c>
      <c r="DE19" s="280">
        <f t="shared" ca="1" si="101"/>
        <v>0</v>
      </c>
      <c r="DF19" s="280">
        <f t="shared" ca="1" si="102"/>
        <v>0</v>
      </c>
      <c r="DG19" s="280">
        <f t="shared" ca="1" si="103"/>
        <v>0</v>
      </c>
      <c r="DH19" s="280">
        <f t="shared" ca="1" si="104"/>
        <v>0</v>
      </c>
      <c r="DI19" s="568">
        <f t="shared" ca="1" si="105"/>
        <v>39.9</v>
      </c>
      <c r="DJ19" s="568">
        <f t="shared" ca="1" si="106"/>
        <v>230</v>
      </c>
      <c r="DK19" s="568">
        <f t="shared" ca="1" si="107"/>
        <v>615</v>
      </c>
      <c r="DL19" s="281">
        <f t="shared" ca="1" si="108"/>
        <v>884.9</v>
      </c>
      <c r="DM19" s="281">
        <f t="shared" ca="1" si="109"/>
        <v>902</v>
      </c>
      <c r="DN19" s="454">
        <f t="shared" ca="1" si="110"/>
        <v>17.100000000000023</v>
      </c>
      <c r="DO19" s="626">
        <f t="shared" ca="1" si="111"/>
        <v>1.9324217425697846E-2</v>
      </c>
      <c r="DP19" s="29"/>
      <c r="DQ19" s="29"/>
      <c r="DR19" s="29"/>
      <c r="DS19" s="29"/>
      <c r="DT19" s="29"/>
      <c r="DU19" s="29"/>
      <c r="DV19" s="29"/>
    </row>
    <row r="20" spans="1:126" ht="11.25" customHeight="1">
      <c r="A20" s="1">
        <f t="shared" si="112"/>
        <v>2024</v>
      </c>
      <c r="B20" s="15">
        <f t="shared" ref="B20:M20" si="149">ROUND(B60+B100,0)</f>
        <v>1340</v>
      </c>
      <c r="C20" s="15">
        <f t="shared" si="149"/>
        <v>1337</v>
      </c>
      <c r="D20" s="15">
        <f t="shared" si="149"/>
        <v>1336</v>
      </c>
      <c r="E20" s="15">
        <f t="shared" si="149"/>
        <v>735</v>
      </c>
      <c r="F20" s="15">
        <f t="shared" si="149"/>
        <v>737</v>
      </c>
      <c r="G20" s="15">
        <f t="shared" si="149"/>
        <v>740</v>
      </c>
      <c r="H20" s="15">
        <f t="shared" si="149"/>
        <v>739</v>
      </c>
      <c r="I20" s="15">
        <f t="shared" si="149"/>
        <v>738</v>
      </c>
      <c r="J20" s="15">
        <f t="shared" si="149"/>
        <v>737</v>
      </c>
      <c r="K20" s="15">
        <f t="shared" si="149"/>
        <v>736</v>
      </c>
      <c r="L20" s="15">
        <f t="shared" si="149"/>
        <v>732</v>
      </c>
      <c r="M20" s="15">
        <f t="shared" si="149"/>
        <v>1337</v>
      </c>
      <c r="N20" s="41">
        <f t="shared" si="138"/>
        <v>11244</v>
      </c>
      <c r="O20" s="188"/>
      <c r="P20" s="1">
        <f t="shared" si="69"/>
        <v>2024</v>
      </c>
      <c r="Q20" s="15">
        <f t="shared" ref="Q20:AB20" si="150">ROUND(Q60+Q100,0)</f>
        <v>1333</v>
      </c>
      <c r="R20" s="15">
        <f t="shared" si="150"/>
        <v>1338</v>
      </c>
      <c r="S20" s="15">
        <f t="shared" si="150"/>
        <v>1337</v>
      </c>
      <c r="T20" s="15">
        <f t="shared" si="150"/>
        <v>1336</v>
      </c>
      <c r="U20" s="15">
        <f t="shared" si="150"/>
        <v>735</v>
      </c>
      <c r="V20" s="15">
        <f t="shared" si="150"/>
        <v>736</v>
      </c>
      <c r="W20" s="15">
        <f t="shared" si="150"/>
        <v>738</v>
      </c>
      <c r="X20" s="15">
        <f t="shared" si="150"/>
        <v>740</v>
      </c>
      <c r="Y20" s="15">
        <f t="shared" si="150"/>
        <v>738</v>
      </c>
      <c r="Z20" s="15">
        <f t="shared" si="150"/>
        <v>738</v>
      </c>
      <c r="AA20" s="15">
        <f t="shared" si="150"/>
        <v>737</v>
      </c>
      <c r="AB20" s="15">
        <f t="shared" si="150"/>
        <v>736</v>
      </c>
      <c r="AC20" s="41">
        <f t="shared" si="140"/>
        <v>11242</v>
      </c>
      <c r="AD20" s="17"/>
      <c r="AI20" s="237" t="str">
        <f t="shared" si="144"/>
        <v>S</v>
      </c>
      <c r="AJ20" s="25">
        <f t="shared" si="145"/>
        <v>2013</v>
      </c>
      <c r="AK20" s="284">
        <f t="shared" si="146"/>
        <v>3</v>
      </c>
      <c r="AL20" s="285">
        <f t="shared" ca="1" si="131"/>
        <v>0</v>
      </c>
      <c r="AM20" s="285">
        <f t="shared" ca="1" si="131"/>
        <v>300</v>
      </c>
      <c r="AN20" s="285">
        <f t="shared" ca="1" si="131"/>
        <v>0</v>
      </c>
      <c r="AO20" s="285">
        <f t="shared" ca="1" si="131"/>
        <v>0</v>
      </c>
      <c r="AP20" s="285">
        <f t="shared" ca="1" si="131"/>
        <v>150</v>
      </c>
      <c r="AQ20" s="285">
        <f t="shared" ca="1" si="131"/>
        <v>150</v>
      </c>
      <c r="AR20" s="285">
        <f t="shared" ca="1" si="131"/>
        <v>0</v>
      </c>
      <c r="AS20" s="285">
        <f t="shared" ca="1" si="131"/>
        <v>0</v>
      </c>
      <c r="AT20" s="285">
        <f t="shared" ca="1" si="131"/>
        <v>0</v>
      </c>
      <c r="AU20" s="285">
        <f t="shared" ca="1" si="131"/>
        <v>0</v>
      </c>
      <c r="AV20" s="285">
        <f t="shared" ca="1" si="132"/>
        <v>0</v>
      </c>
      <c r="AW20" s="285">
        <f t="shared" ca="1" si="132"/>
        <v>15</v>
      </c>
      <c r="AX20" s="285">
        <f t="shared" ca="1" si="132"/>
        <v>0</v>
      </c>
      <c r="AY20" s="609">
        <f t="shared" ca="1" si="132"/>
        <v>0</v>
      </c>
      <c r="AZ20" s="285">
        <f t="shared" ca="1" si="132"/>
        <v>11</v>
      </c>
      <c r="BA20" s="285">
        <f t="shared" ca="1" si="132"/>
        <v>25</v>
      </c>
      <c r="BB20" s="285">
        <f t="shared" ca="1" si="132"/>
        <v>6</v>
      </c>
      <c r="BC20" s="285">
        <f t="shared" ca="1" si="132"/>
        <v>15</v>
      </c>
      <c r="BD20" s="285">
        <f t="shared" ca="1" si="132"/>
        <v>5</v>
      </c>
      <c r="BE20" s="285">
        <f t="shared" ca="1" si="54"/>
        <v>0</v>
      </c>
      <c r="BF20" s="285">
        <f t="shared" ca="1" si="55"/>
        <v>25</v>
      </c>
      <c r="BG20" s="285">
        <f t="shared" ca="1" si="55"/>
        <v>50</v>
      </c>
      <c r="BH20" s="285">
        <f t="shared" ca="1" si="55"/>
        <v>60</v>
      </c>
      <c r="BI20" s="285">
        <f t="shared" ca="1" si="55"/>
        <v>40</v>
      </c>
      <c r="BJ20" s="285">
        <f t="shared" ca="1" si="133"/>
        <v>15</v>
      </c>
      <c r="BK20" s="285">
        <f t="shared" ca="1" si="133"/>
        <v>18.899999999999999</v>
      </c>
      <c r="BL20" s="285">
        <f t="shared" ca="1" si="133"/>
        <v>0</v>
      </c>
      <c r="BM20" s="285">
        <f t="shared" ca="1" si="133"/>
        <v>0</v>
      </c>
      <c r="BN20" s="285">
        <f t="shared" ca="1" si="133"/>
        <v>0</v>
      </c>
      <c r="BO20" s="285">
        <f t="shared" ca="1" si="133"/>
        <v>0</v>
      </c>
      <c r="BP20" s="285">
        <f t="shared" ca="1" si="133"/>
        <v>0</v>
      </c>
      <c r="BQ20" s="514">
        <f t="shared" ca="1" si="57"/>
        <v>41</v>
      </c>
      <c r="BR20" s="566">
        <f t="shared" ca="1" si="141"/>
        <v>286.7</v>
      </c>
      <c r="BS20" s="274">
        <f t="shared" ca="1" si="136"/>
        <v>614.79999999999995</v>
      </c>
      <c r="BT20" s="285">
        <f t="shared" ca="1" si="59"/>
        <v>901</v>
      </c>
      <c r="BU20" s="286" t="str">
        <f t="shared" si="147"/>
        <v>D</v>
      </c>
      <c r="BV20" s="323">
        <f t="shared" ca="1" si="72"/>
        <v>885.9</v>
      </c>
      <c r="BW20" s="323">
        <f t="shared" ca="1" si="60"/>
        <v>-15.100000000000023</v>
      </c>
      <c r="BY20" s="287"/>
      <c r="BZ20" s="288"/>
      <c r="CA20" s="237" t="str">
        <f t="shared" si="148"/>
        <v>D</v>
      </c>
      <c r="CB20" s="278">
        <f t="shared" si="73"/>
        <v>2013</v>
      </c>
      <c r="CC20" s="279">
        <f t="shared" si="73"/>
        <v>3</v>
      </c>
      <c r="CD20" s="280">
        <f t="shared" ca="1" si="74"/>
        <v>0</v>
      </c>
      <c r="CE20" s="280">
        <f t="shared" ca="1" si="75"/>
        <v>300</v>
      </c>
      <c r="CF20" s="280">
        <f t="shared" ca="1" si="76"/>
        <v>0</v>
      </c>
      <c r="CG20" s="280">
        <f t="shared" ca="1" si="77"/>
        <v>0</v>
      </c>
      <c r="CH20" s="280">
        <f t="shared" ca="1" si="78"/>
        <v>150</v>
      </c>
      <c r="CI20" s="280">
        <f t="shared" ca="1" si="79"/>
        <v>150</v>
      </c>
      <c r="CJ20" s="280">
        <f t="shared" ca="1" si="80"/>
        <v>0</v>
      </c>
      <c r="CK20" s="280">
        <f t="shared" ca="1" si="81"/>
        <v>0</v>
      </c>
      <c r="CL20" s="280">
        <f t="shared" ca="1" si="82"/>
        <v>0</v>
      </c>
      <c r="CM20" s="280">
        <f t="shared" ca="1" si="83"/>
        <v>0</v>
      </c>
      <c r="CN20" s="280">
        <f t="shared" ca="1" si="84"/>
        <v>0</v>
      </c>
      <c r="CO20" s="280">
        <f t="shared" ca="1" si="85"/>
        <v>15</v>
      </c>
      <c r="CP20" s="365">
        <f t="shared" ca="1" si="86"/>
        <v>0</v>
      </c>
      <c r="CQ20" s="613">
        <f t="shared" ca="1" si="87"/>
        <v>0</v>
      </c>
      <c r="CR20" s="280">
        <f t="shared" ca="1" si="88"/>
        <v>10</v>
      </c>
      <c r="CS20" s="280">
        <f t="shared" ca="1" si="89"/>
        <v>25</v>
      </c>
      <c r="CT20" s="280">
        <f t="shared" ca="1" si="90"/>
        <v>5</v>
      </c>
      <c r="CU20" s="280">
        <f t="shared" ca="1" si="91"/>
        <v>53</v>
      </c>
      <c r="CV20" s="280">
        <f t="shared" ca="1" si="92"/>
        <v>4</v>
      </c>
      <c r="CW20" s="365">
        <f t="shared" ca="1" si="93"/>
        <v>0</v>
      </c>
      <c r="CX20" s="280">
        <f t="shared" ca="1" si="94"/>
        <v>25</v>
      </c>
      <c r="CY20" s="280">
        <f t="shared" ca="1" si="95"/>
        <v>50</v>
      </c>
      <c r="CZ20" s="280">
        <f t="shared" ca="1" si="96"/>
        <v>60</v>
      </c>
      <c r="DA20" s="280">
        <f t="shared" ca="1" si="97"/>
        <v>40</v>
      </c>
      <c r="DB20" s="280">
        <f t="shared" ca="1" si="98"/>
        <v>15</v>
      </c>
      <c r="DC20" s="280">
        <f t="shared" ca="1" si="99"/>
        <v>14.1</v>
      </c>
      <c r="DD20" s="280">
        <f t="shared" ca="1" si="100"/>
        <v>0</v>
      </c>
      <c r="DE20" s="280">
        <f t="shared" ca="1" si="101"/>
        <v>0</v>
      </c>
      <c r="DF20" s="280">
        <f t="shared" ca="1" si="102"/>
        <v>0</v>
      </c>
      <c r="DG20" s="280">
        <f t="shared" ca="1" si="103"/>
        <v>0</v>
      </c>
      <c r="DH20" s="280">
        <f t="shared" ca="1" si="104"/>
        <v>0</v>
      </c>
      <c r="DI20" s="568">
        <f t="shared" ca="1" si="105"/>
        <v>33.1</v>
      </c>
      <c r="DJ20" s="568">
        <f t="shared" ca="1" si="106"/>
        <v>268</v>
      </c>
      <c r="DK20" s="414">
        <f t="shared" ca="1" si="107"/>
        <v>615</v>
      </c>
      <c r="DL20" s="281">
        <f t="shared" ca="1" si="108"/>
        <v>916.1</v>
      </c>
      <c r="DM20" s="281">
        <f t="shared" ca="1" si="109"/>
        <v>918</v>
      </c>
      <c r="DN20" s="454">
        <f t="shared" ca="1" si="110"/>
        <v>1.8999999999999773</v>
      </c>
      <c r="DO20" s="626">
        <f t="shared" ca="1" si="111"/>
        <v>2.0740093876214136E-3</v>
      </c>
      <c r="DP20" s="29"/>
      <c r="DQ20" s="29"/>
      <c r="DR20" s="29"/>
      <c r="DS20" s="29"/>
      <c r="DT20" s="29"/>
      <c r="DU20" s="29"/>
      <c r="DV20" s="29"/>
    </row>
    <row r="21" spans="1:126" ht="11.25" customHeight="1">
      <c r="A21" s="1">
        <f t="shared" si="112"/>
        <v>2025</v>
      </c>
      <c r="B21" s="644">
        <f t="shared" ref="B21:M21" si="151">ROUND(B61+B101,0)</f>
        <v>1340</v>
      </c>
      <c r="C21" s="15">
        <f t="shared" si="151"/>
        <v>1337</v>
      </c>
      <c r="D21" s="15">
        <f t="shared" si="151"/>
        <v>1336</v>
      </c>
      <c r="E21" s="15">
        <f t="shared" si="151"/>
        <v>735</v>
      </c>
      <c r="F21" s="15">
        <f t="shared" si="151"/>
        <v>738</v>
      </c>
      <c r="G21" s="15">
        <f t="shared" si="151"/>
        <v>740</v>
      </c>
      <c r="H21" s="15">
        <f t="shared" si="151"/>
        <v>739</v>
      </c>
      <c r="I21" s="15">
        <f t="shared" si="151"/>
        <v>738</v>
      </c>
      <c r="J21" s="15">
        <f t="shared" si="151"/>
        <v>737</v>
      </c>
      <c r="K21" s="15">
        <f t="shared" si="151"/>
        <v>737</v>
      </c>
      <c r="L21" s="15">
        <f t="shared" si="151"/>
        <v>732</v>
      </c>
      <c r="M21" s="15">
        <f t="shared" si="151"/>
        <v>1338</v>
      </c>
      <c r="N21" s="41">
        <f t="shared" si="138"/>
        <v>11247</v>
      </c>
      <c r="O21" s="188"/>
      <c r="P21" s="1">
        <f t="shared" si="69"/>
        <v>2025</v>
      </c>
      <c r="Q21" s="96">
        <f t="shared" ref="Q21:AB21" si="152">ROUND(Q61+Q101,0)</f>
        <v>1333</v>
      </c>
      <c r="R21" s="15">
        <f t="shared" si="152"/>
        <v>1338</v>
      </c>
      <c r="S21" s="15">
        <f t="shared" si="152"/>
        <v>1337</v>
      </c>
      <c r="T21" s="15">
        <f t="shared" si="152"/>
        <v>1336</v>
      </c>
      <c r="U21" s="15">
        <f t="shared" si="152"/>
        <v>735</v>
      </c>
      <c r="V21" s="15">
        <f t="shared" si="152"/>
        <v>736</v>
      </c>
      <c r="W21" s="15">
        <f t="shared" si="152"/>
        <v>738</v>
      </c>
      <c r="X21" s="15">
        <f t="shared" si="152"/>
        <v>741</v>
      </c>
      <c r="Y21" s="15">
        <f t="shared" si="152"/>
        <v>738</v>
      </c>
      <c r="Z21" s="15">
        <f t="shared" si="152"/>
        <v>738</v>
      </c>
      <c r="AA21" s="15">
        <f t="shared" si="152"/>
        <v>737</v>
      </c>
      <c r="AB21" s="15">
        <f t="shared" si="152"/>
        <v>736</v>
      </c>
      <c r="AC21" s="41">
        <f t="shared" si="140"/>
        <v>11243</v>
      </c>
      <c r="AD21" s="17"/>
      <c r="AI21" s="237" t="str">
        <f t="shared" si="144"/>
        <v>T</v>
      </c>
      <c r="AJ21" s="25">
        <f t="shared" si="145"/>
        <v>2013</v>
      </c>
      <c r="AK21" s="284">
        <f t="shared" si="146"/>
        <v>4</v>
      </c>
      <c r="AL21" s="285">
        <f t="shared" ca="1" si="131"/>
        <v>0</v>
      </c>
      <c r="AM21" s="285">
        <f t="shared" ca="1" si="131"/>
        <v>300</v>
      </c>
      <c r="AN21" s="285">
        <f t="shared" ca="1" si="131"/>
        <v>0</v>
      </c>
      <c r="AO21" s="285">
        <f t="shared" ca="1" si="131"/>
        <v>0</v>
      </c>
      <c r="AP21" s="285">
        <f t="shared" ca="1" si="131"/>
        <v>150</v>
      </c>
      <c r="AQ21" s="285">
        <f t="shared" ca="1" si="131"/>
        <v>150</v>
      </c>
      <c r="AR21" s="285">
        <f t="shared" ca="1" si="131"/>
        <v>0</v>
      </c>
      <c r="AS21" s="285">
        <f t="shared" ca="1" si="131"/>
        <v>0</v>
      </c>
      <c r="AT21" s="285">
        <f t="shared" ca="1" si="131"/>
        <v>0</v>
      </c>
      <c r="AU21" s="285">
        <f t="shared" ca="1" si="131"/>
        <v>0</v>
      </c>
      <c r="AV21" s="285">
        <f t="shared" ca="1" si="132"/>
        <v>0</v>
      </c>
      <c r="AW21" s="285">
        <f t="shared" ca="1" si="132"/>
        <v>15</v>
      </c>
      <c r="AX21" s="285">
        <f t="shared" ca="1" si="132"/>
        <v>0</v>
      </c>
      <c r="AY21" s="609">
        <f t="shared" ca="1" si="132"/>
        <v>0</v>
      </c>
      <c r="AZ21" s="285">
        <f t="shared" ca="1" si="132"/>
        <v>11</v>
      </c>
      <c r="BA21" s="285">
        <f t="shared" ca="1" si="132"/>
        <v>25</v>
      </c>
      <c r="BB21" s="285">
        <f t="shared" ca="1" si="132"/>
        <v>5</v>
      </c>
      <c r="BC21" s="285">
        <f t="shared" ca="1" si="132"/>
        <v>53</v>
      </c>
      <c r="BD21" s="285">
        <f t="shared" ca="1" si="132"/>
        <v>4</v>
      </c>
      <c r="BE21" s="285">
        <f t="shared" ca="1" si="54"/>
        <v>0</v>
      </c>
      <c r="BF21" s="285">
        <f t="shared" ca="1" si="55"/>
        <v>25</v>
      </c>
      <c r="BG21" s="285">
        <f t="shared" ca="1" si="55"/>
        <v>50</v>
      </c>
      <c r="BH21" s="285">
        <f t="shared" ca="1" si="55"/>
        <v>60</v>
      </c>
      <c r="BI21" s="285">
        <f t="shared" ca="1" si="55"/>
        <v>40</v>
      </c>
      <c r="BJ21" s="285">
        <f t="shared" ca="1" si="133"/>
        <v>15</v>
      </c>
      <c r="BK21" s="285">
        <f t="shared" ca="1" si="133"/>
        <v>14.1</v>
      </c>
      <c r="BL21" s="285">
        <f t="shared" ca="1" si="133"/>
        <v>0</v>
      </c>
      <c r="BM21" s="285">
        <f t="shared" ca="1" si="133"/>
        <v>0</v>
      </c>
      <c r="BN21" s="285">
        <f t="shared" ca="1" si="133"/>
        <v>0</v>
      </c>
      <c r="BO21" s="285">
        <f t="shared" ca="1" si="133"/>
        <v>0</v>
      </c>
      <c r="BP21" s="285">
        <f t="shared" ca="1" si="133"/>
        <v>0</v>
      </c>
      <c r="BQ21" s="514">
        <f t="shared" ca="1" si="57"/>
        <v>35</v>
      </c>
      <c r="BR21" s="566">
        <f t="shared" ca="1" si="141"/>
        <v>302.60000000000002</v>
      </c>
      <c r="BS21" s="274">
        <f t="shared" ca="1" si="136"/>
        <v>614.79999999999995</v>
      </c>
      <c r="BT21" s="285">
        <f t="shared" ca="1" si="59"/>
        <v>917</v>
      </c>
      <c r="BU21" s="286" t="str">
        <f t="shared" si="147"/>
        <v>E</v>
      </c>
      <c r="BV21" s="323">
        <f t="shared" ca="1" si="72"/>
        <v>917.1</v>
      </c>
      <c r="BW21" s="323">
        <f t="shared" ca="1" si="60"/>
        <v>0.10000000000002274</v>
      </c>
      <c r="BY21" s="287"/>
      <c r="BZ21" s="288"/>
      <c r="CA21" s="237" t="str">
        <f t="shared" si="148"/>
        <v>E</v>
      </c>
      <c r="CB21" s="278">
        <f t="shared" si="73"/>
        <v>2013</v>
      </c>
      <c r="CC21" s="279">
        <f t="shared" si="73"/>
        <v>4</v>
      </c>
      <c r="CD21" s="280">
        <f t="shared" ca="1" si="74"/>
        <v>0</v>
      </c>
      <c r="CE21" s="280">
        <f t="shared" ca="1" si="75"/>
        <v>300</v>
      </c>
      <c r="CF21" s="280">
        <f t="shared" ca="1" si="76"/>
        <v>0</v>
      </c>
      <c r="CG21" s="280">
        <f t="shared" ca="1" si="77"/>
        <v>0</v>
      </c>
      <c r="CH21" s="280">
        <f t="shared" ca="1" si="78"/>
        <v>150</v>
      </c>
      <c r="CI21" s="280">
        <f t="shared" ca="1" si="79"/>
        <v>150</v>
      </c>
      <c r="CJ21" s="280">
        <f t="shared" ca="1" si="80"/>
        <v>0</v>
      </c>
      <c r="CK21" s="280">
        <f t="shared" ca="1" si="81"/>
        <v>0</v>
      </c>
      <c r="CL21" s="280">
        <f t="shared" ca="1" si="82"/>
        <v>0</v>
      </c>
      <c r="CM21" s="280">
        <f t="shared" ca="1" si="83"/>
        <v>0</v>
      </c>
      <c r="CN21" s="280">
        <f t="shared" ca="1" si="84"/>
        <v>0</v>
      </c>
      <c r="CO21" s="280">
        <f t="shared" ca="1" si="85"/>
        <v>15</v>
      </c>
      <c r="CP21" s="365">
        <f t="shared" ca="1" si="86"/>
        <v>0</v>
      </c>
      <c r="CQ21" s="613">
        <f t="shared" ca="1" si="87"/>
        <v>0</v>
      </c>
      <c r="CR21" s="280">
        <f t="shared" ca="1" si="88"/>
        <v>10</v>
      </c>
      <c r="CS21" s="280">
        <f t="shared" ca="1" si="89"/>
        <v>25</v>
      </c>
      <c r="CT21" s="280">
        <f t="shared" ca="1" si="90"/>
        <v>5</v>
      </c>
      <c r="CU21" s="280">
        <f t="shared" ca="1" si="91"/>
        <v>25</v>
      </c>
      <c r="CV21" s="280">
        <f t="shared" ca="1" si="92"/>
        <v>4</v>
      </c>
      <c r="CW21" s="365">
        <f t="shared" ca="1" si="93"/>
        <v>0</v>
      </c>
      <c r="CX21" s="280">
        <f t="shared" ca="1" si="94"/>
        <v>25</v>
      </c>
      <c r="CY21" s="280">
        <f t="shared" ca="1" si="95"/>
        <v>50</v>
      </c>
      <c r="CZ21" s="280">
        <f t="shared" ca="1" si="96"/>
        <v>60</v>
      </c>
      <c r="DA21" s="280">
        <f t="shared" ca="1" si="97"/>
        <v>40</v>
      </c>
      <c r="DB21" s="280">
        <f t="shared" ca="1" si="98"/>
        <v>15</v>
      </c>
      <c r="DC21" s="280">
        <f t="shared" ca="1" si="99"/>
        <v>17.100000000000001</v>
      </c>
      <c r="DD21" s="280">
        <f t="shared" ca="1" si="100"/>
        <v>0</v>
      </c>
      <c r="DE21" s="280">
        <f t="shared" ca="1" si="101"/>
        <v>0</v>
      </c>
      <c r="DF21" s="280">
        <f t="shared" ca="1" si="102"/>
        <v>0</v>
      </c>
      <c r="DG21" s="280">
        <f t="shared" ca="1" si="103"/>
        <v>0</v>
      </c>
      <c r="DH21" s="280">
        <f t="shared" ca="1" si="104"/>
        <v>0</v>
      </c>
      <c r="DI21" s="568">
        <f t="shared" ca="1" si="105"/>
        <v>36.1</v>
      </c>
      <c r="DJ21" s="568">
        <f t="shared" ca="1" si="106"/>
        <v>240</v>
      </c>
      <c r="DK21" s="414">
        <f t="shared" ca="1" si="107"/>
        <v>615</v>
      </c>
      <c r="DL21" s="281">
        <f t="shared" ca="1" si="108"/>
        <v>891.1</v>
      </c>
      <c r="DM21" s="281">
        <f t="shared" ca="1" si="109"/>
        <v>891</v>
      </c>
      <c r="DN21" s="454">
        <f t="shared" ca="1" si="110"/>
        <v>-0.10000000000002274</v>
      </c>
      <c r="DO21" s="626">
        <f t="shared" ca="1" si="111"/>
        <v>-1.1222085063407332E-4</v>
      </c>
      <c r="DP21" s="29"/>
      <c r="DQ21" s="29"/>
      <c r="DR21" s="29"/>
      <c r="DS21" s="29"/>
      <c r="DT21" s="29"/>
      <c r="DU21" s="29"/>
      <c r="DV21" s="29"/>
    </row>
    <row r="22" spans="1:126" ht="11.25" customHeight="1">
      <c r="A22" s="1">
        <f t="shared" si="112"/>
        <v>2026</v>
      </c>
      <c r="B22" s="15">
        <f t="shared" ref="B22:M22" si="153">ROUND(B62+B102,0)</f>
        <v>1340</v>
      </c>
      <c r="C22" s="15">
        <f t="shared" si="153"/>
        <v>1338</v>
      </c>
      <c r="D22" s="15">
        <f t="shared" si="153"/>
        <v>1336</v>
      </c>
      <c r="E22" s="15">
        <f t="shared" si="153"/>
        <v>735</v>
      </c>
      <c r="F22" s="15">
        <f t="shared" si="153"/>
        <v>738</v>
      </c>
      <c r="G22" s="15">
        <f t="shared" si="153"/>
        <v>740</v>
      </c>
      <c r="H22" s="15">
        <f t="shared" si="153"/>
        <v>739</v>
      </c>
      <c r="I22" s="15">
        <f t="shared" si="153"/>
        <v>738</v>
      </c>
      <c r="J22" s="15">
        <f t="shared" si="153"/>
        <v>737</v>
      </c>
      <c r="K22" s="15">
        <f t="shared" si="153"/>
        <v>737</v>
      </c>
      <c r="L22" s="15">
        <f t="shared" si="153"/>
        <v>732</v>
      </c>
      <c r="M22" s="15">
        <f t="shared" si="153"/>
        <v>1338</v>
      </c>
      <c r="N22" s="41">
        <f t="shared" si="138"/>
        <v>11248</v>
      </c>
      <c r="O22" s="188"/>
      <c r="P22" s="1">
        <f t="shared" si="69"/>
        <v>2026</v>
      </c>
      <c r="Q22" s="15">
        <f t="shared" ref="Q22:AB22" si="154">ROUND(Q62+Q102,0)</f>
        <v>1333</v>
      </c>
      <c r="R22" s="15">
        <f t="shared" si="154"/>
        <v>1338</v>
      </c>
      <c r="S22" s="15">
        <f t="shared" si="154"/>
        <v>1338</v>
      </c>
      <c r="T22" s="15">
        <f t="shared" si="154"/>
        <v>1337</v>
      </c>
      <c r="U22" s="15">
        <f t="shared" si="154"/>
        <v>735</v>
      </c>
      <c r="V22" s="15">
        <f t="shared" si="154"/>
        <v>736</v>
      </c>
      <c r="W22" s="15">
        <f t="shared" si="154"/>
        <v>738</v>
      </c>
      <c r="X22" s="15">
        <f t="shared" si="154"/>
        <v>741</v>
      </c>
      <c r="Y22" s="15">
        <f t="shared" si="154"/>
        <v>739</v>
      </c>
      <c r="Z22" s="15">
        <f t="shared" si="154"/>
        <v>738</v>
      </c>
      <c r="AA22" s="15">
        <f t="shared" si="154"/>
        <v>737</v>
      </c>
      <c r="AB22" s="15">
        <f t="shared" si="154"/>
        <v>736</v>
      </c>
      <c r="AC22" s="41">
        <f t="shared" si="140"/>
        <v>11246</v>
      </c>
      <c r="AD22" s="17"/>
      <c r="AI22" s="237" t="str">
        <f t="shared" si="144"/>
        <v>U</v>
      </c>
      <c r="AJ22" s="25">
        <f t="shared" si="145"/>
        <v>2013</v>
      </c>
      <c r="AK22" s="284">
        <f t="shared" si="146"/>
        <v>5</v>
      </c>
      <c r="AL22" s="285">
        <f t="shared" ca="1" si="131"/>
        <v>0</v>
      </c>
      <c r="AM22" s="285">
        <f t="shared" ca="1" si="131"/>
        <v>300</v>
      </c>
      <c r="AN22" s="285">
        <f t="shared" ca="1" si="131"/>
        <v>0</v>
      </c>
      <c r="AO22" s="285">
        <f t="shared" ca="1" si="131"/>
        <v>0</v>
      </c>
      <c r="AP22" s="285">
        <f t="shared" ca="1" si="131"/>
        <v>150</v>
      </c>
      <c r="AQ22" s="285">
        <f t="shared" ca="1" si="131"/>
        <v>150</v>
      </c>
      <c r="AR22" s="285">
        <f t="shared" ca="1" si="131"/>
        <v>0</v>
      </c>
      <c r="AS22" s="285">
        <f t="shared" ca="1" si="131"/>
        <v>0</v>
      </c>
      <c r="AT22" s="285">
        <f t="shared" ca="1" si="131"/>
        <v>0</v>
      </c>
      <c r="AU22" s="285">
        <f t="shared" ca="1" si="131"/>
        <v>0</v>
      </c>
      <c r="AV22" s="285">
        <f t="shared" ca="1" si="132"/>
        <v>0</v>
      </c>
      <c r="AW22" s="285">
        <f t="shared" ca="1" si="132"/>
        <v>15</v>
      </c>
      <c r="AX22" s="285">
        <f t="shared" ca="1" si="132"/>
        <v>0</v>
      </c>
      <c r="AY22" s="609">
        <f t="shared" ca="1" si="132"/>
        <v>0</v>
      </c>
      <c r="AZ22" s="285">
        <f t="shared" ca="1" si="132"/>
        <v>10</v>
      </c>
      <c r="BA22" s="285">
        <f t="shared" ca="1" si="132"/>
        <v>25</v>
      </c>
      <c r="BB22" s="285">
        <f t="shared" ca="1" si="132"/>
        <v>5</v>
      </c>
      <c r="BC22" s="285">
        <f t="shared" ca="1" si="132"/>
        <v>25</v>
      </c>
      <c r="BD22" s="285">
        <f t="shared" ca="1" si="132"/>
        <v>4</v>
      </c>
      <c r="BE22" s="285">
        <f t="shared" ca="1" si="54"/>
        <v>0</v>
      </c>
      <c r="BF22" s="285">
        <f t="shared" ca="1" si="55"/>
        <v>25</v>
      </c>
      <c r="BG22" s="285">
        <f t="shared" ca="1" si="55"/>
        <v>50</v>
      </c>
      <c r="BH22" s="285">
        <f t="shared" ca="1" si="55"/>
        <v>60</v>
      </c>
      <c r="BI22" s="285">
        <f t="shared" ca="1" si="55"/>
        <v>40</v>
      </c>
      <c r="BJ22" s="285">
        <f t="shared" ca="1" si="133"/>
        <v>15</v>
      </c>
      <c r="BK22" s="285">
        <f t="shared" ca="1" si="133"/>
        <v>17.100000000000001</v>
      </c>
      <c r="BL22" s="285">
        <f t="shared" ca="1" si="133"/>
        <v>0</v>
      </c>
      <c r="BM22" s="285">
        <f t="shared" ca="1" si="133"/>
        <v>0</v>
      </c>
      <c r="BN22" s="285">
        <f t="shared" ca="1" si="133"/>
        <v>0</v>
      </c>
      <c r="BO22" s="285">
        <f t="shared" ca="1" si="133"/>
        <v>0</v>
      </c>
      <c r="BP22" s="285">
        <f t="shared" ca="1" si="133"/>
        <v>0</v>
      </c>
      <c r="BQ22" s="514">
        <f t="shared" ca="1" si="57"/>
        <v>36</v>
      </c>
      <c r="BR22" s="566">
        <f t="shared" ca="1" si="141"/>
        <v>276</v>
      </c>
      <c r="BS22" s="274">
        <f t="shared" ca="1" si="136"/>
        <v>614.79999999999995</v>
      </c>
      <c r="BT22" s="285">
        <f t="shared" ca="1" si="59"/>
        <v>891</v>
      </c>
      <c r="BU22" s="286" t="str">
        <f t="shared" si="147"/>
        <v>F</v>
      </c>
      <c r="BV22" s="323">
        <f t="shared" ca="1" si="72"/>
        <v>891.1</v>
      </c>
      <c r="BW22" s="323">
        <f t="shared" ca="1" si="60"/>
        <v>0.10000000000002274</v>
      </c>
      <c r="BY22" s="287"/>
      <c r="BZ22" s="288"/>
      <c r="CA22" s="237" t="str">
        <f t="shared" si="148"/>
        <v>F</v>
      </c>
      <c r="CB22" s="278">
        <f t="shared" si="73"/>
        <v>2013</v>
      </c>
      <c r="CC22" s="279">
        <f t="shared" si="73"/>
        <v>5</v>
      </c>
      <c r="CD22" s="280">
        <f t="shared" ca="1" si="74"/>
        <v>0</v>
      </c>
      <c r="CE22" s="280">
        <f t="shared" ca="1" si="75"/>
        <v>300</v>
      </c>
      <c r="CF22" s="280">
        <f t="shared" ca="1" si="76"/>
        <v>0</v>
      </c>
      <c r="CG22" s="280">
        <f t="shared" ca="1" si="77"/>
        <v>0</v>
      </c>
      <c r="CH22" s="280">
        <f t="shared" ca="1" si="78"/>
        <v>150</v>
      </c>
      <c r="CI22" s="280">
        <f t="shared" ca="1" si="79"/>
        <v>150</v>
      </c>
      <c r="CJ22" s="280">
        <f t="shared" ca="1" si="80"/>
        <v>0</v>
      </c>
      <c r="CK22" s="280">
        <f t="shared" ca="1" si="81"/>
        <v>0</v>
      </c>
      <c r="CL22" s="280">
        <f t="shared" ca="1" si="82"/>
        <v>0</v>
      </c>
      <c r="CM22" s="280">
        <f t="shared" ca="1" si="83"/>
        <v>0</v>
      </c>
      <c r="CN22" s="280">
        <f t="shared" ca="1" si="84"/>
        <v>0</v>
      </c>
      <c r="CO22" s="280">
        <f t="shared" ca="1" si="85"/>
        <v>15</v>
      </c>
      <c r="CP22" s="365">
        <f t="shared" ca="1" si="86"/>
        <v>0</v>
      </c>
      <c r="CQ22" s="613">
        <f t="shared" ca="1" si="87"/>
        <v>0</v>
      </c>
      <c r="CR22" s="280">
        <f t="shared" ca="1" si="88"/>
        <v>10</v>
      </c>
      <c r="CS22" s="280">
        <f t="shared" ca="1" si="89"/>
        <v>25</v>
      </c>
      <c r="CT22" s="280">
        <f t="shared" ca="1" si="90"/>
        <v>6</v>
      </c>
      <c r="CU22" s="280">
        <f t="shared" ca="1" si="91"/>
        <v>50</v>
      </c>
      <c r="CV22" s="280">
        <f t="shared" ca="1" si="92"/>
        <v>5</v>
      </c>
      <c r="CW22" s="365">
        <f t="shared" ca="1" si="93"/>
        <v>0</v>
      </c>
      <c r="CX22" s="280">
        <f t="shared" ca="1" si="94"/>
        <v>25</v>
      </c>
      <c r="CY22" s="280">
        <f t="shared" ca="1" si="95"/>
        <v>50</v>
      </c>
      <c r="CZ22" s="280">
        <f t="shared" ca="1" si="96"/>
        <v>60</v>
      </c>
      <c r="DA22" s="280">
        <f t="shared" ca="1" si="97"/>
        <v>40</v>
      </c>
      <c r="DB22" s="280">
        <f t="shared" ca="1" si="98"/>
        <v>15</v>
      </c>
      <c r="DC22" s="280">
        <f t="shared" ca="1" si="99"/>
        <v>18.600000000000001</v>
      </c>
      <c r="DD22" s="280">
        <f t="shared" ca="1" si="100"/>
        <v>0</v>
      </c>
      <c r="DE22" s="280">
        <f t="shared" ca="1" si="101"/>
        <v>0</v>
      </c>
      <c r="DF22" s="280">
        <f t="shared" ca="1" si="102"/>
        <v>0</v>
      </c>
      <c r="DG22" s="280">
        <f t="shared" ca="1" si="103"/>
        <v>0</v>
      </c>
      <c r="DH22" s="280">
        <f t="shared" ca="1" si="104"/>
        <v>0</v>
      </c>
      <c r="DI22" s="568">
        <f t="shared" ca="1" si="105"/>
        <v>39.6</v>
      </c>
      <c r="DJ22" s="568">
        <f t="shared" ca="1" si="106"/>
        <v>265</v>
      </c>
      <c r="DK22" s="414">
        <f t="shared" ca="1" si="107"/>
        <v>615</v>
      </c>
      <c r="DL22" s="281">
        <f t="shared" ca="1" si="108"/>
        <v>919.6</v>
      </c>
      <c r="DM22" s="281">
        <f t="shared" ca="1" si="109"/>
        <v>926</v>
      </c>
      <c r="DN22" s="454">
        <f t="shared" ca="1" si="110"/>
        <v>6.3999999999999773</v>
      </c>
      <c r="DO22" s="626">
        <f t="shared" ca="1" si="111"/>
        <v>6.9595476294040635E-3</v>
      </c>
      <c r="DP22" s="29"/>
      <c r="DQ22" s="29"/>
      <c r="DR22" s="29"/>
      <c r="DS22" s="29"/>
      <c r="DT22" s="29"/>
      <c r="DU22" s="29"/>
      <c r="DV22" s="29"/>
    </row>
    <row r="23" spans="1:126" ht="11.25" customHeight="1">
      <c r="A23" s="1">
        <f t="shared" si="112"/>
        <v>2027</v>
      </c>
      <c r="B23" s="15">
        <f t="shared" ref="B23:M23" si="155">ROUND(B63+B103,0)</f>
        <v>1340</v>
      </c>
      <c r="C23" s="15">
        <f t="shared" si="155"/>
        <v>1338</v>
      </c>
      <c r="D23" s="15">
        <f t="shared" si="155"/>
        <v>1336</v>
      </c>
      <c r="E23" s="15">
        <f t="shared" si="155"/>
        <v>735</v>
      </c>
      <c r="F23" s="15">
        <f t="shared" si="155"/>
        <v>738</v>
      </c>
      <c r="G23" s="15">
        <f t="shared" si="155"/>
        <v>740</v>
      </c>
      <c r="H23" s="15">
        <f t="shared" si="155"/>
        <v>739</v>
      </c>
      <c r="I23" s="15">
        <f t="shared" si="155"/>
        <v>739</v>
      </c>
      <c r="J23" s="15">
        <f t="shared" si="155"/>
        <v>737</v>
      </c>
      <c r="K23" s="15">
        <f t="shared" si="155"/>
        <v>737</v>
      </c>
      <c r="L23" s="15">
        <f t="shared" si="155"/>
        <v>732</v>
      </c>
      <c r="M23" s="15">
        <f t="shared" si="155"/>
        <v>1338</v>
      </c>
      <c r="N23" s="41">
        <f t="shared" si="138"/>
        <v>11249</v>
      </c>
      <c r="O23" s="188"/>
      <c r="P23" s="1">
        <f t="shared" si="69"/>
        <v>2027</v>
      </c>
      <c r="Q23" s="15">
        <f t="shared" ref="Q23:AB23" si="156">ROUND(Q63+Q103,0)</f>
        <v>1334</v>
      </c>
      <c r="R23" s="15">
        <f t="shared" si="156"/>
        <v>1338</v>
      </c>
      <c r="S23" s="15">
        <f t="shared" si="156"/>
        <v>1338</v>
      </c>
      <c r="T23" s="15">
        <f t="shared" si="156"/>
        <v>1337</v>
      </c>
      <c r="U23" s="15">
        <f t="shared" si="156"/>
        <v>735</v>
      </c>
      <c r="V23" s="15">
        <f t="shared" si="156"/>
        <v>736</v>
      </c>
      <c r="W23" s="15">
        <f t="shared" si="156"/>
        <v>738</v>
      </c>
      <c r="X23" s="15">
        <f t="shared" si="156"/>
        <v>741</v>
      </c>
      <c r="Y23" s="15">
        <f t="shared" si="156"/>
        <v>739</v>
      </c>
      <c r="Z23" s="15">
        <f t="shared" si="156"/>
        <v>738</v>
      </c>
      <c r="AA23" s="15">
        <f t="shared" si="156"/>
        <v>737</v>
      </c>
      <c r="AB23" s="15">
        <f t="shared" si="156"/>
        <v>736</v>
      </c>
      <c r="AC23" s="41">
        <f t="shared" si="140"/>
        <v>11247</v>
      </c>
      <c r="AD23" s="17"/>
      <c r="AI23" s="237" t="str">
        <f t="shared" si="144"/>
        <v>V</v>
      </c>
      <c r="AJ23" s="25">
        <f t="shared" si="145"/>
        <v>2013</v>
      </c>
      <c r="AK23" s="284">
        <f t="shared" si="146"/>
        <v>6</v>
      </c>
      <c r="AL23" s="285">
        <f t="shared" ca="1" si="131"/>
        <v>0</v>
      </c>
      <c r="AM23" s="285">
        <f t="shared" ca="1" si="131"/>
        <v>300</v>
      </c>
      <c r="AN23" s="285">
        <f t="shared" ca="1" si="131"/>
        <v>0</v>
      </c>
      <c r="AO23" s="285">
        <f t="shared" ca="1" si="131"/>
        <v>0</v>
      </c>
      <c r="AP23" s="285">
        <f t="shared" ca="1" si="131"/>
        <v>150</v>
      </c>
      <c r="AQ23" s="285">
        <f t="shared" ca="1" si="131"/>
        <v>150</v>
      </c>
      <c r="AR23" s="285">
        <f t="shared" ca="1" si="131"/>
        <v>0</v>
      </c>
      <c r="AS23" s="285">
        <f t="shared" ca="1" si="131"/>
        <v>0</v>
      </c>
      <c r="AT23" s="285">
        <f t="shared" ca="1" si="131"/>
        <v>0</v>
      </c>
      <c r="AU23" s="285">
        <f t="shared" ca="1" si="131"/>
        <v>0</v>
      </c>
      <c r="AV23" s="285">
        <f t="shared" ca="1" si="132"/>
        <v>0</v>
      </c>
      <c r="AW23" s="285">
        <f t="shared" ca="1" si="132"/>
        <v>15</v>
      </c>
      <c r="AX23" s="285">
        <f t="shared" ca="1" si="132"/>
        <v>0</v>
      </c>
      <c r="AY23" s="609">
        <f t="shared" ca="1" si="132"/>
        <v>0</v>
      </c>
      <c r="AZ23" s="285">
        <f t="shared" ca="1" si="132"/>
        <v>10</v>
      </c>
      <c r="BA23" s="285">
        <f t="shared" ca="1" si="132"/>
        <v>25</v>
      </c>
      <c r="BB23" s="285">
        <f t="shared" ca="1" si="132"/>
        <v>6</v>
      </c>
      <c r="BC23" s="285">
        <f t="shared" ca="1" si="132"/>
        <v>50</v>
      </c>
      <c r="BD23" s="285">
        <f t="shared" ca="1" si="132"/>
        <v>4</v>
      </c>
      <c r="BE23" s="285">
        <f t="shared" ca="1" si="54"/>
        <v>0</v>
      </c>
      <c r="BF23" s="285">
        <f t="shared" ca="1" si="55"/>
        <v>25</v>
      </c>
      <c r="BG23" s="285">
        <f t="shared" ca="1" si="55"/>
        <v>50</v>
      </c>
      <c r="BH23" s="285">
        <f t="shared" ca="1" si="55"/>
        <v>60</v>
      </c>
      <c r="BI23" s="285">
        <f t="shared" ca="1" si="55"/>
        <v>40</v>
      </c>
      <c r="BJ23" s="285">
        <f t="shared" ca="1" si="133"/>
        <v>15</v>
      </c>
      <c r="BK23" s="285">
        <f t="shared" ca="1" si="133"/>
        <v>18.600000000000001</v>
      </c>
      <c r="BL23" s="285">
        <f t="shared" ca="1" si="133"/>
        <v>0</v>
      </c>
      <c r="BM23" s="285">
        <f t="shared" ca="1" si="133"/>
        <v>0</v>
      </c>
      <c r="BN23" s="285">
        <f t="shared" ca="1" si="133"/>
        <v>0</v>
      </c>
      <c r="BO23" s="285">
        <f t="shared" ca="1" si="133"/>
        <v>0</v>
      </c>
      <c r="BP23" s="285">
        <f t="shared" ca="1" si="133"/>
        <v>0</v>
      </c>
      <c r="BQ23" s="514">
        <f t="shared" ca="1" si="57"/>
        <v>39</v>
      </c>
      <c r="BR23" s="566">
        <f t="shared" ca="1" si="141"/>
        <v>308.8</v>
      </c>
      <c r="BS23" s="274">
        <f t="shared" ca="1" si="136"/>
        <v>614.79999999999995</v>
      </c>
      <c r="BT23" s="285">
        <f t="shared" ca="1" si="59"/>
        <v>924</v>
      </c>
      <c r="BU23" s="286" t="str">
        <f t="shared" si="147"/>
        <v>G</v>
      </c>
      <c r="BV23" s="323">
        <f t="shared" ca="1" si="72"/>
        <v>918.6</v>
      </c>
      <c r="BW23" s="323">
        <f t="shared" ca="1" si="60"/>
        <v>-5.3999999999999773</v>
      </c>
      <c r="BY23" s="287"/>
      <c r="BZ23" s="288"/>
      <c r="CA23" s="237" t="str">
        <f t="shared" si="148"/>
        <v>G</v>
      </c>
      <c r="CB23" s="278">
        <f t="shared" ref="CB23:CC86" si="157">AJ23</f>
        <v>2013</v>
      </c>
      <c r="CC23" s="279">
        <f t="shared" si="157"/>
        <v>6</v>
      </c>
      <c r="CD23" s="280">
        <f t="shared" ca="1" si="74"/>
        <v>0</v>
      </c>
      <c r="CE23" s="280">
        <f t="shared" ca="1" si="75"/>
        <v>300</v>
      </c>
      <c r="CF23" s="280">
        <f t="shared" ca="1" si="76"/>
        <v>0</v>
      </c>
      <c r="CG23" s="280">
        <f t="shared" ca="1" si="77"/>
        <v>0</v>
      </c>
      <c r="CH23" s="280">
        <f t="shared" ca="1" si="78"/>
        <v>150</v>
      </c>
      <c r="CI23" s="280">
        <f t="shared" ca="1" si="79"/>
        <v>150</v>
      </c>
      <c r="CJ23" s="280">
        <f t="shared" ca="1" si="80"/>
        <v>0</v>
      </c>
      <c r="CK23" s="280">
        <f t="shared" ca="1" si="81"/>
        <v>0</v>
      </c>
      <c r="CL23" s="280">
        <f t="shared" ca="1" si="82"/>
        <v>0</v>
      </c>
      <c r="CM23" s="280">
        <f t="shared" ca="1" si="83"/>
        <v>0</v>
      </c>
      <c r="CN23" s="280">
        <f t="shared" ca="1" si="84"/>
        <v>0</v>
      </c>
      <c r="CO23" s="280">
        <f t="shared" ca="1" si="85"/>
        <v>15</v>
      </c>
      <c r="CP23" s="365">
        <f t="shared" ca="1" si="86"/>
        <v>0</v>
      </c>
      <c r="CQ23" s="613">
        <f t="shared" ca="1" si="87"/>
        <v>0</v>
      </c>
      <c r="CR23" s="280">
        <f t="shared" ca="1" si="88"/>
        <v>12</v>
      </c>
      <c r="CS23" s="280">
        <f t="shared" ca="1" si="89"/>
        <v>25</v>
      </c>
      <c r="CT23" s="280">
        <f t="shared" ca="1" si="90"/>
        <v>7</v>
      </c>
      <c r="CU23" s="280">
        <f t="shared" ca="1" si="91"/>
        <v>53</v>
      </c>
      <c r="CV23" s="280">
        <f t="shared" ca="1" si="92"/>
        <v>6</v>
      </c>
      <c r="CW23" s="365">
        <f t="shared" ca="1" si="93"/>
        <v>0</v>
      </c>
      <c r="CX23" s="280">
        <f t="shared" ca="1" si="94"/>
        <v>25</v>
      </c>
      <c r="CY23" s="280">
        <f t="shared" ca="1" si="95"/>
        <v>50</v>
      </c>
      <c r="CZ23" s="280">
        <f t="shared" ca="1" si="96"/>
        <v>60</v>
      </c>
      <c r="DA23" s="280">
        <f t="shared" ca="1" si="97"/>
        <v>40</v>
      </c>
      <c r="DB23" s="280">
        <f t="shared" ca="1" si="98"/>
        <v>15</v>
      </c>
      <c r="DC23" s="280">
        <f t="shared" ca="1" si="99"/>
        <v>19.3</v>
      </c>
      <c r="DD23" s="280">
        <f t="shared" ca="1" si="100"/>
        <v>0</v>
      </c>
      <c r="DE23" s="280">
        <f t="shared" ca="1" si="101"/>
        <v>0</v>
      </c>
      <c r="DF23" s="280">
        <f t="shared" ca="1" si="102"/>
        <v>0</v>
      </c>
      <c r="DG23" s="280">
        <f t="shared" ca="1" si="103"/>
        <v>0</v>
      </c>
      <c r="DH23" s="280">
        <f t="shared" ca="1" si="104"/>
        <v>0</v>
      </c>
      <c r="DI23" s="568">
        <f t="shared" ca="1" si="105"/>
        <v>44.3</v>
      </c>
      <c r="DJ23" s="568">
        <f t="shared" ca="1" si="106"/>
        <v>268</v>
      </c>
      <c r="DK23" s="414">
        <f t="shared" ca="1" si="107"/>
        <v>615</v>
      </c>
      <c r="DL23" s="281">
        <f t="shared" ca="1" si="108"/>
        <v>927.3</v>
      </c>
      <c r="DM23" s="281">
        <f t="shared" ca="1" si="109"/>
        <v>942</v>
      </c>
      <c r="DN23" s="454">
        <f t="shared" ca="1" si="110"/>
        <v>14.700000000000045</v>
      </c>
      <c r="DO23" s="626">
        <f t="shared" ca="1" si="111"/>
        <v>1.5852474927208073E-2</v>
      </c>
      <c r="DP23" s="29"/>
      <c r="DQ23" s="29"/>
      <c r="DR23" s="29"/>
      <c r="DS23" s="29"/>
      <c r="DT23" s="29"/>
      <c r="DU23" s="29"/>
      <c r="DV23" s="29"/>
    </row>
    <row r="24" spans="1:126" ht="11.25" customHeight="1">
      <c r="A24" s="1">
        <f t="shared" si="112"/>
        <v>2028</v>
      </c>
      <c r="B24" s="15">
        <f t="shared" ref="B24:M24" si="158">ROUND(B64+B104,0)</f>
        <v>1341</v>
      </c>
      <c r="C24" s="15">
        <f t="shared" si="158"/>
        <v>1338</v>
      </c>
      <c r="D24" s="15">
        <f t="shared" si="158"/>
        <v>1336</v>
      </c>
      <c r="E24" s="15">
        <f t="shared" si="158"/>
        <v>735</v>
      </c>
      <c r="F24" s="15">
        <f t="shared" si="158"/>
        <v>738</v>
      </c>
      <c r="G24" s="15">
        <f t="shared" si="158"/>
        <v>740</v>
      </c>
      <c r="H24" s="15">
        <f t="shared" si="158"/>
        <v>739</v>
      </c>
      <c r="I24" s="15">
        <f t="shared" si="158"/>
        <v>739</v>
      </c>
      <c r="J24" s="15">
        <f t="shared" si="158"/>
        <v>738</v>
      </c>
      <c r="K24" s="15">
        <f t="shared" si="158"/>
        <v>737</v>
      </c>
      <c r="L24" s="15">
        <f t="shared" si="158"/>
        <v>732</v>
      </c>
      <c r="M24" s="15">
        <f t="shared" si="158"/>
        <v>1338</v>
      </c>
      <c r="N24" s="41">
        <f t="shared" si="138"/>
        <v>11251</v>
      </c>
      <c r="O24" s="188"/>
      <c r="P24" s="1">
        <f t="shared" si="69"/>
        <v>2028</v>
      </c>
      <c r="Q24" s="15">
        <f t="shared" ref="Q24:AB24" si="159">ROUND(Q64+Q104,0)</f>
        <v>1334</v>
      </c>
      <c r="R24" s="15">
        <f t="shared" si="159"/>
        <v>1338</v>
      </c>
      <c r="S24" s="15">
        <f t="shared" si="159"/>
        <v>1338</v>
      </c>
      <c r="T24" s="15">
        <f t="shared" si="159"/>
        <v>1337</v>
      </c>
      <c r="U24" s="15">
        <f t="shared" si="159"/>
        <v>735</v>
      </c>
      <c r="V24" s="15">
        <f t="shared" si="159"/>
        <v>737</v>
      </c>
      <c r="W24" s="15">
        <f t="shared" si="159"/>
        <v>738</v>
      </c>
      <c r="X24" s="15">
        <f t="shared" si="159"/>
        <v>741</v>
      </c>
      <c r="Y24" s="15">
        <f t="shared" si="159"/>
        <v>739</v>
      </c>
      <c r="Z24" s="15">
        <f t="shared" si="159"/>
        <v>738</v>
      </c>
      <c r="AA24" s="15">
        <f t="shared" si="159"/>
        <v>737</v>
      </c>
      <c r="AB24" s="15">
        <f t="shared" si="159"/>
        <v>736</v>
      </c>
      <c r="AC24" s="41">
        <f t="shared" si="140"/>
        <v>11248</v>
      </c>
      <c r="AD24" s="17"/>
      <c r="AI24" s="237" t="str">
        <f t="shared" si="144"/>
        <v>W</v>
      </c>
      <c r="AJ24" s="25">
        <f t="shared" si="145"/>
        <v>2013</v>
      </c>
      <c r="AK24" s="284">
        <f t="shared" si="146"/>
        <v>7</v>
      </c>
      <c r="AL24" s="285">
        <f t="shared" ca="1" si="131"/>
        <v>0</v>
      </c>
      <c r="AM24" s="285">
        <f t="shared" ca="1" si="131"/>
        <v>300</v>
      </c>
      <c r="AN24" s="285">
        <f t="shared" ca="1" si="131"/>
        <v>0</v>
      </c>
      <c r="AO24" s="285">
        <f t="shared" ca="1" si="131"/>
        <v>0</v>
      </c>
      <c r="AP24" s="285">
        <f t="shared" ca="1" si="131"/>
        <v>150</v>
      </c>
      <c r="AQ24" s="285">
        <f t="shared" ca="1" si="131"/>
        <v>150</v>
      </c>
      <c r="AR24" s="285">
        <f t="shared" ca="1" si="131"/>
        <v>0</v>
      </c>
      <c r="AS24" s="285">
        <f t="shared" ca="1" si="131"/>
        <v>0</v>
      </c>
      <c r="AT24" s="285">
        <f t="shared" ca="1" si="131"/>
        <v>0</v>
      </c>
      <c r="AU24" s="285">
        <f t="shared" ca="1" si="131"/>
        <v>0</v>
      </c>
      <c r="AV24" s="285">
        <f t="shared" ca="1" si="132"/>
        <v>0</v>
      </c>
      <c r="AW24" s="285">
        <f t="shared" ca="1" si="132"/>
        <v>15</v>
      </c>
      <c r="AX24" s="285">
        <f t="shared" ca="1" si="132"/>
        <v>0</v>
      </c>
      <c r="AY24" s="609">
        <f t="shared" ca="1" si="132"/>
        <v>0</v>
      </c>
      <c r="AZ24" s="285">
        <f t="shared" ca="1" si="132"/>
        <v>10</v>
      </c>
      <c r="BA24" s="285">
        <f t="shared" ca="1" si="132"/>
        <v>25</v>
      </c>
      <c r="BB24" s="285">
        <f t="shared" ca="1" si="132"/>
        <v>7</v>
      </c>
      <c r="BC24" s="285">
        <f t="shared" ca="1" si="132"/>
        <v>53</v>
      </c>
      <c r="BD24" s="285">
        <f t="shared" ca="1" si="132"/>
        <v>5</v>
      </c>
      <c r="BE24" s="285">
        <f t="shared" ca="1" si="54"/>
        <v>0</v>
      </c>
      <c r="BF24" s="285">
        <f t="shared" ca="1" si="55"/>
        <v>25</v>
      </c>
      <c r="BG24" s="285">
        <f t="shared" ca="1" si="55"/>
        <v>50</v>
      </c>
      <c r="BH24" s="285">
        <f t="shared" ca="1" si="55"/>
        <v>60</v>
      </c>
      <c r="BI24" s="285">
        <f t="shared" ca="1" si="55"/>
        <v>40</v>
      </c>
      <c r="BJ24" s="285">
        <f t="shared" ca="1" si="133"/>
        <v>15</v>
      </c>
      <c r="BK24" s="285">
        <f t="shared" ca="1" si="133"/>
        <v>19.3</v>
      </c>
      <c r="BL24" s="285">
        <f t="shared" ca="1" si="133"/>
        <v>0</v>
      </c>
      <c r="BM24" s="285">
        <f t="shared" ca="1" si="133"/>
        <v>0</v>
      </c>
      <c r="BN24" s="285">
        <f t="shared" ca="1" si="133"/>
        <v>0</v>
      </c>
      <c r="BO24" s="285">
        <f t="shared" ca="1" si="133"/>
        <v>0</v>
      </c>
      <c r="BP24" s="285">
        <f t="shared" ca="1" si="133"/>
        <v>0</v>
      </c>
      <c r="BQ24" s="514">
        <f t="shared" ca="1" si="57"/>
        <v>41</v>
      </c>
      <c r="BR24" s="566">
        <f t="shared" ca="1" si="141"/>
        <v>324.3</v>
      </c>
      <c r="BS24" s="274">
        <f t="shared" ca="1" si="136"/>
        <v>614.79999999999995</v>
      </c>
      <c r="BT24" s="285">
        <f t="shared" ca="1" si="59"/>
        <v>939</v>
      </c>
      <c r="BU24" s="286" t="str">
        <f t="shared" si="147"/>
        <v>H</v>
      </c>
      <c r="BV24" s="323">
        <f t="shared" ca="1" si="72"/>
        <v>924.3</v>
      </c>
      <c r="BW24" s="323">
        <f t="shared" ca="1" si="60"/>
        <v>-14.700000000000045</v>
      </c>
      <c r="BY24" s="287"/>
      <c r="BZ24" s="288"/>
      <c r="CA24" s="237" t="str">
        <f t="shared" si="148"/>
        <v>H</v>
      </c>
      <c r="CB24" s="278">
        <f t="shared" si="157"/>
        <v>2013</v>
      </c>
      <c r="CC24" s="279">
        <f t="shared" si="157"/>
        <v>7</v>
      </c>
      <c r="CD24" s="280">
        <f t="shared" ca="1" si="74"/>
        <v>0</v>
      </c>
      <c r="CE24" s="280">
        <f t="shared" ca="1" si="75"/>
        <v>300</v>
      </c>
      <c r="CF24" s="280">
        <f t="shared" ca="1" si="76"/>
        <v>0</v>
      </c>
      <c r="CG24" s="280">
        <f t="shared" ca="1" si="77"/>
        <v>0</v>
      </c>
      <c r="CH24" s="280">
        <f t="shared" ca="1" si="78"/>
        <v>150</v>
      </c>
      <c r="CI24" s="280">
        <f t="shared" ca="1" si="79"/>
        <v>150</v>
      </c>
      <c r="CJ24" s="280">
        <f t="shared" ca="1" si="80"/>
        <v>0</v>
      </c>
      <c r="CK24" s="280">
        <f t="shared" ca="1" si="81"/>
        <v>0</v>
      </c>
      <c r="CL24" s="280">
        <f t="shared" ca="1" si="82"/>
        <v>0</v>
      </c>
      <c r="CM24" s="280">
        <f t="shared" ca="1" si="83"/>
        <v>0</v>
      </c>
      <c r="CN24" s="280">
        <f t="shared" ca="1" si="84"/>
        <v>0</v>
      </c>
      <c r="CO24" s="280">
        <f t="shared" ca="1" si="85"/>
        <v>15</v>
      </c>
      <c r="CP24" s="365">
        <f t="shared" ca="1" si="86"/>
        <v>0</v>
      </c>
      <c r="CQ24" s="613">
        <f t="shared" ca="1" si="87"/>
        <v>0</v>
      </c>
      <c r="CR24" s="280">
        <f t="shared" ca="1" si="88"/>
        <v>10</v>
      </c>
      <c r="CS24" s="280">
        <f t="shared" ca="1" si="89"/>
        <v>25</v>
      </c>
      <c r="CT24" s="280">
        <f t="shared" ca="1" si="90"/>
        <v>7</v>
      </c>
      <c r="CU24" s="280">
        <f t="shared" ca="1" si="91"/>
        <v>53</v>
      </c>
      <c r="CV24" s="280">
        <f t="shared" ca="1" si="92"/>
        <v>6</v>
      </c>
      <c r="CW24" s="365">
        <f t="shared" ca="1" si="93"/>
        <v>0</v>
      </c>
      <c r="CX24" s="280">
        <f t="shared" ca="1" si="94"/>
        <v>25</v>
      </c>
      <c r="CY24" s="280">
        <f t="shared" ca="1" si="95"/>
        <v>50</v>
      </c>
      <c r="CZ24" s="280">
        <f t="shared" ca="1" si="96"/>
        <v>60</v>
      </c>
      <c r="DA24" s="280">
        <f t="shared" ca="1" si="97"/>
        <v>40</v>
      </c>
      <c r="DB24" s="280">
        <f t="shared" ca="1" si="98"/>
        <v>15</v>
      </c>
      <c r="DC24" s="280">
        <f t="shared" ca="1" si="99"/>
        <v>20.3</v>
      </c>
      <c r="DD24" s="280">
        <f t="shared" ca="1" si="100"/>
        <v>0</v>
      </c>
      <c r="DE24" s="280">
        <f t="shared" ca="1" si="101"/>
        <v>0</v>
      </c>
      <c r="DF24" s="280">
        <f t="shared" ca="1" si="102"/>
        <v>0</v>
      </c>
      <c r="DG24" s="280">
        <f t="shared" ca="1" si="103"/>
        <v>0</v>
      </c>
      <c r="DH24" s="280">
        <f t="shared" ca="1" si="104"/>
        <v>0</v>
      </c>
      <c r="DI24" s="568">
        <f t="shared" ca="1" si="105"/>
        <v>43.3</v>
      </c>
      <c r="DJ24" s="568">
        <f t="shared" ca="1" si="106"/>
        <v>268</v>
      </c>
      <c r="DK24" s="414">
        <f t="shared" ca="1" si="107"/>
        <v>615</v>
      </c>
      <c r="DL24" s="281">
        <f t="shared" ca="1" si="108"/>
        <v>926.3</v>
      </c>
      <c r="DM24" s="281">
        <f t="shared" ca="1" si="109"/>
        <v>944</v>
      </c>
      <c r="DN24" s="454">
        <f t="shared" ca="1" si="110"/>
        <v>17.700000000000045</v>
      </c>
      <c r="DO24" s="626">
        <f t="shared" ca="1" si="111"/>
        <v>1.9108280254777121E-2</v>
      </c>
      <c r="DP24" s="29"/>
      <c r="DQ24" s="29"/>
      <c r="DR24" s="29"/>
      <c r="DS24" s="29"/>
      <c r="DT24" s="29"/>
      <c r="DU24" s="29"/>
      <c r="DV24" s="29"/>
    </row>
    <row r="25" spans="1:126" ht="11.25" customHeight="1">
      <c r="A25" s="1">
        <f t="shared" si="112"/>
        <v>2029</v>
      </c>
      <c r="B25" s="15">
        <f t="shared" ref="B25:M25" si="160">ROUND(B65+B105,0)</f>
        <v>1341</v>
      </c>
      <c r="C25" s="15">
        <f t="shared" si="160"/>
        <v>1338</v>
      </c>
      <c r="D25" s="15">
        <f t="shared" si="160"/>
        <v>1336</v>
      </c>
      <c r="E25" s="15">
        <f t="shared" si="160"/>
        <v>735</v>
      </c>
      <c r="F25" s="15">
        <f t="shared" si="160"/>
        <v>738</v>
      </c>
      <c r="G25" s="15">
        <f t="shared" si="160"/>
        <v>741</v>
      </c>
      <c r="H25" s="15">
        <f t="shared" si="160"/>
        <v>739</v>
      </c>
      <c r="I25" s="15">
        <f t="shared" si="160"/>
        <v>739</v>
      </c>
      <c r="J25" s="15">
        <f t="shared" si="160"/>
        <v>738</v>
      </c>
      <c r="K25" s="15">
        <f t="shared" si="160"/>
        <v>737</v>
      </c>
      <c r="L25" s="15">
        <f t="shared" si="160"/>
        <v>732</v>
      </c>
      <c r="M25" s="15">
        <f t="shared" si="160"/>
        <v>1338</v>
      </c>
      <c r="N25" s="41">
        <f t="shared" si="138"/>
        <v>11252</v>
      </c>
      <c r="O25" s="188"/>
      <c r="P25" s="1">
        <f t="shared" si="69"/>
        <v>2029</v>
      </c>
      <c r="Q25" s="15">
        <f t="shared" ref="Q25:AB25" si="161">ROUND(Q65+Q105,0)</f>
        <v>1334</v>
      </c>
      <c r="R25" s="15">
        <f t="shared" si="161"/>
        <v>1338</v>
      </c>
      <c r="S25" s="15">
        <f t="shared" si="161"/>
        <v>1338</v>
      </c>
      <c r="T25" s="15">
        <f t="shared" si="161"/>
        <v>1337</v>
      </c>
      <c r="U25" s="15">
        <f t="shared" si="161"/>
        <v>735</v>
      </c>
      <c r="V25" s="15">
        <f t="shared" si="161"/>
        <v>737</v>
      </c>
      <c r="W25" s="15">
        <f t="shared" si="161"/>
        <v>738</v>
      </c>
      <c r="X25" s="15">
        <f t="shared" si="161"/>
        <v>741</v>
      </c>
      <c r="Y25" s="15">
        <f t="shared" si="161"/>
        <v>739</v>
      </c>
      <c r="Z25" s="15">
        <f t="shared" si="161"/>
        <v>738</v>
      </c>
      <c r="AA25" s="15">
        <f t="shared" si="161"/>
        <v>738</v>
      </c>
      <c r="AB25" s="15">
        <f t="shared" si="161"/>
        <v>736</v>
      </c>
      <c r="AC25" s="41">
        <f t="shared" si="140"/>
        <v>11249</v>
      </c>
      <c r="AD25" s="17"/>
      <c r="AI25" s="237" t="str">
        <f t="shared" si="144"/>
        <v>X</v>
      </c>
      <c r="AJ25" s="25">
        <f t="shared" si="145"/>
        <v>2013</v>
      </c>
      <c r="AK25" s="284">
        <f t="shared" si="146"/>
        <v>8</v>
      </c>
      <c r="AL25" s="285">
        <f t="shared" ca="1" si="131"/>
        <v>0</v>
      </c>
      <c r="AM25" s="285">
        <f t="shared" ca="1" si="131"/>
        <v>300</v>
      </c>
      <c r="AN25" s="285">
        <f t="shared" ca="1" si="131"/>
        <v>0</v>
      </c>
      <c r="AO25" s="285">
        <f t="shared" ca="1" si="131"/>
        <v>0</v>
      </c>
      <c r="AP25" s="285">
        <f t="shared" ca="1" si="131"/>
        <v>150</v>
      </c>
      <c r="AQ25" s="285">
        <f t="shared" ca="1" si="131"/>
        <v>150</v>
      </c>
      <c r="AR25" s="285">
        <f t="shared" ca="1" si="131"/>
        <v>0</v>
      </c>
      <c r="AS25" s="285">
        <f t="shared" ca="1" si="131"/>
        <v>0</v>
      </c>
      <c r="AT25" s="285">
        <f t="shared" ca="1" si="131"/>
        <v>0</v>
      </c>
      <c r="AU25" s="285">
        <f t="shared" ca="1" si="131"/>
        <v>0</v>
      </c>
      <c r="AV25" s="285">
        <f t="shared" ca="1" si="132"/>
        <v>0</v>
      </c>
      <c r="AW25" s="285">
        <f t="shared" ca="1" si="132"/>
        <v>15</v>
      </c>
      <c r="AX25" s="285">
        <f t="shared" ca="1" si="132"/>
        <v>0</v>
      </c>
      <c r="AY25" s="609">
        <f t="shared" ca="1" si="132"/>
        <v>0</v>
      </c>
      <c r="AZ25" s="285">
        <f t="shared" ca="1" si="132"/>
        <v>12</v>
      </c>
      <c r="BA25" s="285">
        <f t="shared" ca="1" si="132"/>
        <v>25</v>
      </c>
      <c r="BB25" s="285">
        <f t="shared" ca="1" si="132"/>
        <v>7</v>
      </c>
      <c r="BC25" s="285">
        <f t="shared" ca="1" si="132"/>
        <v>53</v>
      </c>
      <c r="BD25" s="285">
        <f t="shared" ca="1" si="132"/>
        <v>6</v>
      </c>
      <c r="BE25" s="285">
        <f t="shared" ca="1" si="54"/>
        <v>0</v>
      </c>
      <c r="BF25" s="285">
        <f t="shared" ca="1" si="55"/>
        <v>25</v>
      </c>
      <c r="BG25" s="285">
        <f t="shared" ca="1" si="55"/>
        <v>50</v>
      </c>
      <c r="BH25" s="285">
        <f t="shared" ca="1" si="55"/>
        <v>60</v>
      </c>
      <c r="BI25" s="285">
        <f t="shared" ca="1" si="55"/>
        <v>40</v>
      </c>
      <c r="BJ25" s="285">
        <f t="shared" ca="1" si="133"/>
        <v>15</v>
      </c>
      <c r="BK25" s="285">
        <f t="shared" ca="1" si="133"/>
        <v>20.3</v>
      </c>
      <c r="BL25" s="285">
        <f t="shared" ca="1" si="133"/>
        <v>0</v>
      </c>
      <c r="BM25" s="285">
        <f t="shared" ca="1" si="133"/>
        <v>0</v>
      </c>
      <c r="BN25" s="285">
        <f t="shared" ca="1" si="133"/>
        <v>0</v>
      </c>
      <c r="BO25" s="285">
        <f t="shared" ca="1" si="133"/>
        <v>0</v>
      </c>
      <c r="BP25" s="285">
        <f t="shared" ca="1" si="133"/>
        <v>0</v>
      </c>
      <c r="BQ25" s="514">
        <f t="shared" ca="1" si="57"/>
        <v>44</v>
      </c>
      <c r="BR25" s="566">
        <f t="shared" ca="1" si="141"/>
        <v>330.5</v>
      </c>
      <c r="BS25" s="274">
        <f t="shared" ca="1" si="136"/>
        <v>614.79999999999995</v>
      </c>
      <c r="BT25" s="285">
        <f t="shared" ca="1" si="59"/>
        <v>945</v>
      </c>
      <c r="BU25" s="286" t="str">
        <f t="shared" si="147"/>
        <v>I</v>
      </c>
      <c r="BV25" s="323">
        <f t="shared" ca="1" si="72"/>
        <v>928.3</v>
      </c>
      <c r="BW25" s="323">
        <f t="shared" ca="1" si="60"/>
        <v>-16.700000000000045</v>
      </c>
      <c r="BY25" s="287"/>
      <c r="BZ25" s="288"/>
      <c r="CA25" s="237" t="str">
        <f t="shared" si="148"/>
        <v>I</v>
      </c>
      <c r="CB25" s="278">
        <f t="shared" si="157"/>
        <v>2013</v>
      </c>
      <c r="CC25" s="279">
        <f t="shared" si="157"/>
        <v>8</v>
      </c>
      <c r="CD25" s="280">
        <f t="shared" ca="1" si="74"/>
        <v>0</v>
      </c>
      <c r="CE25" s="280">
        <f t="shared" ca="1" si="75"/>
        <v>300</v>
      </c>
      <c r="CF25" s="280">
        <f t="shared" ca="1" si="76"/>
        <v>0</v>
      </c>
      <c r="CG25" s="280">
        <f t="shared" ca="1" si="77"/>
        <v>0</v>
      </c>
      <c r="CH25" s="280">
        <f t="shared" ca="1" si="78"/>
        <v>150</v>
      </c>
      <c r="CI25" s="280">
        <f t="shared" ca="1" si="79"/>
        <v>150</v>
      </c>
      <c r="CJ25" s="280">
        <f t="shared" ca="1" si="80"/>
        <v>0</v>
      </c>
      <c r="CK25" s="280">
        <f t="shared" ca="1" si="81"/>
        <v>0</v>
      </c>
      <c r="CL25" s="280">
        <f t="shared" ca="1" si="82"/>
        <v>0</v>
      </c>
      <c r="CM25" s="280">
        <f t="shared" ca="1" si="83"/>
        <v>0</v>
      </c>
      <c r="CN25" s="280">
        <f t="shared" ca="1" si="84"/>
        <v>0</v>
      </c>
      <c r="CO25" s="280">
        <f t="shared" ca="1" si="85"/>
        <v>15</v>
      </c>
      <c r="CP25" s="365">
        <f t="shared" ca="1" si="86"/>
        <v>0</v>
      </c>
      <c r="CQ25" s="613">
        <f t="shared" ca="1" si="87"/>
        <v>0</v>
      </c>
      <c r="CR25" s="280">
        <f t="shared" ca="1" si="88"/>
        <v>10</v>
      </c>
      <c r="CS25" s="280">
        <f t="shared" ca="1" si="89"/>
        <v>25</v>
      </c>
      <c r="CT25" s="280">
        <f t="shared" ca="1" si="90"/>
        <v>7</v>
      </c>
      <c r="CU25" s="280">
        <f t="shared" ca="1" si="91"/>
        <v>53</v>
      </c>
      <c r="CV25" s="280">
        <f t="shared" ca="1" si="92"/>
        <v>6</v>
      </c>
      <c r="CW25" s="365">
        <f t="shared" ca="1" si="93"/>
        <v>0</v>
      </c>
      <c r="CX25" s="280">
        <f t="shared" ca="1" si="94"/>
        <v>25</v>
      </c>
      <c r="CY25" s="280">
        <f t="shared" ca="1" si="95"/>
        <v>50</v>
      </c>
      <c r="CZ25" s="280">
        <f t="shared" ca="1" si="96"/>
        <v>60</v>
      </c>
      <c r="DA25" s="280">
        <f t="shared" ca="1" si="97"/>
        <v>40</v>
      </c>
      <c r="DB25" s="280">
        <f t="shared" ca="1" si="98"/>
        <v>15</v>
      </c>
      <c r="DC25" s="280">
        <f t="shared" ca="1" si="99"/>
        <v>20.6</v>
      </c>
      <c r="DD25" s="280">
        <f t="shared" ca="1" si="100"/>
        <v>0</v>
      </c>
      <c r="DE25" s="280">
        <f t="shared" ca="1" si="101"/>
        <v>0</v>
      </c>
      <c r="DF25" s="280">
        <f t="shared" ca="1" si="102"/>
        <v>0</v>
      </c>
      <c r="DG25" s="280">
        <f t="shared" ca="1" si="103"/>
        <v>0</v>
      </c>
      <c r="DH25" s="280">
        <f t="shared" ca="1" si="104"/>
        <v>0</v>
      </c>
      <c r="DI25" s="568">
        <f t="shared" ca="1" si="105"/>
        <v>43.6</v>
      </c>
      <c r="DJ25" s="568">
        <f t="shared" ca="1" si="106"/>
        <v>268</v>
      </c>
      <c r="DK25" s="414">
        <f t="shared" ca="1" si="107"/>
        <v>615</v>
      </c>
      <c r="DL25" s="281">
        <f t="shared" ca="1" si="108"/>
        <v>926.6</v>
      </c>
      <c r="DM25" s="281">
        <f t="shared" ca="1" si="109"/>
        <v>945</v>
      </c>
      <c r="DN25" s="454">
        <f t="shared" ca="1" si="110"/>
        <v>18.399999999999977</v>
      </c>
      <c r="DO25" s="626">
        <f t="shared" ca="1" si="111"/>
        <v>1.9857543708180419E-2</v>
      </c>
      <c r="DP25" s="29"/>
      <c r="DQ25" s="29"/>
      <c r="DR25" s="29"/>
      <c r="DS25" s="29"/>
      <c r="DT25" s="29"/>
      <c r="DU25" s="29"/>
      <c r="DV25" s="29"/>
    </row>
    <row r="26" spans="1:126" ht="11.25" customHeight="1">
      <c r="A26" s="1">
        <f t="shared" si="112"/>
        <v>2030</v>
      </c>
      <c r="B26" s="15">
        <f t="shared" ref="B26:M26" si="162">ROUND(B66+B106,0)</f>
        <v>1341</v>
      </c>
      <c r="C26" s="15">
        <f t="shared" si="162"/>
        <v>1338</v>
      </c>
      <c r="D26" s="15">
        <f t="shared" si="162"/>
        <v>1336</v>
      </c>
      <c r="E26" s="15">
        <f t="shared" si="162"/>
        <v>735</v>
      </c>
      <c r="F26" s="15">
        <f t="shared" si="162"/>
        <v>738</v>
      </c>
      <c r="G26" s="15">
        <f t="shared" si="162"/>
        <v>741</v>
      </c>
      <c r="H26" s="15">
        <f t="shared" si="162"/>
        <v>739</v>
      </c>
      <c r="I26" s="15">
        <f t="shared" si="162"/>
        <v>739</v>
      </c>
      <c r="J26" s="15">
        <f t="shared" si="162"/>
        <v>738</v>
      </c>
      <c r="K26" s="15">
        <f t="shared" si="162"/>
        <v>737</v>
      </c>
      <c r="L26" s="15">
        <f t="shared" si="162"/>
        <v>733</v>
      </c>
      <c r="M26" s="15">
        <f t="shared" si="162"/>
        <v>1338</v>
      </c>
      <c r="N26" s="41">
        <f t="shared" si="138"/>
        <v>11253</v>
      </c>
      <c r="O26" s="188"/>
      <c r="P26" s="1">
        <f t="shared" si="69"/>
        <v>2030</v>
      </c>
      <c r="Q26" s="15">
        <f t="shared" ref="Q26:AB26" si="163">ROUND(Q66+Q106,0)</f>
        <v>1334</v>
      </c>
      <c r="R26" s="15">
        <f t="shared" si="163"/>
        <v>1338</v>
      </c>
      <c r="S26" s="15">
        <f t="shared" si="163"/>
        <v>1338</v>
      </c>
      <c r="T26" s="15">
        <f t="shared" si="163"/>
        <v>1337</v>
      </c>
      <c r="U26" s="15">
        <f t="shared" si="163"/>
        <v>735</v>
      </c>
      <c r="V26" s="15">
        <f t="shared" si="163"/>
        <v>737</v>
      </c>
      <c r="W26" s="15">
        <f t="shared" si="163"/>
        <v>738</v>
      </c>
      <c r="X26" s="15">
        <f t="shared" si="163"/>
        <v>741</v>
      </c>
      <c r="Y26" s="15">
        <f t="shared" si="163"/>
        <v>739</v>
      </c>
      <c r="Z26" s="15">
        <f t="shared" si="163"/>
        <v>739</v>
      </c>
      <c r="AA26" s="15">
        <f t="shared" si="163"/>
        <v>738</v>
      </c>
      <c r="AB26" s="15">
        <f t="shared" si="163"/>
        <v>736</v>
      </c>
      <c r="AC26" s="41">
        <f t="shared" si="140"/>
        <v>11250</v>
      </c>
      <c r="AD26" s="17"/>
      <c r="AI26" s="237" t="str">
        <f t="shared" si="144"/>
        <v>Y</v>
      </c>
      <c r="AJ26" s="25">
        <f t="shared" si="145"/>
        <v>2013</v>
      </c>
      <c r="AK26" s="284">
        <f t="shared" si="146"/>
        <v>9</v>
      </c>
      <c r="AL26" s="285">
        <f t="shared" ref="AL26:AU35" ca="1" si="164">ROUND(INDIRECT(CONCATENATE($AI26,AL$2+($AJ26-2010))),0)</f>
        <v>0</v>
      </c>
      <c r="AM26" s="285">
        <f t="shared" ca="1" si="164"/>
        <v>300</v>
      </c>
      <c r="AN26" s="285">
        <f t="shared" ca="1" si="164"/>
        <v>0</v>
      </c>
      <c r="AO26" s="285">
        <f t="shared" ca="1" si="164"/>
        <v>0</v>
      </c>
      <c r="AP26" s="285">
        <f t="shared" ca="1" si="164"/>
        <v>150</v>
      </c>
      <c r="AQ26" s="285">
        <f t="shared" ca="1" si="164"/>
        <v>150</v>
      </c>
      <c r="AR26" s="285">
        <f t="shared" ca="1" si="164"/>
        <v>0</v>
      </c>
      <c r="AS26" s="285">
        <f t="shared" ca="1" si="164"/>
        <v>0</v>
      </c>
      <c r="AT26" s="285">
        <f t="shared" ca="1" si="164"/>
        <v>0</v>
      </c>
      <c r="AU26" s="285">
        <f t="shared" ca="1" si="164"/>
        <v>0</v>
      </c>
      <c r="AV26" s="285">
        <f t="shared" ref="AV26:BD35" ca="1" si="165">ROUND(INDIRECT(CONCATENATE($AI26,AV$2+($AJ26-2010))),0)</f>
        <v>0</v>
      </c>
      <c r="AW26" s="285">
        <f t="shared" ca="1" si="165"/>
        <v>15</v>
      </c>
      <c r="AX26" s="285">
        <f t="shared" ca="1" si="165"/>
        <v>0</v>
      </c>
      <c r="AY26" s="609">
        <f t="shared" ca="1" si="165"/>
        <v>0</v>
      </c>
      <c r="AZ26" s="285">
        <f t="shared" ca="1" si="165"/>
        <v>10</v>
      </c>
      <c r="BA26" s="285">
        <f t="shared" ca="1" si="165"/>
        <v>25</v>
      </c>
      <c r="BB26" s="285">
        <f t="shared" ca="1" si="165"/>
        <v>7</v>
      </c>
      <c r="BC26" s="285">
        <f t="shared" ca="1" si="165"/>
        <v>53</v>
      </c>
      <c r="BD26" s="285">
        <f t="shared" ca="1" si="165"/>
        <v>6</v>
      </c>
      <c r="BE26" s="285">
        <f t="shared" ca="1" si="54"/>
        <v>0</v>
      </c>
      <c r="BF26" s="285">
        <f t="shared" ref="BF26:BI45" ca="1" si="166">ROUND(INDIRECT(CONCATENATE($AI26,BF$2+($AJ26-2010))),0)</f>
        <v>25</v>
      </c>
      <c r="BG26" s="285">
        <f t="shared" ca="1" si="166"/>
        <v>50</v>
      </c>
      <c r="BH26" s="285">
        <f t="shared" ca="1" si="166"/>
        <v>60</v>
      </c>
      <c r="BI26" s="285">
        <f t="shared" ca="1" si="166"/>
        <v>40</v>
      </c>
      <c r="BJ26" s="285">
        <f t="shared" ref="BJ26:BP35" ca="1" si="167">ROUND(INDIRECT(CONCATENATE($AI26,BJ$2+($AJ26-2010))),1)</f>
        <v>15</v>
      </c>
      <c r="BK26" s="285">
        <f t="shared" ca="1" si="167"/>
        <v>20.6</v>
      </c>
      <c r="BL26" s="285">
        <f t="shared" ca="1" si="167"/>
        <v>0</v>
      </c>
      <c r="BM26" s="285">
        <f t="shared" ca="1" si="167"/>
        <v>0</v>
      </c>
      <c r="BN26" s="285">
        <f t="shared" ca="1" si="167"/>
        <v>0</v>
      </c>
      <c r="BO26" s="285">
        <f t="shared" ca="1" si="167"/>
        <v>0</v>
      </c>
      <c r="BP26" s="285">
        <f t="shared" ca="1" si="167"/>
        <v>0</v>
      </c>
      <c r="BQ26" s="514">
        <f t="shared" ca="1" si="57"/>
        <v>43</v>
      </c>
      <c r="BR26" s="566">
        <f t="shared" ca="1" si="141"/>
        <v>329.9</v>
      </c>
      <c r="BS26" s="274">
        <f t="shared" ca="1" si="136"/>
        <v>614.79999999999995</v>
      </c>
      <c r="BT26" s="285">
        <f t="shared" ca="1" si="59"/>
        <v>945</v>
      </c>
      <c r="BU26" s="286" t="str">
        <f t="shared" si="147"/>
        <v>J</v>
      </c>
      <c r="BV26" s="323">
        <f t="shared" ca="1" si="72"/>
        <v>926.6</v>
      </c>
      <c r="BW26" s="323">
        <f t="shared" ca="1" si="60"/>
        <v>-18.399999999999977</v>
      </c>
      <c r="BY26" s="287"/>
      <c r="BZ26" s="288"/>
      <c r="CA26" s="237" t="str">
        <f t="shared" si="148"/>
        <v>J</v>
      </c>
      <c r="CB26" s="278">
        <f t="shared" si="157"/>
        <v>2013</v>
      </c>
      <c r="CC26" s="279">
        <f t="shared" si="157"/>
        <v>9</v>
      </c>
      <c r="CD26" s="280">
        <f t="shared" ca="1" si="74"/>
        <v>0</v>
      </c>
      <c r="CE26" s="280">
        <f t="shared" ca="1" si="75"/>
        <v>300</v>
      </c>
      <c r="CF26" s="280">
        <f t="shared" ca="1" si="76"/>
        <v>0</v>
      </c>
      <c r="CG26" s="280">
        <f t="shared" ca="1" si="77"/>
        <v>0</v>
      </c>
      <c r="CH26" s="280">
        <f t="shared" ca="1" si="78"/>
        <v>150</v>
      </c>
      <c r="CI26" s="280">
        <f t="shared" ca="1" si="79"/>
        <v>150</v>
      </c>
      <c r="CJ26" s="280">
        <f t="shared" ca="1" si="80"/>
        <v>0</v>
      </c>
      <c r="CK26" s="280">
        <f t="shared" ca="1" si="81"/>
        <v>0</v>
      </c>
      <c r="CL26" s="280">
        <f t="shared" ca="1" si="82"/>
        <v>0</v>
      </c>
      <c r="CM26" s="280">
        <f t="shared" ca="1" si="83"/>
        <v>0</v>
      </c>
      <c r="CN26" s="280">
        <f t="shared" ca="1" si="84"/>
        <v>0</v>
      </c>
      <c r="CO26" s="280">
        <f t="shared" ca="1" si="85"/>
        <v>15</v>
      </c>
      <c r="CP26" s="365">
        <f t="shared" ca="1" si="86"/>
        <v>0</v>
      </c>
      <c r="CQ26" s="613">
        <f t="shared" ca="1" si="87"/>
        <v>0</v>
      </c>
      <c r="CR26" s="280">
        <f t="shared" ca="1" si="88"/>
        <v>10</v>
      </c>
      <c r="CS26" s="280">
        <f t="shared" ca="1" si="89"/>
        <v>25</v>
      </c>
      <c r="CT26" s="280">
        <f t="shared" ca="1" si="90"/>
        <v>6</v>
      </c>
      <c r="CU26" s="280">
        <f t="shared" ca="1" si="91"/>
        <v>43</v>
      </c>
      <c r="CV26" s="280">
        <f t="shared" ca="1" si="92"/>
        <v>5</v>
      </c>
      <c r="CW26" s="365">
        <f t="shared" ca="1" si="93"/>
        <v>0</v>
      </c>
      <c r="CX26" s="280">
        <f t="shared" ca="1" si="94"/>
        <v>25</v>
      </c>
      <c r="CY26" s="280">
        <f t="shared" ca="1" si="95"/>
        <v>50</v>
      </c>
      <c r="CZ26" s="280">
        <f t="shared" ca="1" si="96"/>
        <v>60</v>
      </c>
      <c r="DA26" s="280">
        <f t="shared" ca="1" si="97"/>
        <v>40</v>
      </c>
      <c r="DB26" s="280">
        <f t="shared" ca="1" si="98"/>
        <v>15</v>
      </c>
      <c r="DC26" s="280">
        <f t="shared" ca="1" si="99"/>
        <v>20.5</v>
      </c>
      <c r="DD26" s="280">
        <f t="shared" ca="1" si="100"/>
        <v>0</v>
      </c>
      <c r="DE26" s="280">
        <f t="shared" ca="1" si="101"/>
        <v>0</v>
      </c>
      <c r="DF26" s="280">
        <f t="shared" ca="1" si="102"/>
        <v>0</v>
      </c>
      <c r="DG26" s="280">
        <f t="shared" ca="1" si="103"/>
        <v>0</v>
      </c>
      <c r="DH26" s="280">
        <f t="shared" ca="1" si="104"/>
        <v>0</v>
      </c>
      <c r="DI26" s="568">
        <f t="shared" ca="1" si="105"/>
        <v>41.5</v>
      </c>
      <c r="DJ26" s="568">
        <f t="shared" ca="1" si="106"/>
        <v>258</v>
      </c>
      <c r="DK26" s="414">
        <f t="shared" ca="1" si="107"/>
        <v>615</v>
      </c>
      <c r="DL26" s="281">
        <f t="shared" ca="1" si="108"/>
        <v>914.5</v>
      </c>
      <c r="DM26" s="281">
        <f t="shared" ca="1" si="109"/>
        <v>924</v>
      </c>
      <c r="DN26" s="454">
        <f t="shared" ca="1" si="110"/>
        <v>9.5</v>
      </c>
      <c r="DO26" s="626">
        <f t="shared" ca="1" si="111"/>
        <v>1.038819026790596E-2</v>
      </c>
      <c r="DP26" s="29"/>
      <c r="DQ26" s="29"/>
      <c r="DR26" s="29"/>
      <c r="DS26" s="29"/>
      <c r="DT26" s="29"/>
      <c r="DU26" s="29"/>
      <c r="DV26" s="29"/>
    </row>
    <row r="27" spans="1:126" ht="11.25" customHeight="1">
      <c r="A27" s="1">
        <f t="shared" si="112"/>
        <v>2031</v>
      </c>
      <c r="B27" s="15">
        <f t="shared" ref="B27:M27" si="168">ROUND(B67+B107,0)</f>
        <v>1341</v>
      </c>
      <c r="C27" s="15">
        <f t="shared" si="168"/>
        <v>1338</v>
      </c>
      <c r="D27" s="15">
        <f t="shared" si="168"/>
        <v>1337</v>
      </c>
      <c r="E27" s="15">
        <f t="shared" si="168"/>
        <v>735</v>
      </c>
      <c r="F27" s="15">
        <f t="shared" si="168"/>
        <v>738</v>
      </c>
      <c r="G27" s="15">
        <f t="shared" si="168"/>
        <v>741</v>
      </c>
      <c r="H27" s="15">
        <f t="shared" si="168"/>
        <v>739</v>
      </c>
      <c r="I27" s="15">
        <f t="shared" si="168"/>
        <v>739</v>
      </c>
      <c r="J27" s="15">
        <f t="shared" si="168"/>
        <v>738</v>
      </c>
      <c r="K27" s="15">
        <f t="shared" si="168"/>
        <v>737</v>
      </c>
      <c r="L27" s="15">
        <f t="shared" si="168"/>
        <v>733</v>
      </c>
      <c r="M27" s="15">
        <f t="shared" si="168"/>
        <v>1338</v>
      </c>
      <c r="N27" s="41">
        <f t="shared" ref="N27:N36" si="169">SUM(B27:M27)</f>
        <v>11254</v>
      </c>
      <c r="O27" s="188"/>
      <c r="P27" s="1">
        <f t="shared" si="69"/>
        <v>2031</v>
      </c>
      <c r="Q27" s="15">
        <f t="shared" ref="Q27:AB27" si="170">ROUND(Q67+Q107,0)</f>
        <v>1334</v>
      </c>
      <c r="R27" s="15">
        <f t="shared" si="170"/>
        <v>1339</v>
      </c>
      <c r="S27" s="15">
        <f t="shared" si="170"/>
        <v>1338</v>
      </c>
      <c r="T27" s="15">
        <f t="shared" si="170"/>
        <v>1337</v>
      </c>
      <c r="U27" s="15">
        <f t="shared" si="170"/>
        <v>736</v>
      </c>
      <c r="V27" s="15">
        <f t="shared" si="170"/>
        <v>737</v>
      </c>
      <c r="W27" s="15">
        <f t="shared" si="170"/>
        <v>738</v>
      </c>
      <c r="X27" s="15">
        <f t="shared" si="170"/>
        <v>741</v>
      </c>
      <c r="Y27" s="15">
        <f t="shared" si="170"/>
        <v>739</v>
      </c>
      <c r="Z27" s="15">
        <f t="shared" si="170"/>
        <v>738</v>
      </c>
      <c r="AA27" s="15">
        <f t="shared" si="170"/>
        <v>738</v>
      </c>
      <c r="AB27" s="15">
        <f t="shared" si="170"/>
        <v>737</v>
      </c>
      <c r="AC27" s="41">
        <f t="shared" ref="AC27:AC36" si="171">SUM(Q27:AB27)</f>
        <v>11252</v>
      </c>
      <c r="AD27" s="17"/>
      <c r="AI27" s="237" t="str">
        <f t="shared" si="144"/>
        <v>Z</v>
      </c>
      <c r="AJ27" s="25">
        <f t="shared" si="145"/>
        <v>2013</v>
      </c>
      <c r="AK27" s="284">
        <f t="shared" si="146"/>
        <v>10</v>
      </c>
      <c r="AL27" s="285">
        <f t="shared" ca="1" si="164"/>
        <v>0</v>
      </c>
      <c r="AM27" s="285">
        <f t="shared" ca="1" si="164"/>
        <v>300</v>
      </c>
      <c r="AN27" s="285">
        <f t="shared" ca="1" si="164"/>
        <v>0</v>
      </c>
      <c r="AO27" s="285">
        <f t="shared" ca="1" si="164"/>
        <v>0</v>
      </c>
      <c r="AP27" s="285">
        <f t="shared" ca="1" si="164"/>
        <v>150</v>
      </c>
      <c r="AQ27" s="285">
        <f t="shared" ca="1" si="164"/>
        <v>150</v>
      </c>
      <c r="AR27" s="285">
        <f t="shared" ca="1" si="164"/>
        <v>0</v>
      </c>
      <c r="AS27" s="285">
        <f t="shared" ca="1" si="164"/>
        <v>0</v>
      </c>
      <c r="AT27" s="285">
        <f t="shared" ca="1" si="164"/>
        <v>0</v>
      </c>
      <c r="AU27" s="285">
        <f t="shared" ca="1" si="164"/>
        <v>0</v>
      </c>
      <c r="AV27" s="285">
        <f t="shared" ca="1" si="165"/>
        <v>0</v>
      </c>
      <c r="AW27" s="285">
        <f t="shared" ca="1" si="165"/>
        <v>15</v>
      </c>
      <c r="AX27" s="285">
        <f t="shared" ca="1" si="165"/>
        <v>0</v>
      </c>
      <c r="AY27" s="609">
        <f t="shared" ca="1" si="165"/>
        <v>0</v>
      </c>
      <c r="AZ27" s="285">
        <f t="shared" ca="1" si="165"/>
        <v>10</v>
      </c>
      <c r="BA27" s="285">
        <f t="shared" ca="1" si="165"/>
        <v>25</v>
      </c>
      <c r="BB27" s="285">
        <f t="shared" ca="1" si="165"/>
        <v>6</v>
      </c>
      <c r="BC27" s="285">
        <f t="shared" ca="1" si="165"/>
        <v>43</v>
      </c>
      <c r="BD27" s="285">
        <f t="shared" ca="1" si="165"/>
        <v>6</v>
      </c>
      <c r="BE27" s="285">
        <f t="shared" ca="1" si="54"/>
        <v>0</v>
      </c>
      <c r="BF27" s="285">
        <f t="shared" ca="1" si="166"/>
        <v>25</v>
      </c>
      <c r="BG27" s="285">
        <f t="shared" ca="1" si="166"/>
        <v>50</v>
      </c>
      <c r="BH27" s="285">
        <f t="shared" ca="1" si="166"/>
        <v>60</v>
      </c>
      <c r="BI27" s="285">
        <f t="shared" ca="1" si="166"/>
        <v>40</v>
      </c>
      <c r="BJ27" s="285">
        <f t="shared" ca="1" si="167"/>
        <v>15</v>
      </c>
      <c r="BK27" s="285">
        <f t="shared" ca="1" si="167"/>
        <v>20.5</v>
      </c>
      <c r="BL27" s="285">
        <f t="shared" ca="1" si="167"/>
        <v>0</v>
      </c>
      <c r="BM27" s="285">
        <f t="shared" ca="1" si="167"/>
        <v>0</v>
      </c>
      <c r="BN27" s="285">
        <f t="shared" ca="1" si="167"/>
        <v>0</v>
      </c>
      <c r="BO27" s="285">
        <f t="shared" ca="1" si="167"/>
        <v>0</v>
      </c>
      <c r="BP27" s="285">
        <f t="shared" ca="1" si="167"/>
        <v>0</v>
      </c>
      <c r="BQ27" s="514">
        <f t="shared" ca="1" si="57"/>
        <v>42</v>
      </c>
      <c r="BR27" s="566">
        <f t="shared" ca="1" si="141"/>
        <v>309.60000000000002</v>
      </c>
      <c r="BS27" s="274">
        <f t="shared" ca="1" si="136"/>
        <v>614.79999999999995</v>
      </c>
      <c r="BT27" s="285">
        <f t="shared" ca="1" si="59"/>
        <v>924</v>
      </c>
      <c r="BU27" s="286" t="str">
        <f t="shared" si="147"/>
        <v>K</v>
      </c>
      <c r="BV27" s="323">
        <f t="shared" ca="1" si="72"/>
        <v>915.5</v>
      </c>
      <c r="BW27" s="323">
        <f t="shared" ca="1" si="60"/>
        <v>-8.5</v>
      </c>
      <c r="BY27" s="287"/>
      <c r="BZ27" s="288"/>
      <c r="CA27" s="237" t="str">
        <f t="shared" si="148"/>
        <v>K</v>
      </c>
      <c r="CB27" s="278">
        <f t="shared" si="157"/>
        <v>2013</v>
      </c>
      <c r="CC27" s="279">
        <f t="shared" si="157"/>
        <v>10</v>
      </c>
      <c r="CD27" s="280">
        <f t="shared" ca="1" si="74"/>
        <v>0</v>
      </c>
      <c r="CE27" s="280">
        <f t="shared" ca="1" si="75"/>
        <v>300</v>
      </c>
      <c r="CF27" s="280">
        <f t="shared" ca="1" si="76"/>
        <v>0</v>
      </c>
      <c r="CG27" s="280">
        <f t="shared" ca="1" si="77"/>
        <v>0</v>
      </c>
      <c r="CH27" s="280">
        <f t="shared" ca="1" si="78"/>
        <v>150</v>
      </c>
      <c r="CI27" s="280">
        <f t="shared" ca="1" si="79"/>
        <v>150</v>
      </c>
      <c r="CJ27" s="280">
        <f t="shared" ca="1" si="80"/>
        <v>0</v>
      </c>
      <c r="CK27" s="280">
        <f t="shared" ca="1" si="81"/>
        <v>0</v>
      </c>
      <c r="CL27" s="280">
        <f t="shared" ca="1" si="82"/>
        <v>0</v>
      </c>
      <c r="CM27" s="280">
        <f t="shared" ca="1" si="83"/>
        <v>0</v>
      </c>
      <c r="CN27" s="280">
        <f t="shared" ca="1" si="84"/>
        <v>0</v>
      </c>
      <c r="CO27" s="280">
        <f t="shared" ca="1" si="85"/>
        <v>15</v>
      </c>
      <c r="CP27" s="365">
        <f t="shared" ca="1" si="86"/>
        <v>0</v>
      </c>
      <c r="CQ27" s="613">
        <f t="shared" ca="1" si="87"/>
        <v>0</v>
      </c>
      <c r="CR27" s="280">
        <f t="shared" ca="1" si="88"/>
        <v>11</v>
      </c>
      <c r="CS27" s="280">
        <f t="shared" ca="1" si="89"/>
        <v>25</v>
      </c>
      <c r="CT27" s="280">
        <f t="shared" ca="1" si="90"/>
        <v>6</v>
      </c>
      <c r="CU27" s="280">
        <f t="shared" ca="1" si="91"/>
        <v>35</v>
      </c>
      <c r="CV27" s="280">
        <f t="shared" ca="1" si="92"/>
        <v>4</v>
      </c>
      <c r="CW27" s="365">
        <f t="shared" ca="1" si="93"/>
        <v>0</v>
      </c>
      <c r="CX27" s="280">
        <f t="shared" ca="1" si="94"/>
        <v>25</v>
      </c>
      <c r="CY27" s="280">
        <f t="shared" ca="1" si="95"/>
        <v>50</v>
      </c>
      <c r="CZ27" s="280">
        <f t="shared" ca="1" si="96"/>
        <v>60</v>
      </c>
      <c r="DA27" s="280">
        <f t="shared" ca="1" si="97"/>
        <v>40</v>
      </c>
      <c r="DB27" s="280">
        <f t="shared" ca="1" si="98"/>
        <v>15</v>
      </c>
      <c r="DC27" s="280">
        <f t="shared" ca="1" si="99"/>
        <v>18.5</v>
      </c>
      <c r="DD27" s="280">
        <f t="shared" ca="1" si="100"/>
        <v>0</v>
      </c>
      <c r="DE27" s="280">
        <f t="shared" ca="1" si="101"/>
        <v>0</v>
      </c>
      <c r="DF27" s="280">
        <f t="shared" ca="1" si="102"/>
        <v>0</v>
      </c>
      <c r="DG27" s="280">
        <f t="shared" ca="1" si="103"/>
        <v>0</v>
      </c>
      <c r="DH27" s="280">
        <f t="shared" ca="1" si="104"/>
        <v>0</v>
      </c>
      <c r="DI27" s="568">
        <f t="shared" ca="1" si="105"/>
        <v>39.5</v>
      </c>
      <c r="DJ27" s="568">
        <f t="shared" ca="1" si="106"/>
        <v>250</v>
      </c>
      <c r="DK27" s="414">
        <f t="shared" ca="1" si="107"/>
        <v>615</v>
      </c>
      <c r="DL27" s="281">
        <f t="shared" ca="1" si="108"/>
        <v>904.5</v>
      </c>
      <c r="DM27" s="281">
        <f t="shared" ca="1" si="109"/>
        <v>905</v>
      </c>
      <c r="DN27" s="454">
        <f t="shared" ca="1" si="110"/>
        <v>0.5</v>
      </c>
      <c r="DO27" s="626">
        <f t="shared" ca="1" si="111"/>
        <v>5.5279159756771695E-4</v>
      </c>
      <c r="DP27" s="29"/>
      <c r="DQ27" s="29"/>
      <c r="DR27" s="29"/>
      <c r="DS27" s="29"/>
      <c r="DT27" s="29"/>
      <c r="DU27" s="29"/>
      <c r="DV27" s="29"/>
    </row>
    <row r="28" spans="1:126" ht="11.25" customHeight="1">
      <c r="A28" s="1">
        <f t="shared" si="112"/>
        <v>2032</v>
      </c>
      <c r="B28" s="15">
        <f t="shared" ref="B28:M28" si="172">ROUND(B68+B108,0)</f>
        <v>1341</v>
      </c>
      <c r="C28" s="15">
        <f t="shared" si="172"/>
        <v>1338</v>
      </c>
      <c r="D28" s="15">
        <f t="shared" si="172"/>
        <v>1337</v>
      </c>
      <c r="E28" s="15">
        <f t="shared" si="172"/>
        <v>735</v>
      </c>
      <c r="F28" s="15">
        <f t="shared" si="172"/>
        <v>738</v>
      </c>
      <c r="G28" s="15">
        <f t="shared" si="172"/>
        <v>741</v>
      </c>
      <c r="H28" s="15">
        <f t="shared" si="172"/>
        <v>739</v>
      </c>
      <c r="I28" s="15">
        <f t="shared" si="172"/>
        <v>739</v>
      </c>
      <c r="J28" s="15">
        <f t="shared" si="172"/>
        <v>738</v>
      </c>
      <c r="K28" s="15">
        <f t="shared" si="172"/>
        <v>737</v>
      </c>
      <c r="L28" s="15">
        <f t="shared" si="172"/>
        <v>733</v>
      </c>
      <c r="M28" s="15">
        <f t="shared" si="172"/>
        <v>1339</v>
      </c>
      <c r="N28" s="41">
        <f t="shared" si="169"/>
        <v>11255</v>
      </c>
      <c r="O28" s="188"/>
      <c r="P28" s="1">
        <f t="shared" si="69"/>
        <v>2032</v>
      </c>
      <c r="Q28" s="15">
        <f t="shared" ref="Q28:AB28" si="173">ROUND(Q68+Q108,0)</f>
        <v>1334</v>
      </c>
      <c r="R28" s="15">
        <f t="shared" si="173"/>
        <v>1339</v>
      </c>
      <c r="S28" s="15">
        <f t="shared" si="173"/>
        <v>1338</v>
      </c>
      <c r="T28" s="15">
        <f t="shared" si="173"/>
        <v>1337</v>
      </c>
      <c r="U28" s="15">
        <f t="shared" si="173"/>
        <v>736</v>
      </c>
      <c r="V28" s="15">
        <f t="shared" si="173"/>
        <v>737</v>
      </c>
      <c r="W28" s="15">
        <f t="shared" si="173"/>
        <v>738</v>
      </c>
      <c r="X28" s="15">
        <f t="shared" si="173"/>
        <v>741</v>
      </c>
      <c r="Y28" s="15">
        <f t="shared" si="173"/>
        <v>739</v>
      </c>
      <c r="Z28" s="15">
        <f t="shared" si="173"/>
        <v>739</v>
      </c>
      <c r="AA28" s="15">
        <f t="shared" si="173"/>
        <v>738</v>
      </c>
      <c r="AB28" s="15">
        <f t="shared" si="173"/>
        <v>737</v>
      </c>
      <c r="AC28" s="41">
        <f t="shared" si="171"/>
        <v>11253</v>
      </c>
      <c r="AD28" s="17"/>
      <c r="AI28" s="237" t="str">
        <f t="shared" si="144"/>
        <v>AA</v>
      </c>
      <c r="AJ28" s="25">
        <f t="shared" si="145"/>
        <v>2013</v>
      </c>
      <c r="AK28" s="284">
        <f t="shared" si="146"/>
        <v>11</v>
      </c>
      <c r="AL28" s="285">
        <f t="shared" ca="1" si="164"/>
        <v>0</v>
      </c>
      <c r="AM28" s="285">
        <f t="shared" ca="1" si="164"/>
        <v>300</v>
      </c>
      <c r="AN28" s="285">
        <f t="shared" ca="1" si="164"/>
        <v>0</v>
      </c>
      <c r="AO28" s="285">
        <f t="shared" ca="1" si="164"/>
        <v>0</v>
      </c>
      <c r="AP28" s="285">
        <f t="shared" ca="1" si="164"/>
        <v>150</v>
      </c>
      <c r="AQ28" s="285">
        <f t="shared" ca="1" si="164"/>
        <v>150</v>
      </c>
      <c r="AR28" s="285">
        <f t="shared" ca="1" si="164"/>
        <v>0</v>
      </c>
      <c r="AS28" s="285">
        <f t="shared" ca="1" si="164"/>
        <v>0</v>
      </c>
      <c r="AT28" s="285">
        <f t="shared" ca="1" si="164"/>
        <v>0</v>
      </c>
      <c r="AU28" s="285">
        <f t="shared" ca="1" si="164"/>
        <v>0</v>
      </c>
      <c r="AV28" s="285">
        <f t="shared" ca="1" si="165"/>
        <v>0</v>
      </c>
      <c r="AW28" s="285">
        <f t="shared" ca="1" si="165"/>
        <v>15</v>
      </c>
      <c r="AX28" s="285">
        <f t="shared" ca="1" si="165"/>
        <v>0</v>
      </c>
      <c r="AY28" s="609">
        <f t="shared" ca="1" si="165"/>
        <v>0</v>
      </c>
      <c r="AZ28" s="285">
        <f t="shared" ca="1" si="165"/>
        <v>10</v>
      </c>
      <c r="BA28" s="285">
        <f t="shared" ca="1" si="165"/>
        <v>25</v>
      </c>
      <c r="BB28" s="285">
        <f t="shared" ca="1" si="165"/>
        <v>6</v>
      </c>
      <c r="BC28" s="285">
        <f t="shared" ca="1" si="165"/>
        <v>35</v>
      </c>
      <c r="BD28" s="285">
        <f t="shared" ca="1" si="165"/>
        <v>5</v>
      </c>
      <c r="BE28" s="285">
        <f t="shared" ca="1" si="54"/>
        <v>0</v>
      </c>
      <c r="BF28" s="285">
        <f t="shared" ca="1" si="166"/>
        <v>25</v>
      </c>
      <c r="BG28" s="285">
        <f t="shared" ca="1" si="166"/>
        <v>50</v>
      </c>
      <c r="BH28" s="285">
        <f t="shared" ca="1" si="166"/>
        <v>60</v>
      </c>
      <c r="BI28" s="285">
        <f t="shared" ca="1" si="166"/>
        <v>40</v>
      </c>
      <c r="BJ28" s="285">
        <f t="shared" ca="1" si="167"/>
        <v>15</v>
      </c>
      <c r="BK28" s="285">
        <f t="shared" ca="1" si="167"/>
        <v>18.5</v>
      </c>
      <c r="BL28" s="285">
        <f t="shared" ca="1" si="167"/>
        <v>0</v>
      </c>
      <c r="BM28" s="285">
        <f t="shared" ca="1" si="167"/>
        <v>0</v>
      </c>
      <c r="BN28" s="285">
        <f t="shared" ca="1" si="167"/>
        <v>0</v>
      </c>
      <c r="BO28" s="285">
        <f t="shared" ca="1" si="167"/>
        <v>0</v>
      </c>
      <c r="BP28" s="285">
        <f t="shared" ca="1" si="167"/>
        <v>0</v>
      </c>
      <c r="BQ28" s="514">
        <f t="shared" ca="1" si="57"/>
        <v>40</v>
      </c>
      <c r="BR28" s="566">
        <f t="shared" ca="1" si="141"/>
        <v>289.8</v>
      </c>
      <c r="BS28" s="274">
        <f t="shared" ca="1" si="136"/>
        <v>614.79999999999995</v>
      </c>
      <c r="BT28" s="285">
        <f t="shared" ca="1" si="59"/>
        <v>905</v>
      </c>
      <c r="BU28" s="286" t="str">
        <f t="shared" si="147"/>
        <v>L</v>
      </c>
      <c r="BV28" s="323">
        <f t="shared" ca="1" si="72"/>
        <v>904.5</v>
      </c>
      <c r="BW28" s="323">
        <f t="shared" ca="1" si="60"/>
        <v>-0.5</v>
      </c>
      <c r="BY28" s="287"/>
      <c r="BZ28" s="288"/>
      <c r="CA28" s="237" t="str">
        <f t="shared" si="148"/>
        <v>L</v>
      </c>
      <c r="CB28" s="278">
        <f t="shared" si="157"/>
        <v>2013</v>
      </c>
      <c r="CC28" s="279">
        <f t="shared" si="157"/>
        <v>11</v>
      </c>
      <c r="CD28" s="280">
        <f t="shared" ca="1" si="74"/>
        <v>0</v>
      </c>
      <c r="CE28" s="280">
        <f t="shared" ca="1" si="75"/>
        <v>300</v>
      </c>
      <c r="CF28" s="280">
        <f t="shared" ca="1" si="76"/>
        <v>0</v>
      </c>
      <c r="CG28" s="280">
        <f t="shared" ca="1" si="77"/>
        <v>0</v>
      </c>
      <c r="CH28" s="280">
        <f t="shared" ca="1" si="78"/>
        <v>150</v>
      </c>
      <c r="CI28" s="280">
        <f t="shared" ca="1" si="79"/>
        <v>150</v>
      </c>
      <c r="CJ28" s="280">
        <f t="shared" ca="1" si="80"/>
        <v>0</v>
      </c>
      <c r="CK28" s="280">
        <f t="shared" ca="1" si="81"/>
        <v>0</v>
      </c>
      <c r="CL28" s="280">
        <f t="shared" ca="1" si="82"/>
        <v>0</v>
      </c>
      <c r="CM28" s="280">
        <f t="shared" ca="1" si="83"/>
        <v>0</v>
      </c>
      <c r="CN28" s="280">
        <f t="shared" ca="1" si="84"/>
        <v>0</v>
      </c>
      <c r="CO28" s="280">
        <f t="shared" ca="1" si="85"/>
        <v>15</v>
      </c>
      <c r="CP28" s="365">
        <f t="shared" ca="1" si="86"/>
        <v>0</v>
      </c>
      <c r="CQ28" s="613">
        <f t="shared" ca="1" si="87"/>
        <v>0</v>
      </c>
      <c r="CR28" s="280">
        <f t="shared" ca="1" si="88"/>
        <v>7</v>
      </c>
      <c r="CS28" s="280">
        <f t="shared" ca="1" si="89"/>
        <v>25</v>
      </c>
      <c r="CT28" s="280">
        <f t="shared" ca="1" si="90"/>
        <v>5</v>
      </c>
      <c r="CU28" s="280">
        <f t="shared" ca="1" si="91"/>
        <v>18</v>
      </c>
      <c r="CV28" s="280">
        <f t="shared" ca="1" si="92"/>
        <v>4</v>
      </c>
      <c r="CW28" s="365">
        <f t="shared" ca="1" si="93"/>
        <v>0</v>
      </c>
      <c r="CX28" s="280">
        <f t="shared" ca="1" si="94"/>
        <v>25</v>
      </c>
      <c r="CY28" s="280">
        <f t="shared" ca="1" si="95"/>
        <v>50</v>
      </c>
      <c r="CZ28" s="280">
        <f t="shared" ca="1" si="96"/>
        <v>60</v>
      </c>
      <c r="DA28" s="280">
        <f t="shared" ca="1" si="97"/>
        <v>40</v>
      </c>
      <c r="DB28" s="280">
        <f t="shared" ca="1" si="98"/>
        <v>15</v>
      </c>
      <c r="DC28" s="280">
        <f t="shared" ca="1" si="99"/>
        <v>13.8</v>
      </c>
      <c r="DD28" s="280">
        <f t="shared" ca="1" si="100"/>
        <v>0</v>
      </c>
      <c r="DE28" s="280">
        <f t="shared" ca="1" si="101"/>
        <v>0</v>
      </c>
      <c r="DF28" s="280">
        <f t="shared" ca="1" si="102"/>
        <v>0</v>
      </c>
      <c r="DG28" s="280">
        <f t="shared" ca="1" si="103"/>
        <v>0</v>
      </c>
      <c r="DH28" s="280">
        <f t="shared" ca="1" si="104"/>
        <v>0</v>
      </c>
      <c r="DI28" s="568">
        <f t="shared" ca="1" si="105"/>
        <v>29.8</v>
      </c>
      <c r="DJ28" s="568">
        <f t="shared" ca="1" si="106"/>
        <v>233</v>
      </c>
      <c r="DK28" s="414">
        <f t="shared" ca="1" si="107"/>
        <v>615</v>
      </c>
      <c r="DL28" s="281">
        <f t="shared" ca="1" si="108"/>
        <v>877.8</v>
      </c>
      <c r="DM28" s="281">
        <f t="shared" ca="1" si="109"/>
        <v>879</v>
      </c>
      <c r="DN28" s="454">
        <f t="shared" ca="1" si="110"/>
        <v>1.2000000000000455</v>
      </c>
      <c r="DO28" s="626">
        <f t="shared" ca="1" si="111"/>
        <v>1.3670539986329979E-3</v>
      </c>
      <c r="DP28" s="29"/>
      <c r="DQ28" s="29"/>
      <c r="DR28" s="29"/>
      <c r="DS28" s="29"/>
      <c r="DT28" s="29"/>
      <c r="DU28" s="29"/>
      <c r="DV28" s="29"/>
    </row>
    <row r="29" spans="1:126" ht="11.25" customHeight="1">
      <c r="A29" s="1">
        <f t="shared" si="112"/>
        <v>2033</v>
      </c>
      <c r="B29" s="15">
        <f t="shared" ref="B29:M29" si="174">ROUND(B69+B109,0)</f>
        <v>1341</v>
      </c>
      <c r="C29" s="15">
        <f t="shared" si="174"/>
        <v>1338</v>
      </c>
      <c r="D29" s="15">
        <f t="shared" si="174"/>
        <v>1337</v>
      </c>
      <c r="E29" s="15">
        <f t="shared" si="174"/>
        <v>735</v>
      </c>
      <c r="F29" s="15">
        <f t="shared" si="174"/>
        <v>738</v>
      </c>
      <c r="G29" s="15">
        <f t="shared" si="174"/>
        <v>741</v>
      </c>
      <c r="H29" s="15">
        <f t="shared" si="174"/>
        <v>739</v>
      </c>
      <c r="I29" s="15">
        <f t="shared" si="174"/>
        <v>739</v>
      </c>
      <c r="J29" s="15">
        <f t="shared" si="174"/>
        <v>738</v>
      </c>
      <c r="K29" s="15">
        <f t="shared" si="174"/>
        <v>737</v>
      </c>
      <c r="L29" s="15">
        <f t="shared" si="174"/>
        <v>733</v>
      </c>
      <c r="M29" s="15">
        <f t="shared" si="174"/>
        <v>1339</v>
      </c>
      <c r="N29" s="41">
        <f t="shared" si="169"/>
        <v>11255</v>
      </c>
      <c r="O29" s="188"/>
      <c r="P29" s="1">
        <f t="shared" si="69"/>
        <v>2033</v>
      </c>
      <c r="Q29" s="15">
        <f t="shared" ref="Q29:AB29" si="175">ROUND(Q69+Q109,0)</f>
        <v>1334</v>
      </c>
      <c r="R29" s="15">
        <f t="shared" si="175"/>
        <v>1339</v>
      </c>
      <c r="S29" s="15">
        <f t="shared" si="175"/>
        <v>1338</v>
      </c>
      <c r="T29" s="15">
        <f t="shared" si="175"/>
        <v>1337</v>
      </c>
      <c r="U29" s="15">
        <f t="shared" si="175"/>
        <v>736</v>
      </c>
      <c r="V29" s="15">
        <f t="shared" si="175"/>
        <v>737</v>
      </c>
      <c r="W29" s="15">
        <f t="shared" si="175"/>
        <v>738</v>
      </c>
      <c r="X29" s="15">
        <f t="shared" si="175"/>
        <v>741</v>
      </c>
      <c r="Y29" s="15">
        <f t="shared" si="175"/>
        <v>739</v>
      </c>
      <c r="Z29" s="15">
        <f t="shared" si="175"/>
        <v>739</v>
      </c>
      <c r="AA29" s="15">
        <f t="shared" si="175"/>
        <v>738</v>
      </c>
      <c r="AB29" s="15">
        <f t="shared" si="175"/>
        <v>737</v>
      </c>
      <c r="AC29" s="41">
        <f t="shared" si="171"/>
        <v>11253</v>
      </c>
      <c r="AD29" s="17"/>
      <c r="AH29" s="25"/>
      <c r="AI29" s="313" t="str">
        <f t="shared" si="144"/>
        <v>AB</v>
      </c>
      <c r="AJ29" s="294">
        <f t="shared" si="145"/>
        <v>2013</v>
      </c>
      <c r="AK29" s="314">
        <f t="shared" si="146"/>
        <v>12</v>
      </c>
      <c r="AL29" s="315">
        <f t="shared" ca="1" si="164"/>
        <v>0</v>
      </c>
      <c r="AM29" s="315">
        <f t="shared" ca="1" si="164"/>
        <v>300</v>
      </c>
      <c r="AN29" s="315">
        <f t="shared" ca="1" si="164"/>
        <v>0</v>
      </c>
      <c r="AO29" s="315">
        <f t="shared" ca="1" si="164"/>
        <v>0</v>
      </c>
      <c r="AP29" s="315">
        <f t="shared" ca="1" si="164"/>
        <v>150</v>
      </c>
      <c r="AQ29" s="315">
        <f t="shared" ca="1" si="164"/>
        <v>150</v>
      </c>
      <c r="AR29" s="315">
        <f t="shared" ca="1" si="164"/>
        <v>0</v>
      </c>
      <c r="AS29" s="315">
        <f t="shared" ca="1" si="164"/>
        <v>0</v>
      </c>
      <c r="AT29" s="315">
        <f t="shared" ca="1" si="164"/>
        <v>0</v>
      </c>
      <c r="AU29" s="315">
        <f t="shared" ca="1" si="164"/>
        <v>0</v>
      </c>
      <c r="AV29" s="315">
        <f t="shared" ca="1" si="165"/>
        <v>0</v>
      </c>
      <c r="AW29" s="315">
        <f t="shared" ca="1" si="165"/>
        <v>15</v>
      </c>
      <c r="AX29" s="315">
        <f t="shared" ca="1" si="165"/>
        <v>0</v>
      </c>
      <c r="AY29" s="615">
        <f t="shared" ca="1" si="165"/>
        <v>0</v>
      </c>
      <c r="AZ29" s="315">
        <f t="shared" ca="1" si="165"/>
        <v>11</v>
      </c>
      <c r="BA29" s="315">
        <f t="shared" ca="1" si="165"/>
        <v>25</v>
      </c>
      <c r="BB29" s="315">
        <f t="shared" ca="1" si="165"/>
        <v>5</v>
      </c>
      <c r="BC29" s="315">
        <f t="shared" ca="1" si="165"/>
        <v>18</v>
      </c>
      <c r="BD29" s="315">
        <f t="shared" ca="1" si="165"/>
        <v>4</v>
      </c>
      <c r="BE29" s="315">
        <f t="shared" ca="1" si="54"/>
        <v>0</v>
      </c>
      <c r="BF29" s="315">
        <f t="shared" ca="1" si="166"/>
        <v>25</v>
      </c>
      <c r="BG29" s="315">
        <f t="shared" ca="1" si="166"/>
        <v>50</v>
      </c>
      <c r="BH29" s="315">
        <f t="shared" ca="1" si="166"/>
        <v>60</v>
      </c>
      <c r="BI29" s="315">
        <f t="shared" ca="1" si="166"/>
        <v>40</v>
      </c>
      <c r="BJ29" s="315">
        <f t="shared" ca="1" si="167"/>
        <v>15</v>
      </c>
      <c r="BK29" s="315">
        <f t="shared" ca="1" si="167"/>
        <v>13.8</v>
      </c>
      <c r="BL29" s="315">
        <f t="shared" ca="1" si="167"/>
        <v>0</v>
      </c>
      <c r="BM29" s="315">
        <f t="shared" ca="1" si="167"/>
        <v>0</v>
      </c>
      <c r="BN29" s="315">
        <f t="shared" ca="1" si="167"/>
        <v>0</v>
      </c>
      <c r="BO29" s="315">
        <f t="shared" ca="1" si="167"/>
        <v>0</v>
      </c>
      <c r="BP29" s="315">
        <f t="shared" ca="1" si="167"/>
        <v>0</v>
      </c>
      <c r="BQ29" s="515">
        <f t="shared" ca="1" si="57"/>
        <v>34</v>
      </c>
      <c r="BR29" s="567">
        <f t="shared" ca="1" si="141"/>
        <v>266.89999999999998</v>
      </c>
      <c r="BS29" s="377">
        <f t="shared" ca="1" si="136"/>
        <v>614.79999999999995</v>
      </c>
      <c r="BT29" s="315">
        <f t="shared" ca="1" si="59"/>
        <v>882</v>
      </c>
      <c r="BU29" s="316" t="str">
        <f t="shared" si="147"/>
        <v>M</v>
      </c>
      <c r="BV29" s="386">
        <f t="shared" ca="1" si="72"/>
        <v>881.8</v>
      </c>
      <c r="BW29" s="386">
        <f t="shared" ca="1" si="60"/>
        <v>-0.20000000000004547</v>
      </c>
      <c r="BX29" s="294"/>
      <c r="BY29" s="379"/>
      <c r="BZ29" s="380"/>
      <c r="CA29" s="313" t="str">
        <f t="shared" si="148"/>
        <v>M</v>
      </c>
      <c r="CB29" s="381">
        <f t="shared" si="157"/>
        <v>2013</v>
      </c>
      <c r="CC29" s="382">
        <f t="shared" si="157"/>
        <v>12</v>
      </c>
      <c r="CD29" s="378">
        <f t="shared" ca="1" si="74"/>
        <v>0</v>
      </c>
      <c r="CE29" s="378">
        <f t="shared" ca="1" si="75"/>
        <v>300</v>
      </c>
      <c r="CF29" s="378">
        <f t="shared" ca="1" si="76"/>
        <v>0</v>
      </c>
      <c r="CG29" s="378">
        <f t="shared" ca="1" si="77"/>
        <v>0</v>
      </c>
      <c r="CH29" s="378">
        <f t="shared" ca="1" si="78"/>
        <v>150</v>
      </c>
      <c r="CI29" s="378">
        <f t="shared" ca="1" si="79"/>
        <v>150</v>
      </c>
      <c r="CJ29" s="378">
        <f t="shared" ca="1" si="80"/>
        <v>0</v>
      </c>
      <c r="CK29" s="378">
        <f t="shared" ca="1" si="81"/>
        <v>0</v>
      </c>
      <c r="CL29" s="378">
        <f t="shared" ca="1" si="82"/>
        <v>0</v>
      </c>
      <c r="CM29" s="378">
        <f t="shared" ca="1" si="83"/>
        <v>0</v>
      </c>
      <c r="CN29" s="378">
        <f t="shared" ca="1" si="84"/>
        <v>0</v>
      </c>
      <c r="CO29" s="378">
        <f t="shared" ca="1" si="85"/>
        <v>15</v>
      </c>
      <c r="CP29" s="386">
        <f t="shared" ca="1" si="86"/>
        <v>0</v>
      </c>
      <c r="CQ29" s="614">
        <f t="shared" ca="1" si="87"/>
        <v>0</v>
      </c>
      <c r="CR29" s="378">
        <f t="shared" ca="1" si="88"/>
        <v>10</v>
      </c>
      <c r="CS29" s="378">
        <f t="shared" ca="1" si="89"/>
        <v>25</v>
      </c>
      <c r="CT29" s="378">
        <f t="shared" ca="1" si="90"/>
        <v>6</v>
      </c>
      <c r="CU29" s="378">
        <f t="shared" ca="1" si="91"/>
        <v>25</v>
      </c>
      <c r="CV29" s="378">
        <f t="shared" ca="1" si="92"/>
        <v>5</v>
      </c>
      <c r="CW29" s="386">
        <f t="shared" ca="1" si="93"/>
        <v>0</v>
      </c>
      <c r="CX29" s="378">
        <f t="shared" ca="1" si="94"/>
        <v>25</v>
      </c>
      <c r="CY29" s="378">
        <f t="shared" ca="1" si="95"/>
        <v>50</v>
      </c>
      <c r="CZ29" s="378">
        <f t="shared" ca="1" si="96"/>
        <v>60</v>
      </c>
      <c r="DA29" s="378">
        <f t="shared" ca="1" si="97"/>
        <v>40</v>
      </c>
      <c r="DB29" s="378">
        <f t="shared" ca="1" si="98"/>
        <v>15</v>
      </c>
      <c r="DC29" s="378">
        <f t="shared" ca="1" si="99"/>
        <v>16.5</v>
      </c>
      <c r="DD29" s="378">
        <f t="shared" ca="1" si="100"/>
        <v>0</v>
      </c>
      <c r="DE29" s="378">
        <f t="shared" ca="1" si="101"/>
        <v>0</v>
      </c>
      <c r="DF29" s="378">
        <f t="shared" ca="1" si="102"/>
        <v>0</v>
      </c>
      <c r="DG29" s="378">
        <f t="shared" ca="1" si="103"/>
        <v>0</v>
      </c>
      <c r="DH29" s="378">
        <f t="shared" ca="1" si="104"/>
        <v>0</v>
      </c>
      <c r="DI29" s="570">
        <f t="shared" ca="1" si="105"/>
        <v>37.5</v>
      </c>
      <c r="DJ29" s="570">
        <f t="shared" ca="1" si="106"/>
        <v>240</v>
      </c>
      <c r="DK29" s="415">
        <f t="shared" ca="1" si="107"/>
        <v>615</v>
      </c>
      <c r="DL29" s="645">
        <f t="shared" ca="1" si="108"/>
        <v>892.5</v>
      </c>
      <c r="DM29" s="645">
        <f t="shared" ca="1" si="109"/>
        <v>893</v>
      </c>
      <c r="DN29" s="646">
        <f t="shared" ca="1" si="110"/>
        <v>0.5</v>
      </c>
      <c r="DO29" s="626">
        <f t="shared" ca="1" si="111"/>
        <v>5.602240896358543E-4</v>
      </c>
      <c r="DP29" s="29"/>
      <c r="DQ29" s="29"/>
      <c r="DR29" s="29"/>
      <c r="DS29" s="29"/>
      <c r="DT29" s="29"/>
      <c r="DU29" s="29"/>
      <c r="DV29" s="29"/>
    </row>
    <row r="30" spans="1:126" ht="11.25" customHeight="1">
      <c r="A30" s="1">
        <f t="shared" si="112"/>
        <v>2034</v>
      </c>
      <c r="B30" s="15">
        <f t="shared" ref="B30:M30" si="176">ROUND(B70+B110,0)</f>
        <v>1341</v>
      </c>
      <c r="C30" s="15">
        <f t="shared" si="176"/>
        <v>1338</v>
      </c>
      <c r="D30" s="15">
        <f t="shared" si="176"/>
        <v>1337</v>
      </c>
      <c r="E30" s="15">
        <f t="shared" si="176"/>
        <v>735</v>
      </c>
      <c r="F30" s="15">
        <f t="shared" si="176"/>
        <v>738</v>
      </c>
      <c r="G30" s="15">
        <f t="shared" si="176"/>
        <v>741</v>
      </c>
      <c r="H30" s="15">
        <f t="shared" si="176"/>
        <v>740</v>
      </c>
      <c r="I30" s="15">
        <f t="shared" si="176"/>
        <v>739</v>
      </c>
      <c r="J30" s="15">
        <f t="shared" si="176"/>
        <v>738</v>
      </c>
      <c r="K30" s="15">
        <f t="shared" si="176"/>
        <v>737</v>
      </c>
      <c r="L30" s="15">
        <f t="shared" si="176"/>
        <v>733</v>
      </c>
      <c r="M30" s="15">
        <f t="shared" si="176"/>
        <v>1339</v>
      </c>
      <c r="N30" s="41">
        <f t="shared" si="169"/>
        <v>11256</v>
      </c>
      <c r="O30" s="188"/>
      <c r="P30" s="1">
        <f t="shared" si="69"/>
        <v>2034</v>
      </c>
      <c r="Q30" s="15">
        <f t="shared" ref="Q30:AB30" si="177">ROUND(Q70+Q110,0)</f>
        <v>1335</v>
      </c>
      <c r="R30" s="15">
        <f t="shared" si="177"/>
        <v>1339</v>
      </c>
      <c r="S30" s="15">
        <f t="shared" si="177"/>
        <v>1338</v>
      </c>
      <c r="T30" s="15">
        <f t="shared" si="177"/>
        <v>1337</v>
      </c>
      <c r="U30" s="15">
        <f t="shared" si="177"/>
        <v>736</v>
      </c>
      <c r="V30" s="15">
        <f t="shared" si="177"/>
        <v>737</v>
      </c>
      <c r="W30" s="15">
        <f t="shared" si="177"/>
        <v>738</v>
      </c>
      <c r="X30" s="15">
        <f t="shared" si="177"/>
        <v>741</v>
      </c>
      <c r="Y30" s="15">
        <f t="shared" si="177"/>
        <v>739</v>
      </c>
      <c r="Z30" s="15">
        <f t="shared" si="177"/>
        <v>739</v>
      </c>
      <c r="AA30" s="15">
        <f t="shared" si="177"/>
        <v>738</v>
      </c>
      <c r="AB30" s="15">
        <f t="shared" si="177"/>
        <v>737</v>
      </c>
      <c r="AC30" s="41">
        <f t="shared" si="171"/>
        <v>11254</v>
      </c>
      <c r="AD30" s="17"/>
      <c r="AH30" s="25"/>
      <c r="AI30" s="237" t="str">
        <f t="shared" si="144"/>
        <v>Q</v>
      </c>
      <c r="AJ30" s="25">
        <f t="shared" si="145"/>
        <v>2014</v>
      </c>
      <c r="AK30" s="284">
        <f t="shared" si="146"/>
        <v>1</v>
      </c>
      <c r="AL30" s="285">
        <f t="shared" ca="1" si="164"/>
        <v>0</v>
      </c>
      <c r="AM30" s="285">
        <f t="shared" ca="1" si="164"/>
        <v>300</v>
      </c>
      <c r="AN30" s="285">
        <f t="shared" ca="1" si="164"/>
        <v>0</v>
      </c>
      <c r="AO30" s="285">
        <f t="shared" ca="1" si="164"/>
        <v>0</v>
      </c>
      <c r="AP30" s="285">
        <f t="shared" ca="1" si="164"/>
        <v>150</v>
      </c>
      <c r="AQ30" s="285">
        <f t="shared" ca="1" si="164"/>
        <v>150</v>
      </c>
      <c r="AR30" s="285">
        <f t="shared" ca="1" si="164"/>
        <v>0</v>
      </c>
      <c r="AS30" s="285">
        <f t="shared" ca="1" si="164"/>
        <v>0</v>
      </c>
      <c r="AT30" s="285">
        <f t="shared" ca="1" si="164"/>
        <v>0</v>
      </c>
      <c r="AU30" s="285">
        <f t="shared" ca="1" si="164"/>
        <v>0</v>
      </c>
      <c r="AV30" s="285">
        <f t="shared" ca="1" si="165"/>
        <v>0</v>
      </c>
      <c r="AW30" s="285">
        <f t="shared" ca="1" si="165"/>
        <v>15</v>
      </c>
      <c r="AX30" s="285">
        <f t="shared" ca="1" si="165"/>
        <v>0</v>
      </c>
      <c r="AY30" s="609">
        <f t="shared" ca="1" si="165"/>
        <v>0</v>
      </c>
      <c r="AZ30" s="285">
        <f t="shared" ca="1" si="165"/>
        <v>7</v>
      </c>
      <c r="BA30" s="285">
        <f t="shared" ca="1" si="165"/>
        <v>25</v>
      </c>
      <c r="BB30" s="285">
        <f t="shared" ca="1" si="165"/>
        <v>6</v>
      </c>
      <c r="BC30" s="285">
        <f t="shared" ca="1" si="165"/>
        <v>25</v>
      </c>
      <c r="BD30" s="285">
        <f t="shared" ca="1" si="165"/>
        <v>4</v>
      </c>
      <c r="BE30" s="285">
        <f t="shared" ca="1" si="54"/>
        <v>0</v>
      </c>
      <c r="BF30" s="285">
        <f t="shared" ca="1" si="166"/>
        <v>25</v>
      </c>
      <c r="BG30" s="285">
        <f t="shared" ca="1" si="166"/>
        <v>50</v>
      </c>
      <c r="BH30" s="285">
        <f t="shared" ca="1" si="166"/>
        <v>60</v>
      </c>
      <c r="BI30" s="285">
        <f t="shared" ca="1" si="166"/>
        <v>40</v>
      </c>
      <c r="BJ30" s="285">
        <f t="shared" ca="1" si="167"/>
        <v>15</v>
      </c>
      <c r="BK30" s="285">
        <f t="shared" ca="1" si="167"/>
        <v>16.5</v>
      </c>
      <c r="BL30" s="285">
        <f t="shared" ca="1" si="167"/>
        <v>0</v>
      </c>
      <c r="BM30" s="285">
        <f t="shared" ca="1" si="167"/>
        <v>0</v>
      </c>
      <c r="BN30" s="285">
        <f t="shared" ca="1" si="167"/>
        <v>0</v>
      </c>
      <c r="BO30" s="285">
        <f t="shared" ca="1" si="167"/>
        <v>0</v>
      </c>
      <c r="BP30" s="285">
        <f t="shared" ca="1" si="167"/>
        <v>0</v>
      </c>
      <c r="BQ30" s="514">
        <f t="shared" ca="1" si="57"/>
        <v>33</v>
      </c>
      <c r="BR30" s="566">
        <f t="shared" ca="1" si="141"/>
        <v>273.39999999999998</v>
      </c>
      <c r="BS30" s="274">
        <f t="shared" ca="1" si="136"/>
        <v>614.79999999999995</v>
      </c>
      <c r="BT30" s="285">
        <f t="shared" ca="1" si="59"/>
        <v>888</v>
      </c>
      <c r="BU30" s="286" t="str">
        <f t="shared" si="147"/>
        <v>B</v>
      </c>
      <c r="BV30" s="323">
        <f t="shared" ca="1" si="72"/>
        <v>888.5</v>
      </c>
      <c r="BW30" s="323">
        <f t="shared" ca="1" si="60"/>
        <v>0.5</v>
      </c>
      <c r="BY30" s="287"/>
      <c r="BZ30" s="288"/>
      <c r="CA30" s="237" t="str">
        <f t="shared" si="148"/>
        <v>B</v>
      </c>
      <c r="CB30" s="278">
        <f t="shared" si="157"/>
        <v>2014</v>
      </c>
      <c r="CC30" s="279">
        <f t="shared" si="157"/>
        <v>1</v>
      </c>
      <c r="CD30" s="280">
        <f t="shared" ca="1" si="74"/>
        <v>0</v>
      </c>
      <c r="CE30" s="280">
        <f t="shared" ca="1" si="75"/>
        <v>0</v>
      </c>
      <c r="CF30" s="280">
        <f t="shared" ca="1" si="76"/>
        <v>0</v>
      </c>
      <c r="CG30" s="280">
        <f t="shared" ca="1" si="77"/>
        <v>0</v>
      </c>
      <c r="CH30" s="280">
        <f t="shared" ca="1" si="78"/>
        <v>0</v>
      </c>
      <c r="CI30" s="280">
        <f t="shared" ca="1" si="79"/>
        <v>0</v>
      </c>
      <c r="CJ30" s="280">
        <f t="shared" ca="1" si="80"/>
        <v>250</v>
      </c>
      <c r="CK30" s="280">
        <f t="shared" ca="1" si="81"/>
        <v>150</v>
      </c>
      <c r="CL30" s="280">
        <f t="shared" ca="1" si="82"/>
        <v>100</v>
      </c>
      <c r="CM30" s="280">
        <f t="shared" ca="1" si="83"/>
        <v>150</v>
      </c>
      <c r="CN30" s="280">
        <f t="shared" ca="1" si="84"/>
        <v>0</v>
      </c>
      <c r="CO30" s="280">
        <f t="shared" ca="1" si="85"/>
        <v>0</v>
      </c>
      <c r="CP30" s="365">
        <f t="shared" ca="1" si="86"/>
        <v>0</v>
      </c>
      <c r="CQ30" s="613">
        <f t="shared" ca="1" si="87"/>
        <v>0</v>
      </c>
      <c r="CR30" s="280">
        <f t="shared" ca="1" si="88"/>
        <v>11</v>
      </c>
      <c r="CS30" s="280">
        <f t="shared" ca="1" si="89"/>
        <v>25</v>
      </c>
      <c r="CT30" s="280">
        <f t="shared" ca="1" si="90"/>
        <v>6</v>
      </c>
      <c r="CU30" s="280">
        <f t="shared" ca="1" si="91"/>
        <v>53</v>
      </c>
      <c r="CV30" s="280">
        <f t="shared" ca="1" si="92"/>
        <v>5</v>
      </c>
      <c r="CW30" s="365">
        <f t="shared" ca="1" si="93"/>
        <v>0</v>
      </c>
      <c r="CX30" s="280">
        <f t="shared" ca="1" si="94"/>
        <v>25</v>
      </c>
      <c r="CY30" s="280">
        <f t="shared" ca="1" si="95"/>
        <v>0</v>
      </c>
      <c r="CZ30" s="280">
        <f t="shared" ca="1" si="96"/>
        <v>60</v>
      </c>
      <c r="DA30" s="280">
        <f t="shared" ca="1" si="97"/>
        <v>0</v>
      </c>
      <c r="DB30" s="280">
        <f t="shared" ca="1" si="98"/>
        <v>15</v>
      </c>
      <c r="DC30" s="280">
        <f t="shared" ca="1" si="99"/>
        <v>23.9</v>
      </c>
      <c r="DD30" s="280">
        <f t="shared" ca="1" si="100"/>
        <v>0</v>
      </c>
      <c r="DE30" s="280">
        <f t="shared" ca="1" si="101"/>
        <v>0</v>
      </c>
      <c r="DF30" s="280">
        <f t="shared" ca="1" si="102"/>
        <v>0</v>
      </c>
      <c r="DG30" s="280">
        <f t="shared" ca="1" si="103"/>
        <v>0</v>
      </c>
      <c r="DH30" s="280">
        <f t="shared" ca="1" si="104"/>
        <v>0</v>
      </c>
      <c r="DI30" s="568">
        <f t="shared" ca="1" si="105"/>
        <v>45.9</v>
      </c>
      <c r="DJ30" s="568">
        <f t="shared" ca="1" si="106"/>
        <v>178</v>
      </c>
      <c r="DK30" s="414">
        <f t="shared" ca="1" si="107"/>
        <v>650</v>
      </c>
      <c r="DL30" s="281">
        <f t="shared" ca="1" si="108"/>
        <v>873.9</v>
      </c>
      <c r="DM30" s="281">
        <f t="shared" ca="1" si="109"/>
        <v>895</v>
      </c>
      <c r="DN30" s="454">
        <f t="shared" ca="1" si="110"/>
        <v>21.100000000000023</v>
      </c>
      <c r="DO30" s="626">
        <f t="shared" ca="1" si="111"/>
        <v>2.4144638974711093E-2</v>
      </c>
      <c r="DP30" s="29"/>
      <c r="DQ30" s="29"/>
      <c r="DR30" s="29"/>
      <c r="DS30" s="29"/>
      <c r="DT30" s="29"/>
      <c r="DU30" s="29"/>
      <c r="DV30" s="29"/>
    </row>
    <row r="31" spans="1:126" ht="11.25" customHeight="1">
      <c r="A31" s="1">
        <f t="shared" si="112"/>
        <v>2035</v>
      </c>
      <c r="B31" s="15">
        <f t="shared" ref="B31:M31" si="178">ROUND(B71+B111,0)</f>
        <v>1342</v>
      </c>
      <c r="C31" s="15">
        <f t="shared" si="178"/>
        <v>1338</v>
      </c>
      <c r="D31" s="15">
        <f t="shared" si="178"/>
        <v>1337</v>
      </c>
      <c r="E31" s="15">
        <f t="shared" si="178"/>
        <v>736</v>
      </c>
      <c r="F31" s="15">
        <f t="shared" si="178"/>
        <v>738</v>
      </c>
      <c r="G31" s="15">
        <f t="shared" si="178"/>
        <v>741</v>
      </c>
      <c r="H31" s="15">
        <f t="shared" si="178"/>
        <v>740</v>
      </c>
      <c r="I31" s="15">
        <f t="shared" si="178"/>
        <v>739</v>
      </c>
      <c r="J31" s="15">
        <f t="shared" si="178"/>
        <v>738</v>
      </c>
      <c r="K31" s="15">
        <f t="shared" si="178"/>
        <v>737</v>
      </c>
      <c r="L31" s="15">
        <f t="shared" si="178"/>
        <v>733</v>
      </c>
      <c r="M31" s="15">
        <f t="shared" si="178"/>
        <v>1339</v>
      </c>
      <c r="N31" s="41">
        <f t="shared" si="169"/>
        <v>11258</v>
      </c>
      <c r="O31" s="188"/>
      <c r="P31" s="1">
        <f t="shared" si="69"/>
        <v>2035</v>
      </c>
      <c r="Q31" s="15">
        <f t="shared" ref="Q31:AB31" si="179">ROUND(Q71+Q111,0)</f>
        <v>1335</v>
      </c>
      <c r="R31" s="15">
        <f t="shared" si="179"/>
        <v>1339</v>
      </c>
      <c r="S31" s="15">
        <f t="shared" si="179"/>
        <v>1338</v>
      </c>
      <c r="T31" s="15">
        <f t="shared" si="179"/>
        <v>1337</v>
      </c>
      <c r="U31" s="15">
        <f t="shared" si="179"/>
        <v>736</v>
      </c>
      <c r="V31" s="15">
        <f t="shared" si="179"/>
        <v>737</v>
      </c>
      <c r="W31" s="15">
        <f t="shared" si="179"/>
        <v>738</v>
      </c>
      <c r="X31" s="15">
        <f t="shared" si="179"/>
        <v>742</v>
      </c>
      <c r="Y31" s="15">
        <f t="shared" si="179"/>
        <v>739</v>
      </c>
      <c r="Z31" s="15">
        <f t="shared" si="179"/>
        <v>739</v>
      </c>
      <c r="AA31" s="15">
        <f t="shared" si="179"/>
        <v>738</v>
      </c>
      <c r="AB31" s="15">
        <f t="shared" si="179"/>
        <v>737</v>
      </c>
      <c r="AC31" s="41">
        <f t="shared" si="171"/>
        <v>11255</v>
      </c>
      <c r="AD31" s="17"/>
      <c r="AH31" s="25"/>
      <c r="AI31" s="237" t="str">
        <f t="shared" si="144"/>
        <v>R</v>
      </c>
      <c r="AJ31" s="25">
        <f t="shared" si="145"/>
        <v>2014</v>
      </c>
      <c r="AK31" s="284">
        <f t="shared" si="146"/>
        <v>2</v>
      </c>
      <c r="AL31" s="285">
        <f t="shared" ca="1" si="164"/>
        <v>0</v>
      </c>
      <c r="AM31" s="285">
        <f t="shared" ca="1" si="164"/>
        <v>0</v>
      </c>
      <c r="AN31" s="285">
        <f t="shared" ca="1" si="164"/>
        <v>0</v>
      </c>
      <c r="AO31" s="285">
        <f t="shared" ca="1" si="164"/>
        <v>0</v>
      </c>
      <c r="AP31" s="285">
        <f t="shared" ca="1" si="164"/>
        <v>0</v>
      </c>
      <c r="AQ31" s="285">
        <f t="shared" ca="1" si="164"/>
        <v>0</v>
      </c>
      <c r="AR31" s="285">
        <f t="shared" ca="1" si="164"/>
        <v>250</v>
      </c>
      <c r="AS31" s="285">
        <f t="shared" ca="1" si="164"/>
        <v>150</v>
      </c>
      <c r="AT31" s="285">
        <f t="shared" ca="1" si="164"/>
        <v>100</v>
      </c>
      <c r="AU31" s="285">
        <f t="shared" ca="1" si="164"/>
        <v>150</v>
      </c>
      <c r="AV31" s="285">
        <f t="shared" ca="1" si="165"/>
        <v>0</v>
      </c>
      <c r="AW31" s="285">
        <f t="shared" ca="1" si="165"/>
        <v>15</v>
      </c>
      <c r="AX31" s="285">
        <f t="shared" ca="1" si="165"/>
        <v>0</v>
      </c>
      <c r="AY31" s="609">
        <f t="shared" ca="1" si="165"/>
        <v>0</v>
      </c>
      <c r="AZ31" s="285">
        <f t="shared" ca="1" si="165"/>
        <v>10</v>
      </c>
      <c r="BA31" s="285">
        <f t="shared" ca="1" si="165"/>
        <v>25</v>
      </c>
      <c r="BB31" s="285">
        <f t="shared" ca="1" si="165"/>
        <v>6</v>
      </c>
      <c r="BC31" s="285">
        <f t="shared" ca="1" si="165"/>
        <v>53</v>
      </c>
      <c r="BD31" s="285">
        <f t="shared" ca="1" si="165"/>
        <v>5</v>
      </c>
      <c r="BE31" s="285">
        <f t="shared" ca="1" si="54"/>
        <v>0</v>
      </c>
      <c r="BF31" s="285">
        <f t="shared" ca="1" si="166"/>
        <v>25</v>
      </c>
      <c r="BG31" s="285">
        <f t="shared" ca="1" si="166"/>
        <v>0</v>
      </c>
      <c r="BH31" s="285">
        <f t="shared" ca="1" si="166"/>
        <v>60</v>
      </c>
      <c r="BI31" s="285">
        <f t="shared" ca="1" si="166"/>
        <v>0</v>
      </c>
      <c r="BJ31" s="285">
        <f t="shared" ca="1" si="167"/>
        <v>15</v>
      </c>
      <c r="BK31" s="285">
        <f t="shared" ca="1" si="167"/>
        <v>23.9</v>
      </c>
      <c r="BL31" s="285">
        <f t="shared" ca="1" si="167"/>
        <v>0</v>
      </c>
      <c r="BM31" s="285">
        <f t="shared" ca="1" si="167"/>
        <v>0</v>
      </c>
      <c r="BN31" s="285">
        <f t="shared" ca="1" si="167"/>
        <v>0</v>
      </c>
      <c r="BO31" s="285">
        <f t="shared" ca="1" si="167"/>
        <v>0</v>
      </c>
      <c r="BP31" s="285">
        <f t="shared" ca="1" si="167"/>
        <v>0</v>
      </c>
      <c r="BQ31" s="514">
        <f t="shared" ca="1" si="57"/>
        <v>45</v>
      </c>
      <c r="BR31" s="566">
        <f t="shared" ca="1" si="141"/>
        <v>244</v>
      </c>
      <c r="BS31" s="274">
        <f t="shared" ca="1" si="136"/>
        <v>664.8</v>
      </c>
      <c r="BT31" s="285">
        <f t="shared" ca="1" si="59"/>
        <v>909</v>
      </c>
      <c r="BU31" s="286" t="str">
        <f t="shared" si="147"/>
        <v>C</v>
      </c>
      <c r="BV31" s="323">
        <f t="shared" ca="1" si="72"/>
        <v>887.9</v>
      </c>
      <c r="BW31" s="323">
        <f t="shared" ca="1" si="60"/>
        <v>-21.100000000000023</v>
      </c>
      <c r="BY31" s="287"/>
      <c r="BZ31" s="288"/>
      <c r="CA31" s="237" t="str">
        <f t="shared" si="148"/>
        <v>C</v>
      </c>
      <c r="CB31" s="278">
        <f t="shared" si="157"/>
        <v>2014</v>
      </c>
      <c r="CC31" s="279">
        <f t="shared" si="157"/>
        <v>2</v>
      </c>
      <c r="CD31" s="280">
        <f t="shared" ca="1" si="74"/>
        <v>0</v>
      </c>
      <c r="CE31" s="280">
        <f t="shared" ca="1" si="75"/>
        <v>0</v>
      </c>
      <c r="CF31" s="280">
        <f t="shared" ca="1" si="76"/>
        <v>0</v>
      </c>
      <c r="CG31" s="280">
        <f t="shared" ca="1" si="77"/>
        <v>0</v>
      </c>
      <c r="CH31" s="280">
        <f t="shared" ca="1" si="78"/>
        <v>0</v>
      </c>
      <c r="CI31" s="280">
        <f t="shared" ca="1" si="79"/>
        <v>0</v>
      </c>
      <c r="CJ31" s="280">
        <f t="shared" ca="1" si="80"/>
        <v>250</v>
      </c>
      <c r="CK31" s="280">
        <f t="shared" ca="1" si="81"/>
        <v>150</v>
      </c>
      <c r="CL31" s="280">
        <f t="shared" ca="1" si="82"/>
        <v>100</v>
      </c>
      <c r="CM31" s="280">
        <f t="shared" ca="1" si="83"/>
        <v>150</v>
      </c>
      <c r="CN31" s="280">
        <f t="shared" ca="1" si="84"/>
        <v>0</v>
      </c>
      <c r="CO31" s="280">
        <f t="shared" ca="1" si="85"/>
        <v>0</v>
      </c>
      <c r="CP31" s="365">
        <f t="shared" ca="1" si="86"/>
        <v>0</v>
      </c>
      <c r="CQ31" s="613">
        <f t="shared" ca="1" si="87"/>
        <v>0</v>
      </c>
      <c r="CR31" s="280">
        <f t="shared" ca="1" si="88"/>
        <v>11</v>
      </c>
      <c r="CS31" s="280">
        <f t="shared" ca="1" si="89"/>
        <v>25</v>
      </c>
      <c r="CT31" s="280">
        <f t="shared" ca="1" si="90"/>
        <v>6</v>
      </c>
      <c r="CU31" s="280">
        <f t="shared" ca="1" si="91"/>
        <v>40</v>
      </c>
      <c r="CV31" s="280">
        <f t="shared" ca="1" si="92"/>
        <v>4</v>
      </c>
      <c r="CW31" s="365">
        <f t="shared" ca="1" si="93"/>
        <v>0</v>
      </c>
      <c r="CX31" s="280">
        <f t="shared" ca="1" si="94"/>
        <v>25</v>
      </c>
      <c r="CY31" s="280">
        <f t="shared" ca="1" si="95"/>
        <v>0</v>
      </c>
      <c r="CZ31" s="280">
        <f t="shared" ca="1" si="96"/>
        <v>60</v>
      </c>
      <c r="DA31" s="280">
        <f t="shared" ca="1" si="97"/>
        <v>0</v>
      </c>
      <c r="DB31" s="280">
        <f t="shared" ca="1" si="98"/>
        <v>15</v>
      </c>
      <c r="DC31" s="280">
        <f t="shared" ca="1" si="99"/>
        <v>19</v>
      </c>
      <c r="DD31" s="280">
        <f t="shared" ca="1" si="100"/>
        <v>0</v>
      </c>
      <c r="DE31" s="280">
        <f t="shared" ca="1" si="101"/>
        <v>0</v>
      </c>
      <c r="DF31" s="280">
        <f t="shared" ca="1" si="102"/>
        <v>0</v>
      </c>
      <c r="DG31" s="280">
        <f t="shared" ca="1" si="103"/>
        <v>0</v>
      </c>
      <c r="DH31" s="280">
        <f t="shared" ca="1" si="104"/>
        <v>0</v>
      </c>
      <c r="DI31" s="568">
        <f t="shared" ca="1" si="105"/>
        <v>40</v>
      </c>
      <c r="DJ31" s="568">
        <f t="shared" ca="1" si="106"/>
        <v>165</v>
      </c>
      <c r="DK31" s="414">
        <f t="shared" ca="1" si="107"/>
        <v>650</v>
      </c>
      <c r="DL31" s="281">
        <f t="shared" ca="1" si="108"/>
        <v>855</v>
      </c>
      <c r="DM31" s="281">
        <f t="shared" ca="1" si="109"/>
        <v>872</v>
      </c>
      <c r="DN31" s="454">
        <f t="shared" ca="1" si="110"/>
        <v>17</v>
      </c>
      <c r="DO31" s="626">
        <f t="shared" ca="1" si="111"/>
        <v>1.9883040935672516E-2</v>
      </c>
      <c r="DP31" s="29"/>
      <c r="DQ31" s="29"/>
      <c r="DR31" s="29"/>
      <c r="DS31" s="29"/>
      <c r="DT31" s="29"/>
      <c r="DU31" s="29"/>
      <c r="DV31" s="29"/>
    </row>
    <row r="32" spans="1:126" ht="11.25" customHeight="1">
      <c r="A32" s="2">
        <f t="shared" si="112"/>
        <v>2036</v>
      </c>
      <c r="B32" s="15">
        <f t="shared" ref="B32:M32" si="180">ROUND(B72+B112,0)</f>
        <v>1342</v>
      </c>
      <c r="C32" s="15">
        <f t="shared" si="180"/>
        <v>1338</v>
      </c>
      <c r="D32" s="15">
        <f t="shared" si="180"/>
        <v>1337</v>
      </c>
      <c r="E32" s="15">
        <f t="shared" si="180"/>
        <v>736</v>
      </c>
      <c r="F32" s="15">
        <f t="shared" si="180"/>
        <v>738</v>
      </c>
      <c r="G32" s="15">
        <f t="shared" si="180"/>
        <v>741</v>
      </c>
      <c r="H32" s="15">
        <f t="shared" si="180"/>
        <v>740</v>
      </c>
      <c r="I32" s="15">
        <f t="shared" si="180"/>
        <v>739</v>
      </c>
      <c r="J32" s="15">
        <f t="shared" si="180"/>
        <v>738</v>
      </c>
      <c r="K32" s="15">
        <f t="shared" si="180"/>
        <v>737</v>
      </c>
      <c r="L32" s="15">
        <f t="shared" si="180"/>
        <v>733</v>
      </c>
      <c r="M32" s="15">
        <f t="shared" si="180"/>
        <v>1339</v>
      </c>
      <c r="N32" s="41">
        <f t="shared" si="169"/>
        <v>11258</v>
      </c>
      <c r="O32" s="188"/>
      <c r="P32" s="1">
        <f t="shared" si="69"/>
        <v>2036</v>
      </c>
      <c r="Q32" s="15">
        <f t="shared" ref="Q32:AB32" si="181">ROUND(Q72+Q112,0)</f>
        <v>1335</v>
      </c>
      <c r="R32" s="15">
        <f t="shared" si="181"/>
        <v>1339</v>
      </c>
      <c r="S32" s="15">
        <f t="shared" si="181"/>
        <v>1338</v>
      </c>
      <c r="T32" s="15">
        <f t="shared" si="181"/>
        <v>1337</v>
      </c>
      <c r="U32" s="15">
        <f t="shared" si="181"/>
        <v>736</v>
      </c>
      <c r="V32" s="15">
        <f t="shared" si="181"/>
        <v>737</v>
      </c>
      <c r="W32" s="15">
        <f t="shared" si="181"/>
        <v>738</v>
      </c>
      <c r="X32" s="15">
        <f t="shared" si="181"/>
        <v>742</v>
      </c>
      <c r="Y32" s="15">
        <f t="shared" si="181"/>
        <v>740</v>
      </c>
      <c r="Z32" s="15">
        <f t="shared" si="181"/>
        <v>739</v>
      </c>
      <c r="AA32" s="15">
        <f t="shared" si="181"/>
        <v>738</v>
      </c>
      <c r="AB32" s="15">
        <f t="shared" si="181"/>
        <v>737</v>
      </c>
      <c r="AC32" s="41">
        <f t="shared" si="171"/>
        <v>11256</v>
      </c>
      <c r="AD32" s="17"/>
      <c r="AH32" s="25"/>
      <c r="AI32" s="237" t="str">
        <f t="shared" si="144"/>
        <v>S</v>
      </c>
      <c r="AJ32" s="25">
        <f t="shared" si="145"/>
        <v>2014</v>
      </c>
      <c r="AK32" s="284">
        <f t="shared" si="146"/>
        <v>3</v>
      </c>
      <c r="AL32" s="285">
        <f t="shared" ca="1" si="164"/>
        <v>0</v>
      </c>
      <c r="AM32" s="285">
        <f t="shared" ca="1" si="164"/>
        <v>0</v>
      </c>
      <c r="AN32" s="285">
        <f t="shared" ca="1" si="164"/>
        <v>0</v>
      </c>
      <c r="AO32" s="285">
        <f t="shared" ca="1" si="164"/>
        <v>0</v>
      </c>
      <c r="AP32" s="285">
        <f t="shared" ca="1" si="164"/>
        <v>0</v>
      </c>
      <c r="AQ32" s="285">
        <f t="shared" ca="1" si="164"/>
        <v>0</v>
      </c>
      <c r="AR32" s="285">
        <f t="shared" ca="1" si="164"/>
        <v>250</v>
      </c>
      <c r="AS32" s="285">
        <f t="shared" ca="1" si="164"/>
        <v>150</v>
      </c>
      <c r="AT32" s="285">
        <f t="shared" ca="1" si="164"/>
        <v>100</v>
      </c>
      <c r="AU32" s="285">
        <f t="shared" ca="1" si="164"/>
        <v>150</v>
      </c>
      <c r="AV32" s="285">
        <f t="shared" ca="1" si="165"/>
        <v>0</v>
      </c>
      <c r="AW32" s="285">
        <f t="shared" ca="1" si="165"/>
        <v>0</v>
      </c>
      <c r="AX32" s="285">
        <f t="shared" ca="1" si="165"/>
        <v>0</v>
      </c>
      <c r="AY32" s="609">
        <f t="shared" ca="1" si="165"/>
        <v>0</v>
      </c>
      <c r="AZ32" s="285">
        <f t="shared" ca="1" si="165"/>
        <v>11</v>
      </c>
      <c r="BA32" s="285">
        <f t="shared" ca="1" si="165"/>
        <v>25</v>
      </c>
      <c r="BB32" s="285">
        <f t="shared" ca="1" si="165"/>
        <v>6</v>
      </c>
      <c r="BC32" s="285">
        <f t="shared" ca="1" si="165"/>
        <v>40</v>
      </c>
      <c r="BD32" s="285">
        <f t="shared" ca="1" si="165"/>
        <v>5</v>
      </c>
      <c r="BE32" s="285">
        <f t="shared" ca="1" si="54"/>
        <v>0</v>
      </c>
      <c r="BF32" s="285">
        <f t="shared" ca="1" si="166"/>
        <v>25</v>
      </c>
      <c r="BG32" s="285">
        <f t="shared" ca="1" si="166"/>
        <v>0</v>
      </c>
      <c r="BH32" s="285">
        <f t="shared" ca="1" si="166"/>
        <v>60</v>
      </c>
      <c r="BI32" s="285">
        <f t="shared" ca="1" si="166"/>
        <v>0</v>
      </c>
      <c r="BJ32" s="285">
        <f t="shared" ca="1" si="167"/>
        <v>15</v>
      </c>
      <c r="BK32" s="285">
        <f t="shared" ca="1" si="167"/>
        <v>19</v>
      </c>
      <c r="BL32" s="285">
        <f t="shared" ca="1" si="167"/>
        <v>0</v>
      </c>
      <c r="BM32" s="285">
        <f t="shared" ca="1" si="167"/>
        <v>0</v>
      </c>
      <c r="BN32" s="285">
        <f t="shared" ca="1" si="167"/>
        <v>0</v>
      </c>
      <c r="BO32" s="285">
        <f t="shared" ca="1" si="167"/>
        <v>0</v>
      </c>
      <c r="BP32" s="285">
        <f t="shared" ca="1" si="167"/>
        <v>0</v>
      </c>
      <c r="BQ32" s="514">
        <f t="shared" ca="1" si="57"/>
        <v>41</v>
      </c>
      <c r="BR32" s="566">
        <f t="shared" ca="1" si="141"/>
        <v>222.6</v>
      </c>
      <c r="BS32" s="274">
        <f t="shared" ca="1" si="136"/>
        <v>650</v>
      </c>
      <c r="BT32" s="285">
        <f t="shared" ca="1" si="59"/>
        <v>873</v>
      </c>
      <c r="BU32" s="286" t="str">
        <f t="shared" si="147"/>
        <v>D</v>
      </c>
      <c r="BV32" s="323">
        <f t="shared" ca="1" si="72"/>
        <v>856</v>
      </c>
      <c r="BW32" s="323">
        <f t="shared" ca="1" si="60"/>
        <v>-17</v>
      </c>
      <c r="BY32" s="287"/>
      <c r="BZ32" s="288"/>
      <c r="CA32" s="237" t="str">
        <f t="shared" si="148"/>
        <v>D</v>
      </c>
      <c r="CB32" s="278">
        <f t="shared" si="157"/>
        <v>2014</v>
      </c>
      <c r="CC32" s="279">
        <f t="shared" si="157"/>
        <v>3</v>
      </c>
      <c r="CD32" s="280">
        <f t="shared" ca="1" si="74"/>
        <v>0</v>
      </c>
      <c r="CE32" s="280">
        <f t="shared" ca="1" si="75"/>
        <v>0</v>
      </c>
      <c r="CF32" s="280">
        <f t="shared" ca="1" si="76"/>
        <v>0</v>
      </c>
      <c r="CG32" s="280">
        <f t="shared" ca="1" si="77"/>
        <v>0</v>
      </c>
      <c r="CH32" s="280">
        <f t="shared" ca="1" si="78"/>
        <v>0</v>
      </c>
      <c r="CI32" s="280">
        <f t="shared" ca="1" si="79"/>
        <v>0</v>
      </c>
      <c r="CJ32" s="280">
        <f t="shared" ca="1" si="80"/>
        <v>250</v>
      </c>
      <c r="CK32" s="280">
        <f t="shared" ca="1" si="81"/>
        <v>150</v>
      </c>
      <c r="CL32" s="280">
        <f t="shared" ca="1" si="82"/>
        <v>100</v>
      </c>
      <c r="CM32" s="280">
        <f t="shared" ca="1" si="83"/>
        <v>150</v>
      </c>
      <c r="CN32" s="280">
        <f t="shared" ca="1" si="84"/>
        <v>0</v>
      </c>
      <c r="CO32" s="280">
        <f t="shared" ca="1" si="85"/>
        <v>0</v>
      </c>
      <c r="CP32" s="365">
        <f t="shared" ca="1" si="86"/>
        <v>0</v>
      </c>
      <c r="CQ32" s="613">
        <f t="shared" ca="1" si="87"/>
        <v>0</v>
      </c>
      <c r="CR32" s="280">
        <f t="shared" ca="1" si="88"/>
        <v>10</v>
      </c>
      <c r="CS32" s="280">
        <f t="shared" ca="1" si="89"/>
        <v>25</v>
      </c>
      <c r="CT32" s="280">
        <f t="shared" ca="1" si="90"/>
        <v>5</v>
      </c>
      <c r="CU32" s="280">
        <f t="shared" ca="1" si="91"/>
        <v>87</v>
      </c>
      <c r="CV32" s="280">
        <f t="shared" ca="1" si="92"/>
        <v>4</v>
      </c>
      <c r="CW32" s="365">
        <f t="shared" ca="1" si="93"/>
        <v>0</v>
      </c>
      <c r="CX32" s="280">
        <f t="shared" ca="1" si="94"/>
        <v>25</v>
      </c>
      <c r="CY32" s="280">
        <f t="shared" ca="1" si="95"/>
        <v>0</v>
      </c>
      <c r="CZ32" s="280">
        <f t="shared" ca="1" si="96"/>
        <v>60</v>
      </c>
      <c r="DA32" s="280">
        <f t="shared" ca="1" si="97"/>
        <v>0</v>
      </c>
      <c r="DB32" s="280">
        <f t="shared" ca="1" si="98"/>
        <v>15</v>
      </c>
      <c r="DC32" s="280">
        <f t="shared" ca="1" si="99"/>
        <v>14.1</v>
      </c>
      <c r="DD32" s="280">
        <f t="shared" ca="1" si="100"/>
        <v>0</v>
      </c>
      <c r="DE32" s="280">
        <f t="shared" ca="1" si="101"/>
        <v>0</v>
      </c>
      <c r="DF32" s="280">
        <f t="shared" ca="1" si="102"/>
        <v>0</v>
      </c>
      <c r="DG32" s="280">
        <f t="shared" ca="1" si="103"/>
        <v>0</v>
      </c>
      <c r="DH32" s="280">
        <f t="shared" ca="1" si="104"/>
        <v>0</v>
      </c>
      <c r="DI32" s="568">
        <f t="shared" ca="1" si="105"/>
        <v>33.1</v>
      </c>
      <c r="DJ32" s="568">
        <f t="shared" ca="1" si="106"/>
        <v>212</v>
      </c>
      <c r="DK32" s="414">
        <f t="shared" ca="1" si="107"/>
        <v>650</v>
      </c>
      <c r="DL32" s="281">
        <f t="shared" ca="1" si="108"/>
        <v>895.1</v>
      </c>
      <c r="DM32" s="281">
        <f t="shared" ca="1" si="109"/>
        <v>896</v>
      </c>
      <c r="DN32" s="454">
        <f t="shared" ca="1" si="110"/>
        <v>0.89999999999997726</v>
      </c>
      <c r="DO32" s="626">
        <f t="shared" ca="1" si="111"/>
        <v>1.0054742486872721E-3</v>
      </c>
      <c r="DP32" s="29"/>
      <c r="DQ32" s="29"/>
      <c r="DR32" s="29"/>
      <c r="DS32" s="29"/>
      <c r="DT32" s="29"/>
      <c r="DU32" s="29"/>
      <c r="DV32" s="29"/>
    </row>
    <row r="33" spans="1:126" ht="11.25" customHeight="1">
      <c r="A33" s="1">
        <f t="shared" si="112"/>
        <v>2037</v>
      </c>
      <c r="B33" s="15">
        <f t="shared" ref="B33:M33" si="182">ROUND(B73+B113,0)</f>
        <v>1342</v>
      </c>
      <c r="C33" s="15">
        <f t="shared" si="182"/>
        <v>1338</v>
      </c>
      <c r="D33" s="15">
        <f t="shared" si="182"/>
        <v>1337</v>
      </c>
      <c r="E33" s="15">
        <f t="shared" si="182"/>
        <v>736</v>
      </c>
      <c r="F33" s="15">
        <f t="shared" si="182"/>
        <v>738</v>
      </c>
      <c r="G33" s="15">
        <f t="shared" si="182"/>
        <v>741</v>
      </c>
      <c r="H33" s="15">
        <f t="shared" si="182"/>
        <v>740</v>
      </c>
      <c r="I33" s="15">
        <f t="shared" si="182"/>
        <v>739</v>
      </c>
      <c r="J33" s="15">
        <f t="shared" si="182"/>
        <v>738</v>
      </c>
      <c r="K33" s="15">
        <f t="shared" si="182"/>
        <v>737</v>
      </c>
      <c r="L33" s="15">
        <f t="shared" si="182"/>
        <v>733</v>
      </c>
      <c r="M33" s="15">
        <f t="shared" si="182"/>
        <v>1339</v>
      </c>
      <c r="N33" s="41">
        <f t="shared" si="169"/>
        <v>11258</v>
      </c>
      <c r="O33" s="188"/>
      <c r="P33" s="1">
        <f t="shared" si="69"/>
        <v>2037</v>
      </c>
      <c r="Q33" s="15">
        <f t="shared" ref="Q33:AB33" si="183">ROUND(Q73+Q113,0)</f>
        <v>1335</v>
      </c>
      <c r="R33" s="15">
        <f t="shared" si="183"/>
        <v>1340</v>
      </c>
      <c r="S33" s="15">
        <f t="shared" si="183"/>
        <v>1338</v>
      </c>
      <c r="T33" s="15">
        <f t="shared" si="183"/>
        <v>1337</v>
      </c>
      <c r="U33" s="15">
        <f t="shared" si="183"/>
        <v>736</v>
      </c>
      <c r="V33" s="15">
        <f t="shared" si="183"/>
        <v>737</v>
      </c>
      <c r="W33" s="15">
        <f t="shared" si="183"/>
        <v>738</v>
      </c>
      <c r="X33" s="15">
        <f t="shared" si="183"/>
        <v>742</v>
      </c>
      <c r="Y33" s="15">
        <f t="shared" si="183"/>
        <v>740</v>
      </c>
      <c r="Z33" s="15">
        <f t="shared" si="183"/>
        <v>739</v>
      </c>
      <c r="AA33" s="15">
        <f t="shared" si="183"/>
        <v>738</v>
      </c>
      <c r="AB33" s="15">
        <f t="shared" si="183"/>
        <v>737</v>
      </c>
      <c r="AC33" s="41">
        <f t="shared" si="171"/>
        <v>11257</v>
      </c>
      <c r="AD33" s="17"/>
      <c r="AI33" s="237" t="str">
        <f t="shared" si="144"/>
        <v>T</v>
      </c>
      <c r="AJ33" s="25">
        <f t="shared" si="145"/>
        <v>2014</v>
      </c>
      <c r="AK33" s="284">
        <f t="shared" si="146"/>
        <v>4</v>
      </c>
      <c r="AL33" s="285">
        <f t="shared" ca="1" si="164"/>
        <v>0</v>
      </c>
      <c r="AM33" s="285">
        <f t="shared" ca="1" si="164"/>
        <v>0</v>
      </c>
      <c r="AN33" s="285">
        <f t="shared" ca="1" si="164"/>
        <v>0</v>
      </c>
      <c r="AO33" s="285">
        <f t="shared" ca="1" si="164"/>
        <v>0</v>
      </c>
      <c r="AP33" s="285">
        <f t="shared" ca="1" si="164"/>
        <v>0</v>
      </c>
      <c r="AQ33" s="285">
        <f t="shared" ca="1" si="164"/>
        <v>0</v>
      </c>
      <c r="AR33" s="285">
        <f t="shared" ca="1" si="164"/>
        <v>250</v>
      </c>
      <c r="AS33" s="285">
        <f t="shared" ca="1" si="164"/>
        <v>150</v>
      </c>
      <c r="AT33" s="285">
        <f t="shared" ca="1" si="164"/>
        <v>100</v>
      </c>
      <c r="AU33" s="285">
        <f t="shared" ca="1" si="164"/>
        <v>150</v>
      </c>
      <c r="AV33" s="285">
        <f t="shared" ca="1" si="165"/>
        <v>0</v>
      </c>
      <c r="AW33" s="285">
        <f t="shared" ca="1" si="165"/>
        <v>0</v>
      </c>
      <c r="AX33" s="285">
        <f t="shared" ca="1" si="165"/>
        <v>0</v>
      </c>
      <c r="AY33" s="609">
        <f t="shared" ca="1" si="165"/>
        <v>0</v>
      </c>
      <c r="AZ33" s="285">
        <f t="shared" ca="1" si="165"/>
        <v>11</v>
      </c>
      <c r="BA33" s="285">
        <f t="shared" ca="1" si="165"/>
        <v>25</v>
      </c>
      <c r="BB33" s="285">
        <f t="shared" ca="1" si="165"/>
        <v>5</v>
      </c>
      <c r="BC33" s="285">
        <f t="shared" ca="1" si="165"/>
        <v>87</v>
      </c>
      <c r="BD33" s="285">
        <f t="shared" ca="1" si="165"/>
        <v>4</v>
      </c>
      <c r="BE33" s="285">
        <f t="shared" ca="1" si="54"/>
        <v>0</v>
      </c>
      <c r="BF33" s="285">
        <f t="shared" ca="1" si="166"/>
        <v>25</v>
      </c>
      <c r="BG33" s="285">
        <f t="shared" ca="1" si="166"/>
        <v>0</v>
      </c>
      <c r="BH33" s="285">
        <f t="shared" ca="1" si="166"/>
        <v>60</v>
      </c>
      <c r="BI33" s="285">
        <f t="shared" ca="1" si="166"/>
        <v>0</v>
      </c>
      <c r="BJ33" s="285">
        <f t="shared" ca="1" si="167"/>
        <v>15</v>
      </c>
      <c r="BK33" s="285">
        <f t="shared" ca="1" si="167"/>
        <v>14.1</v>
      </c>
      <c r="BL33" s="285">
        <f t="shared" ca="1" si="167"/>
        <v>0</v>
      </c>
      <c r="BM33" s="285">
        <f t="shared" ca="1" si="167"/>
        <v>0</v>
      </c>
      <c r="BN33" s="285">
        <f t="shared" ca="1" si="167"/>
        <v>0</v>
      </c>
      <c r="BO33" s="285">
        <f t="shared" ca="1" si="167"/>
        <v>0</v>
      </c>
      <c r="BP33" s="285">
        <f t="shared" ca="1" si="167"/>
        <v>0</v>
      </c>
      <c r="BQ33" s="514">
        <f t="shared" ca="1" si="57"/>
        <v>35</v>
      </c>
      <c r="BR33" s="566">
        <f t="shared" ca="1" si="141"/>
        <v>246.6</v>
      </c>
      <c r="BS33" s="274">
        <f t="shared" ca="1" si="136"/>
        <v>650</v>
      </c>
      <c r="BT33" s="285">
        <f t="shared" ca="1" si="59"/>
        <v>897</v>
      </c>
      <c r="BU33" s="286" t="str">
        <f t="shared" si="147"/>
        <v>E</v>
      </c>
      <c r="BV33" s="323">
        <f t="shared" ca="1" si="72"/>
        <v>896.1</v>
      </c>
      <c r="BW33" s="323">
        <f t="shared" ca="1" si="60"/>
        <v>-0.89999999999997726</v>
      </c>
      <c r="BY33" s="287"/>
      <c r="BZ33" s="288"/>
      <c r="CA33" s="237" t="str">
        <f t="shared" si="148"/>
        <v>E</v>
      </c>
      <c r="CB33" s="278">
        <f t="shared" si="157"/>
        <v>2014</v>
      </c>
      <c r="CC33" s="279">
        <f t="shared" si="157"/>
        <v>4</v>
      </c>
      <c r="CD33" s="280">
        <f t="shared" ca="1" si="74"/>
        <v>0</v>
      </c>
      <c r="CE33" s="280">
        <f t="shared" ca="1" si="75"/>
        <v>0</v>
      </c>
      <c r="CF33" s="280">
        <f t="shared" ca="1" si="76"/>
        <v>0</v>
      </c>
      <c r="CG33" s="280">
        <f t="shared" ca="1" si="77"/>
        <v>0</v>
      </c>
      <c r="CH33" s="280">
        <f t="shared" ca="1" si="78"/>
        <v>0</v>
      </c>
      <c r="CI33" s="280">
        <f t="shared" ca="1" si="79"/>
        <v>0</v>
      </c>
      <c r="CJ33" s="280">
        <f t="shared" ca="1" si="80"/>
        <v>250</v>
      </c>
      <c r="CK33" s="280">
        <f t="shared" ca="1" si="81"/>
        <v>150</v>
      </c>
      <c r="CL33" s="280">
        <f t="shared" ca="1" si="82"/>
        <v>0</v>
      </c>
      <c r="CM33" s="280">
        <f t="shared" ca="1" si="83"/>
        <v>150</v>
      </c>
      <c r="CN33" s="280">
        <f t="shared" ca="1" si="84"/>
        <v>0</v>
      </c>
      <c r="CO33" s="280">
        <f t="shared" ca="1" si="85"/>
        <v>0</v>
      </c>
      <c r="CP33" s="365">
        <f t="shared" ca="1" si="86"/>
        <v>0</v>
      </c>
      <c r="CQ33" s="613">
        <f t="shared" ca="1" si="87"/>
        <v>0</v>
      </c>
      <c r="CR33" s="280">
        <f t="shared" ca="1" si="88"/>
        <v>10</v>
      </c>
      <c r="CS33" s="280">
        <f t="shared" ca="1" si="89"/>
        <v>25</v>
      </c>
      <c r="CT33" s="280">
        <f t="shared" ca="1" si="90"/>
        <v>5</v>
      </c>
      <c r="CU33" s="280">
        <f t="shared" ca="1" si="91"/>
        <v>60</v>
      </c>
      <c r="CV33" s="280">
        <f t="shared" ca="1" si="92"/>
        <v>4</v>
      </c>
      <c r="CW33" s="365">
        <f t="shared" ca="1" si="93"/>
        <v>0</v>
      </c>
      <c r="CX33" s="280">
        <f t="shared" ca="1" si="94"/>
        <v>25</v>
      </c>
      <c r="CY33" s="280">
        <f t="shared" ca="1" si="95"/>
        <v>0</v>
      </c>
      <c r="CZ33" s="280">
        <f t="shared" ca="1" si="96"/>
        <v>60</v>
      </c>
      <c r="DA33" s="280">
        <f t="shared" ca="1" si="97"/>
        <v>0</v>
      </c>
      <c r="DB33" s="280">
        <f t="shared" ca="1" si="98"/>
        <v>15</v>
      </c>
      <c r="DC33" s="280">
        <f t="shared" ca="1" si="99"/>
        <v>17.2</v>
      </c>
      <c r="DD33" s="280">
        <f t="shared" ca="1" si="100"/>
        <v>0</v>
      </c>
      <c r="DE33" s="280">
        <f t="shared" ca="1" si="101"/>
        <v>0</v>
      </c>
      <c r="DF33" s="280">
        <f t="shared" ca="1" si="102"/>
        <v>0</v>
      </c>
      <c r="DG33" s="280">
        <f t="shared" ca="1" si="103"/>
        <v>0</v>
      </c>
      <c r="DH33" s="280">
        <f t="shared" ca="1" si="104"/>
        <v>0</v>
      </c>
      <c r="DI33" s="568">
        <f t="shared" ca="1" si="105"/>
        <v>36.200000000000003</v>
      </c>
      <c r="DJ33" s="568">
        <f t="shared" ca="1" si="106"/>
        <v>185</v>
      </c>
      <c r="DK33" s="414">
        <f t="shared" ca="1" si="107"/>
        <v>550</v>
      </c>
      <c r="DL33" s="281">
        <f t="shared" ca="1" si="108"/>
        <v>771.2</v>
      </c>
      <c r="DM33" s="281">
        <f t="shared" ca="1" si="109"/>
        <v>771</v>
      </c>
      <c r="DN33" s="454">
        <f t="shared" ca="1" si="110"/>
        <v>-0.20000000000004547</v>
      </c>
      <c r="DO33" s="626">
        <f t="shared" ca="1" si="111"/>
        <v>-2.5933609958512117E-4</v>
      </c>
      <c r="DP33" s="29"/>
      <c r="DQ33" s="29"/>
      <c r="DR33" s="29"/>
      <c r="DS33" s="29"/>
      <c r="DT33" s="29"/>
      <c r="DU33" s="29"/>
      <c r="DV33" s="29"/>
    </row>
    <row r="34" spans="1:126" ht="12.75">
      <c r="A34" s="1">
        <f t="shared" si="112"/>
        <v>2038</v>
      </c>
      <c r="B34" s="15">
        <f t="shared" ref="B34:M34" si="184">ROUND(B74+B114,0)</f>
        <v>1342</v>
      </c>
      <c r="C34" s="15">
        <f t="shared" si="184"/>
        <v>1338</v>
      </c>
      <c r="D34" s="15">
        <f t="shared" si="184"/>
        <v>1337</v>
      </c>
      <c r="E34" s="15">
        <f t="shared" si="184"/>
        <v>736</v>
      </c>
      <c r="F34" s="15">
        <f t="shared" si="184"/>
        <v>738</v>
      </c>
      <c r="G34" s="15">
        <f t="shared" si="184"/>
        <v>741</v>
      </c>
      <c r="H34" s="15">
        <f t="shared" si="184"/>
        <v>740</v>
      </c>
      <c r="I34" s="15">
        <f t="shared" si="184"/>
        <v>740</v>
      </c>
      <c r="J34" s="15">
        <f t="shared" si="184"/>
        <v>738</v>
      </c>
      <c r="K34" s="15">
        <f t="shared" si="184"/>
        <v>738</v>
      </c>
      <c r="L34" s="15">
        <f t="shared" si="184"/>
        <v>733</v>
      </c>
      <c r="M34" s="15">
        <f t="shared" si="184"/>
        <v>1339</v>
      </c>
      <c r="N34" s="41">
        <f t="shared" si="169"/>
        <v>11260</v>
      </c>
      <c r="O34" s="2"/>
      <c r="P34" s="1">
        <f t="shared" si="69"/>
        <v>2038</v>
      </c>
      <c r="Q34" s="15">
        <f t="shared" ref="Q34:AB34" si="185">ROUND(Q74+Q114,0)</f>
        <v>1335</v>
      </c>
      <c r="R34" s="15">
        <f t="shared" si="185"/>
        <v>1340</v>
      </c>
      <c r="S34" s="15">
        <f t="shared" si="185"/>
        <v>1339</v>
      </c>
      <c r="T34" s="15">
        <f t="shared" si="185"/>
        <v>1338</v>
      </c>
      <c r="U34" s="15">
        <f t="shared" si="185"/>
        <v>736</v>
      </c>
      <c r="V34" s="15">
        <f t="shared" si="185"/>
        <v>737</v>
      </c>
      <c r="W34" s="15">
        <f t="shared" si="185"/>
        <v>738</v>
      </c>
      <c r="X34" s="15">
        <f t="shared" si="185"/>
        <v>742</v>
      </c>
      <c r="Y34" s="15">
        <f t="shared" si="185"/>
        <v>740</v>
      </c>
      <c r="Z34" s="15">
        <f t="shared" si="185"/>
        <v>739</v>
      </c>
      <c r="AA34" s="15">
        <f t="shared" si="185"/>
        <v>738</v>
      </c>
      <c r="AB34" s="15">
        <f t="shared" si="185"/>
        <v>737</v>
      </c>
      <c r="AC34" s="41">
        <f t="shared" si="171"/>
        <v>11259</v>
      </c>
      <c r="AD34" s="17"/>
      <c r="AI34" s="237" t="str">
        <f t="shared" si="144"/>
        <v>U</v>
      </c>
      <c r="AJ34" s="25">
        <f t="shared" si="145"/>
        <v>2014</v>
      </c>
      <c r="AK34" s="284">
        <f t="shared" si="146"/>
        <v>5</v>
      </c>
      <c r="AL34" s="285">
        <f t="shared" ca="1" si="164"/>
        <v>0</v>
      </c>
      <c r="AM34" s="285">
        <f t="shared" ca="1" si="164"/>
        <v>0</v>
      </c>
      <c r="AN34" s="285">
        <f t="shared" ca="1" si="164"/>
        <v>0</v>
      </c>
      <c r="AO34" s="285">
        <f t="shared" ca="1" si="164"/>
        <v>0</v>
      </c>
      <c r="AP34" s="285">
        <f t="shared" ca="1" si="164"/>
        <v>0</v>
      </c>
      <c r="AQ34" s="285">
        <f t="shared" ca="1" si="164"/>
        <v>0</v>
      </c>
      <c r="AR34" s="285">
        <f t="shared" ca="1" si="164"/>
        <v>250</v>
      </c>
      <c r="AS34" s="285">
        <f t="shared" ca="1" si="164"/>
        <v>150</v>
      </c>
      <c r="AT34" s="285">
        <f t="shared" ca="1" si="164"/>
        <v>0</v>
      </c>
      <c r="AU34" s="285">
        <f t="shared" ca="1" si="164"/>
        <v>150</v>
      </c>
      <c r="AV34" s="285">
        <f t="shared" ca="1" si="165"/>
        <v>0</v>
      </c>
      <c r="AW34" s="285">
        <f t="shared" ca="1" si="165"/>
        <v>0</v>
      </c>
      <c r="AX34" s="285">
        <f t="shared" ca="1" si="165"/>
        <v>0</v>
      </c>
      <c r="AY34" s="609">
        <f t="shared" ca="1" si="165"/>
        <v>0</v>
      </c>
      <c r="AZ34" s="285">
        <f t="shared" ca="1" si="165"/>
        <v>10</v>
      </c>
      <c r="BA34" s="285">
        <f t="shared" ca="1" si="165"/>
        <v>25</v>
      </c>
      <c r="BB34" s="285">
        <f t="shared" ca="1" si="165"/>
        <v>5</v>
      </c>
      <c r="BC34" s="285">
        <f t="shared" ca="1" si="165"/>
        <v>60</v>
      </c>
      <c r="BD34" s="285">
        <f t="shared" ca="1" si="165"/>
        <v>4</v>
      </c>
      <c r="BE34" s="285">
        <f t="shared" ca="1" si="54"/>
        <v>0</v>
      </c>
      <c r="BF34" s="285">
        <f t="shared" ca="1" si="166"/>
        <v>25</v>
      </c>
      <c r="BG34" s="285">
        <f t="shared" ca="1" si="166"/>
        <v>0</v>
      </c>
      <c r="BH34" s="285">
        <f t="shared" ca="1" si="166"/>
        <v>60</v>
      </c>
      <c r="BI34" s="285">
        <f t="shared" ca="1" si="166"/>
        <v>0</v>
      </c>
      <c r="BJ34" s="285">
        <f t="shared" ca="1" si="167"/>
        <v>15</v>
      </c>
      <c r="BK34" s="285">
        <f t="shared" ca="1" si="167"/>
        <v>17.2</v>
      </c>
      <c r="BL34" s="285">
        <f t="shared" ca="1" si="167"/>
        <v>0</v>
      </c>
      <c r="BM34" s="285">
        <f t="shared" ca="1" si="167"/>
        <v>0</v>
      </c>
      <c r="BN34" s="285">
        <f t="shared" ca="1" si="167"/>
        <v>0</v>
      </c>
      <c r="BO34" s="285">
        <f t="shared" ca="1" si="167"/>
        <v>0</v>
      </c>
      <c r="BP34" s="285">
        <f t="shared" ca="1" si="167"/>
        <v>0</v>
      </c>
      <c r="BQ34" s="514">
        <f t="shared" ca="1" si="57"/>
        <v>36</v>
      </c>
      <c r="BR34" s="566">
        <f t="shared" ca="1" si="141"/>
        <v>221.2</v>
      </c>
      <c r="BS34" s="274">
        <f t="shared" ca="1" si="136"/>
        <v>550</v>
      </c>
      <c r="BT34" s="285">
        <f t="shared" ca="1" si="59"/>
        <v>771</v>
      </c>
      <c r="BU34" s="286" t="str">
        <f t="shared" si="147"/>
        <v>F</v>
      </c>
      <c r="BV34" s="323">
        <f t="shared" ca="1" si="72"/>
        <v>771.2</v>
      </c>
      <c r="BW34" s="323">
        <f t="shared" ca="1" si="60"/>
        <v>0.20000000000004547</v>
      </c>
      <c r="BY34" s="287"/>
      <c r="BZ34" s="288"/>
      <c r="CA34" s="237" t="str">
        <f t="shared" si="148"/>
        <v>F</v>
      </c>
      <c r="CB34" s="278">
        <f t="shared" si="157"/>
        <v>2014</v>
      </c>
      <c r="CC34" s="279">
        <f t="shared" si="157"/>
        <v>5</v>
      </c>
      <c r="CD34" s="280">
        <f t="shared" ca="1" si="74"/>
        <v>0</v>
      </c>
      <c r="CE34" s="280">
        <f t="shared" ca="1" si="75"/>
        <v>0</v>
      </c>
      <c r="CF34" s="280">
        <f t="shared" ca="1" si="76"/>
        <v>0</v>
      </c>
      <c r="CG34" s="280">
        <f t="shared" ca="1" si="77"/>
        <v>0</v>
      </c>
      <c r="CH34" s="280">
        <f t="shared" ca="1" si="78"/>
        <v>0</v>
      </c>
      <c r="CI34" s="280">
        <f t="shared" ca="1" si="79"/>
        <v>0</v>
      </c>
      <c r="CJ34" s="280">
        <f t="shared" ca="1" si="80"/>
        <v>250</v>
      </c>
      <c r="CK34" s="280">
        <f t="shared" ca="1" si="81"/>
        <v>150</v>
      </c>
      <c r="CL34" s="280">
        <f t="shared" ca="1" si="82"/>
        <v>0</v>
      </c>
      <c r="CM34" s="280">
        <f t="shared" ca="1" si="83"/>
        <v>150</v>
      </c>
      <c r="CN34" s="280">
        <f t="shared" ca="1" si="84"/>
        <v>0</v>
      </c>
      <c r="CO34" s="280">
        <f t="shared" ca="1" si="85"/>
        <v>0</v>
      </c>
      <c r="CP34" s="365">
        <f t="shared" ca="1" si="86"/>
        <v>0</v>
      </c>
      <c r="CQ34" s="613">
        <f t="shared" ca="1" si="87"/>
        <v>0</v>
      </c>
      <c r="CR34" s="280">
        <f t="shared" ca="1" si="88"/>
        <v>10</v>
      </c>
      <c r="CS34" s="280">
        <f t="shared" ca="1" si="89"/>
        <v>25</v>
      </c>
      <c r="CT34" s="280">
        <f t="shared" ca="1" si="90"/>
        <v>6</v>
      </c>
      <c r="CU34" s="280">
        <f t="shared" ca="1" si="91"/>
        <v>87</v>
      </c>
      <c r="CV34" s="280">
        <f t="shared" ca="1" si="92"/>
        <v>5</v>
      </c>
      <c r="CW34" s="365">
        <f t="shared" ca="1" si="93"/>
        <v>0</v>
      </c>
      <c r="CX34" s="280">
        <f t="shared" ca="1" si="94"/>
        <v>25</v>
      </c>
      <c r="CY34" s="280">
        <f t="shared" ca="1" si="95"/>
        <v>0</v>
      </c>
      <c r="CZ34" s="280">
        <f t="shared" ca="1" si="96"/>
        <v>60</v>
      </c>
      <c r="DA34" s="280">
        <f t="shared" ca="1" si="97"/>
        <v>0</v>
      </c>
      <c r="DB34" s="280">
        <f t="shared" ca="1" si="98"/>
        <v>15</v>
      </c>
      <c r="DC34" s="280">
        <f t="shared" ca="1" si="99"/>
        <v>18.7</v>
      </c>
      <c r="DD34" s="280">
        <f t="shared" ca="1" si="100"/>
        <v>0</v>
      </c>
      <c r="DE34" s="280">
        <f t="shared" ca="1" si="101"/>
        <v>0</v>
      </c>
      <c r="DF34" s="280">
        <f t="shared" ca="1" si="102"/>
        <v>0</v>
      </c>
      <c r="DG34" s="280">
        <f t="shared" ca="1" si="103"/>
        <v>0</v>
      </c>
      <c r="DH34" s="280">
        <f t="shared" ca="1" si="104"/>
        <v>0</v>
      </c>
      <c r="DI34" s="568">
        <f t="shared" ca="1" si="105"/>
        <v>39.700000000000003</v>
      </c>
      <c r="DJ34" s="568">
        <f t="shared" ca="1" si="106"/>
        <v>212</v>
      </c>
      <c r="DK34" s="414">
        <f t="shared" ca="1" si="107"/>
        <v>550</v>
      </c>
      <c r="DL34" s="281">
        <f t="shared" ca="1" si="108"/>
        <v>801.7</v>
      </c>
      <c r="DM34" s="281">
        <f t="shared" ca="1" si="109"/>
        <v>802</v>
      </c>
      <c r="DN34" s="454">
        <f t="shared" ca="1" si="110"/>
        <v>0.29999999999995453</v>
      </c>
      <c r="DO34" s="626">
        <f t="shared" ca="1" si="111"/>
        <v>3.7420481476855996E-4</v>
      </c>
      <c r="DP34" s="29"/>
      <c r="DQ34" s="29"/>
      <c r="DR34" s="29"/>
      <c r="DS34" s="29"/>
      <c r="DT34" s="29"/>
      <c r="DU34" s="29"/>
      <c r="DV34" s="29"/>
    </row>
    <row r="35" spans="1:126" s="26" customFormat="1" ht="11.25" customHeight="1">
      <c r="A35" s="1">
        <f t="shared" si="112"/>
        <v>2039</v>
      </c>
      <c r="B35" s="15">
        <f t="shared" ref="B35:M35" si="186">ROUND(B75+B115,0)</f>
        <v>1342</v>
      </c>
      <c r="C35" s="15">
        <f t="shared" si="186"/>
        <v>1338</v>
      </c>
      <c r="D35" s="15">
        <f t="shared" si="186"/>
        <v>1337</v>
      </c>
      <c r="E35" s="15">
        <f t="shared" si="186"/>
        <v>736</v>
      </c>
      <c r="F35" s="15">
        <f t="shared" si="186"/>
        <v>738</v>
      </c>
      <c r="G35" s="15">
        <f t="shared" si="186"/>
        <v>741</v>
      </c>
      <c r="H35" s="15">
        <f t="shared" si="186"/>
        <v>740</v>
      </c>
      <c r="I35" s="15">
        <f t="shared" si="186"/>
        <v>740</v>
      </c>
      <c r="J35" s="15">
        <f t="shared" si="186"/>
        <v>738</v>
      </c>
      <c r="K35" s="15">
        <f t="shared" si="186"/>
        <v>738</v>
      </c>
      <c r="L35" s="15">
        <f t="shared" si="186"/>
        <v>733</v>
      </c>
      <c r="M35" s="15">
        <f t="shared" si="186"/>
        <v>1340</v>
      </c>
      <c r="N35" s="41">
        <f t="shared" si="169"/>
        <v>11261</v>
      </c>
      <c r="O35" s="2"/>
      <c r="P35" s="1">
        <f t="shared" si="69"/>
        <v>2039</v>
      </c>
      <c r="Q35" s="15">
        <f t="shared" ref="Q35:AB35" si="187">ROUND(Q75+Q115,0)</f>
        <v>1335</v>
      </c>
      <c r="R35" s="15">
        <f t="shared" si="187"/>
        <v>1340</v>
      </c>
      <c r="S35" s="15">
        <f t="shared" si="187"/>
        <v>1339</v>
      </c>
      <c r="T35" s="15">
        <f t="shared" si="187"/>
        <v>1338</v>
      </c>
      <c r="U35" s="15">
        <f t="shared" si="187"/>
        <v>736</v>
      </c>
      <c r="V35" s="15">
        <f t="shared" si="187"/>
        <v>737</v>
      </c>
      <c r="W35" s="15">
        <f t="shared" si="187"/>
        <v>739</v>
      </c>
      <c r="X35" s="15">
        <f t="shared" si="187"/>
        <v>742</v>
      </c>
      <c r="Y35" s="15">
        <f t="shared" si="187"/>
        <v>740</v>
      </c>
      <c r="Z35" s="15">
        <f t="shared" si="187"/>
        <v>739</v>
      </c>
      <c r="AA35" s="15">
        <f t="shared" si="187"/>
        <v>739</v>
      </c>
      <c r="AB35" s="15">
        <f t="shared" si="187"/>
        <v>737</v>
      </c>
      <c r="AC35" s="41">
        <f t="shared" si="171"/>
        <v>11261</v>
      </c>
      <c r="AD35" s="5"/>
      <c r="AI35" s="237" t="str">
        <f t="shared" si="144"/>
        <v>V</v>
      </c>
      <c r="AJ35" s="25">
        <f t="shared" si="145"/>
        <v>2014</v>
      </c>
      <c r="AK35" s="284">
        <f t="shared" si="146"/>
        <v>6</v>
      </c>
      <c r="AL35" s="285">
        <f t="shared" ca="1" si="164"/>
        <v>0</v>
      </c>
      <c r="AM35" s="285">
        <f t="shared" ca="1" si="164"/>
        <v>0</v>
      </c>
      <c r="AN35" s="285">
        <f t="shared" ca="1" si="164"/>
        <v>0</v>
      </c>
      <c r="AO35" s="285">
        <f t="shared" ca="1" si="164"/>
        <v>0</v>
      </c>
      <c r="AP35" s="285">
        <f t="shared" ca="1" si="164"/>
        <v>0</v>
      </c>
      <c r="AQ35" s="285">
        <f t="shared" ca="1" si="164"/>
        <v>0</v>
      </c>
      <c r="AR35" s="285">
        <f t="shared" ca="1" si="164"/>
        <v>250</v>
      </c>
      <c r="AS35" s="285">
        <f t="shared" ca="1" si="164"/>
        <v>150</v>
      </c>
      <c r="AT35" s="285">
        <f t="shared" ca="1" si="164"/>
        <v>0</v>
      </c>
      <c r="AU35" s="285">
        <f t="shared" ca="1" si="164"/>
        <v>150</v>
      </c>
      <c r="AV35" s="285">
        <f t="shared" ca="1" si="165"/>
        <v>0</v>
      </c>
      <c r="AW35" s="285">
        <f t="shared" ca="1" si="165"/>
        <v>0</v>
      </c>
      <c r="AX35" s="285">
        <f t="shared" ca="1" si="165"/>
        <v>0</v>
      </c>
      <c r="AY35" s="609">
        <f t="shared" ca="1" si="165"/>
        <v>0</v>
      </c>
      <c r="AZ35" s="285">
        <f t="shared" ca="1" si="165"/>
        <v>10</v>
      </c>
      <c r="BA35" s="285">
        <f t="shared" ca="1" si="165"/>
        <v>25</v>
      </c>
      <c r="BB35" s="285">
        <f t="shared" ca="1" si="165"/>
        <v>6</v>
      </c>
      <c r="BC35" s="285">
        <f t="shared" ca="1" si="165"/>
        <v>87</v>
      </c>
      <c r="BD35" s="285">
        <f t="shared" ca="1" si="165"/>
        <v>4</v>
      </c>
      <c r="BE35" s="285">
        <f t="shared" ca="1" si="54"/>
        <v>0</v>
      </c>
      <c r="BF35" s="285">
        <f t="shared" ca="1" si="166"/>
        <v>25</v>
      </c>
      <c r="BG35" s="285">
        <f t="shared" ca="1" si="166"/>
        <v>0</v>
      </c>
      <c r="BH35" s="285">
        <f t="shared" ca="1" si="166"/>
        <v>60</v>
      </c>
      <c r="BI35" s="285">
        <f t="shared" ca="1" si="166"/>
        <v>0</v>
      </c>
      <c r="BJ35" s="285">
        <f t="shared" ca="1" si="167"/>
        <v>15</v>
      </c>
      <c r="BK35" s="285">
        <f t="shared" ca="1" si="167"/>
        <v>18.7</v>
      </c>
      <c r="BL35" s="285">
        <f t="shared" ca="1" si="167"/>
        <v>0</v>
      </c>
      <c r="BM35" s="285">
        <f t="shared" ca="1" si="167"/>
        <v>0</v>
      </c>
      <c r="BN35" s="285">
        <f t="shared" ca="1" si="167"/>
        <v>0</v>
      </c>
      <c r="BO35" s="285">
        <f t="shared" ca="1" si="167"/>
        <v>0</v>
      </c>
      <c r="BP35" s="285">
        <f t="shared" ca="1" si="167"/>
        <v>0</v>
      </c>
      <c r="BQ35" s="514">
        <f t="shared" ca="1" si="57"/>
        <v>39</v>
      </c>
      <c r="BR35" s="566">
        <f t="shared" ca="1" si="141"/>
        <v>250.9</v>
      </c>
      <c r="BS35" s="274">
        <f t="shared" ca="1" si="136"/>
        <v>550</v>
      </c>
      <c r="BT35" s="285">
        <f t="shared" ca="1" si="59"/>
        <v>801</v>
      </c>
      <c r="BU35" s="286" t="str">
        <f t="shared" si="147"/>
        <v>G</v>
      </c>
      <c r="BV35" s="323">
        <f t="shared" ca="1" si="72"/>
        <v>800.7</v>
      </c>
      <c r="BW35" s="323">
        <f t="shared" ca="1" si="60"/>
        <v>-0.29999999999995453</v>
      </c>
      <c r="BX35" s="25"/>
      <c r="BY35" s="287"/>
      <c r="BZ35" s="288"/>
      <c r="CA35" s="237" t="str">
        <f t="shared" si="148"/>
        <v>G</v>
      </c>
      <c r="CB35" s="278">
        <f t="shared" si="157"/>
        <v>2014</v>
      </c>
      <c r="CC35" s="279">
        <f t="shared" si="157"/>
        <v>6</v>
      </c>
      <c r="CD35" s="280">
        <f t="shared" ca="1" si="74"/>
        <v>0</v>
      </c>
      <c r="CE35" s="280">
        <f t="shared" ca="1" si="75"/>
        <v>0</v>
      </c>
      <c r="CF35" s="280">
        <f t="shared" ca="1" si="76"/>
        <v>0</v>
      </c>
      <c r="CG35" s="280">
        <f t="shared" ca="1" si="77"/>
        <v>0</v>
      </c>
      <c r="CH35" s="280">
        <f t="shared" ca="1" si="78"/>
        <v>0</v>
      </c>
      <c r="CI35" s="280">
        <f t="shared" ca="1" si="79"/>
        <v>0</v>
      </c>
      <c r="CJ35" s="280">
        <f t="shared" ca="1" si="80"/>
        <v>250</v>
      </c>
      <c r="CK35" s="280">
        <f t="shared" ca="1" si="81"/>
        <v>150</v>
      </c>
      <c r="CL35" s="280">
        <f t="shared" ca="1" si="82"/>
        <v>0</v>
      </c>
      <c r="CM35" s="280">
        <f t="shared" ca="1" si="83"/>
        <v>150</v>
      </c>
      <c r="CN35" s="280">
        <f t="shared" ca="1" si="84"/>
        <v>0</v>
      </c>
      <c r="CO35" s="280">
        <f t="shared" ca="1" si="85"/>
        <v>0</v>
      </c>
      <c r="CP35" s="365">
        <f t="shared" ca="1" si="86"/>
        <v>0</v>
      </c>
      <c r="CQ35" s="613">
        <f t="shared" ca="1" si="87"/>
        <v>0</v>
      </c>
      <c r="CR35" s="280">
        <f t="shared" ca="1" si="88"/>
        <v>12</v>
      </c>
      <c r="CS35" s="280">
        <f t="shared" ca="1" si="89"/>
        <v>25</v>
      </c>
      <c r="CT35" s="280">
        <f t="shared" ca="1" si="90"/>
        <v>7</v>
      </c>
      <c r="CU35" s="280">
        <f t="shared" ca="1" si="91"/>
        <v>87</v>
      </c>
      <c r="CV35" s="280">
        <f t="shared" ca="1" si="92"/>
        <v>6</v>
      </c>
      <c r="CW35" s="365">
        <f t="shared" ca="1" si="93"/>
        <v>0</v>
      </c>
      <c r="CX35" s="280">
        <f t="shared" ca="1" si="94"/>
        <v>25</v>
      </c>
      <c r="CY35" s="280">
        <f t="shared" ca="1" si="95"/>
        <v>0</v>
      </c>
      <c r="CZ35" s="280">
        <f t="shared" ca="1" si="96"/>
        <v>60</v>
      </c>
      <c r="DA35" s="280">
        <f t="shared" ca="1" si="97"/>
        <v>0</v>
      </c>
      <c r="DB35" s="280">
        <f t="shared" ca="1" si="98"/>
        <v>15</v>
      </c>
      <c r="DC35" s="280">
        <f t="shared" ca="1" si="99"/>
        <v>19.399999999999999</v>
      </c>
      <c r="DD35" s="280">
        <f t="shared" ca="1" si="100"/>
        <v>0</v>
      </c>
      <c r="DE35" s="280">
        <f t="shared" ca="1" si="101"/>
        <v>0</v>
      </c>
      <c r="DF35" s="280">
        <f t="shared" ca="1" si="102"/>
        <v>0</v>
      </c>
      <c r="DG35" s="280">
        <f t="shared" ca="1" si="103"/>
        <v>0</v>
      </c>
      <c r="DH35" s="280">
        <f t="shared" ca="1" si="104"/>
        <v>0</v>
      </c>
      <c r="DI35" s="568">
        <f t="shared" ca="1" si="105"/>
        <v>44.4</v>
      </c>
      <c r="DJ35" s="568">
        <f t="shared" ca="1" si="106"/>
        <v>212</v>
      </c>
      <c r="DK35" s="414">
        <f t="shared" ca="1" si="107"/>
        <v>550</v>
      </c>
      <c r="DL35" s="281">
        <f t="shared" ca="1" si="108"/>
        <v>806.4</v>
      </c>
      <c r="DM35" s="281">
        <f t="shared" ca="1" si="109"/>
        <v>805</v>
      </c>
      <c r="DN35" s="454">
        <f t="shared" ca="1" si="110"/>
        <v>-1.3999999999999773</v>
      </c>
      <c r="DO35" s="626">
        <f t="shared" ca="1" si="111"/>
        <v>-1.736111111111083E-3</v>
      </c>
      <c r="DP35" s="172"/>
      <c r="DQ35" s="172"/>
      <c r="DR35" s="172"/>
      <c r="DS35" s="172"/>
      <c r="DT35" s="172"/>
      <c r="DU35" s="172"/>
      <c r="DV35" s="172"/>
    </row>
    <row r="36" spans="1:126" ht="11.25" customHeight="1">
      <c r="A36" s="1">
        <f t="shared" si="112"/>
        <v>2040</v>
      </c>
      <c r="B36" s="15">
        <f t="shared" ref="B36:M36" si="188">ROUND(B76+B116,0)</f>
        <v>1342</v>
      </c>
      <c r="C36" s="15">
        <f t="shared" si="188"/>
        <v>1338</v>
      </c>
      <c r="D36" s="15">
        <f t="shared" si="188"/>
        <v>1337</v>
      </c>
      <c r="E36" s="15">
        <f t="shared" si="188"/>
        <v>736</v>
      </c>
      <c r="F36" s="15">
        <f t="shared" si="188"/>
        <v>738</v>
      </c>
      <c r="G36" s="15">
        <f t="shared" si="188"/>
        <v>741</v>
      </c>
      <c r="H36" s="15">
        <f t="shared" si="188"/>
        <v>740</v>
      </c>
      <c r="I36" s="15">
        <f t="shared" si="188"/>
        <v>740</v>
      </c>
      <c r="J36" s="15">
        <f t="shared" si="188"/>
        <v>739</v>
      </c>
      <c r="K36" s="15">
        <f t="shared" si="188"/>
        <v>738</v>
      </c>
      <c r="L36" s="15">
        <f t="shared" si="188"/>
        <v>733</v>
      </c>
      <c r="M36" s="15">
        <f t="shared" si="188"/>
        <v>1340</v>
      </c>
      <c r="N36" s="41">
        <f t="shared" si="169"/>
        <v>11262</v>
      </c>
      <c r="O36" s="8"/>
      <c r="P36" s="1">
        <f t="shared" si="69"/>
        <v>2040</v>
      </c>
      <c r="Q36" s="15">
        <f t="shared" ref="Q36:AB36" si="189">ROUND(Q76+Q116,0)</f>
        <v>1335</v>
      </c>
      <c r="R36" s="15">
        <f t="shared" si="189"/>
        <v>1340</v>
      </c>
      <c r="S36" s="15">
        <f t="shared" si="189"/>
        <v>1339</v>
      </c>
      <c r="T36" s="15">
        <f t="shared" si="189"/>
        <v>1338</v>
      </c>
      <c r="U36" s="15">
        <f t="shared" si="189"/>
        <v>736</v>
      </c>
      <c r="V36" s="15">
        <f t="shared" si="189"/>
        <v>737</v>
      </c>
      <c r="W36" s="15">
        <f t="shared" si="189"/>
        <v>739</v>
      </c>
      <c r="X36" s="15">
        <f t="shared" si="189"/>
        <v>742</v>
      </c>
      <c r="Y36" s="15">
        <f t="shared" si="189"/>
        <v>740</v>
      </c>
      <c r="Z36" s="15">
        <f t="shared" si="189"/>
        <v>739</v>
      </c>
      <c r="AA36" s="15">
        <f t="shared" si="189"/>
        <v>739</v>
      </c>
      <c r="AB36" s="15">
        <f t="shared" si="189"/>
        <v>737</v>
      </c>
      <c r="AC36" s="41">
        <f t="shared" si="171"/>
        <v>11261</v>
      </c>
      <c r="AD36" s="17"/>
      <c r="AI36" s="237" t="str">
        <f t="shared" si="144"/>
        <v>W</v>
      </c>
      <c r="AJ36" s="25">
        <f t="shared" si="145"/>
        <v>2014</v>
      </c>
      <c r="AK36" s="284">
        <f t="shared" si="146"/>
        <v>7</v>
      </c>
      <c r="AL36" s="285">
        <f t="shared" ref="AL36:AU45" ca="1" si="190">ROUND(INDIRECT(CONCATENATE($AI36,AL$2+($AJ36-2010))),0)</f>
        <v>0</v>
      </c>
      <c r="AM36" s="285">
        <f t="shared" ca="1" si="190"/>
        <v>0</v>
      </c>
      <c r="AN36" s="285">
        <f t="shared" ca="1" si="190"/>
        <v>0</v>
      </c>
      <c r="AO36" s="285">
        <f t="shared" ca="1" si="190"/>
        <v>0</v>
      </c>
      <c r="AP36" s="285">
        <f t="shared" ca="1" si="190"/>
        <v>0</v>
      </c>
      <c r="AQ36" s="285">
        <f t="shared" ca="1" si="190"/>
        <v>0</v>
      </c>
      <c r="AR36" s="285">
        <f t="shared" ca="1" si="190"/>
        <v>250</v>
      </c>
      <c r="AS36" s="285">
        <f t="shared" ca="1" si="190"/>
        <v>150</v>
      </c>
      <c r="AT36" s="285">
        <f t="shared" ca="1" si="190"/>
        <v>0</v>
      </c>
      <c r="AU36" s="285">
        <f t="shared" ca="1" si="190"/>
        <v>150</v>
      </c>
      <c r="AV36" s="285">
        <f t="shared" ref="AV36:BD45" ca="1" si="191">ROUND(INDIRECT(CONCATENATE($AI36,AV$2+($AJ36-2010))),0)</f>
        <v>0</v>
      </c>
      <c r="AW36" s="285">
        <f t="shared" ca="1" si="191"/>
        <v>0</v>
      </c>
      <c r="AX36" s="285">
        <f t="shared" ca="1" si="191"/>
        <v>0</v>
      </c>
      <c r="AY36" s="609">
        <f t="shared" ca="1" si="191"/>
        <v>0</v>
      </c>
      <c r="AZ36" s="285">
        <f t="shared" ca="1" si="191"/>
        <v>10</v>
      </c>
      <c r="BA36" s="285">
        <f t="shared" ca="1" si="191"/>
        <v>25</v>
      </c>
      <c r="BB36" s="285">
        <f t="shared" ca="1" si="191"/>
        <v>7</v>
      </c>
      <c r="BC36" s="285">
        <f t="shared" ca="1" si="191"/>
        <v>87</v>
      </c>
      <c r="BD36" s="285">
        <f t="shared" ca="1" si="191"/>
        <v>5</v>
      </c>
      <c r="BE36" s="285">
        <f t="shared" ca="1" si="54"/>
        <v>0</v>
      </c>
      <c r="BF36" s="285">
        <f t="shared" ca="1" si="166"/>
        <v>25</v>
      </c>
      <c r="BG36" s="285">
        <f t="shared" ca="1" si="166"/>
        <v>0</v>
      </c>
      <c r="BH36" s="285">
        <f t="shared" ca="1" si="166"/>
        <v>60</v>
      </c>
      <c r="BI36" s="285">
        <f t="shared" ca="1" si="166"/>
        <v>0</v>
      </c>
      <c r="BJ36" s="285">
        <f t="shared" ref="BJ36:BP45" ca="1" si="192">ROUND(INDIRECT(CONCATENATE($AI36,BJ$2+($AJ36-2010))),1)</f>
        <v>15</v>
      </c>
      <c r="BK36" s="285">
        <f t="shared" ca="1" si="192"/>
        <v>19.399999999999999</v>
      </c>
      <c r="BL36" s="285">
        <f t="shared" ca="1" si="192"/>
        <v>0</v>
      </c>
      <c r="BM36" s="285">
        <f t="shared" ca="1" si="192"/>
        <v>0</v>
      </c>
      <c r="BN36" s="285">
        <f t="shared" ca="1" si="192"/>
        <v>0</v>
      </c>
      <c r="BO36" s="285">
        <f t="shared" ca="1" si="192"/>
        <v>0</v>
      </c>
      <c r="BP36" s="285">
        <f t="shared" ca="1" si="192"/>
        <v>0</v>
      </c>
      <c r="BQ36" s="514">
        <f t="shared" ca="1" si="57"/>
        <v>41</v>
      </c>
      <c r="BR36" s="566">
        <f t="shared" ca="1" si="141"/>
        <v>253.3</v>
      </c>
      <c r="BS36" s="274">
        <f t="shared" ca="1" si="136"/>
        <v>550</v>
      </c>
      <c r="BT36" s="285">
        <f t="shared" ca="1" si="59"/>
        <v>803</v>
      </c>
      <c r="BU36" s="286" t="str">
        <f t="shared" si="147"/>
        <v>H</v>
      </c>
      <c r="BV36" s="323">
        <f t="shared" ca="1" si="72"/>
        <v>803.4</v>
      </c>
      <c r="BW36" s="323">
        <f t="shared" ca="1" si="60"/>
        <v>0.39999999999997726</v>
      </c>
      <c r="BY36" s="287"/>
      <c r="BZ36" s="288"/>
      <c r="CA36" s="237" t="str">
        <f t="shared" si="148"/>
        <v>H</v>
      </c>
      <c r="CB36" s="278">
        <f t="shared" si="157"/>
        <v>2014</v>
      </c>
      <c r="CC36" s="279">
        <f t="shared" si="157"/>
        <v>7</v>
      </c>
      <c r="CD36" s="280">
        <f t="shared" ca="1" si="74"/>
        <v>0</v>
      </c>
      <c r="CE36" s="280">
        <f t="shared" ca="1" si="75"/>
        <v>0</v>
      </c>
      <c r="CF36" s="280">
        <f t="shared" ca="1" si="76"/>
        <v>0</v>
      </c>
      <c r="CG36" s="280">
        <f t="shared" ca="1" si="77"/>
        <v>0</v>
      </c>
      <c r="CH36" s="280">
        <f t="shared" ca="1" si="78"/>
        <v>0</v>
      </c>
      <c r="CI36" s="280">
        <f t="shared" ca="1" si="79"/>
        <v>0</v>
      </c>
      <c r="CJ36" s="280">
        <f t="shared" ca="1" si="80"/>
        <v>250</v>
      </c>
      <c r="CK36" s="280">
        <f t="shared" ca="1" si="81"/>
        <v>150</v>
      </c>
      <c r="CL36" s="280">
        <f t="shared" ca="1" si="82"/>
        <v>0</v>
      </c>
      <c r="CM36" s="280">
        <f t="shared" ca="1" si="83"/>
        <v>150</v>
      </c>
      <c r="CN36" s="280">
        <f t="shared" ca="1" si="84"/>
        <v>0</v>
      </c>
      <c r="CO36" s="280">
        <f t="shared" ca="1" si="85"/>
        <v>0</v>
      </c>
      <c r="CP36" s="365">
        <f t="shared" ca="1" si="86"/>
        <v>0</v>
      </c>
      <c r="CQ36" s="613">
        <f t="shared" ca="1" si="87"/>
        <v>0</v>
      </c>
      <c r="CR36" s="280">
        <f t="shared" ca="1" si="88"/>
        <v>10</v>
      </c>
      <c r="CS36" s="280">
        <f t="shared" ca="1" si="89"/>
        <v>25</v>
      </c>
      <c r="CT36" s="280">
        <f t="shared" ca="1" si="90"/>
        <v>7</v>
      </c>
      <c r="CU36" s="280">
        <f t="shared" ca="1" si="91"/>
        <v>87</v>
      </c>
      <c r="CV36" s="280">
        <f t="shared" ca="1" si="92"/>
        <v>6</v>
      </c>
      <c r="CW36" s="365">
        <f t="shared" ca="1" si="93"/>
        <v>0</v>
      </c>
      <c r="CX36" s="280">
        <f t="shared" ca="1" si="94"/>
        <v>25</v>
      </c>
      <c r="CY36" s="280">
        <f t="shared" ca="1" si="95"/>
        <v>0</v>
      </c>
      <c r="CZ36" s="280">
        <f t="shared" ca="1" si="96"/>
        <v>60</v>
      </c>
      <c r="DA36" s="280">
        <f t="shared" ca="1" si="97"/>
        <v>0</v>
      </c>
      <c r="DB36" s="280">
        <f t="shared" ca="1" si="98"/>
        <v>15</v>
      </c>
      <c r="DC36" s="280">
        <f t="shared" ca="1" si="99"/>
        <v>20.399999999999999</v>
      </c>
      <c r="DD36" s="280">
        <f t="shared" ca="1" si="100"/>
        <v>0</v>
      </c>
      <c r="DE36" s="280">
        <f t="shared" ca="1" si="101"/>
        <v>0</v>
      </c>
      <c r="DF36" s="280">
        <f t="shared" ca="1" si="102"/>
        <v>0</v>
      </c>
      <c r="DG36" s="280">
        <f t="shared" ca="1" si="103"/>
        <v>0</v>
      </c>
      <c r="DH36" s="280">
        <f t="shared" ca="1" si="104"/>
        <v>0</v>
      </c>
      <c r="DI36" s="568">
        <f t="shared" ca="1" si="105"/>
        <v>43.4</v>
      </c>
      <c r="DJ36" s="568">
        <f t="shared" ca="1" si="106"/>
        <v>212</v>
      </c>
      <c r="DK36" s="414">
        <f t="shared" ca="1" si="107"/>
        <v>550</v>
      </c>
      <c r="DL36" s="281">
        <f t="shared" ca="1" si="108"/>
        <v>805.4</v>
      </c>
      <c r="DM36" s="281">
        <f t="shared" ca="1" si="109"/>
        <v>805</v>
      </c>
      <c r="DN36" s="454">
        <f t="shared" ca="1" si="110"/>
        <v>-0.39999999999997726</v>
      </c>
      <c r="DO36" s="626">
        <f t="shared" ca="1" si="111"/>
        <v>-4.9664762850754561E-4</v>
      </c>
      <c r="DP36" s="29"/>
      <c r="DQ36" s="29"/>
      <c r="DR36" s="29"/>
      <c r="DS36" s="29"/>
      <c r="DT36" s="29"/>
      <c r="DU36" s="29"/>
      <c r="DV36" s="29"/>
    </row>
    <row r="37" spans="1:126" ht="11.25" customHeight="1">
      <c r="A37" s="1">
        <f t="shared" si="112"/>
        <v>2041</v>
      </c>
      <c r="O37" s="8"/>
      <c r="P37" s="1">
        <f t="shared" si="69"/>
        <v>2041</v>
      </c>
      <c r="Q37" s="15">
        <f t="shared" ref="Q37:S37" si="193">ROUND(Q77+Q117,0)</f>
        <v>1336</v>
      </c>
      <c r="R37" s="15">
        <f t="shared" si="193"/>
        <v>16</v>
      </c>
      <c r="S37" s="15">
        <f t="shared" si="193"/>
        <v>0</v>
      </c>
      <c r="AD37" s="17"/>
      <c r="AI37" s="237" t="str">
        <f t="shared" si="144"/>
        <v>X</v>
      </c>
      <c r="AJ37" s="25">
        <f t="shared" si="145"/>
        <v>2014</v>
      </c>
      <c r="AK37" s="284">
        <f t="shared" si="146"/>
        <v>8</v>
      </c>
      <c r="AL37" s="285">
        <f t="shared" ca="1" si="190"/>
        <v>0</v>
      </c>
      <c r="AM37" s="285">
        <f t="shared" ca="1" si="190"/>
        <v>0</v>
      </c>
      <c r="AN37" s="285">
        <f t="shared" ca="1" si="190"/>
        <v>0</v>
      </c>
      <c r="AO37" s="285">
        <f t="shared" ca="1" si="190"/>
        <v>0</v>
      </c>
      <c r="AP37" s="285">
        <f t="shared" ca="1" si="190"/>
        <v>0</v>
      </c>
      <c r="AQ37" s="285">
        <f t="shared" ca="1" si="190"/>
        <v>0</v>
      </c>
      <c r="AR37" s="285">
        <f t="shared" ca="1" si="190"/>
        <v>250</v>
      </c>
      <c r="AS37" s="285">
        <f t="shared" ca="1" si="190"/>
        <v>150</v>
      </c>
      <c r="AT37" s="285">
        <f t="shared" ca="1" si="190"/>
        <v>0</v>
      </c>
      <c r="AU37" s="285">
        <f t="shared" ca="1" si="190"/>
        <v>150</v>
      </c>
      <c r="AV37" s="285">
        <f t="shared" ca="1" si="191"/>
        <v>0</v>
      </c>
      <c r="AW37" s="285">
        <f t="shared" ca="1" si="191"/>
        <v>0</v>
      </c>
      <c r="AX37" s="285">
        <f t="shared" ca="1" si="191"/>
        <v>0</v>
      </c>
      <c r="AY37" s="609">
        <f t="shared" ca="1" si="191"/>
        <v>0</v>
      </c>
      <c r="AZ37" s="285">
        <f t="shared" ca="1" si="191"/>
        <v>12</v>
      </c>
      <c r="BA37" s="285">
        <f t="shared" ca="1" si="191"/>
        <v>25</v>
      </c>
      <c r="BB37" s="285">
        <f t="shared" ca="1" si="191"/>
        <v>7</v>
      </c>
      <c r="BC37" s="285">
        <f t="shared" ca="1" si="191"/>
        <v>87</v>
      </c>
      <c r="BD37" s="285">
        <f t="shared" ca="1" si="191"/>
        <v>6</v>
      </c>
      <c r="BE37" s="285">
        <f t="shared" ca="1" si="54"/>
        <v>0</v>
      </c>
      <c r="BF37" s="285">
        <f t="shared" ca="1" si="166"/>
        <v>25</v>
      </c>
      <c r="BG37" s="285">
        <f t="shared" ca="1" si="166"/>
        <v>0</v>
      </c>
      <c r="BH37" s="285">
        <f t="shared" ca="1" si="166"/>
        <v>60</v>
      </c>
      <c r="BI37" s="285">
        <f t="shared" ca="1" si="166"/>
        <v>0</v>
      </c>
      <c r="BJ37" s="285">
        <f t="shared" ca="1" si="192"/>
        <v>15</v>
      </c>
      <c r="BK37" s="285">
        <f t="shared" ca="1" si="192"/>
        <v>20.399999999999999</v>
      </c>
      <c r="BL37" s="285">
        <f t="shared" ca="1" si="192"/>
        <v>0</v>
      </c>
      <c r="BM37" s="285">
        <f t="shared" ca="1" si="192"/>
        <v>0</v>
      </c>
      <c r="BN37" s="285">
        <f t="shared" ca="1" si="192"/>
        <v>0</v>
      </c>
      <c r="BO37" s="285">
        <f t="shared" ca="1" si="192"/>
        <v>0</v>
      </c>
      <c r="BP37" s="285">
        <f t="shared" ca="1" si="192"/>
        <v>0</v>
      </c>
      <c r="BQ37" s="514">
        <f t="shared" ca="1" si="57"/>
        <v>45</v>
      </c>
      <c r="BR37" s="566">
        <f t="shared" ca="1" si="141"/>
        <v>256.60000000000002</v>
      </c>
      <c r="BS37" s="274">
        <f t="shared" ca="1" si="136"/>
        <v>550</v>
      </c>
      <c r="BT37" s="285">
        <f t="shared" ca="1" si="59"/>
        <v>807</v>
      </c>
      <c r="BU37" s="286" t="str">
        <f t="shared" si="147"/>
        <v>I</v>
      </c>
      <c r="BV37" s="323">
        <f t="shared" ca="1" si="72"/>
        <v>807.4</v>
      </c>
      <c r="BW37" s="323">
        <f t="shared" ca="1" si="60"/>
        <v>0.39999999999997726</v>
      </c>
      <c r="BY37" s="287"/>
      <c r="BZ37" s="288"/>
      <c r="CA37" s="237" t="str">
        <f t="shared" si="148"/>
        <v>I</v>
      </c>
      <c r="CB37" s="278">
        <f t="shared" si="157"/>
        <v>2014</v>
      </c>
      <c r="CC37" s="279">
        <f t="shared" si="157"/>
        <v>8</v>
      </c>
      <c r="CD37" s="280">
        <f t="shared" ca="1" si="74"/>
        <v>0</v>
      </c>
      <c r="CE37" s="280">
        <f t="shared" ca="1" si="75"/>
        <v>0</v>
      </c>
      <c r="CF37" s="280">
        <f t="shared" ca="1" si="76"/>
        <v>0</v>
      </c>
      <c r="CG37" s="280">
        <f t="shared" ca="1" si="77"/>
        <v>0</v>
      </c>
      <c r="CH37" s="280">
        <f t="shared" ca="1" si="78"/>
        <v>0</v>
      </c>
      <c r="CI37" s="280">
        <f t="shared" ca="1" si="79"/>
        <v>0</v>
      </c>
      <c r="CJ37" s="280">
        <f t="shared" ca="1" si="80"/>
        <v>250</v>
      </c>
      <c r="CK37" s="280">
        <f t="shared" ca="1" si="81"/>
        <v>150</v>
      </c>
      <c r="CL37" s="280">
        <f t="shared" ca="1" si="82"/>
        <v>0</v>
      </c>
      <c r="CM37" s="280">
        <f t="shared" ca="1" si="83"/>
        <v>150</v>
      </c>
      <c r="CN37" s="280">
        <f t="shared" ca="1" si="84"/>
        <v>0</v>
      </c>
      <c r="CO37" s="280">
        <f t="shared" ca="1" si="85"/>
        <v>0</v>
      </c>
      <c r="CP37" s="365">
        <f t="shared" ca="1" si="86"/>
        <v>0</v>
      </c>
      <c r="CQ37" s="613">
        <f t="shared" ca="1" si="87"/>
        <v>0</v>
      </c>
      <c r="CR37" s="280">
        <f t="shared" ca="1" si="88"/>
        <v>10</v>
      </c>
      <c r="CS37" s="280">
        <f t="shared" ca="1" si="89"/>
        <v>25</v>
      </c>
      <c r="CT37" s="280">
        <f t="shared" ca="1" si="90"/>
        <v>7</v>
      </c>
      <c r="CU37" s="280">
        <f t="shared" ca="1" si="91"/>
        <v>87</v>
      </c>
      <c r="CV37" s="280">
        <f t="shared" ca="1" si="92"/>
        <v>6</v>
      </c>
      <c r="CW37" s="365">
        <f t="shared" ca="1" si="93"/>
        <v>0</v>
      </c>
      <c r="CX37" s="280">
        <f t="shared" ca="1" si="94"/>
        <v>25</v>
      </c>
      <c r="CY37" s="280">
        <f t="shared" ca="1" si="95"/>
        <v>0</v>
      </c>
      <c r="CZ37" s="280">
        <f t="shared" ca="1" si="96"/>
        <v>60</v>
      </c>
      <c r="DA37" s="280">
        <f t="shared" ca="1" si="97"/>
        <v>0</v>
      </c>
      <c r="DB37" s="280">
        <f t="shared" ca="1" si="98"/>
        <v>15</v>
      </c>
      <c r="DC37" s="280">
        <f t="shared" ca="1" si="99"/>
        <v>20.7</v>
      </c>
      <c r="DD37" s="280">
        <f t="shared" ca="1" si="100"/>
        <v>0</v>
      </c>
      <c r="DE37" s="280">
        <f t="shared" ca="1" si="101"/>
        <v>0</v>
      </c>
      <c r="DF37" s="280">
        <f t="shared" ca="1" si="102"/>
        <v>0</v>
      </c>
      <c r="DG37" s="280">
        <f t="shared" ca="1" si="103"/>
        <v>0</v>
      </c>
      <c r="DH37" s="280">
        <f t="shared" ca="1" si="104"/>
        <v>0</v>
      </c>
      <c r="DI37" s="568">
        <f t="shared" ca="1" si="105"/>
        <v>43.7</v>
      </c>
      <c r="DJ37" s="568">
        <f t="shared" ca="1" si="106"/>
        <v>212</v>
      </c>
      <c r="DK37" s="414">
        <f t="shared" ca="1" si="107"/>
        <v>550</v>
      </c>
      <c r="DL37" s="281">
        <f t="shared" ca="1" si="108"/>
        <v>805.7</v>
      </c>
      <c r="DM37" s="281">
        <f t="shared" ca="1" si="109"/>
        <v>804</v>
      </c>
      <c r="DN37" s="454">
        <f t="shared" ca="1" si="110"/>
        <v>-1.7000000000000455</v>
      </c>
      <c r="DO37" s="626">
        <f t="shared" ca="1" si="111"/>
        <v>-2.1099664887675876E-3</v>
      </c>
      <c r="DP37" s="29"/>
      <c r="DQ37" s="29"/>
      <c r="DR37" s="29"/>
      <c r="DS37" s="29"/>
      <c r="DT37" s="29"/>
      <c r="DU37" s="29"/>
      <c r="DV37" s="29"/>
    </row>
    <row r="38" spans="1:126" ht="11.25" customHeight="1">
      <c r="A38" s="1">
        <f t="shared" si="112"/>
        <v>2042</v>
      </c>
      <c r="O38" s="8"/>
      <c r="P38" s="1">
        <f t="shared" si="69"/>
        <v>2042</v>
      </c>
      <c r="Q38" s="13"/>
      <c r="AD38" s="17"/>
      <c r="AI38" s="237" t="str">
        <f t="shared" si="144"/>
        <v>Y</v>
      </c>
      <c r="AJ38" s="25">
        <f t="shared" si="145"/>
        <v>2014</v>
      </c>
      <c r="AK38" s="284">
        <f t="shared" si="146"/>
        <v>9</v>
      </c>
      <c r="AL38" s="285">
        <f t="shared" ca="1" si="190"/>
        <v>0</v>
      </c>
      <c r="AM38" s="285">
        <f t="shared" ca="1" si="190"/>
        <v>0</v>
      </c>
      <c r="AN38" s="285">
        <f t="shared" ca="1" si="190"/>
        <v>0</v>
      </c>
      <c r="AO38" s="285">
        <f t="shared" ca="1" si="190"/>
        <v>0</v>
      </c>
      <c r="AP38" s="285">
        <f t="shared" ca="1" si="190"/>
        <v>0</v>
      </c>
      <c r="AQ38" s="285">
        <f t="shared" ca="1" si="190"/>
        <v>0</v>
      </c>
      <c r="AR38" s="285">
        <f t="shared" ca="1" si="190"/>
        <v>250</v>
      </c>
      <c r="AS38" s="285">
        <f t="shared" ca="1" si="190"/>
        <v>150</v>
      </c>
      <c r="AT38" s="285">
        <f t="shared" ca="1" si="190"/>
        <v>0</v>
      </c>
      <c r="AU38" s="285">
        <f t="shared" ca="1" si="190"/>
        <v>150</v>
      </c>
      <c r="AV38" s="285">
        <f t="shared" ca="1" si="191"/>
        <v>0</v>
      </c>
      <c r="AW38" s="285">
        <f t="shared" ca="1" si="191"/>
        <v>0</v>
      </c>
      <c r="AX38" s="285">
        <f t="shared" ca="1" si="191"/>
        <v>0</v>
      </c>
      <c r="AY38" s="609">
        <f t="shared" ca="1" si="191"/>
        <v>0</v>
      </c>
      <c r="AZ38" s="285">
        <f t="shared" ca="1" si="191"/>
        <v>10</v>
      </c>
      <c r="BA38" s="285">
        <f t="shared" ca="1" si="191"/>
        <v>25</v>
      </c>
      <c r="BB38" s="285">
        <f t="shared" ca="1" si="191"/>
        <v>7</v>
      </c>
      <c r="BC38" s="285">
        <f t="shared" ca="1" si="191"/>
        <v>87</v>
      </c>
      <c r="BD38" s="285">
        <f t="shared" ca="1" si="191"/>
        <v>6</v>
      </c>
      <c r="BE38" s="285">
        <f t="shared" ca="1" si="54"/>
        <v>0</v>
      </c>
      <c r="BF38" s="285">
        <f t="shared" ca="1" si="166"/>
        <v>25</v>
      </c>
      <c r="BG38" s="285">
        <f t="shared" ca="1" si="166"/>
        <v>0</v>
      </c>
      <c r="BH38" s="285">
        <f t="shared" ca="1" si="166"/>
        <v>60</v>
      </c>
      <c r="BI38" s="285">
        <f t="shared" ca="1" si="166"/>
        <v>0</v>
      </c>
      <c r="BJ38" s="285">
        <f t="shared" ca="1" si="192"/>
        <v>15</v>
      </c>
      <c r="BK38" s="285">
        <f t="shared" ca="1" si="192"/>
        <v>20.7</v>
      </c>
      <c r="BL38" s="285">
        <f t="shared" ca="1" si="192"/>
        <v>0</v>
      </c>
      <c r="BM38" s="285">
        <f t="shared" ca="1" si="192"/>
        <v>0</v>
      </c>
      <c r="BN38" s="285">
        <f t="shared" ca="1" si="192"/>
        <v>0</v>
      </c>
      <c r="BO38" s="285">
        <f t="shared" ca="1" si="192"/>
        <v>0</v>
      </c>
      <c r="BP38" s="285">
        <f t="shared" ca="1" si="192"/>
        <v>0</v>
      </c>
      <c r="BQ38" s="514">
        <f t="shared" ca="1" si="57"/>
        <v>43</v>
      </c>
      <c r="BR38" s="566">
        <f t="shared" ca="1" si="141"/>
        <v>255</v>
      </c>
      <c r="BS38" s="274">
        <f t="shared" ca="1" si="136"/>
        <v>550</v>
      </c>
      <c r="BT38" s="285">
        <f t="shared" ca="1" si="59"/>
        <v>805</v>
      </c>
      <c r="BU38" s="286" t="str">
        <f t="shared" si="147"/>
        <v>J</v>
      </c>
      <c r="BV38" s="323">
        <f t="shared" ca="1" si="72"/>
        <v>805.7</v>
      </c>
      <c r="BW38" s="323">
        <f t="shared" ca="1" si="60"/>
        <v>0.70000000000004547</v>
      </c>
      <c r="BX38" s="26"/>
      <c r="BY38" s="287"/>
      <c r="BZ38" s="288"/>
      <c r="CA38" s="237" t="str">
        <f t="shared" si="148"/>
        <v>J</v>
      </c>
      <c r="CB38" s="278">
        <f t="shared" si="157"/>
        <v>2014</v>
      </c>
      <c r="CC38" s="279">
        <f t="shared" si="157"/>
        <v>9</v>
      </c>
      <c r="CD38" s="280">
        <f t="shared" ca="1" si="74"/>
        <v>0</v>
      </c>
      <c r="CE38" s="280">
        <f t="shared" ca="1" si="75"/>
        <v>0</v>
      </c>
      <c r="CF38" s="280">
        <f t="shared" ca="1" si="76"/>
        <v>0</v>
      </c>
      <c r="CG38" s="280">
        <f t="shared" ca="1" si="77"/>
        <v>0</v>
      </c>
      <c r="CH38" s="280">
        <f t="shared" ca="1" si="78"/>
        <v>0</v>
      </c>
      <c r="CI38" s="280">
        <f t="shared" ca="1" si="79"/>
        <v>0</v>
      </c>
      <c r="CJ38" s="280">
        <f t="shared" ca="1" si="80"/>
        <v>250</v>
      </c>
      <c r="CK38" s="280">
        <f t="shared" ca="1" si="81"/>
        <v>150</v>
      </c>
      <c r="CL38" s="280">
        <f t="shared" ca="1" si="82"/>
        <v>0</v>
      </c>
      <c r="CM38" s="280">
        <f t="shared" ca="1" si="83"/>
        <v>150</v>
      </c>
      <c r="CN38" s="280">
        <f t="shared" ca="1" si="84"/>
        <v>0</v>
      </c>
      <c r="CO38" s="280">
        <f t="shared" ca="1" si="85"/>
        <v>0</v>
      </c>
      <c r="CP38" s="365">
        <f t="shared" ca="1" si="86"/>
        <v>0</v>
      </c>
      <c r="CQ38" s="613">
        <f t="shared" ca="1" si="87"/>
        <v>0</v>
      </c>
      <c r="CR38" s="280">
        <f t="shared" ca="1" si="88"/>
        <v>10</v>
      </c>
      <c r="CS38" s="280">
        <f t="shared" ca="1" si="89"/>
        <v>25</v>
      </c>
      <c r="CT38" s="280">
        <f t="shared" ca="1" si="90"/>
        <v>6</v>
      </c>
      <c r="CU38" s="280">
        <f t="shared" ca="1" si="91"/>
        <v>75</v>
      </c>
      <c r="CV38" s="280">
        <f t="shared" ca="1" si="92"/>
        <v>6</v>
      </c>
      <c r="CW38" s="365">
        <f t="shared" ca="1" si="93"/>
        <v>0</v>
      </c>
      <c r="CX38" s="280">
        <f t="shared" ca="1" si="94"/>
        <v>25</v>
      </c>
      <c r="CY38" s="280">
        <f t="shared" ca="1" si="95"/>
        <v>0</v>
      </c>
      <c r="CZ38" s="280">
        <f t="shared" ca="1" si="96"/>
        <v>60</v>
      </c>
      <c r="DA38" s="280">
        <f t="shared" ca="1" si="97"/>
        <v>0</v>
      </c>
      <c r="DB38" s="280">
        <f t="shared" ca="1" si="98"/>
        <v>15</v>
      </c>
      <c r="DC38" s="280">
        <f t="shared" ca="1" si="99"/>
        <v>20.6</v>
      </c>
      <c r="DD38" s="280">
        <f t="shared" ca="1" si="100"/>
        <v>0</v>
      </c>
      <c r="DE38" s="280">
        <f t="shared" ca="1" si="101"/>
        <v>0</v>
      </c>
      <c r="DF38" s="280">
        <f t="shared" ca="1" si="102"/>
        <v>0</v>
      </c>
      <c r="DG38" s="280">
        <f t="shared" ca="1" si="103"/>
        <v>0</v>
      </c>
      <c r="DH38" s="280">
        <f t="shared" ca="1" si="104"/>
        <v>0</v>
      </c>
      <c r="DI38" s="568">
        <f t="shared" ca="1" si="105"/>
        <v>42.6</v>
      </c>
      <c r="DJ38" s="568">
        <f t="shared" ca="1" si="106"/>
        <v>200</v>
      </c>
      <c r="DK38" s="414">
        <f t="shared" ca="1" si="107"/>
        <v>550</v>
      </c>
      <c r="DL38" s="281">
        <f t="shared" ca="1" si="108"/>
        <v>792.6</v>
      </c>
      <c r="DM38" s="281">
        <f t="shared" ca="1" si="109"/>
        <v>792</v>
      </c>
      <c r="DN38" s="454">
        <f t="shared" ca="1" si="110"/>
        <v>-0.60000000000002274</v>
      </c>
      <c r="DO38" s="626">
        <f t="shared" ca="1" si="111"/>
        <v>-7.5700227100684164E-4</v>
      </c>
      <c r="DP38" s="29"/>
      <c r="DQ38" s="29"/>
      <c r="DR38" s="29"/>
      <c r="DS38" s="29"/>
      <c r="DT38" s="29"/>
      <c r="DU38" s="29"/>
      <c r="DV38" s="29"/>
    </row>
    <row r="39" spans="1:126" ht="11.25" customHeight="1">
      <c r="A39" s="1">
        <f t="shared" si="112"/>
        <v>2043</v>
      </c>
      <c r="O39" s="8"/>
      <c r="P39" s="1">
        <f t="shared" si="69"/>
        <v>2043</v>
      </c>
      <c r="AD39" s="17"/>
      <c r="AI39" s="237" t="str">
        <f t="shared" si="144"/>
        <v>Z</v>
      </c>
      <c r="AJ39" s="25">
        <f t="shared" si="145"/>
        <v>2014</v>
      </c>
      <c r="AK39" s="284">
        <f t="shared" si="146"/>
        <v>10</v>
      </c>
      <c r="AL39" s="285">
        <f t="shared" ca="1" si="190"/>
        <v>0</v>
      </c>
      <c r="AM39" s="285">
        <f t="shared" ca="1" si="190"/>
        <v>0</v>
      </c>
      <c r="AN39" s="285">
        <f t="shared" ca="1" si="190"/>
        <v>0</v>
      </c>
      <c r="AO39" s="285">
        <f t="shared" ca="1" si="190"/>
        <v>0</v>
      </c>
      <c r="AP39" s="285">
        <f t="shared" ca="1" si="190"/>
        <v>0</v>
      </c>
      <c r="AQ39" s="285">
        <f t="shared" ca="1" si="190"/>
        <v>0</v>
      </c>
      <c r="AR39" s="285">
        <f t="shared" ca="1" si="190"/>
        <v>250</v>
      </c>
      <c r="AS39" s="285">
        <f t="shared" ca="1" si="190"/>
        <v>150</v>
      </c>
      <c r="AT39" s="285">
        <f t="shared" ca="1" si="190"/>
        <v>0</v>
      </c>
      <c r="AU39" s="285">
        <f t="shared" ca="1" si="190"/>
        <v>150</v>
      </c>
      <c r="AV39" s="285">
        <f t="shared" ca="1" si="191"/>
        <v>0</v>
      </c>
      <c r="AW39" s="285">
        <f t="shared" ca="1" si="191"/>
        <v>0</v>
      </c>
      <c r="AX39" s="285">
        <f t="shared" ca="1" si="191"/>
        <v>0</v>
      </c>
      <c r="AY39" s="609">
        <f t="shared" ca="1" si="191"/>
        <v>0</v>
      </c>
      <c r="AZ39" s="285">
        <f t="shared" ca="1" si="191"/>
        <v>10</v>
      </c>
      <c r="BA39" s="285">
        <f t="shared" ca="1" si="191"/>
        <v>25</v>
      </c>
      <c r="BB39" s="285">
        <f t="shared" ca="1" si="191"/>
        <v>6</v>
      </c>
      <c r="BC39" s="285">
        <f t="shared" ca="1" si="191"/>
        <v>75</v>
      </c>
      <c r="BD39" s="285">
        <f t="shared" ca="1" si="191"/>
        <v>6</v>
      </c>
      <c r="BE39" s="285">
        <f t="shared" ca="1" si="54"/>
        <v>0</v>
      </c>
      <c r="BF39" s="285">
        <f t="shared" ca="1" si="166"/>
        <v>25</v>
      </c>
      <c r="BG39" s="285">
        <f t="shared" ca="1" si="166"/>
        <v>0</v>
      </c>
      <c r="BH39" s="285">
        <f t="shared" ca="1" si="166"/>
        <v>60</v>
      </c>
      <c r="BI39" s="285">
        <f t="shared" ca="1" si="166"/>
        <v>0</v>
      </c>
      <c r="BJ39" s="285">
        <f t="shared" ca="1" si="192"/>
        <v>15</v>
      </c>
      <c r="BK39" s="285">
        <f t="shared" ca="1" si="192"/>
        <v>20.6</v>
      </c>
      <c r="BL39" s="285">
        <f t="shared" ca="1" si="192"/>
        <v>0</v>
      </c>
      <c r="BM39" s="285">
        <f t="shared" ca="1" si="192"/>
        <v>0</v>
      </c>
      <c r="BN39" s="285">
        <f t="shared" ca="1" si="192"/>
        <v>0</v>
      </c>
      <c r="BO39" s="285">
        <f t="shared" ca="1" si="192"/>
        <v>0</v>
      </c>
      <c r="BP39" s="285">
        <f t="shared" ca="1" si="192"/>
        <v>0</v>
      </c>
      <c r="BQ39" s="514">
        <f t="shared" ca="1" si="57"/>
        <v>43</v>
      </c>
      <c r="BR39" s="566">
        <f t="shared" ca="1" si="141"/>
        <v>242.7</v>
      </c>
      <c r="BS39" s="274">
        <f t="shared" ca="1" si="136"/>
        <v>550</v>
      </c>
      <c r="BT39" s="285">
        <f t="shared" ca="1" si="59"/>
        <v>793</v>
      </c>
      <c r="BU39" s="286" t="str">
        <f t="shared" si="147"/>
        <v>K</v>
      </c>
      <c r="BV39" s="323">
        <f t="shared" ca="1" si="72"/>
        <v>792.6</v>
      </c>
      <c r="BW39" s="323">
        <f t="shared" ca="1" si="60"/>
        <v>-0.39999999999997726</v>
      </c>
      <c r="BY39" s="287"/>
      <c r="BZ39" s="288"/>
      <c r="CA39" s="237" t="str">
        <f t="shared" si="148"/>
        <v>K</v>
      </c>
      <c r="CB39" s="278">
        <f t="shared" si="157"/>
        <v>2014</v>
      </c>
      <c r="CC39" s="279">
        <f t="shared" si="157"/>
        <v>10</v>
      </c>
      <c r="CD39" s="280">
        <f t="shared" ca="1" si="74"/>
        <v>0</v>
      </c>
      <c r="CE39" s="280">
        <f t="shared" ca="1" si="75"/>
        <v>0</v>
      </c>
      <c r="CF39" s="280">
        <f t="shared" ca="1" si="76"/>
        <v>0</v>
      </c>
      <c r="CG39" s="280">
        <f t="shared" ca="1" si="77"/>
        <v>0</v>
      </c>
      <c r="CH39" s="280">
        <f t="shared" ca="1" si="78"/>
        <v>0</v>
      </c>
      <c r="CI39" s="280">
        <f t="shared" ca="1" si="79"/>
        <v>0</v>
      </c>
      <c r="CJ39" s="280">
        <f t="shared" ca="1" si="80"/>
        <v>250</v>
      </c>
      <c r="CK39" s="280">
        <f t="shared" ca="1" si="81"/>
        <v>150</v>
      </c>
      <c r="CL39" s="280">
        <f t="shared" ca="1" si="82"/>
        <v>0</v>
      </c>
      <c r="CM39" s="280">
        <f t="shared" ca="1" si="83"/>
        <v>150</v>
      </c>
      <c r="CN39" s="280">
        <f t="shared" ca="1" si="84"/>
        <v>0</v>
      </c>
      <c r="CO39" s="280">
        <f t="shared" ca="1" si="85"/>
        <v>0</v>
      </c>
      <c r="CP39" s="365">
        <f t="shared" ca="1" si="86"/>
        <v>0</v>
      </c>
      <c r="CQ39" s="613">
        <f t="shared" ca="1" si="87"/>
        <v>0</v>
      </c>
      <c r="CR39" s="280">
        <f t="shared" ca="1" si="88"/>
        <v>11</v>
      </c>
      <c r="CS39" s="280">
        <f t="shared" ca="1" si="89"/>
        <v>25</v>
      </c>
      <c r="CT39" s="280">
        <f t="shared" ca="1" si="90"/>
        <v>6</v>
      </c>
      <c r="CU39" s="280">
        <f t="shared" ca="1" si="91"/>
        <v>69</v>
      </c>
      <c r="CV39" s="280">
        <f t="shared" ca="1" si="92"/>
        <v>4</v>
      </c>
      <c r="CW39" s="365">
        <f t="shared" ca="1" si="93"/>
        <v>0</v>
      </c>
      <c r="CX39" s="280">
        <f t="shared" ca="1" si="94"/>
        <v>25</v>
      </c>
      <c r="CY39" s="280">
        <f t="shared" ca="1" si="95"/>
        <v>0</v>
      </c>
      <c r="CZ39" s="280">
        <f t="shared" ca="1" si="96"/>
        <v>60</v>
      </c>
      <c r="DA39" s="280">
        <f t="shared" ca="1" si="97"/>
        <v>0</v>
      </c>
      <c r="DB39" s="280">
        <f t="shared" ca="1" si="98"/>
        <v>15</v>
      </c>
      <c r="DC39" s="280">
        <f t="shared" ca="1" si="99"/>
        <v>18.600000000000001</v>
      </c>
      <c r="DD39" s="280">
        <f t="shared" ca="1" si="100"/>
        <v>0</v>
      </c>
      <c r="DE39" s="280">
        <f t="shared" ca="1" si="101"/>
        <v>0</v>
      </c>
      <c r="DF39" s="280">
        <f t="shared" ca="1" si="102"/>
        <v>0</v>
      </c>
      <c r="DG39" s="280">
        <f t="shared" ca="1" si="103"/>
        <v>0</v>
      </c>
      <c r="DH39" s="280">
        <f t="shared" ca="1" si="104"/>
        <v>0</v>
      </c>
      <c r="DI39" s="568">
        <f t="shared" ca="1" si="105"/>
        <v>39.6</v>
      </c>
      <c r="DJ39" s="568">
        <f t="shared" ca="1" si="106"/>
        <v>194</v>
      </c>
      <c r="DK39" s="414">
        <f t="shared" ca="1" si="107"/>
        <v>550</v>
      </c>
      <c r="DL39" s="281">
        <f t="shared" ca="1" si="108"/>
        <v>783.6</v>
      </c>
      <c r="DM39" s="281">
        <f t="shared" ca="1" si="109"/>
        <v>783</v>
      </c>
      <c r="DN39" s="454">
        <f t="shared" ca="1" si="110"/>
        <v>-0.60000000000002274</v>
      </c>
      <c r="DO39" s="626">
        <f t="shared" ca="1" si="111"/>
        <v>-7.6569678407353587E-4</v>
      </c>
      <c r="DP39" s="29"/>
      <c r="DQ39" s="29"/>
      <c r="DR39" s="29"/>
      <c r="DS39" s="29"/>
      <c r="DT39" s="29"/>
      <c r="DU39" s="29"/>
      <c r="DV39" s="29"/>
    </row>
    <row r="40" spans="1:126" ht="11.25" customHeight="1">
      <c r="A40" s="1">
        <f t="shared" si="112"/>
        <v>2044</v>
      </c>
      <c r="O40" s="8"/>
      <c r="P40" s="1">
        <f t="shared" si="69"/>
        <v>2044</v>
      </c>
      <c r="AD40" s="17"/>
      <c r="AI40" s="237" t="str">
        <f t="shared" si="144"/>
        <v>AA</v>
      </c>
      <c r="AJ40" s="25">
        <f t="shared" si="145"/>
        <v>2014</v>
      </c>
      <c r="AK40" s="284">
        <f t="shared" si="146"/>
        <v>11</v>
      </c>
      <c r="AL40" s="285">
        <f t="shared" ca="1" si="190"/>
        <v>0</v>
      </c>
      <c r="AM40" s="285">
        <f t="shared" ca="1" si="190"/>
        <v>0</v>
      </c>
      <c r="AN40" s="285">
        <f t="shared" ca="1" si="190"/>
        <v>0</v>
      </c>
      <c r="AO40" s="285">
        <f t="shared" ca="1" si="190"/>
        <v>0</v>
      </c>
      <c r="AP40" s="285">
        <f t="shared" ca="1" si="190"/>
        <v>0</v>
      </c>
      <c r="AQ40" s="285">
        <f t="shared" ca="1" si="190"/>
        <v>0</v>
      </c>
      <c r="AR40" s="285">
        <f t="shared" ca="1" si="190"/>
        <v>250</v>
      </c>
      <c r="AS40" s="285">
        <f t="shared" ca="1" si="190"/>
        <v>150</v>
      </c>
      <c r="AT40" s="285">
        <f t="shared" ca="1" si="190"/>
        <v>0</v>
      </c>
      <c r="AU40" s="285">
        <f t="shared" ca="1" si="190"/>
        <v>150</v>
      </c>
      <c r="AV40" s="285">
        <f t="shared" ca="1" si="191"/>
        <v>0</v>
      </c>
      <c r="AW40" s="285">
        <f t="shared" ca="1" si="191"/>
        <v>0</v>
      </c>
      <c r="AX40" s="285">
        <f t="shared" ca="1" si="191"/>
        <v>0</v>
      </c>
      <c r="AY40" s="609">
        <f t="shared" ca="1" si="191"/>
        <v>0</v>
      </c>
      <c r="AZ40" s="285">
        <f t="shared" ca="1" si="191"/>
        <v>10</v>
      </c>
      <c r="BA40" s="285">
        <f t="shared" ca="1" si="191"/>
        <v>25</v>
      </c>
      <c r="BB40" s="285">
        <f t="shared" ca="1" si="191"/>
        <v>6</v>
      </c>
      <c r="BC40" s="285">
        <f t="shared" ca="1" si="191"/>
        <v>69</v>
      </c>
      <c r="BD40" s="285">
        <f t="shared" ca="1" si="191"/>
        <v>6</v>
      </c>
      <c r="BE40" s="285">
        <f t="shared" ca="1" si="54"/>
        <v>0</v>
      </c>
      <c r="BF40" s="285">
        <f t="shared" ca="1" si="166"/>
        <v>25</v>
      </c>
      <c r="BG40" s="285">
        <f t="shared" ca="1" si="166"/>
        <v>0</v>
      </c>
      <c r="BH40" s="285">
        <f t="shared" ca="1" si="166"/>
        <v>60</v>
      </c>
      <c r="BI40" s="285">
        <f t="shared" ca="1" si="166"/>
        <v>0</v>
      </c>
      <c r="BJ40" s="285">
        <f t="shared" ca="1" si="192"/>
        <v>15</v>
      </c>
      <c r="BK40" s="285">
        <f t="shared" ca="1" si="192"/>
        <v>18.600000000000001</v>
      </c>
      <c r="BL40" s="285">
        <f t="shared" ca="1" si="192"/>
        <v>0</v>
      </c>
      <c r="BM40" s="285">
        <f t="shared" ca="1" si="192"/>
        <v>0</v>
      </c>
      <c r="BN40" s="285">
        <f t="shared" ca="1" si="192"/>
        <v>0</v>
      </c>
      <c r="BO40" s="285">
        <f t="shared" ca="1" si="192"/>
        <v>0</v>
      </c>
      <c r="BP40" s="285">
        <f t="shared" ca="1" si="192"/>
        <v>0</v>
      </c>
      <c r="BQ40" s="514">
        <f t="shared" ca="1" si="57"/>
        <v>40</v>
      </c>
      <c r="BR40" s="566">
        <f t="shared" ca="1" si="141"/>
        <v>233.6</v>
      </c>
      <c r="BS40" s="274">
        <f t="shared" ca="1" si="136"/>
        <v>550</v>
      </c>
      <c r="BT40" s="285">
        <f t="shared" ca="1" si="59"/>
        <v>784</v>
      </c>
      <c r="BU40" s="286" t="str">
        <f t="shared" si="147"/>
        <v>L</v>
      </c>
      <c r="BV40" s="323">
        <f t="shared" ca="1" si="72"/>
        <v>784.6</v>
      </c>
      <c r="BW40" s="323">
        <f t="shared" ca="1" si="60"/>
        <v>0.60000000000002274</v>
      </c>
      <c r="BY40" s="287"/>
      <c r="BZ40" s="288"/>
      <c r="CA40" s="237" t="str">
        <f t="shared" si="148"/>
        <v>L</v>
      </c>
      <c r="CB40" s="278">
        <f t="shared" si="157"/>
        <v>2014</v>
      </c>
      <c r="CC40" s="279">
        <f t="shared" si="157"/>
        <v>11</v>
      </c>
      <c r="CD40" s="280">
        <f t="shared" ca="1" si="74"/>
        <v>0</v>
      </c>
      <c r="CE40" s="280">
        <f t="shared" ca="1" si="75"/>
        <v>0</v>
      </c>
      <c r="CF40" s="280">
        <f t="shared" ca="1" si="76"/>
        <v>0</v>
      </c>
      <c r="CG40" s="280">
        <f t="shared" ca="1" si="77"/>
        <v>0</v>
      </c>
      <c r="CH40" s="280">
        <f t="shared" ca="1" si="78"/>
        <v>0</v>
      </c>
      <c r="CI40" s="280">
        <f t="shared" ca="1" si="79"/>
        <v>0</v>
      </c>
      <c r="CJ40" s="280">
        <f t="shared" ca="1" si="80"/>
        <v>250</v>
      </c>
      <c r="CK40" s="280">
        <f t="shared" ca="1" si="81"/>
        <v>150</v>
      </c>
      <c r="CL40" s="280">
        <f t="shared" ca="1" si="82"/>
        <v>0</v>
      </c>
      <c r="CM40" s="280">
        <f t="shared" ca="1" si="83"/>
        <v>150</v>
      </c>
      <c r="CN40" s="280">
        <f t="shared" ca="1" si="84"/>
        <v>0</v>
      </c>
      <c r="CO40" s="280">
        <f t="shared" ca="1" si="85"/>
        <v>0</v>
      </c>
      <c r="CP40" s="365">
        <f t="shared" ca="1" si="86"/>
        <v>0</v>
      </c>
      <c r="CQ40" s="613">
        <f t="shared" ca="1" si="87"/>
        <v>0</v>
      </c>
      <c r="CR40" s="280">
        <f t="shared" ca="1" si="88"/>
        <v>7</v>
      </c>
      <c r="CS40" s="280">
        <f t="shared" ca="1" si="89"/>
        <v>25</v>
      </c>
      <c r="CT40" s="280">
        <f t="shared" ca="1" si="90"/>
        <v>5</v>
      </c>
      <c r="CU40" s="280">
        <f t="shared" ca="1" si="91"/>
        <v>50</v>
      </c>
      <c r="CV40" s="280">
        <f t="shared" ca="1" si="92"/>
        <v>4</v>
      </c>
      <c r="CW40" s="365">
        <f t="shared" ca="1" si="93"/>
        <v>0</v>
      </c>
      <c r="CX40" s="280">
        <f t="shared" ca="1" si="94"/>
        <v>25</v>
      </c>
      <c r="CY40" s="280">
        <f t="shared" ca="1" si="95"/>
        <v>0</v>
      </c>
      <c r="CZ40" s="280">
        <f t="shared" ca="1" si="96"/>
        <v>60</v>
      </c>
      <c r="DA40" s="280">
        <f t="shared" ca="1" si="97"/>
        <v>0</v>
      </c>
      <c r="DB40" s="280">
        <f t="shared" ca="1" si="98"/>
        <v>15</v>
      </c>
      <c r="DC40" s="280">
        <f t="shared" ca="1" si="99"/>
        <v>13.8</v>
      </c>
      <c r="DD40" s="280">
        <f t="shared" ca="1" si="100"/>
        <v>0</v>
      </c>
      <c r="DE40" s="280">
        <f t="shared" ca="1" si="101"/>
        <v>0</v>
      </c>
      <c r="DF40" s="280">
        <f t="shared" ca="1" si="102"/>
        <v>0</v>
      </c>
      <c r="DG40" s="280">
        <f t="shared" ca="1" si="103"/>
        <v>0</v>
      </c>
      <c r="DH40" s="280">
        <f t="shared" ca="1" si="104"/>
        <v>0</v>
      </c>
      <c r="DI40" s="568">
        <f t="shared" ca="1" si="105"/>
        <v>29.8</v>
      </c>
      <c r="DJ40" s="568">
        <f t="shared" ca="1" si="106"/>
        <v>175</v>
      </c>
      <c r="DK40" s="414">
        <f t="shared" ca="1" si="107"/>
        <v>550</v>
      </c>
      <c r="DL40" s="281">
        <f t="shared" ca="1" si="108"/>
        <v>754.8</v>
      </c>
      <c r="DM40" s="281">
        <f t="shared" ca="1" si="109"/>
        <v>755</v>
      </c>
      <c r="DN40" s="454">
        <f t="shared" ca="1" si="110"/>
        <v>0.20000000000004547</v>
      </c>
      <c r="DO40" s="626">
        <f t="shared" ca="1" si="111"/>
        <v>2.6497085320620757E-4</v>
      </c>
      <c r="DP40" s="29"/>
      <c r="DQ40" s="29"/>
      <c r="DR40" s="29"/>
      <c r="DS40" s="29"/>
      <c r="DT40" s="29"/>
      <c r="DU40" s="29"/>
      <c r="DV40" s="29"/>
    </row>
    <row r="41" spans="1:126" ht="11.25" customHeight="1">
      <c r="A41" s="1">
        <f t="shared" si="112"/>
        <v>2045</v>
      </c>
      <c r="O41" s="8"/>
      <c r="P41" s="1">
        <f t="shared" si="69"/>
        <v>2045</v>
      </c>
      <c r="AD41" s="17"/>
      <c r="AI41" s="313" t="str">
        <f t="shared" si="144"/>
        <v>AB</v>
      </c>
      <c r="AJ41" s="294">
        <f t="shared" si="145"/>
        <v>2014</v>
      </c>
      <c r="AK41" s="314">
        <f t="shared" si="146"/>
        <v>12</v>
      </c>
      <c r="AL41" s="315">
        <f t="shared" ca="1" si="190"/>
        <v>0</v>
      </c>
      <c r="AM41" s="315">
        <f t="shared" ca="1" si="190"/>
        <v>0</v>
      </c>
      <c r="AN41" s="315">
        <f t="shared" ca="1" si="190"/>
        <v>0</v>
      </c>
      <c r="AO41" s="315">
        <f t="shared" ca="1" si="190"/>
        <v>0</v>
      </c>
      <c r="AP41" s="315">
        <f t="shared" ca="1" si="190"/>
        <v>0</v>
      </c>
      <c r="AQ41" s="315">
        <f t="shared" ca="1" si="190"/>
        <v>0</v>
      </c>
      <c r="AR41" s="315">
        <f t="shared" ca="1" si="190"/>
        <v>250</v>
      </c>
      <c r="AS41" s="315">
        <f t="shared" ca="1" si="190"/>
        <v>150</v>
      </c>
      <c r="AT41" s="315">
        <f t="shared" ca="1" si="190"/>
        <v>0</v>
      </c>
      <c r="AU41" s="315">
        <f t="shared" ca="1" si="190"/>
        <v>150</v>
      </c>
      <c r="AV41" s="315">
        <f t="shared" ca="1" si="191"/>
        <v>0</v>
      </c>
      <c r="AW41" s="315">
        <f t="shared" ca="1" si="191"/>
        <v>0</v>
      </c>
      <c r="AX41" s="315">
        <f t="shared" ca="1" si="191"/>
        <v>0</v>
      </c>
      <c r="AY41" s="615">
        <f t="shared" ca="1" si="191"/>
        <v>0</v>
      </c>
      <c r="AZ41" s="315">
        <f t="shared" ca="1" si="191"/>
        <v>11</v>
      </c>
      <c r="BA41" s="315">
        <f t="shared" ca="1" si="191"/>
        <v>25</v>
      </c>
      <c r="BB41" s="315">
        <f t="shared" ca="1" si="191"/>
        <v>5</v>
      </c>
      <c r="BC41" s="315">
        <f t="shared" ca="1" si="191"/>
        <v>50</v>
      </c>
      <c r="BD41" s="315">
        <f t="shared" ca="1" si="191"/>
        <v>4</v>
      </c>
      <c r="BE41" s="315">
        <f t="shared" ca="1" si="54"/>
        <v>0</v>
      </c>
      <c r="BF41" s="315">
        <f t="shared" ca="1" si="166"/>
        <v>25</v>
      </c>
      <c r="BG41" s="315">
        <f t="shared" ca="1" si="166"/>
        <v>0</v>
      </c>
      <c r="BH41" s="315">
        <f t="shared" ca="1" si="166"/>
        <v>60</v>
      </c>
      <c r="BI41" s="315">
        <f t="shared" ca="1" si="166"/>
        <v>0</v>
      </c>
      <c r="BJ41" s="315">
        <f t="shared" ca="1" si="192"/>
        <v>15</v>
      </c>
      <c r="BK41" s="315">
        <f t="shared" ca="1" si="192"/>
        <v>13.8</v>
      </c>
      <c r="BL41" s="315">
        <f t="shared" ca="1" si="192"/>
        <v>0</v>
      </c>
      <c r="BM41" s="315">
        <f t="shared" ca="1" si="192"/>
        <v>0</v>
      </c>
      <c r="BN41" s="315">
        <f t="shared" ca="1" si="192"/>
        <v>0</v>
      </c>
      <c r="BO41" s="315">
        <f t="shared" ca="1" si="192"/>
        <v>0</v>
      </c>
      <c r="BP41" s="315">
        <f t="shared" ca="1" si="192"/>
        <v>0</v>
      </c>
      <c r="BQ41" s="515">
        <f t="shared" ca="1" si="57"/>
        <v>34</v>
      </c>
      <c r="BR41" s="567">
        <f t="shared" ca="1" si="141"/>
        <v>208.9</v>
      </c>
      <c r="BS41" s="377">
        <f t="shared" ca="1" si="136"/>
        <v>550</v>
      </c>
      <c r="BT41" s="315">
        <f t="shared" ca="1" si="59"/>
        <v>759</v>
      </c>
      <c r="BU41" s="316" t="str">
        <f t="shared" si="147"/>
        <v>M</v>
      </c>
      <c r="BV41" s="386">
        <f t="shared" ca="1" si="72"/>
        <v>758.8</v>
      </c>
      <c r="BW41" s="386">
        <f t="shared" ca="1" si="60"/>
        <v>-0.20000000000004547</v>
      </c>
      <c r="BX41" s="294"/>
      <c r="BY41" s="379"/>
      <c r="BZ41" s="380"/>
      <c r="CA41" s="313" t="str">
        <f t="shared" si="148"/>
        <v>M</v>
      </c>
      <c r="CB41" s="381">
        <f t="shared" si="157"/>
        <v>2014</v>
      </c>
      <c r="CC41" s="382">
        <f t="shared" si="157"/>
        <v>12</v>
      </c>
      <c r="CD41" s="378">
        <f t="shared" ca="1" si="74"/>
        <v>0</v>
      </c>
      <c r="CE41" s="378">
        <f t="shared" ca="1" si="75"/>
        <v>0</v>
      </c>
      <c r="CF41" s="378">
        <f t="shared" ca="1" si="76"/>
        <v>0</v>
      </c>
      <c r="CG41" s="378">
        <f t="shared" ca="1" si="77"/>
        <v>0</v>
      </c>
      <c r="CH41" s="378">
        <f t="shared" ca="1" si="78"/>
        <v>0</v>
      </c>
      <c r="CI41" s="378">
        <f t="shared" ca="1" si="79"/>
        <v>0</v>
      </c>
      <c r="CJ41" s="378">
        <f t="shared" ca="1" si="80"/>
        <v>250</v>
      </c>
      <c r="CK41" s="378">
        <f t="shared" ca="1" si="81"/>
        <v>150</v>
      </c>
      <c r="CL41" s="378">
        <f t="shared" ca="1" si="82"/>
        <v>600</v>
      </c>
      <c r="CM41" s="378">
        <f t="shared" ca="1" si="83"/>
        <v>150</v>
      </c>
      <c r="CN41" s="378">
        <f t="shared" ca="1" si="84"/>
        <v>0</v>
      </c>
      <c r="CO41" s="378">
        <f t="shared" ca="1" si="85"/>
        <v>0</v>
      </c>
      <c r="CP41" s="386">
        <f t="shared" ca="1" si="86"/>
        <v>0</v>
      </c>
      <c r="CQ41" s="614">
        <f t="shared" ca="1" si="87"/>
        <v>0</v>
      </c>
      <c r="CR41" s="378">
        <f t="shared" ca="1" si="88"/>
        <v>10</v>
      </c>
      <c r="CS41" s="378">
        <f t="shared" ca="1" si="89"/>
        <v>25</v>
      </c>
      <c r="CT41" s="378">
        <f t="shared" ca="1" si="90"/>
        <v>6</v>
      </c>
      <c r="CU41" s="378">
        <f t="shared" ca="1" si="91"/>
        <v>59</v>
      </c>
      <c r="CV41" s="378">
        <f t="shared" ca="1" si="92"/>
        <v>5</v>
      </c>
      <c r="CW41" s="386">
        <f t="shared" ca="1" si="93"/>
        <v>0</v>
      </c>
      <c r="CX41" s="378">
        <f t="shared" ca="1" si="94"/>
        <v>25</v>
      </c>
      <c r="CY41" s="378">
        <f t="shared" ca="1" si="95"/>
        <v>0</v>
      </c>
      <c r="CZ41" s="378">
        <f t="shared" ca="1" si="96"/>
        <v>60</v>
      </c>
      <c r="DA41" s="378">
        <f t="shared" ca="1" si="97"/>
        <v>0</v>
      </c>
      <c r="DB41" s="378">
        <f t="shared" ca="1" si="98"/>
        <v>15</v>
      </c>
      <c r="DC41" s="378">
        <f t="shared" ca="1" si="99"/>
        <v>16.600000000000001</v>
      </c>
      <c r="DD41" s="378">
        <f t="shared" ca="1" si="100"/>
        <v>0</v>
      </c>
      <c r="DE41" s="378">
        <f t="shared" ca="1" si="101"/>
        <v>0</v>
      </c>
      <c r="DF41" s="378">
        <f t="shared" ca="1" si="102"/>
        <v>0</v>
      </c>
      <c r="DG41" s="378">
        <f t="shared" ca="1" si="103"/>
        <v>0</v>
      </c>
      <c r="DH41" s="378">
        <f t="shared" ca="1" si="104"/>
        <v>0</v>
      </c>
      <c r="DI41" s="570">
        <f t="shared" ca="1" si="105"/>
        <v>37.6</v>
      </c>
      <c r="DJ41" s="570">
        <f t="shared" ca="1" si="106"/>
        <v>184</v>
      </c>
      <c r="DK41" s="415">
        <f t="shared" ca="1" si="107"/>
        <v>1150</v>
      </c>
      <c r="DL41" s="645">
        <f t="shared" ca="1" si="108"/>
        <v>1371.6</v>
      </c>
      <c r="DM41" s="645">
        <f t="shared" ca="1" si="109"/>
        <v>1372</v>
      </c>
      <c r="DN41" s="646">
        <f t="shared" ca="1" si="110"/>
        <v>0.40000000000009095</v>
      </c>
      <c r="DO41" s="626">
        <f t="shared" ca="1" si="111"/>
        <v>2.9163021289012173E-4</v>
      </c>
      <c r="DP41" s="29"/>
      <c r="DQ41" s="29"/>
      <c r="DR41" s="29"/>
      <c r="DS41" s="29"/>
      <c r="DT41" s="29"/>
      <c r="DU41" s="29"/>
      <c r="DV41" s="29"/>
    </row>
    <row r="42" spans="1:1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2"/>
      <c r="O42" s="2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22"/>
      <c r="AD42" s="17"/>
      <c r="AI42" s="237" t="str">
        <f t="shared" si="144"/>
        <v>Q</v>
      </c>
      <c r="AJ42" s="25">
        <f t="shared" si="145"/>
        <v>2015</v>
      </c>
      <c r="AK42" s="284">
        <f t="shared" si="146"/>
        <v>1</v>
      </c>
      <c r="AL42" s="285">
        <f t="shared" ca="1" si="190"/>
        <v>0</v>
      </c>
      <c r="AM42" s="285">
        <f t="shared" ca="1" si="190"/>
        <v>0</v>
      </c>
      <c r="AN42" s="285">
        <f t="shared" ca="1" si="190"/>
        <v>0</v>
      </c>
      <c r="AO42" s="285">
        <f t="shared" ca="1" si="190"/>
        <v>0</v>
      </c>
      <c r="AP42" s="285">
        <f t="shared" ca="1" si="190"/>
        <v>0</v>
      </c>
      <c r="AQ42" s="285">
        <f t="shared" ca="1" si="190"/>
        <v>0</v>
      </c>
      <c r="AR42" s="285">
        <f t="shared" ca="1" si="190"/>
        <v>250</v>
      </c>
      <c r="AS42" s="285">
        <f t="shared" ca="1" si="190"/>
        <v>150</v>
      </c>
      <c r="AT42" s="285">
        <f t="shared" ca="1" si="190"/>
        <v>600</v>
      </c>
      <c r="AU42" s="285">
        <f t="shared" ca="1" si="190"/>
        <v>150</v>
      </c>
      <c r="AV42" s="285">
        <f t="shared" ca="1" si="191"/>
        <v>0</v>
      </c>
      <c r="AW42" s="285">
        <f t="shared" ca="1" si="191"/>
        <v>0</v>
      </c>
      <c r="AX42" s="285">
        <f t="shared" ca="1" si="191"/>
        <v>0</v>
      </c>
      <c r="AY42" s="609">
        <f t="shared" ca="1" si="191"/>
        <v>0</v>
      </c>
      <c r="AZ42" s="285">
        <f t="shared" ca="1" si="191"/>
        <v>7</v>
      </c>
      <c r="BA42" s="285">
        <f t="shared" ca="1" si="191"/>
        <v>25</v>
      </c>
      <c r="BB42" s="285">
        <f t="shared" ca="1" si="191"/>
        <v>6</v>
      </c>
      <c r="BC42" s="285">
        <f t="shared" ca="1" si="191"/>
        <v>59</v>
      </c>
      <c r="BD42" s="285">
        <f t="shared" ca="1" si="191"/>
        <v>4</v>
      </c>
      <c r="BE42" s="285">
        <f t="shared" ca="1" si="54"/>
        <v>0</v>
      </c>
      <c r="BF42" s="285">
        <f t="shared" ca="1" si="166"/>
        <v>25</v>
      </c>
      <c r="BG42" s="285">
        <f t="shared" ca="1" si="166"/>
        <v>0</v>
      </c>
      <c r="BH42" s="285">
        <f t="shared" ca="1" si="166"/>
        <v>60</v>
      </c>
      <c r="BI42" s="285">
        <f t="shared" ca="1" si="166"/>
        <v>0</v>
      </c>
      <c r="BJ42" s="285">
        <f t="shared" ca="1" si="192"/>
        <v>15</v>
      </c>
      <c r="BK42" s="285">
        <f t="shared" ca="1" si="192"/>
        <v>16.600000000000001</v>
      </c>
      <c r="BL42" s="285">
        <f t="shared" ca="1" si="192"/>
        <v>0</v>
      </c>
      <c r="BM42" s="285">
        <f t="shared" ca="1" si="192"/>
        <v>0</v>
      </c>
      <c r="BN42" s="285">
        <f t="shared" ca="1" si="192"/>
        <v>0</v>
      </c>
      <c r="BO42" s="285">
        <f t="shared" ca="1" si="192"/>
        <v>0</v>
      </c>
      <c r="BP42" s="285">
        <f t="shared" ca="1" si="192"/>
        <v>0</v>
      </c>
      <c r="BQ42" s="514">
        <f t="shared" ca="1" si="57"/>
        <v>33</v>
      </c>
      <c r="BR42" s="566">
        <f t="shared" ca="1" si="141"/>
        <v>217.3</v>
      </c>
      <c r="BS42" s="274">
        <f t="shared" ca="1" si="136"/>
        <v>1150</v>
      </c>
      <c r="BT42" s="285">
        <f t="shared" ca="1" si="59"/>
        <v>1367</v>
      </c>
      <c r="BU42" s="286" t="str">
        <f t="shared" si="147"/>
        <v>B</v>
      </c>
      <c r="BV42" s="323">
        <f t="shared" ca="1" si="72"/>
        <v>1367.6</v>
      </c>
      <c r="BW42" s="323">
        <f t="shared" ca="1" si="60"/>
        <v>0.59999999999990905</v>
      </c>
      <c r="BY42" s="287"/>
      <c r="BZ42" s="288"/>
      <c r="CA42" s="237" t="str">
        <f t="shared" si="148"/>
        <v>B</v>
      </c>
      <c r="CB42" s="278">
        <f t="shared" si="157"/>
        <v>2015</v>
      </c>
      <c r="CC42" s="279">
        <f t="shared" si="157"/>
        <v>1</v>
      </c>
      <c r="CD42" s="280">
        <f t="shared" ca="1" si="74"/>
        <v>0</v>
      </c>
      <c r="CE42" s="280">
        <f t="shared" ca="1" si="75"/>
        <v>0</v>
      </c>
      <c r="CF42" s="280">
        <f t="shared" ca="1" si="76"/>
        <v>0</v>
      </c>
      <c r="CG42" s="280">
        <f t="shared" ca="1" si="77"/>
        <v>0</v>
      </c>
      <c r="CH42" s="280">
        <f t="shared" ca="1" si="78"/>
        <v>0</v>
      </c>
      <c r="CI42" s="280">
        <f t="shared" ca="1" si="79"/>
        <v>0</v>
      </c>
      <c r="CJ42" s="280">
        <f t="shared" ca="1" si="80"/>
        <v>250</v>
      </c>
      <c r="CK42" s="280">
        <f t="shared" ca="1" si="81"/>
        <v>150</v>
      </c>
      <c r="CL42" s="280">
        <f t="shared" ca="1" si="82"/>
        <v>600</v>
      </c>
      <c r="CM42" s="280">
        <f t="shared" ca="1" si="83"/>
        <v>150</v>
      </c>
      <c r="CN42" s="280">
        <f t="shared" ca="1" si="84"/>
        <v>0</v>
      </c>
      <c r="CO42" s="280">
        <f t="shared" ca="1" si="85"/>
        <v>0</v>
      </c>
      <c r="CP42" s="365">
        <f t="shared" ca="1" si="86"/>
        <v>0</v>
      </c>
      <c r="CQ42" s="613">
        <f t="shared" ca="1" si="87"/>
        <v>0</v>
      </c>
      <c r="CR42" s="280">
        <f t="shared" ca="1" si="88"/>
        <v>11</v>
      </c>
      <c r="CS42" s="280">
        <f t="shared" ca="1" si="89"/>
        <v>25</v>
      </c>
      <c r="CT42" s="280">
        <f t="shared" ca="1" si="90"/>
        <v>6</v>
      </c>
      <c r="CU42" s="280">
        <f t="shared" ca="1" si="91"/>
        <v>55</v>
      </c>
      <c r="CV42" s="280">
        <f t="shared" ca="1" si="92"/>
        <v>5</v>
      </c>
      <c r="CW42" s="365">
        <f t="shared" ca="1" si="93"/>
        <v>0</v>
      </c>
      <c r="CX42" s="280">
        <f t="shared" ca="1" si="94"/>
        <v>25</v>
      </c>
      <c r="CY42" s="280">
        <f t="shared" ca="1" si="95"/>
        <v>0</v>
      </c>
      <c r="CZ42" s="280">
        <f t="shared" ca="1" si="96"/>
        <v>60</v>
      </c>
      <c r="DA42" s="280">
        <f t="shared" ca="1" si="97"/>
        <v>0</v>
      </c>
      <c r="DB42" s="280">
        <f t="shared" ca="1" si="98"/>
        <v>15</v>
      </c>
      <c r="DC42" s="280">
        <f t="shared" ca="1" si="99"/>
        <v>23.9</v>
      </c>
      <c r="DD42" s="280">
        <f t="shared" ca="1" si="100"/>
        <v>0</v>
      </c>
      <c r="DE42" s="280">
        <f t="shared" ca="1" si="101"/>
        <v>0</v>
      </c>
      <c r="DF42" s="280">
        <f t="shared" ca="1" si="102"/>
        <v>0</v>
      </c>
      <c r="DG42" s="280">
        <f t="shared" ca="1" si="103"/>
        <v>0</v>
      </c>
      <c r="DH42" s="280">
        <f t="shared" ca="1" si="104"/>
        <v>0</v>
      </c>
      <c r="DI42" s="568">
        <f t="shared" ca="1" si="105"/>
        <v>45.9</v>
      </c>
      <c r="DJ42" s="568">
        <f t="shared" ca="1" si="106"/>
        <v>180</v>
      </c>
      <c r="DK42" s="414">
        <f t="shared" ca="1" si="107"/>
        <v>1150</v>
      </c>
      <c r="DL42" s="281">
        <f t="shared" ca="1" si="108"/>
        <v>1375.9</v>
      </c>
      <c r="DM42" s="281">
        <f t="shared" ca="1" si="109"/>
        <v>1377</v>
      </c>
      <c r="DN42" s="454">
        <f t="shared" ca="1" si="110"/>
        <v>1.0999999999999091</v>
      </c>
      <c r="DO42" s="626">
        <f t="shared" ca="1" si="111"/>
        <v>7.994767061559045E-4</v>
      </c>
      <c r="DP42" s="29"/>
      <c r="DQ42" s="29"/>
      <c r="DR42" s="29"/>
      <c r="DS42" s="29"/>
      <c r="DT42" s="29"/>
      <c r="DU42" s="29"/>
      <c r="DV42" s="29"/>
    </row>
    <row r="43" spans="1:1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2"/>
      <c r="O43" s="2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22"/>
      <c r="AD43" s="17"/>
      <c r="AH43" s="49"/>
      <c r="AI43" s="237" t="str">
        <f t="shared" si="144"/>
        <v>R</v>
      </c>
      <c r="AJ43" s="25">
        <f t="shared" si="145"/>
        <v>2015</v>
      </c>
      <c r="AK43" s="284">
        <f t="shared" si="146"/>
        <v>2</v>
      </c>
      <c r="AL43" s="285">
        <f t="shared" ca="1" si="190"/>
        <v>0</v>
      </c>
      <c r="AM43" s="285">
        <f t="shared" ca="1" si="190"/>
        <v>0</v>
      </c>
      <c r="AN43" s="285">
        <f t="shared" ca="1" si="190"/>
        <v>0</v>
      </c>
      <c r="AO43" s="285">
        <f t="shared" ca="1" si="190"/>
        <v>0</v>
      </c>
      <c r="AP43" s="285">
        <f t="shared" ca="1" si="190"/>
        <v>0</v>
      </c>
      <c r="AQ43" s="285">
        <f t="shared" ca="1" si="190"/>
        <v>0</v>
      </c>
      <c r="AR43" s="285">
        <f t="shared" ca="1" si="190"/>
        <v>250</v>
      </c>
      <c r="AS43" s="285">
        <f t="shared" ca="1" si="190"/>
        <v>150</v>
      </c>
      <c r="AT43" s="285">
        <f t="shared" ca="1" si="190"/>
        <v>600</v>
      </c>
      <c r="AU43" s="285">
        <f t="shared" ca="1" si="190"/>
        <v>150</v>
      </c>
      <c r="AV43" s="285">
        <f t="shared" ca="1" si="191"/>
        <v>0</v>
      </c>
      <c r="AW43" s="285">
        <f t="shared" ca="1" si="191"/>
        <v>0</v>
      </c>
      <c r="AX43" s="285">
        <f t="shared" ca="1" si="191"/>
        <v>0</v>
      </c>
      <c r="AY43" s="609">
        <f t="shared" ca="1" si="191"/>
        <v>0</v>
      </c>
      <c r="AZ43" s="285">
        <f t="shared" ca="1" si="191"/>
        <v>10</v>
      </c>
      <c r="BA43" s="285">
        <f t="shared" ca="1" si="191"/>
        <v>25</v>
      </c>
      <c r="BB43" s="285">
        <f t="shared" ca="1" si="191"/>
        <v>6</v>
      </c>
      <c r="BC43" s="285">
        <f t="shared" ca="1" si="191"/>
        <v>55</v>
      </c>
      <c r="BD43" s="285">
        <f t="shared" ca="1" si="191"/>
        <v>5</v>
      </c>
      <c r="BE43" s="285">
        <f t="shared" ca="1" si="54"/>
        <v>0</v>
      </c>
      <c r="BF43" s="285">
        <f t="shared" ca="1" si="166"/>
        <v>25</v>
      </c>
      <c r="BG43" s="285">
        <f t="shared" ca="1" si="166"/>
        <v>0</v>
      </c>
      <c r="BH43" s="285">
        <f t="shared" ca="1" si="166"/>
        <v>60</v>
      </c>
      <c r="BI43" s="285">
        <f t="shared" ca="1" si="166"/>
        <v>0</v>
      </c>
      <c r="BJ43" s="285">
        <f t="shared" ca="1" si="192"/>
        <v>15</v>
      </c>
      <c r="BK43" s="285">
        <f t="shared" ca="1" si="192"/>
        <v>23.9</v>
      </c>
      <c r="BL43" s="285">
        <f t="shared" ca="1" si="192"/>
        <v>0</v>
      </c>
      <c r="BM43" s="285">
        <f t="shared" ca="1" si="192"/>
        <v>0</v>
      </c>
      <c r="BN43" s="285">
        <f t="shared" ca="1" si="192"/>
        <v>0</v>
      </c>
      <c r="BO43" s="285">
        <f t="shared" ca="1" si="192"/>
        <v>0</v>
      </c>
      <c r="BP43" s="285">
        <f t="shared" ca="1" si="192"/>
        <v>0</v>
      </c>
      <c r="BQ43" s="514">
        <f t="shared" ca="1" si="57"/>
        <v>45</v>
      </c>
      <c r="BR43" s="566">
        <f t="shared" ca="1" si="141"/>
        <v>225.1</v>
      </c>
      <c r="BS43" s="274">
        <f t="shared" ca="1" si="136"/>
        <v>1150</v>
      </c>
      <c r="BT43" s="285">
        <f t="shared" ca="1" si="59"/>
        <v>1375</v>
      </c>
      <c r="BU43" s="286" t="str">
        <f t="shared" si="147"/>
        <v>C</v>
      </c>
      <c r="BV43" s="323">
        <f t="shared" ca="1" si="72"/>
        <v>1374.9</v>
      </c>
      <c r="BW43" s="323">
        <f t="shared" ca="1" si="60"/>
        <v>-9.9999999999909051E-2</v>
      </c>
      <c r="BY43" s="287"/>
      <c r="BZ43" s="288"/>
      <c r="CA43" s="237" t="str">
        <f t="shared" si="148"/>
        <v>C</v>
      </c>
      <c r="CB43" s="278">
        <f t="shared" si="157"/>
        <v>2015</v>
      </c>
      <c r="CC43" s="279">
        <f t="shared" si="157"/>
        <v>2</v>
      </c>
      <c r="CD43" s="280">
        <f t="shared" ca="1" si="74"/>
        <v>0</v>
      </c>
      <c r="CE43" s="280">
        <f t="shared" ca="1" si="75"/>
        <v>0</v>
      </c>
      <c r="CF43" s="280">
        <f t="shared" ca="1" si="76"/>
        <v>0</v>
      </c>
      <c r="CG43" s="280">
        <f t="shared" ca="1" si="77"/>
        <v>0</v>
      </c>
      <c r="CH43" s="280">
        <f t="shared" ca="1" si="78"/>
        <v>0</v>
      </c>
      <c r="CI43" s="280">
        <f t="shared" ca="1" si="79"/>
        <v>0</v>
      </c>
      <c r="CJ43" s="280">
        <f t="shared" ca="1" si="80"/>
        <v>250</v>
      </c>
      <c r="CK43" s="280">
        <f t="shared" ca="1" si="81"/>
        <v>150</v>
      </c>
      <c r="CL43" s="280">
        <f t="shared" ca="1" si="82"/>
        <v>600</v>
      </c>
      <c r="CM43" s="280">
        <f t="shared" ca="1" si="83"/>
        <v>150</v>
      </c>
      <c r="CN43" s="280">
        <f t="shared" ca="1" si="84"/>
        <v>0</v>
      </c>
      <c r="CO43" s="280">
        <f t="shared" ca="1" si="85"/>
        <v>0</v>
      </c>
      <c r="CP43" s="365">
        <f t="shared" ca="1" si="86"/>
        <v>0</v>
      </c>
      <c r="CQ43" s="613">
        <f t="shared" ca="1" si="87"/>
        <v>0</v>
      </c>
      <c r="CR43" s="280">
        <f t="shared" ca="1" si="88"/>
        <v>11</v>
      </c>
      <c r="CS43" s="280">
        <f t="shared" ca="1" si="89"/>
        <v>25</v>
      </c>
      <c r="CT43" s="280">
        <f t="shared" ca="1" si="90"/>
        <v>6</v>
      </c>
      <c r="CU43" s="280">
        <f t="shared" ca="1" si="91"/>
        <v>41</v>
      </c>
      <c r="CV43" s="280">
        <f t="shared" ca="1" si="92"/>
        <v>4</v>
      </c>
      <c r="CW43" s="365">
        <f t="shared" ca="1" si="93"/>
        <v>0</v>
      </c>
      <c r="CX43" s="280">
        <f t="shared" ca="1" si="94"/>
        <v>25</v>
      </c>
      <c r="CY43" s="280">
        <f t="shared" ca="1" si="95"/>
        <v>0</v>
      </c>
      <c r="CZ43" s="280">
        <f t="shared" ca="1" si="96"/>
        <v>60</v>
      </c>
      <c r="DA43" s="280">
        <f t="shared" ca="1" si="97"/>
        <v>0</v>
      </c>
      <c r="DB43" s="280">
        <f t="shared" ca="1" si="98"/>
        <v>15</v>
      </c>
      <c r="DC43" s="280">
        <f t="shared" ca="1" si="99"/>
        <v>19</v>
      </c>
      <c r="DD43" s="280">
        <f t="shared" ca="1" si="100"/>
        <v>0</v>
      </c>
      <c r="DE43" s="280">
        <f t="shared" ca="1" si="101"/>
        <v>0</v>
      </c>
      <c r="DF43" s="280">
        <f t="shared" ca="1" si="102"/>
        <v>0</v>
      </c>
      <c r="DG43" s="280">
        <f t="shared" ca="1" si="103"/>
        <v>0</v>
      </c>
      <c r="DH43" s="280">
        <f t="shared" ca="1" si="104"/>
        <v>0</v>
      </c>
      <c r="DI43" s="568">
        <f t="shared" ca="1" si="105"/>
        <v>40</v>
      </c>
      <c r="DJ43" s="568">
        <f t="shared" ca="1" si="106"/>
        <v>166</v>
      </c>
      <c r="DK43" s="414">
        <f t="shared" ca="1" si="107"/>
        <v>1150</v>
      </c>
      <c r="DL43" s="281">
        <f t="shared" ca="1" si="108"/>
        <v>1356</v>
      </c>
      <c r="DM43" s="281">
        <f t="shared" ca="1" si="109"/>
        <v>1357</v>
      </c>
      <c r="DN43" s="454">
        <f t="shared" ca="1" si="110"/>
        <v>1</v>
      </c>
      <c r="DO43" s="626">
        <f t="shared" ca="1" si="111"/>
        <v>7.3746312684365781E-4</v>
      </c>
      <c r="DP43" s="29"/>
      <c r="DQ43" s="29"/>
      <c r="DR43" s="29"/>
      <c r="DS43" s="29"/>
      <c r="DT43" s="29"/>
      <c r="DU43" s="29"/>
      <c r="DV43" s="29"/>
    </row>
    <row r="44" spans="1:126" ht="13.5" customHeight="1">
      <c r="A44" s="473" t="s">
        <v>174</v>
      </c>
      <c r="B44" s="2"/>
      <c r="C44" s="2"/>
      <c r="D44" s="2"/>
      <c r="E44" s="2"/>
      <c r="F44" s="2"/>
      <c r="G44" s="2"/>
      <c r="H44" s="1"/>
      <c r="I44" s="1"/>
      <c r="J44" s="1"/>
      <c r="K44" s="58"/>
      <c r="L44" s="1"/>
      <c r="M44" s="1"/>
      <c r="N44" s="43" t="s">
        <v>22</v>
      </c>
      <c r="O44" s="10"/>
      <c r="P44" s="474" t="s">
        <v>26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43" t="s">
        <v>22</v>
      </c>
      <c r="AD44" s="17"/>
      <c r="AH44" s="259"/>
      <c r="AI44" s="237" t="str">
        <f t="shared" si="144"/>
        <v>S</v>
      </c>
      <c r="AJ44" s="25">
        <f t="shared" si="145"/>
        <v>2015</v>
      </c>
      <c r="AK44" s="284">
        <f t="shared" si="146"/>
        <v>3</v>
      </c>
      <c r="AL44" s="285">
        <f t="shared" ca="1" si="190"/>
        <v>0</v>
      </c>
      <c r="AM44" s="285">
        <f t="shared" ca="1" si="190"/>
        <v>0</v>
      </c>
      <c r="AN44" s="285">
        <f t="shared" ca="1" si="190"/>
        <v>0</v>
      </c>
      <c r="AO44" s="285">
        <f t="shared" ca="1" si="190"/>
        <v>0</v>
      </c>
      <c r="AP44" s="285">
        <f t="shared" ca="1" si="190"/>
        <v>0</v>
      </c>
      <c r="AQ44" s="285">
        <f t="shared" ca="1" si="190"/>
        <v>0</v>
      </c>
      <c r="AR44" s="285">
        <f t="shared" ca="1" si="190"/>
        <v>250</v>
      </c>
      <c r="AS44" s="285">
        <f t="shared" ca="1" si="190"/>
        <v>150</v>
      </c>
      <c r="AT44" s="285">
        <f t="shared" ca="1" si="190"/>
        <v>600</v>
      </c>
      <c r="AU44" s="285">
        <f t="shared" ca="1" si="190"/>
        <v>150</v>
      </c>
      <c r="AV44" s="285">
        <f t="shared" ca="1" si="191"/>
        <v>0</v>
      </c>
      <c r="AW44" s="285">
        <f t="shared" ca="1" si="191"/>
        <v>0</v>
      </c>
      <c r="AX44" s="285">
        <f t="shared" ca="1" si="191"/>
        <v>0</v>
      </c>
      <c r="AY44" s="609">
        <f t="shared" ca="1" si="191"/>
        <v>0</v>
      </c>
      <c r="AZ44" s="285">
        <f t="shared" ca="1" si="191"/>
        <v>11</v>
      </c>
      <c r="BA44" s="285">
        <f t="shared" ca="1" si="191"/>
        <v>25</v>
      </c>
      <c r="BB44" s="285">
        <f t="shared" ca="1" si="191"/>
        <v>6</v>
      </c>
      <c r="BC44" s="285">
        <f t="shared" ca="1" si="191"/>
        <v>41</v>
      </c>
      <c r="BD44" s="285">
        <f t="shared" ca="1" si="191"/>
        <v>5</v>
      </c>
      <c r="BE44" s="285">
        <f t="shared" ca="1" si="54"/>
        <v>0</v>
      </c>
      <c r="BF44" s="285">
        <f t="shared" ca="1" si="166"/>
        <v>25</v>
      </c>
      <c r="BG44" s="285">
        <f t="shared" ca="1" si="166"/>
        <v>0</v>
      </c>
      <c r="BH44" s="285">
        <f t="shared" ca="1" si="166"/>
        <v>60</v>
      </c>
      <c r="BI44" s="285">
        <f t="shared" ca="1" si="166"/>
        <v>0</v>
      </c>
      <c r="BJ44" s="285">
        <f t="shared" ca="1" si="192"/>
        <v>15</v>
      </c>
      <c r="BK44" s="285">
        <f t="shared" ca="1" si="192"/>
        <v>19</v>
      </c>
      <c r="BL44" s="285">
        <f t="shared" ca="1" si="192"/>
        <v>0</v>
      </c>
      <c r="BM44" s="285">
        <f t="shared" ca="1" si="192"/>
        <v>0</v>
      </c>
      <c r="BN44" s="285">
        <f t="shared" ca="1" si="192"/>
        <v>0</v>
      </c>
      <c r="BO44" s="285">
        <f t="shared" ca="1" si="192"/>
        <v>0</v>
      </c>
      <c r="BP44" s="285">
        <f t="shared" ca="1" si="192"/>
        <v>0</v>
      </c>
      <c r="BQ44" s="514">
        <f t="shared" ca="1" si="57"/>
        <v>41</v>
      </c>
      <c r="BR44" s="566">
        <f t="shared" ca="1" si="141"/>
        <v>206.6</v>
      </c>
      <c r="BS44" s="274">
        <f t="shared" ca="1" si="136"/>
        <v>1150</v>
      </c>
      <c r="BT44" s="285">
        <f t="shared" ca="1" si="59"/>
        <v>1357</v>
      </c>
      <c r="BU44" s="286" t="str">
        <f t="shared" si="147"/>
        <v>D</v>
      </c>
      <c r="BV44" s="323">
        <f t="shared" ca="1" si="72"/>
        <v>1357</v>
      </c>
      <c r="BW44" s="323">
        <f t="shared" ca="1" si="60"/>
        <v>0</v>
      </c>
      <c r="BY44" s="287"/>
      <c r="BZ44" s="288"/>
      <c r="CA44" s="237" t="str">
        <f t="shared" si="148"/>
        <v>D</v>
      </c>
      <c r="CB44" s="278">
        <f t="shared" si="157"/>
        <v>2015</v>
      </c>
      <c r="CC44" s="279">
        <f t="shared" si="157"/>
        <v>3</v>
      </c>
      <c r="CD44" s="280">
        <f t="shared" ca="1" si="74"/>
        <v>0</v>
      </c>
      <c r="CE44" s="280">
        <f t="shared" ca="1" si="75"/>
        <v>0</v>
      </c>
      <c r="CF44" s="280">
        <f t="shared" ca="1" si="76"/>
        <v>0</v>
      </c>
      <c r="CG44" s="280">
        <f t="shared" ca="1" si="77"/>
        <v>0</v>
      </c>
      <c r="CH44" s="280">
        <f t="shared" ca="1" si="78"/>
        <v>0</v>
      </c>
      <c r="CI44" s="280">
        <f t="shared" ca="1" si="79"/>
        <v>0</v>
      </c>
      <c r="CJ44" s="280">
        <f t="shared" ca="1" si="80"/>
        <v>250</v>
      </c>
      <c r="CK44" s="280">
        <f t="shared" ca="1" si="81"/>
        <v>150</v>
      </c>
      <c r="CL44" s="280">
        <f t="shared" ca="1" si="82"/>
        <v>600</v>
      </c>
      <c r="CM44" s="280">
        <f t="shared" ca="1" si="83"/>
        <v>150</v>
      </c>
      <c r="CN44" s="280">
        <f t="shared" ca="1" si="84"/>
        <v>0</v>
      </c>
      <c r="CO44" s="280">
        <f t="shared" ca="1" si="85"/>
        <v>0</v>
      </c>
      <c r="CP44" s="365">
        <f t="shared" ca="1" si="86"/>
        <v>0</v>
      </c>
      <c r="CQ44" s="613">
        <f t="shared" ca="1" si="87"/>
        <v>0</v>
      </c>
      <c r="CR44" s="280">
        <f t="shared" ca="1" si="88"/>
        <v>10</v>
      </c>
      <c r="CS44" s="280">
        <f t="shared" ca="1" si="89"/>
        <v>25</v>
      </c>
      <c r="CT44" s="280">
        <f t="shared" ca="1" si="90"/>
        <v>5</v>
      </c>
      <c r="CU44" s="280">
        <f t="shared" ca="1" si="91"/>
        <v>89</v>
      </c>
      <c r="CV44" s="280">
        <f t="shared" ca="1" si="92"/>
        <v>4</v>
      </c>
      <c r="CW44" s="365">
        <f t="shared" ca="1" si="93"/>
        <v>0</v>
      </c>
      <c r="CX44" s="280">
        <f t="shared" ca="1" si="94"/>
        <v>25</v>
      </c>
      <c r="CY44" s="280">
        <f t="shared" ca="1" si="95"/>
        <v>0</v>
      </c>
      <c r="CZ44" s="280">
        <f t="shared" ca="1" si="96"/>
        <v>60</v>
      </c>
      <c r="DA44" s="280">
        <f t="shared" ca="1" si="97"/>
        <v>0</v>
      </c>
      <c r="DB44" s="280">
        <f t="shared" ca="1" si="98"/>
        <v>15</v>
      </c>
      <c r="DC44" s="280">
        <f t="shared" ca="1" si="99"/>
        <v>14.2</v>
      </c>
      <c r="DD44" s="280">
        <f t="shared" ca="1" si="100"/>
        <v>0</v>
      </c>
      <c r="DE44" s="280">
        <f t="shared" ca="1" si="101"/>
        <v>0</v>
      </c>
      <c r="DF44" s="280">
        <f t="shared" ca="1" si="102"/>
        <v>0</v>
      </c>
      <c r="DG44" s="280">
        <f t="shared" ca="1" si="103"/>
        <v>0</v>
      </c>
      <c r="DH44" s="280">
        <f t="shared" ca="1" si="104"/>
        <v>0</v>
      </c>
      <c r="DI44" s="568">
        <f t="shared" ca="1" si="105"/>
        <v>33.200000000000003</v>
      </c>
      <c r="DJ44" s="568">
        <f t="shared" ca="1" si="106"/>
        <v>214</v>
      </c>
      <c r="DK44" s="414">
        <f t="shared" ca="1" si="107"/>
        <v>1150</v>
      </c>
      <c r="DL44" s="281">
        <f t="shared" ca="1" si="108"/>
        <v>1397.2</v>
      </c>
      <c r="DM44" s="281">
        <f t="shared" ca="1" si="109"/>
        <v>1398</v>
      </c>
      <c r="DN44" s="454">
        <f t="shared" ca="1" si="110"/>
        <v>0.79999999999995453</v>
      </c>
      <c r="DO44" s="626">
        <f t="shared" ca="1" si="111"/>
        <v>5.7257371886627146E-4</v>
      </c>
      <c r="DP44" s="29"/>
      <c r="DQ44" s="29"/>
      <c r="DR44" s="29"/>
      <c r="DS44" s="29"/>
      <c r="DT44" s="29"/>
      <c r="DU44" s="29"/>
      <c r="DV44" s="29"/>
    </row>
    <row r="45" spans="1:126" ht="11.25" customHeight="1">
      <c r="A45" s="4" t="s">
        <v>2</v>
      </c>
      <c r="B45" s="4" t="s">
        <v>3</v>
      </c>
      <c r="C45" s="4" t="s">
        <v>4</v>
      </c>
      <c r="D45" s="4" t="s">
        <v>5</v>
      </c>
      <c r="E45" s="4" t="s">
        <v>6</v>
      </c>
      <c r="F45" s="4" t="s">
        <v>7</v>
      </c>
      <c r="G45" s="4" t="s">
        <v>8</v>
      </c>
      <c r="H45" s="4" t="s">
        <v>9</v>
      </c>
      <c r="I45" s="4" t="s">
        <v>10</v>
      </c>
      <c r="J45" s="4" t="s">
        <v>11</v>
      </c>
      <c r="K45" s="4" t="s">
        <v>12</v>
      </c>
      <c r="L45" s="4" t="s">
        <v>13</v>
      </c>
      <c r="M45" s="4" t="s">
        <v>14</v>
      </c>
      <c r="N45" s="42" t="s">
        <v>15</v>
      </c>
      <c r="O45" s="12"/>
      <c r="P45" s="11" t="s">
        <v>2</v>
      </c>
      <c r="Q45" s="11" t="s">
        <v>3</v>
      </c>
      <c r="R45" s="11" t="s">
        <v>4</v>
      </c>
      <c r="S45" s="11" t="s">
        <v>5</v>
      </c>
      <c r="T45" s="11" t="s">
        <v>6</v>
      </c>
      <c r="U45" s="11" t="s">
        <v>7</v>
      </c>
      <c r="V45" s="11" t="s">
        <v>8</v>
      </c>
      <c r="W45" s="11" t="s">
        <v>9</v>
      </c>
      <c r="X45" s="11" t="s">
        <v>10</v>
      </c>
      <c r="Y45" s="11" t="s">
        <v>11</v>
      </c>
      <c r="Z45" s="11" t="s">
        <v>12</v>
      </c>
      <c r="AA45" s="11" t="s">
        <v>13</v>
      </c>
      <c r="AB45" s="11" t="s">
        <v>14</v>
      </c>
      <c r="AC45" s="42" t="s">
        <v>15</v>
      </c>
      <c r="AD45" s="17"/>
      <c r="AH45" s="262"/>
      <c r="AI45" s="237" t="str">
        <f t="shared" si="144"/>
        <v>T</v>
      </c>
      <c r="AJ45" s="25">
        <f t="shared" si="145"/>
        <v>2015</v>
      </c>
      <c r="AK45" s="284">
        <f t="shared" si="146"/>
        <v>4</v>
      </c>
      <c r="AL45" s="285">
        <f t="shared" ca="1" si="190"/>
        <v>0</v>
      </c>
      <c r="AM45" s="285">
        <f t="shared" ca="1" si="190"/>
        <v>0</v>
      </c>
      <c r="AN45" s="285">
        <f t="shared" ca="1" si="190"/>
        <v>0</v>
      </c>
      <c r="AO45" s="285">
        <f t="shared" ca="1" si="190"/>
        <v>0</v>
      </c>
      <c r="AP45" s="285">
        <f t="shared" ca="1" si="190"/>
        <v>0</v>
      </c>
      <c r="AQ45" s="285">
        <f t="shared" ca="1" si="190"/>
        <v>0</v>
      </c>
      <c r="AR45" s="285">
        <f t="shared" ca="1" si="190"/>
        <v>250</v>
      </c>
      <c r="AS45" s="285">
        <f t="shared" ca="1" si="190"/>
        <v>150</v>
      </c>
      <c r="AT45" s="285">
        <f t="shared" ca="1" si="190"/>
        <v>600</v>
      </c>
      <c r="AU45" s="285">
        <f t="shared" ca="1" si="190"/>
        <v>150</v>
      </c>
      <c r="AV45" s="285">
        <f t="shared" ca="1" si="191"/>
        <v>0</v>
      </c>
      <c r="AW45" s="285">
        <f t="shared" ca="1" si="191"/>
        <v>0</v>
      </c>
      <c r="AX45" s="285">
        <f t="shared" ca="1" si="191"/>
        <v>0</v>
      </c>
      <c r="AY45" s="609">
        <f t="shared" ca="1" si="191"/>
        <v>0</v>
      </c>
      <c r="AZ45" s="285">
        <f t="shared" ca="1" si="191"/>
        <v>11</v>
      </c>
      <c r="BA45" s="285">
        <f t="shared" ca="1" si="191"/>
        <v>25</v>
      </c>
      <c r="BB45" s="285">
        <f t="shared" ca="1" si="191"/>
        <v>5</v>
      </c>
      <c r="BC45" s="285">
        <f t="shared" ca="1" si="191"/>
        <v>89</v>
      </c>
      <c r="BD45" s="285">
        <f t="shared" ca="1" si="191"/>
        <v>4</v>
      </c>
      <c r="BE45" s="285">
        <f t="shared" ca="1" si="54"/>
        <v>0</v>
      </c>
      <c r="BF45" s="285">
        <f t="shared" ca="1" si="166"/>
        <v>25</v>
      </c>
      <c r="BG45" s="285">
        <f t="shared" ca="1" si="166"/>
        <v>0</v>
      </c>
      <c r="BH45" s="285">
        <f t="shared" ca="1" si="166"/>
        <v>60</v>
      </c>
      <c r="BI45" s="285">
        <f t="shared" ca="1" si="166"/>
        <v>0</v>
      </c>
      <c r="BJ45" s="285">
        <f t="shared" ca="1" si="192"/>
        <v>15</v>
      </c>
      <c r="BK45" s="285">
        <f t="shared" ca="1" si="192"/>
        <v>14.2</v>
      </c>
      <c r="BL45" s="285">
        <f t="shared" ca="1" si="192"/>
        <v>0</v>
      </c>
      <c r="BM45" s="285">
        <f t="shared" ca="1" si="192"/>
        <v>0</v>
      </c>
      <c r="BN45" s="285">
        <f t="shared" ca="1" si="192"/>
        <v>0</v>
      </c>
      <c r="BO45" s="285">
        <f t="shared" ca="1" si="192"/>
        <v>0</v>
      </c>
      <c r="BP45" s="285">
        <f t="shared" ca="1" si="192"/>
        <v>0</v>
      </c>
      <c r="BQ45" s="514">
        <f t="shared" ca="1" si="57"/>
        <v>35</v>
      </c>
      <c r="BR45" s="566">
        <f t="shared" ca="1" si="141"/>
        <v>248.7</v>
      </c>
      <c r="BS45" s="274">
        <f t="shared" ca="1" si="136"/>
        <v>1150</v>
      </c>
      <c r="BT45" s="285">
        <f t="shared" ca="1" si="59"/>
        <v>1399</v>
      </c>
      <c r="BU45" s="286" t="str">
        <f t="shared" si="147"/>
        <v>E</v>
      </c>
      <c r="BV45" s="323">
        <f t="shared" ca="1" si="72"/>
        <v>1398.2</v>
      </c>
      <c r="BW45" s="323">
        <f t="shared" ca="1" si="60"/>
        <v>-0.79999999999995453</v>
      </c>
      <c r="BY45" s="287"/>
      <c r="BZ45" s="288"/>
      <c r="CA45" s="237" t="str">
        <f t="shared" si="148"/>
        <v>E</v>
      </c>
      <c r="CB45" s="278">
        <f t="shared" si="157"/>
        <v>2015</v>
      </c>
      <c r="CC45" s="279">
        <f t="shared" si="157"/>
        <v>4</v>
      </c>
      <c r="CD45" s="280">
        <f t="shared" ca="1" si="74"/>
        <v>0</v>
      </c>
      <c r="CE45" s="280">
        <f t="shared" ca="1" si="75"/>
        <v>0</v>
      </c>
      <c r="CF45" s="280">
        <f t="shared" ca="1" si="76"/>
        <v>0</v>
      </c>
      <c r="CG45" s="280">
        <f t="shared" ca="1" si="77"/>
        <v>0</v>
      </c>
      <c r="CH45" s="280">
        <f t="shared" ca="1" si="78"/>
        <v>0</v>
      </c>
      <c r="CI45" s="280">
        <f t="shared" ca="1" si="79"/>
        <v>0</v>
      </c>
      <c r="CJ45" s="280">
        <f t="shared" ca="1" si="80"/>
        <v>250</v>
      </c>
      <c r="CK45" s="280">
        <f t="shared" ca="1" si="81"/>
        <v>150</v>
      </c>
      <c r="CL45" s="280">
        <f t="shared" ca="1" si="82"/>
        <v>0</v>
      </c>
      <c r="CM45" s="280">
        <f t="shared" ca="1" si="83"/>
        <v>150</v>
      </c>
      <c r="CN45" s="280">
        <f t="shared" ca="1" si="84"/>
        <v>0</v>
      </c>
      <c r="CO45" s="280">
        <f t="shared" ca="1" si="85"/>
        <v>0</v>
      </c>
      <c r="CP45" s="365">
        <f t="shared" ca="1" si="86"/>
        <v>0</v>
      </c>
      <c r="CQ45" s="613">
        <f t="shared" ca="1" si="87"/>
        <v>0</v>
      </c>
      <c r="CR45" s="280">
        <f t="shared" ca="1" si="88"/>
        <v>10</v>
      </c>
      <c r="CS45" s="280">
        <f t="shared" ca="1" si="89"/>
        <v>25</v>
      </c>
      <c r="CT45" s="280">
        <f t="shared" ca="1" si="90"/>
        <v>5</v>
      </c>
      <c r="CU45" s="280">
        <f t="shared" ca="1" si="91"/>
        <v>60</v>
      </c>
      <c r="CV45" s="280">
        <f t="shared" ca="1" si="92"/>
        <v>4</v>
      </c>
      <c r="CW45" s="365">
        <f t="shared" ca="1" si="93"/>
        <v>0</v>
      </c>
      <c r="CX45" s="280">
        <f t="shared" ca="1" si="94"/>
        <v>25</v>
      </c>
      <c r="CY45" s="280">
        <f t="shared" ca="1" si="95"/>
        <v>0</v>
      </c>
      <c r="CZ45" s="280">
        <f t="shared" ca="1" si="96"/>
        <v>60</v>
      </c>
      <c r="DA45" s="280">
        <f t="shared" ca="1" si="97"/>
        <v>0</v>
      </c>
      <c r="DB45" s="280">
        <f t="shared" ca="1" si="98"/>
        <v>15</v>
      </c>
      <c r="DC45" s="280">
        <f t="shared" ca="1" si="99"/>
        <v>17.2</v>
      </c>
      <c r="DD45" s="280">
        <f t="shared" ca="1" si="100"/>
        <v>0</v>
      </c>
      <c r="DE45" s="280">
        <f t="shared" ca="1" si="101"/>
        <v>0</v>
      </c>
      <c r="DF45" s="280">
        <f t="shared" ca="1" si="102"/>
        <v>0</v>
      </c>
      <c r="DG45" s="280">
        <f t="shared" ca="1" si="103"/>
        <v>0</v>
      </c>
      <c r="DH45" s="280">
        <f t="shared" ca="1" si="104"/>
        <v>0</v>
      </c>
      <c r="DI45" s="568">
        <f t="shared" ca="1" si="105"/>
        <v>36.200000000000003</v>
      </c>
      <c r="DJ45" s="568">
        <f t="shared" ca="1" si="106"/>
        <v>185</v>
      </c>
      <c r="DK45" s="414">
        <f t="shared" ca="1" si="107"/>
        <v>550</v>
      </c>
      <c r="DL45" s="281">
        <f t="shared" ca="1" si="108"/>
        <v>771.2</v>
      </c>
      <c r="DM45" s="281">
        <f t="shared" ca="1" si="109"/>
        <v>771</v>
      </c>
      <c r="DN45" s="454">
        <f t="shared" ca="1" si="110"/>
        <v>-0.20000000000004547</v>
      </c>
      <c r="DO45" s="626">
        <f t="shared" ca="1" si="111"/>
        <v>-2.5933609958512117E-4</v>
      </c>
      <c r="DP45" s="29"/>
      <c r="DQ45" s="29"/>
      <c r="DR45" s="29"/>
      <c r="DS45" s="29"/>
      <c r="DT45" s="29"/>
      <c r="DU45" s="29"/>
      <c r="DV45" s="29"/>
    </row>
    <row r="46" spans="1:126" ht="11.25" customHeight="1">
      <c r="A46" s="1">
        <f>A6</f>
        <v>2010</v>
      </c>
      <c r="B46" s="15">
        <f t="shared" ref="B46:M46" si="194">B166+B246+B206+B286+B326+B366+B406+B446+B486+B526+B566+B606</f>
        <v>1587.0429999999999</v>
      </c>
      <c r="C46" s="15">
        <f t="shared" si="194"/>
        <v>790.57600000000002</v>
      </c>
      <c r="D46" s="15">
        <f t="shared" si="194"/>
        <v>577.74400000000003</v>
      </c>
      <c r="E46" s="15">
        <f t="shared" si="194"/>
        <v>92.906999999999996</v>
      </c>
      <c r="F46" s="15">
        <f t="shared" si="194"/>
        <v>566.72199999999998</v>
      </c>
      <c r="G46" s="15">
        <f t="shared" si="194"/>
        <v>579.37800000000004</v>
      </c>
      <c r="H46" s="15">
        <f t="shared" si="194"/>
        <v>648.18600000000004</v>
      </c>
      <c r="I46" s="15">
        <f t="shared" si="194"/>
        <v>542.91399999999999</v>
      </c>
      <c r="J46" s="15">
        <f t="shared" si="194"/>
        <v>418.185</v>
      </c>
      <c r="K46" s="15">
        <f t="shared" si="194"/>
        <v>335.36</v>
      </c>
      <c r="L46" s="15">
        <f t="shared" si="194"/>
        <v>180.92</v>
      </c>
      <c r="M46" s="15">
        <f t="shared" si="194"/>
        <v>1107</v>
      </c>
      <c r="N46" s="41">
        <f t="shared" ref="N46:N57" si="195">SUM(B46:M46)</f>
        <v>7426.9349999999995</v>
      </c>
      <c r="O46" s="8"/>
      <c r="P46" s="1">
        <f>A46</f>
        <v>2010</v>
      </c>
      <c r="Q46" s="15">
        <f t="shared" ref="Q46:AB46" si="196">Q166+Q246+Q206+Q286+Q326+Q366+Q406+Q446+Q486+Q526+Q566+Q606</f>
        <v>616</v>
      </c>
      <c r="R46" s="15">
        <f t="shared" si="196"/>
        <v>617.5</v>
      </c>
      <c r="S46" s="15">
        <f t="shared" si="196"/>
        <v>1568.7</v>
      </c>
      <c r="T46" s="15">
        <f t="shared" si="196"/>
        <v>791.5</v>
      </c>
      <c r="U46" s="15">
        <f t="shared" si="196"/>
        <v>560.9</v>
      </c>
      <c r="V46" s="15">
        <f t="shared" si="196"/>
        <v>578.9</v>
      </c>
      <c r="W46" s="15">
        <f t="shared" si="196"/>
        <v>590.6</v>
      </c>
      <c r="X46" s="15">
        <f t="shared" si="196"/>
        <v>590.79999999999995</v>
      </c>
      <c r="Y46" s="15">
        <f t="shared" si="196"/>
        <v>670.7</v>
      </c>
      <c r="Z46" s="15">
        <f t="shared" si="196"/>
        <v>595.20000000000005</v>
      </c>
      <c r="AA46" s="15">
        <f t="shared" si="196"/>
        <v>581.70000000000005</v>
      </c>
      <c r="AB46" s="15">
        <f t="shared" si="196"/>
        <v>557.9</v>
      </c>
      <c r="AC46" s="41">
        <f t="shared" ref="AC46:AC57" si="197">SUM(Q46:AB46)</f>
        <v>8320.4</v>
      </c>
      <c r="AD46" s="17"/>
      <c r="AH46" s="25"/>
      <c r="AI46" s="237" t="str">
        <f t="shared" si="144"/>
        <v>U</v>
      </c>
      <c r="AJ46" s="25">
        <f t="shared" si="145"/>
        <v>2015</v>
      </c>
      <c r="AK46" s="284">
        <f t="shared" si="146"/>
        <v>5</v>
      </c>
      <c r="AL46" s="285">
        <f t="shared" ref="AL46:AU55" ca="1" si="198">ROUND(INDIRECT(CONCATENATE($AI46,AL$2+($AJ46-2010))),0)</f>
        <v>0</v>
      </c>
      <c r="AM46" s="285">
        <f t="shared" ca="1" si="198"/>
        <v>0</v>
      </c>
      <c r="AN46" s="285">
        <f t="shared" ca="1" si="198"/>
        <v>0</v>
      </c>
      <c r="AO46" s="285">
        <f t="shared" ca="1" si="198"/>
        <v>0</v>
      </c>
      <c r="AP46" s="285">
        <f t="shared" ca="1" si="198"/>
        <v>0</v>
      </c>
      <c r="AQ46" s="285">
        <f t="shared" ca="1" si="198"/>
        <v>0</v>
      </c>
      <c r="AR46" s="285">
        <f t="shared" ca="1" si="198"/>
        <v>250</v>
      </c>
      <c r="AS46" s="285">
        <f t="shared" ca="1" si="198"/>
        <v>150</v>
      </c>
      <c r="AT46" s="285">
        <f t="shared" ca="1" si="198"/>
        <v>0</v>
      </c>
      <c r="AU46" s="285">
        <f t="shared" ca="1" si="198"/>
        <v>150</v>
      </c>
      <c r="AV46" s="285">
        <f t="shared" ref="AV46:BD55" ca="1" si="199">ROUND(INDIRECT(CONCATENATE($AI46,AV$2+($AJ46-2010))),0)</f>
        <v>0</v>
      </c>
      <c r="AW46" s="285">
        <f t="shared" ca="1" si="199"/>
        <v>0</v>
      </c>
      <c r="AX46" s="285">
        <f t="shared" ca="1" si="199"/>
        <v>0</v>
      </c>
      <c r="AY46" s="609">
        <f t="shared" ca="1" si="199"/>
        <v>0</v>
      </c>
      <c r="AZ46" s="285">
        <f t="shared" ca="1" si="199"/>
        <v>10</v>
      </c>
      <c r="BA46" s="285">
        <f t="shared" ca="1" si="199"/>
        <v>25</v>
      </c>
      <c r="BB46" s="285">
        <f t="shared" ca="1" si="199"/>
        <v>5</v>
      </c>
      <c r="BC46" s="285">
        <f t="shared" ca="1" si="199"/>
        <v>60</v>
      </c>
      <c r="BD46" s="285">
        <f t="shared" ca="1" si="199"/>
        <v>4</v>
      </c>
      <c r="BE46" s="285">
        <f t="shared" ca="1" si="54"/>
        <v>0</v>
      </c>
      <c r="BF46" s="285">
        <f t="shared" ref="BF46:BI65" ca="1" si="200">ROUND(INDIRECT(CONCATENATE($AI46,BF$2+($AJ46-2010))),0)</f>
        <v>25</v>
      </c>
      <c r="BG46" s="285">
        <f t="shared" ca="1" si="200"/>
        <v>0</v>
      </c>
      <c r="BH46" s="285">
        <f t="shared" ca="1" si="200"/>
        <v>60</v>
      </c>
      <c r="BI46" s="285">
        <f t="shared" ca="1" si="200"/>
        <v>0</v>
      </c>
      <c r="BJ46" s="285">
        <f t="shared" ref="BJ46:BP55" ca="1" si="201">ROUND(INDIRECT(CONCATENATE($AI46,BJ$2+($AJ46-2010))),1)</f>
        <v>15</v>
      </c>
      <c r="BK46" s="285">
        <f t="shared" ca="1" si="201"/>
        <v>17.2</v>
      </c>
      <c r="BL46" s="285">
        <f t="shared" ca="1" si="201"/>
        <v>0</v>
      </c>
      <c r="BM46" s="285">
        <f t="shared" ca="1" si="201"/>
        <v>0</v>
      </c>
      <c r="BN46" s="285">
        <f t="shared" ca="1" si="201"/>
        <v>0</v>
      </c>
      <c r="BO46" s="285">
        <f t="shared" ca="1" si="201"/>
        <v>0</v>
      </c>
      <c r="BP46" s="285">
        <f t="shared" ca="1" si="201"/>
        <v>0</v>
      </c>
      <c r="BQ46" s="514">
        <f t="shared" ca="1" si="57"/>
        <v>36</v>
      </c>
      <c r="BR46" s="566">
        <f t="shared" ca="1" si="141"/>
        <v>221.1</v>
      </c>
      <c r="BS46" s="274">
        <f t="shared" ca="1" si="136"/>
        <v>550</v>
      </c>
      <c r="BT46" s="285">
        <f t="shared" ca="1" si="59"/>
        <v>771</v>
      </c>
      <c r="BU46" s="286" t="str">
        <f t="shared" si="147"/>
        <v>F</v>
      </c>
      <c r="BV46" s="323">
        <f t="shared" ca="1" si="72"/>
        <v>771.2</v>
      </c>
      <c r="BW46" s="323">
        <f t="shared" ca="1" si="60"/>
        <v>0.20000000000004547</v>
      </c>
      <c r="BY46" s="287"/>
      <c r="BZ46" s="288"/>
      <c r="CA46" s="237" t="str">
        <f t="shared" si="148"/>
        <v>F</v>
      </c>
      <c r="CB46" s="278">
        <f t="shared" si="157"/>
        <v>2015</v>
      </c>
      <c r="CC46" s="279">
        <f t="shared" si="157"/>
        <v>5</v>
      </c>
      <c r="CD46" s="280">
        <f t="shared" ca="1" si="74"/>
        <v>0</v>
      </c>
      <c r="CE46" s="280">
        <f t="shared" ca="1" si="75"/>
        <v>0</v>
      </c>
      <c r="CF46" s="280">
        <f t="shared" ca="1" si="76"/>
        <v>0</v>
      </c>
      <c r="CG46" s="280">
        <f t="shared" ca="1" si="77"/>
        <v>0</v>
      </c>
      <c r="CH46" s="280">
        <f t="shared" ca="1" si="78"/>
        <v>0</v>
      </c>
      <c r="CI46" s="280">
        <f t="shared" ca="1" si="79"/>
        <v>0</v>
      </c>
      <c r="CJ46" s="280">
        <f t="shared" ca="1" si="80"/>
        <v>250</v>
      </c>
      <c r="CK46" s="280">
        <f t="shared" ca="1" si="81"/>
        <v>150</v>
      </c>
      <c r="CL46" s="280">
        <f t="shared" ca="1" si="82"/>
        <v>0</v>
      </c>
      <c r="CM46" s="280">
        <f t="shared" ca="1" si="83"/>
        <v>150</v>
      </c>
      <c r="CN46" s="280">
        <f t="shared" ca="1" si="84"/>
        <v>0</v>
      </c>
      <c r="CO46" s="280">
        <f t="shared" ca="1" si="85"/>
        <v>0</v>
      </c>
      <c r="CP46" s="365">
        <f t="shared" ca="1" si="86"/>
        <v>0</v>
      </c>
      <c r="CQ46" s="613">
        <f t="shared" ca="1" si="87"/>
        <v>0</v>
      </c>
      <c r="CR46" s="280">
        <f t="shared" ca="1" si="88"/>
        <v>10</v>
      </c>
      <c r="CS46" s="280">
        <f t="shared" ca="1" si="89"/>
        <v>25</v>
      </c>
      <c r="CT46" s="280">
        <f t="shared" ca="1" si="90"/>
        <v>6</v>
      </c>
      <c r="CU46" s="280">
        <f t="shared" ca="1" si="91"/>
        <v>89</v>
      </c>
      <c r="CV46" s="280">
        <f t="shared" ca="1" si="92"/>
        <v>5</v>
      </c>
      <c r="CW46" s="365">
        <f t="shared" ca="1" si="93"/>
        <v>0</v>
      </c>
      <c r="CX46" s="280">
        <f t="shared" ca="1" si="94"/>
        <v>25</v>
      </c>
      <c r="CY46" s="280">
        <f t="shared" ca="1" si="95"/>
        <v>0</v>
      </c>
      <c r="CZ46" s="280">
        <f t="shared" ca="1" si="96"/>
        <v>60</v>
      </c>
      <c r="DA46" s="280">
        <f t="shared" ca="1" si="97"/>
        <v>0</v>
      </c>
      <c r="DB46" s="280">
        <f t="shared" ca="1" si="98"/>
        <v>15</v>
      </c>
      <c r="DC46" s="280">
        <f t="shared" ca="1" si="99"/>
        <v>18.7</v>
      </c>
      <c r="DD46" s="280">
        <f t="shared" ca="1" si="100"/>
        <v>0</v>
      </c>
      <c r="DE46" s="280">
        <f t="shared" ca="1" si="101"/>
        <v>0</v>
      </c>
      <c r="DF46" s="280">
        <f t="shared" ca="1" si="102"/>
        <v>0</v>
      </c>
      <c r="DG46" s="280">
        <f t="shared" ca="1" si="103"/>
        <v>0</v>
      </c>
      <c r="DH46" s="280">
        <f t="shared" ca="1" si="104"/>
        <v>0</v>
      </c>
      <c r="DI46" s="568">
        <f t="shared" ca="1" si="105"/>
        <v>39.700000000000003</v>
      </c>
      <c r="DJ46" s="568">
        <f t="shared" ca="1" si="106"/>
        <v>214</v>
      </c>
      <c r="DK46" s="414">
        <f t="shared" ca="1" si="107"/>
        <v>550</v>
      </c>
      <c r="DL46" s="281">
        <f t="shared" ca="1" si="108"/>
        <v>803.7</v>
      </c>
      <c r="DM46" s="281">
        <f t="shared" ca="1" si="109"/>
        <v>804</v>
      </c>
      <c r="DN46" s="454">
        <f t="shared" ca="1" si="110"/>
        <v>0.29999999999995453</v>
      </c>
      <c r="DO46" s="626">
        <f t="shared" ca="1" si="111"/>
        <v>3.7327360955574781E-4</v>
      </c>
      <c r="DP46" s="29"/>
      <c r="DQ46" s="29"/>
      <c r="DR46" s="29"/>
      <c r="DS46" s="29"/>
      <c r="DT46" s="29"/>
      <c r="DU46" s="29"/>
      <c r="DV46" s="29"/>
    </row>
    <row r="47" spans="1:126" ht="11.25" customHeight="1">
      <c r="A47" s="1">
        <f t="shared" ref="A47:A81" si="202">A7</f>
        <v>2011</v>
      </c>
      <c r="B47" s="15">
        <f t="shared" ref="B47:M47" si="203">B167+B247+B207+B287+B327+B367+B407+B447+B487+B527+B567+B607</f>
        <v>775</v>
      </c>
      <c r="C47" s="15">
        <f t="shared" si="203"/>
        <v>549</v>
      </c>
      <c r="D47" s="15">
        <f t="shared" si="203"/>
        <v>555</v>
      </c>
      <c r="E47" s="15">
        <f t="shared" si="203"/>
        <v>565</v>
      </c>
      <c r="F47" s="15">
        <f t="shared" si="203"/>
        <v>598</v>
      </c>
      <c r="G47" s="15">
        <f t="shared" si="203"/>
        <v>640</v>
      </c>
      <c r="H47" s="15">
        <f t="shared" si="203"/>
        <v>640</v>
      </c>
      <c r="I47" s="15">
        <f t="shared" si="203"/>
        <v>640</v>
      </c>
      <c r="J47" s="15">
        <f t="shared" si="203"/>
        <v>640</v>
      </c>
      <c r="K47" s="15">
        <f t="shared" si="203"/>
        <v>565</v>
      </c>
      <c r="L47" s="15">
        <f t="shared" si="203"/>
        <v>515</v>
      </c>
      <c r="M47" s="15">
        <f t="shared" si="203"/>
        <v>515</v>
      </c>
      <c r="N47" s="41">
        <f t="shared" si="195"/>
        <v>7197</v>
      </c>
      <c r="O47" s="8"/>
      <c r="P47" s="1">
        <f t="shared" ref="P47:P81" si="204">A47</f>
        <v>2011</v>
      </c>
      <c r="Q47" s="15">
        <f t="shared" ref="Q47:AB47" si="205">Q167+Q247+Q207+Q287+Q327+Q367+Q407+Q447+Q487+Q527+Q567+Q607</f>
        <v>565.1</v>
      </c>
      <c r="R47" s="15">
        <f t="shared" si="205"/>
        <v>1097</v>
      </c>
      <c r="S47" s="15">
        <f t="shared" si="205"/>
        <v>768</v>
      </c>
      <c r="T47" s="15">
        <f t="shared" si="205"/>
        <v>540</v>
      </c>
      <c r="U47" s="15">
        <f t="shared" si="205"/>
        <v>565</v>
      </c>
      <c r="V47" s="15">
        <f t="shared" si="205"/>
        <v>598</v>
      </c>
      <c r="W47" s="15">
        <f t="shared" si="205"/>
        <v>640</v>
      </c>
      <c r="X47" s="15">
        <f t="shared" si="205"/>
        <v>640</v>
      </c>
      <c r="Y47" s="15">
        <f t="shared" si="205"/>
        <v>640</v>
      </c>
      <c r="Z47" s="15">
        <f t="shared" si="205"/>
        <v>640</v>
      </c>
      <c r="AA47" s="15">
        <f t="shared" si="205"/>
        <v>565</v>
      </c>
      <c r="AB47" s="15">
        <f t="shared" si="205"/>
        <v>515</v>
      </c>
      <c r="AC47" s="41">
        <f t="shared" si="197"/>
        <v>7773.1</v>
      </c>
      <c r="AD47" s="17"/>
      <c r="AH47" s="25"/>
      <c r="AI47" s="237" t="str">
        <f t="shared" si="144"/>
        <v>V</v>
      </c>
      <c r="AJ47" s="25">
        <f t="shared" si="145"/>
        <v>2015</v>
      </c>
      <c r="AK47" s="284">
        <f t="shared" si="146"/>
        <v>6</v>
      </c>
      <c r="AL47" s="285">
        <f t="shared" ca="1" si="198"/>
        <v>0</v>
      </c>
      <c r="AM47" s="285">
        <f t="shared" ca="1" si="198"/>
        <v>0</v>
      </c>
      <c r="AN47" s="285">
        <f t="shared" ca="1" si="198"/>
        <v>0</v>
      </c>
      <c r="AO47" s="285">
        <f t="shared" ca="1" si="198"/>
        <v>0</v>
      </c>
      <c r="AP47" s="285">
        <f t="shared" ca="1" si="198"/>
        <v>0</v>
      </c>
      <c r="AQ47" s="285">
        <f t="shared" ca="1" si="198"/>
        <v>0</v>
      </c>
      <c r="AR47" s="285">
        <f t="shared" ca="1" si="198"/>
        <v>250</v>
      </c>
      <c r="AS47" s="285">
        <f t="shared" ca="1" si="198"/>
        <v>150</v>
      </c>
      <c r="AT47" s="285">
        <f t="shared" ca="1" si="198"/>
        <v>0</v>
      </c>
      <c r="AU47" s="285">
        <f t="shared" ca="1" si="198"/>
        <v>150</v>
      </c>
      <c r="AV47" s="285">
        <f t="shared" ca="1" si="199"/>
        <v>0</v>
      </c>
      <c r="AW47" s="285">
        <f t="shared" ca="1" si="199"/>
        <v>0</v>
      </c>
      <c r="AX47" s="285">
        <f t="shared" ca="1" si="199"/>
        <v>0</v>
      </c>
      <c r="AY47" s="609">
        <f t="shared" ca="1" si="199"/>
        <v>0</v>
      </c>
      <c r="AZ47" s="285">
        <f t="shared" ca="1" si="199"/>
        <v>10</v>
      </c>
      <c r="BA47" s="285">
        <f t="shared" ca="1" si="199"/>
        <v>25</v>
      </c>
      <c r="BB47" s="285">
        <f t="shared" ca="1" si="199"/>
        <v>6</v>
      </c>
      <c r="BC47" s="285">
        <f t="shared" ca="1" si="199"/>
        <v>89</v>
      </c>
      <c r="BD47" s="285">
        <f t="shared" ca="1" si="199"/>
        <v>4</v>
      </c>
      <c r="BE47" s="285">
        <f t="shared" ca="1" si="54"/>
        <v>0</v>
      </c>
      <c r="BF47" s="285">
        <f t="shared" ca="1" si="200"/>
        <v>25</v>
      </c>
      <c r="BG47" s="285">
        <f t="shared" ca="1" si="200"/>
        <v>0</v>
      </c>
      <c r="BH47" s="285">
        <f t="shared" ca="1" si="200"/>
        <v>60</v>
      </c>
      <c r="BI47" s="285">
        <f t="shared" ca="1" si="200"/>
        <v>0</v>
      </c>
      <c r="BJ47" s="285">
        <f t="shared" ca="1" si="201"/>
        <v>15</v>
      </c>
      <c r="BK47" s="285">
        <f t="shared" ca="1" si="201"/>
        <v>18.7</v>
      </c>
      <c r="BL47" s="285">
        <f t="shared" ca="1" si="201"/>
        <v>0</v>
      </c>
      <c r="BM47" s="285">
        <f t="shared" ca="1" si="201"/>
        <v>0</v>
      </c>
      <c r="BN47" s="285">
        <f t="shared" ca="1" si="201"/>
        <v>0</v>
      </c>
      <c r="BO47" s="285">
        <f t="shared" ca="1" si="201"/>
        <v>0</v>
      </c>
      <c r="BP47" s="285">
        <f t="shared" ca="1" si="201"/>
        <v>0</v>
      </c>
      <c r="BQ47" s="514">
        <f t="shared" ca="1" si="57"/>
        <v>39</v>
      </c>
      <c r="BR47" s="566">
        <f t="shared" ca="1" si="141"/>
        <v>252.9</v>
      </c>
      <c r="BS47" s="274">
        <f t="shared" ca="1" si="136"/>
        <v>550</v>
      </c>
      <c r="BT47" s="285">
        <f t="shared" ca="1" si="59"/>
        <v>803</v>
      </c>
      <c r="BU47" s="286" t="str">
        <f t="shared" si="147"/>
        <v>G</v>
      </c>
      <c r="BV47" s="323">
        <f t="shared" ca="1" si="72"/>
        <v>802.7</v>
      </c>
      <c r="BW47" s="323">
        <f t="shared" ca="1" si="60"/>
        <v>-0.29999999999995453</v>
      </c>
      <c r="BY47" s="287"/>
      <c r="BZ47" s="288"/>
      <c r="CA47" s="237" t="str">
        <f t="shared" si="148"/>
        <v>G</v>
      </c>
      <c r="CB47" s="278">
        <f t="shared" si="157"/>
        <v>2015</v>
      </c>
      <c r="CC47" s="279">
        <f t="shared" si="157"/>
        <v>6</v>
      </c>
      <c r="CD47" s="280">
        <f t="shared" ca="1" si="74"/>
        <v>0</v>
      </c>
      <c r="CE47" s="280">
        <f t="shared" ca="1" si="75"/>
        <v>0</v>
      </c>
      <c r="CF47" s="280">
        <f t="shared" ca="1" si="76"/>
        <v>0</v>
      </c>
      <c r="CG47" s="280">
        <f t="shared" ca="1" si="77"/>
        <v>0</v>
      </c>
      <c r="CH47" s="280">
        <f t="shared" ca="1" si="78"/>
        <v>0</v>
      </c>
      <c r="CI47" s="280">
        <f t="shared" ca="1" si="79"/>
        <v>0</v>
      </c>
      <c r="CJ47" s="280">
        <f t="shared" ca="1" si="80"/>
        <v>250</v>
      </c>
      <c r="CK47" s="280">
        <f t="shared" ca="1" si="81"/>
        <v>150</v>
      </c>
      <c r="CL47" s="280">
        <f t="shared" ca="1" si="82"/>
        <v>0</v>
      </c>
      <c r="CM47" s="280">
        <f t="shared" ca="1" si="83"/>
        <v>150</v>
      </c>
      <c r="CN47" s="280">
        <f t="shared" ca="1" si="84"/>
        <v>0</v>
      </c>
      <c r="CO47" s="280">
        <f t="shared" ca="1" si="85"/>
        <v>0</v>
      </c>
      <c r="CP47" s="365">
        <f t="shared" ca="1" si="86"/>
        <v>0</v>
      </c>
      <c r="CQ47" s="613">
        <f t="shared" ca="1" si="87"/>
        <v>0</v>
      </c>
      <c r="CR47" s="280">
        <f t="shared" ca="1" si="88"/>
        <v>12</v>
      </c>
      <c r="CS47" s="280">
        <f t="shared" ca="1" si="89"/>
        <v>25</v>
      </c>
      <c r="CT47" s="280">
        <f t="shared" ca="1" si="90"/>
        <v>7</v>
      </c>
      <c r="CU47" s="280">
        <f t="shared" ca="1" si="91"/>
        <v>89</v>
      </c>
      <c r="CV47" s="280">
        <f t="shared" ca="1" si="92"/>
        <v>6</v>
      </c>
      <c r="CW47" s="365">
        <f t="shared" ca="1" si="93"/>
        <v>0</v>
      </c>
      <c r="CX47" s="280">
        <f t="shared" ca="1" si="94"/>
        <v>25</v>
      </c>
      <c r="CY47" s="280">
        <f t="shared" ca="1" si="95"/>
        <v>0</v>
      </c>
      <c r="CZ47" s="280">
        <f t="shared" ca="1" si="96"/>
        <v>60</v>
      </c>
      <c r="DA47" s="280">
        <f t="shared" ca="1" si="97"/>
        <v>0</v>
      </c>
      <c r="DB47" s="280">
        <f t="shared" ca="1" si="98"/>
        <v>15</v>
      </c>
      <c r="DC47" s="280">
        <f t="shared" ca="1" si="99"/>
        <v>19.399999999999999</v>
      </c>
      <c r="DD47" s="280">
        <f t="shared" ca="1" si="100"/>
        <v>0</v>
      </c>
      <c r="DE47" s="280">
        <f t="shared" ca="1" si="101"/>
        <v>0</v>
      </c>
      <c r="DF47" s="280">
        <f t="shared" ca="1" si="102"/>
        <v>0</v>
      </c>
      <c r="DG47" s="280">
        <f t="shared" ca="1" si="103"/>
        <v>0</v>
      </c>
      <c r="DH47" s="280">
        <f t="shared" ca="1" si="104"/>
        <v>0</v>
      </c>
      <c r="DI47" s="568">
        <f t="shared" ca="1" si="105"/>
        <v>44.4</v>
      </c>
      <c r="DJ47" s="568">
        <f t="shared" ca="1" si="106"/>
        <v>214</v>
      </c>
      <c r="DK47" s="414">
        <f t="shared" ca="1" si="107"/>
        <v>550</v>
      </c>
      <c r="DL47" s="281">
        <f t="shared" ca="1" si="108"/>
        <v>808.4</v>
      </c>
      <c r="DM47" s="281">
        <f t="shared" ca="1" si="109"/>
        <v>807</v>
      </c>
      <c r="DN47" s="454">
        <f t="shared" ca="1" si="110"/>
        <v>-1.3999999999999773</v>
      </c>
      <c r="DO47" s="626">
        <f t="shared" ca="1" si="111"/>
        <v>-1.7318159327065529E-3</v>
      </c>
      <c r="DP47" s="29"/>
      <c r="DQ47" s="29"/>
      <c r="DR47" s="29"/>
      <c r="DS47" s="29"/>
      <c r="DT47" s="29"/>
      <c r="DU47" s="29"/>
      <c r="DV47" s="29"/>
    </row>
    <row r="48" spans="1:126" ht="11.25" customHeight="1">
      <c r="A48" s="1">
        <f t="shared" si="202"/>
        <v>2012</v>
      </c>
      <c r="B48" s="15">
        <f t="shared" ref="B48:M48" si="206">B168+B248+B208+B288+B328+B368+B408+B448+B488+B528+B568+B608</f>
        <v>741</v>
      </c>
      <c r="C48" s="15">
        <f t="shared" si="206"/>
        <v>746</v>
      </c>
      <c r="D48" s="15">
        <f t="shared" si="206"/>
        <v>696</v>
      </c>
      <c r="E48" s="15">
        <f t="shared" si="206"/>
        <v>665</v>
      </c>
      <c r="F48" s="15">
        <f t="shared" si="206"/>
        <v>715</v>
      </c>
      <c r="G48" s="15">
        <f t="shared" si="206"/>
        <v>790</v>
      </c>
      <c r="H48" s="15">
        <f t="shared" si="206"/>
        <v>790</v>
      </c>
      <c r="I48" s="15">
        <f t="shared" si="206"/>
        <v>790</v>
      </c>
      <c r="J48" s="15">
        <f t="shared" si="206"/>
        <v>790</v>
      </c>
      <c r="K48" s="15">
        <f t="shared" si="206"/>
        <v>715</v>
      </c>
      <c r="L48" s="15">
        <f t="shared" si="206"/>
        <v>665</v>
      </c>
      <c r="M48" s="15">
        <f t="shared" si="206"/>
        <v>690</v>
      </c>
      <c r="N48" s="41">
        <f t="shared" si="195"/>
        <v>8793</v>
      </c>
      <c r="O48" s="8"/>
      <c r="P48" s="1">
        <f t="shared" si="204"/>
        <v>2012</v>
      </c>
      <c r="Q48" s="15">
        <f t="shared" ref="Q48:AB48" si="207">Q168+Q248+Q208+Q288+Q328+Q368+Q408+Q448+Q488+Q528+Q568+Q608</f>
        <v>516</v>
      </c>
      <c r="R48" s="15">
        <f t="shared" si="207"/>
        <v>746</v>
      </c>
      <c r="S48" s="15">
        <f t="shared" si="207"/>
        <v>741</v>
      </c>
      <c r="T48" s="15">
        <f t="shared" si="207"/>
        <v>696</v>
      </c>
      <c r="U48" s="15">
        <f t="shared" si="207"/>
        <v>671</v>
      </c>
      <c r="V48" s="15">
        <f t="shared" si="207"/>
        <v>715</v>
      </c>
      <c r="W48" s="15">
        <f t="shared" si="207"/>
        <v>790</v>
      </c>
      <c r="X48" s="15">
        <f t="shared" si="207"/>
        <v>790</v>
      </c>
      <c r="Y48" s="15">
        <f t="shared" si="207"/>
        <v>790</v>
      </c>
      <c r="Z48" s="15">
        <f t="shared" si="207"/>
        <v>790</v>
      </c>
      <c r="AA48" s="15">
        <f t="shared" si="207"/>
        <v>715</v>
      </c>
      <c r="AB48" s="15">
        <f t="shared" si="207"/>
        <v>665</v>
      </c>
      <c r="AC48" s="41">
        <f t="shared" si="197"/>
        <v>8625</v>
      </c>
      <c r="AD48" s="17"/>
      <c r="AH48" s="25"/>
      <c r="AI48" s="237" t="str">
        <f t="shared" si="144"/>
        <v>W</v>
      </c>
      <c r="AJ48" s="25">
        <f t="shared" si="145"/>
        <v>2015</v>
      </c>
      <c r="AK48" s="284">
        <f t="shared" si="146"/>
        <v>7</v>
      </c>
      <c r="AL48" s="285">
        <f t="shared" ca="1" si="198"/>
        <v>0</v>
      </c>
      <c r="AM48" s="285">
        <f t="shared" ca="1" si="198"/>
        <v>0</v>
      </c>
      <c r="AN48" s="285">
        <f t="shared" ca="1" si="198"/>
        <v>0</v>
      </c>
      <c r="AO48" s="285">
        <f t="shared" ca="1" si="198"/>
        <v>0</v>
      </c>
      <c r="AP48" s="285">
        <f t="shared" ca="1" si="198"/>
        <v>0</v>
      </c>
      <c r="AQ48" s="285">
        <f t="shared" ca="1" si="198"/>
        <v>0</v>
      </c>
      <c r="AR48" s="285">
        <f t="shared" ca="1" si="198"/>
        <v>250</v>
      </c>
      <c r="AS48" s="285">
        <f t="shared" ca="1" si="198"/>
        <v>150</v>
      </c>
      <c r="AT48" s="285">
        <f t="shared" ca="1" si="198"/>
        <v>0</v>
      </c>
      <c r="AU48" s="285">
        <f t="shared" ca="1" si="198"/>
        <v>150</v>
      </c>
      <c r="AV48" s="285">
        <f t="shared" ca="1" si="199"/>
        <v>0</v>
      </c>
      <c r="AW48" s="285">
        <f t="shared" ca="1" si="199"/>
        <v>0</v>
      </c>
      <c r="AX48" s="285">
        <f t="shared" ca="1" si="199"/>
        <v>0</v>
      </c>
      <c r="AY48" s="609">
        <f t="shared" ca="1" si="199"/>
        <v>0</v>
      </c>
      <c r="AZ48" s="285">
        <f t="shared" ca="1" si="199"/>
        <v>10</v>
      </c>
      <c r="BA48" s="285">
        <f t="shared" ca="1" si="199"/>
        <v>25</v>
      </c>
      <c r="BB48" s="285">
        <f t="shared" ca="1" si="199"/>
        <v>7</v>
      </c>
      <c r="BC48" s="285">
        <f t="shared" ca="1" si="199"/>
        <v>89</v>
      </c>
      <c r="BD48" s="285">
        <f t="shared" ca="1" si="199"/>
        <v>5</v>
      </c>
      <c r="BE48" s="285">
        <f t="shared" ca="1" si="54"/>
        <v>0</v>
      </c>
      <c r="BF48" s="285">
        <f t="shared" ca="1" si="200"/>
        <v>25</v>
      </c>
      <c r="BG48" s="285">
        <f t="shared" ca="1" si="200"/>
        <v>0</v>
      </c>
      <c r="BH48" s="285">
        <f t="shared" ca="1" si="200"/>
        <v>60</v>
      </c>
      <c r="BI48" s="285">
        <f t="shared" ca="1" si="200"/>
        <v>0</v>
      </c>
      <c r="BJ48" s="285">
        <f t="shared" ca="1" si="201"/>
        <v>15</v>
      </c>
      <c r="BK48" s="285">
        <f t="shared" ca="1" si="201"/>
        <v>19.399999999999999</v>
      </c>
      <c r="BL48" s="285">
        <f t="shared" ca="1" si="201"/>
        <v>0</v>
      </c>
      <c r="BM48" s="285">
        <f t="shared" ca="1" si="201"/>
        <v>0</v>
      </c>
      <c r="BN48" s="285">
        <f t="shared" ca="1" si="201"/>
        <v>0</v>
      </c>
      <c r="BO48" s="285">
        <f t="shared" ca="1" si="201"/>
        <v>0</v>
      </c>
      <c r="BP48" s="285">
        <f t="shared" ca="1" si="201"/>
        <v>0</v>
      </c>
      <c r="BQ48" s="514">
        <f t="shared" ca="1" si="57"/>
        <v>41</v>
      </c>
      <c r="BR48" s="566">
        <f t="shared" ca="1" si="141"/>
        <v>255.4</v>
      </c>
      <c r="BS48" s="274">
        <f t="shared" ca="1" si="136"/>
        <v>550</v>
      </c>
      <c r="BT48" s="285">
        <f t="shared" ca="1" si="59"/>
        <v>805</v>
      </c>
      <c r="BU48" s="286" t="str">
        <f t="shared" si="147"/>
        <v>H</v>
      </c>
      <c r="BV48" s="323">
        <f t="shared" ca="1" si="72"/>
        <v>805.4</v>
      </c>
      <c r="BW48" s="323">
        <f t="shared" ca="1" si="60"/>
        <v>0.39999999999997726</v>
      </c>
      <c r="BY48" s="287"/>
      <c r="BZ48" s="288"/>
      <c r="CA48" s="237" t="str">
        <f t="shared" si="148"/>
        <v>H</v>
      </c>
      <c r="CB48" s="278">
        <f t="shared" si="157"/>
        <v>2015</v>
      </c>
      <c r="CC48" s="279">
        <f t="shared" si="157"/>
        <v>7</v>
      </c>
      <c r="CD48" s="280">
        <f t="shared" ca="1" si="74"/>
        <v>0</v>
      </c>
      <c r="CE48" s="280">
        <f t="shared" ca="1" si="75"/>
        <v>0</v>
      </c>
      <c r="CF48" s="280">
        <f t="shared" ca="1" si="76"/>
        <v>0</v>
      </c>
      <c r="CG48" s="280">
        <f t="shared" ca="1" si="77"/>
        <v>0</v>
      </c>
      <c r="CH48" s="280">
        <f t="shared" ca="1" si="78"/>
        <v>0</v>
      </c>
      <c r="CI48" s="280">
        <f t="shared" ca="1" si="79"/>
        <v>0</v>
      </c>
      <c r="CJ48" s="280">
        <f t="shared" ca="1" si="80"/>
        <v>250</v>
      </c>
      <c r="CK48" s="280">
        <f t="shared" ca="1" si="81"/>
        <v>150</v>
      </c>
      <c r="CL48" s="280">
        <f t="shared" ca="1" si="82"/>
        <v>0</v>
      </c>
      <c r="CM48" s="280">
        <f t="shared" ca="1" si="83"/>
        <v>150</v>
      </c>
      <c r="CN48" s="280">
        <f t="shared" ca="1" si="84"/>
        <v>0</v>
      </c>
      <c r="CO48" s="280">
        <f t="shared" ca="1" si="85"/>
        <v>0</v>
      </c>
      <c r="CP48" s="365">
        <f t="shared" ca="1" si="86"/>
        <v>0</v>
      </c>
      <c r="CQ48" s="613">
        <f t="shared" ca="1" si="87"/>
        <v>0</v>
      </c>
      <c r="CR48" s="280">
        <f t="shared" ca="1" si="88"/>
        <v>10</v>
      </c>
      <c r="CS48" s="280">
        <f t="shared" ca="1" si="89"/>
        <v>25</v>
      </c>
      <c r="CT48" s="280">
        <f t="shared" ca="1" si="90"/>
        <v>7</v>
      </c>
      <c r="CU48" s="280">
        <f t="shared" ca="1" si="91"/>
        <v>89</v>
      </c>
      <c r="CV48" s="280">
        <f t="shared" ca="1" si="92"/>
        <v>6</v>
      </c>
      <c r="CW48" s="365">
        <f t="shared" ca="1" si="93"/>
        <v>0</v>
      </c>
      <c r="CX48" s="280">
        <f t="shared" ca="1" si="94"/>
        <v>25</v>
      </c>
      <c r="CY48" s="280">
        <f t="shared" ca="1" si="95"/>
        <v>0</v>
      </c>
      <c r="CZ48" s="280">
        <f t="shared" ca="1" si="96"/>
        <v>60</v>
      </c>
      <c r="DA48" s="280">
        <f t="shared" ca="1" si="97"/>
        <v>0</v>
      </c>
      <c r="DB48" s="280">
        <f t="shared" ca="1" si="98"/>
        <v>15</v>
      </c>
      <c r="DC48" s="280">
        <f t="shared" ca="1" si="99"/>
        <v>20.399999999999999</v>
      </c>
      <c r="DD48" s="280">
        <f t="shared" ca="1" si="100"/>
        <v>0</v>
      </c>
      <c r="DE48" s="280">
        <f t="shared" ca="1" si="101"/>
        <v>0</v>
      </c>
      <c r="DF48" s="280">
        <f t="shared" ca="1" si="102"/>
        <v>0</v>
      </c>
      <c r="DG48" s="280">
        <f t="shared" ca="1" si="103"/>
        <v>0</v>
      </c>
      <c r="DH48" s="280">
        <f t="shared" ca="1" si="104"/>
        <v>0</v>
      </c>
      <c r="DI48" s="568">
        <f t="shared" ca="1" si="105"/>
        <v>43.4</v>
      </c>
      <c r="DJ48" s="568">
        <f t="shared" ca="1" si="106"/>
        <v>214</v>
      </c>
      <c r="DK48" s="414">
        <f t="shared" ca="1" si="107"/>
        <v>550</v>
      </c>
      <c r="DL48" s="281">
        <f t="shared" ca="1" si="108"/>
        <v>807.4</v>
      </c>
      <c r="DM48" s="281">
        <f t="shared" ca="1" si="109"/>
        <v>807</v>
      </c>
      <c r="DN48" s="454">
        <f t="shared" ca="1" si="110"/>
        <v>-0.39999999999997726</v>
      </c>
      <c r="DO48" s="626">
        <f t="shared" ca="1" si="111"/>
        <v>-4.9541738915033105E-4</v>
      </c>
      <c r="DP48" s="29"/>
      <c r="DQ48" s="29"/>
      <c r="DR48" s="29"/>
      <c r="DS48" s="29"/>
      <c r="DT48" s="29"/>
      <c r="DU48" s="29"/>
      <c r="DV48" s="29"/>
    </row>
    <row r="49" spans="1:126" ht="11.25" customHeight="1">
      <c r="A49" s="1">
        <f t="shared" si="202"/>
        <v>2013</v>
      </c>
      <c r="B49" s="15">
        <f t="shared" ref="B49:M49" si="208">B169+B249+B209+B289+B329+B369+B409+B449+B489+B529+B569+B609</f>
        <v>615.45000000000005</v>
      </c>
      <c r="C49" s="15">
        <f t="shared" si="208"/>
        <v>615.45000000000005</v>
      </c>
      <c r="D49" s="15">
        <f t="shared" si="208"/>
        <v>615.45000000000005</v>
      </c>
      <c r="E49" s="15">
        <f t="shared" si="208"/>
        <v>615.45000000000005</v>
      </c>
      <c r="F49" s="15">
        <f t="shared" si="208"/>
        <v>615.45000000000005</v>
      </c>
      <c r="G49" s="15">
        <f t="shared" si="208"/>
        <v>615.45000000000005</v>
      </c>
      <c r="H49" s="15">
        <f t="shared" si="208"/>
        <v>615.45000000000005</v>
      </c>
      <c r="I49" s="15">
        <f t="shared" si="208"/>
        <v>615.45000000000005</v>
      </c>
      <c r="J49" s="15">
        <f t="shared" si="208"/>
        <v>615.45000000000005</v>
      </c>
      <c r="K49" s="15">
        <f t="shared" si="208"/>
        <v>615.45000000000005</v>
      </c>
      <c r="L49" s="15">
        <f t="shared" si="208"/>
        <v>615.45000000000005</v>
      </c>
      <c r="M49" s="15">
        <f t="shared" si="208"/>
        <v>615.45000000000005</v>
      </c>
      <c r="N49" s="41">
        <f t="shared" si="195"/>
        <v>7385.3999999999987</v>
      </c>
      <c r="O49" s="8"/>
      <c r="P49" s="1">
        <f t="shared" si="204"/>
        <v>2013</v>
      </c>
      <c r="Q49" s="15">
        <f t="shared" ref="Q49:AB49" si="209">Q169+Q249+Q209+Q289+Q329+Q369+Q409+Q449+Q489+Q529+Q569+Q609</f>
        <v>614.75</v>
      </c>
      <c r="R49" s="15">
        <f t="shared" si="209"/>
        <v>614.75</v>
      </c>
      <c r="S49" s="15">
        <f t="shared" si="209"/>
        <v>614.75</v>
      </c>
      <c r="T49" s="15">
        <f t="shared" si="209"/>
        <v>614.75</v>
      </c>
      <c r="U49" s="15">
        <f t="shared" si="209"/>
        <v>614.75</v>
      </c>
      <c r="V49" s="15">
        <f t="shared" si="209"/>
        <v>614.75</v>
      </c>
      <c r="W49" s="15">
        <f t="shared" si="209"/>
        <v>614.75</v>
      </c>
      <c r="X49" s="15">
        <f t="shared" si="209"/>
        <v>614.75</v>
      </c>
      <c r="Y49" s="15">
        <f t="shared" si="209"/>
        <v>614.75</v>
      </c>
      <c r="Z49" s="15">
        <f t="shared" si="209"/>
        <v>614.75</v>
      </c>
      <c r="AA49" s="15">
        <f t="shared" si="209"/>
        <v>614.75</v>
      </c>
      <c r="AB49" s="15">
        <f t="shared" si="209"/>
        <v>614.75</v>
      </c>
      <c r="AC49" s="41">
        <f t="shared" si="197"/>
        <v>7377</v>
      </c>
      <c r="AD49" s="17"/>
      <c r="AH49" s="25"/>
      <c r="AI49" s="237" t="str">
        <f t="shared" si="144"/>
        <v>X</v>
      </c>
      <c r="AJ49" s="25">
        <f t="shared" si="145"/>
        <v>2015</v>
      </c>
      <c r="AK49" s="284">
        <f t="shared" si="146"/>
        <v>8</v>
      </c>
      <c r="AL49" s="285">
        <f t="shared" ca="1" si="198"/>
        <v>0</v>
      </c>
      <c r="AM49" s="285">
        <f t="shared" ca="1" si="198"/>
        <v>0</v>
      </c>
      <c r="AN49" s="285">
        <f t="shared" ca="1" si="198"/>
        <v>0</v>
      </c>
      <c r="AO49" s="285">
        <f t="shared" ca="1" si="198"/>
        <v>0</v>
      </c>
      <c r="AP49" s="285">
        <f t="shared" ca="1" si="198"/>
        <v>0</v>
      </c>
      <c r="AQ49" s="285">
        <f t="shared" ca="1" si="198"/>
        <v>0</v>
      </c>
      <c r="AR49" s="285">
        <f t="shared" ca="1" si="198"/>
        <v>250</v>
      </c>
      <c r="AS49" s="285">
        <f t="shared" ca="1" si="198"/>
        <v>150</v>
      </c>
      <c r="AT49" s="285">
        <f t="shared" ca="1" si="198"/>
        <v>0</v>
      </c>
      <c r="AU49" s="285">
        <f t="shared" ca="1" si="198"/>
        <v>150</v>
      </c>
      <c r="AV49" s="285">
        <f t="shared" ca="1" si="199"/>
        <v>0</v>
      </c>
      <c r="AW49" s="285">
        <f t="shared" ca="1" si="199"/>
        <v>0</v>
      </c>
      <c r="AX49" s="285">
        <f t="shared" ca="1" si="199"/>
        <v>0</v>
      </c>
      <c r="AY49" s="609">
        <f t="shared" ca="1" si="199"/>
        <v>0</v>
      </c>
      <c r="AZ49" s="285">
        <f t="shared" ca="1" si="199"/>
        <v>12</v>
      </c>
      <c r="BA49" s="285">
        <f t="shared" ca="1" si="199"/>
        <v>25</v>
      </c>
      <c r="BB49" s="285">
        <f t="shared" ca="1" si="199"/>
        <v>7</v>
      </c>
      <c r="BC49" s="285">
        <f t="shared" ca="1" si="199"/>
        <v>89</v>
      </c>
      <c r="BD49" s="285">
        <f t="shared" ca="1" si="199"/>
        <v>6</v>
      </c>
      <c r="BE49" s="285">
        <f t="shared" ca="1" si="54"/>
        <v>0</v>
      </c>
      <c r="BF49" s="285">
        <f t="shared" ca="1" si="200"/>
        <v>25</v>
      </c>
      <c r="BG49" s="285">
        <f t="shared" ca="1" si="200"/>
        <v>0</v>
      </c>
      <c r="BH49" s="285">
        <f t="shared" ca="1" si="200"/>
        <v>60</v>
      </c>
      <c r="BI49" s="285">
        <f t="shared" ca="1" si="200"/>
        <v>0</v>
      </c>
      <c r="BJ49" s="285">
        <f t="shared" ca="1" si="201"/>
        <v>15</v>
      </c>
      <c r="BK49" s="285">
        <f t="shared" ca="1" si="201"/>
        <v>20.399999999999999</v>
      </c>
      <c r="BL49" s="285">
        <f t="shared" ca="1" si="201"/>
        <v>0</v>
      </c>
      <c r="BM49" s="285">
        <f t="shared" ca="1" si="201"/>
        <v>0</v>
      </c>
      <c r="BN49" s="285">
        <f t="shared" ca="1" si="201"/>
        <v>0</v>
      </c>
      <c r="BO49" s="285">
        <f t="shared" ca="1" si="201"/>
        <v>0</v>
      </c>
      <c r="BP49" s="285">
        <f t="shared" ca="1" si="201"/>
        <v>0</v>
      </c>
      <c r="BQ49" s="514">
        <f t="shared" ca="1" si="57"/>
        <v>45</v>
      </c>
      <c r="BR49" s="566">
        <f t="shared" ca="1" si="141"/>
        <v>258.8</v>
      </c>
      <c r="BS49" s="274">
        <f t="shared" ca="1" si="136"/>
        <v>550</v>
      </c>
      <c r="BT49" s="285">
        <f t="shared" ca="1" si="59"/>
        <v>809</v>
      </c>
      <c r="BU49" s="286" t="str">
        <f t="shared" si="147"/>
        <v>I</v>
      </c>
      <c r="BV49" s="323">
        <f t="shared" ca="1" si="72"/>
        <v>809.4</v>
      </c>
      <c r="BW49" s="323">
        <f t="shared" ca="1" si="60"/>
        <v>0.39999999999997726</v>
      </c>
      <c r="BY49" s="287"/>
      <c r="BZ49" s="288"/>
      <c r="CA49" s="237" t="str">
        <f t="shared" si="148"/>
        <v>I</v>
      </c>
      <c r="CB49" s="278">
        <f t="shared" si="157"/>
        <v>2015</v>
      </c>
      <c r="CC49" s="279">
        <f t="shared" si="157"/>
        <v>8</v>
      </c>
      <c r="CD49" s="280">
        <f t="shared" ca="1" si="74"/>
        <v>0</v>
      </c>
      <c r="CE49" s="280">
        <f t="shared" ca="1" si="75"/>
        <v>0</v>
      </c>
      <c r="CF49" s="280">
        <f t="shared" ca="1" si="76"/>
        <v>0</v>
      </c>
      <c r="CG49" s="280">
        <f t="shared" ca="1" si="77"/>
        <v>0</v>
      </c>
      <c r="CH49" s="280">
        <f t="shared" ca="1" si="78"/>
        <v>0</v>
      </c>
      <c r="CI49" s="280">
        <f t="shared" ca="1" si="79"/>
        <v>0</v>
      </c>
      <c r="CJ49" s="280">
        <f t="shared" ca="1" si="80"/>
        <v>250</v>
      </c>
      <c r="CK49" s="280">
        <f t="shared" ca="1" si="81"/>
        <v>150</v>
      </c>
      <c r="CL49" s="280">
        <f t="shared" ca="1" si="82"/>
        <v>0</v>
      </c>
      <c r="CM49" s="280">
        <f t="shared" ca="1" si="83"/>
        <v>150</v>
      </c>
      <c r="CN49" s="280">
        <f t="shared" ca="1" si="84"/>
        <v>0</v>
      </c>
      <c r="CO49" s="280">
        <f t="shared" ca="1" si="85"/>
        <v>0</v>
      </c>
      <c r="CP49" s="365">
        <f t="shared" ca="1" si="86"/>
        <v>0</v>
      </c>
      <c r="CQ49" s="613">
        <f t="shared" ca="1" si="87"/>
        <v>0</v>
      </c>
      <c r="CR49" s="280">
        <f t="shared" ca="1" si="88"/>
        <v>10</v>
      </c>
      <c r="CS49" s="280">
        <f t="shared" ca="1" si="89"/>
        <v>25</v>
      </c>
      <c r="CT49" s="280">
        <f t="shared" ca="1" si="90"/>
        <v>7</v>
      </c>
      <c r="CU49" s="280">
        <f t="shared" ca="1" si="91"/>
        <v>89</v>
      </c>
      <c r="CV49" s="280">
        <f t="shared" ca="1" si="92"/>
        <v>6</v>
      </c>
      <c r="CW49" s="365">
        <f t="shared" ca="1" si="93"/>
        <v>0</v>
      </c>
      <c r="CX49" s="280">
        <f t="shared" ca="1" si="94"/>
        <v>25</v>
      </c>
      <c r="CY49" s="280">
        <f t="shared" ca="1" si="95"/>
        <v>0</v>
      </c>
      <c r="CZ49" s="280">
        <f t="shared" ca="1" si="96"/>
        <v>60</v>
      </c>
      <c r="DA49" s="280">
        <f t="shared" ca="1" si="97"/>
        <v>0</v>
      </c>
      <c r="DB49" s="280">
        <f t="shared" ca="1" si="98"/>
        <v>15</v>
      </c>
      <c r="DC49" s="280">
        <f t="shared" ca="1" si="99"/>
        <v>20.7</v>
      </c>
      <c r="DD49" s="280">
        <f t="shared" ca="1" si="100"/>
        <v>0</v>
      </c>
      <c r="DE49" s="280">
        <f t="shared" ca="1" si="101"/>
        <v>0</v>
      </c>
      <c r="DF49" s="280">
        <f t="shared" ca="1" si="102"/>
        <v>0</v>
      </c>
      <c r="DG49" s="280">
        <f t="shared" ca="1" si="103"/>
        <v>0</v>
      </c>
      <c r="DH49" s="280">
        <f t="shared" ca="1" si="104"/>
        <v>0</v>
      </c>
      <c r="DI49" s="568">
        <f t="shared" ca="1" si="105"/>
        <v>43.7</v>
      </c>
      <c r="DJ49" s="568">
        <f t="shared" ca="1" si="106"/>
        <v>214</v>
      </c>
      <c r="DK49" s="414">
        <f t="shared" ca="1" si="107"/>
        <v>550</v>
      </c>
      <c r="DL49" s="281">
        <f t="shared" ca="1" si="108"/>
        <v>807.7</v>
      </c>
      <c r="DM49" s="281">
        <f t="shared" ca="1" si="109"/>
        <v>807</v>
      </c>
      <c r="DN49" s="454">
        <f t="shared" ca="1" si="110"/>
        <v>-0.70000000000004547</v>
      </c>
      <c r="DO49" s="626">
        <f t="shared" ca="1" si="111"/>
        <v>-8.6665841277707746E-4</v>
      </c>
      <c r="DP49" s="29"/>
      <c r="DQ49" s="29"/>
      <c r="DR49" s="29"/>
      <c r="DS49" s="29"/>
      <c r="DT49" s="29"/>
      <c r="DU49" s="29"/>
      <c r="DV49" s="29"/>
    </row>
    <row r="50" spans="1:126" ht="11.25" customHeight="1">
      <c r="A50" s="1">
        <f t="shared" si="202"/>
        <v>2014</v>
      </c>
      <c r="B50" s="15">
        <f t="shared" ref="B50:M50" si="210">B170+B250+B210+B290+B330+B370+B410+B450+B490+B530+B570+B610</f>
        <v>650.47</v>
      </c>
      <c r="C50" s="15">
        <f t="shared" si="210"/>
        <v>650.47</v>
      </c>
      <c r="D50" s="15">
        <f t="shared" si="210"/>
        <v>650.47</v>
      </c>
      <c r="E50" s="15">
        <f t="shared" si="210"/>
        <v>550.40000000000009</v>
      </c>
      <c r="F50" s="15">
        <f t="shared" si="210"/>
        <v>550.40000000000009</v>
      </c>
      <c r="G50" s="15">
        <f t="shared" si="210"/>
        <v>550.40000000000009</v>
      </c>
      <c r="H50" s="15">
        <f t="shared" si="210"/>
        <v>550.40000000000009</v>
      </c>
      <c r="I50" s="15">
        <f t="shared" si="210"/>
        <v>550.40000000000009</v>
      </c>
      <c r="J50" s="15">
        <f t="shared" si="210"/>
        <v>550.40000000000009</v>
      </c>
      <c r="K50" s="15">
        <f t="shared" si="210"/>
        <v>550.40000000000009</v>
      </c>
      <c r="L50" s="15">
        <f t="shared" si="210"/>
        <v>550.40000000000009</v>
      </c>
      <c r="M50" s="15">
        <f t="shared" si="210"/>
        <v>1150.8400000000001</v>
      </c>
      <c r="N50" s="41">
        <f t="shared" si="195"/>
        <v>7505.4499999999989</v>
      </c>
      <c r="O50" s="8"/>
      <c r="P50" s="1">
        <f t="shared" si="204"/>
        <v>2014</v>
      </c>
      <c r="Q50" s="15">
        <f t="shared" ref="Q50:AB50" si="211">Q170+Q250+Q210+Q290+Q330+Q370+Q410+Q450+Q490+Q530+Q570+Q610</f>
        <v>614.75</v>
      </c>
      <c r="R50" s="15">
        <f t="shared" si="211"/>
        <v>664.75</v>
      </c>
      <c r="S50" s="15">
        <f t="shared" si="211"/>
        <v>650</v>
      </c>
      <c r="T50" s="15">
        <f t="shared" si="211"/>
        <v>650</v>
      </c>
      <c r="U50" s="15">
        <f t="shared" si="211"/>
        <v>550</v>
      </c>
      <c r="V50" s="15">
        <f t="shared" si="211"/>
        <v>550</v>
      </c>
      <c r="W50" s="15">
        <f t="shared" si="211"/>
        <v>550</v>
      </c>
      <c r="X50" s="15">
        <f t="shared" si="211"/>
        <v>550</v>
      </c>
      <c r="Y50" s="15">
        <f t="shared" si="211"/>
        <v>550</v>
      </c>
      <c r="Z50" s="15">
        <f t="shared" si="211"/>
        <v>550</v>
      </c>
      <c r="AA50" s="15">
        <f t="shared" si="211"/>
        <v>550</v>
      </c>
      <c r="AB50" s="15">
        <f t="shared" si="211"/>
        <v>550</v>
      </c>
      <c r="AC50" s="41">
        <f t="shared" si="197"/>
        <v>6979.5</v>
      </c>
      <c r="AD50" s="17"/>
      <c r="AH50" s="25"/>
      <c r="AI50" s="237" t="str">
        <f t="shared" si="144"/>
        <v>Y</v>
      </c>
      <c r="AJ50" s="25">
        <f t="shared" si="145"/>
        <v>2015</v>
      </c>
      <c r="AK50" s="284">
        <f t="shared" si="146"/>
        <v>9</v>
      </c>
      <c r="AL50" s="285">
        <f t="shared" ca="1" si="198"/>
        <v>0</v>
      </c>
      <c r="AM50" s="285">
        <f t="shared" ca="1" si="198"/>
        <v>0</v>
      </c>
      <c r="AN50" s="285">
        <f t="shared" ca="1" si="198"/>
        <v>0</v>
      </c>
      <c r="AO50" s="285">
        <f t="shared" ca="1" si="198"/>
        <v>0</v>
      </c>
      <c r="AP50" s="285">
        <f t="shared" ca="1" si="198"/>
        <v>0</v>
      </c>
      <c r="AQ50" s="285">
        <f t="shared" ca="1" si="198"/>
        <v>0</v>
      </c>
      <c r="AR50" s="285">
        <f t="shared" ca="1" si="198"/>
        <v>250</v>
      </c>
      <c r="AS50" s="285">
        <f t="shared" ca="1" si="198"/>
        <v>150</v>
      </c>
      <c r="AT50" s="285">
        <f t="shared" ca="1" si="198"/>
        <v>0</v>
      </c>
      <c r="AU50" s="285">
        <f t="shared" ca="1" si="198"/>
        <v>150</v>
      </c>
      <c r="AV50" s="285">
        <f t="shared" ca="1" si="199"/>
        <v>0</v>
      </c>
      <c r="AW50" s="285">
        <f t="shared" ca="1" si="199"/>
        <v>0</v>
      </c>
      <c r="AX50" s="285">
        <f t="shared" ca="1" si="199"/>
        <v>0</v>
      </c>
      <c r="AY50" s="609">
        <f t="shared" ca="1" si="199"/>
        <v>0</v>
      </c>
      <c r="AZ50" s="285">
        <f t="shared" ca="1" si="199"/>
        <v>10</v>
      </c>
      <c r="BA50" s="285">
        <f t="shared" ca="1" si="199"/>
        <v>25</v>
      </c>
      <c r="BB50" s="285">
        <f t="shared" ca="1" si="199"/>
        <v>7</v>
      </c>
      <c r="BC50" s="285">
        <f t="shared" ca="1" si="199"/>
        <v>89</v>
      </c>
      <c r="BD50" s="285">
        <f t="shared" ca="1" si="199"/>
        <v>6</v>
      </c>
      <c r="BE50" s="285">
        <f t="shared" ca="1" si="54"/>
        <v>0</v>
      </c>
      <c r="BF50" s="285">
        <f t="shared" ca="1" si="200"/>
        <v>25</v>
      </c>
      <c r="BG50" s="285">
        <f t="shared" ca="1" si="200"/>
        <v>0</v>
      </c>
      <c r="BH50" s="285">
        <f t="shared" ca="1" si="200"/>
        <v>60</v>
      </c>
      <c r="BI50" s="285">
        <f t="shared" ca="1" si="200"/>
        <v>0</v>
      </c>
      <c r="BJ50" s="285">
        <f t="shared" ca="1" si="201"/>
        <v>15</v>
      </c>
      <c r="BK50" s="285">
        <f t="shared" ca="1" si="201"/>
        <v>20.7</v>
      </c>
      <c r="BL50" s="285">
        <f t="shared" ca="1" si="201"/>
        <v>0</v>
      </c>
      <c r="BM50" s="285">
        <f t="shared" ca="1" si="201"/>
        <v>0</v>
      </c>
      <c r="BN50" s="285">
        <f t="shared" ca="1" si="201"/>
        <v>0</v>
      </c>
      <c r="BO50" s="285">
        <f t="shared" ca="1" si="201"/>
        <v>0</v>
      </c>
      <c r="BP50" s="285">
        <f t="shared" ca="1" si="201"/>
        <v>0</v>
      </c>
      <c r="BQ50" s="514">
        <f t="shared" ca="1" si="57"/>
        <v>43</v>
      </c>
      <c r="BR50" s="566">
        <f t="shared" ca="1" si="141"/>
        <v>257.10000000000002</v>
      </c>
      <c r="BS50" s="274">
        <f t="shared" ca="1" si="136"/>
        <v>550</v>
      </c>
      <c r="BT50" s="285">
        <f t="shared" ca="1" si="59"/>
        <v>807</v>
      </c>
      <c r="BU50" s="286" t="str">
        <f t="shared" si="147"/>
        <v>J</v>
      </c>
      <c r="BV50" s="323">
        <f t="shared" ca="1" si="72"/>
        <v>807.7</v>
      </c>
      <c r="BW50" s="323">
        <f t="shared" ca="1" si="60"/>
        <v>0.70000000000004547</v>
      </c>
      <c r="BY50" s="287"/>
      <c r="BZ50" s="288"/>
      <c r="CA50" s="237" t="str">
        <f t="shared" si="148"/>
        <v>J</v>
      </c>
      <c r="CB50" s="278">
        <f t="shared" si="157"/>
        <v>2015</v>
      </c>
      <c r="CC50" s="279">
        <f t="shared" si="157"/>
        <v>9</v>
      </c>
      <c r="CD50" s="280">
        <f t="shared" ca="1" si="74"/>
        <v>0</v>
      </c>
      <c r="CE50" s="280">
        <f t="shared" ca="1" si="75"/>
        <v>0</v>
      </c>
      <c r="CF50" s="280">
        <f t="shared" ca="1" si="76"/>
        <v>0</v>
      </c>
      <c r="CG50" s="280">
        <f t="shared" ca="1" si="77"/>
        <v>0</v>
      </c>
      <c r="CH50" s="280">
        <f t="shared" ca="1" si="78"/>
        <v>0</v>
      </c>
      <c r="CI50" s="280">
        <f t="shared" ca="1" si="79"/>
        <v>0</v>
      </c>
      <c r="CJ50" s="280">
        <f t="shared" ca="1" si="80"/>
        <v>250</v>
      </c>
      <c r="CK50" s="280">
        <f t="shared" ca="1" si="81"/>
        <v>150</v>
      </c>
      <c r="CL50" s="280">
        <f t="shared" ca="1" si="82"/>
        <v>0</v>
      </c>
      <c r="CM50" s="280">
        <f t="shared" ca="1" si="83"/>
        <v>150</v>
      </c>
      <c r="CN50" s="280">
        <f t="shared" ca="1" si="84"/>
        <v>0</v>
      </c>
      <c r="CO50" s="280">
        <f t="shared" ca="1" si="85"/>
        <v>0</v>
      </c>
      <c r="CP50" s="365">
        <f t="shared" ca="1" si="86"/>
        <v>0</v>
      </c>
      <c r="CQ50" s="613">
        <f t="shared" ca="1" si="87"/>
        <v>0</v>
      </c>
      <c r="CR50" s="280">
        <f t="shared" ca="1" si="88"/>
        <v>10</v>
      </c>
      <c r="CS50" s="280">
        <f t="shared" ca="1" si="89"/>
        <v>25</v>
      </c>
      <c r="CT50" s="280">
        <f t="shared" ca="1" si="90"/>
        <v>6</v>
      </c>
      <c r="CU50" s="280">
        <f t="shared" ca="1" si="91"/>
        <v>75</v>
      </c>
      <c r="CV50" s="280">
        <f t="shared" ca="1" si="92"/>
        <v>6</v>
      </c>
      <c r="CW50" s="365">
        <f t="shared" ca="1" si="93"/>
        <v>0</v>
      </c>
      <c r="CX50" s="280">
        <f t="shared" ca="1" si="94"/>
        <v>25</v>
      </c>
      <c r="CY50" s="280">
        <f t="shared" ca="1" si="95"/>
        <v>0</v>
      </c>
      <c r="CZ50" s="280">
        <f t="shared" ca="1" si="96"/>
        <v>60</v>
      </c>
      <c r="DA50" s="280">
        <f t="shared" ca="1" si="97"/>
        <v>0</v>
      </c>
      <c r="DB50" s="280">
        <f t="shared" ca="1" si="98"/>
        <v>15</v>
      </c>
      <c r="DC50" s="280">
        <f t="shared" ca="1" si="99"/>
        <v>20.6</v>
      </c>
      <c r="DD50" s="280">
        <f t="shared" ca="1" si="100"/>
        <v>0</v>
      </c>
      <c r="DE50" s="280">
        <f t="shared" ca="1" si="101"/>
        <v>0</v>
      </c>
      <c r="DF50" s="280">
        <f t="shared" ca="1" si="102"/>
        <v>0</v>
      </c>
      <c r="DG50" s="280">
        <f t="shared" ca="1" si="103"/>
        <v>0</v>
      </c>
      <c r="DH50" s="280">
        <f t="shared" ca="1" si="104"/>
        <v>0</v>
      </c>
      <c r="DI50" s="568">
        <f t="shared" ca="1" si="105"/>
        <v>42.6</v>
      </c>
      <c r="DJ50" s="568">
        <f t="shared" ca="1" si="106"/>
        <v>200</v>
      </c>
      <c r="DK50" s="414">
        <f t="shared" ca="1" si="107"/>
        <v>550</v>
      </c>
      <c r="DL50" s="281">
        <f t="shared" ca="1" si="108"/>
        <v>792.6</v>
      </c>
      <c r="DM50" s="281">
        <f t="shared" ca="1" si="109"/>
        <v>792</v>
      </c>
      <c r="DN50" s="454">
        <f t="shared" ca="1" si="110"/>
        <v>-0.60000000000002274</v>
      </c>
      <c r="DO50" s="626">
        <f t="shared" ca="1" si="111"/>
        <v>-7.5700227100684164E-4</v>
      </c>
      <c r="DP50" s="29"/>
      <c r="DQ50" s="29"/>
      <c r="DR50" s="29"/>
      <c r="DS50" s="29"/>
      <c r="DT50" s="29"/>
      <c r="DU50" s="29"/>
      <c r="DV50" s="29"/>
    </row>
    <row r="51" spans="1:126" ht="11.25" customHeight="1">
      <c r="A51" s="1">
        <f t="shared" si="202"/>
        <v>2015</v>
      </c>
      <c r="B51" s="15">
        <f t="shared" ref="B51:M51" si="212">B171+B251+B211+B291+B331+B371+B411+B451+B491+B531+B571+B611</f>
        <v>1150.8400000000001</v>
      </c>
      <c r="C51" s="15">
        <f t="shared" si="212"/>
        <v>1150.8400000000001</v>
      </c>
      <c r="D51" s="15">
        <f t="shared" si="212"/>
        <v>1150.8400000000001</v>
      </c>
      <c r="E51" s="15">
        <f t="shared" si="212"/>
        <v>550.40000000000009</v>
      </c>
      <c r="F51" s="15">
        <f t="shared" si="212"/>
        <v>550.40000000000009</v>
      </c>
      <c r="G51" s="15">
        <f t="shared" si="212"/>
        <v>550.40000000000009</v>
      </c>
      <c r="H51" s="15">
        <f t="shared" si="212"/>
        <v>550.40000000000009</v>
      </c>
      <c r="I51" s="15">
        <f t="shared" si="212"/>
        <v>550.40000000000009</v>
      </c>
      <c r="J51" s="15">
        <f t="shared" si="212"/>
        <v>550.40000000000009</v>
      </c>
      <c r="K51" s="15">
        <f t="shared" si="212"/>
        <v>550.40000000000009</v>
      </c>
      <c r="L51" s="15">
        <f t="shared" si="212"/>
        <v>550.40000000000009</v>
      </c>
      <c r="M51" s="15">
        <f t="shared" si="212"/>
        <v>1150.8400000000001</v>
      </c>
      <c r="N51" s="41">
        <f t="shared" si="195"/>
        <v>9006.56</v>
      </c>
      <c r="O51" s="8"/>
      <c r="P51" s="1">
        <f t="shared" si="204"/>
        <v>2015</v>
      </c>
      <c r="Q51" s="15">
        <f t="shared" ref="Q51:AB51" si="213">Q171+Q251+Q211+Q291+Q331+Q371+Q411+Q451+Q491+Q531+Q571+Q611</f>
        <v>1150</v>
      </c>
      <c r="R51" s="15">
        <f t="shared" si="213"/>
        <v>1150</v>
      </c>
      <c r="S51" s="15">
        <f t="shared" si="213"/>
        <v>1150</v>
      </c>
      <c r="T51" s="15">
        <f t="shared" si="213"/>
        <v>1150</v>
      </c>
      <c r="U51" s="15">
        <f t="shared" si="213"/>
        <v>550</v>
      </c>
      <c r="V51" s="15">
        <f t="shared" si="213"/>
        <v>550</v>
      </c>
      <c r="W51" s="15">
        <f t="shared" si="213"/>
        <v>550</v>
      </c>
      <c r="X51" s="15">
        <f t="shared" si="213"/>
        <v>550</v>
      </c>
      <c r="Y51" s="15">
        <f t="shared" si="213"/>
        <v>550</v>
      </c>
      <c r="Z51" s="15">
        <f t="shared" si="213"/>
        <v>550</v>
      </c>
      <c r="AA51" s="15">
        <f t="shared" si="213"/>
        <v>550</v>
      </c>
      <c r="AB51" s="15">
        <f t="shared" si="213"/>
        <v>550</v>
      </c>
      <c r="AC51" s="41">
        <f t="shared" si="197"/>
        <v>9000</v>
      </c>
      <c r="AD51" s="17"/>
      <c r="AI51" s="237" t="str">
        <f t="shared" si="144"/>
        <v>Z</v>
      </c>
      <c r="AJ51" s="25">
        <f t="shared" si="145"/>
        <v>2015</v>
      </c>
      <c r="AK51" s="284">
        <f t="shared" si="146"/>
        <v>10</v>
      </c>
      <c r="AL51" s="285">
        <f t="shared" ca="1" si="198"/>
        <v>0</v>
      </c>
      <c r="AM51" s="285">
        <f t="shared" ca="1" si="198"/>
        <v>0</v>
      </c>
      <c r="AN51" s="285">
        <f t="shared" ca="1" si="198"/>
        <v>0</v>
      </c>
      <c r="AO51" s="285">
        <f t="shared" ca="1" si="198"/>
        <v>0</v>
      </c>
      <c r="AP51" s="285">
        <f t="shared" ca="1" si="198"/>
        <v>0</v>
      </c>
      <c r="AQ51" s="285">
        <f t="shared" ca="1" si="198"/>
        <v>0</v>
      </c>
      <c r="AR51" s="285">
        <f t="shared" ca="1" si="198"/>
        <v>250</v>
      </c>
      <c r="AS51" s="285">
        <f t="shared" ca="1" si="198"/>
        <v>150</v>
      </c>
      <c r="AT51" s="285">
        <f t="shared" ca="1" si="198"/>
        <v>0</v>
      </c>
      <c r="AU51" s="285">
        <f t="shared" ca="1" si="198"/>
        <v>150</v>
      </c>
      <c r="AV51" s="285">
        <f t="shared" ca="1" si="199"/>
        <v>0</v>
      </c>
      <c r="AW51" s="285">
        <f t="shared" ca="1" si="199"/>
        <v>0</v>
      </c>
      <c r="AX51" s="285">
        <f t="shared" ca="1" si="199"/>
        <v>0</v>
      </c>
      <c r="AY51" s="609">
        <f t="shared" ca="1" si="199"/>
        <v>0</v>
      </c>
      <c r="AZ51" s="285">
        <f t="shared" ca="1" si="199"/>
        <v>10</v>
      </c>
      <c r="BA51" s="285">
        <f t="shared" ca="1" si="199"/>
        <v>25</v>
      </c>
      <c r="BB51" s="285">
        <f t="shared" ca="1" si="199"/>
        <v>6</v>
      </c>
      <c r="BC51" s="285">
        <f t="shared" ca="1" si="199"/>
        <v>75</v>
      </c>
      <c r="BD51" s="285">
        <f t="shared" ca="1" si="199"/>
        <v>6</v>
      </c>
      <c r="BE51" s="285">
        <f t="shared" ca="1" si="54"/>
        <v>0</v>
      </c>
      <c r="BF51" s="285">
        <f t="shared" ca="1" si="200"/>
        <v>25</v>
      </c>
      <c r="BG51" s="285">
        <f t="shared" ca="1" si="200"/>
        <v>0</v>
      </c>
      <c r="BH51" s="285">
        <f t="shared" ca="1" si="200"/>
        <v>60</v>
      </c>
      <c r="BI51" s="285">
        <f t="shared" ca="1" si="200"/>
        <v>0</v>
      </c>
      <c r="BJ51" s="285">
        <f t="shared" ca="1" si="201"/>
        <v>15</v>
      </c>
      <c r="BK51" s="285">
        <f t="shared" ca="1" si="201"/>
        <v>20.6</v>
      </c>
      <c r="BL51" s="285">
        <f t="shared" ca="1" si="201"/>
        <v>0</v>
      </c>
      <c r="BM51" s="285">
        <f t="shared" ca="1" si="201"/>
        <v>0</v>
      </c>
      <c r="BN51" s="285">
        <f t="shared" ca="1" si="201"/>
        <v>0</v>
      </c>
      <c r="BO51" s="285">
        <f t="shared" ca="1" si="201"/>
        <v>0</v>
      </c>
      <c r="BP51" s="285">
        <f t="shared" ca="1" si="201"/>
        <v>0</v>
      </c>
      <c r="BQ51" s="514">
        <f t="shared" ca="1" si="57"/>
        <v>43</v>
      </c>
      <c r="BR51" s="566">
        <f t="shared" ca="1" si="141"/>
        <v>242.8</v>
      </c>
      <c r="BS51" s="274">
        <f t="shared" ca="1" si="136"/>
        <v>550</v>
      </c>
      <c r="BT51" s="285">
        <f t="shared" ca="1" si="59"/>
        <v>793</v>
      </c>
      <c r="BU51" s="286" t="str">
        <f t="shared" si="147"/>
        <v>K</v>
      </c>
      <c r="BV51" s="323">
        <f t="shared" ca="1" si="72"/>
        <v>792.6</v>
      </c>
      <c r="BW51" s="323">
        <f t="shared" ca="1" si="60"/>
        <v>-0.39999999999997726</v>
      </c>
      <c r="BY51" s="287"/>
      <c r="BZ51" s="288"/>
      <c r="CA51" s="237" t="str">
        <f t="shared" si="148"/>
        <v>K</v>
      </c>
      <c r="CB51" s="278">
        <f t="shared" si="157"/>
        <v>2015</v>
      </c>
      <c r="CC51" s="279">
        <f t="shared" si="157"/>
        <v>10</v>
      </c>
      <c r="CD51" s="280">
        <f t="shared" ca="1" si="74"/>
        <v>0</v>
      </c>
      <c r="CE51" s="280">
        <f t="shared" ca="1" si="75"/>
        <v>0</v>
      </c>
      <c r="CF51" s="280">
        <f t="shared" ca="1" si="76"/>
        <v>0</v>
      </c>
      <c r="CG51" s="280">
        <f t="shared" ca="1" si="77"/>
        <v>0</v>
      </c>
      <c r="CH51" s="280">
        <f t="shared" ca="1" si="78"/>
        <v>0</v>
      </c>
      <c r="CI51" s="280">
        <f t="shared" ca="1" si="79"/>
        <v>0</v>
      </c>
      <c r="CJ51" s="280">
        <f t="shared" ca="1" si="80"/>
        <v>250</v>
      </c>
      <c r="CK51" s="280">
        <f t="shared" ca="1" si="81"/>
        <v>150</v>
      </c>
      <c r="CL51" s="280">
        <f t="shared" ca="1" si="82"/>
        <v>0</v>
      </c>
      <c r="CM51" s="280">
        <f t="shared" ca="1" si="83"/>
        <v>150</v>
      </c>
      <c r="CN51" s="280">
        <f t="shared" ca="1" si="84"/>
        <v>0</v>
      </c>
      <c r="CO51" s="280">
        <f t="shared" ca="1" si="85"/>
        <v>0</v>
      </c>
      <c r="CP51" s="365">
        <f t="shared" ca="1" si="86"/>
        <v>0</v>
      </c>
      <c r="CQ51" s="613">
        <f t="shared" ca="1" si="87"/>
        <v>0</v>
      </c>
      <c r="CR51" s="280">
        <f t="shared" ca="1" si="88"/>
        <v>11</v>
      </c>
      <c r="CS51" s="280">
        <f t="shared" ca="1" si="89"/>
        <v>25</v>
      </c>
      <c r="CT51" s="280">
        <f t="shared" ca="1" si="90"/>
        <v>6</v>
      </c>
      <c r="CU51" s="280">
        <f t="shared" ca="1" si="91"/>
        <v>70</v>
      </c>
      <c r="CV51" s="280">
        <f t="shared" ca="1" si="92"/>
        <v>4</v>
      </c>
      <c r="CW51" s="365">
        <f t="shared" ca="1" si="93"/>
        <v>0</v>
      </c>
      <c r="CX51" s="280">
        <f t="shared" ca="1" si="94"/>
        <v>25</v>
      </c>
      <c r="CY51" s="280">
        <f t="shared" ca="1" si="95"/>
        <v>0</v>
      </c>
      <c r="CZ51" s="280">
        <f t="shared" ca="1" si="96"/>
        <v>60</v>
      </c>
      <c r="DA51" s="280">
        <f t="shared" ca="1" si="97"/>
        <v>0</v>
      </c>
      <c r="DB51" s="280">
        <f t="shared" ca="1" si="98"/>
        <v>15</v>
      </c>
      <c r="DC51" s="280">
        <f t="shared" ca="1" si="99"/>
        <v>18.600000000000001</v>
      </c>
      <c r="DD51" s="280">
        <f t="shared" ca="1" si="100"/>
        <v>0</v>
      </c>
      <c r="DE51" s="280">
        <f t="shared" ca="1" si="101"/>
        <v>0</v>
      </c>
      <c r="DF51" s="280">
        <f t="shared" ca="1" si="102"/>
        <v>0</v>
      </c>
      <c r="DG51" s="280">
        <f t="shared" ca="1" si="103"/>
        <v>0</v>
      </c>
      <c r="DH51" s="280">
        <f t="shared" ca="1" si="104"/>
        <v>0</v>
      </c>
      <c r="DI51" s="568">
        <f t="shared" ca="1" si="105"/>
        <v>39.6</v>
      </c>
      <c r="DJ51" s="568">
        <f t="shared" ca="1" si="106"/>
        <v>195</v>
      </c>
      <c r="DK51" s="414">
        <f t="shared" ca="1" si="107"/>
        <v>550</v>
      </c>
      <c r="DL51" s="281">
        <f t="shared" ca="1" si="108"/>
        <v>784.6</v>
      </c>
      <c r="DM51" s="281">
        <f t="shared" ca="1" si="109"/>
        <v>784</v>
      </c>
      <c r="DN51" s="454">
        <f t="shared" ca="1" si="110"/>
        <v>-0.60000000000002274</v>
      </c>
      <c r="DO51" s="626">
        <f t="shared" ca="1" si="111"/>
        <v>-7.6472087687996782E-4</v>
      </c>
      <c r="DP51" s="29"/>
      <c r="DQ51" s="29"/>
      <c r="DR51" s="29"/>
      <c r="DS51" s="29"/>
      <c r="DT51" s="29"/>
      <c r="DU51" s="29"/>
      <c r="DV51" s="29"/>
    </row>
    <row r="52" spans="1:126" ht="11.25" customHeight="1">
      <c r="A52" s="1">
        <f t="shared" si="202"/>
        <v>2016</v>
      </c>
      <c r="B52" s="15">
        <f t="shared" ref="B52:M52" si="214">B172+B252+B212+B292+B332+B372+B412+B452+B492+B532+B572+B612</f>
        <v>1150.8400000000001</v>
      </c>
      <c r="C52" s="15">
        <f t="shared" si="214"/>
        <v>1150.8400000000001</v>
      </c>
      <c r="D52" s="15">
        <f t="shared" si="214"/>
        <v>1150.8400000000001</v>
      </c>
      <c r="E52" s="15">
        <f t="shared" si="214"/>
        <v>550.40000000000009</v>
      </c>
      <c r="F52" s="15">
        <f t="shared" si="214"/>
        <v>550.40000000000009</v>
      </c>
      <c r="G52" s="15">
        <f t="shared" si="214"/>
        <v>400.3</v>
      </c>
      <c r="H52" s="15">
        <f t="shared" si="214"/>
        <v>400.3</v>
      </c>
      <c r="I52" s="15">
        <f t="shared" si="214"/>
        <v>400.3</v>
      </c>
      <c r="J52" s="15">
        <f t="shared" si="214"/>
        <v>400.3</v>
      </c>
      <c r="K52" s="15">
        <f t="shared" si="214"/>
        <v>400.3</v>
      </c>
      <c r="L52" s="15">
        <f t="shared" si="214"/>
        <v>400.3</v>
      </c>
      <c r="M52" s="15">
        <f t="shared" si="214"/>
        <v>1000.74</v>
      </c>
      <c r="N52" s="41">
        <f t="shared" si="195"/>
        <v>7955.8600000000015</v>
      </c>
      <c r="O52" s="8"/>
      <c r="P52" s="1">
        <f t="shared" si="204"/>
        <v>2016</v>
      </c>
      <c r="Q52" s="15">
        <f t="shared" ref="Q52:AB52" si="215">Q172+Q252+Q212+Q292+Q332+Q372+Q412+Q452+Q492+Q532+Q572+Q612</f>
        <v>1150</v>
      </c>
      <c r="R52" s="15">
        <f t="shared" si="215"/>
        <v>1150</v>
      </c>
      <c r="S52" s="15">
        <f t="shared" si="215"/>
        <v>1150</v>
      </c>
      <c r="T52" s="15">
        <f t="shared" si="215"/>
        <v>1150</v>
      </c>
      <c r="U52" s="15">
        <f t="shared" si="215"/>
        <v>550</v>
      </c>
      <c r="V52" s="15">
        <f t="shared" si="215"/>
        <v>550</v>
      </c>
      <c r="W52" s="15">
        <f t="shared" si="215"/>
        <v>400</v>
      </c>
      <c r="X52" s="15">
        <f t="shared" si="215"/>
        <v>400</v>
      </c>
      <c r="Y52" s="15">
        <f t="shared" si="215"/>
        <v>400</v>
      </c>
      <c r="Z52" s="15">
        <f t="shared" si="215"/>
        <v>400</v>
      </c>
      <c r="AA52" s="15">
        <f t="shared" si="215"/>
        <v>400</v>
      </c>
      <c r="AB52" s="15">
        <f t="shared" si="215"/>
        <v>400</v>
      </c>
      <c r="AC52" s="41">
        <f t="shared" si="197"/>
        <v>8100</v>
      </c>
      <c r="AD52" s="17"/>
      <c r="AI52" s="237" t="str">
        <f t="shared" si="144"/>
        <v>AA</v>
      </c>
      <c r="AJ52" s="25">
        <f t="shared" si="145"/>
        <v>2015</v>
      </c>
      <c r="AK52" s="284">
        <f t="shared" si="146"/>
        <v>11</v>
      </c>
      <c r="AL52" s="285">
        <f t="shared" ca="1" si="198"/>
        <v>0</v>
      </c>
      <c r="AM52" s="285">
        <f t="shared" ca="1" si="198"/>
        <v>0</v>
      </c>
      <c r="AN52" s="285">
        <f t="shared" ca="1" si="198"/>
        <v>0</v>
      </c>
      <c r="AO52" s="285">
        <f t="shared" ca="1" si="198"/>
        <v>0</v>
      </c>
      <c r="AP52" s="285">
        <f t="shared" ca="1" si="198"/>
        <v>0</v>
      </c>
      <c r="AQ52" s="285">
        <f t="shared" ca="1" si="198"/>
        <v>0</v>
      </c>
      <c r="AR52" s="285">
        <f t="shared" ca="1" si="198"/>
        <v>250</v>
      </c>
      <c r="AS52" s="285">
        <f t="shared" ca="1" si="198"/>
        <v>150</v>
      </c>
      <c r="AT52" s="285">
        <f t="shared" ca="1" si="198"/>
        <v>0</v>
      </c>
      <c r="AU52" s="285">
        <f t="shared" ca="1" si="198"/>
        <v>150</v>
      </c>
      <c r="AV52" s="285">
        <f t="shared" ca="1" si="199"/>
        <v>0</v>
      </c>
      <c r="AW52" s="285">
        <f t="shared" ca="1" si="199"/>
        <v>0</v>
      </c>
      <c r="AX52" s="285">
        <f t="shared" ca="1" si="199"/>
        <v>0</v>
      </c>
      <c r="AY52" s="609">
        <f t="shared" ca="1" si="199"/>
        <v>0</v>
      </c>
      <c r="AZ52" s="285">
        <f t="shared" ca="1" si="199"/>
        <v>10</v>
      </c>
      <c r="BA52" s="285">
        <f t="shared" ca="1" si="199"/>
        <v>25</v>
      </c>
      <c r="BB52" s="285">
        <f t="shared" ca="1" si="199"/>
        <v>6</v>
      </c>
      <c r="BC52" s="285">
        <f t="shared" ca="1" si="199"/>
        <v>70</v>
      </c>
      <c r="BD52" s="285">
        <f t="shared" ca="1" si="199"/>
        <v>6</v>
      </c>
      <c r="BE52" s="285">
        <f t="shared" ca="1" si="54"/>
        <v>0</v>
      </c>
      <c r="BF52" s="285">
        <f t="shared" ca="1" si="200"/>
        <v>25</v>
      </c>
      <c r="BG52" s="285">
        <f t="shared" ca="1" si="200"/>
        <v>0</v>
      </c>
      <c r="BH52" s="285">
        <f t="shared" ca="1" si="200"/>
        <v>60</v>
      </c>
      <c r="BI52" s="285">
        <f t="shared" ca="1" si="200"/>
        <v>0</v>
      </c>
      <c r="BJ52" s="285">
        <f t="shared" ca="1" si="201"/>
        <v>15</v>
      </c>
      <c r="BK52" s="285">
        <f t="shared" ca="1" si="201"/>
        <v>18.600000000000001</v>
      </c>
      <c r="BL52" s="285">
        <f t="shared" ca="1" si="201"/>
        <v>0</v>
      </c>
      <c r="BM52" s="285">
        <f t="shared" ca="1" si="201"/>
        <v>0</v>
      </c>
      <c r="BN52" s="285">
        <f t="shared" ca="1" si="201"/>
        <v>0</v>
      </c>
      <c r="BO52" s="285">
        <f t="shared" ca="1" si="201"/>
        <v>0</v>
      </c>
      <c r="BP52" s="285">
        <f t="shared" ca="1" si="201"/>
        <v>0</v>
      </c>
      <c r="BQ52" s="514">
        <f t="shared" ca="1" si="57"/>
        <v>40</v>
      </c>
      <c r="BR52" s="566">
        <f t="shared" ca="1" si="141"/>
        <v>234.9</v>
      </c>
      <c r="BS52" s="274">
        <f t="shared" ca="1" si="136"/>
        <v>550</v>
      </c>
      <c r="BT52" s="285">
        <f t="shared" ca="1" si="59"/>
        <v>785</v>
      </c>
      <c r="BU52" s="286" t="str">
        <f t="shared" si="147"/>
        <v>L</v>
      </c>
      <c r="BV52" s="323">
        <f t="shared" ca="1" si="72"/>
        <v>785.6</v>
      </c>
      <c r="BW52" s="323">
        <f t="shared" ca="1" si="60"/>
        <v>0.60000000000002274</v>
      </c>
      <c r="BY52" s="287"/>
      <c r="BZ52" s="288"/>
      <c r="CA52" s="237" t="str">
        <f t="shared" si="148"/>
        <v>L</v>
      </c>
      <c r="CB52" s="278">
        <f t="shared" si="157"/>
        <v>2015</v>
      </c>
      <c r="CC52" s="279">
        <f t="shared" si="157"/>
        <v>11</v>
      </c>
      <c r="CD52" s="280">
        <f t="shared" ca="1" si="74"/>
        <v>0</v>
      </c>
      <c r="CE52" s="280">
        <f t="shared" ca="1" si="75"/>
        <v>0</v>
      </c>
      <c r="CF52" s="280">
        <f t="shared" ca="1" si="76"/>
        <v>0</v>
      </c>
      <c r="CG52" s="280">
        <f t="shared" ca="1" si="77"/>
        <v>0</v>
      </c>
      <c r="CH52" s="280">
        <f t="shared" ca="1" si="78"/>
        <v>0</v>
      </c>
      <c r="CI52" s="280">
        <f t="shared" ca="1" si="79"/>
        <v>0</v>
      </c>
      <c r="CJ52" s="280">
        <f t="shared" ca="1" si="80"/>
        <v>250</v>
      </c>
      <c r="CK52" s="280">
        <f t="shared" ca="1" si="81"/>
        <v>150</v>
      </c>
      <c r="CL52" s="280">
        <f t="shared" ca="1" si="82"/>
        <v>0</v>
      </c>
      <c r="CM52" s="280">
        <f t="shared" ca="1" si="83"/>
        <v>150</v>
      </c>
      <c r="CN52" s="280">
        <f t="shared" ca="1" si="84"/>
        <v>0</v>
      </c>
      <c r="CO52" s="280">
        <f t="shared" ca="1" si="85"/>
        <v>0</v>
      </c>
      <c r="CP52" s="365">
        <f t="shared" ca="1" si="86"/>
        <v>0</v>
      </c>
      <c r="CQ52" s="613">
        <f t="shared" ca="1" si="87"/>
        <v>0</v>
      </c>
      <c r="CR52" s="280">
        <f t="shared" ca="1" si="88"/>
        <v>7</v>
      </c>
      <c r="CS52" s="280">
        <f t="shared" ca="1" si="89"/>
        <v>25</v>
      </c>
      <c r="CT52" s="280">
        <f t="shared" ca="1" si="90"/>
        <v>5</v>
      </c>
      <c r="CU52" s="280">
        <f t="shared" ca="1" si="91"/>
        <v>52</v>
      </c>
      <c r="CV52" s="280">
        <f t="shared" ca="1" si="92"/>
        <v>4</v>
      </c>
      <c r="CW52" s="365">
        <f t="shared" ca="1" si="93"/>
        <v>0</v>
      </c>
      <c r="CX52" s="280">
        <f t="shared" ca="1" si="94"/>
        <v>25</v>
      </c>
      <c r="CY52" s="280">
        <f t="shared" ca="1" si="95"/>
        <v>0</v>
      </c>
      <c r="CZ52" s="280">
        <f t="shared" ca="1" si="96"/>
        <v>60</v>
      </c>
      <c r="DA52" s="280">
        <f t="shared" ca="1" si="97"/>
        <v>0</v>
      </c>
      <c r="DB52" s="280">
        <f t="shared" ca="1" si="98"/>
        <v>15</v>
      </c>
      <c r="DC52" s="280">
        <f t="shared" ca="1" si="99"/>
        <v>13.9</v>
      </c>
      <c r="DD52" s="280">
        <f t="shared" ca="1" si="100"/>
        <v>0</v>
      </c>
      <c r="DE52" s="280">
        <f t="shared" ca="1" si="101"/>
        <v>0</v>
      </c>
      <c r="DF52" s="280">
        <f t="shared" ca="1" si="102"/>
        <v>0</v>
      </c>
      <c r="DG52" s="280">
        <f t="shared" ca="1" si="103"/>
        <v>0</v>
      </c>
      <c r="DH52" s="280">
        <f t="shared" ca="1" si="104"/>
        <v>0</v>
      </c>
      <c r="DI52" s="568">
        <f t="shared" ca="1" si="105"/>
        <v>29.9</v>
      </c>
      <c r="DJ52" s="568">
        <f t="shared" ca="1" si="106"/>
        <v>177</v>
      </c>
      <c r="DK52" s="414">
        <f t="shared" ca="1" si="107"/>
        <v>550</v>
      </c>
      <c r="DL52" s="281">
        <f t="shared" ca="1" si="108"/>
        <v>756.9</v>
      </c>
      <c r="DM52" s="281">
        <f t="shared" ca="1" si="109"/>
        <v>757</v>
      </c>
      <c r="DN52" s="454">
        <f t="shared" ca="1" si="110"/>
        <v>0.10000000000002274</v>
      </c>
      <c r="DO52" s="626">
        <f t="shared" ca="1" si="111"/>
        <v>1.3211784912144634E-4</v>
      </c>
      <c r="DP52" s="29"/>
      <c r="DQ52" s="29"/>
      <c r="DR52" s="29"/>
      <c r="DS52" s="29"/>
      <c r="DT52" s="29"/>
      <c r="DU52" s="29"/>
      <c r="DV52" s="29"/>
    </row>
    <row r="53" spans="1:126" ht="11.25" customHeight="1">
      <c r="A53" s="1">
        <f t="shared" si="202"/>
        <v>2017</v>
      </c>
      <c r="B53" s="15">
        <f t="shared" ref="B53:M53" si="216">B173+B253+B213+B293+B333+B373+B413+B453+B493+B533+B573+B613</f>
        <v>1000.74</v>
      </c>
      <c r="C53" s="15">
        <f t="shared" si="216"/>
        <v>1000.74</v>
      </c>
      <c r="D53" s="15">
        <f t="shared" si="216"/>
        <v>1000.74</v>
      </c>
      <c r="E53" s="15">
        <f t="shared" si="216"/>
        <v>400.3</v>
      </c>
      <c r="F53" s="15">
        <f t="shared" si="216"/>
        <v>400.3</v>
      </c>
      <c r="G53" s="15">
        <f t="shared" si="216"/>
        <v>500.37</v>
      </c>
      <c r="H53" s="15">
        <f t="shared" si="216"/>
        <v>500.37</v>
      </c>
      <c r="I53" s="15">
        <f t="shared" si="216"/>
        <v>500.37</v>
      </c>
      <c r="J53" s="15">
        <f t="shared" si="216"/>
        <v>500.37</v>
      </c>
      <c r="K53" s="15">
        <f t="shared" si="216"/>
        <v>400.3</v>
      </c>
      <c r="L53" s="15">
        <f t="shared" si="216"/>
        <v>400.3</v>
      </c>
      <c r="M53" s="15">
        <f t="shared" si="216"/>
        <v>1000.74</v>
      </c>
      <c r="N53" s="41">
        <f t="shared" si="195"/>
        <v>7605.64</v>
      </c>
      <c r="O53" s="8"/>
      <c r="P53" s="1">
        <f t="shared" si="204"/>
        <v>2017</v>
      </c>
      <c r="Q53" s="15">
        <f t="shared" ref="Q53:AB53" si="217">Q173+Q253+Q213+Q293+Q333+Q373+Q413+Q453+Q493+Q533+Q573+Q613</f>
        <v>1000</v>
      </c>
      <c r="R53" s="15">
        <f t="shared" si="217"/>
        <v>1000</v>
      </c>
      <c r="S53" s="15">
        <f t="shared" si="217"/>
        <v>1000</v>
      </c>
      <c r="T53" s="15">
        <f t="shared" si="217"/>
        <v>1000</v>
      </c>
      <c r="U53" s="15">
        <f t="shared" si="217"/>
        <v>400</v>
      </c>
      <c r="V53" s="15">
        <f t="shared" si="217"/>
        <v>400</v>
      </c>
      <c r="W53" s="15">
        <f t="shared" si="217"/>
        <v>500</v>
      </c>
      <c r="X53" s="15">
        <f t="shared" si="217"/>
        <v>500</v>
      </c>
      <c r="Y53" s="15">
        <f t="shared" si="217"/>
        <v>500</v>
      </c>
      <c r="Z53" s="15">
        <f t="shared" si="217"/>
        <v>500</v>
      </c>
      <c r="AA53" s="15">
        <f t="shared" si="217"/>
        <v>400</v>
      </c>
      <c r="AB53" s="15">
        <f t="shared" si="217"/>
        <v>400</v>
      </c>
      <c r="AC53" s="41">
        <f t="shared" si="197"/>
        <v>7600</v>
      </c>
      <c r="AD53" s="17"/>
      <c r="AI53" s="313" t="str">
        <f t="shared" si="144"/>
        <v>AB</v>
      </c>
      <c r="AJ53" s="294">
        <f t="shared" si="145"/>
        <v>2015</v>
      </c>
      <c r="AK53" s="314">
        <f t="shared" si="146"/>
        <v>12</v>
      </c>
      <c r="AL53" s="315">
        <f t="shared" ca="1" si="198"/>
        <v>0</v>
      </c>
      <c r="AM53" s="315">
        <f t="shared" ca="1" si="198"/>
        <v>0</v>
      </c>
      <c r="AN53" s="315">
        <f t="shared" ca="1" si="198"/>
        <v>0</v>
      </c>
      <c r="AO53" s="315">
        <f t="shared" ca="1" si="198"/>
        <v>0</v>
      </c>
      <c r="AP53" s="315">
        <f t="shared" ca="1" si="198"/>
        <v>0</v>
      </c>
      <c r="AQ53" s="315">
        <f t="shared" ca="1" si="198"/>
        <v>0</v>
      </c>
      <c r="AR53" s="315">
        <f t="shared" ca="1" si="198"/>
        <v>250</v>
      </c>
      <c r="AS53" s="315">
        <f t="shared" ca="1" si="198"/>
        <v>150</v>
      </c>
      <c r="AT53" s="315">
        <f t="shared" ca="1" si="198"/>
        <v>0</v>
      </c>
      <c r="AU53" s="315">
        <f t="shared" ca="1" si="198"/>
        <v>150</v>
      </c>
      <c r="AV53" s="315">
        <f t="shared" ca="1" si="199"/>
        <v>0</v>
      </c>
      <c r="AW53" s="315">
        <f t="shared" ca="1" si="199"/>
        <v>0</v>
      </c>
      <c r="AX53" s="315">
        <f t="shared" ca="1" si="199"/>
        <v>0</v>
      </c>
      <c r="AY53" s="615">
        <f t="shared" ca="1" si="199"/>
        <v>0</v>
      </c>
      <c r="AZ53" s="315">
        <f t="shared" ca="1" si="199"/>
        <v>11</v>
      </c>
      <c r="BA53" s="315">
        <f t="shared" ca="1" si="199"/>
        <v>25</v>
      </c>
      <c r="BB53" s="315">
        <f t="shared" ca="1" si="199"/>
        <v>5</v>
      </c>
      <c r="BC53" s="315">
        <f t="shared" ca="1" si="199"/>
        <v>52</v>
      </c>
      <c r="BD53" s="315">
        <f t="shared" ca="1" si="199"/>
        <v>4</v>
      </c>
      <c r="BE53" s="315">
        <f t="shared" ca="1" si="54"/>
        <v>0</v>
      </c>
      <c r="BF53" s="315">
        <f t="shared" ca="1" si="200"/>
        <v>25</v>
      </c>
      <c r="BG53" s="315">
        <f t="shared" ca="1" si="200"/>
        <v>0</v>
      </c>
      <c r="BH53" s="315">
        <f t="shared" ca="1" si="200"/>
        <v>60</v>
      </c>
      <c r="BI53" s="315">
        <f t="shared" ca="1" si="200"/>
        <v>0</v>
      </c>
      <c r="BJ53" s="315">
        <f t="shared" ca="1" si="201"/>
        <v>15</v>
      </c>
      <c r="BK53" s="315">
        <f t="shared" ca="1" si="201"/>
        <v>13.9</v>
      </c>
      <c r="BL53" s="315">
        <f t="shared" ca="1" si="201"/>
        <v>0</v>
      </c>
      <c r="BM53" s="315">
        <f t="shared" ca="1" si="201"/>
        <v>0</v>
      </c>
      <c r="BN53" s="315">
        <f t="shared" ca="1" si="201"/>
        <v>0</v>
      </c>
      <c r="BO53" s="315">
        <f t="shared" ca="1" si="201"/>
        <v>0</v>
      </c>
      <c r="BP53" s="315">
        <f t="shared" ca="1" si="201"/>
        <v>0</v>
      </c>
      <c r="BQ53" s="515">
        <f t="shared" ca="1" si="57"/>
        <v>34</v>
      </c>
      <c r="BR53" s="567">
        <f t="shared" ca="1" si="141"/>
        <v>210.9</v>
      </c>
      <c r="BS53" s="377">
        <f t="shared" ca="1" si="136"/>
        <v>550</v>
      </c>
      <c r="BT53" s="315">
        <f t="shared" ca="1" si="59"/>
        <v>761</v>
      </c>
      <c r="BU53" s="316" t="str">
        <f t="shared" si="147"/>
        <v>M</v>
      </c>
      <c r="BV53" s="386">
        <f t="shared" ca="1" si="72"/>
        <v>760.9</v>
      </c>
      <c r="BW53" s="386">
        <f t="shared" ca="1" si="60"/>
        <v>-0.10000000000002274</v>
      </c>
      <c r="BX53" s="294"/>
      <c r="BY53" s="379"/>
      <c r="BZ53" s="380"/>
      <c r="CA53" s="313" t="str">
        <f t="shared" si="148"/>
        <v>M</v>
      </c>
      <c r="CB53" s="381">
        <f t="shared" si="157"/>
        <v>2015</v>
      </c>
      <c r="CC53" s="382">
        <f t="shared" si="157"/>
        <v>12</v>
      </c>
      <c r="CD53" s="378">
        <f t="shared" ca="1" si="74"/>
        <v>0</v>
      </c>
      <c r="CE53" s="378">
        <f t="shared" ca="1" si="75"/>
        <v>0</v>
      </c>
      <c r="CF53" s="378">
        <f t="shared" ca="1" si="76"/>
        <v>0</v>
      </c>
      <c r="CG53" s="378">
        <f t="shared" ca="1" si="77"/>
        <v>0</v>
      </c>
      <c r="CH53" s="378">
        <f t="shared" ca="1" si="78"/>
        <v>0</v>
      </c>
      <c r="CI53" s="378">
        <f t="shared" ca="1" si="79"/>
        <v>0</v>
      </c>
      <c r="CJ53" s="378">
        <f t="shared" ca="1" si="80"/>
        <v>250</v>
      </c>
      <c r="CK53" s="378">
        <f t="shared" ca="1" si="81"/>
        <v>150</v>
      </c>
      <c r="CL53" s="378">
        <f t="shared" ca="1" si="82"/>
        <v>600</v>
      </c>
      <c r="CM53" s="378">
        <f t="shared" ca="1" si="83"/>
        <v>150</v>
      </c>
      <c r="CN53" s="378">
        <f t="shared" ca="1" si="84"/>
        <v>0</v>
      </c>
      <c r="CO53" s="378">
        <f t="shared" ca="1" si="85"/>
        <v>0</v>
      </c>
      <c r="CP53" s="386">
        <f t="shared" ca="1" si="86"/>
        <v>0</v>
      </c>
      <c r="CQ53" s="614">
        <f t="shared" ca="1" si="87"/>
        <v>0</v>
      </c>
      <c r="CR53" s="378">
        <f t="shared" ca="1" si="88"/>
        <v>10</v>
      </c>
      <c r="CS53" s="378">
        <f t="shared" ca="1" si="89"/>
        <v>25</v>
      </c>
      <c r="CT53" s="378">
        <f t="shared" ca="1" si="90"/>
        <v>6</v>
      </c>
      <c r="CU53" s="378">
        <f t="shared" ca="1" si="91"/>
        <v>62</v>
      </c>
      <c r="CV53" s="378">
        <f t="shared" ca="1" si="92"/>
        <v>5</v>
      </c>
      <c r="CW53" s="386">
        <f t="shared" ca="1" si="93"/>
        <v>0</v>
      </c>
      <c r="CX53" s="378">
        <f t="shared" ca="1" si="94"/>
        <v>25</v>
      </c>
      <c r="CY53" s="378">
        <f t="shared" ca="1" si="95"/>
        <v>0</v>
      </c>
      <c r="CZ53" s="378">
        <f t="shared" ca="1" si="96"/>
        <v>60</v>
      </c>
      <c r="DA53" s="378">
        <f t="shared" ca="1" si="97"/>
        <v>0</v>
      </c>
      <c r="DB53" s="378">
        <f t="shared" ca="1" si="98"/>
        <v>15</v>
      </c>
      <c r="DC53" s="378">
        <f t="shared" ca="1" si="99"/>
        <v>16.600000000000001</v>
      </c>
      <c r="DD53" s="378">
        <f t="shared" ca="1" si="100"/>
        <v>0</v>
      </c>
      <c r="DE53" s="378">
        <f t="shared" ca="1" si="101"/>
        <v>0</v>
      </c>
      <c r="DF53" s="378">
        <f t="shared" ca="1" si="102"/>
        <v>0</v>
      </c>
      <c r="DG53" s="378">
        <f t="shared" ca="1" si="103"/>
        <v>0</v>
      </c>
      <c r="DH53" s="378">
        <f t="shared" ca="1" si="104"/>
        <v>0</v>
      </c>
      <c r="DI53" s="570">
        <f t="shared" ca="1" si="105"/>
        <v>37.6</v>
      </c>
      <c r="DJ53" s="570">
        <f t="shared" ca="1" si="106"/>
        <v>187</v>
      </c>
      <c r="DK53" s="415">
        <f t="shared" ca="1" si="107"/>
        <v>1150</v>
      </c>
      <c r="DL53" s="645">
        <f t="shared" ca="1" si="108"/>
        <v>1374.6</v>
      </c>
      <c r="DM53" s="645">
        <f t="shared" ca="1" si="109"/>
        <v>1375</v>
      </c>
      <c r="DN53" s="646">
        <f t="shared" ca="1" si="110"/>
        <v>0.40000000000009095</v>
      </c>
      <c r="DO53" s="626">
        <f t="shared" ca="1" si="111"/>
        <v>2.9099374363457804E-4</v>
      </c>
      <c r="DP53" s="29"/>
      <c r="DQ53" s="29"/>
      <c r="DR53" s="29"/>
      <c r="DS53" s="29"/>
      <c r="DT53" s="29"/>
      <c r="DU53" s="29"/>
      <c r="DV53" s="29"/>
    </row>
    <row r="54" spans="1:126" ht="11.25" customHeight="1">
      <c r="A54" s="1">
        <f t="shared" si="202"/>
        <v>2018</v>
      </c>
      <c r="B54" s="15">
        <f t="shared" ref="B54:M54" si="218">B174+B254+B214+B294+B334+B374+B414+B454+B494+B534+B574+B614</f>
        <v>1000.74</v>
      </c>
      <c r="C54" s="15">
        <f t="shared" si="218"/>
        <v>1000.74</v>
      </c>
      <c r="D54" s="15">
        <f t="shared" si="218"/>
        <v>1000.74</v>
      </c>
      <c r="E54" s="15">
        <f t="shared" si="218"/>
        <v>400.3</v>
      </c>
      <c r="F54" s="15">
        <f t="shared" si="218"/>
        <v>400.3</v>
      </c>
      <c r="G54" s="15">
        <f t="shared" si="218"/>
        <v>500.37</v>
      </c>
      <c r="H54" s="15">
        <f t="shared" si="218"/>
        <v>500.37</v>
      </c>
      <c r="I54" s="15">
        <f t="shared" si="218"/>
        <v>500.37</v>
      </c>
      <c r="J54" s="15">
        <f t="shared" si="218"/>
        <v>500.37</v>
      </c>
      <c r="K54" s="15">
        <f t="shared" si="218"/>
        <v>400.3</v>
      </c>
      <c r="L54" s="15">
        <f t="shared" si="218"/>
        <v>400.3</v>
      </c>
      <c r="M54" s="15">
        <f t="shared" si="218"/>
        <v>1000.74</v>
      </c>
      <c r="N54" s="41">
        <f t="shared" si="195"/>
        <v>7605.64</v>
      </c>
      <c r="O54" s="8"/>
      <c r="P54" s="1">
        <f t="shared" si="204"/>
        <v>2018</v>
      </c>
      <c r="Q54" s="15">
        <f t="shared" ref="Q54:AB54" si="219">Q174+Q254+Q214+Q294+Q334+Q374+Q414+Q454+Q494+Q534+Q574+Q614</f>
        <v>1000</v>
      </c>
      <c r="R54" s="15">
        <f t="shared" si="219"/>
        <v>1000</v>
      </c>
      <c r="S54" s="15">
        <f t="shared" si="219"/>
        <v>1000</v>
      </c>
      <c r="T54" s="15">
        <f t="shared" si="219"/>
        <v>1000</v>
      </c>
      <c r="U54" s="15">
        <f t="shared" si="219"/>
        <v>400</v>
      </c>
      <c r="V54" s="15">
        <f t="shared" si="219"/>
        <v>400</v>
      </c>
      <c r="W54" s="15">
        <f t="shared" si="219"/>
        <v>500</v>
      </c>
      <c r="X54" s="15">
        <f t="shared" si="219"/>
        <v>500</v>
      </c>
      <c r="Y54" s="15">
        <f t="shared" si="219"/>
        <v>500</v>
      </c>
      <c r="Z54" s="15">
        <f t="shared" si="219"/>
        <v>500</v>
      </c>
      <c r="AA54" s="15">
        <f t="shared" si="219"/>
        <v>400</v>
      </c>
      <c r="AB54" s="15">
        <f t="shared" si="219"/>
        <v>400</v>
      </c>
      <c r="AC54" s="41">
        <f t="shared" si="197"/>
        <v>7600</v>
      </c>
      <c r="AD54" s="17"/>
      <c r="AI54" s="237" t="str">
        <f t="shared" si="144"/>
        <v>Q</v>
      </c>
      <c r="AJ54" s="25">
        <f t="shared" si="145"/>
        <v>2016</v>
      </c>
      <c r="AK54" s="284">
        <f t="shared" si="146"/>
        <v>1</v>
      </c>
      <c r="AL54" s="285">
        <f t="shared" ca="1" si="198"/>
        <v>0</v>
      </c>
      <c r="AM54" s="285">
        <f t="shared" ca="1" si="198"/>
        <v>0</v>
      </c>
      <c r="AN54" s="285">
        <f t="shared" ca="1" si="198"/>
        <v>0</v>
      </c>
      <c r="AO54" s="285">
        <f t="shared" ca="1" si="198"/>
        <v>0</v>
      </c>
      <c r="AP54" s="285">
        <f t="shared" ca="1" si="198"/>
        <v>0</v>
      </c>
      <c r="AQ54" s="285">
        <f t="shared" ca="1" si="198"/>
        <v>0</v>
      </c>
      <c r="AR54" s="285">
        <f t="shared" ca="1" si="198"/>
        <v>250</v>
      </c>
      <c r="AS54" s="285">
        <f t="shared" ca="1" si="198"/>
        <v>150</v>
      </c>
      <c r="AT54" s="285">
        <f t="shared" ca="1" si="198"/>
        <v>600</v>
      </c>
      <c r="AU54" s="285">
        <f t="shared" ca="1" si="198"/>
        <v>150</v>
      </c>
      <c r="AV54" s="285">
        <f t="shared" ca="1" si="199"/>
        <v>0</v>
      </c>
      <c r="AW54" s="285">
        <f t="shared" ca="1" si="199"/>
        <v>0</v>
      </c>
      <c r="AX54" s="285">
        <f t="shared" ca="1" si="199"/>
        <v>0</v>
      </c>
      <c r="AY54" s="609">
        <f t="shared" ca="1" si="199"/>
        <v>0</v>
      </c>
      <c r="AZ54" s="285">
        <f t="shared" ca="1" si="199"/>
        <v>7</v>
      </c>
      <c r="BA54" s="285">
        <f t="shared" ca="1" si="199"/>
        <v>25</v>
      </c>
      <c r="BB54" s="285">
        <f t="shared" ca="1" si="199"/>
        <v>6</v>
      </c>
      <c r="BC54" s="285">
        <f t="shared" ca="1" si="199"/>
        <v>62</v>
      </c>
      <c r="BD54" s="285">
        <f t="shared" ca="1" si="199"/>
        <v>4</v>
      </c>
      <c r="BE54" s="285">
        <f t="shared" ca="1" si="54"/>
        <v>0</v>
      </c>
      <c r="BF54" s="285">
        <f t="shared" ca="1" si="200"/>
        <v>25</v>
      </c>
      <c r="BG54" s="285">
        <f t="shared" ca="1" si="200"/>
        <v>0</v>
      </c>
      <c r="BH54" s="285">
        <f t="shared" ca="1" si="200"/>
        <v>60</v>
      </c>
      <c r="BI54" s="285">
        <f t="shared" ca="1" si="200"/>
        <v>0</v>
      </c>
      <c r="BJ54" s="285">
        <f t="shared" ca="1" si="201"/>
        <v>15</v>
      </c>
      <c r="BK54" s="285">
        <f t="shared" ca="1" si="201"/>
        <v>16.600000000000001</v>
      </c>
      <c r="BL54" s="285">
        <f t="shared" ca="1" si="201"/>
        <v>0</v>
      </c>
      <c r="BM54" s="285">
        <f t="shared" ca="1" si="201"/>
        <v>0</v>
      </c>
      <c r="BN54" s="285">
        <f t="shared" ca="1" si="201"/>
        <v>0</v>
      </c>
      <c r="BO54" s="285">
        <f t="shared" ca="1" si="201"/>
        <v>0</v>
      </c>
      <c r="BP54" s="285">
        <f t="shared" ca="1" si="201"/>
        <v>0</v>
      </c>
      <c r="BQ54" s="514">
        <f t="shared" ca="1" si="57"/>
        <v>33</v>
      </c>
      <c r="BR54" s="566">
        <f t="shared" ca="1" si="141"/>
        <v>220.4</v>
      </c>
      <c r="BS54" s="274">
        <f t="shared" ca="1" si="136"/>
        <v>1150</v>
      </c>
      <c r="BT54" s="285">
        <f t="shared" ca="1" si="59"/>
        <v>1370</v>
      </c>
      <c r="BU54" s="286" t="str">
        <f t="shared" si="147"/>
        <v>B</v>
      </c>
      <c r="BV54" s="323">
        <f t="shared" ca="1" si="72"/>
        <v>1370.6</v>
      </c>
      <c r="BW54" s="323">
        <f t="shared" ca="1" si="60"/>
        <v>0.59999999999990905</v>
      </c>
      <c r="BY54" s="287"/>
      <c r="BZ54" s="288"/>
      <c r="CA54" s="237" t="str">
        <f t="shared" si="148"/>
        <v>B</v>
      </c>
      <c r="CB54" s="278">
        <f t="shared" si="157"/>
        <v>2016</v>
      </c>
      <c r="CC54" s="279">
        <f t="shared" si="157"/>
        <v>1</v>
      </c>
      <c r="CD54" s="280">
        <f t="shared" ca="1" si="74"/>
        <v>0</v>
      </c>
      <c r="CE54" s="280">
        <f t="shared" ca="1" si="75"/>
        <v>0</v>
      </c>
      <c r="CF54" s="280">
        <f t="shared" ca="1" si="76"/>
        <v>0</v>
      </c>
      <c r="CG54" s="280">
        <f t="shared" ca="1" si="77"/>
        <v>0</v>
      </c>
      <c r="CH54" s="280">
        <f t="shared" ca="1" si="78"/>
        <v>0</v>
      </c>
      <c r="CI54" s="280">
        <f t="shared" ca="1" si="79"/>
        <v>0</v>
      </c>
      <c r="CJ54" s="280">
        <f t="shared" ca="1" si="80"/>
        <v>250</v>
      </c>
      <c r="CK54" s="280">
        <f t="shared" ca="1" si="81"/>
        <v>150</v>
      </c>
      <c r="CL54" s="280">
        <f t="shared" ca="1" si="82"/>
        <v>600</v>
      </c>
      <c r="CM54" s="280">
        <f t="shared" ca="1" si="83"/>
        <v>150</v>
      </c>
      <c r="CN54" s="280">
        <f t="shared" ca="1" si="84"/>
        <v>0</v>
      </c>
      <c r="CO54" s="280">
        <f t="shared" ca="1" si="85"/>
        <v>0</v>
      </c>
      <c r="CP54" s="365">
        <f t="shared" ca="1" si="86"/>
        <v>0</v>
      </c>
      <c r="CQ54" s="613">
        <f t="shared" ca="1" si="87"/>
        <v>0</v>
      </c>
      <c r="CR54" s="280">
        <f t="shared" ca="1" si="88"/>
        <v>11</v>
      </c>
      <c r="CS54" s="280">
        <f t="shared" ca="1" si="89"/>
        <v>25</v>
      </c>
      <c r="CT54" s="280">
        <f t="shared" ca="1" si="90"/>
        <v>7</v>
      </c>
      <c r="CU54" s="280">
        <f t="shared" ca="1" si="91"/>
        <v>57</v>
      </c>
      <c r="CV54" s="280">
        <f t="shared" ca="1" si="92"/>
        <v>5</v>
      </c>
      <c r="CW54" s="365">
        <f t="shared" ca="1" si="93"/>
        <v>0</v>
      </c>
      <c r="CX54" s="280">
        <f t="shared" ca="1" si="94"/>
        <v>25</v>
      </c>
      <c r="CY54" s="280">
        <f t="shared" ca="1" si="95"/>
        <v>0</v>
      </c>
      <c r="CZ54" s="280">
        <f t="shared" ca="1" si="96"/>
        <v>60</v>
      </c>
      <c r="DA54" s="280">
        <f t="shared" ca="1" si="97"/>
        <v>0</v>
      </c>
      <c r="DB54" s="280">
        <f t="shared" ca="1" si="98"/>
        <v>15</v>
      </c>
      <c r="DC54" s="280">
        <f t="shared" ca="1" si="99"/>
        <v>23.9</v>
      </c>
      <c r="DD54" s="280">
        <f t="shared" ca="1" si="100"/>
        <v>0</v>
      </c>
      <c r="DE54" s="280">
        <f t="shared" ca="1" si="101"/>
        <v>0</v>
      </c>
      <c r="DF54" s="280">
        <f t="shared" ca="1" si="102"/>
        <v>0</v>
      </c>
      <c r="DG54" s="280">
        <f t="shared" ca="1" si="103"/>
        <v>0</v>
      </c>
      <c r="DH54" s="280">
        <f t="shared" ca="1" si="104"/>
        <v>0</v>
      </c>
      <c r="DI54" s="568">
        <f t="shared" ca="1" si="105"/>
        <v>46.9</v>
      </c>
      <c r="DJ54" s="568">
        <f t="shared" ca="1" si="106"/>
        <v>182</v>
      </c>
      <c r="DK54" s="414">
        <f t="shared" ca="1" si="107"/>
        <v>1150</v>
      </c>
      <c r="DL54" s="281">
        <f t="shared" ca="1" si="108"/>
        <v>1378.9</v>
      </c>
      <c r="DM54" s="281">
        <f t="shared" ca="1" si="109"/>
        <v>1379</v>
      </c>
      <c r="DN54" s="454">
        <f t="shared" ca="1" si="110"/>
        <v>9.9999999999909051E-2</v>
      </c>
      <c r="DO54" s="626">
        <f t="shared" ca="1" si="111"/>
        <v>7.2521575168546694E-5</v>
      </c>
      <c r="DP54" s="29"/>
      <c r="DQ54" s="29"/>
      <c r="DR54" s="29"/>
      <c r="DS54" s="29"/>
      <c r="DT54" s="29"/>
      <c r="DU54" s="29"/>
      <c r="DV54" s="29"/>
    </row>
    <row r="55" spans="1:126" ht="11.25" customHeight="1">
      <c r="A55" s="1">
        <f t="shared" si="202"/>
        <v>2019</v>
      </c>
      <c r="B55" s="15">
        <f t="shared" ref="B55:M55" si="220">B175+B255+B215+B295+B335+B375+B415+B455+B495+B535+B575+B615</f>
        <v>1000.73</v>
      </c>
      <c r="C55" s="15">
        <f t="shared" si="220"/>
        <v>1000.73</v>
      </c>
      <c r="D55" s="15">
        <f t="shared" si="220"/>
        <v>1000.73</v>
      </c>
      <c r="E55" s="15">
        <f t="shared" si="220"/>
        <v>400.29</v>
      </c>
      <c r="F55" s="15">
        <f t="shared" si="220"/>
        <v>400.29</v>
      </c>
      <c r="G55" s="15">
        <f t="shared" si="220"/>
        <v>750.55</v>
      </c>
      <c r="H55" s="15">
        <f t="shared" si="220"/>
        <v>750.55</v>
      </c>
      <c r="I55" s="15">
        <f t="shared" si="220"/>
        <v>750.55</v>
      </c>
      <c r="J55" s="15">
        <f t="shared" si="220"/>
        <v>750.55</v>
      </c>
      <c r="K55" s="15">
        <f t="shared" si="220"/>
        <v>650.48</v>
      </c>
      <c r="L55" s="15">
        <f t="shared" si="220"/>
        <v>650.48</v>
      </c>
      <c r="M55" s="15">
        <f t="shared" si="220"/>
        <v>1250.92</v>
      </c>
      <c r="N55" s="41">
        <f t="shared" si="195"/>
        <v>9356.85</v>
      </c>
      <c r="O55" s="8"/>
      <c r="P55" s="1">
        <f t="shared" si="204"/>
        <v>2019</v>
      </c>
      <c r="Q55" s="15">
        <f t="shared" ref="Q55:AB55" si="221">Q175+Q255+Q215+Q295+Q335+Q375+Q415+Q455+Q495+Q535+Q575+Q615</f>
        <v>1000</v>
      </c>
      <c r="R55" s="15">
        <f t="shared" si="221"/>
        <v>1000</v>
      </c>
      <c r="S55" s="15">
        <f t="shared" si="221"/>
        <v>1000</v>
      </c>
      <c r="T55" s="15">
        <f t="shared" si="221"/>
        <v>1000</v>
      </c>
      <c r="U55" s="15">
        <f t="shared" si="221"/>
        <v>400</v>
      </c>
      <c r="V55" s="15">
        <f t="shared" si="221"/>
        <v>400</v>
      </c>
      <c r="W55" s="15">
        <f t="shared" si="221"/>
        <v>750</v>
      </c>
      <c r="X55" s="15">
        <f t="shared" si="221"/>
        <v>750</v>
      </c>
      <c r="Y55" s="15">
        <f t="shared" si="221"/>
        <v>750</v>
      </c>
      <c r="Z55" s="15">
        <f t="shared" si="221"/>
        <v>750</v>
      </c>
      <c r="AA55" s="15">
        <f t="shared" si="221"/>
        <v>650</v>
      </c>
      <c r="AB55" s="15">
        <f t="shared" si="221"/>
        <v>650</v>
      </c>
      <c r="AC55" s="41">
        <f t="shared" si="197"/>
        <v>9100</v>
      </c>
      <c r="AD55" s="17"/>
      <c r="AI55" s="237" t="str">
        <f t="shared" si="144"/>
        <v>R</v>
      </c>
      <c r="AJ55" s="25">
        <f t="shared" si="145"/>
        <v>2016</v>
      </c>
      <c r="AK55" s="284">
        <f t="shared" si="146"/>
        <v>2</v>
      </c>
      <c r="AL55" s="285">
        <f t="shared" ca="1" si="198"/>
        <v>0</v>
      </c>
      <c r="AM55" s="285">
        <f t="shared" ca="1" si="198"/>
        <v>0</v>
      </c>
      <c r="AN55" s="285">
        <f t="shared" ca="1" si="198"/>
        <v>0</v>
      </c>
      <c r="AO55" s="285">
        <f t="shared" ca="1" si="198"/>
        <v>0</v>
      </c>
      <c r="AP55" s="285">
        <f t="shared" ca="1" si="198"/>
        <v>0</v>
      </c>
      <c r="AQ55" s="285">
        <f t="shared" ca="1" si="198"/>
        <v>0</v>
      </c>
      <c r="AR55" s="285">
        <f t="shared" ca="1" si="198"/>
        <v>250</v>
      </c>
      <c r="AS55" s="285">
        <f t="shared" ca="1" si="198"/>
        <v>150</v>
      </c>
      <c r="AT55" s="285">
        <f t="shared" ca="1" si="198"/>
        <v>600</v>
      </c>
      <c r="AU55" s="285">
        <f t="shared" ca="1" si="198"/>
        <v>150</v>
      </c>
      <c r="AV55" s="285">
        <f t="shared" ca="1" si="199"/>
        <v>0</v>
      </c>
      <c r="AW55" s="285">
        <f t="shared" ca="1" si="199"/>
        <v>0</v>
      </c>
      <c r="AX55" s="285">
        <f t="shared" ca="1" si="199"/>
        <v>0</v>
      </c>
      <c r="AY55" s="609">
        <f t="shared" ca="1" si="199"/>
        <v>0</v>
      </c>
      <c r="AZ55" s="285">
        <f t="shared" ca="1" si="199"/>
        <v>10</v>
      </c>
      <c r="BA55" s="285">
        <f t="shared" ca="1" si="199"/>
        <v>25</v>
      </c>
      <c r="BB55" s="285">
        <f t="shared" ca="1" si="199"/>
        <v>7</v>
      </c>
      <c r="BC55" s="285">
        <f t="shared" ca="1" si="199"/>
        <v>57</v>
      </c>
      <c r="BD55" s="285">
        <f t="shared" ca="1" si="199"/>
        <v>5</v>
      </c>
      <c r="BE55" s="285">
        <f t="shared" ca="1" si="54"/>
        <v>0</v>
      </c>
      <c r="BF55" s="285">
        <f t="shared" ca="1" si="200"/>
        <v>25</v>
      </c>
      <c r="BG55" s="285">
        <f t="shared" ca="1" si="200"/>
        <v>0</v>
      </c>
      <c r="BH55" s="285">
        <f t="shared" ca="1" si="200"/>
        <v>60</v>
      </c>
      <c r="BI55" s="285">
        <f t="shared" ca="1" si="200"/>
        <v>0</v>
      </c>
      <c r="BJ55" s="285">
        <f t="shared" ca="1" si="201"/>
        <v>15</v>
      </c>
      <c r="BK55" s="285">
        <f t="shared" ca="1" si="201"/>
        <v>23.9</v>
      </c>
      <c r="BL55" s="285">
        <f t="shared" ca="1" si="201"/>
        <v>0</v>
      </c>
      <c r="BM55" s="285">
        <f t="shared" ca="1" si="201"/>
        <v>0</v>
      </c>
      <c r="BN55" s="285">
        <f t="shared" ca="1" si="201"/>
        <v>0</v>
      </c>
      <c r="BO55" s="285">
        <f t="shared" ca="1" si="201"/>
        <v>0</v>
      </c>
      <c r="BP55" s="285">
        <f t="shared" ca="1" si="201"/>
        <v>0</v>
      </c>
      <c r="BQ55" s="514">
        <f t="shared" ca="1" si="57"/>
        <v>45</v>
      </c>
      <c r="BR55" s="566">
        <f t="shared" ca="1" si="141"/>
        <v>227.2</v>
      </c>
      <c r="BS55" s="274">
        <f t="shared" ca="1" si="136"/>
        <v>1150</v>
      </c>
      <c r="BT55" s="285">
        <f t="shared" ca="1" si="59"/>
        <v>1377</v>
      </c>
      <c r="BU55" s="286" t="str">
        <f t="shared" si="147"/>
        <v>C</v>
      </c>
      <c r="BV55" s="323">
        <f t="shared" ca="1" si="72"/>
        <v>1377.9</v>
      </c>
      <c r="BW55" s="323">
        <f t="shared" ca="1" si="60"/>
        <v>0.90000000000009095</v>
      </c>
      <c r="BY55" s="287"/>
      <c r="BZ55" s="288"/>
      <c r="CA55" s="237" t="str">
        <f t="shared" si="148"/>
        <v>C</v>
      </c>
      <c r="CB55" s="278">
        <f t="shared" si="157"/>
        <v>2016</v>
      </c>
      <c r="CC55" s="279">
        <f t="shared" si="157"/>
        <v>2</v>
      </c>
      <c r="CD55" s="280">
        <f t="shared" ca="1" si="74"/>
        <v>0</v>
      </c>
      <c r="CE55" s="280">
        <f t="shared" ca="1" si="75"/>
        <v>0</v>
      </c>
      <c r="CF55" s="280">
        <f t="shared" ca="1" si="76"/>
        <v>0</v>
      </c>
      <c r="CG55" s="280">
        <f t="shared" ca="1" si="77"/>
        <v>0</v>
      </c>
      <c r="CH55" s="280">
        <f t="shared" ca="1" si="78"/>
        <v>0</v>
      </c>
      <c r="CI55" s="280">
        <f t="shared" ca="1" si="79"/>
        <v>0</v>
      </c>
      <c r="CJ55" s="280">
        <f t="shared" ca="1" si="80"/>
        <v>250</v>
      </c>
      <c r="CK55" s="280">
        <f t="shared" ca="1" si="81"/>
        <v>150</v>
      </c>
      <c r="CL55" s="280">
        <f t="shared" ca="1" si="82"/>
        <v>600</v>
      </c>
      <c r="CM55" s="280">
        <f t="shared" ca="1" si="83"/>
        <v>150</v>
      </c>
      <c r="CN55" s="280">
        <f t="shared" ca="1" si="84"/>
        <v>0</v>
      </c>
      <c r="CO55" s="280">
        <f t="shared" ca="1" si="85"/>
        <v>0</v>
      </c>
      <c r="CP55" s="365">
        <f t="shared" ca="1" si="86"/>
        <v>0</v>
      </c>
      <c r="CQ55" s="613">
        <f t="shared" ca="1" si="87"/>
        <v>0</v>
      </c>
      <c r="CR55" s="280">
        <f t="shared" ca="1" si="88"/>
        <v>11</v>
      </c>
      <c r="CS55" s="280">
        <f t="shared" ca="1" si="89"/>
        <v>25</v>
      </c>
      <c r="CT55" s="280">
        <f t="shared" ca="1" si="90"/>
        <v>6</v>
      </c>
      <c r="CU55" s="280">
        <f t="shared" ca="1" si="91"/>
        <v>42</v>
      </c>
      <c r="CV55" s="280">
        <f t="shared" ca="1" si="92"/>
        <v>4</v>
      </c>
      <c r="CW55" s="365">
        <f t="shared" ca="1" si="93"/>
        <v>0</v>
      </c>
      <c r="CX55" s="280">
        <f t="shared" ca="1" si="94"/>
        <v>25</v>
      </c>
      <c r="CY55" s="280">
        <f t="shared" ca="1" si="95"/>
        <v>0</v>
      </c>
      <c r="CZ55" s="280">
        <f t="shared" ca="1" si="96"/>
        <v>60</v>
      </c>
      <c r="DA55" s="280">
        <f t="shared" ca="1" si="97"/>
        <v>0</v>
      </c>
      <c r="DB55" s="280">
        <f t="shared" ca="1" si="98"/>
        <v>15</v>
      </c>
      <c r="DC55" s="280">
        <f t="shared" ca="1" si="99"/>
        <v>19</v>
      </c>
      <c r="DD55" s="280">
        <f t="shared" ca="1" si="100"/>
        <v>0</v>
      </c>
      <c r="DE55" s="280">
        <f t="shared" ca="1" si="101"/>
        <v>0</v>
      </c>
      <c r="DF55" s="280">
        <f t="shared" ca="1" si="102"/>
        <v>0</v>
      </c>
      <c r="DG55" s="280">
        <f t="shared" ca="1" si="103"/>
        <v>0</v>
      </c>
      <c r="DH55" s="280">
        <f t="shared" ca="1" si="104"/>
        <v>0</v>
      </c>
      <c r="DI55" s="568">
        <f t="shared" ca="1" si="105"/>
        <v>40</v>
      </c>
      <c r="DJ55" s="568">
        <f t="shared" ca="1" si="106"/>
        <v>167</v>
      </c>
      <c r="DK55" s="414">
        <f t="shared" ca="1" si="107"/>
        <v>1150</v>
      </c>
      <c r="DL55" s="281">
        <f t="shared" ca="1" si="108"/>
        <v>1357</v>
      </c>
      <c r="DM55" s="281">
        <f t="shared" ca="1" si="109"/>
        <v>1358</v>
      </c>
      <c r="DN55" s="454">
        <f t="shared" ca="1" si="110"/>
        <v>1</v>
      </c>
      <c r="DO55" s="626">
        <f t="shared" ca="1" si="111"/>
        <v>7.3691967575534268E-4</v>
      </c>
      <c r="DP55" s="29"/>
      <c r="DQ55" s="29"/>
      <c r="DR55" s="29"/>
      <c r="DS55" s="29"/>
      <c r="DT55" s="29"/>
      <c r="DU55" s="29"/>
      <c r="DV55" s="29"/>
    </row>
    <row r="56" spans="1:126" ht="11.25" customHeight="1">
      <c r="A56" s="1">
        <f t="shared" si="202"/>
        <v>2020</v>
      </c>
      <c r="B56" s="15">
        <f t="shared" ref="B56:M56" si="222">B176+B256+B216+B296+B336+B376+B416+B456+B496+B536+B576+B616</f>
        <v>1250.92</v>
      </c>
      <c r="C56" s="15">
        <f t="shared" si="222"/>
        <v>1250.92</v>
      </c>
      <c r="D56" s="15">
        <f t="shared" si="222"/>
        <v>1250.92</v>
      </c>
      <c r="E56" s="15">
        <f t="shared" si="222"/>
        <v>650.48</v>
      </c>
      <c r="F56" s="15">
        <f t="shared" si="222"/>
        <v>650.48</v>
      </c>
      <c r="G56" s="15">
        <f t="shared" si="222"/>
        <v>750.55</v>
      </c>
      <c r="H56" s="15">
        <f t="shared" si="222"/>
        <v>750.55</v>
      </c>
      <c r="I56" s="15">
        <f t="shared" si="222"/>
        <v>750.55</v>
      </c>
      <c r="J56" s="15">
        <f t="shared" si="222"/>
        <v>750.55</v>
      </c>
      <c r="K56" s="15">
        <f t="shared" si="222"/>
        <v>650.48</v>
      </c>
      <c r="L56" s="15">
        <f t="shared" si="222"/>
        <v>650.48</v>
      </c>
      <c r="M56" s="15">
        <f t="shared" si="222"/>
        <v>1250.92</v>
      </c>
      <c r="N56" s="41">
        <f t="shared" si="195"/>
        <v>10607.8</v>
      </c>
      <c r="O56" s="8"/>
      <c r="P56" s="1">
        <f t="shared" si="204"/>
        <v>2020</v>
      </c>
      <c r="Q56" s="15">
        <f t="shared" ref="Q56:AB56" si="223">Q176+Q256+Q216+Q296+Q336+Q376+Q416+Q456+Q496+Q536+Q576+Q616</f>
        <v>1250</v>
      </c>
      <c r="R56" s="15">
        <f t="shared" si="223"/>
        <v>1250</v>
      </c>
      <c r="S56" s="15">
        <f t="shared" si="223"/>
        <v>1250</v>
      </c>
      <c r="T56" s="15">
        <f t="shared" si="223"/>
        <v>1250</v>
      </c>
      <c r="U56" s="15">
        <f t="shared" si="223"/>
        <v>650</v>
      </c>
      <c r="V56" s="15">
        <f t="shared" si="223"/>
        <v>650</v>
      </c>
      <c r="W56" s="15">
        <f t="shared" si="223"/>
        <v>750</v>
      </c>
      <c r="X56" s="15">
        <f t="shared" si="223"/>
        <v>750</v>
      </c>
      <c r="Y56" s="15">
        <f t="shared" si="223"/>
        <v>750</v>
      </c>
      <c r="Z56" s="15">
        <f t="shared" si="223"/>
        <v>750</v>
      </c>
      <c r="AA56" s="15">
        <f t="shared" si="223"/>
        <v>650</v>
      </c>
      <c r="AB56" s="15">
        <f t="shared" si="223"/>
        <v>650</v>
      </c>
      <c r="AC56" s="41">
        <f t="shared" si="197"/>
        <v>10600</v>
      </c>
      <c r="AD56" s="17"/>
      <c r="AI56" s="237" t="str">
        <f t="shared" si="144"/>
        <v>S</v>
      </c>
      <c r="AJ56" s="25">
        <f t="shared" si="145"/>
        <v>2016</v>
      </c>
      <c r="AK56" s="284">
        <f t="shared" si="146"/>
        <v>3</v>
      </c>
      <c r="AL56" s="285">
        <f t="shared" ref="AL56:AU65" ca="1" si="224">ROUND(INDIRECT(CONCATENATE($AI56,AL$2+($AJ56-2010))),0)</f>
        <v>0</v>
      </c>
      <c r="AM56" s="285">
        <f t="shared" ca="1" si="224"/>
        <v>0</v>
      </c>
      <c r="AN56" s="285">
        <f t="shared" ca="1" si="224"/>
        <v>0</v>
      </c>
      <c r="AO56" s="285">
        <f t="shared" ca="1" si="224"/>
        <v>0</v>
      </c>
      <c r="AP56" s="285">
        <f t="shared" ca="1" si="224"/>
        <v>0</v>
      </c>
      <c r="AQ56" s="285">
        <f t="shared" ca="1" si="224"/>
        <v>0</v>
      </c>
      <c r="AR56" s="285">
        <f t="shared" ca="1" si="224"/>
        <v>250</v>
      </c>
      <c r="AS56" s="285">
        <f t="shared" ca="1" si="224"/>
        <v>150</v>
      </c>
      <c r="AT56" s="285">
        <f t="shared" ca="1" si="224"/>
        <v>600</v>
      </c>
      <c r="AU56" s="285">
        <f t="shared" ca="1" si="224"/>
        <v>150</v>
      </c>
      <c r="AV56" s="285">
        <f t="shared" ref="AV56:BD65" ca="1" si="225">ROUND(INDIRECT(CONCATENATE($AI56,AV$2+($AJ56-2010))),0)</f>
        <v>0</v>
      </c>
      <c r="AW56" s="285">
        <f t="shared" ca="1" si="225"/>
        <v>0</v>
      </c>
      <c r="AX56" s="285">
        <f t="shared" ca="1" si="225"/>
        <v>0</v>
      </c>
      <c r="AY56" s="609">
        <f t="shared" ca="1" si="225"/>
        <v>0</v>
      </c>
      <c r="AZ56" s="285">
        <f t="shared" ca="1" si="225"/>
        <v>11</v>
      </c>
      <c r="BA56" s="285">
        <f t="shared" ca="1" si="225"/>
        <v>25</v>
      </c>
      <c r="BB56" s="285">
        <f t="shared" ca="1" si="225"/>
        <v>6</v>
      </c>
      <c r="BC56" s="285">
        <f t="shared" ca="1" si="225"/>
        <v>42</v>
      </c>
      <c r="BD56" s="285">
        <f t="shared" ca="1" si="225"/>
        <v>5</v>
      </c>
      <c r="BE56" s="285">
        <f t="shared" ca="1" si="54"/>
        <v>0</v>
      </c>
      <c r="BF56" s="285">
        <f t="shared" ca="1" si="200"/>
        <v>25</v>
      </c>
      <c r="BG56" s="285">
        <f t="shared" ca="1" si="200"/>
        <v>0</v>
      </c>
      <c r="BH56" s="285">
        <f t="shared" ca="1" si="200"/>
        <v>60</v>
      </c>
      <c r="BI56" s="285">
        <f t="shared" ca="1" si="200"/>
        <v>0</v>
      </c>
      <c r="BJ56" s="285">
        <f t="shared" ref="BJ56:BP65" ca="1" si="226">ROUND(INDIRECT(CONCATENATE($AI56,BJ$2+($AJ56-2010))),1)</f>
        <v>15</v>
      </c>
      <c r="BK56" s="285">
        <f t="shared" ca="1" si="226"/>
        <v>19</v>
      </c>
      <c r="BL56" s="285">
        <f t="shared" ca="1" si="226"/>
        <v>0</v>
      </c>
      <c r="BM56" s="285">
        <f t="shared" ca="1" si="226"/>
        <v>0</v>
      </c>
      <c r="BN56" s="285">
        <f t="shared" ca="1" si="226"/>
        <v>0</v>
      </c>
      <c r="BO56" s="285">
        <f t="shared" ca="1" si="226"/>
        <v>0</v>
      </c>
      <c r="BP56" s="285">
        <f t="shared" ca="1" si="226"/>
        <v>0</v>
      </c>
      <c r="BQ56" s="514">
        <f t="shared" ca="1" si="57"/>
        <v>41</v>
      </c>
      <c r="BR56" s="566">
        <f t="shared" ca="1" si="141"/>
        <v>207.8</v>
      </c>
      <c r="BS56" s="274">
        <f t="shared" ca="1" si="136"/>
        <v>1150</v>
      </c>
      <c r="BT56" s="285">
        <f t="shared" ca="1" si="59"/>
        <v>1358</v>
      </c>
      <c r="BU56" s="286" t="str">
        <f t="shared" si="147"/>
        <v>D</v>
      </c>
      <c r="BV56" s="323">
        <f t="shared" ca="1" si="72"/>
        <v>1358</v>
      </c>
      <c r="BW56" s="323">
        <f t="shared" ca="1" si="60"/>
        <v>0</v>
      </c>
      <c r="BY56" s="287"/>
      <c r="BZ56" s="288"/>
      <c r="CA56" s="237" t="str">
        <f t="shared" si="148"/>
        <v>D</v>
      </c>
      <c r="CB56" s="278">
        <f t="shared" si="157"/>
        <v>2016</v>
      </c>
      <c r="CC56" s="279">
        <f t="shared" si="157"/>
        <v>3</v>
      </c>
      <c r="CD56" s="280">
        <f t="shared" ca="1" si="74"/>
        <v>0</v>
      </c>
      <c r="CE56" s="280">
        <f t="shared" ca="1" si="75"/>
        <v>0</v>
      </c>
      <c r="CF56" s="280">
        <f t="shared" ca="1" si="76"/>
        <v>0</v>
      </c>
      <c r="CG56" s="280">
        <f t="shared" ca="1" si="77"/>
        <v>0</v>
      </c>
      <c r="CH56" s="280">
        <f t="shared" ca="1" si="78"/>
        <v>0</v>
      </c>
      <c r="CI56" s="280">
        <f t="shared" ca="1" si="79"/>
        <v>0</v>
      </c>
      <c r="CJ56" s="280">
        <f t="shared" ca="1" si="80"/>
        <v>250</v>
      </c>
      <c r="CK56" s="280">
        <f t="shared" ca="1" si="81"/>
        <v>150</v>
      </c>
      <c r="CL56" s="280">
        <f t="shared" ca="1" si="82"/>
        <v>600</v>
      </c>
      <c r="CM56" s="280">
        <f t="shared" ca="1" si="83"/>
        <v>150</v>
      </c>
      <c r="CN56" s="280">
        <f t="shared" ca="1" si="84"/>
        <v>0</v>
      </c>
      <c r="CO56" s="280">
        <f t="shared" ca="1" si="85"/>
        <v>0</v>
      </c>
      <c r="CP56" s="365">
        <f t="shared" ca="1" si="86"/>
        <v>0</v>
      </c>
      <c r="CQ56" s="613">
        <f t="shared" ca="1" si="87"/>
        <v>0</v>
      </c>
      <c r="CR56" s="280">
        <f t="shared" ca="1" si="88"/>
        <v>10</v>
      </c>
      <c r="CS56" s="280">
        <f t="shared" ca="1" si="89"/>
        <v>25</v>
      </c>
      <c r="CT56" s="280">
        <f t="shared" ca="1" si="90"/>
        <v>5</v>
      </c>
      <c r="CU56" s="280">
        <f t="shared" ca="1" si="91"/>
        <v>91</v>
      </c>
      <c r="CV56" s="280">
        <f t="shared" ca="1" si="92"/>
        <v>4</v>
      </c>
      <c r="CW56" s="365">
        <f t="shared" ca="1" si="93"/>
        <v>0</v>
      </c>
      <c r="CX56" s="280">
        <f t="shared" ca="1" si="94"/>
        <v>25</v>
      </c>
      <c r="CY56" s="280">
        <f t="shared" ca="1" si="95"/>
        <v>0</v>
      </c>
      <c r="CZ56" s="280">
        <f t="shared" ca="1" si="96"/>
        <v>60</v>
      </c>
      <c r="DA56" s="280">
        <f t="shared" ca="1" si="97"/>
        <v>0</v>
      </c>
      <c r="DB56" s="280">
        <f t="shared" ca="1" si="98"/>
        <v>15</v>
      </c>
      <c r="DC56" s="280">
        <f t="shared" ca="1" si="99"/>
        <v>14.2</v>
      </c>
      <c r="DD56" s="280">
        <f t="shared" ca="1" si="100"/>
        <v>0</v>
      </c>
      <c r="DE56" s="280">
        <f t="shared" ca="1" si="101"/>
        <v>0</v>
      </c>
      <c r="DF56" s="280">
        <f t="shared" ca="1" si="102"/>
        <v>0</v>
      </c>
      <c r="DG56" s="280">
        <f t="shared" ca="1" si="103"/>
        <v>0</v>
      </c>
      <c r="DH56" s="280">
        <f t="shared" ca="1" si="104"/>
        <v>0</v>
      </c>
      <c r="DI56" s="568">
        <f t="shared" ca="1" si="105"/>
        <v>33.200000000000003</v>
      </c>
      <c r="DJ56" s="568">
        <f t="shared" ca="1" si="106"/>
        <v>216</v>
      </c>
      <c r="DK56" s="414">
        <f t="shared" ca="1" si="107"/>
        <v>1150</v>
      </c>
      <c r="DL56" s="281">
        <f t="shared" ca="1" si="108"/>
        <v>1399.2</v>
      </c>
      <c r="DM56" s="281">
        <f t="shared" ca="1" si="109"/>
        <v>1400</v>
      </c>
      <c r="DN56" s="454">
        <f t="shared" ca="1" si="110"/>
        <v>0.79999999999995453</v>
      </c>
      <c r="DO56" s="626">
        <f t="shared" ca="1" si="111"/>
        <v>5.7175528873638828E-4</v>
      </c>
      <c r="DP56" s="29"/>
      <c r="DQ56" s="29"/>
      <c r="DR56" s="29"/>
      <c r="DS56" s="29"/>
      <c r="DT56" s="29"/>
      <c r="DU56" s="29"/>
      <c r="DV56" s="29"/>
    </row>
    <row r="57" spans="1:126" ht="11.25" customHeight="1">
      <c r="A57" s="1">
        <f t="shared" si="202"/>
        <v>2021</v>
      </c>
      <c r="B57" s="15">
        <f t="shared" ref="B57:M57" si="227">B177+B257+B217+B297+B337+B377+B417+B457+B497+B537+B577+B617</f>
        <v>1250.92</v>
      </c>
      <c r="C57" s="15">
        <f t="shared" si="227"/>
        <v>1250.92</v>
      </c>
      <c r="D57" s="15">
        <f t="shared" si="227"/>
        <v>1250.92</v>
      </c>
      <c r="E57" s="15">
        <f t="shared" si="227"/>
        <v>650.48</v>
      </c>
      <c r="F57" s="15">
        <f t="shared" si="227"/>
        <v>650.48</v>
      </c>
      <c r="G57" s="15">
        <f t="shared" si="227"/>
        <v>650.48</v>
      </c>
      <c r="H57" s="15">
        <f t="shared" si="227"/>
        <v>650.48</v>
      </c>
      <c r="I57" s="15">
        <f t="shared" si="227"/>
        <v>650.48</v>
      </c>
      <c r="J57" s="15">
        <f t="shared" si="227"/>
        <v>650.48</v>
      </c>
      <c r="K57" s="15">
        <f t="shared" si="227"/>
        <v>650.48</v>
      </c>
      <c r="L57" s="15">
        <f t="shared" si="227"/>
        <v>650.48</v>
      </c>
      <c r="M57" s="15">
        <f t="shared" si="227"/>
        <v>1250.92</v>
      </c>
      <c r="N57" s="41">
        <f t="shared" si="195"/>
        <v>10207.519999999997</v>
      </c>
      <c r="O57" s="8"/>
      <c r="P57" s="1">
        <f t="shared" si="204"/>
        <v>2021</v>
      </c>
      <c r="Q57" s="15">
        <f t="shared" ref="Q57:AB57" si="228">Q177+Q257+Q217+Q297+Q337+Q377+Q417+Q457+Q497+Q537+Q577+Q617</f>
        <v>1250</v>
      </c>
      <c r="R57" s="15">
        <f t="shared" si="228"/>
        <v>1250</v>
      </c>
      <c r="S57" s="15">
        <f t="shared" si="228"/>
        <v>1250</v>
      </c>
      <c r="T57" s="15">
        <f t="shared" si="228"/>
        <v>1250</v>
      </c>
      <c r="U57" s="15">
        <f t="shared" si="228"/>
        <v>650</v>
      </c>
      <c r="V57" s="15">
        <f t="shared" si="228"/>
        <v>650</v>
      </c>
      <c r="W57" s="15">
        <f t="shared" si="228"/>
        <v>650</v>
      </c>
      <c r="X57" s="15">
        <f t="shared" si="228"/>
        <v>650</v>
      </c>
      <c r="Y57" s="15">
        <f t="shared" si="228"/>
        <v>650</v>
      </c>
      <c r="Z57" s="15">
        <f t="shared" si="228"/>
        <v>650</v>
      </c>
      <c r="AA57" s="15">
        <f t="shared" si="228"/>
        <v>650</v>
      </c>
      <c r="AB57" s="15">
        <f t="shared" si="228"/>
        <v>650</v>
      </c>
      <c r="AC57" s="41">
        <f t="shared" si="197"/>
        <v>10200</v>
      </c>
      <c r="AD57" s="17"/>
      <c r="AI57" s="237" t="str">
        <f t="shared" si="144"/>
        <v>T</v>
      </c>
      <c r="AJ57" s="25">
        <f t="shared" si="145"/>
        <v>2016</v>
      </c>
      <c r="AK57" s="284">
        <f t="shared" si="146"/>
        <v>4</v>
      </c>
      <c r="AL57" s="285">
        <f t="shared" ca="1" si="224"/>
        <v>0</v>
      </c>
      <c r="AM57" s="285">
        <f t="shared" ca="1" si="224"/>
        <v>0</v>
      </c>
      <c r="AN57" s="285">
        <f t="shared" ca="1" si="224"/>
        <v>0</v>
      </c>
      <c r="AO57" s="285">
        <f t="shared" ca="1" si="224"/>
        <v>0</v>
      </c>
      <c r="AP57" s="285">
        <f t="shared" ca="1" si="224"/>
        <v>0</v>
      </c>
      <c r="AQ57" s="285">
        <f t="shared" ca="1" si="224"/>
        <v>0</v>
      </c>
      <c r="AR57" s="285">
        <f t="shared" ca="1" si="224"/>
        <v>250</v>
      </c>
      <c r="AS57" s="285">
        <f t="shared" ca="1" si="224"/>
        <v>150</v>
      </c>
      <c r="AT57" s="285">
        <f t="shared" ca="1" si="224"/>
        <v>600</v>
      </c>
      <c r="AU57" s="285">
        <f t="shared" ca="1" si="224"/>
        <v>150</v>
      </c>
      <c r="AV57" s="285">
        <f t="shared" ca="1" si="225"/>
        <v>0</v>
      </c>
      <c r="AW57" s="285">
        <f t="shared" ca="1" si="225"/>
        <v>0</v>
      </c>
      <c r="AX57" s="285">
        <f t="shared" ca="1" si="225"/>
        <v>0</v>
      </c>
      <c r="AY57" s="609">
        <f t="shared" ca="1" si="225"/>
        <v>0</v>
      </c>
      <c r="AZ57" s="285">
        <f t="shared" ca="1" si="225"/>
        <v>11</v>
      </c>
      <c r="BA57" s="285">
        <f t="shared" ca="1" si="225"/>
        <v>25</v>
      </c>
      <c r="BB57" s="285">
        <f t="shared" ca="1" si="225"/>
        <v>5</v>
      </c>
      <c r="BC57" s="285">
        <f t="shared" ca="1" si="225"/>
        <v>91</v>
      </c>
      <c r="BD57" s="285">
        <f t="shared" ca="1" si="225"/>
        <v>4</v>
      </c>
      <c r="BE57" s="285">
        <f t="shared" ca="1" si="54"/>
        <v>0</v>
      </c>
      <c r="BF57" s="285">
        <f t="shared" ca="1" si="200"/>
        <v>25</v>
      </c>
      <c r="BG57" s="285">
        <f t="shared" ca="1" si="200"/>
        <v>0</v>
      </c>
      <c r="BH57" s="285">
        <f t="shared" ca="1" si="200"/>
        <v>60</v>
      </c>
      <c r="BI57" s="285">
        <f t="shared" ca="1" si="200"/>
        <v>0</v>
      </c>
      <c r="BJ57" s="285">
        <f t="shared" ca="1" si="226"/>
        <v>15</v>
      </c>
      <c r="BK57" s="285">
        <f t="shared" ca="1" si="226"/>
        <v>14.2</v>
      </c>
      <c r="BL57" s="285">
        <f t="shared" ca="1" si="226"/>
        <v>0</v>
      </c>
      <c r="BM57" s="285">
        <f t="shared" ca="1" si="226"/>
        <v>0</v>
      </c>
      <c r="BN57" s="285">
        <f t="shared" ca="1" si="226"/>
        <v>0</v>
      </c>
      <c r="BO57" s="285">
        <f t="shared" ca="1" si="226"/>
        <v>0</v>
      </c>
      <c r="BP57" s="285">
        <f t="shared" ca="1" si="226"/>
        <v>0</v>
      </c>
      <c r="BQ57" s="514">
        <f t="shared" ca="1" si="57"/>
        <v>35</v>
      </c>
      <c r="BR57" s="566">
        <f t="shared" ca="1" si="141"/>
        <v>250.7</v>
      </c>
      <c r="BS57" s="274">
        <f t="shared" ca="1" si="136"/>
        <v>1150</v>
      </c>
      <c r="BT57" s="285">
        <f t="shared" ca="1" si="59"/>
        <v>1401</v>
      </c>
      <c r="BU57" s="286" t="str">
        <f t="shared" si="147"/>
        <v>E</v>
      </c>
      <c r="BV57" s="323">
        <f t="shared" ca="1" si="72"/>
        <v>1400.2</v>
      </c>
      <c r="BW57" s="323">
        <f t="shared" ca="1" si="60"/>
        <v>-0.79999999999995453</v>
      </c>
      <c r="BY57" s="287"/>
      <c r="BZ57" s="288"/>
      <c r="CA57" s="237" t="str">
        <f t="shared" si="148"/>
        <v>E</v>
      </c>
      <c r="CB57" s="278">
        <f t="shared" si="157"/>
        <v>2016</v>
      </c>
      <c r="CC57" s="279">
        <f t="shared" si="157"/>
        <v>4</v>
      </c>
      <c r="CD57" s="280">
        <f t="shared" ca="1" si="74"/>
        <v>0</v>
      </c>
      <c r="CE57" s="280">
        <f t="shared" ca="1" si="75"/>
        <v>0</v>
      </c>
      <c r="CF57" s="280">
        <f t="shared" ca="1" si="76"/>
        <v>0</v>
      </c>
      <c r="CG57" s="280">
        <f t="shared" ca="1" si="77"/>
        <v>0</v>
      </c>
      <c r="CH57" s="280">
        <f t="shared" ca="1" si="78"/>
        <v>0</v>
      </c>
      <c r="CI57" s="280">
        <f t="shared" ca="1" si="79"/>
        <v>0</v>
      </c>
      <c r="CJ57" s="280">
        <f t="shared" ca="1" si="80"/>
        <v>250</v>
      </c>
      <c r="CK57" s="280">
        <f t="shared" ca="1" si="81"/>
        <v>150</v>
      </c>
      <c r="CL57" s="280">
        <f t="shared" ca="1" si="82"/>
        <v>0</v>
      </c>
      <c r="CM57" s="280">
        <f t="shared" ca="1" si="83"/>
        <v>150</v>
      </c>
      <c r="CN57" s="280">
        <f t="shared" ca="1" si="84"/>
        <v>0</v>
      </c>
      <c r="CO57" s="280">
        <f t="shared" ca="1" si="85"/>
        <v>0</v>
      </c>
      <c r="CP57" s="365">
        <f t="shared" ca="1" si="86"/>
        <v>0</v>
      </c>
      <c r="CQ57" s="613">
        <f t="shared" ca="1" si="87"/>
        <v>0</v>
      </c>
      <c r="CR57" s="280">
        <f t="shared" ca="1" si="88"/>
        <v>10</v>
      </c>
      <c r="CS57" s="280">
        <f t="shared" ca="1" si="89"/>
        <v>25</v>
      </c>
      <c r="CT57" s="280">
        <f t="shared" ca="1" si="90"/>
        <v>5</v>
      </c>
      <c r="CU57" s="280">
        <f t="shared" ca="1" si="91"/>
        <v>60</v>
      </c>
      <c r="CV57" s="280">
        <f t="shared" ca="1" si="92"/>
        <v>4</v>
      </c>
      <c r="CW57" s="365">
        <f t="shared" ca="1" si="93"/>
        <v>0</v>
      </c>
      <c r="CX57" s="280">
        <f t="shared" ca="1" si="94"/>
        <v>25</v>
      </c>
      <c r="CY57" s="280">
        <f t="shared" ca="1" si="95"/>
        <v>0</v>
      </c>
      <c r="CZ57" s="280">
        <f t="shared" ca="1" si="96"/>
        <v>60</v>
      </c>
      <c r="DA57" s="280">
        <f t="shared" ca="1" si="97"/>
        <v>0</v>
      </c>
      <c r="DB57" s="280">
        <f t="shared" ca="1" si="98"/>
        <v>15</v>
      </c>
      <c r="DC57" s="280">
        <f t="shared" ca="1" si="99"/>
        <v>17.2</v>
      </c>
      <c r="DD57" s="280">
        <f t="shared" ca="1" si="100"/>
        <v>0</v>
      </c>
      <c r="DE57" s="280">
        <f t="shared" ca="1" si="101"/>
        <v>0</v>
      </c>
      <c r="DF57" s="280">
        <f t="shared" ca="1" si="102"/>
        <v>0</v>
      </c>
      <c r="DG57" s="280">
        <f t="shared" ca="1" si="103"/>
        <v>0</v>
      </c>
      <c r="DH57" s="280">
        <f t="shared" ca="1" si="104"/>
        <v>0</v>
      </c>
      <c r="DI57" s="568">
        <f t="shared" ca="1" si="105"/>
        <v>36.200000000000003</v>
      </c>
      <c r="DJ57" s="568">
        <f t="shared" ca="1" si="106"/>
        <v>185</v>
      </c>
      <c r="DK57" s="414">
        <f t="shared" ca="1" si="107"/>
        <v>550</v>
      </c>
      <c r="DL57" s="281">
        <f t="shared" ca="1" si="108"/>
        <v>771.2</v>
      </c>
      <c r="DM57" s="281">
        <f t="shared" ca="1" si="109"/>
        <v>771</v>
      </c>
      <c r="DN57" s="454">
        <f t="shared" ca="1" si="110"/>
        <v>-0.20000000000004547</v>
      </c>
      <c r="DO57" s="626">
        <f t="shared" ca="1" si="111"/>
        <v>-2.5933609958512117E-4</v>
      </c>
      <c r="DP57" s="29"/>
      <c r="DQ57" s="29"/>
      <c r="DR57" s="29"/>
      <c r="DS57" s="29"/>
      <c r="DT57" s="29"/>
      <c r="DU57" s="29"/>
      <c r="DV57" s="29"/>
    </row>
    <row r="58" spans="1:126" ht="11.25" customHeight="1">
      <c r="A58" s="1">
        <f t="shared" si="202"/>
        <v>2022</v>
      </c>
      <c r="B58" s="15">
        <f t="shared" ref="B58:M58" si="229">B178+B258+B218+B298+B338+B378+B418+B458+B498+B538+B578+B618</f>
        <v>1250.92</v>
      </c>
      <c r="C58" s="15">
        <f t="shared" si="229"/>
        <v>1250.92</v>
      </c>
      <c r="D58" s="15">
        <f t="shared" si="229"/>
        <v>1250.92</v>
      </c>
      <c r="E58" s="15">
        <f t="shared" si="229"/>
        <v>650.48</v>
      </c>
      <c r="F58" s="15">
        <f t="shared" si="229"/>
        <v>650.48</v>
      </c>
      <c r="G58" s="15">
        <f t="shared" si="229"/>
        <v>650.48</v>
      </c>
      <c r="H58" s="15">
        <f t="shared" si="229"/>
        <v>650.48</v>
      </c>
      <c r="I58" s="15">
        <f t="shared" si="229"/>
        <v>650.48</v>
      </c>
      <c r="J58" s="15">
        <f t="shared" si="229"/>
        <v>650.48</v>
      </c>
      <c r="K58" s="15">
        <f t="shared" si="229"/>
        <v>650.48</v>
      </c>
      <c r="L58" s="15">
        <f t="shared" si="229"/>
        <v>650.48</v>
      </c>
      <c r="M58" s="15">
        <f t="shared" si="229"/>
        <v>1250.92</v>
      </c>
      <c r="N58" s="41">
        <f t="shared" ref="N58:N66" si="230">SUM(B58:M58)</f>
        <v>10207.519999999997</v>
      </c>
      <c r="O58" s="2"/>
      <c r="P58" s="1">
        <f t="shared" si="204"/>
        <v>2022</v>
      </c>
      <c r="Q58" s="15">
        <f t="shared" ref="Q58:AB58" si="231">Q178+Q258+Q218+Q298+Q338+Q378+Q418+Q458+Q498+Q538+Q578+Q618</f>
        <v>1250</v>
      </c>
      <c r="R58" s="15">
        <f t="shared" si="231"/>
        <v>1250</v>
      </c>
      <c r="S58" s="15">
        <f t="shared" si="231"/>
        <v>1250</v>
      </c>
      <c r="T58" s="15">
        <f t="shared" si="231"/>
        <v>1250</v>
      </c>
      <c r="U58" s="15">
        <f t="shared" si="231"/>
        <v>650</v>
      </c>
      <c r="V58" s="15">
        <f t="shared" si="231"/>
        <v>650</v>
      </c>
      <c r="W58" s="15">
        <f t="shared" si="231"/>
        <v>650</v>
      </c>
      <c r="X58" s="15">
        <f t="shared" si="231"/>
        <v>650</v>
      </c>
      <c r="Y58" s="15">
        <f t="shared" si="231"/>
        <v>650</v>
      </c>
      <c r="Z58" s="15">
        <f t="shared" si="231"/>
        <v>650</v>
      </c>
      <c r="AA58" s="15">
        <f t="shared" si="231"/>
        <v>650</v>
      </c>
      <c r="AB58" s="15">
        <f t="shared" si="231"/>
        <v>650</v>
      </c>
      <c r="AC58" s="41">
        <f t="shared" ref="AC58:AC63" si="232">SUM(Q58:AB58)</f>
        <v>10200</v>
      </c>
      <c r="AD58" s="17"/>
      <c r="AI58" s="237" t="str">
        <f t="shared" si="144"/>
        <v>U</v>
      </c>
      <c r="AJ58" s="25">
        <f t="shared" si="145"/>
        <v>2016</v>
      </c>
      <c r="AK58" s="284">
        <f t="shared" si="146"/>
        <v>5</v>
      </c>
      <c r="AL58" s="285">
        <f t="shared" ca="1" si="224"/>
        <v>0</v>
      </c>
      <c r="AM58" s="285">
        <f t="shared" ca="1" si="224"/>
        <v>0</v>
      </c>
      <c r="AN58" s="285">
        <f t="shared" ca="1" si="224"/>
        <v>0</v>
      </c>
      <c r="AO58" s="285">
        <f t="shared" ca="1" si="224"/>
        <v>0</v>
      </c>
      <c r="AP58" s="285">
        <f t="shared" ca="1" si="224"/>
        <v>0</v>
      </c>
      <c r="AQ58" s="285">
        <f t="shared" ca="1" si="224"/>
        <v>0</v>
      </c>
      <c r="AR58" s="285">
        <f t="shared" ca="1" si="224"/>
        <v>250</v>
      </c>
      <c r="AS58" s="285">
        <f t="shared" ca="1" si="224"/>
        <v>150</v>
      </c>
      <c r="AT58" s="285">
        <f t="shared" ca="1" si="224"/>
        <v>0</v>
      </c>
      <c r="AU58" s="285">
        <f t="shared" ca="1" si="224"/>
        <v>150</v>
      </c>
      <c r="AV58" s="285">
        <f t="shared" ca="1" si="225"/>
        <v>0</v>
      </c>
      <c r="AW58" s="285">
        <f t="shared" ca="1" si="225"/>
        <v>0</v>
      </c>
      <c r="AX58" s="285">
        <f t="shared" ca="1" si="225"/>
        <v>0</v>
      </c>
      <c r="AY58" s="609">
        <f t="shared" ca="1" si="225"/>
        <v>0</v>
      </c>
      <c r="AZ58" s="285">
        <f t="shared" ca="1" si="225"/>
        <v>10</v>
      </c>
      <c r="BA58" s="285">
        <f t="shared" ca="1" si="225"/>
        <v>25</v>
      </c>
      <c r="BB58" s="285">
        <f t="shared" ca="1" si="225"/>
        <v>5</v>
      </c>
      <c r="BC58" s="285">
        <f t="shared" ca="1" si="225"/>
        <v>60</v>
      </c>
      <c r="BD58" s="285">
        <f t="shared" ca="1" si="225"/>
        <v>4</v>
      </c>
      <c r="BE58" s="285">
        <f t="shared" ca="1" si="54"/>
        <v>0</v>
      </c>
      <c r="BF58" s="285">
        <f t="shared" ca="1" si="200"/>
        <v>25</v>
      </c>
      <c r="BG58" s="285">
        <f t="shared" ca="1" si="200"/>
        <v>0</v>
      </c>
      <c r="BH58" s="285">
        <f t="shared" ca="1" si="200"/>
        <v>60</v>
      </c>
      <c r="BI58" s="285">
        <f t="shared" ca="1" si="200"/>
        <v>0</v>
      </c>
      <c r="BJ58" s="285">
        <f t="shared" ca="1" si="226"/>
        <v>15</v>
      </c>
      <c r="BK58" s="285">
        <f t="shared" ca="1" si="226"/>
        <v>17.2</v>
      </c>
      <c r="BL58" s="285">
        <f t="shared" ca="1" si="226"/>
        <v>0</v>
      </c>
      <c r="BM58" s="285">
        <f t="shared" ca="1" si="226"/>
        <v>0</v>
      </c>
      <c r="BN58" s="285">
        <f t="shared" ca="1" si="226"/>
        <v>0</v>
      </c>
      <c r="BO58" s="285">
        <f t="shared" ca="1" si="226"/>
        <v>0</v>
      </c>
      <c r="BP58" s="285">
        <f t="shared" ca="1" si="226"/>
        <v>0</v>
      </c>
      <c r="BQ58" s="514">
        <f t="shared" ca="1" si="57"/>
        <v>36</v>
      </c>
      <c r="BR58" s="566">
        <f t="shared" ca="1" si="141"/>
        <v>221.3</v>
      </c>
      <c r="BS58" s="274">
        <f t="shared" ca="1" si="136"/>
        <v>550</v>
      </c>
      <c r="BT58" s="285">
        <f t="shared" ca="1" si="59"/>
        <v>771</v>
      </c>
      <c r="BU58" s="286" t="str">
        <f t="shared" si="147"/>
        <v>F</v>
      </c>
      <c r="BV58" s="323">
        <f t="shared" ca="1" si="72"/>
        <v>771.2</v>
      </c>
      <c r="BW58" s="323">
        <f t="shared" ca="1" si="60"/>
        <v>0.20000000000004547</v>
      </c>
      <c r="BY58" s="287"/>
      <c r="BZ58" s="288"/>
      <c r="CA58" s="237" t="str">
        <f t="shared" si="148"/>
        <v>F</v>
      </c>
      <c r="CB58" s="278">
        <f t="shared" si="157"/>
        <v>2016</v>
      </c>
      <c r="CC58" s="279">
        <f t="shared" si="157"/>
        <v>5</v>
      </c>
      <c r="CD58" s="280">
        <f t="shared" ca="1" si="74"/>
        <v>0</v>
      </c>
      <c r="CE58" s="280">
        <f t="shared" ca="1" si="75"/>
        <v>0</v>
      </c>
      <c r="CF58" s="280">
        <f t="shared" ca="1" si="76"/>
        <v>0</v>
      </c>
      <c r="CG58" s="280">
        <f t="shared" ca="1" si="77"/>
        <v>0</v>
      </c>
      <c r="CH58" s="280">
        <f t="shared" ca="1" si="78"/>
        <v>0</v>
      </c>
      <c r="CI58" s="280">
        <f t="shared" ca="1" si="79"/>
        <v>0</v>
      </c>
      <c r="CJ58" s="280">
        <f t="shared" ca="1" si="80"/>
        <v>250</v>
      </c>
      <c r="CK58" s="280">
        <f t="shared" ca="1" si="81"/>
        <v>150</v>
      </c>
      <c r="CL58" s="280">
        <f t="shared" ca="1" si="82"/>
        <v>0</v>
      </c>
      <c r="CM58" s="280">
        <f t="shared" ca="1" si="83"/>
        <v>150</v>
      </c>
      <c r="CN58" s="280">
        <f t="shared" ca="1" si="84"/>
        <v>0</v>
      </c>
      <c r="CO58" s="280">
        <f t="shared" ca="1" si="85"/>
        <v>0</v>
      </c>
      <c r="CP58" s="365">
        <f t="shared" ca="1" si="86"/>
        <v>0</v>
      </c>
      <c r="CQ58" s="613">
        <f t="shared" ca="1" si="87"/>
        <v>0</v>
      </c>
      <c r="CR58" s="280">
        <f t="shared" ca="1" si="88"/>
        <v>10</v>
      </c>
      <c r="CS58" s="280">
        <f t="shared" ca="1" si="89"/>
        <v>25</v>
      </c>
      <c r="CT58" s="280">
        <f t="shared" ca="1" si="90"/>
        <v>6</v>
      </c>
      <c r="CU58" s="280">
        <f t="shared" ca="1" si="91"/>
        <v>91</v>
      </c>
      <c r="CV58" s="280">
        <f t="shared" ca="1" si="92"/>
        <v>5</v>
      </c>
      <c r="CW58" s="365">
        <f t="shared" ca="1" si="93"/>
        <v>0</v>
      </c>
      <c r="CX58" s="280">
        <f t="shared" ca="1" si="94"/>
        <v>25</v>
      </c>
      <c r="CY58" s="280">
        <f t="shared" ca="1" si="95"/>
        <v>0</v>
      </c>
      <c r="CZ58" s="280">
        <f t="shared" ca="1" si="96"/>
        <v>60</v>
      </c>
      <c r="DA58" s="280">
        <f t="shared" ca="1" si="97"/>
        <v>0</v>
      </c>
      <c r="DB58" s="280">
        <f t="shared" ca="1" si="98"/>
        <v>15</v>
      </c>
      <c r="DC58" s="280">
        <f t="shared" ca="1" si="99"/>
        <v>18.7</v>
      </c>
      <c r="DD58" s="280">
        <f t="shared" ca="1" si="100"/>
        <v>0</v>
      </c>
      <c r="DE58" s="280">
        <f t="shared" ca="1" si="101"/>
        <v>0</v>
      </c>
      <c r="DF58" s="280">
        <f t="shared" ca="1" si="102"/>
        <v>0</v>
      </c>
      <c r="DG58" s="280">
        <f t="shared" ca="1" si="103"/>
        <v>0</v>
      </c>
      <c r="DH58" s="280">
        <f t="shared" ca="1" si="104"/>
        <v>0</v>
      </c>
      <c r="DI58" s="568">
        <f t="shared" ca="1" si="105"/>
        <v>39.700000000000003</v>
      </c>
      <c r="DJ58" s="568">
        <f t="shared" ca="1" si="106"/>
        <v>216</v>
      </c>
      <c r="DK58" s="414">
        <f t="shared" ca="1" si="107"/>
        <v>550</v>
      </c>
      <c r="DL58" s="281">
        <f t="shared" ca="1" si="108"/>
        <v>805.7</v>
      </c>
      <c r="DM58" s="281">
        <f t="shared" ca="1" si="109"/>
        <v>806</v>
      </c>
      <c r="DN58" s="454">
        <f t="shared" ca="1" si="110"/>
        <v>0.29999999999995453</v>
      </c>
      <c r="DO58" s="626">
        <f t="shared" ca="1" si="111"/>
        <v>3.7234702742950792E-4</v>
      </c>
      <c r="DP58" s="29"/>
      <c r="DQ58" s="29"/>
      <c r="DR58" s="29"/>
      <c r="DS58" s="29"/>
      <c r="DT58" s="29"/>
      <c r="DU58" s="29"/>
      <c r="DV58" s="29"/>
    </row>
    <row r="59" spans="1:126" ht="11.25" customHeight="1">
      <c r="A59" s="1">
        <f t="shared" si="202"/>
        <v>2023</v>
      </c>
      <c r="B59" s="15">
        <f t="shared" ref="B59:M59" si="233">B179+B259+B219+B299+B339+B379+B419+B459+B499+B539+B579+B619</f>
        <v>1250.92</v>
      </c>
      <c r="C59" s="15">
        <f t="shared" si="233"/>
        <v>1250.92</v>
      </c>
      <c r="D59" s="15">
        <f t="shared" si="233"/>
        <v>1250.92</v>
      </c>
      <c r="E59" s="15">
        <f t="shared" si="233"/>
        <v>650.48</v>
      </c>
      <c r="F59" s="15">
        <f t="shared" si="233"/>
        <v>650.48</v>
      </c>
      <c r="G59" s="15">
        <f t="shared" si="233"/>
        <v>650.48</v>
      </c>
      <c r="H59" s="15">
        <f t="shared" si="233"/>
        <v>650.48</v>
      </c>
      <c r="I59" s="15">
        <f t="shared" si="233"/>
        <v>650.48</v>
      </c>
      <c r="J59" s="15">
        <f t="shared" si="233"/>
        <v>650.48</v>
      </c>
      <c r="K59" s="15">
        <f t="shared" si="233"/>
        <v>650.48</v>
      </c>
      <c r="L59" s="15">
        <f t="shared" si="233"/>
        <v>650.48</v>
      </c>
      <c r="M59" s="15">
        <f t="shared" si="233"/>
        <v>1250.92</v>
      </c>
      <c r="N59" s="41">
        <f t="shared" si="230"/>
        <v>10207.519999999997</v>
      </c>
      <c r="O59" s="2"/>
      <c r="P59" s="1">
        <f t="shared" si="204"/>
        <v>2023</v>
      </c>
      <c r="Q59" s="15">
        <f t="shared" ref="Q59:AB59" si="234">Q179+Q259+Q219+Q299+Q339+Q379+Q419+Q459+Q499+Q539+Q579+Q619</f>
        <v>1250</v>
      </c>
      <c r="R59" s="15">
        <f t="shared" si="234"/>
        <v>1250</v>
      </c>
      <c r="S59" s="15">
        <f t="shared" si="234"/>
        <v>1250</v>
      </c>
      <c r="T59" s="15">
        <f t="shared" si="234"/>
        <v>1250</v>
      </c>
      <c r="U59" s="15">
        <f t="shared" si="234"/>
        <v>650</v>
      </c>
      <c r="V59" s="15">
        <f t="shared" si="234"/>
        <v>650</v>
      </c>
      <c r="W59" s="15">
        <f t="shared" si="234"/>
        <v>650</v>
      </c>
      <c r="X59" s="15">
        <f t="shared" si="234"/>
        <v>650</v>
      </c>
      <c r="Y59" s="15">
        <f t="shared" si="234"/>
        <v>650</v>
      </c>
      <c r="Z59" s="15">
        <f t="shared" si="234"/>
        <v>650</v>
      </c>
      <c r="AA59" s="15">
        <f t="shared" si="234"/>
        <v>650</v>
      </c>
      <c r="AB59" s="15">
        <f t="shared" si="234"/>
        <v>650</v>
      </c>
      <c r="AC59" s="41">
        <f t="shared" si="232"/>
        <v>10200</v>
      </c>
      <c r="AD59" s="17"/>
      <c r="AI59" s="237" t="str">
        <f t="shared" si="144"/>
        <v>V</v>
      </c>
      <c r="AJ59" s="25">
        <f t="shared" si="145"/>
        <v>2016</v>
      </c>
      <c r="AK59" s="284">
        <f t="shared" si="146"/>
        <v>6</v>
      </c>
      <c r="AL59" s="285">
        <f t="shared" ca="1" si="224"/>
        <v>0</v>
      </c>
      <c r="AM59" s="285">
        <f t="shared" ca="1" si="224"/>
        <v>0</v>
      </c>
      <c r="AN59" s="285">
        <f t="shared" ca="1" si="224"/>
        <v>0</v>
      </c>
      <c r="AO59" s="285">
        <f t="shared" ca="1" si="224"/>
        <v>0</v>
      </c>
      <c r="AP59" s="285">
        <f t="shared" ca="1" si="224"/>
        <v>0</v>
      </c>
      <c r="AQ59" s="285">
        <f t="shared" ca="1" si="224"/>
        <v>0</v>
      </c>
      <c r="AR59" s="285">
        <f t="shared" ca="1" si="224"/>
        <v>250</v>
      </c>
      <c r="AS59" s="285">
        <f t="shared" ca="1" si="224"/>
        <v>150</v>
      </c>
      <c r="AT59" s="285">
        <f t="shared" ca="1" si="224"/>
        <v>0</v>
      </c>
      <c r="AU59" s="285">
        <f t="shared" ca="1" si="224"/>
        <v>150</v>
      </c>
      <c r="AV59" s="285">
        <f t="shared" ca="1" si="225"/>
        <v>0</v>
      </c>
      <c r="AW59" s="285">
        <f t="shared" ca="1" si="225"/>
        <v>0</v>
      </c>
      <c r="AX59" s="285">
        <f t="shared" ca="1" si="225"/>
        <v>0</v>
      </c>
      <c r="AY59" s="609">
        <f t="shared" ca="1" si="225"/>
        <v>0</v>
      </c>
      <c r="AZ59" s="285">
        <f t="shared" ca="1" si="225"/>
        <v>10</v>
      </c>
      <c r="BA59" s="285">
        <f t="shared" ca="1" si="225"/>
        <v>25</v>
      </c>
      <c r="BB59" s="285">
        <f t="shared" ca="1" si="225"/>
        <v>6</v>
      </c>
      <c r="BC59" s="285">
        <f t="shared" ca="1" si="225"/>
        <v>91</v>
      </c>
      <c r="BD59" s="285">
        <f t="shared" ca="1" si="225"/>
        <v>4</v>
      </c>
      <c r="BE59" s="285">
        <f t="shared" ca="1" si="54"/>
        <v>0</v>
      </c>
      <c r="BF59" s="285">
        <f t="shared" ca="1" si="200"/>
        <v>25</v>
      </c>
      <c r="BG59" s="285">
        <f t="shared" ca="1" si="200"/>
        <v>0</v>
      </c>
      <c r="BH59" s="285">
        <f t="shared" ca="1" si="200"/>
        <v>60</v>
      </c>
      <c r="BI59" s="285">
        <f t="shared" ca="1" si="200"/>
        <v>0</v>
      </c>
      <c r="BJ59" s="285">
        <f t="shared" ca="1" si="226"/>
        <v>15</v>
      </c>
      <c r="BK59" s="285">
        <f t="shared" ca="1" si="226"/>
        <v>18.7</v>
      </c>
      <c r="BL59" s="285">
        <f t="shared" ca="1" si="226"/>
        <v>0</v>
      </c>
      <c r="BM59" s="285">
        <f t="shared" ca="1" si="226"/>
        <v>0</v>
      </c>
      <c r="BN59" s="285">
        <f t="shared" ca="1" si="226"/>
        <v>0</v>
      </c>
      <c r="BO59" s="285">
        <f t="shared" ca="1" si="226"/>
        <v>0</v>
      </c>
      <c r="BP59" s="285">
        <f t="shared" ca="1" si="226"/>
        <v>0</v>
      </c>
      <c r="BQ59" s="514">
        <f t="shared" ca="1" si="57"/>
        <v>39</v>
      </c>
      <c r="BR59" s="566">
        <f t="shared" ca="1" si="141"/>
        <v>255</v>
      </c>
      <c r="BS59" s="274">
        <f t="shared" ca="1" si="136"/>
        <v>550</v>
      </c>
      <c r="BT59" s="285">
        <f t="shared" ca="1" si="59"/>
        <v>805</v>
      </c>
      <c r="BU59" s="286" t="str">
        <f t="shared" si="147"/>
        <v>G</v>
      </c>
      <c r="BV59" s="323">
        <f t="shared" ca="1" si="72"/>
        <v>804.7</v>
      </c>
      <c r="BW59" s="323">
        <f t="shared" ca="1" si="60"/>
        <v>-0.29999999999995453</v>
      </c>
      <c r="BY59" s="287"/>
      <c r="BZ59" s="288"/>
      <c r="CA59" s="237" t="str">
        <f t="shared" si="148"/>
        <v>G</v>
      </c>
      <c r="CB59" s="278">
        <f t="shared" si="157"/>
        <v>2016</v>
      </c>
      <c r="CC59" s="279">
        <f t="shared" si="157"/>
        <v>6</v>
      </c>
      <c r="CD59" s="280">
        <f t="shared" ca="1" si="74"/>
        <v>0</v>
      </c>
      <c r="CE59" s="280">
        <f t="shared" ca="1" si="75"/>
        <v>0</v>
      </c>
      <c r="CF59" s="280">
        <f t="shared" ca="1" si="76"/>
        <v>0</v>
      </c>
      <c r="CG59" s="280">
        <f t="shared" ca="1" si="77"/>
        <v>0</v>
      </c>
      <c r="CH59" s="280">
        <f t="shared" ca="1" si="78"/>
        <v>0</v>
      </c>
      <c r="CI59" s="280">
        <f t="shared" ca="1" si="79"/>
        <v>0</v>
      </c>
      <c r="CJ59" s="280">
        <f t="shared" ca="1" si="80"/>
        <v>50</v>
      </c>
      <c r="CK59" s="280">
        <f t="shared" ca="1" si="81"/>
        <v>0</v>
      </c>
      <c r="CL59" s="280">
        <f t="shared" ca="1" si="82"/>
        <v>0</v>
      </c>
      <c r="CM59" s="280">
        <f t="shared" ca="1" si="83"/>
        <v>150</v>
      </c>
      <c r="CN59" s="280">
        <f t="shared" ca="1" si="84"/>
        <v>200</v>
      </c>
      <c r="CO59" s="280">
        <f t="shared" ca="1" si="85"/>
        <v>0</v>
      </c>
      <c r="CP59" s="365">
        <f t="shared" ca="1" si="86"/>
        <v>0</v>
      </c>
      <c r="CQ59" s="613">
        <f t="shared" ca="1" si="87"/>
        <v>0</v>
      </c>
      <c r="CR59" s="280">
        <f t="shared" ca="1" si="88"/>
        <v>12</v>
      </c>
      <c r="CS59" s="280">
        <f t="shared" ca="1" si="89"/>
        <v>25</v>
      </c>
      <c r="CT59" s="280">
        <f t="shared" ca="1" si="90"/>
        <v>7</v>
      </c>
      <c r="CU59" s="280">
        <f t="shared" ca="1" si="91"/>
        <v>91</v>
      </c>
      <c r="CV59" s="280">
        <f t="shared" ca="1" si="92"/>
        <v>6</v>
      </c>
      <c r="CW59" s="365">
        <f t="shared" ca="1" si="93"/>
        <v>0</v>
      </c>
      <c r="CX59" s="280">
        <f t="shared" ca="1" si="94"/>
        <v>25</v>
      </c>
      <c r="CY59" s="280">
        <f t="shared" ca="1" si="95"/>
        <v>0</v>
      </c>
      <c r="CZ59" s="280">
        <f t="shared" ca="1" si="96"/>
        <v>60</v>
      </c>
      <c r="DA59" s="280">
        <f t="shared" ca="1" si="97"/>
        <v>0</v>
      </c>
      <c r="DB59" s="280">
        <f t="shared" ca="1" si="98"/>
        <v>15</v>
      </c>
      <c r="DC59" s="280">
        <f t="shared" ca="1" si="99"/>
        <v>19.399999999999999</v>
      </c>
      <c r="DD59" s="280">
        <f t="shared" ca="1" si="100"/>
        <v>0</v>
      </c>
      <c r="DE59" s="280">
        <f t="shared" ca="1" si="101"/>
        <v>0</v>
      </c>
      <c r="DF59" s="280">
        <f t="shared" ca="1" si="102"/>
        <v>0</v>
      </c>
      <c r="DG59" s="280">
        <f t="shared" ca="1" si="103"/>
        <v>0</v>
      </c>
      <c r="DH59" s="280">
        <f t="shared" ca="1" si="104"/>
        <v>0</v>
      </c>
      <c r="DI59" s="568">
        <f t="shared" ca="1" si="105"/>
        <v>44.4</v>
      </c>
      <c r="DJ59" s="568">
        <f t="shared" ca="1" si="106"/>
        <v>216</v>
      </c>
      <c r="DK59" s="414">
        <f t="shared" ca="1" si="107"/>
        <v>400</v>
      </c>
      <c r="DL59" s="281">
        <f t="shared" ca="1" si="108"/>
        <v>660.4</v>
      </c>
      <c r="DM59" s="281">
        <f t="shared" ca="1" si="109"/>
        <v>659</v>
      </c>
      <c r="DN59" s="454">
        <f t="shared" ca="1" si="110"/>
        <v>-1.3999999999999773</v>
      </c>
      <c r="DO59" s="626">
        <f t="shared" ca="1" si="111"/>
        <v>-2.1199273167776763E-3</v>
      </c>
      <c r="DP59" s="29"/>
      <c r="DQ59" s="29"/>
      <c r="DR59" s="29"/>
      <c r="DS59" s="29"/>
      <c r="DT59" s="29"/>
      <c r="DU59" s="29"/>
      <c r="DV59" s="29"/>
    </row>
    <row r="60" spans="1:126" ht="11.25" customHeight="1">
      <c r="A60" s="1">
        <f t="shared" si="202"/>
        <v>2024</v>
      </c>
      <c r="B60" s="15">
        <f t="shared" ref="B60:M60" si="235">B180+B260+B220+B300+B340+B380+B420+B460+B500+B540+B580+B620</f>
        <v>1250.92</v>
      </c>
      <c r="C60" s="15">
        <f t="shared" si="235"/>
        <v>1250.92</v>
      </c>
      <c r="D60" s="15">
        <f t="shared" si="235"/>
        <v>1250.92</v>
      </c>
      <c r="E60" s="15">
        <f t="shared" si="235"/>
        <v>650.48</v>
      </c>
      <c r="F60" s="15">
        <f t="shared" si="235"/>
        <v>650.48</v>
      </c>
      <c r="G60" s="15">
        <f t="shared" si="235"/>
        <v>650.26</v>
      </c>
      <c r="H60" s="15">
        <f t="shared" si="235"/>
        <v>650.26</v>
      </c>
      <c r="I60" s="15">
        <f t="shared" si="235"/>
        <v>650.26</v>
      </c>
      <c r="J60" s="15">
        <f t="shared" si="235"/>
        <v>650.26</v>
      </c>
      <c r="K60" s="15">
        <f t="shared" si="235"/>
        <v>650.26</v>
      </c>
      <c r="L60" s="15">
        <f t="shared" si="235"/>
        <v>650.26</v>
      </c>
      <c r="M60" s="15">
        <f t="shared" si="235"/>
        <v>1250.7</v>
      </c>
      <c r="N60" s="41">
        <f t="shared" si="230"/>
        <v>10205.980000000001</v>
      </c>
      <c r="O60" s="2"/>
      <c r="P60" s="1">
        <f t="shared" si="204"/>
        <v>2024</v>
      </c>
      <c r="Q60" s="15">
        <f t="shared" ref="Q60:AB60" si="236">Q180+Q260+Q220+Q300+Q340+Q380+Q420+Q460+Q500+Q540+Q580+Q620</f>
        <v>1250</v>
      </c>
      <c r="R60" s="15">
        <f t="shared" si="236"/>
        <v>1250</v>
      </c>
      <c r="S60" s="15">
        <f t="shared" si="236"/>
        <v>1250</v>
      </c>
      <c r="T60" s="15">
        <f t="shared" si="236"/>
        <v>1250</v>
      </c>
      <c r="U60" s="15">
        <f t="shared" si="236"/>
        <v>650</v>
      </c>
      <c r="V60" s="15">
        <f t="shared" si="236"/>
        <v>650</v>
      </c>
      <c r="W60" s="15">
        <f t="shared" si="236"/>
        <v>650</v>
      </c>
      <c r="X60" s="15">
        <f t="shared" si="236"/>
        <v>650</v>
      </c>
      <c r="Y60" s="15">
        <f t="shared" si="236"/>
        <v>650</v>
      </c>
      <c r="Z60" s="15">
        <f t="shared" si="236"/>
        <v>650</v>
      </c>
      <c r="AA60" s="15">
        <f t="shared" si="236"/>
        <v>650</v>
      </c>
      <c r="AB60" s="15">
        <f t="shared" si="236"/>
        <v>650</v>
      </c>
      <c r="AC60" s="41">
        <f t="shared" si="232"/>
        <v>10200</v>
      </c>
      <c r="AD60" s="17"/>
      <c r="AI60" s="237" t="str">
        <f t="shared" si="144"/>
        <v>W</v>
      </c>
      <c r="AJ60" s="25">
        <f t="shared" si="145"/>
        <v>2016</v>
      </c>
      <c r="AK60" s="284">
        <f t="shared" si="146"/>
        <v>7</v>
      </c>
      <c r="AL60" s="285">
        <f t="shared" ca="1" si="224"/>
        <v>0</v>
      </c>
      <c r="AM60" s="285">
        <f t="shared" ca="1" si="224"/>
        <v>0</v>
      </c>
      <c r="AN60" s="285">
        <f t="shared" ca="1" si="224"/>
        <v>0</v>
      </c>
      <c r="AO60" s="285">
        <f t="shared" ca="1" si="224"/>
        <v>0</v>
      </c>
      <c r="AP60" s="285">
        <f t="shared" ca="1" si="224"/>
        <v>0</v>
      </c>
      <c r="AQ60" s="285">
        <f t="shared" ca="1" si="224"/>
        <v>0</v>
      </c>
      <c r="AR60" s="285">
        <f t="shared" ca="1" si="224"/>
        <v>50</v>
      </c>
      <c r="AS60" s="285">
        <f t="shared" ca="1" si="224"/>
        <v>0</v>
      </c>
      <c r="AT60" s="285">
        <f t="shared" ca="1" si="224"/>
        <v>0</v>
      </c>
      <c r="AU60" s="285">
        <f t="shared" ca="1" si="224"/>
        <v>150</v>
      </c>
      <c r="AV60" s="285">
        <f t="shared" ca="1" si="225"/>
        <v>200</v>
      </c>
      <c r="AW60" s="285">
        <f t="shared" ca="1" si="225"/>
        <v>0</v>
      </c>
      <c r="AX60" s="285">
        <f t="shared" ca="1" si="225"/>
        <v>0</v>
      </c>
      <c r="AY60" s="609">
        <f t="shared" ca="1" si="225"/>
        <v>0</v>
      </c>
      <c r="AZ60" s="285">
        <f t="shared" ca="1" si="225"/>
        <v>10</v>
      </c>
      <c r="BA60" s="285">
        <f t="shared" ca="1" si="225"/>
        <v>25</v>
      </c>
      <c r="BB60" s="285">
        <f t="shared" ca="1" si="225"/>
        <v>7</v>
      </c>
      <c r="BC60" s="285">
        <f t="shared" ca="1" si="225"/>
        <v>91</v>
      </c>
      <c r="BD60" s="285">
        <f t="shared" ca="1" si="225"/>
        <v>5</v>
      </c>
      <c r="BE60" s="285">
        <f t="shared" ca="1" si="54"/>
        <v>0</v>
      </c>
      <c r="BF60" s="285">
        <f t="shared" ca="1" si="200"/>
        <v>25</v>
      </c>
      <c r="BG60" s="285">
        <f t="shared" ca="1" si="200"/>
        <v>0</v>
      </c>
      <c r="BH60" s="285">
        <f t="shared" ca="1" si="200"/>
        <v>60</v>
      </c>
      <c r="BI60" s="285">
        <f t="shared" ca="1" si="200"/>
        <v>0</v>
      </c>
      <c r="BJ60" s="285">
        <f t="shared" ca="1" si="226"/>
        <v>15</v>
      </c>
      <c r="BK60" s="285">
        <f t="shared" ca="1" si="226"/>
        <v>19.399999999999999</v>
      </c>
      <c r="BL60" s="285">
        <f t="shared" ca="1" si="226"/>
        <v>0</v>
      </c>
      <c r="BM60" s="285">
        <f t="shared" ca="1" si="226"/>
        <v>0</v>
      </c>
      <c r="BN60" s="285">
        <f t="shared" ca="1" si="226"/>
        <v>0</v>
      </c>
      <c r="BO60" s="285">
        <f t="shared" ca="1" si="226"/>
        <v>0</v>
      </c>
      <c r="BP60" s="285">
        <f t="shared" ca="1" si="226"/>
        <v>0</v>
      </c>
      <c r="BQ60" s="514">
        <f t="shared" ca="1" si="57"/>
        <v>41</v>
      </c>
      <c r="BR60" s="566">
        <f t="shared" ca="1" si="141"/>
        <v>257.39999999999998</v>
      </c>
      <c r="BS60" s="274">
        <f t="shared" ca="1" si="136"/>
        <v>400</v>
      </c>
      <c r="BT60" s="285">
        <f t="shared" ca="1" si="59"/>
        <v>657</v>
      </c>
      <c r="BU60" s="286" t="str">
        <f t="shared" si="147"/>
        <v>H</v>
      </c>
      <c r="BV60" s="323">
        <f t="shared" ca="1" si="72"/>
        <v>657.4</v>
      </c>
      <c r="BW60" s="323">
        <f t="shared" ca="1" si="60"/>
        <v>0.39999999999997726</v>
      </c>
      <c r="BY60" s="287"/>
      <c r="BZ60" s="288"/>
      <c r="CA60" s="237" t="str">
        <f t="shared" si="148"/>
        <v>H</v>
      </c>
      <c r="CB60" s="278">
        <f t="shared" si="157"/>
        <v>2016</v>
      </c>
      <c r="CC60" s="279">
        <f t="shared" si="157"/>
        <v>7</v>
      </c>
      <c r="CD60" s="280">
        <f t="shared" ca="1" si="74"/>
        <v>0</v>
      </c>
      <c r="CE60" s="280">
        <f t="shared" ca="1" si="75"/>
        <v>0</v>
      </c>
      <c r="CF60" s="280">
        <f t="shared" ca="1" si="76"/>
        <v>0</v>
      </c>
      <c r="CG60" s="280">
        <f t="shared" ca="1" si="77"/>
        <v>0</v>
      </c>
      <c r="CH60" s="280">
        <f t="shared" ca="1" si="78"/>
        <v>0</v>
      </c>
      <c r="CI60" s="280">
        <f t="shared" ca="1" si="79"/>
        <v>0</v>
      </c>
      <c r="CJ60" s="280">
        <f t="shared" ca="1" si="80"/>
        <v>50</v>
      </c>
      <c r="CK60" s="280">
        <f t="shared" ca="1" si="81"/>
        <v>0</v>
      </c>
      <c r="CL60" s="280">
        <f t="shared" ca="1" si="82"/>
        <v>0</v>
      </c>
      <c r="CM60" s="280">
        <f t="shared" ca="1" si="83"/>
        <v>150</v>
      </c>
      <c r="CN60" s="280">
        <f t="shared" ca="1" si="84"/>
        <v>200</v>
      </c>
      <c r="CO60" s="280">
        <f t="shared" ca="1" si="85"/>
        <v>0</v>
      </c>
      <c r="CP60" s="365">
        <f t="shared" ca="1" si="86"/>
        <v>0</v>
      </c>
      <c r="CQ60" s="613">
        <f t="shared" ca="1" si="87"/>
        <v>0</v>
      </c>
      <c r="CR60" s="280">
        <f t="shared" ca="1" si="88"/>
        <v>10</v>
      </c>
      <c r="CS60" s="280">
        <f t="shared" ca="1" si="89"/>
        <v>25</v>
      </c>
      <c r="CT60" s="280">
        <f t="shared" ca="1" si="90"/>
        <v>7</v>
      </c>
      <c r="CU60" s="280">
        <f t="shared" ca="1" si="91"/>
        <v>91</v>
      </c>
      <c r="CV60" s="280">
        <f t="shared" ca="1" si="92"/>
        <v>6</v>
      </c>
      <c r="CW60" s="365">
        <f t="shared" ca="1" si="93"/>
        <v>0</v>
      </c>
      <c r="CX60" s="280">
        <f t="shared" ca="1" si="94"/>
        <v>25</v>
      </c>
      <c r="CY60" s="280">
        <f t="shared" ca="1" si="95"/>
        <v>0</v>
      </c>
      <c r="CZ60" s="280">
        <f t="shared" ca="1" si="96"/>
        <v>60</v>
      </c>
      <c r="DA60" s="280">
        <f t="shared" ca="1" si="97"/>
        <v>0</v>
      </c>
      <c r="DB60" s="280">
        <f t="shared" ca="1" si="98"/>
        <v>15</v>
      </c>
      <c r="DC60" s="280">
        <f t="shared" ca="1" si="99"/>
        <v>20.399999999999999</v>
      </c>
      <c r="DD60" s="280">
        <f t="shared" ca="1" si="100"/>
        <v>0</v>
      </c>
      <c r="DE60" s="280">
        <f t="shared" ca="1" si="101"/>
        <v>0</v>
      </c>
      <c r="DF60" s="280">
        <f t="shared" ca="1" si="102"/>
        <v>0</v>
      </c>
      <c r="DG60" s="280">
        <f t="shared" ca="1" si="103"/>
        <v>0</v>
      </c>
      <c r="DH60" s="280">
        <f t="shared" ca="1" si="104"/>
        <v>0</v>
      </c>
      <c r="DI60" s="568">
        <f t="shared" ca="1" si="105"/>
        <v>43.4</v>
      </c>
      <c r="DJ60" s="568">
        <f t="shared" ca="1" si="106"/>
        <v>216</v>
      </c>
      <c r="DK60" s="414">
        <f t="shared" ca="1" si="107"/>
        <v>400</v>
      </c>
      <c r="DL60" s="281">
        <f t="shared" ca="1" si="108"/>
        <v>659.4</v>
      </c>
      <c r="DM60" s="281">
        <f t="shared" ca="1" si="109"/>
        <v>659</v>
      </c>
      <c r="DN60" s="454">
        <f t="shared" ca="1" si="110"/>
        <v>-0.39999999999997726</v>
      </c>
      <c r="DO60" s="626">
        <f t="shared" ca="1" si="111"/>
        <v>-6.0661207158018999E-4</v>
      </c>
      <c r="DP60" s="29"/>
      <c r="DQ60" s="29"/>
      <c r="DR60" s="29"/>
      <c r="DS60" s="29"/>
      <c r="DT60" s="29"/>
      <c r="DU60" s="29"/>
      <c r="DV60" s="29"/>
    </row>
    <row r="61" spans="1:126" ht="11.25" customHeight="1">
      <c r="A61" s="1">
        <f t="shared" si="202"/>
        <v>2025</v>
      </c>
      <c r="B61" s="15">
        <f t="shared" ref="B61:M61" si="237">B181+B261+B221+B301+B341+B381+B421+B461+B501+B541+B581+B621</f>
        <v>1250.92</v>
      </c>
      <c r="C61" s="15">
        <f t="shared" si="237"/>
        <v>1250.92</v>
      </c>
      <c r="D61" s="15">
        <f t="shared" si="237"/>
        <v>1250.92</v>
      </c>
      <c r="E61" s="15">
        <f t="shared" si="237"/>
        <v>650.48</v>
      </c>
      <c r="F61" s="15">
        <f t="shared" si="237"/>
        <v>650.48</v>
      </c>
      <c r="G61" s="15">
        <f t="shared" si="237"/>
        <v>650.26</v>
      </c>
      <c r="H61" s="15">
        <f t="shared" si="237"/>
        <v>650.26</v>
      </c>
      <c r="I61" s="15">
        <f t="shared" si="237"/>
        <v>650.26</v>
      </c>
      <c r="J61" s="15">
        <f t="shared" si="237"/>
        <v>650.26</v>
      </c>
      <c r="K61" s="15">
        <f t="shared" si="237"/>
        <v>650.26</v>
      </c>
      <c r="L61" s="15">
        <f t="shared" si="237"/>
        <v>650.26</v>
      </c>
      <c r="M61" s="15">
        <f t="shared" si="237"/>
        <v>1250.7</v>
      </c>
      <c r="N61" s="41">
        <f t="shared" si="230"/>
        <v>10205.980000000001</v>
      </c>
      <c r="O61" s="2"/>
      <c r="P61" s="1">
        <f t="shared" si="204"/>
        <v>2025</v>
      </c>
      <c r="Q61" s="15">
        <f t="shared" ref="Q61:AB61" si="238">Q181+Q261+Q221+Q301+Q341+Q381+Q421+Q461+Q501+Q541+Q581+Q621</f>
        <v>1250</v>
      </c>
      <c r="R61" s="15">
        <f t="shared" si="238"/>
        <v>1250</v>
      </c>
      <c r="S61" s="15">
        <f t="shared" si="238"/>
        <v>1250</v>
      </c>
      <c r="T61" s="15">
        <f t="shared" si="238"/>
        <v>1250</v>
      </c>
      <c r="U61" s="15">
        <f t="shared" si="238"/>
        <v>650</v>
      </c>
      <c r="V61" s="15">
        <f t="shared" si="238"/>
        <v>650</v>
      </c>
      <c r="W61" s="15">
        <f t="shared" si="238"/>
        <v>650</v>
      </c>
      <c r="X61" s="15">
        <f t="shared" si="238"/>
        <v>650</v>
      </c>
      <c r="Y61" s="15">
        <f t="shared" si="238"/>
        <v>650</v>
      </c>
      <c r="Z61" s="15">
        <f t="shared" si="238"/>
        <v>650</v>
      </c>
      <c r="AA61" s="15">
        <f t="shared" si="238"/>
        <v>650</v>
      </c>
      <c r="AB61" s="15">
        <f t="shared" si="238"/>
        <v>650</v>
      </c>
      <c r="AC61" s="41">
        <f t="shared" si="232"/>
        <v>10200</v>
      </c>
      <c r="AD61" s="17"/>
      <c r="AI61" s="237" t="str">
        <f t="shared" si="144"/>
        <v>X</v>
      </c>
      <c r="AJ61" s="25">
        <f t="shared" si="145"/>
        <v>2016</v>
      </c>
      <c r="AK61" s="284">
        <f t="shared" si="146"/>
        <v>8</v>
      </c>
      <c r="AL61" s="285">
        <f t="shared" ca="1" si="224"/>
        <v>0</v>
      </c>
      <c r="AM61" s="285">
        <f t="shared" ca="1" si="224"/>
        <v>0</v>
      </c>
      <c r="AN61" s="285">
        <f t="shared" ca="1" si="224"/>
        <v>0</v>
      </c>
      <c r="AO61" s="285">
        <f t="shared" ca="1" si="224"/>
        <v>0</v>
      </c>
      <c r="AP61" s="285">
        <f t="shared" ca="1" si="224"/>
        <v>0</v>
      </c>
      <c r="AQ61" s="285">
        <f t="shared" ca="1" si="224"/>
        <v>0</v>
      </c>
      <c r="AR61" s="285">
        <f t="shared" ca="1" si="224"/>
        <v>50</v>
      </c>
      <c r="AS61" s="285">
        <f t="shared" ca="1" si="224"/>
        <v>0</v>
      </c>
      <c r="AT61" s="285">
        <f t="shared" ca="1" si="224"/>
        <v>0</v>
      </c>
      <c r="AU61" s="285">
        <f t="shared" ca="1" si="224"/>
        <v>150</v>
      </c>
      <c r="AV61" s="285">
        <f t="shared" ca="1" si="225"/>
        <v>200</v>
      </c>
      <c r="AW61" s="285">
        <f t="shared" ca="1" si="225"/>
        <v>0</v>
      </c>
      <c r="AX61" s="285">
        <f t="shared" ca="1" si="225"/>
        <v>0</v>
      </c>
      <c r="AY61" s="609">
        <f t="shared" ca="1" si="225"/>
        <v>0</v>
      </c>
      <c r="AZ61" s="285">
        <f t="shared" ca="1" si="225"/>
        <v>12</v>
      </c>
      <c r="BA61" s="285">
        <f t="shared" ca="1" si="225"/>
        <v>25</v>
      </c>
      <c r="BB61" s="285">
        <f t="shared" ca="1" si="225"/>
        <v>7</v>
      </c>
      <c r="BC61" s="285">
        <f t="shared" ca="1" si="225"/>
        <v>91</v>
      </c>
      <c r="BD61" s="285">
        <f t="shared" ca="1" si="225"/>
        <v>6</v>
      </c>
      <c r="BE61" s="285">
        <f t="shared" ca="1" si="54"/>
        <v>0</v>
      </c>
      <c r="BF61" s="285">
        <f t="shared" ca="1" si="200"/>
        <v>25</v>
      </c>
      <c r="BG61" s="285">
        <f t="shared" ca="1" si="200"/>
        <v>0</v>
      </c>
      <c r="BH61" s="285">
        <f t="shared" ca="1" si="200"/>
        <v>60</v>
      </c>
      <c r="BI61" s="285">
        <f t="shared" ca="1" si="200"/>
        <v>0</v>
      </c>
      <c r="BJ61" s="285">
        <f t="shared" ca="1" si="226"/>
        <v>15</v>
      </c>
      <c r="BK61" s="285">
        <f t="shared" ca="1" si="226"/>
        <v>20.399999999999999</v>
      </c>
      <c r="BL61" s="285">
        <f t="shared" ca="1" si="226"/>
        <v>0</v>
      </c>
      <c r="BM61" s="285">
        <f t="shared" ca="1" si="226"/>
        <v>0</v>
      </c>
      <c r="BN61" s="285">
        <f t="shared" ca="1" si="226"/>
        <v>0</v>
      </c>
      <c r="BO61" s="285">
        <f t="shared" ca="1" si="226"/>
        <v>0</v>
      </c>
      <c r="BP61" s="285">
        <f t="shared" ca="1" si="226"/>
        <v>0</v>
      </c>
      <c r="BQ61" s="514">
        <f t="shared" ca="1" si="57"/>
        <v>45</v>
      </c>
      <c r="BR61" s="566">
        <f t="shared" ca="1" si="141"/>
        <v>261</v>
      </c>
      <c r="BS61" s="274">
        <f t="shared" ca="1" si="136"/>
        <v>400</v>
      </c>
      <c r="BT61" s="285">
        <f t="shared" ca="1" si="59"/>
        <v>661</v>
      </c>
      <c r="BU61" s="286" t="str">
        <f t="shared" si="147"/>
        <v>I</v>
      </c>
      <c r="BV61" s="323">
        <f t="shared" ca="1" si="72"/>
        <v>661.4</v>
      </c>
      <c r="BW61" s="323">
        <f t="shared" ca="1" si="60"/>
        <v>0.39999999999997726</v>
      </c>
      <c r="BY61" s="287"/>
      <c r="BZ61" s="288"/>
      <c r="CA61" s="237" t="str">
        <f t="shared" si="148"/>
        <v>I</v>
      </c>
      <c r="CB61" s="278">
        <f t="shared" si="157"/>
        <v>2016</v>
      </c>
      <c r="CC61" s="279">
        <f t="shared" si="157"/>
        <v>8</v>
      </c>
      <c r="CD61" s="280">
        <f t="shared" ca="1" si="74"/>
        <v>0</v>
      </c>
      <c r="CE61" s="280">
        <f t="shared" ca="1" si="75"/>
        <v>0</v>
      </c>
      <c r="CF61" s="280">
        <f t="shared" ca="1" si="76"/>
        <v>0</v>
      </c>
      <c r="CG61" s="280">
        <f t="shared" ca="1" si="77"/>
        <v>0</v>
      </c>
      <c r="CH61" s="280">
        <f t="shared" ca="1" si="78"/>
        <v>0</v>
      </c>
      <c r="CI61" s="280">
        <f t="shared" ca="1" si="79"/>
        <v>0</v>
      </c>
      <c r="CJ61" s="280">
        <f t="shared" ca="1" si="80"/>
        <v>50</v>
      </c>
      <c r="CK61" s="280">
        <f t="shared" ca="1" si="81"/>
        <v>0</v>
      </c>
      <c r="CL61" s="280">
        <f t="shared" ca="1" si="82"/>
        <v>0</v>
      </c>
      <c r="CM61" s="280">
        <f t="shared" ca="1" si="83"/>
        <v>150</v>
      </c>
      <c r="CN61" s="280">
        <f t="shared" ca="1" si="84"/>
        <v>200</v>
      </c>
      <c r="CO61" s="280">
        <f t="shared" ca="1" si="85"/>
        <v>0</v>
      </c>
      <c r="CP61" s="365">
        <f t="shared" ca="1" si="86"/>
        <v>0</v>
      </c>
      <c r="CQ61" s="613">
        <f t="shared" ca="1" si="87"/>
        <v>0</v>
      </c>
      <c r="CR61" s="280">
        <f t="shared" ca="1" si="88"/>
        <v>10</v>
      </c>
      <c r="CS61" s="280">
        <f t="shared" ca="1" si="89"/>
        <v>25</v>
      </c>
      <c r="CT61" s="280">
        <f t="shared" ca="1" si="90"/>
        <v>7</v>
      </c>
      <c r="CU61" s="280">
        <f t="shared" ca="1" si="91"/>
        <v>91</v>
      </c>
      <c r="CV61" s="280">
        <f t="shared" ca="1" si="92"/>
        <v>6</v>
      </c>
      <c r="CW61" s="365">
        <f t="shared" ca="1" si="93"/>
        <v>0</v>
      </c>
      <c r="CX61" s="280">
        <f t="shared" ca="1" si="94"/>
        <v>25</v>
      </c>
      <c r="CY61" s="280">
        <f t="shared" ca="1" si="95"/>
        <v>0</v>
      </c>
      <c r="CZ61" s="280">
        <f t="shared" ca="1" si="96"/>
        <v>60</v>
      </c>
      <c r="DA61" s="280">
        <f t="shared" ca="1" si="97"/>
        <v>0</v>
      </c>
      <c r="DB61" s="280">
        <f t="shared" ca="1" si="98"/>
        <v>15</v>
      </c>
      <c r="DC61" s="280">
        <f t="shared" ca="1" si="99"/>
        <v>20.7</v>
      </c>
      <c r="DD61" s="280">
        <f t="shared" ca="1" si="100"/>
        <v>0</v>
      </c>
      <c r="DE61" s="280">
        <f t="shared" ca="1" si="101"/>
        <v>0</v>
      </c>
      <c r="DF61" s="280">
        <f t="shared" ca="1" si="102"/>
        <v>0</v>
      </c>
      <c r="DG61" s="280">
        <f t="shared" ca="1" si="103"/>
        <v>0</v>
      </c>
      <c r="DH61" s="280">
        <f t="shared" ca="1" si="104"/>
        <v>0</v>
      </c>
      <c r="DI61" s="568">
        <f t="shared" ca="1" si="105"/>
        <v>43.7</v>
      </c>
      <c r="DJ61" s="568">
        <f t="shared" ca="1" si="106"/>
        <v>216</v>
      </c>
      <c r="DK61" s="414">
        <f t="shared" ca="1" si="107"/>
        <v>400</v>
      </c>
      <c r="DL61" s="281">
        <f t="shared" ca="1" si="108"/>
        <v>659.7</v>
      </c>
      <c r="DM61" s="281">
        <f t="shared" ca="1" si="109"/>
        <v>659</v>
      </c>
      <c r="DN61" s="454">
        <f t="shared" ca="1" si="110"/>
        <v>-0.70000000000004547</v>
      </c>
      <c r="DO61" s="626">
        <f t="shared" ca="1" si="111"/>
        <v>-1.0610883735031763E-3</v>
      </c>
      <c r="DP61" s="29"/>
      <c r="DQ61" s="29"/>
      <c r="DR61" s="29"/>
      <c r="DS61" s="29"/>
      <c r="DT61" s="29"/>
      <c r="DU61" s="29"/>
      <c r="DV61" s="29"/>
    </row>
    <row r="62" spans="1:126" ht="11.25" customHeight="1">
      <c r="A62" s="1">
        <f t="shared" si="202"/>
        <v>2026</v>
      </c>
      <c r="B62" s="15">
        <f t="shared" ref="B62:M62" si="239">B182+B262+B222+B302+B342+B382+B422+B462+B502+B542+B582+B622</f>
        <v>1250.92</v>
      </c>
      <c r="C62" s="15">
        <f t="shared" si="239"/>
        <v>1250.92</v>
      </c>
      <c r="D62" s="15">
        <f t="shared" si="239"/>
        <v>1250.92</v>
      </c>
      <c r="E62" s="15">
        <f t="shared" si="239"/>
        <v>650.48</v>
      </c>
      <c r="F62" s="15">
        <f t="shared" si="239"/>
        <v>650.48</v>
      </c>
      <c r="G62" s="15">
        <f t="shared" si="239"/>
        <v>650.26</v>
      </c>
      <c r="H62" s="15">
        <f t="shared" si="239"/>
        <v>650.26</v>
      </c>
      <c r="I62" s="15">
        <f t="shared" si="239"/>
        <v>650.26</v>
      </c>
      <c r="J62" s="15">
        <f t="shared" si="239"/>
        <v>650.26</v>
      </c>
      <c r="K62" s="15">
        <f t="shared" si="239"/>
        <v>650.26</v>
      </c>
      <c r="L62" s="15">
        <f t="shared" si="239"/>
        <v>650.26</v>
      </c>
      <c r="M62" s="15">
        <f t="shared" si="239"/>
        <v>1250.7</v>
      </c>
      <c r="N62" s="41">
        <f t="shared" si="230"/>
        <v>10205.980000000001</v>
      </c>
      <c r="O62" s="2"/>
      <c r="P62" s="1">
        <f t="shared" si="204"/>
        <v>2026</v>
      </c>
      <c r="Q62" s="15">
        <f t="shared" ref="Q62:AB62" si="240">Q182+Q262+Q222+Q302+Q342+Q382+Q422+Q462+Q502+Q542+Q582+Q622</f>
        <v>1250</v>
      </c>
      <c r="R62" s="15">
        <f t="shared" si="240"/>
        <v>1250</v>
      </c>
      <c r="S62" s="15">
        <f t="shared" si="240"/>
        <v>1250</v>
      </c>
      <c r="T62" s="15">
        <f t="shared" si="240"/>
        <v>1250</v>
      </c>
      <c r="U62" s="15">
        <f t="shared" si="240"/>
        <v>650</v>
      </c>
      <c r="V62" s="15">
        <f t="shared" si="240"/>
        <v>650</v>
      </c>
      <c r="W62" s="15">
        <f t="shared" si="240"/>
        <v>650</v>
      </c>
      <c r="X62" s="15">
        <f t="shared" si="240"/>
        <v>650</v>
      </c>
      <c r="Y62" s="15">
        <f t="shared" si="240"/>
        <v>650</v>
      </c>
      <c r="Z62" s="15">
        <f t="shared" si="240"/>
        <v>650</v>
      </c>
      <c r="AA62" s="15">
        <f t="shared" si="240"/>
        <v>650</v>
      </c>
      <c r="AB62" s="15">
        <f t="shared" si="240"/>
        <v>650</v>
      </c>
      <c r="AC62" s="41">
        <f t="shared" si="232"/>
        <v>10200</v>
      </c>
      <c r="AD62" s="17"/>
      <c r="AI62" s="237" t="str">
        <f t="shared" si="144"/>
        <v>Y</v>
      </c>
      <c r="AJ62" s="25">
        <f t="shared" si="145"/>
        <v>2016</v>
      </c>
      <c r="AK62" s="284">
        <f t="shared" si="146"/>
        <v>9</v>
      </c>
      <c r="AL62" s="285">
        <f t="shared" ca="1" si="224"/>
        <v>0</v>
      </c>
      <c r="AM62" s="285">
        <f t="shared" ca="1" si="224"/>
        <v>0</v>
      </c>
      <c r="AN62" s="285">
        <f t="shared" ca="1" si="224"/>
        <v>0</v>
      </c>
      <c r="AO62" s="285">
        <f t="shared" ca="1" si="224"/>
        <v>0</v>
      </c>
      <c r="AP62" s="285">
        <f t="shared" ca="1" si="224"/>
        <v>0</v>
      </c>
      <c r="AQ62" s="285">
        <f t="shared" ca="1" si="224"/>
        <v>0</v>
      </c>
      <c r="AR62" s="285">
        <f t="shared" ca="1" si="224"/>
        <v>50</v>
      </c>
      <c r="AS62" s="285">
        <f t="shared" ca="1" si="224"/>
        <v>0</v>
      </c>
      <c r="AT62" s="285">
        <f t="shared" ca="1" si="224"/>
        <v>0</v>
      </c>
      <c r="AU62" s="285">
        <f t="shared" ca="1" si="224"/>
        <v>150</v>
      </c>
      <c r="AV62" s="285">
        <f t="shared" ca="1" si="225"/>
        <v>200</v>
      </c>
      <c r="AW62" s="285">
        <f t="shared" ca="1" si="225"/>
        <v>0</v>
      </c>
      <c r="AX62" s="285">
        <f t="shared" ca="1" si="225"/>
        <v>0</v>
      </c>
      <c r="AY62" s="609">
        <f t="shared" ca="1" si="225"/>
        <v>0</v>
      </c>
      <c r="AZ62" s="285">
        <f t="shared" ca="1" si="225"/>
        <v>10</v>
      </c>
      <c r="BA62" s="285">
        <f t="shared" ca="1" si="225"/>
        <v>25</v>
      </c>
      <c r="BB62" s="285">
        <f t="shared" ca="1" si="225"/>
        <v>7</v>
      </c>
      <c r="BC62" s="285">
        <f t="shared" ca="1" si="225"/>
        <v>91</v>
      </c>
      <c r="BD62" s="285">
        <f t="shared" ca="1" si="225"/>
        <v>6</v>
      </c>
      <c r="BE62" s="285">
        <f t="shared" ca="1" si="54"/>
        <v>0</v>
      </c>
      <c r="BF62" s="285">
        <f t="shared" ca="1" si="200"/>
        <v>25</v>
      </c>
      <c r="BG62" s="285">
        <f t="shared" ca="1" si="200"/>
        <v>0</v>
      </c>
      <c r="BH62" s="285">
        <f t="shared" ca="1" si="200"/>
        <v>60</v>
      </c>
      <c r="BI62" s="285">
        <f t="shared" ca="1" si="200"/>
        <v>0</v>
      </c>
      <c r="BJ62" s="285">
        <f t="shared" ca="1" si="226"/>
        <v>15</v>
      </c>
      <c r="BK62" s="285">
        <f t="shared" ca="1" si="226"/>
        <v>20.7</v>
      </c>
      <c r="BL62" s="285">
        <f t="shared" ca="1" si="226"/>
        <v>0</v>
      </c>
      <c r="BM62" s="285">
        <f t="shared" ca="1" si="226"/>
        <v>0</v>
      </c>
      <c r="BN62" s="285">
        <f t="shared" ca="1" si="226"/>
        <v>0</v>
      </c>
      <c r="BO62" s="285">
        <f t="shared" ca="1" si="226"/>
        <v>0</v>
      </c>
      <c r="BP62" s="285">
        <f t="shared" ca="1" si="226"/>
        <v>0</v>
      </c>
      <c r="BQ62" s="514">
        <f t="shared" ca="1" si="57"/>
        <v>43</v>
      </c>
      <c r="BR62" s="566">
        <f t="shared" ca="1" si="141"/>
        <v>259.2</v>
      </c>
      <c r="BS62" s="274">
        <f t="shared" ca="1" si="136"/>
        <v>400</v>
      </c>
      <c r="BT62" s="285">
        <f t="shared" ca="1" si="59"/>
        <v>659</v>
      </c>
      <c r="BU62" s="286" t="str">
        <f t="shared" si="147"/>
        <v>J</v>
      </c>
      <c r="BV62" s="323">
        <f t="shared" ca="1" si="72"/>
        <v>659.7</v>
      </c>
      <c r="BW62" s="323">
        <f t="shared" ca="1" si="60"/>
        <v>0.70000000000004547</v>
      </c>
      <c r="BY62" s="287"/>
      <c r="BZ62" s="288"/>
      <c r="CA62" s="237" t="str">
        <f t="shared" si="148"/>
        <v>J</v>
      </c>
      <c r="CB62" s="278">
        <f t="shared" si="157"/>
        <v>2016</v>
      </c>
      <c r="CC62" s="279">
        <f t="shared" si="157"/>
        <v>9</v>
      </c>
      <c r="CD62" s="280">
        <f t="shared" ca="1" si="74"/>
        <v>0</v>
      </c>
      <c r="CE62" s="280">
        <f t="shared" ca="1" si="75"/>
        <v>0</v>
      </c>
      <c r="CF62" s="280">
        <f t="shared" ca="1" si="76"/>
        <v>0</v>
      </c>
      <c r="CG62" s="280">
        <f t="shared" ca="1" si="77"/>
        <v>0</v>
      </c>
      <c r="CH62" s="280">
        <f t="shared" ca="1" si="78"/>
        <v>0</v>
      </c>
      <c r="CI62" s="280">
        <f t="shared" ca="1" si="79"/>
        <v>0</v>
      </c>
      <c r="CJ62" s="280">
        <f t="shared" ca="1" si="80"/>
        <v>50</v>
      </c>
      <c r="CK62" s="280">
        <f t="shared" ca="1" si="81"/>
        <v>0</v>
      </c>
      <c r="CL62" s="280">
        <f t="shared" ca="1" si="82"/>
        <v>0</v>
      </c>
      <c r="CM62" s="280">
        <f t="shared" ca="1" si="83"/>
        <v>150</v>
      </c>
      <c r="CN62" s="280">
        <f t="shared" ca="1" si="84"/>
        <v>200</v>
      </c>
      <c r="CO62" s="280">
        <f t="shared" ca="1" si="85"/>
        <v>0</v>
      </c>
      <c r="CP62" s="365">
        <f t="shared" ca="1" si="86"/>
        <v>0</v>
      </c>
      <c r="CQ62" s="613">
        <f t="shared" ca="1" si="87"/>
        <v>0</v>
      </c>
      <c r="CR62" s="280">
        <f t="shared" ca="1" si="88"/>
        <v>10</v>
      </c>
      <c r="CS62" s="280">
        <f t="shared" ca="1" si="89"/>
        <v>25</v>
      </c>
      <c r="CT62" s="280">
        <f t="shared" ca="1" si="90"/>
        <v>6</v>
      </c>
      <c r="CU62" s="280">
        <f t="shared" ca="1" si="91"/>
        <v>75</v>
      </c>
      <c r="CV62" s="280">
        <f t="shared" ca="1" si="92"/>
        <v>6</v>
      </c>
      <c r="CW62" s="365">
        <f t="shared" ca="1" si="93"/>
        <v>0</v>
      </c>
      <c r="CX62" s="280">
        <f t="shared" ca="1" si="94"/>
        <v>25</v>
      </c>
      <c r="CY62" s="280">
        <f t="shared" ca="1" si="95"/>
        <v>0</v>
      </c>
      <c r="CZ62" s="280">
        <f t="shared" ca="1" si="96"/>
        <v>60</v>
      </c>
      <c r="DA62" s="280">
        <f t="shared" ca="1" si="97"/>
        <v>0</v>
      </c>
      <c r="DB62" s="280">
        <f t="shared" ca="1" si="98"/>
        <v>15</v>
      </c>
      <c r="DC62" s="280">
        <f t="shared" ca="1" si="99"/>
        <v>20.6</v>
      </c>
      <c r="DD62" s="280">
        <f t="shared" ca="1" si="100"/>
        <v>0</v>
      </c>
      <c r="DE62" s="280">
        <f t="shared" ca="1" si="101"/>
        <v>0</v>
      </c>
      <c r="DF62" s="280">
        <f t="shared" ca="1" si="102"/>
        <v>0</v>
      </c>
      <c r="DG62" s="280">
        <f t="shared" ca="1" si="103"/>
        <v>0</v>
      </c>
      <c r="DH62" s="280">
        <f t="shared" ca="1" si="104"/>
        <v>0</v>
      </c>
      <c r="DI62" s="568">
        <f t="shared" ca="1" si="105"/>
        <v>42.6</v>
      </c>
      <c r="DJ62" s="568">
        <f t="shared" ca="1" si="106"/>
        <v>200</v>
      </c>
      <c r="DK62" s="414">
        <f t="shared" ca="1" si="107"/>
        <v>400</v>
      </c>
      <c r="DL62" s="281">
        <f t="shared" ca="1" si="108"/>
        <v>642.6</v>
      </c>
      <c r="DM62" s="281">
        <f t="shared" ca="1" si="109"/>
        <v>642</v>
      </c>
      <c r="DN62" s="454">
        <f t="shared" ca="1" si="110"/>
        <v>-0.60000000000002274</v>
      </c>
      <c r="DO62" s="626">
        <f t="shared" ca="1" si="111"/>
        <v>-9.3370681605979263E-4</v>
      </c>
      <c r="DP62" s="29"/>
      <c r="DQ62" s="29"/>
      <c r="DR62" s="29"/>
      <c r="DS62" s="29"/>
      <c r="DT62" s="29"/>
      <c r="DU62" s="29"/>
      <c r="DV62" s="29"/>
    </row>
    <row r="63" spans="1:126" ht="11.25" customHeight="1">
      <c r="A63" s="1">
        <f t="shared" si="202"/>
        <v>2027</v>
      </c>
      <c r="B63" s="15">
        <f t="shared" ref="B63:M63" si="241">B183+B263+B223+B303+B343+B383+B423+B463+B503+B543+B583+B623</f>
        <v>1250.92</v>
      </c>
      <c r="C63" s="15">
        <f t="shared" si="241"/>
        <v>1250.92</v>
      </c>
      <c r="D63" s="15">
        <f t="shared" si="241"/>
        <v>1250.92</v>
      </c>
      <c r="E63" s="15">
        <f t="shared" si="241"/>
        <v>650.48</v>
      </c>
      <c r="F63" s="15">
        <f t="shared" si="241"/>
        <v>650.48</v>
      </c>
      <c r="G63" s="15">
        <f t="shared" si="241"/>
        <v>650.26</v>
      </c>
      <c r="H63" s="15">
        <f t="shared" si="241"/>
        <v>650.26</v>
      </c>
      <c r="I63" s="15">
        <f t="shared" si="241"/>
        <v>650.26</v>
      </c>
      <c r="J63" s="15">
        <f t="shared" si="241"/>
        <v>650.26</v>
      </c>
      <c r="K63" s="15">
        <f t="shared" si="241"/>
        <v>650.26</v>
      </c>
      <c r="L63" s="15">
        <f t="shared" si="241"/>
        <v>650.26</v>
      </c>
      <c r="M63" s="15">
        <f t="shared" si="241"/>
        <v>1250.7</v>
      </c>
      <c r="N63" s="41">
        <f t="shared" si="230"/>
        <v>10205.980000000001</v>
      </c>
      <c r="O63" s="2"/>
      <c r="P63" s="1">
        <f t="shared" si="204"/>
        <v>2027</v>
      </c>
      <c r="Q63" s="15">
        <f t="shared" ref="Q63:AB63" si="242">Q183+Q263+Q223+Q303+Q343+Q383+Q423+Q463+Q503+Q543+Q583+Q623</f>
        <v>1250</v>
      </c>
      <c r="R63" s="15">
        <f t="shared" si="242"/>
        <v>1250</v>
      </c>
      <c r="S63" s="15">
        <f t="shared" si="242"/>
        <v>1250</v>
      </c>
      <c r="T63" s="15">
        <f t="shared" si="242"/>
        <v>1250</v>
      </c>
      <c r="U63" s="15">
        <f t="shared" si="242"/>
        <v>650</v>
      </c>
      <c r="V63" s="15">
        <f t="shared" si="242"/>
        <v>650</v>
      </c>
      <c r="W63" s="15">
        <f t="shared" si="242"/>
        <v>650</v>
      </c>
      <c r="X63" s="15">
        <f t="shared" si="242"/>
        <v>650</v>
      </c>
      <c r="Y63" s="15">
        <f t="shared" si="242"/>
        <v>650</v>
      </c>
      <c r="Z63" s="15">
        <f t="shared" si="242"/>
        <v>650</v>
      </c>
      <c r="AA63" s="15">
        <f t="shared" si="242"/>
        <v>650</v>
      </c>
      <c r="AB63" s="15">
        <f t="shared" si="242"/>
        <v>650</v>
      </c>
      <c r="AC63" s="41">
        <f t="shared" si="232"/>
        <v>10200</v>
      </c>
      <c r="AD63" s="17"/>
      <c r="AI63" s="237" t="str">
        <f t="shared" si="144"/>
        <v>Z</v>
      </c>
      <c r="AJ63" s="25">
        <f t="shared" si="145"/>
        <v>2016</v>
      </c>
      <c r="AK63" s="284">
        <f t="shared" si="146"/>
        <v>10</v>
      </c>
      <c r="AL63" s="285">
        <f t="shared" ca="1" si="224"/>
        <v>0</v>
      </c>
      <c r="AM63" s="285">
        <f t="shared" ca="1" si="224"/>
        <v>0</v>
      </c>
      <c r="AN63" s="285">
        <f t="shared" ca="1" si="224"/>
        <v>0</v>
      </c>
      <c r="AO63" s="285">
        <f t="shared" ca="1" si="224"/>
        <v>0</v>
      </c>
      <c r="AP63" s="285">
        <f t="shared" ca="1" si="224"/>
        <v>0</v>
      </c>
      <c r="AQ63" s="285">
        <f t="shared" ca="1" si="224"/>
        <v>0</v>
      </c>
      <c r="AR63" s="285">
        <f t="shared" ca="1" si="224"/>
        <v>50</v>
      </c>
      <c r="AS63" s="285">
        <f t="shared" ca="1" si="224"/>
        <v>0</v>
      </c>
      <c r="AT63" s="285">
        <f t="shared" ca="1" si="224"/>
        <v>0</v>
      </c>
      <c r="AU63" s="285">
        <f t="shared" ca="1" si="224"/>
        <v>150</v>
      </c>
      <c r="AV63" s="285">
        <f t="shared" ca="1" si="225"/>
        <v>200</v>
      </c>
      <c r="AW63" s="285">
        <f t="shared" ca="1" si="225"/>
        <v>0</v>
      </c>
      <c r="AX63" s="285">
        <f t="shared" ca="1" si="225"/>
        <v>0</v>
      </c>
      <c r="AY63" s="609">
        <f t="shared" ca="1" si="225"/>
        <v>0</v>
      </c>
      <c r="AZ63" s="285">
        <f t="shared" ca="1" si="225"/>
        <v>10</v>
      </c>
      <c r="BA63" s="285">
        <f t="shared" ca="1" si="225"/>
        <v>25</v>
      </c>
      <c r="BB63" s="285">
        <f t="shared" ca="1" si="225"/>
        <v>6</v>
      </c>
      <c r="BC63" s="285">
        <f t="shared" ca="1" si="225"/>
        <v>75</v>
      </c>
      <c r="BD63" s="285">
        <f t="shared" ca="1" si="225"/>
        <v>6</v>
      </c>
      <c r="BE63" s="285">
        <f t="shared" ca="1" si="54"/>
        <v>0</v>
      </c>
      <c r="BF63" s="285">
        <f t="shared" ca="1" si="200"/>
        <v>25</v>
      </c>
      <c r="BG63" s="285">
        <f t="shared" ca="1" si="200"/>
        <v>0</v>
      </c>
      <c r="BH63" s="285">
        <f t="shared" ca="1" si="200"/>
        <v>60</v>
      </c>
      <c r="BI63" s="285">
        <f t="shared" ca="1" si="200"/>
        <v>0</v>
      </c>
      <c r="BJ63" s="285">
        <f t="shared" ca="1" si="226"/>
        <v>15</v>
      </c>
      <c r="BK63" s="285">
        <f t="shared" ca="1" si="226"/>
        <v>20.6</v>
      </c>
      <c r="BL63" s="285">
        <f t="shared" ca="1" si="226"/>
        <v>0</v>
      </c>
      <c r="BM63" s="285">
        <f t="shared" ca="1" si="226"/>
        <v>0</v>
      </c>
      <c r="BN63" s="285">
        <f t="shared" ca="1" si="226"/>
        <v>0</v>
      </c>
      <c r="BO63" s="285">
        <f t="shared" ca="1" si="226"/>
        <v>0</v>
      </c>
      <c r="BP63" s="285">
        <f t="shared" ca="1" si="226"/>
        <v>0</v>
      </c>
      <c r="BQ63" s="514">
        <f t="shared" ca="1" si="57"/>
        <v>43</v>
      </c>
      <c r="BR63" s="566">
        <f t="shared" ca="1" si="141"/>
        <v>242.9</v>
      </c>
      <c r="BS63" s="274">
        <f t="shared" ca="1" si="136"/>
        <v>400</v>
      </c>
      <c r="BT63" s="285">
        <f t="shared" ca="1" si="59"/>
        <v>643</v>
      </c>
      <c r="BU63" s="286" t="str">
        <f t="shared" si="147"/>
        <v>K</v>
      </c>
      <c r="BV63" s="323">
        <f t="shared" ca="1" si="72"/>
        <v>642.6</v>
      </c>
      <c r="BW63" s="323">
        <f t="shared" ca="1" si="60"/>
        <v>-0.39999999999997726</v>
      </c>
      <c r="BY63" s="287"/>
      <c r="BZ63" s="288"/>
      <c r="CA63" s="237" t="str">
        <f t="shared" si="148"/>
        <v>K</v>
      </c>
      <c r="CB63" s="278">
        <f t="shared" si="157"/>
        <v>2016</v>
      </c>
      <c r="CC63" s="279">
        <f t="shared" si="157"/>
        <v>10</v>
      </c>
      <c r="CD63" s="280">
        <f t="shared" ca="1" si="74"/>
        <v>0</v>
      </c>
      <c r="CE63" s="280">
        <f t="shared" ca="1" si="75"/>
        <v>0</v>
      </c>
      <c r="CF63" s="280">
        <f t="shared" ca="1" si="76"/>
        <v>0</v>
      </c>
      <c r="CG63" s="280">
        <f t="shared" ca="1" si="77"/>
        <v>0</v>
      </c>
      <c r="CH63" s="280">
        <f t="shared" ca="1" si="78"/>
        <v>0</v>
      </c>
      <c r="CI63" s="280">
        <f t="shared" ca="1" si="79"/>
        <v>0</v>
      </c>
      <c r="CJ63" s="280">
        <f t="shared" ca="1" si="80"/>
        <v>50</v>
      </c>
      <c r="CK63" s="280">
        <f t="shared" ca="1" si="81"/>
        <v>0</v>
      </c>
      <c r="CL63" s="280">
        <f t="shared" ca="1" si="82"/>
        <v>0</v>
      </c>
      <c r="CM63" s="280">
        <f t="shared" ca="1" si="83"/>
        <v>150</v>
      </c>
      <c r="CN63" s="280">
        <f t="shared" ca="1" si="84"/>
        <v>200</v>
      </c>
      <c r="CO63" s="280">
        <f t="shared" ca="1" si="85"/>
        <v>0</v>
      </c>
      <c r="CP63" s="365">
        <f t="shared" ca="1" si="86"/>
        <v>0</v>
      </c>
      <c r="CQ63" s="613">
        <f t="shared" ca="1" si="87"/>
        <v>0</v>
      </c>
      <c r="CR63" s="280">
        <f t="shared" ca="1" si="88"/>
        <v>11</v>
      </c>
      <c r="CS63" s="280">
        <f t="shared" ca="1" si="89"/>
        <v>25</v>
      </c>
      <c r="CT63" s="280">
        <f t="shared" ca="1" si="90"/>
        <v>6</v>
      </c>
      <c r="CU63" s="280">
        <f t="shared" ca="1" si="91"/>
        <v>71</v>
      </c>
      <c r="CV63" s="280">
        <f t="shared" ca="1" si="92"/>
        <v>4</v>
      </c>
      <c r="CW63" s="365">
        <f t="shared" ca="1" si="93"/>
        <v>0</v>
      </c>
      <c r="CX63" s="280">
        <f t="shared" ca="1" si="94"/>
        <v>25</v>
      </c>
      <c r="CY63" s="280">
        <f t="shared" ca="1" si="95"/>
        <v>0</v>
      </c>
      <c r="CZ63" s="280">
        <f t="shared" ca="1" si="96"/>
        <v>60</v>
      </c>
      <c r="DA63" s="280">
        <f t="shared" ca="1" si="97"/>
        <v>0</v>
      </c>
      <c r="DB63" s="280">
        <f t="shared" ca="1" si="98"/>
        <v>15</v>
      </c>
      <c r="DC63" s="280">
        <f t="shared" ca="1" si="99"/>
        <v>18.600000000000001</v>
      </c>
      <c r="DD63" s="280">
        <f t="shared" ca="1" si="100"/>
        <v>0</v>
      </c>
      <c r="DE63" s="280">
        <f t="shared" ca="1" si="101"/>
        <v>0</v>
      </c>
      <c r="DF63" s="280">
        <f t="shared" ca="1" si="102"/>
        <v>0</v>
      </c>
      <c r="DG63" s="280">
        <f t="shared" ca="1" si="103"/>
        <v>0</v>
      </c>
      <c r="DH63" s="280">
        <f t="shared" ca="1" si="104"/>
        <v>0</v>
      </c>
      <c r="DI63" s="568">
        <f t="shared" ca="1" si="105"/>
        <v>39.6</v>
      </c>
      <c r="DJ63" s="568">
        <f t="shared" ca="1" si="106"/>
        <v>196</v>
      </c>
      <c r="DK63" s="414">
        <f t="shared" ca="1" si="107"/>
        <v>400</v>
      </c>
      <c r="DL63" s="281">
        <f t="shared" ca="1" si="108"/>
        <v>635.6</v>
      </c>
      <c r="DM63" s="281">
        <f t="shared" ca="1" si="109"/>
        <v>635</v>
      </c>
      <c r="DN63" s="454">
        <f t="shared" ca="1" si="110"/>
        <v>-0.60000000000002274</v>
      </c>
      <c r="DO63" s="626">
        <f t="shared" ca="1" si="111"/>
        <v>-9.4398993077410753E-4</v>
      </c>
      <c r="DP63" s="29"/>
      <c r="DQ63" s="29"/>
      <c r="DR63" s="29"/>
      <c r="DS63" s="29"/>
      <c r="DT63" s="29"/>
      <c r="DU63" s="29"/>
      <c r="DV63" s="29"/>
    </row>
    <row r="64" spans="1:126" ht="11.25" customHeight="1">
      <c r="A64" s="1">
        <f t="shared" si="202"/>
        <v>2028</v>
      </c>
      <c r="B64" s="15">
        <f t="shared" ref="B64:M64" si="243">B184+B264+B224+B304+B344+B384+B424+B464+B504+B544+B584+B624</f>
        <v>1250.92</v>
      </c>
      <c r="C64" s="15">
        <f t="shared" si="243"/>
        <v>1250.92</v>
      </c>
      <c r="D64" s="15">
        <f t="shared" si="243"/>
        <v>1250.92</v>
      </c>
      <c r="E64" s="15">
        <f t="shared" si="243"/>
        <v>650.48</v>
      </c>
      <c r="F64" s="15">
        <f t="shared" si="243"/>
        <v>650.48</v>
      </c>
      <c r="G64" s="15">
        <f t="shared" si="243"/>
        <v>650.26</v>
      </c>
      <c r="H64" s="15">
        <f t="shared" si="243"/>
        <v>650.26</v>
      </c>
      <c r="I64" s="15">
        <f t="shared" si="243"/>
        <v>650.26</v>
      </c>
      <c r="J64" s="15">
        <f t="shared" si="243"/>
        <v>650.26</v>
      </c>
      <c r="K64" s="15">
        <f t="shared" si="243"/>
        <v>650.26</v>
      </c>
      <c r="L64" s="15">
        <f t="shared" si="243"/>
        <v>650.26</v>
      </c>
      <c r="M64" s="15">
        <f t="shared" si="243"/>
        <v>1250.7</v>
      </c>
      <c r="N64" s="41">
        <f t="shared" si="230"/>
        <v>10205.980000000001</v>
      </c>
      <c r="O64" s="2"/>
      <c r="P64" s="1">
        <f t="shared" si="204"/>
        <v>2028</v>
      </c>
      <c r="Q64" s="15">
        <f t="shared" ref="Q64:AB64" si="244">Q184+Q264+Q224+Q304+Q344+Q384+Q424+Q464+Q504+Q544+Q584+Q624</f>
        <v>1250</v>
      </c>
      <c r="R64" s="15">
        <f t="shared" si="244"/>
        <v>1250</v>
      </c>
      <c r="S64" s="15">
        <f t="shared" si="244"/>
        <v>1250</v>
      </c>
      <c r="T64" s="15">
        <f t="shared" si="244"/>
        <v>1250</v>
      </c>
      <c r="U64" s="15">
        <f t="shared" si="244"/>
        <v>650</v>
      </c>
      <c r="V64" s="15">
        <f t="shared" si="244"/>
        <v>650</v>
      </c>
      <c r="W64" s="15">
        <f t="shared" si="244"/>
        <v>650</v>
      </c>
      <c r="X64" s="15">
        <f t="shared" si="244"/>
        <v>650</v>
      </c>
      <c r="Y64" s="15">
        <f t="shared" si="244"/>
        <v>650</v>
      </c>
      <c r="Z64" s="15">
        <f t="shared" si="244"/>
        <v>650</v>
      </c>
      <c r="AA64" s="15">
        <f t="shared" si="244"/>
        <v>650</v>
      </c>
      <c r="AB64" s="15">
        <f t="shared" si="244"/>
        <v>650</v>
      </c>
      <c r="AC64" s="41">
        <f>SUM(Q64:AB64)</f>
        <v>10200</v>
      </c>
      <c r="AD64" s="17"/>
      <c r="AI64" s="237" t="str">
        <f t="shared" si="144"/>
        <v>AA</v>
      </c>
      <c r="AJ64" s="25">
        <f t="shared" si="145"/>
        <v>2016</v>
      </c>
      <c r="AK64" s="284">
        <f t="shared" si="146"/>
        <v>11</v>
      </c>
      <c r="AL64" s="285">
        <f t="shared" ca="1" si="224"/>
        <v>0</v>
      </c>
      <c r="AM64" s="285">
        <f t="shared" ca="1" si="224"/>
        <v>0</v>
      </c>
      <c r="AN64" s="285">
        <f t="shared" ca="1" si="224"/>
        <v>0</v>
      </c>
      <c r="AO64" s="285">
        <f t="shared" ca="1" si="224"/>
        <v>0</v>
      </c>
      <c r="AP64" s="285">
        <f t="shared" ca="1" si="224"/>
        <v>0</v>
      </c>
      <c r="AQ64" s="285">
        <f t="shared" ca="1" si="224"/>
        <v>0</v>
      </c>
      <c r="AR64" s="285">
        <f t="shared" ca="1" si="224"/>
        <v>50</v>
      </c>
      <c r="AS64" s="285">
        <f t="shared" ca="1" si="224"/>
        <v>0</v>
      </c>
      <c r="AT64" s="285">
        <f t="shared" ca="1" si="224"/>
        <v>0</v>
      </c>
      <c r="AU64" s="285">
        <f t="shared" ca="1" si="224"/>
        <v>150</v>
      </c>
      <c r="AV64" s="285">
        <f t="shared" ca="1" si="225"/>
        <v>200</v>
      </c>
      <c r="AW64" s="285">
        <f t="shared" ca="1" si="225"/>
        <v>0</v>
      </c>
      <c r="AX64" s="285">
        <f t="shared" ca="1" si="225"/>
        <v>0</v>
      </c>
      <c r="AY64" s="609">
        <f t="shared" ca="1" si="225"/>
        <v>0</v>
      </c>
      <c r="AZ64" s="285">
        <f t="shared" ca="1" si="225"/>
        <v>10</v>
      </c>
      <c r="BA64" s="285">
        <f t="shared" ca="1" si="225"/>
        <v>25</v>
      </c>
      <c r="BB64" s="285">
        <f t="shared" ca="1" si="225"/>
        <v>6</v>
      </c>
      <c r="BC64" s="285">
        <f t="shared" ca="1" si="225"/>
        <v>71</v>
      </c>
      <c r="BD64" s="285">
        <f t="shared" ca="1" si="225"/>
        <v>6</v>
      </c>
      <c r="BE64" s="285">
        <f t="shared" ca="1" si="54"/>
        <v>0</v>
      </c>
      <c r="BF64" s="285">
        <f t="shared" ca="1" si="200"/>
        <v>25</v>
      </c>
      <c r="BG64" s="285">
        <f t="shared" ca="1" si="200"/>
        <v>0</v>
      </c>
      <c r="BH64" s="285">
        <f t="shared" ca="1" si="200"/>
        <v>60</v>
      </c>
      <c r="BI64" s="285">
        <f t="shared" ca="1" si="200"/>
        <v>0</v>
      </c>
      <c r="BJ64" s="285">
        <f t="shared" ca="1" si="226"/>
        <v>15</v>
      </c>
      <c r="BK64" s="285">
        <f t="shared" ca="1" si="226"/>
        <v>18.600000000000001</v>
      </c>
      <c r="BL64" s="285">
        <f t="shared" ca="1" si="226"/>
        <v>0</v>
      </c>
      <c r="BM64" s="285">
        <f t="shared" ca="1" si="226"/>
        <v>0</v>
      </c>
      <c r="BN64" s="285">
        <f t="shared" ca="1" si="226"/>
        <v>0</v>
      </c>
      <c r="BO64" s="285">
        <f t="shared" ca="1" si="226"/>
        <v>0</v>
      </c>
      <c r="BP64" s="285">
        <f t="shared" ca="1" si="226"/>
        <v>0</v>
      </c>
      <c r="BQ64" s="514">
        <f t="shared" ca="1" si="57"/>
        <v>40</v>
      </c>
      <c r="BR64" s="566">
        <f t="shared" ca="1" si="141"/>
        <v>236.1</v>
      </c>
      <c r="BS64" s="274">
        <f t="shared" ca="1" si="136"/>
        <v>400</v>
      </c>
      <c r="BT64" s="285">
        <f t="shared" ca="1" si="59"/>
        <v>636</v>
      </c>
      <c r="BU64" s="286" t="str">
        <f t="shared" si="147"/>
        <v>L</v>
      </c>
      <c r="BV64" s="323">
        <f t="shared" ca="1" si="72"/>
        <v>636.6</v>
      </c>
      <c r="BW64" s="323">
        <f t="shared" ca="1" si="60"/>
        <v>0.60000000000002274</v>
      </c>
      <c r="BY64" s="287"/>
      <c r="BZ64" s="288"/>
      <c r="CA64" s="237" t="str">
        <f t="shared" si="148"/>
        <v>L</v>
      </c>
      <c r="CB64" s="278">
        <f t="shared" si="157"/>
        <v>2016</v>
      </c>
      <c r="CC64" s="279">
        <f t="shared" si="157"/>
        <v>11</v>
      </c>
      <c r="CD64" s="280">
        <f t="shared" ca="1" si="74"/>
        <v>0</v>
      </c>
      <c r="CE64" s="280">
        <f t="shared" ca="1" si="75"/>
        <v>0</v>
      </c>
      <c r="CF64" s="280">
        <f t="shared" ca="1" si="76"/>
        <v>0</v>
      </c>
      <c r="CG64" s="280">
        <f t="shared" ca="1" si="77"/>
        <v>0</v>
      </c>
      <c r="CH64" s="280">
        <f t="shared" ca="1" si="78"/>
        <v>0</v>
      </c>
      <c r="CI64" s="280">
        <f t="shared" ca="1" si="79"/>
        <v>0</v>
      </c>
      <c r="CJ64" s="280">
        <f t="shared" ca="1" si="80"/>
        <v>50</v>
      </c>
      <c r="CK64" s="280">
        <f t="shared" ca="1" si="81"/>
        <v>0</v>
      </c>
      <c r="CL64" s="280">
        <f t="shared" ca="1" si="82"/>
        <v>0</v>
      </c>
      <c r="CM64" s="280">
        <f t="shared" ca="1" si="83"/>
        <v>150</v>
      </c>
      <c r="CN64" s="280">
        <f t="shared" ca="1" si="84"/>
        <v>200</v>
      </c>
      <c r="CO64" s="280">
        <f t="shared" ca="1" si="85"/>
        <v>0</v>
      </c>
      <c r="CP64" s="365">
        <f t="shared" ca="1" si="86"/>
        <v>0</v>
      </c>
      <c r="CQ64" s="613">
        <f t="shared" ca="1" si="87"/>
        <v>0</v>
      </c>
      <c r="CR64" s="280">
        <f t="shared" ca="1" si="88"/>
        <v>7</v>
      </c>
      <c r="CS64" s="280">
        <f t="shared" ca="1" si="89"/>
        <v>25</v>
      </c>
      <c r="CT64" s="280">
        <f t="shared" ca="1" si="90"/>
        <v>5</v>
      </c>
      <c r="CU64" s="280">
        <f t="shared" ca="1" si="91"/>
        <v>54</v>
      </c>
      <c r="CV64" s="280">
        <f t="shared" ca="1" si="92"/>
        <v>4</v>
      </c>
      <c r="CW64" s="365">
        <f t="shared" ca="1" si="93"/>
        <v>0</v>
      </c>
      <c r="CX64" s="280">
        <f t="shared" ca="1" si="94"/>
        <v>25</v>
      </c>
      <c r="CY64" s="280">
        <f t="shared" ca="1" si="95"/>
        <v>0</v>
      </c>
      <c r="CZ64" s="280">
        <f t="shared" ca="1" si="96"/>
        <v>60</v>
      </c>
      <c r="DA64" s="280">
        <f t="shared" ca="1" si="97"/>
        <v>0</v>
      </c>
      <c r="DB64" s="280">
        <f t="shared" ca="1" si="98"/>
        <v>15</v>
      </c>
      <c r="DC64" s="280">
        <f t="shared" ca="1" si="99"/>
        <v>13.9</v>
      </c>
      <c r="DD64" s="280">
        <f t="shared" ca="1" si="100"/>
        <v>0</v>
      </c>
      <c r="DE64" s="280">
        <f t="shared" ca="1" si="101"/>
        <v>0</v>
      </c>
      <c r="DF64" s="280">
        <f t="shared" ca="1" si="102"/>
        <v>0</v>
      </c>
      <c r="DG64" s="280">
        <f t="shared" ca="1" si="103"/>
        <v>0</v>
      </c>
      <c r="DH64" s="280">
        <f t="shared" ca="1" si="104"/>
        <v>0</v>
      </c>
      <c r="DI64" s="568">
        <f t="shared" ca="1" si="105"/>
        <v>29.9</v>
      </c>
      <c r="DJ64" s="568">
        <f t="shared" ca="1" si="106"/>
        <v>179</v>
      </c>
      <c r="DK64" s="414">
        <f t="shared" ca="1" si="107"/>
        <v>400</v>
      </c>
      <c r="DL64" s="281">
        <f t="shared" ca="1" si="108"/>
        <v>608.9</v>
      </c>
      <c r="DM64" s="281">
        <f t="shared" ca="1" si="109"/>
        <v>609</v>
      </c>
      <c r="DN64" s="454">
        <f t="shared" ca="1" si="110"/>
        <v>0.10000000000002274</v>
      </c>
      <c r="DO64" s="626">
        <f t="shared" ca="1" si="111"/>
        <v>1.6423057973398382E-4</v>
      </c>
      <c r="DP64" s="29"/>
      <c r="DQ64" s="29"/>
      <c r="DR64" s="29"/>
      <c r="DS64" s="29"/>
      <c r="DT64" s="29"/>
      <c r="DU64" s="29"/>
      <c r="DV64" s="29"/>
    </row>
    <row r="65" spans="1:126" s="26" customFormat="1" ht="11.25" customHeight="1">
      <c r="A65" s="1">
        <f t="shared" si="202"/>
        <v>2029</v>
      </c>
      <c r="B65" s="15">
        <f t="shared" ref="B65:M65" si="245">B185+B265+B225+B305+B345+B385+B425+B465+B505+B545+B585+B625</f>
        <v>1250.92</v>
      </c>
      <c r="C65" s="15">
        <f t="shared" si="245"/>
        <v>1250.92</v>
      </c>
      <c r="D65" s="15">
        <f t="shared" si="245"/>
        <v>1250.92</v>
      </c>
      <c r="E65" s="15">
        <f t="shared" si="245"/>
        <v>650.48</v>
      </c>
      <c r="F65" s="15">
        <f t="shared" si="245"/>
        <v>650.48</v>
      </c>
      <c r="G65" s="15">
        <f t="shared" si="245"/>
        <v>650.26</v>
      </c>
      <c r="H65" s="15">
        <f t="shared" si="245"/>
        <v>650.26</v>
      </c>
      <c r="I65" s="15">
        <f t="shared" si="245"/>
        <v>650.26</v>
      </c>
      <c r="J65" s="15">
        <f t="shared" si="245"/>
        <v>650.26</v>
      </c>
      <c r="K65" s="15">
        <f t="shared" si="245"/>
        <v>650.26</v>
      </c>
      <c r="L65" s="15">
        <f t="shared" si="245"/>
        <v>650.26</v>
      </c>
      <c r="M65" s="15">
        <f t="shared" si="245"/>
        <v>1250.7</v>
      </c>
      <c r="N65" s="41">
        <f t="shared" si="230"/>
        <v>10205.980000000001</v>
      </c>
      <c r="O65" s="2"/>
      <c r="P65" s="1">
        <f t="shared" si="204"/>
        <v>2029</v>
      </c>
      <c r="Q65" s="15">
        <f t="shared" ref="Q65:AB65" si="246">Q185+Q265+Q225+Q305+Q345+Q385+Q425+Q465+Q505+Q545+Q585+Q625</f>
        <v>1250</v>
      </c>
      <c r="R65" s="15">
        <f t="shared" si="246"/>
        <v>1250</v>
      </c>
      <c r="S65" s="15">
        <f t="shared" si="246"/>
        <v>1250</v>
      </c>
      <c r="T65" s="15">
        <f t="shared" si="246"/>
        <v>1250</v>
      </c>
      <c r="U65" s="15">
        <f t="shared" si="246"/>
        <v>650</v>
      </c>
      <c r="V65" s="15">
        <f t="shared" si="246"/>
        <v>650</v>
      </c>
      <c r="W65" s="15">
        <f t="shared" si="246"/>
        <v>650</v>
      </c>
      <c r="X65" s="15">
        <f t="shared" si="246"/>
        <v>650</v>
      </c>
      <c r="Y65" s="15">
        <f t="shared" si="246"/>
        <v>650</v>
      </c>
      <c r="Z65" s="15">
        <f t="shared" si="246"/>
        <v>650</v>
      </c>
      <c r="AA65" s="15">
        <f t="shared" si="246"/>
        <v>650</v>
      </c>
      <c r="AB65" s="15">
        <f t="shared" si="246"/>
        <v>650</v>
      </c>
      <c r="AC65" s="41">
        <f>SUM(Q65:AB65)</f>
        <v>10200</v>
      </c>
      <c r="AD65" s="5"/>
      <c r="AH65" s="32"/>
      <c r="AI65" s="313" t="str">
        <f t="shared" si="144"/>
        <v>AB</v>
      </c>
      <c r="AJ65" s="294">
        <f t="shared" si="145"/>
        <v>2016</v>
      </c>
      <c r="AK65" s="314">
        <f t="shared" si="146"/>
        <v>12</v>
      </c>
      <c r="AL65" s="315">
        <f t="shared" ca="1" si="224"/>
        <v>0</v>
      </c>
      <c r="AM65" s="315">
        <f t="shared" ca="1" si="224"/>
        <v>0</v>
      </c>
      <c r="AN65" s="315">
        <f t="shared" ca="1" si="224"/>
        <v>0</v>
      </c>
      <c r="AO65" s="315">
        <f t="shared" ca="1" si="224"/>
        <v>0</v>
      </c>
      <c r="AP65" s="315">
        <f t="shared" ca="1" si="224"/>
        <v>0</v>
      </c>
      <c r="AQ65" s="315">
        <f t="shared" ca="1" si="224"/>
        <v>0</v>
      </c>
      <c r="AR65" s="315">
        <f t="shared" ca="1" si="224"/>
        <v>50</v>
      </c>
      <c r="AS65" s="315">
        <f t="shared" ca="1" si="224"/>
        <v>0</v>
      </c>
      <c r="AT65" s="315">
        <f t="shared" ca="1" si="224"/>
        <v>0</v>
      </c>
      <c r="AU65" s="315">
        <f t="shared" ca="1" si="224"/>
        <v>150</v>
      </c>
      <c r="AV65" s="315">
        <f t="shared" ca="1" si="225"/>
        <v>200</v>
      </c>
      <c r="AW65" s="315">
        <f t="shared" ca="1" si="225"/>
        <v>0</v>
      </c>
      <c r="AX65" s="315">
        <f t="shared" ca="1" si="225"/>
        <v>0</v>
      </c>
      <c r="AY65" s="615">
        <f t="shared" ca="1" si="225"/>
        <v>0</v>
      </c>
      <c r="AZ65" s="315">
        <f t="shared" ca="1" si="225"/>
        <v>11</v>
      </c>
      <c r="BA65" s="315">
        <f t="shared" ca="1" si="225"/>
        <v>25</v>
      </c>
      <c r="BB65" s="315">
        <f t="shared" ca="1" si="225"/>
        <v>5</v>
      </c>
      <c r="BC65" s="315">
        <f t="shared" ca="1" si="225"/>
        <v>54</v>
      </c>
      <c r="BD65" s="315">
        <f t="shared" ca="1" si="225"/>
        <v>4</v>
      </c>
      <c r="BE65" s="315">
        <f t="shared" ca="1" si="54"/>
        <v>0</v>
      </c>
      <c r="BF65" s="315">
        <f t="shared" ca="1" si="200"/>
        <v>25</v>
      </c>
      <c r="BG65" s="315">
        <f t="shared" ca="1" si="200"/>
        <v>0</v>
      </c>
      <c r="BH65" s="315">
        <f t="shared" ca="1" si="200"/>
        <v>60</v>
      </c>
      <c r="BI65" s="315">
        <f t="shared" ca="1" si="200"/>
        <v>0</v>
      </c>
      <c r="BJ65" s="315">
        <f t="shared" ca="1" si="226"/>
        <v>15</v>
      </c>
      <c r="BK65" s="315">
        <f t="shared" ca="1" si="226"/>
        <v>13.9</v>
      </c>
      <c r="BL65" s="315">
        <f t="shared" ca="1" si="226"/>
        <v>0</v>
      </c>
      <c r="BM65" s="315">
        <f t="shared" ca="1" si="226"/>
        <v>0</v>
      </c>
      <c r="BN65" s="315">
        <f t="shared" ca="1" si="226"/>
        <v>0</v>
      </c>
      <c r="BO65" s="315">
        <f t="shared" ca="1" si="226"/>
        <v>0</v>
      </c>
      <c r="BP65" s="315">
        <f t="shared" ca="1" si="226"/>
        <v>0</v>
      </c>
      <c r="BQ65" s="515">
        <f t="shared" ca="1" si="57"/>
        <v>34</v>
      </c>
      <c r="BR65" s="567">
        <f t="shared" ca="1" si="141"/>
        <v>213</v>
      </c>
      <c r="BS65" s="377">
        <f t="shared" ca="1" si="136"/>
        <v>400</v>
      </c>
      <c r="BT65" s="315">
        <f t="shared" ca="1" si="59"/>
        <v>613</v>
      </c>
      <c r="BU65" s="316" t="str">
        <f t="shared" si="147"/>
        <v>M</v>
      </c>
      <c r="BV65" s="386">
        <f t="shared" ca="1" si="72"/>
        <v>612.9</v>
      </c>
      <c r="BW65" s="386">
        <f t="shared" ca="1" si="60"/>
        <v>-0.10000000000002274</v>
      </c>
      <c r="BX65" s="294"/>
      <c r="BY65" s="379"/>
      <c r="BZ65" s="380"/>
      <c r="CA65" s="313" t="str">
        <f t="shared" si="148"/>
        <v>M</v>
      </c>
      <c r="CB65" s="381">
        <f t="shared" si="157"/>
        <v>2016</v>
      </c>
      <c r="CC65" s="382">
        <f t="shared" si="157"/>
        <v>12</v>
      </c>
      <c r="CD65" s="378">
        <f t="shared" ca="1" si="74"/>
        <v>0</v>
      </c>
      <c r="CE65" s="378">
        <f t="shared" ca="1" si="75"/>
        <v>0</v>
      </c>
      <c r="CF65" s="378">
        <f t="shared" ca="1" si="76"/>
        <v>0</v>
      </c>
      <c r="CG65" s="378">
        <f t="shared" ca="1" si="77"/>
        <v>0</v>
      </c>
      <c r="CH65" s="378">
        <f t="shared" ca="1" si="78"/>
        <v>0</v>
      </c>
      <c r="CI65" s="378">
        <f t="shared" ca="1" si="79"/>
        <v>0</v>
      </c>
      <c r="CJ65" s="378">
        <f t="shared" ca="1" si="80"/>
        <v>50</v>
      </c>
      <c r="CK65" s="378">
        <f t="shared" ca="1" si="81"/>
        <v>0</v>
      </c>
      <c r="CL65" s="378">
        <f t="shared" ca="1" si="82"/>
        <v>600</v>
      </c>
      <c r="CM65" s="378">
        <f t="shared" ca="1" si="83"/>
        <v>150</v>
      </c>
      <c r="CN65" s="378">
        <f t="shared" ca="1" si="84"/>
        <v>200</v>
      </c>
      <c r="CO65" s="378">
        <f t="shared" ca="1" si="85"/>
        <v>0</v>
      </c>
      <c r="CP65" s="386">
        <f t="shared" ca="1" si="86"/>
        <v>0</v>
      </c>
      <c r="CQ65" s="614">
        <f t="shared" ca="1" si="87"/>
        <v>0</v>
      </c>
      <c r="CR65" s="378">
        <f t="shared" ca="1" si="88"/>
        <v>10</v>
      </c>
      <c r="CS65" s="378">
        <f t="shared" ca="1" si="89"/>
        <v>25</v>
      </c>
      <c r="CT65" s="378">
        <f t="shared" ca="1" si="90"/>
        <v>6</v>
      </c>
      <c r="CU65" s="378">
        <f t="shared" ca="1" si="91"/>
        <v>65</v>
      </c>
      <c r="CV65" s="378">
        <f t="shared" ca="1" si="92"/>
        <v>5</v>
      </c>
      <c r="CW65" s="386">
        <f t="shared" ca="1" si="93"/>
        <v>0</v>
      </c>
      <c r="CX65" s="378">
        <f t="shared" ca="1" si="94"/>
        <v>25</v>
      </c>
      <c r="CY65" s="378">
        <f t="shared" ca="1" si="95"/>
        <v>0</v>
      </c>
      <c r="CZ65" s="378">
        <f t="shared" ca="1" si="96"/>
        <v>60</v>
      </c>
      <c r="DA65" s="378">
        <f t="shared" ca="1" si="97"/>
        <v>0</v>
      </c>
      <c r="DB65" s="378">
        <f t="shared" ca="1" si="98"/>
        <v>15</v>
      </c>
      <c r="DC65" s="378">
        <f t="shared" ca="1" si="99"/>
        <v>16.600000000000001</v>
      </c>
      <c r="DD65" s="378">
        <f t="shared" ca="1" si="100"/>
        <v>0</v>
      </c>
      <c r="DE65" s="378">
        <f t="shared" ca="1" si="101"/>
        <v>0</v>
      </c>
      <c r="DF65" s="378">
        <f t="shared" ca="1" si="102"/>
        <v>0</v>
      </c>
      <c r="DG65" s="378">
        <f t="shared" ca="1" si="103"/>
        <v>0</v>
      </c>
      <c r="DH65" s="378">
        <f t="shared" ca="1" si="104"/>
        <v>0</v>
      </c>
      <c r="DI65" s="570">
        <f t="shared" ca="1" si="105"/>
        <v>37.6</v>
      </c>
      <c r="DJ65" s="570">
        <f t="shared" ca="1" si="106"/>
        <v>190</v>
      </c>
      <c r="DK65" s="415">
        <f t="shared" ca="1" si="107"/>
        <v>1000</v>
      </c>
      <c r="DL65" s="645">
        <f t="shared" ca="1" si="108"/>
        <v>1227.5999999999999</v>
      </c>
      <c r="DM65" s="645">
        <f t="shared" ca="1" si="109"/>
        <v>1228</v>
      </c>
      <c r="DN65" s="647">
        <f t="shared" ca="1" si="110"/>
        <v>0.40000000000009095</v>
      </c>
      <c r="DO65" s="626">
        <f t="shared" ca="1" si="111"/>
        <v>3.2583903551652898E-4</v>
      </c>
      <c r="DP65" s="172"/>
      <c r="DQ65" s="172"/>
      <c r="DR65" s="172"/>
      <c r="DS65" s="172"/>
      <c r="DT65" s="172"/>
      <c r="DU65" s="172"/>
      <c r="DV65" s="172"/>
    </row>
    <row r="66" spans="1:126" ht="11.25" customHeight="1">
      <c r="A66" s="1">
        <f t="shared" si="202"/>
        <v>2030</v>
      </c>
      <c r="B66" s="15">
        <f t="shared" ref="B66:M66" si="247">B186+B266+B226+B306+B346+B386+B426+B466+B506+B546+B586+B626</f>
        <v>1250.92</v>
      </c>
      <c r="C66" s="15">
        <f t="shared" si="247"/>
        <v>1250.92</v>
      </c>
      <c r="D66" s="15">
        <f t="shared" si="247"/>
        <v>1250.92</v>
      </c>
      <c r="E66" s="15">
        <f t="shared" si="247"/>
        <v>650.48</v>
      </c>
      <c r="F66" s="15">
        <f t="shared" si="247"/>
        <v>650.48</v>
      </c>
      <c r="G66" s="15">
        <f t="shared" si="247"/>
        <v>650.26</v>
      </c>
      <c r="H66" s="15">
        <f t="shared" si="247"/>
        <v>650.26</v>
      </c>
      <c r="I66" s="15">
        <f t="shared" si="247"/>
        <v>650.26</v>
      </c>
      <c r="J66" s="15">
        <f t="shared" si="247"/>
        <v>650.26</v>
      </c>
      <c r="K66" s="15">
        <f t="shared" si="247"/>
        <v>650.26</v>
      </c>
      <c r="L66" s="15">
        <f t="shared" si="247"/>
        <v>650.26</v>
      </c>
      <c r="M66" s="15">
        <f t="shared" si="247"/>
        <v>1250.7</v>
      </c>
      <c r="N66" s="41">
        <f t="shared" si="230"/>
        <v>10205.980000000001</v>
      </c>
      <c r="O66" s="2"/>
      <c r="P66" s="1">
        <f t="shared" si="204"/>
        <v>2030</v>
      </c>
      <c r="Q66" s="15">
        <f t="shared" ref="Q66:AB66" si="248">Q186+Q266+Q226+Q306+Q346+Q386+Q426+Q466+Q506+Q546+Q586+Q626</f>
        <v>1250</v>
      </c>
      <c r="R66" s="15">
        <f t="shared" si="248"/>
        <v>1250</v>
      </c>
      <c r="S66" s="15">
        <f t="shared" si="248"/>
        <v>1250</v>
      </c>
      <c r="T66" s="15">
        <f t="shared" si="248"/>
        <v>1250</v>
      </c>
      <c r="U66" s="15">
        <f t="shared" si="248"/>
        <v>650</v>
      </c>
      <c r="V66" s="15">
        <f t="shared" si="248"/>
        <v>650</v>
      </c>
      <c r="W66" s="15">
        <f t="shared" si="248"/>
        <v>650</v>
      </c>
      <c r="X66" s="15">
        <f t="shared" si="248"/>
        <v>650</v>
      </c>
      <c r="Y66" s="15">
        <f t="shared" si="248"/>
        <v>650</v>
      </c>
      <c r="Z66" s="15">
        <f t="shared" si="248"/>
        <v>650</v>
      </c>
      <c r="AA66" s="15">
        <f t="shared" si="248"/>
        <v>650</v>
      </c>
      <c r="AB66" s="15">
        <f t="shared" si="248"/>
        <v>650</v>
      </c>
      <c r="AC66" s="41">
        <f>SUM(Q66:AB66)</f>
        <v>10200</v>
      </c>
      <c r="AD66" s="17"/>
      <c r="AI66" s="237" t="str">
        <f t="shared" si="144"/>
        <v>Q</v>
      </c>
      <c r="AJ66" s="25">
        <f t="shared" si="145"/>
        <v>2017</v>
      </c>
      <c r="AK66" s="284">
        <f t="shared" si="146"/>
        <v>1</v>
      </c>
      <c r="AL66" s="285">
        <f t="shared" ref="AL66:AU75" ca="1" si="249">ROUND(INDIRECT(CONCATENATE($AI66,AL$2+($AJ66-2010))),0)</f>
        <v>0</v>
      </c>
      <c r="AM66" s="285">
        <f t="shared" ca="1" si="249"/>
        <v>0</v>
      </c>
      <c r="AN66" s="285">
        <f t="shared" ca="1" si="249"/>
        <v>0</v>
      </c>
      <c r="AO66" s="285">
        <f t="shared" ca="1" si="249"/>
        <v>0</v>
      </c>
      <c r="AP66" s="285">
        <f t="shared" ca="1" si="249"/>
        <v>0</v>
      </c>
      <c r="AQ66" s="285">
        <f t="shared" ca="1" si="249"/>
        <v>0</v>
      </c>
      <c r="AR66" s="285">
        <f t="shared" ca="1" si="249"/>
        <v>50</v>
      </c>
      <c r="AS66" s="285">
        <f t="shared" ca="1" si="249"/>
        <v>0</v>
      </c>
      <c r="AT66" s="285">
        <f t="shared" ca="1" si="249"/>
        <v>600</v>
      </c>
      <c r="AU66" s="285">
        <f t="shared" ca="1" si="249"/>
        <v>150</v>
      </c>
      <c r="AV66" s="285">
        <f t="shared" ref="AV66:BD75" ca="1" si="250">ROUND(INDIRECT(CONCATENATE($AI66,AV$2+($AJ66-2010))),0)</f>
        <v>200</v>
      </c>
      <c r="AW66" s="285">
        <f t="shared" ca="1" si="250"/>
        <v>0</v>
      </c>
      <c r="AX66" s="285">
        <f t="shared" ca="1" si="250"/>
        <v>0</v>
      </c>
      <c r="AY66" s="609">
        <f t="shared" ca="1" si="250"/>
        <v>0</v>
      </c>
      <c r="AZ66" s="285">
        <f t="shared" ca="1" si="250"/>
        <v>7</v>
      </c>
      <c r="BA66" s="285">
        <f t="shared" ca="1" si="250"/>
        <v>25</v>
      </c>
      <c r="BB66" s="285">
        <f t="shared" ca="1" si="250"/>
        <v>6</v>
      </c>
      <c r="BC66" s="285">
        <f t="shared" ca="1" si="250"/>
        <v>65</v>
      </c>
      <c r="BD66" s="285">
        <f t="shared" ca="1" si="250"/>
        <v>4</v>
      </c>
      <c r="BE66" s="285">
        <f t="shared" ca="1" si="54"/>
        <v>0</v>
      </c>
      <c r="BF66" s="285">
        <f t="shared" ref="BF66:BI85" ca="1" si="251">ROUND(INDIRECT(CONCATENATE($AI66,BF$2+($AJ66-2010))),0)</f>
        <v>25</v>
      </c>
      <c r="BG66" s="285">
        <f t="shared" ca="1" si="251"/>
        <v>0</v>
      </c>
      <c r="BH66" s="285">
        <f t="shared" ca="1" si="251"/>
        <v>60</v>
      </c>
      <c r="BI66" s="285">
        <f t="shared" ca="1" si="251"/>
        <v>0</v>
      </c>
      <c r="BJ66" s="285">
        <f t="shared" ref="BJ66:BP75" ca="1" si="252">ROUND(INDIRECT(CONCATENATE($AI66,BJ$2+($AJ66-2010))),1)</f>
        <v>15</v>
      </c>
      <c r="BK66" s="285">
        <f t="shared" ca="1" si="252"/>
        <v>16.600000000000001</v>
      </c>
      <c r="BL66" s="285">
        <f t="shared" ca="1" si="252"/>
        <v>0</v>
      </c>
      <c r="BM66" s="285">
        <f t="shared" ca="1" si="252"/>
        <v>0</v>
      </c>
      <c r="BN66" s="285">
        <f t="shared" ca="1" si="252"/>
        <v>0</v>
      </c>
      <c r="BO66" s="285">
        <f t="shared" ca="1" si="252"/>
        <v>0</v>
      </c>
      <c r="BP66" s="285">
        <f t="shared" ca="1" si="252"/>
        <v>0</v>
      </c>
      <c r="BQ66" s="514">
        <f t="shared" ca="1" si="57"/>
        <v>34</v>
      </c>
      <c r="BR66" s="566">
        <f t="shared" ca="1" si="141"/>
        <v>223.6</v>
      </c>
      <c r="BS66" s="274">
        <f t="shared" ca="1" si="136"/>
        <v>1000</v>
      </c>
      <c r="BT66" s="285">
        <f t="shared" ca="1" si="59"/>
        <v>1224</v>
      </c>
      <c r="BU66" s="286" t="str">
        <f t="shared" si="147"/>
        <v>B</v>
      </c>
      <c r="BV66" s="323">
        <f t="shared" ca="1" si="72"/>
        <v>1223.5999999999999</v>
      </c>
      <c r="BW66" s="323">
        <f t="shared" ca="1" si="60"/>
        <v>-0.40000000000009095</v>
      </c>
      <c r="BY66" s="287"/>
      <c r="BZ66" s="288"/>
      <c r="CA66" s="237" t="str">
        <f t="shared" si="148"/>
        <v>B</v>
      </c>
      <c r="CB66" s="278">
        <f t="shared" si="157"/>
        <v>2017</v>
      </c>
      <c r="CC66" s="279">
        <f t="shared" si="157"/>
        <v>1</v>
      </c>
      <c r="CD66" s="280">
        <f t="shared" ca="1" si="74"/>
        <v>0</v>
      </c>
      <c r="CE66" s="280">
        <f t="shared" ca="1" si="75"/>
        <v>0</v>
      </c>
      <c r="CF66" s="280">
        <f t="shared" ca="1" si="76"/>
        <v>0</v>
      </c>
      <c r="CG66" s="280">
        <f t="shared" ca="1" si="77"/>
        <v>0</v>
      </c>
      <c r="CH66" s="280">
        <f t="shared" ca="1" si="78"/>
        <v>0</v>
      </c>
      <c r="CI66" s="280">
        <f t="shared" ca="1" si="79"/>
        <v>0</v>
      </c>
      <c r="CJ66" s="280">
        <f t="shared" ca="1" si="80"/>
        <v>50</v>
      </c>
      <c r="CK66" s="280">
        <f t="shared" ca="1" si="81"/>
        <v>0</v>
      </c>
      <c r="CL66" s="280">
        <f t="shared" ca="1" si="82"/>
        <v>600</v>
      </c>
      <c r="CM66" s="280">
        <f t="shared" ca="1" si="83"/>
        <v>150</v>
      </c>
      <c r="CN66" s="280">
        <f t="shared" ca="1" si="84"/>
        <v>200</v>
      </c>
      <c r="CO66" s="280">
        <f t="shared" ca="1" si="85"/>
        <v>0</v>
      </c>
      <c r="CP66" s="365">
        <f t="shared" ca="1" si="86"/>
        <v>0</v>
      </c>
      <c r="CQ66" s="613">
        <f t="shared" ca="1" si="87"/>
        <v>0</v>
      </c>
      <c r="CR66" s="280">
        <f t="shared" ca="1" si="88"/>
        <v>11</v>
      </c>
      <c r="CS66" s="280">
        <f t="shared" ca="1" si="89"/>
        <v>25</v>
      </c>
      <c r="CT66" s="280">
        <f t="shared" ca="1" si="90"/>
        <v>7</v>
      </c>
      <c r="CU66" s="280">
        <f t="shared" ca="1" si="91"/>
        <v>0</v>
      </c>
      <c r="CV66" s="280">
        <f t="shared" ca="1" si="92"/>
        <v>5</v>
      </c>
      <c r="CW66" s="365">
        <f t="shared" ca="1" si="93"/>
        <v>0</v>
      </c>
      <c r="CX66" s="280">
        <f t="shared" ca="1" si="94"/>
        <v>25</v>
      </c>
      <c r="CY66" s="280">
        <f t="shared" ca="1" si="95"/>
        <v>0</v>
      </c>
      <c r="CZ66" s="280">
        <f t="shared" ca="1" si="96"/>
        <v>0</v>
      </c>
      <c r="DA66" s="280">
        <f t="shared" ca="1" si="97"/>
        <v>0</v>
      </c>
      <c r="DB66" s="280">
        <f t="shared" ca="1" si="98"/>
        <v>15</v>
      </c>
      <c r="DC66" s="280">
        <f t="shared" ca="1" si="99"/>
        <v>0</v>
      </c>
      <c r="DD66" s="280">
        <f t="shared" ca="1" si="100"/>
        <v>0</v>
      </c>
      <c r="DE66" s="280">
        <f t="shared" ca="1" si="101"/>
        <v>0</v>
      </c>
      <c r="DF66" s="280">
        <f t="shared" ca="1" si="102"/>
        <v>0</v>
      </c>
      <c r="DG66" s="280">
        <f t="shared" ca="1" si="103"/>
        <v>0</v>
      </c>
      <c r="DH66" s="280">
        <f t="shared" ca="1" si="104"/>
        <v>0</v>
      </c>
      <c r="DI66" s="568">
        <f t="shared" ca="1" si="105"/>
        <v>23</v>
      </c>
      <c r="DJ66" s="568">
        <f t="shared" ca="1" si="106"/>
        <v>65</v>
      </c>
      <c r="DK66" s="414">
        <f t="shared" ca="1" si="107"/>
        <v>1000</v>
      </c>
      <c r="DL66" s="281">
        <f t="shared" ca="1" si="108"/>
        <v>1088</v>
      </c>
      <c r="DM66" s="281">
        <f t="shared" ca="1" si="109"/>
        <v>1088</v>
      </c>
      <c r="DN66" s="454">
        <f t="shared" ca="1" si="110"/>
        <v>0</v>
      </c>
      <c r="DO66" s="626">
        <f t="shared" ca="1" si="111"/>
        <v>0</v>
      </c>
      <c r="DP66" s="29"/>
      <c r="DQ66" s="29"/>
      <c r="DR66" s="29"/>
      <c r="DS66" s="29"/>
      <c r="DT66" s="29"/>
      <c r="DU66" s="29"/>
      <c r="DV66" s="29"/>
    </row>
    <row r="67" spans="1:126" ht="11.25" customHeight="1">
      <c r="A67" s="1">
        <f t="shared" si="202"/>
        <v>2031</v>
      </c>
      <c r="B67" s="15">
        <f t="shared" ref="B67:M67" si="253">B187+B267+B227+B307+B347+B387+B427+B467+B507+B547+B587+B627</f>
        <v>1250.92</v>
      </c>
      <c r="C67" s="15">
        <f t="shared" si="253"/>
        <v>1250.92</v>
      </c>
      <c r="D67" s="15">
        <f t="shared" si="253"/>
        <v>1250.92</v>
      </c>
      <c r="E67" s="15">
        <f t="shared" si="253"/>
        <v>650.48</v>
      </c>
      <c r="F67" s="15">
        <f t="shared" si="253"/>
        <v>650.48</v>
      </c>
      <c r="G67" s="15">
        <f t="shared" si="253"/>
        <v>650.26</v>
      </c>
      <c r="H67" s="15">
        <f t="shared" si="253"/>
        <v>650.26</v>
      </c>
      <c r="I67" s="15">
        <f t="shared" si="253"/>
        <v>650.26</v>
      </c>
      <c r="J67" s="15">
        <f t="shared" si="253"/>
        <v>650.26</v>
      </c>
      <c r="K67" s="15">
        <f t="shared" si="253"/>
        <v>650.26</v>
      </c>
      <c r="L67" s="15">
        <f t="shared" si="253"/>
        <v>650.26</v>
      </c>
      <c r="M67" s="15">
        <f t="shared" si="253"/>
        <v>1250.7</v>
      </c>
      <c r="N67" s="41">
        <f t="shared" ref="N67:N76" si="254">SUM(B67:M67)</f>
        <v>10205.980000000001</v>
      </c>
      <c r="O67" s="2"/>
      <c r="P67" s="1">
        <f t="shared" si="204"/>
        <v>2031</v>
      </c>
      <c r="Q67" s="15">
        <f t="shared" ref="Q67:AB67" si="255">Q187+Q267+Q227+Q307+Q347+Q387+Q427+Q467+Q507+Q547+Q587+Q627</f>
        <v>1250</v>
      </c>
      <c r="R67" s="15">
        <f t="shared" si="255"/>
        <v>1250</v>
      </c>
      <c r="S67" s="15">
        <f t="shared" si="255"/>
        <v>1250</v>
      </c>
      <c r="T67" s="15">
        <f t="shared" si="255"/>
        <v>1250</v>
      </c>
      <c r="U67" s="15">
        <f t="shared" si="255"/>
        <v>650</v>
      </c>
      <c r="V67" s="15">
        <f t="shared" si="255"/>
        <v>650</v>
      </c>
      <c r="W67" s="15">
        <f t="shared" si="255"/>
        <v>650</v>
      </c>
      <c r="X67" s="15">
        <f t="shared" si="255"/>
        <v>650</v>
      </c>
      <c r="Y67" s="15">
        <f t="shared" si="255"/>
        <v>650</v>
      </c>
      <c r="Z67" s="15">
        <f t="shared" si="255"/>
        <v>650</v>
      </c>
      <c r="AA67" s="15">
        <f t="shared" si="255"/>
        <v>650</v>
      </c>
      <c r="AB67" s="15">
        <f t="shared" si="255"/>
        <v>650</v>
      </c>
      <c r="AC67" s="41">
        <f t="shared" ref="AC67:AC76" si="256">SUM(Q67:AB67)</f>
        <v>10200</v>
      </c>
      <c r="AD67" s="17"/>
      <c r="AI67" s="237" t="str">
        <f t="shared" si="144"/>
        <v>R</v>
      </c>
      <c r="AJ67" s="25">
        <f t="shared" si="145"/>
        <v>2017</v>
      </c>
      <c r="AK67" s="284">
        <f t="shared" si="146"/>
        <v>2</v>
      </c>
      <c r="AL67" s="285">
        <f t="shared" ca="1" si="249"/>
        <v>0</v>
      </c>
      <c r="AM67" s="285">
        <f t="shared" ca="1" si="249"/>
        <v>0</v>
      </c>
      <c r="AN67" s="285">
        <f t="shared" ca="1" si="249"/>
        <v>0</v>
      </c>
      <c r="AO67" s="285">
        <f t="shared" ca="1" si="249"/>
        <v>0</v>
      </c>
      <c r="AP67" s="285">
        <f t="shared" ca="1" si="249"/>
        <v>0</v>
      </c>
      <c r="AQ67" s="285">
        <f t="shared" ca="1" si="249"/>
        <v>0</v>
      </c>
      <c r="AR67" s="285">
        <f t="shared" ca="1" si="249"/>
        <v>50</v>
      </c>
      <c r="AS67" s="285">
        <f t="shared" ca="1" si="249"/>
        <v>0</v>
      </c>
      <c r="AT67" s="285">
        <f t="shared" ca="1" si="249"/>
        <v>600</v>
      </c>
      <c r="AU67" s="285">
        <f t="shared" ca="1" si="249"/>
        <v>150</v>
      </c>
      <c r="AV67" s="285">
        <f t="shared" ca="1" si="250"/>
        <v>200</v>
      </c>
      <c r="AW67" s="285">
        <f t="shared" ca="1" si="250"/>
        <v>0</v>
      </c>
      <c r="AX67" s="285">
        <f t="shared" ca="1" si="250"/>
        <v>0</v>
      </c>
      <c r="AY67" s="609">
        <f t="shared" ca="1" si="250"/>
        <v>0</v>
      </c>
      <c r="AZ67" s="285">
        <f t="shared" ca="1" si="250"/>
        <v>10</v>
      </c>
      <c r="BA67" s="285">
        <f t="shared" ca="1" si="250"/>
        <v>25</v>
      </c>
      <c r="BB67" s="285">
        <f t="shared" ca="1" si="250"/>
        <v>7</v>
      </c>
      <c r="BC67" s="285">
        <f t="shared" ca="1" si="250"/>
        <v>0</v>
      </c>
      <c r="BD67" s="285">
        <f t="shared" ca="1" si="250"/>
        <v>5</v>
      </c>
      <c r="BE67" s="285">
        <f t="shared" ca="1" si="54"/>
        <v>0</v>
      </c>
      <c r="BF67" s="285">
        <f t="shared" ca="1" si="251"/>
        <v>25</v>
      </c>
      <c r="BG67" s="285">
        <f t="shared" ca="1" si="251"/>
        <v>0</v>
      </c>
      <c r="BH67" s="285">
        <f t="shared" ca="1" si="251"/>
        <v>0</v>
      </c>
      <c r="BI67" s="285">
        <f t="shared" ca="1" si="251"/>
        <v>0</v>
      </c>
      <c r="BJ67" s="285">
        <f t="shared" ca="1" si="252"/>
        <v>15</v>
      </c>
      <c r="BK67" s="285">
        <f t="shared" ca="1" si="252"/>
        <v>0</v>
      </c>
      <c r="BL67" s="285">
        <f t="shared" ca="1" si="252"/>
        <v>0</v>
      </c>
      <c r="BM67" s="285">
        <f t="shared" ca="1" si="252"/>
        <v>0</v>
      </c>
      <c r="BN67" s="285">
        <f t="shared" ca="1" si="252"/>
        <v>0</v>
      </c>
      <c r="BO67" s="285">
        <f t="shared" ca="1" si="252"/>
        <v>0</v>
      </c>
      <c r="BP67" s="285">
        <f t="shared" ca="1" si="252"/>
        <v>0</v>
      </c>
      <c r="BQ67" s="514">
        <f t="shared" ca="1" si="57"/>
        <v>21</v>
      </c>
      <c r="BR67" s="566">
        <f t="shared" ca="1" si="141"/>
        <v>86.4</v>
      </c>
      <c r="BS67" s="274">
        <f t="shared" ca="1" si="136"/>
        <v>1000</v>
      </c>
      <c r="BT67" s="285">
        <f t="shared" ca="1" si="59"/>
        <v>1086</v>
      </c>
      <c r="BU67" s="286" t="str">
        <f t="shared" si="147"/>
        <v>C</v>
      </c>
      <c r="BV67" s="323">
        <f t="shared" ca="1" si="72"/>
        <v>1087</v>
      </c>
      <c r="BW67" s="323">
        <f t="shared" ca="1" si="60"/>
        <v>1</v>
      </c>
      <c r="BY67" s="287"/>
      <c r="BZ67" s="288"/>
      <c r="CA67" s="237" t="str">
        <f t="shared" si="148"/>
        <v>C</v>
      </c>
      <c r="CB67" s="278">
        <f t="shared" si="157"/>
        <v>2017</v>
      </c>
      <c r="CC67" s="279">
        <f t="shared" si="157"/>
        <v>2</v>
      </c>
      <c r="CD67" s="280">
        <f t="shared" ca="1" si="74"/>
        <v>0</v>
      </c>
      <c r="CE67" s="280">
        <f t="shared" ca="1" si="75"/>
        <v>0</v>
      </c>
      <c r="CF67" s="280">
        <f t="shared" ca="1" si="76"/>
        <v>0</v>
      </c>
      <c r="CG67" s="280">
        <f t="shared" ca="1" si="77"/>
        <v>0</v>
      </c>
      <c r="CH67" s="280">
        <f t="shared" ca="1" si="78"/>
        <v>0</v>
      </c>
      <c r="CI67" s="280">
        <f t="shared" ca="1" si="79"/>
        <v>0</v>
      </c>
      <c r="CJ67" s="280">
        <f t="shared" ca="1" si="80"/>
        <v>50</v>
      </c>
      <c r="CK67" s="280">
        <f t="shared" ca="1" si="81"/>
        <v>0</v>
      </c>
      <c r="CL67" s="280">
        <f t="shared" ca="1" si="82"/>
        <v>600</v>
      </c>
      <c r="CM67" s="280">
        <f t="shared" ca="1" si="83"/>
        <v>150</v>
      </c>
      <c r="CN67" s="280">
        <f t="shared" ca="1" si="84"/>
        <v>200</v>
      </c>
      <c r="CO67" s="280">
        <f t="shared" ca="1" si="85"/>
        <v>0</v>
      </c>
      <c r="CP67" s="365">
        <f t="shared" ca="1" si="86"/>
        <v>0</v>
      </c>
      <c r="CQ67" s="613">
        <f t="shared" ca="1" si="87"/>
        <v>0</v>
      </c>
      <c r="CR67" s="280">
        <f t="shared" ca="1" si="88"/>
        <v>11</v>
      </c>
      <c r="CS67" s="280">
        <f t="shared" ca="1" si="89"/>
        <v>25</v>
      </c>
      <c r="CT67" s="280">
        <f t="shared" ca="1" si="90"/>
        <v>6</v>
      </c>
      <c r="CU67" s="280">
        <f t="shared" ca="1" si="91"/>
        <v>0</v>
      </c>
      <c r="CV67" s="280">
        <f t="shared" ca="1" si="92"/>
        <v>5</v>
      </c>
      <c r="CW67" s="365">
        <f t="shared" ca="1" si="93"/>
        <v>0</v>
      </c>
      <c r="CX67" s="280">
        <f t="shared" ca="1" si="94"/>
        <v>25</v>
      </c>
      <c r="CY67" s="280">
        <f t="shared" ca="1" si="95"/>
        <v>0</v>
      </c>
      <c r="CZ67" s="280">
        <f t="shared" ca="1" si="96"/>
        <v>0</v>
      </c>
      <c r="DA67" s="280">
        <f t="shared" ca="1" si="97"/>
        <v>0</v>
      </c>
      <c r="DB67" s="280">
        <f t="shared" ca="1" si="98"/>
        <v>15</v>
      </c>
      <c r="DC67" s="280">
        <f t="shared" ca="1" si="99"/>
        <v>0</v>
      </c>
      <c r="DD67" s="280">
        <f t="shared" ca="1" si="100"/>
        <v>0</v>
      </c>
      <c r="DE67" s="280">
        <f t="shared" ca="1" si="101"/>
        <v>0</v>
      </c>
      <c r="DF67" s="280">
        <f t="shared" ca="1" si="102"/>
        <v>0</v>
      </c>
      <c r="DG67" s="280">
        <f t="shared" ca="1" si="103"/>
        <v>0</v>
      </c>
      <c r="DH67" s="280">
        <f t="shared" ca="1" si="104"/>
        <v>0</v>
      </c>
      <c r="DI67" s="568">
        <f t="shared" ca="1" si="105"/>
        <v>22</v>
      </c>
      <c r="DJ67" s="568">
        <f t="shared" ca="1" si="106"/>
        <v>65</v>
      </c>
      <c r="DK67" s="414">
        <f t="shared" ca="1" si="107"/>
        <v>1000</v>
      </c>
      <c r="DL67" s="281">
        <f t="shared" ca="1" si="108"/>
        <v>1087</v>
      </c>
      <c r="DM67" s="281">
        <f t="shared" ca="1" si="109"/>
        <v>1087</v>
      </c>
      <c r="DN67" s="454">
        <f t="shared" ca="1" si="110"/>
        <v>0</v>
      </c>
      <c r="DO67" s="626">
        <f t="shared" ca="1" si="111"/>
        <v>0</v>
      </c>
      <c r="DP67" s="29"/>
      <c r="DQ67" s="29"/>
      <c r="DR67" s="29"/>
      <c r="DS67" s="29"/>
      <c r="DT67" s="29"/>
      <c r="DU67" s="29"/>
      <c r="DV67" s="29"/>
    </row>
    <row r="68" spans="1:126" ht="11.25" customHeight="1">
      <c r="A68" s="1">
        <f t="shared" si="202"/>
        <v>2032</v>
      </c>
      <c r="B68" s="15">
        <f t="shared" ref="B68:M68" si="257">B188+B268+B228+B308+B348+B388+B428+B468+B508+B548+B588+B628</f>
        <v>1250.92</v>
      </c>
      <c r="C68" s="15">
        <f t="shared" si="257"/>
        <v>1250.92</v>
      </c>
      <c r="D68" s="15">
        <f t="shared" si="257"/>
        <v>1250.92</v>
      </c>
      <c r="E68" s="15">
        <f t="shared" si="257"/>
        <v>650.48</v>
      </c>
      <c r="F68" s="15">
        <f t="shared" si="257"/>
        <v>650.48</v>
      </c>
      <c r="G68" s="15">
        <f t="shared" si="257"/>
        <v>650.26</v>
      </c>
      <c r="H68" s="15">
        <f t="shared" si="257"/>
        <v>650.26</v>
      </c>
      <c r="I68" s="15">
        <f t="shared" si="257"/>
        <v>650.26</v>
      </c>
      <c r="J68" s="15">
        <f t="shared" si="257"/>
        <v>650.26</v>
      </c>
      <c r="K68" s="15">
        <f t="shared" si="257"/>
        <v>650.26</v>
      </c>
      <c r="L68" s="15">
        <f t="shared" si="257"/>
        <v>650.26</v>
      </c>
      <c r="M68" s="15">
        <f t="shared" si="257"/>
        <v>1250.7</v>
      </c>
      <c r="N68" s="41">
        <f t="shared" si="254"/>
        <v>10205.980000000001</v>
      </c>
      <c r="P68" s="1">
        <f t="shared" si="204"/>
        <v>2032</v>
      </c>
      <c r="Q68" s="15">
        <f t="shared" ref="Q68:AB68" si="258">Q188+Q268+Q228+Q308+Q348+Q388+Q428+Q468+Q508+Q548+Q588+Q628</f>
        <v>1250</v>
      </c>
      <c r="R68" s="15">
        <f t="shared" si="258"/>
        <v>1250</v>
      </c>
      <c r="S68" s="15">
        <f t="shared" si="258"/>
        <v>1250</v>
      </c>
      <c r="T68" s="15">
        <f t="shared" si="258"/>
        <v>1250</v>
      </c>
      <c r="U68" s="15">
        <f t="shared" si="258"/>
        <v>650</v>
      </c>
      <c r="V68" s="15">
        <f t="shared" si="258"/>
        <v>650</v>
      </c>
      <c r="W68" s="15">
        <f t="shared" si="258"/>
        <v>650</v>
      </c>
      <c r="X68" s="15">
        <f t="shared" si="258"/>
        <v>650</v>
      </c>
      <c r="Y68" s="15">
        <f t="shared" si="258"/>
        <v>650</v>
      </c>
      <c r="Z68" s="15">
        <f t="shared" si="258"/>
        <v>650</v>
      </c>
      <c r="AA68" s="15">
        <f t="shared" si="258"/>
        <v>650</v>
      </c>
      <c r="AB68" s="15">
        <f t="shared" si="258"/>
        <v>650</v>
      </c>
      <c r="AC68" s="41">
        <f t="shared" si="256"/>
        <v>10200</v>
      </c>
      <c r="AD68" s="17"/>
      <c r="AI68" s="237" t="str">
        <f t="shared" si="144"/>
        <v>S</v>
      </c>
      <c r="AJ68" s="25">
        <f t="shared" si="145"/>
        <v>2017</v>
      </c>
      <c r="AK68" s="284">
        <f t="shared" si="146"/>
        <v>3</v>
      </c>
      <c r="AL68" s="285">
        <f t="shared" ca="1" si="249"/>
        <v>0</v>
      </c>
      <c r="AM68" s="285">
        <f t="shared" ca="1" si="249"/>
        <v>0</v>
      </c>
      <c r="AN68" s="285">
        <f t="shared" ca="1" si="249"/>
        <v>0</v>
      </c>
      <c r="AO68" s="285">
        <f t="shared" ca="1" si="249"/>
        <v>0</v>
      </c>
      <c r="AP68" s="285">
        <f t="shared" ca="1" si="249"/>
        <v>0</v>
      </c>
      <c r="AQ68" s="285">
        <f t="shared" ca="1" si="249"/>
        <v>0</v>
      </c>
      <c r="AR68" s="285">
        <f t="shared" ca="1" si="249"/>
        <v>50</v>
      </c>
      <c r="AS68" s="285">
        <f t="shared" ca="1" si="249"/>
        <v>0</v>
      </c>
      <c r="AT68" s="285">
        <f t="shared" ca="1" si="249"/>
        <v>600</v>
      </c>
      <c r="AU68" s="285">
        <f t="shared" ca="1" si="249"/>
        <v>150</v>
      </c>
      <c r="AV68" s="285">
        <f t="shared" ca="1" si="250"/>
        <v>200</v>
      </c>
      <c r="AW68" s="285">
        <f t="shared" ca="1" si="250"/>
        <v>0</v>
      </c>
      <c r="AX68" s="285">
        <f t="shared" ca="1" si="250"/>
        <v>0</v>
      </c>
      <c r="AY68" s="609">
        <f t="shared" ca="1" si="250"/>
        <v>0</v>
      </c>
      <c r="AZ68" s="285">
        <f t="shared" ca="1" si="250"/>
        <v>11</v>
      </c>
      <c r="BA68" s="285">
        <f t="shared" ca="1" si="250"/>
        <v>25</v>
      </c>
      <c r="BB68" s="285">
        <f t="shared" ca="1" si="250"/>
        <v>6</v>
      </c>
      <c r="BC68" s="285">
        <f t="shared" ca="1" si="250"/>
        <v>0</v>
      </c>
      <c r="BD68" s="285">
        <f t="shared" ca="1" si="250"/>
        <v>5</v>
      </c>
      <c r="BE68" s="285">
        <f t="shared" ca="1" si="54"/>
        <v>0</v>
      </c>
      <c r="BF68" s="285">
        <f t="shared" ca="1" si="251"/>
        <v>25</v>
      </c>
      <c r="BG68" s="285">
        <f t="shared" ca="1" si="251"/>
        <v>0</v>
      </c>
      <c r="BH68" s="285">
        <f t="shared" ca="1" si="251"/>
        <v>0</v>
      </c>
      <c r="BI68" s="285">
        <f t="shared" ca="1" si="251"/>
        <v>0</v>
      </c>
      <c r="BJ68" s="285">
        <f t="shared" ca="1" si="252"/>
        <v>15</v>
      </c>
      <c r="BK68" s="285">
        <f t="shared" ca="1" si="252"/>
        <v>0</v>
      </c>
      <c r="BL68" s="285">
        <f t="shared" ca="1" si="252"/>
        <v>0</v>
      </c>
      <c r="BM68" s="285">
        <f t="shared" ca="1" si="252"/>
        <v>0</v>
      </c>
      <c r="BN68" s="285">
        <f t="shared" ca="1" si="252"/>
        <v>0</v>
      </c>
      <c r="BO68" s="285">
        <f t="shared" ca="1" si="252"/>
        <v>0</v>
      </c>
      <c r="BP68" s="285">
        <f t="shared" ca="1" si="252"/>
        <v>0</v>
      </c>
      <c r="BQ68" s="514">
        <f t="shared" ca="1" si="57"/>
        <v>22</v>
      </c>
      <c r="BR68" s="566">
        <f t="shared" ca="1" si="141"/>
        <v>86.7</v>
      </c>
      <c r="BS68" s="274">
        <f t="shared" ca="1" si="136"/>
        <v>1000</v>
      </c>
      <c r="BT68" s="285">
        <f t="shared" ca="1" si="59"/>
        <v>1087</v>
      </c>
      <c r="BU68" s="286" t="str">
        <f t="shared" si="147"/>
        <v>D</v>
      </c>
      <c r="BV68" s="323">
        <f t="shared" ca="1" si="72"/>
        <v>1087</v>
      </c>
      <c r="BW68" s="323">
        <f t="shared" ca="1" si="60"/>
        <v>0</v>
      </c>
      <c r="BX68" s="26"/>
      <c r="BY68" s="287"/>
      <c r="BZ68" s="288"/>
      <c r="CA68" s="237" t="str">
        <f t="shared" si="148"/>
        <v>D</v>
      </c>
      <c r="CB68" s="278">
        <f t="shared" si="157"/>
        <v>2017</v>
      </c>
      <c r="CC68" s="279">
        <f t="shared" si="157"/>
        <v>3</v>
      </c>
      <c r="CD68" s="280">
        <f t="shared" ca="1" si="74"/>
        <v>0</v>
      </c>
      <c r="CE68" s="280">
        <f t="shared" ca="1" si="75"/>
        <v>0</v>
      </c>
      <c r="CF68" s="280">
        <f t="shared" ca="1" si="76"/>
        <v>0</v>
      </c>
      <c r="CG68" s="280">
        <f t="shared" ca="1" si="77"/>
        <v>0</v>
      </c>
      <c r="CH68" s="280">
        <f t="shared" ca="1" si="78"/>
        <v>0</v>
      </c>
      <c r="CI68" s="280">
        <f t="shared" ca="1" si="79"/>
        <v>0</v>
      </c>
      <c r="CJ68" s="280">
        <f t="shared" ca="1" si="80"/>
        <v>50</v>
      </c>
      <c r="CK68" s="280">
        <f t="shared" ca="1" si="81"/>
        <v>0</v>
      </c>
      <c r="CL68" s="280">
        <f t="shared" ca="1" si="82"/>
        <v>600</v>
      </c>
      <c r="CM68" s="280">
        <f t="shared" ca="1" si="83"/>
        <v>150</v>
      </c>
      <c r="CN68" s="280">
        <f t="shared" ca="1" si="84"/>
        <v>200</v>
      </c>
      <c r="CO68" s="280">
        <f t="shared" ca="1" si="85"/>
        <v>0</v>
      </c>
      <c r="CP68" s="365">
        <f t="shared" ca="1" si="86"/>
        <v>0</v>
      </c>
      <c r="CQ68" s="613">
        <f t="shared" ca="1" si="87"/>
        <v>0</v>
      </c>
      <c r="CR68" s="280">
        <f t="shared" ca="1" si="88"/>
        <v>10</v>
      </c>
      <c r="CS68" s="280">
        <f t="shared" ca="1" si="89"/>
        <v>25</v>
      </c>
      <c r="CT68" s="280">
        <f t="shared" ca="1" si="90"/>
        <v>5</v>
      </c>
      <c r="CU68" s="280">
        <f t="shared" ca="1" si="91"/>
        <v>0</v>
      </c>
      <c r="CV68" s="280">
        <f t="shared" ca="1" si="92"/>
        <v>4</v>
      </c>
      <c r="CW68" s="365">
        <f t="shared" ca="1" si="93"/>
        <v>0</v>
      </c>
      <c r="CX68" s="280">
        <f t="shared" ca="1" si="94"/>
        <v>25</v>
      </c>
      <c r="CY68" s="280">
        <f t="shared" ca="1" si="95"/>
        <v>0</v>
      </c>
      <c r="CZ68" s="280">
        <f t="shared" ca="1" si="96"/>
        <v>0</v>
      </c>
      <c r="DA68" s="280">
        <f t="shared" ca="1" si="97"/>
        <v>0</v>
      </c>
      <c r="DB68" s="280">
        <f t="shared" ca="1" si="98"/>
        <v>15</v>
      </c>
      <c r="DC68" s="280">
        <f t="shared" ca="1" si="99"/>
        <v>0</v>
      </c>
      <c r="DD68" s="280">
        <f t="shared" ca="1" si="100"/>
        <v>0</v>
      </c>
      <c r="DE68" s="280">
        <f t="shared" ca="1" si="101"/>
        <v>0</v>
      </c>
      <c r="DF68" s="280">
        <f t="shared" ca="1" si="102"/>
        <v>0</v>
      </c>
      <c r="DG68" s="280">
        <f t="shared" ca="1" si="103"/>
        <v>0</v>
      </c>
      <c r="DH68" s="280">
        <f t="shared" ca="1" si="104"/>
        <v>0</v>
      </c>
      <c r="DI68" s="568">
        <f t="shared" ca="1" si="105"/>
        <v>19</v>
      </c>
      <c r="DJ68" s="568">
        <f t="shared" ca="1" si="106"/>
        <v>65</v>
      </c>
      <c r="DK68" s="414">
        <f t="shared" ca="1" si="107"/>
        <v>1000</v>
      </c>
      <c r="DL68" s="281">
        <f t="shared" ca="1" si="108"/>
        <v>1084</v>
      </c>
      <c r="DM68" s="281">
        <f t="shared" ca="1" si="109"/>
        <v>1085</v>
      </c>
      <c r="DN68" s="454">
        <f t="shared" ca="1" si="110"/>
        <v>1</v>
      </c>
      <c r="DO68" s="626">
        <f t="shared" ca="1" si="111"/>
        <v>9.225092250922509E-4</v>
      </c>
      <c r="DP68" s="29"/>
      <c r="DQ68" s="29"/>
      <c r="DR68" s="29"/>
      <c r="DS68" s="29"/>
      <c r="DT68" s="29"/>
      <c r="DU68" s="29"/>
      <c r="DV68" s="29"/>
    </row>
    <row r="69" spans="1:126" ht="11.25" customHeight="1">
      <c r="A69" s="1">
        <f t="shared" si="202"/>
        <v>2033</v>
      </c>
      <c r="B69" s="15">
        <f t="shared" ref="B69:M69" si="259">B189+B269+B229+B309+B349+B389+B429+B469+B509+B549+B589+B629</f>
        <v>1250.92</v>
      </c>
      <c r="C69" s="15">
        <f t="shared" si="259"/>
        <v>1250.92</v>
      </c>
      <c r="D69" s="15">
        <f t="shared" si="259"/>
        <v>1250.92</v>
      </c>
      <c r="E69" s="15">
        <f t="shared" si="259"/>
        <v>650.48</v>
      </c>
      <c r="F69" s="15">
        <f t="shared" si="259"/>
        <v>650.48</v>
      </c>
      <c r="G69" s="15">
        <f t="shared" si="259"/>
        <v>650.26</v>
      </c>
      <c r="H69" s="15">
        <f t="shared" si="259"/>
        <v>650.26</v>
      </c>
      <c r="I69" s="15">
        <f t="shared" si="259"/>
        <v>650.26</v>
      </c>
      <c r="J69" s="15">
        <f t="shared" si="259"/>
        <v>650.26</v>
      </c>
      <c r="K69" s="15">
        <f t="shared" si="259"/>
        <v>650.26</v>
      </c>
      <c r="L69" s="15">
        <f t="shared" si="259"/>
        <v>650.26</v>
      </c>
      <c r="M69" s="15">
        <f t="shared" si="259"/>
        <v>1250.7</v>
      </c>
      <c r="N69" s="41">
        <f t="shared" si="254"/>
        <v>10205.980000000001</v>
      </c>
      <c r="P69" s="1">
        <f t="shared" si="204"/>
        <v>2033</v>
      </c>
      <c r="Q69" s="15">
        <f t="shared" ref="Q69:AB69" si="260">Q189+Q269+Q229+Q309+Q349+Q389+Q429+Q469+Q509+Q549+Q589+Q629</f>
        <v>1250</v>
      </c>
      <c r="R69" s="15">
        <f t="shared" si="260"/>
        <v>1250</v>
      </c>
      <c r="S69" s="15">
        <f t="shared" si="260"/>
        <v>1250</v>
      </c>
      <c r="T69" s="15">
        <f t="shared" si="260"/>
        <v>1250</v>
      </c>
      <c r="U69" s="15">
        <f t="shared" si="260"/>
        <v>650</v>
      </c>
      <c r="V69" s="15">
        <f t="shared" si="260"/>
        <v>650</v>
      </c>
      <c r="W69" s="15">
        <f t="shared" si="260"/>
        <v>650</v>
      </c>
      <c r="X69" s="15">
        <f t="shared" si="260"/>
        <v>650</v>
      </c>
      <c r="Y69" s="15">
        <f t="shared" si="260"/>
        <v>650</v>
      </c>
      <c r="Z69" s="15">
        <f t="shared" si="260"/>
        <v>650</v>
      </c>
      <c r="AA69" s="15">
        <f t="shared" si="260"/>
        <v>650</v>
      </c>
      <c r="AB69" s="15">
        <f t="shared" si="260"/>
        <v>650</v>
      </c>
      <c r="AC69" s="41">
        <f t="shared" si="256"/>
        <v>10200</v>
      </c>
      <c r="AD69" s="17"/>
      <c r="AH69" s="25"/>
      <c r="AI69" s="237" t="str">
        <f t="shared" si="144"/>
        <v>T</v>
      </c>
      <c r="AJ69" s="25">
        <f t="shared" si="145"/>
        <v>2017</v>
      </c>
      <c r="AK69" s="284">
        <f t="shared" si="146"/>
        <v>4</v>
      </c>
      <c r="AL69" s="285">
        <f t="shared" ca="1" si="249"/>
        <v>0</v>
      </c>
      <c r="AM69" s="285">
        <f t="shared" ca="1" si="249"/>
        <v>0</v>
      </c>
      <c r="AN69" s="285">
        <f t="shared" ca="1" si="249"/>
        <v>0</v>
      </c>
      <c r="AO69" s="285">
        <f t="shared" ca="1" si="249"/>
        <v>0</v>
      </c>
      <c r="AP69" s="285">
        <f t="shared" ca="1" si="249"/>
        <v>0</v>
      </c>
      <c r="AQ69" s="285">
        <f t="shared" ca="1" si="249"/>
        <v>0</v>
      </c>
      <c r="AR69" s="285">
        <f t="shared" ca="1" si="249"/>
        <v>50</v>
      </c>
      <c r="AS69" s="285">
        <f t="shared" ca="1" si="249"/>
        <v>0</v>
      </c>
      <c r="AT69" s="285">
        <f t="shared" ca="1" si="249"/>
        <v>600</v>
      </c>
      <c r="AU69" s="285">
        <f t="shared" ca="1" si="249"/>
        <v>150</v>
      </c>
      <c r="AV69" s="285">
        <f t="shared" ca="1" si="250"/>
        <v>200</v>
      </c>
      <c r="AW69" s="285">
        <f t="shared" ca="1" si="250"/>
        <v>0</v>
      </c>
      <c r="AX69" s="285">
        <f t="shared" ca="1" si="250"/>
        <v>0</v>
      </c>
      <c r="AY69" s="609">
        <f t="shared" ca="1" si="250"/>
        <v>0</v>
      </c>
      <c r="AZ69" s="285">
        <f t="shared" ca="1" si="250"/>
        <v>11</v>
      </c>
      <c r="BA69" s="285">
        <f t="shared" ca="1" si="250"/>
        <v>25</v>
      </c>
      <c r="BB69" s="285">
        <f t="shared" ca="1" si="250"/>
        <v>5</v>
      </c>
      <c r="BC69" s="285">
        <f t="shared" ca="1" si="250"/>
        <v>0</v>
      </c>
      <c r="BD69" s="285">
        <f t="shared" ca="1" si="250"/>
        <v>5</v>
      </c>
      <c r="BE69" s="285">
        <f t="shared" ca="1" si="54"/>
        <v>0</v>
      </c>
      <c r="BF69" s="285">
        <f t="shared" ca="1" si="251"/>
        <v>25</v>
      </c>
      <c r="BG69" s="285">
        <f t="shared" ca="1" si="251"/>
        <v>0</v>
      </c>
      <c r="BH69" s="285">
        <f t="shared" ca="1" si="251"/>
        <v>0</v>
      </c>
      <c r="BI69" s="285">
        <f t="shared" ca="1" si="251"/>
        <v>0</v>
      </c>
      <c r="BJ69" s="285">
        <f t="shared" ca="1" si="252"/>
        <v>15</v>
      </c>
      <c r="BK69" s="285">
        <f t="shared" ca="1" si="252"/>
        <v>0</v>
      </c>
      <c r="BL69" s="285">
        <f t="shared" ca="1" si="252"/>
        <v>0</v>
      </c>
      <c r="BM69" s="285">
        <f t="shared" ca="1" si="252"/>
        <v>0</v>
      </c>
      <c r="BN69" s="285">
        <f t="shared" ca="1" si="252"/>
        <v>0</v>
      </c>
      <c r="BO69" s="285">
        <f t="shared" ca="1" si="252"/>
        <v>0</v>
      </c>
      <c r="BP69" s="285">
        <f t="shared" ca="1" si="252"/>
        <v>0</v>
      </c>
      <c r="BQ69" s="514">
        <f t="shared" ca="1" si="57"/>
        <v>21</v>
      </c>
      <c r="BR69" s="566">
        <f t="shared" ca="1" si="141"/>
        <v>85.7</v>
      </c>
      <c r="BS69" s="274">
        <f t="shared" ca="1" si="136"/>
        <v>1000</v>
      </c>
      <c r="BT69" s="285">
        <f t="shared" ca="1" si="59"/>
        <v>1086</v>
      </c>
      <c r="BU69" s="286" t="str">
        <f t="shared" si="147"/>
        <v>E</v>
      </c>
      <c r="BV69" s="323">
        <f t="shared" ca="1" si="72"/>
        <v>1086</v>
      </c>
      <c r="BW69" s="323">
        <f t="shared" ca="1" si="60"/>
        <v>0</v>
      </c>
      <c r="BY69" s="287"/>
      <c r="BZ69" s="288"/>
      <c r="CA69" s="237" t="str">
        <f t="shared" si="148"/>
        <v>E</v>
      </c>
      <c r="CB69" s="278">
        <f t="shared" si="157"/>
        <v>2017</v>
      </c>
      <c r="CC69" s="279">
        <f t="shared" si="157"/>
        <v>4</v>
      </c>
      <c r="CD69" s="280">
        <f t="shared" ca="1" si="74"/>
        <v>0</v>
      </c>
      <c r="CE69" s="280">
        <f t="shared" ca="1" si="75"/>
        <v>0</v>
      </c>
      <c r="CF69" s="280">
        <f t="shared" ca="1" si="76"/>
        <v>0</v>
      </c>
      <c r="CG69" s="280">
        <f t="shared" ca="1" si="77"/>
        <v>0</v>
      </c>
      <c r="CH69" s="280">
        <f t="shared" ca="1" si="78"/>
        <v>0</v>
      </c>
      <c r="CI69" s="280">
        <f t="shared" ca="1" si="79"/>
        <v>0</v>
      </c>
      <c r="CJ69" s="280">
        <f t="shared" ca="1" si="80"/>
        <v>50</v>
      </c>
      <c r="CK69" s="280">
        <f t="shared" ca="1" si="81"/>
        <v>0</v>
      </c>
      <c r="CL69" s="280">
        <f t="shared" ca="1" si="82"/>
        <v>0</v>
      </c>
      <c r="CM69" s="280">
        <f t="shared" ca="1" si="83"/>
        <v>150</v>
      </c>
      <c r="CN69" s="280">
        <f t="shared" ca="1" si="84"/>
        <v>200</v>
      </c>
      <c r="CO69" s="280">
        <f t="shared" ca="1" si="85"/>
        <v>0</v>
      </c>
      <c r="CP69" s="365">
        <f t="shared" ca="1" si="86"/>
        <v>0</v>
      </c>
      <c r="CQ69" s="613">
        <f t="shared" ca="1" si="87"/>
        <v>0</v>
      </c>
      <c r="CR69" s="280">
        <f t="shared" ca="1" si="88"/>
        <v>10</v>
      </c>
      <c r="CS69" s="280">
        <f t="shared" ca="1" si="89"/>
        <v>25</v>
      </c>
      <c r="CT69" s="280">
        <f t="shared" ca="1" si="90"/>
        <v>5</v>
      </c>
      <c r="CU69" s="280">
        <f t="shared" ca="1" si="91"/>
        <v>0</v>
      </c>
      <c r="CV69" s="280">
        <f t="shared" ca="1" si="92"/>
        <v>4</v>
      </c>
      <c r="CW69" s="365">
        <f t="shared" ca="1" si="93"/>
        <v>0</v>
      </c>
      <c r="CX69" s="280">
        <f t="shared" ca="1" si="94"/>
        <v>25</v>
      </c>
      <c r="CY69" s="280">
        <f t="shared" ca="1" si="95"/>
        <v>0</v>
      </c>
      <c r="CZ69" s="280">
        <f t="shared" ca="1" si="96"/>
        <v>0</v>
      </c>
      <c r="DA69" s="280">
        <f t="shared" ca="1" si="97"/>
        <v>0</v>
      </c>
      <c r="DB69" s="280">
        <f t="shared" ca="1" si="98"/>
        <v>15</v>
      </c>
      <c r="DC69" s="280">
        <f t="shared" ca="1" si="99"/>
        <v>0</v>
      </c>
      <c r="DD69" s="280">
        <f t="shared" ca="1" si="100"/>
        <v>0</v>
      </c>
      <c r="DE69" s="280">
        <f t="shared" ca="1" si="101"/>
        <v>0</v>
      </c>
      <c r="DF69" s="280">
        <f t="shared" ca="1" si="102"/>
        <v>0</v>
      </c>
      <c r="DG69" s="280">
        <f t="shared" ca="1" si="103"/>
        <v>0</v>
      </c>
      <c r="DH69" s="280">
        <f t="shared" ca="1" si="104"/>
        <v>0</v>
      </c>
      <c r="DI69" s="568">
        <f t="shared" ca="1" si="105"/>
        <v>19</v>
      </c>
      <c r="DJ69" s="568">
        <f t="shared" ca="1" si="106"/>
        <v>65</v>
      </c>
      <c r="DK69" s="414">
        <f t="shared" ca="1" si="107"/>
        <v>400</v>
      </c>
      <c r="DL69" s="281">
        <f t="shared" ca="1" si="108"/>
        <v>484</v>
      </c>
      <c r="DM69" s="281">
        <f t="shared" ca="1" si="109"/>
        <v>484</v>
      </c>
      <c r="DN69" s="454">
        <f t="shared" ca="1" si="110"/>
        <v>0</v>
      </c>
      <c r="DO69" s="626">
        <f t="shared" ca="1" si="111"/>
        <v>0</v>
      </c>
      <c r="DP69" s="29"/>
      <c r="DQ69" s="29"/>
      <c r="DR69" s="29"/>
      <c r="DS69" s="29"/>
      <c r="DT69" s="29"/>
      <c r="DU69" s="29"/>
      <c r="DV69" s="29"/>
    </row>
    <row r="70" spans="1:126" ht="11.25" customHeight="1">
      <c r="A70" s="1">
        <f t="shared" si="202"/>
        <v>2034</v>
      </c>
      <c r="B70" s="15">
        <f t="shared" ref="B70:M70" si="261">B190+B270+B230+B310+B350+B390+B430+B470+B510+B550+B590+B630</f>
        <v>1250.92</v>
      </c>
      <c r="C70" s="15">
        <f t="shared" si="261"/>
        <v>1250.92</v>
      </c>
      <c r="D70" s="15">
        <f t="shared" si="261"/>
        <v>1250.92</v>
      </c>
      <c r="E70" s="15">
        <f t="shared" si="261"/>
        <v>650.48</v>
      </c>
      <c r="F70" s="15">
        <f t="shared" si="261"/>
        <v>650.48</v>
      </c>
      <c r="G70" s="15">
        <f t="shared" si="261"/>
        <v>650.26</v>
      </c>
      <c r="H70" s="15">
        <f t="shared" si="261"/>
        <v>650.26</v>
      </c>
      <c r="I70" s="15">
        <f t="shared" si="261"/>
        <v>650.26</v>
      </c>
      <c r="J70" s="15">
        <f t="shared" si="261"/>
        <v>650.26</v>
      </c>
      <c r="K70" s="15">
        <f t="shared" si="261"/>
        <v>650.26</v>
      </c>
      <c r="L70" s="15">
        <f t="shared" si="261"/>
        <v>650.26</v>
      </c>
      <c r="M70" s="15">
        <f t="shared" si="261"/>
        <v>1250.7</v>
      </c>
      <c r="N70" s="41">
        <f t="shared" si="254"/>
        <v>10205.980000000001</v>
      </c>
      <c r="P70" s="1">
        <f t="shared" si="204"/>
        <v>2034</v>
      </c>
      <c r="Q70" s="15">
        <f t="shared" ref="Q70:AB70" si="262">Q190+Q270+Q230+Q310+Q350+Q390+Q430+Q470+Q510+Q550+Q590+Q630</f>
        <v>1250</v>
      </c>
      <c r="R70" s="15">
        <f t="shared" si="262"/>
        <v>1250</v>
      </c>
      <c r="S70" s="15">
        <f t="shared" si="262"/>
        <v>1250</v>
      </c>
      <c r="T70" s="15">
        <f t="shared" si="262"/>
        <v>1250</v>
      </c>
      <c r="U70" s="15">
        <f t="shared" si="262"/>
        <v>650</v>
      </c>
      <c r="V70" s="15">
        <f t="shared" si="262"/>
        <v>650</v>
      </c>
      <c r="W70" s="15">
        <f t="shared" si="262"/>
        <v>650</v>
      </c>
      <c r="X70" s="15">
        <f t="shared" si="262"/>
        <v>650</v>
      </c>
      <c r="Y70" s="15">
        <f t="shared" si="262"/>
        <v>650</v>
      </c>
      <c r="Z70" s="15">
        <f t="shared" si="262"/>
        <v>650</v>
      </c>
      <c r="AA70" s="15">
        <f t="shared" si="262"/>
        <v>650</v>
      </c>
      <c r="AB70" s="15">
        <f t="shared" si="262"/>
        <v>650</v>
      </c>
      <c r="AC70" s="41">
        <f t="shared" si="256"/>
        <v>10200</v>
      </c>
      <c r="AD70" s="17"/>
      <c r="AH70" s="25"/>
      <c r="AI70" s="237" t="str">
        <f t="shared" si="144"/>
        <v>U</v>
      </c>
      <c r="AJ70" s="25">
        <f t="shared" si="145"/>
        <v>2017</v>
      </c>
      <c r="AK70" s="284">
        <f t="shared" si="146"/>
        <v>5</v>
      </c>
      <c r="AL70" s="285">
        <f t="shared" ca="1" si="249"/>
        <v>0</v>
      </c>
      <c r="AM70" s="285">
        <f t="shared" ca="1" si="249"/>
        <v>0</v>
      </c>
      <c r="AN70" s="285">
        <f t="shared" ca="1" si="249"/>
        <v>0</v>
      </c>
      <c r="AO70" s="285">
        <f t="shared" ca="1" si="249"/>
        <v>0</v>
      </c>
      <c r="AP70" s="285">
        <f t="shared" ca="1" si="249"/>
        <v>0</v>
      </c>
      <c r="AQ70" s="285">
        <f t="shared" ca="1" si="249"/>
        <v>0</v>
      </c>
      <c r="AR70" s="285">
        <f t="shared" ca="1" si="249"/>
        <v>50</v>
      </c>
      <c r="AS70" s="285">
        <f t="shared" ca="1" si="249"/>
        <v>0</v>
      </c>
      <c r="AT70" s="285">
        <f t="shared" ca="1" si="249"/>
        <v>0</v>
      </c>
      <c r="AU70" s="285">
        <f t="shared" ca="1" si="249"/>
        <v>150</v>
      </c>
      <c r="AV70" s="285">
        <f t="shared" ca="1" si="250"/>
        <v>200</v>
      </c>
      <c r="AW70" s="285">
        <f t="shared" ca="1" si="250"/>
        <v>0</v>
      </c>
      <c r="AX70" s="285">
        <f t="shared" ca="1" si="250"/>
        <v>0</v>
      </c>
      <c r="AY70" s="609">
        <f t="shared" ca="1" si="250"/>
        <v>0</v>
      </c>
      <c r="AZ70" s="285">
        <f t="shared" ca="1" si="250"/>
        <v>10</v>
      </c>
      <c r="BA70" s="285">
        <f t="shared" ca="1" si="250"/>
        <v>25</v>
      </c>
      <c r="BB70" s="285">
        <f t="shared" ca="1" si="250"/>
        <v>5</v>
      </c>
      <c r="BC70" s="285">
        <f t="shared" ca="1" si="250"/>
        <v>0</v>
      </c>
      <c r="BD70" s="285">
        <f t="shared" ca="1" si="250"/>
        <v>4</v>
      </c>
      <c r="BE70" s="285">
        <f t="shared" ref="BE70:BE133" ca="1" si="263">ROUND(INDIRECT(CONCATENATE($AI70,BE$2+($AJ70-2010))),1)</f>
        <v>0</v>
      </c>
      <c r="BF70" s="285">
        <f t="shared" ca="1" si="251"/>
        <v>25</v>
      </c>
      <c r="BG70" s="285">
        <f t="shared" ca="1" si="251"/>
        <v>0</v>
      </c>
      <c r="BH70" s="285">
        <f t="shared" ca="1" si="251"/>
        <v>0</v>
      </c>
      <c r="BI70" s="285">
        <f t="shared" ca="1" si="251"/>
        <v>0</v>
      </c>
      <c r="BJ70" s="285">
        <f t="shared" ca="1" si="252"/>
        <v>15</v>
      </c>
      <c r="BK70" s="285">
        <f t="shared" ca="1" si="252"/>
        <v>0</v>
      </c>
      <c r="BL70" s="285">
        <f t="shared" ca="1" si="252"/>
        <v>0</v>
      </c>
      <c r="BM70" s="285">
        <f t="shared" ca="1" si="252"/>
        <v>0</v>
      </c>
      <c r="BN70" s="285">
        <f t="shared" ca="1" si="252"/>
        <v>0</v>
      </c>
      <c r="BO70" s="285">
        <f t="shared" ca="1" si="252"/>
        <v>0</v>
      </c>
      <c r="BP70" s="285">
        <f t="shared" ca="1" si="252"/>
        <v>0</v>
      </c>
      <c r="BQ70" s="514">
        <f t="shared" ref="BQ70:BQ133" ca="1" si="264">ROUND(INDIRECT(CONCATENATE($AI70,BQ$2+($AJ70-2010))),0)</f>
        <v>19</v>
      </c>
      <c r="BR70" s="566">
        <f t="shared" ca="1" si="141"/>
        <v>84.1</v>
      </c>
      <c r="BS70" s="274">
        <f t="shared" ca="1" si="136"/>
        <v>400</v>
      </c>
      <c r="BT70" s="285">
        <f t="shared" ref="BT70:BT133" ca="1" si="265">ROUND(INDIRECT(CONCATENATE($AI70,BT$2+($AJ70-2010))),0)</f>
        <v>484</v>
      </c>
      <c r="BU70" s="286" t="str">
        <f t="shared" si="147"/>
        <v>F</v>
      </c>
      <c r="BV70" s="323">
        <f t="shared" ca="1" si="72"/>
        <v>484</v>
      </c>
      <c r="BW70" s="323">
        <f t="shared" ref="BW70:BW133" ca="1" si="266">BV70-BT70</f>
        <v>0</v>
      </c>
      <c r="BY70" s="287"/>
      <c r="BZ70" s="288"/>
      <c r="CA70" s="237" t="str">
        <f t="shared" si="148"/>
        <v>F</v>
      </c>
      <c r="CB70" s="278">
        <f t="shared" si="157"/>
        <v>2017</v>
      </c>
      <c r="CC70" s="279">
        <f t="shared" si="157"/>
        <v>5</v>
      </c>
      <c r="CD70" s="280">
        <f t="shared" ca="1" si="74"/>
        <v>0</v>
      </c>
      <c r="CE70" s="280">
        <f t="shared" ca="1" si="75"/>
        <v>0</v>
      </c>
      <c r="CF70" s="280">
        <f t="shared" ca="1" si="76"/>
        <v>0</v>
      </c>
      <c r="CG70" s="280">
        <f t="shared" ca="1" si="77"/>
        <v>0</v>
      </c>
      <c r="CH70" s="280">
        <f t="shared" ca="1" si="78"/>
        <v>0</v>
      </c>
      <c r="CI70" s="280">
        <f t="shared" ca="1" si="79"/>
        <v>0</v>
      </c>
      <c r="CJ70" s="280">
        <f t="shared" ca="1" si="80"/>
        <v>50</v>
      </c>
      <c r="CK70" s="280">
        <f t="shared" ca="1" si="81"/>
        <v>0</v>
      </c>
      <c r="CL70" s="280">
        <f t="shared" ca="1" si="82"/>
        <v>0</v>
      </c>
      <c r="CM70" s="280">
        <f t="shared" ca="1" si="83"/>
        <v>150</v>
      </c>
      <c r="CN70" s="280">
        <f t="shared" ca="1" si="84"/>
        <v>200</v>
      </c>
      <c r="CO70" s="280">
        <f t="shared" ca="1" si="85"/>
        <v>0</v>
      </c>
      <c r="CP70" s="365">
        <f t="shared" ca="1" si="86"/>
        <v>0</v>
      </c>
      <c r="CQ70" s="613">
        <f t="shared" ca="1" si="87"/>
        <v>0</v>
      </c>
      <c r="CR70" s="280">
        <f t="shared" ca="1" si="88"/>
        <v>10</v>
      </c>
      <c r="CS70" s="280">
        <f t="shared" ca="1" si="89"/>
        <v>25</v>
      </c>
      <c r="CT70" s="280">
        <f t="shared" ca="1" si="90"/>
        <v>6</v>
      </c>
      <c r="CU70" s="280">
        <f t="shared" ca="1" si="91"/>
        <v>0</v>
      </c>
      <c r="CV70" s="280">
        <f t="shared" ca="1" si="92"/>
        <v>5</v>
      </c>
      <c r="CW70" s="365">
        <f t="shared" ca="1" si="93"/>
        <v>0</v>
      </c>
      <c r="CX70" s="280">
        <f t="shared" ca="1" si="94"/>
        <v>25</v>
      </c>
      <c r="CY70" s="280">
        <f t="shared" ca="1" si="95"/>
        <v>0</v>
      </c>
      <c r="CZ70" s="280">
        <f t="shared" ca="1" si="96"/>
        <v>0</v>
      </c>
      <c r="DA70" s="280">
        <f t="shared" ca="1" si="97"/>
        <v>0</v>
      </c>
      <c r="DB70" s="280">
        <f t="shared" ca="1" si="98"/>
        <v>15</v>
      </c>
      <c r="DC70" s="280">
        <f t="shared" ca="1" si="99"/>
        <v>0</v>
      </c>
      <c r="DD70" s="280">
        <f t="shared" ca="1" si="100"/>
        <v>0</v>
      </c>
      <c r="DE70" s="280">
        <f t="shared" ca="1" si="101"/>
        <v>0</v>
      </c>
      <c r="DF70" s="280">
        <f t="shared" ca="1" si="102"/>
        <v>0</v>
      </c>
      <c r="DG70" s="280">
        <f t="shared" ca="1" si="103"/>
        <v>0</v>
      </c>
      <c r="DH70" s="280">
        <f t="shared" ca="1" si="104"/>
        <v>0</v>
      </c>
      <c r="DI70" s="568">
        <f t="shared" ca="1" si="105"/>
        <v>21</v>
      </c>
      <c r="DJ70" s="568">
        <f t="shared" ca="1" si="106"/>
        <v>65</v>
      </c>
      <c r="DK70" s="414">
        <f t="shared" ca="1" si="107"/>
        <v>400</v>
      </c>
      <c r="DL70" s="281">
        <f t="shared" ca="1" si="108"/>
        <v>486</v>
      </c>
      <c r="DM70" s="281">
        <f t="shared" ca="1" si="109"/>
        <v>487</v>
      </c>
      <c r="DN70" s="454">
        <f t="shared" ca="1" si="110"/>
        <v>1</v>
      </c>
      <c r="DO70" s="626">
        <f t="shared" ca="1" si="111"/>
        <v>2.05761316872428E-3</v>
      </c>
      <c r="DP70" s="29"/>
      <c r="DQ70" s="29"/>
      <c r="DR70" s="29"/>
      <c r="DS70" s="29"/>
      <c r="DT70" s="29"/>
      <c r="DU70" s="29"/>
      <c r="DV70" s="29"/>
    </row>
    <row r="71" spans="1:126" ht="11.25" customHeight="1">
      <c r="A71" s="1">
        <f t="shared" si="202"/>
        <v>2035</v>
      </c>
      <c r="B71" s="15">
        <f t="shared" ref="B71:M71" si="267">B191+B271+B231+B311+B351+B391+B431+B471+B511+B551+B591+B631</f>
        <v>1250.92</v>
      </c>
      <c r="C71" s="15">
        <f t="shared" si="267"/>
        <v>1250.92</v>
      </c>
      <c r="D71" s="15">
        <f t="shared" si="267"/>
        <v>1250.92</v>
      </c>
      <c r="E71" s="15">
        <f t="shared" si="267"/>
        <v>650.48</v>
      </c>
      <c r="F71" s="15">
        <f t="shared" si="267"/>
        <v>650.48</v>
      </c>
      <c r="G71" s="15">
        <f t="shared" si="267"/>
        <v>650.26</v>
      </c>
      <c r="H71" s="15">
        <f t="shared" si="267"/>
        <v>650.26</v>
      </c>
      <c r="I71" s="15">
        <f t="shared" si="267"/>
        <v>650.26</v>
      </c>
      <c r="J71" s="15">
        <f t="shared" si="267"/>
        <v>650.26</v>
      </c>
      <c r="K71" s="15">
        <f t="shared" si="267"/>
        <v>650.26</v>
      </c>
      <c r="L71" s="15">
        <f t="shared" si="267"/>
        <v>650.26</v>
      </c>
      <c r="M71" s="15">
        <f t="shared" si="267"/>
        <v>1250.7</v>
      </c>
      <c r="N71" s="41">
        <f t="shared" si="254"/>
        <v>10205.980000000001</v>
      </c>
      <c r="P71" s="1">
        <f t="shared" si="204"/>
        <v>2035</v>
      </c>
      <c r="Q71" s="15">
        <f t="shared" ref="Q71:AB71" si="268">Q191+Q271+Q231+Q311+Q351+Q391+Q431+Q471+Q511+Q551+Q591+Q631</f>
        <v>1250</v>
      </c>
      <c r="R71" s="15">
        <f t="shared" si="268"/>
        <v>1250</v>
      </c>
      <c r="S71" s="15">
        <f t="shared" si="268"/>
        <v>1250</v>
      </c>
      <c r="T71" s="15">
        <f t="shared" si="268"/>
        <v>1250</v>
      </c>
      <c r="U71" s="15">
        <f t="shared" si="268"/>
        <v>650</v>
      </c>
      <c r="V71" s="15">
        <f t="shared" si="268"/>
        <v>650</v>
      </c>
      <c r="W71" s="15">
        <f t="shared" si="268"/>
        <v>650</v>
      </c>
      <c r="X71" s="15">
        <f t="shared" si="268"/>
        <v>650</v>
      </c>
      <c r="Y71" s="15">
        <f t="shared" si="268"/>
        <v>650</v>
      </c>
      <c r="Z71" s="15">
        <f t="shared" si="268"/>
        <v>650</v>
      </c>
      <c r="AA71" s="15">
        <f t="shared" si="268"/>
        <v>650</v>
      </c>
      <c r="AB71" s="15">
        <f t="shared" si="268"/>
        <v>650</v>
      </c>
      <c r="AC71" s="41">
        <f t="shared" si="256"/>
        <v>10200</v>
      </c>
      <c r="AD71" s="17"/>
      <c r="AH71" s="25"/>
      <c r="AI71" s="237" t="str">
        <f t="shared" si="144"/>
        <v>V</v>
      </c>
      <c r="AJ71" s="25">
        <f t="shared" si="145"/>
        <v>2017</v>
      </c>
      <c r="AK71" s="284">
        <f t="shared" si="146"/>
        <v>6</v>
      </c>
      <c r="AL71" s="285">
        <f t="shared" ca="1" si="249"/>
        <v>0</v>
      </c>
      <c r="AM71" s="285">
        <f t="shared" ca="1" si="249"/>
        <v>0</v>
      </c>
      <c r="AN71" s="285">
        <f t="shared" ca="1" si="249"/>
        <v>0</v>
      </c>
      <c r="AO71" s="285">
        <f t="shared" ca="1" si="249"/>
        <v>0</v>
      </c>
      <c r="AP71" s="285">
        <f t="shared" ca="1" si="249"/>
        <v>0</v>
      </c>
      <c r="AQ71" s="285">
        <f t="shared" ca="1" si="249"/>
        <v>0</v>
      </c>
      <c r="AR71" s="285">
        <f t="shared" ca="1" si="249"/>
        <v>50</v>
      </c>
      <c r="AS71" s="285">
        <f t="shared" ca="1" si="249"/>
        <v>0</v>
      </c>
      <c r="AT71" s="285">
        <f t="shared" ca="1" si="249"/>
        <v>0</v>
      </c>
      <c r="AU71" s="285">
        <f t="shared" ca="1" si="249"/>
        <v>150</v>
      </c>
      <c r="AV71" s="285">
        <f t="shared" ca="1" si="250"/>
        <v>200</v>
      </c>
      <c r="AW71" s="285">
        <f t="shared" ca="1" si="250"/>
        <v>0</v>
      </c>
      <c r="AX71" s="285">
        <f t="shared" ca="1" si="250"/>
        <v>0</v>
      </c>
      <c r="AY71" s="609">
        <f t="shared" ca="1" si="250"/>
        <v>0</v>
      </c>
      <c r="AZ71" s="285">
        <f t="shared" ca="1" si="250"/>
        <v>10</v>
      </c>
      <c r="BA71" s="285">
        <f t="shared" ca="1" si="250"/>
        <v>25</v>
      </c>
      <c r="BB71" s="285">
        <f t="shared" ca="1" si="250"/>
        <v>6</v>
      </c>
      <c r="BC71" s="285">
        <f t="shared" ca="1" si="250"/>
        <v>0</v>
      </c>
      <c r="BD71" s="285">
        <f t="shared" ca="1" si="250"/>
        <v>4</v>
      </c>
      <c r="BE71" s="285">
        <f t="shared" ca="1" si="263"/>
        <v>0</v>
      </c>
      <c r="BF71" s="285">
        <f t="shared" ca="1" si="251"/>
        <v>25</v>
      </c>
      <c r="BG71" s="285">
        <f t="shared" ca="1" si="251"/>
        <v>0</v>
      </c>
      <c r="BH71" s="285">
        <f t="shared" ca="1" si="251"/>
        <v>0</v>
      </c>
      <c r="BI71" s="285">
        <f t="shared" ca="1" si="251"/>
        <v>0</v>
      </c>
      <c r="BJ71" s="285">
        <f t="shared" ca="1" si="252"/>
        <v>15</v>
      </c>
      <c r="BK71" s="285">
        <f t="shared" ca="1" si="252"/>
        <v>0</v>
      </c>
      <c r="BL71" s="285">
        <f t="shared" ca="1" si="252"/>
        <v>0</v>
      </c>
      <c r="BM71" s="285">
        <f t="shared" ca="1" si="252"/>
        <v>0</v>
      </c>
      <c r="BN71" s="285">
        <f t="shared" ca="1" si="252"/>
        <v>0</v>
      </c>
      <c r="BO71" s="285">
        <f t="shared" ca="1" si="252"/>
        <v>0</v>
      </c>
      <c r="BP71" s="285">
        <f t="shared" ca="1" si="252"/>
        <v>0</v>
      </c>
      <c r="BQ71" s="514">
        <f t="shared" ca="1" si="264"/>
        <v>20</v>
      </c>
      <c r="BR71" s="566">
        <f t="shared" ca="1" si="141"/>
        <v>85.4</v>
      </c>
      <c r="BS71" s="274">
        <f t="shared" ca="1" si="136"/>
        <v>400</v>
      </c>
      <c r="BT71" s="285">
        <f t="shared" ca="1" si="265"/>
        <v>485</v>
      </c>
      <c r="BU71" s="286" t="str">
        <f t="shared" si="147"/>
        <v>G</v>
      </c>
      <c r="BV71" s="323">
        <f t="shared" ref="BV71:BV134" ca="1" si="269">SUM(AL71:BO71)</f>
        <v>485</v>
      </c>
      <c r="BW71" s="323">
        <f t="shared" ca="1" si="266"/>
        <v>0</v>
      </c>
      <c r="BY71" s="287"/>
      <c r="BZ71" s="288"/>
      <c r="CA71" s="237" t="str">
        <f t="shared" si="148"/>
        <v>G</v>
      </c>
      <c r="CB71" s="278">
        <f t="shared" si="157"/>
        <v>2017</v>
      </c>
      <c r="CC71" s="279">
        <f t="shared" si="157"/>
        <v>6</v>
      </c>
      <c r="CD71" s="280">
        <f t="shared" ref="CD71:CD134" ca="1" si="270">AL73</f>
        <v>0</v>
      </c>
      <c r="CE71" s="280">
        <f t="shared" ref="CE71:CE134" ca="1" si="271">AM72</f>
        <v>0</v>
      </c>
      <c r="CF71" s="280">
        <f t="shared" ref="CF71:CF134" ca="1" si="272">AN73</f>
        <v>0</v>
      </c>
      <c r="CG71" s="280">
        <f t="shared" ref="CG71:CG134" ca="1" si="273">AO72</f>
        <v>0</v>
      </c>
      <c r="CH71" s="280">
        <f t="shared" ref="CH71:CH134" ca="1" si="274">AP72</f>
        <v>0</v>
      </c>
      <c r="CI71" s="280">
        <f t="shared" ref="CI71:CI134" ca="1" si="275">AQ72</f>
        <v>0</v>
      </c>
      <c r="CJ71" s="280">
        <f t="shared" ref="CJ71:CJ134" ca="1" si="276">AR72</f>
        <v>50</v>
      </c>
      <c r="CK71" s="280">
        <f t="shared" ref="CK71:CK134" ca="1" si="277">AS72</f>
        <v>0</v>
      </c>
      <c r="CL71" s="280">
        <f t="shared" ref="CL71:CL134" ca="1" si="278">AT72</f>
        <v>100</v>
      </c>
      <c r="CM71" s="280">
        <f t="shared" ref="CM71:CM134" ca="1" si="279">AU72</f>
        <v>150</v>
      </c>
      <c r="CN71" s="280">
        <f t="shared" ref="CN71:CN134" ca="1" si="280">AV72</f>
        <v>200</v>
      </c>
      <c r="CO71" s="280">
        <f t="shared" ref="CO71:CO134" ca="1" si="281">AW73</f>
        <v>0</v>
      </c>
      <c r="CP71" s="365">
        <f t="shared" ref="CP71:CP134" ca="1" si="282">AX72</f>
        <v>0</v>
      </c>
      <c r="CQ71" s="613">
        <f t="shared" ref="CQ71:CQ134" ca="1" si="283">AY72</f>
        <v>0</v>
      </c>
      <c r="CR71" s="280">
        <f t="shared" ref="CR71:CR134" ca="1" si="284">AZ73</f>
        <v>12</v>
      </c>
      <c r="CS71" s="280">
        <f t="shared" ref="CS71:CS134" ca="1" si="285">BA72</f>
        <v>25</v>
      </c>
      <c r="CT71" s="280">
        <f t="shared" ref="CT71:CT134" ca="1" si="286">BB72</f>
        <v>7</v>
      </c>
      <c r="CU71" s="280">
        <f t="shared" ref="CU71:CU134" ca="1" si="287">BC72</f>
        <v>0</v>
      </c>
      <c r="CV71" s="280">
        <f t="shared" ref="CV71:CV134" ca="1" si="288">BD73</f>
        <v>6</v>
      </c>
      <c r="CW71" s="365">
        <f t="shared" ref="CW71:CW134" ca="1" si="289">BE72</f>
        <v>0</v>
      </c>
      <c r="CX71" s="280">
        <f t="shared" ref="CX71:CX134" ca="1" si="290">BF72</f>
        <v>25</v>
      </c>
      <c r="CY71" s="280">
        <f t="shared" ref="CY71:CY134" ca="1" si="291">BG72</f>
        <v>0</v>
      </c>
      <c r="CZ71" s="280">
        <f t="shared" ref="CZ71:CZ134" ca="1" si="292">BH72</f>
        <v>0</v>
      </c>
      <c r="DA71" s="280">
        <f t="shared" ref="DA71:DA134" ca="1" si="293">BI72</f>
        <v>0</v>
      </c>
      <c r="DB71" s="280">
        <f t="shared" ref="DB71:DB134" ca="1" si="294">BJ72</f>
        <v>15</v>
      </c>
      <c r="DC71" s="280">
        <f t="shared" ref="DC71:DC134" ca="1" si="295">BK72</f>
        <v>0</v>
      </c>
      <c r="DD71" s="280">
        <f t="shared" ref="DD71:DD134" ca="1" si="296">BL72</f>
        <v>0</v>
      </c>
      <c r="DE71" s="280">
        <f t="shared" ref="DE71:DE134" ca="1" si="297">BM72</f>
        <v>0</v>
      </c>
      <c r="DF71" s="280">
        <f t="shared" ref="DF71:DF134" ca="1" si="298">BN72</f>
        <v>0</v>
      </c>
      <c r="DG71" s="280">
        <f t="shared" ref="DG71:DG134" ca="1" si="299">BO73</f>
        <v>0</v>
      </c>
      <c r="DH71" s="280">
        <f t="shared" ref="DH71:DH134" ca="1" si="300">BP72</f>
        <v>0</v>
      </c>
      <c r="DI71" s="568">
        <f t="shared" ref="DI71:DI134" ca="1" si="301">CR71+CT71+CV71+DC71</f>
        <v>25</v>
      </c>
      <c r="DJ71" s="568">
        <f t="shared" ref="DJ71:DJ134" ca="1" si="302">SUM(CS71,CU71,CW71:DB71,DD71:DH71)</f>
        <v>65</v>
      </c>
      <c r="DK71" s="414">
        <f t="shared" ref="DK71:DK134" ca="1" si="303">SUM(CD71:CQ71)</f>
        <v>500</v>
      </c>
      <c r="DL71" s="281">
        <f t="shared" ref="DL71:DL134" ca="1" si="304">SUM(DI71:DK71)</f>
        <v>590</v>
      </c>
      <c r="DM71" s="281">
        <f t="shared" ref="DM71:DM134" ca="1" si="305">ROUND(INDIRECT(CONCATENATE($CA71,DM$2+($AJ71-2010))),0)</f>
        <v>589</v>
      </c>
      <c r="DN71" s="454">
        <f t="shared" ref="DN71:DN134" ca="1" si="306">DM71-DL71</f>
        <v>-1</v>
      </c>
      <c r="DO71" s="626">
        <f t="shared" ref="DO71:DO134" ca="1" si="307">DN71/DL71</f>
        <v>-1.6949152542372881E-3</v>
      </c>
      <c r="DP71" s="29"/>
      <c r="DQ71" s="29"/>
      <c r="DR71" s="29"/>
      <c r="DS71" s="29"/>
      <c r="DT71" s="29"/>
      <c r="DU71" s="29"/>
      <c r="DV71" s="29"/>
    </row>
    <row r="72" spans="1:126" ht="11.25" customHeight="1">
      <c r="A72" s="1">
        <f t="shared" si="202"/>
        <v>2036</v>
      </c>
      <c r="B72" s="15">
        <f t="shared" ref="B72:M72" si="308">B192+B272+B232+B312+B352+B392+B432+B472+B512+B552+B592+B632</f>
        <v>1250.92</v>
      </c>
      <c r="C72" s="15">
        <f t="shared" si="308"/>
        <v>1250.92</v>
      </c>
      <c r="D72" s="15">
        <f t="shared" si="308"/>
        <v>1250.92</v>
      </c>
      <c r="E72" s="15">
        <f t="shared" si="308"/>
        <v>650.48</v>
      </c>
      <c r="F72" s="15">
        <f t="shared" si="308"/>
        <v>650.48</v>
      </c>
      <c r="G72" s="15">
        <f t="shared" si="308"/>
        <v>650.26</v>
      </c>
      <c r="H72" s="15">
        <f t="shared" si="308"/>
        <v>650.26</v>
      </c>
      <c r="I72" s="15">
        <f t="shared" si="308"/>
        <v>650.26</v>
      </c>
      <c r="J72" s="15">
        <f t="shared" si="308"/>
        <v>650.26</v>
      </c>
      <c r="K72" s="15">
        <f t="shared" si="308"/>
        <v>650.26</v>
      </c>
      <c r="L72" s="15">
        <f t="shared" si="308"/>
        <v>650.26</v>
      </c>
      <c r="M72" s="15">
        <f t="shared" si="308"/>
        <v>1250.7</v>
      </c>
      <c r="N72" s="41">
        <f t="shared" si="254"/>
        <v>10205.980000000001</v>
      </c>
      <c r="P72" s="1">
        <f t="shared" si="204"/>
        <v>2036</v>
      </c>
      <c r="Q72" s="15">
        <f t="shared" ref="Q72:AB72" si="309">Q192+Q272+Q232+Q312+Q352+Q392+Q432+Q472+Q512+Q552+Q592+Q632</f>
        <v>1250</v>
      </c>
      <c r="R72" s="15">
        <f t="shared" si="309"/>
        <v>1250</v>
      </c>
      <c r="S72" s="15">
        <f t="shared" si="309"/>
        <v>1250</v>
      </c>
      <c r="T72" s="15">
        <f t="shared" si="309"/>
        <v>1250</v>
      </c>
      <c r="U72" s="15">
        <f t="shared" si="309"/>
        <v>650</v>
      </c>
      <c r="V72" s="15">
        <f t="shared" si="309"/>
        <v>650</v>
      </c>
      <c r="W72" s="15">
        <f t="shared" si="309"/>
        <v>650</v>
      </c>
      <c r="X72" s="15">
        <f t="shared" si="309"/>
        <v>650</v>
      </c>
      <c r="Y72" s="15">
        <f t="shared" si="309"/>
        <v>650</v>
      </c>
      <c r="Z72" s="15">
        <f t="shared" si="309"/>
        <v>650</v>
      </c>
      <c r="AA72" s="15">
        <f t="shared" si="309"/>
        <v>650</v>
      </c>
      <c r="AB72" s="15">
        <f t="shared" si="309"/>
        <v>650</v>
      </c>
      <c r="AC72" s="41">
        <f t="shared" si="256"/>
        <v>10200</v>
      </c>
      <c r="AD72" s="17"/>
      <c r="AH72" s="25"/>
      <c r="AI72" s="237" t="str">
        <f t="shared" si="144"/>
        <v>W</v>
      </c>
      <c r="AJ72" s="25">
        <f t="shared" si="145"/>
        <v>2017</v>
      </c>
      <c r="AK72" s="284">
        <f t="shared" si="146"/>
        <v>7</v>
      </c>
      <c r="AL72" s="285">
        <f t="shared" ca="1" si="249"/>
        <v>0</v>
      </c>
      <c r="AM72" s="285">
        <f t="shared" ca="1" si="249"/>
        <v>0</v>
      </c>
      <c r="AN72" s="285">
        <f t="shared" ca="1" si="249"/>
        <v>0</v>
      </c>
      <c r="AO72" s="285">
        <f t="shared" ca="1" si="249"/>
        <v>0</v>
      </c>
      <c r="AP72" s="285">
        <f t="shared" ca="1" si="249"/>
        <v>0</v>
      </c>
      <c r="AQ72" s="285">
        <f t="shared" ca="1" si="249"/>
        <v>0</v>
      </c>
      <c r="AR72" s="285">
        <f t="shared" ca="1" si="249"/>
        <v>50</v>
      </c>
      <c r="AS72" s="285">
        <f t="shared" ca="1" si="249"/>
        <v>0</v>
      </c>
      <c r="AT72" s="285">
        <f t="shared" ca="1" si="249"/>
        <v>100</v>
      </c>
      <c r="AU72" s="285">
        <f t="shared" ca="1" si="249"/>
        <v>150</v>
      </c>
      <c r="AV72" s="285">
        <f t="shared" ca="1" si="250"/>
        <v>200</v>
      </c>
      <c r="AW72" s="285">
        <f t="shared" ca="1" si="250"/>
        <v>0</v>
      </c>
      <c r="AX72" s="285">
        <f t="shared" ca="1" si="250"/>
        <v>0</v>
      </c>
      <c r="AY72" s="609">
        <f t="shared" ca="1" si="250"/>
        <v>0</v>
      </c>
      <c r="AZ72" s="285">
        <f t="shared" ca="1" si="250"/>
        <v>10</v>
      </c>
      <c r="BA72" s="285">
        <f t="shared" ca="1" si="250"/>
        <v>25</v>
      </c>
      <c r="BB72" s="285">
        <f t="shared" ca="1" si="250"/>
        <v>7</v>
      </c>
      <c r="BC72" s="285">
        <f t="shared" ca="1" si="250"/>
        <v>0</v>
      </c>
      <c r="BD72" s="285">
        <f t="shared" ca="1" si="250"/>
        <v>5</v>
      </c>
      <c r="BE72" s="285">
        <f t="shared" ca="1" si="263"/>
        <v>0</v>
      </c>
      <c r="BF72" s="285">
        <f t="shared" ca="1" si="251"/>
        <v>25</v>
      </c>
      <c r="BG72" s="285">
        <f t="shared" ca="1" si="251"/>
        <v>0</v>
      </c>
      <c r="BH72" s="285">
        <f t="shared" ca="1" si="251"/>
        <v>0</v>
      </c>
      <c r="BI72" s="285">
        <f t="shared" ca="1" si="251"/>
        <v>0</v>
      </c>
      <c r="BJ72" s="285">
        <f t="shared" ca="1" si="252"/>
        <v>15</v>
      </c>
      <c r="BK72" s="285">
        <f t="shared" ca="1" si="252"/>
        <v>0</v>
      </c>
      <c r="BL72" s="285">
        <f t="shared" ca="1" si="252"/>
        <v>0</v>
      </c>
      <c r="BM72" s="285">
        <f t="shared" ca="1" si="252"/>
        <v>0</v>
      </c>
      <c r="BN72" s="285">
        <f t="shared" ca="1" si="252"/>
        <v>0</v>
      </c>
      <c r="BO72" s="285">
        <f t="shared" ca="1" si="252"/>
        <v>0</v>
      </c>
      <c r="BP72" s="285">
        <f t="shared" ca="1" si="252"/>
        <v>0</v>
      </c>
      <c r="BQ72" s="514">
        <f t="shared" ca="1" si="264"/>
        <v>22</v>
      </c>
      <c r="BR72" s="566">
        <f t="shared" ca="1" si="141"/>
        <v>87.2</v>
      </c>
      <c r="BS72" s="274">
        <f t="shared" ca="1" si="136"/>
        <v>500</v>
      </c>
      <c r="BT72" s="285">
        <f t="shared" ca="1" si="265"/>
        <v>587</v>
      </c>
      <c r="BU72" s="286" t="str">
        <f t="shared" si="147"/>
        <v>H</v>
      </c>
      <c r="BV72" s="323">
        <f t="shared" ca="1" si="269"/>
        <v>587</v>
      </c>
      <c r="BW72" s="323">
        <f t="shared" ca="1" si="266"/>
        <v>0</v>
      </c>
      <c r="BY72" s="287"/>
      <c r="BZ72" s="288"/>
      <c r="CA72" s="237" t="str">
        <f t="shared" si="148"/>
        <v>H</v>
      </c>
      <c r="CB72" s="278">
        <f t="shared" si="157"/>
        <v>2017</v>
      </c>
      <c r="CC72" s="279">
        <f t="shared" si="157"/>
        <v>7</v>
      </c>
      <c r="CD72" s="280">
        <f t="shared" ca="1" si="270"/>
        <v>0</v>
      </c>
      <c r="CE72" s="280">
        <f t="shared" ca="1" si="271"/>
        <v>0</v>
      </c>
      <c r="CF72" s="280">
        <f t="shared" ca="1" si="272"/>
        <v>0</v>
      </c>
      <c r="CG72" s="280">
        <f t="shared" ca="1" si="273"/>
        <v>0</v>
      </c>
      <c r="CH72" s="280">
        <f t="shared" ca="1" si="274"/>
        <v>0</v>
      </c>
      <c r="CI72" s="280">
        <f t="shared" ca="1" si="275"/>
        <v>0</v>
      </c>
      <c r="CJ72" s="280">
        <f t="shared" ca="1" si="276"/>
        <v>50</v>
      </c>
      <c r="CK72" s="280">
        <f t="shared" ca="1" si="277"/>
        <v>0</v>
      </c>
      <c r="CL72" s="280">
        <f t="shared" ca="1" si="278"/>
        <v>100</v>
      </c>
      <c r="CM72" s="280">
        <f t="shared" ca="1" si="279"/>
        <v>150</v>
      </c>
      <c r="CN72" s="280">
        <f t="shared" ca="1" si="280"/>
        <v>200</v>
      </c>
      <c r="CO72" s="280">
        <f t="shared" ca="1" si="281"/>
        <v>0</v>
      </c>
      <c r="CP72" s="365">
        <f t="shared" ca="1" si="282"/>
        <v>0</v>
      </c>
      <c r="CQ72" s="613">
        <f t="shared" ca="1" si="283"/>
        <v>0</v>
      </c>
      <c r="CR72" s="280">
        <f t="shared" ca="1" si="284"/>
        <v>10</v>
      </c>
      <c r="CS72" s="280">
        <f t="shared" ca="1" si="285"/>
        <v>25</v>
      </c>
      <c r="CT72" s="280">
        <f t="shared" ca="1" si="286"/>
        <v>7</v>
      </c>
      <c r="CU72" s="280">
        <f t="shared" ca="1" si="287"/>
        <v>0</v>
      </c>
      <c r="CV72" s="280">
        <f t="shared" ca="1" si="288"/>
        <v>6</v>
      </c>
      <c r="CW72" s="365">
        <f t="shared" ca="1" si="289"/>
        <v>0</v>
      </c>
      <c r="CX72" s="280">
        <f t="shared" ca="1" si="290"/>
        <v>25</v>
      </c>
      <c r="CY72" s="280">
        <f t="shared" ca="1" si="291"/>
        <v>0</v>
      </c>
      <c r="CZ72" s="280">
        <f t="shared" ca="1" si="292"/>
        <v>0</v>
      </c>
      <c r="DA72" s="280">
        <f t="shared" ca="1" si="293"/>
        <v>0</v>
      </c>
      <c r="DB72" s="280">
        <f t="shared" ca="1" si="294"/>
        <v>15</v>
      </c>
      <c r="DC72" s="280">
        <f t="shared" ca="1" si="295"/>
        <v>0</v>
      </c>
      <c r="DD72" s="280">
        <f t="shared" ca="1" si="296"/>
        <v>0</v>
      </c>
      <c r="DE72" s="280">
        <f t="shared" ca="1" si="297"/>
        <v>0</v>
      </c>
      <c r="DF72" s="280">
        <f t="shared" ca="1" si="298"/>
        <v>0</v>
      </c>
      <c r="DG72" s="280">
        <f t="shared" ca="1" si="299"/>
        <v>0</v>
      </c>
      <c r="DH72" s="280">
        <f t="shared" ca="1" si="300"/>
        <v>0</v>
      </c>
      <c r="DI72" s="568">
        <f t="shared" ca="1" si="301"/>
        <v>23</v>
      </c>
      <c r="DJ72" s="568">
        <f t="shared" ca="1" si="302"/>
        <v>65</v>
      </c>
      <c r="DK72" s="414">
        <f t="shared" ca="1" si="303"/>
        <v>500</v>
      </c>
      <c r="DL72" s="281">
        <f t="shared" ca="1" si="304"/>
        <v>588</v>
      </c>
      <c r="DM72" s="281">
        <f t="shared" ca="1" si="305"/>
        <v>588</v>
      </c>
      <c r="DN72" s="454">
        <f t="shared" ca="1" si="306"/>
        <v>0</v>
      </c>
      <c r="DO72" s="626">
        <f t="shared" ca="1" si="307"/>
        <v>0</v>
      </c>
      <c r="DP72" s="29"/>
      <c r="DQ72" s="29"/>
      <c r="DR72" s="29"/>
      <c r="DS72" s="29"/>
      <c r="DT72" s="29"/>
      <c r="DU72" s="29"/>
      <c r="DV72" s="29"/>
    </row>
    <row r="73" spans="1:126" ht="11.25" customHeight="1">
      <c r="A73" s="1">
        <f t="shared" si="202"/>
        <v>2037</v>
      </c>
      <c r="B73" s="15">
        <f t="shared" ref="B73:M73" si="310">B193+B273+B233+B313+B353+B393+B433+B473+B513+B553+B593+B633</f>
        <v>1250.92</v>
      </c>
      <c r="C73" s="15">
        <f t="shared" si="310"/>
        <v>1250.92</v>
      </c>
      <c r="D73" s="15">
        <f t="shared" si="310"/>
        <v>1250.92</v>
      </c>
      <c r="E73" s="15">
        <f t="shared" si="310"/>
        <v>650.48</v>
      </c>
      <c r="F73" s="15">
        <f t="shared" si="310"/>
        <v>650.48</v>
      </c>
      <c r="G73" s="15">
        <f t="shared" si="310"/>
        <v>650.26</v>
      </c>
      <c r="H73" s="15">
        <f t="shared" si="310"/>
        <v>650.26</v>
      </c>
      <c r="I73" s="15">
        <f t="shared" si="310"/>
        <v>650.26</v>
      </c>
      <c r="J73" s="15">
        <f t="shared" si="310"/>
        <v>650.26</v>
      </c>
      <c r="K73" s="15">
        <f t="shared" si="310"/>
        <v>650.26</v>
      </c>
      <c r="L73" s="15">
        <f t="shared" si="310"/>
        <v>650.26</v>
      </c>
      <c r="M73" s="15">
        <f t="shared" si="310"/>
        <v>1250.7</v>
      </c>
      <c r="N73" s="41">
        <f t="shared" si="254"/>
        <v>10205.980000000001</v>
      </c>
      <c r="P73" s="1">
        <f t="shared" si="204"/>
        <v>2037</v>
      </c>
      <c r="Q73" s="15">
        <f t="shared" ref="Q73:AB73" si="311">Q193+Q273+Q233+Q313+Q353+Q393+Q433+Q473+Q513+Q553+Q593+Q633</f>
        <v>1250</v>
      </c>
      <c r="R73" s="15">
        <f t="shared" si="311"/>
        <v>1250</v>
      </c>
      <c r="S73" s="15">
        <f t="shared" si="311"/>
        <v>1250</v>
      </c>
      <c r="T73" s="15">
        <f t="shared" si="311"/>
        <v>1250</v>
      </c>
      <c r="U73" s="15">
        <f t="shared" si="311"/>
        <v>650</v>
      </c>
      <c r="V73" s="15">
        <f t="shared" si="311"/>
        <v>650</v>
      </c>
      <c r="W73" s="15">
        <f t="shared" si="311"/>
        <v>650</v>
      </c>
      <c r="X73" s="15">
        <f t="shared" si="311"/>
        <v>650</v>
      </c>
      <c r="Y73" s="15">
        <f t="shared" si="311"/>
        <v>650</v>
      </c>
      <c r="Z73" s="15">
        <f t="shared" si="311"/>
        <v>650</v>
      </c>
      <c r="AA73" s="15">
        <f t="shared" si="311"/>
        <v>650</v>
      </c>
      <c r="AB73" s="15">
        <f t="shared" si="311"/>
        <v>650</v>
      </c>
      <c r="AC73" s="41">
        <f t="shared" si="256"/>
        <v>10200</v>
      </c>
      <c r="AD73" s="17"/>
      <c r="AH73" s="49"/>
      <c r="AI73" s="237" t="str">
        <f t="shared" si="144"/>
        <v>X</v>
      </c>
      <c r="AJ73" s="25">
        <f t="shared" si="145"/>
        <v>2017</v>
      </c>
      <c r="AK73" s="284">
        <f t="shared" si="146"/>
        <v>8</v>
      </c>
      <c r="AL73" s="285">
        <f t="shared" ca="1" si="249"/>
        <v>0</v>
      </c>
      <c r="AM73" s="285">
        <f t="shared" ca="1" si="249"/>
        <v>0</v>
      </c>
      <c r="AN73" s="285">
        <f t="shared" ca="1" si="249"/>
        <v>0</v>
      </c>
      <c r="AO73" s="285">
        <f t="shared" ca="1" si="249"/>
        <v>0</v>
      </c>
      <c r="AP73" s="285">
        <f t="shared" ca="1" si="249"/>
        <v>0</v>
      </c>
      <c r="AQ73" s="285">
        <f t="shared" ca="1" si="249"/>
        <v>0</v>
      </c>
      <c r="AR73" s="285">
        <f t="shared" ca="1" si="249"/>
        <v>50</v>
      </c>
      <c r="AS73" s="285">
        <f t="shared" ca="1" si="249"/>
        <v>0</v>
      </c>
      <c r="AT73" s="285">
        <f t="shared" ca="1" si="249"/>
        <v>100</v>
      </c>
      <c r="AU73" s="285">
        <f t="shared" ca="1" si="249"/>
        <v>150</v>
      </c>
      <c r="AV73" s="285">
        <f t="shared" ca="1" si="250"/>
        <v>200</v>
      </c>
      <c r="AW73" s="285">
        <f t="shared" ca="1" si="250"/>
        <v>0</v>
      </c>
      <c r="AX73" s="285">
        <f t="shared" ca="1" si="250"/>
        <v>0</v>
      </c>
      <c r="AY73" s="609">
        <f t="shared" ca="1" si="250"/>
        <v>0</v>
      </c>
      <c r="AZ73" s="285">
        <f t="shared" ca="1" si="250"/>
        <v>12</v>
      </c>
      <c r="BA73" s="285">
        <f t="shared" ca="1" si="250"/>
        <v>25</v>
      </c>
      <c r="BB73" s="285">
        <f t="shared" ca="1" si="250"/>
        <v>7</v>
      </c>
      <c r="BC73" s="285">
        <f t="shared" ca="1" si="250"/>
        <v>0</v>
      </c>
      <c r="BD73" s="285">
        <f t="shared" ca="1" si="250"/>
        <v>6</v>
      </c>
      <c r="BE73" s="285">
        <f t="shared" ca="1" si="263"/>
        <v>0</v>
      </c>
      <c r="BF73" s="285">
        <f t="shared" ca="1" si="251"/>
        <v>25</v>
      </c>
      <c r="BG73" s="285">
        <f t="shared" ca="1" si="251"/>
        <v>0</v>
      </c>
      <c r="BH73" s="285">
        <f t="shared" ca="1" si="251"/>
        <v>0</v>
      </c>
      <c r="BI73" s="285">
        <f t="shared" ca="1" si="251"/>
        <v>0</v>
      </c>
      <c r="BJ73" s="285">
        <f t="shared" ca="1" si="252"/>
        <v>15</v>
      </c>
      <c r="BK73" s="285">
        <f t="shared" ca="1" si="252"/>
        <v>0</v>
      </c>
      <c r="BL73" s="285">
        <f t="shared" ca="1" si="252"/>
        <v>0</v>
      </c>
      <c r="BM73" s="285">
        <f t="shared" ca="1" si="252"/>
        <v>0</v>
      </c>
      <c r="BN73" s="285">
        <f t="shared" ca="1" si="252"/>
        <v>0</v>
      </c>
      <c r="BO73" s="285">
        <f t="shared" ca="1" si="252"/>
        <v>0</v>
      </c>
      <c r="BP73" s="285">
        <f t="shared" ca="1" si="252"/>
        <v>0</v>
      </c>
      <c r="BQ73" s="514">
        <f t="shared" ca="1" si="264"/>
        <v>25</v>
      </c>
      <c r="BR73" s="566">
        <f t="shared" ca="1" si="141"/>
        <v>89.7</v>
      </c>
      <c r="BS73" s="274">
        <f t="shared" ca="1" si="136"/>
        <v>500</v>
      </c>
      <c r="BT73" s="285">
        <f t="shared" ca="1" si="265"/>
        <v>590</v>
      </c>
      <c r="BU73" s="286" t="str">
        <f t="shared" si="147"/>
        <v>I</v>
      </c>
      <c r="BV73" s="323">
        <f t="shared" ca="1" si="269"/>
        <v>590</v>
      </c>
      <c r="BW73" s="323">
        <f t="shared" ca="1" si="266"/>
        <v>0</v>
      </c>
      <c r="BY73" s="287"/>
      <c r="BZ73" s="288"/>
      <c r="CA73" s="237" t="str">
        <f t="shared" si="148"/>
        <v>I</v>
      </c>
      <c r="CB73" s="278">
        <f t="shared" si="157"/>
        <v>2017</v>
      </c>
      <c r="CC73" s="279">
        <f t="shared" si="157"/>
        <v>8</v>
      </c>
      <c r="CD73" s="280">
        <f t="shared" ca="1" si="270"/>
        <v>0</v>
      </c>
      <c r="CE73" s="280">
        <f t="shared" ca="1" si="271"/>
        <v>0</v>
      </c>
      <c r="CF73" s="280">
        <f t="shared" ca="1" si="272"/>
        <v>0</v>
      </c>
      <c r="CG73" s="280">
        <f t="shared" ca="1" si="273"/>
        <v>0</v>
      </c>
      <c r="CH73" s="280">
        <f t="shared" ca="1" si="274"/>
        <v>0</v>
      </c>
      <c r="CI73" s="280">
        <f t="shared" ca="1" si="275"/>
        <v>0</v>
      </c>
      <c r="CJ73" s="280">
        <f t="shared" ca="1" si="276"/>
        <v>50</v>
      </c>
      <c r="CK73" s="280">
        <f t="shared" ca="1" si="277"/>
        <v>0</v>
      </c>
      <c r="CL73" s="280">
        <f t="shared" ca="1" si="278"/>
        <v>100</v>
      </c>
      <c r="CM73" s="280">
        <f t="shared" ca="1" si="279"/>
        <v>150</v>
      </c>
      <c r="CN73" s="280">
        <f t="shared" ca="1" si="280"/>
        <v>200</v>
      </c>
      <c r="CO73" s="280">
        <f t="shared" ca="1" si="281"/>
        <v>0</v>
      </c>
      <c r="CP73" s="365">
        <f t="shared" ca="1" si="282"/>
        <v>0</v>
      </c>
      <c r="CQ73" s="613">
        <f t="shared" ca="1" si="283"/>
        <v>0</v>
      </c>
      <c r="CR73" s="280">
        <f t="shared" ca="1" si="284"/>
        <v>10</v>
      </c>
      <c r="CS73" s="280">
        <f t="shared" ca="1" si="285"/>
        <v>25</v>
      </c>
      <c r="CT73" s="280">
        <f t="shared" ca="1" si="286"/>
        <v>7</v>
      </c>
      <c r="CU73" s="280">
        <f t="shared" ca="1" si="287"/>
        <v>0</v>
      </c>
      <c r="CV73" s="280">
        <f t="shared" ca="1" si="288"/>
        <v>6</v>
      </c>
      <c r="CW73" s="365">
        <f t="shared" ca="1" si="289"/>
        <v>0</v>
      </c>
      <c r="CX73" s="280">
        <f t="shared" ca="1" si="290"/>
        <v>25</v>
      </c>
      <c r="CY73" s="280">
        <f t="shared" ca="1" si="291"/>
        <v>0</v>
      </c>
      <c r="CZ73" s="280">
        <f t="shared" ca="1" si="292"/>
        <v>0</v>
      </c>
      <c r="DA73" s="280">
        <f t="shared" ca="1" si="293"/>
        <v>0</v>
      </c>
      <c r="DB73" s="280">
        <f t="shared" ca="1" si="294"/>
        <v>15</v>
      </c>
      <c r="DC73" s="280">
        <f t="shared" ca="1" si="295"/>
        <v>0</v>
      </c>
      <c r="DD73" s="280">
        <f t="shared" ca="1" si="296"/>
        <v>0</v>
      </c>
      <c r="DE73" s="280">
        <f t="shared" ca="1" si="297"/>
        <v>0</v>
      </c>
      <c r="DF73" s="280">
        <f t="shared" ca="1" si="298"/>
        <v>0</v>
      </c>
      <c r="DG73" s="280">
        <f t="shared" ca="1" si="299"/>
        <v>0</v>
      </c>
      <c r="DH73" s="280">
        <f t="shared" ca="1" si="300"/>
        <v>0</v>
      </c>
      <c r="DI73" s="568">
        <f t="shared" ca="1" si="301"/>
        <v>23</v>
      </c>
      <c r="DJ73" s="568">
        <f t="shared" ca="1" si="302"/>
        <v>65</v>
      </c>
      <c r="DK73" s="414">
        <f t="shared" ca="1" si="303"/>
        <v>500</v>
      </c>
      <c r="DL73" s="281">
        <f t="shared" ca="1" si="304"/>
        <v>588</v>
      </c>
      <c r="DM73" s="281">
        <f t="shared" ca="1" si="305"/>
        <v>588</v>
      </c>
      <c r="DN73" s="454">
        <f t="shared" ca="1" si="306"/>
        <v>0</v>
      </c>
      <c r="DO73" s="626">
        <f t="shared" ca="1" si="307"/>
        <v>0</v>
      </c>
      <c r="DP73" s="29"/>
      <c r="DQ73" s="29"/>
      <c r="DR73" s="29"/>
      <c r="DS73" s="29"/>
      <c r="DT73" s="29"/>
      <c r="DU73" s="29"/>
      <c r="DV73" s="29"/>
    </row>
    <row r="74" spans="1:126" ht="11.25" customHeight="1">
      <c r="A74" s="1">
        <f t="shared" si="202"/>
        <v>2038</v>
      </c>
      <c r="B74" s="15">
        <f t="shared" ref="B74:M74" si="312">B194+B274+B234+B314+B354+B394+B434+B474+B514+B554+B594+B634</f>
        <v>1250.92</v>
      </c>
      <c r="C74" s="15">
        <f t="shared" si="312"/>
        <v>1250.92</v>
      </c>
      <c r="D74" s="15">
        <f t="shared" si="312"/>
        <v>1250.92</v>
      </c>
      <c r="E74" s="15">
        <f t="shared" si="312"/>
        <v>650.48</v>
      </c>
      <c r="F74" s="15">
        <f t="shared" si="312"/>
        <v>650.48</v>
      </c>
      <c r="G74" s="15">
        <f t="shared" si="312"/>
        <v>650.26</v>
      </c>
      <c r="H74" s="15">
        <f t="shared" si="312"/>
        <v>650.26</v>
      </c>
      <c r="I74" s="15">
        <f t="shared" si="312"/>
        <v>650.26</v>
      </c>
      <c r="J74" s="15">
        <f t="shared" si="312"/>
        <v>650.26</v>
      </c>
      <c r="K74" s="15">
        <f t="shared" si="312"/>
        <v>650.26</v>
      </c>
      <c r="L74" s="15">
        <f t="shared" si="312"/>
        <v>650.26</v>
      </c>
      <c r="M74" s="15">
        <f t="shared" si="312"/>
        <v>1250.7</v>
      </c>
      <c r="N74" s="41">
        <f t="shared" si="254"/>
        <v>10205.980000000001</v>
      </c>
      <c r="P74" s="1">
        <f t="shared" si="204"/>
        <v>2038</v>
      </c>
      <c r="Q74" s="15">
        <f t="shared" ref="Q74:AB74" si="313">Q194+Q274+Q234+Q314+Q354+Q394+Q434+Q474+Q514+Q554+Q594+Q634</f>
        <v>1250</v>
      </c>
      <c r="R74" s="15">
        <f t="shared" si="313"/>
        <v>1250</v>
      </c>
      <c r="S74" s="15">
        <f t="shared" si="313"/>
        <v>1250</v>
      </c>
      <c r="T74" s="15">
        <f t="shared" si="313"/>
        <v>1250</v>
      </c>
      <c r="U74" s="15">
        <f t="shared" si="313"/>
        <v>650</v>
      </c>
      <c r="V74" s="15">
        <f t="shared" si="313"/>
        <v>650</v>
      </c>
      <c r="W74" s="15">
        <f t="shared" si="313"/>
        <v>650</v>
      </c>
      <c r="X74" s="15">
        <f t="shared" si="313"/>
        <v>650</v>
      </c>
      <c r="Y74" s="15">
        <f t="shared" si="313"/>
        <v>650</v>
      </c>
      <c r="Z74" s="15">
        <f t="shared" si="313"/>
        <v>650</v>
      </c>
      <c r="AA74" s="15">
        <f t="shared" si="313"/>
        <v>650</v>
      </c>
      <c r="AB74" s="15">
        <f t="shared" si="313"/>
        <v>650</v>
      </c>
      <c r="AC74" s="41">
        <f t="shared" si="256"/>
        <v>10200</v>
      </c>
      <c r="AD74" s="17"/>
      <c r="AI74" s="237" t="str">
        <f t="shared" si="144"/>
        <v>Y</v>
      </c>
      <c r="AJ74" s="25">
        <f t="shared" si="145"/>
        <v>2017</v>
      </c>
      <c r="AK74" s="284">
        <f t="shared" si="146"/>
        <v>9</v>
      </c>
      <c r="AL74" s="285">
        <f t="shared" ca="1" si="249"/>
        <v>0</v>
      </c>
      <c r="AM74" s="285">
        <f t="shared" ca="1" si="249"/>
        <v>0</v>
      </c>
      <c r="AN74" s="285">
        <f t="shared" ca="1" si="249"/>
        <v>0</v>
      </c>
      <c r="AO74" s="285">
        <f t="shared" ca="1" si="249"/>
        <v>0</v>
      </c>
      <c r="AP74" s="285">
        <f t="shared" ca="1" si="249"/>
        <v>0</v>
      </c>
      <c r="AQ74" s="285">
        <f t="shared" ca="1" si="249"/>
        <v>0</v>
      </c>
      <c r="AR74" s="285">
        <f t="shared" ca="1" si="249"/>
        <v>50</v>
      </c>
      <c r="AS74" s="285">
        <f t="shared" ca="1" si="249"/>
        <v>0</v>
      </c>
      <c r="AT74" s="285">
        <f t="shared" ca="1" si="249"/>
        <v>100</v>
      </c>
      <c r="AU74" s="285">
        <f t="shared" ca="1" si="249"/>
        <v>150</v>
      </c>
      <c r="AV74" s="285">
        <f t="shared" ca="1" si="250"/>
        <v>200</v>
      </c>
      <c r="AW74" s="285">
        <f t="shared" ca="1" si="250"/>
        <v>0</v>
      </c>
      <c r="AX74" s="285">
        <f t="shared" ca="1" si="250"/>
        <v>0</v>
      </c>
      <c r="AY74" s="609">
        <f t="shared" ca="1" si="250"/>
        <v>0</v>
      </c>
      <c r="AZ74" s="285">
        <f t="shared" ca="1" si="250"/>
        <v>10</v>
      </c>
      <c r="BA74" s="285">
        <f t="shared" ca="1" si="250"/>
        <v>25</v>
      </c>
      <c r="BB74" s="285">
        <f t="shared" ca="1" si="250"/>
        <v>7</v>
      </c>
      <c r="BC74" s="285">
        <f t="shared" ca="1" si="250"/>
        <v>0</v>
      </c>
      <c r="BD74" s="285">
        <f t="shared" ca="1" si="250"/>
        <v>6</v>
      </c>
      <c r="BE74" s="285">
        <f t="shared" ca="1" si="263"/>
        <v>0</v>
      </c>
      <c r="BF74" s="285">
        <f t="shared" ca="1" si="251"/>
        <v>25</v>
      </c>
      <c r="BG74" s="285">
        <f t="shared" ca="1" si="251"/>
        <v>0</v>
      </c>
      <c r="BH74" s="285">
        <f t="shared" ca="1" si="251"/>
        <v>0</v>
      </c>
      <c r="BI74" s="285">
        <f t="shared" ca="1" si="251"/>
        <v>0</v>
      </c>
      <c r="BJ74" s="285">
        <f t="shared" ca="1" si="252"/>
        <v>15</v>
      </c>
      <c r="BK74" s="285">
        <f t="shared" ca="1" si="252"/>
        <v>0</v>
      </c>
      <c r="BL74" s="285">
        <f t="shared" ca="1" si="252"/>
        <v>0</v>
      </c>
      <c r="BM74" s="285">
        <f t="shared" ca="1" si="252"/>
        <v>0</v>
      </c>
      <c r="BN74" s="285">
        <f t="shared" ca="1" si="252"/>
        <v>0</v>
      </c>
      <c r="BO74" s="285">
        <f t="shared" ca="1" si="252"/>
        <v>0</v>
      </c>
      <c r="BP74" s="285">
        <f t="shared" ca="1" si="252"/>
        <v>0</v>
      </c>
      <c r="BQ74" s="514">
        <f t="shared" ca="1" si="264"/>
        <v>23</v>
      </c>
      <c r="BR74" s="566">
        <f t="shared" ca="1" si="141"/>
        <v>87.6</v>
      </c>
      <c r="BS74" s="274">
        <f t="shared" ca="1" si="136"/>
        <v>500</v>
      </c>
      <c r="BT74" s="285">
        <f t="shared" ca="1" si="265"/>
        <v>588</v>
      </c>
      <c r="BU74" s="286" t="str">
        <f t="shared" si="147"/>
        <v>J</v>
      </c>
      <c r="BV74" s="323">
        <f t="shared" ca="1" si="269"/>
        <v>588</v>
      </c>
      <c r="BW74" s="323">
        <f t="shared" ca="1" si="266"/>
        <v>0</v>
      </c>
      <c r="BY74" s="287"/>
      <c r="BZ74" s="288"/>
      <c r="CA74" s="237" t="str">
        <f t="shared" si="148"/>
        <v>J</v>
      </c>
      <c r="CB74" s="278">
        <f t="shared" si="157"/>
        <v>2017</v>
      </c>
      <c r="CC74" s="279">
        <f t="shared" si="157"/>
        <v>9</v>
      </c>
      <c r="CD74" s="280">
        <f t="shared" ca="1" si="270"/>
        <v>0</v>
      </c>
      <c r="CE74" s="280">
        <f t="shared" ca="1" si="271"/>
        <v>0</v>
      </c>
      <c r="CF74" s="280">
        <f t="shared" ca="1" si="272"/>
        <v>0</v>
      </c>
      <c r="CG74" s="280">
        <f t="shared" ca="1" si="273"/>
        <v>0</v>
      </c>
      <c r="CH74" s="280">
        <f t="shared" ca="1" si="274"/>
        <v>0</v>
      </c>
      <c r="CI74" s="280">
        <f t="shared" ca="1" si="275"/>
        <v>0</v>
      </c>
      <c r="CJ74" s="280">
        <f t="shared" ca="1" si="276"/>
        <v>50</v>
      </c>
      <c r="CK74" s="280">
        <f t="shared" ca="1" si="277"/>
        <v>0</v>
      </c>
      <c r="CL74" s="280">
        <f t="shared" ca="1" si="278"/>
        <v>100</v>
      </c>
      <c r="CM74" s="280">
        <f t="shared" ca="1" si="279"/>
        <v>150</v>
      </c>
      <c r="CN74" s="280">
        <f t="shared" ca="1" si="280"/>
        <v>200</v>
      </c>
      <c r="CO74" s="280">
        <f t="shared" ca="1" si="281"/>
        <v>0</v>
      </c>
      <c r="CP74" s="365">
        <f t="shared" ca="1" si="282"/>
        <v>0</v>
      </c>
      <c r="CQ74" s="613">
        <f t="shared" ca="1" si="283"/>
        <v>0</v>
      </c>
      <c r="CR74" s="280">
        <f t="shared" ca="1" si="284"/>
        <v>10</v>
      </c>
      <c r="CS74" s="280">
        <f t="shared" ca="1" si="285"/>
        <v>25</v>
      </c>
      <c r="CT74" s="280">
        <f t="shared" ca="1" si="286"/>
        <v>6</v>
      </c>
      <c r="CU74" s="280">
        <f t="shared" ca="1" si="287"/>
        <v>0</v>
      </c>
      <c r="CV74" s="280">
        <f t="shared" ca="1" si="288"/>
        <v>6</v>
      </c>
      <c r="CW74" s="365">
        <f t="shared" ca="1" si="289"/>
        <v>0</v>
      </c>
      <c r="CX74" s="280">
        <f t="shared" ca="1" si="290"/>
        <v>25</v>
      </c>
      <c r="CY74" s="280">
        <f t="shared" ca="1" si="291"/>
        <v>0</v>
      </c>
      <c r="CZ74" s="280">
        <f t="shared" ca="1" si="292"/>
        <v>0</v>
      </c>
      <c r="DA74" s="280">
        <f t="shared" ca="1" si="293"/>
        <v>0</v>
      </c>
      <c r="DB74" s="280">
        <f t="shared" ca="1" si="294"/>
        <v>15</v>
      </c>
      <c r="DC74" s="280">
        <f t="shared" ca="1" si="295"/>
        <v>0</v>
      </c>
      <c r="DD74" s="280">
        <f t="shared" ca="1" si="296"/>
        <v>0</v>
      </c>
      <c r="DE74" s="280">
        <f t="shared" ca="1" si="297"/>
        <v>0</v>
      </c>
      <c r="DF74" s="280">
        <f t="shared" ca="1" si="298"/>
        <v>0</v>
      </c>
      <c r="DG74" s="280">
        <f t="shared" ca="1" si="299"/>
        <v>0</v>
      </c>
      <c r="DH74" s="280">
        <f t="shared" ca="1" si="300"/>
        <v>0</v>
      </c>
      <c r="DI74" s="568">
        <f t="shared" ca="1" si="301"/>
        <v>22</v>
      </c>
      <c r="DJ74" s="568">
        <f t="shared" ca="1" si="302"/>
        <v>65</v>
      </c>
      <c r="DK74" s="414">
        <f t="shared" ca="1" si="303"/>
        <v>500</v>
      </c>
      <c r="DL74" s="281">
        <f t="shared" ca="1" si="304"/>
        <v>587</v>
      </c>
      <c r="DM74" s="281">
        <f t="shared" ca="1" si="305"/>
        <v>587</v>
      </c>
      <c r="DN74" s="454">
        <f t="shared" ca="1" si="306"/>
        <v>0</v>
      </c>
      <c r="DO74" s="626">
        <f t="shared" ca="1" si="307"/>
        <v>0</v>
      </c>
      <c r="DP74" s="29"/>
      <c r="DQ74" s="29"/>
      <c r="DR74" s="29"/>
      <c r="DS74" s="29"/>
      <c r="DT74" s="29"/>
      <c r="DU74" s="29"/>
      <c r="DV74" s="29"/>
    </row>
    <row r="75" spans="1:126" ht="11.25" customHeight="1">
      <c r="A75" s="1">
        <f t="shared" si="202"/>
        <v>2039</v>
      </c>
      <c r="B75" s="15">
        <f t="shared" ref="B75:M75" si="314">B195+B275+B235+B315+B355+B395+B435+B475+B515+B555+B595+B635</f>
        <v>1250.92</v>
      </c>
      <c r="C75" s="15">
        <f t="shared" si="314"/>
        <v>1250.92</v>
      </c>
      <c r="D75" s="15">
        <f t="shared" si="314"/>
        <v>1250.92</v>
      </c>
      <c r="E75" s="15">
        <f t="shared" si="314"/>
        <v>650.48</v>
      </c>
      <c r="F75" s="15">
        <f t="shared" si="314"/>
        <v>650.48</v>
      </c>
      <c r="G75" s="15">
        <f t="shared" si="314"/>
        <v>650.26</v>
      </c>
      <c r="H75" s="15">
        <f t="shared" si="314"/>
        <v>650.26</v>
      </c>
      <c r="I75" s="15">
        <f t="shared" si="314"/>
        <v>650.26</v>
      </c>
      <c r="J75" s="15">
        <f t="shared" si="314"/>
        <v>650.26</v>
      </c>
      <c r="K75" s="15">
        <f t="shared" si="314"/>
        <v>650.26</v>
      </c>
      <c r="L75" s="15">
        <f t="shared" si="314"/>
        <v>650.26</v>
      </c>
      <c r="M75" s="15">
        <f t="shared" si="314"/>
        <v>1250.7</v>
      </c>
      <c r="N75" s="41">
        <f t="shared" si="254"/>
        <v>10205.980000000001</v>
      </c>
      <c r="P75" s="1">
        <f t="shared" si="204"/>
        <v>2039</v>
      </c>
      <c r="Q75" s="15">
        <f t="shared" ref="Q75:AB75" si="315">Q195+Q275+Q235+Q315+Q355+Q395+Q435+Q475+Q515+Q555+Q595+Q635</f>
        <v>1250</v>
      </c>
      <c r="R75" s="15">
        <f t="shared" si="315"/>
        <v>1250</v>
      </c>
      <c r="S75" s="15">
        <f t="shared" si="315"/>
        <v>1250</v>
      </c>
      <c r="T75" s="15">
        <f t="shared" si="315"/>
        <v>1250</v>
      </c>
      <c r="U75" s="15">
        <f t="shared" si="315"/>
        <v>650</v>
      </c>
      <c r="V75" s="15">
        <f t="shared" si="315"/>
        <v>650</v>
      </c>
      <c r="W75" s="15">
        <f t="shared" si="315"/>
        <v>650</v>
      </c>
      <c r="X75" s="15">
        <f t="shared" si="315"/>
        <v>650</v>
      </c>
      <c r="Y75" s="15">
        <f t="shared" si="315"/>
        <v>650</v>
      </c>
      <c r="Z75" s="15">
        <f t="shared" si="315"/>
        <v>650</v>
      </c>
      <c r="AA75" s="15">
        <f t="shared" si="315"/>
        <v>650</v>
      </c>
      <c r="AB75" s="15">
        <f t="shared" si="315"/>
        <v>650</v>
      </c>
      <c r="AC75" s="41">
        <f t="shared" si="256"/>
        <v>10200</v>
      </c>
      <c r="AD75" s="17"/>
      <c r="AI75" s="237" t="str">
        <f t="shared" si="144"/>
        <v>Z</v>
      </c>
      <c r="AJ75" s="25">
        <f t="shared" si="145"/>
        <v>2017</v>
      </c>
      <c r="AK75" s="284">
        <f t="shared" si="146"/>
        <v>10</v>
      </c>
      <c r="AL75" s="285">
        <f t="shared" ca="1" si="249"/>
        <v>0</v>
      </c>
      <c r="AM75" s="285">
        <f t="shared" ca="1" si="249"/>
        <v>0</v>
      </c>
      <c r="AN75" s="285">
        <f t="shared" ca="1" si="249"/>
        <v>0</v>
      </c>
      <c r="AO75" s="285">
        <f t="shared" ca="1" si="249"/>
        <v>0</v>
      </c>
      <c r="AP75" s="285">
        <f t="shared" ca="1" si="249"/>
        <v>0</v>
      </c>
      <c r="AQ75" s="285">
        <f t="shared" ca="1" si="249"/>
        <v>0</v>
      </c>
      <c r="AR75" s="285">
        <f t="shared" ca="1" si="249"/>
        <v>50</v>
      </c>
      <c r="AS75" s="285">
        <f t="shared" ca="1" si="249"/>
        <v>0</v>
      </c>
      <c r="AT75" s="285">
        <f t="shared" ca="1" si="249"/>
        <v>100</v>
      </c>
      <c r="AU75" s="285">
        <f t="shared" ca="1" si="249"/>
        <v>150</v>
      </c>
      <c r="AV75" s="285">
        <f t="shared" ca="1" si="250"/>
        <v>200</v>
      </c>
      <c r="AW75" s="285">
        <f t="shared" ca="1" si="250"/>
        <v>0</v>
      </c>
      <c r="AX75" s="285">
        <f t="shared" ca="1" si="250"/>
        <v>0</v>
      </c>
      <c r="AY75" s="609">
        <f t="shared" ca="1" si="250"/>
        <v>0</v>
      </c>
      <c r="AZ75" s="285">
        <f t="shared" ca="1" si="250"/>
        <v>10</v>
      </c>
      <c r="BA75" s="285">
        <f t="shared" ca="1" si="250"/>
        <v>25</v>
      </c>
      <c r="BB75" s="285">
        <f t="shared" ca="1" si="250"/>
        <v>6</v>
      </c>
      <c r="BC75" s="285">
        <f t="shared" ca="1" si="250"/>
        <v>0</v>
      </c>
      <c r="BD75" s="285">
        <f t="shared" ca="1" si="250"/>
        <v>6</v>
      </c>
      <c r="BE75" s="285">
        <f t="shared" ca="1" si="263"/>
        <v>0</v>
      </c>
      <c r="BF75" s="285">
        <f t="shared" ca="1" si="251"/>
        <v>25</v>
      </c>
      <c r="BG75" s="285">
        <f t="shared" ca="1" si="251"/>
        <v>0</v>
      </c>
      <c r="BH75" s="285">
        <f t="shared" ca="1" si="251"/>
        <v>0</v>
      </c>
      <c r="BI75" s="285">
        <f t="shared" ca="1" si="251"/>
        <v>0</v>
      </c>
      <c r="BJ75" s="285">
        <f t="shared" ca="1" si="252"/>
        <v>15</v>
      </c>
      <c r="BK75" s="285">
        <f t="shared" ca="1" si="252"/>
        <v>0</v>
      </c>
      <c r="BL75" s="285">
        <f t="shared" ca="1" si="252"/>
        <v>0</v>
      </c>
      <c r="BM75" s="285">
        <f t="shared" ca="1" si="252"/>
        <v>0</v>
      </c>
      <c r="BN75" s="285">
        <f t="shared" ca="1" si="252"/>
        <v>0</v>
      </c>
      <c r="BO75" s="285">
        <f t="shared" ca="1" si="252"/>
        <v>0</v>
      </c>
      <c r="BP75" s="285">
        <f t="shared" ca="1" si="252"/>
        <v>0</v>
      </c>
      <c r="BQ75" s="514">
        <f t="shared" ca="1" si="264"/>
        <v>22</v>
      </c>
      <c r="BR75" s="566">
        <f t="shared" ca="1" si="141"/>
        <v>87.3</v>
      </c>
      <c r="BS75" s="274">
        <f t="shared" ca="1" si="136"/>
        <v>500</v>
      </c>
      <c r="BT75" s="285">
        <f t="shared" ca="1" si="265"/>
        <v>587</v>
      </c>
      <c r="BU75" s="286" t="str">
        <f t="shared" si="147"/>
        <v>K</v>
      </c>
      <c r="BV75" s="323">
        <f t="shared" ca="1" si="269"/>
        <v>587</v>
      </c>
      <c r="BW75" s="323">
        <f t="shared" ca="1" si="266"/>
        <v>0</v>
      </c>
      <c r="BY75" s="287"/>
      <c r="BZ75" s="288"/>
      <c r="CA75" s="237" t="str">
        <f t="shared" si="148"/>
        <v>K</v>
      </c>
      <c r="CB75" s="278">
        <f t="shared" si="157"/>
        <v>2017</v>
      </c>
      <c r="CC75" s="279">
        <f t="shared" si="157"/>
        <v>10</v>
      </c>
      <c r="CD75" s="280">
        <f t="shared" ca="1" si="270"/>
        <v>0</v>
      </c>
      <c r="CE75" s="280">
        <f t="shared" ca="1" si="271"/>
        <v>0</v>
      </c>
      <c r="CF75" s="280">
        <f t="shared" ca="1" si="272"/>
        <v>0</v>
      </c>
      <c r="CG75" s="280">
        <f t="shared" ca="1" si="273"/>
        <v>0</v>
      </c>
      <c r="CH75" s="280">
        <f t="shared" ca="1" si="274"/>
        <v>0</v>
      </c>
      <c r="CI75" s="280">
        <f t="shared" ca="1" si="275"/>
        <v>0</v>
      </c>
      <c r="CJ75" s="280">
        <f t="shared" ca="1" si="276"/>
        <v>50</v>
      </c>
      <c r="CK75" s="280">
        <f t="shared" ca="1" si="277"/>
        <v>0</v>
      </c>
      <c r="CL75" s="280">
        <f t="shared" ca="1" si="278"/>
        <v>0</v>
      </c>
      <c r="CM75" s="280">
        <f t="shared" ca="1" si="279"/>
        <v>150</v>
      </c>
      <c r="CN75" s="280">
        <f t="shared" ca="1" si="280"/>
        <v>200</v>
      </c>
      <c r="CO75" s="280">
        <f t="shared" ca="1" si="281"/>
        <v>0</v>
      </c>
      <c r="CP75" s="365">
        <f t="shared" ca="1" si="282"/>
        <v>0</v>
      </c>
      <c r="CQ75" s="613">
        <f t="shared" ca="1" si="283"/>
        <v>0</v>
      </c>
      <c r="CR75" s="280">
        <f t="shared" ca="1" si="284"/>
        <v>11</v>
      </c>
      <c r="CS75" s="280">
        <f t="shared" ca="1" si="285"/>
        <v>25</v>
      </c>
      <c r="CT75" s="280">
        <f t="shared" ca="1" si="286"/>
        <v>6</v>
      </c>
      <c r="CU75" s="280">
        <f t="shared" ca="1" si="287"/>
        <v>0</v>
      </c>
      <c r="CV75" s="280">
        <f t="shared" ca="1" si="288"/>
        <v>4</v>
      </c>
      <c r="CW75" s="365">
        <f t="shared" ca="1" si="289"/>
        <v>0</v>
      </c>
      <c r="CX75" s="280">
        <f t="shared" ca="1" si="290"/>
        <v>25</v>
      </c>
      <c r="CY75" s="280">
        <f t="shared" ca="1" si="291"/>
        <v>0</v>
      </c>
      <c r="CZ75" s="280">
        <f t="shared" ca="1" si="292"/>
        <v>0</v>
      </c>
      <c r="DA75" s="280">
        <f t="shared" ca="1" si="293"/>
        <v>0</v>
      </c>
      <c r="DB75" s="280">
        <f t="shared" ca="1" si="294"/>
        <v>15</v>
      </c>
      <c r="DC75" s="280">
        <f t="shared" ca="1" si="295"/>
        <v>0</v>
      </c>
      <c r="DD75" s="280">
        <f t="shared" ca="1" si="296"/>
        <v>0</v>
      </c>
      <c r="DE75" s="280">
        <f t="shared" ca="1" si="297"/>
        <v>0</v>
      </c>
      <c r="DF75" s="280">
        <f t="shared" ca="1" si="298"/>
        <v>0</v>
      </c>
      <c r="DG75" s="280">
        <f t="shared" ca="1" si="299"/>
        <v>0</v>
      </c>
      <c r="DH75" s="280">
        <f t="shared" ca="1" si="300"/>
        <v>0</v>
      </c>
      <c r="DI75" s="568">
        <f t="shared" ca="1" si="301"/>
        <v>21</v>
      </c>
      <c r="DJ75" s="568">
        <f t="shared" ca="1" si="302"/>
        <v>65</v>
      </c>
      <c r="DK75" s="414">
        <f t="shared" ca="1" si="303"/>
        <v>400</v>
      </c>
      <c r="DL75" s="281">
        <f t="shared" ca="1" si="304"/>
        <v>486</v>
      </c>
      <c r="DM75" s="281">
        <f t="shared" ca="1" si="305"/>
        <v>486</v>
      </c>
      <c r="DN75" s="454">
        <f t="shared" ca="1" si="306"/>
        <v>0</v>
      </c>
      <c r="DO75" s="626">
        <f t="shared" ca="1" si="307"/>
        <v>0</v>
      </c>
      <c r="DP75" s="29"/>
      <c r="DQ75" s="29"/>
      <c r="DR75" s="29"/>
      <c r="DS75" s="29"/>
      <c r="DT75" s="29"/>
      <c r="DU75" s="29"/>
      <c r="DV75" s="29"/>
    </row>
    <row r="76" spans="1:126" ht="11.25" customHeight="1">
      <c r="A76" s="1">
        <f t="shared" si="202"/>
        <v>2040</v>
      </c>
      <c r="B76" s="15">
        <f t="shared" ref="B76:M76" si="316">B196+B276+B236+B316+B356+B396+B436+B476+B516+B556+B596+B636</f>
        <v>1250.92</v>
      </c>
      <c r="C76" s="15">
        <f t="shared" si="316"/>
        <v>1250.92</v>
      </c>
      <c r="D76" s="15">
        <f t="shared" si="316"/>
        <v>1250.92</v>
      </c>
      <c r="E76" s="15">
        <f t="shared" si="316"/>
        <v>650.48</v>
      </c>
      <c r="F76" s="15">
        <f t="shared" si="316"/>
        <v>650.48</v>
      </c>
      <c r="G76" s="15">
        <f t="shared" si="316"/>
        <v>650.26</v>
      </c>
      <c r="H76" s="15">
        <f t="shared" si="316"/>
        <v>650.26</v>
      </c>
      <c r="I76" s="15">
        <f t="shared" si="316"/>
        <v>650.26</v>
      </c>
      <c r="J76" s="15">
        <f t="shared" si="316"/>
        <v>650.26</v>
      </c>
      <c r="K76" s="15">
        <f t="shared" si="316"/>
        <v>650.26</v>
      </c>
      <c r="L76" s="15">
        <f t="shared" si="316"/>
        <v>650.26</v>
      </c>
      <c r="M76" s="15">
        <f t="shared" si="316"/>
        <v>1250.7</v>
      </c>
      <c r="N76" s="41">
        <f t="shared" si="254"/>
        <v>10205.980000000001</v>
      </c>
      <c r="P76" s="1">
        <f t="shared" si="204"/>
        <v>2040</v>
      </c>
      <c r="Q76" s="15">
        <f t="shared" ref="Q76:AB76" si="317">Q196+Q276+Q236+Q316+Q356+Q396+Q436+Q476+Q516+Q556+Q596+Q636</f>
        <v>1250</v>
      </c>
      <c r="R76" s="15">
        <f t="shared" si="317"/>
        <v>1250</v>
      </c>
      <c r="S76" s="15">
        <f t="shared" si="317"/>
        <v>1250</v>
      </c>
      <c r="T76" s="15">
        <f t="shared" si="317"/>
        <v>1250</v>
      </c>
      <c r="U76" s="15">
        <f t="shared" si="317"/>
        <v>650</v>
      </c>
      <c r="V76" s="15">
        <f t="shared" si="317"/>
        <v>650</v>
      </c>
      <c r="W76" s="15">
        <f t="shared" si="317"/>
        <v>650</v>
      </c>
      <c r="X76" s="15">
        <f t="shared" si="317"/>
        <v>650</v>
      </c>
      <c r="Y76" s="15">
        <f t="shared" si="317"/>
        <v>650</v>
      </c>
      <c r="Z76" s="15">
        <f t="shared" si="317"/>
        <v>650</v>
      </c>
      <c r="AA76" s="15">
        <f t="shared" si="317"/>
        <v>650</v>
      </c>
      <c r="AB76" s="15">
        <f t="shared" si="317"/>
        <v>650</v>
      </c>
      <c r="AC76" s="41">
        <f t="shared" si="256"/>
        <v>10200</v>
      </c>
      <c r="AD76" s="17"/>
      <c r="AI76" s="237" t="str">
        <f t="shared" si="144"/>
        <v>AA</v>
      </c>
      <c r="AJ76" s="25">
        <f t="shared" si="145"/>
        <v>2017</v>
      </c>
      <c r="AK76" s="284">
        <f t="shared" si="146"/>
        <v>11</v>
      </c>
      <c r="AL76" s="285">
        <f t="shared" ref="AL76:AU85" ca="1" si="318">ROUND(INDIRECT(CONCATENATE($AI76,AL$2+($AJ76-2010))),0)</f>
        <v>0</v>
      </c>
      <c r="AM76" s="285">
        <f t="shared" ca="1" si="318"/>
        <v>0</v>
      </c>
      <c r="AN76" s="285">
        <f t="shared" ca="1" si="318"/>
        <v>0</v>
      </c>
      <c r="AO76" s="285">
        <f t="shared" ca="1" si="318"/>
        <v>0</v>
      </c>
      <c r="AP76" s="285">
        <f t="shared" ca="1" si="318"/>
        <v>0</v>
      </c>
      <c r="AQ76" s="285">
        <f t="shared" ca="1" si="318"/>
        <v>0</v>
      </c>
      <c r="AR76" s="285">
        <f t="shared" ca="1" si="318"/>
        <v>50</v>
      </c>
      <c r="AS76" s="285">
        <f t="shared" ca="1" si="318"/>
        <v>0</v>
      </c>
      <c r="AT76" s="285">
        <f t="shared" ca="1" si="318"/>
        <v>0</v>
      </c>
      <c r="AU76" s="285">
        <f t="shared" ca="1" si="318"/>
        <v>150</v>
      </c>
      <c r="AV76" s="285">
        <f t="shared" ref="AV76:BD85" ca="1" si="319">ROUND(INDIRECT(CONCATENATE($AI76,AV$2+($AJ76-2010))),0)</f>
        <v>200</v>
      </c>
      <c r="AW76" s="285">
        <f t="shared" ca="1" si="319"/>
        <v>0</v>
      </c>
      <c r="AX76" s="285">
        <f t="shared" ca="1" si="319"/>
        <v>0</v>
      </c>
      <c r="AY76" s="609">
        <f t="shared" ca="1" si="319"/>
        <v>0</v>
      </c>
      <c r="AZ76" s="285">
        <f t="shared" ca="1" si="319"/>
        <v>10</v>
      </c>
      <c r="BA76" s="285">
        <f t="shared" ca="1" si="319"/>
        <v>25</v>
      </c>
      <c r="BB76" s="285">
        <f t="shared" ca="1" si="319"/>
        <v>6</v>
      </c>
      <c r="BC76" s="285">
        <f t="shared" ca="1" si="319"/>
        <v>0</v>
      </c>
      <c r="BD76" s="285">
        <f t="shared" ca="1" si="319"/>
        <v>6</v>
      </c>
      <c r="BE76" s="285">
        <f t="shared" ca="1" si="263"/>
        <v>0</v>
      </c>
      <c r="BF76" s="285">
        <f t="shared" ca="1" si="251"/>
        <v>25</v>
      </c>
      <c r="BG76" s="285">
        <f t="shared" ca="1" si="251"/>
        <v>0</v>
      </c>
      <c r="BH76" s="285">
        <f t="shared" ca="1" si="251"/>
        <v>0</v>
      </c>
      <c r="BI76" s="285">
        <f t="shared" ca="1" si="251"/>
        <v>0</v>
      </c>
      <c r="BJ76" s="285">
        <f t="shared" ref="BJ76:BP85" ca="1" si="320">ROUND(INDIRECT(CONCATENATE($AI76,BJ$2+($AJ76-2010))),1)</f>
        <v>15</v>
      </c>
      <c r="BK76" s="285">
        <f t="shared" ca="1" si="320"/>
        <v>0</v>
      </c>
      <c r="BL76" s="285">
        <f t="shared" ca="1" si="320"/>
        <v>0</v>
      </c>
      <c r="BM76" s="285">
        <f t="shared" ca="1" si="320"/>
        <v>0</v>
      </c>
      <c r="BN76" s="285">
        <f t="shared" ca="1" si="320"/>
        <v>0</v>
      </c>
      <c r="BO76" s="285">
        <f t="shared" ca="1" si="320"/>
        <v>0</v>
      </c>
      <c r="BP76" s="285">
        <f t="shared" ca="1" si="320"/>
        <v>0</v>
      </c>
      <c r="BQ76" s="514">
        <f t="shared" ca="1" si="264"/>
        <v>22</v>
      </c>
      <c r="BR76" s="566">
        <f t="shared" ca="1" si="141"/>
        <v>86.5</v>
      </c>
      <c r="BS76" s="274">
        <f t="shared" ca="1" si="136"/>
        <v>400</v>
      </c>
      <c r="BT76" s="285">
        <f t="shared" ca="1" si="265"/>
        <v>487</v>
      </c>
      <c r="BU76" s="286" t="str">
        <f t="shared" si="147"/>
        <v>L</v>
      </c>
      <c r="BV76" s="323">
        <f t="shared" ca="1" si="269"/>
        <v>487</v>
      </c>
      <c r="BW76" s="323">
        <f t="shared" ca="1" si="266"/>
        <v>0</v>
      </c>
      <c r="BY76" s="287"/>
      <c r="BZ76" s="288"/>
      <c r="CA76" s="237" t="str">
        <f t="shared" si="148"/>
        <v>L</v>
      </c>
      <c r="CB76" s="278">
        <f t="shared" si="157"/>
        <v>2017</v>
      </c>
      <c r="CC76" s="279">
        <f t="shared" si="157"/>
        <v>11</v>
      </c>
      <c r="CD76" s="280">
        <f t="shared" ca="1" si="270"/>
        <v>0</v>
      </c>
      <c r="CE76" s="280">
        <f t="shared" ca="1" si="271"/>
        <v>0</v>
      </c>
      <c r="CF76" s="280">
        <f t="shared" ca="1" si="272"/>
        <v>0</v>
      </c>
      <c r="CG76" s="280">
        <f t="shared" ca="1" si="273"/>
        <v>0</v>
      </c>
      <c r="CH76" s="280">
        <f t="shared" ca="1" si="274"/>
        <v>0</v>
      </c>
      <c r="CI76" s="280">
        <f t="shared" ca="1" si="275"/>
        <v>0</v>
      </c>
      <c r="CJ76" s="280">
        <f t="shared" ca="1" si="276"/>
        <v>50</v>
      </c>
      <c r="CK76" s="280">
        <f t="shared" ca="1" si="277"/>
        <v>0</v>
      </c>
      <c r="CL76" s="280">
        <f t="shared" ca="1" si="278"/>
        <v>0</v>
      </c>
      <c r="CM76" s="280">
        <f t="shared" ca="1" si="279"/>
        <v>150</v>
      </c>
      <c r="CN76" s="280">
        <f t="shared" ca="1" si="280"/>
        <v>200</v>
      </c>
      <c r="CO76" s="280">
        <f t="shared" ca="1" si="281"/>
        <v>0</v>
      </c>
      <c r="CP76" s="365">
        <f t="shared" ca="1" si="282"/>
        <v>0</v>
      </c>
      <c r="CQ76" s="613">
        <f t="shared" ca="1" si="283"/>
        <v>0</v>
      </c>
      <c r="CR76" s="280">
        <f t="shared" ca="1" si="284"/>
        <v>7</v>
      </c>
      <c r="CS76" s="280">
        <f t="shared" ca="1" si="285"/>
        <v>25</v>
      </c>
      <c r="CT76" s="280">
        <f t="shared" ca="1" si="286"/>
        <v>5</v>
      </c>
      <c r="CU76" s="280">
        <f t="shared" ca="1" si="287"/>
        <v>0</v>
      </c>
      <c r="CV76" s="280">
        <f t="shared" ca="1" si="288"/>
        <v>4</v>
      </c>
      <c r="CW76" s="365">
        <f t="shared" ca="1" si="289"/>
        <v>0</v>
      </c>
      <c r="CX76" s="280">
        <f t="shared" ca="1" si="290"/>
        <v>25</v>
      </c>
      <c r="CY76" s="280">
        <f t="shared" ca="1" si="291"/>
        <v>0</v>
      </c>
      <c r="CZ76" s="280">
        <f t="shared" ca="1" si="292"/>
        <v>0</v>
      </c>
      <c r="DA76" s="280">
        <f t="shared" ca="1" si="293"/>
        <v>0</v>
      </c>
      <c r="DB76" s="280">
        <f t="shared" ca="1" si="294"/>
        <v>15</v>
      </c>
      <c r="DC76" s="280">
        <f t="shared" ca="1" si="295"/>
        <v>0</v>
      </c>
      <c r="DD76" s="280">
        <f t="shared" ca="1" si="296"/>
        <v>0</v>
      </c>
      <c r="DE76" s="280">
        <f t="shared" ca="1" si="297"/>
        <v>0</v>
      </c>
      <c r="DF76" s="280">
        <f t="shared" ca="1" si="298"/>
        <v>0</v>
      </c>
      <c r="DG76" s="280">
        <f t="shared" ca="1" si="299"/>
        <v>0</v>
      </c>
      <c r="DH76" s="280">
        <f t="shared" ca="1" si="300"/>
        <v>0</v>
      </c>
      <c r="DI76" s="568">
        <f t="shared" ca="1" si="301"/>
        <v>16</v>
      </c>
      <c r="DJ76" s="568">
        <f t="shared" ca="1" si="302"/>
        <v>65</v>
      </c>
      <c r="DK76" s="414">
        <f t="shared" ca="1" si="303"/>
        <v>400</v>
      </c>
      <c r="DL76" s="281">
        <f t="shared" ca="1" si="304"/>
        <v>481</v>
      </c>
      <c r="DM76" s="281">
        <f t="shared" ca="1" si="305"/>
        <v>481</v>
      </c>
      <c r="DN76" s="454">
        <f t="shared" ca="1" si="306"/>
        <v>0</v>
      </c>
      <c r="DO76" s="626">
        <f t="shared" ca="1" si="307"/>
        <v>0</v>
      </c>
      <c r="DP76" s="29"/>
      <c r="DQ76" s="29"/>
      <c r="DR76" s="29"/>
      <c r="DS76" s="29"/>
      <c r="DT76" s="29"/>
      <c r="DU76" s="29"/>
      <c r="DV76" s="29"/>
    </row>
    <row r="77" spans="1:126" ht="11.25" customHeight="1">
      <c r="A77" s="1">
        <f t="shared" si="202"/>
        <v>2041</v>
      </c>
      <c r="P77" s="1">
        <f t="shared" si="204"/>
        <v>2041</v>
      </c>
      <c r="Q77" s="15">
        <f>Q197+Q277+Q237+Q317+Q357+Q397+Q437+Q477+Q517+Q557+Q597+Q637</f>
        <v>1250</v>
      </c>
      <c r="R77" s="15">
        <f>R197+R277+R237+R317+R357+R397+R437+R477+R517+R557+R597+R637</f>
        <v>0</v>
      </c>
      <c r="AD77" s="17"/>
      <c r="AI77" s="237" t="str">
        <f t="shared" si="144"/>
        <v>AB</v>
      </c>
      <c r="AJ77" s="25">
        <f t="shared" si="145"/>
        <v>2017</v>
      </c>
      <c r="AK77" s="284">
        <f t="shared" si="146"/>
        <v>12</v>
      </c>
      <c r="AL77" s="285">
        <f t="shared" ca="1" si="318"/>
        <v>0</v>
      </c>
      <c r="AM77" s="285">
        <f t="shared" ca="1" si="318"/>
        <v>0</v>
      </c>
      <c r="AN77" s="285">
        <f t="shared" ca="1" si="318"/>
        <v>0</v>
      </c>
      <c r="AO77" s="285">
        <f t="shared" ca="1" si="318"/>
        <v>0</v>
      </c>
      <c r="AP77" s="285">
        <f t="shared" ca="1" si="318"/>
        <v>0</v>
      </c>
      <c r="AQ77" s="285">
        <f t="shared" ca="1" si="318"/>
        <v>0</v>
      </c>
      <c r="AR77" s="285">
        <f t="shared" ca="1" si="318"/>
        <v>50</v>
      </c>
      <c r="AS77" s="285">
        <f t="shared" ca="1" si="318"/>
        <v>0</v>
      </c>
      <c r="AT77" s="285">
        <f t="shared" ca="1" si="318"/>
        <v>0</v>
      </c>
      <c r="AU77" s="285">
        <f t="shared" ca="1" si="318"/>
        <v>150</v>
      </c>
      <c r="AV77" s="285">
        <f t="shared" ca="1" si="319"/>
        <v>200</v>
      </c>
      <c r="AW77" s="285">
        <f t="shared" ca="1" si="319"/>
        <v>0</v>
      </c>
      <c r="AX77" s="285">
        <f t="shared" ca="1" si="319"/>
        <v>0</v>
      </c>
      <c r="AY77" s="609">
        <f t="shared" ca="1" si="319"/>
        <v>0</v>
      </c>
      <c r="AZ77" s="285">
        <f t="shared" ca="1" si="319"/>
        <v>11</v>
      </c>
      <c r="BA77" s="285">
        <f t="shared" ca="1" si="319"/>
        <v>25</v>
      </c>
      <c r="BB77" s="285">
        <f t="shared" ca="1" si="319"/>
        <v>5</v>
      </c>
      <c r="BC77" s="285">
        <f t="shared" ca="1" si="319"/>
        <v>0</v>
      </c>
      <c r="BD77" s="285">
        <f t="shared" ca="1" si="319"/>
        <v>4</v>
      </c>
      <c r="BE77" s="285">
        <f t="shared" ca="1" si="263"/>
        <v>0</v>
      </c>
      <c r="BF77" s="285">
        <f t="shared" ca="1" si="251"/>
        <v>25</v>
      </c>
      <c r="BG77" s="285">
        <f t="shared" ca="1" si="251"/>
        <v>0</v>
      </c>
      <c r="BH77" s="285">
        <f t="shared" ca="1" si="251"/>
        <v>0</v>
      </c>
      <c r="BI77" s="285">
        <f t="shared" ca="1" si="251"/>
        <v>0</v>
      </c>
      <c r="BJ77" s="285">
        <f t="shared" ca="1" si="320"/>
        <v>15</v>
      </c>
      <c r="BK77" s="285">
        <f t="shared" ca="1" si="320"/>
        <v>0</v>
      </c>
      <c r="BL77" s="285">
        <f t="shared" ca="1" si="320"/>
        <v>0</v>
      </c>
      <c r="BM77" s="285">
        <f t="shared" ca="1" si="320"/>
        <v>0</v>
      </c>
      <c r="BN77" s="285">
        <f t="shared" ca="1" si="320"/>
        <v>0</v>
      </c>
      <c r="BO77" s="285">
        <f t="shared" ca="1" si="320"/>
        <v>0</v>
      </c>
      <c r="BP77" s="285">
        <f t="shared" ca="1" si="320"/>
        <v>0</v>
      </c>
      <c r="BQ77" s="514">
        <f t="shared" ca="1" si="264"/>
        <v>20</v>
      </c>
      <c r="BR77" s="566">
        <f t="shared" ca="1" si="141"/>
        <v>85.1</v>
      </c>
      <c r="BS77" s="274">
        <f t="shared" ca="1" si="136"/>
        <v>400</v>
      </c>
      <c r="BT77" s="285">
        <f t="shared" ca="1" si="265"/>
        <v>485</v>
      </c>
      <c r="BU77" s="286" t="str">
        <f t="shared" si="147"/>
        <v>M</v>
      </c>
      <c r="BV77" s="323">
        <f t="shared" ca="1" si="269"/>
        <v>485</v>
      </c>
      <c r="BW77" s="323">
        <f t="shared" ca="1" si="266"/>
        <v>0</v>
      </c>
      <c r="BY77" s="287"/>
      <c r="BZ77" s="288"/>
      <c r="CA77" s="237" t="str">
        <f t="shared" si="148"/>
        <v>M</v>
      </c>
      <c r="CB77" s="278">
        <f t="shared" si="157"/>
        <v>2017</v>
      </c>
      <c r="CC77" s="279">
        <f t="shared" si="157"/>
        <v>12</v>
      </c>
      <c r="CD77" s="280">
        <f t="shared" ca="1" si="270"/>
        <v>0</v>
      </c>
      <c r="CE77" s="280">
        <f t="shared" ca="1" si="271"/>
        <v>0</v>
      </c>
      <c r="CF77" s="280">
        <f t="shared" ca="1" si="272"/>
        <v>0</v>
      </c>
      <c r="CG77" s="280">
        <f t="shared" ca="1" si="273"/>
        <v>0</v>
      </c>
      <c r="CH77" s="280">
        <f t="shared" ca="1" si="274"/>
        <v>0</v>
      </c>
      <c r="CI77" s="280">
        <f t="shared" ca="1" si="275"/>
        <v>0</v>
      </c>
      <c r="CJ77" s="280">
        <f t="shared" ca="1" si="276"/>
        <v>50</v>
      </c>
      <c r="CK77" s="280">
        <f t="shared" ca="1" si="277"/>
        <v>0</v>
      </c>
      <c r="CL77" s="280">
        <f t="shared" ca="1" si="278"/>
        <v>600</v>
      </c>
      <c r="CM77" s="280">
        <f t="shared" ca="1" si="279"/>
        <v>150</v>
      </c>
      <c r="CN77" s="280">
        <f t="shared" ca="1" si="280"/>
        <v>200</v>
      </c>
      <c r="CO77" s="280">
        <f t="shared" ca="1" si="281"/>
        <v>0</v>
      </c>
      <c r="CP77" s="365">
        <f t="shared" ca="1" si="282"/>
        <v>0</v>
      </c>
      <c r="CQ77" s="613">
        <f t="shared" ca="1" si="283"/>
        <v>0</v>
      </c>
      <c r="CR77" s="280">
        <f t="shared" ca="1" si="284"/>
        <v>10</v>
      </c>
      <c r="CS77" s="280">
        <f t="shared" ca="1" si="285"/>
        <v>25</v>
      </c>
      <c r="CT77" s="280">
        <f t="shared" ca="1" si="286"/>
        <v>6</v>
      </c>
      <c r="CU77" s="280">
        <f t="shared" ca="1" si="287"/>
        <v>0</v>
      </c>
      <c r="CV77" s="280">
        <f t="shared" ca="1" si="288"/>
        <v>5</v>
      </c>
      <c r="CW77" s="365">
        <f t="shared" ca="1" si="289"/>
        <v>0</v>
      </c>
      <c r="CX77" s="280">
        <f t="shared" ca="1" si="290"/>
        <v>25</v>
      </c>
      <c r="CY77" s="280">
        <f t="shared" ca="1" si="291"/>
        <v>0</v>
      </c>
      <c r="CZ77" s="280">
        <f t="shared" ca="1" si="292"/>
        <v>0</v>
      </c>
      <c r="DA77" s="280">
        <f t="shared" ca="1" si="293"/>
        <v>0</v>
      </c>
      <c r="DB77" s="280">
        <f t="shared" ca="1" si="294"/>
        <v>15</v>
      </c>
      <c r="DC77" s="280">
        <f t="shared" ca="1" si="295"/>
        <v>0</v>
      </c>
      <c r="DD77" s="280">
        <f t="shared" ca="1" si="296"/>
        <v>0</v>
      </c>
      <c r="DE77" s="280">
        <f t="shared" ca="1" si="297"/>
        <v>0</v>
      </c>
      <c r="DF77" s="280">
        <f t="shared" ca="1" si="298"/>
        <v>0</v>
      </c>
      <c r="DG77" s="280">
        <f t="shared" ca="1" si="299"/>
        <v>0</v>
      </c>
      <c r="DH77" s="280">
        <f t="shared" ca="1" si="300"/>
        <v>0</v>
      </c>
      <c r="DI77" s="568">
        <f t="shared" ca="1" si="301"/>
        <v>21</v>
      </c>
      <c r="DJ77" s="568">
        <f t="shared" ca="1" si="302"/>
        <v>65</v>
      </c>
      <c r="DK77" s="414">
        <f t="shared" ca="1" si="303"/>
        <v>1000</v>
      </c>
      <c r="DL77" s="281">
        <f t="shared" ca="1" si="304"/>
        <v>1086</v>
      </c>
      <c r="DM77" s="281">
        <f t="shared" ca="1" si="305"/>
        <v>1086</v>
      </c>
      <c r="DN77" s="454">
        <f t="shared" ca="1" si="306"/>
        <v>0</v>
      </c>
      <c r="DO77" s="626">
        <f t="shared" ca="1" si="307"/>
        <v>0</v>
      </c>
      <c r="DP77" s="29"/>
      <c r="DQ77" s="29"/>
      <c r="DR77" s="29"/>
      <c r="DS77" s="29"/>
      <c r="DT77" s="29"/>
      <c r="DU77" s="29"/>
      <c r="DV77" s="29"/>
    </row>
    <row r="78" spans="1:126" ht="11.25" customHeight="1">
      <c r="A78" s="1">
        <f t="shared" si="202"/>
        <v>2042</v>
      </c>
      <c r="P78" s="1">
        <f t="shared" si="204"/>
        <v>2042</v>
      </c>
      <c r="AD78" s="17"/>
      <c r="AI78" s="237" t="str">
        <f t="shared" si="144"/>
        <v>Q</v>
      </c>
      <c r="AJ78" s="25">
        <f t="shared" si="145"/>
        <v>2018</v>
      </c>
      <c r="AK78" s="284">
        <f t="shared" si="146"/>
        <v>1</v>
      </c>
      <c r="AL78" s="285">
        <f t="shared" ca="1" si="318"/>
        <v>0</v>
      </c>
      <c r="AM78" s="285">
        <f t="shared" ca="1" si="318"/>
        <v>0</v>
      </c>
      <c r="AN78" s="285">
        <f t="shared" ca="1" si="318"/>
        <v>0</v>
      </c>
      <c r="AO78" s="285">
        <f t="shared" ca="1" si="318"/>
        <v>0</v>
      </c>
      <c r="AP78" s="285">
        <f t="shared" ca="1" si="318"/>
        <v>0</v>
      </c>
      <c r="AQ78" s="285">
        <f t="shared" ca="1" si="318"/>
        <v>0</v>
      </c>
      <c r="AR78" s="285">
        <f t="shared" ca="1" si="318"/>
        <v>50</v>
      </c>
      <c r="AS78" s="285">
        <f t="shared" ca="1" si="318"/>
        <v>0</v>
      </c>
      <c r="AT78" s="285">
        <f t="shared" ca="1" si="318"/>
        <v>600</v>
      </c>
      <c r="AU78" s="285">
        <f t="shared" ca="1" si="318"/>
        <v>150</v>
      </c>
      <c r="AV78" s="285">
        <f t="shared" ca="1" si="319"/>
        <v>200</v>
      </c>
      <c r="AW78" s="285">
        <f t="shared" ca="1" si="319"/>
        <v>0</v>
      </c>
      <c r="AX78" s="285">
        <f t="shared" ca="1" si="319"/>
        <v>0</v>
      </c>
      <c r="AY78" s="609">
        <f t="shared" ca="1" si="319"/>
        <v>0</v>
      </c>
      <c r="AZ78" s="285">
        <f t="shared" ca="1" si="319"/>
        <v>7</v>
      </c>
      <c r="BA78" s="285">
        <f t="shared" ca="1" si="319"/>
        <v>25</v>
      </c>
      <c r="BB78" s="285">
        <f t="shared" ca="1" si="319"/>
        <v>6</v>
      </c>
      <c r="BC78" s="285">
        <f t="shared" ca="1" si="319"/>
        <v>0</v>
      </c>
      <c r="BD78" s="285">
        <f t="shared" ca="1" si="319"/>
        <v>4</v>
      </c>
      <c r="BE78" s="285">
        <f t="shared" ca="1" si="263"/>
        <v>0</v>
      </c>
      <c r="BF78" s="285">
        <f t="shared" ca="1" si="251"/>
        <v>25</v>
      </c>
      <c r="BG78" s="285">
        <f t="shared" ca="1" si="251"/>
        <v>0</v>
      </c>
      <c r="BH78" s="285">
        <f t="shared" ca="1" si="251"/>
        <v>0</v>
      </c>
      <c r="BI78" s="285">
        <f t="shared" ca="1" si="251"/>
        <v>0</v>
      </c>
      <c r="BJ78" s="285">
        <f t="shared" ca="1" si="320"/>
        <v>15</v>
      </c>
      <c r="BK78" s="285">
        <f t="shared" ca="1" si="320"/>
        <v>0</v>
      </c>
      <c r="BL78" s="285">
        <f t="shared" ca="1" si="320"/>
        <v>0</v>
      </c>
      <c r="BM78" s="285">
        <f t="shared" ca="1" si="320"/>
        <v>0</v>
      </c>
      <c r="BN78" s="285">
        <f t="shared" ca="1" si="320"/>
        <v>0</v>
      </c>
      <c r="BO78" s="285">
        <f t="shared" ca="1" si="320"/>
        <v>0</v>
      </c>
      <c r="BP78" s="285">
        <f t="shared" ca="1" si="320"/>
        <v>0</v>
      </c>
      <c r="BQ78" s="514">
        <f t="shared" ca="1" si="264"/>
        <v>17</v>
      </c>
      <c r="BR78" s="566">
        <f t="shared" ca="1" si="141"/>
        <v>82.2</v>
      </c>
      <c r="BS78" s="274">
        <f t="shared" ca="1" si="136"/>
        <v>1000</v>
      </c>
      <c r="BT78" s="285">
        <f t="shared" ca="1" si="265"/>
        <v>1082</v>
      </c>
      <c r="BU78" s="286" t="str">
        <f t="shared" si="147"/>
        <v>B</v>
      </c>
      <c r="BV78" s="323">
        <f t="shared" ca="1" si="269"/>
        <v>1082</v>
      </c>
      <c r="BW78" s="323">
        <f t="shared" ca="1" si="266"/>
        <v>0</v>
      </c>
      <c r="BY78" s="287"/>
      <c r="BZ78" s="288"/>
      <c r="CA78" s="237" t="str">
        <f t="shared" si="148"/>
        <v>B</v>
      </c>
      <c r="CB78" s="278">
        <f t="shared" si="157"/>
        <v>2018</v>
      </c>
      <c r="CC78" s="279">
        <f t="shared" si="157"/>
        <v>1</v>
      </c>
      <c r="CD78" s="280">
        <f t="shared" ca="1" si="270"/>
        <v>0</v>
      </c>
      <c r="CE78" s="280">
        <f t="shared" ca="1" si="271"/>
        <v>0</v>
      </c>
      <c r="CF78" s="280">
        <f t="shared" ca="1" si="272"/>
        <v>0</v>
      </c>
      <c r="CG78" s="280">
        <f t="shared" ca="1" si="273"/>
        <v>0</v>
      </c>
      <c r="CH78" s="280">
        <f t="shared" ca="1" si="274"/>
        <v>0</v>
      </c>
      <c r="CI78" s="280">
        <f t="shared" ca="1" si="275"/>
        <v>0</v>
      </c>
      <c r="CJ78" s="280">
        <f t="shared" ca="1" si="276"/>
        <v>50</v>
      </c>
      <c r="CK78" s="280">
        <f t="shared" ca="1" si="277"/>
        <v>0</v>
      </c>
      <c r="CL78" s="280">
        <f t="shared" ca="1" si="278"/>
        <v>600</v>
      </c>
      <c r="CM78" s="280">
        <f t="shared" ca="1" si="279"/>
        <v>150</v>
      </c>
      <c r="CN78" s="280">
        <f t="shared" ca="1" si="280"/>
        <v>200</v>
      </c>
      <c r="CO78" s="280">
        <f t="shared" ca="1" si="281"/>
        <v>0</v>
      </c>
      <c r="CP78" s="365">
        <f t="shared" ca="1" si="282"/>
        <v>0</v>
      </c>
      <c r="CQ78" s="613">
        <f t="shared" ca="1" si="283"/>
        <v>0</v>
      </c>
      <c r="CR78" s="280">
        <f t="shared" ca="1" si="284"/>
        <v>11</v>
      </c>
      <c r="CS78" s="280">
        <f t="shared" ca="1" si="285"/>
        <v>25</v>
      </c>
      <c r="CT78" s="280">
        <f t="shared" ca="1" si="286"/>
        <v>7</v>
      </c>
      <c r="CU78" s="280">
        <f t="shared" ca="1" si="287"/>
        <v>0</v>
      </c>
      <c r="CV78" s="280">
        <f t="shared" ca="1" si="288"/>
        <v>5</v>
      </c>
      <c r="CW78" s="365">
        <f t="shared" ca="1" si="289"/>
        <v>0</v>
      </c>
      <c r="CX78" s="280">
        <f t="shared" ca="1" si="290"/>
        <v>25</v>
      </c>
      <c r="CY78" s="280">
        <f t="shared" ca="1" si="291"/>
        <v>0</v>
      </c>
      <c r="CZ78" s="280">
        <f t="shared" ca="1" si="292"/>
        <v>0</v>
      </c>
      <c r="DA78" s="280">
        <f t="shared" ca="1" si="293"/>
        <v>0</v>
      </c>
      <c r="DB78" s="280">
        <f t="shared" ca="1" si="294"/>
        <v>15</v>
      </c>
      <c r="DC78" s="280">
        <f t="shared" ca="1" si="295"/>
        <v>0</v>
      </c>
      <c r="DD78" s="280">
        <f t="shared" ca="1" si="296"/>
        <v>0</v>
      </c>
      <c r="DE78" s="280">
        <f t="shared" ca="1" si="297"/>
        <v>0</v>
      </c>
      <c r="DF78" s="280">
        <f t="shared" ca="1" si="298"/>
        <v>0</v>
      </c>
      <c r="DG78" s="280">
        <f t="shared" ca="1" si="299"/>
        <v>0</v>
      </c>
      <c r="DH78" s="280">
        <f t="shared" ca="1" si="300"/>
        <v>0</v>
      </c>
      <c r="DI78" s="568">
        <f t="shared" ca="1" si="301"/>
        <v>23</v>
      </c>
      <c r="DJ78" s="568">
        <f t="shared" ca="1" si="302"/>
        <v>65</v>
      </c>
      <c r="DK78" s="414">
        <f t="shared" ca="1" si="303"/>
        <v>1000</v>
      </c>
      <c r="DL78" s="281">
        <f t="shared" ca="1" si="304"/>
        <v>1088</v>
      </c>
      <c r="DM78" s="281">
        <f t="shared" ca="1" si="305"/>
        <v>1089</v>
      </c>
      <c r="DN78" s="454">
        <f t="shared" ca="1" si="306"/>
        <v>1</v>
      </c>
      <c r="DO78" s="626">
        <f t="shared" ca="1" si="307"/>
        <v>9.1911764705882352E-4</v>
      </c>
      <c r="DP78" s="29"/>
      <c r="DQ78" s="29"/>
      <c r="DR78" s="29"/>
      <c r="DS78" s="29"/>
      <c r="DT78" s="29"/>
      <c r="DU78" s="29"/>
      <c r="DV78" s="29"/>
    </row>
    <row r="79" spans="1:126" ht="11.25" customHeight="1">
      <c r="A79" s="1">
        <f t="shared" si="202"/>
        <v>2043</v>
      </c>
      <c r="P79" s="1">
        <f t="shared" si="204"/>
        <v>2043</v>
      </c>
      <c r="AD79" s="17"/>
      <c r="AI79" s="237" t="str">
        <f t="shared" si="144"/>
        <v>R</v>
      </c>
      <c r="AJ79" s="25">
        <f t="shared" si="145"/>
        <v>2018</v>
      </c>
      <c r="AK79" s="284">
        <f t="shared" si="146"/>
        <v>2</v>
      </c>
      <c r="AL79" s="285">
        <f t="shared" ca="1" si="318"/>
        <v>0</v>
      </c>
      <c r="AM79" s="285">
        <f t="shared" ca="1" si="318"/>
        <v>0</v>
      </c>
      <c r="AN79" s="285">
        <f t="shared" ca="1" si="318"/>
        <v>0</v>
      </c>
      <c r="AO79" s="285">
        <f t="shared" ca="1" si="318"/>
        <v>0</v>
      </c>
      <c r="AP79" s="285">
        <f t="shared" ca="1" si="318"/>
        <v>0</v>
      </c>
      <c r="AQ79" s="285">
        <f t="shared" ca="1" si="318"/>
        <v>0</v>
      </c>
      <c r="AR79" s="285">
        <f t="shared" ca="1" si="318"/>
        <v>50</v>
      </c>
      <c r="AS79" s="285">
        <f t="shared" ca="1" si="318"/>
        <v>0</v>
      </c>
      <c r="AT79" s="285">
        <f t="shared" ca="1" si="318"/>
        <v>600</v>
      </c>
      <c r="AU79" s="285">
        <f t="shared" ca="1" si="318"/>
        <v>150</v>
      </c>
      <c r="AV79" s="285">
        <f t="shared" ca="1" si="319"/>
        <v>200</v>
      </c>
      <c r="AW79" s="285">
        <f t="shared" ca="1" si="319"/>
        <v>0</v>
      </c>
      <c r="AX79" s="285">
        <f t="shared" ca="1" si="319"/>
        <v>0</v>
      </c>
      <c r="AY79" s="609">
        <f t="shared" ca="1" si="319"/>
        <v>0</v>
      </c>
      <c r="AZ79" s="285">
        <f t="shared" ca="1" si="319"/>
        <v>10</v>
      </c>
      <c r="BA79" s="285">
        <f t="shared" ca="1" si="319"/>
        <v>25</v>
      </c>
      <c r="BB79" s="285">
        <f t="shared" ca="1" si="319"/>
        <v>7</v>
      </c>
      <c r="BC79" s="285">
        <f t="shared" ca="1" si="319"/>
        <v>0</v>
      </c>
      <c r="BD79" s="285">
        <f t="shared" ca="1" si="319"/>
        <v>5</v>
      </c>
      <c r="BE79" s="285">
        <f t="shared" ca="1" si="263"/>
        <v>0</v>
      </c>
      <c r="BF79" s="285">
        <f t="shared" ca="1" si="251"/>
        <v>25</v>
      </c>
      <c r="BG79" s="285">
        <f t="shared" ca="1" si="251"/>
        <v>0</v>
      </c>
      <c r="BH79" s="285">
        <f t="shared" ca="1" si="251"/>
        <v>0</v>
      </c>
      <c r="BI79" s="285">
        <f t="shared" ca="1" si="251"/>
        <v>0</v>
      </c>
      <c r="BJ79" s="285">
        <f t="shared" ca="1" si="320"/>
        <v>15</v>
      </c>
      <c r="BK79" s="285">
        <f t="shared" ca="1" si="320"/>
        <v>0</v>
      </c>
      <c r="BL79" s="285">
        <f t="shared" ca="1" si="320"/>
        <v>0</v>
      </c>
      <c r="BM79" s="285">
        <f t="shared" ca="1" si="320"/>
        <v>0</v>
      </c>
      <c r="BN79" s="285">
        <f t="shared" ca="1" si="320"/>
        <v>0</v>
      </c>
      <c r="BO79" s="285">
        <f t="shared" ca="1" si="320"/>
        <v>0</v>
      </c>
      <c r="BP79" s="285">
        <f t="shared" ca="1" si="320"/>
        <v>0</v>
      </c>
      <c r="BQ79" s="514">
        <f t="shared" ca="1" si="264"/>
        <v>21</v>
      </c>
      <c r="BR79" s="566">
        <f t="shared" ca="1" si="141"/>
        <v>86.5</v>
      </c>
      <c r="BS79" s="274">
        <f t="shared" ca="1" si="136"/>
        <v>1000</v>
      </c>
      <c r="BT79" s="285">
        <f t="shared" ca="1" si="265"/>
        <v>1086</v>
      </c>
      <c r="BU79" s="286" t="str">
        <f t="shared" si="147"/>
        <v>C</v>
      </c>
      <c r="BV79" s="323">
        <f t="shared" ca="1" si="269"/>
        <v>1087</v>
      </c>
      <c r="BW79" s="323">
        <f t="shared" ca="1" si="266"/>
        <v>1</v>
      </c>
      <c r="BY79" s="287"/>
      <c r="BZ79" s="288"/>
      <c r="CA79" s="237" t="str">
        <f t="shared" si="148"/>
        <v>C</v>
      </c>
      <c r="CB79" s="278">
        <f t="shared" si="157"/>
        <v>2018</v>
      </c>
      <c r="CC79" s="279">
        <f t="shared" si="157"/>
        <v>2</v>
      </c>
      <c r="CD79" s="280">
        <f t="shared" ca="1" si="270"/>
        <v>0</v>
      </c>
      <c r="CE79" s="280">
        <f t="shared" ca="1" si="271"/>
        <v>0</v>
      </c>
      <c r="CF79" s="280">
        <f t="shared" ca="1" si="272"/>
        <v>0</v>
      </c>
      <c r="CG79" s="280">
        <f t="shared" ca="1" si="273"/>
        <v>0</v>
      </c>
      <c r="CH79" s="280">
        <f t="shared" ca="1" si="274"/>
        <v>0</v>
      </c>
      <c r="CI79" s="280">
        <f t="shared" ca="1" si="275"/>
        <v>0</v>
      </c>
      <c r="CJ79" s="280">
        <f t="shared" ca="1" si="276"/>
        <v>50</v>
      </c>
      <c r="CK79" s="280">
        <f t="shared" ca="1" si="277"/>
        <v>0</v>
      </c>
      <c r="CL79" s="280">
        <f t="shared" ca="1" si="278"/>
        <v>600</v>
      </c>
      <c r="CM79" s="280">
        <f t="shared" ca="1" si="279"/>
        <v>150</v>
      </c>
      <c r="CN79" s="280">
        <f t="shared" ca="1" si="280"/>
        <v>200</v>
      </c>
      <c r="CO79" s="280">
        <f t="shared" ca="1" si="281"/>
        <v>0</v>
      </c>
      <c r="CP79" s="365">
        <f t="shared" ca="1" si="282"/>
        <v>0</v>
      </c>
      <c r="CQ79" s="613">
        <f t="shared" ca="1" si="283"/>
        <v>0</v>
      </c>
      <c r="CR79" s="280">
        <f t="shared" ca="1" si="284"/>
        <v>11</v>
      </c>
      <c r="CS79" s="280">
        <f t="shared" ca="1" si="285"/>
        <v>25</v>
      </c>
      <c r="CT79" s="280">
        <f t="shared" ca="1" si="286"/>
        <v>6</v>
      </c>
      <c r="CU79" s="280">
        <f t="shared" ca="1" si="287"/>
        <v>0</v>
      </c>
      <c r="CV79" s="280">
        <f t="shared" ca="1" si="288"/>
        <v>5</v>
      </c>
      <c r="CW79" s="365">
        <f t="shared" ca="1" si="289"/>
        <v>0</v>
      </c>
      <c r="CX79" s="280">
        <f t="shared" ca="1" si="290"/>
        <v>25</v>
      </c>
      <c r="CY79" s="280">
        <f t="shared" ca="1" si="291"/>
        <v>0</v>
      </c>
      <c r="CZ79" s="280">
        <f t="shared" ca="1" si="292"/>
        <v>0</v>
      </c>
      <c r="DA79" s="280">
        <f t="shared" ca="1" si="293"/>
        <v>0</v>
      </c>
      <c r="DB79" s="280">
        <f t="shared" ca="1" si="294"/>
        <v>15</v>
      </c>
      <c r="DC79" s="280">
        <f t="shared" ca="1" si="295"/>
        <v>0</v>
      </c>
      <c r="DD79" s="280">
        <f t="shared" ca="1" si="296"/>
        <v>0</v>
      </c>
      <c r="DE79" s="280">
        <f t="shared" ca="1" si="297"/>
        <v>0</v>
      </c>
      <c r="DF79" s="280">
        <f t="shared" ca="1" si="298"/>
        <v>0</v>
      </c>
      <c r="DG79" s="280">
        <f t="shared" ca="1" si="299"/>
        <v>0</v>
      </c>
      <c r="DH79" s="280">
        <f t="shared" ca="1" si="300"/>
        <v>0</v>
      </c>
      <c r="DI79" s="568">
        <f t="shared" ca="1" si="301"/>
        <v>22</v>
      </c>
      <c r="DJ79" s="568">
        <f t="shared" ca="1" si="302"/>
        <v>65</v>
      </c>
      <c r="DK79" s="414">
        <f t="shared" ca="1" si="303"/>
        <v>1000</v>
      </c>
      <c r="DL79" s="281">
        <f t="shared" ca="1" si="304"/>
        <v>1087</v>
      </c>
      <c r="DM79" s="281">
        <f t="shared" ca="1" si="305"/>
        <v>1087</v>
      </c>
      <c r="DN79" s="454">
        <f t="shared" ca="1" si="306"/>
        <v>0</v>
      </c>
      <c r="DO79" s="626">
        <f t="shared" ca="1" si="307"/>
        <v>0</v>
      </c>
      <c r="DP79" s="29"/>
      <c r="DQ79" s="29"/>
      <c r="DR79" s="29"/>
      <c r="DS79" s="29"/>
      <c r="DT79" s="29"/>
      <c r="DU79" s="29"/>
      <c r="DV79" s="29"/>
    </row>
    <row r="80" spans="1:126" ht="11.25" customHeight="1">
      <c r="A80" s="1">
        <f t="shared" si="202"/>
        <v>2044</v>
      </c>
      <c r="P80" s="1">
        <f t="shared" si="204"/>
        <v>2044</v>
      </c>
      <c r="AD80" s="17"/>
      <c r="AI80" s="237" t="str">
        <f t="shared" si="144"/>
        <v>S</v>
      </c>
      <c r="AJ80" s="25">
        <f t="shared" si="145"/>
        <v>2018</v>
      </c>
      <c r="AK80" s="284">
        <f t="shared" si="146"/>
        <v>3</v>
      </c>
      <c r="AL80" s="285">
        <f t="shared" ca="1" si="318"/>
        <v>0</v>
      </c>
      <c r="AM80" s="285">
        <f t="shared" ca="1" si="318"/>
        <v>0</v>
      </c>
      <c r="AN80" s="285">
        <f t="shared" ca="1" si="318"/>
        <v>0</v>
      </c>
      <c r="AO80" s="285">
        <f t="shared" ca="1" si="318"/>
        <v>0</v>
      </c>
      <c r="AP80" s="285">
        <f t="shared" ca="1" si="318"/>
        <v>0</v>
      </c>
      <c r="AQ80" s="285">
        <f t="shared" ca="1" si="318"/>
        <v>0</v>
      </c>
      <c r="AR80" s="285">
        <f t="shared" ca="1" si="318"/>
        <v>50</v>
      </c>
      <c r="AS80" s="285">
        <f t="shared" ca="1" si="318"/>
        <v>0</v>
      </c>
      <c r="AT80" s="285">
        <f t="shared" ca="1" si="318"/>
        <v>600</v>
      </c>
      <c r="AU80" s="285">
        <f t="shared" ca="1" si="318"/>
        <v>150</v>
      </c>
      <c r="AV80" s="285">
        <f t="shared" ca="1" si="319"/>
        <v>200</v>
      </c>
      <c r="AW80" s="285">
        <f t="shared" ca="1" si="319"/>
        <v>0</v>
      </c>
      <c r="AX80" s="285">
        <f t="shared" ca="1" si="319"/>
        <v>0</v>
      </c>
      <c r="AY80" s="609">
        <f t="shared" ca="1" si="319"/>
        <v>0</v>
      </c>
      <c r="AZ80" s="285">
        <f t="shared" ca="1" si="319"/>
        <v>11</v>
      </c>
      <c r="BA80" s="285">
        <f t="shared" ca="1" si="319"/>
        <v>25</v>
      </c>
      <c r="BB80" s="285">
        <f t="shared" ca="1" si="319"/>
        <v>6</v>
      </c>
      <c r="BC80" s="285">
        <f t="shared" ca="1" si="319"/>
        <v>0</v>
      </c>
      <c r="BD80" s="285">
        <f t="shared" ca="1" si="319"/>
        <v>5</v>
      </c>
      <c r="BE80" s="285">
        <f t="shared" ca="1" si="263"/>
        <v>0</v>
      </c>
      <c r="BF80" s="285">
        <f t="shared" ca="1" si="251"/>
        <v>25</v>
      </c>
      <c r="BG80" s="285">
        <f t="shared" ca="1" si="251"/>
        <v>0</v>
      </c>
      <c r="BH80" s="285">
        <f t="shared" ca="1" si="251"/>
        <v>0</v>
      </c>
      <c r="BI80" s="285">
        <f t="shared" ca="1" si="251"/>
        <v>0</v>
      </c>
      <c r="BJ80" s="285">
        <f t="shared" ca="1" si="320"/>
        <v>15</v>
      </c>
      <c r="BK80" s="285">
        <f t="shared" ca="1" si="320"/>
        <v>0</v>
      </c>
      <c r="BL80" s="285">
        <f t="shared" ca="1" si="320"/>
        <v>0</v>
      </c>
      <c r="BM80" s="285">
        <f t="shared" ca="1" si="320"/>
        <v>0</v>
      </c>
      <c r="BN80" s="285">
        <f t="shared" ca="1" si="320"/>
        <v>0</v>
      </c>
      <c r="BO80" s="285">
        <f t="shared" ca="1" si="320"/>
        <v>0</v>
      </c>
      <c r="BP80" s="285">
        <f t="shared" ca="1" si="320"/>
        <v>0</v>
      </c>
      <c r="BQ80" s="514">
        <f t="shared" ca="1" si="264"/>
        <v>22</v>
      </c>
      <c r="BR80" s="566">
        <f t="shared" ca="1" si="141"/>
        <v>86.8</v>
      </c>
      <c r="BS80" s="274">
        <f t="shared" ca="1" si="136"/>
        <v>1000</v>
      </c>
      <c r="BT80" s="285">
        <f t="shared" ca="1" si="265"/>
        <v>1087</v>
      </c>
      <c r="BU80" s="286" t="str">
        <f t="shared" si="147"/>
        <v>D</v>
      </c>
      <c r="BV80" s="323">
        <f t="shared" ca="1" si="269"/>
        <v>1087</v>
      </c>
      <c r="BW80" s="323">
        <f t="shared" ca="1" si="266"/>
        <v>0</v>
      </c>
      <c r="BY80" s="287"/>
      <c r="BZ80" s="288"/>
      <c r="CA80" s="237" t="str">
        <f t="shared" si="148"/>
        <v>D</v>
      </c>
      <c r="CB80" s="278">
        <f t="shared" si="157"/>
        <v>2018</v>
      </c>
      <c r="CC80" s="279">
        <f t="shared" si="157"/>
        <v>3</v>
      </c>
      <c r="CD80" s="280">
        <f t="shared" ca="1" si="270"/>
        <v>0</v>
      </c>
      <c r="CE80" s="280">
        <f t="shared" ca="1" si="271"/>
        <v>0</v>
      </c>
      <c r="CF80" s="280">
        <f t="shared" ca="1" si="272"/>
        <v>0</v>
      </c>
      <c r="CG80" s="280">
        <f t="shared" ca="1" si="273"/>
        <v>0</v>
      </c>
      <c r="CH80" s="280">
        <f t="shared" ca="1" si="274"/>
        <v>0</v>
      </c>
      <c r="CI80" s="280">
        <f t="shared" ca="1" si="275"/>
        <v>0</v>
      </c>
      <c r="CJ80" s="280">
        <f t="shared" ca="1" si="276"/>
        <v>50</v>
      </c>
      <c r="CK80" s="280">
        <f t="shared" ca="1" si="277"/>
        <v>0</v>
      </c>
      <c r="CL80" s="280">
        <f t="shared" ca="1" si="278"/>
        <v>600</v>
      </c>
      <c r="CM80" s="280">
        <f t="shared" ca="1" si="279"/>
        <v>150</v>
      </c>
      <c r="CN80" s="280">
        <f t="shared" ca="1" si="280"/>
        <v>200</v>
      </c>
      <c r="CO80" s="280">
        <f t="shared" ca="1" si="281"/>
        <v>0</v>
      </c>
      <c r="CP80" s="365">
        <f t="shared" ca="1" si="282"/>
        <v>0</v>
      </c>
      <c r="CQ80" s="613">
        <f t="shared" ca="1" si="283"/>
        <v>0</v>
      </c>
      <c r="CR80" s="280">
        <f t="shared" ca="1" si="284"/>
        <v>10</v>
      </c>
      <c r="CS80" s="280">
        <f t="shared" ca="1" si="285"/>
        <v>25</v>
      </c>
      <c r="CT80" s="280">
        <f t="shared" ca="1" si="286"/>
        <v>5</v>
      </c>
      <c r="CU80" s="280">
        <f t="shared" ca="1" si="287"/>
        <v>0</v>
      </c>
      <c r="CV80" s="280">
        <f t="shared" ca="1" si="288"/>
        <v>5</v>
      </c>
      <c r="CW80" s="365">
        <f t="shared" ca="1" si="289"/>
        <v>0</v>
      </c>
      <c r="CX80" s="280">
        <f t="shared" ca="1" si="290"/>
        <v>25</v>
      </c>
      <c r="CY80" s="280">
        <f t="shared" ca="1" si="291"/>
        <v>0</v>
      </c>
      <c r="CZ80" s="280">
        <f t="shared" ca="1" si="292"/>
        <v>0</v>
      </c>
      <c r="DA80" s="280">
        <f t="shared" ca="1" si="293"/>
        <v>0</v>
      </c>
      <c r="DB80" s="280">
        <f t="shared" ca="1" si="294"/>
        <v>15</v>
      </c>
      <c r="DC80" s="280">
        <f t="shared" ca="1" si="295"/>
        <v>0</v>
      </c>
      <c r="DD80" s="280">
        <f t="shared" ca="1" si="296"/>
        <v>0</v>
      </c>
      <c r="DE80" s="280">
        <f t="shared" ca="1" si="297"/>
        <v>0</v>
      </c>
      <c r="DF80" s="280">
        <f t="shared" ca="1" si="298"/>
        <v>0</v>
      </c>
      <c r="DG80" s="280">
        <f t="shared" ca="1" si="299"/>
        <v>0</v>
      </c>
      <c r="DH80" s="280">
        <f t="shared" ca="1" si="300"/>
        <v>0</v>
      </c>
      <c r="DI80" s="568">
        <f t="shared" ca="1" si="301"/>
        <v>20</v>
      </c>
      <c r="DJ80" s="568">
        <f t="shared" ca="1" si="302"/>
        <v>65</v>
      </c>
      <c r="DK80" s="414">
        <f t="shared" ca="1" si="303"/>
        <v>1000</v>
      </c>
      <c r="DL80" s="281">
        <f t="shared" ca="1" si="304"/>
        <v>1085</v>
      </c>
      <c r="DM80" s="281">
        <f t="shared" ca="1" si="305"/>
        <v>1085</v>
      </c>
      <c r="DN80" s="454">
        <f t="shared" ca="1" si="306"/>
        <v>0</v>
      </c>
      <c r="DO80" s="626">
        <f t="shared" ca="1" si="307"/>
        <v>0</v>
      </c>
      <c r="DP80" s="29"/>
      <c r="DQ80" s="29"/>
      <c r="DR80" s="29"/>
      <c r="DS80" s="29"/>
      <c r="DT80" s="29"/>
      <c r="DU80" s="29"/>
      <c r="DV80" s="29"/>
    </row>
    <row r="81" spans="1:126" ht="11.25" customHeight="1">
      <c r="A81" s="1">
        <f t="shared" si="202"/>
        <v>2045</v>
      </c>
      <c r="P81" s="1">
        <f t="shared" si="204"/>
        <v>2045</v>
      </c>
      <c r="AD81" s="17"/>
      <c r="AI81" s="237" t="str">
        <f t="shared" si="144"/>
        <v>T</v>
      </c>
      <c r="AJ81" s="25">
        <f t="shared" si="145"/>
        <v>2018</v>
      </c>
      <c r="AK81" s="284">
        <f t="shared" si="146"/>
        <v>4</v>
      </c>
      <c r="AL81" s="285">
        <f t="shared" ca="1" si="318"/>
        <v>0</v>
      </c>
      <c r="AM81" s="285">
        <f t="shared" ca="1" si="318"/>
        <v>0</v>
      </c>
      <c r="AN81" s="285">
        <f t="shared" ca="1" si="318"/>
        <v>0</v>
      </c>
      <c r="AO81" s="285">
        <f t="shared" ca="1" si="318"/>
        <v>0</v>
      </c>
      <c r="AP81" s="285">
        <f t="shared" ca="1" si="318"/>
        <v>0</v>
      </c>
      <c r="AQ81" s="285">
        <f t="shared" ca="1" si="318"/>
        <v>0</v>
      </c>
      <c r="AR81" s="285">
        <f t="shared" ca="1" si="318"/>
        <v>50</v>
      </c>
      <c r="AS81" s="285">
        <f t="shared" ca="1" si="318"/>
        <v>0</v>
      </c>
      <c r="AT81" s="285">
        <f t="shared" ca="1" si="318"/>
        <v>600</v>
      </c>
      <c r="AU81" s="285">
        <f t="shared" ca="1" si="318"/>
        <v>150</v>
      </c>
      <c r="AV81" s="285">
        <f t="shared" ca="1" si="319"/>
        <v>200</v>
      </c>
      <c r="AW81" s="285">
        <f t="shared" ca="1" si="319"/>
        <v>0</v>
      </c>
      <c r="AX81" s="285">
        <f t="shared" ca="1" si="319"/>
        <v>0</v>
      </c>
      <c r="AY81" s="609">
        <f t="shared" ca="1" si="319"/>
        <v>0</v>
      </c>
      <c r="AZ81" s="285">
        <f t="shared" ca="1" si="319"/>
        <v>11</v>
      </c>
      <c r="BA81" s="285">
        <f t="shared" ca="1" si="319"/>
        <v>25</v>
      </c>
      <c r="BB81" s="285">
        <f t="shared" ca="1" si="319"/>
        <v>5</v>
      </c>
      <c r="BC81" s="285">
        <f t="shared" ca="1" si="319"/>
        <v>0</v>
      </c>
      <c r="BD81" s="285">
        <f t="shared" ca="1" si="319"/>
        <v>5</v>
      </c>
      <c r="BE81" s="285">
        <f t="shared" ca="1" si="263"/>
        <v>0</v>
      </c>
      <c r="BF81" s="285">
        <f t="shared" ca="1" si="251"/>
        <v>25</v>
      </c>
      <c r="BG81" s="285">
        <f t="shared" ca="1" si="251"/>
        <v>0</v>
      </c>
      <c r="BH81" s="285">
        <f t="shared" ca="1" si="251"/>
        <v>0</v>
      </c>
      <c r="BI81" s="285">
        <f t="shared" ca="1" si="251"/>
        <v>0</v>
      </c>
      <c r="BJ81" s="285">
        <f t="shared" ca="1" si="320"/>
        <v>15</v>
      </c>
      <c r="BK81" s="285">
        <f t="shared" ca="1" si="320"/>
        <v>0</v>
      </c>
      <c r="BL81" s="285">
        <f t="shared" ca="1" si="320"/>
        <v>0</v>
      </c>
      <c r="BM81" s="285">
        <f t="shared" ca="1" si="320"/>
        <v>0</v>
      </c>
      <c r="BN81" s="285">
        <f t="shared" ca="1" si="320"/>
        <v>0</v>
      </c>
      <c r="BO81" s="285">
        <f t="shared" ca="1" si="320"/>
        <v>0</v>
      </c>
      <c r="BP81" s="285">
        <f t="shared" ca="1" si="320"/>
        <v>0</v>
      </c>
      <c r="BQ81" s="514">
        <f t="shared" ca="1" si="264"/>
        <v>21</v>
      </c>
      <c r="BR81" s="566">
        <f t="shared" ca="1" si="141"/>
        <v>85.7</v>
      </c>
      <c r="BS81" s="274">
        <f t="shared" ref="BS81:BS144" ca="1" si="321">ROUND(INDIRECT(CONCATENATE($AI81,BS$2+($AJ81-2010))),1)</f>
        <v>1000</v>
      </c>
      <c r="BT81" s="285">
        <f t="shared" ca="1" si="265"/>
        <v>1086</v>
      </c>
      <c r="BU81" s="286" t="str">
        <f t="shared" si="147"/>
        <v>E</v>
      </c>
      <c r="BV81" s="323">
        <f t="shared" ca="1" si="269"/>
        <v>1086</v>
      </c>
      <c r="BW81" s="323">
        <f t="shared" ca="1" si="266"/>
        <v>0</v>
      </c>
      <c r="BY81" s="287"/>
      <c r="BZ81" s="288"/>
      <c r="CA81" s="237" t="str">
        <f t="shared" si="148"/>
        <v>E</v>
      </c>
      <c r="CB81" s="278">
        <f t="shared" si="157"/>
        <v>2018</v>
      </c>
      <c r="CC81" s="279">
        <f t="shared" si="157"/>
        <v>4</v>
      </c>
      <c r="CD81" s="280">
        <f t="shared" ca="1" si="270"/>
        <v>0</v>
      </c>
      <c r="CE81" s="280">
        <f t="shared" ca="1" si="271"/>
        <v>0</v>
      </c>
      <c r="CF81" s="280">
        <f t="shared" ca="1" si="272"/>
        <v>0</v>
      </c>
      <c r="CG81" s="280">
        <f t="shared" ca="1" si="273"/>
        <v>0</v>
      </c>
      <c r="CH81" s="280">
        <f t="shared" ca="1" si="274"/>
        <v>0</v>
      </c>
      <c r="CI81" s="280">
        <f t="shared" ca="1" si="275"/>
        <v>0</v>
      </c>
      <c r="CJ81" s="280">
        <f t="shared" ca="1" si="276"/>
        <v>50</v>
      </c>
      <c r="CK81" s="280">
        <f t="shared" ca="1" si="277"/>
        <v>0</v>
      </c>
      <c r="CL81" s="280">
        <f t="shared" ca="1" si="278"/>
        <v>0</v>
      </c>
      <c r="CM81" s="280">
        <f t="shared" ca="1" si="279"/>
        <v>150</v>
      </c>
      <c r="CN81" s="280">
        <f t="shared" ca="1" si="280"/>
        <v>200</v>
      </c>
      <c r="CO81" s="280">
        <f t="shared" ca="1" si="281"/>
        <v>0</v>
      </c>
      <c r="CP81" s="365">
        <f t="shared" ca="1" si="282"/>
        <v>0</v>
      </c>
      <c r="CQ81" s="613">
        <f t="shared" ca="1" si="283"/>
        <v>0</v>
      </c>
      <c r="CR81" s="280">
        <f t="shared" ca="1" si="284"/>
        <v>10</v>
      </c>
      <c r="CS81" s="280">
        <f t="shared" ca="1" si="285"/>
        <v>25</v>
      </c>
      <c r="CT81" s="280">
        <f t="shared" ca="1" si="286"/>
        <v>5</v>
      </c>
      <c r="CU81" s="280">
        <f t="shared" ca="1" si="287"/>
        <v>0</v>
      </c>
      <c r="CV81" s="280">
        <f t="shared" ca="1" si="288"/>
        <v>4</v>
      </c>
      <c r="CW81" s="365">
        <f t="shared" ca="1" si="289"/>
        <v>0</v>
      </c>
      <c r="CX81" s="280">
        <f t="shared" ca="1" si="290"/>
        <v>25</v>
      </c>
      <c r="CY81" s="280">
        <f t="shared" ca="1" si="291"/>
        <v>0</v>
      </c>
      <c r="CZ81" s="280">
        <f t="shared" ca="1" si="292"/>
        <v>0</v>
      </c>
      <c r="DA81" s="280">
        <f t="shared" ca="1" si="293"/>
        <v>0</v>
      </c>
      <c r="DB81" s="280">
        <f t="shared" ca="1" si="294"/>
        <v>15</v>
      </c>
      <c r="DC81" s="280">
        <f t="shared" ca="1" si="295"/>
        <v>0</v>
      </c>
      <c r="DD81" s="280">
        <f t="shared" ca="1" si="296"/>
        <v>0</v>
      </c>
      <c r="DE81" s="280">
        <f t="shared" ca="1" si="297"/>
        <v>0</v>
      </c>
      <c r="DF81" s="280">
        <f t="shared" ca="1" si="298"/>
        <v>0</v>
      </c>
      <c r="DG81" s="280">
        <f t="shared" ca="1" si="299"/>
        <v>0</v>
      </c>
      <c r="DH81" s="280">
        <f t="shared" ca="1" si="300"/>
        <v>0</v>
      </c>
      <c r="DI81" s="568">
        <f t="shared" ca="1" si="301"/>
        <v>19</v>
      </c>
      <c r="DJ81" s="568">
        <f t="shared" ca="1" si="302"/>
        <v>65</v>
      </c>
      <c r="DK81" s="414">
        <f t="shared" ca="1" si="303"/>
        <v>400</v>
      </c>
      <c r="DL81" s="281">
        <f t="shared" ca="1" si="304"/>
        <v>484</v>
      </c>
      <c r="DM81" s="281">
        <f t="shared" ca="1" si="305"/>
        <v>484</v>
      </c>
      <c r="DN81" s="454">
        <f t="shared" ca="1" si="306"/>
        <v>0</v>
      </c>
      <c r="DO81" s="626">
        <f t="shared" ca="1" si="307"/>
        <v>0</v>
      </c>
      <c r="DP81" s="29"/>
      <c r="DQ81" s="29"/>
      <c r="DR81" s="29"/>
      <c r="DS81" s="29"/>
      <c r="DT81" s="29"/>
      <c r="DU81" s="29"/>
      <c r="DV81" s="29"/>
    </row>
    <row r="82" spans="1:1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2"/>
      <c r="O82" s="2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22"/>
      <c r="AD82" s="17"/>
      <c r="AI82" s="237" t="str">
        <f t="shared" si="144"/>
        <v>U</v>
      </c>
      <c r="AJ82" s="25">
        <f t="shared" si="145"/>
        <v>2018</v>
      </c>
      <c r="AK82" s="284">
        <f t="shared" si="146"/>
        <v>5</v>
      </c>
      <c r="AL82" s="285">
        <f t="shared" ca="1" si="318"/>
        <v>0</v>
      </c>
      <c r="AM82" s="285">
        <f t="shared" ca="1" si="318"/>
        <v>0</v>
      </c>
      <c r="AN82" s="285">
        <f t="shared" ca="1" si="318"/>
        <v>0</v>
      </c>
      <c r="AO82" s="285">
        <f t="shared" ca="1" si="318"/>
        <v>0</v>
      </c>
      <c r="AP82" s="285">
        <f t="shared" ca="1" si="318"/>
        <v>0</v>
      </c>
      <c r="AQ82" s="285">
        <f t="shared" ca="1" si="318"/>
        <v>0</v>
      </c>
      <c r="AR82" s="285">
        <f t="shared" ca="1" si="318"/>
        <v>50</v>
      </c>
      <c r="AS82" s="285">
        <f t="shared" ca="1" si="318"/>
        <v>0</v>
      </c>
      <c r="AT82" s="285">
        <f t="shared" ca="1" si="318"/>
        <v>0</v>
      </c>
      <c r="AU82" s="285">
        <f t="shared" ca="1" si="318"/>
        <v>150</v>
      </c>
      <c r="AV82" s="285">
        <f t="shared" ca="1" si="319"/>
        <v>200</v>
      </c>
      <c r="AW82" s="285">
        <f t="shared" ca="1" si="319"/>
        <v>0</v>
      </c>
      <c r="AX82" s="285">
        <f t="shared" ca="1" si="319"/>
        <v>0</v>
      </c>
      <c r="AY82" s="609">
        <f t="shared" ca="1" si="319"/>
        <v>0</v>
      </c>
      <c r="AZ82" s="285">
        <f t="shared" ca="1" si="319"/>
        <v>10</v>
      </c>
      <c r="BA82" s="285">
        <f t="shared" ca="1" si="319"/>
        <v>25</v>
      </c>
      <c r="BB82" s="285">
        <f t="shared" ca="1" si="319"/>
        <v>5</v>
      </c>
      <c r="BC82" s="285">
        <f t="shared" ca="1" si="319"/>
        <v>0</v>
      </c>
      <c r="BD82" s="285">
        <f t="shared" ca="1" si="319"/>
        <v>5</v>
      </c>
      <c r="BE82" s="285">
        <f t="shared" ca="1" si="263"/>
        <v>0</v>
      </c>
      <c r="BF82" s="285">
        <f t="shared" ca="1" si="251"/>
        <v>25</v>
      </c>
      <c r="BG82" s="285">
        <f t="shared" ca="1" si="251"/>
        <v>0</v>
      </c>
      <c r="BH82" s="285">
        <f t="shared" ca="1" si="251"/>
        <v>0</v>
      </c>
      <c r="BI82" s="285">
        <f t="shared" ca="1" si="251"/>
        <v>0</v>
      </c>
      <c r="BJ82" s="285">
        <f t="shared" ca="1" si="320"/>
        <v>15</v>
      </c>
      <c r="BK82" s="285">
        <f t="shared" ca="1" si="320"/>
        <v>0</v>
      </c>
      <c r="BL82" s="285">
        <f t="shared" ca="1" si="320"/>
        <v>0</v>
      </c>
      <c r="BM82" s="285">
        <f t="shared" ca="1" si="320"/>
        <v>0</v>
      </c>
      <c r="BN82" s="285">
        <f t="shared" ca="1" si="320"/>
        <v>0</v>
      </c>
      <c r="BO82" s="285">
        <f t="shared" ca="1" si="320"/>
        <v>0</v>
      </c>
      <c r="BP82" s="285">
        <f t="shared" ca="1" si="320"/>
        <v>0</v>
      </c>
      <c r="BQ82" s="514">
        <f t="shared" ca="1" si="264"/>
        <v>19</v>
      </c>
      <c r="BR82" s="566">
        <f t="shared" ref="BR82:BR145" ca="1" si="322">ROUND(INDIRECT(CONCATENATE($AI82,BR$2+($AJ82-2010))),1)</f>
        <v>84.3</v>
      </c>
      <c r="BS82" s="274">
        <f t="shared" ca="1" si="321"/>
        <v>400</v>
      </c>
      <c r="BT82" s="285">
        <f t="shared" ca="1" si="265"/>
        <v>484</v>
      </c>
      <c r="BU82" s="286" t="str">
        <f t="shared" si="147"/>
        <v>F</v>
      </c>
      <c r="BV82" s="323">
        <f t="shared" ca="1" si="269"/>
        <v>485</v>
      </c>
      <c r="BW82" s="323">
        <f t="shared" ca="1" si="266"/>
        <v>1</v>
      </c>
      <c r="BY82" s="287"/>
      <c r="BZ82" s="288"/>
      <c r="CA82" s="237" t="str">
        <f t="shared" si="148"/>
        <v>F</v>
      </c>
      <c r="CB82" s="278">
        <f t="shared" si="157"/>
        <v>2018</v>
      </c>
      <c r="CC82" s="279">
        <f t="shared" si="157"/>
        <v>5</v>
      </c>
      <c r="CD82" s="280">
        <f t="shared" ca="1" si="270"/>
        <v>0</v>
      </c>
      <c r="CE82" s="280">
        <f t="shared" ca="1" si="271"/>
        <v>0</v>
      </c>
      <c r="CF82" s="280">
        <f t="shared" ca="1" si="272"/>
        <v>0</v>
      </c>
      <c r="CG82" s="280">
        <f t="shared" ca="1" si="273"/>
        <v>0</v>
      </c>
      <c r="CH82" s="280">
        <f t="shared" ca="1" si="274"/>
        <v>0</v>
      </c>
      <c r="CI82" s="280">
        <f t="shared" ca="1" si="275"/>
        <v>0</v>
      </c>
      <c r="CJ82" s="280">
        <f t="shared" ca="1" si="276"/>
        <v>50</v>
      </c>
      <c r="CK82" s="280">
        <f t="shared" ca="1" si="277"/>
        <v>0</v>
      </c>
      <c r="CL82" s="280">
        <f t="shared" ca="1" si="278"/>
        <v>0</v>
      </c>
      <c r="CM82" s="280">
        <f t="shared" ca="1" si="279"/>
        <v>150</v>
      </c>
      <c r="CN82" s="280">
        <f t="shared" ca="1" si="280"/>
        <v>200</v>
      </c>
      <c r="CO82" s="280">
        <f t="shared" ca="1" si="281"/>
        <v>0</v>
      </c>
      <c r="CP82" s="365">
        <f t="shared" ca="1" si="282"/>
        <v>0</v>
      </c>
      <c r="CQ82" s="613">
        <f t="shared" ca="1" si="283"/>
        <v>0</v>
      </c>
      <c r="CR82" s="280">
        <f t="shared" ca="1" si="284"/>
        <v>10</v>
      </c>
      <c r="CS82" s="280">
        <f t="shared" ca="1" si="285"/>
        <v>25</v>
      </c>
      <c r="CT82" s="280">
        <f t="shared" ca="1" si="286"/>
        <v>7</v>
      </c>
      <c r="CU82" s="280">
        <f t="shared" ca="1" si="287"/>
        <v>0</v>
      </c>
      <c r="CV82" s="280">
        <f t="shared" ca="1" si="288"/>
        <v>5</v>
      </c>
      <c r="CW82" s="365">
        <f t="shared" ca="1" si="289"/>
        <v>0</v>
      </c>
      <c r="CX82" s="280">
        <f t="shared" ca="1" si="290"/>
        <v>25</v>
      </c>
      <c r="CY82" s="280">
        <f t="shared" ca="1" si="291"/>
        <v>0</v>
      </c>
      <c r="CZ82" s="280">
        <f t="shared" ca="1" si="292"/>
        <v>0</v>
      </c>
      <c r="DA82" s="280">
        <f t="shared" ca="1" si="293"/>
        <v>0</v>
      </c>
      <c r="DB82" s="280">
        <f t="shared" ca="1" si="294"/>
        <v>15</v>
      </c>
      <c r="DC82" s="280">
        <f t="shared" ca="1" si="295"/>
        <v>0</v>
      </c>
      <c r="DD82" s="280">
        <f t="shared" ca="1" si="296"/>
        <v>0</v>
      </c>
      <c r="DE82" s="280">
        <f t="shared" ca="1" si="297"/>
        <v>0</v>
      </c>
      <c r="DF82" s="280">
        <f t="shared" ca="1" si="298"/>
        <v>0</v>
      </c>
      <c r="DG82" s="280">
        <f t="shared" ca="1" si="299"/>
        <v>0</v>
      </c>
      <c r="DH82" s="280">
        <f t="shared" ca="1" si="300"/>
        <v>0</v>
      </c>
      <c r="DI82" s="568">
        <f t="shared" ca="1" si="301"/>
        <v>22</v>
      </c>
      <c r="DJ82" s="568">
        <f t="shared" ca="1" si="302"/>
        <v>65</v>
      </c>
      <c r="DK82" s="414">
        <f t="shared" ca="1" si="303"/>
        <v>400</v>
      </c>
      <c r="DL82" s="281">
        <f t="shared" ca="1" si="304"/>
        <v>487</v>
      </c>
      <c r="DM82" s="281">
        <f t="shared" ca="1" si="305"/>
        <v>487</v>
      </c>
      <c r="DN82" s="454">
        <f t="shared" ca="1" si="306"/>
        <v>0</v>
      </c>
      <c r="DO82" s="626">
        <f t="shared" ca="1" si="307"/>
        <v>0</v>
      </c>
      <c r="DP82" s="29"/>
      <c r="DQ82" s="29"/>
      <c r="DR82" s="29"/>
      <c r="DS82" s="29"/>
      <c r="DT82" s="29"/>
      <c r="DU82" s="29"/>
      <c r="DV82" s="29"/>
    </row>
    <row r="83" spans="1:1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2"/>
      <c r="O83" s="2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22"/>
      <c r="AD83" s="17"/>
      <c r="AI83" s="237" t="str">
        <f t="shared" ref="AI83:AI146" si="323">+AI71</f>
        <v>V</v>
      </c>
      <c r="AJ83" s="25">
        <f t="shared" ref="AJ83:AJ146" si="324">1+AJ71</f>
        <v>2018</v>
      </c>
      <c r="AK83" s="284">
        <f t="shared" ref="AK83:AK146" si="325">AK71</f>
        <v>6</v>
      </c>
      <c r="AL83" s="285">
        <f t="shared" ca="1" si="318"/>
        <v>0</v>
      </c>
      <c r="AM83" s="285">
        <f t="shared" ca="1" si="318"/>
        <v>0</v>
      </c>
      <c r="AN83" s="285">
        <f t="shared" ca="1" si="318"/>
        <v>0</v>
      </c>
      <c r="AO83" s="285">
        <f t="shared" ca="1" si="318"/>
        <v>0</v>
      </c>
      <c r="AP83" s="285">
        <f t="shared" ca="1" si="318"/>
        <v>0</v>
      </c>
      <c r="AQ83" s="285">
        <f t="shared" ca="1" si="318"/>
        <v>0</v>
      </c>
      <c r="AR83" s="285">
        <f t="shared" ca="1" si="318"/>
        <v>50</v>
      </c>
      <c r="AS83" s="285">
        <f t="shared" ca="1" si="318"/>
        <v>0</v>
      </c>
      <c r="AT83" s="285">
        <f t="shared" ca="1" si="318"/>
        <v>0</v>
      </c>
      <c r="AU83" s="285">
        <f t="shared" ca="1" si="318"/>
        <v>150</v>
      </c>
      <c r="AV83" s="285">
        <f t="shared" ca="1" si="319"/>
        <v>200</v>
      </c>
      <c r="AW83" s="285">
        <f t="shared" ca="1" si="319"/>
        <v>0</v>
      </c>
      <c r="AX83" s="285">
        <f t="shared" ca="1" si="319"/>
        <v>0</v>
      </c>
      <c r="AY83" s="609">
        <f t="shared" ca="1" si="319"/>
        <v>0</v>
      </c>
      <c r="AZ83" s="285">
        <f t="shared" ca="1" si="319"/>
        <v>10</v>
      </c>
      <c r="BA83" s="285">
        <f t="shared" ca="1" si="319"/>
        <v>25</v>
      </c>
      <c r="BB83" s="285">
        <f t="shared" ca="1" si="319"/>
        <v>7</v>
      </c>
      <c r="BC83" s="285">
        <f t="shared" ca="1" si="319"/>
        <v>0</v>
      </c>
      <c r="BD83" s="285">
        <f t="shared" ca="1" si="319"/>
        <v>4</v>
      </c>
      <c r="BE83" s="285">
        <f t="shared" ca="1" si="263"/>
        <v>0</v>
      </c>
      <c r="BF83" s="285">
        <f t="shared" ca="1" si="251"/>
        <v>25</v>
      </c>
      <c r="BG83" s="285">
        <f t="shared" ca="1" si="251"/>
        <v>0</v>
      </c>
      <c r="BH83" s="285">
        <f t="shared" ca="1" si="251"/>
        <v>0</v>
      </c>
      <c r="BI83" s="285">
        <f t="shared" ca="1" si="251"/>
        <v>0</v>
      </c>
      <c r="BJ83" s="285">
        <f t="shared" ca="1" si="320"/>
        <v>15</v>
      </c>
      <c r="BK83" s="285">
        <f t="shared" ca="1" si="320"/>
        <v>0</v>
      </c>
      <c r="BL83" s="285">
        <f t="shared" ca="1" si="320"/>
        <v>0</v>
      </c>
      <c r="BM83" s="285">
        <f t="shared" ca="1" si="320"/>
        <v>0</v>
      </c>
      <c r="BN83" s="285">
        <f t="shared" ca="1" si="320"/>
        <v>0</v>
      </c>
      <c r="BO83" s="285">
        <f t="shared" ca="1" si="320"/>
        <v>0</v>
      </c>
      <c r="BP83" s="285">
        <f t="shared" ca="1" si="320"/>
        <v>0</v>
      </c>
      <c r="BQ83" s="514">
        <f t="shared" ca="1" si="264"/>
        <v>21</v>
      </c>
      <c r="BR83" s="566">
        <f t="shared" ca="1" si="322"/>
        <v>85.6</v>
      </c>
      <c r="BS83" s="274">
        <f t="shared" ca="1" si="321"/>
        <v>400</v>
      </c>
      <c r="BT83" s="285">
        <f t="shared" ca="1" si="265"/>
        <v>486</v>
      </c>
      <c r="BU83" s="286" t="str">
        <f t="shared" ref="BU83:BU146" si="326">BU71</f>
        <v>G</v>
      </c>
      <c r="BV83" s="323">
        <f t="shared" ca="1" si="269"/>
        <v>486</v>
      </c>
      <c r="BW83" s="323">
        <f t="shared" ca="1" si="266"/>
        <v>0</v>
      </c>
      <c r="BY83" s="287"/>
      <c r="BZ83" s="288"/>
      <c r="CA83" s="237" t="str">
        <f t="shared" ref="CA83:CA146" si="327">CA71</f>
        <v>G</v>
      </c>
      <c r="CB83" s="278">
        <f t="shared" si="157"/>
        <v>2018</v>
      </c>
      <c r="CC83" s="279">
        <f t="shared" si="157"/>
        <v>6</v>
      </c>
      <c r="CD83" s="280">
        <f t="shared" ca="1" si="270"/>
        <v>0</v>
      </c>
      <c r="CE83" s="280">
        <f t="shared" ca="1" si="271"/>
        <v>0</v>
      </c>
      <c r="CF83" s="280">
        <f t="shared" ca="1" si="272"/>
        <v>0</v>
      </c>
      <c r="CG83" s="280">
        <f t="shared" ca="1" si="273"/>
        <v>0</v>
      </c>
      <c r="CH83" s="280">
        <f t="shared" ca="1" si="274"/>
        <v>0</v>
      </c>
      <c r="CI83" s="280">
        <f t="shared" ca="1" si="275"/>
        <v>0</v>
      </c>
      <c r="CJ83" s="280">
        <f t="shared" ca="1" si="276"/>
        <v>50</v>
      </c>
      <c r="CK83" s="280">
        <f t="shared" ca="1" si="277"/>
        <v>0</v>
      </c>
      <c r="CL83" s="280">
        <f t="shared" ca="1" si="278"/>
        <v>100</v>
      </c>
      <c r="CM83" s="280">
        <f t="shared" ca="1" si="279"/>
        <v>150</v>
      </c>
      <c r="CN83" s="280">
        <f t="shared" ca="1" si="280"/>
        <v>200</v>
      </c>
      <c r="CO83" s="280">
        <f t="shared" ca="1" si="281"/>
        <v>0</v>
      </c>
      <c r="CP83" s="365">
        <f t="shared" ca="1" si="282"/>
        <v>0</v>
      </c>
      <c r="CQ83" s="613">
        <f t="shared" ca="1" si="283"/>
        <v>0</v>
      </c>
      <c r="CR83" s="280">
        <f t="shared" ca="1" si="284"/>
        <v>12</v>
      </c>
      <c r="CS83" s="280">
        <f t="shared" ca="1" si="285"/>
        <v>25</v>
      </c>
      <c r="CT83" s="280">
        <f t="shared" ca="1" si="286"/>
        <v>7</v>
      </c>
      <c r="CU83" s="280">
        <f t="shared" ca="1" si="287"/>
        <v>0</v>
      </c>
      <c r="CV83" s="280">
        <f t="shared" ca="1" si="288"/>
        <v>6</v>
      </c>
      <c r="CW83" s="365">
        <f t="shared" ca="1" si="289"/>
        <v>0</v>
      </c>
      <c r="CX83" s="280">
        <f t="shared" ca="1" si="290"/>
        <v>25</v>
      </c>
      <c r="CY83" s="280">
        <f t="shared" ca="1" si="291"/>
        <v>0</v>
      </c>
      <c r="CZ83" s="280">
        <f t="shared" ca="1" si="292"/>
        <v>0</v>
      </c>
      <c r="DA83" s="280">
        <f t="shared" ca="1" si="293"/>
        <v>0</v>
      </c>
      <c r="DB83" s="280">
        <f t="shared" ca="1" si="294"/>
        <v>15</v>
      </c>
      <c r="DC83" s="280">
        <f t="shared" ca="1" si="295"/>
        <v>0</v>
      </c>
      <c r="DD83" s="280">
        <f t="shared" ca="1" si="296"/>
        <v>0</v>
      </c>
      <c r="DE83" s="280">
        <f t="shared" ca="1" si="297"/>
        <v>0</v>
      </c>
      <c r="DF83" s="280">
        <f t="shared" ca="1" si="298"/>
        <v>0</v>
      </c>
      <c r="DG83" s="280">
        <f t="shared" ca="1" si="299"/>
        <v>0</v>
      </c>
      <c r="DH83" s="280">
        <f t="shared" ca="1" si="300"/>
        <v>0</v>
      </c>
      <c r="DI83" s="568">
        <f t="shared" ca="1" si="301"/>
        <v>25</v>
      </c>
      <c r="DJ83" s="568">
        <f t="shared" ca="1" si="302"/>
        <v>65</v>
      </c>
      <c r="DK83" s="414">
        <f t="shared" ca="1" si="303"/>
        <v>500</v>
      </c>
      <c r="DL83" s="281">
        <f t="shared" ca="1" si="304"/>
        <v>590</v>
      </c>
      <c r="DM83" s="281">
        <f t="shared" ca="1" si="305"/>
        <v>590</v>
      </c>
      <c r="DN83" s="454">
        <f t="shared" ca="1" si="306"/>
        <v>0</v>
      </c>
      <c r="DO83" s="626">
        <f t="shared" ca="1" si="307"/>
        <v>0</v>
      </c>
      <c r="DP83" s="29"/>
      <c r="DQ83" s="29"/>
      <c r="DR83" s="29"/>
      <c r="DS83" s="29"/>
      <c r="DT83" s="29"/>
      <c r="DU83" s="29"/>
      <c r="DV83" s="29"/>
    </row>
    <row r="84" spans="1:126" ht="15.75">
      <c r="A84" s="23" t="s">
        <v>32</v>
      </c>
      <c r="B84" s="1"/>
      <c r="C84" s="1"/>
      <c r="D84" s="1"/>
      <c r="E84" s="1"/>
      <c r="F84" s="1"/>
      <c r="G84" s="643" t="s">
        <v>263</v>
      </c>
      <c r="H84" s="1"/>
      <c r="I84" s="1"/>
      <c r="J84" s="3" t="s">
        <v>30</v>
      </c>
      <c r="K84" s="1"/>
      <c r="L84" s="1"/>
      <c r="M84" s="1"/>
      <c r="N84" s="43" t="s">
        <v>22</v>
      </c>
      <c r="O84" s="10"/>
      <c r="P84" s="430" t="str">
        <f>A84&amp;"   (W/ BILLING LAG)"</f>
        <v>MUNICIPAL COINCIDENT MW WITH LOSSES, SEPA   (W/ BILLING LAG)</v>
      </c>
      <c r="Q84" s="2"/>
      <c r="R84" s="2"/>
      <c r="S84" s="2"/>
      <c r="T84" s="2"/>
      <c r="U84" s="1"/>
      <c r="V84" s="2"/>
      <c r="W84" s="2"/>
      <c r="X84" s="2"/>
      <c r="Y84" s="2"/>
      <c r="Z84" s="475" t="s">
        <v>30</v>
      </c>
      <c r="AA84" s="2"/>
      <c r="AB84" s="2"/>
      <c r="AC84" s="43"/>
      <c r="AD84" s="17"/>
      <c r="AI84" s="237" t="str">
        <f t="shared" si="323"/>
        <v>W</v>
      </c>
      <c r="AJ84" s="25">
        <f t="shared" si="324"/>
        <v>2018</v>
      </c>
      <c r="AK84" s="284">
        <f t="shared" si="325"/>
        <v>7</v>
      </c>
      <c r="AL84" s="285">
        <f t="shared" ca="1" si="318"/>
        <v>0</v>
      </c>
      <c r="AM84" s="285">
        <f t="shared" ca="1" si="318"/>
        <v>0</v>
      </c>
      <c r="AN84" s="285">
        <f t="shared" ca="1" si="318"/>
        <v>0</v>
      </c>
      <c r="AO84" s="285">
        <f t="shared" ca="1" si="318"/>
        <v>0</v>
      </c>
      <c r="AP84" s="285">
        <f t="shared" ca="1" si="318"/>
        <v>0</v>
      </c>
      <c r="AQ84" s="285">
        <f t="shared" ca="1" si="318"/>
        <v>0</v>
      </c>
      <c r="AR84" s="285">
        <f t="shared" ca="1" si="318"/>
        <v>50</v>
      </c>
      <c r="AS84" s="285">
        <f t="shared" ca="1" si="318"/>
        <v>0</v>
      </c>
      <c r="AT84" s="285">
        <f t="shared" ca="1" si="318"/>
        <v>100</v>
      </c>
      <c r="AU84" s="285">
        <f t="shared" ca="1" si="318"/>
        <v>150</v>
      </c>
      <c r="AV84" s="285">
        <f t="shared" ca="1" si="319"/>
        <v>200</v>
      </c>
      <c r="AW84" s="285">
        <f t="shared" ca="1" si="319"/>
        <v>0</v>
      </c>
      <c r="AX84" s="285">
        <f t="shared" ca="1" si="319"/>
        <v>0</v>
      </c>
      <c r="AY84" s="609">
        <f t="shared" ca="1" si="319"/>
        <v>0</v>
      </c>
      <c r="AZ84" s="285">
        <f t="shared" ca="1" si="319"/>
        <v>10</v>
      </c>
      <c r="BA84" s="285">
        <f t="shared" ca="1" si="319"/>
        <v>25</v>
      </c>
      <c r="BB84" s="285">
        <f t="shared" ca="1" si="319"/>
        <v>7</v>
      </c>
      <c r="BC84" s="285">
        <f t="shared" ca="1" si="319"/>
        <v>0</v>
      </c>
      <c r="BD84" s="285">
        <f t="shared" ca="1" si="319"/>
        <v>5</v>
      </c>
      <c r="BE84" s="285">
        <f t="shared" ca="1" si="263"/>
        <v>0</v>
      </c>
      <c r="BF84" s="285">
        <f t="shared" ca="1" si="251"/>
        <v>25</v>
      </c>
      <c r="BG84" s="285">
        <f t="shared" ca="1" si="251"/>
        <v>0</v>
      </c>
      <c r="BH84" s="285">
        <f t="shared" ca="1" si="251"/>
        <v>0</v>
      </c>
      <c r="BI84" s="285">
        <f t="shared" ca="1" si="251"/>
        <v>0</v>
      </c>
      <c r="BJ84" s="285">
        <f t="shared" ca="1" si="320"/>
        <v>15</v>
      </c>
      <c r="BK84" s="285">
        <f t="shared" ca="1" si="320"/>
        <v>0</v>
      </c>
      <c r="BL84" s="285">
        <f t="shared" ca="1" si="320"/>
        <v>0</v>
      </c>
      <c r="BM84" s="285">
        <f t="shared" ca="1" si="320"/>
        <v>0</v>
      </c>
      <c r="BN84" s="285">
        <f t="shared" ca="1" si="320"/>
        <v>0</v>
      </c>
      <c r="BO84" s="285">
        <f t="shared" ca="1" si="320"/>
        <v>0</v>
      </c>
      <c r="BP84" s="285">
        <f t="shared" ca="1" si="320"/>
        <v>0</v>
      </c>
      <c r="BQ84" s="514">
        <f t="shared" ca="1" si="264"/>
        <v>22</v>
      </c>
      <c r="BR84" s="566">
        <f t="shared" ca="1" si="322"/>
        <v>87.2</v>
      </c>
      <c r="BS84" s="274">
        <f t="shared" ca="1" si="321"/>
        <v>500</v>
      </c>
      <c r="BT84" s="285">
        <f t="shared" ca="1" si="265"/>
        <v>587</v>
      </c>
      <c r="BU84" s="286" t="str">
        <f t="shared" si="326"/>
        <v>H</v>
      </c>
      <c r="BV84" s="323">
        <f t="shared" ca="1" si="269"/>
        <v>587</v>
      </c>
      <c r="BW84" s="323">
        <f t="shared" ca="1" si="266"/>
        <v>0</v>
      </c>
      <c r="BY84" s="287"/>
      <c r="BZ84" s="288"/>
      <c r="CA84" s="237" t="str">
        <f t="shared" si="327"/>
        <v>H</v>
      </c>
      <c r="CB84" s="278">
        <f t="shared" si="157"/>
        <v>2018</v>
      </c>
      <c r="CC84" s="279">
        <f t="shared" si="157"/>
        <v>7</v>
      </c>
      <c r="CD84" s="280">
        <f t="shared" ca="1" si="270"/>
        <v>0</v>
      </c>
      <c r="CE84" s="280">
        <f t="shared" ca="1" si="271"/>
        <v>0</v>
      </c>
      <c r="CF84" s="280">
        <f t="shared" ca="1" si="272"/>
        <v>0</v>
      </c>
      <c r="CG84" s="280">
        <f t="shared" ca="1" si="273"/>
        <v>0</v>
      </c>
      <c r="CH84" s="280">
        <f t="shared" ca="1" si="274"/>
        <v>0</v>
      </c>
      <c r="CI84" s="280">
        <f t="shared" ca="1" si="275"/>
        <v>0</v>
      </c>
      <c r="CJ84" s="280">
        <f t="shared" ca="1" si="276"/>
        <v>50</v>
      </c>
      <c r="CK84" s="280">
        <f t="shared" ca="1" si="277"/>
        <v>0</v>
      </c>
      <c r="CL84" s="280">
        <f t="shared" ca="1" si="278"/>
        <v>100</v>
      </c>
      <c r="CM84" s="280">
        <f t="shared" ca="1" si="279"/>
        <v>150</v>
      </c>
      <c r="CN84" s="280">
        <f t="shared" ca="1" si="280"/>
        <v>200</v>
      </c>
      <c r="CO84" s="280">
        <f t="shared" ca="1" si="281"/>
        <v>0</v>
      </c>
      <c r="CP84" s="365">
        <f t="shared" ca="1" si="282"/>
        <v>0</v>
      </c>
      <c r="CQ84" s="613">
        <f t="shared" ca="1" si="283"/>
        <v>0</v>
      </c>
      <c r="CR84" s="280">
        <f t="shared" ca="1" si="284"/>
        <v>10</v>
      </c>
      <c r="CS84" s="280">
        <f t="shared" ca="1" si="285"/>
        <v>25</v>
      </c>
      <c r="CT84" s="280">
        <f t="shared" ca="1" si="286"/>
        <v>7</v>
      </c>
      <c r="CU84" s="280">
        <f t="shared" ca="1" si="287"/>
        <v>0</v>
      </c>
      <c r="CV84" s="280">
        <f t="shared" ca="1" si="288"/>
        <v>6</v>
      </c>
      <c r="CW84" s="365">
        <f t="shared" ca="1" si="289"/>
        <v>0</v>
      </c>
      <c r="CX84" s="280">
        <f t="shared" ca="1" si="290"/>
        <v>25</v>
      </c>
      <c r="CY84" s="280">
        <f t="shared" ca="1" si="291"/>
        <v>0</v>
      </c>
      <c r="CZ84" s="280">
        <f t="shared" ca="1" si="292"/>
        <v>0</v>
      </c>
      <c r="DA84" s="280">
        <f t="shared" ca="1" si="293"/>
        <v>0</v>
      </c>
      <c r="DB84" s="280">
        <f t="shared" ca="1" si="294"/>
        <v>15</v>
      </c>
      <c r="DC84" s="280">
        <f t="shared" ca="1" si="295"/>
        <v>0</v>
      </c>
      <c r="DD84" s="280">
        <f t="shared" ca="1" si="296"/>
        <v>0</v>
      </c>
      <c r="DE84" s="280">
        <f t="shared" ca="1" si="297"/>
        <v>0</v>
      </c>
      <c r="DF84" s="280">
        <f t="shared" ca="1" si="298"/>
        <v>0</v>
      </c>
      <c r="DG84" s="280">
        <f t="shared" ca="1" si="299"/>
        <v>0</v>
      </c>
      <c r="DH84" s="280">
        <f t="shared" ca="1" si="300"/>
        <v>0</v>
      </c>
      <c r="DI84" s="568">
        <f t="shared" ca="1" si="301"/>
        <v>23</v>
      </c>
      <c r="DJ84" s="568">
        <f t="shared" ca="1" si="302"/>
        <v>65</v>
      </c>
      <c r="DK84" s="414">
        <f t="shared" ca="1" si="303"/>
        <v>500</v>
      </c>
      <c r="DL84" s="281">
        <f t="shared" ca="1" si="304"/>
        <v>588</v>
      </c>
      <c r="DM84" s="281">
        <f t="shared" ca="1" si="305"/>
        <v>588</v>
      </c>
      <c r="DN84" s="454">
        <f t="shared" ca="1" si="306"/>
        <v>0</v>
      </c>
      <c r="DO84" s="626">
        <f t="shared" ca="1" si="307"/>
        <v>0</v>
      </c>
      <c r="DP84" s="29"/>
      <c r="DQ84" s="29"/>
      <c r="DR84" s="29"/>
      <c r="DS84" s="29"/>
      <c r="DT84" s="29"/>
      <c r="DU84" s="29"/>
      <c r="DV84" s="29"/>
    </row>
    <row r="85" spans="1:126" ht="11.25" customHeight="1">
      <c r="A85" s="4" t="s">
        <v>2</v>
      </c>
      <c r="B85" s="4" t="s">
        <v>3</v>
      </c>
      <c r="C85" s="4" t="s">
        <v>4</v>
      </c>
      <c r="D85" s="4" t="s">
        <v>5</v>
      </c>
      <c r="E85" s="4" t="s">
        <v>6</v>
      </c>
      <c r="F85" s="4" t="s">
        <v>7</v>
      </c>
      <c r="G85" s="4" t="s">
        <v>8</v>
      </c>
      <c r="H85" s="4" t="s">
        <v>9</v>
      </c>
      <c r="I85" s="4" t="s">
        <v>10</v>
      </c>
      <c r="J85" s="4" t="s">
        <v>11</v>
      </c>
      <c r="K85" s="4" t="s">
        <v>12</v>
      </c>
      <c r="L85" s="4" t="s">
        <v>13</v>
      </c>
      <c r="M85" s="4" t="s">
        <v>14</v>
      </c>
      <c r="N85" s="42" t="s">
        <v>15</v>
      </c>
      <c r="O85" s="12"/>
      <c r="P85" s="11" t="s">
        <v>2</v>
      </c>
      <c r="Q85" s="11" t="s">
        <v>3</v>
      </c>
      <c r="R85" s="11" t="s">
        <v>4</v>
      </c>
      <c r="S85" s="11" t="s">
        <v>5</v>
      </c>
      <c r="T85" s="11" t="s">
        <v>6</v>
      </c>
      <c r="U85" s="11" t="s">
        <v>7</v>
      </c>
      <c r="V85" s="11" t="s">
        <v>8</v>
      </c>
      <c r="W85" s="11" t="s">
        <v>9</v>
      </c>
      <c r="X85" s="11" t="s">
        <v>10</v>
      </c>
      <c r="Y85" s="11" t="s">
        <v>11</v>
      </c>
      <c r="Z85" s="11" t="s">
        <v>12</v>
      </c>
      <c r="AA85" s="11" t="s">
        <v>13</v>
      </c>
      <c r="AB85" s="11" t="s">
        <v>14</v>
      </c>
      <c r="AC85" s="42" t="s">
        <v>15</v>
      </c>
      <c r="AD85" s="17"/>
      <c r="AI85" s="237" t="str">
        <f t="shared" si="323"/>
        <v>X</v>
      </c>
      <c r="AJ85" s="25">
        <f t="shared" si="324"/>
        <v>2018</v>
      </c>
      <c r="AK85" s="284">
        <f t="shared" si="325"/>
        <v>8</v>
      </c>
      <c r="AL85" s="285">
        <f t="shared" ca="1" si="318"/>
        <v>0</v>
      </c>
      <c r="AM85" s="285">
        <f t="shared" ca="1" si="318"/>
        <v>0</v>
      </c>
      <c r="AN85" s="285">
        <f t="shared" ca="1" si="318"/>
        <v>0</v>
      </c>
      <c r="AO85" s="285">
        <f t="shared" ca="1" si="318"/>
        <v>0</v>
      </c>
      <c r="AP85" s="285">
        <f t="shared" ca="1" si="318"/>
        <v>0</v>
      </c>
      <c r="AQ85" s="285">
        <f t="shared" ca="1" si="318"/>
        <v>0</v>
      </c>
      <c r="AR85" s="285">
        <f t="shared" ca="1" si="318"/>
        <v>50</v>
      </c>
      <c r="AS85" s="285">
        <f t="shared" ca="1" si="318"/>
        <v>0</v>
      </c>
      <c r="AT85" s="285">
        <f t="shared" ca="1" si="318"/>
        <v>100</v>
      </c>
      <c r="AU85" s="285">
        <f t="shared" ca="1" si="318"/>
        <v>150</v>
      </c>
      <c r="AV85" s="285">
        <f t="shared" ca="1" si="319"/>
        <v>200</v>
      </c>
      <c r="AW85" s="285">
        <f t="shared" ca="1" si="319"/>
        <v>0</v>
      </c>
      <c r="AX85" s="285">
        <f t="shared" ca="1" si="319"/>
        <v>0</v>
      </c>
      <c r="AY85" s="609">
        <f t="shared" ca="1" si="319"/>
        <v>0</v>
      </c>
      <c r="AZ85" s="285">
        <f t="shared" ca="1" si="319"/>
        <v>12</v>
      </c>
      <c r="BA85" s="285">
        <f t="shared" ca="1" si="319"/>
        <v>25</v>
      </c>
      <c r="BB85" s="285">
        <f t="shared" ca="1" si="319"/>
        <v>7</v>
      </c>
      <c r="BC85" s="285">
        <f t="shared" ca="1" si="319"/>
        <v>0</v>
      </c>
      <c r="BD85" s="285">
        <f t="shared" ca="1" si="319"/>
        <v>6</v>
      </c>
      <c r="BE85" s="285">
        <f t="shared" ca="1" si="263"/>
        <v>0</v>
      </c>
      <c r="BF85" s="285">
        <f t="shared" ca="1" si="251"/>
        <v>25</v>
      </c>
      <c r="BG85" s="285">
        <f t="shared" ca="1" si="251"/>
        <v>0</v>
      </c>
      <c r="BH85" s="285">
        <f t="shared" ca="1" si="251"/>
        <v>0</v>
      </c>
      <c r="BI85" s="285">
        <f t="shared" ca="1" si="251"/>
        <v>0</v>
      </c>
      <c r="BJ85" s="285">
        <f t="shared" ca="1" si="320"/>
        <v>15</v>
      </c>
      <c r="BK85" s="285">
        <f t="shared" ca="1" si="320"/>
        <v>0</v>
      </c>
      <c r="BL85" s="285">
        <f t="shared" ca="1" si="320"/>
        <v>0</v>
      </c>
      <c r="BM85" s="285">
        <f t="shared" ca="1" si="320"/>
        <v>0</v>
      </c>
      <c r="BN85" s="285">
        <f t="shared" ca="1" si="320"/>
        <v>0</v>
      </c>
      <c r="BO85" s="285">
        <f t="shared" ca="1" si="320"/>
        <v>0</v>
      </c>
      <c r="BP85" s="285">
        <f t="shared" ca="1" si="320"/>
        <v>0</v>
      </c>
      <c r="BQ85" s="514">
        <f t="shared" ca="1" si="264"/>
        <v>25</v>
      </c>
      <c r="BR85" s="566">
        <f t="shared" ca="1" si="322"/>
        <v>89.9</v>
      </c>
      <c r="BS85" s="274">
        <f t="shared" ca="1" si="321"/>
        <v>500</v>
      </c>
      <c r="BT85" s="285">
        <f t="shared" ca="1" si="265"/>
        <v>590</v>
      </c>
      <c r="BU85" s="286" t="str">
        <f t="shared" si="326"/>
        <v>I</v>
      </c>
      <c r="BV85" s="323">
        <f t="shared" ca="1" si="269"/>
        <v>590</v>
      </c>
      <c r="BW85" s="323">
        <f t="shared" ca="1" si="266"/>
        <v>0</v>
      </c>
      <c r="BY85" s="287"/>
      <c r="BZ85" s="288"/>
      <c r="CA85" s="237" t="str">
        <f t="shared" si="327"/>
        <v>I</v>
      </c>
      <c r="CB85" s="278">
        <f t="shared" si="157"/>
        <v>2018</v>
      </c>
      <c r="CC85" s="279">
        <f t="shared" si="157"/>
        <v>8</v>
      </c>
      <c r="CD85" s="280">
        <f t="shared" ca="1" si="270"/>
        <v>0</v>
      </c>
      <c r="CE85" s="280">
        <f t="shared" ca="1" si="271"/>
        <v>0</v>
      </c>
      <c r="CF85" s="280">
        <f t="shared" ca="1" si="272"/>
        <v>0</v>
      </c>
      <c r="CG85" s="280">
        <f t="shared" ca="1" si="273"/>
        <v>0</v>
      </c>
      <c r="CH85" s="280">
        <f t="shared" ca="1" si="274"/>
        <v>0</v>
      </c>
      <c r="CI85" s="280">
        <f t="shared" ca="1" si="275"/>
        <v>0</v>
      </c>
      <c r="CJ85" s="280">
        <f t="shared" ca="1" si="276"/>
        <v>50</v>
      </c>
      <c r="CK85" s="280">
        <f t="shared" ca="1" si="277"/>
        <v>0</v>
      </c>
      <c r="CL85" s="280">
        <f t="shared" ca="1" si="278"/>
        <v>100</v>
      </c>
      <c r="CM85" s="280">
        <f t="shared" ca="1" si="279"/>
        <v>150</v>
      </c>
      <c r="CN85" s="280">
        <f t="shared" ca="1" si="280"/>
        <v>200</v>
      </c>
      <c r="CO85" s="280">
        <f t="shared" ca="1" si="281"/>
        <v>0</v>
      </c>
      <c r="CP85" s="365">
        <f t="shared" ca="1" si="282"/>
        <v>0</v>
      </c>
      <c r="CQ85" s="613">
        <f t="shared" ca="1" si="283"/>
        <v>0</v>
      </c>
      <c r="CR85" s="280">
        <f t="shared" ca="1" si="284"/>
        <v>10</v>
      </c>
      <c r="CS85" s="280">
        <f t="shared" ca="1" si="285"/>
        <v>25</v>
      </c>
      <c r="CT85" s="280">
        <f t="shared" ca="1" si="286"/>
        <v>7</v>
      </c>
      <c r="CU85" s="280">
        <f t="shared" ca="1" si="287"/>
        <v>0</v>
      </c>
      <c r="CV85" s="280">
        <f t="shared" ca="1" si="288"/>
        <v>6</v>
      </c>
      <c r="CW85" s="365">
        <f t="shared" ca="1" si="289"/>
        <v>0</v>
      </c>
      <c r="CX85" s="280">
        <f t="shared" ca="1" si="290"/>
        <v>25</v>
      </c>
      <c r="CY85" s="280">
        <f t="shared" ca="1" si="291"/>
        <v>0</v>
      </c>
      <c r="CZ85" s="280">
        <f t="shared" ca="1" si="292"/>
        <v>0</v>
      </c>
      <c r="DA85" s="280">
        <f t="shared" ca="1" si="293"/>
        <v>0</v>
      </c>
      <c r="DB85" s="280">
        <f t="shared" ca="1" si="294"/>
        <v>15</v>
      </c>
      <c r="DC85" s="280">
        <f t="shared" ca="1" si="295"/>
        <v>0</v>
      </c>
      <c r="DD85" s="280">
        <f t="shared" ca="1" si="296"/>
        <v>0</v>
      </c>
      <c r="DE85" s="280">
        <f t="shared" ca="1" si="297"/>
        <v>0</v>
      </c>
      <c r="DF85" s="280">
        <f t="shared" ca="1" si="298"/>
        <v>0</v>
      </c>
      <c r="DG85" s="280">
        <f t="shared" ca="1" si="299"/>
        <v>0</v>
      </c>
      <c r="DH85" s="280">
        <f t="shared" ca="1" si="300"/>
        <v>0</v>
      </c>
      <c r="DI85" s="568">
        <f t="shared" ca="1" si="301"/>
        <v>23</v>
      </c>
      <c r="DJ85" s="568">
        <f t="shared" ca="1" si="302"/>
        <v>65</v>
      </c>
      <c r="DK85" s="414">
        <f t="shared" ca="1" si="303"/>
        <v>500</v>
      </c>
      <c r="DL85" s="281">
        <f t="shared" ca="1" si="304"/>
        <v>588</v>
      </c>
      <c r="DM85" s="281">
        <f t="shared" ca="1" si="305"/>
        <v>588</v>
      </c>
      <c r="DN85" s="454">
        <f t="shared" ca="1" si="306"/>
        <v>0</v>
      </c>
      <c r="DO85" s="626">
        <f t="shared" ca="1" si="307"/>
        <v>0</v>
      </c>
      <c r="DP85" s="29"/>
      <c r="DQ85" s="29"/>
      <c r="DR85" s="29"/>
      <c r="DS85" s="29"/>
      <c r="DT85" s="29"/>
      <c r="DU85" s="29"/>
      <c r="DV85" s="29"/>
    </row>
    <row r="86" spans="1:126" ht="11.25" customHeight="1">
      <c r="A86" s="1">
        <f>A46</f>
        <v>2010</v>
      </c>
      <c r="B86" s="476">
        <f>B126+B766+B846+B926+B966+B1006+B1046+B1126+B1206+B1246+B1286+B1326+B1366+B1406+B1446+B1486</f>
        <v>596.00005847474949</v>
      </c>
      <c r="C86" s="476">
        <f t="shared" ref="C86:M86" si="328">C126+C766+C846+C926+C966+C1006+C1046+C1126+C1206+C1246+C1286+C1326+C1366+C1406+C1446+C1486</f>
        <v>465.23405847474953</v>
      </c>
      <c r="D86" s="476">
        <f t="shared" si="328"/>
        <v>490.70305847474953</v>
      </c>
      <c r="E86" s="476">
        <f t="shared" si="328"/>
        <v>404.29405847474953</v>
      </c>
      <c r="F86" s="476">
        <f t="shared" si="328"/>
        <v>451.63405847474951</v>
      </c>
      <c r="G86" s="476">
        <f t="shared" si="328"/>
        <v>578.24905847474952</v>
      </c>
      <c r="H86" s="476">
        <f t="shared" si="328"/>
        <v>608.24205847474957</v>
      </c>
      <c r="I86" s="476">
        <f t="shared" si="328"/>
        <v>611.08710462858892</v>
      </c>
      <c r="J86" s="476">
        <f t="shared" si="328"/>
        <v>531.27410462858893</v>
      </c>
      <c r="K86" s="476">
        <f t="shared" si="328"/>
        <v>399.77510462858891</v>
      </c>
      <c r="L86" s="476">
        <f t="shared" si="328"/>
        <v>283.15610462858899</v>
      </c>
      <c r="M86" s="476">
        <f t="shared" si="328"/>
        <v>530.65810462858894</v>
      </c>
      <c r="N86" s="41">
        <f t="shared" ref="N86:N97" si="329">SUM(B86:M86)</f>
        <v>5950.3069324661919</v>
      </c>
      <c r="O86" s="2"/>
      <c r="P86" s="1">
        <f>A86</f>
        <v>2010</v>
      </c>
      <c r="Q86" s="476">
        <f>Q126+Q766+Q846+Q926+Q966+Q1006+Q1046+Q1126+Q1206+Q1246+Q1286+Q1326+Q1366+Q1406+Q1446+Q1486</f>
        <v>488.58699999999999</v>
      </c>
      <c r="R86" s="476">
        <f t="shared" ref="R86:AB86" si="330">R126+R766+R846+R926+R966+R1006+R1046+R1126+R1206+R1246+R1286+R1326+R1366+R1406+R1446+R1486</f>
        <v>596.2879999999999</v>
      </c>
      <c r="S86" s="476">
        <f t="shared" si="330"/>
        <v>560.90899999999988</v>
      </c>
      <c r="T86" s="476">
        <f t="shared" si="330"/>
        <v>574.774</v>
      </c>
      <c r="U86" s="476">
        <f t="shared" si="330"/>
        <v>485.32</v>
      </c>
      <c r="V86" s="476">
        <f t="shared" si="330"/>
        <v>587.74599999999998</v>
      </c>
      <c r="W86" s="476">
        <f t="shared" si="330"/>
        <v>618.9609999999999</v>
      </c>
      <c r="X86" s="476">
        <f t="shared" si="330"/>
        <v>612.95999999999981</v>
      </c>
      <c r="Y86" s="476">
        <f t="shared" si="330"/>
        <v>647.5619999999999</v>
      </c>
      <c r="Z86" s="476">
        <f t="shared" si="330"/>
        <v>563.596</v>
      </c>
      <c r="AA86" s="476">
        <f t="shared" si="330"/>
        <v>508.55399999999997</v>
      </c>
      <c r="AB86" s="476">
        <f t="shared" si="330"/>
        <v>464.01399999999995</v>
      </c>
      <c r="AC86" s="41">
        <f t="shared" ref="AC86:AC97" si="331">SUM(Q86:AB86)</f>
        <v>6709.2709999999997</v>
      </c>
      <c r="AD86" s="17"/>
      <c r="AI86" s="237" t="str">
        <f t="shared" si="323"/>
        <v>Y</v>
      </c>
      <c r="AJ86" s="25">
        <f t="shared" si="324"/>
        <v>2018</v>
      </c>
      <c r="AK86" s="284">
        <f t="shared" si="325"/>
        <v>9</v>
      </c>
      <c r="AL86" s="285">
        <f t="shared" ref="AL86:AU95" ca="1" si="332">ROUND(INDIRECT(CONCATENATE($AI86,AL$2+($AJ86-2010))),0)</f>
        <v>0</v>
      </c>
      <c r="AM86" s="285">
        <f t="shared" ca="1" si="332"/>
        <v>0</v>
      </c>
      <c r="AN86" s="285">
        <f t="shared" ca="1" si="332"/>
        <v>0</v>
      </c>
      <c r="AO86" s="285">
        <f t="shared" ca="1" si="332"/>
        <v>0</v>
      </c>
      <c r="AP86" s="285">
        <f t="shared" ca="1" si="332"/>
        <v>0</v>
      </c>
      <c r="AQ86" s="285">
        <f t="shared" ca="1" si="332"/>
        <v>0</v>
      </c>
      <c r="AR86" s="285">
        <f t="shared" ca="1" si="332"/>
        <v>50</v>
      </c>
      <c r="AS86" s="285">
        <f t="shared" ca="1" si="332"/>
        <v>0</v>
      </c>
      <c r="AT86" s="285">
        <f t="shared" ca="1" si="332"/>
        <v>100</v>
      </c>
      <c r="AU86" s="285">
        <f t="shared" ca="1" si="332"/>
        <v>150</v>
      </c>
      <c r="AV86" s="285">
        <f t="shared" ref="AV86:BD95" ca="1" si="333">ROUND(INDIRECT(CONCATENATE($AI86,AV$2+($AJ86-2010))),0)</f>
        <v>200</v>
      </c>
      <c r="AW86" s="285">
        <f t="shared" ca="1" si="333"/>
        <v>0</v>
      </c>
      <c r="AX86" s="285">
        <f t="shared" ca="1" si="333"/>
        <v>0</v>
      </c>
      <c r="AY86" s="609">
        <f t="shared" ca="1" si="333"/>
        <v>0</v>
      </c>
      <c r="AZ86" s="285">
        <f t="shared" ca="1" si="333"/>
        <v>10</v>
      </c>
      <c r="BA86" s="285">
        <f t="shared" ca="1" si="333"/>
        <v>25</v>
      </c>
      <c r="BB86" s="285">
        <f t="shared" ca="1" si="333"/>
        <v>7</v>
      </c>
      <c r="BC86" s="285">
        <f t="shared" ca="1" si="333"/>
        <v>0</v>
      </c>
      <c r="BD86" s="285">
        <f t="shared" ca="1" si="333"/>
        <v>6</v>
      </c>
      <c r="BE86" s="285">
        <f t="shared" ca="1" si="263"/>
        <v>0</v>
      </c>
      <c r="BF86" s="285">
        <f t="shared" ref="BF86:BI105" ca="1" si="334">ROUND(INDIRECT(CONCATENATE($AI86,BF$2+($AJ86-2010))),0)</f>
        <v>25</v>
      </c>
      <c r="BG86" s="285">
        <f t="shared" ca="1" si="334"/>
        <v>0</v>
      </c>
      <c r="BH86" s="285">
        <f t="shared" ca="1" si="334"/>
        <v>0</v>
      </c>
      <c r="BI86" s="285">
        <f t="shared" ca="1" si="334"/>
        <v>0</v>
      </c>
      <c r="BJ86" s="285">
        <f t="shared" ref="BJ86:BP95" ca="1" si="335">ROUND(INDIRECT(CONCATENATE($AI86,BJ$2+($AJ86-2010))),1)</f>
        <v>15</v>
      </c>
      <c r="BK86" s="285">
        <f t="shared" ca="1" si="335"/>
        <v>0</v>
      </c>
      <c r="BL86" s="285">
        <f t="shared" ca="1" si="335"/>
        <v>0</v>
      </c>
      <c r="BM86" s="285">
        <f t="shared" ca="1" si="335"/>
        <v>0</v>
      </c>
      <c r="BN86" s="285">
        <f t="shared" ca="1" si="335"/>
        <v>0</v>
      </c>
      <c r="BO86" s="285">
        <f t="shared" ca="1" si="335"/>
        <v>0</v>
      </c>
      <c r="BP86" s="285">
        <f t="shared" ca="1" si="335"/>
        <v>0</v>
      </c>
      <c r="BQ86" s="514">
        <f t="shared" ca="1" si="264"/>
        <v>23</v>
      </c>
      <c r="BR86" s="566">
        <f t="shared" ca="1" si="322"/>
        <v>87.6</v>
      </c>
      <c r="BS86" s="274">
        <f t="shared" ca="1" si="321"/>
        <v>500</v>
      </c>
      <c r="BT86" s="285">
        <f t="shared" ca="1" si="265"/>
        <v>588</v>
      </c>
      <c r="BU86" s="286" t="str">
        <f t="shared" si="326"/>
        <v>J</v>
      </c>
      <c r="BV86" s="323">
        <f t="shared" ca="1" si="269"/>
        <v>588</v>
      </c>
      <c r="BW86" s="323">
        <f t="shared" ca="1" si="266"/>
        <v>0</v>
      </c>
      <c r="BY86" s="287"/>
      <c r="BZ86" s="288"/>
      <c r="CA86" s="237" t="str">
        <f t="shared" si="327"/>
        <v>J</v>
      </c>
      <c r="CB86" s="278">
        <f t="shared" si="157"/>
        <v>2018</v>
      </c>
      <c r="CC86" s="279">
        <f t="shared" si="157"/>
        <v>9</v>
      </c>
      <c r="CD86" s="280">
        <f t="shared" ca="1" si="270"/>
        <v>0</v>
      </c>
      <c r="CE86" s="280">
        <f t="shared" ca="1" si="271"/>
        <v>0</v>
      </c>
      <c r="CF86" s="280">
        <f t="shared" ca="1" si="272"/>
        <v>0</v>
      </c>
      <c r="CG86" s="280">
        <f t="shared" ca="1" si="273"/>
        <v>0</v>
      </c>
      <c r="CH86" s="280">
        <f t="shared" ca="1" si="274"/>
        <v>0</v>
      </c>
      <c r="CI86" s="280">
        <f t="shared" ca="1" si="275"/>
        <v>0</v>
      </c>
      <c r="CJ86" s="280">
        <f t="shared" ca="1" si="276"/>
        <v>50</v>
      </c>
      <c r="CK86" s="280">
        <f t="shared" ca="1" si="277"/>
        <v>0</v>
      </c>
      <c r="CL86" s="280">
        <f t="shared" ca="1" si="278"/>
        <v>100</v>
      </c>
      <c r="CM86" s="280">
        <f t="shared" ca="1" si="279"/>
        <v>150</v>
      </c>
      <c r="CN86" s="280">
        <f t="shared" ca="1" si="280"/>
        <v>200</v>
      </c>
      <c r="CO86" s="280">
        <f t="shared" ca="1" si="281"/>
        <v>0</v>
      </c>
      <c r="CP86" s="365">
        <f t="shared" ca="1" si="282"/>
        <v>0</v>
      </c>
      <c r="CQ86" s="613">
        <f t="shared" ca="1" si="283"/>
        <v>0</v>
      </c>
      <c r="CR86" s="280">
        <f t="shared" ca="1" si="284"/>
        <v>10</v>
      </c>
      <c r="CS86" s="280">
        <f t="shared" ca="1" si="285"/>
        <v>25</v>
      </c>
      <c r="CT86" s="280">
        <f t="shared" ca="1" si="286"/>
        <v>6</v>
      </c>
      <c r="CU86" s="280">
        <f t="shared" ca="1" si="287"/>
        <v>0</v>
      </c>
      <c r="CV86" s="280">
        <f t="shared" ca="1" si="288"/>
        <v>6</v>
      </c>
      <c r="CW86" s="365">
        <f t="shared" ca="1" si="289"/>
        <v>0</v>
      </c>
      <c r="CX86" s="280">
        <f t="shared" ca="1" si="290"/>
        <v>25</v>
      </c>
      <c r="CY86" s="280">
        <f t="shared" ca="1" si="291"/>
        <v>0</v>
      </c>
      <c r="CZ86" s="280">
        <f t="shared" ca="1" si="292"/>
        <v>0</v>
      </c>
      <c r="DA86" s="280">
        <f t="shared" ca="1" si="293"/>
        <v>0</v>
      </c>
      <c r="DB86" s="280">
        <f t="shared" ca="1" si="294"/>
        <v>15</v>
      </c>
      <c r="DC86" s="280">
        <f t="shared" ca="1" si="295"/>
        <v>0</v>
      </c>
      <c r="DD86" s="280">
        <f t="shared" ca="1" si="296"/>
        <v>0</v>
      </c>
      <c r="DE86" s="280">
        <f t="shared" ca="1" si="297"/>
        <v>0</v>
      </c>
      <c r="DF86" s="280">
        <f t="shared" ca="1" si="298"/>
        <v>0</v>
      </c>
      <c r="DG86" s="280">
        <f t="shared" ca="1" si="299"/>
        <v>0</v>
      </c>
      <c r="DH86" s="280">
        <f t="shared" ca="1" si="300"/>
        <v>0</v>
      </c>
      <c r="DI86" s="568">
        <f t="shared" ca="1" si="301"/>
        <v>22</v>
      </c>
      <c r="DJ86" s="568">
        <f t="shared" ca="1" si="302"/>
        <v>65</v>
      </c>
      <c r="DK86" s="414">
        <f t="shared" ca="1" si="303"/>
        <v>500</v>
      </c>
      <c r="DL86" s="281">
        <f t="shared" ca="1" si="304"/>
        <v>587</v>
      </c>
      <c r="DM86" s="281">
        <f t="shared" ca="1" si="305"/>
        <v>587</v>
      </c>
      <c r="DN86" s="454">
        <f t="shared" ca="1" si="306"/>
        <v>0</v>
      </c>
      <c r="DO86" s="626">
        <f t="shared" ca="1" si="307"/>
        <v>0</v>
      </c>
      <c r="DP86" s="29"/>
      <c r="DQ86" s="29"/>
      <c r="DR86" s="29"/>
      <c r="DS86" s="29"/>
      <c r="DT86" s="29"/>
      <c r="DU86" s="29"/>
      <c r="DV86" s="29"/>
    </row>
    <row r="87" spans="1:126" ht="11.25" customHeight="1">
      <c r="A87" s="1">
        <f t="shared" ref="A87:A121" si="336">A47</f>
        <v>2011</v>
      </c>
      <c r="B87" s="476">
        <f>B127+B767+B847+B927+B967+B1007+B1047+B1087+B1127+B1207+B1247+B1287+B1327+B1367+B1407+B1447+B1487</f>
        <v>258.64810462858895</v>
      </c>
      <c r="C87" s="476">
        <f t="shared" ref="C87:M87" si="337">C127+C767+C847+C927+C967+C1007+C1047+C1087+C1127+C1207+C1247+C1287+C1327+C1367+C1407+C1447+C1487</f>
        <v>269.86574026770205</v>
      </c>
      <c r="D87" s="476">
        <f t="shared" si="337"/>
        <v>266.71339532032289</v>
      </c>
      <c r="E87" s="476">
        <f t="shared" si="337"/>
        <v>272.86574026770205</v>
      </c>
      <c r="F87" s="476">
        <f t="shared" si="337"/>
        <v>284.81669894994394</v>
      </c>
      <c r="G87" s="476">
        <f t="shared" si="337"/>
        <v>294.85564277704151</v>
      </c>
      <c r="H87" s="476">
        <f t="shared" si="337"/>
        <v>310.81669894994394</v>
      </c>
      <c r="I87" s="476">
        <f t="shared" si="337"/>
        <v>297.81669894994394</v>
      </c>
      <c r="J87" s="476">
        <f t="shared" si="337"/>
        <v>288.81669894994394</v>
      </c>
      <c r="K87" s="476">
        <f t="shared" si="337"/>
        <v>285.83617086349273</v>
      </c>
      <c r="L87" s="476">
        <f t="shared" si="337"/>
        <v>262.75828320929759</v>
      </c>
      <c r="M87" s="476">
        <f t="shared" si="337"/>
        <v>264.81669894994394</v>
      </c>
      <c r="N87" s="41">
        <f t="shared" si="329"/>
        <v>3358.6265720838674</v>
      </c>
      <c r="O87" s="2"/>
      <c r="P87" s="1">
        <f t="shared" ref="P87:P121" si="338">A87</f>
        <v>2011</v>
      </c>
      <c r="Q87" s="476">
        <f>Q127+Q767+Q847+Q927+Q967+Q1007+Q1047+Q1087+Q1127+Q1207+Q1247+Q1287+Q1327+Q1367+Q1407+Q1447+Q1487</f>
        <v>559.45600000000002</v>
      </c>
      <c r="R87" s="476">
        <f t="shared" ref="R87:AB87" si="339">R127+R767+R847+R927+R967+R1007+R1047+R1087+R1127+R1207+R1247+R1287+R1327+R1367+R1407+R1447+R1487</f>
        <v>266.32400000000001</v>
      </c>
      <c r="S87" s="476">
        <f t="shared" si="339"/>
        <v>259.39999999999998</v>
      </c>
      <c r="T87" s="476">
        <f t="shared" si="339"/>
        <v>273.39999999999998</v>
      </c>
      <c r="U87" s="476">
        <f t="shared" si="339"/>
        <v>267.39999999999998</v>
      </c>
      <c r="V87" s="476">
        <f t="shared" si="339"/>
        <v>281.39999999999998</v>
      </c>
      <c r="W87" s="476">
        <f t="shared" si="339"/>
        <v>293.39999999999998</v>
      </c>
      <c r="X87" s="476">
        <f t="shared" si="339"/>
        <v>312.39999999999998</v>
      </c>
      <c r="Y87" s="476">
        <f t="shared" si="339"/>
        <v>298.39999999999998</v>
      </c>
      <c r="Z87" s="476">
        <f t="shared" si="339"/>
        <v>289.39999999999998</v>
      </c>
      <c r="AA87" s="476">
        <f t="shared" si="339"/>
        <v>284.39999999999998</v>
      </c>
      <c r="AB87" s="476">
        <f t="shared" si="339"/>
        <v>266.39999999999998</v>
      </c>
      <c r="AC87" s="41">
        <f t="shared" si="331"/>
        <v>3651.7800000000007</v>
      </c>
      <c r="AD87" s="17"/>
      <c r="AI87" s="237" t="str">
        <f t="shared" si="323"/>
        <v>Z</v>
      </c>
      <c r="AJ87" s="25">
        <f t="shared" si="324"/>
        <v>2018</v>
      </c>
      <c r="AK87" s="284">
        <f t="shared" si="325"/>
        <v>10</v>
      </c>
      <c r="AL87" s="285">
        <f t="shared" ca="1" si="332"/>
        <v>0</v>
      </c>
      <c r="AM87" s="285">
        <f t="shared" ca="1" si="332"/>
        <v>0</v>
      </c>
      <c r="AN87" s="285">
        <f t="shared" ca="1" si="332"/>
        <v>0</v>
      </c>
      <c r="AO87" s="285">
        <f t="shared" ca="1" si="332"/>
        <v>0</v>
      </c>
      <c r="AP87" s="285">
        <f t="shared" ca="1" si="332"/>
        <v>0</v>
      </c>
      <c r="AQ87" s="285">
        <f t="shared" ca="1" si="332"/>
        <v>0</v>
      </c>
      <c r="AR87" s="285">
        <f t="shared" ca="1" si="332"/>
        <v>50</v>
      </c>
      <c r="AS87" s="285">
        <f t="shared" ca="1" si="332"/>
        <v>0</v>
      </c>
      <c r="AT87" s="285">
        <f t="shared" ca="1" si="332"/>
        <v>100</v>
      </c>
      <c r="AU87" s="285">
        <f t="shared" ca="1" si="332"/>
        <v>150</v>
      </c>
      <c r="AV87" s="285">
        <f t="shared" ca="1" si="333"/>
        <v>200</v>
      </c>
      <c r="AW87" s="285">
        <f t="shared" ca="1" si="333"/>
        <v>0</v>
      </c>
      <c r="AX87" s="285">
        <f t="shared" ca="1" si="333"/>
        <v>0</v>
      </c>
      <c r="AY87" s="609">
        <f t="shared" ca="1" si="333"/>
        <v>0</v>
      </c>
      <c r="AZ87" s="285">
        <f t="shared" ca="1" si="333"/>
        <v>10</v>
      </c>
      <c r="BA87" s="285">
        <f t="shared" ca="1" si="333"/>
        <v>25</v>
      </c>
      <c r="BB87" s="285">
        <f t="shared" ca="1" si="333"/>
        <v>6</v>
      </c>
      <c r="BC87" s="285">
        <f t="shared" ca="1" si="333"/>
        <v>0</v>
      </c>
      <c r="BD87" s="285">
        <f t="shared" ca="1" si="333"/>
        <v>6</v>
      </c>
      <c r="BE87" s="285">
        <f t="shared" ca="1" si="263"/>
        <v>0</v>
      </c>
      <c r="BF87" s="285">
        <f t="shared" ca="1" si="334"/>
        <v>25</v>
      </c>
      <c r="BG87" s="285">
        <f t="shared" ca="1" si="334"/>
        <v>0</v>
      </c>
      <c r="BH87" s="285">
        <f t="shared" ca="1" si="334"/>
        <v>0</v>
      </c>
      <c r="BI87" s="285">
        <f t="shared" ca="1" si="334"/>
        <v>0</v>
      </c>
      <c r="BJ87" s="285">
        <f t="shared" ca="1" si="335"/>
        <v>15</v>
      </c>
      <c r="BK87" s="285">
        <f t="shared" ca="1" si="335"/>
        <v>0</v>
      </c>
      <c r="BL87" s="285">
        <f t="shared" ca="1" si="335"/>
        <v>0</v>
      </c>
      <c r="BM87" s="285">
        <f t="shared" ca="1" si="335"/>
        <v>0</v>
      </c>
      <c r="BN87" s="285">
        <f t="shared" ca="1" si="335"/>
        <v>0</v>
      </c>
      <c r="BO87" s="285">
        <f t="shared" ca="1" si="335"/>
        <v>0</v>
      </c>
      <c r="BP87" s="285">
        <f t="shared" ca="1" si="335"/>
        <v>0</v>
      </c>
      <c r="BQ87" s="514">
        <f t="shared" ca="1" si="264"/>
        <v>22</v>
      </c>
      <c r="BR87" s="566">
        <f t="shared" ca="1" si="322"/>
        <v>87.3</v>
      </c>
      <c r="BS87" s="274">
        <f t="shared" ca="1" si="321"/>
        <v>500</v>
      </c>
      <c r="BT87" s="285">
        <f t="shared" ca="1" si="265"/>
        <v>587</v>
      </c>
      <c r="BU87" s="286" t="str">
        <f t="shared" si="326"/>
        <v>K</v>
      </c>
      <c r="BV87" s="323">
        <f t="shared" ca="1" si="269"/>
        <v>587</v>
      </c>
      <c r="BW87" s="323">
        <f t="shared" ca="1" si="266"/>
        <v>0</v>
      </c>
      <c r="BY87" s="287"/>
      <c r="BZ87" s="288"/>
      <c r="CA87" s="237" t="str">
        <f t="shared" si="327"/>
        <v>K</v>
      </c>
      <c r="CB87" s="278">
        <f t="shared" ref="CB87:CC150" si="340">AJ87</f>
        <v>2018</v>
      </c>
      <c r="CC87" s="279">
        <f t="shared" si="340"/>
        <v>10</v>
      </c>
      <c r="CD87" s="280">
        <f t="shared" ca="1" si="270"/>
        <v>0</v>
      </c>
      <c r="CE87" s="280">
        <f t="shared" ca="1" si="271"/>
        <v>0</v>
      </c>
      <c r="CF87" s="280">
        <f t="shared" ca="1" si="272"/>
        <v>0</v>
      </c>
      <c r="CG87" s="280">
        <f t="shared" ca="1" si="273"/>
        <v>0</v>
      </c>
      <c r="CH87" s="280">
        <f t="shared" ca="1" si="274"/>
        <v>0</v>
      </c>
      <c r="CI87" s="280">
        <f t="shared" ca="1" si="275"/>
        <v>0</v>
      </c>
      <c r="CJ87" s="280">
        <f t="shared" ca="1" si="276"/>
        <v>50</v>
      </c>
      <c r="CK87" s="280">
        <f t="shared" ca="1" si="277"/>
        <v>0</v>
      </c>
      <c r="CL87" s="280">
        <f t="shared" ca="1" si="278"/>
        <v>0</v>
      </c>
      <c r="CM87" s="280">
        <f t="shared" ca="1" si="279"/>
        <v>150</v>
      </c>
      <c r="CN87" s="280">
        <f t="shared" ca="1" si="280"/>
        <v>200</v>
      </c>
      <c r="CO87" s="280">
        <f t="shared" ca="1" si="281"/>
        <v>0</v>
      </c>
      <c r="CP87" s="365">
        <f t="shared" ca="1" si="282"/>
        <v>0</v>
      </c>
      <c r="CQ87" s="613">
        <f t="shared" ca="1" si="283"/>
        <v>0</v>
      </c>
      <c r="CR87" s="280">
        <f t="shared" ca="1" si="284"/>
        <v>11</v>
      </c>
      <c r="CS87" s="280">
        <f t="shared" ca="1" si="285"/>
        <v>25</v>
      </c>
      <c r="CT87" s="280">
        <f t="shared" ca="1" si="286"/>
        <v>6</v>
      </c>
      <c r="CU87" s="280">
        <f t="shared" ca="1" si="287"/>
        <v>0</v>
      </c>
      <c r="CV87" s="280">
        <f t="shared" ca="1" si="288"/>
        <v>4</v>
      </c>
      <c r="CW87" s="365">
        <f t="shared" ca="1" si="289"/>
        <v>0</v>
      </c>
      <c r="CX87" s="280">
        <f t="shared" ca="1" si="290"/>
        <v>25</v>
      </c>
      <c r="CY87" s="280">
        <f t="shared" ca="1" si="291"/>
        <v>0</v>
      </c>
      <c r="CZ87" s="280">
        <f t="shared" ca="1" si="292"/>
        <v>0</v>
      </c>
      <c r="DA87" s="280">
        <f t="shared" ca="1" si="293"/>
        <v>0</v>
      </c>
      <c r="DB87" s="280">
        <f t="shared" ca="1" si="294"/>
        <v>15</v>
      </c>
      <c r="DC87" s="280">
        <f t="shared" ca="1" si="295"/>
        <v>0</v>
      </c>
      <c r="DD87" s="280">
        <f t="shared" ca="1" si="296"/>
        <v>0</v>
      </c>
      <c r="DE87" s="280">
        <f t="shared" ca="1" si="297"/>
        <v>0</v>
      </c>
      <c r="DF87" s="280">
        <f t="shared" ca="1" si="298"/>
        <v>0</v>
      </c>
      <c r="DG87" s="280">
        <f t="shared" ca="1" si="299"/>
        <v>0</v>
      </c>
      <c r="DH87" s="280">
        <f t="shared" ca="1" si="300"/>
        <v>0</v>
      </c>
      <c r="DI87" s="568">
        <f t="shared" ca="1" si="301"/>
        <v>21</v>
      </c>
      <c r="DJ87" s="568">
        <f t="shared" ca="1" si="302"/>
        <v>65</v>
      </c>
      <c r="DK87" s="414">
        <f t="shared" ca="1" si="303"/>
        <v>400</v>
      </c>
      <c r="DL87" s="281">
        <f t="shared" ca="1" si="304"/>
        <v>486</v>
      </c>
      <c r="DM87" s="281">
        <f t="shared" ca="1" si="305"/>
        <v>486</v>
      </c>
      <c r="DN87" s="454">
        <f t="shared" ca="1" si="306"/>
        <v>0</v>
      </c>
      <c r="DO87" s="626">
        <f t="shared" ca="1" si="307"/>
        <v>0</v>
      </c>
      <c r="DP87" s="29"/>
      <c r="DQ87" s="29"/>
      <c r="DR87" s="29"/>
      <c r="DS87" s="29"/>
      <c r="DT87" s="29"/>
      <c r="DU87" s="29"/>
      <c r="DV87" s="29"/>
    </row>
    <row r="88" spans="1:126" ht="11.25" customHeight="1">
      <c r="A88" s="1">
        <f t="shared" si="336"/>
        <v>2012</v>
      </c>
      <c r="B88" s="476">
        <f t="shared" ref="B88:M88" si="341">B128+B768+B848+B928+B968+B1008+B1048+B1088+B1128+B1208+B1248+B1288+B1328+B1368+B1408+B1448+B1488</f>
        <v>281.608</v>
      </c>
      <c r="C88" s="476">
        <f t="shared" si="341"/>
        <v>273.608</v>
      </c>
      <c r="D88" s="476">
        <f t="shared" si="341"/>
        <v>263.608</v>
      </c>
      <c r="E88" s="476">
        <f t="shared" si="341"/>
        <v>268.608</v>
      </c>
      <c r="F88" s="476">
        <f t="shared" si="341"/>
        <v>287.608</v>
      </c>
      <c r="G88" s="476">
        <f t="shared" si="341"/>
        <v>299.608</v>
      </c>
      <c r="H88" s="476">
        <f t="shared" si="341"/>
        <v>314.608</v>
      </c>
      <c r="I88" s="476">
        <f t="shared" si="341"/>
        <v>301.608</v>
      </c>
      <c r="J88" s="476">
        <f t="shared" si="341"/>
        <v>293.608</v>
      </c>
      <c r="K88" s="476">
        <f t="shared" si="341"/>
        <v>289.608</v>
      </c>
      <c r="L88" s="476">
        <f t="shared" si="341"/>
        <v>266.608</v>
      </c>
      <c r="M88" s="476">
        <f t="shared" si="341"/>
        <v>269.608</v>
      </c>
      <c r="N88" s="41">
        <f t="shared" si="329"/>
        <v>3410.2960000000007</v>
      </c>
      <c r="O88" s="2"/>
      <c r="P88" s="1">
        <f t="shared" si="338"/>
        <v>2012</v>
      </c>
      <c r="Q88" s="476">
        <f t="shared" ref="Q88:AB88" si="342">Q128+Q768+Q848+Q928+Q968+Q1008+Q1048+Q1088+Q1128+Q1208+Q1248+Q1288+Q1328+Q1368+Q1408+Q1448+Q1488</f>
        <v>270.61</v>
      </c>
      <c r="R88" s="476">
        <f t="shared" si="342"/>
        <v>282.40999999999997</v>
      </c>
      <c r="S88" s="476">
        <f t="shared" si="342"/>
        <v>284.40999999999997</v>
      </c>
      <c r="T88" s="476">
        <f t="shared" si="342"/>
        <v>280.40999999999997</v>
      </c>
      <c r="U88" s="476">
        <f t="shared" si="342"/>
        <v>269.40999999999997</v>
      </c>
      <c r="V88" s="476">
        <f t="shared" si="342"/>
        <v>275.40999999999997</v>
      </c>
      <c r="W88" s="476">
        <f t="shared" si="342"/>
        <v>296.40999999999997</v>
      </c>
      <c r="X88" s="476">
        <f t="shared" si="342"/>
        <v>316.40999999999997</v>
      </c>
      <c r="Y88" s="476">
        <f t="shared" si="342"/>
        <v>303.40999999999997</v>
      </c>
      <c r="Z88" s="476">
        <f t="shared" si="342"/>
        <v>294.40999999999997</v>
      </c>
      <c r="AA88" s="476">
        <f t="shared" si="342"/>
        <v>289.40999999999997</v>
      </c>
      <c r="AB88" s="476">
        <f t="shared" si="342"/>
        <v>270.40999999999997</v>
      </c>
      <c r="AC88" s="41">
        <f t="shared" si="331"/>
        <v>3433.119999999999</v>
      </c>
      <c r="AD88" s="17"/>
      <c r="AI88" s="237" t="str">
        <f t="shared" si="323"/>
        <v>AA</v>
      </c>
      <c r="AJ88" s="25">
        <f t="shared" si="324"/>
        <v>2018</v>
      </c>
      <c r="AK88" s="284">
        <f t="shared" si="325"/>
        <v>11</v>
      </c>
      <c r="AL88" s="285">
        <f t="shared" ca="1" si="332"/>
        <v>0</v>
      </c>
      <c r="AM88" s="285">
        <f t="shared" ca="1" si="332"/>
        <v>0</v>
      </c>
      <c r="AN88" s="285">
        <f t="shared" ca="1" si="332"/>
        <v>0</v>
      </c>
      <c r="AO88" s="285">
        <f t="shared" ca="1" si="332"/>
        <v>0</v>
      </c>
      <c r="AP88" s="285">
        <f t="shared" ca="1" si="332"/>
        <v>0</v>
      </c>
      <c r="AQ88" s="285">
        <f t="shared" ca="1" si="332"/>
        <v>0</v>
      </c>
      <c r="AR88" s="285">
        <f t="shared" ca="1" si="332"/>
        <v>50</v>
      </c>
      <c r="AS88" s="285">
        <f t="shared" ca="1" si="332"/>
        <v>0</v>
      </c>
      <c r="AT88" s="285">
        <f t="shared" ca="1" si="332"/>
        <v>0</v>
      </c>
      <c r="AU88" s="285">
        <f t="shared" ca="1" si="332"/>
        <v>150</v>
      </c>
      <c r="AV88" s="285">
        <f t="shared" ca="1" si="333"/>
        <v>200</v>
      </c>
      <c r="AW88" s="285">
        <f t="shared" ca="1" si="333"/>
        <v>0</v>
      </c>
      <c r="AX88" s="285">
        <f t="shared" ca="1" si="333"/>
        <v>0</v>
      </c>
      <c r="AY88" s="609">
        <f t="shared" ca="1" si="333"/>
        <v>0</v>
      </c>
      <c r="AZ88" s="285">
        <f t="shared" ca="1" si="333"/>
        <v>10</v>
      </c>
      <c r="BA88" s="285">
        <f t="shared" ca="1" si="333"/>
        <v>25</v>
      </c>
      <c r="BB88" s="285">
        <f t="shared" ca="1" si="333"/>
        <v>6</v>
      </c>
      <c r="BC88" s="285">
        <f t="shared" ca="1" si="333"/>
        <v>0</v>
      </c>
      <c r="BD88" s="285">
        <f t="shared" ca="1" si="333"/>
        <v>6</v>
      </c>
      <c r="BE88" s="285">
        <f t="shared" ca="1" si="263"/>
        <v>0</v>
      </c>
      <c r="BF88" s="285">
        <f t="shared" ca="1" si="334"/>
        <v>25</v>
      </c>
      <c r="BG88" s="285">
        <f t="shared" ca="1" si="334"/>
        <v>0</v>
      </c>
      <c r="BH88" s="285">
        <f t="shared" ca="1" si="334"/>
        <v>0</v>
      </c>
      <c r="BI88" s="285">
        <f t="shared" ca="1" si="334"/>
        <v>0</v>
      </c>
      <c r="BJ88" s="285">
        <f t="shared" ca="1" si="335"/>
        <v>15</v>
      </c>
      <c r="BK88" s="285">
        <f t="shared" ca="1" si="335"/>
        <v>0</v>
      </c>
      <c r="BL88" s="285">
        <f t="shared" ca="1" si="335"/>
        <v>0</v>
      </c>
      <c r="BM88" s="285">
        <f t="shared" ca="1" si="335"/>
        <v>0</v>
      </c>
      <c r="BN88" s="285">
        <f t="shared" ca="1" si="335"/>
        <v>0</v>
      </c>
      <c r="BO88" s="285">
        <f t="shared" ca="1" si="335"/>
        <v>0</v>
      </c>
      <c r="BP88" s="285">
        <f t="shared" ca="1" si="335"/>
        <v>0</v>
      </c>
      <c r="BQ88" s="514">
        <f t="shared" ca="1" si="264"/>
        <v>22</v>
      </c>
      <c r="BR88" s="566">
        <f t="shared" ca="1" si="322"/>
        <v>86.5</v>
      </c>
      <c r="BS88" s="274">
        <f t="shared" ca="1" si="321"/>
        <v>400</v>
      </c>
      <c r="BT88" s="285">
        <f t="shared" ca="1" si="265"/>
        <v>487</v>
      </c>
      <c r="BU88" s="286" t="str">
        <f t="shared" si="326"/>
        <v>L</v>
      </c>
      <c r="BV88" s="323">
        <f t="shared" ca="1" si="269"/>
        <v>487</v>
      </c>
      <c r="BW88" s="323">
        <f t="shared" ca="1" si="266"/>
        <v>0</v>
      </c>
      <c r="BY88" s="287"/>
      <c r="BZ88" s="288"/>
      <c r="CA88" s="237" t="str">
        <f t="shared" si="327"/>
        <v>L</v>
      </c>
      <c r="CB88" s="278">
        <f t="shared" si="340"/>
        <v>2018</v>
      </c>
      <c r="CC88" s="279">
        <f t="shared" si="340"/>
        <v>11</v>
      </c>
      <c r="CD88" s="280">
        <f t="shared" ca="1" si="270"/>
        <v>0</v>
      </c>
      <c r="CE88" s="280">
        <f t="shared" ca="1" si="271"/>
        <v>0</v>
      </c>
      <c r="CF88" s="280">
        <f t="shared" ca="1" si="272"/>
        <v>0</v>
      </c>
      <c r="CG88" s="280">
        <f t="shared" ca="1" si="273"/>
        <v>0</v>
      </c>
      <c r="CH88" s="280">
        <f t="shared" ca="1" si="274"/>
        <v>0</v>
      </c>
      <c r="CI88" s="280">
        <f t="shared" ca="1" si="275"/>
        <v>0</v>
      </c>
      <c r="CJ88" s="280">
        <f t="shared" ca="1" si="276"/>
        <v>50</v>
      </c>
      <c r="CK88" s="280">
        <f t="shared" ca="1" si="277"/>
        <v>0</v>
      </c>
      <c r="CL88" s="280">
        <f t="shared" ca="1" si="278"/>
        <v>0</v>
      </c>
      <c r="CM88" s="280">
        <f t="shared" ca="1" si="279"/>
        <v>150</v>
      </c>
      <c r="CN88" s="280">
        <f t="shared" ca="1" si="280"/>
        <v>200</v>
      </c>
      <c r="CO88" s="280">
        <f t="shared" ca="1" si="281"/>
        <v>0</v>
      </c>
      <c r="CP88" s="365">
        <f t="shared" ca="1" si="282"/>
        <v>0</v>
      </c>
      <c r="CQ88" s="613">
        <f t="shared" ca="1" si="283"/>
        <v>0</v>
      </c>
      <c r="CR88" s="280">
        <f t="shared" ca="1" si="284"/>
        <v>7</v>
      </c>
      <c r="CS88" s="280">
        <f t="shared" ca="1" si="285"/>
        <v>25</v>
      </c>
      <c r="CT88" s="280">
        <f t="shared" ca="1" si="286"/>
        <v>5</v>
      </c>
      <c r="CU88" s="280">
        <f t="shared" ca="1" si="287"/>
        <v>0</v>
      </c>
      <c r="CV88" s="280">
        <f t="shared" ca="1" si="288"/>
        <v>4</v>
      </c>
      <c r="CW88" s="365">
        <f t="shared" ca="1" si="289"/>
        <v>0</v>
      </c>
      <c r="CX88" s="280">
        <f t="shared" ca="1" si="290"/>
        <v>25</v>
      </c>
      <c r="CY88" s="280">
        <f t="shared" ca="1" si="291"/>
        <v>0</v>
      </c>
      <c r="CZ88" s="280">
        <f t="shared" ca="1" si="292"/>
        <v>0</v>
      </c>
      <c r="DA88" s="280">
        <f t="shared" ca="1" si="293"/>
        <v>0</v>
      </c>
      <c r="DB88" s="280">
        <f t="shared" ca="1" si="294"/>
        <v>15</v>
      </c>
      <c r="DC88" s="280">
        <f t="shared" ca="1" si="295"/>
        <v>0</v>
      </c>
      <c r="DD88" s="280">
        <f t="shared" ca="1" si="296"/>
        <v>0</v>
      </c>
      <c r="DE88" s="280">
        <f t="shared" ca="1" si="297"/>
        <v>0</v>
      </c>
      <c r="DF88" s="280">
        <f t="shared" ca="1" si="298"/>
        <v>0</v>
      </c>
      <c r="DG88" s="280">
        <f t="shared" ca="1" si="299"/>
        <v>0</v>
      </c>
      <c r="DH88" s="280">
        <f t="shared" ca="1" si="300"/>
        <v>0</v>
      </c>
      <c r="DI88" s="568">
        <f t="shared" ca="1" si="301"/>
        <v>16</v>
      </c>
      <c r="DJ88" s="568">
        <f t="shared" ca="1" si="302"/>
        <v>65</v>
      </c>
      <c r="DK88" s="414">
        <f t="shared" ca="1" si="303"/>
        <v>400</v>
      </c>
      <c r="DL88" s="281">
        <f t="shared" ca="1" si="304"/>
        <v>481</v>
      </c>
      <c r="DM88" s="281">
        <f t="shared" ca="1" si="305"/>
        <v>481</v>
      </c>
      <c r="DN88" s="454">
        <f t="shared" ca="1" si="306"/>
        <v>0</v>
      </c>
      <c r="DO88" s="626">
        <f t="shared" ca="1" si="307"/>
        <v>0</v>
      </c>
      <c r="DP88" s="29"/>
      <c r="DQ88" s="29"/>
      <c r="DR88" s="29"/>
      <c r="DS88" s="29"/>
      <c r="DT88" s="29"/>
      <c r="DU88" s="29"/>
      <c r="DV88" s="29"/>
    </row>
    <row r="89" spans="1:126" ht="11.25" customHeight="1">
      <c r="A89" s="1">
        <f t="shared" si="336"/>
        <v>2013</v>
      </c>
      <c r="B89" s="476">
        <f t="shared" ref="B89:M89" si="343">B129+B769+B849+B929+B969+B1009+B1049+B1089+B1129+B1209+B1249+B1289+B1329+B1369+B1409+B1449+B1489</f>
        <v>281.56999999999994</v>
      </c>
      <c r="C89" s="476">
        <f t="shared" si="343"/>
        <v>286.63</v>
      </c>
      <c r="D89" s="476">
        <f t="shared" si="343"/>
        <v>302.08</v>
      </c>
      <c r="E89" s="476">
        <f t="shared" si="343"/>
        <v>276.01</v>
      </c>
      <c r="F89" s="476">
        <f t="shared" si="343"/>
        <v>310.2</v>
      </c>
      <c r="G89" s="476">
        <f t="shared" si="343"/>
        <v>326.12</v>
      </c>
      <c r="H89" s="476">
        <f t="shared" si="343"/>
        <v>328.68999999999994</v>
      </c>
      <c r="I89" s="476">
        <f t="shared" si="343"/>
        <v>329.71999999999997</v>
      </c>
      <c r="J89" s="476">
        <f t="shared" si="343"/>
        <v>308.85999999999996</v>
      </c>
      <c r="K89" s="476">
        <f t="shared" si="343"/>
        <v>289.27</v>
      </c>
      <c r="L89" s="476">
        <f t="shared" si="343"/>
        <v>263.12</v>
      </c>
      <c r="M89" s="476">
        <f t="shared" si="343"/>
        <v>277.34999999999997</v>
      </c>
      <c r="N89" s="41">
        <f t="shared" si="329"/>
        <v>3579.62</v>
      </c>
      <c r="O89" s="2"/>
      <c r="P89" s="1">
        <f t="shared" si="338"/>
        <v>2013</v>
      </c>
      <c r="Q89" s="476">
        <f t="shared" ref="Q89:AB89" si="344">Q129+Q769+Q849+Q929+Q969+Q1009+Q1049+Q1089+Q1129+Q1209+Q1249+Q1289+Q1329+Q1369+Q1409+Q1449+Q1489</f>
        <v>231.13</v>
      </c>
      <c r="R89" s="476">
        <f t="shared" si="344"/>
        <v>279.79000000000002</v>
      </c>
      <c r="S89" s="476">
        <f t="shared" si="344"/>
        <v>286.66999999999996</v>
      </c>
      <c r="T89" s="476">
        <f t="shared" si="344"/>
        <v>302.60000000000002</v>
      </c>
      <c r="U89" s="476">
        <f t="shared" si="344"/>
        <v>276.02999999999997</v>
      </c>
      <c r="V89" s="476">
        <f t="shared" si="344"/>
        <v>308.8</v>
      </c>
      <c r="W89" s="476">
        <f t="shared" si="344"/>
        <v>324.26</v>
      </c>
      <c r="X89" s="476">
        <f t="shared" si="344"/>
        <v>330.53000000000003</v>
      </c>
      <c r="Y89" s="476">
        <f t="shared" si="344"/>
        <v>329.85</v>
      </c>
      <c r="Z89" s="476">
        <f t="shared" si="344"/>
        <v>309.56</v>
      </c>
      <c r="AA89" s="476">
        <f t="shared" si="344"/>
        <v>289.78000000000003</v>
      </c>
      <c r="AB89" s="476">
        <f t="shared" si="344"/>
        <v>266.89999999999998</v>
      </c>
      <c r="AC89" s="41">
        <f t="shared" si="331"/>
        <v>3535.9</v>
      </c>
      <c r="AD89" s="17"/>
      <c r="AI89" s="237" t="str">
        <f t="shared" si="323"/>
        <v>AB</v>
      </c>
      <c r="AJ89" s="25">
        <f t="shared" si="324"/>
        <v>2018</v>
      </c>
      <c r="AK89" s="284">
        <f t="shared" si="325"/>
        <v>12</v>
      </c>
      <c r="AL89" s="285">
        <f t="shared" ca="1" si="332"/>
        <v>0</v>
      </c>
      <c r="AM89" s="285">
        <f t="shared" ca="1" si="332"/>
        <v>0</v>
      </c>
      <c r="AN89" s="285">
        <f t="shared" ca="1" si="332"/>
        <v>0</v>
      </c>
      <c r="AO89" s="285">
        <f t="shared" ca="1" si="332"/>
        <v>0</v>
      </c>
      <c r="AP89" s="285">
        <f t="shared" ca="1" si="332"/>
        <v>0</v>
      </c>
      <c r="AQ89" s="285">
        <f t="shared" ca="1" si="332"/>
        <v>0</v>
      </c>
      <c r="AR89" s="285">
        <f t="shared" ca="1" si="332"/>
        <v>50</v>
      </c>
      <c r="AS89" s="285">
        <f t="shared" ca="1" si="332"/>
        <v>0</v>
      </c>
      <c r="AT89" s="285">
        <f t="shared" ca="1" si="332"/>
        <v>0</v>
      </c>
      <c r="AU89" s="285">
        <f t="shared" ca="1" si="332"/>
        <v>150</v>
      </c>
      <c r="AV89" s="285">
        <f t="shared" ca="1" si="333"/>
        <v>200</v>
      </c>
      <c r="AW89" s="285">
        <f t="shared" ca="1" si="333"/>
        <v>0</v>
      </c>
      <c r="AX89" s="285">
        <f t="shared" ca="1" si="333"/>
        <v>0</v>
      </c>
      <c r="AY89" s="609">
        <f t="shared" ca="1" si="333"/>
        <v>0</v>
      </c>
      <c r="AZ89" s="285">
        <f t="shared" ca="1" si="333"/>
        <v>11</v>
      </c>
      <c r="BA89" s="285">
        <f t="shared" ca="1" si="333"/>
        <v>25</v>
      </c>
      <c r="BB89" s="285">
        <f t="shared" ca="1" si="333"/>
        <v>5</v>
      </c>
      <c r="BC89" s="285">
        <f t="shared" ca="1" si="333"/>
        <v>0</v>
      </c>
      <c r="BD89" s="285">
        <f t="shared" ca="1" si="333"/>
        <v>4</v>
      </c>
      <c r="BE89" s="285">
        <f t="shared" ca="1" si="263"/>
        <v>0</v>
      </c>
      <c r="BF89" s="285">
        <f t="shared" ca="1" si="334"/>
        <v>25</v>
      </c>
      <c r="BG89" s="285">
        <f t="shared" ca="1" si="334"/>
        <v>0</v>
      </c>
      <c r="BH89" s="285">
        <f t="shared" ca="1" si="334"/>
        <v>0</v>
      </c>
      <c r="BI89" s="285">
        <f t="shared" ca="1" si="334"/>
        <v>0</v>
      </c>
      <c r="BJ89" s="285">
        <f t="shared" ca="1" si="335"/>
        <v>15</v>
      </c>
      <c r="BK89" s="285">
        <f t="shared" ca="1" si="335"/>
        <v>0</v>
      </c>
      <c r="BL89" s="285">
        <f t="shared" ca="1" si="335"/>
        <v>0</v>
      </c>
      <c r="BM89" s="285">
        <f t="shared" ca="1" si="335"/>
        <v>0</v>
      </c>
      <c r="BN89" s="285">
        <f t="shared" ca="1" si="335"/>
        <v>0</v>
      </c>
      <c r="BO89" s="285">
        <f t="shared" ca="1" si="335"/>
        <v>0</v>
      </c>
      <c r="BP89" s="285">
        <f t="shared" ca="1" si="335"/>
        <v>0</v>
      </c>
      <c r="BQ89" s="514">
        <f t="shared" ca="1" si="264"/>
        <v>20</v>
      </c>
      <c r="BR89" s="566">
        <f t="shared" ca="1" si="322"/>
        <v>85.2</v>
      </c>
      <c r="BS89" s="274">
        <f t="shared" ca="1" si="321"/>
        <v>400</v>
      </c>
      <c r="BT89" s="285">
        <f t="shared" ca="1" si="265"/>
        <v>485</v>
      </c>
      <c r="BU89" s="286" t="str">
        <f t="shared" si="326"/>
        <v>M</v>
      </c>
      <c r="BV89" s="323">
        <f t="shared" ca="1" si="269"/>
        <v>485</v>
      </c>
      <c r="BW89" s="323">
        <f t="shared" ca="1" si="266"/>
        <v>0</v>
      </c>
      <c r="BY89" s="287"/>
      <c r="BZ89" s="288"/>
      <c r="CA89" s="237" t="str">
        <f t="shared" si="327"/>
        <v>M</v>
      </c>
      <c r="CB89" s="278">
        <f t="shared" si="340"/>
        <v>2018</v>
      </c>
      <c r="CC89" s="279">
        <f t="shared" si="340"/>
        <v>12</v>
      </c>
      <c r="CD89" s="280">
        <f t="shared" ca="1" si="270"/>
        <v>0</v>
      </c>
      <c r="CE89" s="280">
        <f t="shared" ca="1" si="271"/>
        <v>0</v>
      </c>
      <c r="CF89" s="280">
        <f t="shared" ca="1" si="272"/>
        <v>0</v>
      </c>
      <c r="CG89" s="280">
        <f t="shared" ca="1" si="273"/>
        <v>0</v>
      </c>
      <c r="CH89" s="280">
        <f t="shared" ca="1" si="274"/>
        <v>0</v>
      </c>
      <c r="CI89" s="280">
        <f t="shared" ca="1" si="275"/>
        <v>0</v>
      </c>
      <c r="CJ89" s="280">
        <f t="shared" ca="1" si="276"/>
        <v>50</v>
      </c>
      <c r="CK89" s="280">
        <f t="shared" ca="1" si="277"/>
        <v>0</v>
      </c>
      <c r="CL89" s="280">
        <f t="shared" ca="1" si="278"/>
        <v>600</v>
      </c>
      <c r="CM89" s="280">
        <f t="shared" ca="1" si="279"/>
        <v>150</v>
      </c>
      <c r="CN89" s="280">
        <f t="shared" ca="1" si="280"/>
        <v>200</v>
      </c>
      <c r="CO89" s="280">
        <f t="shared" ca="1" si="281"/>
        <v>0</v>
      </c>
      <c r="CP89" s="365">
        <f t="shared" ca="1" si="282"/>
        <v>0</v>
      </c>
      <c r="CQ89" s="613">
        <f t="shared" ca="1" si="283"/>
        <v>0</v>
      </c>
      <c r="CR89" s="280">
        <f t="shared" ca="1" si="284"/>
        <v>10</v>
      </c>
      <c r="CS89" s="280">
        <f t="shared" ca="1" si="285"/>
        <v>25</v>
      </c>
      <c r="CT89" s="280">
        <f t="shared" ca="1" si="286"/>
        <v>6</v>
      </c>
      <c r="CU89" s="280">
        <f t="shared" ca="1" si="287"/>
        <v>0</v>
      </c>
      <c r="CV89" s="280">
        <f t="shared" ca="1" si="288"/>
        <v>5</v>
      </c>
      <c r="CW89" s="365">
        <f t="shared" ca="1" si="289"/>
        <v>0</v>
      </c>
      <c r="CX89" s="280">
        <f t="shared" ca="1" si="290"/>
        <v>25</v>
      </c>
      <c r="CY89" s="280">
        <f t="shared" ca="1" si="291"/>
        <v>0</v>
      </c>
      <c r="CZ89" s="280">
        <f t="shared" ca="1" si="292"/>
        <v>0</v>
      </c>
      <c r="DA89" s="280">
        <f t="shared" ca="1" si="293"/>
        <v>0</v>
      </c>
      <c r="DB89" s="280">
        <f t="shared" ca="1" si="294"/>
        <v>15</v>
      </c>
      <c r="DC89" s="280">
        <f t="shared" ca="1" si="295"/>
        <v>0</v>
      </c>
      <c r="DD89" s="280">
        <f t="shared" ca="1" si="296"/>
        <v>0</v>
      </c>
      <c r="DE89" s="280">
        <f t="shared" ca="1" si="297"/>
        <v>0</v>
      </c>
      <c r="DF89" s="280">
        <f t="shared" ca="1" si="298"/>
        <v>0</v>
      </c>
      <c r="DG89" s="280">
        <f t="shared" ca="1" si="299"/>
        <v>0</v>
      </c>
      <c r="DH89" s="280">
        <f t="shared" ca="1" si="300"/>
        <v>0</v>
      </c>
      <c r="DI89" s="568">
        <f t="shared" ca="1" si="301"/>
        <v>21</v>
      </c>
      <c r="DJ89" s="568">
        <f t="shared" ca="1" si="302"/>
        <v>65</v>
      </c>
      <c r="DK89" s="414">
        <f t="shared" ca="1" si="303"/>
        <v>1000</v>
      </c>
      <c r="DL89" s="281">
        <f t="shared" ca="1" si="304"/>
        <v>1086</v>
      </c>
      <c r="DM89" s="281">
        <f t="shared" ca="1" si="305"/>
        <v>1087</v>
      </c>
      <c r="DN89" s="454">
        <f t="shared" ca="1" si="306"/>
        <v>1</v>
      </c>
      <c r="DO89" s="626">
        <f t="shared" ca="1" si="307"/>
        <v>9.2081031307550648E-4</v>
      </c>
      <c r="DP89" s="29"/>
      <c r="DQ89" s="29"/>
      <c r="DR89" s="29"/>
      <c r="DS89" s="29"/>
      <c r="DT89" s="29"/>
      <c r="DU89" s="29"/>
      <c r="DV89" s="29"/>
    </row>
    <row r="90" spans="1:126" ht="11.25" customHeight="1">
      <c r="A90" s="1">
        <f t="shared" si="336"/>
        <v>2014</v>
      </c>
      <c r="B90" s="476">
        <f t="shared" ref="B90:M90" si="345">B130+B770+B850+B930+B970+B1010+B1050+B1090+B1130+B1210+B1250+B1290+B1330+B1370+B1410+B1450+B1490</f>
        <v>245.02</v>
      </c>
      <c r="C90" s="476">
        <f t="shared" si="345"/>
        <v>221.73</v>
      </c>
      <c r="D90" s="476">
        <f t="shared" si="345"/>
        <v>245.39</v>
      </c>
      <c r="E90" s="476">
        <f t="shared" si="345"/>
        <v>220.29999999999998</v>
      </c>
      <c r="F90" s="476">
        <f t="shared" si="345"/>
        <v>251.52999999999997</v>
      </c>
      <c r="G90" s="476">
        <f t="shared" si="345"/>
        <v>254.39999999999998</v>
      </c>
      <c r="H90" s="476">
        <f t="shared" si="345"/>
        <v>254.1</v>
      </c>
      <c r="I90" s="476">
        <f t="shared" si="345"/>
        <v>254.08999999999997</v>
      </c>
      <c r="J90" s="476">
        <f t="shared" si="345"/>
        <v>241.29</v>
      </c>
      <c r="K90" s="476">
        <f t="shared" si="345"/>
        <v>232.31</v>
      </c>
      <c r="L90" s="476">
        <f t="shared" si="345"/>
        <v>204.26</v>
      </c>
      <c r="M90" s="476">
        <f t="shared" si="345"/>
        <v>220.67999999999998</v>
      </c>
      <c r="N90" s="41">
        <f t="shared" si="329"/>
        <v>2845.1</v>
      </c>
      <c r="O90" s="2"/>
      <c r="P90" s="1">
        <f t="shared" si="338"/>
        <v>2014</v>
      </c>
      <c r="Q90" s="476">
        <f t="shared" ref="Q90:AB90" si="346">Q130+Q770+Q850+Q930+Q970+Q1010+Q1050+Q1090+Q1130+Q1210+Q1250+Q1290+Q1330+Q1370+Q1410+Q1450+Q1490</f>
        <v>273.36</v>
      </c>
      <c r="R90" s="476">
        <f t="shared" si="346"/>
        <v>243.95</v>
      </c>
      <c r="S90" s="476">
        <f t="shared" si="346"/>
        <v>222.6</v>
      </c>
      <c r="T90" s="476">
        <f t="shared" si="346"/>
        <v>246.55</v>
      </c>
      <c r="U90" s="476">
        <f t="shared" si="346"/>
        <v>221.15</v>
      </c>
      <c r="V90" s="476">
        <f t="shared" si="346"/>
        <v>250.85</v>
      </c>
      <c r="W90" s="476">
        <f t="shared" si="346"/>
        <v>253.28</v>
      </c>
      <c r="X90" s="476">
        <f t="shared" si="346"/>
        <v>256.58</v>
      </c>
      <c r="Y90" s="476">
        <f t="shared" si="346"/>
        <v>254.98000000000002</v>
      </c>
      <c r="Z90" s="476">
        <f t="shared" si="346"/>
        <v>242.72</v>
      </c>
      <c r="AA90" s="476">
        <f t="shared" si="346"/>
        <v>233.64</v>
      </c>
      <c r="AB90" s="476">
        <f t="shared" si="346"/>
        <v>208.85</v>
      </c>
      <c r="AC90" s="41">
        <f t="shared" si="331"/>
        <v>2908.5099999999998</v>
      </c>
      <c r="AD90" s="17"/>
      <c r="AI90" s="237" t="str">
        <f t="shared" si="323"/>
        <v>Q</v>
      </c>
      <c r="AJ90" s="25">
        <f t="shared" si="324"/>
        <v>2019</v>
      </c>
      <c r="AK90" s="284">
        <f t="shared" si="325"/>
        <v>1</v>
      </c>
      <c r="AL90" s="285">
        <f t="shared" ca="1" si="332"/>
        <v>0</v>
      </c>
      <c r="AM90" s="285">
        <f t="shared" ca="1" si="332"/>
        <v>0</v>
      </c>
      <c r="AN90" s="285">
        <f t="shared" ca="1" si="332"/>
        <v>0</v>
      </c>
      <c r="AO90" s="285">
        <f t="shared" ca="1" si="332"/>
        <v>0</v>
      </c>
      <c r="AP90" s="285">
        <f t="shared" ca="1" si="332"/>
        <v>0</v>
      </c>
      <c r="AQ90" s="285">
        <f t="shared" ca="1" si="332"/>
        <v>0</v>
      </c>
      <c r="AR90" s="285">
        <f t="shared" ca="1" si="332"/>
        <v>50</v>
      </c>
      <c r="AS90" s="285">
        <f t="shared" ca="1" si="332"/>
        <v>0</v>
      </c>
      <c r="AT90" s="285">
        <f t="shared" ca="1" si="332"/>
        <v>600</v>
      </c>
      <c r="AU90" s="285">
        <f t="shared" ca="1" si="332"/>
        <v>150</v>
      </c>
      <c r="AV90" s="285">
        <f t="shared" ca="1" si="333"/>
        <v>200</v>
      </c>
      <c r="AW90" s="285">
        <f t="shared" ca="1" si="333"/>
        <v>0</v>
      </c>
      <c r="AX90" s="285">
        <f t="shared" ca="1" si="333"/>
        <v>0</v>
      </c>
      <c r="AY90" s="609">
        <f t="shared" ca="1" si="333"/>
        <v>0</v>
      </c>
      <c r="AZ90" s="285">
        <f t="shared" ca="1" si="333"/>
        <v>7</v>
      </c>
      <c r="BA90" s="285">
        <f t="shared" ca="1" si="333"/>
        <v>25</v>
      </c>
      <c r="BB90" s="285">
        <f t="shared" ca="1" si="333"/>
        <v>6</v>
      </c>
      <c r="BC90" s="285">
        <f t="shared" ca="1" si="333"/>
        <v>0</v>
      </c>
      <c r="BD90" s="285">
        <f t="shared" ca="1" si="333"/>
        <v>4</v>
      </c>
      <c r="BE90" s="285">
        <f t="shared" ca="1" si="263"/>
        <v>0</v>
      </c>
      <c r="BF90" s="285">
        <f t="shared" ca="1" si="334"/>
        <v>25</v>
      </c>
      <c r="BG90" s="285">
        <f t="shared" ca="1" si="334"/>
        <v>0</v>
      </c>
      <c r="BH90" s="285">
        <f t="shared" ca="1" si="334"/>
        <v>0</v>
      </c>
      <c r="BI90" s="285">
        <f t="shared" ca="1" si="334"/>
        <v>0</v>
      </c>
      <c r="BJ90" s="285">
        <f t="shared" ca="1" si="335"/>
        <v>15</v>
      </c>
      <c r="BK90" s="285">
        <f t="shared" ca="1" si="335"/>
        <v>0</v>
      </c>
      <c r="BL90" s="285">
        <f t="shared" ca="1" si="335"/>
        <v>0</v>
      </c>
      <c r="BM90" s="285">
        <f t="shared" ca="1" si="335"/>
        <v>0</v>
      </c>
      <c r="BN90" s="285">
        <f t="shared" ca="1" si="335"/>
        <v>0</v>
      </c>
      <c r="BO90" s="285">
        <f t="shared" ca="1" si="335"/>
        <v>0</v>
      </c>
      <c r="BP90" s="285">
        <f t="shared" ca="1" si="335"/>
        <v>0</v>
      </c>
      <c r="BQ90" s="514">
        <f t="shared" ca="1" si="264"/>
        <v>17</v>
      </c>
      <c r="BR90" s="566">
        <f t="shared" ca="1" si="322"/>
        <v>82.3</v>
      </c>
      <c r="BS90" s="274">
        <f t="shared" ca="1" si="321"/>
        <v>1000</v>
      </c>
      <c r="BT90" s="285">
        <f t="shared" ca="1" si="265"/>
        <v>1082</v>
      </c>
      <c r="BU90" s="286" t="str">
        <f t="shared" si="326"/>
        <v>B</v>
      </c>
      <c r="BV90" s="323">
        <f t="shared" ca="1" si="269"/>
        <v>1082</v>
      </c>
      <c r="BW90" s="323">
        <f t="shared" ca="1" si="266"/>
        <v>0</v>
      </c>
      <c r="BY90" s="287"/>
      <c r="BZ90" s="288"/>
      <c r="CA90" s="237" t="str">
        <f t="shared" si="327"/>
        <v>B</v>
      </c>
      <c r="CB90" s="278">
        <f t="shared" si="340"/>
        <v>2019</v>
      </c>
      <c r="CC90" s="279">
        <f t="shared" si="340"/>
        <v>1</v>
      </c>
      <c r="CD90" s="280">
        <f t="shared" ca="1" si="270"/>
        <v>0</v>
      </c>
      <c r="CE90" s="280">
        <f t="shared" ca="1" si="271"/>
        <v>0</v>
      </c>
      <c r="CF90" s="280">
        <f t="shared" ca="1" si="272"/>
        <v>0</v>
      </c>
      <c r="CG90" s="280">
        <f t="shared" ca="1" si="273"/>
        <v>0</v>
      </c>
      <c r="CH90" s="280">
        <f t="shared" ca="1" si="274"/>
        <v>0</v>
      </c>
      <c r="CI90" s="280">
        <f t="shared" ca="1" si="275"/>
        <v>0</v>
      </c>
      <c r="CJ90" s="280">
        <f t="shared" ca="1" si="276"/>
        <v>0</v>
      </c>
      <c r="CK90" s="280">
        <f t="shared" ca="1" si="277"/>
        <v>0</v>
      </c>
      <c r="CL90" s="280">
        <f t="shared" ca="1" si="278"/>
        <v>600</v>
      </c>
      <c r="CM90" s="280">
        <f t="shared" ca="1" si="279"/>
        <v>150</v>
      </c>
      <c r="CN90" s="280">
        <f t="shared" ca="1" si="280"/>
        <v>250</v>
      </c>
      <c r="CO90" s="280">
        <f t="shared" ca="1" si="281"/>
        <v>0</v>
      </c>
      <c r="CP90" s="365">
        <f t="shared" ca="1" si="282"/>
        <v>0</v>
      </c>
      <c r="CQ90" s="613">
        <f t="shared" ca="1" si="283"/>
        <v>0</v>
      </c>
      <c r="CR90" s="280">
        <f t="shared" ca="1" si="284"/>
        <v>11</v>
      </c>
      <c r="CS90" s="280">
        <f t="shared" ca="1" si="285"/>
        <v>25</v>
      </c>
      <c r="CT90" s="280">
        <f t="shared" ca="1" si="286"/>
        <v>7</v>
      </c>
      <c r="CU90" s="280">
        <f t="shared" ca="1" si="287"/>
        <v>0</v>
      </c>
      <c r="CV90" s="280">
        <f t="shared" ca="1" si="288"/>
        <v>6</v>
      </c>
      <c r="CW90" s="365">
        <f t="shared" ca="1" si="289"/>
        <v>0</v>
      </c>
      <c r="CX90" s="280">
        <f t="shared" ca="1" si="290"/>
        <v>25</v>
      </c>
      <c r="CY90" s="280">
        <f t="shared" ca="1" si="291"/>
        <v>0</v>
      </c>
      <c r="CZ90" s="280">
        <f t="shared" ca="1" si="292"/>
        <v>0</v>
      </c>
      <c r="DA90" s="280">
        <f t="shared" ca="1" si="293"/>
        <v>0</v>
      </c>
      <c r="DB90" s="280">
        <f t="shared" ca="1" si="294"/>
        <v>15</v>
      </c>
      <c r="DC90" s="280">
        <f t="shared" ca="1" si="295"/>
        <v>0</v>
      </c>
      <c r="DD90" s="280">
        <f t="shared" ca="1" si="296"/>
        <v>0</v>
      </c>
      <c r="DE90" s="280">
        <f t="shared" ca="1" si="297"/>
        <v>0</v>
      </c>
      <c r="DF90" s="280">
        <f t="shared" ca="1" si="298"/>
        <v>0</v>
      </c>
      <c r="DG90" s="280">
        <f t="shared" ca="1" si="299"/>
        <v>0</v>
      </c>
      <c r="DH90" s="280">
        <f t="shared" ca="1" si="300"/>
        <v>0</v>
      </c>
      <c r="DI90" s="568">
        <f t="shared" ca="1" si="301"/>
        <v>24</v>
      </c>
      <c r="DJ90" s="568">
        <f t="shared" ca="1" si="302"/>
        <v>65</v>
      </c>
      <c r="DK90" s="414">
        <f t="shared" ca="1" si="303"/>
        <v>1000</v>
      </c>
      <c r="DL90" s="281">
        <f t="shared" ca="1" si="304"/>
        <v>1089</v>
      </c>
      <c r="DM90" s="281">
        <f t="shared" ca="1" si="305"/>
        <v>1089</v>
      </c>
      <c r="DN90" s="454">
        <f t="shared" ca="1" si="306"/>
        <v>0</v>
      </c>
      <c r="DO90" s="626">
        <f t="shared" ca="1" si="307"/>
        <v>0</v>
      </c>
      <c r="DP90" s="29"/>
      <c r="DQ90" s="29"/>
      <c r="DR90" s="29"/>
      <c r="DS90" s="29"/>
      <c r="DT90" s="29"/>
      <c r="DU90" s="29"/>
      <c r="DV90" s="29"/>
    </row>
    <row r="91" spans="1:126" ht="11.25" customHeight="1">
      <c r="A91" s="1">
        <f t="shared" si="336"/>
        <v>2015</v>
      </c>
      <c r="B91" s="476">
        <f t="shared" ref="B91:M91" si="347">B131+B771+B851+B931+B971+B1011+B1051+B1091+B1131+B1211+B1251+B1291+B1331+B1371+B1411+B1451+B1491</f>
        <v>226.14</v>
      </c>
      <c r="C91" s="476">
        <f t="shared" si="347"/>
        <v>205.74999999999997</v>
      </c>
      <c r="D91" s="476">
        <f t="shared" si="347"/>
        <v>247.42</v>
      </c>
      <c r="E91" s="476">
        <f t="shared" si="347"/>
        <v>220.28</v>
      </c>
      <c r="F91" s="476">
        <f t="shared" si="347"/>
        <v>253.65999999999997</v>
      </c>
      <c r="G91" s="476">
        <f t="shared" si="347"/>
        <v>256.57</v>
      </c>
      <c r="H91" s="476">
        <f t="shared" si="347"/>
        <v>256.23</v>
      </c>
      <c r="I91" s="476">
        <f t="shared" si="347"/>
        <v>256.18</v>
      </c>
      <c r="J91" s="476">
        <f t="shared" si="347"/>
        <v>241.5</v>
      </c>
      <c r="K91" s="476">
        <f t="shared" si="347"/>
        <v>233.39</v>
      </c>
      <c r="L91" s="476">
        <f t="shared" si="347"/>
        <v>206.28</v>
      </c>
      <c r="M91" s="476">
        <f t="shared" si="347"/>
        <v>223.79999999999998</v>
      </c>
      <c r="N91" s="41">
        <f t="shared" si="329"/>
        <v>2827.2000000000003</v>
      </c>
      <c r="O91" s="2"/>
      <c r="P91" s="1">
        <f t="shared" si="338"/>
        <v>2015</v>
      </c>
      <c r="Q91" s="476">
        <f t="shared" ref="Q91:AB91" si="348">Q131+Q771+Q851+Q931+Q971+Q1011+Q1051+Q1091+Q1131+Q1211+Q1251+Q1291+Q1331+Q1371+Q1411+Q1451+Q1491</f>
        <v>217.31</v>
      </c>
      <c r="R91" s="476">
        <f t="shared" si="348"/>
        <v>225.09</v>
      </c>
      <c r="S91" s="476">
        <f t="shared" si="348"/>
        <v>206.63</v>
      </c>
      <c r="T91" s="476">
        <f t="shared" si="348"/>
        <v>248.67000000000002</v>
      </c>
      <c r="U91" s="476">
        <f t="shared" si="348"/>
        <v>221.13</v>
      </c>
      <c r="V91" s="476">
        <f t="shared" si="348"/>
        <v>252.87</v>
      </c>
      <c r="W91" s="476">
        <f t="shared" si="348"/>
        <v>255.36</v>
      </c>
      <c r="X91" s="476">
        <f t="shared" si="348"/>
        <v>258.81</v>
      </c>
      <c r="Y91" s="476">
        <f t="shared" si="348"/>
        <v>257.05</v>
      </c>
      <c r="Z91" s="476">
        <f t="shared" si="348"/>
        <v>242.75</v>
      </c>
      <c r="AA91" s="476">
        <f t="shared" si="348"/>
        <v>234.9</v>
      </c>
      <c r="AB91" s="476">
        <f t="shared" si="348"/>
        <v>210.87</v>
      </c>
      <c r="AC91" s="41">
        <f t="shared" si="331"/>
        <v>2831.44</v>
      </c>
      <c r="AD91" s="17"/>
      <c r="AI91" s="237" t="str">
        <f t="shared" si="323"/>
        <v>R</v>
      </c>
      <c r="AJ91" s="25">
        <f t="shared" si="324"/>
        <v>2019</v>
      </c>
      <c r="AK91" s="284">
        <f t="shared" si="325"/>
        <v>2</v>
      </c>
      <c r="AL91" s="285">
        <f t="shared" ca="1" si="332"/>
        <v>0</v>
      </c>
      <c r="AM91" s="285">
        <f t="shared" ca="1" si="332"/>
        <v>0</v>
      </c>
      <c r="AN91" s="285">
        <f t="shared" ca="1" si="332"/>
        <v>0</v>
      </c>
      <c r="AO91" s="285">
        <f t="shared" ca="1" si="332"/>
        <v>0</v>
      </c>
      <c r="AP91" s="285">
        <f t="shared" ca="1" si="332"/>
        <v>0</v>
      </c>
      <c r="AQ91" s="285">
        <f t="shared" ca="1" si="332"/>
        <v>0</v>
      </c>
      <c r="AR91" s="285">
        <f t="shared" ca="1" si="332"/>
        <v>0</v>
      </c>
      <c r="AS91" s="285">
        <f t="shared" ca="1" si="332"/>
        <v>0</v>
      </c>
      <c r="AT91" s="285">
        <f t="shared" ca="1" si="332"/>
        <v>600</v>
      </c>
      <c r="AU91" s="285">
        <f t="shared" ca="1" si="332"/>
        <v>150</v>
      </c>
      <c r="AV91" s="285">
        <f t="shared" ca="1" si="333"/>
        <v>250</v>
      </c>
      <c r="AW91" s="285">
        <f t="shared" ca="1" si="333"/>
        <v>0</v>
      </c>
      <c r="AX91" s="285">
        <f t="shared" ca="1" si="333"/>
        <v>0</v>
      </c>
      <c r="AY91" s="609">
        <f t="shared" ca="1" si="333"/>
        <v>0</v>
      </c>
      <c r="AZ91" s="285">
        <f t="shared" ca="1" si="333"/>
        <v>10</v>
      </c>
      <c r="BA91" s="285">
        <f t="shared" ca="1" si="333"/>
        <v>25</v>
      </c>
      <c r="BB91" s="285">
        <f t="shared" ca="1" si="333"/>
        <v>7</v>
      </c>
      <c r="BC91" s="285">
        <f t="shared" ca="1" si="333"/>
        <v>0</v>
      </c>
      <c r="BD91" s="285">
        <f t="shared" ca="1" si="333"/>
        <v>5</v>
      </c>
      <c r="BE91" s="285">
        <f t="shared" ca="1" si="263"/>
        <v>0</v>
      </c>
      <c r="BF91" s="285">
        <f t="shared" ca="1" si="334"/>
        <v>25</v>
      </c>
      <c r="BG91" s="285">
        <f t="shared" ca="1" si="334"/>
        <v>0</v>
      </c>
      <c r="BH91" s="285">
        <f t="shared" ca="1" si="334"/>
        <v>0</v>
      </c>
      <c r="BI91" s="285">
        <f t="shared" ca="1" si="334"/>
        <v>0</v>
      </c>
      <c r="BJ91" s="285">
        <f t="shared" ca="1" si="335"/>
        <v>15</v>
      </c>
      <c r="BK91" s="285">
        <f t="shared" ca="1" si="335"/>
        <v>0</v>
      </c>
      <c r="BL91" s="285">
        <f t="shared" ca="1" si="335"/>
        <v>0</v>
      </c>
      <c r="BM91" s="285">
        <f t="shared" ca="1" si="335"/>
        <v>0</v>
      </c>
      <c r="BN91" s="285">
        <f t="shared" ca="1" si="335"/>
        <v>0</v>
      </c>
      <c r="BO91" s="285">
        <f t="shared" ca="1" si="335"/>
        <v>0</v>
      </c>
      <c r="BP91" s="285">
        <f t="shared" ca="1" si="335"/>
        <v>0</v>
      </c>
      <c r="BQ91" s="514">
        <f t="shared" ca="1" si="264"/>
        <v>22</v>
      </c>
      <c r="BR91" s="566">
        <f t="shared" ca="1" si="322"/>
        <v>86.8</v>
      </c>
      <c r="BS91" s="274">
        <f t="shared" ca="1" si="321"/>
        <v>1000</v>
      </c>
      <c r="BT91" s="285">
        <f t="shared" ca="1" si="265"/>
        <v>1087</v>
      </c>
      <c r="BU91" s="286" t="str">
        <f t="shared" si="326"/>
        <v>C</v>
      </c>
      <c r="BV91" s="323">
        <f t="shared" ca="1" si="269"/>
        <v>1087</v>
      </c>
      <c r="BW91" s="323">
        <f t="shared" ca="1" si="266"/>
        <v>0</v>
      </c>
      <c r="BY91" s="287"/>
      <c r="BZ91" s="288"/>
      <c r="CA91" s="237" t="str">
        <f t="shared" si="327"/>
        <v>C</v>
      </c>
      <c r="CB91" s="278">
        <f t="shared" si="340"/>
        <v>2019</v>
      </c>
      <c r="CC91" s="279">
        <f t="shared" si="340"/>
        <v>2</v>
      </c>
      <c r="CD91" s="280">
        <f t="shared" ca="1" si="270"/>
        <v>0</v>
      </c>
      <c r="CE91" s="280">
        <f t="shared" ca="1" si="271"/>
        <v>0</v>
      </c>
      <c r="CF91" s="280">
        <f t="shared" ca="1" si="272"/>
        <v>0</v>
      </c>
      <c r="CG91" s="280">
        <f t="shared" ca="1" si="273"/>
        <v>0</v>
      </c>
      <c r="CH91" s="280">
        <f t="shared" ca="1" si="274"/>
        <v>0</v>
      </c>
      <c r="CI91" s="280">
        <f t="shared" ca="1" si="275"/>
        <v>0</v>
      </c>
      <c r="CJ91" s="280">
        <f t="shared" ca="1" si="276"/>
        <v>0</v>
      </c>
      <c r="CK91" s="280">
        <f t="shared" ca="1" si="277"/>
        <v>0</v>
      </c>
      <c r="CL91" s="280">
        <f t="shared" ca="1" si="278"/>
        <v>600</v>
      </c>
      <c r="CM91" s="280">
        <f t="shared" ca="1" si="279"/>
        <v>150</v>
      </c>
      <c r="CN91" s="280">
        <f t="shared" ca="1" si="280"/>
        <v>250</v>
      </c>
      <c r="CO91" s="280">
        <f t="shared" ca="1" si="281"/>
        <v>0</v>
      </c>
      <c r="CP91" s="365">
        <f t="shared" ca="1" si="282"/>
        <v>0</v>
      </c>
      <c r="CQ91" s="613">
        <f t="shared" ca="1" si="283"/>
        <v>0</v>
      </c>
      <c r="CR91" s="280">
        <f t="shared" ca="1" si="284"/>
        <v>11</v>
      </c>
      <c r="CS91" s="280">
        <f t="shared" ca="1" si="285"/>
        <v>25</v>
      </c>
      <c r="CT91" s="280">
        <f t="shared" ca="1" si="286"/>
        <v>6</v>
      </c>
      <c r="CU91" s="280">
        <f t="shared" ca="1" si="287"/>
        <v>0</v>
      </c>
      <c r="CV91" s="280">
        <f t="shared" ca="1" si="288"/>
        <v>5</v>
      </c>
      <c r="CW91" s="365">
        <f t="shared" ca="1" si="289"/>
        <v>0</v>
      </c>
      <c r="CX91" s="280">
        <f t="shared" ca="1" si="290"/>
        <v>25</v>
      </c>
      <c r="CY91" s="280">
        <f t="shared" ca="1" si="291"/>
        <v>0</v>
      </c>
      <c r="CZ91" s="280">
        <f t="shared" ca="1" si="292"/>
        <v>0</v>
      </c>
      <c r="DA91" s="280">
        <f t="shared" ca="1" si="293"/>
        <v>0</v>
      </c>
      <c r="DB91" s="280">
        <f t="shared" ca="1" si="294"/>
        <v>15</v>
      </c>
      <c r="DC91" s="280">
        <f t="shared" ca="1" si="295"/>
        <v>0</v>
      </c>
      <c r="DD91" s="280">
        <f t="shared" ca="1" si="296"/>
        <v>0</v>
      </c>
      <c r="DE91" s="280">
        <f t="shared" ca="1" si="297"/>
        <v>0</v>
      </c>
      <c r="DF91" s="280">
        <f t="shared" ca="1" si="298"/>
        <v>0</v>
      </c>
      <c r="DG91" s="280">
        <f t="shared" ca="1" si="299"/>
        <v>0</v>
      </c>
      <c r="DH91" s="280">
        <f t="shared" ca="1" si="300"/>
        <v>0</v>
      </c>
      <c r="DI91" s="568">
        <f t="shared" ca="1" si="301"/>
        <v>22</v>
      </c>
      <c r="DJ91" s="568">
        <f t="shared" ca="1" si="302"/>
        <v>65</v>
      </c>
      <c r="DK91" s="414">
        <f t="shared" ca="1" si="303"/>
        <v>1000</v>
      </c>
      <c r="DL91" s="281">
        <f t="shared" ca="1" si="304"/>
        <v>1087</v>
      </c>
      <c r="DM91" s="281">
        <f t="shared" ca="1" si="305"/>
        <v>1087</v>
      </c>
      <c r="DN91" s="454">
        <f t="shared" ca="1" si="306"/>
        <v>0</v>
      </c>
      <c r="DO91" s="626">
        <f t="shared" ca="1" si="307"/>
        <v>0</v>
      </c>
      <c r="DP91" s="29"/>
      <c r="DQ91" s="29"/>
      <c r="DR91" s="29"/>
      <c r="DS91" s="29"/>
      <c r="DT91" s="29"/>
      <c r="DU91" s="29"/>
      <c r="DV91" s="29"/>
    </row>
    <row r="92" spans="1:126" ht="11.25" customHeight="1">
      <c r="A92" s="1">
        <f t="shared" si="336"/>
        <v>2016</v>
      </c>
      <c r="B92" s="476">
        <f t="shared" ref="B92:M92" si="349">B132+B772+B852+B932+B972+B1012+B1052+B1092+B1132+B1212+B1252+B1292+B1332+B1372+B1412+B1452+B1492</f>
        <v>228.35999999999999</v>
      </c>
      <c r="C92" s="476">
        <f t="shared" si="349"/>
        <v>206.77999999999997</v>
      </c>
      <c r="D92" s="476">
        <f t="shared" si="349"/>
        <v>249.52999999999997</v>
      </c>
      <c r="E92" s="476">
        <f t="shared" si="349"/>
        <v>220.35999999999999</v>
      </c>
      <c r="F92" s="476">
        <f t="shared" si="349"/>
        <v>255.78999999999996</v>
      </c>
      <c r="G92" s="476">
        <f t="shared" si="349"/>
        <v>258.74</v>
      </c>
      <c r="H92" s="476">
        <f t="shared" si="349"/>
        <v>258.45</v>
      </c>
      <c r="I92" s="476">
        <f t="shared" si="349"/>
        <v>258.34999999999997</v>
      </c>
      <c r="J92" s="476">
        <f t="shared" si="349"/>
        <v>241.62</v>
      </c>
      <c r="K92" s="476">
        <f t="shared" si="349"/>
        <v>234.45</v>
      </c>
      <c r="L92" s="476">
        <f t="shared" si="349"/>
        <v>208.35999999999999</v>
      </c>
      <c r="M92" s="476">
        <f t="shared" si="349"/>
        <v>226.92999999999998</v>
      </c>
      <c r="N92" s="41">
        <f t="shared" si="329"/>
        <v>2847.72</v>
      </c>
      <c r="O92" s="2"/>
      <c r="P92" s="1">
        <f t="shared" si="338"/>
        <v>2016</v>
      </c>
      <c r="Q92" s="476">
        <f t="shared" ref="Q92:AB92" si="350">Q132+Q772+Q852+Q932+Q972+Q1012+Q1052+Q1092+Q1132+Q1212+Q1252+Q1292+Q1332+Q1372+Q1412+Q1452+Q1492</f>
        <v>220.43</v>
      </c>
      <c r="R92" s="476">
        <f t="shared" si="350"/>
        <v>227.21</v>
      </c>
      <c r="S92" s="476">
        <f t="shared" si="350"/>
        <v>207.75</v>
      </c>
      <c r="T92" s="476">
        <f t="shared" si="350"/>
        <v>250.7</v>
      </c>
      <c r="U92" s="476">
        <f t="shared" si="350"/>
        <v>221.3</v>
      </c>
      <c r="V92" s="476">
        <f t="shared" si="350"/>
        <v>255</v>
      </c>
      <c r="W92" s="476">
        <f t="shared" si="350"/>
        <v>257.44</v>
      </c>
      <c r="X92" s="476">
        <f t="shared" si="350"/>
        <v>261.02999999999997</v>
      </c>
      <c r="Y92" s="476">
        <f t="shared" si="350"/>
        <v>259.23</v>
      </c>
      <c r="Z92" s="476">
        <f t="shared" si="350"/>
        <v>242.88</v>
      </c>
      <c r="AA92" s="476">
        <f t="shared" si="350"/>
        <v>236.07</v>
      </c>
      <c r="AB92" s="476">
        <f t="shared" si="350"/>
        <v>212.96</v>
      </c>
      <c r="AC92" s="41">
        <f t="shared" si="331"/>
        <v>2852.0000000000005</v>
      </c>
      <c r="AD92" s="17"/>
      <c r="AI92" s="237" t="str">
        <f t="shared" si="323"/>
        <v>S</v>
      </c>
      <c r="AJ92" s="25">
        <f t="shared" si="324"/>
        <v>2019</v>
      </c>
      <c r="AK92" s="284">
        <f t="shared" si="325"/>
        <v>3</v>
      </c>
      <c r="AL92" s="285">
        <f t="shared" ca="1" si="332"/>
        <v>0</v>
      </c>
      <c r="AM92" s="285">
        <f t="shared" ca="1" si="332"/>
        <v>0</v>
      </c>
      <c r="AN92" s="285">
        <f t="shared" ca="1" si="332"/>
        <v>0</v>
      </c>
      <c r="AO92" s="285">
        <f t="shared" ca="1" si="332"/>
        <v>0</v>
      </c>
      <c r="AP92" s="285">
        <f t="shared" ca="1" si="332"/>
        <v>0</v>
      </c>
      <c r="AQ92" s="285">
        <f t="shared" ca="1" si="332"/>
        <v>0</v>
      </c>
      <c r="AR92" s="285">
        <f t="shared" ca="1" si="332"/>
        <v>0</v>
      </c>
      <c r="AS92" s="285">
        <f t="shared" ca="1" si="332"/>
        <v>0</v>
      </c>
      <c r="AT92" s="285">
        <f t="shared" ca="1" si="332"/>
        <v>600</v>
      </c>
      <c r="AU92" s="285">
        <f t="shared" ca="1" si="332"/>
        <v>150</v>
      </c>
      <c r="AV92" s="285">
        <f t="shared" ca="1" si="333"/>
        <v>250</v>
      </c>
      <c r="AW92" s="285">
        <f t="shared" ca="1" si="333"/>
        <v>0</v>
      </c>
      <c r="AX92" s="285">
        <f t="shared" ca="1" si="333"/>
        <v>0</v>
      </c>
      <c r="AY92" s="609">
        <f t="shared" ca="1" si="333"/>
        <v>0</v>
      </c>
      <c r="AZ92" s="285">
        <f t="shared" ca="1" si="333"/>
        <v>11</v>
      </c>
      <c r="BA92" s="285">
        <f t="shared" ca="1" si="333"/>
        <v>25</v>
      </c>
      <c r="BB92" s="285">
        <f t="shared" ca="1" si="333"/>
        <v>6</v>
      </c>
      <c r="BC92" s="285">
        <f t="shared" ca="1" si="333"/>
        <v>0</v>
      </c>
      <c r="BD92" s="285">
        <f t="shared" ca="1" si="333"/>
        <v>6</v>
      </c>
      <c r="BE92" s="285">
        <f t="shared" ca="1" si="263"/>
        <v>0</v>
      </c>
      <c r="BF92" s="285">
        <f t="shared" ca="1" si="334"/>
        <v>25</v>
      </c>
      <c r="BG92" s="285">
        <f t="shared" ca="1" si="334"/>
        <v>0</v>
      </c>
      <c r="BH92" s="285">
        <f t="shared" ca="1" si="334"/>
        <v>0</v>
      </c>
      <c r="BI92" s="285">
        <f t="shared" ca="1" si="334"/>
        <v>0</v>
      </c>
      <c r="BJ92" s="285">
        <f t="shared" ca="1" si="335"/>
        <v>15</v>
      </c>
      <c r="BK92" s="285">
        <f t="shared" ca="1" si="335"/>
        <v>0</v>
      </c>
      <c r="BL92" s="285">
        <f t="shared" ca="1" si="335"/>
        <v>0</v>
      </c>
      <c r="BM92" s="285">
        <f t="shared" ca="1" si="335"/>
        <v>0</v>
      </c>
      <c r="BN92" s="285">
        <f t="shared" ca="1" si="335"/>
        <v>0</v>
      </c>
      <c r="BO92" s="285">
        <f t="shared" ca="1" si="335"/>
        <v>0</v>
      </c>
      <c r="BP92" s="285">
        <f t="shared" ca="1" si="335"/>
        <v>0</v>
      </c>
      <c r="BQ92" s="514">
        <f t="shared" ca="1" si="264"/>
        <v>22</v>
      </c>
      <c r="BR92" s="566">
        <f t="shared" ca="1" si="322"/>
        <v>87.1</v>
      </c>
      <c r="BS92" s="274">
        <f t="shared" ca="1" si="321"/>
        <v>1000</v>
      </c>
      <c r="BT92" s="285">
        <f t="shared" ca="1" si="265"/>
        <v>1087</v>
      </c>
      <c r="BU92" s="286" t="str">
        <f t="shared" si="326"/>
        <v>D</v>
      </c>
      <c r="BV92" s="323">
        <f t="shared" ca="1" si="269"/>
        <v>1088</v>
      </c>
      <c r="BW92" s="323">
        <f t="shared" ca="1" si="266"/>
        <v>1</v>
      </c>
      <c r="BY92" s="287"/>
      <c r="BZ92" s="288"/>
      <c r="CA92" s="237" t="str">
        <f t="shared" si="327"/>
        <v>D</v>
      </c>
      <c r="CB92" s="278">
        <f t="shared" si="340"/>
        <v>2019</v>
      </c>
      <c r="CC92" s="279">
        <f t="shared" si="340"/>
        <v>3</v>
      </c>
      <c r="CD92" s="280">
        <f t="shared" ca="1" si="270"/>
        <v>0</v>
      </c>
      <c r="CE92" s="280">
        <f t="shared" ca="1" si="271"/>
        <v>0</v>
      </c>
      <c r="CF92" s="280">
        <f t="shared" ca="1" si="272"/>
        <v>0</v>
      </c>
      <c r="CG92" s="280">
        <f t="shared" ca="1" si="273"/>
        <v>0</v>
      </c>
      <c r="CH92" s="280">
        <f t="shared" ca="1" si="274"/>
        <v>0</v>
      </c>
      <c r="CI92" s="280">
        <f t="shared" ca="1" si="275"/>
        <v>0</v>
      </c>
      <c r="CJ92" s="280">
        <f t="shared" ca="1" si="276"/>
        <v>0</v>
      </c>
      <c r="CK92" s="280">
        <f t="shared" ca="1" si="277"/>
        <v>0</v>
      </c>
      <c r="CL92" s="280">
        <f t="shared" ca="1" si="278"/>
        <v>600</v>
      </c>
      <c r="CM92" s="280">
        <f t="shared" ca="1" si="279"/>
        <v>150</v>
      </c>
      <c r="CN92" s="280">
        <f t="shared" ca="1" si="280"/>
        <v>250</v>
      </c>
      <c r="CO92" s="280">
        <f t="shared" ca="1" si="281"/>
        <v>0</v>
      </c>
      <c r="CP92" s="365">
        <f t="shared" ca="1" si="282"/>
        <v>0</v>
      </c>
      <c r="CQ92" s="613">
        <f t="shared" ca="1" si="283"/>
        <v>0</v>
      </c>
      <c r="CR92" s="280">
        <f t="shared" ca="1" si="284"/>
        <v>10</v>
      </c>
      <c r="CS92" s="280">
        <f t="shared" ca="1" si="285"/>
        <v>25</v>
      </c>
      <c r="CT92" s="280">
        <f t="shared" ca="1" si="286"/>
        <v>5</v>
      </c>
      <c r="CU92" s="280">
        <f t="shared" ca="1" si="287"/>
        <v>0</v>
      </c>
      <c r="CV92" s="280">
        <f t="shared" ca="1" si="288"/>
        <v>5</v>
      </c>
      <c r="CW92" s="365">
        <f t="shared" ca="1" si="289"/>
        <v>0</v>
      </c>
      <c r="CX92" s="280">
        <f t="shared" ca="1" si="290"/>
        <v>25</v>
      </c>
      <c r="CY92" s="280">
        <f t="shared" ca="1" si="291"/>
        <v>0</v>
      </c>
      <c r="CZ92" s="280">
        <f t="shared" ca="1" si="292"/>
        <v>0</v>
      </c>
      <c r="DA92" s="280">
        <f t="shared" ca="1" si="293"/>
        <v>0</v>
      </c>
      <c r="DB92" s="280">
        <f t="shared" ca="1" si="294"/>
        <v>15</v>
      </c>
      <c r="DC92" s="280">
        <f t="shared" ca="1" si="295"/>
        <v>0</v>
      </c>
      <c r="DD92" s="280">
        <f t="shared" ca="1" si="296"/>
        <v>0</v>
      </c>
      <c r="DE92" s="280">
        <f t="shared" ca="1" si="297"/>
        <v>0</v>
      </c>
      <c r="DF92" s="280">
        <f t="shared" ca="1" si="298"/>
        <v>0</v>
      </c>
      <c r="DG92" s="280">
        <f t="shared" ca="1" si="299"/>
        <v>0</v>
      </c>
      <c r="DH92" s="280">
        <f t="shared" ca="1" si="300"/>
        <v>0</v>
      </c>
      <c r="DI92" s="568">
        <f t="shared" ca="1" si="301"/>
        <v>20</v>
      </c>
      <c r="DJ92" s="568">
        <f t="shared" ca="1" si="302"/>
        <v>65</v>
      </c>
      <c r="DK92" s="414">
        <f t="shared" ca="1" si="303"/>
        <v>1000</v>
      </c>
      <c r="DL92" s="281">
        <f t="shared" ca="1" si="304"/>
        <v>1085</v>
      </c>
      <c r="DM92" s="281">
        <f t="shared" ca="1" si="305"/>
        <v>1085</v>
      </c>
      <c r="DN92" s="454">
        <f t="shared" ca="1" si="306"/>
        <v>0</v>
      </c>
      <c r="DO92" s="626">
        <f t="shared" ca="1" si="307"/>
        <v>0</v>
      </c>
      <c r="DP92" s="29"/>
      <c r="DQ92" s="29"/>
      <c r="DR92" s="29"/>
      <c r="DS92" s="29"/>
      <c r="DT92" s="29"/>
      <c r="DU92" s="29"/>
      <c r="DV92" s="29"/>
    </row>
    <row r="93" spans="1:126" ht="11.25" customHeight="1">
      <c r="A93" s="1">
        <f t="shared" si="336"/>
        <v>2017</v>
      </c>
      <c r="B93" s="476">
        <f t="shared" ref="B93:M93" si="351">B133+B773+B853+B933+B973+B1013+B1053+B1093+B1133+B1213+B1253+B1293+B1333+B1373+B1413+B1453+B1493</f>
        <v>87.67</v>
      </c>
      <c r="C93" s="476">
        <f t="shared" si="351"/>
        <v>85.95</v>
      </c>
      <c r="D93" s="476">
        <f t="shared" si="351"/>
        <v>84.4</v>
      </c>
      <c r="E93" s="476">
        <f t="shared" si="351"/>
        <v>83.63</v>
      </c>
      <c r="F93" s="476">
        <f t="shared" si="351"/>
        <v>86.39</v>
      </c>
      <c r="G93" s="476">
        <f t="shared" si="351"/>
        <v>89.05</v>
      </c>
      <c r="H93" s="476">
        <f t="shared" si="351"/>
        <v>87.55</v>
      </c>
      <c r="I93" s="476">
        <f t="shared" si="351"/>
        <v>87.19</v>
      </c>
      <c r="J93" s="476">
        <f t="shared" si="351"/>
        <v>86.59</v>
      </c>
      <c r="K93" s="476">
        <f t="shared" si="351"/>
        <v>85.460000000000008</v>
      </c>
      <c r="L93" s="476">
        <f t="shared" si="351"/>
        <v>81.010000000000005</v>
      </c>
      <c r="M93" s="476">
        <f t="shared" si="351"/>
        <v>85.54</v>
      </c>
      <c r="N93" s="41">
        <f t="shared" si="329"/>
        <v>1030.43</v>
      </c>
      <c r="O93" s="2"/>
      <c r="P93" s="1">
        <f t="shared" si="338"/>
        <v>2017</v>
      </c>
      <c r="Q93" s="476">
        <f t="shared" ref="Q93:AB93" si="352">Q133+Q773+Q853+Q933+Q973+Q1013+Q1053+Q1093+Q1133+Q1213+Q1253+Q1293+Q1333+Q1373+Q1413+Q1453+Q1493</f>
        <v>223.55</v>
      </c>
      <c r="R93" s="476">
        <f t="shared" si="352"/>
        <v>86.37</v>
      </c>
      <c r="S93" s="476">
        <f t="shared" si="352"/>
        <v>86.74</v>
      </c>
      <c r="T93" s="476">
        <f t="shared" si="352"/>
        <v>85.65</v>
      </c>
      <c r="U93" s="476">
        <f t="shared" si="352"/>
        <v>84.14</v>
      </c>
      <c r="V93" s="476">
        <f t="shared" si="352"/>
        <v>85.39</v>
      </c>
      <c r="W93" s="476">
        <f t="shared" si="352"/>
        <v>87.17</v>
      </c>
      <c r="X93" s="476">
        <f t="shared" si="352"/>
        <v>89.7</v>
      </c>
      <c r="Y93" s="476">
        <f t="shared" si="352"/>
        <v>87.56</v>
      </c>
      <c r="Z93" s="476">
        <f t="shared" si="352"/>
        <v>87.289999999999992</v>
      </c>
      <c r="AA93" s="476">
        <f t="shared" si="352"/>
        <v>86.5</v>
      </c>
      <c r="AB93" s="476">
        <f t="shared" si="352"/>
        <v>85.13</v>
      </c>
      <c r="AC93" s="41">
        <f t="shared" si="331"/>
        <v>1175.19</v>
      </c>
      <c r="AD93" s="17"/>
      <c r="AI93" s="237" t="str">
        <f t="shared" si="323"/>
        <v>T</v>
      </c>
      <c r="AJ93" s="25">
        <f t="shared" si="324"/>
        <v>2019</v>
      </c>
      <c r="AK93" s="284">
        <f t="shared" si="325"/>
        <v>4</v>
      </c>
      <c r="AL93" s="285">
        <f t="shared" ca="1" si="332"/>
        <v>0</v>
      </c>
      <c r="AM93" s="285">
        <f t="shared" ca="1" si="332"/>
        <v>0</v>
      </c>
      <c r="AN93" s="285">
        <f t="shared" ca="1" si="332"/>
        <v>0</v>
      </c>
      <c r="AO93" s="285">
        <f t="shared" ca="1" si="332"/>
        <v>0</v>
      </c>
      <c r="AP93" s="285">
        <f t="shared" ca="1" si="332"/>
        <v>0</v>
      </c>
      <c r="AQ93" s="285">
        <f t="shared" ca="1" si="332"/>
        <v>0</v>
      </c>
      <c r="AR93" s="285">
        <f t="shared" ca="1" si="332"/>
        <v>0</v>
      </c>
      <c r="AS93" s="285">
        <f t="shared" ca="1" si="332"/>
        <v>0</v>
      </c>
      <c r="AT93" s="285">
        <f t="shared" ca="1" si="332"/>
        <v>600</v>
      </c>
      <c r="AU93" s="285">
        <f t="shared" ca="1" si="332"/>
        <v>150</v>
      </c>
      <c r="AV93" s="285">
        <f t="shared" ca="1" si="333"/>
        <v>250</v>
      </c>
      <c r="AW93" s="285">
        <f t="shared" ca="1" si="333"/>
        <v>0</v>
      </c>
      <c r="AX93" s="285">
        <f t="shared" ca="1" si="333"/>
        <v>0</v>
      </c>
      <c r="AY93" s="609">
        <f t="shared" ca="1" si="333"/>
        <v>0</v>
      </c>
      <c r="AZ93" s="285">
        <f t="shared" ca="1" si="333"/>
        <v>11</v>
      </c>
      <c r="BA93" s="285">
        <f t="shared" ca="1" si="333"/>
        <v>25</v>
      </c>
      <c r="BB93" s="285">
        <f t="shared" ca="1" si="333"/>
        <v>5</v>
      </c>
      <c r="BC93" s="285">
        <f t="shared" ca="1" si="333"/>
        <v>0</v>
      </c>
      <c r="BD93" s="285">
        <f t="shared" ca="1" si="333"/>
        <v>5</v>
      </c>
      <c r="BE93" s="285">
        <f t="shared" ca="1" si="263"/>
        <v>0</v>
      </c>
      <c r="BF93" s="285">
        <f t="shared" ca="1" si="334"/>
        <v>25</v>
      </c>
      <c r="BG93" s="285">
        <f t="shared" ca="1" si="334"/>
        <v>0</v>
      </c>
      <c r="BH93" s="285">
        <f t="shared" ca="1" si="334"/>
        <v>0</v>
      </c>
      <c r="BI93" s="285">
        <f t="shared" ca="1" si="334"/>
        <v>0</v>
      </c>
      <c r="BJ93" s="285">
        <f t="shared" ca="1" si="335"/>
        <v>15</v>
      </c>
      <c r="BK93" s="285">
        <f t="shared" ca="1" si="335"/>
        <v>0</v>
      </c>
      <c r="BL93" s="285">
        <f t="shared" ca="1" si="335"/>
        <v>0</v>
      </c>
      <c r="BM93" s="285">
        <f t="shared" ca="1" si="335"/>
        <v>0</v>
      </c>
      <c r="BN93" s="285">
        <f t="shared" ca="1" si="335"/>
        <v>0</v>
      </c>
      <c r="BO93" s="285">
        <f t="shared" ca="1" si="335"/>
        <v>0</v>
      </c>
      <c r="BP93" s="285">
        <f t="shared" ca="1" si="335"/>
        <v>0</v>
      </c>
      <c r="BQ93" s="514">
        <f t="shared" ca="1" si="264"/>
        <v>21</v>
      </c>
      <c r="BR93" s="566">
        <f t="shared" ca="1" si="322"/>
        <v>85.7</v>
      </c>
      <c r="BS93" s="274">
        <f t="shared" ca="1" si="321"/>
        <v>1000</v>
      </c>
      <c r="BT93" s="285">
        <f t="shared" ca="1" si="265"/>
        <v>1086</v>
      </c>
      <c r="BU93" s="286" t="str">
        <f t="shared" si="326"/>
        <v>E</v>
      </c>
      <c r="BV93" s="323">
        <f t="shared" ca="1" si="269"/>
        <v>1086</v>
      </c>
      <c r="BW93" s="323">
        <f t="shared" ca="1" si="266"/>
        <v>0</v>
      </c>
      <c r="BY93" s="287"/>
      <c r="BZ93" s="288"/>
      <c r="CA93" s="237" t="str">
        <f t="shared" si="327"/>
        <v>E</v>
      </c>
      <c r="CB93" s="278">
        <f t="shared" si="340"/>
        <v>2019</v>
      </c>
      <c r="CC93" s="279">
        <f t="shared" si="340"/>
        <v>4</v>
      </c>
      <c r="CD93" s="280">
        <f t="shared" ca="1" si="270"/>
        <v>0</v>
      </c>
      <c r="CE93" s="280">
        <f t="shared" ca="1" si="271"/>
        <v>0</v>
      </c>
      <c r="CF93" s="280">
        <f t="shared" ca="1" si="272"/>
        <v>0</v>
      </c>
      <c r="CG93" s="280">
        <f t="shared" ca="1" si="273"/>
        <v>0</v>
      </c>
      <c r="CH93" s="280">
        <f t="shared" ca="1" si="274"/>
        <v>0</v>
      </c>
      <c r="CI93" s="280">
        <f t="shared" ca="1" si="275"/>
        <v>0</v>
      </c>
      <c r="CJ93" s="280">
        <f t="shared" ca="1" si="276"/>
        <v>0</v>
      </c>
      <c r="CK93" s="280">
        <f t="shared" ca="1" si="277"/>
        <v>0</v>
      </c>
      <c r="CL93" s="280">
        <f t="shared" ca="1" si="278"/>
        <v>0</v>
      </c>
      <c r="CM93" s="280">
        <f t="shared" ca="1" si="279"/>
        <v>150</v>
      </c>
      <c r="CN93" s="280">
        <f t="shared" ca="1" si="280"/>
        <v>250</v>
      </c>
      <c r="CO93" s="280">
        <f t="shared" ca="1" si="281"/>
        <v>0</v>
      </c>
      <c r="CP93" s="365">
        <f t="shared" ca="1" si="282"/>
        <v>0</v>
      </c>
      <c r="CQ93" s="613">
        <f t="shared" ca="1" si="283"/>
        <v>0</v>
      </c>
      <c r="CR93" s="280">
        <f t="shared" ca="1" si="284"/>
        <v>10</v>
      </c>
      <c r="CS93" s="280">
        <f t="shared" ca="1" si="285"/>
        <v>25</v>
      </c>
      <c r="CT93" s="280">
        <f t="shared" ca="1" si="286"/>
        <v>5</v>
      </c>
      <c r="CU93" s="280">
        <f t="shared" ca="1" si="287"/>
        <v>0</v>
      </c>
      <c r="CV93" s="280">
        <f t="shared" ca="1" si="288"/>
        <v>4</v>
      </c>
      <c r="CW93" s="365">
        <f t="shared" ca="1" si="289"/>
        <v>0</v>
      </c>
      <c r="CX93" s="280">
        <f t="shared" ca="1" si="290"/>
        <v>25</v>
      </c>
      <c r="CY93" s="280">
        <f t="shared" ca="1" si="291"/>
        <v>0</v>
      </c>
      <c r="CZ93" s="280">
        <f t="shared" ca="1" si="292"/>
        <v>0</v>
      </c>
      <c r="DA93" s="280">
        <f t="shared" ca="1" si="293"/>
        <v>0</v>
      </c>
      <c r="DB93" s="280">
        <f t="shared" ca="1" si="294"/>
        <v>15</v>
      </c>
      <c r="DC93" s="280">
        <f t="shared" ca="1" si="295"/>
        <v>0</v>
      </c>
      <c r="DD93" s="280">
        <f t="shared" ca="1" si="296"/>
        <v>0</v>
      </c>
      <c r="DE93" s="280">
        <f t="shared" ca="1" si="297"/>
        <v>0</v>
      </c>
      <c r="DF93" s="280">
        <f t="shared" ca="1" si="298"/>
        <v>0</v>
      </c>
      <c r="DG93" s="280">
        <f t="shared" ca="1" si="299"/>
        <v>0</v>
      </c>
      <c r="DH93" s="280">
        <f t="shared" ca="1" si="300"/>
        <v>0</v>
      </c>
      <c r="DI93" s="568">
        <f t="shared" ca="1" si="301"/>
        <v>19</v>
      </c>
      <c r="DJ93" s="568">
        <f t="shared" ca="1" si="302"/>
        <v>65</v>
      </c>
      <c r="DK93" s="414">
        <f t="shared" ca="1" si="303"/>
        <v>400</v>
      </c>
      <c r="DL93" s="281">
        <f t="shared" ca="1" si="304"/>
        <v>484</v>
      </c>
      <c r="DM93" s="281">
        <f t="shared" ca="1" si="305"/>
        <v>484</v>
      </c>
      <c r="DN93" s="454">
        <f t="shared" ca="1" si="306"/>
        <v>0</v>
      </c>
      <c r="DO93" s="626">
        <f t="shared" ca="1" si="307"/>
        <v>0</v>
      </c>
      <c r="DP93" s="29"/>
      <c r="DQ93" s="29"/>
      <c r="DR93" s="29"/>
      <c r="DS93" s="29"/>
      <c r="DT93" s="29"/>
      <c r="DU93" s="29"/>
      <c r="DV93" s="29"/>
    </row>
    <row r="94" spans="1:126" ht="11.25" customHeight="1">
      <c r="A94" s="1">
        <f t="shared" si="336"/>
        <v>2018</v>
      </c>
      <c r="B94" s="476">
        <f t="shared" ref="B94:M94" si="353">B134+B774+B854+B934+B974+B1014+B1054+B1094+B1134+B1214+B1254+B1294+B1334+B1374+B1414+B1454+B1494</f>
        <v>87.86</v>
      </c>
      <c r="C94" s="476">
        <f t="shared" si="353"/>
        <v>85.95</v>
      </c>
      <c r="D94" s="476">
        <f t="shared" si="353"/>
        <v>84.54</v>
      </c>
      <c r="E94" s="476">
        <f t="shared" si="353"/>
        <v>83.76</v>
      </c>
      <c r="F94" s="476">
        <f t="shared" si="353"/>
        <v>86.49</v>
      </c>
      <c r="G94" s="476">
        <f t="shared" si="353"/>
        <v>89.18</v>
      </c>
      <c r="H94" s="476">
        <f t="shared" si="353"/>
        <v>87.65</v>
      </c>
      <c r="I94" s="476">
        <f t="shared" si="353"/>
        <v>87.23</v>
      </c>
      <c r="J94" s="476">
        <f t="shared" si="353"/>
        <v>86.62</v>
      </c>
      <c r="K94" s="476">
        <f t="shared" si="353"/>
        <v>85.490000000000009</v>
      </c>
      <c r="L94" s="476">
        <f t="shared" si="353"/>
        <v>81.06</v>
      </c>
      <c r="M94" s="476">
        <f t="shared" si="353"/>
        <v>85.81</v>
      </c>
      <c r="N94" s="41">
        <f t="shared" si="329"/>
        <v>1031.6399999999999</v>
      </c>
      <c r="O94" s="2"/>
      <c r="P94" s="1">
        <f t="shared" si="338"/>
        <v>2018</v>
      </c>
      <c r="Q94" s="476">
        <f t="shared" ref="Q94:AB94" si="354">Q134+Q774+Q854+Q934+Q974+Q1014+Q1054+Q1094+Q1134+Q1214+Q1254+Q1294+Q1334+Q1374+Q1414+Q1454+Q1494</f>
        <v>82.15</v>
      </c>
      <c r="R94" s="476">
        <f t="shared" si="354"/>
        <v>86.47</v>
      </c>
      <c r="S94" s="476">
        <f t="shared" si="354"/>
        <v>86.84</v>
      </c>
      <c r="T94" s="476">
        <f t="shared" si="354"/>
        <v>85.69</v>
      </c>
      <c r="U94" s="476">
        <f t="shared" si="354"/>
        <v>84.28</v>
      </c>
      <c r="V94" s="476">
        <f t="shared" si="354"/>
        <v>85.58</v>
      </c>
      <c r="W94" s="476">
        <f t="shared" si="354"/>
        <v>87.22</v>
      </c>
      <c r="X94" s="476">
        <f t="shared" si="354"/>
        <v>89.9</v>
      </c>
      <c r="Y94" s="476">
        <f t="shared" si="354"/>
        <v>87.61</v>
      </c>
      <c r="Z94" s="476">
        <f t="shared" si="354"/>
        <v>87.32</v>
      </c>
      <c r="AA94" s="476">
        <f t="shared" si="354"/>
        <v>86.539999999999992</v>
      </c>
      <c r="AB94" s="476">
        <f t="shared" si="354"/>
        <v>85.18</v>
      </c>
      <c r="AC94" s="41">
        <f t="shared" si="331"/>
        <v>1034.78</v>
      </c>
      <c r="AD94" s="17"/>
      <c r="AI94" s="237" t="str">
        <f t="shared" si="323"/>
        <v>U</v>
      </c>
      <c r="AJ94" s="25">
        <f t="shared" si="324"/>
        <v>2019</v>
      </c>
      <c r="AK94" s="284">
        <f t="shared" si="325"/>
        <v>5</v>
      </c>
      <c r="AL94" s="285">
        <f t="shared" ca="1" si="332"/>
        <v>0</v>
      </c>
      <c r="AM94" s="285">
        <f t="shared" ca="1" si="332"/>
        <v>0</v>
      </c>
      <c r="AN94" s="285">
        <f t="shared" ca="1" si="332"/>
        <v>0</v>
      </c>
      <c r="AO94" s="285">
        <f t="shared" ca="1" si="332"/>
        <v>0</v>
      </c>
      <c r="AP94" s="285">
        <f t="shared" ca="1" si="332"/>
        <v>0</v>
      </c>
      <c r="AQ94" s="285">
        <f t="shared" ca="1" si="332"/>
        <v>0</v>
      </c>
      <c r="AR94" s="285">
        <f t="shared" ca="1" si="332"/>
        <v>0</v>
      </c>
      <c r="AS94" s="285">
        <f t="shared" ca="1" si="332"/>
        <v>0</v>
      </c>
      <c r="AT94" s="285">
        <f t="shared" ca="1" si="332"/>
        <v>0</v>
      </c>
      <c r="AU94" s="285">
        <f t="shared" ca="1" si="332"/>
        <v>150</v>
      </c>
      <c r="AV94" s="285">
        <f t="shared" ca="1" si="333"/>
        <v>250</v>
      </c>
      <c r="AW94" s="285">
        <f t="shared" ca="1" si="333"/>
        <v>0</v>
      </c>
      <c r="AX94" s="285">
        <f t="shared" ca="1" si="333"/>
        <v>0</v>
      </c>
      <c r="AY94" s="609">
        <f t="shared" ca="1" si="333"/>
        <v>0</v>
      </c>
      <c r="AZ94" s="285">
        <f t="shared" ca="1" si="333"/>
        <v>10</v>
      </c>
      <c r="BA94" s="285">
        <f t="shared" ca="1" si="333"/>
        <v>25</v>
      </c>
      <c r="BB94" s="285">
        <f t="shared" ca="1" si="333"/>
        <v>5</v>
      </c>
      <c r="BC94" s="285">
        <f t="shared" ca="1" si="333"/>
        <v>0</v>
      </c>
      <c r="BD94" s="285">
        <f t="shared" ca="1" si="333"/>
        <v>5</v>
      </c>
      <c r="BE94" s="285">
        <f t="shared" ca="1" si="263"/>
        <v>0</v>
      </c>
      <c r="BF94" s="285">
        <f t="shared" ca="1" si="334"/>
        <v>25</v>
      </c>
      <c r="BG94" s="285">
        <f t="shared" ca="1" si="334"/>
        <v>0</v>
      </c>
      <c r="BH94" s="285">
        <f t="shared" ca="1" si="334"/>
        <v>0</v>
      </c>
      <c r="BI94" s="285">
        <f t="shared" ca="1" si="334"/>
        <v>0</v>
      </c>
      <c r="BJ94" s="285">
        <f t="shared" ca="1" si="335"/>
        <v>15</v>
      </c>
      <c r="BK94" s="285">
        <f t="shared" ca="1" si="335"/>
        <v>0</v>
      </c>
      <c r="BL94" s="285">
        <f t="shared" ca="1" si="335"/>
        <v>0</v>
      </c>
      <c r="BM94" s="285">
        <f t="shared" ca="1" si="335"/>
        <v>0</v>
      </c>
      <c r="BN94" s="285">
        <f t="shared" ca="1" si="335"/>
        <v>0</v>
      </c>
      <c r="BO94" s="285">
        <f t="shared" ca="1" si="335"/>
        <v>0</v>
      </c>
      <c r="BP94" s="285">
        <f t="shared" ca="1" si="335"/>
        <v>0</v>
      </c>
      <c r="BQ94" s="514">
        <f t="shared" ca="1" si="264"/>
        <v>19</v>
      </c>
      <c r="BR94" s="566">
        <f t="shared" ca="1" si="322"/>
        <v>84.4</v>
      </c>
      <c r="BS94" s="274">
        <f t="shared" ca="1" si="321"/>
        <v>400</v>
      </c>
      <c r="BT94" s="285">
        <f t="shared" ca="1" si="265"/>
        <v>484</v>
      </c>
      <c r="BU94" s="286" t="str">
        <f t="shared" si="326"/>
        <v>F</v>
      </c>
      <c r="BV94" s="323">
        <f t="shared" ca="1" si="269"/>
        <v>485</v>
      </c>
      <c r="BW94" s="323">
        <f t="shared" ca="1" si="266"/>
        <v>1</v>
      </c>
      <c r="BY94" s="287"/>
      <c r="BZ94" s="288"/>
      <c r="CA94" s="237" t="str">
        <f t="shared" si="327"/>
        <v>F</v>
      </c>
      <c r="CB94" s="278">
        <f t="shared" si="340"/>
        <v>2019</v>
      </c>
      <c r="CC94" s="279">
        <f t="shared" si="340"/>
        <v>5</v>
      </c>
      <c r="CD94" s="280">
        <f t="shared" ca="1" si="270"/>
        <v>0</v>
      </c>
      <c r="CE94" s="280">
        <f t="shared" ca="1" si="271"/>
        <v>0</v>
      </c>
      <c r="CF94" s="280">
        <f t="shared" ca="1" si="272"/>
        <v>0</v>
      </c>
      <c r="CG94" s="280">
        <f t="shared" ca="1" si="273"/>
        <v>0</v>
      </c>
      <c r="CH94" s="280">
        <f t="shared" ca="1" si="274"/>
        <v>0</v>
      </c>
      <c r="CI94" s="280">
        <f t="shared" ca="1" si="275"/>
        <v>0</v>
      </c>
      <c r="CJ94" s="280">
        <f t="shared" ca="1" si="276"/>
        <v>0</v>
      </c>
      <c r="CK94" s="280">
        <f t="shared" ca="1" si="277"/>
        <v>0</v>
      </c>
      <c r="CL94" s="280">
        <f t="shared" ca="1" si="278"/>
        <v>0</v>
      </c>
      <c r="CM94" s="280">
        <f t="shared" ca="1" si="279"/>
        <v>150</v>
      </c>
      <c r="CN94" s="280">
        <f t="shared" ca="1" si="280"/>
        <v>250</v>
      </c>
      <c r="CO94" s="280">
        <f t="shared" ca="1" si="281"/>
        <v>0</v>
      </c>
      <c r="CP94" s="365">
        <f t="shared" ca="1" si="282"/>
        <v>0</v>
      </c>
      <c r="CQ94" s="613">
        <f t="shared" ca="1" si="283"/>
        <v>0</v>
      </c>
      <c r="CR94" s="280">
        <f t="shared" ca="1" si="284"/>
        <v>10</v>
      </c>
      <c r="CS94" s="280">
        <f t="shared" ca="1" si="285"/>
        <v>25</v>
      </c>
      <c r="CT94" s="280">
        <f t="shared" ca="1" si="286"/>
        <v>7</v>
      </c>
      <c r="CU94" s="280">
        <f t="shared" ca="1" si="287"/>
        <v>0</v>
      </c>
      <c r="CV94" s="280">
        <f t="shared" ca="1" si="288"/>
        <v>5</v>
      </c>
      <c r="CW94" s="365">
        <f t="shared" ca="1" si="289"/>
        <v>0</v>
      </c>
      <c r="CX94" s="280">
        <f t="shared" ca="1" si="290"/>
        <v>25</v>
      </c>
      <c r="CY94" s="280">
        <f t="shared" ca="1" si="291"/>
        <v>0</v>
      </c>
      <c r="CZ94" s="280">
        <f t="shared" ca="1" si="292"/>
        <v>0</v>
      </c>
      <c r="DA94" s="280">
        <f t="shared" ca="1" si="293"/>
        <v>0</v>
      </c>
      <c r="DB94" s="280">
        <f t="shared" ca="1" si="294"/>
        <v>15</v>
      </c>
      <c r="DC94" s="280">
        <f t="shared" ca="1" si="295"/>
        <v>0</v>
      </c>
      <c r="DD94" s="280">
        <f t="shared" ca="1" si="296"/>
        <v>0</v>
      </c>
      <c r="DE94" s="280">
        <f t="shared" ca="1" si="297"/>
        <v>0</v>
      </c>
      <c r="DF94" s="280">
        <f t="shared" ca="1" si="298"/>
        <v>0</v>
      </c>
      <c r="DG94" s="280">
        <f t="shared" ca="1" si="299"/>
        <v>0</v>
      </c>
      <c r="DH94" s="280">
        <f t="shared" ca="1" si="300"/>
        <v>0</v>
      </c>
      <c r="DI94" s="568">
        <f t="shared" ca="1" si="301"/>
        <v>22</v>
      </c>
      <c r="DJ94" s="568">
        <f t="shared" ca="1" si="302"/>
        <v>65</v>
      </c>
      <c r="DK94" s="414">
        <f t="shared" ca="1" si="303"/>
        <v>400</v>
      </c>
      <c r="DL94" s="281">
        <f t="shared" ca="1" si="304"/>
        <v>487</v>
      </c>
      <c r="DM94" s="281">
        <f t="shared" ca="1" si="305"/>
        <v>487</v>
      </c>
      <c r="DN94" s="454">
        <f t="shared" ca="1" si="306"/>
        <v>0</v>
      </c>
      <c r="DO94" s="626">
        <f t="shared" ca="1" si="307"/>
        <v>0</v>
      </c>
      <c r="DP94" s="29"/>
      <c r="DQ94" s="29"/>
      <c r="DR94" s="29"/>
      <c r="DS94" s="29"/>
      <c r="DT94" s="29"/>
      <c r="DU94" s="29"/>
      <c r="DV94" s="29"/>
    </row>
    <row r="95" spans="1:126" s="26" customFormat="1" ht="11.25" customHeight="1">
      <c r="A95" s="1">
        <f t="shared" si="336"/>
        <v>2019</v>
      </c>
      <c r="B95" s="476">
        <f t="shared" ref="B95:M95" si="355">B135+B775+B855+B935+B975+B1015+B1055+B1095+B1135+B1215+B1255+B1295+B1335+B1375+B1415+B1455+B1495</f>
        <v>88.06</v>
      </c>
      <c r="C95" s="476">
        <f t="shared" si="355"/>
        <v>86.08</v>
      </c>
      <c r="D95" s="476">
        <f t="shared" si="355"/>
        <v>84.67</v>
      </c>
      <c r="E95" s="476">
        <f t="shared" si="355"/>
        <v>83.81</v>
      </c>
      <c r="F95" s="476">
        <f t="shared" si="355"/>
        <v>86.58</v>
      </c>
      <c r="G95" s="476">
        <f t="shared" si="355"/>
        <v>89.23</v>
      </c>
      <c r="H95" s="476">
        <f t="shared" si="355"/>
        <v>87.740000000000009</v>
      </c>
      <c r="I95" s="476">
        <f t="shared" si="355"/>
        <v>87.28</v>
      </c>
      <c r="J95" s="476">
        <f t="shared" si="355"/>
        <v>86.73</v>
      </c>
      <c r="K95" s="476">
        <f t="shared" si="355"/>
        <v>85.62</v>
      </c>
      <c r="L95" s="476">
        <f t="shared" si="355"/>
        <v>81.19</v>
      </c>
      <c r="M95" s="476">
        <f t="shared" si="355"/>
        <v>85.91</v>
      </c>
      <c r="N95" s="41">
        <f t="shared" si="329"/>
        <v>1032.9000000000001</v>
      </c>
      <c r="O95" s="2"/>
      <c r="P95" s="1">
        <f t="shared" si="338"/>
        <v>2019</v>
      </c>
      <c r="Q95" s="476">
        <f t="shared" ref="Q95:AB95" si="356">Q135+Q775+Q855+Q935+Q975+Q1015+Q1055+Q1095+Q1135+Q1215+Q1255+Q1295+Q1335+Q1375+Q1415+Q1455+Q1495</f>
        <v>82.25</v>
      </c>
      <c r="R95" s="476">
        <f t="shared" si="356"/>
        <v>86.759999999999991</v>
      </c>
      <c r="S95" s="476">
        <f t="shared" si="356"/>
        <v>87.07</v>
      </c>
      <c r="T95" s="476">
        <f t="shared" si="356"/>
        <v>85.72</v>
      </c>
      <c r="U95" s="476">
        <f t="shared" si="356"/>
        <v>84.43</v>
      </c>
      <c r="V95" s="476">
        <f t="shared" si="356"/>
        <v>85.68</v>
      </c>
      <c r="W95" s="476">
        <f t="shared" si="356"/>
        <v>87.27</v>
      </c>
      <c r="X95" s="476">
        <f t="shared" si="356"/>
        <v>90</v>
      </c>
      <c r="Y95" s="476">
        <f t="shared" si="356"/>
        <v>87.66</v>
      </c>
      <c r="Z95" s="476">
        <f t="shared" si="356"/>
        <v>87.34</v>
      </c>
      <c r="AA95" s="476">
        <f t="shared" si="356"/>
        <v>86.68</v>
      </c>
      <c r="AB95" s="476">
        <f t="shared" si="356"/>
        <v>85.32</v>
      </c>
      <c r="AC95" s="41">
        <f t="shared" si="331"/>
        <v>1036.1799999999998</v>
      </c>
      <c r="AD95" s="5"/>
      <c r="AI95" s="237" t="str">
        <f t="shared" si="323"/>
        <v>V</v>
      </c>
      <c r="AJ95" s="25">
        <f t="shared" si="324"/>
        <v>2019</v>
      </c>
      <c r="AK95" s="284">
        <f t="shared" si="325"/>
        <v>6</v>
      </c>
      <c r="AL95" s="285">
        <f t="shared" ca="1" si="332"/>
        <v>0</v>
      </c>
      <c r="AM95" s="285">
        <f t="shared" ca="1" si="332"/>
        <v>0</v>
      </c>
      <c r="AN95" s="285">
        <f t="shared" ca="1" si="332"/>
        <v>0</v>
      </c>
      <c r="AO95" s="285">
        <f t="shared" ca="1" si="332"/>
        <v>0</v>
      </c>
      <c r="AP95" s="285">
        <f t="shared" ca="1" si="332"/>
        <v>0</v>
      </c>
      <c r="AQ95" s="285">
        <f t="shared" ca="1" si="332"/>
        <v>0</v>
      </c>
      <c r="AR95" s="285">
        <f t="shared" ca="1" si="332"/>
        <v>0</v>
      </c>
      <c r="AS95" s="285">
        <f t="shared" ca="1" si="332"/>
        <v>0</v>
      </c>
      <c r="AT95" s="285">
        <f t="shared" ca="1" si="332"/>
        <v>0</v>
      </c>
      <c r="AU95" s="285">
        <f t="shared" ca="1" si="332"/>
        <v>150</v>
      </c>
      <c r="AV95" s="285">
        <f t="shared" ca="1" si="333"/>
        <v>250</v>
      </c>
      <c r="AW95" s="285">
        <f t="shared" ca="1" si="333"/>
        <v>0</v>
      </c>
      <c r="AX95" s="285">
        <f t="shared" ca="1" si="333"/>
        <v>0</v>
      </c>
      <c r="AY95" s="609">
        <f t="shared" ca="1" si="333"/>
        <v>0</v>
      </c>
      <c r="AZ95" s="285">
        <f t="shared" ca="1" si="333"/>
        <v>10</v>
      </c>
      <c r="BA95" s="285">
        <f t="shared" ca="1" si="333"/>
        <v>25</v>
      </c>
      <c r="BB95" s="285">
        <f t="shared" ca="1" si="333"/>
        <v>7</v>
      </c>
      <c r="BC95" s="285">
        <f t="shared" ca="1" si="333"/>
        <v>0</v>
      </c>
      <c r="BD95" s="285">
        <f t="shared" ca="1" si="333"/>
        <v>4</v>
      </c>
      <c r="BE95" s="285">
        <f t="shared" ca="1" si="263"/>
        <v>0</v>
      </c>
      <c r="BF95" s="285">
        <f t="shared" ca="1" si="334"/>
        <v>25</v>
      </c>
      <c r="BG95" s="285">
        <f t="shared" ca="1" si="334"/>
        <v>0</v>
      </c>
      <c r="BH95" s="285">
        <f t="shared" ca="1" si="334"/>
        <v>0</v>
      </c>
      <c r="BI95" s="285">
        <f t="shared" ca="1" si="334"/>
        <v>0</v>
      </c>
      <c r="BJ95" s="285">
        <f t="shared" ca="1" si="335"/>
        <v>15</v>
      </c>
      <c r="BK95" s="285">
        <f t="shared" ca="1" si="335"/>
        <v>0</v>
      </c>
      <c r="BL95" s="285">
        <f t="shared" ca="1" si="335"/>
        <v>0</v>
      </c>
      <c r="BM95" s="285">
        <f t="shared" ca="1" si="335"/>
        <v>0</v>
      </c>
      <c r="BN95" s="285">
        <f t="shared" ca="1" si="335"/>
        <v>0</v>
      </c>
      <c r="BO95" s="285">
        <f t="shared" ca="1" si="335"/>
        <v>0</v>
      </c>
      <c r="BP95" s="285">
        <f t="shared" ca="1" si="335"/>
        <v>0</v>
      </c>
      <c r="BQ95" s="514">
        <f t="shared" ca="1" si="264"/>
        <v>21</v>
      </c>
      <c r="BR95" s="566">
        <f t="shared" ca="1" si="322"/>
        <v>85.7</v>
      </c>
      <c r="BS95" s="274">
        <f t="shared" ca="1" si="321"/>
        <v>400</v>
      </c>
      <c r="BT95" s="285">
        <f t="shared" ca="1" si="265"/>
        <v>486</v>
      </c>
      <c r="BU95" s="286" t="str">
        <f t="shared" si="326"/>
        <v>G</v>
      </c>
      <c r="BV95" s="323">
        <f t="shared" ca="1" si="269"/>
        <v>486</v>
      </c>
      <c r="BW95" s="323">
        <f t="shared" ca="1" si="266"/>
        <v>0</v>
      </c>
      <c r="BX95" s="25"/>
      <c r="BY95" s="287"/>
      <c r="BZ95" s="288"/>
      <c r="CA95" s="237" t="str">
        <f t="shared" si="327"/>
        <v>G</v>
      </c>
      <c r="CB95" s="278">
        <f t="shared" si="340"/>
        <v>2019</v>
      </c>
      <c r="CC95" s="279">
        <f t="shared" si="340"/>
        <v>6</v>
      </c>
      <c r="CD95" s="280">
        <f t="shared" ca="1" si="270"/>
        <v>0</v>
      </c>
      <c r="CE95" s="280">
        <f t="shared" ca="1" si="271"/>
        <v>0</v>
      </c>
      <c r="CF95" s="280">
        <f t="shared" ca="1" si="272"/>
        <v>0</v>
      </c>
      <c r="CG95" s="280">
        <f t="shared" ca="1" si="273"/>
        <v>0</v>
      </c>
      <c r="CH95" s="280">
        <f t="shared" ca="1" si="274"/>
        <v>0</v>
      </c>
      <c r="CI95" s="280">
        <f t="shared" ca="1" si="275"/>
        <v>0</v>
      </c>
      <c r="CJ95" s="280">
        <f t="shared" ca="1" si="276"/>
        <v>0</v>
      </c>
      <c r="CK95" s="280">
        <f t="shared" ca="1" si="277"/>
        <v>0</v>
      </c>
      <c r="CL95" s="280">
        <f t="shared" ca="1" si="278"/>
        <v>100</v>
      </c>
      <c r="CM95" s="280">
        <f t="shared" ca="1" si="279"/>
        <v>150</v>
      </c>
      <c r="CN95" s="280">
        <f t="shared" ca="1" si="280"/>
        <v>500</v>
      </c>
      <c r="CO95" s="280">
        <f t="shared" ca="1" si="281"/>
        <v>0</v>
      </c>
      <c r="CP95" s="365">
        <f t="shared" ca="1" si="282"/>
        <v>0</v>
      </c>
      <c r="CQ95" s="613">
        <f t="shared" ca="1" si="283"/>
        <v>0</v>
      </c>
      <c r="CR95" s="280">
        <f t="shared" ca="1" si="284"/>
        <v>12</v>
      </c>
      <c r="CS95" s="280">
        <f t="shared" ca="1" si="285"/>
        <v>25</v>
      </c>
      <c r="CT95" s="280">
        <f t="shared" ca="1" si="286"/>
        <v>7</v>
      </c>
      <c r="CU95" s="280">
        <f t="shared" ca="1" si="287"/>
        <v>0</v>
      </c>
      <c r="CV95" s="280">
        <f t="shared" ca="1" si="288"/>
        <v>6</v>
      </c>
      <c r="CW95" s="365">
        <f t="shared" ca="1" si="289"/>
        <v>0</v>
      </c>
      <c r="CX95" s="280">
        <f t="shared" ca="1" si="290"/>
        <v>25</v>
      </c>
      <c r="CY95" s="280">
        <f t="shared" ca="1" si="291"/>
        <v>0</v>
      </c>
      <c r="CZ95" s="280">
        <f t="shared" ca="1" si="292"/>
        <v>0</v>
      </c>
      <c r="DA95" s="280">
        <f t="shared" ca="1" si="293"/>
        <v>0</v>
      </c>
      <c r="DB95" s="280">
        <f t="shared" ca="1" si="294"/>
        <v>15</v>
      </c>
      <c r="DC95" s="280">
        <f t="shared" ca="1" si="295"/>
        <v>0</v>
      </c>
      <c r="DD95" s="280">
        <f t="shared" ca="1" si="296"/>
        <v>0</v>
      </c>
      <c r="DE95" s="280">
        <f t="shared" ca="1" si="297"/>
        <v>0</v>
      </c>
      <c r="DF95" s="280">
        <f t="shared" ca="1" si="298"/>
        <v>0</v>
      </c>
      <c r="DG95" s="280">
        <f t="shared" ca="1" si="299"/>
        <v>0</v>
      </c>
      <c r="DH95" s="280">
        <f t="shared" ca="1" si="300"/>
        <v>0</v>
      </c>
      <c r="DI95" s="568">
        <f t="shared" ca="1" si="301"/>
        <v>25</v>
      </c>
      <c r="DJ95" s="568">
        <f t="shared" ca="1" si="302"/>
        <v>65</v>
      </c>
      <c r="DK95" s="414">
        <f t="shared" ca="1" si="303"/>
        <v>750</v>
      </c>
      <c r="DL95" s="281">
        <f t="shared" ca="1" si="304"/>
        <v>840</v>
      </c>
      <c r="DM95" s="281">
        <f t="shared" ca="1" si="305"/>
        <v>840</v>
      </c>
      <c r="DN95" s="648">
        <f t="shared" ca="1" si="306"/>
        <v>0</v>
      </c>
      <c r="DO95" s="626">
        <f t="shared" ca="1" si="307"/>
        <v>0</v>
      </c>
      <c r="DP95" s="172"/>
      <c r="DQ95" s="172"/>
      <c r="DR95" s="172"/>
      <c r="DS95" s="172"/>
      <c r="DT95" s="172"/>
      <c r="DU95" s="172"/>
      <c r="DV95" s="172"/>
    </row>
    <row r="96" spans="1:126" ht="11.25" customHeight="1">
      <c r="A96" s="1">
        <f t="shared" si="336"/>
        <v>2020</v>
      </c>
      <c r="B96" s="476">
        <f t="shared" ref="B96:M96" si="357">B136+B776+B856+B936+B976+B1016+B1056+B1096+B1136+B1216+B1256+B1296+B1336+B1376+B1416+B1456+B1496</f>
        <v>88.25</v>
      </c>
      <c r="C96" s="476">
        <f t="shared" si="357"/>
        <v>86.08</v>
      </c>
      <c r="D96" s="476">
        <f t="shared" si="357"/>
        <v>84.710000000000008</v>
      </c>
      <c r="E96" s="476">
        <f t="shared" si="357"/>
        <v>83.86</v>
      </c>
      <c r="F96" s="476">
        <f t="shared" si="357"/>
        <v>86.68</v>
      </c>
      <c r="G96" s="476">
        <f t="shared" si="357"/>
        <v>89.37</v>
      </c>
      <c r="H96" s="476">
        <f t="shared" si="357"/>
        <v>87.93</v>
      </c>
      <c r="I96" s="476">
        <f t="shared" si="357"/>
        <v>87.42</v>
      </c>
      <c r="J96" s="476">
        <f t="shared" si="357"/>
        <v>86.76</v>
      </c>
      <c r="K96" s="476">
        <f t="shared" si="357"/>
        <v>85.75</v>
      </c>
      <c r="L96" s="476">
        <f t="shared" si="357"/>
        <v>81.239999999999995</v>
      </c>
      <c r="M96" s="476">
        <f t="shared" si="357"/>
        <v>86.100000000000009</v>
      </c>
      <c r="N96" s="41">
        <f t="shared" si="329"/>
        <v>1034.1500000000001</v>
      </c>
      <c r="O96" s="2"/>
      <c r="P96" s="1">
        <f t="shared" si="338"/>
        <v>2020</v>
      </c>
      <c r="Q96" s="476">
        <f t="shared" ref="Q96:AB96" si="358">Q136+Q776+Q856+Q936+Q976+Q1016+Q1056+Q1096+Q1136+Q1216+Q1256+Q1296+Q1336+Q1376+Q1416+Q1456+Q1496</f>
        <v>82.44</v>
      </c>
      <c r="R96" s="476">
        <f t="shared" si="358"/>
        <v>86.85</v>
      </c>
      <c r="S96" s="476">
        <f t="shared" si="358"/>
        <v>87.17</v>
      </c>
      <c r="T96" s="476">
        <f t="shared" si="358"/>
        <v>85.76</v>
      </c>
      <c r="U96" s="476">
        <f t="shared" si="358"/>
        <v>84.48</v>
      </c>
      <c r="V96" s="476">
        <f t="shared" si="358"/>
        <v>85.78</v>
      </c>
      <c r="W96" s="476">
        <f t="shared" si="358"/>
        <v>87.31</v>
      </c>
      <c r="X96" s="476">
        <f t="shared" si="358"/>
        <v>90.2</v>
      </c>
      <c r="Y96" s="476">
        <f t="shared" si="358"/>
        <v>87.81</v>
      </c>
      <c r="Z96" s="476">
        <f t="shared" si="358"/>
        <v>87.47</v>
      </c>
      <c r="AA96" s="476">
        <f t="shared" si="358"/>
        <v>86.72</v>
      </c>
      <c r="AB96" s="476">
        <f t="shared" si="358"/>
        <v>85.47</v>
      </c>
      <c r="AC96" s="41">
        <f t="shared" si="331"/>
        <v>1037.46</v>
      </c>
      <c r="AD96" s="17"/>
      <c r="AI96" s="237" t="str">
        <f t="shared" si="323"/>
        <v>W</v>
      </c>
      <c r="AJ96" s="25">
        <f t="shared" si="324"/>
        <v>2019</v>
      </c>
      <c r="AK96" s="284">
        <f t="shared" si="325"/>
        <v>7</v>
      </c>
      <c r="AL96" s="285">
        <f t="shared" ref="AL96:AU105" ca="1" si="359">ROUND(INDIRECT(CONCATENATE($AI96,AL$2+($AJ96-2010))),0)</f>
        <v>0</v>
      </c>
      <c r="AM96" s="285">
        <f t="shared" ca="1" si="359"/>
        <v>0</v>
      </c>
      <c r="AN96" s="285">
        <f t="shared" ca="1" si="359"/>
        <v>0</v>
      </c>
      <c r="AO96" s="285">
        <f t="shared" ca="1" si="359"/>
        <v>0</v>
      </c>
      <c r="AP96" s="285">
        <f t="shared" ca="1" si="359"/>
        <v>0</v>
      </c>
      <c r="AQ96" s="285">
        <f t="shared" ca="1" si="359"/>
        <v>0</v>
      </c>
      <c r="AR96" s="285">
        <f t="shared" ca="1" si="359"/>
        <v>0</v>
      </c>
      <c r="AS96" s="285">
        <f t="shared" ca="1" si="359"/>
        <v>0</v>
      </c>
      <c r="AT96" s="285">
        <f t="shared" ca="1" si="359"/>
        <v>100</v>
      </c>
      <c r="AU96" s="285">
        <f t="shared" ca="1" si="359"/>
        <v>150</v>
      </c>
      <c r="AV96" s="285">
        <f t="shared" ref="AV96:BD105" ca="1" si="360">ROUND(INDIRECT(CONCATENATE($AI96,AV$2+($AJ96-2010))),0)</f>
        <v>500</v>
      </c>
      <c r="AW96" s="285">
        <f t="shared" ca="1" si="360"/>
        <v>0</v>
      </c>
      <c r="AX96" s="285">
        <f t="shared" ca="1" si="360"/>
        <v>0</v>
      </c>
      <c r="AY96" s="609">
        <f t="shared" ca="1" si="360"/>
        <v>0</v>
      </c>
      <c r="AZ96" s="285">
        <f t="shared" ca="1" si="360"/>
        <v>10</v>
      </c>
      <c r="BA96" s="285">
        <f t="shared" ca="1" si="360"/>
        <v>25</v>
      </c>
      <c r="BB96" s="285">
        <f t="shared" ca="1" si="360"/>
        <v>7</v>
      </c>
      <c r="BC96" s="285">
        <f t="shared" ca="1" si="360"/>
        <v>0</v>
      </c>
      <c r="BD96" s="285">
        <f t="shared" ca="1" si="360"/>
        <v>5</v>
      </c>
      <c r="BE96" s="285">
        <f t="shared" ca="1" si="263"/>
        <v>0</v>
      </c>
      <c r="BF96" s="285">
        <f t="shared" ca="1" si="334"/>
        <v>25</v>
      </c>
      <c r="BG96" s="285">
        <f t="shared" ca="1" si="334"/>
        <v>0</v>
      </c>
      <c r="BH96" s="285">
        <f t="shared" ca="1" si="334"/>
        <v>0</v>
      </c>
      <c r="BI96" s="285">
        <f t="shared" ca="1" si="334"/>
        <v>0</v>
      </c>
      <c r="BJ96" s="285">
        <f t="shared" ref="BJ96:BP105" ca="1" si="361">ROUND(INDIRECT(CONCATENATE($AI96,BJ$2+($AJ96-2010))),1)</f>
        <v>15</v>
      </c>
      <c r="BK96" s="285">
        <f t="shared" ca="1" si="361"/>
        <v>0</v>
      </c>
      <c r="BL96" s="285">
        <f t="shared" ca="1" si="361"/>
        <v>0</v>
      </c>
      <c r="BM96" s="285">
        <f t="shared" ca="1" si="361"/>
        <v>0</v>
      </c>
      <c r="BN96" s="285">
        <f t="shared" ca="1" si="361"/>
        <v>0</v>
      </c>
      <c r="BO96" s="285">
        <f t="shared" ca="1" si="361"/>
        <v>0</v>
      </c>
      <c r="BP96" s="285">
        <f t="shared" ca="1" si="361"/>
        <v>0</v>
      </c>
      <c r="BQ96" s="514">
        <f t="shared" ca="1" si="264"/>
        <v>22</v>
      </c>
      <c r="BR96" s="566">
        <f t="shared" ca="1" si="322"/>
        <v>87.3</v>
      </c>
      <c r="BS96" s="274">
        <f t="shared" ca="1" si="321"/>
        <v>750</v>
      </c>
      <c r="BT96" s="285">
        <f t="shared" ca="1" si="265"/>
        <v>837</v>
      </c>
      <c r="BU96" s="286" t="str">
        <f t="shared" si="326"/>
        <v>H</v>
      </c>
      <c r="BV96" s="323">
        <f t="shared" ca="1" si="269"/>
        <v>837</v>
      </c>
      <c r="BW96" s="323">
        <f t="shared" ca="1" si="266"/>
        <v>0</v>
      </c>
      <c r="BY96" s="287"/>
      <c r="BZ96" s="288"/>
      <c r="CA96" s="237" t="str">
        <f t="shared" si="327"/>
        <v>H</v>
      </c>
      <c r="CB96" s="278">
        <f t="shared" si="340"/>
        <v>2019</v>
      </c>
      <c r="CC96" s="279">
        <f t="shared" si="340"/>
        <v>7</v>
      </c>
      <c r="CD96" s="280">
        <f t="shared" ca="1" si="270"/>
        <v>0</v>
      </c>
      <c r="CE96" s="280">
        <f t="shared" ca="1" si="271"/>
        <v>0</v>
      </c>
      <c r="CF96" s="280">
        <f t="shared" ca="1" si="272"/>
        <v>0</v>
      </c>
      <c r="CG96" s="280">
        <f t="shared" ca="1" si="273"/>
        <v>0</v>
      </c>
      <c r="CH96" s="280">
        <f t="shared" ca="1" si="274"/>
        <v>0</v>
      </c>
      <c r="CI96" s="280">
        <f t="shared" ca="1" si="275"/>
        <v>0</v>
      </c>
      <c r="CJ96" s="280">
        <f t="shared" ca="1" si="276"/>
        <v>0</v>
      </c>
      <c r="CK96" s="280">
        <f t="shared" ca="1" si="277"/>
        <v>0</v>
      </c>
      <c r="CL96" s="280">
        <f t="shared" ca="1" si="278"/>
        <v>100</v>
      </c>
      <c r="CM96" s="280">
        <f t="shared" ca="1" si="279"/>
        <v>150</v>
      </c>
      <c r="CN96" s="280">
        <f t="shared" ca="1" si="280"/>
        <v>500</v>
      </c>
      <c r="CO96" s="280">
        <f t="shared" ca="1" si="281"/>
        <v>0</v>
      </c>
      <c r="CP96" s="365">
        <f t="shared" ca="1" si="282"/>
        <v>0</v>
      </c>
      <c r="CQ96" s="613">
        <f t="shared" ca="1" si="283"/>
        <v>0</v>
      </c>
      <c r="CR96" s="280">
        <f t="shared" ca="1" si="284"/>
        <v>10</v>
      </c>
      <c r="CS96" s="280">
        <f t="shared" ca="1" si="285"/>
        <v>25</v>
      </c>
      <c r="CT96" s="280">
        <f t="shared" ca="1" si="286"/>
        <v>7</v>
      </c>
      <c r="CU96" s="280">
        <f t="shared" ca="1" si="287"/>
        <v>0</v>
      </c>
      <c r="CV96" s="280">
        <f t="shared" ca="1" si="288"/>
        <v>6</v>
      </c>
      <c r="CW96" s="365">
        <f t="shared" ca="1" si="289"/>
        <v>0</v>
      </c>
      <c r="CX96" s="280">
        <f t="shared" ca="1" si="290"/>
        <v>25</v>
      </c>
      <c r="CY96" s="280">
        <f t="shared" ca="1" si="291"/>
        <v>0</v>
      </c>
      <c r="CZ96" s="280">
        <f t="shared" ca="1" si="292"/>
        <v>0</v>
      </c>
      <c r="DA96" s="280">
        <f t="shared" ca="1" si="293"/>
        <v>0</v>
      </c>
      <c r="DB96" s="280">
        <f t="shared" ca="1" si="294"/>
        <v>15</v>
      </c>
      <c r="DC96" s="280">
        <f t="shared" ca="1" si="295"/>
        <v>0</v>
      </c>
      <c r="DD96" s="280">
        <f t="shared" ca="1" si="296"/>
        <v>0</v>
      </c>
      <c r="DE96" s="280">
        <f t="shared" ca="1" si="297"/>
        <v>0</v>
      </c>
      <c r="DF96" s="280">
        <f t="shared" ca="1" si="298"/>
        <v>0</v>
      </c>
      <c r="DG96" s="280">
        <f t="shared" ca="1" si="299"/>
        <v>0</v>
      </c>
      <c r="DH96" s="280">
        <f t="shared" ca="1" si="300"/>
        <v>0</v>
      </c>
      <c r="DI96" s="568">
        <f t="shared" ca="1" si="301"/>
        <v>23</v>
      </c>
      <c r="DJ96" s="568">
        <f t="shared" ca="1" si="302"/>
        <v>65</v>
      </c>
      <c r="DK96" s="414">
        <f t="shared" ca="1" si="303"/>
        <v>750</v>
      </c>
      <c r="DL96" s="281">
        <f t="shared" ca="1" si="304"/>
        <v>838</v>
      </c>
      <c r="DM96" s="281">
        <f t="shared" ca="1" si="305"/>
        <v>838</v>
      </c>
      <c r="DN96" s="454">
        <f t="shared" ca="1" si="306"/>
        <v>0</v>
      </c>
      <c r="DO96" s="626">
        <f t="shared" ca="1" si="307"/>
        <v>0</v>
      </c>
      <c r="DP96" s="29"/>
      <c r="DQ96" s="29"/>
      <c r="DR96" s="29"/>
      <c r="DS96" s="29"/>
      <c r="DT96" s="29"/>
      <c r="DU96" s="29"/>
      <c r="DV96" s="29"/>
    </row>
    <row r="97" spans="1:126" ht="11.25" customHeight="1">
      <c r="A97" s="1">
        <f t="shared" si="336"/>
        <v>2021</v>
      </c>
      <c r="B97" s="476">
        <f t="shared" ref="B97:M97" si="362">B137+B777+B857+B937+B977+B1017+B1057+B1097+B1137+B1217+B1257+B1297+B1337+B1377+B1417+B1457+B1497</f>
        <v>88.350000000000009</v>
      </c>
      <c r="C97" s="476">
        <f t="shared" si="362"/>
        <v>86.17</v>
      </c>
      <c r="D97" s="476">
        <f t="shared" si="362"/>
        <v>84.83</v>
      </c>
      <c r="E97" s="476">
        <f t="shared" si="362"/>
        <v>83.99</v>
      </c>
      <c r="F97" s="476">
        <f t="shared" si="362"/>
        <v>86.78</v>
      </c>
      <c r="G97" s="476">
        <f t="shared" si="362"/>
        <v>89.42</v>
      </c>
      <c r="H97" s="476">
        <f t="shared" si="362"/>
        <v>87.93</v>
      </c>
      <c r="I97" s="476">
        <f t="shared" si="362"/>
        <v>87.460000000000008</v>
      </c>
      <c r="J97" s="476">
        <f t="shared" si="362"/>
        <v>86.78</v>
      </c>
      <c r="K97" s="476">
        <f t="shared" si="362"/>
        <v>85.79</v>
      </c>
      <c r="L97" s="476">
        <f t="shared" si="362"/>
        <v>81.38000000000001</v>
      </c>
      <c r="M97" s="476">
        <f t="shared" si="362"/>
        <v>86.29</v>
      </c>
      <c r="N97" s="41">
        <f t="shared" si="329"/>
        <v>1035.17</v>
      </c>
      <c r="O97" s="2"/>
      <c r="P97" s="1">
        <f t="shared" si="338"/>
        <v>2021</v>
      </c>
      <c r="Q97" s="476">
        <f t="shared" ref="Q97:AB97" si="363">Q137+Q777+Q857+Q937+Q977+Q1017+Q1057+Q1097+Q1137+Q1217+Q1257+Q1297+Q1337+Q1377+Q1417+Q1457+Q1497</f>
        <v>82.539999999999992</v>
      </c>
      <c r="R97" s="476">
        <f t="shared" si="363"/>
        <v>87.05</v>
      </c>
      <c r="S97" s="476">
        <f t="shared" si="363"/>
        <v>87.17</v>
      </c>
      <c r="T97" s="476">
        <f t="shared" si="363"/>
        <v>85.9</v>
      </c>
      <c r="U97" s="476">
        <f t="shared" si="363"/>
        <v>84.63</v>
      </c>
      <c r="V97" s="476">
        <f t="shared" si="363"/>
        <v>85.97999999999999</v>
      </c>
      <c r="W97" s="476">
        <f t="shared" si="363"/>
        <v>87.36</v>
      </c>
      <c r="X97" s="476">
        <f t="shared" si="363"/>
        <v>90.2</v>
      </c>
      <c r="Y97" s="476">
        <f t="shared" si="363"/>
        <v>87.86</v>
      </c>
      <c r="Z97" s="476">
        <f t="shared" si="363"/>
        <v>87.490000000000009</v>
      </c>
      <c r="AA97" s="476">
        <f t="shared" si="363"/>
        <v>86.759999999999991</v>
      </c>
      <c r="AB97" s="476">
        <f t="shared" si="363"/>
        <v>85.52</v>
      </c>
      <c r="AC97" s="41">
        <f t="shared" si="331"/>
        <v>1038.46</v>
      </c>
      <c r="AD97" s="17"/>
      <c r="AI97" s="237" t="str">
        <f t="shared" si="323"/>
        <v>X</v>
      </c>
      <c r="AJ97" s="25">
        <f t="shared" si="324"/>
        <v>2019</v>
      </c>
      <c r="AK97" s="284">
        <f t="shared" si="325"/>
        <v>8</v>
      </c>
      <c r="AL97" s="285">
        <f t="shared" ca="1" si="359"/>
        <v>0</v>
      </c>
      <c r="AM97" s="285">
        <f t="shared" ca="1" si="359"/>
        <v>0</v>
      </c>
      <c r="AN97" s="285">
        <f t="shared" ca="1" si="359"/>
        <v>0</v>
      </c>
      <c r="AO97" s="285">
        <f t="shared" ca="1" si="359"/>
        <v>0</v>
      </c>
      <c r="AP97" s="285">
        <f t="shared" ca="1" si="359"/>
        <v>0</v>
      </c>
      <c r="AQ97" s="285">
        <f t="shared" ca="1" si="359"/>
        <v>0</v>
      </c>
      <c r="AR97" s="285">
        <f t="shared" ca="1" si="359"/>
        <v>0</v>
      </c>
      <c r="AS97" s="285">
        <f t="shared" ca="1" si="359"/>
        <v>0</v>
      </c>
      <c r="AT97" s="285">
        <f t="shared" ca="1" si="359"/>
        <v>100</v>
      </c>
      <c r="AU97" s="285">
        <f t="shared" ca="1" si="359"/>
        <v>150</v>
      </c>
      <c r="AV97" s="285">
        <f t="shared" ca="1" si="360"/>
        <v>500</v>
      </c>
      <c r="AW97" s="285">
        <f t="shared" ca="1" si="360"/>
        <v>0</v>
      </c>
      <c r="AX97" s="285">
        <f t="shared" ca="1" si="360"/>
        <v>0</v>
      </c>
      <c r="AY97" s="609">
        <f t="shared" ca="1" si="360"/>
        <v>0</v>
      </c>
      <c r="AZ97" s="285">
        <f t="shared" ca="1" si="360"/>
        <v>12</v>
      </c>
      <c r="BA97" s="285">
        <f t="shared" ca="1" si="360"/>
        <v>25</v>
      </c>
      <c r="BB97" s="285">
        <f t="shared" ca="1" si="360"/>
        <v>7</v>
      </c>
      <c r="BC97" s="285">
        <f t="shared" ca="1" si="360"/>
        <v>0</v>
      </c>
      <c r="BD97" s="285">
        <f t="shared" ca="1" si="360"/>
        <v>6</v>
      </c>
      <c r="BE97" s="285">
        <f t="shared" ca="1" si="263"/>
        <v>0</v>
      </c>
      <c r="BF97" s="285">
        <f t="shared" ca="1" si="334"/>
        <v>25</v>
      </c>
      <c r="BG97" s="285">
        <f t="shared" ca="1" si="334"/>
        <v>0</v>
      </c>
      <c r="BH97" s="285">
        <f t="shared" ca="1" si="334"/>
        <v>0</v>
      </c>
      <c r="BI97" s="285">
        <f t="shared" ca="1" si="334"/>
        <v>0</v>
      </c>
      <c r="BJ97" s="285">
        <f t="shared" ca="1" si="361"/>
        <v>15</v>
      </c>
      <c r="BK97" s="285">
        <f t="shared" ca="1" si="361"/>
        <v>0</v>
      </c>
      <c r="BL97" s="285">
        <f t="shared" ca="1" si="361"/>
        <v>0</v>
      </c>
      <c r="BM97" s="285">
        <f t="shared" ca="1" si="361"/>
        <v>0</v>
      </c>
      <c r="BN97" s="285">
        <f t="shared" ca="1" si="361"/>
        <v>0</v>
      </c>
      <c r="BO97" s="285">
        <f t="shared" ca="1" si="361"/>
        <v>0</v>
      </c>
      <c r="BP97" s="285">
        <f t="shared" ca="1" si="361"/>
        <v>0</v>
      </c>
      <c r="BQ97" s="514">
        <f t="shared" ca="1" si="264"/>
        <v>25</v>
      </c>
      <c r="BR97" s="566">
        <f t="shared" ca="1" si="322"/>
        <v>90</v>
      </c>
      <c r="BS97" s="274">
        <f t="shared" ca="1" si="321"/>
        <v>750</v>
      </c>
      <c r="BT97" s="285">
        <f t="shared" ca="1" si="265"/>
        <v>840</v>
      </c>
      <c r="BU97" s="286" t="str">
        <f t="shared" si="326"/>
        <v>I</v>
      </c>
      <c r="BV97" s="323">
        <f t="shared" ca="1" si="269"/>
        <v>840</v>
      </c>
      <c r="BW97" s="323">
        <f t="shared" ca="1" si="266"/>
        <v>0</v>
      </c>
      <c r="BY97" s="287"/>
      <c r="BZ97" s="288"/>
      <c r="CA97" s="237" t="str">
        <f t="shared" si="327"/>
        <v>I</v>
      </c>
      <c r="CB97" s="278">
        <f t="shared" si="340"/>
        <v>2019</v>
      </c>
      <c r="CC97" s="279">
        <f t="shared" si="340"/>
        <v>8</v>
      </c>
      <c r="CD97" s="280">
        <f t="shared" ca="1" si="270"/>
        <v>0</v>
      </c>
      <c r="CE97" s="280">
        <f t="shared" ca="1" si="271"/>
        <v>0</v>
      </c>
      <c r="CF97" s="280">
        <f t="shared" ca="1" si="272"/>
        <v>0</v>
      </c>
      <c r="CG97" s="280">
        <f t="shared" ca="1" si="273"/>
        <v>0</v>
      </c>
      <c r="CH97" s="280">
        <f t="shared" ca="1" si="274"/>
        <v>0</v>
      </c>
      <c r="CI97" s="280">
        <f t="shared" ca="1" si="275"/>
        <v>0</v>
      </c>
      <c r="CJ97" s="280">
        <f t="shared" ca="1" si="276"/>
        <v>0</v>
      </c>
      <c r="CK97" s="280">
        <f t="shared" ca="1" si="277"/>
        <v>0</v>
      </c>
      <c r="CL97" s="280">
        <f t="shared" ca="1" si="278"/>
        <v>100</v>
      </c>
      <c r="CM97" s="280">
        <f t="shared" ca="1" si="279"/>
        <v>150</v>
      </c>
      <c r="CN97" s="280">
        <f t="shared" ca="1" si="280"/>
        <v>500</v>
      </c>
      <c r="CO97" s="280">
        <f t="shared" ca="1" si="281"/>
        <v>0</v>
      </c>
      <c r="CP97" s="365">
        <f t="shared" ca="1" si="282"/>
        <v>0</v>
      </c>
      <c r="CQ97" s="613">
        <f t="shared" ca="1" si="283"/>
        <v>0</v>
      </c>
      <c r="CR97" s="280">
        <f t="shared" ca="1" si="284"/>
        <v>10</v>
      </c>
      <c r="CS97" s="280">
        <f t="shared" ca="1" si="285"/>
        <v>25</v>
      </c>
      <c r="CT97" s="280">
        <f t="shared" ca="1" si="286"/>
        <v>7</v>
      </c>
      <c r="CU97" s="280">
        <f t="shared" ca="1" si="287"/>
        <v>0</v>
      </c>
      <c r="CV97" s="280">
        <f t="shared" ca="1" si="288"/>
        <v>6</v>
      </c>
      <c r="CW97" s="365">
        <f t="shared" ca="1" si="289"/>
        <v>0</v>
      </c>
      <c r="CX97" s="280">
        <f t="shared" ca="1" si="290"/>
        <v>25</v>
      </c>
      <c r="CY97" s="280">
        <f t="shared" ca="1" si="291"/>
        <v>0</v>
      </c>
      <c r="CZ97" s="280">
        <f t="shared" ca="1" si="292"/>
        <v>0</v>
      </c>
      <c r="DA97" s="280">
        <f t="shared" ca="1" si="293"/>
        <v>0</v>
      </c>
      <c r="DB97" s="280">
        <f t="shared" ca="1" si="294"/>
        <v>15</v>
      </c>
      <c r="DC97" s="280">
        <f t="shared" ca="1" si="295"/>
        <v>0</v>
      </c>
      <c r="DD97" s="280">
        <f t="shared" ca="1" si="296"/>
        <v>0</v>
      </c>
      <c r="DE97" s="280">
        <f t="shared" ca="1" si="297"/>
        <v>0</v>
      </c>
      <c r="DF97" s="280">
        <f t="shared" ca="1" si="298"/>
        <v>0</v>
      </c>
      <c r="DG97" s="280">
        <f t="shared" ca="1" si="299"/>
        <v>0</v>
      </c>
      <c r="DH97" s="280">
        <f t="shared" ca="1" si="300"/>
        <v>0</v>
      </c>
      <c r="DI97" s="568">
        <f t="shared" ca="1" si="301"/>
        <v>23</v>
      </c>
      <c r="DJ97" s="568">
        <f t="shared" ca="1" si="302"/>
        <v>65</v>
      </c>
      <c r="DK97" s="414">
        <f t="shared" ca="1" si="303"/>
        <v>750</v>
      </c>
      <c r="DL97" s="281">
        <f t="shared" ca="1" si="304"/>
        <v>838</v>
      </c>
      <c r="DM97" s="281">
        <f t="shared" ca="1" si="305"/>
        <v>838</v>
      </c>
      <c r="DN97" s="454">
        <f t="shared" ca="1" si="306"/>
        <v>0</v>
      </c>
      <c r="DO97" s="626">
        <f t="shared" ca="1" si="307"/>
        <v>0</v>
      </c>
      <c r="DP97" s="29"/>
      <c r="DQ97" s="29"/>
      <c r="DR97" s="29"/>
      <c r="DS97" s="29"/>
      <c r="DT97" s="29"/>
      <c r="DU97" s="29"/>
      <c r="DV97" s="29"/>
    </row>
    <row r="98" spans="1:126" ht="11.25" customHeight="1">
      <c r="A98" s="1">
        <f t="shared" si="336"/>
        <v>2022</v>
      </c>
      <c r="B98" s="476">
        <f t="shared" ref="B98:M98" si="364">B138+B778+B858+B938+B978+B1018+B1058+B1098+B1138+B1218+B1258+B1298+B1338+B1378+B1418+B1458+B1498</f>
        <v>88.54</v>
      </c>
      <c r="C98" s="476">
        <f t="shared" si="364"/>
        <v>86.17</v>
      </c>
      <c r="D98" s="476">
        <f t="shared" si="364"/>
        <v>84.87</v>
      </c>
      <c r="E98" s="476">
        <f t="shared" si="364"/>
        <v>84.04</v>
      </c>
      <c r="F98" s="476">
        <f t="shared" si="364"/>
        <v>86.78</v>
      </c>
      <c r="G98" s="476">
        <f t="shared" si="364"/>
        <v>89.460000000000008</v>
      </c>
      <c r="H98" s="476">
        <f t="shared" si="364"/>
        <v>88.11</v>
      </c>
      <c r="I98" s="476">
        <f t="shared" si="364"/>
        <v>87.600000000000009</v>
      </c>
      <c r="J98" s="476">
        <f t="shared" si="364"/>
        <v>86.8</v>
      </c>
      <c r="K98" s="476">
        <f t="shared" si="364"/>
        <v>86</v>
      </c>
      <c r="L98" s="476">
        <f t="shared" si="364"/>
        <v>81.430000000000007</v>
      </c>
      <c r="M98" s="476">
        <f t="shared" si="364"/>
        <v>86.47</v>
      </c>
      <c r="N98" s="41">
        <f t="shared" ref="N98:N106" si="365">SUM(B98:M98)</f>
        <v>1036.2700000000002</v>
      </c>
      <c r="O98" s="2"/>
      <c r="P98" s="1">
        <f t="shared" si="338"/>
        <v>2022</v>
      </c>
      <c r="Q98" s="476">
        <f t="shared" ref="Q98:AB98" si="366">Q138+Q778+Q858+Q938+Q978+Q1018+Q1058+Q1098+Q1138+Q1218+Q1258+Q1298+Q1338+Q1378+Q1418+Q1458+Q1498</f>
        <v>82.73</v>
      </c>
      <c r="R98" s="476">
        <f t="shared" si="366"/>
        <v>87.25</v>
      </c>
      <c r="S98" s="476">
        <f t="shared" si="366"/>
        <v>87.26</v>
      </c>
      <c r="T98" s="476">
        <f t="shared" si="366"/>
        <v>85.94</v>
      </c>
      <c r="U98" s="476">
        <f t="shared" si="366"/>
        <v>84.68</v>
      </c>
      <c r="V98" s="476">
        <f t="shared" si="366"/>
        <v>85.97999999999999</v>
      </c>
      <c r="W98" s="476">
        <f t="shared" si="366"/>
        <v>87.41</v>
      </c>
      <c r="X98" s="476">
        <f t="shared" si="366"/>
        <v>90.289999999999992</v>
      </c>
      <c r="Y98" s="476">
        <f t="shared" si="366"/>
        <v>88</v>
      </c>
      <c r="Z98" s="476">
        <f t="shared" si="366"/>
        <v>87.62</v>
      </c>
      <c r="AA98" s="476">
        <f t="shared" si="366"/>
        <v>86.8</v>
      </c>
      <c r="AB98" s="476">
        <f t="shared" si="366"/>
        <v>85.77</v>
      </c>
      <c r="AC98" s="41">
        <f t="shared" ref="AC98:AC106" si="367">SUM(Q98:AB98)</f>
        <v>1039.73</v>
      </c>
      <c r="AD98" s="17"/>
      <c r="AI98" s="237" t="str">
        <f t="shared" si="323"/>
        <v>Y</v>
      </c>
      <c r="AJ98" s="25">
        <f t="shared" si="324"/>
        <v>2019</v>
      </c>
      <c r="AK98" s="284">
        <f t="shared" si="325"/>
        <v>9</v>
      </c>
      <c r="AL98" s="285">
        <f t="shared" ca="1" si="359"/>
        <v>0</v>
      </c>
      <c r="AM98" s="285">
        <f t="shared" ca="1" si="359"/>
        <v>0</v>
      </c>
      <c r="AN98" s="285">
        <f t="shared" ca="1" si="359"/>
        <v>0</v>
      </c>
      <c r="AO98" s="285">
        <f t="shared" ca="1" si="359"/>
        <v>0</v>
      </c>
      <c r="AP98" s="285">
        <f t="shared" ca="1" si="359"/>
        <v>0</v>
      </c>
      <c r="AQ98" s="285">
        <f t="shared" ca="1" si="359"/>
        <v>0</v>
      </c>
      <c r="AR98" s="285">
        <f t="shared" ca="1" si="359"/>
        <v>0</v>
      </c>
      <c r="AS98" s="285">
        <f t="shared" ca="1" si="359"/>
        <v>0</v>
      </c>
      <c r="AT98" s="285">
        <f t="shared" ca="1" si="359"/>
        <v>100</v>
      </c>
      <c r="AU98" s="285">
        <f t="shared" ca="1" si="359"/>
        <v>150</v>
      </c>
      <c r="AV98" s="285">
        <f t="shared" ca="1" si="360"/>
        <v>500</v>
      </c>
      <c r="AW98" s="285">
        <f t="shared" ca="1" si="360"/>
        <v>0</v>
      </c>
      <c r="AX98" s="285">
        <f t="shared" ca="1" si="360"/>
        <v>0</v>
      </c>
      <c r="AY98" s="609">
        <f t="shared" ca="1" si="360"/>
        <v>0</v>
      </c>
      <c r="AZ98" s="285">
        <f t="shared" ca="1" si="360"/>
        <v>10</v>
      </c>
      <c r="BA98" s="285">
        <f t="shared" ca="1" si="360"/>
        <v>25</v>
      </c>
      <c r="BB98" s="285">
        <f t="shared" ca="1" si="360"/>
        <v>7</v>
      </c>
      <c r="BC98" s="285">
        <f t="shared" ca="1" si="360"/>
        <v>0</v>
      </c>
      <c r="BD98" s="285">
        <f t="shared" ca="1" si="360"/>
        <v>6</v>
      </c>
      <c r="BE98" s="285">
        <f t="shared" ca="1" si="263"/>
        <v>0</v>
      </c>
      <c r="BF98" s="285">
        <f t="shared" ca="1" si="334"/>
        <v>25</v>
      </c>
      <c r="BG98" s="285">
        <f t="shared" ca="1" si="334"/>
        <v>0</v>
      </c>
      <c r="BH98" s="285">
        <f t="shared" ca="1" si="334"/>
        <v>0</v>
      </c>
      <c r="BI98" s="285">
        <f t="shared" ca="1" si="334"/>
        <v>0</v>
      </c>
      <c r="BJ98" s="285">
        <f t="shared" ca="1" si="361"/>
        <v>15</v>
      </c>
      <c r="BK98" s="285">
        <f t="shared" ca="1" si="361"/>
        <v>0</v>
      </c>
      <c r="BL98" s="285">
        <f t="shared" ca="1" si="361"/>
        <v>0</v>
      </c>
      <c r="BM98" s="285">
        <f t="shared" ca="1" si="361"/>
        <v>0</v>
      </c>
      <c r="BN98" s="285">
        <f t="shared" ca="1" si="361"/>
        <v>0</v>
      </c>
      <c r="BO98" s="285">
        <f t="shared" ca="1" si="361"/>
        <v>0</v>
      </c>
      <c r="BP98" s="285">
        <f t="shared" ca="1" si="361"/>
        <v>0</v>
      </c>
      <c r="BQ98" s="514">
        <f t="shared" ca="1" si="264"/>
        <v>23</v>
      </c>
      <c r="BR98" s="566">
        <f t="shared" ca="1" si="322"/>
        <v>87.7</v>
      </c>
      <c r="BS98" s="274">
        <f t="shared" ca="1" si="321"/>
        <v>750</v>
      </c>
      <c r="BT98" s="285">
        <f t="shared" ca="1" si="265"/>
        <v>838</v>
      </c>
      <c r="BU98" s="286" t="str">
        <f t="shared" si="326"/>
        <v>J</v>
      </c>
      <c r="BV98" s="323">
        <f t="shared" ca="1" si="269"/>
        <v>838</v>
      </c>
      <c r="BW98" s="323">
        <f t="shared" ca="1" si="266"/>
        <v>0</v>
      </c>
      <c r="BX98" s="26"/>
      <c r="BY98" s="287"/>
      <c r="BZ98" s="288"/>
      <c r="CA98" s="237" t="str">
        <f t="shared" si="327"/>
        <v>J</v>
      </c>
      <c r="CB98" s="278">
        <f t="shared" si="340"/>
        <v>2019</v>
      </c>
      <c r="CC98" s="279">
        <f t="shared" si="340"/>
        <v>9</v>
      </c>
      <c r="CD98" s="280">
        <f t="shared" ca="1" si="270"/>
        <v>0</v>
      </c>
      <c r="CE98" s="280">
        <f t="shared" ca="1" si="271"/>
        <v>0</v>
      </c>
      <c r="CF98" s="280">
        <f t="shared" ca="1" si="272"/>
        <v>0</v>
      </c>
      <c r="CG98" s="280">
        <f t="shared" ca="1" si="273"/>
        <v>0</v>
      </c>
      <c r="CH98" s="280">
        <f t="shared" ca="1" si="274"/>
        <v>0</v>
      </c>
      <c r="CI98" s="280">
        <f t="shared" ca="1" si="275"/>
        <v>0</v>
      </c>
      <c r="CJ98" s="280">
        <f t="shared" ca="1" si="276"/>
        <v>0</v>
      </c>
      <c r="CK98" s="280">
        <f t="shared" ca="1" si="277"/>
        <v>0</v>
      </c>
      <c r="CL98" s="280">
        <f t="shared" ca="1" si="278"/>
        <v>100</v>
      </c>
      <c r="CM98" s="280">
        <f t="shared" ca="1" si="279"/>
        <v>150</v>
      </c>
      <c r="CN98" s="280">
        <f t="shared" ca="1" si="280"/>
        <v>500</v>
      </c>
      <c r="CO98" s="280">
        <f t="shared" ca="1" si="281"/>
        <v>0</v>
      </c>
      <c r="CP98" s="365">
        <f t="shared" ca="1" si="282"/>
        <v>0</v>
      </c>
      <c r="CQ98" s="613">
        <f t="shared" ca="1" si="283"/>
        <v>0</v>
      </c>
      <c r="CR98" s="280">
        <f t="shared" ca="1" si="284"/>
        <v>10</v>
      </c>
      <c r="CS98" s="280">
        <f t="shared" ca="1" si="285"/>
        <v>25</v>
      </c>
      <c r="CT98" s="280">
        <f t="shared" ca="1" si="286"/>
        <v>7</v>
      </c>
      <c r="CU98" s="280">
        <f t="shared" ca="1" si="287"/>
        <v>0</v>
      </c>
      <c r="CV98" s="280">
        <f t="shared" ca="1" si="288"/>
        <v>6</v>
      </c>
      <c r="CW98" s="365">
        <f t="shared" ca="1" si="289"/>
        <v>0</v>
      </c>
      <c r="CX98" s="280">
        <f t="shared" ca="1" si="290"/>
        <v>25</v>
      </c>
      <c r="CY98" s="280">
        <f t="shared" ca="1" si="291"/>
        <v>0</v>
      </c>
      <c r="CZ98" s="280">
        <f t="shared" ca="1" si="292"/>
        <v>0</v>
      </c>
      <c r="DA98" s="280">
        <f t="shared" ca="1" si="293"/>
        <v>0</v>
      </c>
      <c r="DB98" s="280">
        <f t="shared" ca="1" si="294"/>
        <v>15</v>
      </c>
      <c r="DC98" s="280">
        <f t="shared" ca="1" si="295"/>
        <v>0</v>
      </c>
      <c r="DD98" s="280">
        <f t="shared" ca="1" si="296"/>
        <v>0</v>
      </c>
      <c r="DE98" s="280">
        <f t="shared" ca="1" si="297"/>
        <v>0</v>
      </c>
      <c r="DF98" s="280">
        <f t="shared" ca="1" si="298"/>
        <v>0</v>
      </c>
      <c r="DG98" s="280">
        <f t="shared" ca="1" si="299"/>
        <v>0</v>
      </c>
      <c r="DH98" s="280">
        <f t="shared" ca="1" si="300"/>
        <v>0</v>
      </c>
      <c r="DI98" s="568">
        <f t="shared" ca="1" si="301"/>
        <v>23</v>
      </c>
      <c r="DJ98" s="568">
        <f t="shared" ca="1" si="302"/>
        <v>65</v>
      </c>
      <c r="DK98" s="414">
        <f t="shared" ca="1" si="303"/>
        <v>750</v>
      </c>
      <c r="DL98" s="281">
        <f t="shared" ca="1" si="304"/>
        <v>838</v>
      </c>
      <c r="DM98" s="281">
        <f t="shared" ca="1" si="305"/>
        <v>837</v>
      </c>
      <c r="DN98" s="454">
        <f t="shared" ca="1" si="306"/>
        <v>-1</v>
      </c>
      <c r="DO98" s="626">
        <f t="shared" ca="1" si="307"/>
        <v>-1.1933174224343676E-3</v>
      </c>
      <c r="DP98" s="29"/>
      <c r="DQ98" s="29"/>
      <c r="DR98" s="29"/>
      <c r="DS98" s="29"/>
      <c r="DT98" s="29"/>
      <c r="DU98" s="29"/>
      <c r="DV98" s="29"/>
    </row>
    <row r="99" spans="1:126" ht="11.25" customHeight="1">
      <c r="A99" s="1">
        <f t="shared" si="336"/>
        <v>2023</v>
      </c>
      <c r="B99" s="476">
        <f t="shared" ref="B99:M99" si="368">B139+B779+B859+B939+B979+B1019+B1059+B1099+B1139+B1219+B1259+B1299+B1339+B1379+B1419+B1459+B1499</f>
        <v>88.73</v>
      </c>
      <c r="C99" s="476">
        <f t="shared" si="368"/>
        <v>86.26</v>
      </c>
      <c r="D99" s="476">
        <f t="shared" si="368"/>
        <v>84.91</v>
      </c>
      <c r="E99" s="476">
        <f t="shared" si="368"/>
        <v>84.18</v>
      </c>
      <c r="F99" s="476">
        <f t="shared" si="368"/>
        <v>86.87</v>
      </c>
      <c r="G99" s="476">
        <f t="shared" si="368"/>
        <v>89.600000000000009</v>
      </c>
      <c r="H99" s="476">
        <f t="shared" si="368"/>
        <v>88.2</v>
      </c>
      <c r="I99" s="476">
        <f t="shared" si="368"/>
        <v>87.740000000000009</v>
      </c>
      <c r="J99" s="476">
        <f t="shared" si="368"/>
        <v>86.83</v>
      </c>
      <c r="K99" s="476">
        <f t="shared" si="368"/>
        <v>86.14</v>
      </c>
      <c r="L99" s="476">
        <f t="shared" si="368"/>
        <v>81.650000000000006</v>
      </c>
      <c r="M99" s="476">
        <f t="shared" si="368"/>
        <v>86.67</v>
      </c>
      <c r="N99" s="41">
        <f t="shared" si="365"/>
        <v>1037.78</v>
      </c>
      <c r="O99" s="2"/>
      <c r="P99" s="1">
        <f t="shared" si="338"/>
        <v>2023</v>
      </c>
      <c r="Q99" s="476">
        <f t="shared" ref="Q99:AB99" si="369">Q139+Q779+Q859+Q939+Q979+Q1019+Q1059+Q1099+Q1139+Q1219+Q1259+Q1299+Q1339+Q1379+Q1419+Q1459+Q1499</f>
        <v>82.83</v>
      </c>
      <c r="R99" s="476">
        <f t="shared" si="369"/>
        <v>87.44</v>
      </c>
      <c r="S99" s="476">
        <f t="shared" si="369"/>
        <v>87.36</v>
      </c>
      <c r="T99" s="476">
        <f t="shared" si="369"/>
        <v>86.08</v>
      </c>
      <c r="U99" s="476">
        <f t="shared" si="369"/>
        <v>84.73</v>
      </c>
      <c r="V99" s="476">
        <f t="shared" si="369"/>
        <v>86.17</v>
      </c>
      <c r="W99" s="476">
        <f t="shared" si="369"/>
        <v>87.460000000000008</v>
      </c>
      <c r="X99" s="476">
        <f t="shared" si="369"/>
        <v>90.39</v>
      </c>
      <c r="Y99" s="476">
        <f t="shared" si="369"/>
        <v>88.15</v>
      </c>
      <c r="Z99" s="476">
        <f t="shared" si="369"/>
        <v>87.73</v>
      </c>
      <c r="AA99" s="476">
        <f t="shared" si="369"/>
        <v>86.83</v>
      </c>
      <c r="AB99" s="476">
        <f t="shared" si="369"/>
        <v>85.91</v>
      </c>
      <c r="AC99" s="41">
        <f t="shared" si="367"/>
        <v>1041.0800000000002</v>
      </c>
      <c r="AD99" s="17"/>
      <c r="AI99" s="237" t="str">
        <f t="shared" si="323"/>
        <v>Z</v>
      </c>
      <c r="AJ99" s="25">
        <f t="shared" si="324"/>
        <v>2019</v>
      </c>
      <c r="AK99" s="284">
        <f t="shared" si="325"/>
        <v>10</v>
      </c>
      <c r="AL99" s="285">
        <f t="shared" ca="1" si="359"/>
        <v>0</v>
      </c>
      <c r="AM99" s="285">
        <f t="shared" ca="1" si="359"/>
        <v>0</v>
      </c>
      <c r="AN99" s="285">
        <f t="shared" ca="1" si="359"/>
        <v>0</v>
      </c>
      <c r="AO99" s="285">
        <f t="shared" ca="1" si="359"/>
        <v>0</v>
      </c>
      <c r="AP99" s="285">
        <f t="shared" ca="1" si="359"/>
        <v>0</v>
      </c>
      <c r="AQ99" s="285">
        <f t="shared" ca="1" si="359"/>
        <v>0</v>
      </c>
      <c r="AR99" s="285">
        <f t="shared" ca="1" si="359"/>
        <v>0</v>
      </c>
      <c r="AS99" s="285">
        <f t="shared" ca="1" si="359"/>
        <v>0</v>
      </c>
      <c r="AT99" s="285">
        <f t="shared" ca="1" si="359"/>
        <v>100</v>
      </c>
      <c r="AU99" s="285">
        <f t="shared" ca="1" si="359"/>
        <v>150</v>
      </c>
      <c r="AV99" s="285">
        <f t="shared" ca="1" si="360"/>
        <v>500</v>
      </c>
      <c r="AW99" s="285">
        <f t="shared" ca="1" si="360"/>
        <v>0</v>
      </c>
      <c r="AX99" s="285">
        <f t="shared" ca="1" si="360"/>
        <v>0</v>
      </c>
      <c r="AY99" s="609">
        <f t="shared" ca="1" si="360"/>
        <v>0</v>
      </c>
      <c r="AZ99" s="285">
        <f t="shared" ca="1" si="360"/>
        <v>10</v>
      </c>
      <c r="BA99" s="285">
        <f t="shared" ca="1" si="360"/>
        <v>25</v>
      </c>
      <c r="BB99" s="285">
        <f t="shared" ca="1" si="360"/>
        <v>7</v>
      </c>
      <c r="BC99" s="285">
        <f t="shared" ca="1" si="360"/>
        <v>0</v>
      </c>
      <c r="BD99" s="285">
        <f t="shared" ca="1" si="360"/>
        <v>6</v>
      </c>
      <c r="BE99" s="285">
        <f t="shared" ca="1" si="263"/>
        <v>0</v>
      </c>
      <c r="BF99" s="285">
        <f t="shared" ca="1" si="334"/>
        <v>25</v>
      </c>
      <c r="BG99" s="285">
        <f t="shared" ca="1" si="334"/>
        <v>0</v>
      </c>
      <c r="BH99" s="285">
        <f t="shared" ca="1" si="334"/>
        <v>0</v>
      </c>
      <c r="BI99" s="285">
        <f t="shared" ca="1" si="334"/>
        <v>0</v>
      </c>
      <c r="BJ99" s="285">
        <f t="shared" ca="1" si="361"/>
        <v>15</v>
      </c>
      <c r="BK99" s="285">
        <f t="shared" ca="1" si="361"/>
        <v>0</v>
      </c>
      <c r="BL99" s="285">
        <f t="shared" ca="1" si="361"/>
        <v>0</v>
      </c>
      <c r="BM99" s="285">
        <f t="shared" ca="1" si="361"/>
        <v>0</v>
      </c>
      <c r="BN99" s="285">
        <f t="shared" ca="1" si="361"/>
        <v>0</v>
      </c>
      <c r="BO99" s="285">
        <f t="shared" ca="1" si="361"/>
        <v>0</v>
      </c>
      <c r="BP99" s="285">
        <f t="shared" ca="1" si="361"/>
        <v>0</v>
      </c>
      <c r="BQ99" s="514">
        <f t="shared" ca="1" si="264"/>
        <v>22</v>
      </c>
      <c r="BR99" s="566">
        <f t="shared" ca="1" si="322"/>
        <v>87.3</v>
      </c>
      <c r="BS99" s="274">
        <f t="shared" ca="1" si="321"/>
        <v>750</v>
      </c>
      <c r="BT99" s="285">
        <f t="shared" ca="1" si="265"/>
        <v>837</v>
      </c>
      <c r="BU99" s="286" t="str">
        <f t="shared" si="326"/>
        <v>K</v>
      </c>
      <c r="BV99" s="323">
        <f t="shared" ca="1" si="269"/>
        <v>838</v>
      </c>
      <c r="BW99" s="323">
        <f t="shared" ca="1" si="266"/>
        <v>1</v>
      </c>
      <c r="BY99" s="287"/>
      <c r="BZ99" s="288"/>
      <c r="CA99" s="237" t="str">
        <f t="shared" si="327"/>
        <v>K</v>
      </c>
      <c r="CB99" s="278">
        <f t="shared" si="340"/>
        <v>2019</v>
      </c>
      <c r="CC99" s="279">
        <f t="shared" si="340"/>
        <v>10</v>
      </c>
      <c r="CD99" s="280">
        <f t="shared" ca="1" si="270"/>
        <v>0</v>
      </c>
      <c r="CE99" s="280">
        <f t="shared" ca="1" si="271"/>
        <v>0</v>
      </c>
      <c r="CF99" s="280">
        <f t="shared" ca="1" si="272"/>
        <v>0</v>
      </c>
      <c r="CG99" s="280">
        <f t="shared" ca="1" si="273"/>
        <v>0</v>
      </c>
      <c r="CH99" s="280">
        <f t="shared" ca="1" si="274"/>
        <v>0</v>
      </c>
      <c r="CI99" s="280">
        <f t="shared" ca="1" si="275"/>
        <v>0</v>
      </c>
      <c r="CJ99" s="280">
        <f t="shared" ca="1" si="276"/>
        <v>0</v>
      </c>
      <c r="CK99" s="280">
        <f t="shared" ca="1" si="277"/>
        <v>0</v>
      </c>
      <c r="CL99" s="280">
        <f t="shared" ca="1" si="278"/>
        <v>0</v>
      </c>
      <c r="CM99" s="280">
        <f t="shared" ca="1" si="279"/>
        <v>150</v>
      </c>
      <c r="CN99" s="280">
        <f t="shared" ca="1" si="280"/>
        <v>500</v>
      </c>
      <c r="CO99" s="280">
        <f t="shared" ca="1" si="281"/>
        <v>0</v>
      </c>
      <c r="CP99" s="365">
        <f t="shared" ca="1" si="282"/>
        <v>0</v>
      </c>
      <c r="CQ99" s="613">
        <f t="shared" ca="1" si="283"/>
        <v>0</v>
      </c>
      <c r="CR99" s="280">
        <f t="shared" ca="1" si="284"/>
        <v>11</v>
      </c>
      <c r="CS99" s="280">
        <f t="shared" ca="1" si="285"/>
        <v>25</v>
      </c>
      <c r="CT99" s="280">
        <f t="shared" ca="1" si="286"/>
        <v>6</v>
      </c>
      <c r="CU99" s="280">
        <f t="shared" ca="1" si="287"/>
        <v>0</v>
      </c>
      <c r="CV99" s="280">
        <f t="shared" ca="1" si="288"/>
        <v>4</v>
      </c>
      <c r="CW99" s="365">
        <f t="shared" ca="1" si="289"/>
        <v>0</v>
      </c>
      <c r="CX99" s="280">
        <f t="shared" ca="1" si="290"/>
        <v>25</v>
      </c>
      <c r="CY99" s="280">
        <f t="shared" ca="1" si="291"/>
        <v>0</v>
      </c>
      <c r="CZ99" s="280">
        <f t="shared" ca="1" si="292"/>
        <v>0</v>
      </c>
      <c r="DA99" s="280">
        <f t="shared" ca="1" si="293"/>
        <v>0</v>
      </c>
      <c r="DB99" s="280">
        <f t="shared" ca="1" si="294"/>
        <v>15</v>
      </c>
      <c r="DC99" s="280">
        <f t="shared" ca="1" si="295"/>
        <v>0</v>
      </c>
      <c r="DD99" s="280">
        <f t="shared" ca="1" si="296"/>
        <v>0</v>
      </c>
      <c r="DE99" s="280">
        <f t="shared" ca="1" si="297"/>
        <v>0</v>
      </c>
      <c r="DF99" s="280">
        <f t="shared" ca="1" si="298"/>
        <v>0</v>
      </c>
      <c r="DG99" s="280">
        <f t="shared" ca="1" si="299"/>
        <v>0</v>
      </c>
      <c r="DH99" s="280">
        <f t="shared" ca="1" si="300"/>
        <v>0</v>
      </c>
      <c r="DI99" s="568">
        <f t="shared" ca="1" si="301"/>
        <v>21</v>
      </c>
      <c r="DJ99" s="568">
        <f t="shared" ca="1" si="302"/>
        <v>65</v>
      </c>
      <c r="DK99" s="414">
        <f t="shared" ca="1" si="303"/>
        <v>650</v>
      </c>
      <c r="DL99" s="281">
        <f t="shared" ca="1" si="304"/>
        <v>736</v>
      </c>
      <c r="DM99" s="281">
        <f t="shared" ca="1" si="305"/>
        <v>736</v>
      </c>
      <c r="DN99" s="454">
        <f t="shared" ca="1" si="306"/>
        <v>0</v>
      </c>
      <c r="DO99" s="626">
        <f t="shared" ca="1" si="307"/>
        <v>0</v>
      </c>
      <c r="DP99" s="29"/>
      <c r="DQ99" s="29"/>
      <c r="DR99" s="29"/>
      <c r="DS99" s="29"/>
      <c r="DT99" s="29"/>
      <c r="DU99" s="29"/>
      <c r="DV99" s="29"/>
    </row>
    <row r="100" spans="1:126" ht="11.25" customHeight="1">
      <c r="A100" s="1">
        <f t="shared" si="336"/>
        <v>2024</v>
      </c>
      <c r="B100" s="476">
        <f t="shared" ref="B100:M100" si="370">B140+B780+B860+B940+B980+B1020+B1060+B1100+B1140+B1220+B1260+B1300+B1340+B1380+B1420+B1460+B1500</f>
        <v>88.83</v>
      </c>
      <c r="C100" s="476">
        <f t="shared" si="370"/>
        <v>86.350000000000009</v>
      </c>
      <c r="D100" s="476">
        <f t="shared" si="370"/>
        <v>85.04</v>
      </c>
      <c r="E100" s="476">
        <f t="shared" si="370"/>
        <v>84.23</v>
      </c>
      <c r="F100" s="476">
        <f t="shared" si="370"/>
        <v>86.97</v>
      </c>
      <c r="G100" s="476">
        <f t="shared" si="370"/>
        <v>89.65</v>
      </c>
      <c r="H100" s="476">
        <f t="shared" si="370"/>
        <v>88.34</v>
      </c>
      <c r="I100" s="476">
        <f t="shared" si="370"/>
        <v>87.87</v>
      </c>
      <c r="J100" s="476">
        <f t="shared" si="370"/>
        <v>86.94</v>
      </c>
      <c r="K100" s="476">
        <f t="shared" si="370"/>
        <v>86.18</v>
      </c>
      <c r="L100" s="476">
        <f t="shared" si="370"/>
        <v>81.7</v>
      </c>
      <c r="M100" s="476">
        <f t="shared" si="370"/>
        <v>86.77</v>
      </c>
      <c r="N100" s="41">
        <f t="shared" si="365"/>
        <v>1038.8700000000001</v>
      </c>
      <c r="O100" s="2"/>
      <c r="P100" s="1">
        <f t="shared" si="338"/>
        <v>2024</v>
      </c>
      <c r="Q100" s="476">
        <f t="shared" ref="Q100:AB100" si="371">Q140+Q780+Q860+Q940+Q980+Q1020+Q1060+Q1100+Q1140+Q1220+Q1260+Q1300+Q1340+Q1380+Q1420+Q1460+Q1500</f>
        <v>83.12</v>
      </c>
      <c r="R100" s="476">
        <f t="shared" si="371"/>
        <v>87.64</v>
      </c>
      <c r="S100" s="476">
        <f t="shared" si="371"/>
        <v>87.36</v>
      </c>
      <c r="T100" s="476">
        <f t="shared" si="371"/>
        <v>86.22</v>
      </c>
      <c r="U100" s="476">
        <f t="shared" si="371"/>
        <v>84.88</v>
      </c>
      <c r="V100" s="476">
        <f t="shared" si="371"/>
        <v>86.17</v>
      </c>
      <c r="W100" s="476">
        <f t="shared" si="371"/>
        <v>87.61</v>
      </c>
      <c r="X100" s="476">
        <f t="shared" si="371"/>
        <v>90.44</v>
      </c>
      <c r="Y100" s="476">
        <f t="shared" si="371"/>
        <v>88.289999999999992</v>
      </c>
      <c r="Z100" s="476">
        <f t="shared" si="371"/>
        <v>87.86</v>
      </c>
      <c r="AA100" s="476">
        <f t="shared" si="371"/>
        <v>86.97</v>
      </c>
      <c r="AB100" s="476">
        <f t="shared" si="371"/>
        <v>85.960000000000008</v>
      </c>
      <c r="AC100" s="41">
        <f t="shared" si="367"/>
        <v>1042.52</v>
      </c>
      <c r="AD100" s="17"/>
      <c r="AI100" s="237" t="str">
        <f t="shared" si="323"/>
        <v>AA</v>
      </c>
      <c r="AJ100" s="25">
        <f t="shared" si="324"/>
        <v>2019</v>
      </c>
      <c r="AK100" s="284">
        <f t="shared" si="325"/>
        <v>11</v>
      </c>
      <c r="AL100" s="285">
        <f t="shared" ca="1" si="359"/>
        <v>0</v>
      </c>
      <c r="AM100" s="285">
        <f t="shared" ca="1" si="359"/>
        <v>0</v>
      </c>
      <c r="AN100" s="285">
        <f t="shared" ca="1" si="359"/>
        <v>0</v>
      </c>
      <c r="AO100" s="285">
        <f t="shared" ca="1" si="359"/>
        <v>0</v>
      </c>
      <c r="AP100" s="285">
        <f t="shared" ca="1" si="359"/>
        <v>0</v>
      </c>
      <c r="AQ100" s="285">
        <f t="shared" ca="1" si="359"/>
        <v>0</v>
      </c>
      <c r="AR100" s="285">
        <f t="shared" ca="1" si="359"/>
        <v>0</v>
      </c>
      <c r="AS100" s="285">
        <f t="shared" ca="1" si="359"/>
        <v>0</v>
      </c>
      <c r="AT100" s="285">
        <f t="shared" ca="1" si="359"/>
        <v>0</v>
      </c>
      <c r="AU100" s="285">
        <f t="shared" ca="1" si="359"/>
        <v>150</v>
      </c>
      <c r="AV100" s="285">
        <f t="shared" ca="1" si="360"/>
        <v>500</v>
      </c>
      <c r="AW100" s="285">
        <f t="shared" ca="1" si="360"/>
        <v>0</v>
      </c>
      <c r="AX100" s="285">
        <f t="shared" ca="1" si="360"/>
        <v>0</v>
      </c>
      <c r="AY100" s="609">
        <f t="shared" ca="1" si="360"/>
        <v>0</v>
      </c>
      <c r="AZ100" s="285">
        <f t="shared" ca="1" si="360"/>
        <v>10</v>
      </c>
      <c r="BA100" s="285">
        <f t="shared" ca="1" si="360"/>
        <v>25</v>
      </c>
      <c r="BB100" s="285">
        <f t="shared" ca="1" si="360"/>
        <v>6</v>
      </c>
      <c r="BC100" s="285">
        <f t="shared" ca="1" si="360"/>
        <v>0</v>
      </c>
      <c r="BD100" s="285">
        <f t="shared" ca="1" si="360"/>
        <v>6</v>
      </c>
      <c r="BE100" s="285">
        <f t="shared" ca="1" si="263"/>
        <v>0</v>
      </c>
      <c r="BF100" s="285">
        <f t="shared" ca="1" si="334"/>
        <v>25</v>
      </c>
      <c r="BG100" s="285">
        <f t="shared" ca="1" si="334"/>
        <v>0</v>
      </c>
      <c r="BH100" s="285">
        <f t="shared" ca="1" si="334"/>
        <v>0</v>
      </c>
      <c r="BI100" s="285">
        <f t="shared" ca="1" si="334"/>
        <v>0</v>
      </c>
      <c r="BJ100" s="285">
        <f t="shared" ca="1" si="361"/>
        <v>15</v>
      </c>
      <c r="BK100" s="285">
        <f t="shared" ca="1" si="361"/>
        <v>0</v>
      </c>
      <c r="BL100" s="285">
        <f t="shared" ca="1" si="361"/>
        <v>0</v>
      </c>
      <c r="BM100" s="285">
        <f t="shared" ca="1" si="361"/>
        <v>0</v>
      </c>
      <c r="BN100" s="285">
        <f t="shared" ca="1" si="361"/>
        <v>0</v>
      </c>
      <c r="BO100" s="285">
        <f t="shared" ca="1" si="361"/>
        <v>0</v>
      </c>
      <c r="BP100" s="285">
        <f t="shared" ca="1" si="361"/>
        <v>0</v>
      </c>
      <c r="BQ100" s="514">
        <f t="shared" ca="1" si="264"/>
        <v>22</v>
      </c>
      <c r="BR100" s="566">
        <f t="shared" ca="1" si="322"/>
        <v>86.7</v>
      </c>
      <c r="BS100" s="274">
        <f t="shared" ca="1" si="321"/>
        <v>650</v>
      </c>
      <c r="BT100" s="285">
        <f t="shared" ca="1" si="265"/>
        <v>737</v>
      </c>
      <c r="BU100" s="286" t="str">
        <f t="shared" si="326"/>
        <v>L</v>
      </c>
      <c r="BV100" s="323">
        <f t="shared" ca="1" si="269"/>
        <v>737</v>
      </c>
      <c r="BW100" s="323">
        <f t="shared" ca="1" si="266"/>
        <v>0</v>
      </c>
      <c r="BY100" s="287"/>
      <c r="BZ100" s="288"/>
      <c r="CA100" s="237" t="str">
        <f t="shared" si="327"/>
        <v>L</v>
      </c>
      <c r="CB100" s="278">
        <f t="shared" si="340"/>
        <v>2019</v>
      </c>
      <c r="CC100" s="279">
        <f t="shared" si="340"/>
        <v>11</v>
      </c>
      <c r="CD100" s="280">
        <f t="shared" ca="1" si="270"/>
        <v>0</v>
      </c>
      <c r="CE100" s="280">
        <f t="shared" ca="1" si="271"/>
        <v>0</v>
      </c>
      <c r="CF100" s="280">
        <f t="shared" ca="1" si="272"/>
        <v>0</v>
      </c>
      <c r="CG100" s="280">
        <f t="shared" ca="1" si="273"/>
        <v>0</v>
      </c>
      <c r="CH100" s="280">
        <f t="shared" ca="1" si="274"/>
        <v>0</v>
      </c>
      <c r="CI100" s="280">
        <f t="shared" ca="1" si="275"/>
        <v>0</v>
      </c>
      <c r="CJ100" s="280">
        <f t="shared" ca="1" si="276"/>
        <v>0</v>
      </c>
      <c r="CK100" s="280">
        <f t="shared" ca="1" si="277"/>
        <v>0</v>
      </c>
      <c r="CL100" s="280">
        <f t="shared" ca="1" si="278"/>
        <v>0</v>
      </c>
      <c r="CM100" s="280">
        <f t="shared" ca="1" si="279"/>
        <v>150</v>
      </c>
      <c r="CN100" s="280">
        <f t="shared" ca="1" si="280"/>
        <v>500</v>
      </c>
      <c r="CO100" s="280">
        <f t="shared" ca="1" si="281"/>
        <v>0</v>
      </c>
      <c r="CP100" s="365">
        <f t="shared" ca="1" si="282"/>
        <v>0</v>
      </c>
      <c r="CQ100" s="613">
        <f t="shared" ca="1" si="283"/>
        <v>0</v>
      </c>
      <c r="CR100" s="280">
        <f t="shared" ca="1" si="284"/>
        <v>7</v>
      </c>
      <c r="CS100" s="280">
        <f t="shared" ca="1" si="285"/>
        <v>25</v>
      </c>
      <c r="CT100" s="280">
        <f t="shared" ca="1" si="286"/>
        <v>5</v>
      </c>
      <c r="CU100" s="280">
        <f t="shared" ca="1" si="287"/>
        <v>0</v>
      </c>
      <c r="CV100" s="280">
        <f t="shared" ca="1" si="288"/>
        <v>4</v>
      </c>
      <c r="CW100" s="365">
        <f t="shared" ca="1" si="289"/>
        <v>0</v>
      </c>
      <c r="CX100" s="280">
        <f t="shared" ca="1" si="290"/>
        <v>25</v>
      </c>
      <c r="CY100" s="280">
        <f t="shared" ca="1" si="291"/>
        <v>0</v>
      </c>
      <c r="CZ100" s="280">
        <f t="shared" ca="1" si="292"/>
        <v>0</v>
      </c>
      <c r="DA100" s="280">
        <f t="shared" ca="1" si="293"/>
        <v>0</v>
      </c>
      <c r="DB100" s="280">
        <f t="shared" ca="1" si="294"/>
        <v>15</v>
      </c>
      <c r="DC100" s="280">
        <f t="shared" ca="1" si="295"/>
        <v>0</v>
      </c>
      <c r="DD100" s="280">
        <f t="shared" ca="1" si="296"/>
        <v>0</v>
      </c>
      <c r="DE100" s="280">
        <f t="shared" ca="1" si="297"/>
        <v>0</v>
      </c>
      <c r="DF100" s="280">
        <f t="shared" ca="1" si="298"/>
        <v>0</v>
      </c>
      <c r="DG100" s="280">
        <f t="shared" ca="1" si="299"/>
        <v>0</v>
      </c>
      <c r="DH100" s="280">
        <f t="shared" ca="1" si="300"/>
        <v>0</v>
      </c>
      <c r="DI100" s="568">
        <f t="shared" ca="1" si="301"/>
        <v>16</v>
      </c>
      <c r="DJ100" s="568">
        <f t="shared" ca="1" si="302"/>
        <v>65</v>
      </c>
      <c r="DK100" s="414">
        <f t="shared" ca="1" si="303"/>
        <v>650</v>
      </c>
      <c r="DL100" s="281">
        <f t="shared" ca="1" si="304"/>
        <v>731</v>
      </c>
      <c r="DM100" s="281">
        <f t="shared" ca="1" si="305"/>
        <v>732</v>
      </c>
      <c r="DN100" s="454">
        <f t="shared" ca="1" si="306"/>
        <v>1</v>
      </c>
      <c r="DO100" s="626">
        <f t="shared" ca="1" si="307"/>
        <v>1.3679890560875513E-3</v>
      </c>
      <c r="DP100" s="29"/>
      <c r="DQ100" s="29"/>
      <c r="DR100" s="29"/>
      <c r="DS100" s="29"/>
      <c r="DT100" s="29"/>
      <c r="DU100" s="29"/>
      <c r="DV100" s="29"/>
    </row>
    <row r="101" spans="1:126" ht="11.25" customHeight="1">
      <c r="A101" s="1">
        <f t="shared" si="336"/>
        <v>2025</v>
      </c>
      <c r="B101" s="476">
        <f t="shared" ref="B101:M101" si="372">B141+B781+B861+B941+B981+B1021+B1061+B1101+B1141+B1221+B1261+B1301+B1341+B1381+B1421+B1461+B1501</f>
        <v>89.01</v>
      </c>
      <c r="C101" s="476">
        <f t="shared" si="372"/>
        <v>86.53</v>
      </c>
      <c r="D101" s="476">
        <f t="shared" si="372"/>
        <v>85.08</v>
      </c>
      <c r="E101" s="476">
        <f t="shared" si="372"/>
        <v>84.27</v>
      </c>
      <c r="F101" s="476">
        <f t="shared" si="372"/>
        <v>87.02</v>
      </c>
      <c r="G101" s="476">
        <f t="shared" si="372"/>
        <v>89.78</v>
      </c>
      <c r="H101" s="476">
        <f t="shared" si="372"/>
        <v>88.47</v>
      </c>
      <c r="I101" s="476">
        <f t="shared" si="372"/>
        <v>88.01</v>
      </c>
      <c r="J101" s="476">
        <f t="shared" si="372"/>
        <v>86.97</v>
      </c>
      <c r="K101" s="476">
        <f t="shared" si="372"/>
        <v>86.31</v>
      </c>
      <c r="L101" s="476">
        <f t="shared" si="372"/>
        <v>81.83</v>
      </c>
      <c r="M101" s="476">
        <f t="shared" si="372"/>
        <v>86.86</v>
      </c>
      <c r="N101" s="41">
        <f t="shared" si="365"/>
        <v>1040.1400000000001</v>
      </c>
      <c r="O101" s="2"/>
      <c r="P101" s="1">
        <f t="shared" si="338"/>
        <v>2025</v>
      </c>
      <c r="Q101" s="476">
        <f t="shared" ref="Q101:AB101" si="373">Q141+Q781+Q861+Q941+Q981+Q1021+Q1061+Q1101+Q1141+Q1221+Q1261+Q1301+Q1341+Q1381+Q1421+Q1461+Q1501</f>
        <v>83.22</v>
      </c>
      <c r="R101" s="476">
        <f t="shared" si="373"/>
        <v>87.740000000000009</v>
      </c>
      <c r="S101" s="476">
        <f t="shared" si="373"/>
        <v>87.460000000000008</v>
      </c>
      <c r="T101" s="476">
        <f t="shared" si="373"/>
        <v>86.460000000000008</v>
      </c>
      <c r="U101" s="476">
        <f t="shared" si="373"/>
        <v>84.92</v>
      </c>
      <c r="V101" s="476">
        <f t="shared" si="373"/>
        <v>86.22</v>
      </c>
      <c r="W101" s="476">
        <f t="shared" si="373"/>
        <v>87.66</v>
      </c>
      <c r="X101" s="476">
        <f t="shared" si="373"/>
        <v>90.58</v>
      </c>
      <c r="Y101" s="476">
        <f t="shared" si="373"/>
        <v>88.44</v>
      </c>
      <c r="Z101" s="476">
        <f t="shared" si="373"/>
        <v>87.990000000000009</v>
      </c>
      <c r="AA101" s="476">
        <f t="shared" si="373"/>
        <v>87.009999999999991</v>
      </c>
      <c r="AB101" s="476">
        <f t="shared" si="373"/>
        <v>86.11</v>
      </c>
      <c r="AC101" s="41">
        <f t="shared" si="367"/>
        <v>1043.81</v>
      </c>
      <c r="AD101" s="17"/>
      <c r="AI101" s="237" t="str">
        <f t="shared" si="323"/>
        <v>AB</v>
      </c>
      <c r="AJ101" s="25">
        <f t="shared" si="324"/>
        <v>2019</v>
      </c>
      <c r="AK101" s="284">
        <f t="shared" si="325"/>
        <v>12</v>
      </c>
      <c r="AL101" s="285">
        <f t="shared" ca="1" si="359"/>
        <v>0</v>
      </c>
      <c r="AM101" s="285">
        <f t="shared" ca="1" si="359"/>
        <v>0</v>
      </c>
      <c r="AN101" s="285">
        <f t="shared" ca="1" si="359"/>
        <v>0</v>
      </c>
      <c r="AO101" s="285">
        <f t="shared" ca="1" si="359"/>
        <v>0</v>
      </c>
      <c r="AP101" s="285">
        <f t="shared" ca="1" si="359"/>
        <v>0</v>
      </c>
      <c r="AQ101" s="285">
        <f t="shared" ca="1" si="359"/>
        <v>0</v>
      </c>
      <c r="AR101" s="285">
        <f t="shared" ca="1" si="359"/>
        <v>0</v>
      </c>
      <c r="AS101" s="285">
        <f t="shared" ca="1" si="359"/>
        <v>0</v>
      </c>
      <c r="AT101" s="285">
        <f t="shared" ca="1" si="359"/>
        <v>0</v>
      </c>
      <c r="AU101" s="285">
        <f t="shared" ca="1" si="359"/>
        <v>150</v>
      </c>
      <c r="AV101" s="285">
        <f t="shared" ca="1" si="360"/>
        <v>500</v>
      </c>
      <c r="AW101" s="285">
        <f t="shared" ca="1" si="360"/>
        <v>0</v>
      </c>
      <c r="AX101" s="285">
        <f t="shared" ca="1" si="360"/>
        <v>0</v>
      </c>
      <c r="AY101" s="609">
        <f t="shared" ca="1" si="360"/>
        <v>0</v>
      </c>
      <c r="AZ101" s="285">
        <f t="shared" ca="1" si="360"/>
        <v>11</v>
      </c>
      <c r="BA101" s="285">
        <f t="shared" ca="1" si="360"/>
        <v>25</v>
      </c>
      <c r="BB101" s="285">
        <f t="shared" ca="1" si="360"/>
        <v>5</v>
      </c>
      <c r="BC101" s="285">
        <f t="shared" ca="1" si="360"/>
        <v>0</v>
      </c>
      <c r="BD101" s="285">
        <f t="shared" ca="1" si="360"/>
        <v>4</v>
      </c>
      <c r="BE101" s="285">
        <f t="shared" ca="1" si="263"/>
        <v>0</v>
      </c>
      <c r="BF101" s="285">
        <f t="shared" ca="1" si="334"/>
        <v>25</v>
      </c>
      <c r="BG101" s="285">
        <f t="shared" ca="1" si="334"/>
        <v>0</v>
      </c>
      <c r="BH101" s="285">
        <f t="shared" ca="1" si="334"/>
        <v>0</v>
      </c>
      <c r="BI101" s="285">
        <f t="shared" ca="1" si="334"/>
        <v>0</v>
      </c>
      <c r="BJ101" s="285">
        <f t="shared" ca="1" si="361"/>
        <v>15</v>
      </c>
      <c r="BK101" s="285">
        <f t="shared" ca="1" si="361"/>
        <v>0</v>
      </c>
      <c r="BL101" s="285">
        <f t="shared" ca="1" si="361"/>
        <v>0</v>
      </c>
      <c r="BM101" s="285">
        <f t="shared" ca="1" si="361"/>
        <v>0</v>
      </c>
      <c r="BN101" s="285">
        <f t="shared" ca="1" si="361"/>
        <v>0</v>
      </c>
      <c r="BO101" s="285">
        <f t="shared" ca="1" si="361"/>
        <v>0</v>
      </c>
      <c r="BP101" s="285">
        <f t="shared" ca="1" si="361"/>
        <v>0</v>
      </c>
      <c r="BQ101" s="514">
        <f t="shared" ca="1" si="264"/>
        <v>20</v>
      </c>
      <c r="BR101" s="566">
        <f t="shared" ca="1" si="322"/>
        <v>85.3</v>
      </c>
      <c r="BS101" s="274">
        <f t="shared" ca="1" si="321"/>
        <v>650</v>
      </c>
      <c r="BT101" s="285">
        <f t="shared" ca="1" si="265"/>
        <v>735</v>
      </c>
      <c r="BU101" s="286" t="str">
        <f t="shared" si="326"/>
        <v>M</v>
      </c>
      <c r="BV101" s="323">
        <f t="shared" ca="1" si="269"/>
        <v>735</v>
      </c>
      <c r="BW101" s="323">
        <f t="shared" ca="1" si="266"/>
        <v>0</v>
      </c>
      <c r="BY101" s="287"/>
      <c r="BZ101" s="288"/>
      <c r="CA101" s="237" t="str">
        <f t="shared" si="327"/>
        <v>M</v>
      </c>
      <c r="CB101" s="278">
        <f t="shared" si="340"/>
        <v>2019</v>
      </c>
      <c r="CC101" s="279">
        <f t="shared" si="340"/>
        <v>12</v>
      </c>
      <c r="CD101" s="280">
        <f t="shared" ca="1" si="270"/>
        <v>0</v>
      </c>
      <c r="CE101" s="280">
        <f t="shared" ca="1" si="271"/>
        <v>0</v>
      </c>
      <c r="CF101" s="280">
        <f t="shared" ca="1" si="272"/>
        <v>0</v>
      </c>
      <c r="CG101" s="280">
        <f t="shared" ca="1" si="273"/>
        <v>0</v>
      </c>
      <c r="CH101" s="280">
        <f t="shared" ca="1" si="274"/>
        <v>0</v>
      </c>
      <c r="CI101" s="280">
        <f t="shared" ca="1" si="275"/>
        <v>0</v>
      </c>
      <c r="CJ101" s="280">
        <f t="shared" ca="1" si="276"/>
        <v>0</v>
      </c>
      <c r="CK101" s="280">
        <f t="shared" ca="1" si="277"/>
        <v>0</v>
      </c>
      <c r="CL101" s="280">
        <f t="shared" ca="1" si="278"/>
        <v>600</v>
      </c>
      <c r="CM101" s="280">
        <f t="shared" ca="1" si="279"/>
        <v>150</v>
      </c>
      <c r="CN101" s="280">
        <f t="shared" ca="1" si="280"/>
        <v>500</v>
      </c>
      <c r="CO101" s="280">
        <f t="shared" ca="1" si="281"/>
        <v>0</v>
      </c>
      <c r="CP101" s="365">
        <f t="shared" ca="1" si="282"/>
        <v>0</v>
      </c>
      <c r="CQ101" s="613">
        <f t="shared" ca="1" si="283"/>
        <v>0</v>
      </c>
      <c r="CR101" s="280">
        <f t="shared" ca="1" si="284"/>
        <v>10</v>
      </c>
      <c r="CS101" s="280">
        <f t="shared" ca="1" si="285"/>
        <v>25</v>
      </c>
      <c r="CT101" s="280">
        <f t="shared" ca="1" si="286"/>
        <v>6</v>
      </c>
      <c r="CU101" s="280">
        <f t="shared" ca="1" si="287"/>
        <v>0</v>
      </c>
      <c r="CV101" s="280">
        <f t="shared" ca="1" si="288"/>
        <v>5</v>
      </c>
      <c r="CW101" s="365">
        <f t="shared" ca="1" si="289"/>
        <v>0</v>
      </c>
      <c r="CX101" s="280">
        <f t="shared" ca="1" si="290"/>
        <v>25</v>
      </c>
      <c r="CY101" s="280">
        <f t="shared" ca="1" si="291"/>
        <v>0</v>
      </c>
      <c r="CZ101" s="280">
        <f t="shared" ca="1" si="292"/>
        <v>0</v>
      </c>
      <c r="DA101" s="280">
        <f t="shared" ca="1" si="293"/>
        <v>0</v>
      </c>
      <c r="DB101" s="280">
        <f t="shared" ca="1" si="294"/>
        <v>15</v>
      </c>
      <c r="DC101" s="280">
        <f t="shared" ca="1" si="295"/>
        <v>0</v>
      </c>
      <c r="DD101" s="280">
        <f t="shared" ca="1" si="296"/>
        <v>0</v>
      </c>
      <c r="DE101" s="280">
        <f t="shared" ca="1" si="297"/>
        <v>0</v>
      </c>
      <c r="DF101" s="280">
        <f t="shared" ca="1" si="298"/>
        <v>0</v>
      </c>
      <c r="DG101" s="280">
        <f t="shared" ca="1" si="299"/>
        <v>0</v>
      </c>
      <c r="DH101" s="280">
        <f t="shared" ca="1" si="300"/>
        <v>0</v>
      </c>
      <c r="DI101" s="568">
        <f t="shared" ca="1" si="301"/>
        <v>21</v>
      </c>
      <c r="DJ101" s="568">
        <f t="shared" ca="1" si="302"/>
        <v>65</v>
      </c>
      <c r="DK101" s="414">
        <f t="shared" ca="1" si="303"/>
        <v>1250</v>
      </c>
      <c r="DL101" s="281">
        <f t="shared" ca="1" si="304"/>
        <v>1336</v>
      </c>
      <c r="DM101" s="281">
        <f t="shared" ca="1" si="305"/>
        <v>1337</v>
      </c>
      <c r="DN101" s="454">
        <f t="shared" ca="1" si="306"/>
        <v>1</v>
      </c>
      <c r="DO101" s="626">
        <f t="shared" ca="1" si="307"/>
        <v>7.4850299401197609E-4</v>
      </c>
      <c r="DP101" s="29"/>
      <c r="DQ101" s="29"/>
      <c r="DR101" s="29"/>
      <c r="DS101" s="29"/>
      <c r="DT101" s="29"/>
      <c r="DU101" s="29"/>
      <c r="DV101" s="29"/>
    </row>
    <row r="102" spans="1:126" ht="11.25" customHeight="1">
      <c r="A102" s="1">
        <f t="shared" si="336"/>
        <v>2026</v>
      </c>
      <c r="B102" s="476">
        <f t="shared" ref="B102:M102" si="374">B142+B782+B862+B942+B982+B1022+B1062+B1102+B1142+B1222+B1262+B1302+B1342+B1382+B1422+B1462+B1502</f>
        <v>89.2</v>
      </c>
      <c r="C102" s="476">
        <f t="shared" si="374"/>
        <v>86.62</v>
      </c>
      <c r="D102" s="476">
        <f t="shared" si="374"/>
        <v>85.210000000000008</v>
      </c>
      <c r="E102" s="476">
        <f t="shared" si="374"/>
        <v>84.320000000000007</v>
      </c>
      <c r="F102" s="476">
        <f t="shared" si="374"/>
        <v>87.06</v>
      </c>
      <c r="G102" s="476">
        <f t="shared" si="374"/>
        <v>89.92</v>
      </c>
      <c r="H102" s="476">
        <f t="shared" si="374"/>
        <v>88.600000000000009</v>
      </c>
      <c r="I102" s="476">
        <f t="shared" si="374"/>
        <v>88.16</v>
      </c>
      <c r="J102" s="476">
        <f t="shared" si="374"/>
        <v>87.08</v>
      </c>
      <c r="K102" s="476">
        <f t="shared" si="374"/>
        <v>86.34</v>
      </c>
      <c r="L102" s="476">
        <f t="shared" si="374"/>
        <v>81.88000000000001</v>
      </c>
      <c r="M102" s="476">
        <f t="shared" si="374"/>
        <v>86.96</v>
      </c>
      <c r="N102" s="41">
        <f t="shared" si="365"/>
        <v>1041.3499999999999</v>
      </c>
      <c r="O102" s="2"/>
      <c r="P102" s="1">
        <f t="shared" si="338"/>
        <v>2026</v>
      </c>
      <c r="Q102" s="476">
        <f t="shared" ref="Q102:AB102" si="375">Q142+Q782+Q862+Q942+Q982+Q1022+Q1062+Q1102+Q1142+Q1222+Q1262+Q1302+Q1342+Q1382+Q1422+Q1462+Q1502</f>
        <v>83.42</v>
      </c>
      <c r="R102" s="476">
        <f t="shared" si="375"/>
        <v>87.84</v>
      </c>
      <c r="S102" s="476">
        <f t="shared" si="375"/>
        <v>87.56</v>
      </c>
      <c r="T102" s="476">
        <f t="shared" si="375"/>
        <v>86.59</v>
      </c>
      <c r="U102" s="476">
        <f t="shared" si="375"/>
        <v>85.07</v>
      </c>
      <c r="V102" s="476">
        <f t="shared" si="375"/>
        <v>86.259999999999991</v>
      </c>
      <c r="W102" s="476">
        <f t="shared" si="375"/>
        <v>87.710000000000008</v>
      </c>
      <c r="X102" s="476">
        <f t="shared" si="375"/>
        <v>90.72</v>
      </c>
      <c r="Y102" s="476">
        <f t="shared" si="375"/>
        <v>88.59</v>
      </c>
      <c r="Z102" s="476">
        <f t="shared" si="375"/>
        <v>88.11</v>
      </c>
      <c r="AA102" s="476">
        <f t="shared" si="375"/>
        <v>87.15</v>
      </c>
      <c r="AB102" s="476">
        <f t="shared" si="375"/>
        <v>86.16</v>
      </c>
      <c r="AC102" s="41">
        <f t="shared" si="367"/>
        <v>1045.18</v>
      </c>
      <c r="AD102" s="17"/>
      <c r="AI102" s="237" t="str">
        <f t="shared" si="323"/>
        <v>Q</v>
      </c>
      <c r="AJ102" s="25">
        <f t="shared" si="324"/>
        <v>2020</v>
      </c>
      <c r="AK102" s="284">
        <f t="shared" si="325"/>
        <v>1</v>
      </c>
      <c r="AL102" s="285">
        <f t="shared" ca="1" si="359"/>
        <v>0</v>
      </c>
      <c r="AM102" s="285">
        <f t="shared" ca="1" si="359"/>
        <v>0</v>
      </c>
      <c r="AN102" s="285">
        <f t="shared" ca="1" si="359"/>
        <v>0</v>
      </c>
      <c r="AO102" s="285">
        <f t="shared" ca="1" si="359"/>
        <v>0</v>
      </c>
      <c r="AP102" s="285">
        <f t="shared" ca="1" si="359"/>
        <v>0</v>
      </c>
      <c r="AQ102" s="285">
        <f t="shared" ca="1" si="359"/>
        <v>0</v>
      </c>
      <c r="AR102" s="285">
        <f t="shared" ca="1" si="359"/>
        <v>0</v>
      </c>
      <c r="AS102" s="285">
        <f t="shared" ca="1" si="359"/>
        <v>0</v>
      </c>
      <c r="AT102" s="285">
        <f t="shared" ca="1" si="359"/>
        <v>600</v>
      </c>
      <c r="AU102" s="285">
        <f t="shared" ca="1" si="359"/>
        <v>150</v>
      </c>
      <c r="AV102" s="285">
        <f t="shared" ca="1" si="360"/>
        <v>500</v>
      </c>
      <c r="AW102" s="285">
        <f t="shared" ca="1" si="360"/>
        <v>0</v>
      </c>
      <c r="AX102" s="285">
        <f t="shared" ca="1" si="360"/>
        <v>0</v>
      </c>
      <c r="AY102" s="609">
        <f t="shared" ca="1" si="360"/>
        <v>0</v>
      </c>
      <c r="AZ102" s="285">
        <f t="shared" ca="1" si="360"/>
        <v>7</v>
      </c>
      <c r="BA102" s="285">
        <f t="shared" ca="1" si="360"/>
        <v>25</v>
      </c>
      <c r="BB102" s="285">
        <f t="shared" ca="1" si="360"/>
        <v>6</v>
      </c>
      <c r="BC102" s="285">
        <f t="shared" ca="1" si="360"/>
        <v>0</v>
      </c>
      <c r="BD102" s="285">
        <f t="shared" ca="1" si="360"/>
        <v>4</v>
      </c>
      <c r="BE102" s="285">
        <f t="shared" ca="1" si="263"/>
        <v>0</v>
      </c>
      <c r="BF102" s="285">
        <f t="shared" ca="1" si="334"/>
        <v>25</v>
      </c>
      <c r="BG102" s="285">
        <f t="shared" ca="1" si="334"/>
        <v>0</v>
      </c>
      <c r="BH102" s="285">
        <f t="shared" ca="1" si="334"/>
        <v>0</v>
      </c>
      <c r="BI102" s="285">
        <f t="shared" ca="1" si="334"/>
        <v>0</v>
      </c>
      <c r="BJ102" s="285">
        <f t="shared" ca="1" si="361"/>
        <v>15</v>
      </c>
      <c r="BK102" s="285">
        <f t="shared" ca="1" si="361"/>
        <v>0</v>
      </c>
      <c r="BL102" s="285">
        <f t="shared" ca="1" si="361"/>
        <v>0</v>
      </c>
      <c r="BM102" s="285">
        <f t="shared" ca="1" si="361"/>
        <v>0</v>
      </c>
      <c r="BN102" s="285">
        <f t="shared" ca="1" si="361"/>
        <v>0</v>
      </c>
      <c r="BO102" s="285">
        <f t="shared" ca="1" si="361"/>
        <v>0</v>
      </c>
      <c r="BP102" s="285">
        <f t="shared" ca="1" si="361"/>
        <v>0</v>
      </c>
      <c r="BQ102" s="514">
        <f t="shared" ca="1" si="264"/>
        <v>17</v>
      </c>
      <c r="BR102" s="566">
        <f t="shared" ca="1" si="322"/>
        <v>82.4</v>
      </c>
      <c r="BS102" s="274">
        <f t="shared" ca="1" si="321"/>
        <v>1250</v>
      </c>
      <c r="BT102" s="285">
        <f t="shared" ca="1" si="265"/>
        <v>1332</v>
      </c>
      <c r="BU102" s="286" t="str">
        <f t="shared" si="326"/>
        <v>B</v>
      </c>
      <c r="BV102" s="323">
        <f t="shared" ca="1" si="269"/>
        <v>1332</v>
      </c>
      <c r="BW102" s="323">
        <f t="shared" ca="1" si="266"/>
        <v>0</v>
      </c>
      <c r="BY102" s="287"/>
      <c r="BZ102" s="288"/>
      <c r="CA102" s="237" t="str">
        <f t="shared" si="327"/>
        <v>B</v>
      </c>
      <c r="CB102" s="278">
        <f t="shared" si="340"/>
        <v>2020</v>
      </c>
      <c r="CC102" s="279">
        <f t="shared" si="340"/>
        <v>1</v>
      </c>
      <c r="CD102" s="280">
        <f t="shared" ca="1" si="270"/>
        <v>0</v>
      </c>
      <c r="CE102" s="280">
        <f t="shared" ca="1" si="271"/>
        <v>0</v>
      </c>
      <c r="CF102" s="280">
        <f t="shared" ca="1" si="272"/>
        <v>0</v>
      </c>
      <c r="CG102" s="280">
        <f t="shared" ca="1" si="273"/>
        <v>0</v>
      </c>
      <c r="CH102" s="280">
        <f t="shared" ca="1" si="274"/>
        <v>0</v>
      </c>
      <c r="CI102" s="280">
        <f t="shared" ca="1" si="275"/>
        <v>0</v>
      </c>
      <c r="CJ102" s="280">
        <f t="shared" ca="1" si="276"/>
        <v>0</v>
      </c>
      <c r="CK102" s="280">
        <f t="shared" ca="1" si="277"/>
        <v>0</v>
      </c>
      <c r="CL102" s="280">
        <f t="shared" ca="1" si="278"/>
        <v>600</v>
      </c>
      <c r="CM102" s="280">
        <f t="shared" ca="1" si="279"/>
        <v>150</v>
      </c>
      <c r="CN102" s="280">
        <f t="shared" ca="1" si="280"/>
        <v>500</v>
      </c>
      <c r="CO102" s="280">
        <f t="shared" ca="1" si="281"/>
        <v>0</v>
      </c>
      <c r="CP102" s="365">
        <f t="shared" ca="1" si="282"/>
        <v>0</v>
      </c>
      <c r="CQ102" s="613">
        <f t="shared" ca="1" si="283"/>
        <v>0</v>
      </c>
      <c r="CR102" s="280">
        <f t="shared" ca="1" si="284"/>
        <v>11</v>
      </c>
      <c r="CS102" s="280">
        <f t="shared" ca="1" si="285"/>
        <v>25</v>
      </c>
      <c r="CT102" s="280">
        <f t="shared" ca="1" si="286"/>
        <v>7</v>
      </c>
      <c r="CU102" s="280">
        <f t="shared" ca="1" si="287"/>
        <v>0</v>
      </c>
      <c r="CV102" s="280">
        <f t="shared" ca="1" si="288"/>
        <v>6</v>
      </c>
      <c r="CW102" s="365">
        <f t="shared" ca="1" si="289"/>
        <v>0</v>
      </c>
      <c r="CX102" s="280">
        <f t="shared" ca="1" si="290"/>
        <v>25</v>
      </c>
      <c r="CY102" s="280">
        <f t="shared" ca="1" si="291"/>
        <v>0</v>
      </c>
      <c r="CZ102" s="280">
        <f t="shared" ca="1" si="292"/>
        <v>0</v>
      </c>
      <c r="DA102" s="280">
        <f t="shared" ca="1" si="293"/>
        <v>0</v>
      </c>
      <c r="DB102" s="280">
        <f t="shared" ca="1" si="294"/>
        <v>15</v>
      </c>
      <c r="DC102" s="280">
        <f t="shared" ca="1" si="295"/>
        <v>0</v>
      </c>
      <c r="DD102" s="280">
        <f t="shared" ca="1" si="296"/>
        <v>0</v>
      </c>
      <c r="DE102" s="280">
        <f t="shared" ca="1" si="297"/>
        <v>0</v>
      </c>
      <c r="DF102" s="280">
        <f t="shared" ca="1" si="298"/>
        <v>0</v>
      </c>
      <c r="DG102" s="280">
        <f t="shared" ca="1" si="299"/>
        <v>0</v>
      </c>
      <c r="DH102" s="280">
        <f t="shared" ca="1" si="300"/>
        <v>0</v>
      </c>
      <c r="DI102" s="568">
        <f t="shared" ca="1" si="301"/>
        <v>24</v>
      </c>
      <c r="DJ102" s="568">
        <f t="shared" ca="1" si="302"/>
        <v>65</v>
      </c>
      <c r="DK102" s="414">
        <f t="shared" ca="1" si="303"/>
        <v>1250</v>
      </c>
      <c r="DL102" s="281">
        <f t="shared" ca="1" si="304"/>
        <v>1339</v>
      </c>
      <c r="DM102" s="281">
        <f t="shared" ca="1" si="305"/>
        <v>1339</v>
      </c>
      <c r="DN102" s="454">
        <f t="shared" ca="1" si="306"/>
        <v>0</v>
      </c>
      <c r="DO102" s="626">
        <f t="shared" ca="1" si="307"/>
        <v>0</v>
      </c>
      <c r="DP102" s="29"/>
      <c r="DQ102" s="29"/>
      <c r="DR102" s="29"/>
      <c r="DS102" s="29"/>
      <c r="DT102" s="29"/>
      <c r="DU102" s="29"/>
      <c r="DV102" s="29"/>
    </row>
    <row r="103" spans="1:126" ht="11.25" customHeight="1">
      <c r="A103" s="1">
        <f t="shared" si="336"/>
        <v>2027</v>
      </c>
      <c r="B103" s="476">
        <f t="shared" ref="B103:M103" si="376">B143+B783+B863+B943+B983+B1023+B1063+B1103+B1143+B1223+B1263+B1303+B1343+B1383+B1423+B1463+B1503</f>
        <v>89.39</v>
      </c>
      <c r="C103" s="476">
        <f t="shared" si="376"/>
        <v>86.62</v>
      </c>
      <c r="D103" s="476">
        <f t="shared" si="376"/>
        <v>85.25</v>
      </c>
      <c r="E103" s="476">
        <f t="shared" si="376"/>
        <v>84.56</v>
      </c>
      <c r="F103" s="476">
        <f t="shared" si="376"/>
        <v>87.1</v>
      </c>
      <c r="G103" s="476">
        <f t="shared" si="376"/>
        <v>90.06</v>
      </c>
      <c r="H103" s="476">
        <f t="shared" si="376"/>
        <v>88.73</v>
      </c>
      <c r="I103" s="476">
        <f t="shared" si="376"/>
        <v>88.29</v>
      </c>
      <c r="J103" s="476">
        <f t="shared" si="376"/>
        <v>87.19</v>
      </c>
      <c r="K103" s="476">
        <f t="shared" si="376"/>
        <v>86.38000000000001</v>
      </c>
      <c r="L103" s="476">
        <f t="shared" si="376"/>
        <v>82.02</v>
      </c>
      <c r="M103" s="476">
        <f t="shared" si="376"/>
        <v>87.15</v>
      </c>
      <c r="N103" s="41">
        <f t="shared" si="365"/>
        <v>1042.74</v>
      </c>
      <c r="O103" s="2"/>
      <c r="P103" s="1">
        <f t="shared" si="338"/>
        <v>2027</v>
      </c>
      <c r="Q103" s="476">
        <f t="shared" ref="Q103:AB103" si="377">Q143+Q783+Q863+Q943+Q983+Q1023+Q1063+Q1103+Q1143+Q1223+Q1263+Q1303+Q1343+Q1383+Q1423+Q1463+Q1503</f>
        <v>83.52</v>
      </c>
      <c r="R103" s="476">
        <f t="shared" si="377"/>
        <v>87.93</v>
      </c>
      <c r="S103" s="476">
        <f t="shared" si="377"/>
        <v>87.66</v>
      </c>
      <c r="T103" s="476">
        <f t="shared" si="377"/>
        <v>86.63</v>
      </c>
      <c r="U103" s="476">
        <f t="shared" si="377"/>
        <v>85.12</v>
      </c>
      <c r="V103" s="476">
        <f t="shared" si="377"/>
        <v>86.490000000000009</v>
      </c>
      <c r="W103" s="476">
        <f t="shared" si="377"/>
        <v>87.759999999999991</v>
      </c>
      <c r="X103" s="476">
        <f t="shared" si="377"/>
        <v>90.85</v>
      </c>
      <c r="Y103" s="476">
        <f t="shared" si="377"/>
        <v>88.74</v>
      </c>
      <c r="Z103" s="476">
        <f t="shared" si="377"/>
        <v>88.240000000000009</v>
      </c>
      <c r="AA103" s="476">
        <f t="shared" si="377"/>
        <v>87.289999999999992</v>
      </c>
      <c r="AB103" s="476">
        <f t="shared" si="377"/>
        <v>86.2</v>
      </c>
      <c r="AC103" s="41">
        <f t="shared" si="367"/>
        <v>1046.43</v>
      </c>
      <c r="AD103" s="17"/>
      <c r="AI103" s="237" t="str">
        <f t="shared" si="323"/>
        <v>R</v>
      </c>
      <c r="AJ103" s="25">
        <f t="shared" si="324"/>
        <v>2020</v>
      </c>
      <c r="AK103" s="284">
        <f t="shared" si="325"/>
        <v>2</v>
      </c>
      <c r="AL103" s="285">
        <f t="shared" ca="1" si="359"/>
        <v>0</v>
      </c>
      <c r="AM103" s="285">
        <f t="shared" ca="1" si="359"/>
        <v>0</v>
      </c>
      <c r="AN103" s="285">
        <f t="shared" ca="1" si="359"/>
        <v>0</v>
      </c>
      <c r="AO103" s="285">
        <f t="shared" ca="1" si="359"/>
        <v>0</v>
      </c>
      <c r="AP103" s="285">
        <f t="shared" ca="1" si="359"/>
        <v>0</v>
      </c>
      <c r="AQ103" s="285">
        <f t="shared" ca="1" si="359"/>
        <v>0</v>
      </c>
      <c r="AR103" s="285">
        <f t="shared" ca="1" si="359"/>
        <v>0</v>
      </c>
      <c r="AS103" s="285">
        <f t="shared" ca="1" si="359"/>
        <v>0</v>
      </c>
      <c r="AT103" s="285">
        <f t="shared" ca="1" si="359"/>
        <v>600</v>
      </c>
      <c r="AU103" s="285">
        <f t="shared" ca="1" si="359"/>
        <v>150</v>
      </c>
      <c r="AV103" s="285">
        <f t="shared" ca="1" si="360"/>
        <v>500</v>
      </c>
      <c r="AW103" s="285">
        <f t="shared" ca="1" si="360"/>
        <v>0</v>
      </c>
      <c r="AX103" s="285">
        <f t="shared" ca="1" si="360"/>
        <v>0</v>
      </c>
      <c r="AY103" s="609">
        <f t="shared" ca="1" si="360"/>
        <v>0</v>
      </c>
      <c r="AZ103" s="285">
        <f t="shared" ca="1" si="360"/>
        <v>10</v>
      </c>
      <c r="BA103" s="285">
        <f t="shared" ca="1" si="360"/>
        <v>25</v>
      </c>
      <c r="BB103" s="285">
        <f t="shared" ca="1" si="360"/>
        <v>7</v>
      </c>
      <c r="BC103" s="285">
        <f t="shared" ca="1" si="360"/>
        <v>0</v>
      </c>
      <c r="BD103" s="285">
        <f t="shared" ca="1" si="360"/>
        <v>5</v>
      </c>
      <c r="BE103" s="285">
        <f t="shared" ca="1" si="263"/>
        <v>0</v>
      </c>
      <c r="BF103" s="285">
        <f t="shared" ca="1" si="334"/>
        <v>25</v>
      </c>
      <c r="BG103" s="285">
        <f t="shared" ca="1" si="334"/>
        <v>0</v>
      </c>
      <c r="BH103" s="285">
        <f t="shared" ca="1" si="334"/>
        <v>0</v>
      </c>
      <c r="BI103" s="285">
        <f t="shared" ca="1" si="334"/>
        <v>0</v>
      </c>
      <c r="BJ103" s="285">
        <f t="shared" ca="1" si="361"/>
        <v>15</v>
      </c>
      <c r="BK103" s="285">
        <f t="shared" ca="1" si="361"/>
        <v>0</v>
      </c>
      <c r="BL103" s="285">
        <f t="shared" ca="1" si="361"/>
        <v>0</v>
      </c>
      <c r="BM103" s="285">
        <f t="shared" ca="1" si="361"/>
        <v>0</v>
      </c>
      <c r="BN103" s="285">
        <f t="shared" ca="1" si="361"/>
        <v>0</v>
      </c>
      <c r="BO103" s="285">
        <f t="shared" ca="1" si="361"/>
        <v>0</v>
      </c>
      <c r="BP103" s="285">
        <f t="shared" ca="1" si="361"/>
        <v>0</v>
      </c>
      <c r="BQ103" s="514">
        <f t="shared" ca="1" si="264"/>
        <v>22</v>
      </c>
      <c r="BR103" s="566">
        <f t="shared" ca="1" si="322"/>
        <v>86.9</v>
      </c>
      <c r="BS103" s="274">
        <f t="shared" ca="1" si="321"/>
        <v>1250</v>
      </c>
      <c r="BT103" s="285">
        <f t="shared" ca="1" si="265"/>
        <v>1337</v>
      </c>
      <c r="BU103" s="286" t="str">
        <f t="shared" si="326"/>
        <v>C</v>
      </c>
      <c r="BV103" s="323">
        <f t="shared" ca="1" si="269"/>
        <v>1337</v>
      </c>
      <c r="BW103" s="323">
        <f t="shared" ca="1" si="266"/>
        <v>0</v>
      </c>
      <c r="BY103" s="287"/>
      <c r="BZ103" s="288"/>
      <c r="CA103" s="237" t="str">
        <f t="shared" si="327"/>
        <v>C</v>
      </c>
      <c r="CB103" s="278">
        <f t="shared" si="340"/>
        <v>2020</v>
      </c>
      <c r="CC103" s="279">
        <f t="shared" si="340"/>
        <v>2</v>
      </c>
      <c r="CD103" s="280">
        <f t="shared" ca="1" si="270"/>
        <v>0</v>
      </c>
      <c r="CE103" s="280">
        <f t="shared" ca="1" si="271"/>
        <v>0</v>
      </c>
      <c r="CF103" s="280">
        <f t="shared" ca="1" si="272"/>
        <v>0</v>
      </c>
      <c r="CG103" s="280">
        <f t="shared" ca="1" si="273"/>
        <v>0</v>
      </c>
      <c r="CH103" s="280">
        <f t="shared" ca="1" si="274"/>
        <v>0</v>
      </c>
      <c r="CI103" s="280">
        <f t="shared" ca="1" si="275"/>
        <v>0</v>
      </c>
      <c r="CJ103" s="280">
        <f t="shared" ca="1" si="276"/>
        <v>0</v>
      </c>
      <c r="CK103" s="280">
        <f t="shared" ca="1" si="277"/>
        <v>0</v>
      </c>
      <c r="CL103" s="280">
        <f t="shared" ca="1" si="278"/>
        <v>600</v>
      </c>
      <c r="CM103" s="280">
        <f t="shared" ca="1" si="279"/>
        <v>150</v>
      </c>
      <c r="CN103" s="280">
        <f t="shared" ca="1" si="280"/>
        <v>500</v>
      </c>
      <c r="CO103" s="280">
        <f t="shared" ca="1" si="281"/>
        <v>0</v>
      </c>
      <c r="CP103" s="365">
        <f t="shared" ca="1" si="282"/>
        <v>0</v>
      </c>
      <c r="CQ103" s="613">
        <f t="shared" ca="1" si="283"/>
        <v>0</v>
      </c>
      <c r="CR103" s="280">
        <f t="shared" ca="1" si="284"/>
        <v>11</v>
      </c>
      <c r="CS103" s="280">
        <f t="shared" ca="1" si="285"/>
        <v>25</v>
      </c>
      <c r="CT103" s="280">
        <f t="shared" ca="1" si="286"/>
        <v>6</v>
      </c>
      <c r="CU103" s="280">
        <f t="shared" ca="1" si="287"/>
        <v>0</v>
      </c>
      <c r="CV103" s="280">
        <f t="shared" ca="1" si="288"/>
        <v>5</v>
      </c>
      <c r="CW103" s="365">
        <f t="shared" ca="1" si="289"/>
        <v>0</v>
      </c>
      <c r="CX103" s="280">
        <f t="shared" ca="1" si="290"/>
        <v>25</v>
      </c>
      <c r="CY103" s="280">
        <f t="shared" ca="1" si="291"/>
        <v>0</v>
      </c>
      <c r="CZ103" s="280">
        <f t="shared" ca="1" si="292"/>
        <v>0</v>
      </c>
      <c r="DA103" s="280">
        <f t="shared" ca="1" si="293"/>
        <v>0</v>
      </c>
      <c r="DB103" s="280">
        <f t="shared" ca="1" si="294"/>
        <v>15</v>
      </c>
      <c r="DC103" s="280">
        <f t="shared" ca="1" si="295"/>
        <v>0</v>
      </c>
      <c r="DD103" s="280">
        <f t="shared" ca="1" si="296"/>
        <v>0</v>
      </c>
      <c r="DE103" s="280">
        <f t="shared" ca="1" si="297"/>
        <v>0</v>
      </c>
      <c r="DF103" s="280">
        <f t="shared" ca="1" si="298"/>
        <v>0</v>
      </c>
      <c r="DG103" s="280">
        <f t="shared" ca="1" si="299"/>
        <v>0</v>
      </c>
      <c r="DH103" s="280">
        <f t="shared" ca="1" si="300"/>
        <v>0</v>
      </c>
      <c r="DI103" s="568">
        <f t="shared" ca="1" si="301"/>
        <v>22</v>
      </c>
      <c r="DJ103" s="568">
        <f t="shared" ca="1" si="302"/>
        <v>65</v>
      </c>
      <c r="DK103" s="414">
        <f t="shared" ca="1" si="303"/>
        <v>1250</v>
      </c>
      <c r="DL103" s="281">
        <f t="shared" ca="1" si="304"/>
        <v>1337</v>
      </c>
      <c r="DM103" s="281">
        <f t="shared" ca="1" si="305"/>
        <v>1337</v>
      </c>
      <c r="DN103" s="454">
        <f t="shared" ca="1" si="306"/>
        <v>0</v>
      </c>
      <c r="DO103" s="626">
        <f t="shared" ca="1" si="307"/>
        <v>0</v>
      </c>
      <c r="DP103" s="29"/>
      <c r="DQ103" s="29"/>
      <c r="DR103" s="29"/>
      <c r="DS103" s="29"/>
      <c r="DT103" s="29"/>
      <c r="DU103" s="29"/>
      <c r="DV103" s="29"/>
    </row>
    <row r="104" spans="1:126" ht="11.25" customHeight="1">
      <c r="A104" s="1">
        <f t="shared" si="336"/>
        <v>2028</v>
      </c>
      <c r="B104" s="476">
        <f t="shared" ref="B104:M104" si="378">B144+B784+B864+B944+B984+B1024+B1064+B1104+B1144+B1224+B1264+B1304+B1344+B1384+B1424+B1464+B1504</f>
        <v>89.58</v>
      </c>
      <c r="C104" s="476">
        <f t="shared" si="378"/>
        <v>86.710000000000008</v>
      </c>
      <c r="D104" s="476">
        <f t="shared" si="378"/>
        <v>85.37</v>
      </c>
      <c r="E104" s="476">
        <f t="shared" si="378"/>
        <v>84.61</v>
      </c>
      <c r="F104" s="476">
        <f t="shared" si="378"/>
        <v>87.14</v>
      </c>
      <c r="G104" s="476">
        <f t="shared" si="378"/>
        <v>90.100000000000009</v>
      </c>
      <c r="H104" s="476">
        <f t="shared" si="378"/>
        <v>88.77</v>
      </c>
      <c r="I104" s="476">
        <f t="shared" si="378"/>
        <v>88.34</v>
      </c>
      <c r="J104" s="476">
        <f t="shared" si="378"/>
        <v>87.31</v>
      </c>
      <c r="K104" s="476">
        <f t="shared" si="378"/>
        <v>86.42</v>
      </c>
      <c r="L104" s="476">
        <f t="shared" si="378"/>
        <v>82.06</v>
      </c>
      <c r="M104" s="476">
        <f t="shared" si="378"/>
        <v>87.34</v>
      </c>
      <c r="N104" s="41">
        <f t="shared" si="365"/>
        <v>1043.75</v>
      </c>
      <c r="O104" s="2"/>
      <c r="P104" s="1">
        <f t="shared" si="338"/>
        <v>2028</v>
      </c>
      <c r="Q104" s="476">
        <f t="shared" ref="Q104:AB104" si="379">Q144+Q784+Q864+Q944+Q984+Q1024+Q1064+Q1104+Q1144+Q1224+Q1264+Q1304+Q1344+Q1384+Q1424+Q1464+Q1504</f>
        <v>83.710000000000008</v>
      </c>
      <c r="R104" s="476">
        <f t="shared" si="379"/>
        <v>88.13</v>
      </c>
      <c r="S104" s="476">
        <f t="shared" si="379"/>
        <v>87.76</v>
      </c>
      <c r="T104" s="476">
        <f t="shared" si="379"/>
        <v>86.76</v>
      </c>
      <c r="U104" s="476">
        <f t="shared" si="379"/>
        <v>85.27</v>
      </c>
      <c r="V104" s="476">
        <f t="shared" si="379"/>
        <v>86.53</v>
      </c>
      <c r="W104" s="476">
        <f t="shared" si="379"/>
        <v>87.8</v>
      </c>
      <c r="X104" s="476">
        <f t="shared" si="379"/>
        <v>90.89</v>
      </c>
      <c r="Y104" s="476">
        <f t="shared" si="379"/>
        <v>88.789999999999992</v>
      </c>
      <c r="Z104" s="476">
        <f t="shared" si="379"/>
        <v>88.26</v>
      </c>
      <c r="AA104" s="476">
        <f t="shared" si="379"/>
        <v>87.42</v>
      </c>
      <c r="AB104" s="476">
        <f t="shared" si="379"/>
        <v>86.25</v>
      </c>
      <c r="AC104" s="41">
        <f t="shared" si="367"/>
        <v>1047.5699999999997</v>
      </c>
      <c r="AD104" s="17"/>
      <c r="AI104" s="237" t="str">
        <f t="shared" si="323"/>
        <v>S</v>
      </c>
      <c r="AJ104" s="25">
        <f t="shared" si="324"/>
        <v>2020</v>
      </c>
      <c r="AK104" s="284">
        <f t="shared" si="325"/>
        <v>3</v>
      </c>
      <c r="AL104" s="285">
        <f t="shared" ca="1" si="359"/>
        <v>0</v>
      </c>
      <c r="AM104" s="285">
        <f t="shared" ca="1" si="359"/>
        <v>0</v>
      </c>
      <c r="AN104" s="285">
        <f t="shared" ca="1" si="359"/>
        <v>0</v>
      </c>
      <c r="AO104" s="285">
        <f t="shared" ca="1" si="359"/>
        <v>0</v>
      </c>
      <c r="AP104" s="285">
        <f t="shared" ca="1" si="359"/>
        <v>0</v>
      </c>
      <c r="AQ104" s="285">
        <f t="shared" ca="1" si="359"/>
        <v>0</v>
      </c>
      <c r="AR104" s="285">
        <f t="shared" ca="1" si="359"/>
        <v>0</v>
      </c>
      <c r="AS104" s="285">
        <f t="shared" ca="1" si="359"/>
        <v>0</v>
      </c>
      <c r="AT104" s="285">
        <f t="shared" ca="1" si="359"/>
        <v>600</v>
      </c>
      <c r="AU104" s="285">
        <f t="shared" ca="1" si="359"/>
        <v>150</v>
      </c>
      <c r="AV104" s="285">
        <f t="shared" ca="1" si="360"/>
        <v>500</v>
      </c>
      <c r="AW104" s="285">
        <f t="shared" ca="1" si="360"/>
        <v>0</v>
      </c>
      <c r="AX104" s="285">
        <f t="shared" ca="1" si="360"/>
        <v>0</v>
      </c>
      <c r="AY104" s="609">
        <f t="shared" ca="1" si="360"/>
        <v>0</v>
      </c>
      <c r="AZ104" s="285">
        <f t="shared" ca="1" si="360"/>
        <v>11</v>
      </c>
      <c r="BA104" s="285">
        <f t="shared" ca="1" si="360"/>
        <v>25</v>
      </c>
      <c r="BB104" s="285">
        <f t="shared" ca="1" si="360"/>
        <v>6</v>
      </c>
      <c r="BC104" s="285">
        <f t="shared" ca="1" si="360"/>
        <v>0</v>
      </c>
      <c r="BD104" s="285">
        <f t="shared" ca="1" si="360"/>
        <v>6</v>
      </c>
      <c r="BE104" s="285">
        <f t="shared" ca="1" si="263"/>
        <v>0</v>
      </c>
      <c r="BF104" s="285">
        <f t="shared" ca="1" si="334"/>
        <v>25</v>
      </c>
      <c r="BG104" s="285">
        <f t="shared" ca="1" si="334"/>
        <v>0</v>
      </c>
      <c r="BH104" s="285">
        <f t="shared" ca="1" si="334"/>
        <v>0</v>
      </c>
      <c r="BI104" s="285">
        <f t="shared" ca="1" si="334"/>
        <v>0</v>
      </c>
      <c r="BJ104" s="285">
        <f t="shared" ca="1" si="361"/>
        <v>15</v>
      </c>
      <c r="BK104" s="285">
        <f t="shared" ca="1" si="361"/>
        <v>0</v>
      </c>
      <c r="BL104" s="285">
        <f t="shared" ca="1" si="361"/>
        <v>0</v>
      </c>
      <c r="BM104" s="285">
        <f t="shared" ca="1" si="361"/>
        <v>0</v>
      </c>
      <c r="BN104" s="285">
        <f t="shared" ca="1" si="361"/>
        <v>0</v>
      </c>
      <c r="BO104" s="285">
        <f t="shared" ca="1" si="361"/>
        <v>0</v>
      </c>
      <c r="BP104" s="285">
        <f t="shared" ca="1" si="361"/>
        <v>0</v>
      </c>
      <c r="BQ104" s="514">
        <f t="shared" ca="1" si="264"/>
        <v>22</v>
      </c>
      <c r="BR104" s="566">
        <f t="shared" ca="1" si="322"/>
        <v>87.2</v>
      </c>
      <c r="BS104" s="274">
        <f t="shared" ca="1" si="321"/>
        <v>1250</v>
      </c>
      <c r="BT104" s="285">
        <f t="shared" ca="1" si="265"/>
        <v>1337</v>
      </c>
      <c r="BU104" s="286" t="str">
        <f t="shared" si="326"/>
        <v>D</v>
      </c>
      <c r="BV104" s="323">
        <f t="shared" ca="1" si="269"/>
        <v>1338</v>
      </c>
      <c r="BW104" s="323">
        <f t="shared" ca="1" si="266"/>
        <v>1</v>
      </c>
      <c r="BY104" s="287"/>
      <c r="BZ104" s="288"/>
      <c r="CA104" s="237" t="str">
        <f t="shared" si="327"/>
        <v>D</v>
      </c>
      <c r="CB104" s="278">
        <f t="shared" si="340"/>
        <v>2020</v>
      </c>
      <c r="CC104" s="279">
        <f t="shared" si="340"/>
        <v>3</v>
      </c>
      <c r="CD104" s="280">
        <f t="shared" ca="1" si="270"/>
        <v>0</v>
      </c>
      <c r="CE104" s="280">
        <f t="shared" ca="1" si="271"/>
        <v>0</v>
      </c>
      <c r="CF104" s="280">
        <f t="shared" ca="1" si="272"/>
        <v>0</v>
      </c>
      <c r="CG104" s="280">
        <f t="shared" ca="1" si="273"/>
        <v>0</v>
      </c>
      <c r="CH104" s="280">
        <f t="shared" ca="1" si="274"/>
        <v>0</v>
      </c>
      <c r="CI104" s="280">
        <f t="shared" ca="1" si="275"/>
        <v>0</v>
      </c>
      <c r="CJ104" s="280">
        <f t="shared" ca="1" si="276"/>
        <v>0</v>
      </c>
      <c r="CK104" s="280">
        <f t="shared" ca="1" si="277"/>
        <v>0</v>
      </c>
      <c r="CL104" s="280">
        <f t="shared" ca="1" si="278"/>
        <v>600</v>
      </c>
      <c r="CM104" s="280">
        <f t="shared" ca="1" si="279"/>
        <v>150</v>
      </c>
      <c r="CN104" s="280">
        <f t="shared" ca="1" si="280"/>
        <v>500</v>
      </c>
      <c r="CO104" s="280">
        <f t="shared" ca="1" si="281"/>
        <v>0</v>
      </c>
      <c r="CP104" s="365">
        <f t="shared" ca="1" si="282"/>
        <v>0</v>
      </c>
      <c r="CQ104" s="613">
        <f t="shared" ca="1" si="283"/>
        <v>0</v>
      </c>
      <c r="CR104" s="280">
        <f t="shared" ca="1" si="284"/>
        <v>10</v>
      </c>
      <c r="CS104" s="280">
        <f t="shared" ca="1" si="285"/>
        <v>25</v>
      </c>
      <c r="CT104" s="280">
        <f t="shared" ca="1" si="286"/>
        <v>5</v>
      </c>
      <c r="CU104" s="280">
        <f t="shared" ca="1" si="287"/>
        <v>0</v>
      </c>
      <c r="CV104" s="280">
        <f t="shared" ca="1" si="288"/>
        <v>5</v>
      </c>
      <c r="CW104" s="365">
        <f t="shared" ca="1" si="289"/>
        <v>0</v>
      </c>
      <c r="CX104" s="280">
        <f t="shared" ca="1" si="290"/>
        <v>25</v>
      </c>
      <c r="CY104" s="280">
        <f t="shared" ca="1" si="291"/>
        <v>0</v>
      </c>
      <c r="CZ104" s="280">
        <f t="shared" ca="1" si="292"/>
        <v>0</v>
      </c>
      <c r="DA104" s="280">
        <f t="shared" ca="1" si="293"/>
        <v>0</v>
      </c>
      <c r="DB104" s="280">
        <f t="shared" ca="1" si="294"/>
        <v>15</v>
      </c>
      <c r="DC104" s="280">
        <f t="shared" ca="1" si="295"/>
        <v>0</v>
      </c>
      <c r="DD104" s="280">
        <f t="shared" ca="1" si="296"/>
        <v>0</v>
      </c>
      <c r="DE104" s="280">
        <f t="shared" ca="1" si="297"/>
        <v>0</v>
      </c>
      <c r="DF104" s="280">
        <f t="shared" ca="1" si="298"/>
        <v>0</v>
      </c>
      <c r="DG104" s="280">
        <f t="shared" ca="1" si="299"/>
        <v>0</v>
      </c>
      <c r="DH104" s="280">
        <f t="shared" ca="1" si="300"/>
        <v>0</v>
      </c>
      <c r="DI104" s="568">
        <f t="shared" ca="1" si="301"/>
        <v>20</v>
      </c>
      <c r="DJ104" s="568">
        <f t="shared" ca="1" si="302"/>
        <v>65</v>
      </c>
      <c r="DK104" s="414">
        <f t="shared" ca="1" si="303"/>
        <v>1250</v>
      </c>
      <c r="DL104" s="281">
        <f t="shared" ca="1" si="304"/>
        <v>1335</v>
      </c>
      <c r="DM104" s="281">
        <f t="shared" ca="1" si="305"/>
        <v>1336</v>
      </c>
      <c r="DN104" s="454">
        <f t="shared" ca="1" si="306"/>
        <v>1</v>
      </c>
      <c r="DO104" s="626">
        <f t="shared" ca="1" si="307"/>
        <v>7.4906367041198505E-4</v>
      </c>
      <c r="DP104" s="29"/>
      <c r="DQ104" s="29"/>
      <c r="DR104" s="29"/>
      <c r="DS104" s="29"/>
      <c r="DT104" s="29"/>
      <c r="DU104" s="29"/>
      <c r="DV104" s="29"/>
    </row>
    <row r="105" spans="1:126" ht="11.25" customHeight="1">
      <c r="A105" s="1">
        <f t="shared" si="336"/>
        <v>2029</v>
      </c>
      <c r="B105" s="476">
        <f t="shared" ref="B105:M105" si="380">B145+B785+B865+B945+B985+B1025+B1065+B1105+B1145+B1225+B1265+B1305+B1345+B1385+B1425+B1465+B1505</f>
        <v>89.77</v>
      </c>
      <c r="C105" s="476">
        <f t="shared" si="380"/>
        <v>86.710000000000008</v>
      </c>
      <c r="D105" s="476">
        <f t="shared" si="380"/>
        <v>85.5</v>
      </c>
      <c r="E105" s="476">
        <f t="shared" si="380"/>
        <v>84.65</v>
      </c>
      <c r="F105" s="476">
        <f t="shared" si="380"/>
        <v>87.26</v>
      </c>
      <c r="G105" s="476">
        <f t="shared" si="380"/>
        <v>90.240000000000009</v>
      </c>
      <c r="H105" s="476">
        <f t="shared" si="380"/>
        <v>88.9</v>
      </c>
      <c r="I105" s="476">
        <f t="shared" si="380"/>
        <v>88.48</v>
      </c>
      <c r="J105" s="476">
        <f t="shared" si="380"/>
        <v>87.42</v>
      </c>
      <c r="K105" s="476">
        <f t="shared" si="380"/>
        <v>86.55</v>
      </c>
      <c r="L105" s="476">
        <f t="shared" si="380"/>
        <v>82.2</v>
      </c>
      <c r="M105" s="476">
        <f t="shared" si="380"/>
        <v>87.43</v>
      </c>
      <c r="N105" s="41">
        <f t="shared" si="365"/>
        <v>1045.1099999999999</v>
      </c>
      <c r="O105" s="2"/>
      <c r="P105" s="1">
        <f t="shared" si="338"/>
        <v>2029</v>
      </c>
      <c r="Q105" s="476">
        <f t="shared" ref="Q105:AB105" si="381">Q145+Q785+Q865+Q945+Q985+Q1025+Q1065+Q1105+Q1145+Q1225+Q1265+Q1305+Q1345+Q1385+Q1425+Q1465+Q1505</f>
        <v>83.81</v>
      </c>
      <c r="R105" s="476">
        <f t="shared" si="381"/>
        <v>88.32</v>
      </c>
      <c r="S105" s="476">
        <f t="shared" si="381"/>
        <v>87.85</v>
      </c>
      <c r="T105" s="476">
        <f t="shared" si="381"/>
        <v>86.8</v>
      </c>
      <c r="U105" s="476">
        <f t="shared" si="381"/>
        <v>85.41</v>
      </c>
      <c r="V105" s="476">
        <f t="shared" si="381"/>
        <v>86.57</v>
      </c>
      <c r="W105" s="476">
        <f t="shared" si="381"/>
        <v>87.95</v>
      </c>
      <c r="X105" s="476">
        <f t="shared" si="381"/>
        <v>91.03</v>
      </c>
      <c r="Y105" s="476">
        <f t="shared" si="381"/>
        <v>88.94</v>
      </c>
      <c r="Z105" s="476">
        <f t="shared" si="381"/>
        <v>88.39</v>
      </c>
      <c r="AA105" s="476">
        <f t="shared" si="381"/>
        <v>87.56</v>
      </c>
      <c r="AB105" s="476">
        <f t="shared" si="381"/>
        <v>86.4</v>
      </c>
      <c r="AC105" s="41">
        <f t="shared" si="367"/>
        <v>1049.0300000000002</v>
      </c>
      <c r="AD105" s="17"/>
      <c r="AI105" s="237" t="str">
        <f t="shared" si="323"/>
        <v>T</v>
      </c>
      <c r="AJ105" s="25">
        <f t="shared" si="324"/>
        <v>2020</v>
      </c>
      <c r="AK105" s="284">
        <f t="shared" si="325"/>
        <v>4</v>
      </c>
      <c r="AL105" s="285">
        <f t="shared" ca="1" si="359"/>
        <v>0</v>
      </c>
      <c r="AM105" s="285">
        <f t="shared" ca="1" si="359"/>
        <v>0</v>
      </c>
      <c r="AN105" s="285">
        <f t="shared" ca="1" si="359"/>
        <v>0</v>
      </c>
      <c r="AO105" s="285">
        <f t="shared" ca="1" si="359"/>
        <v>0</v>
      </c>
      <c r="AP105" s="285">
        <f t="shared" ca="1" si="359"/>
        <v>0</v>
      </c>
      <c r="AQ105" s="285">
        <f t="shared" ca="1" si="359"/>
        <v>0</v>
      </c>
      <c r="AR105" s="285">
        <f t="shared" ca="1" si="359"/>
        <v>0</v>
      </c>
      <c r="AS105" s="285">
        <f t="shared" ca="1" si="359"/>
        <v>0</v>
      </c>
      <c r="AT105" s="285">
        <f t="shared" ca="1" si="359"/>
        <v>600</v>
      </c>
      <c r="AU105" s="285">
        <f t="shared" ca="1" si="359"/>
        <v>150</v>
      </c>
      <c r="AV105" s="285">
        <f t="shared" ca="1" si="360"/>
        <v>500</v>
      </c>
      <c r="AW105" s="285">
        <f t="shared" ca="1" si="360"/>
        <v>0</v>
      </c>
      <c r="AX105" s="285">
        <f t="shared" ca="1" si="360"/>
        <v>0</v>
      </c>
      <c r="AY105" s="609">
        <f t="shared" ca="1" si="360"/>
        <v>0</v>
      </c>
      <c r="AZ105" s="285">
        <f t="shared" ca="1" si="360"/>
        <v>11</v>
      </c>
      <c r="BA105" s="285">
        <f t="shared" ca="1" si="360"/>
        <v>25</v>
      </c>
      <c r="BB105" s="285">
        <f t="shared" ca="1" si="360"/>
        <v>5</v>
      </c>
      <c r="BC105" s="285">
        <f t="shared" ca="1" si="360"/>
        <v>0</v>
      </c>
      <c r="BD105" s="285">
        <f t="shared" ca="1" si="360"/>
        <v>5</v>
      </c>
      <c r="BE105" s="285">
        <f t="shared" ca="1" si="263"/>
        <v>0</v>
      </c>
      <c r="BF105" s="285">
        <f t="shared" ca="1" si="334"/>
        <v>25</v>
      </c>
      <c r="BG105" s="285">
        <f t="shared" ca="1" si="334"/>
        <v>0</v>
      </c>
      <c r="BH105" s="285">
        <f t="shared" ca="1" si="334"/>
        <v>0</v>
      </c>
      <c r="BI105" s="285">
        <f t="shared" ca="1" si="334"/>
        <v>0</v>
      </c>
      <c r="BJ105" s="285">
        <f t="shared" ca="1" si="361"/>
        <v>15</v>
      </c>
      <c r="BK105" s="285">
        <f t="shared" ca="1" si="361"/>
        <v>0</v>
      </c>
      <c r="BL105" s="285">
        <f t="shared" ca="1" si="361"/>
        <v>0</v>
      </c>
      <c r="BM105" s="285">
        <f t="shared" ca="1" si="361"/>
        <v>0</v>
      </c>
      <c r="BN105" s="285">
        <f t="shared" ca="1" si="361"/>
        <v>0</v>
      </c>
      <c r="BO105" s="285">
        <f t="shared" ca="1" si="361"/>
        <v>0</v>
      </c>
      <c r="BP105" s="285">
        <f t="shared" ca="1" si="361"/>
        <v>0</v>
      </c>
      <c r="BQ105" s="514">
        <f t="shared" ca="1" si="264"/>
        <v>21</v>
      </c>
      <c r="BR105" s="566">
        <f t="shared" ca="1" si="322"/>
        <v>85.8</v>
      </c>
      <c r="BS105" s="274">
        <f t="shared" ca="1" si="321"/>
        <v>1250</v>
      </c>
      <c r="BT105" s="285">
        <f t="shared" ca="1" si="265"/>
        <v>1336</v>
      </c>
      <c r="BU105" s="286" t="str">
        <f t="shared" si="326"/>
        <v>E</v>
      </c>
      <c r="BV105" s="323">
        <f t="shared" ca="1" si="269"/>
        <v>1336</v>
      </c>
      <c r="BW105" s="323">
        <f t="shared" ca="1" si="266"/>
        <v>0</v>
      </c>
      <c r="BY105" s="287"/>
      <c r="BZ105" s="288"/>
      <c r="CA105" s="237" t="str">
        <f t="shared" si="327"/>
        <v>E</v>
      </c>
      <c r="CB105" s="278">
        <f t="shared" si="340"/>
        <v>2020</v>
      </c>
      <c r="CC105" s="279">
        <f t="shared" si="340"/>
        <v>4</v>
      </c>
      <c r="CD105" s="280">
        <f t="shared" ca="1" si="270"/>
        <v>0</v>
      </c>
      <c r="CE105" s="280">
        <f t="shared" ca="1" si="271"/>
        <v>0</v>
      </c>
      <c r="CF105" s="280">
        <f t="shared" ca="1" si="272"/>
        <v>0</v>
      </c>
      <c r="CG105" s="280">
        <f t="shared" ca="1" si="273"/>
        <v>0</v>
      </c>
      <c r="CH105" s="280">
        <f t="shared" ca="1" si="274"/>
        <v>0</v>
      </c>
      <c r="CI105" s="280">
        <f t="shared" ca="1" si="275"/>
        <v>0</v>
      </c>
      <c r="CJ105" s="280">
        <f t="shared" ca="1" si="276"/>
        <v>0</v>
      </c>
      <c r="CK105" s="280">
        <f t="shared" ca="1" si="277"/>
        <v>0</v>
      </c>
      <c r="CL105" s="280">
        <f t="shared" ca="1" si="278"/>
        <v>0</v>
      </c>
      <c r="CM105" s="280">
        <f t="shared" ca="1" si="279"/>
        <v>150</v>
      </c>
      <c r="CN105" s="280">
        <f t="shared" ca="1" si="280"/>
        <v>500</v>
      </c>
      <c r="CO105" s="280">
        <f t="shared" ca="1" si="281"/>
        <v>0</v>
      </c>
      <c r="CP105" s="365">
        <f t="shared" ca="1" si="282"/>
        <v>0</v>
      </c>
      <c r="CQ105" s="613">
        <f t="shared" ca="1" si="283"/>
        <v>0</v>
      </c>
      <c r="CR105" s="280">
        <f t="shared" ca="1" si="284"/>
        <v>10</v>
      </c>
      <c r="CS105" s="280">
        <f t="shared" ca="1" si="285"/>
        <v>25</v>
      </c>
      <c r="CT105" s="280">
        <f t="shared" ca="1" si="286"/>
        <v>5</v>
      </c>
      <c r="CU105" s="280">
        <f t="shared" ca="1" si="287"/>
        <v>0</v>
      </c>
      <c r="CV105" s="280">
        <f t="shared" ca="1" si="288"/>
        <v>4</v>
      </c>
      <c r="CW105" s="365">
        <f t="shared" ca="1" si="289"/>
        <v>0</v>
      </c>
      <c r="CX105" s="280">
        <f t="shared" ca="1" si="290"/>
        <v>25</v>
      </c>
      <c r="CY105" s="280">
        <f t="shared" ca="1" si="291"/>
        <v>0</v>
      </c>
      <c r="CZ105" s="280">
        <f t="shared" ca="1" si="292"/>
        <v>0</v>
      </c>
      <c r="DA105" s="280">
        <f t="shared" ca="1" si="293"/>
        <v>0</v>
      </c>
      <c r="DB105" s="280">
        <f t="shared" ca="1" si="294"/>
        <v>15</v>
      </c>
      <c r="DC105" s="280">
        <f t="shared" ca="1" si="295"/>
        <v>0</v>
      </c>
      <c r="DD105" s="280">
        <f t="shared" ca="1" si="296"/>
        <v>0</v>
      </c>
      <c r="DE105" s="280">
        <f t="shared" ca="1" si="297"/>
        <v>0</v>
      </c>
      <c r="DF105" s="280">
        <f t="shared" ca="1" si="298"/>
        <v>0</v>
      </c>
      <c r="DG105" s="280">
        <f t="shared" ca="1" si="299"/>
        <v>0</v>
      </c>
      <c r="DH105" s="280">
        <f t="shared" ca="1" si="300"/>
        <v>0</v>
      </c>
      <c r="DI105" s="568">
        <f t="shared" ca="1" si="301"/>
        <v>19</v>
      </c>
      <c r="DJ105" s="568">
        <f t="shared" ca="1" si="302"/>
        <v>65</v>
      </c>
      <c r="DK105" s="414">
        <f t="shared" ca="1" si="303"/>
        <v>650</v>
      </c>
      <c r="DL105" s="281">
        <f t="shared" ca="1" si="304"/>
        <v>734</v>
      </c>
      <c r="DM105" s="281">
        <f t="shared" ca="1" si="305"/>
        <v>734</v>
      </c>
      <c r="DN105" s="454">
        <f t="shared" ca="1" si="306"/>
        <v>0</v>
      </c>
      <c r="DO105" s="626">
        <f t="shared" ca="1" si="307"/>
        <v>0</v>
      </c>
      <c r="DP105" s="29"/>
      <c r="DQ105" s="29"/>
      <c r="DR105" s="29"/>
      <c r="DS105" s="29"/>
      <c r="DT105" s="29"/>
      <c r="DU105" s="29"/>
      <c r="DV105" s="29"/>
    </row>
    <row r="106" spans="1:126" ht="11.25" customHeight="1">
      <c r="A106" s="1">
        <f t="shared" si="336"/>
        <v>2030</v>
      </c>
      <c r="B106" s="476">
        <f t="shared" ref="B106:M106" si="382">B146+B786+B866+B946+B986+B1026+B1066+B1106+B1146+B1226+B1266+B1306+B1346+B1386+B1426+B1466+B1506</f>
        <v>89.87</v>
      </c>
      <c r="C106" s="476">
        <f t="shared" si="382"/>
        <v>86.8</v>
      </c>
      <c r="D106" s="476">
        <f t="shared" si="382"/>
        <v>85.54</v>
      </c>
      <c r="E106" s="476">
        <f t="shared" si="382"/>
        <v>84.79</v>
      </c>
      <c r="F106" s="476">
        <f t="shared" si="382"/>
        <v>87.3</v>
      </c>
      <c r="G106" s="476">
        <f t="shared" si="382"/>
        <v>90.38</v>
      </c>
      <c r="H106" s="476">
        <f t="shared" si="382"/>
        <v>89.03</v>
      </c>
      <c r="I106" s="476">
        <f t="shared" si="382"/>
        <v>88.61</v>
      </c>
      <c r="J106" s="476">
        <f t="shared" si="382"/>
        <v>87.53</v>
      </c>
      <c r="K106" s="476">
        <f t="shared" si="382"/>
        <v>86.59</v>
      </c>
      <c r="L106" s="476">
        <f t="shared" si="382"/>
        <v>82.240000000000009</v>
      </c>
      <c r="M106" s="476">
        <f t="shared" si="382"/>
        <v>87.62</v>
      </c>
      <c r="N106" s="41">
        <f t="shared" si="365"/>
        <v>1046.3000000000002</v>
      </c>
      <c r="O106" s="2"/>
      <c r="P106" s="1">
        <f t="shared" si="338"/>
        <v>2030</v>
      </c>
      <c r="Q106" s="476">
        <f t="shared" ref="Q106:AB106" si="383">Q146+Q786+Q866+Q946+Q986+Q1026+Q1066+Q1106+Q1146+Q1226+Q1266+Q1306+Q1346+Q1386+Q1426+Q1466+Q1506</f>
        <v>84.009999999999991</v>
      </c>
      <c r="R106" s="476">
        <f t="shared" si="383"/>
        <v>88.42</v>
      </c>
      <c r="S106" s="476">
        <f t="shared" si="383"/>
        <v>87.85</v>
      </c>
      <c r="T106" s="476">
        <f t="shared" si="383"/>
        <v>86.94</v>
      </c>
      <c r="U106" s="476">
        <f t="shared" si="383"/>
        <v>85.460000000000008</v>
      </c>
      <c r="V106" s="476">
        <f t="shared" si="383"/>
        <v>86.710000000000008</v>
      </c>
      <c r="W106" s="476">
        <f t="shared" si="383"/>
        <v>88</v>
      </c>
      <c r="X106" s="476">
        <f t="shared" si="383"/>
        <v>91.17</v>
      </c>
      <c r="Y106" s="476">
        <f t="shared" si="383"/>
        <v>89.08</v>
      </c>
      <c r="Z106" s="476">
        <f t="shared" si="383"/>
        <v>88.5</v>
      </c>
      <c r="AA106" s="476">
        <f t="shared" si="383"/>
        <v>87.7</v>
      </c>
      <c r="AB106" s="476">
        <f t="shared" si="383"/>
        <v>86.45</v>
      </c>
      <c r="AC106" s="41">
        <f t="shared" si="367"/>
        <v>1050.29</v>
      </c>
      <c r="AD106" s="17"/>
      <c r="AI106" s="237" t="str">
        <f t="shared" si="323"/>
        <v>U</v>
      </c>
      <c r="AJ106" s="25">
        <f t="shared" si="324"/>
        <v>2020</v>
      </c>
      <c r="AK106" s="284">
        <f t="shared" si="325"/>
        <v>5</v>
      </c>
      <c r="AL106" s="285">
        <f t="shared" ref="AL106:AU115" ca="1" si="384">ROUND(INDIRECT(CONCATENATE($AI106,AL$2+($AJ106-2010))),0)</f>
        <v>0</v>
      </c>
      <c r="AM106" s="285">
        <f t="shared" ca="1" si="384"/>
        <v>0</v>
      </c>
      <c r="AN106" s="285">
        <f t="shared" ca="1" si="384"/>
        <v>0</v>
      </c>
      <c r="AO106" s="285">
        <f t="shared" ca="1" si="384"/>
        <v>0</v>
      </c>
      <c r="AP106" s="285">
        <f t="shared" ca="1" si="384"/>
        <v>0</v>
      </c>
      <c r="AQ106" s="285">
        <f t="shared" ca="1" si="384"/>
        <v>0</v>
      </c>
      <c r="AR106" s="285">
        <f t="shared" ca="1" si="384"/>
        <v>0</v>
      </c>
      <c r="AS106" s="285">
        <f t="shared" ca="1" si="384"/>
        <v>0</v>
      </c>
      <c r="AT106" s="285">
        <f t="shared" ca="1" si="384"/>
        <v>0</v>
      </c>
      <c r="AU106" s="285">
        <f t="shared" ca="1" si="384"/>
        <v>150</v>
      </c>
      <c r="AV106" s="285">
        <f t="shared" ref="AV106:BD115" ca="1" si="385">ROUND(INDIRECT(CONCATENATE($AI106,AV$2+($AJ106-2010))),0)</f>
        <v>500</v>
      </c>
      <c r="AW106" s="285">
        <f t="shared" ca="1" si="385"/>
        <v>0</v>
      </c>
      <c r="AX106" s="285">
        <f t="shared" ca="1" si="385"/>
        <v>0</v>
      </c>
      <c r="AY106" s="609">
        <f t="shared" ca="1" si="385"/>
        <v>0</v>
      </c>
      <c r="AZ106" s="285">
        <f t="shared" ca="1" si="385"/>
        <v>10</v>
      </c>
      <c r="BA106" s="285">
        <f t="shared" ca="1" si="385"/>
        <v>25</v>
      </c>
      <c r="BB106" s="285">
        <f t="shared" ca="1" si="385"/>
        <v>5</v>
      </c>
      <c r="BC106" s="285">
        <f t="shared" ca="1" si="385"/>
        <v>0</v>
      </c>
      <c r="BD106" s="285">
        <f t="shared" ca="1" si="385"/>
        <v>5</v>
      </c>
      <c r="BE106" s="285">
        <f t="shared" ca="1" si="263"/>
        <v>0</v>
      </c>
      <c r="BF106" s="285">
        <f t="shared" ref="BF106:BI125" ca="1" si="386">ROUND(INDIRECT(CONCATENATE($AI106,BF$2+($AJ106-2010))),0)</f>
        <v>25</v>
      </c>
      <c r="BG106" s="285">
        <f t="shared" ca="1" si="386"/>
        <v>0</v>
      </c>
      <c r="BH106" s="285">
        <f t="shared" ca="1" si="386"/>
        <v>0</v>
      </c>
      <c r="BI106" s="285">
        <f t="shared" ca="1" si="386"/>
        <v>0</v>
      </c>
      <c r="BJ106" s="285">
        <f t="shared" ref="BJ106:BP115" ca="1" si="387">ROUND(INDIRECT(CONCATENATE($AI106,BJ$2+($AJ106-2010))),1)</f>
        <v>15</v>
      </c>
      <c r="BK106" s="285">
        <f t="shared" ca="1" si="387"/>
        <v>0</v>
      </c>
      <c r="BL106" s="285">
        <f t="shared" ca="1" si="387"/>
        <v>0</v>
      </c>
      <c r="BM106" s="285">
        <f t="shared" ca="1" si="387"/>
        <v>0</v>
      </c>
      <c r="BN106" s="285">
        <f t="shared" ca="1" si="387"/>
        <v>0</v>
      </c>
      <c r="BO106" s="285">
        <f t="shared" ca="1" si="387"/>
        <v>0</v>
      </c>
      <c r="BP106" s="285">
        <f t="shared" ca="1" si="387"/>
        <v>0</v>
      </c>
      <c r="BQ106" s="514">
        <f t="shared" ca="1" si="264"/>
        <v>19</v>
      </c>
      <c r="BR106" s="566">
        <f t="shared" ca="1" si="322"/>
        <v>84.5</v>
      </c>
      <c r="BS106" s="274">
        <f t="shared" ca="1" si="321"/>
        <v>650</v>
      </c>
      <c r="BT106" s="285">
        <f t="shared" ca="1" si="265"/>
        <v>734</v>
      </c>
      <c r="BU106" s="286" t="str">
        <f t="shared" si="326"/>
        <v>F</v>
      </c>
      <c r="BV106" s="323">
        <f t="shared" ca="1" si="269"/>
        <v>735</v>
      </c>
      <c r="BW106" s="323">
        <f t="shared" ca="1" si="266"/>
        <v>1</v>
      </c>
      <c r="BY106" s="287"/>
      <c r="BZ106" s="288"/>
      <c r="CA106" s="237" t="str">
        <f t="shared" si="327"/>
        <v>F</v>
      </c>
      <c r="CB106" s="278">
        <f t="shared" si="340"/>
        <v>2020</v>
      </c>
      <c r="CC106" s="279">
        <f t="shared" si="340"/>
        <v>5</v>
      </c>
      <c r="CD106" s="280">
        <f t="shared" ca="1" si="270"/>
        <v>0</v>
      </c>
      <c r="CE106" s="280">
        <f t="shared" ca="1" si="271"/>
        <v>0</v>
      </c>
      <c r="CF106" s="280">
        <f t="shared" ca="1" si="272"/>
        <v>0</v>
      </c>
      <c r="CG106" s="280">
        <f t="shared" ca="1" si="273"/>
        <v>0</v>
      </c>
      <c r="CH106" s="280">
        <f t="shared" ca="1" si="274"/>
        <v>0</v>
      </c>
      <c r="CI106" s="280">
        <f t="shared" ca="1" si="275"/>
        <v>0</v>
      </c>
      <c r="CJ106" s="280">
        <f t="shared" ca="1" si="276"/>
        <v>0</v>
      </c>
      <c r="CK106" s="280">
        <f t="shared" ca="1" si="277"/>
        <v>0</v>
      </c>
      <c r="CL106" s="280">
        <f t="shared" ca="1" si="278"/>
        <v>0</v>
      </c>
      <c r="CM106" s="280">
        <f t="shared" ca="1" si="279"/>
        <v>150</v>
      </c>
      <c r="CN106" s="280">
        <f t="shared" ca="1" si="280"/>
        <v>500</v>
      </c>
      <c r="CO106" s="280">
        <f t="shared" ca="1" si="281"/>
        <v>0</v>
      </c>
      <c r="CP106" s="365">
        <f t="shared" ca="1" si="282"/>
        <v>0</v>
      </c>
      <c r="CQ106" s="613">
        <f t="shared" ca="1" si="283"/>
        <v>0</v>
      </c>
      <c r="CR106" s="280">
        <f t="shared" ca="1" si="284"/>
        <v>10</v>
      </c>
      <c r="CS106" s="280">
        <f t="shared" ca="1" si="285"/>
        <v>25</v>
      </c>
      <c r="CT106" s="280">
        <f t="shared" ca="1" si="286"/>
        <v>7</v>
      </c>
      <c r="CU106" s="280">
        <f t="shared" ca="1" si="287"/>
        <v>0</v>
      </c>
      <c r="CV106" s="280">
        <f t="shared" ca="1" si="288"/>
        <v>5</v>
      </c>
      <c r="CW106" s="365">
        <f t="shared" ca="1" si="289"/>
        <v>0</v>
      </c>
      <c r="CX106" s="280">
        <f t="shared" ca="1" si="290"/>
        <v>25</v>
      </c>
      <c r="CY106" s="280">
        <f t="shared" ca="1" si="291"/>
        <v>0</v>
      </c>
      <c r="CZ106" s="280">
        <f t="shared" ca="1" si="292"/>
        <v>0</v>
      </c>
      <c r="DA106" s="280">
        <f t="shared" ca="1" si="293"/>
        <v>0</v>
      </c>
      <c r="DB106" s="280">
        <f t="shared" ca="1" si="294"/>
        <v>15</v>
      </c>
      <c r="DC106" s="280">
        <f t="shared" ca="1" si="295"/>
        <v>0</v>
      </c>
      <c r="DD106" s="280">
        <f t="shared" ca="1" si="296"/>
        <v>0</v>
      </c>
      <c r="DE106" s="280">
        <f t="shared" ca="1" si="297"/>
        <v>0</v>
      </c>
      <c r="DF106" s="280">
        <f t="shared" ca="1" si="298"/>
        <v>0</v>
      </c>
      <c r="DG106" s="280">
        <f t="shared" ca="1" si="299"/>
        <v>0</v>
      </c>
      <c r="DH106" s="280">
        <f t="shared" ca="1" si="300"/>
        <v>0</v>
      </c>
      <c r="DI106" s="568">
        <f t="shared" ca="1" si="301"/>
        <v>22</v>
      </c>
      <c r="DJ106" s="568">
        <f t="shared" ca="1" si="302"/>
        <v>65</v>
      </c>
      <c r="DK106" s="414">
        <f t="shared" ca="1" si="303"/>
        <v>650</v>
      </c>
      <c r="DL106" s="281">
        <f t="shared" ca="1" si="304"/>
        <v>737</v>
      </c>
      <c r="DM106" s="281">
        <f t="shared" ca="1" si="305"/>
        <v>737</v>
      </c>
      <c r="DN106" s="454">
        <f t="shared" ca="1" si="306"/>
        <v>0</v>
      </c>
      <c r="DO106" s="626">
        <f t="shared" ca="1" si="307"/>
        <v>0</v>
      </c>
      <c r="DP106" s="29"/>
      <c r="DQ106" s="29"/>
      <c r="DR106" s="29"/>
      <c r="DS106" s="29"/>
      <c r="DT106" s="29"/>
      <c r="DU106" s="29"/>
      <c r="DV106" s="29"/>
    </row>
    <row r="107" spans="1:126" ht="11.25" customHeight="1">
      <c r="A107" s="1">
        <f t="shared" si="336"/>
        <v>2031</v>
      </c>
      <c r="B107" s="476">
        <f t="shared" ref="B107:M107" si="388">B147+B787+B867+B947+B987+B1027+B1067+B1107+B1147+B1227+B1267+B1307+B1347+B1387+B1427+B1467+B1507</f>
        <v>90.03</v>
      </c>
      <c r="C107" s="476">
        <f t="shared" si="388"/>
        <v>86.85</v>
      </c>
      <c r="D107" s="476">
        <f t="shared" si="388"/>
        <v>85.58</v>
      </c>
      <c r="E107" s="476">
        <f t="shared" si="388"/>
        <v>84.84</v>
      </c>
      <c r="F107" s="476">
        <f t="shared" si="388"/>
        <v>87.320000000000007</v>
      </c>
      <c r="G107" s="476">
        <f t="shared" si="388"/>
        <v>90.39</v>
      </c>
      <c r="H107" s="476">
        <f t="shared" si="388"/>
        <v>89.01</v>
      </c>
      <c r="I107" s="476">
        <f t="shared" si="388"/>
        <v>88.600000000000009</v>
      </c>
      <c r="J107" s="476">
        <f t="shared" si="388"/>
        <v>87.57</v>
      </c>
      <c r="K107" s="476">
        <f t="shared" si="388"/>
        <v>86.68</v>
      </c>
      <c r="L107" s="476">
        <f t="shared" si="388"/>
        <v>82.31</v>
      </c>
      <c r="M107" s="476">
        <f t="shared" si="388"/>
        <v>87.75</v>
      </c>
      <c r="N107" s="41">
        <f t="shared" ref="N107:N116" si="389">SUM(B107:M107)</f>
        <v>1046.93</v>
      </c>
      <c r="O107" s="2"/>
      <c r="P107" s="1">
        <f t="shared" si="338"/>
        <v>2031</v>
      </c>
      <c r="Q107" s="476">
        <f t="shared" ref="Q107:AB107" si="390">Q147+Q787+Q867+Q947+Q987+Q1027+Q1067+Q1107+Q1147+Q1227+Q1267+Q1307+Q1347+Q1387+Q1427+Q1467+Q1507</f>
        <v>84.1</v>
      </c>
      <c r="R107" s="476">
        <f t="shared" si="390"/>
        <v>88.61</v>
      </c>
      <c r="S107" s="476">
        <f t="shared" si="390"/>
        <v>88.009999999999991</v>
      </c>
      <c r="T107" s="476">
        <f t="shared" si="390"/>
        <v>86.92</v>
      </c>
      <c r="U107" s="476">
        <f t="shared" si="390"/>
        <v>85.51</v>
      </c>
      <c r="V107" s="476">
        <f t="shared" si="390"/>
        <v>86.74</v>
      </c>
      <c r="W107" s="476">
        <f t="shared" si="390"/>
        <v>88.03</v>
      </c>
      <c r="X107" s="476">
        <f t="shared" si="390"/>
        <v>91.16</v>
      </c>
      <c r="Y107" s="476">
        <f t="shared" si="390"/>
        <v>89.07</v>
      </c>
      <c r="Z107" s="476">
        <f t="shared" si="390"/>
        <v>88.47</v>
      </c>
      <c r="AA107" s="476">
        <f t="shared" si="390"/>
        <v>87.75</v>
      </c>
      <c r="AB107" s="476">
        <f t="shared" si="390"/>
        <v>86.57</v>
      </c>
      <c r="AC107" s="41">
        <f t="shared" ref="AC107:AC116" si="391">SUM(Q107:AB107)</f>
        <v>1050.9399999999998</v>
      </c>
      <c r="AD107" s="17"/>
      <c r="AI107" s="237" t="str">
        <f t="shared" si="323"/>
        <v>V</v>
      </c>
      <c r="AJ107" s="25">
        <f t="shared" si="324"/>
        <v>2020</v>
      </c>
      <c r="AK107" s="284">
        <f t="shared" si="325"/>
        <v>6</v>
      </c>
      <c r="AL107" s="285">
        <f t="shared" ca="1" si="384"/>
        <v>0</v>
      </c>
      <c r="AM107" s="285">
        <f t="shared" ca="1" si="384"/>
        <v>0</v>
      </c>
      <c r="AN107" s="285">
        <f t="shared" ca="1" si="384"/>
        <v>0</v>
      </c>
      <c r="AO107" s="285">
        <f t="shared" ca="1" si="384"/>
        <v>0</v>
      </c>
      <c r="AP107" s="285">
        <f t="shared" ca="1" si="384"/>
        <v>0</v>
      </c>
      <c r="AQ107" s="285">
        <f t="shared" ca="1" si="384"/>
        <v>0</v>
      </c>
      <c r="AR107" s="285">
        <f t="shared" ca="1" si="384"/>
        <v>0</v>
      </c>
      <c r="AS107" s="285">
        <f t="shared" ca="1" si="384"/>
        <v>0</v>
      </c>
      <c r="AT107" s="285">
        <f t="shared" ca="1" si="384"/>
        <v>0</v>
      </c>
      <c r="AU107" s="285">
        <f t="shared" ca="1" si="384"/>
        <v>150</v>
      </c>
      <c r="AV107" s="285">
        <f t="shared" ca="1" si="385"/>
        <v>500</v>
      </c>
      <c r="AW107" s="285">
        <f t="shared" ca="1" si="385"/>
        <v>0</v>
      </c>
      <c r="AX107" s="285">
        <f t="shared" ca="1" si="385"/>
        <v>0</v>
      </c>
      <c r="AY107" s="609">
        <f t="shared" ca="1" si="385"/>
        <v>0</v>
      </c>
      <c r="AZ107" s="285">
        <f t="shared" ca="1" si="385"/>
        <v>10</v>
      </c>
      <c r="BA107" s="285">
        <f t="shared" ca="1" si="385"/>
        <v>25</v>
      </c>
      <c r="BB107" s="285">
        <f t="shared" ca="1" si="385"/>
        <v>7</v>
      </c>
      <c r="BC107" s="285">
        <f t="shared" ca="1" si="385"/>
        <v>0</v>
      </c>
      <c r="BD107" s="285">
        <f t="shared" ca="1" si="385"/>
        <v>4</v>
      </c>
      <c r="BE107" s="285">
        <f t="shared" ca="1" si="263"/>
        <v>0</v>
      </c>
      <c r="BF107" s="285">
        <f t="shared" ca="1" si="386"/>
        <v>25</v>
      </c>
      <c r="BG107" s="285">
        <f t="shared" ca="1" si="386"/>
        <v>0</v>
      </c>
      <c r="BH107" s="285">
        <f t="shared" ca="1" si="386"/>
        <v>0</v>
      </c>
      <c r="BI107" s="285">
        <f t="shared" ca="1" si="386"/>
        <v>0</v>
      </c>
      <c r="BJ107" s="285">
        <f t="shared" ca="1" si="387"/>
        <v>15</v>
      </c>
      <c r="BK107" s="285">
        <f t="shared" ca="1" si="387"/>
        <v>0</v>
      </c>
      <c r="BL107" s="285">
        <f t="shared" ca="1" si="387"/>
        <v>0</v>
      </c>
      <c r="BM107" s="285">
        <f t="shared" ca="1" si="387"/>
        <v>0</v>
      </c>
      <c r="BN107" s="285">
        <f t="shared" ca="1" si="387"/>
        <v>0</v>
      </c>
      <c r="BO107" s="285">
        <f t="shared" ca="1" si="387"/>
        <v>0</v>
      </c>
      <c r="BP107" s="285">
        <f t="shared" ca="1" si="387"/>
        <v>0</v>
      </c>
      <c r="BQ107" s="514">
        <f t="shared" ca="1" si="264"/>
        <v>21</v>
      </c>
      <c r="BR107" s="566">
        <f t="shared" ca="1" si="322"/>
        <v>85.8</v>
      </c>
      <c r="BS107" s="274">
        <f t="shared" ca="1" si="321"/>
        <v>650</v>
      </c>
      <c r="BT107" s="285">
        <f t="shared" ca="1" si="265"/>
        <v>736</v>
      </c>
      <c r="BU107" s="286" t="str">
        <f t="shared" si="326"/>
        <v>G</v>
      </c>
      <c r="BV107" s="323">
        <f t="shared" ca="1" si="269"/>
        <v>736</v>
      </c>
      <c r="BW107" s="323">
        <f t="shared" ca="1" si="266"/>
        <v>0</v>
      </c>
      <c r="BY107" s="287"/>
      <c r="BZ107" s="288"/>
      <c r="CA107" s="237" t="str">
        <f t="shared" si="327"/>
        <v>G</v>
      </c>
      <c r="CB107" s="278">
        <f t="shared" si="340"/>
        <v>2020</v>
      </c>
      <c r="CC107" s="279">
        <f t="shared" si="340"/>
        <v>6</v>
      </c>
      <c r="CD107" s="280">
        <f t="shared" ca="1" si="270"/>
        <v>0</v>
      </c>
      <c r="CE107" s="280">
        <f t="shared" ca="1" si="271"/>
        <v>0</v>
      </c>
      <c r="CF107" s="280">
        <f t="shared" ca="1" si="272"/>
        <v>0</v>
      </c>
      <c r="CG107" s="280">
        <f t="shared" ca="1" si="273"/>
        <v>0</v>
      </c>
      <c r="CH107" s="280">
        <f t="shared" ca="1" si="274"/>
        <v>0</v>
      </c>
      <c r="CI107" s="280">
        <f t="shared" ca="1" si="275"/>
        <v>0</v>
      </c>
      <c r="CJ107" s="280">
        <f t="shared" ca="1" si="276"/>
        <v>0</v>
      </c>
      <c r="CK107" s="280">
        <f t="shared" ca="1" si="277"/>
        <v>0</v>
      </c>
      <c r="CL107" s="280">
        <f t="shared" ca="1" si="278"/>
        <v>100</v>
      </c>
      <c r="CM107" s="280">
        <f t="shared" ca="1" si="279"/>
        <v>150</v>
      </c>
      <c r="CN107" s="280">
        <f t="shared" ca="1" si="280"/>
        <v>500</v>
      </c>
      <c r="CO107" s="280">
        <f t="shared" ca="1" si="281"/>
        <v>0</v>
      </c>
      <c r="CP107" s="365">
        <f t="shared" ca="1" si="282"/>
        <v>0</v>
      </c>
      <c r="CQ107" s="613">
        <f t="shared" ca="1" si="283"/>
        <v>0</v>
      </c>
      <c r="CR107" s="280">
        <f t="shared" ca="1" si="284"/>
        <v>12</v>
      </c>
      <c r="CS107" s="280">
        <f t="shared" ca="1" si="285"/>
        <v>25</v>
      </c>
      <c r="CT107" s="280">
        <f t="shared" ca="1" si="286"/>
        <v>7</v>
      </c>
      <c r="CU107" s="280">
        <f t="shared" ca="1" si="287"/>
        <v>0</v>
      </c>
      <c r="CV107" s="280">
        <f t="shared" ca="1" si="288"/>
        <v>6</v>
      </c>
      <c r="CW107" s="365">
        <f t="shared" ca="1" si="289"/>
        <v>0</v>
      </c>
      <c r="CX107" s="280">
        <f t="shared" ca="1" si="290"/>
        <v>25</v>
      </c>
      <c r="CY107" s="280">
        <f t="shared" ca="1" si="291"/>
        <v>0</v>
      </c>
      <c r="CZ107" s="280">
        <f t="shared" ca="1" si="292"/>
        <v>0</v>
      </c>
      <c r="DA107" s="280">
        <f t="shared" ca="1" si="293"/>
        <v>0</v>
      </c>
      <c r="DB107" s="280">
        <f t="shared" ca="1" si="294"/>
        <v>15</v>
      </c>
      <c r="DC107" s="280">
        <f t="shared" ca="1" si="295"/>
        <v>0</v>
      </c>
      <c r="DD107" s="280">
        <f t="shared" ca="1" si="296"/>
        <v>0</v>
      </c>
      <c r="DE107" s="280">
        <f t="shared" ca="1" si="297"/>
        <v>0</v>
      </c>
      <c r="DF107" s="280">
        <f t="shared" ca="1" si="298"/>
        <v>0</v>
      </c>
      <c r="DG107" s="280">
        <f t="shared" ca="1" si="299"/>
        <v>0</v>
      </c>
      <c r="DH107" s="280">
        <f t="shared" ca="1" si="300"/>
        <v>0</v>
      </c>
      <c r="DI107" s="568">
        <f t="shared" ca="1" si="301"/>
        <v>25</v>
      </c>
      <c r="DJ107" s="568">
        <f t="shared" ca="1" si="302"/>
        <v>65</v>
      </c>
      <c r="DK107" s="414">
        <f t="shared" ca="1" si="303"/>
        <v>750</v>
      </c>
      <c r="DL107" s="281">
        <f t="shared" ca="1" si="304"/>
        <v>840</v>
      </c>
      <c r="DM107" s="281">
        <f t="shared" ca="1" si="305"/>
        <v>840</v>
      </c>
      <c r="DN107" s="454">
        <f t="shared" ca="1" si="306"/>
        <v>0</v>
      </c>
      <c r="DO107" s="626">
        <f t="shared" ca="1" si="307"/>
        <v>0</v>
      </c>
      <c r="DP107" s="29"/>
      <c r="DQ107" s="29"/>
      <c r="DR107" s="29"/>
      <c r="DS107" s="29"/>
      <c r="DT107" s="29"/>
      <c r="DU107" s="29"/>
      <c r="DV107" s="29"/>
    </row>
    <row r="108" spans="1:126" ht="11.25" customHeight="1">
      <c r="A108" s="1">
        <f t="shared" si="336"/>
        <v>2032</v>
      </c>
      <c r="B108" s="476">
        <f t="shared" ref="B108:M108" si="392">B148+B788+B868+B948+B988+B1028+B1068+B1108+B1148+B1228+B1268+B1308+B1348+B1388+B1428+B1468+B1508</f>
        <v>90.18</v>
      </c>
      <c r="C108" s="476">
        <f t="shared" si="392"/>
        <v>86.9</v>
      </c>
      <c r="D108" s="476">
        <f t="shared" si="392"/>
        <v>85.66</v>
      </c>
      <c r="E108" s="476">
        <f t="shared" si="392"/>
        <v>84.89</v>
      </c>
      <c r="F108" s="476">
        <f t="shared" si="392"/>
        <v>87.37</v>
      </c>
      <c r="G108" s="476">
        <f t="shared" si="392"/>
        <v>90.48</v>
      </c>
      <c r="H108" s="476">
        <f t="shared" si="392"/>
        <v>89.100000000000009</v>
      </c>
      <c r="I108" s="476">
        <f t="shared" si="392"/>
        <v>88.710000000000008</v>
      </c>
      <c r="J108" s="476">
        <f t="shared" si="392"/>
        <v>87.65</v>
      </c>
      <c r="K108" s="476">
        <f t="shared" si="392"/>
        <v>86.76</v>
      </c>
      <c r="L108" s="476">
        <f t="shared" si="392"/>
        <v>82.39</v>
      </c>
      <c r="M108" s="476">
        <f t="shared" si="392"/>
        <v>87.89</v>
      </c>
      <c r="N108" s="41">
        <f t="shared" si="389"/>
        <v>1047.98</v>
      </c>
      <c r="O108" s="2"/>
      <c r="P108" s="1">
        <f t="shared" si="338"/>
        <v>2032</v>
      </c>
      <c r="Q108" s="476">
        <f t="shared" ref="Q108:AB108" si="393">Q148+Q788+Q868+Q948+Q988+Q1028+Q1068+Q1108+Q1148+Q1228+Q1268+Q1308+Q1348+Q1388+Q1428+Q1468+Q1508</f>
        <v>84.22</v>
      </c>
      <c r="R108" s="476">
        <f t="shared" si="393"/>
        <v>88.75</v>
      </c>
      <c r="S108" s="476">
        <f t="shared" si="393"/>
        <v>88.08</v>
      </c>
      <c r="T108" s="476">
        <f t="shared" si="393"/>
        <v>87.01</v>
      </c>
      <c r="U108" s="476">
        <f t="shared" si="393"/>
        <v>85.59</v>
      </c>
      <c r="V108" s="476">
        <f t="shared" si="393"/>
        <v>86.78</v>
      </c>
      <c r="W108" s="476">
        <f t="shared" si="393"/>
        <v>88.09</v>
      </c>
      <c r="X108" s="476">
        <f t="shared" si="393"/>
        <v>91.240000000000009</v>
      </c>
      <c r="Y108" s="476">
        <f t="shared" si="393"/>
        <v>89.17</v>
      </c>
      <c r="Z108" s="476">
        <f t="shared" si="393"/>
        <v>88.55</v>
      </c>
      <c r="AA108" s="476">
        <f t="shared" si="393"/>
        <v>87.85</v>
      </c>
      <c r="AB108" s="476">
        <f t="shared" si="393"/>
        <v>86.66</v>
      </c>
      <c r="AC108" s="41">
        <f t="shared" si="391"/>
        <v>1051.99</v>
      </c>
      <c r="AD108" s="17"/>
      <c r="AI108" s="237" t="str">
        <f t="shared" si="323"/>
        <v>W</v>
      </c>
      <c r="AJ108" s="25">
        <f t="shared" si="324"/>
        <v>2020</v>
      </c>
      <c r="AK108" s="284">
        <f t="shared" si="325"/>
        <v>7</v>
      </c>
      <c r="AL108" s="285">
        <f t="shared" ca="1" si="384"/>
        <v>0</v>
      </c>
      <c r="AM108" s="285">
        <f t="shared" ca="1" si="384"/>
        <v>0</v>
      </c>
      <c r="AN108" s="285">
        <f t="shared" ca="1" si="384"/>
        <v>0</v>
      </c>
      <c r="AO108" s="285">
        <f t="shared" ca="1" si="384"/>
        <v>0</v>
      </c>
      <c r="AP108" s="285">
        <f t="shared" ca="1" si="384"/>
        <v>0</v>
      </c>
      <c r="AQ108" s="285">
        <f t="shared" ca="1" si="384"/>
        <v>0</v>
      </c>
      <c r="AR108" s="285">
        <f t="shared" ca="1" si="384"/>
        <v>0</v>
      </c>
      <c r="AS108" s="285">
        <f t="shared" ca="1" si="384"/>
        <v>0</v>
      </c>
      <c r="AT108" s="285">
        <f t="shared" ca="1" si="384"/>
        <v>100</v>
      </c>
      <c r="AU108" s="285">
        <f t="shared" ca="1" si="384"/>
        <v>150</v>
      </c>
      <c r="AV108" s="285">
        <f t="shared" ca="1" si="385"/>
        <v>500</v>
      </c>
      <c r="AW108" s="285">
        <f t="shared" ca="1" si="385"/>
        <v>0</v>
      </c>
      <c r="AX108" s="285">
        <f t="shared" ca="1" si="385"/>
        <v>0</v>
      </c>
      <c r="AY108" s="609">
        <f t="shared" ca="1" si="385"/>
        <v>0</v>
      </c>
      <c r="AZ108" s="285">
        <f t="shared" ca="1" si="385"/>
        <v>10</v>
      </c>
      <c r="BA108" s="285">
        <f t="shared" ca="1" si="385"/>
        <v>25</v>
      </c>
      <c r="BB108" s="285">
        <f t="shared" ca="1" si="385"/>
        <v>7</v>
      </c>
      <c r="BC108" s="285">
        <f t="shared" ca="1" si="385"/>
        <v>0</v>
      </c>
      <c r="BD108" s="285">
        <f t="shared" ca="1" si="385"/>
        <v>5</v>
      </c>
      <c r="BE108" s="285">
        <f t="shared" ca="1" si="263"/>
        <v>0</v>
      </c>
      <c r="BF108" s="285">
        <f t="shared" ca="1" si="386"/>
        <v>25</v>
      </c>
      <c r="BG108" s="285">
        <f t="shared" ca="1" si="386"/>
        <v>0</v>
      </c>
      <c r="BH108" s="285">
        <f t="shared" ca="1" si="386"/>
        <v>0</v>
      </c>
      <c r="BI108" s="285">
        <f t="shared" ca="1" si="386"/>
        <v>0</v>
      </c>
      <c r="BJ108" s="285">
        <f t="shared" ca="1" si="387"/>
        <v>15</v>
      </c>
      <c r="BK108" s="285">
        <f t="shared" ca="1" si="387"/>
        <v>0</v>
      </c>
      <c r="BL108" s="285">
        <f t="shared" ca="1" si="387"/>
        <v>0</v>
      </c>
      <c r="BM108" s="285">
        <f t="shared" ca="1" si="387"/>
        <v>0</v>
      </c>
      <c r="BN108" s="285">
        <f t="shared" ca="1" si="387"/>
        <v>0</v>
      </c>
      <c r="BO108" s="285">
        <f t="shared" ca="1" si="387"/>
        <v>0</v>
      </c>
      <c r="BP108" s="285">
        <f t="shared" ca="1" si="387"/>
        <v>0</v>
      </c>
      <c r="BQ108" s="514">
        <f t="shared" ca="1" si="264"/>
        <v>22</v>
      </c>
      <c r="BR108" s="566">
        <f t="shared" ca="1" si="322"/>
        <v>87.3</v>
      </c>
      <c r="BS108" s="274">
        <f t="shared" ca="1" si="321"/>
        <v>750</v>
      </c>
      <c r="BT108" s="285">
        <f t="shared" ca="1" si="265"/>
        <v>837</v>
      </c>
      <c r="BU108" s="286" t="str">
        <f t="shared" si="326"/>
        <v>H</v>
      </c>
      <c r="BV108" s="323">
        <f t="shared" ca="1" si="269"/>
        <v>837</v>
      </c>
      <c r="BW108" s="323">
        <f t="shared" ca="1" si="266"/>
        <v>0</v>
      </c>
      <c r="BY108" s="287"/>
      <c r="BZ108" s="288"/>
      <c r="CA108" s="237" t="str">
        <f t="shared" si="327"/>
        <v>H</v>
      </c>
      <c r="CB108" s="278">
        <f t="shared" si="340"/>
        <v>2020</v>
      </c>
      <c r="CC108" s="279">
        <f t="shared" si="340"/>
        <v>7</v>
      </c>
      <c r="CD108" s="280">
        <f t="shared" ca="1" si="270"/>
        <v>0</v>
      </c>
      <c r="CE108" s="280">
        <f t="shared" ca="1" si="271"/>
        <v>0</v>
      </c>
      <c r="CF108" s="280">
        <f t="shared" ca="1" si="272"/>
        <v>0</v>
      </c>
      <c r="CG108" s="280">
        <f t="shared" ca="1" si="273"/>
        <v>0</v>
      </c>
      <c r="CH108" s="280">
        <f t="shared" ca="1" si="274"/>
        <v>0</v>
      </c>
      <c r="CI108" s="280">
        <f t="shared" ca="1" si="275"/>
        <v>0</v>
      </c>
      <c r="CJ108" s="280">
        <f t="shared" ca="1" si="276"/>
        <v>0</v>
      </c>
      <c r="CK108" s="280">
        <f t="shared" ca="1" si="277"/>
        <v>0</v>
      </c>
      <c r="CL108" s="280">
        <f t="shared" ca="1" si="278"/>
        <v>100</v>
      </c>
      <c r="CM108" s="280">
        <f t="shared" ca="1" si="279"/>
        <v>150</v>
      </c>
      <c r="CN108" s="280">
        <f t="shared" ca="1" si="280"/>
        <v>500</v>
      </c>
      <c r="CO108" s="280">
        <f t="shared" ca="1" si="281"/>
        <v>0</v>
      </c>
      <c r="CP108" s="365">
        <f t="shared" ca="1" si="282"/>
        <v>0</v>
      </c>
      <c r="CQ108" s="613">
        <f t="shared" ca="1" si="283"/>
        <v>0</v>
      </c>
      <c r="CR108" s="280">
        <f t="shared" ca="1" si="284"/>
        <v>10</v>
      </c>
      <c r="CS108" s="280">
        <f t="shared" ca="1" si="285"/>
        <v>25</v>
      </c>
      <c r="CT108" s="280">
        <f t="shared" ca="1" si="286"/>
        <v>8</v>
      </c>
      <c r="CU108" s="280">
        <f t="shared" ca="1" si="287"/>
        <v>0</v>
      </c>
      <c r="CV108" s="280">
        <f t="shared" ca="1" si="288"/>
        <v>6</v>
      </c>
      <c r="CW108" s="365">
        <f t="shared" ca="1" si="289"/>
        <v>0</v>
      </c>
      <c r="CX108" s="280">
        <f t="shared" ca="1" si="290"/>
        <v>25</v>
      </c>
      <c r="CY108" s="280">
        <f t="shared" ca="1" si="291"/>
        <v>0</v>
      </c>
      <c r="CZ108" s="280">
        <f t="shared" ca="1" si="292"/>
        <v>0</v>
      </c>
      <c r="DA108" s="280">
        <f t="shared" ca="1" si="293"/>
        <v>0</v>
      </c>
      <c r="DB108" s="280">
        <f t="shared" ca="1" si="294"/>
        <v>15</v>
      </c>
      <c r="DC108" s="280">
        <f t="shared" ca="1" si="295"/>
        <v>0</v>
      </c>
      <c r="DD108" s="280">
        <f t="shared" ca="1" si="296"/>
        <v>0</v>
      </c>
      <c r="DE108" s="280">
        <f t="shared" ca="1" si="297"/>
        <v>0</v>
      </c>
      <c r="DF108" s="280">
        <f t="shared" ca="1" si="298"/>
        <v>0</v>
      </c>
      <c r="DG108" s="280">
        <f t="shared" ca="1" si="299"/>
        <v>0</v>
      </c>
      <c r="DH108" s="280">
        <f t="shared" ca="1" si="300"/>
        <v>0</v>
      </c>
      <c r="DI108" s="568">
        <f t="shared" ca="1" si="301"/>
        <v>24</v>
      </c>
      <c r="DJ108" s="568">
        <f t="shared" ca="1" si="302"/>
        <v>65</v>
      </c>
      <c r="DK108" s="414">
        <f t="shared" ca="1" si="303"/>
        <v>750</v>
      </c>
      <c r="DL108" s="281">
        <f t="shared" ca="1" si="304"/>
        <v>839</v>
      </c>
      <c r="DM108" s="281">
        <f t="shared" ca="1" si="305"/>
        <v>838</v>
      </c>
      <c r="DN108" s="454">
        <f t="shared" ca="1" si="306"/>
        <v>-1</v>
      </c>
      <c r="DO108" s="626">
        <f t="shared" ca="1" si="307"/>
        <v>-1.1918951132300357E-3</v>
      </c>
      <c r="DP108" s="29"/>
      <c r="DQ108" s="29"/>
      <c r="DR108" s="29"/>
      <c r="DS108" s="29"/>
      <c r="DT108" s="29"/>
      <c r="DU108" s="29"/>
      <c r="DV108" s="29"/>
    </row>
    <row r="109" spans="1:126" ht="11.25" customHeight="1">
      <c r="A109" s="1">
        <f t="shared" si="336"/>
        <v>2033</v>
      </c>
      <c r="B109" s="476">
        <f t="shared" ref="B109:M109" si="394">B149+B789+B869+B949+B989+B1029+B1069+B1109+B1149+B1229+B1269+B1309+B1349+B1389+B1429+B1469+B1509</f>
        <v>90.34</v>
      </c>
      <c r="C109" s="476">
        <f t="shared" si="394"/>
        <v>86.94</v>
      </c>
      <c r="D109" s="476">
        <f t="shared" si="394"/>
        <v>85.74</v>
      </c>
      <c r="E109" s="476">
        <f t="shared" si="394"/>
        <v>84.93</v>
      </c>
      <c r="F109" s="476">
        <f t="shared" si="394"/>
        <v>87.43</v>
      </c>
      <c r="G109" s="476">
        <f t="shared" si="394"/>
        <v>90.570000000000007</v>
      </c>
      <c r="H109" s="476">
        <f t="shared" si="394"/>
        <v>89.19</v>
      </c>
      <c r="I109" s="476">
        <f t="shared" si="394"/>
        <v>88.8</v>
      </c>
      <c r="J109" s="476">
        <f t="shared" si="394"/>
        <v>87.73</v>
      </c>
      <c r="K109" s="476">
        <f t="shared" si="394"/>
        <v>86.84</v>
      </c>
      <c r="L109" s="476">
        <f t="shared" si="394"/>
        <v>82.48</v>
      </c>
      <c r="M109" s="476">
        <f t="shared" si="394"/>
        <v>88.04</v>
      </c>
      <c r="N109" s="41">
        <f t="shared" si="389"/>
        <v>1049.0300000000002</v>
      </c>
      <c r="O109" s="2"/>
      <c r="P109" s="1">
        <f t="shared" si="338"/>
        <v>2033</v>
      </c>
      <c r="Q109" s="476">
        <f t="shared" ref="Q109:AB109" si="395">Q149+Q789+Q869+Q949+Q989+Q1029+Q1069+Q1109+Q1149+Q1229+Q1269+Q1309+Q1349+Q1389+Q1429+Q1469+Q1509</f>
        <v>84.36</v>
      </c>
      <c r="R109" s="476">
        <f t="shared" si="395"/>
        <v>88.9</v>
      </c>
      <c r="S109" s="476">
        <f t="shared" si="395"/>
        <v>88.15</v>
      </c>
      <c r="T109" s="476">
        <f t="shared" si="395"/>
        <v>87.1</v>
      </c>
      <c r="U109" s="476">
        <f t="shared" si="395"/>
        <v>85.68</v>
      </c>
      <c r="V109" s="476">
        <f t="shared" si="395"/>
        <v>86.82</v>
      </c>
      <c r="W109" s="476">
        <f t="shared" si="395"/>
        <v>88.16</v>
      </c>
      <c r="X109" s="476">
        <f t="shared" si="395"/>
        <v>91.33</v>
      </c>
      <c r="Y109" s="476">
        <f t="shared" si="395"/>
        <v>89.28</v>
      </c>
      <c r="Z109" s="476">
        <f t="shared" si="395"/>
        <v>88.64</v>
      </c>
      <c r="AA109" s="476">
        <f t="shared" si="395"/>
        <v>87.94</v>
      </c>
      <c r="AB109" s="476">
        <f t="shared" si="395"/>
        <v>86.759999999999991</v>
      </c>
      <c r="AC109" s="41">
        <f t="shared" si="391"/>
        <v>1053.1199999999999</v>
      </c>
      <c r="AD109" s="17"/>
      <c r="AI109" s="237" t="str">
        <f t="shared" si="323"/>
        <v>X</v>
      </c>
      <c r="AJ109" s="25">
        <f t="shared" si="324"/>
        <v>2020</v>
      </c>
      <c r="AK109" s="284">
        <f t="shared" si="325"/>
        <v>8</v>
      </c>
      <c r="AL109" s="285">
        <f t="shared" ca="1" si="384"/>
        <v>0</v>
      </c>
      <c r="AM109" s="285">
        <f t="shared" ca="1" si="384"/>
        <v>0</v>
      </c>
      <c r="AN109" s="285">
        <f t="shared" ca="1" si="384"/>
        <v>0</v>
      </c>
      <c r="AO109" s="285">
        <f t="shared" ca="1" si="384"/>
        <v>0</v>
      </c>
      <c r="AP109" s="285">
        <f t="shared" ca="1" si="384"/>
        <v>0</v>
      </c>
      <c r="AQ109" s="285">
        <f t="shared" ca="1" si="384"/>
        <v>0</v>
      </c>
      <c r="AR109" s="285">
        <f t="shared" ca="1" si="384"/>
        <v>0</v>
      </c>
      <c r="AS109" s="285">
        <f t="shared" ca="1" si="384"/>
        <v>0</v>
      </c>
      <c r="AT109" s="285">
        <f t="shared" ca="1" si="384"/>
        <v>100</v>
      </c>
      <c r="AU109" s="285">
        <f t="shared" ca="1" si="384"/>
        <v>150</v>
      </c>
      <c r="AV109" s="285">
        <f t="shared" ca="1" si="385"/>
        <v>500</v>
      </c>
      <c r="AW109" s="285">
        <f t="shared" ca="1" si="385"/>
        <v>0</v>
      </c>
      <c r="AX109" s="285">
        <f t="shared" ca="1" si="385"/>
        <v>0</v>
      </c>
      <c r="AY109" s="609">
        <f t="shared" ca="1" si="385"/>
        <v>0</v>
      </c>
      <c r="AZ109" s="285">
        <f t="shared" ca="1" si="385"/>
        <v>12</v>
      </c>
      <c r="BA109" s="285">
        <f t="shared" ca="1" si="385"/>
        <v>25</v>
      </c>
      <c r="BB109" s="285">
        <f t="shared" ca="1" si="385"/>
        <v>8</v>
      </c>
      <c r="BC109" s="285">
        <f t="shared" ca="1" si="385"/>
        <v>0</v>
      </c>
      <c r="BD109" s="285">
        <f t="shared" ca="1" si="385"/>
        <v>6</v>
      </c>
      <c r="BE109" s="285">
        <f t="shared" ca="1" si="263"/>
        <v>0</v>
      </c>
      <c r="BF109" s="285">
        <f t="shared" ca="1" si="386"/>
        <v>25</v>
      </c>
      <c r="BG109" s="285">
        <f t="shared" ca="1" si="386"/>
        <v>0</v>
      </c>
      <c r="BH109" s="285">
        <f t="shared" ca="1" si="386"/>
        <v>0</v>
      </c>
      <c r="BI109" s="285">
        <f t="shared" ca="1" si="386"/>
        <v>0</v>
      </c>
      <c r="BJ109" s="285">
        <f t="shared" ca="1" si="387"/>
        <v>15</v>
      </c>
      <c r="BK109" s="285">
        <f t="shared" ca="1" si="387"/>
        <v>0</v>
      </c>
      <c r="BL109" s="285">
        <f t="shared" ca="1" si="387"/>
        <v>0</v>
      </c>
      <c r="BM109" s="285">
        <f t="shared" ca="1" si="387"/>
        <v>0</v>
      </c>
      <c r="BN109" s="285">
        <f t="shared" ca="1" si="387"/>
        <v>0</v>
      </c>
      <c r="BO109" s="285">
        <f t="shared" ca="1" si="387"/>
        <v>0</v>
      </c>
      <c r="BP109" s="285">
        <f t="shared" ca="1" si="387"/>
        <v>0</v>
      </c>
      <c r="BQ109" s="514">
        <f t="shared" ca="1" si="264"/>
        <v>25</v>
      </c>
      <c r="BR109" s="566">
        <f t="shared" ca="1" si="322"/>
        <v>90.2</v>
      </c>
      <c r="BS109" s="274">
        <f t="shared" ca="1" si="321"/>
        <v>750</v>
      </c>
      <c r="BT109" s="285">
        <f t="shared" ca="1" si="265"/>
        <v>840</v>
      </c>
      <c r="BU109" s="286" t="str">
        <f t="shared" si="326"/>
        <v>I</v>
      </c>
      <c r="BV109" s="323">
        <f t="shared" ca="1" si="269"/>
        <v>841</v>
      </c>
      <c r="BW109" s="323">
        <f t="shared" ca="1" si="266"/>
        <v>1</v>
      </c>
      <c r="BY109" s="287"/>
      <c r="BZ109" s="288"/>
      <c r="CA109" s="237" t="str">
        <f t="shared" si="327"/>
        <v>I</v>
      </c>
      <c r="CB109" s="278">
        <f t="shared" si="340"/>
        <v>2020</v>
      </c>
      <c r="CC109" s="279">
        <f t="shared" si="340"/>
        <v>8</v>
      </c>
      <c r="CD109" s="280">
        <f t="shared" ca="1" si="270"/>
        <v>0</v>
      </c>
      <c r="CE109" s="280">
        <f t="shared" ca="1" si="271"/>
        <v>0</v>
      </c>
      <c r="CF109" s="280">
        <f t="shared" ca="1" si="272"/>
        <v>0</v>
      </c>
      <c r="CG109" s="280">
        <f t="shared" ca="1" si="273"/>
        <v>0</v>
      </c>
      <c r="CH109" s="280">
        <f t="shared" ca="1" si="274"/>
        <v>0</v>
      </c>
      <c r="CI109" s="280">
        <f t="shared" ca="1" si="275"/>
        <v>0</v>
      </c>
      <c r="CJ109" s="280">
        <f t="shared" ca="1" si="276"/>
        <v>0</v>
      </c>
      <c r="CK109" s="280">
        <f t="shared" ca="1" si="277"/>
        <v>0</v>
      </c>
      <c r="CL109" s="280">
        <f t="shared" ca="1" si="278"/>
        <v>100</v>
      </c>
      <c r="CM109" s="280">
        <f t="shared" ca="1" si="279"/>
        <v>150</v>
      </c>
      <c r="CN109" s="280">
        <f t="shared" ca="1" si="280"/>
        <v>500</v>
      </c>
      <c r="CO109" s="280">
        <f t="shared" ca="1" si="281"/>
        <v>0</v>
      </c>
      <c r="CP109" s="365">
        <f t="shared" ca="1" si="282"/>
        <v>0</v>
      </c>
      <c r="CQ109" s="613">
        <f t="shared" ca="1" si="283"/>
        <v>0</v>
      </c>
      <c r="CR109" s="280">
        <f t="shared" ca="1" si="284"/>
        <v>10</v>
      </c>
      <c r="CS109" s="280">
        <f t="shared" ca="1" si="285"/>
        <v>25</v>
      </c>
      <c r="CT109" s="280">
        <f t="shared" ca="1" si="286"/>
        <v>7</v>
      </c>
      <c r="CU109" s="280">
        <f t="shared" ca="1" si="287"/>
        <v>0</v>
      </c>
      <c r="CV109" s="280">
        <f t="shared" ca="1" si="288"/>
        <v>6</v>
      </c>
      <c r="CW109" s="365">
        <f t="shared" ca="1" si="289"/>
        <v>0</v>
      </c>
      <c r="CX109" s="280">
        <f t="shared" ca="1" si="290"/>
        <v>25</v>
      </c>
      <c r="CY109" s="280">
        <f t="shared" ca="1" si="291"/>
        <v>0</v>
      </c>
      <c r="CZ109" s="280">
        <f t="shared" ca="1" si="292"/>
        <v>0</v>
      </c>
      <c r="DA109" s="280">
        <f t="shared" ca="1" si="293"/>
        <v>0</v>
      </c>
      <c r="DB109" s="280">
        <f t="shared" ca="1" si="294"/>
        <v>15</v>
      </c>
      <c r="DC109" s="280">
        <f t="shared" ca="1" si="295"/>
        <v>0</v>
      </c>
      <c r="DD109" s="280">
        <f t="shared" ca="1" si="296"/>
        <v>0</v>
      </c>
      <c r="DE109" s="280">
        <f t="shared" ca="1" si="297"/>
        <v>0</v>
      </c>
      <c r="DF109" s="280">
        <f t="shared" ca="1" si="298"/>
        <v>0</v>
      </c>
      <c r="DG109" s="280">
        <f t="shared" ca="1" si="299"/>
        <v>0</v>
      </c>
      <c r="DH109" s="280">
        <f t="shared" ca="1" si="300"/>
        <v>0</v>
      </c>
      <c r="DI109" s="568">
        <f t="shared" ca="1" si="301"/>
        <v>23</v>
      </c>
      <c r="DJ109" s="568">
        <f t="shared" ca="1" si="302"/>
        <v>65</v>
      </c>
      <c r="DK109" s="414">
        <f t="shared" ca="1" si="303"/>
        <v>750</v>
      </c>
      <c r="DL109" s="281">
        <f t="shared" ca="1" si="304"/>
        <v>838</v>
      </c>
      <c r="DM109" s="281">
        <f t="shared" ca="1" si="305"/>
        <v>838</v>
      </c>
      <c r="DN109" s="454">
        <f t="shared" ca="1" si="306"/>
        <v>0</v>
      </c>
      <c r="DO109" s="626">
        <f t="shared" ca="1" si="307"/>
        <v>0</v>
      </c>
      <c r="DP109" s="29"/>
      <c r="DQ109" s="29"/>
      <c r="DR109" s="29"/>
      <c r="DS109" s="29"/>
      <c r="DT109" s="29"/>
      <c r="DU109" s="29"/>
      <c r="DV109" s="29"/>
    </row>
    <row r="110" spans="1:126" ht="11.25" customHeight="1">
      <c r="A110" s="1">
        <f t="shared" si="336"/>
        <v>2034</v>
      </c>
      <c r="B110" s="476">
        <f t="shared" ref="B110:M110" si="396">B150+B790+B870+B950+B990+B1030+B1070+B1110+B1150+B1230+B1270+B1310+B1350+B1390+B1430+B1470+B1510</f>
        <v>90.51</v>
      </c>
      <c r="C110" s="476">
        <f t="shared" si="396"/>
        <v>86.99</v>
      </c>
      <c r="D110" s="476">
        <f t="shared" si="396"/>
        <v>85.8</v>
      </c>
      <c r="E110" s="476">
        <f t="shared" si="396"/>
        <v>84.95</v>
      </c>
      <c r="F110" s="476">
        <f t="shared" si="396"/>
        <v>87.48</v>
      </c>
      <c r="G110" s="476">
        <f t="shared" si="396"/>
        <v>90.67</v>
      </c>
      <c r="H110" s="476">
        <f t="shared" si="396"/>
        <v>89.28</v>
      </c>
      <c r="I110" s="476">
        <f t="shared" si="396"/>
        <v>88.9</v>
      </c>
      <c r="J110" s="476">
        <f t="shared" si="396"/>
        <v>87.81</v>
      </c>
      <c r="K110" s="476">
        <f t="shared" si="396"/>
        <v>86.92</v>
      </c>
      <c r="L110" s="476">
        <f t="shared" si="396"/>
        <v>82.58</v>
      </c>
      <c r="M110" s="476">
        <f t="shared" si="396"/>
        <v>88.19</v>
      </c>
      <c r="N110" s="41">
        <f t="shared" si="389"/>
        <v>1050.08</v>
      </c>
      <c r="O110" s="2"/>
      <c r="P110" s="1">
        <f t="shared" si="338"/>
        <v>2034</v>
      </c>
      <c r="Q110" s="476">
        <f t="shared" ref="Q110:AB110" si="397">Q150+Q790+Q870+Q950+Q990+Q1030+Q1070+Q1110+Q1150+Q1230+Q1270+Q1310+Q1350+Q1390+Q1430+Q1470+Q1510</f>
        <v>84.509999999999991</v>
      </c>
      <c r="R110" s="476">
        <f t="shared" si="397"/>
        <v>89.06</v>
      </c>
      <c r="S110" s="476">
        <f t="shared" si="397"/>
        <v>88.22</v>
      </c>
      <c r="T110" s="476">
        <f t="shared" si="397"/>
        <v>87.19</v>
      </c>
      <c r="U110" s="476">
        <f t="shared" si="397"/>
        <v>85.78</v>
      </c>
      <c r="V110" s="476">
        <f t="shared" si="397"/>
        <v>86.83</v>
      </c>
      <c r="W110" s="476">
        <f t="shared" si="397"/>
        <v>88.22</v>
      </c>
      <c r="X110" s="476">
        <f t="shared" si="397"/>
        <v>91.43</v>
      </c>
      <c r="Y110" s="476">
        <f t="shared" si="397"/>
        <v>89.39</v>
      </c>
      <c r="Z110" s="476">
        <f t="shared" si="397"/>
        <v>88.72</v>
      </c>
      <c r="AA110" s="476">
        <f t="shared" si="397"/>
        <v>88.039999999999992</v>
      </c>
      <c r="AB110" s="476">
        <f t="shared" si="397"/>
        <v>86.84</v>
      </c>
      <c r="AC110" s="41">
        <f t="shared" si="391"/>
        <v>1054.23</v>
      </c>
      <c r="AD110" s="17"/>
      <c r="AI110" s="237" t="str">
        <f t="shared" si="323"/>
        <v>Y</v>
      </c>
      <c r="AJ110" s="25">
        <f t="shared" si="324"/>
        <v>2020</v>
      </c>
      <c r="AK110" s="284">
        <f t="shared" si="325"/>
        <v>9</v>
      </c>
      <c r="AL110" s="285">
        <f t="shared" ca="1" si="384"/>
        <v>0</v>
      </c>
      <c r="AM110" s="285">
        <f t="shared" ca="1" si="384"/>
        <v>0</v>
      </c>
      <c r="AN110" s="285">
        <f t="shared" ca="1" si="384"/>
        <v>0</v>
      </c>
      <c r="AO110" s="285">
        <f t="shared" ca="1" si="384"/>
        <v>0</v>
      </c>
      <c r="AP110" s="285">
        <f t="shared" ca="1" si="384"/>
        <v>0</v>
      </c>
      <c r="AQ110" s="285">
        <f t="shared" ca="1" si="384"/>
        <v>0</v>
      </c>
      <c r="AR110" s="285">
        <f t="shared" ca="1" si="384"/>
        <v>0</v>
      </c>
      <c r="AS110" s="285">
        <f t="shared" ca="1" si="384"/>
        <v>0</v>
      </c>
      <c r="AT110" s="285">
        <f t="shared" ca="1" si="384"/>
        <v>100</v>
      </c>
      <c r="AU110" s="285">
        <f t="shared" ca="1" si="384"/>
        <v>150</v>
      </c>
      <c r="AV110" s="285">
        <f t="shared" ca="1" si="385"/>
        <v>500</v>
      </c>
      <c r="AW110" s="285">
        <f t="shared" ca="1" si="385"/>
        <v>0</v>
      </c>
      <c r="AX110" s="285">
        <f t="shared" ca="1" si="385"/>
        <v>0</v>
      </c>
      <c r="AY110" s="609">
        <f t="shared" ca="1" si="385"/>
        <v>0</v>
      </c>
      <c r="AZ110" s="285">
        <f t="shared" ca="1" si="385"/>
        <v>10</v>
      </c>
      <c r="BA110" s="285">
        <f t="shared" ca="1" si="385"/>
        <v>25</v>
      </c>
      <c r="BB110" s="285">
        <f t="shared" ca="1" si="385"/>
        <v>7</v>
      </c>
      <c r="BC110" s="285">
        <f t="shared" ca="1" si="385"/>
        <v>0</v>
      </c>
      <c r="BD110" s="285">
        <f t="shared" ca="1" si="385"/>
        <v>6</v>
      </c>
      <c r="BE110" s="285">
        <f t="shared" ca="1" si="263"/>
        <v>0</v>
      </c>
      <c r="BF110" s="285">
        <f t="shared" ca="1" si="386"/>
        <v>25</v>
      </c>
      <c r="BG110" s="285">
        <f t="shared" ca="1" si="386"/>
        <v>0</v>
      </c>
      <c r="BH110" s="285">
        <f t="shared" ca="1" si="386"/>
        <v>0</v>
      </c>
      <c r="BI110" s="285">
        <f t="shared" ca="1" si="386"/>
        <v>0</v>
      </c>
      <c r="BJ110" s="285">
        <f t="shared" ca="1" si="387"/>
        <v>15</v>
      </c>
      <c r="BK110" s="285">
        <f t="shared" ca="1" si="387"/>
        <v>0</v>
      </c>
      <c r="BL110" s="285">
        <f t="shared" ca="1" si="387"/>
        <v>0</v>
      </c>
      <c r="BM110" s="285">
        <f t="shared" ca="1" si="387"/>
        <v>0</v>
      </c>
      <c r="BN110" s="285">
        <f t="shared" ca="1" si="387"/>
        <v>0</v>
      </c>
      <c r="BO110" s="285">
        <f t="shared" ca="1" si="387"/>
        <v>0</v>
      </c>
      <c r="BP110" s="285">
        <f t="shared" ca="1" si="387"/>
        <v>0</v>
      </c>
      <c r="BQ110" s="514">
        <f t="shared" ca="1" si="264"/>
        <v>23</v>
      </c>
      <c r="BR110" s="566">
        <f t="shared" ca="1" si="322"/>
        <v>87.8</v>
      </c>
      <c r="BS110" s="274">
        <f t="shared" ca="1" si="321"/>
        <v>750</v>
      </c>
      <c r="BT110" s="285">
        <f t="shared" ca="1" si="265"/>
        <v>838</v>
      </c>
      <c r="BU110" s="286" t="str">
        <f t="shared" si="326"/>
        <v>J</v>
      </c>
      <c r="BV110" s="323">
        <f t="shared" ca="1" si="269"/>
        <v>838</v>
      </c>
      <c r="BW110" s="323">
        <f t="shared" ca="1" si="266"/>
        <v>0</v>
      </c>
      <c r="BY110" s="287"/>
      <c r="BZ110" s="288"/>
      <c r="CA110" s="237" t="str">
        <f t="shared" si="327"/>
        <v>J</v>
      </c>
      <c r="CB110" s="278">
        <f t="shared" si="340"/>
        <v>2020</v>
      </c>
      <c r="CC110" s="279">
        <f t="shared" si="340"/>
        <v>9</v>
      </c>
      <c r="CD110" s="280">
        <f t="shared" ca="1" si="270"/>
        <v>0</v>
      </c>
      <c r="CE110" s="280">
        <f t="shared" ca="1" si="271"/>
        <v>0</v>
      </c>
      <c r="CF110" s="280">
        <f t="shared" ca="1" si="272"/>
        <v>0</v>
      </c>
      <c r="CG110" s="280">
        <f t="shared" ca="1" si="273"/>
        <v>0</v>
      </c>
      <c r="CH110" s="280">
        <f t="shared" ca="1" si="274"/>
        <v>0</v>
      </c>
      <c r="CI110" s="280">
        <f t="shared" ca="1" si="275"/>
        <v>0</v>
      </c>
      <c r="CJ110" s="280">
        <f t="shared" ca="1" si="276"/>
        <v>0</v>
      </c>
      <c r="CK110" s="280">
        <f t="shared" ca="1" si="277"/>
        <v>0</v>
      </c>
      <c r="CL110" s="280">
        <f t="shared" ca="1" si="278"/>
        <v>100</v>
      </c>
      <c r="CM110" s="280">
        <f t="shared" ca="1" si="279"/>
        <v>150</v>
      </c>
      <c r="CN110" s="280">
        <f t="shared" ca="1" si="280"/>
        <v>500</v>
      </c>
      <c r="CO110" s="280">
        <f t="shared" ca="1" si="281"/>
        <v>0</v>
      </c>
      <c r="CP110" s="365">
        <f t="shared" ca="1" si="282"/>
        <v>0</v>
      </c>
      <c r="CQ110" s="613">
        <f t="shared" ca="1" si="283"/>
        <v>0</v>
      </c>
      <c r="CR110" s="280">
        <f t="shared" ca="1" si="284"/>
        <v>10</v>
      </c>
      <c r="CS110" s="280">
        <f t="shared" ca="1" si="285"/>
        <v>25</v>
      </c>
      <c r="CT110" s="280">
        <f t="shared" ca="1" si="286"/>
        <v>7</v>
      </c>
      <c r="CU110" s="280">
        <f t="shared" ca="1" si="287"/>
        <v>0</v>
      </c>
      <c r="CV110" s="280">
        <f t="shared" ca="1" si="288"/>
        <v>6</v>
      </c>
      <c r="CW110" s="365">
        <f t="shared" ca="1" si="289"/>
        <v>0</v>
      </c>
      <c r="CX110" s="280">
        <f t="shared" ca="1" si="290"/>
        <v>25</v>
      </c>
      <c r="CY110" s="280">
        <f t="shared" ca="1" si="291"/>
        <v>0</v>
      </c>
      <c r="CZ110" s="280">
        <f t="shared" ca="1" si="292"/>
        <v>0</v>
      </c>
      <c r="DA110" s="280">
        <f t="shared" ca="1" si="293"/>
        <v>0</v>
      </c>
      <c r="DB110" s="280">
        <f t="shared" ca="1" si="294"/>
        <v>15</v>
      </c>
      <c r="DC110" s="280">
        <f t="shared" ca="1" si="295"/>
        <v>0</v>
      </c>
      <c r="DD110" s="280">
        <f t="shared" ca="1" si="296"/>
        <v>0</v>
      </c>
      <c r="DE110" s="280">
        <f t="shared" ca="1" si="297"/>
        <v>0</v>
      </c>
      <c r="DF110" s="280">
        <f t="shared" ca="1" si="298"/>
        <v>0</v>
      </c>
      <c r="DG110" s="280">
        <f t="shared" ca="1" si="299"/>
        <v>0</v>
      </c>
      <c r="DH110" s="280">
        <f t="shared" ca="1" si="300"/>
        <v>0</v>
      </c>
      <c r="DI110" s="568">
        <f t="shared" ca="1" si="301"/>
        <v>23</v>
      </c>
      <c r="DJ110" s="568">
        <f t="shared" ca="1" si="302"/>
        <v>65</v>
      </c>
      <c r="DK110" s="414">
        <f t="shared" ca="1" si="303"/>
        <v>750</v>
      </c>
      <c r="DL110" s="281">
        <f t="shared" ca="1" si="304"/>
        <v>838</v>
      </c>
      <c r="DM110" s="281">
        <f t="shared" ca="1" si="305"/>
        <v>837</v>
      </c>
      <c r="DN110" s="454">
        <f t="shared" ca="1" si="306"/>
        <v>-1</v>
      </c>
      <c r="DO110" s="626">
        <f t="shared" ca="1" si="307"/>
        <v>-1.1933174224343676E-3</v>
      </c>
      <c r="DP110" s="29"/>
      <c r="DQ110" s="29"/>
      <c r="DR110" s="29"/>
      <c r="DS110" s="29"/>
      <c r="DT110" s="29"/>
      <c r="DU110" s="29"/>
      <c r="DV110" s="29"/>
    </row>
    <row r="111" spans="1:126" ht="11.25" customHeight="1">
      <c r="A111" s="1">
        <f t="shared" si="336"/>
        <v>2035</v>
      </c>
      <c r="B111" s="476">
        <f t="shared" ref="B111:M111" si="398">B151+B791+B871+B951+B991+B1031+B1071+B1111+B1151+B1231+B1271+B1311+B1351+B1391+B1431+B1471+B1511</f>
        <v>90.67</v>
      </c>
      <c r="C111" s="476">
        <f t="shared" si="398"/>
        <v>87.04</v>
      </c>
      <c r="D111" s="476">
        <f t="shared" si="398"/>
        <v>85.88</v>
      </c>
      <c r="E111" s="476">
        <f t="shared" si="398"/>
        <v>85.02</v>
      </c>
      <c r="F111" s="476">
        <f t="shared" si="398"/>
        <v>87.53</v>
      </c>
      <c r="G111" s="476">
        <f t="shared" si="398"/>
        <v>90.76</v>
      </c>
      <c r="H111" s="476">
        <f t="shared" si="398"/>
        <v>89.37</v>
      </c>
      <c r="I111" s="476">
        <f t="shared" si="398"/>
        <v>89</v>
      </c>
      <c r="J111" s="476">
        <f t="shared" si="398"/>
        <v>87.89</v>
      </c>
      <c r="K111" s="476">
        <f t="shared" si="398"/>
        <v>86.990000000000009</v>
      </c>
      <c r="L111" s="476">
        <f t="shared" si="398"/>
        <v>82.66</v>
      </c>
      <c r="M111" s="476">
        <f t="shared" si="398"/>
        <v>88.35</v>
      </c>
      <c r="N111" s="41">
        <f t="shared" si="389"/>
        <v>1051.1599999999999</v>
      </c>
      <c r="O111" s="2"/>
      <c r="P111" s="1">
        <f t="shared" si="338"/>
        <v>2035</v>
      </c>
      <c r="Q111" s="476">
        <f t="shared" ref="Q111:AB111" si="399">Q151+Q791+Q871+Q951+Q991+Q1031+Q1071+Q1111+Q1151+Q1231+Q1271+Q1311+Q1351+Q1391+Q1431+Q1471+Q1511</f>
        <v>84.64</v>
      </c>
      <c r="R111" s="476">
        <f t="shared" si="399"/>
        <v>89.2</v>
      </c>
      <c r="S111" s="476">
        <f t="shared" si="399"/>
        <v>88.289999999999992</v>
      </c>
      <c r="T111" s="476">
        <f t="shared" si="399"/>
        <v>87.28</v>
      </c>
      <c r="U111" s="476">
        <f t="shared" si="399"/>
        <v>85.87</v>
      </c>
      <c r="V111" s="476">
        <f t="shared" si="399"/>
        <v>86.89</v>
      </c>
      <c r="W111" s="476">
        <f t="shared" si="399"/>
        <v>88.289999999999992</v>
      </c>
      <c r="X111" s="476">
        <f t="shared" si="399"/>
        <v>91.52000000000001</v>
      </c>
      <c r="Y111" s="476">
        <f t="shared" si="399"/>
        <v>89.49</v>
      </c>
      <c r="Z111" s="476">
        <f t="shared" si="399"/>
        <v>88.8</v>
      </c>
      <c r="AA111" s="476">
        <f t="shared" si="399"/>
        <v>88.14</v>
      </c>
      <c r="AB111" s="476">
        <f t="shared" si="399"/>
        <v>86.94</v>
      </c>
      <c r="AC111" s="41">
        <f t="shared" si="391"/>
        <v>1055.3499999999999</v>
      </c>
      <c r="AD111" s="17"/>
      <c r="AI111" s="237" t="str">
        <f t="shared" si="323"/>
        <v>Z</v>
      </c>
      <c r="AJ111" s="25">
        <f t="shared" si="324"/>
        <v>2020</v>
      </c>
      <c r="AK111" s="284">
        <f t="shared" si="325"/>
        <v>10</v>
      </c>
      <c r="AL111" s="285">
        <f t="shared" ca="1" si="384"/>
        <v>0</v>
      </c>
      <c r="AM111" s="285">
        <f t="shared" ca="1" si="384"/>
        <v>0</v>
      </c>
      <c r="AN111" s="285">
        <f t="shared" ca="1" si="384"/>
        <v>0</v>
      </c>
      <c r="AO111" s="285">
        <f t="shared" ca="1" si="384"/>
        <v>0</v>
      </c>
      <c r="AP111" s="285">
        <f t="shared" ca="1" si="384"/>
        <v>0</v>
      </c>
      <c r="AQ111" s="285">
        <f t="shared" ca="1" si="384"/>
        <v>0</v>
      </c>
      <c r="AR111" s="285">
        <f t="shared" ca="1" si="384"/>
        <v>0</v>
      </c>
      <c r="AS111" s="285">
        <f t="shared" ca="1" si="384"/>
        <v>0</v>
      </c>
      <c r="AT111" s="285">
        <f t="shared" ca="1" si="384"/>
        <v>100</v>
      </c>
      <c r="AU111" s="285">
        <f t="shared" ca="1" si="384"/>
        <v>150</v>
      </c>
      <c r="AV111" s="285">
        <f t="shared" ca="1" si="385"/>
        <v>500</v>
      </c>
      <c r="AW111" s="285">
        <f t="shared" ca="1" si="385"/>
        <v>0</v>
      </c>
      <c r="AX111" s="285">
        <f t="shared" ca="1" si="385"/>
        <v>0</v>
      </c>
      <c r="AY111" s="609">
        <f t="shared" ca="1" si="385"/>
        <v>0</v>
      </c>
      <c r="AZ111" s="285">
        <f t="shared" ca="1" si="385"/>
        <v>10</v>
      </c>
      <c r="BA111" s="285">
        <f t="shared" ca="1" si="385"/>
        <v>25</v>
      </c>
      <c r="BB111" s="285">
        <f t="shared" ca="1" si="385"/>
        <v>7</v>
      </c>
      <c r="BC111" s="285">
        <f t="shared" ca="1" si="385"/>
        <v>0</v>
      </c>
      <c r="BD111" s="285">
        <f t="shared" ca="1" si="385"/>
        <v>6</v>
      </c>
      <c r="BE111" s="285">
        <f t="shared" ca="1" si="263"/>
        <v>0</v>
      </c>
      <c r="BF111" s="285">
        <f t="shared" ca="1" si="386"/>
        <v>25</v>
      </c>
      <c r="BG111" s="285">
        <f t="shared" ca="1" si="386"/>
        <v>0</v>
      </c>
      <c r="BH111" s="285">
        <f t="shared" ca="1" si="386"/>
        <v>0</v>
      </c>
      <c r="BI111" s="285">
        <f t="shared" ca="1" si="386"/>
        <v>0</v>
      </c>
      <c r="BJ111" s="285">
        <f t="shared" ca="1" si="387"/>
        <v>15</v>
      </c>
      <c r="BK111" s="285">
        <f t="shared" ca="1" si="387"/>
        <v>0</v>
      </c>
      <c r="BL111" s="285">
        <f t="shared" ca="1" si="387"/>
        <v>0</v>
      </c>
      <c r="BM111" s="285">
        <f t="shared" ca="1" si="387"/>
        <v>0</v>
      </c>
      <c r="BN111" s="285">
        <f t="shared" ca="1" si="387"/>
        <v>0</v>
      </c>
      <c r="BO111" s="285">
        <f t="shared" ca="1" si="387"/>
        <v>0</v>
      </c>
      <c r="BP111" s="285">
        <f t="shared" ca="1" si="387"/>
        <v>0</v>
      </c>
      <c r="BQ111" s="514">
        <f t="shared" ca="1" si="264"/>
        <v>22</v>
      </c>
      <c r="BR111" s="566">
        <f t="shared" ca="1" si="322"/>
        <v>87.5</v>
      </c>
      <c r="BS111" s="274">
        <f t="shared" ca="1" si="321"/>
        <v>750</v>
      </c>
      <c r="BT111" s="285">
        <f t="shared" ca="1" si="265"/>
        <v>837</v>
      </c>
      <c r="BU111" s="286" t="str">
        <f t="shared" si="326"/>
        <v>K</v>
      </c>
      <c r="BV111" s="323">
        <f t="shared" ca="1" si="269"/>
        <v>838</v>
      </c>
      <c r="BW111" s="323">
        <f t="shared" ca="1" si="266"/>
        <v>1</v>
      </c>
      <c r="BY111" s="287"/>
      <c r="BZ111" s="288"/>
      <c r="CA111" s="237" t="str">
        <f t="shared" si="327"/>
        <v>K</v>
      </c>
      <c r="CB111" s="278">
        <f t="shared" si="340"/>
        <v>2020</v>
      </c>
      <c r="CC111" s="279">
        <f t="shared" si="340"/>
        <v>10</v>
      </c>
      <c r="CD111" s="280">
        <f t="shared" ca="1" si="270"/>
        <v>0</v>
      </c>
      <c r="CE111" s="280">
        <f t="shared" ca="1" si="271"/>
        <v>0</v>
      </c>
      <c r="CF111" s="280">
        <f t="shared" ca="1" si="272"/>
        <v>0</v>
      </c>
      <c r="CG111" s="280">
        <f t="shared" ca="1" si="273"/>
        <v>0</v>
      </c>
      <c r="CH111" s="280">
        <f t="shared" ca="1" si="274"/>
        <v>0</v>
      </c>
      <c r="CI111" s="280">
        <f t="shared" ca="1" si="275"/>
        <v>0</v>
      </c>
      <c r="CJ111" s="280">
        <f t="shared" ca="1" si="276"/>
        <v>0</v>
      </c>
      <c r="CK111" s="280">
        <f t="shared" ca="1" si="277"/>
        <v>0</v>
      </c>
      <c r="CL111" s="280">
        <f t="shared" ca="1" si="278"/>
        <v>0</v>
      </c>
      <c r="CM111" s="280">
        <f t="shared" ca="1" si="279"/>
        <v>150</v>
      </c>
      <c r="CN111" s="280">
        <f t="shared" ca="1" si="280"/>
        <v>500</v>
      </c>
      <c r="CO111" s="280">
        <f t="shared" ca="1" si="281"/>
        <v>0</v>
      </c>
      <c r="CP111" s="365">
        <f t="shared" ca="1" si="282"/>
        <v>0</v>
      </c>
      <c r="CQ111" s="613">
        <f t="shared" ca="1" si="283"/>
        <v>0</v>
      </c>
      <c r="CR111" s="280">
        <f t="shared" ca="1" si="284"/>
        <v>11</v>
      </c>
      <c r="CS111" s="280">
        <f t="shared" ca="1" si="285"/>
        <v>25</v>
      </c>
      <c r="CT111" s="280">
        <f t="shared" ca="1" si="286"/>
        <v>6</v>
      </c>
      <c r="CU111" s="280">
        <f t="shared" ca="1" si="287"/>
        <v>0</v>
      </c>
      <c r="CV111" s="280">
        <f t="shared" ca="1" si="288"/>
        <v>4</v>
      </c>
      <c r="CW111" s="365">
        <f t="shared" ca="1" si="289"/>
        <v>0</v>
      </c>
      <c r="CX111" s="280">
        <f t="shared" ca="1" si="290"/>
        <v>25</v>
      </c>
      <c r="CY111" s="280">
        <f t="shared" ca="1" si="291"/>
        <v>0</v>
      </c>
      <c r="CZ111" s="280">
        <f t="shared" ca="1" si="292"/>
        <v>0</v>
      </c>
      <c r="DA111" s="280">
        <f t="shared" ca="1" si="293"/>
        <v>0</v>
      </c>
      <c r="DB111" s="280">
        <f t="shared" ca="1" si="294"/>
        <v>15</v>
      </c>
      <c r="DC111" s="280">
        <f t="shared" ca="1" si="295"/>
        <v>0</v>
      </c>
      <c r="DD111" s="280">
        <f t="shared" ca="1" si="296"/>
        <v>0</v>
      </c>
      <c r="DE111" s="280">
        <f t="shared" ca="1" si="297"/>
        <v>0</v>
      </c>
      <c r="DF111" s="280">
        <f t="shared" ca="1" si="298"/>
        <v>0</v>
      </c>
      <c r="DG111" s="280">
        <f t="shared" ca="1" si="299"/>
        <v>0</v>
      </c>
      <c r="DH111" s="280">
        <f t="shared" ca="1" si="300"/>
        <v>0</v>
      </c>
      <c r="DI111" s="568">
        <f t="shared" ca="1" si="301"/>
        <v>21</v>
      </c>
      <c r="DJ111" s="568">
        <f t="shared" ca="1" si="302"/>
        <v>65</v>
      </c>
      <c r="DK111" s="414">
        <f t="shared" ca="1" si="303"/>
        <v>650</v>
      </c>
      <c r="DL111" s="281">
        <f t="shared" ca="1" si="304"/>
        <v>736</v>
      </c>
      <c r="DM111" s="281">
        <f t="shared" ca="1" si="305"/>
        <v>736</v>
      </c>
      <c r="DN111" s="454">
        <f t="shared" ca="1" si="306"/>
        <v>0</v>
      </c>
      <c r="DO111" s="626">
        <f t="shared" ca="1" si="307"/>
        <v>0</v>
      </c>
      <c r="DP111" s="29"/>
      <c r="DQ111" s="29"/>
      <c r="DR111" s="29"/>
      <c r="DS111" s="29"/>
      <c r="DT111" s="29"/>
      <c r="DU111" s="29"/>
      <c r="DV111" s="29"/>
    </row>
    <row r="112" spans="1:126" ht="11.25" customHeight="1">
      <c r="A112" s="1">
        <f t="shared" si="336"/>
        <v>2036</v>
      </c>
      <c r="B112" s="476">
        <f t="shared" ref="B112:M112" si="400">B152+B792+B872+B952+B992+B1032+B1072+B1112+B1152+B1232+B1272+B1312+B1352+B1392+B1432+B1472+B1512</f>
        <v>90.84</v>
      </c>
      <c r="C112" s="476">
        <f t="shared" si="400"/>
        <v>87.08</v>
      </c>
      <c r="D112" s="476">
        <f t="shared" si="400"/>
        <v>85.960000000000008</v>
      </c>
      <c r="E112" s="476">
        <f t="shared" si="400"/>
        <v>85.13</v>
      </c>
      <c r="F112" s="476">
        <f t="shared" si="400"/>
        <v>87.58</v>
      </c>
      <c r="G112" s="476">
        <f t="shared" si="400"/>
        <v>90.86</v>
      </c>
      <c r="H112" s="476">
        <f t="shared" si="400"/>
        <v>89.47</v>
      </c>
      <c r="I112" s="476">
        <f t="shared" si="400"/>
        <v>89.11</v>
      </c>
      <c r="J112" s="476">
        <f t="shared" si="400"/>
        <v>87.98</v>
      </c>
      <c r="K112" s="476">
        <f t="shared" si="400"/>
        <v>87.08</v>
      </c>
      <c r="L112" s="476">
        <f t="shared" si="400"/>
        <v>82.75</v>
      </c>
      <c r="M112" s="476">
        <f t="shared" si="400"/>
        <v>88.490000000000009</v>
      </c>
      <c r="N112" s="41">
        <f t="shared" si="389"/>
        <v>1052.33</v>
      </c>
      <c r="O112" s="2"/>
      <c r="P112" s="1">
        <f t="shared" si="338"/>
        <v>2036</v>
      </c>
      <c r="Q112" s="476">
        <f t="shared" ref="Q112:AB112" si="401">Q152+Q792+Q872+Q952+Q992+Q1032+Q1072+Q1112+Q1152+Q1232+Q1272+Q1312+Q1352+Q1392+Q1432+Q1472+Q1512</f>
        <v>84.789999999999992</v>
      </c>
      <c r="R112" s="476">
        <f t="shared" si="401"/>
        <v>89.36</v>
      </c>
      <c r="S112" s="476">
        <f t="shared" si="401"/>
        <v>88.36</v>
      </c>
      <c r="T112" s="476">
        <f t="shared" si="401"/>
        <v>87.37</v>
      </c>
      <c r="U112" s="476">
        <f t="shared" si="401"/>
        <v>85.960000000000008</v>
      </c>
      <c r="V112" s="476">
        <f t="shared" si="401"/>
        <v>87.009999999999991</v>
      </c>
      <c r="W112" s="476">
        <f t="shared" si="401"/>
        <v>88.35</v>
      </c>
      <c r="X112" s="476">
        <f t="shared" si="401"/>
        <v>91.61</v>
      </c>
      <c r="Y112" s="476">
        <f t="shared" si="401"/>
        <v>89.6</v>
      </c>
      <c r="Z112" s="476">
        <f t="shared" si="401"/>
        <v>88.88</v>
      </c>
      <c r="AA112" s="476">
        <f t="shared" si="401"/>
        <v>88.25</v>
      </c>
      <c r="AB112" s="476">
        <f t="shared" si="401"/>
        <v>87.03</v>
      </c>
      <c r="AC112" s="41">
        <f t="shared" si="391"/>
        <v>1056.5700000000002</v>
      </c>
      <c r="AD112" s="17"/>
      <c r="AI112" s="237" t="str">
        <f t="shared" si="323"/>
        <v>AA</v>
      </c>
      <c r="AJ112" s="25">
        <f t="shared" si="324"/>
        <v>2020</v>
      </c>
      <c r="AK112" s="284">
        <f t="shared" si="325"/>
        <v>11</v>
      </c>
      <c r="AL112" s="285">
        <f t="shared" ca="1" si="384"/>
        <v>0</v>
      </c>
      <c r="AM112" s="285">
        <f t="shared" ca="1" si="384"/>
        <v>0</v>
      </c>
      <c r="AN112" s="285">
        <f t="shared" ca="1" si="384"/>
        <v>0</v>
      </c>
      <c r="AO112" s="285">
        <f t="shared" ca="1" si="384"/>
        <v>0</v>
      </c>
      <c r="AP112" s="285">
        <f t="shared" ca="1" si="384"/>
        <v>0</v>
      </c>
      <c r="AQ112" s="285">
        <f t="shared" ca="1" si="384"/>
        <v>0</v>
      </c>
      <c r="AR112" s="285">
        <f t="shared" ca="1" si="384"/>
        <v>0</v>
      </c>
      <c r="AS112" s="285">
        <f t="shared" ca="1" si="384"/>
        <v>0</v>
      </c>
      <c r="AT112" s="285">
        <f t="shared" ca="1" si="384"/>
        <v>0</v>
      </c>
      <c r="AU112" s="285">
        <f t="shared" ca="1" si="384"/>
        <v>150</v>
      </c>
      <c r="AV112" s="285">
        <f t="shared" ca="1" si="385"/>
        <v>500</v>
      </c>
      <c r="AW112" s="285">
        <f t="shared" ca="1" si="385"/>
        <v>0</v>
      </c>
      <c r="AX112" s="285">
        <f t="shared" ca="1" si="385"/>
        <v>0</v>
      </c>
      <c r="AY112" s="609">
        <f t="shared" ca="1" si="385"/>
        <v>0</v>
      </c>
      <c r="AZ112" s="285">
        <f t="shared" ca="1" si="385"/>
        <v>10</v>
      </c>
      <c r="BA112" s="285">
        <f t="shared" ca="1" si="385"/>
        <v>25</v>
      </c>
      <c r="BB112" s="285">
        <f t="shared" ca="1" si="385"/>
        <v>6</v>
      </c>
      <c r="BC112" s="285">
        <f t="shared" ca="1" si="385"/>
        <v>0</v>
      </c>
      <c r="BD112" s="285">
        <f t="shared" ca="1" si="385"/>
        <v>6</v>
      </c>
      <c r="BE112" s="285">
        <f t="shared" ca="1" si="263"/>
        <v>0</v>
      </c>
      <c r="BF112" s="285">
        <f t="shared" ca="1" si="386"/>
        <v>25</v>
      </c>
      <c r="BG112" s="285">
        <f t="shared" ca="1" si="386"/>
        <v>0</v>
      </c>
      <c r="BH112" s="285">
        <f t="shared" ca="1" si="386"/>
        <v>0</v>
      </c>
      <c r="BI112" s="285">
        <f t="shared" ca="1" si="386"/>
        <v>0</v>
      </c>
      <c r="BJ112" s="285">
        <f t="shared" ca="1" si="387"/>
        <v>15</v>
      </c>
      <c r="BK112" s="285">
        <f t="shared" ca="1" si="387"/>
        <v>0</v>
      </c>
      <c r="BL112" s="285">
        <f t="shared" ca="1" si="387"/>
        <v>0</v>
      </c>
      <c r="BM112" s="285">
        <f t="shared" ca="1" si="387"/>
        <v>0</v>
      </c>
      <c r="BN112" s="285">
        <f t="shared" ca="1" si="387"/>
        <v>0</v>
      </c>
      <c r="BO112" s="285">
        <f t="shared" ca="1" si="387"/>
        <v>0</v>
      </c>
      <c r="BP112" s="285">
        <f t="shared" ca="1" si="387"/>
        <v>0</v>
      </c>
      <c r="BQ112" s="514">
        <f t="shared" ca="1" si="264"/>
        <v>22</v>
      </c>
      <c r="BR112" s="566">
        <f t="shared" ca="1" si="322"/>
        <v>86.7</v>
      </c>
      <c r="BS112" s="274">
        <f t="shared" ca="1" si="321"/>
        <v>650</v>
      </c>
      <c r="BT112" s="285">
        <f t="shared" ca="1" si="265"/>
        <v>737</v>
      </c>
      <c r="BU112" s="286" t="str">
        <f t="shared" si="326"/>
        <v>L</v>
      </c>
      <c r="BV112" s="323">
        <f t="shared" ca="1" si="269"/>
        <v>737</v>
      </c>
      <c r="BW112" s="323">
        <f t="shared" ca="1" si="266"/>
        <v>0</v>
      </c>
      <c r="BY112" s="287"/>
      <c r="BZ112" s="288"/>
      <c r="CA112" s="237" t="str">
        <f t="shared" si="327"/>
        <v>L</v>
      </c>
      <c r="CB112" s="278">
        <f t="shared" si="340"/>
        <v>2020</v>
      </c>
      <c r="CC112" s="279">
        <f t="shared" si="340"/>
        <v>11</v>
      </c>
      <c r="CD112" s="280">
        <f t="shared" ca="1" si="270"/>
        <v>0</v>
      </c>
      <c r="CE112" s="280">
        <f t="shared" ca="1" si="271"/>
        <v>0</v>
      </c>
      <c r="CF112" s="280">
        <f t="shared" ca="1" si="272"/>
        <v>0</v>
      </c>
      <c r="CG112" s="280">
        <f t="shared" ca="1" si="273"/>
        <v>0</v>
      </c>
      <c r="CH112" s="280">
        <f t="shared" ca="1" si="274"/>
        <v>0</v>
      </c>
      <c r="CI112" s="280">
        <f t="shared" ca="1" si="275"/>
        <v>0</v>
      </c>
      <c r="CJ112" s="280">
        <f t="shared" ca="1" si="276"/>
        <v>0</v>
      </c>
      <c r="CK112" s="280">
        <f t="shared" ca="1" si="277"/>
        <v>0</v>
      </c>
      <c r="CL112" s="280">
        <f t="shared" ca="1" si="278"/>
        <v>0</v>
      </c>
      <c r="CM112" s="280">
        <f t="shared" ca="1" si="279"/>
        <v>150</v>
      </c>
      <c r="CN112" s="280">
        <f t="shared" ca="1" si="280"/>
        <v>500</v>
      </c>
      <c r="CO112" s="280">
        <f t="shared" ca="1" si="281"/>
        <v>0</v>
      </c>
      <c r="CP112" s="365">
        <f t="shared" ca="1" si="282"/>
        <v>0</v>
      </c>
      <c r="CQ112" s="613">
        <f t="shared" ca="1" si="283"/>
        <v>0</v>
      </c>
      <c r="CR112" s="280">
        <f t="shared" ca="1" si="284"/>
        <v>7</v>
      </c>
      <c r="CS112" s="280">
        <f t="shared" ca="1" si="285"/>
        <v>25</v>
      </c>
      <c r="CT112" s="280">
        <f t="shared" ca="1" si="286"/>
        <v>5</v>
      </c>
      <c r="CU112" s="280">
        <f t="shared" ca="1" si="287"/>
        <v>0</v>
      </c>
      <c r="CV112" s="280">
        <f t="shared" ca="1" si="288"/>
        <v>4</v>
      </c>
      <c r="CW112" s="365">
        <f t="shared" ca="1" si="289"/>
        <v>0</v>
      </c>
      <c r="CX112" s="280">
        <f t="shared" ca="1" si="290"/>
        <v>25</v>
      </c>
      <c r="CY112" s="280">
        <f t="shared" ca="1" si="291"/>
        <v>0</v>
      </c>
      <c r="CZ112" s="280">
        <f t="shared" ca="1" si="292"/>
        <v>0</v>
      </c>
      <c r="DA112" s="280">
        <f t="shared" ca="1" si="293"/>
        <v>0</v>
      </c>
      <c r="DB112" s="280">
        <f t="shared" ca="1" si="294"/>
        <v>15</v>
      </c>
      <c r="DC112" s="280">
        <f t="shared" ca="1" si="295"/>
        <v>0</v>
      </c>
      <c r="DD112" s="280">
        <f t="shared" ca="1" si="296"/>
        <v>0</v>
      </c>
      <c r="DE112" s="280">
        <f t="shared" ca="1" si="297"/>
        <v>0</v>
      </c>
      <c r="DF112" s="280">
        <f t="shared" ca="1" si="298"/>
        <v>0</v>
      </c>
      <c r="DG112" s="280">
        <f t="shared" ca="1" si="299"/>
        <v>0</v>
      </c>
      <c r="DH112" s="280">
        <f t="shared" ca="1" si="300"/>
        <v>0</v>
      </c>
      <c r="DI112" s="568">
        <f t="shared" ca="1" si="301"/>
        <v>16</v>
      </c>
      <c r="DJ112" s="568">
        <f t="shared" ca="1" si="302"/>
        <v>65</v>
      </c>
      <c r="DK112" s="414">
        <f t="shared" ca="1" si="303"/>
        <v>650</v>
      </c>
      <c r="DL112" s="281">
        <f t="shared" ca="1" si="304"/>
        <v>731</v>
      </c>
      <c r="DM112" s="281">
        <f t="shared" ca="1" si="305"/>
        <v>732</v>
      </c>
      <c r="DN112" s="454">
        <f t="shared" ca="1" si="306"/>
        <v>1</v>
      </c>
      <c r="DO112" s="626">
        <f t="shared" ca="1" si="307"/>
        <v>1.3679890560875513E-3</v>
      </c>
      <c r="DP112" s="29"/>
      <c r="DQ112" s="29"/>
      <c r="DR112" s="29"/>
      <c r="DS112" s="29"/>
      <c r="DT112" s="29"/>
      <c r="DU112" s="29"/>
      <c r="DV112" s="29"/>
    </row>
    <row r="113" spans="1:126" ht="11.25" customHeight="1">
      <c r="A113" s="1">
        <f t="shared" si="336"/>
        <v>2037</v>
      </c>
      <c r="B113" s="476">
        <f t="shared" ref="B113:M113" si="402">B153+B793+B873+B953+B993+B1033+B1073+B1113+B1153+B1233+B1273+B1313+B1353+B1393+B1433+B1473+B1513</f>
        <v>91</v>
      </c>
      <c r="C113" s="476">
        <f t="shared" si="402"/>
        <v>87.13</v>
      </c>
      <c r="D113" s="476">
        <f t="shared" si="402"/>
        <v>86.04</v>
      </c>
      <c r="E113" s="476">
        <f t="shared" si="402"/>
        <v>85.18</v>
      </c>
      <c r="F113" s="476">
        <f t="shared" si="402"/>
        <v>87.64</v>
      </c>
      <c r="G113" s="476">
        <f t="shared" si="402"/>
        <v>90.95</v>
      </c>
      <c r="H113" s="476">
        <f t="shared" si="402"/>
        <v>89.56</v>
      </c>
      <c r="I113" s="476">
        <f t="shared" si="402"/>
        <v>89.2</v>
      </c>
      <c r="J113" s="476">
        <f t="shared" si="402"/>
        <v>88.05</v>
      </c>
      <c r="K113" s="476">
        <f t="shared" si="402"/>
        <v>87.16</v>
      </c>
      <c r="L113" s="476">
        <f t="shared" si="402"/>
        <v>82.83</v>
      </c>
      <c r="M113" s="476">
        <f t="shared" si="402"/>
        <v>88.64</v>
      </c>
      <c r="N113" s="41">
        <f t="shared" si="389"/>
        <v>1053.3800000000001</v>
      </c>
      <c r="O113" s="2"/>
      <c r="P113" s="1">
        <f t="shared" si="338"/>
        <v>2037</v>
      </c>
      <c r="Q113" s="476">
        <f t="shared" ref="Q113:AB113" si="403">Q153+Q793+Q873+Q953+Q993+Q1033+Q1073+Q1113+Q1153+Q1233+Q1273+Q1313+Q1353+Q1393+Q1433+Q1473+Q1513</f>
        <v>84.94</v>
      </c>
      <c r="R113" s="476">
        <f t="shared" si="403"/>
        <v>89.509999999999991</v>
      </c>
      <c r="S113" s="476">
        <f t="shared" si="403"/>
        <v>88.43</v>
      </c>
      <c r="T113" s="476">
        <f t="shared" si="403"/>
        <v>87.47</v>
      </c>
      <c r="U113" s="476">
        <f t="shared" si="403"/>
        <v>86.05</v>
      </c>
      <c r="V113" s="476">
        <f t="shared" si="403"/>
        <v>87.05</v>
      </c>
      <c r="W113" s="476">
        <f t="shared" si="403"/>
        <v>88.41</v>
      </c>
      <c r="X113" s="476">
        <f t="shared" si="403"/>
        <v>91.7</v>
      </c>
      <c r="Y113" s="476">
        <f t="shared" si="403"/>
        <v>89.710000000000008</v>
      </c>
      <c r="Z113" s="476">
        <f t="shared" si="403"/>
        <v>88.97</v>
      </c>
      <c r="AA113" s="476">
        <f t="shared" si="403"/>
        <v>88.35</v>
      </c>
      <c r="AB113" s="476">
        <f t="shared" si="403"/>
        <v>87.13</v>
      </c>
      <c r="AC113" s="41">
        <f t="shared" si="391"/>
        <v>1057.7200000000003</v>
      </c>
      <c r="AD113" s="17"/>
      <c r="AI113" s="237" t="str">
        <f t="shared" si="323"/>
        <v>AB</v>
      </c>
      <c r="AJ113" s="25">
        <f t="shared" si="324"/>
        <v>2020</v>
      </c>
      <c r="AK113" s="284">
        <f t="shared" si="325"/>
        <v>12</v>
      </c>
      <c r="AL113" s="285">
        <f t="shared" ca="1" si="384"/>
        <v>0</v>
      </c>
      <c r="AM113" s="285">
        <f t="shared" ca="1" si="384"/>
        <v>0</v>
      </c>
      <c r="AN113" s="285">
        <f t="shared" ca="1" si="384"/>
        <v>0</v>
      </c>
      <c r="AO113" s="285">
        <f t="shared" ca="1" si="384"/>
        <v>0</v>
      </c>
      <c r="AP113" s="285">
        <f t="shared" ca="1" si="384"/>
        <v>0</v>
      </c>
      <c r="AQ113" s="285">
        <f t="shared" ca="1" si="384"/>
        <v>0</v>
      </c>
      <c r="AR113" s="285">
        <f t="shared" ca="1" si="384"/>
        <v>0</v>
      </c>
      <c r="AS113" s="285">
        <f t="shared" ca="1" si="384"/>
        <v>0</v>
      </c>
      <c r="AT113" s="285">
        <f t="shared" ca="1" si="384"/>
        <v>0</v>
      </c>
      <c r="AU113" s="285">
        <f t="shared" ca="1" si="384"/>
        <v>150</v>
      </c>
      <c r="AV113" s="285">
        <f t="shared" ca="1" si="385"/>
        <v>500</v>
      </c>
      <c r="AW113" s="285">
        <f t="shared" ca="1" si="385"/>
        <v>0</v>
      </c>
      <c r="AX113" s="285">
        <f t="shared" ca="1" si="385"/>
        <v>0</v>
      </c>
      <c r="AY113" s="609">
        <f t="shared" ca="1" si="385"/>
        <v>0</v>
      </c>
      <c r="AZ113" s="285">
        <f t="shared" ca="1" si="385"/>
        <v>11</v>
      </c>
      <c r="BA113" s="285">
        <f t="shared" ca="1" si="385"/>
        <v>25</v>
      </c>
      <c r="BB113" s="285">
        <f t="shared" ca="1" si="385"/>
        <v>5</v>
      </c>
      <c r="BC113" s="285">
        <f t="shared" ca="1" si="385"/>
        <v>0</v>
      </c>
      <c r="BD113" s="285">
        <f t="shared" ca="1" si="385"/>
        <v>4</v>
      </c>
      <c r="BE113" s="285">
        <f t="shared" ca="1" si="263"/>
        <v>0</v>
      </c>
      <c r="BF113" s="285">
        <f t="shared" ca="1" si="386"/>
        <v>25</v>
      </c>
      <c r="BG113" s="285">
        <f t="shared" ca="1" si="386"/>
        <v>0</v>
      </c>
      <c r="BH113" s="285">
        <f t="shared" ca="1" si="386"/>
        <v>0</v>
      </c>
      <c r="BI113" s="285">
        <f t="shared" ca="1" si="386"/>
        <v>0</v>
      </c>
      <c r="BJ113" s="285">
        <f t="shared" ca="1" si="387"/>
        <v>15</v>
      </c>
      <c r="BK113" s="285">
        <f t="shared" ca="1" si="387"/>
        <v>0</v>
      </c>
      <c r="BL113" s="285">
        <f t="shared" ca="1" si="387"/>
        <v>0</v>
      </c>
      <c r="BM113" s="285">
        <f t="shared" ca="1" si="387"/>
        <v>0</v>
      </c>
      <c r="BN113" s="285">
        <f t="shared" ca="1" si="387"/>
        <v>0</v>
      </c>
      <c r="BO113" s="285">
        <f t="shared" ca="1" si="387"/>
        <v>0</v>
      </c>
      <c r="BP113" s="285">
        <f t="shared" ca="1" si="387"/>
        <v>0</v>
      </c>
      <c r="BQ113" s="514">
        <f t="shared" ca="1" si="264"/>
        <v>20</v>
      </c>
      <c r="BR113" s="566">
        <f t="shared" ca="1" si="322"/>
        <v>85.5</v>
      </c>
      <c r="BS113" s="274">
        <f t="shared" ca="1" si="321"/>
        <v>650</v>
      </c>
      <c r="BT113" s="285">
        <f t="shared" ca="1" si="265"/>
        <v>735</v>
      </c>
      <c r="BU113" s="286" t="str">
        <f t="shared" si="326"/>
        <v>M</v>
      </c>
      <c r="BV113" s="323">
        <f t="shared" ca="1" si="269"/>
        <v>735</v>
      </c>
      <c r="BW113" s="323">
        <f t="shared" ca="1" si="266"/>
        <v>0</v>
      </c>
      <c r="BY113" s="287"/>
      <c r="BZ113" s="288"/>
      <c r="CA113" s="237" t="str">
        <f t="shared" si="327"/>
        <v>M</v>
      </c>
      <c r="CB113" s="278">
        <f t="shared" si="340"/>
        <v>2020</v>
      </c>
      <c r="CC113" s="279">
        <f t="shared" si="340"/>
        <v>12</v>
      </c>
      <c r="CD113" s="280">
        <f t="shared" ca="1" si="270"/>
        <v>0</v>
      </c>
      <c r="CE113" s="280">
        <f t="shared" ca="1" si="271"/>
        <v>0</v>
      </c>
      <c r="CF113" s="280">
        <f t="shared" ca="1" si="272"/>
        <v>0</v>
      </c>
      <c r="CG113" s="280">
        <f t="shared" ca="1" si="273"/>
        <v>0</v>
      </c>
      <c r="CH113" s="280">
        <f t="shared" ca="1" si="274"/>
        <v>0</v>
      </c>
      <c r="CI113" s="280">
        <f t="shared" ca="1" si="275"/>
        <v>0</v>
      </c>
      <c r="CJ113" s="280">
        <f t="shared" ca="1" si="276"/>
        <v>0</v>
      </c>
      <c r="CK113" s="280">
        <f t="shared" ca="1" si="277"/>
        <v>0</v>
      </c>
      <c r="CL113" s="280">
        <f t="shared" ca="1" si="278"/>
        <v>600</v>
      </c>
      <c r="CM113" s="280">
        <f t="shared" ca="1" si="279"/>
        <v>150</v>
      </c>
      <c r="CN113" s="280">
        <f t="shared" ca="1" si="280"/>
        <v>500</v>
      </c>
      <c r="CO113" s="280">
        <f t="shared" ca="1" si="281"/>
        <v>0</v>
      </c>
      <c r="CP113" s="365">
        <f t="shared" ca="1" si="282"/>
        <v>0</v>
      </c>
      <c r="CQ113" s="613">
        <f t="shared" ca="1" si="283"/>
        <v>0</v>
      </c>
      <c r="CR113" s="280">
        <f t="shared" ca="1" si="284"/>
        <v>10</v>
      </c>
      <c r="CS113" s="280">
        <f t="shared" ca="1" si="285"/>
        <v>25</v>
      </c>
      <c r="CT113" s="280">
        <f t="shared" ca="1" si="286"/>
        <v>6</v>
      </c>
      <c r="CU113" s="280">
        <f t="shared" ca="1" si="287"/>
        <v>0</v>
      </c>
      <c r="CV113" s="280">
        <f t="shared" ca="1" si="288"/>
        <v>5</v>
      </c>
      <c r="CW113" s="365">
        <f t="shared" ca="1" si="289"/>
        <v>0</v>
      </c>
      <c r="CX113" s="280">
        <f t="shared" ca="1" si="290"/>
        <v>25</v>
      </c>
      <c r="CY113" s="280">
        <f t="shared" ca="1" si="291"/>
        <v>0</v>
      </c>
      <c r="CZ113" s="280">
        <f t="shared" ca="1" si="292"/>
        <v>0</v>
      </c>
      <c r="DA113" s="280">
        <f t="shared" ca="1" si="293"/>
        <v>0</v>
      </c>
      <c r="DB113" s="280">
        <f t="shared" ca="1" si="294"/>
        <v>15</v>
      </c>
      <c r="DC113" s="280">
        <f t="shared" ca="1" si="295"/>
        <v>0</v>
      </c>
      <c r="DD113" s="280">
        <f t="shared" ca="1" si="296"/>
        <v>0</v>
      </c>
      <c r="DE113" s="280">
        <f t="shared" ca="1" si="297"/>
        <v>0</v>
      </c>
      <c r="DF113" s="280">
        <f t="shared" ca="1" si="298"/>
        <v>0</v>
      </c>
      <c r="DG113" s="280">
        <f t="shared" ca="1" si="299"/>
        <v>0</v>
      </c>
      <c r="DH113" s="280">
        <f t="shared" ca="1" si="300"/>
        <v>0</v>
      </c>
      <c r="DI113" s="568">
        <f t="shared" ca="1" si="301"/>
        <v>21</v>
      </c>
      <c r="DJ113" s="568">
        <f t="shared" ca="1" si="302"/>
        <v>65</v>
      </c>
      <c r="DK113" s="414">
        <f t="shared" ca="1" si="303"/>
        <v>1250</v>
      </c>
      <c r="DL113" s="281">
        <f t="shared" ca="1" si="304"/>
        <v>1336</v>
      </c>
      <c r="DM113" s="281">
        <f t="shared" ca="1" si="305"/>
        <v>1337</v>
      </c>
      <c r="DN113" s="454">
        <f t="shared" ca="1" si="306"/>
        <v>1</v>
      </c>
      <c r="DO113" s="626">
        <f t="shared" ca="1" si="307"/>
        <v>7.4850299401197609E-4</v>
      </c>
      <c r="DP113" s="29"/>
      <c r="DQ113" s="29"/>
      <c r="DR113" s="29"/>
      <c r="DS113" s="29"/>
      <c r="DT113" s="29"/>
      <c r="DU113" s="29"/>
      <c r="DV113" s="29"/>
    </row>
    <row r="114" spans="1:126" ht="11.25" customHeight="1">
      <c r="A114" s="1">
        <f t="shared" si="336"/>
        <v>2038</v>
      </c>
      <c r="B114" s="476">
        <f t="shared" ref="B114:M114" si="404">B154+B794+B874+B954+B994+B1034+B1074+B1114+B1154+B1234+B1274+B1314+B1354+B1394+B1434+B1474+B1514</f>
        <v>91.16</v>
      </c>
      <c r="C114" s="476">
        <f t="shared" si="404"/>
        <v>87.18</v>
      </c>
      <c r="D114" s="476">
        <f t="shared" si="404"/>
        <v>86.12</v>
      </c>
      <c r="E114" s="476">
        <f t="shared" si="404"/>
        <v>85.23</v>
      </c>
      <c r="F114" s="476">
        <f t="shared" si="404"/>
        <v>87.69</v>
      </c>
      <c r="G114" s="476">
        <f t="shared" si="404"/>
        <v>91.05</v>
      </c>
      <c r="H114" s="476">
        <f t="shared" si="404"/>
        <v>89.64</v>
      </c>
      <c r="I114" s="476">
        <f t="shared" si="404"/>
        <v>89.3</v>
      </c>
      <c r="J114" s="476">
        <f t="shared" si="404"/>
        <v>88.14</v>
      </c>
      <c r="K114" s="476">
        <f t="shared" si="404"/>
        <v>87.24</v>
      </c>
      <c r="L114" s="476">
        <f t="shared" si="404"/>
        <v>82.93</v>
      </c>
      <c r="M114" s="476">
        <f t="shared" si="404"/>
        <v>88.79</v>
      </c>
      <c r="N114" s="41">
        <f t="shared" si="389"/>
        <v>1054.47</v>
      </c>
      <c r="O114" s="2"/>
      <c r="P114" s="1">
        <f t="shared" si="338"/>
        <v>2038</v>
      </c>
      <c r="Q114" s="476">
        <f t="shared" ref="Q114:AB114" si="405">Q154+Q794+Q874+Q954+Q994+Q1034+Q1074+Q1114+Q1154+Q1234+Q1274+Q1314+Q1354+Q1394+Q1434+Q1474+Q1514</f>
        <v>85.08</v>
      </c>
      <c r="R114" s="476">
        <f t="shared" si="405"/>
        <v>89.66</v>
      </c>
      <c r="S114" s="476">
        <f t="shared" si="405"/>
        <v>88.5</v>
      </c>
      <c r="T114" s="476">
        <f t="shared" si="405"/>
        <v>87.55</v>
      </c>
      <c r="U114" s="476">
        <f t="shared" si="405"/>
        <v>86.14</v>
      </c>
      <c r="V114" s="476">
        <f t="shared" si="405"/>
        <v>87.09</v>
      </c>
      <c r="W114" s="476">
        <f t="shared" si="405"/>
        <v>88.48</v>
      </c>
      <c r="X114" s="476">
        <f t="shared" si="405"/>
        <v>91.79</v>
      </c>
      <c r="Y114" s="476">
        <f t="shared" si="405"/>
        <v>89.81</v>
      </c>
      <c r="Z114" s="476">
        <f t="shared" si="405"/>
        <v>89.039999999999992</v>
      </c>
      <c r="AA114" s="476">
        <f t="shared" si="405"/>
        <v>88.45</v>
      </c>
      <c r="AB114" s="476">
        <f t="shared" si="405"/>
        <v>87.22</v>
      </c>
      <c r="AC114" s="41">
        <f t="shared" si="391"/>
        <v>1058.81</v>
      </c>
      <c r="AD114" s="17"/>
      <c r="AI114" s="237" t="str">
        <f t="shared" si="323"/>
        <v>Q</v>
      </c>
      <c r="AJ114" s="25">
        <f t="shared" si="324"/>
        <v>2021</v>
      </c>
      <c r="AK114" s="284">
        <f t="shared" si="325"/>
        <v>1</v>
      </c>
      <c r="AL114" s="285">
        <f t="shared" ca="1" si="384"/>
        <v>0</v>
      </c>
      <c r="AM114" s="285">
        <f t="shared" ca="1" si="384"/>
        <v>0</v>
      </c>
      <c r="AN114" s="285">
        <f t="shared" ca="1" si="384"/>
        <v>0</v>
      </c>
      <c r="AO114" s="285">
        <f t="shared" ca="1" si="384"/>
        <v>0</v>
      </c>
      <c r="AP114" s="285">
        <f t="shared" ca="1" si="384"/>
        <v>0</v>
      </c>
      <c r="AQ114" s="285">
        <f t="shared" ca="1" si="384"/>
        <v>0</v>
      </c>
      <c r="AR114" s="285">
        <f t="shared" ca="1" si="384"/>
        <v>0</v>
      </c>
      <c r="AS114" s="285">
        <f t="shared" ca="1" si="384"/>
        <v>0</v>
      </c>
      <c r="AT114" s="285">
        <f t="shared" ca="1" si="384"/>
        <v>600</v>
      </c>
      <c r="AU114" s="285">
        <f t="shared" ca="1" si="384"/>
        <v>150</v>
      </c>
      <c r="AV114" s="285">
        <f t="shared" ca="1" si="385"/>
        <v>500</v>
      </c>
      <c r="AW114" s="285">
        <f t="shared" ca="1" si="385"/>
        <v>0</v>
      </c>
      <c r="AX114" s="285">
        <f t="shared" ca="1" si="385"/>
        <v>0</v>
      </c>
      <c r="AY114" s="609">
        <f t="shared" ca="1" si="385"/>
        <v>0</v>
      </c>
      <c r="AZ114" s="285">
        <f t="shared" ca="1" si="385"/>
        <v>7</v>
      </c>
      <c r="BA114" s="285">
        <f t="shared" ca="1" si="385"/>
        <v>25</v>
      </c>
      <c r="BB114" s="285">
        <f t="shared" ca="1" si="385"/>
        <v>6</v>
      </c>
      <c r="BC114" s="285">
        <f t="shared" ca="1" si="385"/>
        <v>0</v>
      </c>
      <c r="BD114" s="285">
        <f t="shared" ca="1" si="385"/>
        <v>4</v>
      </c>
      <c r="BE114" s="285">
        <f t="shared" ca="1" si="263"/>
        <v>0</v>
      </c>
      <c r="BF114" s="285">
        <f t="shared" ca="1" si="386"/>
        <v>25</v>
      </c>
      <c r="BG114" s="285">
        <f t="shared" ca="1" si="386"/>
        <v>0</v>
      </c>
      <c r="BH114" s="285">
        <f t="shared" ca="1" si="386"/>
        <v>0</v>
      </c>
      <c r="BI114" s="285">
        <f t="shared" ca="1" si="386"/>
        <v>0</v>
      </c>
      <c r="BJ114" s="285">
        <f t="shared" ca="1" si="387"/>
        <v>15</v>
      </c>
      <c r="BK114" s="285">
        <f t="shared" ca="1" si="387"/>
        <v>0</v>
      </c>
      <c r="BL114" s="285">
        <f t="shared" ca="1" si="387"/>
        <v>0</v>
      </c>
      <c r="BM114" s="285">
        <f t="shared" ca="1" si="387"/>
        <v>0</v>
      </c>
      <c r="BN114" s="285">
        <f t="shared" ca="1" si="387"/>
        <v>0</v>
      </c>
      <c r="BO114" s="285">
        <f t="shared" ca="1" si="387"/>
        <v>0</v>
      </c>
      <c r="BP114" s="285">
        <f t="shared" ca="1" si="387"/>
        <v>0</v>
      </c>
      <c r="BQ114" s="514">
        <f t="shared" ca="1" si="264"/>
        <v>18</v>
      </c>
      <c r="BR114" s="566">
        <f t="shared" ca="1" si="322"/>
        <v>82.5</v>
      </c>
      <c r="BS114" s="274">
        <f t="shared" ca="1" si="321"/>
        <v>1250</v>
      </c>
      <c r="BT114" s="285">
        <f t="shared" ca="1" si="265"/>
        <v>1333</v>
      </c>
      <c r="BU114" s="286" t="str">
        <f t="shared" si="326"/>
        <v>B</v>
      </c>
      <c r="BV114" s="323">
        <f t="shared" ca="1" si="269"/>
        <v>1332</v>
      </c>
      <c r="BW114" s="323">
        <f t="shared" ca="1" si="266"/>
        <v>-1</v>
      </c>
      <c r="BY114" s="287"/>
      <c r="BZ114" s="288"/>
      <c r="CA114" s="237" t="str">
        <f t="shared" si="327"/>
        <v>B</v>
      </c>
      <c r="CB114" s="278">
        <f t="shared" si="340"/>
        <v>2021</v>
      </c>
      <c r="CC114" s="279">
        <f t="shared" si="340"/>
        <v>1</v>
      </c>
      <c r="CD114" s="280">
        <f t="shared" ca="1" si="270"/>
        <v>0</v>
      </c>
      <c r="CE114" s="280">
        <f t="shared" ca="1" si="271"/>
        <v>0</v>
      </c>
      <c r="CF114" s="280">
        <f t="shared" ca="1" si="272"/>
        <v>0</v>
      </c>
      <c r="CG114" s="280">
        <f t="shared" ca="1" si="273"/>
        <v>0</v>
      </c>
      <c r="CH114" s="280">
        <f t="shared" ca="1" si="274"/>
        <v>0</v>
      </c>
      <c r="CI114" s="280">
        <f t="shared" ca="1" si="275"/>
        <v>0</v>
      </c>
      <c r="CJ114" s="280">
        <f t="shared" ca="1" si="276"/>
        <v>0</v>
      </c>
      <c r="CK114" s="280">
        <f t="shared" ca="1" si="277"/>
        <v>0</v>
      </c>
      <c r="CL114" s="280">
        <f t="shared" ca="1" si="278"/>
        <v>600</v>
      </c>
      <c r="CM114" s="280">
        <f t="shared" ca="1" si="279"/>
        <v>150</v>
      </c>
      <c r="CN114" s="280">
        <f t="shared" ca="1" si="280"/>
        <v>500</v>
      </c>
      <c r="CO114" s="280">
        <f t="shared" ca="1" si="281"/>
        <v>0</v>
      </c>
      <c r="CP114" s="365">
        <f t="shared" ca="1" si="282"/>
        <v>0</v>
      </c>
      <c r="CQ114" s="613">
        <f t="shared" ca="1" si="283"/>
        <v>0</v>
      </c>
      <c r="CR114" s="280">
        <f t="shared" ca="1" si="284"/>
        <v>11</v>
      </c>
      <c r="CS114" s="280">
        <f t="shared" ca="1" si="285"/>
        <v>25</v>
      </c>
      <c r="CT114" s="280">
        <f t="shared" ca="1" si="286"/>
        <v>7</v>
      </c>
      <c r="CU114" s="280">
        <f t="shared" ca="1" si="287"/>
        <v>0</v>
      </c>
      <c r="CV114" s="280">
        <f t="shared" ca="1" si="288"/>
        <v>6</v>
      </c>
      <c r="CW114" s="365">
        <f t="shared" ca="1" si="289"/>
        <v>0</v>
      </c>
      <c r="CX114" s="280">
        <f t="shared" ca="1" si="290"/>
        <v>25</v>
      </c>
      <c r="CY114" s="280">
        <f t="shared" ca="1" si="291"/>
        <v>0</v>
      </c>
      <c r="CZ114" s="280">
        <f t="shared" ca="1" si="292"/>
        <v>0</v>
      </c>
      <c r="DA114" s="280">
        <f t="shared" ca="1" si="293"/>
        <v>0</v>
      </c>
      <c r="DB114" s="280">
        <f t="shared" ca="1" si="294"/>
        <v>15</v>
      </c>
      <c r="DC114" s="280">
        <f t="shared" ca="1" si="295"/>
        <v>0</v>
      </c>
      <c r="DD114" s="280">
        <f t="shared" ca="1" si="296"/>
        <v>0</v>
      </c>
      <c r="DE114" s="280">
        <f t="shared" ca="1" si="297"/>
        <v>0</v>
      </c>
      <c r="DF114" s="280">
        <f t="shared" ca="1" si="298"/>
        <v>0</v>
      </c>
      <c r="DG114" s="280">
        <f t="shared" ca="1" si="299"/>
        <v>0</v>
      </c>
      <c r="DH114" s="280">
        <f t="shared" ca="1" si="300"/>
        <v>0</v>
      </c>
      <c r="DI114" s="568">
        <f t="shared" ca="1" si="301"/>
        <v>24</v>
      </c>
      <c r="DJ114" s="568">
        <f t="shared" ca="1" si="302"/>
        <v>65</v>
      </c>
      <c r="DK114" s="414">
        <f t="shared" ca="1" si="303"/>
        <v>1250</v>
      </c>
      <c r="DL114" s="281">
        <f t="shared" ca="1" si="304"/>
        <v>1339</v>
      </c>
      <c r="DM114" s="281">
        <f t="shared" ca="1" si="305"/>
        <v>1339</v>
      </c>
      <c r="DN114" s="454">
        <f t="shared" ca="1" si="306"/>
        <v>0</v>
      </c>
      <c r="DO114" s="626">
        <f t="shared" ca="1" si="307"/>
        <v>0</v>
      </c>
      <c r="DP114" s="29"/>
      <c r="DQ114" s="29"/>
      <c r="DR114" s="29"/>
      <c r="DS114" s="29"/>
      <c r="DT114" s="29"/>
      <c r="DU114" s="29"/>
      <c r="DV114" s="29"/>
    </row>
    <row r="115" spans="1:126" ht="11.25" customHeight="1">
      <c r="A115" s="1">
        <f t="shared" si="336"/>
        <v>2039</v>
      </c>
      <c r="B115" s="476">
        <f t="shared" ref="B115:M115" si="406">B155+B795+B875+B955+B995+B1035+B1075+B1115+B1155+B1235+B1275+B1315+B1355+B1395+B1435+B1475+B1515</f>
        <v>91.320000000000007</v>
      </c>
      <c r="C115" s="476">
        <f t="shared" si="406"/>
        <v>87.22</v>
      </c>
      <c r="D115" s="476">
        <f t="shared" si="406"/>
        <v>86.2</v>
      </c>
      <c r="E115" s="476">
        <f t="shared" si="406"/>
        <v>85.3</v>
      </c>
      <c r="F115" s="476">
        <f t="shared" si="406"/>
        <v>87.740000000000009</v>
      </c>
      <c r="G115" s="476">
        <f t="shared" si="406"/>
        <v>91.14</v>
      </c>
      <c r="H115" s="476">
        <f t="shared" si="406"/>
        <v>89.74</v>
      </c>
      <c r="I115" s="476">
        <f t="shared" si="406"/>
        <v>89.41</v>
      </c>
      <c r="J115" s="476">
        <f t="shared" si="406"/>
        <v>88.22</v>
      </c>
      <c r="K115" s="476">
        <f t="shared" si="406"/>
        <v>87.31</v>
      </c>
      <c r="L115" s="476">
        <f t="shared" si="406"/>
        <v>83.01</v>
      </c>
      <c r="M115" s="476">
        <f t="shared" si="406"/>
        <v>88.93</v>
      </c>
      <c r="N115" s="41">
        <f t="shared" si="389"/>
        <v>1055.5400000000002</v>
      </c>
      <c r="O115" s="2"/>
      <c r="P115" s="1">
        <f t="shared" si="338"/>
        <v>2039</v>
      </c>
      <c r="Q115" s="476">
        <f t="shared" ref="Q115:AB115" si="407">Q155+Q795+Q875+Q955+Q995+Q1035+Q1075+Q1115+Q1155+Q1235+Q1275+Q1315+Q1355+Q1395+Q1435+Q1475+Q1515</f>
        <v>85.22</v>
      </c>
      <c r="R115" s="476">
        <f t="shared" si="407"/>
        <v>89.81</v>
      </c>
      <c r="S115" s="476">
        <f t="shared" si="407"/>
        <v>88.57</v>
      </c>
      <c r="T115" s="476">
        <f t="shared" si="407"/>
        <v>87.64</v>
      </c>
      <c r="U115" s="476">
        <f t="shared" si="407"/>
        <v>86.24</v>
      </c>
      <c r="V115" s="476">
        <f t="shared" si="407"/>
        <v>87.15</v>
      </c>
      <c r="W115" s="476">
        <f t="shared" si="407"/>
        <v>88.539999999999992</v>
      </c>
      <c r="X115" s="476">
        <f t="shared" si="407"/>
        <v>91.88</v>
      </c>
      <c r="Y115" s="476">
        <f t="shared" si="407"/>
        <v>89.91</v>
      </c>
      <c r="Z115" s="476">
        <f t="shared" si="407"/>
        <v>89.13</v>
      </c>
      <c r="AA115" s="476">
        <f t="shared" si="407"/>
        <v>88.550000000000011</v>
      </c>
      <c r="AB115" s="476">
        <f t="shared" si="407"/>
        <v>87.32</v>
      </c>
      <c r="AC115" s="41">
        <f t="shared" si="391"/>
        <v>1059.9599999999998</v>
      </c>
      <c r="AD115" s="17"/>
      <c r="AI115" s="237" t="str">
        <f t="shared" si="323"/>
        <v>R</v>
      </c>
      <c r="AJ115" s="25">
        <f t="shared" si="324"/>
        <v>2021</v>
      </c>
      <c r="AK115" s="284">
        <f t="shared" si="325"/>
        <v>2</v>
      </c>
      <c r="AL115" s="285">
        <f t="shared" ca="1" si="384"/>
        <v>0</v>
      </c>
      <c r="AM115" s="285">
        <f t="shared" ca="1" si="384"/>
        <v>0</v>
      </c>
      <c r="AN115" s="285">
        <f t="shared" ca="1" si="384"/>
        <v>0</v>
      </c>
      <c r="AO115" s="285">
        <f t="shared" ca="1" si="384"/>
        <v>0</v>
      </c>
      <c r="AP115" s="285">
        <f t="shared" ca="1" si="384"/>
        <v>0</v>
      </c>
      <c r="AQ115" s="285">
        <f t="shared" ca="1" si="384"/>
        <v>0</v>
      </c>
      <c r="AR115" s="285">
        <f t="shared" ca="1" si="384"/>
        <v>0</v>
      </c>
      <c r="AS115" s="285">
        <f t="shared" ca="1" si="384"/>
        <v>0</v>
      </c>
      <c r="AT115" s="285">
        <f t="shared" ca="1" si="384"/>
        <v>600</v>
      </c>
      <c r="AU115" s="285">
        <f t="shared" ca="1" si="384"/>
        <v>150</v>
      </c>
      <c r="AV115" s="285">
        <f t="shared" ca="1" si="385"/>
        <v>500</v>
      </c>
      <c r="AW115" s="285">
        <f t="shared" ca="1" si="385"/>
        <v>0</v>
      </c>
      <c r="AX115" s="285">
        <f t="shared" ca="1" si="385"/>
        <v>0</v>
      </c>
      <c r="AY115" s="609">
        <f t="shared" ca="1" si="385"/>
        <v>0</v>
      </c>
      <c r="AZ115" s="285">
        <f t="shared" ca="1" si="385"/>
        <v>10</v>
      </c>
      <c r="BA115" s="285">
        <f t="shared" ca="1" si="385"/>
        <v>25</v>
      </c>
      <c r="BB115" s="285">
        <f t="shared" ca="1" si="385"/>
        <v>7</v>
      </c>
      <c r="BC115" s="285">
        <f t="shared" ca="1" si="385"/>
        <v>0</v>
      </c>
      <c r="BD115" s="285">
        <f t="shared" ca="1" si="385"/>
        <v>5</v>
      </c>
      <c r="BE115" s="285">
        <f t="shared" ca="1" si="263"/>
        <v>0</v>
      </c>
      <c r="BF115" s="285">
        <f t="shared" ca="1" si="386"/>
        <v>25</v>
      </c>
      <c r="BG115" s="285">
        <f t="shared" ca="1" si="386"/>
        <v>0</v>
      </c>
      <c r="BH115" s="285">
        <f t="shared" ca="1" si="386"/>
        <v>0</v>
      </c>
      <c r="BI115" s="285">
        <f t="shared" ca="1" si="386"/>
        <v>0</v>
      </c>
      <c r="BJ115" s="285">
        <f t="shared" ca="1" si="387"/>
        <v>15</v>
      </c>
      <c r="BK115" s="285">
        <f t="shared" ca="1" si="387"/>
        <v>0</v>
      </c>
      <c r="BL115" s="285">
        <f t="shared" ca="1" si="387"/>
        <v>0</v>
      </c>
      <c r="BM115" s="285">
        <f t="shared" ca="1" si="387"/>
        <v>0</v>
      </c>
      <c r="BN115" s="285">
        <f t="shared" ca="1" si="387"/>
        <v>0</v>
      </c>
      <c r="BO115" s="285">
        <f t="shared" ca="1" si="387"/>
        <v>0</v>
      </c>
      <c r="BP115" s="285">
        <f t="shared" ca="1" si="387"/>
        <v>0</v>
      </c>
      <c r="BQ115" s="514">
        <f t="shared" ca="1" si="264"/>
        <v>22</v>
      </c>
      <c r="BR115" s="566">
        <f t="shared" ca="1" si="322"/>
        <v>87.1</v>
      </c>
      <c r="BS115" s="274">
        <f t="shared" ca="1" si="321"/>
        <v>1250</v>
      </c>
      <c r="BT115" s="285">
        <f t="shared" ca="1" si="265"/>
        <v>1337</v>
      </c>
      <c r="BU115" s="286" t="str">
        <f t="shared" si="326"/>
        <v>C</v>
      </c>
      <c r="BV115" s="323">
        <f t="shared" ca="1" si="269"/>
        <v>1337</v>
      </c>
      <c r="BW115" s="323">
        <f t="shared" ca="1" si="266"/>
        <v>0</v>
      </c>
      <c r="BY115" s="287"/>
      <c r="BZ115" s="288"/>
      <c r="CA115" s="237" t="str">
        <f t="shared" si="327"/>
        <v>C</v>
      </c>
      <c r="CB115" s="278">
        <f t="shared" si="340"/>
        <v>2021</v>
      </c>
      <c r="CC115" s="279">
        <f t="shared" si="340"/>
        <v>2</v>
      </c>
      <c r="CD115" s="280">
        <f t="shared" ca="1" si="270"/>
        <v>0</v>
      </c>
      <c r="CE115" s="280">
        <f t="shared" ca="1" si="271"/>
        <v>0</v>
      </c>
      <c r="CF115" s="280">
        <f t="shared" ca="1" si="272"/>
        <v>0</v>
      </c>
      <c r="CG115" s="280">
        <f t="shared" ca="1" si="273"/>
        <v>0</v>
      </c>
      <c r="CH115" s="280">
        <f t="shared" ca="1" si="274"/>
        <v>0</v>
      </c>
      <c r="CI115" s="280">
        <f t="shared" ca="1" si="275"/>
        <v>0</v>
      </c>
      <c r="CJ115" s="280">
        <f t="shared" ca="1" si="276"/>
        <v>0</v>
      </c>
      <c r="CK115" s="280">
        <f t="shared" ca="1" si="277"/>
        <v>0</v>
      </c>
      <c r="CL115" s="280">
        <f t="shared" ca="1" si="278"/>
        <v>600</v>
      </c>
      <c r="CM115" s="280">
        <f t="shared" ca="1" si="279"/>
        <v>150</v>
      </c>
      <c r="CN115" s="280">
        <f t="shared" ca="1" si="280"/>
        <v>500</v>
      </c>
      <c r="CO115" s="280">
        <f t="shared" ca="1" si="281"/>
        <v>0</v>
      </c>
      <c r="CP115" s="365">
        <f t="shared" ca="1" si="282"/>
        <v>0</v>
      </c>
      <c r="CQ115" s="613">
        <f t="shared" ca="1" si="283"/>
        <v>0</v>
      </c>
      <c r="CR115" s="280">
        <f t="shared" ca="1" si="284"/>
        <v>11</v>
      </c>
      <c r="CS115" s="280">
        <f t="shared" ca="1" si="285"/>
        <v>25</v>
      </c>
      <c r="CT115" s="280">
        <f t="shared" ca="1" si="286"/>
        <v>6</v>
      </c>
      <c r="CU115" s="280">
        <f t="shared" ca="1" si="287"/>
        <v>0</v>
      </c>
      <c r="CV115" s="280">
        <f t="shared" ca="1" si="288"/>
        <v>5</v>
      </c>
      <c r="CW115" s="365">
        <f t="shared" ca="1" si="289"/>
        <v>0</v>
      </c>
      <c r="CX115" s="280">
        <f t="shared" ca="1" si="290"/>
        <v>25</v>
      </c>
      <c r="CY115" s="280">
        <f t="shared" ca="1" si="291"/>
        <v>0</v>
      </c>
      <c r="CZ115" s="280">
        <f t="shared" ca="1" si="292"/>
        <v>0</v>
      </c>
      <c r="DA115" s="280">
        <f t="shared" ca="1" si="293"/>
        <v>0</v>
      </c>
      <c r="DB115" s="280">
        <f t="shared" ca="1" si="294"/>
        <v>15</v>
      </c>
      <c r="DC115" s="280">
        <f t="shared" ca="1" si="295"/>
        <v>0</v>
      </c>
      <c r="DD115" s="280">
        <f t="shared" ca="1" si="296"/>
        <v>0</v>
      </c>
      <c r="DE115" s="280">
        <f t="shared" ca="1" si="297"/>
        <v>0</v>
      </c>
      <c r="DF115" s="280">
        <f t="shared" ca="1" si="298"/>
        <v>0</v>
      </c>
      <c r="DG115" s="280">
        <f t="shared" ca="1" si="299"/>
        <v>0</v>
      </c>
      <c r="DH115" s="280">
        <f t="shared" ca="1" si="300"/>
        <v>0</v>
      </c>
      <c r="DI115" s="568">
        <f t="shared" ca="1" si="301"/>
        <v>22</v>
      </c>
      <c r="DJ115" s="568">
        <f t="shared" ca="1" si="302"/>
        <v>65</v>
      </c>
      <c r="DK115" s="414">
        <f t="shared" ca="1" si="303"/>
        <v>1250</v>
      </c>
      <c r="DL115" s="281">
        <f t="shared" ca="1" si="304"/>
        <v>1337</v>
      </c>
      <c r="DM115" s="281">
        <f t="shared" ca="1" si="305"/>
        <v>1337</v>
      </c>
      <c r="DN115" s="454">
        <f t="shared" ca="1" si="306"/>
        <v>0</v>
      </c>
      <c r="DO115" s="626">
        <f t="shared" ca="1" si="307"/>
        <v>0</v>
      </c>
      <c r="DP115" s="29"/>
      <c r="DQ115" s="29"/>
      <c r="DR115" s="29"/>
      <c r="DS115" s="29"/>
      <c r="DT115" s="29"/>
      <c r="DU115" s="29"/>
      <c r="DV115" s="29"/>
    </row>
    <row r="116" spans="1:126" ht="11.25" customHeight="1">
      <c r="A116" s="1">
        <f t="shared" si="336"/>
        <v>2040</v>
      </c>
      <c r="B116" s="476">
        <f t="shared" ref="B116:M116" si="408">B156+B796+B876+B956+B996+B1036+B1076+B1116+B1156+B1236+B1276+B1316+B1356+B1396+B1436+B1476+B1516</f>
        <v>91.48</v>
      </c>
      <c r="C116" s="476">
        <f t="shared" si="408"/>
        <v>87.27</v>
      </c>
      <c r="D116" s="476">
        <f t="shared" si="408"/>
        <v>86.28</v>
      </c>
      <c r="E116" s="476">
        <f t="shared" si="408"/>
        <v>85.37</v>
      </c>
      <c r="F116" s="476">
        <f t="shared" si="408"/>
        <v>87.8</v>
      </c>
      <c r="G116" s="476">
        <f t="shared" si="408"/>
        <v>91.23</v>
      </c>
      <c r="H116" s="476">
        <f t="shared" si="408"/>
        <v>89.83</v>
      </c>
      <c r="I116" s="476">
        <f t="shared" si="408"/>
        <v>89.5</v>
      </c>
      <c r="J116" s="476">
        <f t="shared" si="408"/>
        <v>88.29</v>
      </c>
      <c r="K116" s="476">
        <f t="shared" si="408"/>
        <v>87.39</v>
      </c>
      <c r="L116" s="476">
        <f t="shared" si="408"/>
        <v>83.100000000000009</v>
      </c>
      <c r="M116" s="476">
        <f t="shared" si="408"/>
        <v>89.08</v>
      </c>
      <c r="N116" s="41">
        <f t="shared" si="389"/>
        <v>1056.6199999999999</v>
      </c>
      <c r="O116" s="2"/>
      <c r="P116" s="1">
        <f t="shared" si="338"/>
        <v>2040</v>
      </c>
      <c r="Q116" s="476">
        <f t="shared" ref="Q116:AB117" si="409">Q156+Q796+Q876+Q956+Q996+Q1036+Q1076+Q1116+Q1156+Q1236+Q1276+Q1316+Q1356+Q1396+Q1436+Q1476+Q1516</f>
        <v>85.36</v>
      </c>
      <c r="R116" s="476">
        <f t="shared" si="409"/>
        <v>89.97</v>
      </c>
      <c r="S116" s="476">
        <f t="shared" si="409"/>
        <v>88.63</v>
      </c>
      <c r="T116" s="476">
        <f t="shared" si="409"/>
        <v>87.73</v>
      </c>
      <c r="U116" s="476">
        <f t="shared" si="409"/>
        <v>86.32</v>
      </c>
      <c r="V116" s="476">
        <f t="shared" si="409"/>
        <v>87.22</v>
      </c>
      <c r="W116" s="476">
        <f t="shared" si="409"/>
        <v>88.61</v>
      </c>
      <c r="X116" s="476">
        <f t="shared" si="409"/>
        <v>91.97</v>
      </c>
      <c r="Y116" s="476">
        <f t="shared" si="409"/>
        <v>90.02000000000001</v>
      </c>
      <c r="Z116" s="476">
        <f t="shared" si="409"/>
        <v>89.210000000000008</v>
      </c>
      <c r="AA116" s="476">
        <f t="shared" si="409"/>
        <v>88.65</v>
      </c>
      <c r="AB116" s="476">
        <f t="shared" si="409"/>
        <v>87.41</v>
      </c>
      <c r="AC116" s="41">
        <f t="shared" si="391"/>
        <v>1061.1000000000001</v>
      </c>
      <c r="AD116" s="17"/>
      <c r="AI116" s="237" t="str">
        <f t="shared" si="323"/>
        <v>S</v>
      </c>
      <c r="AJ116" s="25">
        <f t="shared" si="324"/>
        <v>2021</v>
      </c>
      <c r="AK116" s="284">
        <f t="shared" si="325"/>
        <v>3</v>
      </c>
      <c r="AL116" s="285">
        <f t="shared" ref="AL116:AU125" ca="1" si="410">ROUND(INDIRECT(CONCATENATE($AI116,AL$2+($AJ116-2010))),0)</f>
        <v>0</v>
      </c>
      <c r="AM116" s="285">
        <f t="shared" ca="1" si="410"/>
        <v>0</v>
      </c>
      <c r="AN116" s="285">
        <f t="shared" ca="1" si="410"/>
        <v>0</v>
      </c>
      <c r="AO116" s="285">
        <f t="shared" ca="1" si="410"/>
        <v>0</v>
      </c>
      <c r="AP116" s="285">
        <f t="shared" ca="1" si="410"/>
        <v>0</v>
      </c>
      <c r="AQ116" s="285">
        <f t="shared" ca="1" si="410"/>
        <v>0</v>
      </c>
      <c r="AR116" s="285">
        <f t="shared" ca="1" si="410"/>
        <v>0</v>
      </c>
      <c r="AS116" s="285">
        <f t="shared" ca="1" si="410"/>
        <v>0</v>
      </c>
      <c r="AT116" s="285">
        <f t="shared" ca="1" si="410"/>
        <v>600</v>
      </c>
      <c r="AU116" s="285">
        <f t="shared" ca="1" si="410"/>
        <v>150</v>
      </c>
      <c r="AV116" s="285">
        <f t="shared" ref="AV116:BD125" ca="1" si="411">ROUND(INDIRECT(CONCATENATE($AI116,AV$2+($AJ116-2010))),0)</f>
        <v>500</v>
      </c>
      <c r="AW116" s="285">
        <f t="shared" ca="1" si="411"/>
        <v>0</v>
      </c>
      <c r="AX116" s="285">
        <f t="shared" ca="1" si="411"/>
        <v>0</v>
      </c>
      <c r="AY116" s="609">
        <f t="shared" ca="1" si="411"/>
        <v>0</v>
      </c>
      <c r="AZ116" s="285">
        <f t="shared" ca="1" si="411"/>
        <v>11</v>
      </c>
      <c r="BA116" s="285">
        <f t="shared" ca="1" si="411"/>
        <v>25</v>
      </c>
      <c r="BB116" s="285">
        <f t="shared" ca="1" si="411"/>
        <v>6</v>
      </c>
      <c r="BC116" s="285">
        <f t="shared" ca="1" si="411"/>
        <v>0</v>
      </c>
      <c r="BD116" s="285">
        <f t="shared" ca="1" si="411"/>
        <v>6</v>
      </c>
      <c r="BE116" s="285">
        <f t="shared" ca="1" si="263"/>
        <v>0</v>
      </c>
      <c r="BF116" s="285">
        <f t="shared" ca="1" si="386"/>
        <v>25</v>
      </c>
      <c r="BG116" s="285">
        <f t="shared" ca="1" si="386"/>
        <v>0</v>
      </c>
      <c r="BH116" s="285">
        <f t="shared" ca="1" si="386"/>
        <v>0</v>
      </c>
      <c r="BI116" s="285">
        <f t="shared" ca="1" si="386"/>
        <v>0</v>
      </c>
      <c r="BJ116" s="285">
        <f t="shared" ref="BJ116:BP125" ca="1" si="412">ROUND(INDIRECT(CONCATENATE($AI116,BJ$2+($AJ116-2010))),1)</f>
        <v>15</v>
      </c>
      <c r="BK116" s="285">
        <f t="shared" ca="1" si="412"/>
        <v>0</v>
      </c>
      <c r="BL116" s="285">
        <f t="shared" ca="1" si="412"/>
        <v>0</v>
      </c>
      <c r="BM116" s="285">
        <f t="shared" ca="1" si="412"/>
        <v>0</v>
      </c>
      <c r="BN116" s="285">
        <f t="shared" ca="1" si="412"/>
        <v>0</v>
      </c>
      <c r="BO116" s="285">
        <f t="shared" ca="1" si="412"/>
        <v>0</v>
      </c>
      <c r="BP116" s="285">
        <f t="shared" ca="1" si="412"/>
        <v>0</v>
      </c>
      <c r="BQ116" s="514">
        <f t="shared" ca="1" si="264"/>
        <v>22</v>
      </c>
      <c r="BR116" s="566">
        <f t="shared" ca="1" si="322"/>
        <v>87.2</v>
      </c>
      <c r="BS116" s="274">
        <f t="shared" ca="1" si="321"/>
        <v>1250</v>
      </c>
      <c r="BT116" s="285">
        <f t="shared" ca="1" si="265"/>
        <v>1337</v>
      </c>
      <c r="BU116" s="286" t="str">
        <f t="shared" si="326"/>
        <v>D</v>
      </c>
      <c r="BV116" s="323">
        <f t="shared" ca="1" si="269"/>
        <v>1338</v>
      </c>
      <c r="BW116" s="323">
        <f t="shared" ca="1" si="266"/>
        <v>1</v>
      </c>
      <c r="BY116" s="287"/>
      <c r="BZ116" s="288"/>
      <c r="CA116" s="237" t="str">
        <f t="shared" si="327"/>
        <v>D</v>
      </c>
      <c r="CB116" s="278">
        <f t="shared" si="340"/>
        <v>2021</v>
      </c>
      <c r="CC116" s="279">
        <f t="shared" si="340"/>
        <v>3</v>
      </c>
      <c r="CD116" s="280">
        <f t="shared" ca="1" si="270"/>
        <v>0</v>
      </c>
      <c r="CE116" s="280">
        <f t="shared" ca="1" si="271"/>
        <v>0</v>
      </c>
      <c r="CF116" s="280">
        <f t="shared" ca="1" si="272"/>
        <v>0</v>
      </c>
      <c r="CG116" s="280">
        <f t="shared" ca="1" si="273"/>
        <v>0</v>
      </c>
      <c r="CH116" s="280">
        <f t="shared" ca="1" si="274"/>
        <v>0</v>
      </c>
      <c r="CI116" s="280">
        <f t="shared" ca="1" si="275"/>
        <v>0</v>
      </c>
      <c r="CJ116" s="280">
        <f t="shared" ca="1" si="276"/>
        <v>0</v>
      </c>
      <c r="CK116" s="280">
        <f t="shared" ca="1" si="277"/>
        <v>0</v>
      </c>
      <c r="CL116" s="280">
        <f t="shared" ca="1" si="278"/>
        <v>600</v>
      </c>
      <c r="CM116" s="280">
        <f t="shared" ca="1" si="279"/>
        <v>150</v>
      </c>
      <c r="CN116" s="280">
        <f t="shared" ca="1" si="280"/>
        <v>500</v>
      </c>
      <c r="CO116" s="280">
        <f t="shared" ca="1" si="281"/>
        <v>0</v>
      </c>
      <c r="CP116" s="365">
        <f t="shared" ca="1" si="282"/>
        <v>0</v>
      </c>
      <c r="CQ116" s="613">
        <f t="shared" ca="1" si="283"/>
        <v>0</v>
      </c>
      <c r="CR116" s="280">
        <f t="shared" ca="1" si="284"/>
        <v>10</v>
      </c>
      <c r="CS116" s="280">
        <f t="shared" ca="1" si="285"/>
        <v>25</v>
      </c>
      <c r="CT116" s="280">
        <f t="shared" ca="1" si="286"/>
        <v>5</v>
      </c>
      <c r="CU116" s="280">
        <f t="shared" ca="1" si="287"/>
        <v>0</v>
      </c>
      <c r="CV116" s="280">
        <f t="shared" ca="1" si="288"/>
        <v>5</v>
      </c>
      <c r="CW116" s="365">
        <f t="shared" ca="1" si="289"/>
        <v>0</v>
      </c>
      <c r="CX116" s="280">
        <f t="shared" ca="1" si="290"/>
        <v>25</v>
      </c>
      <c r="CY116" s="280">
        <f t="shared" ca="1" si="291"/>
        <v>0</v>
      </c>
      <c r="CZ116" s="280">
        <f t="shared" ca="1" si="292"/>
        <v>0</v>
      </c>
      <c r="DA116" s="280">
        <f t="shared" ca="1" si="293"/>
        <v>0</v>
      </c>
      <c r="DB116" s="280">
        <f t="shared" ca="1" si="294"/>
        <v>15</v>
      </c>
      <c r="DC116" s="280">
        <f t="shared" ca="1" si="295"/>
        <v>0</v>
      </c>
      <c r="DD116" s="280">
        <f t="shared" ca="1" si="296"/>
        <v>0</v>
      </c>
      <c r="DE116" s="280">
        <f t="shared" ca="1" si="297"/>
        <v>0</v>
      </c>
      <c r="DF116" s="280">
        <f t="shared" ca="1" si="298"/>
        <v>0</v>
      </c>
      <c r="DG116" s="280">
        <f t="shared" ca="1" si="299"/>
        <v>0</v>
      </c>
      <c r="DH116" s="280">
        <f t="shared" ca="1" si="300"/>
        <v>0</v>
      </c>
      <c r="DI116" s="568">
        <f t="shared" ca="1" si="301"/>
        <v>20</v>
      </c>
      <c r="DJ116" s="568">
        <f t="shared" ca="1" si="302"/>
        <v>65</v>
      </c>
      <c r="DK116" s="414">
        <f t="shared" ca="1" si="303"/>
        <v>1250</v>
      </c>
      <c r="DL116" s="281">
        <f t="shared" ca="1" si="304"/>
        <v>1335</v>
      </c>
      <c r="DM116" s="281">
        <f t="shared" ca="1" si="305"/>
        <v>1336</v>
      </c>
      <c r="DN116" s="454">
        <f t="shared" ca="1" si="306"/>
        <v>1</v>
      </c>
      <c r="DO116" s="626">
        <f t="shared" ca="1" si="307"/>
        <v>7.4906367041198505E-4</v>
      </c>
      <c r="DP116" s="29"/>
      <c r="DQ116" s="29"/>
      <c r="DR116" s="29"/>
      <c r="DS116" s="29"/>
      <c r="DT116" s="29"/>
      <c r="DU116" s="29"/>
      <c r="DV116" s="29"/>
    </row>
    <row r="117" spans="1:126" ht="11.25" customHeight="1">
      <c r="A117" s="1">
        <f t="shared" si="336"/>
        <v>2041</v>
      </c>
      <c r="O117" s="2"/>
      <c r="P117" s="1">
        <f t="shared" si="338"/>
        <v>2041</v>
      </c>
      <c r="Q117" s="476">
        <f t="shared" si="409"/>
        <v>85.509999999999991</v>
      </c>
      <c r="R117" s="476">
        <f t="shared" si="409"/>
        <v>16.16</v>
      </c>
      <c r="AD117" s="17"/>
      <c r="AI117" s="237" t="str">
        <f t="shared" si="323"/>
        <v>T</v>
      </c>
      <c r="AJ117" s="25">
        <f t="shared" si="324"/>
        <v>2021</v>
      </c>
      <c r="AK117" s="284">
        <f t="shared" si="325"/>
        <v>4</v>
      </c>
      <c r="AL117" s="285">
        <f t="shared" ca="1" si="410"/>
        <v>0</v>
      </c>
      <c r="AM117" s="285">
        <f t="shared" ca="1" si="410"/>
        <v>0</v>
      </c>
      <c r="AN117" s="285">
        <f t="shared" ca="1" si="410"/>
        <v>0</v>
      </c>
      <c r="AO117" s="285">
        <f t="shared" ca="1" si="410"/>
        <v>0</v>
      </c>
      <c r="AP117" s="285">
        <f t="shared" ca="1" si="410"/>
        <v>0</v>
      </c>
      <c r="AQ117" s="285">
        <f t="shared" ca="1" si="410"/>
        <v>0</v>
      </c>
      <c r="AR117" s="285">
        <f t="shared" ca="1" si="410"/>
        <v>0</v>
      </c>
      <c r="AS117" s="285">
        <f t="shared" ca="1" si="410"/>
        <v>0</v>
      </c>
      <c r="AT117" s="285">
        <f t="shared" ca="1" si="410"/>
        <v>600</v>
      </c>
      <c r="AU117" s="285">
        <f t="shared" ca="1" si="410"/>
        <v>150</v>
      </c>
      <c r="AV117" s="285">
        <f t="shared" ca="1" si="411"/>
        <v>500</v>
      </c>
      <c r="AW117" s="285">
        <f t="shared" ca="1" si="411"/>
        <v>0</v>
      </c>
      <c r="AX117" s="285">
        <f t="shared" ca="1" si="411"/>
        <v>0</v>
      </c>
      <c r="AY117" s="609">
        <f t="shared" ca="1" si="411"/>
        <v>0</v>
      </c>
      <c r="AZ117" s="285">
        <f t="shared" ca="1" si="411"/>
        <v>11</v>
      </c>
      <c r="BA117" s="285">
        <f t="shared" ca="1" si="411"/>
        <v>25</v>
      </c>
      <c r="BB117" s="285">
        <f t="shared" ca="1" si="411"/>
        <v>5</v>
      </c>
      <c r="BC117" s="285">
        <f t="shared" ca="1" si="411"/>
        <v>0</v>
      </c>
      <c r="BD117" s="285">
        <f t="shared" ca="1" si="411"/>
        <v>5</v>
      </c>
      <c r="BE117" s="285">
        <f t="shared" ca="1" si="263"/>
        <v>0</v>
      </c>
      <c r="BF117" s="285">
        <f t="shared" ca="1" si="386"/>
        <v>25</v>
      </c>
      <c r="BG117" s="285">
        <f t="shared" ca="1" si="386"/>
        <v>0</v>
      </c>
      <c r="BH117" s="285">
        <f t="shared" ca="1" si="386"/>
        <v>0</v>
      </c>
      <c r="BI117" s="285">
        <f t="shared" ca="1" si="386"/>
        <v>0</v>
      </c>
      <c r="BJ117" s="285">
        <f t="shared" ca="1" si="412"/>
        <v>15</v>
      </c>
      <c r="BK117" s="285">
        <f t="shared" ca="1" si="412"/>
        <v>0</v>
      </c>
      <c r="BL117" s="285">
        <f t="shared" ca="1" si="412"/>
        <v>0</v>
      </c>
      <c r="BM117" s="285">
        <f t="shared" ca="1" si="412"/>
        <v>0</v>
      </c>
      <c r="BN117" s="285">
        <f t="shared" ca="1" si="412"/>
        <v>0</v>
      </c>
      <c r="BO117" s="285">
        <f t="shared" ca="1" si="412"/>
        <v>0</v>
      </c>
      <c r="BP117" s="285">
        <f t="shared" ca="1" si="412"/>
        <v>0</v>
      </c>
      <c r="BQ117" s="514">
        <f t="shared" ca="1" si="264"/>
        <v>21</v>
      </c>
      <c r="BR117" s="566">
        <f t="shared" ca="1" si="322"/>
        <v>85.9</v>
      </c>
      <c r="BS117" s="274">
        <f t="shared" ca="1" si="321"/>
        <v>1250</v>
      </c>
      <c r="BT117" s="285">
        <f t="shared" ca="1" si="265"/>
        <v>1336</v>
      </c>
      <c r="BU117" s="286" t="str">
        <f t="shared" si="326"/>
        <v>E</v>
      </c>
      <c r="BV117" s="323">
        <f t="shared" ca="1" si="269"/>
        <v>1336</v>
      </c>
      <c r="BW117" s="323">
        <f t="shared" ca="1" si="266"/>
        <v>0</v>
      </c>
      <c r="BY117" s="287"/>
      <c r="BZ117" s="288"/>
      <c r="CA117" s="237" t="str">
        <f t="shared" si="327"/>
        <v>E</v>
      </c>
      <c r="CB117" s="278">
        <f t="shared" si="340"/>
        <v>2021</v>
      </c>
      <c r="CC117" s="279">
        <f t="shared" si="340"/>
        <v>4</v>
      </c>
      <c r="CD117" s="280">
        <f t="shared" ca="1" si="270"/>
        <v>0</v>
      </c>
      <c r="CE117" s="280">
        <f t="shared" ca="1" si="271"/>
        <v>0</v>
      </c>
      <c r="CF117" s="280">
        <f t="shared" ca="1" si="272"/>
        <v>0</v>
      </c>
      <c r="CG117" s="280">
        <f t="shared" ca="1" si="273"/>
        <v>0</v>
      </c>
      <c r="CH117" s="280">
        <f t="shared" ca="1" si="274"/>
        <v>0</v>
      </c>
      <c r="CI117" s="280">
        <f t="shared" ca="1" si="275"/>
        <v>0</v>
      </c>
      <c r="CJ117" s="280">
        <f t="shared" ca="1" si="276"/>
        <v>0</v>
      </c>
      <c r="CK117" s="280">
        <f t="shared" ca="1" si="277"/>
        <v>0</v>
      </c>
      <c r="CL117" s="280">
        <f t="shared" ca="1" si="278"/>
        <v>0</v>
      </c>
      <c r="CM117" s="280">
        <f t="shared" ca="1" si="279"/>
        <v>150</v>
      </c>
      <c r="CN117" s="280">
        <f t="shared" ca="1" si="280"/>
        <v>500</v>
      </c>
      <c r="CO117" s="280">
        <f t="shared" ca="1" si="281"/>
        <v>0</v>
      </c>
      <c r="CP117" s="365">
        <f t="shared" ca="1" si="282"/>
        <v>0</v>
      </c>
      <c r="CQ117" s="613">
        <f t="shared" ca="1" si="283"/>
        <v>0</v>
      </c>
      <c r="CR117" s="280">
        <f t="shared" ca="1" si="284"/>
        <v>10</v>
      </c>
      <c r="CS117" s="280">
        <f t="shared" ca="1" si="285"/>
        <v>25</v>
      </c>
      <c r="CT117" s="280">
        <f t="shared" ca="1" si="286"/>
        <v>5</v>
      </c>
      <c r="CU117" s="280">
        <f t="shared" ca="1" si="287"/>
        <v>0</v>
      </c>
      <c r="CV117" s="280">
        <f t="shared" ca="1" si="288"/>
        <v>4</v>
      </c>
      <c r="CW117" s="365">
        <f t="shared" ca="1" si="289"/>
        <v>0</v>
      </c>
      <c r="CX117" s="280">
        <f t="shared" ca="1" si="290"/>
        <v>25</v>
      </c>
      <c r="CY117" s="280">
        <f t="shared" ca="1" si="291"/>
        <v>0</v>
      </c>
      <c r="CZ117" s="280">
        <f t="shared" ca="1" si="292"/>
        <v>0</v>
      </c>
      <c r="DA117" s="280">
        <f t="shared" ca="1" si="293"/>
        <v>0</v>
      </c>
      <c r="DB117" s="280">
        <f t="shared" ca="1" si="294"/>
        <v>15</v>
      </c>
      <c r="DC117" s="280">
        <f t="shared" ca="1" si="295"/>
        <v>0</v>
      </c>
      <c r="DD117" s="280">
        <f t="shared" ca="1" si="296"/>
        <v>0</v>
      </c>
      <c r="DE117" s="280">
        <f t="shared" ca="1" si="297"/>
        <v>0</v>
      </c>
      <c r="DF117" s="280">
        <f t="shared" ca="1" si="298"/>
        <v>0</v>
      </c>
      <c r="DG117" s="280">
        <f t="shared" ca="1" si="299"/>
        <v>0</v>
      </c>
      <c r="DH117" s="280">
        <f t="shared" ca="1" si="300"/>
        <v>0</v>
      </c>
      <c r="DI117" s="568">
        <f t="shared" ca="1" si="301"/>
        <v>19</v>
      </c>
      <c r="DJ117" s="568">
        <f t="shared" ca="1" si="302"/>
        <v>65</v>
      </c>
      <c r="DK117" s="414">
        <f t="shared" ca="1" si="303"/>
        <v>650</v>
      </c>
      <c r="DL117" s="281">
        <f t="shared" ca="1" si="304"/>
        <v>734</v>
      </c>
      <c r="DM117" s="281">
        <f t="shared" ca="1" si="305"/>
        <v>734</v>
      </c>
      <c r="DN117" s="454">
        <f t="shared" ca="1" si="306"/>
        <v>0</v>
      </c>
      <c r="DO117" s="626">
        <f t="shared" ca="1" si="307"/>
        <v>0</v>
      </c>
      <c r="DP117" s="29"/>
      <c r="DQ117" s="29"/>
      <c r="DR117" s="29"/>
      <c r="DS117" s="29"/>
      <c r="DT117" s="29"/>
      <c r="DU117" s="29"/>
      <c r="DV117" s="29"/>
    </row>
    <row r="118" spans="1:126" ht="11.25" customHeight="1">
      <c r="A118" s="1">
        <f t="shared" si="336"/>
        <v>2042</v>
      </c>
      <c r="O118" s="2"/>
      <c r="P118" s="1">
        <f t="shared" si="338"/>
        <v>2042</v>
      </c>
      <c r="AD118" s="17"/>
      <c r="AI118" s="237" t="str">
        <f t="shared" si="323"/>
        <v>U</v>
      </c>
      <c r="AJ118" s="25">
        <f t="shared" si="324"/>
        <v>2021</v>
      </c>
      <c r="AK118" s="284">
        <f t="shared" si="325"/>
        <v>5</v>
      </c>
      <c r="AL118" s="285">
        <f t="shared" ca="1" si="410"/>
        <v>0</v>
      </c>
      <c r="AM118" s="285">
        <f t="shared" ca="1" si="410"/>
        <v>0</v>
      </c>
      <c r="AN118" s="285">
        <f t="shared" ca="1" si="410"/>
        <v>0</v>
      </c>
      <c r="AO118" s="285">
        <f t="shared" ca="1" si="410"/>
        <v>0</v>
      </c>
      <c r="AP118" s="285">
        <f t="shared" ca="1" si="410"/>
        <v>0</v>
      </c>
      <c r="AQ118" s="285">
        <f t="shared" ca="1" si="410"/>
        <v>0</v>
      </c>
      <c r="AR118" s="285">
        <f t="shared" ca="1" si="410"/>
        <v>0</v>
      </c>
      <c r="AS118" s="285">
        <f t="shared" ca="1" si="410"/>
        <v>0</v>
      </c>
      <c r="AT118" s="285">
        <f t="shared" ca="1" si="410"/>
        <v>0</v>
      </c>
      <c r="AU118" s="285">
        <f t="shared" ca="1" si="410"/>
        <v>150</v>
      </c>
      <c r="AV118" s="285">
        <f t="shared" ca="1" si="411"/>
        <v>500</v>
      </c>
      <c r="AW118" s="285">
        <f t="shared" ca="1" si="411"/>
        <v>0</v>
      </c>
      <c r="AX118" s="285">
        <f t="shared" ca="1" si="411"/>
        <v>0</v>
      </c>
      <c r="AY118" s="609">
        <f t="shared" ca="1" si="411"/>
        <v>0</v>
      </c>
      <c r="AZ118" s="285">
        <f t="shared" ca="1" si="411"/>
        <v>10</v>
      </c>
      <c r="BA118" s="285">
        <f t="shared" ca="1" si="411"/>
        <v>25</v>
      </c>
      <c r="BB118" s="285">
        <f t="shared" ca="1" si="411"/>
        <v>5</v>
      </c>
      <c r="BC118" s="285">
        <f t="shared" ca="1" si="411"/>
        <v>0</v>
      </c>
      <c r="BD118" s="285">
        <f t="shared" ca="1" si="411"/>
        <v>5</v>
      </c>
      <c r="BE118" s="285">
        <f t="shared" ca="1" si="263"/>
        <v>0</v>
      </c>
      <c r="BF118" s="285">
        <f t="shared" ca="1" si="386"/>
        <v>25</v>
      </c>
      <c r="BG118" s="285">
        <f t="shared" ca="1" si="386"/>
        <v>0</v>
      </c>
      <c r="BH118" s="285">
        <f t="shared" ca="1" si="386"/>
        <v>0</v>
      </c>
      <c r="BI118" s="285">
        <f t="shared" ca="1" si="386"/>
        <v>0</v>
      </c>
      <c r="BJ118" s="285">
        <f t="shared" ca="1" si="412"/>
        <v>15</v>
      </c>
      <c r="BK118" s="285">
        <f t="shared" ca="1" si="412"/>
        <v>0</v>
      </c>
      <c r="BL118" s="285">
        <f t="shared" ca="1" si="412"/>
        <v>0</v>
      </c>
      <c r="BM118" s="285">
        <f t="shared" ca="1" si="412"/>
        <v>0</v>
      </c>
      <c r="BN118" s="285">
        <f t="shared" ca="1" si="412"/>
        <v>0</v>
      </c>
      <c r="BO118" s="285">
        <f t="shared" ca="1" si="412"/>
        <v>0</v>
      </c>
      <c r="BP118" s="285">
        <f t="shared" ca="1" si="412"/>
        <v>0</v>
      </c>
      <c r="BQ118" s="514">
        <f t="shared" ca="1" si="264"/>
        <v>20</v>
      </c>
      <c r="BR118" s="566">
        <f t="shared" ca="1" si="322"/>
        <v>84.6</v>
      </c>
      <c r="BS118" s="274">
        <f t="shared" ca="1" si="321"/>
        <v>650</v>
      </c>
      <c r="BT118" s="285">
        <f t="shared" ca="1" si="265"/>
        <v>735</v>
      </c>
      <c r="BU118" s="286" t="str">
        <f t="shared" si="326"/>
        <v>F</v>
      </c>
      <c r="BV118" s="323">
        <f t="shared" ca="1" si="269"/>
        <v>735</v>
      </c>
      <c r="BW118" s="323">
        <f t="shared" ca="1" si="266"/>
        <v>0</v>
      </c>
      <c r="BY118" s="287"/>
      <c r="BZ118" s="288"/>
      <c r="CA118" s="237" t="str">
        <f t="shared" si="327"/>
        <v>F</v>
      </c>
      <c r="CB118" s="278">
        <f t="shared" si="340"/>
        <v>2021</v>
      </c>
      <c r="CC118" s="279">
        <f t="shared" si="340"/>
        <v>5</v>
      </c>
      <c r="CD118" s="280">
        <f t="shared" ca="1" si="270"/>
        <v>0</v>
      </c>
      <c r="CE118" s="280">
        <f t="shared" ca="1" si="271"/>
        <v>0</v>
      </c>
      <c r="CF118" s="280">
        <f t="shared" ca="1" si="272"/>
        <v>0</v>
      </c>
      <c r="CG118" s="280">
        <f t="shared" ca="1" si="273"/>
        <v>0</v>
      </c>
      <c r="CH118" s="280">
        <f t="shared" ca="1" si="274"/>
        <v>0</v>
      </c>
      <c r="CI118" s="280">
        <f t="shared" ca="1" si="275"/>
        <v>0</v>
      </c>
      <c r="CJ118" s="280">
        <f t="shared" ca="1" si="276"/>
        <v>0</v>
      </c>
      <c r="CK118" s="280">
        <f t="shared" ca="1" si="277"/>
        <v>0</v>
      </c>
      <c r="CL118" s="280">
        <f t="shared" ca="1" si="278"/>
        <v>0</v>
      </c>
      <c r="CM118" s="280">
        <f t="shared" ca="1" si="279"/>
        <v>150</v>
      </c>
      <c r="CN118" s="280">
        <f t="shared" ca="1" si="280"/>
        <v>500</v>
      </c>
      <c r="CO118" s="280">
        <f t="shared" ca="1" si="281"/>
        <v>0</v>
      </c>
      <c r="CP118" s="365">
        <f t="shared" ca="1" si="282"/>
        <v>0</v>
      </c>
      <c r="CQ118" s="613">
        <f t="shared" ca="1" si="283"/>
        <v>0</v>
      </c>
      <c r="CR118" s="280">
        <f t="shared" ca="1" si="284"/>
        <v>10</v>
      </c>
      <c r="CS118" s="280">
        <f t="shared" ca="1" si="285"/>
        <v>25</v>
      </c>
      <c r="CT118" s="280">
        <f t="shared" ca="1" si="286"/>
        <v>7</v>
      </c>
      <c r="CU118" s="280">
        <f t="shared" ca="1" si="287"/>
        <v>0</v>
      </c>
      <c r="CV118" s="280">
        <f t="shared" ca="1" si="288"/>
        <v>5</v>
      </c>
      <c r="CW118" s="365">
        <f t="shared" ca="1" si="289"/>
        <v>0</v>
      </c>
      <c r="CX118" s="280">
        <f t="shared" ca="1" si="290"/>
        <v>25</v>
      </c>
      <c r="CY118" s="280">
        <f t="shared" ca="1" si="291"/>
        <v>0</v>
      </c>
      <c r="CZ118" s="280">
        <f t="shared" ca="1" si="292"/>
        <v>0</v>
      </c>
      <c r="DA118" s="280">
        <f t="shared" ca="1" si="293"/>
        <v>0</v>
      </c>
      <c r="DB118" s="280">
        <f t="shared" ca="1" si="294"/>
        <v>15</v>
      </c>
      <c r="DC118" s="280">
        <f t="shared" ca="1" si="295"/>
        <v>0</v>
      </c>
      <c r="DD118" s="280">
        <f t="shared" ca="1" si="296"/>
        <v>0</v>
      </c>
      <c r="DE118" s="280">
        <f t="shared" ca="1" si="297"/>
        <v>0</v>
      </c>
      <c r="DF118" s="280">
        <f t="shared" ca="1" si="298"/>
        <v>0</v>
      </c>
      <c r="DG118" s="280">
        <f t="shared" ca="1" si="299"/>
        <v>0</v>
      </c>
      <c r="DH118" s="280">
        <f t="shared" ca="1" si="300"/>
        <v>0</v>
      </c>
      <c r="DI118" s="568">
        <f t="shared" ca="1" si="301"/>
        <v>22</v>
      </c>
      <c r="DJ118" s="568">
        <f t="shared" ca="1" si="302"/>
        <v>65</v>
      </c>
      <c r="DK118" s="414">
        <f t="shared" ca="1" si="303"/>
        <v>650</v>
      </c>
      <c r="DL118" s="281">
        <f t="shared" ca="1" si="304"/>
        <v>737</v>
      </c>
      <c r="DM118" s="281">
        <f t="shared" ca="1" si="305"/>
        <v>737</v>
      </c>
      <c r="DN118" s="454">
        <f t="shared" ca="1" si="306"/>
        <v>0</v>
      </c>
      <c r="DO118" s="626">
        <f t="shared" ca="1" si="307"/>
        <v>0</v>
      </c>
      <c r="DP118" s="29"/>
      <c r="DQ118" s="29"/>
      <c r="DR118" s="29"/>
      <c r="DS118" s="29"/>
      <c r="DT118" s="29"/>
      <c r="DU118" s="29"/>
      <c r="DV118" s="29"/>
    </row>
    <row r="119" spans="1:126" ht="11.25" customHeight="1">
      <c r="A119" s="1">
        <f t="shared" si="336"/>
        <v>2043</v>
      </c>
      <c r="O119" s="2"/>
      <c r="P119" s="1">
        <f t="shared" si="338"/>
        <v>2043</v>
      </c>
      <c r="AD119" s="17"/>
      <c r="AI119" s="237" t="str">
        <f t="shared" si="323"/>
        <v>V</v>
      </c>
      <c r="AJ119" s="25">
        <f t="shared" si="324"/>
        <v>2021</v>
      </c>
      <c r="AK119" s="284">
        <f t="shared" si="325"/>
        <v>6</v>
      </c>
      <c r="AL119" s="285">
        <f t="shared" ca="1" si="410"/>
        <v>0</v>
      </c>
      <c r="AM119" s="285">
        <f t="shared" ca="1" si="410"/>
        <v>0</v>
      </c>
      <c r="AN119" s="285">
        <f t="shared" ca="1" si="410"/>
        <v>0</v>
      </c>
      <c r="AO119" s="285">
        <f t="shared" ca="1" si="410"/>
        <v>0</v>
      </c>
      <c r="AP119" s="285">
        <f t="shared" ca="1" si="410"/>
        <v>0</v>
      </c>
      <c r="AQ119" s="285">
        <f t="shared" ca="1" si="410"/>
        <v>0</v>
      </c>
      <c r="AR119" s="285">
        <f t="shared" ca="1" si="410"/>
        <v>0</v>
      </c>
      <c r="AS119" s="285">
        <f t="shared" ca="1" si="410"/>
        <v>0</v>
      </c>
      <c r="AT119" s="285">
        <f t="shared" ca="1" si="410"/>
        <v>0</v>
      </c>
      <c r="AU119" s="285">
        <f t="shared" ca="1" si="410"/>
        <v>150</v>
      </c>
      <c r="AV119" s="285">
        <f t="shared" ca="1" si="411"/>
        <v>500</v>
      </c>
      <c r="AW119" s="285">
        <f t="shared" ca="1" si="411"/>
        <v>0</v>
      </c>
      <c r="AX119" s="285">
        <f t="shared" ca="1" si="411"/>
        <v>0</v>
      </c>
      <c r="AY119" s="609">
        <f t="shared" ca="1" si="411"/>
        <v>0</v>
      </c>
      <c r="AZ119" s="285">
        <f t="shared" ca="1" si="411"/>
        <v>10</v>
      </c>
      <c r="BA119" s="285">
        <f t="shared" ca="1" si="411"/>
        <v>25</v>
      </c>
      <c r="BB119" s="285">
        <f t="shared" ca="1" si="411"/>
        <v>7</v>
      </c>
      <c r="BC119" s="285">
        <f t="shared" ca="1" si="411"/>
        <v>0</v>
      </c>
      <c r="BD119" s="285">
        <f t="shared" ca="1" si="411"/>
        <v>4</v>
      </c>
      <c r="BE119" s="285">
        <f t="shared" ca="1" si="263"/>
        <v>0</v>
      </c>
      <c r="BF119" s="285">
        <f t="shared" ca="1" si="386"/>
        <v>25</v>
      </c>
      <c r="BG119" s="285">
        <f t="shared" ca="1" si="386"/>
        <v>0</v>
      </c>
      <c r="BH119" s="285">
        <f t="shared" ca="1" si="386"/>
        <v>0</v>
      </c>
      <c r="BI119" s="285">
        <f t="shared" ca="1" si="386"/>
        <v>0</v>
      </c>
      <c r="BJ119" s="285">
        <f t="shared" ca="1" si="412"/>
        <v>15</v>
      </c>
      <c r="BK119" s="285">
        <f t="shared" ca="1" si="412"/>
        <v>0</v>
      </c>
      <c r="BL119" s="285">
        <f t="shared" ca="1" si="412"/>
        <v>0</v>
      </c>
      <c r="BM119" s="285">
        <f t="shared" ca="1" si="412"/>
        <v>0</v>
      </c>
      <c r="BN119" s="285">
        <f t="shared" ca="1" si="412"/>
        <v>0</v>
      </c>
      <c r="BO119" s="285">
        <f t="shared" ca="1" si="412"/>
        <v>0</v>
      </c>
      <c r="BP119" s="285">
        <f t="shared" ca="1" si="412"/>
        <v>0</v>
      </c>
      <c r="BQ119" s="514">
        <f t="shared" ca="1" si="264"/>
        <v>21</v>
      </c>
      <c r="BR119" s="566">
        <f t="shared" ca="1" si="322"/>
        <v>86</v>
      </c>
      <c r="BS119" s="274">
        <f t="shared" ca="1" si="321"/>
        <v>650</v>
      </c>
      <c r="BT119" s="285">
        <f t="shared" ca="1" si="265"/>
        <v>736</v>
      </c>
      <c r="BU119" s="286" t="str">
        <f t="shared" si="326"/>
        <v>G</v>
      </c>
      <c r="BV119" s="323">
        <f t="shared" ca="1" si="269"/>
        <v>736</v>
      </c>
      <c r="BW119" s="323">
        <f t="shared" ca="1" si="266"/>
        <v>0</v>
      </c>
      <c r="BY119" s="287"/>
      <c r="BZ119" s="288"/>
      <c r="CA119" s="237" t="str">
        <f t="shared" si="327"/>
        <v>G</v>
      </c>
      <c r="CB119" s="278">
        <f t="shared" si="340"/>
        <v>2021</v>
      </c>
      <c r="CC119" s="279">
        <f t="shared" si="340"/>
        <v>6</v>
      </c>
      <c r="CD119" s="280">
        <f t="shared" ca="1" si="270"/>
        <v>0</v>
      </c>
      <c r="CE119" s="280">
        <f t="shared" ca="1" si="271"/>
        <v>0</v>
      </c>
      <c r="CF119" s="280">
        <f t="shared" ca="1" si="272"/>
        <v>0</v>
      </c>
      <c r="CG119" s="280">
        <f t="shared" ca="1" si="273"/>
        <v>0</v>
      </c>
      <c r="CH119" s="280">
        <f t="shared" ca="1" si="274"/>
        <v>0</v>
      </c>
      <c r="CI119" s="280">
        <f t="shared" ca="1" si="275"/>
        <v>0</v>
      </c>
      <c r="CJ119" s="280">
        <f t="shared" ca="1" si="276"/>
        <v>0</v>
      </c>
      <c r="CK119" s="280">
        <f t="shared" ca="1" si="277"/>
        <v>0</v>
      </c>
      <c r="CL119" s="280">
        <f t="shared" ca="1" si="278"/>
        <v>0</v>
      </c>
      <c r="CM119" s="280">
        <f t="shared" ca="1" si="279"/>
        <v>150</v>
      </c>
      <c r="CN119" s="280">
        <f t="shared" ca="1" si="280"/>
        <v>500</v>
      </c>
      <c r="CO119" s="280">
        <f t="shared" ca="1" si="281"/>
        <v>0</v>
      </c>
      <c r="CP119" s="365">
        <f t="shared" ca="1" si="282"/>
        <v>0</v>
      </c>
      <c r="CQ119" s="613">
        <f t="shared" ca="1" si="283"/>
        <v>0</v>
      </c>
      <c r="CR119" s="280">
        <f t="shared" ca="1" si="284"/>
        <v>12</v>
      </c>
      <c r="CS119" s="280">
        <f t="shared" ca="1" si="285"/>
        <v>25</v>
      </c>
      <c r="CT119" s="280">
        <f t="shared" ca="1" si="286"/>
        <v>7</v>
      </c>
      <c r="CU119" s="280">
        <f t="shared" ca="1" si="287"/>
        <v>0</v>
      </c>
      <c r="CV119" s="280">
        <f t="shared" ca="1" si="288"/>
        <v>6</v>
      </c>
      <c r="CW119" s="365">
        <f t="shared" ca="1" si="289"/>
        <v>0</v>
      </c>
      <c r="CX119" s="280">
        <f t="shared" ca="1" si="290"/>
        <v>25</v>
      </c>
      <c r="CY119" s="280">
        <f t="shared" ca="1" si="291"/>
        <v>0</v>
      </c>
      <c r="CZ119" s="280">
        <f t="shared" ca="1" si="292"/>
        <v>0</v>
      </c>
      <c r="DA119" s="280">
        <f t="shared" ca="1" si="293"/>
        <v>0</v>
      </c>
      <c r="DB119" s="280">
        <f t="shared" ca="1" si="294"/>
        <v>15</v>
      </c>
      <c r="DC119" s="280">
        <f t="shared" ca="1" si="295"/>
        <v>0</v>
      </c>
      <c r="DD119" s="280">
        <f t="shared" ca="1" si="296"/>
        <v>0</v>
      </c>
      <c r="DE119" s="280">
        <f t="shared" ca="1" si="297"/>
        <v>0</v>
      </c>
      <c r="DF119" s="280">
        <f t="shared" ca="1" si="298"/>
        <v>0</v>
      </c>
      <c r="DG119" s="280">
        <f t="shared" ca="1" si="299"/>
        <v>0</v>
      </c>
      <c r="DH119" s="280">
        <f t="shared" ca="1" si="300"/>
        <v>0</v>
      </c>
      <c r="DI119" s="568">
        <f t="shared" ca="1" si="301"/>
        <v>25</v>
      </c>
      <c r="DJ119" s="568">
        <f t="shared" ca="1" si="302"/>
        <v>65</v>
      </c>
      <c r="DK119" s="414">
        <f t="shared" ca="1" si="303"/>
        <v>650</v>
      </c>
      <c r="DL119" s="281">
        <f t="shared" ca="1" si="304"/>
        <v>740</v>
      </c>
      <c r="DM119" s="281">
        <f t="shared" ca="1" si="305"/>
        <v>740</v>
      </c>
      <c r="DN119" s="454">
        <f t="shared" ca="1" si="306"/>
        <v>0</v>
      </c>
      <c r="DO119" s="626">
        <f t="shared" ca="1" si="307"/>
        <v>0</v>
      </c>
      <c r="DP119" s="29"/>
      <c r="DQ119" s="29"/>
      <c r="DR119" s="29"/>
      <c r="DS119" s="29"/>
      <c r="DT119" s="29"/>
      <c r="DU119" s="29"/>
      <c r="DV119" s="29"/>
    </row>
    <row r="120" spans="1:126" ht="11.25" customHeight="1">
      <c r="A120" s="1">
        <f t="shared" si="336"/>
        <v>2044</v>
      </c>
      <c r="O120" s="2"/>
      <c r="P120" s="1">
        <f t="shared" si="338"/>
        <v>2044</v>
      </c>
      <c r="AD120" s="17"/>
      <c r="AI120" s="237" t="str">
        <f t="shared" si="323"/>
        <v>W</v>
      </c>
      <c r="AJ120" s="25">
        <f t="shared" si="324"/>
        <v>2021</v>
      </c>
      <c r="AK120" s="284">
        <f t="shared" si="325"/>
        <v>7</v>
      </c>
      <c r="AL120" s="285">
        <f t="shared" ca="1" si="410"/>
        <v>0</v>
      </c>
      <c r="AM120" s="285">
        <f t="shared" ca="1" si="410"/>
        <v>0</v>
      </c>
      <c r="AN120" s="285">
        <f t="shared" ca="1" si="410"/>
        <v>0</v>
      </c>
      <c r="AO120" s="285">
        <f t="shared" ca="1" si="410"/>
        <v>0</v>
      </c>
      <c r="AP120" s="285">
        <f t="shared" ca="1" si="410"/>
        <v>0</v>
      </c>
      <c r="AQ120" s="285">
        <f t="shared" ca="1" si="410"/>
        <v>0</v>
      </c>
      <c r="AR120" s="285">
        <f t="shared" ca="1" si="410"/>
        <v>0</v>
      </c>
      <c r="AS120" s="285">
        <f t="shared" ca="1" si="410"/>
        <v>0</v>
      </c>
      <c r="AT120" s="285">
        <f t="shared" ca="1" si="410"/>
        <v>0</v>
      </c>
      <c r="AU120" s="285">
        <f t="shared" ca="1" si="410"/>
        <v>150</v>
      </c>
      <c r="AV120" s="285">
        <f t="shared" ca="1" si="411"/>
        <v>500</v>
      </c>
      <c r="AW120" s="285">
        <f t="shared" ca="1" si="411"/>
        <v>0</v>
      </c>
      <c r="AX120" s="285">
        <f t="shared" ca="1" si="411"/>
        <v>0</v>
      </c>
      <c r="AY120" s="609">
        <f t="shared" ca="1" si="411"/>
        <v>0</v>
      </c>
      <c r="AZ120" s="285">
        <f t="shared" ca="1" si="411"/>
        <v>10</v>
      </c>
      <c r="BA120" s="285">
        <f t="shared" ca="1" si="411"/>
        <v>25</v>
      </c>
      <c r="BB120" s="285">
        <f t="shared" ca="1" si="411"/>
        <v>7</v>
      </c>
      <c r="BC120" s="285">
        <f t="shared" ca="1" si="411"/>
        <v>0</v>
      </c>
      <c r="BD120" s="285">
        <f t="shared" ca="1" si="411"/>
        <v>5</v>
      </c>
      <c r="BE120" s="285">
        <f t="shared" ca="1" si="263"/>
        <v>0</v>
      </c>
      <c r="BF120" s="285">
        <f t="shared" ca="1" si="386"/>
        <v>25</v>
      </c>
      <c r="BG120" s="285">
        <f t="shared" ca="1" si="386"/>
        <v>0</v>
      </c>
      <c r="BH120" s="285">
        <f t="shared" ca="1" si="386"/>
        <v>0</v>
      </c>
      <c r="BI120" s="285">
        <f t="shared" ca="1" si="386"/>
        <v>0</v>
      </c>
      <c r="BJ120" s="285">
        <f t="shared" ca="1" si="412"/>
        <v>15</v>
      </c>
      <c r="BK120" s="285">
        <f t="shared" ca="1" si="412"/>
        <v>0</v>
      </c>
      <c r="BL120" s="285">
        <f t="shared" ca="1" si="412"/>
        <v>0</v>
      </c>
      <c r="BM120" s="285">
        <f t="shared" ca="1" si="412"/>
        <v>0</v>
      </c>
      <c r="BN120" s="285">
        <f t="shared" ca="1" si="412"/>
        <v>0</v>
      </c>
      <c r="BO120" s="285">
        <f t="shared" ca="1" si="412"/>
        <v>0</v>
      </c>
      <c r="BP120" s="285">
        <f t="shared" ca="1" si="412"/>
        <v>0</v>
      </c>
      <c r="BQ120" s="514">
        <f t="shared" ca="1" si="264"/>
        <v>22</v>
      </c>
      <c r="BR120" s="566">
        <f t="shared" ca="1" si="322"/>
        <v>87.4</v>
      </c>
      <c r="BS120" s="274">
        <f t="shared" ca="1" si="321"/>
        <v>650</v>
      </c>
      <c r="BT120" s="285">
        <f t="shared" ca="1" si="265"/>
        <v>737</v>
      </c>
      <c r="BU120" s="286" t="str">
        <f t="shared" si="326"/>
        <v>H</v>
      </c>
      <c r="BV120" s="323">
        <f t="shared" ca="1" si="269"/>
        <v>737</v>
      </c>
      <c r="BW120" s="323">
        <f t="shared" ca="1" si="266"/>
        <v>0</v>
      </c>
      <c r="BY120" s="287"/>
      <c r="BZ120" s="288"/>
      <c r="CA120" s="237" t="str">
        <f t="shared" si="327"/>
        <v>H</v>
      </c>
      <c r="CB120" s="278">
        <f t="shared" si="340"/>
        <v>2021</v>
      </c>
      <c r="CC120" s="279">
        <f t="shared" si="340"/>
        <v>7</v>
      </c>
      <c r="CD120" s="280">
        <f t="shared" ca="1" si="270"/>
        <v>0</v>
      </c>
      <c r="CE120" s="280">
        <f t="shared" ca="1" si="271"/>
        <v>0</v>
      </c>
      <c r="CF120" s="280">
        <f t="shared" ca="1" si="272"/>
        <v>0</v>
      </c>
      <c r="CG120" s="280">
        <f t="shared" ca="1" si="273"/>
        <v>0</v>
      </c>
      <c r="CH120" s="280">
        <f t="shared" ca="1" si="274"/>
        <v>0</v>
      </c>
      <c r="CI120" s="280">
        <f t="shared" ca="1" si="275"/>
        <v>0</v>
      </c>
      <c r="CJ120" s="280">
        <f t="shared" ca="1" si="276"/>
        <v>0</v>
      </c>
      <c r="CK120" s="280">
        <f t="shared" ca="1" si="277"/>
        <v>0</v>
      </c>
      <c r="CL120" s="280">
        <f t="shared" ca="1" si="278"/>
        <v>0</v>
      </c>
      <c r="CM120" s="280">
        <f t="shared" ca="1" si="279"/>
        <v>150</v>
      </c>
      <c r="CN120" s="280">
        <f t="shared" ca="1" si="280"/>
        <v>500</v>
      </c>
      <c r="CO120" s="280">
        <f t="shared" ca="1" si="281"/>
        <v>0</v>
      </c>
      <c r="CP120" s="365">
        <f t="shared" ca="1" si="282"/>
        <v>0</v>
      </c>
      <c r="CQ120" s="613">
        <f t="shared" ca="1" si="283"/>
        <v>0</v>
      </c>
      <c r="CR120" s="280">
        <f t="shared" ca="1" si="284"/>
        <v>10</v>
      </c>
      <c r="CS120" s="280">
        <f t="shared" ca="1" si="285"/>
        <v>25</v>
      </c>
      <c r="CT120" s="280">
        <f t="shared" ca="1" si="286"/>
        <v>8</v>
      </c>
      <c r="CU120" s="280">
        <f t="shared" ca="1" si="287"/>
        <v>0</v>
      </c>
      <c r="CV120" s="280">
        <f t="shared" ca="1" si="288"/>
        <v>6</v>
      </c>
      <c r="CW120" s="365">
        <f t="shared" ca="1" si="289"/>
        <v>0</v>
      </c>
      <c r="CX120" s="280">
        <f t="shared" ca="1" si="290"/>
        <v>25</v>
      </c>
      <c r="CY120" s="280">
        <f t="shared" ca="1" si="291"/>
        <v>0</v>
      </c>
      <c r="CZ120" s="280">
        <f t="shared" ca="1" si="292"/>
        <v>0</v>
      </c>
      <c r="DA120" s="280">
        <f t="shared" ca="1" si="293"/>
        <v>0</v>
      </c>
      <c r="DB120" s="280">
        <f t="shared" ca="1" si="294"/>
        <v>15</v>
      </c>
      <c r="DC120" s="280">
        <f t="shared" ca="1" si="295"/>
        <v>0</v>
      </c>
      <c r="DD120" s="280">
        <f t="shared" ca="1" si="296"/>
        <v>0</v>
      </c>
      <c r="DE120" s="280">
        <f t="shared" ca="1" si="297"/>
        <v>0</v>
      </c>
      <c r="DF120" s="280">
        <f t="shared" ca="1" si="298"/>
        <v>0</v>
      </c>
      <c r="DG120" s="280">
        <f t="shared" ca="1" si="299"/>
        <v>0</v>
      </c>
      <c r="DH120" s="280">
        <f t="shared" ca="1" si="300"/>
        <v>0</v>
      </c>
      <c r="DI120" s="568">
        <f t="shared" ca="1" si="301"/>
        <v>24</v>
      </c>
      <c r="DJ120" s="568">
        <f t="shared" ca="1" si="302"/>
        <v>65</v>
      </c>
      <c r="DK120" s="414">
        <f t="shared" ca="1" si="303"/>
        <v>650</v>
      </c>
      <c r="DL120" s="281">
        <f t="shared" ca="1" si="304"/>
        <v>739</v>
      </c>
      <c r="DM120" s="281">
        <f t="shared" ca="1" si="305"/>
        <v>738</v>
      </c>
      <c r="DN120" s="454">
        <f t="shared" ca="1" si="306"/>
        <v>-1</v>
      </c>
      <c r="DO120" s="626">
        <f t="shared" ca="1" si="307"/>
        <v>-1.3531799729364006E-3</v>
      </c>
      <c r="DP120" s="29"/>
      <c r="DQ120" s="29"/>
      <c r="DR120" s="29"/>
      <c r="DS120" s="29"/>
      <c r="DT120" s="29"/>
      <c r="DU120" s="29"/>
      <c r="DV120" s="29"/>
    </row>
    <row r="121" spans="1:126" ht="11.25" customHeight="1">
      <c r="A121" s="1">
        <f t="shared" si="336"/>
        <v>2045</v>
      </c>
      <c r="O121" s="2"/>
      <c r="P121" s="1">
        <f t="shared" si="338"/>
        <v>2045</v>
      </c>
      <c r="AD121" s="17"/>
      <c r="AI121" s="237" t="str">
        <f t="shared" si="323"/>
        <v>X</v>
      </c>
      <c r="AJ121" s="25">
        <f t="shared" si="324"/>
        <v>2021</v>
      </c>
      <c r="AK121" s="284">
        <f t="shared" si="325"/>
        <v>8</v>
      </c>
      <c r="AL121" s="285">
        <f t="shared" ca="1" si="410"/>
        <v>0</v>
      </c>
      <c r="AM121" s="285">
        <f t="shared" ca="1" si="410"/>
        <v>0</v>
      </c>
      <c r="AN121" s="285">
        <f t="shared" ca="1" si="410"/>
        <v>0</v>
      </c>
      <c r="AO121" s="285">
        <f t="shared" ca="1" si="410"/>
        <v>0</v>
      </c>
      <c r="AP121" s="285">
        <f t="shared" ca="1" si="410"/>
        <v>0</v>
      </c>
      <c r="AQ121" s="285">
        <f t="shared" ca="1" si="410"/>
        <v>0</v>
      </c>
      <c r="AR121" s="285">
        <f t="shared" ca="1" si="410"/>
        <v>0</v>
      </c>
      <c r="AS121" s="285">
        <f t="shared" ca="1" si="410"/>
        <v>0</v>
      </c>
      <c r="AT121" s="285">
        <f t="shared" ca="1" si="410"/>
        <v>0</v>
      </c>
      <c r="AU121" s="285">
        <f t="shared" ca="1" si="410"/>
        <v>150</v>
      </c>
      <c r="AV121" s="285">
        <f t="shared" ca="1" si="411"/>
        <v>500</v>
      </c>
      <c r="AW121" s="285">
        <f t="shared" ca="1" si="411"/>
        <v>0</v>
      </c>
      <c r="AX121" s="285">
        <f t="shared" ca="1" si="411"/>
        <v>0</v>
      </c>
      <c r="AY121" s="609">
        <f t="shared" ca="1" si="411"/>
        <v>0</v>
      </c>
      <c r="AZ121" s="285">
        <f t="shared" ca="1" si="411"/>
        <v>12</v>
      </c>
      <c r="BA121" s="285">
        <f t="shared" ca="1" si="411"/>
        <v>25</v>
      </c>
      <c r="BB121" s="285">
        <f t="shared" ca="1" si="411"/>
        <v>8</v>
      </c>
      <c r="BC121" s="285">
        <f t="shared" ca="1" si="411"/>
        <v>0</v>
      </c>
      <c r="BD121" s="285">
        <f t="shared" ca="1" si="411"/>
        <v>6</v>
      </c>
      <c r="BE121" s="285">
        <f t="shared" ca="1" si="263"/>
        <v>0</v>
      </c>
      <c r="BF121" s="285">
        <f t="shared" ca="1" si="386"/>
        <v>25</v>
      </c>
      <c r="BG121" s="285">
        <f t="shared" ca="1" si="386"/>
        <v>0</v>
      </c>
      <c r="BH121" s="285">
        <f t="shared" ca="1" si="386"/>
        <v>0</v>
      </c>
      <c r="BI121" s="285">
        <f t="shared" ca="1" si="386"/>
        <v>0</v>
      </c>
      <c r="BJ121" s="285">
        <f t="shared" ca="1" si="412"/>
        <v>15</v>
      </c>
      <c r="BK121" s="285">
        <f t="shared" ca="1" si="412"/>
        <v>0</v>
      </c>
      <c r="BL121" s="285">
        <f t="shared" ca="1" si="412"/>
        <v>0</v>
      </c>
      <c r="BM121" s="285">
        <f t="shared" ca="1" si="412"/>
        <v>0</v>
      </c>
      <c r="BN121" s="285">
        <f t="shared" ca="1" si="412"/>
        <v>0</v>
      </c>
      <c r="BO121" s="285">
        <f t="shared" ca="1" si="412"/>
        <v>0</v>
      </c>
      <c r="BP121" s="285">
        <f t="shared" ca="1" si="412"/>
        <v>0</v>
      </c>
      <c r="BQ121" s="514">
        <f t="shared" ca="1" si="264"/>
        <v>25</v>
      </c>
      <c r="BR121" s="566">
        <f t="shared" ca="1" si="322"/>
        <v>90.2</v>
      </c>
      <c r="BS121" s="274">
        <f t="shared" ca="1" si="321"/>
        <v>650</v>
      </c>
      <c r="BT121" s="285">
        <f t="shared" ca="1" si="265"/>
        <v>740</v>
      </c>
      <c r="BU121" s="286" t="str">
        <f t="shared" si="326"/>
        <v>I</v>
      </c>
      <c r="BV121" s="323">
        <f t="shared" ca="1" si="269"/>
        <v>741</v>
      </c>
      <c r="BW121" s="323">
        <f t="shared" ca="1" si="266"/>
        <v>1</v>
      </c>
      <c r="BY121" s="287"/>
      <c r="BZ121" s="288"/>
      <c r="CA121" s="237" t="str">
        <f t="shared" si="327"/>
        <v>I</v>
      </c>
      <c r="CB121" s="278">
        <f t="shared" si="340"/>
        <v>2021</v>
      </c>
      <c r="CC121" s="279">
        <f t="shared" si="340"/>
        <v>8</v>
      </c>
      <c r="CD121" s="280">
        <f t="shared" ca="1" si="270"/>
        <v>0</v>
      </c>
      <c r="CE121" s="280">
        <f t="shared" ca="1" si="271"/>
        <v>0</v>
      </c>
      <c r="CF121" s="280">
        <f t="shared" ca="1" si="272"/>
        <v>0</v>
      </c>
      <c r="CG121" s="280">
        <f t="shared" ca="1" si="273"/>
        <v>0</v>
      </c>
      <c r="CH121" s="280">
        <f t="shared" ca="1" si="274"/>
        <v>0</v>
      </c>
      <c r="CI121" s="280">
        <f t="shared" ca="1" si="275"/>
        <v>0</v>
      </c>
      <c r="CJ121" s="280">
        <f t="shared" ca="1" si="276"/>
        <v>0</v>
      </c>
      <c r="CK121" s="280">
        <f t="shared" ca="1" si="277"/>
        <v>0</v>
      </c>
      <c r="CL121" s="280">
        <f t="shared" ca="1" si="278"/>
        <v>0</v>
      </c>
      <c r="CM121" s="280">
        <f t="shared" ca="1" si="279"/>
        <v>150</v>
      </c>
      <c r="CN121" s="280">
        <f t="shared" ca="1" si="280"/>
        <v>500</v>
      </c>
      <c r="CO121" s="280">
        <f t="shared" ca="1" si="281"/>
        <v>0</v>
      </c>
      <c r="CP121" s="365">
        <f t="shared" ca="1" si="282"/>
        <v>0</v>
      </c>
      <c r="CQ121" s="613">
        <f t="shared" ca="1" si="283"/>
        <v>0</v>
      </c>
      <c r="CR121" s="280">
        <f t="shared" ca="1" si="284"/>
        <v>10</v>
      </c>
      <c r="CS121" s="280">
        <f t="shared" ca="1" si="285"/>
        <v>25</v>
      </c>
      <c r="CT121" s="280">
        <f t="shared" ca="1" si="286"/>
        <v>7</v>
      </c>
      <c r="CU121" s="280">
        <f t="shared" ca="1" si="287"/>
        <v>0</v>
      </c>
      <c r="CV121" s="280">
        <f t="shared" ca="1" si="288"/>
        <v>6</v>
      </c>
      <c r="CW121" s="365">
        <f t="shared" ca="1" si="289"/>
        <v>0</v>
      </c>
      <c r="CX121" s="280">
        <f t="shared" ca="1" si="290"/>
        <v>25</v>
      </c>
      <c r="CY121" s="280">
        <f t="shared" ca="1" si="291"/>
        <v>0</v>
      </c>
      <c r="CZ121" s="280">
        <f t="shared" ca="1" si="292"/>
        <v>0</v>
      </c>
      <c r="DA121" s="280">
        <f t="shared" ca="1" si="293"/>
        <v>0</v>
      </c>
      <c r="DB121" s="280">
        <f t="shared" ca="1" si="294"/>
        <v>15</v>
      </c>
      <c r="DC121" s="280">
        <f t="shared" ca="1" si="295"/>
        <v>0</v>
      </c>
      <c r="DD121" s="280">
        <f t="shared" ca="1" si="296"/>
        <v>0</v>
      </c>
      <c r="DE121" s="280">
        <f t="shared" ca="1" si="297"/>
        <v>0</v>
      </c>
      <c r="DF121" s="280">
        <f t="shared" ca="1" si="298"/>
        <v>0</v>
      </c>
      <c r="DG121" s="280">
        <f t="shared" ca="1" si="299"/>
        <v>0</v>
      </c>
      <c r="DH121" s="280">
        <f t="shared" ca="1" si="300"/>
        <v>0</v>
      </c>
      <c r="DI121" s="568">
        <f t="shared" ca="1" si="301"/>
        <v>23</v>
      </c>
      <c r="DJ121" s="568">
        <f t="shared" ca="1" si="302"/>
        <v>65</v>
      </c>
      <c r="DK121" s="414">
        <f t="shared" ca="1" si="303"/>
        <v>650</v>
      </c>
      <c r="DL121" s="281">
        <f t="shared" ca="1" si="304"/>
        <v>738</v>
      </c>
      <c r="DM121" s="281">
        <f t="shared" ca="1" si="305"/>
        <v>738</v>
      </c>
      <c r="DN121" s="454">
        <f t="shared" ca="1" si="306"/>
        <v>0</v>
      </c>
      <c r="DO121" s="626">
        <f t="shared" ca="1" si="307"/>
        <v>0</v>
      </c>
      <c r="DP121" s="29"/>
      <c r="DQ121" s="29"/>
      <c r="DR121" s="29"/>
      <c r="DS121" s="29"/>
      <c r="DT121" s="29"/>
      <c r="DU121" s="29"/>
      <c r="DV121" s="29"/>
    </row>
    <row r="122" spans="1:1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2"/>
      <c r="O122" s="2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22"/>
      <c r="AD122" s="17"/>
      <c r="AI122" s="237" t="str">
        <f t="shared" si="323"/>
        <v>Y</v>
      </c>
      <c r="AJ122" s="25">
        <f t="shared" si="324"/>
        <v>2021</v>
      </c>
      <c r="AK122" s="284">
        <f t="shared" si="325"/>
        <v>9</v>
      </c>
      <c r="AL122" s="285">
        <f t="shared" ca="1" si="410"/>
        <v>0</v>
      </c>
      <c r="AM122" s="285">
        <f t="shared" ca="1" si="410"/>
        <v>0</v>
      </c>
      <c r="AN122" s="285">
        <f t="shared" ca="1" si="410"/>
        <v>0</v>
      </c>
      <c r="AO122" s="285">
        <f t="shared" ca="1" si="410"/>
        <v>0</v>
      </c>
      <c r="AP122" s="285">
        <f t="shared" ca="1" si="410"/>
        <v>0</v>
      </c>
      <c r="AQ122" s="285">
        <f t="shared" ca="1" si="410"/>
        <v>0</v>
      </c>
      <c r="AR122" s="285">
        <f t="shared" ca="1" si="410"/>
        <v>0</v>
      </c>
      <c r="AS122" s="285">
        <f t="shared" ca="1" si="410"/>
        <v>0</v>
      </c>
      <c r="AT122" s="285">
        <f t="shared" ca="1" si="410"/>
        <v>0</v>
      </c>
      <c r="AU122" s="285">
        <f t="shared" ca="1" si="410"/>
        <v>150</v>
      </c>
      <c r="AV122" s="285">
        <f t="shared" ca="1" si="411"/>
        <v>500</v>
      </c>
      <c r="AW122" s="285">
        <f t="shared" ca="1" si="411"/>
        <v>0</v>
      </c>
      <c r="AX122" s="285">
        <f t="shared" ca="1" si="411"/>
        <v>0</v>
      </c>
      <c r="AY122" s="609">
        <f t="shared" ca="1" si="411"/>
        <v>0</v>
      </c>
      <c r="AZ122" s="285">
        <f t="shared" ca="1" si="411"/>
        <v>10</v>
      </c>
      <c r="BA122" s="285">
        <f t="shared" ca="1" si="411"/>
        <v>25</v>
      </c>
      <c r="BB122" s="285">
        <f t="shared" ca="1" si="411"/>
        <v>7</v>
      </c>
      <c r="BC122" s="285">
        <f t="shared" ca="1" si="411"/>
        <v>0</v>
      </c>
      <c r="BD122" s="285">
        <f t="shared" ca="1" si="411"/>
        <v>6</v>
      </c>
      <c r="BE122" s="285">
        <f t="shared" ca="1" si="263"/>
        <v>0</v>
      </c>
      <c r="BF122" s="285">
        <f t="shared" ca="1" si="386"/>
        <v>25</v>
      </c>
      <c r="BG122" s="285">
        <f t="shared" ca="1" si="386"/>
        <v>0</v>
      </c>
      <c r="BH122" s="285">
        <f t="shared" ca="1" si="386"/>
        <v>0</v>
      </c>
      <c r="BI122" s="285">
        <f t="shared" ca="1" si="386"/>
        <v>0</v>
      </c>
      <c r="BJ122" s="285">
        <f t="shared" ca="1" si="412"/>
        <v>15</v>
      </c>
      <c r="BK122" s="285">
        <f t="shared" ca="1" si="412"/>
        <v>0</v>
      </c>
      <c r="BL122" s="285">
        <f t="shared" ca="1" si="412"/>
        <v>0</v>
      </c>
      <c r="BM122" s="285">
        <f t="shared" ca="1" si="412"/>
        <v>0</v>
      </c>
      <c r="BN122" s="285">
        <f t="shared" ca="1" si="412"/>
        <v>0</v>
      </c>
      <c r="BO122" s="285">
        <f t="shared" ca="1" si="412"/>
        <v>0</v>
      </c>
      <c r="BP122" s="285">
        <f t="shared" ca="1" si="412"/>
        <v>0</v>
      </c>
      <c r="BQ122" s="514">
        <f t="shared" ca="1" si="264"/>
        <v>23</v>
      </c>
      <c r="BR122" s="566">
        <f t="shared" ca="1" si="322"/>
        <v>87.9</v>
      </c>
      <c r="BS122" s="274">
        <f t="shared" ca="1" si="321"/>
        <v>650</v>
      </c>
      <c r="BT122" s="285">
        <f t="shared" ca="1" si="265"/>
        <v>738</v>
      </c>
      <c r="BU122" s="286" t="str">
        <f t="shared" si="326"/>
        <v>J</v>
      </c>
      <c r="BV122" s="323">
        <f t="shared" ca="1" si="269"/>
        <v>738</v>
      </c>
      <c r="BW122" s="323">
        <f t="shared" ca="1" si="266"/>
        <v>0</v>
      </c>
      <c r="BY122" s="287"/>
      <c r="BZ122" s="288"/>
      <c r="CA122" s="237" t="str">
        <f t="shared" si="327"/>
        <v>J</v>
      </c>
      <c r="CB122" s="278">
        <f t="shared" si="340"/>
        <v>2021</v>
      </c>
      <c r="CC122" s="279">
        <f t="shared" si="340"/>
        <v>9</v>
      </c>
      <c r="CD122" s="280">
        <f t="shared" ca="1" si="270"/>
        <v>0</v>
      </c>
      <c r="CE122" s="280">
        <f t="shared" ca="1" si="271"/>
        <v>0</v>
      </c>
      <c r="CF122" s="280">
        <f t="shared" ca="1" si="272"/>
        <v>0</v>
      </c>
      <c r="CG122" s="280">
        <f t="shared" ca="1" si="273"/>
        <v>0</v>
      </c>
      <c r="CH122" s="280">
        <f t="shared" ca="1" si="274"/>
        <v>0</v>
      </c>
      <c r="CI122" s="280">
        <f t="shared" ca="1" si="275"/>
        <v>0</v>
      </c>
      <c r="CJ122" s="280">
        <f t="shared" ca="1" si="276"/>
        <v>0</v>
      </c>
      <c r="CK122" s="280">
        <f t="shared" ca="1" si="277"/>
        <v>0</v>
      </c>
      <c r="CL122" s="280">
        <f t="shared" ca="1" si="278"/>
        <v>0</v>
      </c>
      <c r="CM122" s="280">
        <f t="shared" ca="1" si="279"/>
        <v>150</v>
      </c>
      <c r="CN122" s="280">
        <f t="shared" ca="1" si="280"/>
        <v>500</v>
      </c>
      <c r="CO122" s="280">
        <f t="shared" ca="1" si="281"/>
        <v>0</v>
      </c>
      <c r="CP122" s="365">
        <f t="shared" ca="1" si="282"/>
        <v>0</v>
      </c>
      <c r="CQ122" s="613">
        <f t="shared" ca="1" si="283"/>
        <v>0</v>
      </c>
      <c r="CR122" s="280">
        <f t="shared" ca="1" si="284"/>
        <v>10</v>
      </c>
      <c r="CS122" s="280">
        <f t="shared" ca="1" si="285"/>
        <v>25</v>
      </c>
      <c r="CT122" s="280">
        <f t="shared" ca="1" si="286"/>
        <v>7</v>
      </c>
      <c r="CU122" s="280">
        <f t="shared" ca="1" si="287"/>
        <v>0</v>
      </c>
      <c r="CV122" s="280">
        <f t="shared" ca="1" si="288"/>
        <v>6</v>
      </c>
      <c r="CW122" s="365">
        <f t="shared" ca="1" si="289"/>
        <v>0</v>
      </c>
      <c r="CX122" s="280">
        <f t="shared" ca="1" si="290"/>
        <v>25</v>
      </c>
      <c r="CY122" s="280">
        <f t="shared" ca="1" si="291"/>
        <v>0</v>
      </c>
      <c r="CZ122" s="280">
        <f t="shared" ca="1" si="292"/>
        <v>0</v>
      </c>
      <c r="DA122" s="280">
        <f t="shared" ca="1" si="293"/>
        <v>0</v>
      </c>
      <c r="DB122" s="280">
        <f t="shared" ca="1" si="294"/>
        <v>15</v>
      </c>
      <c r="DC122" s="280">
        <f t="shared" ca="1" si="295"/>
        <v>0</v>
      </c>
      <c r="DD122" s="280">
        <f t="shared" ca="1" si="296"/>
        <v>0</v>
      </c>
      <c r="DE122" s="280">
        <f t="shared" ca="1" si="297"/>
        <v>0</v>
      </c>
      <c r="DF122" s="280">
        <f t="shared" ca="1" si="298"/>
        <v>0</v>
      </c>
      <c r="DG122" s="280">
        <f t="shared" ca="1" si="299"/>
        <v>0</v>
      </c>
      <c r="DH122" s="280">
        <f t="shared" ca="1" si="300"/>
        <v>0</v>
      </c>
      <c r="DI122" s="568">
        <f t="shared" ca="1" si="301"/>
        <v>23</v>
      </c>
      <c r="DJ122" s="568">
        <f t="shared" ca="1" si="302"/>
        <v>65</v>
      </c>
      <c r="DK122" s="414">
        <f t="shared" ca="1" si="303"/>
        <v>650</v>
      </c>
      <c r="DL122" s="281">
        <f t="shared" ca="1" si="304"/>
        <v>738</v>
      </c>
      <c r="DM122" s="281">
        <f t="shared" ca="1" si="305"/>
        <v>737</v>
      </c>
      <c r="DN122" s="454">
        <f t="shared" ca="1" si="306"/>
        <v>-1</v>
      </c>
      <c r="DO122" s="626">
        <f t="shared" ca="1" si="307"/>
        <v>-1.3550135501355014E-3</v>
      </c>
      <c r="DP122" s="29"/>
      <c r="DQ122" s="29"/>
      <c r="DR122" s="29"/>
      <c r="DS122" s="29"/>
      <c r="DT122" s="29"/>
      <c r="DU122" s="29"/>
      <c r="DV122" s="29"/>
    </row>
    <row r="123" spans="1:1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2"/>
      <c r="O123" s="2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22"/>
      <c r="AD123" s="17"/>
      <c r="AI123" s="237" t="str">
        <f t="shared" si="323"/>
        <v>Z</v>
      </c>
      <c r="AJ123" s="25">
        <f t="shared" si="324"/>
        <v>2021</v>
      </c>
      <c r="AK123" s="284">
        <f t="shared" si="325"/>
        <v>10</v>
      </c>
      <c r="AL123" s="285">
        <f t="shared" ca="1" si="410"/>
        <v>0</v>
      </c>
      <c r="AM123" s="285">
        <f t="shared" ca="1" si="410"/>
        <v>0</v>
      </c>
      <c r="AN123" s="285">
        <f t="shared" ca="1" si="410"/>
        <v>0</v>
      </c>
      <c r="AO123" s="285">
        <f t="shared" ca="1" si="410"/>
        <v>0</v>
      </c>
      <c r="AP123" s="285">
        <f t="shared" ca="1" si="410"/>
        <v>0</v>
      </c>
      <c r="AQ123" s="285">
        <f t="shared" ca="1" si="410"/>
        <v>0</v>
      </c>
      <c r="AR123" s="285">
        <f t="shared" ca="1" si="410"/>
        <v>0</v>
      </c>
      <c r="AS123" s="285">
        <f t="shared" ca="1" si="410"/>
        <v>0</v>
      </c>
      <c r="AT123" s="285">
        <f t="shared" ca="1" si="410"/>
        <v>0</v>
      </c>
      <c r="AU123" s="285">
        <f t="shared" ca="1" si="410"/>
        <v>150</v>
      </c>
      <c r="AV123" s="285">
        <f t="shared" ca="1" si="411"/>
        <v>500</v>
      </c>
      <c r="AW123" s="285">
        <f t="shared" ca="1" si="411"/>
        <v>0</v>
      </c>
      <c r="AX123" s="285">
        <f t="shared" ca="1" si="411"/>
        <v>0</v>
      </c>
      <c r="AY123" s="609">
        <f t="shared" ca="1" si="411"/>
        <v>0</v>
      </c>
      <c r="AZ123" s="285">
        <f t="shared" ca="1" si="411"/>
        <v>10</v>
      </c>
      <c r="BA123" s="285">
        <f t="shared" ca="1" si="411"/>
        <v>25</v>
      </c>
      <c r="BB123" s="285">
        <f t="shared" ca="1" si="411"/>
        <v>7</v>
      </c>
      <c r="BC123" s="285">
        <f t="shared" ca="1" si="411"/>
        <v>0</v>
      </c>
      <c r="BD123" s="285">
        <f t="shared" ca="1" si="411"/>
        <v>6</v>
      </c>
      <c r="BE123" s="285">
        <f t="shared" ca="1" si="263"/>
        <v>0</v>
      </c>
      <c r="BF123" s="285">
        <f t="shared" ca="1" si="386"/>
        <v>25</v>
      </c>
      <c r="BG123" s="285">
        <f t="shared" ca="1" si="386"/>
        <v>0</v>
      </c>
      <c r="BH123" s="285">
        <f t="shared" ca="1" si="386"/>
        <v>0</v>
      </c>
      <c r="BI123" s="285">
        <f t="shared" ca="1" si="386"/>
        <v>0</v>
      </c>
      <c r="BJ123" s="285">
        <f t="shared" ca="1" si="412"/>
        <v>15</v>
      </c>
      <c r="BK123" s="285">
        <f t="shared" ca="1" si="412"/>
        <v>0</v>
      </c>
      <c r="BL123" s="285">
        <f t="shared" ca="1" si="412"/>
        <v>0</v>
      </c>
      <c r="BM123" s="285">
        <f t="shared" ca="1" si="412"/>
        <v>0</v>
      </c>
      <c r="BN123" s="285">
        <f t="shared" ca="1" si="412"/>
        <v>0</v>
      </c>
      <c r="BO123" s="285">
        <f t="shared" ca="1" si="412"/>
        <v>0</v>
      </c>
      <c r="BP123" s="285">
        <f t="shared" ca="1" si="412"/>
        <v>0</v>
      </c>
      <c r="BQ123" s="514">
        <f t="shared" ca="1" si="264"/>
        <v>22</v>
      </c>
      <c r="BR123" s="566">
        <f t="shared" ca="1" si="322"/>
        <v>87.5</v>
      </c>
      <c r="BS123" s="274">
        <f t="shared" ca="1" si="321"/>
        <v>650</v>
      </c>
      <c r="BT123" s="285">
        <f t="shared" ca="1" si="265"/>
        <v>737</v>
      </c>
      <c r="BU123" s="286" t="str">
        <f t="shared" si="326"/>
        <v>K</v>
      </c>
      <c r="BV123" s="323">
        <f t="shared" ca="1" si="269"/>
        <v>738</v>
      </c>
      <c r="BW123" s="323">
        <f t="shared" ca="1" si="266"/>
        <v>1</v>
      </c>
      <c r="BY123" s="287"/>
      <c r="BZ123" s="288"/>
      <c r="CA123" s="237" t="str">
        <f t="shared" si="327"/>
        <v>K</v>
      </c>
      <c r="CB123" s="278">
        <f t="shared" si="340"/>
        <v>2021</v>
      </c>
      <c r="CC123" s="279">
        <f t="shared" si="340"/>
        <v>10</v>
      </c>
      <c r="CD123" s="280">
        <f t="shared" ca="1" si="270"/>
        <v>0</v>
      </c>
      <c r="CE123" s="280">
        <f t="shared" ca="1" si="271"/>
        <v>0</v>
      </c>
      <c r="CF123" s="280">
        <f t="shared" ca="1" si="272"/>
        <v>0</v>
      </c>
      <c r="CG123" s="280">
        <f t="shared" ca="1" si="273"/>
        <v>0</v>
      </c>
      <c r="CH123" s="280">
        <f t="shared" ca="1" si="274"/>
        <v>0</v>
      </c>
      <c r="CI123" s="280">
        <f t="shared" ca="1" si="275"/>
        <v>0</v>
      </c>
      <c r="CJ123" s="280">
        <f t="shared" ca="1" si="276"/>
        <v>0</v>
      </c>
      <c r="CK123" s="280">
        <f t="shared" ca="1" si="277"/>
        <v>0</v>
      </c>
      <c r="CL123" s="280">
        <f t="shared" ca="1" si="278"/>
        <v>0</v>
      </c>
      <c r="CM123" s="280">
        <f t="shared" ca="1" si="279"/>
        <v>150</v>
      </c>
      <c r="CN123" s="280">
        <f t="shared" ca="1" si="280"/>
        <v>500</v>
      </c>
      <c r="CO123" s="280">
        <f t="shared" ca="1" si="281"/>
        <v>0</v>
      </c>
      <c r="CP123" s="365">
        <f t="shared" ca="1" si="282"/>
        <v>0</v>
      </c>
      <c r="CQ123" s="613">
        <f t="shared" ca="1" si="283"/>
        <v>0</v>
      </c>
      <c r="CR123" s="280">
        <f t="shared" ca="1" si="284"/>
        <v>11</v>
      </c>
      <c r="CS123" s="280">
        <f t="shared" ca="1" si="285"/>
        <v>25</v>
      </c>
      <c r="CT123" s="280">
        <f t="shared" ca="1" si="286"/>
        <v>6</v>
      </c>
      <c r="CU123" s="280">
        <f t="shared" ca="1" si="287"/>
        <v>0</v>
      </c>
      <c r="CV123" s="280">
        <f t="shared" ca="1" si="288"/>
        <v>4</v>
      </c>
      <c r="CW123" s="365">
        <f t="shared" ca="1" si="289"/>
        <v>0</v>
      </c>
      <c r="CX123" s="280">
        <f t="shared" ca="1" si="290"/>
        <v>25</v>
      </c>
      <c r="CY123" s="280">
        <f t="shared" ca="1" si="291"/>
        <v>0</v>
      </c>
      <c r="CZ123" s="280">
        <f t="shared" ca="1" si="292"/>
        <v>0</v>
      </c>
      <c r="DA123" s="280">
        <f t="shared" ca="1" si="293"/>
        <v>0</v>
      </c>
      <c r="DB123" s="280">
        <f t="shared" ca="1" si="294"/>
        <v>15</v>
      </c>
      <c r="DC123" s="280">
        <f t="shared" ca="1" si="295"/>
        <v>0</v>
      </c>
      <c r="DD123" s="280">
        <f t="shared" ca="1" si="296"/>
        <v>0</v>
      </c>
      <c r="DE123" s="280">
        <f t="shared" ca="1" si="297"/>
        <v>0</v>
      </c>
      <c r="DF123" s="280">
        <f t="shared" ca="1" si="298"/>
        <v>0</v>
      </c>
      <c r="DG123" s="280">
        <f t="shared" ca="1" si="299"/>
        <v>0</v>
      </c>
      <c r="DH123" s="280">
        <f t="shared" ca="1" si="300"/>
        <v>0</v>
      </c>
      <c r="DI123" s="568">
        <f t="shared" ca="1" si="301"/>
        <v>21</v>
      </c>
      <c r="DJ123" s="568">
        <f t="shared" ca="1" si="302"/>
        <v>65</v>
      </c>
      <c r="DK123" s="414">
        <f t="shared" ca="1" si="303"/>
        <v>650</v>
      </c>
      <c r="DL123" s="281">
        <f t="shared" ca="1" si="304"/>
        <v>736</v>
      </c>
      <c r="DM123" s="281">
        <f t="shared" ca="1" si="305"/>
        <v>736</v>
      </c>
      <c r="DN123" s="454">
        <f t="shared" ca="1" si="306"/>
        <v>0</v>
      </c>
      <c r="DO123" s="626">
        <f t="shared" ca="1" si="307"/>
        <v>0</v>
      </c>
      <c r="DP123" s="29"/>
      <c r="DQ123" s="29"/>
      <c r="DR123" s="29"/>
      <c r="DS123" s="29"/>
      <c r="DT123" s="29"/>
      <c r="DU123" s="29"/>
      <c r="DV123" s="29"/>
    </row>
    <row r="124" spans="1:126" ht="11.25" customHeight="1">
      <c r="A124" s="3" t="s">
        <v>120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485" t="s">
        <v>196</v>
      </c>
      <c r="M124" s="1"/>
      <c r="N124" s="43" t="s">
        <v>22</v>
      </c>
      <c r="O124" s="10"/>
      <c r="P124" s="430" t="s">
        <v>29</v>
      </c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 t="s">
        <v>83</v>
      </c>
      <c r="AB124" s="2"/>
      <c r="AC124" s="43" t="s">
        <v>22</v>
      </c>
      <c r="AD124" s="17"/>
      <c r="AE124" s="237"/>
      <c r="AF124" s="259"/>
      <c r="AG124" s="259"/>
      <c r="AH124" s="259"/>
      <c r="AI124" s="237" t="str">
        <f t="shared" si="323"/>
        <v>AA</v>
      </c>
      <c r="AJ124" s="25">
        <f t="shared" si="324"/>
        <v>2021</v>
      </c>
      <c r="AK124" s="284">
        <f t="shared" si="325"/>
        <v>11</v>
      </c>
      <c r="AL124" s="285">
        <f t="shared" ca="1" si="410"/>
        <v>0</v>
      </c>
      <c r="AM124" s="285">
        <f t="shared" ca="1" si="410"/>
        <v>0</v>
      </c>
      <c r="AN124" s="285">
        <f t="shared" ca="1" si="410"/>
        <v>0</v>
      </c>
      <c r="AO124" s="285">
        <f t="shared" ca="1" si="410"/>
        <v>0</v>
      </c>
      <c r="AP124" s="285">
        <f t="shared" ca="1" si="410"/>
        <v>0</v>
      </c>
      <c r="AQ124" s="285">
        <f t="shared" ca="1" si="410"/>
        <v>0</v>
      </c>
      <c r="AR124" s="285">
        <f t="shared" ca="1" si="410"/>
        <v>0</v>
      </c>
      <c r="AS124" s="285">
        <f t="shared" ca="1" si="410"/>
        <v>0</v>
      </c>
      <c r="AT124" s="285">
        <f t="shared" ca="1" si="410"/>
        <v>0</v>
      </c>
      <c r="AU124" s="285">
        <f t="shared" ca="1" si="410"/>
        <v>150</v>
      </c>
      <c r="AV124" s="285">
        <f t="shared" ca="1" si="411"/>
        <v>500</v>
      </c>
      <c r="AW124" s="285">
        <f t="shared" ca="1" si="411"/>
        <v>0</v>
      </c>
      <c r="AX124" s="285">
        <f t="shared" ca="1" si="411"/>
        <v>0</v>
      </c>
      <c r="AY124" s="609">
        <f t="shared" ca="1" si="411"/>
        <v>0</v>
      </c>
      <c r="AZ124" s="285">
        <f t="shared" ca="1" si="411"/>
        <v>10</v>
      </c>
      <c r="BA124" s="285">
        <f t="shared" ca="1" si="411"/>
        <v>25</v>
      </c>
      <c r="BB124" s="285">
        <f t="shared" ca="1" si="411"/>
        <v>6</v>
      </c>
      <c r="BC124" s="285">
        <f t="shared" ca="1" si="411"/>
        <v>0</v>
      </c>
      <c r="BD124" s="285">
        <f t="shared" ca="1" si="411"/>
        <v>6</v>
      </c>
      <c r="BE124" s="285">
        <f t="shared" ca="1" si="263"/>
        <v>0</v>
      </c>
      <c r="BF124" s="285">
        <f t="shared" ca="1" si="386"/>
        <v>25</v>
      </c>
      <c r="BG124" s="285">
        <f t="shared" ca="1" si="386"/>
        <v>0</v>
      </c>
      <c r="BH124" s="285">
        <f t="shared" ca="1" si="386"/>
        <v>0</v>
      </c>
      <c r="BI124" s="285">
        <f t="shared" ca="1" si="386"/>
        <v>0</v>
      </c>
      <c r="BJ124" s="285">
        <f t="shared" ca="1" si="412"/>
        <v>15</v>
      </c>
      <c r="BK124" s="285">
        <f t="shared" ca="1" si="412"/>
        <v>0</v>
      </c>
      <c r="BL124" s="285">
        <f t="shared" ca="1" si="412"/>
        <v>0</v>
      </c>
      <c r="BM124" s="285">
        <f t="shared" ca="1" si="412"/>
        <v>0</v>
      </c>
      <c r="BN124" s="285">
        <f t="shared" ca="1" si="412"/>
        <v>0</v>
      </c>
      <c r="BO124" s="285">
        <f t="shared" ca="1" si="412"/>
        <v>0</v>
      </c>
      <c r="BP124" s="285">
        <f t="shared" ca="1" si="412"/>
        <v>0</v>
      </c>
      <c r="BQ124" s="514">
        <f t="shared" ca="1" si="264"/>
        <v>22</v>
      </c>
      <c r="BR124" s="566">
        <f t="shared" ca="1" si="322"/>
        <v>86.8</v>
      </c>
      <c r="BS124" s="274">
        <f t="shared" ca="1" si="321"/>
        <v>650</v>
      </c>
      <c r="BT124" s="285">
        <f t="shared" ca="1" si="265"/>
        <v>737</v>
      </c>
      <c r="BU124" s="286" t="str">
        <f t="shared" si="326"/>
        <v>L</v>
      </c>
      <c r="BV124" s="323">
        <f t="shared" ca="1" si="269"/>
        <v>737</v>
      </c>
      <c r="BW124" s="323">
        <f t="shared" ca="1" si="266"/>
        <v>0</v>
      </c>
      <c r="BY124" s="287"/>
      <c r="BZ124" s="288"/>
      <c r="CA124" s="237" t="str">
        <f t="shared" si="327"/>
        <v>L</v>
      </c>
      <c r="CB124" s="278">
        <f t="shared" si="340"/>
        <v>2021</v>
      </c>
      <c r="CC124" s="279">
        <f t="shared" si="340"/>
        <v>11</v>
      </c>
      <c r="CD124" s="280">
        <f t="shared" ca="1" si="270"/>
        <v>0</v>
      </c>
      <c r="CE124" s="280">
        <f t="shared" ca="1" si="271"/>
        <v>0</v>
      </c>
      <c r="CF124" s="280">
        <f t="shared" ca="1" si="272"/>
        <v>0</v>
      </c>
      <c r="CG124" s="280">
        <f t="shared" ca="1" si="273"/>
        <v>0</v>
      </c>
      <c r="CH124" s="280">
        <f t="shared" ca="1" si="274"/>
        <v>0</v>
      </c>
      <c r="CI124" s="280">
        <f t="shared" ca="1" si="275"/>
        <v>0</v>
      </c>
      <c r="CJ124" s="280">
        <f t="shared" ca="1" si="276"/>
        <v>0</v>
      </c>
      <c r="CK124" s="280">
        <f t="shared" ca="1" si="277"/>
        <v>0</v>
      </c>
      <c r="CL124" s="280">
        <f t="shared" ca="1" si="278"/>
        <v>0</v>
      </c>
      <c r="CM124" s="280">
        <f t="shared" ca="1" si="279"/>
        <v>150</v>
      </c>
      <c r="CN124" s="280">
        <f t="shared" ca="1" si="280"/>
        <v>500</v>
      </c>
      <c r="CO124" s="280">
        <f t="shared" ca="1" si="281"/>
        <v>0</v>
      </c>
      <c r="CP124" s="365">
        <f t="shared" ca="1" si="282"/>
        <v>0</v>
      </c>
      <c r="CQ124" s="613">
        <f t="shared" ca="1" si="283"/>
        <v>0</v>
      </c>
      <c r="CR124" s="280">
        <f t="shared" ca="1" si="284"/>
        <v>7</v>
      </c>
      <c r="CS124" s="280">
        <f t="shared" ca="1" si="285"/>
        <v>25</v>
      </c>
      <c r="CT124" s="280">
        <f t="shared" ca="1" si="286"/>
        <v>5</v>
      </c>
      <c r="CU124" s="280">
        <f t="shared" ca="1" si="287"/>
        <v>0</v>
      </c>
      <c r="CV124" s="280">
        <f t="shared" ca="1" si="288"/>
        <v>5</v>
      </c>
      <c r="CW124" s="365">
        <f t="shared" ca="1" si="289"/>
        <v>0</v>
      </c>
      <c r="CX124" s="280">
        <f t="shared" ca="1" si="290"/>
        <v>25</v>
      </c>
      <c r="CY124" s="280">
        <f t="shared" ca="1" si="291"/>
        <v>0</v>
      </c>
      <c r="CZ124" s="280">
        <f t="shared" ca="1" si="292"/>
        <v>0</v>
      </c>
      <c r="DA124" s="280">
        <f t="shared" ca="1" si="293"/>
        <v>0</v>
      </c>
      <c r="DB124" s="280">
        <f t="shared" ca="1" si="294"/>
        <v>15</v>
      </c>
      <c r="DC124" s="280">
        <f t="shared" ca="1" si="295"/>
        <v>0</v>
      </c>
      <c r="DD124" s="280">
        <f t="shared" ca="1" si="296"/>
        <v>0</v>
      </c>
      <c r="DE124" s="280">
        <f t="shared" ca="1" si="297"/>
        <v>0</v>
      </c>
      <c r="DF124" s="280">
        <f t="shared" ca="1" si="298"/>
        <v>0</v>
      </c>
      <c r="DG124" s="280">
        <f t="shared" ca="1" si="299"/>
        <v>0</v>
      </c>
      <c r="DH124" s="280">
        <f t="shared" ca="1" si="300"/>
        <v>0</v>
      </c>
      <c r="DI124" s="568">
        <f t="shared" ca="1" si="301"/>
        <v>17</v>
      </c>
      <c r="DJ124" s="568">
        <f t="shared" ca="1" si="302"/>
        <v>65</v>
      </c>
      <c r="DK124" s="414">
        <f t="shared" ca="1" si="303"/>
        <v>650</v>
      </c>
      <c r="DL124" s="281">
        <f t="shared" ca="1" si="304"/>
        <v>732</v>
      </c>
      <c r="DM124" s="281">
        <f t="shared" ca="1" si="305"/>
        <v>732</v>
      </c>
      <c r="DN124" s="454">
        <f t="shared" ca="1" si="306"/>
        <v>0</v>
      </c>
      <c r="DO124" s="626">
        <f t="shared" ca="1" si="307"/>
        <v>0</v>
      </c>
      <c r="DP124" s="29"/>
      <c r="DQ124" s="29"/>
      <c r="DR124" s="29"/>
      <c r="DS124" s="29"/>
      <c r="DT124" s="29"/>
      <c r="DU124" s="29"/>
      <c r="DV124" s="29"/>
    </row>
    <row r="125" spans="1:126" ht="11.25" customHeight="1">
      <c r="A125" s="4" t="s">
        <v>2</v>
      </c>
      <c r="B125" s="4" t="s">
        <v>3</v>
      </c>
      <c r="C125" s="4" t="s">
        <v>4</v>
      </c>
      <c r="D125" s="4" t="s">
        <v>5</v>
      </c>
      <c r="E125" s="4" t="s">
        <v>6</v>
      </c>
      <c r="F125" s="4" t="s">
        <v>7</v>
      </c>
      <c r="G125" s="4" t="s">
        <v>8</v>
      </c>
      <c r="H125" s="4" t="s">
        <v>9</v>
      </c>
      <c r="I125" s="4" t="s">
        <v>10</v>
      </c>
      <c r="J125" s="4" t="s">
        <v>11</v>
      </c>
      <c r="K125" s="4" t="s">
        <v>12</v>
      </c>
      <c r="L125" s="4" t="s">
        <v>13</v>
      </c>
      <c r="M125" s="4" t="s">
        <v>14</v>
      </c>
      <c r="N125" s="42" t="s">
        <v>15</v>
      </c>
      <c r="O125" s="12"/>
      <c r="P125" s="11" t="s">
        <v>2</v>
      </c>
      <c r="Q125" s="11" t="s">
        <v>3</v>
      </c>
      <c r="R125" s="11" t="s">
        <v>4</v>
      </c>
      <c r="S125" s="11" t="s">
        <v>5</v>
      </c>
      <c r="T125" s="11" t="s">
        <v>6</v>
      </c>
      <c r="U125" s="11" t="s">
        <v>7</v>
      </c>
      <c r="V125" s="11" t="s">
        <v>8</v>
      </c>
      <c r="W125" s="11" t="s">
        <v>9</v>
      </c>
      <c r="X125" s="11" t="s">
        <v>10</v>
      </c>
      <c r="Y125" s="11" t="s">
        <v>11</v>
      </c>
      <c r="Z125" s="11" t="s">
        <v>12</v>
      </c>
      <c r="AA125" s="11" t="s">
        <v>13</v>
      </c>
      <c r="AB125" s="11" t="s">
        <v>14</v>
      </c>
      <c r="AC125" s="42" t="s">
        <v>15</v>
      </c>
      <c r="AD125" s="17"/>
      <c r="AE125" s="262"/>
      <c r="AF125" s="262"/>
      <c r="AG125" s="262"/>
      <c r="AH125" s="262"/>
      <c r="AI125" s="237" t="str">
        <f t="shared" si="323"/>
        <v>AB</v>
      </c>
      <c r="AJ125" s="25">
        <f t="shared" si="324"/>
        <v>2021</v>
      </c>
      <c r="AK125" s="284">
        <f t="shared" si="325"/>
        <v>12</v>
      </c>
      <c r="AL125" s="285">
        <f t="shared" ca="1" si="410"/>
        <v>0</v>
      </c>
      <c r="AM125" s="285">
        <f t="shared" ca="1" si="410"/>
        <v>0</v>
      </c>
      <c r="AN125" s="285">
        <f t="shared" ca="1" si="410"/>
        <v>0</v>
      </c>
      <c r="AO125" s="285">
        <f t="shared" ca="1" si="410"/>
        <v>0</v>
      </c>
      <c r="AP125" s="285">
        <f t="shared" ca="1" si="410"/>
        <v>0</v>
      </c>
      <c r="AQ125" s="285">
        <f t="shared" ca="1" si="410"/>
        <v>0</v>
      </c>
      <c r="AR125" s="285">
        <f t="shared" ca="1" si="410"/>
        <v>0</v>
      </c>
      <c r="AS125" s="285">
        <f t="shared" ca="1" si="410"/>
        <v>0</v>
      </c>
      <c r="AT125" s="285">
        <f t="shared" ca="1" si="410"/>
        <v>0</v>
      </c>
      <c r="AU125" s="285">
        <f t="shared" ca="1" si="410"/>
        <v>150</v>
      </c>
      <c r="AV125" s="285">
        <f t="shared" ca="1" si="411"/>
        <v>500</v>
      </c>
      <c r="AW125" s="285">
        <f t="shared" ca="1" si="411"/>
        <v>0</v>
      </c>
      <c r="AX125" s="285">
        <f t="shared" ca="1" si="411"/>
        <v>0</v>
      </c>
      <c r="AY125" s="609">
        <f t="shared" ca="1" si="411"/>
        <v>0</v>
      </c>
      <c r="AZ125" s="285">
        <f t="shared" ca="1" si="411"/>
        <v>11</v>
      </c>
      <c r="BA125" s="285">
        <f t="shared" ca="1" si="411"/>
        <v>25</v>
      </c>
      <c r="BB125" s="285">
        <f t="shared" ca="1" si="411"/>
        <v>5</v>
      </c>
      <c r="BC125" s="285">
        <f t="shared" ca="1" si="411"/>
        <v>0</v>
      </c>
      <c r="BD125" s="285">
        <f t="shared" ca="1" si="411"/>
        <v>4</v>
      </c>
      <c r="BE125" s="285">
        <f t="shared" ca="1" si="263"/>
        <v>0</v>
      </c>
      <c r="BF125" s="285">
        <f t="shared" ca="1" si="386"/>
        <v>25</v>
      </c>
      <c r="BG125" s="285">
        <f t="shared" ca="1" si="386"/>
        <v>0</v>
      </c>
      <c r="BH125" s="285">
        <f t="shared" ca="1" si="386"/>
        <v>0</v>
      </c>
      <c r="BI125" s="285">
        <f t="shared" ca="1" si="386"/>
        <v>0</v>
      </c>
      <c r="BJ125" s="285">
        <f t="shared" ca="1" si="412"/>
        <v>15</v>
      </c>
      <c r="BK125" s="285">
        <f t="shared" ca="1" si="412"/>
        <v>0</v>
      </c>
      <c r="BL125" s="285">
        <f t="shared" ca="1" si="412"/>
        <v>0</v>
      </c>
      <c r="BM125" s="285">
        <f t="shared" ca="1" si="412"/>
        <v>0</v>
      </c>
      <c r="BN125" s="285">
        <f t="shared" ca="1" si="412"/>
        <v>0</v>
      </c>
      <c r="BO125" s="285">
        <f t="shared" ca="1" si="412"/>
        <v>0</v>
      </c>
      <c r="BP125" s="285">
        <f t="shared" ca="1" si="412"/>
        <v>0</v>
      </c>
      <c r="BQ125" s="514">
        <f t="shared" ca="1" si="264"/>
        <v>21</v>
      </c>
      <c r="BR125" s="566">
        <f t="shared" ca="1" si="322"/>
        <v>85.5</v>
      </c>
      <c r="BS125" s="274">
        <f t="shared" ca="1" si="321"/>
        <v>650</v>
      </c>
      <c r="BT125" s="285">
        <f t="shared" ca="1" si="265"/>
        <v>736</v>
      </c>
      <c r="BU125" s="286" t="str">
        <f t="shared" si="326"/>
        <v>M</v>
      </c>
      <c r="BV125" s="323">
        <f t="shared" ca="1" si="269"/>
        <v>735</v>
      </c>
      <c r="BW125" s="323">
        <f t="shared" ca="1" si="266"/>
        <v>-1</v>
      </c>
      <c r="BY125" s="287"/>
      <c r="BZ125" s="288"/>
      <c r="CA125" s="237" t="str">
        <f t="shared" si="327"/>
        <v>M</v>
      </c>
      <c r="CB125" s="278">
        <f t="shared" si="340"/>
        <v>2021</v>
      </c>
      <c r="CC125" s="279">
        <f t="shared" si="340"/>
        <v>12</v>
      </c>
      <c r="CD125" s="280">
        <f t="shared" ca="1" si="270"/>
        <v>0</v>
      </c>
      <c r="CE125" s="280">
        <f t="shared" ca="1" si="271"/>
        <v>0</v>
      </c>
      <c r="CF125" s="280">
        <f t="shared" ca="1" si="272"/>
        <v>0</v>
      </c>
      <c r="CG125" s="280">
        <f t="shared" ca="1" si="273"/>
        <v>0</v>
      </c>
      <c r="CH125" s="280">
        <f t="shared" ca="1" si="274"/>
        <v>0</v>
      </c>
      <c r="CI125" s="280">
        <f t="shared" ca="1" si="275"/>
        <v>0</v>
      </c>
      <c r="CJ125" s="280">
        <f t="shared" ca="1" si="276"/>
        <v>0</v>
      </c>
      <c r="CK125" s="280">
        <f t="shared" ca="1" si="277"/>
        <v>0</v>
      </c>
      <c r="CL125" s="280">
        <f t="shared" ca="1" si="278"/>
        <v>600</v>
      </c>
      <c r="CM125" s="280">
        <f t="shared" ca="1" si="279"/>
        <v>150</v>
      </c>
      <c r="CN125" s="280">
        <f t="shared" ca="1" si="280"/>
        <v>500</v>
      </c>
      <c r="CO125" s="280">
        <f t="shared" ca="1" si="281"/>
        <v>0</v>
      </c>
      <c r="CP125" s="365">
        <f t="shared" ca="1" si="282"/>
        <v>0</v>
      </c>
      <c r="CQ125" s="613">
        <f t="shared" ca="1" si="283"/>
        <v>0</v>
      </c>
      <c r="CR125" s="280">
        <f t="shared" ca="1" si="284"/>
        <v>10</v>
      </c>
      <c r="CS125" s="280">
        <f t="shared" ca="1" si="285"/>
        <v>25</v>
      </c>
      <c r="CT125" s="280">
        <f t="shared" ca="1" si="286"/>
        <v>6</v>
      </c>
      <c r="CU125" s="280">
        <f t="shared" ca="1" si="287"/>
        <v>0</v>
      </c>
      <c r="CV125" s="280">
        <f t="shared" ca="1" si="288"/>
        <v>5</v>
      </c>
      <c r="CW125" s="365">
        <f t="shared" ca="1" si="289"/>
        <v>0</v>
      </c>
      <c r="CX125" s="280">
        <f t="shared" ca="1" si="290"/>
        <v>25</v>
      </c>
      <c r="CY125" s="280">
        <f t="shared" ca="1" si="291"/>
        <v>0</v>
      </c>
      <c r="CZ125" s="280">
        <f t="shared" ca="1" si="292"/>
        <v>0</v>
      </c>
      <c r="DA125" s="280">
        <f t="shared" ca="1" si="293"/>
        <v>0</v>
      </c>
      <c r="DB125" s="280">
        <f t="shared" ca="1" si="294"/>
        <v>15</v>
      </c>
      <c r="DC125" s="280">
        <f t="shared" ca="1" si="295"/>
        <v>0</v>
      </c>
      <c r="DD125" s="280">
        <f t="shared" ca="1" si="296"/>
        <v>0</v>
      </c>
      <c r="DE125" s="280">
        <f t="shared" ca="1" si="297"/>
        <v>0</v>
      </c>
      <c r="DF125" s="280">
        <f t="shared" ca="1" si="298"/>
        <v>0</v>
      </c>
      <c r="DG125" s="280">
        <f t="shared" ca="1" si="299"/>
        <v>0</v>
      </c>
      <c r="DH125" s="280">
        <f t="shared" ca="1" si="300"/>
        <v>0</v>
      </c>
      <c r="DI125" s="568">
        <f t="shared" ca="1" si="301"/>
        <v>21</v>
      </c>
      <c r="DJ125" s="568">
        <f t="shared" ca="1" si="302"/>
        <v>65</v>
      </c>
      <c r="DK125" s="414">
        <f t="shared" ca="1" si="303"/>
        <v>1250</v>
      </c>
      <c r="DL125" s="281">
        <f t="shared" ca="1" si="304"/>
        <v>1336</v>
      </c>
      <c r="DM125" s="281">
        <f t="shared" ca="1" si="305"/>
        <v>1337</v>
      </c>
      <c r="DN125" s="454">
        <f t="shared" ca="1" si="306"/>
        <v>1</v>
      </c>
      <c r="DO125" s="626">
        <f t="shared" ca="1" si="307"/>
        <v>7.4850299401197609E-4</v>
      </c>
      <c r="DP125" s="29"/>
      <c r="DQ125" s="29"/>
      <c r="DR125" s="29"/>
      <c r="DS125" s="29"/>
      <c r="DT125" s="29"/>
      <c r="DU125" s="29"/>
      <c r="DV125" s="29"/>
    </row>
    <row r="126" spans="1:126" ht="11.25" customHeight="1">
      <c r="A126" s="1">
        <f>A86</f>
        <v>2010</v>
      </c>
      <c r="B126" s="477">
        <f>B726+B806+B886+B1086+B1166+B1366+B1406</f>
        <v>264.54899999999998</v>
      </c>
      <c r="C126" s="477">
        <f t="shared" ref="C126:M126" si="413">C726+C806+C886+C1086+C1166+C1366+C1406</f>
        <v>204.86500000000001</v>
      </c>
      <c r="D126" s="477">
        <f t="shared" si="413"/>
        <v>197.30700000000002</v>
      </c>
      <c r="E126" s="477">
        <f t="shared" si="413"/>
        <v>151.12</v>
      </c>
      <c r="F126" s="477">
        <f t="shared" si="413"/>
        <v>197.35999999999999</v>
      </c>
      <c r="G126" s="477">
        <f t="shared" si="413"/>
        <v>235.33499999999998</v>
      </c>
      <c r="H126" s="477">
        <f t="shared" si="413"/>
        <v>227.48099999999999</v>
      </c>
      <c r="I126" s="477">
        <f t="shared" si="413"/>
        <v>226.55100000000002</v>
      </c>
      <c r="J126" s="477">
        <f t="shared" si="413"/>
        <v>201.49</v>
      </c>
      <c r="K126" s="477">
        <f t="shared" si="413"/>
        <v>177.053</v>
      </c>
      <c r="L126" s="477">
        <f t="shared" si="413"/>
        <v>139.50400000000002</v>
      </c>
      <c r="M126" s="477">
        <f t="shared" si="413"/>
        <v>213.41</v>
      </c>
      <c r="N126" s="41">
        <f t="shared" ref="N126:N146" si="414">SUM(B126:M126)</f>
        <v>2436.0249999999996</v>
      </c>
      <c r="O126" s="2"/>
      <c r="P126" s="1">
        <f>A126</f>
        <v>2010</v>
      </c>
      <c r="Q126" s="477">
        <f>Q726+Q806+Q886+Q1086+Q1166+Q1366+Q1406</f>
        <v>194.01399999999998</v>
      </c>
      <c r="R126" s="477">
        <f t="shared" ref="R126:AB126" si="415">R726+R806+R886+R1086+R1166+R1366+R1406</f>
        <v>265.678</v>
      </c>
      <c r="S126" s="477">
        <f t="shared" si="415"/>
        <v>245.17700000000002</v>
      </c>
      <c r="T126" s="477">
        <f t="shared" si="415"/>
        <v>195.30300000000003</v>
      </c>
      <c r="U126" s="477">
        <f t="shared" si="415"/>
        <v>161.34800000000001</v>
      </c>
      <c r="V126" s="477">
        <f t="shared" si="415"/>
        <v>236.69500000000002</v>
      </c>
      <c r="W126" s="477">
        <f t="shared" si="415"/>
        <v>249.62599999999998</v>
      </c>
      <c r="X126" s="477">
        <f t="shared" si="415"/>
        <v>227.08499999999998</v>
      </c>
      <c r="Y126" s="477">
        <f t="shared" si="415"/>
        <v>261.90899999999999</v>
      </c>
      <c r="Z126" s="477">
        <f t="shared" si="415"/>
        <v>232.85399999999998</v>
      </c>
      <c r="AA126" s="477">
        <f t="shared" si="415"/>
        <v>192.72499999999999</v>
      </c>
      <c r="AB126" s="477">
        <f t="shared" si="415"/>
        <v>168.73500000000001</v>
      </c>
      <c r="AC126" s="41">
        <f t="shared" ref="AC126:AC137" si="416">SUM(Q126:AB126)</f>
        <v>2631.1489999999999</v>
      </c>
      <c r="AD126" s="17"/>
      <c r="AF126" s="25"/>
      <c r="AG126" s="25"/>
      <c r="AH126" s="57"/>
      <c r="AI126" s="237" t="str">
        <f t="shared" si="323"/>
        <v>Q</v>
      </c>
      <c r="AJ126" s="25">
        <f t="shared" si="324"/>
        <v>2022</v>
      </c>
      <c r="AK126" s="284">
        <f t="shared" si="325"/>
        <v>1</v>
      </c>
      <c r="AL126" s="285">
        <f t="shared" ref="AL126:AU135" ca="1" si="417">ROUND(INDIRECT(CONCATENATE($AI126,AL$2+($AJ126-2010))),0)</f>
        <v>0</v>
      </c>
      <c r="AM126" s="285">
        <f t="shared" ca="1" si="417"/>
        <v>0</v>
      </c>
      <c r="AN126" s="285">
        <f t="shared" ca="1" si="417"/>
        <v>0</v>
      </c>
      <c r="AO126" s="285">
        <f t="shared" ca="1" si="417"/>
        <v>0</v>
      </c>
      <c r="AP126" s="285">
        <f t="shared" ca="1" si="417"/>
        <v>0</v>
      </c>
      <c r="AQ126" s="285">
        <f t="shared" ca="1" si="417"/>
        <v>0</v>
      </c>
      <c r="AR126" s="285">
        <f t="shared" ca="1" si="417"/>
        <v>0</v>
      </c>
      <c r="AS126" s="285">
        <f t="shared" ca="1" si="417"/>
        <v>0</v>
      </c>
      <c r="AT126" s="285">
        <f t="shared" ca="1" si="417"/>
        <v>600</v>
      </c>
      <c r="AU126" s="285">
        <f t="shared" ca="1" si="417"/>
        <v>150</v>
      </c>
      <c r="AV126" s="285">
        <f t="shared" ref="AV126:BD135" ca="1" si="418">ROUND(INDIRECT(CONCATENATE($AI126,AV$2+($AJ126-2010))),0)</f>
        <v>500</v>
      </c>
      <c r="AW126" s="285">
        <f t="shared" ca="1" si="418"/>
        <v>0</v>
      </c>
      <c r="AX126" s="285">
        <f t="shared" ca="1" si="418"/>
        <v>0</v>
      </c>
      <c r="AY126" s="609">
        <f t="shared" ca="1" si="418"/>
        <v>0</v>
      </c>
      <c r="AZ126" s="285">
        <f t="shared" ca="1" si="418"/>
        <v>7</v>
      </c>
      <c r="BA126" s="285">
        <f t="shared" ca="1" si="418"/>
        <v>25</v>
      </c>
      <c r="BB126" s="285">
        <f t="shared" ca="1" si="418"/>
        <v>6</v>
      </c>
      <c r="BC126" s="285">
        <f t="shared" ca="1" si="418"/>
        <v>0</v>
      </c>
      <c r="BD126" s="285">
        <f t="shared" ca="1" si="418"/>
        <v>5</v>
      </c>
      <c r="BE126" s="285">
        <f t="shared" ca="1" si="263"/>
        <v>0</v>
      </c>
      <c r="BF126" s="285">
        <f t="shared" ref="BF126:BI145" ca="1" si="419">ROUND(INDIRECT(CONCATENATE($AI126,BF$2+($AJ126-2010))),0)</f>
        <v>25</v>
      </c>
      <c r="BG126" s="285">
        <f t="shared" ca="1" si="419"/>
        <v>0</v>
      </c>
      <c r="BH126" s="285">
        <f t="shared" ca="1" si="419"/>
        <v>0</v>
      </c>
      <c r="BI126" s="285">
        <f t="shared" ca="1" si="419"/>
        <v>0</v>
      </c>
      <c r="BJ126" s="285">
        <f t="shared" ref="BJ126:BP135" ca="1" si="420">ROUND(INDIRECT(CONCATENATE($AI126,BJ$2+($AJ126-2010))),1)</f>
        <v>15</v>
      </c>
      <c r="BK126" s="285">
        <f t="shared" ca="1" si="420"/>
        <v>0</v>
      </c>
      <c r="BL126" s="285">
        <f t="shared" ca="1" si="420"/>
        <v>0</v>
      </c>
      <c r="BM126" s="285">
        <f t="shared" ca="1" si="420"/>
        <v>0</v>
      </c>
      <c r="BN126" s="285">
        <f t="shared" ca="1" si="420"/>
        <v>0</v>
      </c>
      <c r="BO126" s="285">
        <f t="shared" ca="1" si="420"/>
        <v>0</v>
      </c>
      <c r="BP126" s="285">
        <f t="shared" ca="1" si="420"/>
        <v>0</v>
      </c>
      <c r="BQ126" s="514">
        <f t="shared" ca="1" si="264"/>
        <v>18</v>
      </c>
      <c r="BR126" s="566">
        <f t="shared" ca="1" si="322"/>
        <v>82.7</v>
      </c>
      <c r="BS126" s="274">
        <f t="shared" ca="1" si="321"/>
        <v>1250</v>
      </c>
      <c r="BT126" s="285">
        <f t="shared" ca="1" si="265"/>
        <v>1333</v>
      </c>
      <c r="BU126" s="286" t="str">
        <f t="shared" si="326"/>
        <v>B</v>
      </c>
      <c r="BV126" s="323">
        <f t="shared" ca="1" si="269"/>
        <v>1333</v>
      </c>
      <c r="BW126" s="323">
        <f t="shared" ca="1" si="266"/>
        <v>0</v>
      </c>
      <c r="BY126" s="287"/>
      <c r="BZ126" s="288"/>
      <c r="CA126" s="237" t="str">
        <f t="shared" si="327"/>
        <v>B</v>
      </c>
      <c r="CB126" s="278">
        <f t="shared" si="340"/>
        <v>2022</v>
      </c>
      <c r="CC126" s="279">
        <f t="shared" si="340"/>
        <v>1</v>
      </c>
      <c r="CD126" s="280">
        <f t="shared" ca="1" si="270"/>
        <v>0</v>
      </c>
      <c r="CE126" s="280">
        <f t="shared" ca="1" si="271"/>
        <v>0</v>
      </c>
      <c r="CF126" s="280">
        <f t="shared" ca="1" si="272"/>
        <v>0</v>
      </c>
      <c r="CG126" s="280">
        <f t="shared" ca="1" si="273"/>
        <v>0</v>
      </c>
      <c r="CH126" s="280">
        <f t="shared" ca="1" si="274"/>
        <v>0</v>
      </c>
      <c r="CI126" s="280">
        <f t="shared" ca="1" si="275"/>
        <v>0</v>
      </c>
      <c r="CJ126" s="280">
        <f t="shared" ca="1" si="276"/>
        <v>0</v>
      </c>
      <c r="CK126" s="280">
        <f t="shared" ca="1" si="277"/>
        <v>0</v>
      </c>
      <c r="CL126" s="280">
        <f t="shared" ca="1" si="278"/>
        <v>600</v>
      </c>
      <c r="CM126" s="280">
        <f t="shared" ca="1" si="279"/>
        <v>150</v>
      </c>
      <c r="CN126" s="280">
        <f t="shared" ca="1" si="280"/>
        <v>500</v>
      </c>
      <c r="CO126" s="280">
        <f t="shared" ca="1" si="281"/>
        <v>0</v>
      </c>
      <c r="CP126" s="365">
        <f t="shared" ca="1" si="282"/>
        <v>0</v>
      </c>
      <c r="CQ126" s="613">
        <f t="shared" ca="1" si="283"/>
        <v>0</v>
      </c>
      <c r="CR126" s="280">
        <f t="shared" ca="1" si="284"/>
        <v>11</v>
      </c>
      <c r="CS126" s="280">
        <f t="shared" ca="1" si="285"/>
        <v>25</v>
      </c>
      <c r="CT126" s="280">
        <f t="shared" ca="1" si="286"/>
        <v>7</v>
      </c>
      <c r="CU126" s="280">
        <f t="shared" ca="1" si="287"/>
        <v>0</v>
      </c>
      <c r="CV126" s="280">
        <f t="shared" ca="1" si="288"/>
        <v>6</v>
      </c>
      <c r="CW126" s="365">
        <f t="shared" ca="1" si="289"/>
        <v>0</v>
      </c>
      <c r="CX126" s="280">
        <f t="shared" ca="1" si="290"/>
        <v>25</v>
      </c>
      <c r="CY126" s="280">
        <f t="shared" ca="1" si="291"/>
        <v>0</v>
      </c>
      <c r="CZ126" s="280">
        <f t="shared" ca="1" si="292"/>
        <v>0</v>
      </c>
      <c r="DA126" s="280">
        <f t="shared" ca="1" si="293"/>
        <v>0</v>
      </c>
      <c r="DB126" s="280">
        <f t="shared" ca="1" si="294"/>
        <v>15</v>
      </c>
      <c r="DC126" s="280">
        <f t="shared" ca="1" si="295"/>
        <v>0</v>
      </c>
      <c r="DD126" s="280">
        <f t="shared" ca="1" si="296"/>
        <v>0</v>
      </c>
      <c r="DE126" s="280">
        <f t="shared" ca="1" si="297"/>
        <v>0</v>
      </c>
      <c r="DF126" s="280">
        <f t="shared" ca="1" si="298"/>
        <v>0</v>
      </c>
      <c r="DG126" s="280">
        <f t="shared" ca="1" si="299"/>
        <v>0</v>
      </c>
      <c r="DH126" s="280">
        <f t="shared" ca="1" si="300"/>
        <v>0</v>
      </c>
      <c r="DI126" s="568">
        <f t="shared" ca="1" si="301"/>
        <v>24</v>
      </c>
      <c r="DJ126" s="568">
        <f t="shared" ca="1" si="302"/>
        <v>65</v>
      </c>
      <c r="DK126" s="414">
        <f t="shared" ca="1" si="303"/>
        <v>1250</v>
      </c>
      <c r="DL126" s="281">
        <f t="shared" ca="1" si="304"/>
        <v>1339</v>
      </c>
      <c r="DM126" s="281">
        <f t="shared" ca="1" si="305"/>
        <v>1339</v>
      </c>
      <c r="DN126" s="454">
        <f t="shared" ca="1" si="306"/>
        <v>0</v>
      </c>
      <c r="DO126" s="626">
        <f t="shared" ca="1" si="307"/>
        <v>0</v>
      </c>
      <c r="DP126" s="29"/>
      <c r="DQ126" s="29"/>
      <c r="DR126" s="29"/>
      <c r="DS126" s="29"/>
      <c r="DT126" s="29"/>
      <c r="DU126" s="29"/>
      <c r="DV126" s="29"/>
    </row>
    <row r="127" spans="1:126" ht="11.25" customHeight="1">
      <c r="A127" s="1">
        <f t="shared" ref="A127:A161" si="421">A87</f>
        <v>2011</v>
      </c>
      <c r="B127" s="477">
        <f>B727+B807+B887+B1167+B1367+B1407</f>
        <v>36</v>
      </c>
      <c r="C127" s="477">
        <f t="shared" ref="C127:M127" si="422">C727+C807+C887+C1167+C1367+C1407</f>
        <v>43.217635639113112</v>
      </c>
      <c r="D127" s="477">
        <f t="shared" si="422"/>
        <v>29.065290691733935</v>
      </c>
      <c r="E127" s="477">
        <f t="shared" si="422"/>
        <v>31.217635639113109</v>
      </c>
      <c r="F127" s="477">
        <f t="shared" si="422"/>
        <v>39.194719135487816</v>
      </c>
      <c r="G127" s="477">
        <f t="shared" si="422"/>
        <v>41.233662962585385</v>
      </c>
      <c r="H127" s="477">
        <f t="shared" si="422"/>
        <v>41.194719135487816</v>
      </c>
      <c r="I127" s="477">
        <f t="shared" si="422"/>
        <v>41.194719135487816</v>
      </c>
      <c r="J127" s="477">
        <f t="shared" si="422"/>
        <v>40.194719135487816</v>
      </c>
      <c r="K127" s="477">
        <f t="shared" si="422"/>
        <v>39.2141910490366</v>
      </c>
      <c r="L127" s="477">
        <f t="shared" si="422"/>
        <v>29.136303394841473</v>
      </c>
      <c r="M127" s="477">
        <f t="shared" si="422"/>
        <v>35.194719135487816</v>
      </c>
      <c r="N127" s="41">
        <f t="shared" si="414"/>
        <v>446.05831505386266</v>
      </c>
      <c r="O127" s="2"/>
      <c r="P127" s="1">
        <f t="shared" ref="P127:P161" si="423">A127</f>
        <v>2011</v>
      </c>
      <c r="Q127" s="477">
        <f>Q727+Q807+Q887+Q1167+Q1367+Q1407</f>
        <v>132.941</v>
      </c>
      <c r="R127" s="477">
        <f t="shared" ref="R127:AB127" si="424">R727+R807+R887+R1167+R1367+R1407</f>
        <v>35.823999999999998</v>
      </c>
      <c r="S127" s="477">
        <f t="shared" si="424"/>
        <v>34</v>
      </c>
      <c r="T127" s="477">
        <f t="shared" si="424"/>
        <v>37</v>
      </c>
      <c r="U127" s="477">
        <f t="shared" si="424"/>
        <v>27</v>
      </c>
      <c r="V127" s="477">
        <f t="shared" si="424"/>
        <v>37</v>
      </c>
      <c r="W127" s="477">
        <f t="shared" si="424"/>
        <v>41</v>
      </c>
      <c r="X127" s="477">
        <f t="shared" si="424"/>
        <v>44</v>
      </c>
      <c r="Y127" s="477">
        <f t="shared" si="424"/>
        <v>43</v>
      </c>
      <c r="Z127" s="477">
        <f t="shared" si="424"/>
        <v>42</v>
      </c>
      <c r="AA127" s="477">
        <f t="shared" si="424"/>
        <v>39</v>
      </c>
      <c r="AB127" s="477">
        <f t="shared" si="424"/>
        <v>34</v>
      </c>
      <c r="AC127" s="41">
        <f t="shared" si="416"/>
        <v>546.76499999999999</v>
      </c>
      <c r="AD127" s="17"/>
      <c r="AF127" s="25"/>
      <c r="AG127" s="25"/>
      <c r="AH127" s="25"/>
      <c r="AI127" s="237" t="str">
        <f t="shared" si="323"/>
        <v>R</v>
      </c>
      <c r="AJ127" s="25">
        <f t="shared" si="324"/>
        <v>2022</v>
      </c>
      <c r="AK127" s="284">
        <f t="shared" si="325"/>
        <v>2</v>
      </c>
      <c r="AL127" s="285">
        <f t="shared" ca="1" si="417"/>
        <v>0</v>
      </c>
      <c r="AM127" s="285">
        <f t="shared" ca="1" si="417"/>
        <v>0</v>
      </c>
      <c r="AN127" s="285">
        <f t="shared" ca="1" si="417"/>
        <v>0</v>
      </c>
      <c r="AO127" s="285">
        <f t="shared" ca="1" si="417"/>
        <v>0</v>
      </c>
      <c r="AP127" s="285">
        <f t="shared" ca="1" si="417"/>
        <v>0</v>
      </c>
      <c r="AQ127" s="285">
        <f t="shared" ca="1" si="417"/>
        <v>0</v>
      </c>
      <c r="AR127" s="285">
        <f t="shared" ca="1" si="417"/>
        <v>0</v>
      </c>
      <c r="AS127" s="285">
        <f t="shared" ca="1" si="417"/>
        <v>0</v>
      </c>
      <c r="AT127" s="285">
        <f t="shared" ca="1" si="417"/>
        <v>600</v>
      </c>
      <c r="AU127" s="285">
        <f t="shared" ca="1" si="417"/>
        <v>150</v>
      </c>
      <c r="AV127" s="285">
        <f t="shared" ca="1" si="418"/>
        <v>500</v>
      </c>
      <c r="AW127" s="285">
        <f t="shared" ca="1" si="418"/>
        <v>0</v>
      </c>
      <c r="AX127" s="285">
        <f t="shared" ca="1" si="418"/>
        <v>0</v>
      </c>
      <c r="AY127" s="609">
        <f t="shared" ca="1" si="418"/>
        <v>0</v>
      </c>
      <c r="AZ127" s="285">
        <f t="shared" ca="1" si="418"/>
        <v>10</v>
      </c>
      <c r="BA127" s="285">
        <f t="shared" ca="1" si="418"/>
        <v>25</v>
      </c>
      <c r="BB127" s="285">
        <f t="shared" ca="1" si="418"/>
        <v>7</v>
      </c>
      <c r="BC127" s="285">
        <f t="shared" ca="1" si="418"/>
        <v>0</v>
      </c>
      <c r="BD127" s="285">
        <f t="shared" ca="1" si="418"/>
        <v>5</v>
      </c>
      <c r="BE127" s="285">
        <f t="shared" ca="1" si="263"/>
        <v>0</v>
      </c>
      <c r="BF127" s="285">
        <f t="shared" ca="1" si="419"/>
        <v>25</v>
      </c>
      <c r="BG127" s="285">
        <f t="shared" ca="1" si="419"/>
        <v>0</v>
      </c>
      <c r="BH127" s="285">
        <f t="shared" ca="1" si="419"/>
        <v>0</v>
      </c>
      <c r="BI127" s="285">
        <f t="shared" ca="1" si="419"/>
        <v>0</v>
      </c>
      <c r="BJ127" s="285">
        <f t="shared" ca="1" si="420"/>
        <v>15</v>
      </c>
      <c r="BK127" s="285">
        <f t="shared" ca="1" si="420"/>
        <v>0</v>
      </c>
      <c r="BL127" s="285">
        <f t="shared" ca="1" si="420"/>
        <v>0</v>
      </c>
      <c r="BM127" s="285">
        <f t="shared" ca="1" si="420"/>
        <v>0</v>
      </c>
      <c r="BN127" s="285">
        <f t="shared" ca="1" si="420"/>
        <v>0</v>
      </c>
      <c r="BO127" s="285">
        <f t="shared" ca="1" si="420"/>
        <v>0</v>
      </c>
      <c r="BP127" s="285">
        <f t="shared" ca="1" si="420"/>
        <v>0</v>
      </c>
      <c r="BQ127" s="514">
        <f t="shared" ca="1" si="264"/>
        <v>22</v>
      </c>
      <c r="BR127" s="566">
        <f t="shared" ca="1" si="322"/>
        <v>87.3</v>
      </c>
      <c r="BS127" s="274">
        <f t="shared" ca="1" si="321"/>
        <v>1250</v>
      </c>
      <c r="BT127" s="285">
        <f t="shared" ca="1" si="265"/>
        <v>1337</v>
      </c>
      <c r="BU127" s="286" t="str">
        <f t="shared" si="326"/>
        <v>C</v>
      </c>
      <c r="BV127" s="323">
        <f t="shared" ca="1" si="269"/>
        <v>1337</v>
      </c>
      <c r="BW127" s="323">
        <f t="shared" ca="1" si="266"/>
        <v>0</v>
      </c>
      <c r="BY127" s="287"/>
      <c r="BZ127" s="288"/>
      <c r="CA127" s="237" t="str">
        <f t="shared" si="327"/>
        <v>C</v>
      </c>
      <c r="CB127" s="278">
        <f t="shared" si="340"/>
        <v>2022</v>
      </c>
      <c r="CC127" s="279">
        <f t="shared" si="340"/>
        <v>2</v>
      </c>
      <c r="CD127" s="280">
        <f t="shared" ca="1" si="270"/>
        <v>0</v>
      </c>
      <c r="CE127" s="280">
        <f t="shared" ca="1" si="271"/>
        <v>0</v>
      </c>
      <c r="CF127" s="280">
        <f t="shared" ca="1" si="272"/>
        <v>0</v>
      </c>
      <c r="CG127" s="280">
        <f t="shared" ca="1" si="273"/>
        <v>0</v>
      </c>
      <c r="CH127" s="280">
        <f t="shared" ca="1" si="274"/>
        <v>0</v>
      </c>
      <c r="CI127" s="280">
        <f t="shared" ca="1" si="275"/>
        <v>0</v>
      </c>
      <c r="CJ127" s="280">
        <f t="shared" ca="1" si="276"/>
        <v>0</v>
      </c>
      <c r="CK127" s="280">
        <f t="shared" ca="1" si="277"/>
        <v>0</v>
      </c>
      <c r="CL127" s="280">
        <f t="shared" ca="1" si="278"/>
        <v>600</v>
      </c>
      <c r="CM127" s="280">
        <f t="shared" ca="1" si="279"/>
        <v>150</v>
      </c>
      <c r="CN127" s="280">
        <f t="shared" ca="1" si="280"/>
        <v>500</v>
      </c>
      <c r="CO127" s="280">
        <f t="shared" ca="1" si="281"/>
        <v>0</v>
      </c>
      <c r="CP127" s="365">
        <f t="shared" ca="1" si="282"/>
        <v>0</v>
      </c>
      <c r="CQ127" s="613">
        <f t="shared" ca="1" si="283"/>
        <v>0</v>
      </c>
      <c r="CR127" s="280">
        <f t="shared" ca="1" si="284"/>
        <v>11</v>
      </c>
      <c r="CS127" s="280">
        <f t="shared" ca="1" si="285"/>
        <v>25</v>
      </c>
      <c r="CT127" s="280">
        <f t="shared" ca="1" si="286"/>
        <v>6</v>
      </c>
      <c r="CU127" s="280">
        <f t="shared" ca="1" si="287"/>
        <v>0</v>
      </c>
      <c r="CV127" s="280">
        <f t="shared" ca="1" si="288"/>
        <v>5</v>
      </c>
      <c r="CW127" s="365">
        <f t="shared" ca="1" si="289"/>
        <v>0</v>
      </c>
      <c r="CX127" s="280">
        <f t="shared" ca="1" si="290"/>
        <v>25</v>
      </c>
      <c r="CY127" s="280">
        <f t="shared" ca="1" si="291"/>
        <v>0</v>
      </c>
      <c r="CZ127" s="280">
        <f t="shared" ca="1" si="292"/>
        <v>0</v>
      </c>
      <c r="DA127" s="280">
        <f t="shared" ca="1" si="293"/>
        <v>0</v>
      </c>
      <c r="DB127" s="280">
        <f t="shared" ca="1" si="294"/>
        <v>15</v>
      </c>
      <c r="DC127" s="280">
        <f t="shared" ca="1" si="295"/>
        <v>0</v>
      </c>
      <c r="DD127" s="280">
        <f t="shared" ca="1" si="296"/>
        <v>0</v>
      </c>
      <c r="DE127" s="280">
        <f t="shared" ca="1" si="297"/>
        <v>0</v>
      </c>
      <c r="DF127" s="280">
        <f t="shared" ca="1" si="298"/>
        <v>0</v>
      </c>
      <c r="DG127" s="280">
        <f t="shared" ca="1" si="299"/>
        <v>0</v>
      </c>
      <c r="DH127" s="280">
        <f t="shared" ca="1" si="300"/>
        <v>0</v>
      </c>
      <c r="DI127" s="568">
        <f t="shared" ca="1" si="301"/>
        <v>22</v>
      </c>
      <c r="DJ127" s="568">
        <f t="shared" ca="1" si="302"/>
        <v>65</v>
      </c>
      <c r="DK127" s="414">
        <f t="shared" ca="1" si="303"/>
        <v>1250</v>
      </c>
      <c r="DL127" s="281">
        <f t="shared" ca="1" si="304"/>
        <v>1337</v>
      </c>
      <c r="DM127" s="281">
        <f t="shared" ca="1" si="305"/>
        <v>1337</v>
      </c>
      <c r="DN127" s="454">
        <f t="shared" ca="1" si="306"/>
        <v>0</v>
      </c>
      <c r="DO127" s="626">
        <f t="shared" ca="1" si="307"/>
        <v>0</v>
      </c>
      <c r="DP127" s="29"/>
      <c r="DQ127" s="29"/>
      <c r="DR127" s="29"/>
      <c r="DS127" s="29"/>
      <c r="DT127" s="29"/>
      <c r="DU127" s="29"/>
      <c r="DV127" s="29"/>
    </row>
    <row r="128" spans="1:126" ht="11.25" customHeight="1">
      <c r="A128" s="1">
        <f t="shared" si="421"/>
        <v>2012</v>
      </c>
      <c r="B128" s="477">
        <f t="shared" ref="B128:M128" si="425">B728+B808+B888+B1168+B1368+B1408</f>
        <v>58</v>
      </c>
      <c r="C128" s="477">
        <f t="shared" si="425"/>
        <v>44</v>
      </c>
      <c r="D128" s="477">
        <f t="shared" si="425"/>
        <v>23</v>
      </c>
      <c r="E128" s="477">
        <f t="shared" si="425"/>
        <v>24</v>
      </c>
      <c r="F128" s="477">
        <f t="shared" si="425"/>
        <v>39</v>
      </c>
      <c r="G128" s="477">
        <f t="shared" si="425"/>
        <v>43</v>
      </c>
      <c r="H128" s="477">
        <f t="shared" si="425"/>
        <v>42</v>
      </c>
      <c r="I128" s="477">
        <f t="shared" si="425"/>
        <v>41</v>
      </c>
      <c r="J128" s="477">
        <f t="shared" si="425"/>
        <v>41</v>
      </c>
      <c r="K128" s="477">
        <f t="shared" si="425"/>
        <v>39</v>
      </c>
      <c r="L128" s="477">
        <f t="shared" si="425"/>
        <v>29</v>
      </c>
      <c r="M128" s="477">
        <f t="shared" si="425"/>
        <v>35</v>
      </c>
      <c r="N128" s="41">
        <f t="shared" si="414"/>
        <v>458</v>
      </c>
      <c r="O128" s="2"/>
      <c r="P128" s="1">
        <f t="shared" si="423"/>
        <v>2012</v>
      </c>
      <c r="Q128" s="477">
        <f t="shared" ref="Q128:AB128" si="426">Q728+Q808+Q888+Q1168+Q1368+Q1408</f>
        <v>42</v>
      </c>
      <c r="R128" s="477">
        <f t="shared" si="426"/>
        <v>60</v>
      </c>
      <c r="S128" s="477">
        <f t="shared" si="426"/>
        <v>56</v>
      </c>
      <c r="T128" s="477">
        <f t="shared" si="426"/>
        <v>41</v>
      </c>
      <c r="U128" s="477">
        <f t="shared" si="426"/>
        <v>26</v>
      </c>
      <c r="V128" s="477">
        <f t="shared" si="426"/>
        <v>28</v>
      </c>
      <c r="W128" s="477">
        <f t="shared" si="426"/>
        <v>41</v>
      </c>
      <c r="X128" s="477">
        <f t="shared" si="426"/>
        <v>45</v>
      </c>
      <c r="Y128" s="477">
        <f t="shared" si="426"/>
        <v>44</v>
      </c>
      <c r="Z128" s="477">
        <f t="shared" si="426"/>
        <v>43</v>
      </c>
      <c r="AA128" s="477">
        <f t="shared" si="426"/>
        <v>40</v>
      </c>
      <c r="AB128" s="477">
        <f t="shared" si="426"/>
        <v>34</v>
      </c>
      <c r="AC128" s="41">
        <f t="shared" si="416"/>
        <v>500</v>
      </c>
      <c r="AD128" s="17"/>
      <c r="AF128" s="25"/>
      <c r="AG128" s="25"/>
      <c r="AH128" s="25"/>
      <c r="AI128" s="237" t="str">
        <f t="shared" si="323"/>
        <v>S</v>
      </c>
      <c r="AJ128" s="25">
        <f t="shared" si="324"/>
        <v>2022</v>
      </c>
      <c r="AK128" s="284">
        <f t="shared" si="325"/>
        <v>3</v>
      </c>
      <c r="AL128" s="285">
        <f t="shared" ca="1" si="417"/>
        <v>0</v>
      </c>
      <c r="AM128" s="285">
        <f t="shared" ca="1" si="417"/>
        <v>0</v>
      </c>
      <c r="AN128" s="285">
        <f t="shared" ca="1" si="417"/>
        <v>0</v>
      </c>
      <c r="AO128" s="285">
        <f t="shared" ca="1" si="417"/>
        <v>0</v>
      </c>
      <c r="AP128" s="285">
        <f t="shared" ca="1" si="417"/>
        <v>0</v>
      </c>
      <c r="AQ128" s="285">
        <f t="shared" ca="1" si="417"/>
        <v>0</v>
      </c>
      <c r="AR128" s="285">
        <f t="shared" ca="1" si="417"/>
        <v>0</v>
      </c>
      <c r="AS128" s="285">
        <f t="shared" ca="1" si="417"/>
        <v>0</v>
      </c>
      <c r="AT128" s="285">
        <f t="shared" ca="1" si="417"/>
        <v>600</v>
      </c>
      <c r="AU128" s="285">
        <f t="shared" ca="1" si="417"/>
        <v>150</v>
      </c>
      <c r="AV128" s="285">
        <f t="shared" ca="1" si="418"/>
        <v>500</v>
      </c>
      <c r="AW128" s="285">
        <f t="shared" ca="1" si="418"/>
        <v>0</v>
      </c>
      <c r="AX128" s="285">
        <f t="shared" ca="1" si="418"/>
        <v>0</v>
      </c>
      <c r="AY128" s="609">
        <f t="shared" ca="1" si="418"/>
        <v>0</v>
      </c>
      <c r="AZ128" s="285">
        <f t="shared" ca="1" si="418"/>
        <v>11</v>
      </c>
      <c r="BA128" s="285">
        <f t="shared" ca="1" si="418"/>
        <v>25</v>
      </c>
      <c r="BB128" s="285">
        <f t="shared" ca="1" si="418"/>
        <v>6</v>
      </c>
      <c r="BC128" s="285">
        <f t="shared" ca="1" si="418"/>
        <v>0</v>
      </c>
      <c r="BD128" s="285">
        <f t="shared" ca="1" si="418"/>
        <v>6</v>
      </c>
      <c r="BE128" s="285">
        <f t="shared" ca="1" si="263"/>
        <v>0</v>
      </c>
      <c r="BF128" s="285">
        <f t="shared" ca="1" si="419"/>
        <v>25</v>
      </c>
      <c r="BG128" s="285">
        <f t="shared" ca="1" si="419"/>
        <v>0</v>
      </c>
      <c r="BH128" s="285">
        <f t="shared" ca="1" si="419"/>
        <v>0</v>
      </c>
      <c r="BI128" s="285">
        <f t="shared" ca="1" si="419"/>
        <v>0</v>
      </c>
      <c r="BJ128" s="285">
        <f t="shared" ca="1" si="420"/>
        <v>15</v>
      </c>
      <c r="BK128" s="285">
        <f t="shared" ca="1" si="420"/>
        <v>0</v>
      </c>
      <c r="BL128" s="285">
        <f t="shared" ca="1" si="420"/>
        <v>0</v>
      </c>
      <c r="BM128" s="285">
        <f t="shared" ca="1" si="420"/>
        <v>0</v>
      </c>
      <c r="BN128" s="285">
        <f t="shared" ca="1" si="420"/>
        <v>0</v>
      </c>
      <c r="BO128" s="285">
        <f t="shared" ca="1" si="420"/>
        <v>0</v>
      </c>
      <c r="BP128" s="285">
        <f t="shared" ca="1" si="420"/>
        <v>0</v>
      </c>
      <c r="BQ128" s="514">
        <f t="shared" ca="1" si="264"/>
        <v>22</v>
      </c>
      <c r="BR128" s="566">
        <f t="shared" ca="1" si="322"/>
        <v>87.3</v>
      </c>
      <c r="BS128" s="274">
        <f t="shared" ca="1" si="321"/>
        <v>1250</v>
      </c>
      <c r="BT128" s="285">
        <f t="shared" ca="1" si="265"/>
        <v>1337</v>
      </c>
      <c r="BU128" s="286" t="str">
        <f t="shared" si="326"/>
        <v>D</v>
      </c>
      <c r="BV128" s="323">
        <f t="shared" ca="1" si="269"/>
        <v>1338</v>
      </c>
      <c r="BW128" s="323">
        <f t="shared" ca="1" si="266"/>
        <v>1</v>
      </c>
      <c r="BY128" s="287"/>
      <c r="BZ128" s="288"/>
      <c r="CA128" s="237" t="str">
        <f t="shared" si="327"/>
        <v>D</v>
      </c>
      <c r="CB128" s="278">
        <f t="shared" si="340"/>
        <v>2022</v>
      </c>
      <c r="CC128" s="279">
        <f t="shared" si="340"/>
        <v>3</v>
      </c>
      <c r="CD128" s="280">
        <f t="shared" ca="1" si="270"/>
        <v>0</v>
      </c>
      <c r="CE128" s="280">
        <f t="shared" ca="1" si="271"/>
        <v>0</v>
      </c>
      <c r="CF128" s="280">
        <f t="shared" ca="1" si="272"/>
        <v>0</v>
      </c>
      <c r="CG128" s="280">
        <f t="shared" ca="1" si="273"/>
        <v>0</v>
      </c>
      <c r="CH128" s="280">
        <f t="shared" ca="1" si="274"/>
        <v>0</v>
      </c>
      <c r="CI128" s="280">
        <f t="shared" ca="1" si="275"/>
        <v>0</v>
      </c>
      <c r="CJ128" s="280">
        <f t="shared" ca="1" si="276"/>
        <v>0</v>
      </c>
      <c r="CK128" s="280">
        <f t="shared" ca="1" si="277"/>
        <v>0</v>
      </c>
      <c r="CL128" s="280">
        <f t="shared" ca="1" si="278"/>
        <v>600</v>
      </c>
      <c r="CM128" s="280">
        <f t="shared" ca="1" si="279"/>
        <v>150</v>
      </c>
      <c r="CN128" s="280">
        <f t="shared" ca="1" si="280"/>
        <v>500</v>
      </c>
      <c r="CO128" s="280">
        <f t="shared" ca="1" si="281"/>
        <v>0</v>
      </c>
      <c r="CP128" s="365">
        <f t="shared" ca="1" si="282"/>
        <v>0</v>
      </c>
      <c r="CQ128" s="613">
        <f t="shared" ca="1" si="283"/>
        <v>0</v>
      </c>
      <c r="CR128" s="280">
        <f t="shared" ca="1" si="284"/>
        <v>10</v>
      </c>
      <c r="CS128" s="280">
        <f t="shared" ca="1" si="285"/>
        <v>25</v>
      </c>
      <c r="CT128" s="280">
        <f t="shared" ca="1" si="286"/>
        <v>6</v>
      </c>
      <c r="CU128" s="280">
        <f t="shared" ca="1" si="287"/>
        <v>0</v>
      </c>
      <c r="CV128" s="280">
        <f t="shared" ca="1" si="288"/>
        <v>5</v>
      </c>
      <c r="CW128" s="365">
        <f t="shared" ca="1" si="289"/>
        <v>0</v>
      </c>
      <c r="CX128" s="280">
        <f t="shared" ca="1" si="290"/>
        <v>25</v>
      </c>
      <c r="CY128" s="280">
        <f t="shared" ca="1" si="291"/>
        <v>0</v>
      </c>
      <c r="CZ128" s="280">
        <f t="shared" ca="1" si="292"/>
        <v>0</v>
      </c>
      <c r="DA128" s="280">
        <f t="shared" ca="1" si="293"/>
        <v>0</v>
      </c>
      <c r="DB128" s="280">
        <f t="shared" ca="1" si="294"/>
        <v>15</v>
      </c>
      <c r="DC128" s="280">
        <f t="shared" ca="1" si="295"/>
        <v>0</v>
      </c>
      <c r="DD128" s="280">
        <f t="shared" ca="1" si="296"/>
        <v>0</v>
      </c>
      <c r="DE128" s="280">
        <f t="shared" ca="1" si="297"/>
        <v>0</v>
      </c>
      <c r="DF128" s="280">
        <f t="shared" ca="1" si="298"/>
        <v>0</v>
      </c>
      <c r="DG128" s="280">
        <f t="shared" ca="1" si="299"/>
        <v>0</v>
      </c>
      <c r="DH128" s="280">
        <f t="shared" ca="1" si="300"/>
        <v>0</v>
      </c>
      <c r="DI128" s="568">
        <f t="shared" ca="1" si="301"/>
        <v>21</v>
      </c>
      <c r="DJ128" s="568">
        <f t="shared" ca="1" si="302"/>
        <v>65</v>
      </c>
      <c r="DK128" s="414">
        <f t="shared" ca="1" si="303"/>
        <v>1250</v>
      </c>
      <c r="DL128" s="281">
        <f t="shared" ca="1" si="304"/>
        <v>1336</v>
      </c>
      <c r="DM128" s="281">
        <f t="shared" ca="1" si="305"/>
        <v>1336</v>
      </c>
      <c r="DN128" s="454">
        <f t="shared" ca="1" si="306"/>
        <v>0</v>
      </c>
      <c r="DO128" s="626">
        <f t="shared" ca="1" si="307"/>
        <v>0</v>
      </c>
      <c r="DP128" s="29"/>
      <c r="DQ128" s="29"/>
      <c r="DR128" s="29"/>
      <c r="DS128" s="29"/>
      <c r="DT128" s="29"/>
      <c r="DU128" s="29"/>
      <c r="DV128" s="29"/>
    </row>
    <row r="129" spans="1:126" ht="11.25" customHeight="1">
      <c r="A129" s="1">
        <f t="shared" si="421"/>
        <v>2013</v>
      </c>
      <c r="B129" s="477">
        <f t="shared" ref="B129:M129" si="427">B729+B809+B889+B1169+B1369+B1409</f>
        <v>45.64</v>
      </c>
      <c r="C129" s="477">
        <f t="shared" si="427"/>
        <v>39.700000000000003</v>
      </c>
      <c r="D129" s="477">
        <f t="shared" si="427"/>
        <v>33.130000000000003</v>
      </c>
      <c r="E129" s="477">
        <f t="shared" si="427"/>
        <v>35.08</v>
      </c>
      <c r="F129" s="477">
        <f t="shared" si="427"/>
        <v>39.25</v>
      </c>
      <c r="G129" s="477">
        <f t="shared" si="427"/>
        <v>42.16</v>
      </c>
      <c r="H129" s="477">
        <f t="shared" si="427"/>
        <v>41.730000000000004</v>
      </c>
      <c r="I129" s="477">
        <f t="shared" si="427"/>
        <v>41.760000000000005</v>
      </c>
      <c r="J129" s="477">
        <f t="shared" si="427"/>
        <v>40.909999999999997</v>
      </c>
      <c r="K129" s="477">
        <f t="shared" si="427"/>
        <v>38.33</v>
      </c>
      <c r="L129" s="477">
        <f t="shared" si="427"/>
        <v>29.2</v>
      </c>
      <c r="M129" s="477">
        <f t="shared" si="427"/>
        <v>36.42</v>
      </c>
      <c r="N129" s="41">
        <f t="shared" si="414"/>
        <v>463.31</v>
      </c>
      <c r="O129" s="2"/>
      <c r="P129" s="1">
        <f t="shared" si="423"/>
        <v>2013</v>
      </c>
      <c r="Q129" s="477">
        <f t="shared" ref="Q129:AB129" si="428">Q729+Q809+Q889+Q1169+Q1369+Q1409</f>
        <v>33.06</v>
      </c>
      <c r="R129" s="477">
        <f t="shared" si="428"/>
        <v>44.72</v>
      </c>
      <c r="S129" s="477">
        <f t="shared" si="428"/>
        <v>40.6</v>
      </c>
      <c r="T129" s="477">
        <f t="shared" si="428"/>
        <v>34.53</v>
      </c>
      <c r="U129" s="477">
        <f t="shared" si="428"/>
        <v>35.959999999999994</v>
      </c>
      <c r="V129" s="477">
        <f t="shared" si="428"/>
        <v>38.730000000000004</v>
      </c>
      <c r="W129" s="477">
        <f t="shared" si="428"/>
        <v>41.19</v>
      </c>
      <c r="X129" s="477">
        <f t="shared" si="428"/>
        <v>44.46</v>
      </c>
      <c r="Y129" s="477">
        <f t="shared" si="428"/>
        <v>42.78</v>
      </c>
      <c r="Z129" s="477">
        <f t="shared" si="428"/>
        <v>42.49</v>
      </c>
      <c r="AA129" s="477">
        <f t="shared" si="428"/>
        <v>39.71</v>
      </c>
      <c r="AB129" s="477">
        <f t="shared" si="428"/>
        <v>33.83</v>
      </c>
      <c r="AC129" s="41">
        <f t="shared" si="416"/>
        <v>472.05999999999995</v>
      </c>
      <c r="AD129" s="17"/>
      <c r="AF129" s="25"/>
      <c r="AG129" s="25"/>
      <c r="AH129" s="25"/>
      <c r="AI129" s="237" t="str">
        <f t="shared" si="323"/>
        <v>T</v>
      </c>
      <c r="AJ129" s="25">
        <f t="shared" si="324"/>
        <v>2022</v>
      </c>
      <c r="AK129" s="284">
        <f t="shared" si="325"/>
        <v>4</v>
      </c>
      <c r="AL129" s="285">
        <f t="shared" ca="1" si="417"/>
        <v>0</v>
      </c>
      <c r="AM129" s="285">
        <f t="shared" ca="1" si="417"/>
        <v>0</v>
      </c>
      <c r="AN129" s="285">
        <f t="shared" ca="1" si="417"/>
        <v>0</v>
      </c>
      <c r="AO129" s="285">
        <f t="shared" ca="1" si="417"/>
        <v>0</v>
      </c>
      <c r="AP129" s="285">
        <f t="shared" ca="1" si="417"/>
        <v>0</v>
      </c>
      <c r="AQ129" s="285">
        <f t="shared" ca="1" si="417"/>
        <v>0</v>
      </c>
      <c r="AR129" s="285">
        <f t="shared" ca="1" si="417"/>
        <v>0</v>
      </c>
      <c r="AS129" s="285">
        <f t="shared" ca="1" si="417"/>
        <v>0</v>
      </c>
      <c r="AT129" s="285">
        <f t="shared" ca="1" si="417"/>
        <v>600</v>
      </c>
      <c r="AU129" s="285">
        <f t="shared" ca="1" si="417"/>
        <v>150</v>
      </c>
      <c r="AV129" s="285">
        <f t="shared" ca="1" si="418"/>
        <v>500</v>
      </c>
      <c r="AW129" s="285">
        <f t="shared" ca="1" si="418"/>
        <v>0</v>
      </c>
      <c r="AX129" s="285">
        <f t="shared" ca="1" si="418"/>
        <v>0</v>
      </c>
      <c r="AY129" s="609">
        <f t="shared" ca="1" si="418"/>
        <v>0</v>
      </c>
      <c r="AZ129" s="285">
        <f t="shared" ca="1" si="418"/>
        <v>11</v>
      </c>
      <c r="BA129" s="285">
        <f t="shared" ca="1" si="418"/>
        <v>25</v>
      </c>
      <c r="BB129" s="285">
        <f t="shared" ca="1" si="418"/>
        <v>6</v>
      </c>
      <c r="BC129" s="285">
        <f t="shared" ca="1" si="418"/>
        <v>0</v>
      </c>
      <c r="BD129" s="285">
        <f t="shared" ca="1" si="418"/>
        <v>5</v>
      </c>
      <c r="BE129" s="285">
        <f t="shared" ca="1" si="263"/>
        <v>0</v>
      </c>
      <c r="BF129" s="285">
        <f t="shared" ca="1" si="419"/>
        <v>25</v>
      </c>
      <c r="BG129" s="285">
        <f t="shared" ca="1" si="419"/>
        <v>0</v>
      </c>
      <c r="BH129" s="285">
        <f t="shared" ca="1" si="419"/>
        <v>0</v>
      </c>
      <c r="BI129" s="285">
        <f t="shared" ca="1" si="419"/>
        <v>0</v>
      </c>
      <c r="BJ129" s="285">
        <f t="shared" ca="1" si="420"/>
        <v>15</v>
      </c>
      <c r="BK129" s="285">
        <f t="shared" ca="1" si="420"/>
        <v>0</v>
      </c>
      <c r="BL129" s="285">
        <f t="shared" ca="1" si="420"/>
        <v>0</v>
      </c>
      <c r="BM129" s="285">
        <f t="shared" ca="1" si="420"/>
        <v>0</v>
      </c>
      <c r="BN129" s="285">
        <f t="shared" ca="1" si="420"/>
        <v>0</v>
      </c>
      <c r="BO129" s="285">
        <f t="shared" ca="1" si="420"/>
        <v>0</v>
      </c>
      <c r="BP129" s="285">
        <f t="shared" ca="1" si="420"/>
        <v>0</v>
      </c>
      <c r="BQ129" s="514">
        <f t="shared" ca="1" si="264"/>
        <v>21</v>
      </c>
      <c r="BR129" s="566">
        <f t="shared" ca="1" si="322"/>
        <v>85.9</v>
      </c>
      <c r="BS129" s="274">
        <f t="shared" ca="1" si="321"/>
        <v>1250</v>
      </c>
      <c r="BT129" s="285">
        <f t="shared" ca="1" si="265"/>
        <v>1336</v>
      </c>
      <c r="BU129" s="286" t="str">
        <f t="shared" si="326"/>
        <v>E</v>
      </c>
      <c r="BV129" s="323">
        <f t="shared" ca="1" si="269"/>
        <v>1337</v>
      </c>
      <c r="BW129" s="323">
        <f t="shared" ca="1" si="266"/>
        <v>1</v>
      </c>
      <c r="BY129" s="287"/>
      <c r="BZ129" s="288"/>
      <c r="CA129" s="237" t="str">
        <f t="shared" si="327"/>
        <v>E</v>
      </c>
      <c r="CB129" s="278">
        <f t="shared" si="340"/>
        <v>2022</v>
      </c>
      <c r="CC129" s="279">
        <f t="shared" si="340"/>
        <v>4</v>
      </c>
      <c r="CD129" s="280">
        <f t="shared" ca="1" si="270"/>
        <v>0</v>
      </c>
      <c r="CE129" s="280">
        <f t="shared" ca="1" si="271"/>
        <v>0</v>
      </c>
      <c r="CF129" s="280">
        <f t="shared" ca="1" si="272"/>
        <v>0</v>
      </c>
      <c r="CG129" s="280">
        <f t="shared" ca="1" si="273"/>
        <v>0</v>
      </c>
      <c r="CH129" s="280">
        <f t="shared" ca="1" si="274"/>
        <v>0</v>
      </c>
      <c r="CI129" s="280">
        <f t="shared" ca="1" si="275"/>
        <v>0</v>
      </c>
      <c r="CJ129" s="280">
        <f t="shared" ca="1" si="276"/>
        <v>0</v>
      </c>
      <c r="CK129" s="280">
        <f t="shared" ca="1" si="277"/>
        <v>0</v>
      </c>
      <c r="CL129" s="280">
        <f t="shared" ca="1" si="278"/>
        <v>0</v>
      </c>
      <c r="CM129" s="280">
        <f t="shared" ca="1" si="279"/>
        <v>150</v>
      </c>
      <c r="CN129" s="280">
        <f t="shared" ca="1" si="280"/>
        <v>500</v>
      </c>
      <c r="CO129" s="280">
        <f t="shared" ca="1" si="281"/>
        <v>0</v>
      </c>
      <c r="CP129" s="365">
        <f t="shared" ca="1" si="282"/>
        <v>0</v>
      </c>
      <c r="CQ129" s="613">
        <f t="shared" ca="1" si="283"/>
        <v>0</v>
      </c>
      <c r="CR129" s="280">
        <f t="shared" ca="1" si="284"/>
        <v>10</v>
      </c>
      <c r="CS129" s="280">
        <f t="shared" ca="1" si="285"/>
        <v>25</v>
      </c>
      <c r="CT129" s="280">
        <f t="shared" ca="1" si="286"/>
        <v>5</v>
      </c>
      <c r="CU129" s="280">
        <f t="shared" ca="1" si="287"/>
        <v>0</v>
      </c>
      <c r="CV129" s="280">
        <f t="shared" ca="1" si="288"/>
        <v>4</v>
      </c>
      <c r="CW129" s="365">
        <f t="shared" ca="1" si="289"/>
        <v>0</v>
      </c>
      <c r="CX129" s="280">
        <f t="shared" ca="1" si="290"/>
        <v>25</v>
      </c>
      <c r="CY129" s="280">
        <f t="shared" ca="1" si="291"/>
        <v>0</v>
      </c>
      <c r="CZ129" s="280">
        <f t="shared" ca="1" si="292"/>
        <v>0</v>
      </c>
      <c r="DA129" s="280">
        <f t="shared" ca="1" si="293"/>
        <v>0</v>
      </c>
      <c r="DB129" s="280">
        <f t="shared" ca="1" si="294"/>
        <v>15</v>
      </c>
      <c r="DC129" s="280">
        <f t="shared" ca="1" si="295"/>
        <v>0</v>
      </c>
      <c r="DD129" s="280">
        <f t="shared" ca="1" si="296"/>
        <v>0</v>
      </c>
      <c r="DE129" s="280">
        <f t="shared" ca="1" si="297"/>
        <v>0</v>
      </c>
      <c r="DF129" s="280">
        <f t="shared" ca="1" si="298"/>
        <v>0</v>
      </c>
      <c r="DG129" s="280">
        <f t="shared" ca="1" si="299"/>
        <v>0</v>
      </c>
      <c r="DH129" s="280">
        <f t="shared" ca="1" si="300"/>
        <v>0</v>
      </c>
      <c r="DI129" s="568">
        <f t="shared" ca="1" si="301"/>
        <v>19</v>
      </c>
      <c r="DJ129" s="568">
        <f t="shared" ca="1" si="302"/>
        <v>65</v>
      </c>
      <c r="DK129" s="414">
        <f t="shared" ca="1" si="303"/>
        <v>650</v>
      </c>
      <c r="DL129" s="281">
        <f t="shared" ca="1" si="304"/>
        <v>734</v>
      </c>
      <c r="DM129" s="281">
        <f t="shared" ca="1" si="305"/>
        <v>735</v>
      </c>
      <c r="DN129" s="454">
        <f t="shared" ca="1" si="306"/>
        <v>1</v>
      </c>
      <c r="DO129" s="626">
        <f t="shared" ca="1" si="307"/>
        <v>1.3623978201634877E-3</v>
      </c>
      <c r="DP129" s="29"/>
      <c r="DQ129" s="29"/>
      <c r="DR129" s="29"/>
      <c r="DS129" s="29"/>
      <c r="DT129" s="29"/>
      <c r="DU129" s="29"/>
      <c r="DV129" s="29"/>
    </row>
    <row r="130" spans="1:126" ht="11.25" customHeight="1">
      <c r="A130" s="1">
        <f t="shared" si="421"/>
        <v>2014</v>
      </c>
      <c r="B130" s="477">
        <f t="shared" ref="B130:M130" si="429">B730+B810+B890+B1170+B1370+B1410</f>
        <v>45.870000000000005</v>
      </c>
      <c r="C130" s="477">
        <f t="shared" si="429"/>
        <v>39.6</v>
      </c>
      <c r="D130" s="477">
        <f t="shared" si="429"/>
        <v>33.24</v>
      </c>
      <c r="E130" s="477">
        <f t="shared" si="429"/>
        <v>35.17</v>
      </c>
      <c r="F130" s="477">
        <f t="shared" si="429"/>
        <v>39.379999999999995</v>
      </c>
      <c r="G130" s="477">
        <f t="shared" si="429"/>
        <v>42.25</v>
      </c>
      <c r="H130" s="477">
        <f t="shared" si="429"/>
        <v>41.95</v>
      </c>
      <c r="I130" s="477">
        <f t="shared" si="429"/>
        <v>41.94</v>
      </c>
      <c r="J130" s="477">
        <f t="shared" si="429"/>
        <v>41.14</v>
      </c>
      <c r="K130" s="477">
        <f t="shared" si="429"/>
        <v>38.17</v>
      </c>
      <c r="L130" s="477">
        <f t="shared" si="429"/>
        <v>29.13</v>
      </c>
      <c r="M130" s="477">
        <f t="shared" si="429"/>
        <v>36.549999999999997</v>
      </c>
      <c r="N130" s="41">
        <f t="shared" si="414"/>
        <v>464.39</v>
      </c>
      <c r="O130" s="2"/>
      <c r="P130" s="1">
        <f t="shared" si="423"/>
        <v>2014</v>
      </c>
      <c r="Q130" s="477">
        <f t="shared" ref="Q130:AB130" si="430">Q730+Q810+Q890+Q1170+Q1370+Q1410</f>
        <v>33.29</v>
      </c>
      <c r="R130" s="477">
        <f t="shared" si="430"/>
        <v>44.95</v>
      </c>
      <c r="S130" s="477">
        <f t="shared" si="430"/>
        <v>40.6</v>
      </c>
      <c r="T130" s="477">
        <f t="shared" si="430"/>
        <v>34.549999999999997</v>
      </c>
      <c r="U130" s="477">
        <f t="shared" si="430"/>
        <v>36.15</v>
      </c>
      <c r="V130" s="477">
        <f t="shared" si="430"/>
        <v>38.85</v>
      </c>
      <c r="W130" s="477">
        <f t="shared" si="430"/>
        <v>41.28</v>
      </c>
      <c r="X130" s="477">
        <f t="shared" si="430"/>
        <v>44.58</v>
      </c>
      <c r="Y130" s="477">
        <f t="shared" si="430"/>
        <v>42.980000000000004</v>
      </c>
      <c r="Z130" s="477">
        <f t="shared" si="430"/>
        <v>42.72</v>
      </c>
      <c r="AA130" s="477">
        <f t="shared" si="430"/>
        <v>39.64</v>
      </c>
      <c r="AB130" s="477">
        <f t="shared" si="430"/>
        <v>33.85</v>
      </c>
      <c r="AC130" s="41">
        <f t="shared" si="416"/>
        <v>473.43999999999994</v>
      </c>
      <c r="AD130" s="17"/>
      <c r="AF130" s="25"/>
      <c r="AG130" s="25"/>
      <c r="AH130" s="25"/>
      <c r="AI130" s="237" t="str">
        <f t="shared" si="323"/>
        <v>U</v>
      </c>
      <c r="AJ130" s="25">
        <f t="shared" si="324"/>
        <v>2022</v>
      </c>
      <c r="AK130" s="284">
        <f t="shared" si="325"/>
        <v>5</v>
      </c>
      <c r="AL130" s="285">
        <f t="shared" ca="1" si="417"/>
        <v>0</v>
      </c>
      <c r="AM130" s="285">
        <f t="shared" ca="1" si="417"/>
        <v>0</v>
      </c>
      <c r="AN130" s="285">
        <f t="shared" ca="1" si="417"/>
        <v>0</v>
      </c>
      <c r="AO130" s="285">
        <f t="shared" ca="1" si="417"/>
        <v>0</v>
      </c>
      <c r="AP130" s="285">
        <f t="shared" ca="1" si="417"/>
        <v>0</v>
      </c>
      <c r="AQ130" s="285">
        <f t="shared" ca="1" si="417"/>
        <v>0</v>
      </c>
      <c r="AR130" s="285">
        <f t="shared" ca="1" si="417"/>
        <v>0</v>
      </c>
      <c r="AS130" s="285">
        <f t="shared" ca="1" si="417"/>
        <v>0</v>
      </c>
      <c r="AT130" s="285">
        <f t="shared" ca="1" si="417"/>
        <v>0</v>
      </c>
      <c r="AU130" s="285">
        <f t="shared" ca="1" si="417"/>
        <v>150</v>
      </c>
      <c r="AV130" s="285">
        <f t="shared" ca="1" si="418"/>
        <v>500</v>
      </c>
      <c r="AW130" s="285">
        <f t="shared" ca="1" si="418"/>
        <v>0</v>
      </c>
      <c r="AX130" s="285">
        <f t="shared" ca="1" si="418"/>
        <v>0</v>
      </c>
      <c r="AY130" s="609">
        <f t="shared" ca="1" si="418"/>
        <v>0</v>
      </c>
      <c r="AZ130" s="285">
        <f t="shared" ca="1" si="418"/>
        <v>10</v>
      </c>
      <c r="BA130" s="285">
        <f t="shared" ca="1" si="418"/>
        <v>25</v>
      </c>
      <c r="BB130" s="285">
        <f t="shared" ca="1" si="418"/>
        <v>5</v>
      </c>
      <c r="BC130" s="285">
        <f t="shared" ca="1" si="418"/>
        <v>0</v>
      </c>
      <c r="BD130" s="285">
        <f t="shared" ca="1" si="418"/>
        <v>5</v>
      </c>
      <c r="BE130" s="285">
        <f t="shared" ca="1" si="263"/>
        <v>0</v>
      </c>
      <c r="BF130" s="285">
        <f t="shared" ca="1" si="419"/>
        <v>25</v>
      </c>
      <c r="BG130" s="285">
        <f t="shared" ca="1" si="419"/>
        <v>0</v>
      </c>
      <c r="BH130" s="285">
        <f t="shared" ca="1" si="419"/>
        <v>0</v>
      </c>
      <c r="BI130" s="285">
        <f t="shared" ca="1" si="419"/>
        <v>0</v>
      </c>
      <c r="BJ130" s="285">
        <f t="shared" ca="1" si="420"/>
        <v>15</v>
      </c>
      <c r="BK130" s="285">
        <f t="shared" ca="1" si="420"/>
        <v>0</v>
      </c>
      <c r="BL130" s="285">
        <f t="shared" ca="1" si="420"/>
        <v>0</v>
      </c>
      <c r="BM130" s="285">
        <f t="shared" ca="1" si="420"/>
        <v>0</v>
      </c>
      <c r="BN130" s="285">
        <f t="shared" ca="1" si="420"/>
        <v>0</v>
      </c>
      <c r="BO130" s="285">
        <f t="shared" ca="1" si="420"/>
        <v>0</v>
      </c>
      <c r="BP130" s="285">
        <f t="shared" ca="1" si="420"/>
        <v>0</v>
      </c>
      <c r="BQ130" s="514">
        <f t="shared" ca="1" si="264"/>
        <v>20</v>
      </c>
      <c r="BR130" s="566">
        <f t="shared" ca="1" si="322"/>
        <v>84.7</v>
      </c>
      <c r="BS130" s="274">
        <f t="shared" ca="1" si="321"/>
        <v>650</v>
      </c>
      <c r="BT130" s="285">
        <f t="shared" ca="1" si="265"/>
        <v>735</v>
      </c>
      <c r="BU130" s="286" t="str">
        <f t="shared" si="326"/>
        <v>F</v>
      </c>
      <c r="BV130" s="323">
        <f t="shared" ca="1" si="269"/>
        <v>735</v>
      </c>
      <c r="BW130" s="323">
        <f t="shared" ca="1" si="266"/>
        <v>0</v>
      </c>
      <c r="BY130" s="287"/>
      <c r="BZ130" s="288"/>
      <c r="CA130" s="237" t="str">
        <f t="shared" si="327"/>
        <v>F</v>
      </c>
      <c r="CB130" s="278">
        <f t="shared" si="340"/>
        <v>2022</v>
      </c>
      <c r="CC130" s="279">
        <f t="shared" si="340"/>
        <v>5</v>
      </c>
      <c r="CD130" s="280">
        <f t="shared" ca="1" si="270"/>
        <v>0</v>
      </c>
      <c r="CE130" s="280">
        <f t="shared" ca="1" si="271"/>
        <v>0</v>
      </c>
      <c r="CF130" s="280">
        <f t="shared" ca="1" si="272"/>
        <v>0</v>
      </c>
      <c r="CG130" s="280">
        <f t="shared" ca="1" si="273"/>
        <v>0</v>
      </c>
      <c r="CH130" s="280">
        <f t="shared" ca="1" si="274"/>
        <v>0</v>
      </c>
      <c r="CI130" s="280">
        <f t="shared" ca="1" si="275"/>
        <v>0</v>
      </c>
      <c r="CJ130" s="280">
        <f t="shared" ca="1" si="276"/>
        <v>0</v>
      </c>
      <c r="CK130" s="280">
        <f t="shared" ca="1" si="277"/>
        <v>0</v>
      </c>
      <c r="CL130" s="280">
        <f t="shared" ca="1" si="278"/>
        <v>0</v>
      </c>
      <c r="CM130" s="280">
        <f t="shared" ca="1" si="279"/>
        <v>150</v>
      </c>
      <c r="CN130" s="280">
        <f t="shared" ca="1" si="280"/>
        <v>500</v>
      </c>
      <c r="CO130" s="280">
        <f t="shared" ca="1" si="281"/>
        <v>0</v>
      </c>
      <c r="CP130" s="365">
        <f t="shared" ca="1" si="282"/>
        <v>0</v>
      </c>
      <c r="CQ130" s="613">
        <f t="shared" ca="1" si="283"/>
        <v>0</v>
      </c>
      <c r="CR130" s="280">
        <f t="shared" ca="1" si="284"/>
        <v>10</v>
      </c>
      <c r="CS130" s="280">
        <f t="shared" ca="1" si="285"/>
        <v>25</v>
      </c>
      <c r="CT130" s="280">
        <f t="shared" ca="1" si="286"/>
        <v>7</v>
      </c>
      <c r="CU130" s="280">
        <f t="shared" ca="1" si="287"/>
        <v>0</v>
      </c>
      <c r="CV130" s="280">
        <f t="shared" ca="1" si="288"/>
        <v>5</v>
      </c>
      <c r="CW130" s="365">
        <f t="shared" ca="1" si="289"/>
        <v>0</v>
      </c>
      <c r="CX130" s="280">
        <f t="shared" ca="1" si="290"/>
        <v>25</v>
      </c>
      <c r="CY130" s="280">
        <f t="shared" ca="1" si="291"/>
        <v>0</v>
      </c>
      <c r="CZ130" s="280">
        <f t="shared" ca="1" si="292"/>
        <v>0</v>
      </c>
      <c r="DA130" s="280">
        <f t="shared" ca="1" si="293"/>
        <v>0</v>
      </c>
      <c r="DB130" s="280">
        <f t="shared" ca="1" si="294"/>
        <v>15</v>
      </c>
      <c r="DC130" s="280">
        <f t="shared" ca="1" si="295"/>
        <v>0</v>
      </c>
      <c r="DD130" s="280">
        <f t="shared" ca="1" si="296"/>
        <v>0</v>
      </c>
      <c r="DE130" s="280">
        <f t="shared" ca="1" si="297"/>
        <v>0</v>
      </c>
      <c r="DF130" s="280">
        <f t="shared" ca="1" si="298"/>
        <v>0</v>
      </c>
      <c r="DG130" s="280">
        <f t="shared" ca="1" si="299"/>
        <v>0</v>
      </c>
      <c r="DH130" s="280">
        <f t="shared" ca="1" si="300"/>
        <v>0</v>
      </c>
      <c r="DI130" s="568">
        <f t="shared" ca="1" si="301"/>
        <v>22</v>
      </c>
      <c r="DJ130" s="568">
        <f t="shared" ca="1" si="302"/>
        <v>65</v>
      </c>
      <c r="DK130" s="414">
        <f t="shared" ca="1" si="303"/>
        <v>650</v>
      </c>
      <c r="DL130" s="281">
        <f t="shared" ca="1" si="304"/>
        <v>737</v>
      </c>
      <c r="DM130" s="281">
        <f t="shared" ca="1" si="305"/>
        <v>737</v>
      </c>
      <c r="DN130" s="454">
        <f t="shared" ca="1" si="306"/>
        <v>0</v>
      </c>
      <c r="DO130" s="626">
        <f t="shared" ca="1" si="307"/>
        <v>0</v>
      </c>
      <c r="DP130" s="29"/>
      <c r="DQ130" s="29"/>
      <c r="DR130" s="29"/>
      <c r="DS130" s="29"/>
      <c r="DT130" s="29"/>
      <c r="DU130" s="29"/>
      <c r="DV130" s="29"/>
    </row>
    <row r="131" spans="1:126" ht="11.25" customHeight="1">
      <c r="A131" s="1">
        <f t="shared" si="421"/>
        <v>2015</v>
      </c>
      <c r="B131" s="477">
        <f t="shared" ref="B131:M131" si="431">B731+B811+B891+B1171+B1371+B1411</f>
        <v>46.010000000000005</v>
      </c>
      <c r="C131" s="477">
        <f t="shared" si="431"/>
        <v>39.629999999999995</v>
      </c>
      <c r="D131" s="477">
        <f t="shared" si="431"/>
        <v>33.260000000000005</v>
      </c>
      <c r="E131" s="477">
        <f t="shared" si="431"/>
        <v>35.150000000000006</v>
      </c>
      <c r="F131" s="477">
        <f t="shared" si="431"/>
        <v>39.5</v>
      </c>
      <c r="G131" s="477">
        <f t="shared" si="431"/>
        <v>42.410000000000004</v>
      </c>
      <c r="H131" s="477">
        <f t="shared" si="431"/>
        <v>42.070000000000007</v>
      </c>
      <c r="I131" s="477">
        <f t="shared" si="431"/>
        <v>42.02</v>
      </c>
      <c r="J131" s="477">
        <f t="shared" si="431"/>
        <v>41.35</v>
      </c>
      <c r="K131" s="477">
        <f t="shared" si="431"/>
        <v>38.25</v>
      </c>
      <c r="L131" s="477">
        <f t="shared" si="431"/>
        <v>29.15</v>
      </c>
      <c r="M131" s="477">
        <f t="shared" si="431"/>
        <v>36.659999999999997</v>
      </c>
      <c r="N131" s="41">
        <f t="shared" si="414"/>
        <v>465.46000000000004</v>
      </c>
      <c r="O131" s="2"/>
      <c r="P131" s="1">
        <f t="shared" si="423"/>
        <v>2015</v>
      </c>
      <c r="Q131" s="477">
        <f t="shared" ref="Q131:AB131" si="432">Q731+Q811+Q891+Q1171+Q1371+Q1411</f>
        <v>33.31</v>
      </c>
      <c r="R131" s="477">
        <f t="shared" si="432"/>
        <v>45.09</v>
      </c>
      <c r="S131" s="477">
        <f t="shared" si="432"/>
        <v>40.629999999999995</v>
      </c>
      <c r="T131" s="477">
        <f t="shared" si="432"/>
        <v>34.67</v>
      </c>
      <c r="U131" s="477">
        <f t="shared" si="432"/>
        <v>36.130000000000003</v>
      </c>
      <c r="V131" s="477">
        <f t="shared" si="432"/>
        <v>38.870000000000005</v>
      </c>
      <c r="W131" s="477">
        <f t="shared" si="432"/>
        <v>41.36</v>
      </c>
      <c r="X131" s="477">
        <f t="shared" si="432"/>
        <v>44.81</v>
      </c>
      <c r="Y131" s="477">
        <f t="shared" si="432"/>
        <v>43.050000000000004</v>
      </c>
      <c r="Z131" s="477">
        <f t="shared" si="432"/>
        <v>42.75</v>
      </c>
      <c r="AA131" s="477">
        <f t="shared" si="432"/>
        <v>39.9</v>
      </c>
      <c r="AB131" s="477">
        <f t="shared" si="432"/>
        <v>33.870000000000005</v>
      </c>
      <c r="AC131" s="41">
        <f t="shared" si="416"/>
        <v>474.44</v>
      </c>
      <c r="AD131" s="17"/>
      <c r="AI131" s="237" t="str">
        <f t="shared" si="323"/>
        <v>V</v>
      </c>
      <c r="AJ131" s="25">
        <f t="shared" si="324"/>
        <v>2022</v>
      </c>
      <c r="AK131" s="284">
        <f t="shared" si="325"/>
        <v>6</v>
      </c>
      <c r="AL131" s="285">
        <f t="shared" ca="1" si="417"/>
        <v>0</v>
      </c>
      <c r="AM131" s="285">
        <f t="shared" ca="1" si="417"/>
        <v>0</v>
      </c>
      <c r="AN131" s="285">
        <f t="shared" ca="1" si="417"/>
        <v>0</v>
      </c>
      <c r="AO131" s="285">
        <f t="shared" ca="1" si="417"/>
        <v>0</v>
      </c>
      <c r="AP131" s="285">
        <f t="shared" ca="1" si="417"/>
        <v>0</v>
      </c>
      <c r="AQ131" s="285">
        <f t="shared" ca="1" si="417"/>
        <v>0</v>
      </c>
      <c r="AR131" s="285">
        <f t="shared" ca="1" si="417"/>
        <v>0</v>
      </c>
      <c r="AS131" s="285">
        <f t="shared" ca="1" si="417"/>
        <v>0</v>
      </c>
      <c r="AT131" s="285">
        <f t="shared" ca="1" si="417"/>
        <v>0</v>
      </c>
      <c r="AU131" s="285">
        <f t="shared" ca="1" si="417"/>
        <v>150</v>
      </c>
      <c r="AV131" s="285">
        <f t="shared" ca="1" si="418"/>
        <v>500</v>
      </c>
      <c r="AW131" s="285">
        <f t="shared" ca="1" si="418"/>
        <v>0</v>
      </c>
      <c r="AX131" s="285">
        <f t="shared" ca="1" si="418"/>
        <v>0</v>
      </c>
      <c r="AY131" s="609">
        <f t="shared" ca="1" si="418"/>
        <v>0</v>
      </c>
      <c r="AZ131" s="285">
        <f t="shared" ca="1" si="418"/>
        <v>10</v>
      </c>
      <c r="BA131" s="285">
        <f t="shared" ca="1" si="418"/>
        <v>25</v>
      </c>
      <c r="BB131" s="285">
        <f t="shared" ca="1" si="418"/>
        <v>7</v>
      </c>
      <c r="BC131" s="285">
        <f t="shared" ca="1" si="418"/>
        <v>0</v>
      </c>
      <c r="BD131" s="285">
        <f t="shared" ca="1" si="418"/>
        <v>4</v>
      </c>
      <c r="BE131" s="285">
        <f t="shared" ca="1" si="263"/>
        <v>0</v>
      </c>
      <c r="BF131" s="285">
        <f t="shared" ca="1" si="419"/>
        <v>25</v>
      </c>
      <c r="BG131" s="285">
        <f t="shared" ca="1" si="419"/>
        <v>0</v>
      </c>
      <c r="BH131" s="285">
        <f t="shared" ca="1" si="419"/>
        <v>0</v>
      </c>
      <c r="BI131" s="285">
        <f t="shared" ca="1" si="419"/>
        <v>0</v>
      </c>
      <c r="BJ131" s="285">
        <f t="shared" ca="1" si="420"/>
        <v>15</v>
      </c>
      <c r="BK131" s="285">
        <f t="shared" ca="1" si="420"/>
        <v>0</v>
      </c>
      <c r="BL131" s="285">
        <f t="shared" ca="1" si="420"/>
        <v>0</v>
      </c>
      <c r="BM131" s="285">
        <f t="shared" ca="1" si="420"/>
        <v>0</v>
      </c>
      <c r="BN131" s="285">
        <f t="shared" ca="1" si="420"/>
        <v>0</v>
      </c>
      <c r="BO131" s="285">
        <f t="shared" ca="1" si="420"/>
        <v>0</v>
      </c>
      <c r="BP131" s="285">
        <f t="shared" ca="1" si="420"/>
        <v>0</v>
      </c>
      <c r="BQ131" s="514">
        <f t="shared" ca="1" si="264"/>
        <v>21</v>
      </c>
      <c r="BR131" s="566">
        <f t="shared" ca="1" si="322"/>
        <v>86</v>
      </c>
      <c r="BS131" s="274">
        <f t="shared" ca="1" si="321"/>
        <v>650</v>
      </c>
      <c r="BT131" s="285">
        <f t="shared" ca="1" si="265"/>
        <v>736</v>
      </c>
      <c r="BU131" s="286" t="str">
        <f t="shared" si="326"/>
        <v>G</v>
      </c>
      <c r="BV131" s="323">
        <f t="shared" ca="1" si="269"/>
        <v>736</v>
      </c>
      <c r="BW131" s="323">
        <f t="shared" ca="1" si="266"/>
        <v>0</v>
      </c>
      <c r="BY131" s="287"/>
      <c r="BZ131" s="288"/>
      <c r="CA131" s="237" t="str">
        <f t="shared" si="327"/>
        <v>G</v>
      </c>
      <c r="CB131" s="278">
        <f t="shared" si="340"/>
        <v>2022</v>
      </c>
      <c r="CC131" s="279">
        <f t="shared" si="340"/>
        <v>6</v>
      </c>
      <c r="CD131" s="280">
        <f t="shared" ca="1" si="270"/>
        <v>0</v>
      </c>
      <c r="CE131" s="280">
        <f t="shared" ca="1" si="271"/>
        <v>0</v>
      </c>
      <c r="CF131" s="280">
        <f t="shared" ca="1" si="272"/>
        <v>0</v>
      </c>
      <c r="CG131" s="280">
        <f t="shared" ca="1" si="273"/>
        <v>0</v>
      </c>
      <c r="CH131" s="280">
        <f t="shared" ca="1" si="274"/>
        <v>0</v>
      </c>
      <c r="CI131" s="280">
        <f t="shared" ca="1" si="275"/>
        <v>0</v>
      </c>
      <c r="CJ131" s="280">
        <f t="shared" ca="1" si="276"/>
        <v>0</v>
      </c>
      <c r="CK131" s="280">
        <f t="shared" ca="1" si="277"/>
        <v>0</v>
      </c>
      <c r="CL131" s="280">
        <f t="shared" ca="1" si="278"/>
        <v>0</v>
      </c>
      <c r="CM131" s="280">
        <f t="shared" ca="1" si="279"/>
        <v>150</v>
      </c>
      <c r="CN131" s="280">
        <f t="shared" ca="1" si="280"/>
        <v>500</v>
      </c>
      <c r="CO131" s="280">
        <f t="shared" ca="1" si="281"/>
        <v>0</v>
      </c>
      <c r="CP131" s="365">
        <f t="shared" ca="1" si="282"/>
        <v>0</v>
      </c>
      <c r="CQ131" s="613">
        <f t="shared" ca="1" si="283"/>
        <v>0</v>
      </c>
      <c r="CR131" s="280">
        <f t="shared" ca="1" si="284"/>
        <v>12</v>
      </c>
      <c r="CS131" s="280">
        <f t="shared" ca="1" si="285"/>
        <v>25</v>
      </c>
      <c r="CT131" s="280">
        <f t="shared" ca="1" si="286"/>
        <v>7</v>
      </c>
      <c r="CU131" s="280">
        <f t="shared" ca="1" si="287"/>
        <v>0</v>
      </c>
      <c r="CV131" s="280">
        <f t="shared" ca="1" si="288"/>
        <v>6</v>
      </c>
      <c r="CW131" s="365">
        <f t="shared" ca="1" si="289"/>
        <v>0</v>
      </c>
      <c r="CX131" s="280">
        <f t="shared" ca="1" si="290"/>
        <v>25</v>
      </c>
      <c r="CY131" s="280">
        <f t="shared" ca="1" si="291"/>
        <v>0</v>
      </c>
      <c r="CZ131" s="280">
        <f t="shared" ca="1" si="292"/>
        <v>0</v>
      </c>
      <c r="DA131" s="280">
        <f t="shared" ca="1" si="293"/>
        <v>0</v>
      </c>
      <c r="DB131" s="280">
        <f t="shared" ca="1" si="294"/>
        <v>15</v>
      </c>
      <c r="DC131" s="280">
        <f t="shared" ca="1" si="295"/>
        <v>0</v>
      </c>
      <c r="DD131" s="280">
        <f t="shared" ca="1" si="296"/>
        <v>0</v>
      </c>
      <c r="DE131" s="280">
        <f t="shared" ca="1" si="297"/>
        <v>0</v>
      </c>
      <c r="DF131" s="280">
        <f t="shared" ca="1" si="298"/>
        <v>0</v>
      </c>
      <c r="DG131" s="280">
        <f t="shared" ca="1" si="299"/>
        <v>0</v>
      </c>
      <c r="DH131" s="280">
        <f t="shared" ca="1" si="300"/>
        <v>0</v>
      </c>
      <c r="DI131" s="568">
        <f t="shared" ca="1" si="301"/>
        <v>25</v>
      </c>
      <c r="DJ131" s="568">
        <f t="shared" ca="1" si="302"/>
        <v>65</v>
      </c>
      <c r="DK131" s="414">
        <f t="shared" ca="1" si="303"/>
        <v>650</v>
      </c>
      <c r="DL131" s="281">
        <f t="shared" ca="1" si="304"/>
        <v>740</v>
      </c>
      <c r="DM131" s="281">
        <f t="shared" ca="1" si="305"/>
        <v>740</v>
      </c>
      <c r="DN131" s="454">
        <f t="shared" ca="1" si="306"/>
        <v>0</v>
      </c>
      <c r="DO131" s="626">
        <f t="shared" ca="1" si="307"/>
        <v>0</v>
      </c>
      <c r="DP131" s="29"/>
      <c r="DQ131" s="29"/>
      <c r="DR131" s="29"/>
      <c r="DS131" s="29"/>
      <c r="DT131" s="29"/>
      <c r="DU131" s="29"/>
      <c r="DV131" s="29"/>
    </row>
    <row r="132" spans="1:126" ht="11.25" customHeight="1">
      <c r="A132" s="1">
        <f t="shared" si="421"/>
        <v>2016</v>
      </c>
      <c r="B132" s="477">
        <f t="shared" ref="B132:M132" si="433">B732+B812+B892+B1172+B1372+B1412</f>
        <v>46.230000000000004</v>
      </c>
      <c r="C132" s="477">
        <f t="shared" si="433"/>
        <v>39.659999999999997</v>
      </c>
      <c r="D132" s="477">
        <f t="shared" si="433"/>
        <v>33.370000000000005</v>
      </c>
      <c r="E132" s="477">
        <f t="shared" si="433"/>
        <v>35.230000000000004</v>
      </c>
      <c r="F132" s="477">
        <f t="shared" si="433"/>
        <v>39.629999999999995</v>
      </c>
      <c r="G132" s="477">
        <f t="shared" si="433"/>
        <v>42.58</v>
      </c>
      <c r="H132" s="477">
        <f t="shared" si="433"/>
        <v>42.29</v>
      </c>
      <c r="I132" s="477">
        <f t="shared" si="433"/>
        <v>42.19</v>
      </c>
      <c r="J132" s="477">
        <f t="shared" si="433"/>
        <v>41.47</v>
      </c>
      <c r="K132" s="477">
        <f t="shared" si="433"/>
        <v>38.31</v>
      </c>
      <c r="L132" s="477">
        <f t="shared" si="433"/>
        <v>29.23</v>
      </c>
      <c r="M132" s="477">
        <f t="shared" si="433"/>
        <v>36.79</v>
      </c>
      <c r="N132" s="41">
        <f t="shared" si="414"/>
        <v>466.98</v>
      </c>
      <c r="O132" s="2"/>
      <c r="P132" s="1">
        <f t="shared" si="423"/>
        <v>2016</v>
      </c>
      <c r="Q132" s="477">
        <f t="shared" ref="Q132:AB132" si="434">Q732+Q812+Q892+Q1172+Q1372+Q1412</f>
        <v>33.43</v>
      </c>
      <c r="R132" s="477">
        <f t="shared" si="434"/>
        <v>45.210000000000008</v>
      </c>
      <c r="S132" s="477">
        <f t="shared" si="434"/>
        <v>40.75</v>
      </c>
      <c r="T132" s="477">
        <f t="shared" si="434"/>
        <v>34.699999999999996</v>
      </c>
      <c r="U132" s="477">
        <f t="shared" si="434"/>
        <v>36.299999999999997</v>
      </c>
      <c r="V132" s="477">
        <f t="shared" si="434"/>
        <v>39</v>
      </c>
      <c r="W132" s="477">
        <f t="shared" si="434"/>
        <v>41.44</v>
      </c>
      <c r="X132" s="477">
        <f t="shared" si="434"/>
        <v>45.03</v>
      </c>
      <c r="Y132" s="477">
        <f t="shared" si="434"/>
        <v>43.23</v>
      </c>
      <c r="Z132" s="477">
        <f t="shared" si="434"/>
        <v>42.879999999999995</v>
      </c>
      <c r="AA132" s="477">
        <f t="shared" si="434"/>
        <v>40.07</v>
      </c>
      <c r="AB132" s="477">
        <f t="shared" si="434"/>
        <v>33.96</v>
      </c>
      <c r="AC132" s="41">
        <f t="shared" si="416"/>
        <v>476</v>
      </c>
      <c r="AD132" s="17"/>
      <c r="AI132" s="237" t="str">
        <f t="shared" si="323"/>
        <v>W</v>
      </c>
      <c r="AJ132" s="25">
        <f t="shared" si="324"/>
        <v>2022</v>
      </c>
      <c r="AK132" s="284">
        <f t="shared" si="325"/>
        <v>7</v>
      </c>
      <c r="AL132" s="285">
        <f t="shared" ca="1" si="417"/>
        <v>0</v>
      </c>
      <c r="AM132" s="285">
        <f t="shared" ca="1" si="417"/>
        <v>0</v>
      </c>
      <c r="AN132" s="285">
        <f t="shared" ca="1" si="417"/>
        <v>0</v>
      </c>
      <c r="AO132" s="285">
        <f t="shared" ca="1" si="417"/>
        <v>0</v>
      </c>
      <c r="AP132" s="285">
        <f t="shared" ca="1" si="417"/>
        <v>0</v>
      </c>
      <c r="AQ132" s="285">
        <f t="shared" ca="1" si="417"/>
        <v>0</v>
      </c>
      <c r="AR132" s="285">
        <f t="shared" ca="1" si="417"/>
        <v>0</v>
      </c>
      <c r="AS132" s="285">
        <f t="shared" ca="1" si="417"/>
        <v>0</v>
      </c>
      <c r="AT132" s="285">
        <f t="shared" ca="1" si="417"/>
        <v>0</v>
      </c>
      <c r="AU132" s="285">
        <f t="shared" ca="1" si="417"/>
        <v>150</v>
      </c>
      <c r="AV132" s="285">
        <f t="shared" ca="1" si="418"/>
        <v>500</v>
      </c>
      <c r="AW132" s="285">
        <f t="shared" ca="1" si="418"/>
        <v>0</v>
      </c>
      <c r="AX132" s="285">
        <f t="shared" ca="1" si="418"/>
        <v>0</v>
      </c>
      <c r="AY132" s="609">
        <f t="shared" ca="1" si="418"/>
        <v>0</v>
      </c>
      <c r="AZ132" s="285">
        <f t="shared" ca="1" si="418"/>
        <v>10</v>
      </c>
      <c r="BA132" s="285">
        <f t="shared" ca="1" si="418"/>
        <v>25</v>
      </c>
      <c r="BB132" s="285">
        <f t="shared" ca="1" si="418"/>
        <v>7</v>
      </c>
      <c r="BC132" s="285">
        <f t="shared" ca="1" si="418"/>
        <v>0</v>
      </c>
      <c r="BD132" s="285">
        <f t="shared" ca="1" si="418"/>
        <v>5</v>
      </c>
      <c r="BE132" s="285">
        <f t="shared" ca="1" si="263"/>
        <v>0</v>
      </c>
      <c r="BF132" s="285">
        <f t="shared" ca="1" si="419"/>
        <v>25</v>
      </c>
      <c r="BG132" s="285">
        <f t="shared" ca="1" si="419"/>
        <v>0</v>
      </c>
      <c r="BH132" s="285">
        <f t="shared" ca="1" si="419"/>
        <v>0</v>
      </c>
      <c r="BI132" s="285">
        <f t="shared" ca="1" si="419"/>
        <v>0</v>
      </c>
      <c r="BJ132" s="285">
        <f t="shared" ca="1" si="420"/>
        <v>15</v>
      </c>
      <c r="BK132" s="285">
        <f t="shared" ca="1" si="420"/>
        <v>0</v>
      </c>
      <c r="BL132" s="285">
        <f t="shared" ca="1" si="420"/>
        <v>0</v>
      </c>
      <c r="BM132" s="285">
        <f t="shared" ca="1" si="420"/>
        <v>0</v>
      </c>
      <c r="BN132" s="285">
        <f t="shared" ca="1" si="420"/>
        <v>0</v>
      </c>
      <c r="BO132" s="285">
        <f t="shared" ca="1" si="420"/>
        <v>0</v>
      </c>
      <c r="BP132" s="285">
        <f t="shared" ca="1" si="420"/>
        <v>0</v>
      </c>
      <c r="BQ132" s="514">
        <f t="shared" ca="1" si="264"/>
        <v>22</v>
      </c>
      <c r="BR132" s="566">
        <f t="shared" ca="1" si="322"/>
        <v>87.4</v>
      </c>
      <c r="BS132" s="274">
        <f t="shared" ca="1" si="321"/>
        <v>650</v>
      </c>
      <c r="BT132" s="285">
        <f t="shared" ca="1" si="265"/>
        <v>737</v>
      </c>
      <c r="BU132" s="286" t="str">
        <f t="shared" si="326"/>
        <v>H</v>
      </c>
      <c r="BV132" s="323">
        <f t="shared" ca="1" si="269"/>
        <v>737</v>
      </c>
      <c r="BW132" s="323">
        <f t="shared" ca="1" si="266"/>
        <v>0</v>
      </c>
      <c r="BY132" s="287"/>
      <c r="BZ132" s="288"/>
      <c r="CA132" s="237" t="str">
        <f t="shared" si="327"/>
        <v>H</v>
      </c>
      <c r="CB132" s="278">
        <f t="shared" si="340"/>
        <v>2022</v>
      </c>
      <c r="CC132" s="279">
        <f t="shared" si="340"/>
        <v>7</v>
      </c>
      <c r="CD132" s="280">
        <f t="shared" ca="1" si="270"/>
        <v>0</v>
      </c>
      <c r="CE132" s="280">
        <f t="shared" ca="1" si="271"/>
        <v>0</v>
      </c>
      <c r="CF132" s="280">
        <f t="shared" ca="1" si="272"/>
        <v>0</v>
      </c>
      <c r="CG132" s="280">
        <f t="shared" ca="1" si="273"/>
        <v>0</v>
      </c>
      <c r="CH132" s="280">
        <f t="shared" ca="1" si="274"/>
        <v>0</v>
      </c>
      <c r="CI132" s="280">
        <f t="shared" ca="1" si="275"/>
        <v>0</v>
      </c>
      <c r="CJ132" s="280">
        <f t="shared" ca="1" si="276"/>
        <v>0</v>
      </c>
      <c r="CK132" s="280">
        <f t="shared" ca="1" si="277"/>
        <v>0</v>
      </c>
      <c r="CL132" s="280">
        <f t="shared" ca="1" si="278"/>
        <v>0</v>
      </c>
      <c r="CM132" s="280">
        <f t="shared" ca="1" si="279"/>
        <v>150</v>
      </c>
      <c r="CN132" s="280">
        <f t="shared" ca="1" si="280"/>
        <v>500</v>
      </c>
      <c r="CO132" s="280">
        <f t="shared" ca="1" si="281"/>
        <v>0</v>
      </c>
      <c r="CP132" s="365">
        <f t="shared" ca="1" si="282"/>
        <v>0</v>
      </c>
      <c r="CQ132" s="613">
        <f t="shared" ca="1" si="283"/>
        <v>0</v>
      </c>
      <c r="CR132" s="280">
        <f t="shared" ca="1" si="284"/>
        <v>10</v>
      </c>
      <c r="CS132" s="280">
        <f t="shared" ca="1" si="285"/>
        <v>25</v>
      </c>
      <c r="CT132" s="280">
        <f t="shared" ca="1" si="286"/>
        <v>8</v>
      </c>
      <c r="CU132" s="280">
        <f t="shared" ca="1" si="287"/>
        <v>0</v>
      </c>
      <c r="CV132" s="280">
        <f t="shared" ca="1" si="288"/>
        <v>6</v>
      </c>
      <c r="CW132" s="365">
        <f t="shared" ca="1" si="289"/>
        <v>0</v>
      </c>
      <c r="CX132" s="280">
        <f t="shared" ca="1" si="290"/>
        <v>25</v>
      </c>
      <c r="CY132" s="280">
        <f t="shared" ca="1" si="291"/>
        <v>0</v>
      </c>
      <c r="CZ132" s="280">
        <f t="shared" ca="1" si="292"/>
        <v>0</v>
      </c>
      <c r="DA132" s="280">
        <f t="shared" ca="1" si="293"/>
        <v>0</v>
      </c>
      <c r="DB132" s="280">
        <f t="shared" ca="1" si="294"/>
        <v>15</v>
      </c>
      <c r="DC132" s="280">
        <f t="shared" ca="1" si="295"/>
        <v>0</v>
      </c>
      <c r="DD132" s="280">
        <f t="shared" ca="1" si="296"/>
        <v>0</v>
      </c>
      <c r="DE132" s="280">
        <f t="shared" ca="1" si="297"/>
        <v>0</v>
      </c>
      <c r="DF132" s="280">
        <f t="shared" ca="1" si="298"/>
        <v>0</v>
      </c>
      <c r="DG132" s="280">
        <f t="shared" ca="1" si="299"/>
        <v>0</v>
      </c>
      <c r="DH132" s="280">
        <f t="shared" ca="1" si="300"/>
        <v>0</v>
      </c>
      <c r="DI132" s="568">
        <f t="shared" ca="1" si="301"/>
        <v>24</v>
      </c>
      <c r="DJ132" s="568">
        <f t="shared" ca="1" si="302"/>
        <v>65</v>
      </c>
      <c r="DK132" s="414">
        <f t="shared" ca="1" si="303"/>
        <v>650</v>
      </c>
      <c r="DL132" s="281">
        <f t="shared" ca="1" si="304"/>
        <v>739</v>
      </c>
      <c r="DM132" s="281">
        <f t="shared" ca="1" si="305"/>
        <v>739</v>
      </c>
      <c r="DN132" s="454">
        <f t="shared" ca="1" si="306"/>
        <v>0</v>
      </c>
      <c r="DO132" s="626">
        <f t="shared" ca="1" si="307"/>
        <v>0</v>
      </c>
      <c r="DP132" s="29"/>
      <c r="DQ132" s="29"/>
      <c r="DR132" s="29"/>
      <c r="DS132" s="29"/>
      <c r="DT132" s="29"/>
      <c r="DU132" s="29"/>
      <c r="DV132" s="29"/>
    </row>
    <row r="133" spans="1:126" ht="11.25" customHeight="1">
      <c r="A133" s="1">
        <f t="shared" si="421"/>
        <v>2017</v>
      </c>
      <c r="B133" s="477">
        <f t="shared" ref="B133:M133" si="435">B733+B813+B893+B1173+B1373+B1413</f>
        <v>22.62</v>
      </c>
      <c r="C133" s="477">
        <f t="shared" si="435"/>
        <v>20.900000000000002</v>
      </c>
      <c r="D133" s="477">
        <f t="shared" si="435"/>
        <v>19.350000000000001</v>
      </c>
      <c r="E133" s="477">
        <f t="shared" si="435"/>
        <v>18.579999999999998</v>
      </c>
      <c r="F133" s="477">
        <f t="shared" si="435"/>
        <v>21.34</v>
      </c>
      <c r="G133" s="477">
        <f t="shared" si="435"/>
        <v>24</v>
      </c>
      <c r="H133" s="477">
        <f t="shared" si="435"/>
        <v>22.5</v>
      </c>
      <c r="I133" s="477">
        <f t="shared" si="435"/>
        <v>22.14</v>
      </c>
      <c r="J133" s="477">
        <f t="shared" si="435"/>
        <v>21.540000000000003</v>
      </c>
      <c r="K133" s="477">
        <f t="shared" si="435"/>
        <v>20.41</v>
      </c>
      <c r="L133" s="477">
        <f t="shared" si="435"/>
        <v>15.96</v>
      </c>
      <c r="M133" s="477">
        <f t="shared" si="435"/>
        <v>20.49</v>
      </c>
      <c r="N133" s="41">
        <f t="shared" si="414"/>
        <v>249.83</v>
      </c>
      <c r="O133" s="2"/>
      <c r="P133" s="1">
        <f t="shared" si="423"/>
        <v>2017</v>
      </c>
      <c r="Q133" s="477">
        <f t="shared" ref="Q133:AB133" si="436">Q733+Q813+Q893+Q1173+Q1373+Q1413</f>
        <v>33.549999999999997</v>
      </c>
      <c r="R133" s="477">
        <f t="shared" si="436"/>
        <v>21.369999999999997</v>
      </c>
      <c r="S133" s="477">
        <f t="shared" si="436"/>
        <v>21.74</v>
      </c>
      <c r="T133" s="477">
        <f t="shared" si="436"/>
        <v>20.65</v>
      </c>
      <c r="U133" s="477">
        <f t="shared" si="436"/>
        <v>19.14</v>
      </c>
      <c r="V133" s="477">
        <f t="shared" si="436"/>
        <v>20.389999999999997</v>
      </c>
      <c r="W133" s="477">
        <f t="shared" si="436"/>
        <v>22.169999999999998</v>
      </c>
      <c r="X133" s="477">
        <f t="shared" si="436"/>
        <v>24.7</v>
      </c>
      <c r="Y133" s="477">
        <f t="shared" si="436"/>
        <v>22.560000000000002</v>
      </c>
      <c r="Z133" s="477">
        <f t="shared" si="436"/>
        <v>22.29</v>
      </c>
      <c r="AA133" s="477">
        <f t="shared" si="436"/>
        <v>21.5</v>
      </c>
      <c r="AB133" s="477">
        <f t="shared" si="436"/>
        <v>20.130000000000003</v>
      </c>
      <c r="AC133" s="41">
        <f t="shared" si="416"/>
        <v>270.19</v>
      </c>
      <c r="AD133" s="17"/>
      <c r="AI133" s="237" t="str">
        <f t="shared" si="323"/>
        <v>X</v>
      </c>
      <c r="AJ133" s="25">
        <f t="shared" si="324"/>
        <v>2022</v>
      </c>
      <c r="AK133" s="284">
        <f t="shared" si="325"/>
        <v>8</v>
      </c>
      <c r="AL133" s="285">
        <f t="shared" ca="1" si="417"/>
        <v>0</v>
      </c>
      <c r="AM133" s="285">
        <f t="shared" ca="1" si="417"/>
        <v>0</v>
      </c>
      <c r="AN133" s="285">
        <f t="shared" ca="1" si="417"/>
        <v>0</v>
      </c>
      <c r="AO133" s="285">
        <f t="shared" ca="1" si="417"/>
        <v>0</v>
      </c>
      <c r="AP133" s="285">
        <f t="shared" ca="1" si="417"/>
        <v>0</v>
      </c>
      <c r="AQ133" s="285">
        <f t="shared" ca="1" si="417"/>
        <v>0</v>
      </c>
      <c r="AR133" s="285">
        <f t="shared" ca="1" si="417"/>
        <v>0</v>
      </c>
      <c r="AS133" s="285">
        <f t="shared" ca="1" si="417"/>
        <v>0</v>
      </c>
      <c r="AT133" s="285">
        <f t="shared" ca="1" si="417"/>
        <v>0</v>
      </c>
      <c r="AU133" s="285">
        <f t="shared" ca="1" si="417"/>
        <v>150</v>
      </c>
      <c r="AV133" s="285">
        <f t="shared" ca="1" si="418"/>
        <v>500</v>
      </c>
      <c r="AW133" s="285">
        <f t="shared" ca="1" si="418"/>
        <v>0</v>
      </c>
      <c r="AX133" s="285">
        <f t="shared" ca="1" si="418"/>
        <v>0</v>
      </c>
      <c r="AY133" s="609">
        <f t="shared" ca="1" si="418"/>
        <v>0</v>
      </c>
      <c r="AZ133" s="285">
        <f t="shared" ca="1" si="418"/>
        <v>12</v>
      </c>
      <c r="BA133" s="285">
        <f t="shared" ca="1" si="418"/>
        <v>25</v>
      </c>
      <c r="BB133" s="285">
        <f t="shared" ca="1" si="418"/>
        <v>8</v>
      </c>
      <c r="BC133" s="285">
        <f t="shared" ca="1" si="418"/>
        <v>0</v>
      </c>
      <c r="BD133" s="285">
        <f t="shared" ca="1" si="418"/>
        <v>6</v>
      </c>
      <c r="BE133" s="285">
        <f t="shared" ca="1" si="263"/>
        <v>0</v>
      </c>
      <c r="BF133" s="285">
        <f t="shared" ca="1" si="419"/>
        <v>25</v>
      </c>
      <c r="BG133" s="285">
        <f t="shared" ca="1" si="419"/>
        <v>0</v>
      </c>
      <c r="BH133" s="285">
        <f t="shared" ca="1" si="419"/>
        <v>0</v>
      </c>
      <c r="BI133" s="285">
        <f t="shared" ca="1" si="419"/>
        <v>0</v>
      </c>
      <c r="BJ133" s="285">
        <f t="shared" ca="1" si="420"/>
        <v>15</v>
      </c>
      <c r="BK133" s="285">
        <f t="shared" ca="1" si="420"/>
        <v>0</v>
      </c>
      <c r="BL133" s="285">
        <f t="shared" ca="1" si="420"/>
        <v>0</v>
      </c>
      <c r="BM133" s="285">
        <f t="shared" ca="1" si="420"/>
        <v>0</v>
      </c>
      <c r="BN133" s="285">
        <f t="shared" ca="1" si="420"/>
        <v>0</v>
      </c>
      <c r="BO133" s="285">
        <f t="shared" ca="1" si="420"/>
        <v>0</v>
      </c>
      <c r="BP133" s="285">
        <f t="shared" ca="1" si="420"/>
        <v>0</v>
      </c>
      <c r="BQ133" s="514">
        <f t="shared" ca="1" si="264"/>
        <v>25</v>
      </c>
      <c r="BR133" s="566">
        <f t="shared" ca="1" si="322"/>
        <v>90.3</v>
      </c>
      <c r="BS133" s="274">
        <f t="shared" ca="1" si="321"/>
        <v>650</v>
      </c>
      <c r="BT133" s="285">
        <f t="shared" ca="1" si="265"/>
        <v>740</v>
      </c>
      <c r="BU133" s="286" t="str">
        <f t="shared" si="326"/>
        <v>I</v>
      </c>
      <c r="BV133" s="323">
        <f t="shared" ca="1" si="269"/>
        <v>741</v>
      </c>
      <c r="BW133" s="323">
        <f t="shared" ca="1" si="266"/>
        <v>1</v>
      </c>
      <c r="BY133" s="287"/>
      <c r="BZ133" s="288"/>
      <c r="CA133" s="237" t="str">
        <f t="shared" si="327"/>
        <v>I</v>
      </c>
      <c r="CB133" s="278">
        <f t="shared" si="340"/>
        <v>2022</v>
      </c>
      <c r="CC133" s="279">
        <f t="shared" si="340"/>
        <v>8</v>
      </c>
      <c r="CD133" s="280">
        <f t="shared" ca="1" si="270"/>
        <v>0</v>
      </c>
      <c r="CE133" s="280">
        <f t="shared" ca="1" si="271"/>
        <v>0</v>
      </c>
      <c r="CF133" s="280">
        <f t="shared" ca="1" si="272"/>
        <v>0</v>
      </c>
      <c r="CG133" s="280">
        <f t="shared" ca="1" si="273"/>
        <v>0</v>
      </c>
      <c r="CH133" s="280">
        <f t="shared" ca="1" si="274"/>
        <v>0</v>
      </c>
      <c r="CI133" s="280">
        <f t="shared" ca="1" si="275"/>
        <v>0</v>
      </c>
      <c r="CJ133" s="280">
        <f t="shared" ca="1" si="276"/>
        <v>0</v>
      </c>
      <c r="CK133" s="280">
        <f t="shared" ca="1" si="277"/>
        <v>0</v>
      </c>
      <c r="CL133" s="280">
        <f t="shared" ca="1" si="278"/>
        <v>0</v>
      </c>
      <c r="CM133" s="280">
        <f t="shared" ca="1" si="279"/>
        <v>150</v>
      </c>
      <c r="CN133" s="280">
        <f t="shared" ca="1" si="280"/>
        <v>500</v>
      </c>
      <c r="CO133" s="280">
        <f t="shared" ca="1" si="281"/>
        <v>0</v>
      </c>
      <c r="CP133" s="365">
        <f t="shared" ca="1" si="282"/>
        <v>0</v>
      </c>
      <c r="CQ133" s="613">
        <f t="shared" ca="1" si="283"/>
        <v>0</v>
      </c>
      <c r="CR133" s="280">
        <f t="shared" ca="1" si="284"/>
        <v>10</v>
      </c>
      <c r="CS133" s="280">
        <f t="shared" ca="1" si="285"/>
        <v>25</v>
      </c>
      <c r="CT133" s="280">
        <f t="shared" ca="1" si="286"/>
        <v>7</v>
      </c>
      <c r="CU133" s="280">
        <f t="shared" ca="1" si="287"/>
        <v>0</v>
      </c>
      <c r="CV133" s="280">
        <f t="shared" ca="1" si="288"/>
        <v>6</v>
      </c>
      <c r="CW133" s="365">
        <f t="shared" ca="1" si="289"/>
        <v>0</v>
      </c>
      <c r="CX133" s="280">
        <f t="shared" ca="1" si="290"/>
        <v>25</v>
      </c>
      <c r="CY133" s="280">
        <f t="shared" ca="1" si="291"/>
        <v>0</v>
      </c>
      <c r="CZ133" s="280">
        <f t="shared" ca="1" si="292"/>
        <v>0</v>
      </c>
      <c r="DA133" s="280">
        <f t="shared" ca="1" si="293"/>
        <v>0</v>
      </c>
      <c r="DB133" s="280">
        <f t="shared" ca="1" si="294"/>
        <v>15</v>
      </c>
      <c r="DC133" s="280">
        <f t="shared" ca="1" si="295"/>
        <v>0</v>
      </c>
      <c r="DD133" s="280">
        <f t="shared" ca="1" si="296"/>
        <v>0</v>
      </c>
      <c r="DE133" s="280">
        <f t="shared" ca="1" si="297"/>
        <v>0</v>
      </c>
      <c r="DF133" s="280">
        <f t="shared" ca="1" si="298"/>
        <v>0</v>
      </c>
      <c r="DG133" s="280">
        <f t="shared" ca="1" si="299"/>
        <v>0</v>
      </c>
      <c r="DH133" s="280">
        <f t="shared" ca="1" si="300"/>
        <v>0</v>
      </c>
      <c r="DI133" s="568">
        <f t="shared" ca="1" si="301"/>
        <v>23</v>
      </c>
      <c r="DJ133" s="568">
        <f t="shared" ca="1" si="302"/>
        <v>65</v>
      </c>
      <c r="DK133" s="414">
        <f t="shared" ca="1" si="303"/>
        <v>650</v>
      </c>
      <c r="DL133" s="281">
        <f t="shared" ca="1" si="304"/>
        <v>738</v>
      </c>
      <c r="DM133" s="281">
        <f t="shared" ca="1" si="305"/>
        <v>738</v>
      </c>
      <c r="DN133" s="454">
        <f t="shared" ca="1" si="306"/>
        <v>0</v>
      </c>
      <c r="DO133" s="626">
        <f t="shared" ca="1" si="307"/>
        <v>0</v>
      </c>
      <c r="DP133" s="29"/>
      <c r="DQ133" s="29"/>
      <c r="DR133" s="29"/>
      <c r="DS133" s="29"/>
      <c r="DT133" s="29"/>
      <c r="DU133" s="29"/>
      <c r="DV133" s="29"/>
    </row>
    <row r="134" spans="1:126" ht="11.25" customHeight="1">
      <c r="A134" s="1">
        <f t="shared" si="421"/>
        <v>2018</v>
      </c>
      <c r="B134" s="477">
        <f t="shared" ref="B134:M134" si="437">B734+B814+B894+B1174+B1374+B1414</f>
        <v>22.81</v>
      </c>
      <c r="C134" s="477">
        <f t="shared" si="437"/>
        <v>20.900000000000002</v>
      </c>
      <c r="D134" s="477">
        <f t="shared" si="437"/>
        <v>19.490000000000002</v>
      </c>
      <c r="E134" s="477">
        <f t="shared" si="437"/>
        <v>18.71</v>
      </c>
      <c r="F134" s="477">
        <f t="shared" si="437"/>
        <v>21.439999999999998</v>
      </c>
      <c r="G134" s="477">
        <f t="shared" si="437"/>
        <v>24.13</v>
      </c>
      <c r="H134" s="477">
        <f t="shared" si="437"/>
        <v>22.6</v>
      </c>
      <c r="I134" s="477">
        <f t="shared" si="437"/>
        <v>22.18</v>
      </c>
      <c r="J134" s="477">
        <f t="shared" si="437"/>
        <v>21.57</v>
      </c>
      <c r="K134" s="477">
        <f t="shared" si="437"/>
        <v>20.440000000000001</v>
      </c>
      <c r="L134" s="477">
        <f t="shared" si="437"/>
        <v>16.009999999999998</v>
      </c>
      <c r="M134" s="477">
        <f t="shared" si="437"/>
        <v>20.76</v>
      </c>
      <c r="N134" s="41">
        <f t="shared" si="414"/>
        <v>251.03999999999996</v>
      </c>
      <c r="O134" s="2"/>
      <c r="P134" s="1">
        <f t="shared" si="423"/>
        <v>2018</v>
      </c>
      <c r="Q134" s="477">
        <f t="shared" ref="Q134:AB134" si="438">Q734+Q814+Q894+Q1174+Q1374+Q1414</f>
        <v>17.149999999999999</v>
      </c>
      <c r="R134" s="477">
        <f t="shared" si="438"/>
        <v>21.47</v>
      </c>
      <c r="S134" s="477">
        <f t="shared" si="438"/>
        <v>21.84</v>
      </c>
      <c r="T134" s="477">
        <f t="shared" si="438"/>
        <v>20.69</v>
      </c>
      <c r="U134" s="477">
        <f t="shared" si="438"/>
        <v>19.28</v>
      </c>
      <c r="V134" s="477">
        <f t="shared" si="438"/>
        <v>20.580000000000002</v>
      </c>
      <c r="W134" s="477">
        <f t="shared" si="438"/>
        <v>22.220000000000002</v>
      </c>
      <c r="X134" s="477">
        <f t="shared" si="438"/>
        <v>24.900000000000002</v>
      </c>
      <c r="Y134" s="477">
        <f t="shared" si="438"/>
        <v>22.61</v>
      </c>
      <c r="Z134" s="477">
        <f t="shared" si="438"/>
        <v>22.32</v>
      </c>
      <c r="AA134" s="477">
        <f t="shared" si="438"/>
        <v>21.54</v>
      </c>
      <c r="AB134" s="477">
        <f t="shared" si="438"/>
        <v>20.18</v>
      </c>
      <c r="AC134" s="41">
        <f t="shared" si="416"/>
        <v>254.78</v>
      </c>
      <c r="AD134" s="17"/>
      <c r="AI134" s="237" t="str">
        <f t="shared" si="323"/>
        <v>Y</v>
      </c>
      <c r="AJ134" s="25">
        <f t="shared" si="324"/>
        <v>2022</v>
      </c>
      <c r="AK134" s="284">
        <f t="shared" si="325"/>
        <v>9</v>
      </c>
      <c r="AL134" s="285">
        <f t="shared" ca="1" si="417"/>
        <v>0</v>
      </c>
      <c r="AM134" s="285">
        <f t="shared" ca="1" si="417"/>
        <v>0</v>
      </c>
      <c r="AN134" s="285">
        <f t="shared" ca="1" si="417"/>
        <v>0</v>
      </c>
      <c r="AO134" s="285">
        <f t="shared" ca="1" si="417"/>
        <v>0</v>
      </c>
      <c r="AP134" s="285">
        <f t="shared" ca="1" si="417"/>
        <v>0</v>
      </c>
      <c r="AQ134" s="285">
        <f t="shared" ca="1" si="417"/>
        <v>0</v>
      </c>
      <c r="AR134" s="285">
        <f t="shared" ca="1" si="417"/>
        <v>0</v>
      </c>
      <c r="AS134" s="285">
        <f t="shared" ca="1" si="417"/>
        <v>0</v>
      </c>
      <c r="AT134" s="285">
        <f t="shared" ca="1" si="417"/>
        <v>0</v>
      </c>
      <c r="AU134" s="285">
        <f t="shared" ca="1" si="417"/>
        <v>150</v>
      </c>
      <c r="AV134" s="285">
        <f t="shared" ca="1" si="418"/>
        <v>500</v>
      </c>
      <c r="AW134" s="285">
        <f t="shared" ca="1" si="418"/>
        <v>0</v>
      </c>
      <c r="AX134" s="285">
        <f t="shared" ca="1" si="418"/>
        <v>0</v>
      </c>
      <c r="AY134" s="609">
        <f t="shared" ca="1" si="418"/>
        <v>0</v>
      </c>
      <c r="AZ134" s="285">
        <f t="shared" ca="1" si="418"/>
        <v>10</v>
      </c>
      <c r="BA134" s="285">
        <f t="shared" ca="1" si="418"/>
        <v>25</v>
      </c>
      <c r="BB134" s="285">
        <f t="shared" ca="1" si="418"/>
        <v>7</v>
      </c>
      <c r="BC134" s="285">
        <f t="shared" ca="1" si="418"/>
        <v>0</v>
      </c>
      <c r="BD134" s="285">
        <f t="shared" ca="1" si="418"/>
        <v>6</v>
      </c>
      <c r="BE134" s="285">
        <f t="shared" ref="BE134:BE197" ca="1" si="439">ROUND(INDIRECT(CONCATENATE($AI134,BE$2+($AJ134-2010))),1)</f>
        <v>0</v>
      </c>
      <c r="BF134" s="285">
        <f t="shared" ca="1" si="419"/>
        <v>25</v>
      </c>
      <c r="BG134" s="285">
        <f t="shared" ca="1" si="419"/>
        <v>0</v>
      </c>
      <c r="BH134" s="285">
        <f t="shared" ca="1" si="419"/>
        <v>0</v>
      </c>
      <c r="BI134" s="285">
        <f t="shared" ca="1" si="419"/>
        <v>0</v>
      </c>
      <c r="BJ134" s="285">
        <f t="shared" ca="1" si="420"/>
        <v>15</v>
      </c>
      <c r="BK134" s="285">
        <f t="shared" ca="1" si="420"/>
        <v>0</v>
      </c>
      <c r="BL134" s="285">
        <f t="shared" ca="1" si="420"/>
        <v>0</v>
      </c>
      <c r="BM134" s="285">
        <f t="shared" ca="1" si="420"/>
        <v>0</v>
      </c>
      <c r="BN134" s="285">
        <f t="shared" ca="1" si="420"/>
        <v>0</v>
      </c>
      <c r="BO134" s="285">
        <f t="shared" ca="1" si="420"/>
        <v>0</v>
      </c>
      <c r="BP134" s="285">
        <f t="shared" ca="1" si="420"/>
        <v>0</v>
      </c>
      <c r="BQ134" s="514">
        <f t="shared" ref="BQ134:BQ197" ca="1" si="440">ROUND(INDIRECT(CONCATENATE($AI134,BQ$2+($AJ134-2010))),0)</f>
        <v>23</v>
      </c>
      <c r="BR134" s="566">
        <f t="shared" ca="1" si="322"/>
        <v>88</v>
      </c>
      <c r="BS134" s="274">
        <f t="shared" ca="1" si="321"/>
        <v>650</v>
      </c>
      <c r="BT134" s="285">
        <f t="shared" ref="BT134:BT197" ca="1" si="441">ROUND(INDIRECT(CONCATENATE($AI134,BT$2+($AJ134-2010))),0)</f>
        <v>738</v>
      </c>
      <c r="BU134" s="286" t="str">
        <f t="shared" si="326"/>
        <v>J</v>
      </c>
      <c r="BV134" s="323">
        <f t="shared" ca="1" si="269"/>
        <v>738</v>
      </c>
      <c r="BW134" s="323">
        <f t="shared" ref="BW134:BW197" ca="1" si="442">BV134-BT134</f>
        <v>0</v>
      </c>
      <c r="BY134" s="287"/>
      <c r="BZ134" s="288"/>
      <c r="CA134" s="237" t="str">
        <f t="shared" si="327"/>
        <v>J</v>
      </c>
      <c r="CB134" s="278">
        <f t="shared" si="340"/>
        <v>2022</v>
      </c>
      <c r="CC134" s="279">
        <f t="shared" si="340"/>
        <v>9</v>
      </c>
      <c r="CD134" s="280">
        <f t="shared" ca="1" si="270"/>
        <v>0</v>
      </c>
      <c r="CE134" s="280">
        <f t="shared" ca="1" si="271"/>
        <v>0</v>
      </c>
      <c r="CF134" s="280">
        <f t="shared" ca="1" si="272"/>
        <v>0</v>
      </c>
      <c r="CG134" s="280">
        <f t="shared" ca="1" si="273"/>
        <v>0</v>
      </c>
      <c r="CH134" s="280">
        <f t="shared" ca="1" si="274"/>
        <v>0</v>
      </c>
      <c r="CI134" s="280">
        <f t="shared" ca="1" si="275"/>
        <v>0</v>
      </c>
      <c r="CJ134" s="280">
        <f t="shared" ca="1" si="276"/>
        <v>0</v>
      </c>
      <c r="CK134" s="280">
        <f t="shared" ca="1" si="277"/>
        <v>0</v>
      </c>
      <c r="CL134" s="280">
        <f t="shared" ca="1" si="278"/>
        <v>0</v>
      </c>
      <c r="CM134" s="280">
        <f t="shared" ca="1" si="279"/>
        <v>150</v>
      </c>
      <c r="CN134" s="280">
        <f t="shared" ca="1" si="280"/>
        <v>500</v>
      </c>
      <c r="CO134" s="280">
        <f t="shared" ca="1" si="281"/>
        <v>0</v>
      </c>
      <c r="CP134" s="365">
        <f t="shared" ca="1" si="282"/>
        <v>0</v>
      </c>
      <c r="CQ134" s="613">
        <f t="shared" ca="1" si="283"/>
        <v>0</v>
      </c>
      <c r="CR134" s="280">
        <f t="shared" ca="1" si="284"/>
        <v>10</v>
      </c>
      <c r="CS134" s="280">
        <f t="shared" ca="1" si="285"/>
        <v>25</v>
      </c>
      <c r="CT134" s="280">
        <f t="shared" ca="1" si="286"/>
        <v>7</v>
      </c>
      <c r="CU134" s="280">
        <f t="shared" ca="1" si="287"/>
        <v>0</v>
      </c>
      <c r="CV134" s="280">
        <f t="shared" ca="1" si="288"/>
        <v>6</v>
      </c>
      <c r="CW134" s="365">
        <f t="shared" ca="1" si="289"/>
        <v>0</v>
      </c>
      <c r="CX134" s="280">
        <f t="shared" ca="1" si="290"/>
        <v>25</v>
      </c>
      <c r="CY134" s="280">
        <f t="shared" ca="1" si="291"/>
        <v>0</v>
      </c>
      <c r="CZ134" s="280">
        <f t="shared" ca="1" si="292"/>
        <v>0</v>
      </c>
      <c r="DA134" s="280">
        <f t="shared" ca="1" si="293"/>
        <v>0</v>
      </c>
      <c r="DB134" s="280">
        <f t="shared" ca="1" si="294"/>
        <v>15</v>
      </c>
      <c r="DC134" s="280">
        <f t="shared" ca="1" si="295"/>
        <v>0</v>
      </c>
      <c r="DD134" s="280">
        <f t="shared" ca="1" si="296"/>
        <v>0</v>
      </c>
      <c r="DE134" s="280">
        <f t="shared" ca="1" si="297"/>
        <v>0</v>
      </c>
      <c r="DF134" s="280">
        <f t="shared" ca="1" si="298"/>
        <v>0</v>
      </c>
      <c r="DG134" s="280">
        <f t="shared" ca="1" si="299"/>
        <v>0</v>
      </c>
      <c r="DH134" s="280">
        <f t="shared" ca="1" si="300"/>
        <v>0</v>
      </c>
      <c r="DI134" s="568">
        <f t="shared" ca="1" si="301"/>
        <v>23</v>
      </c>
      <c r="DJ134" s="568">
        <f t="shared" ca="1" si="302"/>
        <v>65</v>
      </c>
      <c r="DK134" s="414">
        <f t="shared" ca="1" si="303"/>
        <v>650</v>
      </c>
      <c r="DL134" s="281">
        <f t="shared" ca="1" si="304"/>
        <v>738</v>
      </c>
      <c r="DM134" s="281">
        <f t="shared" ca="1" si="305"/>
        <v>737</v>
      </c>
      <c r="DN134" s="454">
        <f t="shared" ca="1" si="306"/>
        <v>-1</v>
      </c>
      <c r="DO134" s="626">
        <f t="shared" ca="1" si="307"/>
        <v>-1.3550135501355014E-3</v>
      </c>
      <c r="DP134" s="29"/>
      <c r="DQ134" s="29"/>
      <c r="DR134" s="29"/>
      <c r="DS134" s="29"/>
      <c r="DT134" s="29"/>
      <c r="DU134" s="29"/>
      <c r="DV134" s="29"/>
    </row>
    <row r="135" spans="1:126" ht="11.25" customHeight="1">
      <c r="A135" s="1">
        <f t="shared" si="421"/>
        <v>2019</v>
      </c>
      <c r="B135" s="477">
        <f t="shared" ref="B135:M135" si="443">B735+B815+B895+B1175+B1375+B1415</f>
        <v>23.009999999999998</v>
      </c>
      <c r="C135" s="477">
        <f t="shared" si="443"/>
        <v>21.03</v>
      </c>
      <c r="D135" s="477">
        <f t="shared" si="443"/>
        <v>19.62</v>
      </c>
      <c r="E135" s="477">
        <f t="shared" si="443"/>
        <v>18.759999999999998</v>
      </c>
      <c r="F135" s="477">
        <f t="shared" si="443"/>
        <v>21.53</v>
      </c>
      <c r="G135" s="477">
        <f t="shared" si="443"/>
        <v>24.18</v>
      </c>
      <c r="H135" s="477">
        <f t="shared" si="443"/>
        <v>22.69</v>
      </c>
      <c r="I135" s="477">
        <f t="shared" si="443"/>
        <v>22.23</v>
      </c>
      <c r="J135" s="477">
        <f t="shared" si="443"/>
        <v>21.68</v>
      </c>
      <c r="K135" s="477">
        <f t="shared" si="443"/>
        <v>20.57</v>
      </c>
      <c r="L135" s="477">
        <f t="shared" si="443"/>
        <v>16.14</v>
      </c>
      <c r="M135" s="477">
        <f t="shared" si="443"/>
        <v>20.86</v>
      </c>
      <c r="N135" s="41">
        <f t="shared" si="414"/>
        <v>252.3</v>
      </c>
      <c r="O135" s="2"/>
      <c r="P135" s="1">
        <f t="shared" si="423"/>
        <v>2019</v>
      </c>
      <c r="Q135" s="477">
        <f t="shared" ref="Q135:AB135" si="444">Q735+Q815+Q895+Q1175+Q1375+Q1415</f>
        <v>17.25</v>
      </c>
      <c r="R135" s="477">
        <f t="shared" si="444"/>
        <v>21.759999999999998</v>
      </c>
      <c r="S135" s="477">
        <f t="shared" si="444"/>
        <v>22.07</v>
      </c>
      <c r="T135" s="477">
        <f t="shared" si="444"/>
        <v>20.72</v>
      </c>
      <c r="U135" s="477">
        <f t="shared" si="444"/>
        <v>19.43</v>
      </c>
      <c r="V135" s="477">
        <f t="shared" si="444"/>
        <v>20.68</v>
      </c>
      <c r="W135" s="477">
        <f t="shared" si="444"/>
        <v>22.27</v>
      </c>
      <c r="X135" s="477">
        <f t="shared" si="444"/>
        <v>25.000000000000004</v>
      </c>
      <c r="Y135" s="477">
        <f t="shared" si="444"/>
        <v>22.659999999999997</v>
      </c>
      <c r="Z135" s="477">
        <f t="shared" si="444"/>
        <v>22.34</v>
      </c>
      <c r="AA135" s="477">
        <f t="shared" si="444"/>
        <v>21.68</v>
      </c>
      <c r="AB135" s="477">
        <f t="shared" si="444"/>
        <v>20.32</v>
      </c>
      <c r="AC135" s="41">
        <f t="shared" si="416"/>
        <v>256.18</v>
      </c>
      <c r="AD135" s="17"/>
      <c r="AI135" s="237" t="str">
        <f t="shared" si="323"/>
        <v>Z</v>
      </c>
      <c r="AJ135" s="25">
        <f t="shared" si="324"/>
        <v>2022</v>
      </c>
      <c r="AK135" s="284">
        <f t="shared" si="325"/>
        <v>10</v>
      </c>
      <c r="AL135" s="285">
        <f t="shared" ca="1" si="417"/>
        <v>0</v>
      </c>
      <c r="AM135" s="285">
        <f t="shared" ca="1" si="417"/>
        <v>0</v>
      </c>
      <c r="AN135" s="285">
        <f t="shared" ca="1" si="417"/>
        <v>0</v>
      </c>
      <c r="AO135" s="285">
        <f t="shared" ca="1" si="417"/>
        <v>0</v>
      </c>
      <c r="AP135" s="285">
        <f t="shared" ca="1" si="417"/>
        <v>0</v>
      </c>
      <c r="AQ135" s="285">
        <f t="shared" ca="1" si="417"/>
        <v>0</v>
      </c>
      <c r="AR135" s="285">
        <f t="shared" ca="1" si="417"/>
        <v>0</v>
      </c>
      <c r="AS135" s="285">
        <f t="shared" ca="1" si="417"/>
        <v>0</v>
      </c>
      <c r="AT135" s="285">
        <f t="shared" ca="1" si="417"/>
        <v>0</v>
      </c>
      <c r="AU135" s="285">
        <f t="shared" ca="1" si="417"/>
        <v>150</v>
      </c>
      <c r="AV135" s="285">
        <f t="shared" ca="1" si="418"/>
        <v>500</v>
      </c>
      <c r="AW135" s="285">
        <f t="shared" ca="1" si="418"/>
        <v>0</v>
      </c>
      <c r="AX135" s="285">
        <f t="shared" ca="1" si="418"/>
        <v>0</v>
      </c>
      <c r="AY135" s="609">
        <f t="shared" ca="1" si="418"/>
        <v>0</v>
      </c>
      <c r="AZ135" s="285">
        <f t="shared" ca="1" si="418"/>
        <v>10</v>
      </c>
      <c r="BA135" s="285">
        <f t="shared" ca="1" si="418"/>
        <v>25</v>
      </c>
      <c r="BB135" s="285">
        <f t="shared" ca="1" si="418"/>
        <v>7</v>
      </c>
      <c r="BC135" s="285">
        <f t="shared" ca="1" si="418"/>
        <v>0</v>
      </c>
      <c r="BD135" s="285">
        <f t="shared" ca="1" si="418"/>
        <v>6</v>
      </c>
      <c r="BE135" s="285">
        <f t="shared" ca="1" si="439"/>
        <v>0</v>
      </c>
      <c r="BF135" s="285">
        <f t="shared" ca="1" si="419"/>
        <v>25</v>
      </c>
      <c r="BG135" s="285">
        <f t="shared" ca="1" si="419"/>
        <v>0</v>
      </c>
      <c r="BH135" s="285">
        <f t="shared" ca="1" si="419"/>
        <v>0</v>
      </c>
      <c r="BI135" s="285">
        <f t="shared" ca="1" si="419"/>
        <v>0</v>
      </c>
      <c r="BJ135" s="285">
        <f t="shared" ca="1" si="420"/>
        <v>15</v>
      </c>
      <c r="BK135" s="285">
        <f t="shared" ca="1" si="420"/>
        <v>0</v>
      </c>
      <c r="BL135" s="285">
        <f t="shared" ca="1" si="420"/>
        <v>0</v>
      </c>
      <c r="BM135" s="285">
        <f t="shared" ca="1" si="420"/>
        <v>0</v>
      </c>
      <c r="BN135" s="285">
        <f t="shared" ca="1" si="420"/>
        <v>0</v>
      </c>
      <c r="BO135" s="285">
        <f t="shared" ca="1" si="420"/>
        <v>0</v>
      </c>
      <c r="BP135" s="285">
        <f t="shared" ca="1" si="420"/>
        <v>0</v>
      </c>
      <c r="BQ135" s="514">
        <f t="shared" ca="1" si="440"/>
        <v>23</v>
      </c>
      <c r="BR135" s="566">
        <f t="shared" ca="1" si="322"/>
        <v>87.6</v>
      </c>
      <c r="BS135" s="274">
        <f t="shared" ca="1" si="321"/>
        <v>650</v>
      </c>
      <c r="BT135" s="285">
        <f t="shared" ca="1" si="441"/>
        <v>738</v>
      </c>
      <c r="BU135" s="286" t="str">
        <f t="shared" si="326"/>
        <v>K</v>
      </c>
      <c r="BV135" s="323">
        <f t="shared" ref="BV135:BV198" ca="1" si="445">SUM(AL135:BO135)</f>
        <v>738</v>
      </c>
      <c r="BW135" s="323">
        <f t="shared" ca="1" si="442"/>
        <v>0</v>
      </c>
      <c r="BY135" s="287"/>
      <c r="BZ135" s="288"/>
      <c r="CA135" s="237" t="str">
        <f t="shared" si="327"/>
        <v>K</v>
      </c>
      <c r="CB135" s="278">
        <f t="shared" si="340"/>
        <v>2022</v>
      </c>
      <c r="CC135" s="279">
        <f t="shared" si="340"/>
        <v>10</v>
      </c>
      <c r="CD135" s="280">
        <f t="shared" ref="CD135:CD198" ca="1" si="446">AL137</f>
        <v>0</v>
      </c>
      <c r="CE135" s="280">
        <f t="shared" ref="CE135:CE198" ca="1" si="447">AM136</f>
        <v>0</v>
      </c>
      <c r="CF135" s="280">
        <f t="shared" ref="CF135:CF198" ca="1" si="448">AN137</f>
        <v>0</v>
      </c>
      <c r="CG135" s="280">
        <f t="shared" ref="CG135:CG198" ca="1" si="449">AO136</f>
        <v>0</v>
      </c>
      <c r="CH135" s="280">
        <f t="shared" ref="CH135:CH198" ca="1" si="450">AP136</f>
        <v>0</v>
      </c>
      <c r="CI135" s="280">
        <f t="shared" ref="CI135:CI198" ca="1" si="451">AQ136</f>
        <v>0</v>
      </c>
      <c r="CJ135" s="280">
        <f t="shared" ref="CJ135:CJ198" ca="1" si="452">AR136</f>
        <v>0</v>
      </c>
      <c r="CK135" s="280">
        <f t="shared" ref="CK135:CK198" ca="1" si="453">AS136</f>
        <v>0</v>
      </c>
      <c r="CL135" s="280">
        <f t="shared" ref="CL135:CL198" ca="1" si="454">AT136</f>
        <v>0</v>
      </c>
      <c r="CM135" s="280">
        <f t="shared" ref="CM135:CM198" ca="1" si="455">AU136</f>
        <v>150</v>
      </c>
      <c r="CN135" s="280">
        <f t="shared" ref="CN135:CN198" ca="1" si="456">AV136</f>
        <v>500</v>
      </c>
      <c r="CO135" s="280">
        <f t="shared" ref="CO135:CO198" ca="1" si="457">AW137</f>
        <v>0</v>
      </c>
      <c r="CP135" s="365">
        <f t="shared" ref="CP135:CP198" ca="1" si="458">AX136</f>
        <v>0</v>
      </c>
      <c r="CQ135" s="613">
        <f t="shared" ref="CQ135:CQ198" ca="1" si="459">AY136</f>
        <v>0</v>
      </c>
      <c r="CR135" s="280">
        <f t="shared" ref="CR135:CR198" ca="1" si="460">AZ137</f>
        <v>11</v>
      </c>
      <c r="CS135" s="280">
        <f t="shared" ref="CS135:CS198" ca="1" si="461">BA136</f>
        <v>25</v>
      </c>
      <c r="CT135" s="280">
        <f t="shared" ref="CT135:CT198" ca="1" si="462">BB136</f>
        <v>6</v>
      </c>
      <c r="CU135" s="280">
        <f t="shared" ref="CU135:CU198" ca="1" si="463">BC136</f>
        <v>0</v>
      </c>
      <c r="CV135" s="280">
        <f t="shared" ref="CV135:CV198" ca="1" si="464">BD137</f>
        <v>4</v>
      </c>
      <c r="CW135" s="365">
        <f t="shared" ref="CW135:CW198" ca="1" si="465">BE136</f>
        <v>0</v>
      </c>
      <c r="CX135" s="280">
        <f t="shared" ref="CX135:CX198" ca="1" si="466">BF136</f>
        <v>25</v>
      </c>
      <c r="CY135" s="280">
        <f t="shared" ref="CY135:CY198" ca="1" si="467">BG136</f>
        <v>0</v>
      </c>
      <c r="CZ135" s="280">
        <f t="shared" ref="CZ135:CZ198" ca="1" si="468">BH136</f>
        <v>0</v>
      </c>
      <c r="DA135" s="280">
        <f t="shared" ref="DA135:DA198" ca="1" si="469">BI136</f>
        <v>0</v>
      </c>
      <c r="DB135" s="280">
        <f t="shared" ref="DB135:DB198" ca="1" si="470">BJ136</f>
        <v>15</v>
      </c>
      <c r="DC135" s="280">
        <f t="shared" ref="DC135:DC198" ca="1" si="471">BK136</f>
        <v>0</v>
      </c>
      <c r="DD135" s="280">
        <f t="shared" ref="DD135:DD198" ca="1" si="472">BL136</f>
        <v>0</v>
      </c>
      <c r="DE135" s="280">
        <f t="shared" ref="DE135:DE198" ca="1" si="473">BM136</f>
        <v>0</v>
      </c>
      <c r="DF135" s="280">
        <f t="shared" ref="DF135:DF198" ca="1" si="474">BN136</f>
        <v>0</v>
      </c>
      <c r="DG135" s="280">
        <f t="shared" ref="DG135:DG198" ca="1" si="475">BO137</f>
        <v>0</v>
      </c>
      <c r="DH135" s="280">
        <f t="shared" ref="DH135:DH198" ca="1" si="476">BP136</f>
        <v>0</v>
      </c>
      <c r="DI135" s="568">
        <f t="shared" ref="DI135:DI198" ca="1" si="477">CR135+CT135+CV135+DC135</f>
        <v>21</v>
      </c>
      <c r="DJ135" s="568">
        <f t="shared" ref="DJ135:DJ198" ca="1" si="478">SUM(CS135,CU135,CW135:DB135,DD135:DH135)</f>
        <v>65</v>
      </c>
      <c r="DK135" s="414">
        <f t="shared" ref="DK135:DK198" ca="1" si="479">SUM(CD135:CQ135)</f>
        <v>650</v>
      </c>
      <c r="DL135" s="281">
        <f t="shared" ref="DL135:DL198" ca="1" si="480">SUM(DI135:DK135)</f>
        <v>736</v>
      </c>
      <c r="DM135" s="281">
        <f t="shared" ref="DM135:DM198" ca="1" si="481">ROUND(INDIRECT(CONCATENATE($CA135,DM$2+($AJ135-2010))),0)</f>
        <v>736</v>
      </c>
      <c r="DN135" s="454">
        <f t="shared" ref="DN135:DN198" ca="1" si="482">DM135-DL135</f>
        <v>0</v>
      </c>
      <c r="DO135" s="626">
        <f t="shared" ref="DO135:DO198" ca="1" si="483">DN135/DL135</f>
        <v>0</v>
      </c>
      <c r="DP135" s="29"/>
      <c r="DQ135" s="29"/>
      <c r="DR135" s="29"/>
      <c r="DS135" s="29"/>
      <c r="DT135" s="29"/>
      <c r="DU135" s="29"/>
      <c r="DV135" s="29"/>
    </row>
    <row r="136" spans="1:126" ht="11.25" customHeight="1">
      <c r="A136" s="1">
        <f t="shared" si="421"/>
        <v>2020</v>
      </c>
      <c r="B136" s="477">
        <f t="shared" ref="B136:M136" si="484">B736+B816+B896+B1176+B1376+B1416</f>
        <v>23.2</v>
      </c>
      <c r="C136" s="477">
        <f t="shared" si="484"/>
        <v>21.03</v>
      </c>
      <c r="D136" s="477">
        <f t="shared" si="484"/>
        <v>19.66</v>
      </c>
      <c r="E136" s="477">
        <f t="shared" si="484"/>
        <v>18.809999999999999</v>
      </c>
      <c r="F136" s="477">
        <f t="shared" si="484"/>
        <v>21.63</v>
      </c>
      <c r="G136" s="477">
        <f t="shared" si="484"/>
        <v>24.32</v>
      </c>
      <c r="H136" s="477">
        <f t="shared" si="484"/>
        <v>22.88</v>
      </c>
      <c r="I136" s="477">
        <f t="shared" si="484"/>
        <v>22.37</v>
      </c>
      <c r="J136" s="477">
        <f t="shared" si="484"/>
        <v>21.71</v>
      </c>
      <c r="K136" s="477">
        <f t="shared" si="484"/>
        <v>20.7</v>
      </c>
      <c r="L136" s="477">
        <f t="shared" si="484"/>
        <v>16.189999999999998</v>
      </c>
      <c r="M136" s="477">
        <f t="shared" si="484"/>
        <v>21.05</v>
      </c>
      <c r="N136" s="41">
        <f t="shared" si="414"/>
        <v>253.55</v>
      </c>
      <c r="O136" s="2"/>
      <c r="P136" s="1">
        <f t="shared" si="423"/>
        <v>2020</v>
      </c>
      <c r="Q136" s="477">
        <f t="shared" ref="Q136:AB136" si="485">Q736+Q816+Q896+Q1176+Q1376+Q1416</f>
        <v>17.439999999999998</v>
      </c>
      <c r="R136" s="477">
        <f t="shared" si="485"/>
        <v>21.85</v>
      </c>
      <c r="S136" s="477">
        <f t="shared" si="485"/>
        <v>22.17</v>
      </c>
      <c r="T136" s="477">
        <f t="shared" si="485"/>
        <v>20.76</v>
      </c>
      <c r="U136" s="477">
        <f t="shared" si="485"/>
        <v>19.48</v>
      </c>
      <c r="V136" s="477">
        <f t="shared" si="485"/>
        <v>20.78</v>
      </c>
      <c r="W136" s="477">
        <f t="shared" si="485"/>
        <v>22.31</v>
      </c>
      <c r="X136" s="477">
        <f t="shared" si="485"/>
        <v>25.200000000000003</v>
      </c>
      <c r="Y136" s="477">
        <f t="shared" si="485"/>
        <v>22.810000000000002</v>
      </c>
      <c r="Z136" s="477">
        <f t="shared" si="485"/>
        <v>22.47</v>
      </c>
      <c r="AA136" s="477">
        <f t="shared" si="485"/>
        <v>21.72</v>
      </c>
      <c r="AB136" s="477">
        <f t="shared" si="485"/>
        <v>20.470000000000002</v>
      </c>
      <c r="AC136" s="41">
        <f t="shared" si="416"/>
        <v>257.46000000000004</v>
      </c>
      <c r="AD136" s="17"/>
      <c r="AI136" s="237" t="str">
        <f t="shared" si="323"/>
        <v>AA</v>
      </c>
      <c r="AJ136" s="25">
        <f t="shared" si="324"/>
        <v>2022</v>
      </c>
      <c r="AK136" s="284">
        <f t="shared" si="325"/>
        <v>11</v>
      </c>
      <c r="AL136" s="285">
        <f t="shared" ref="AL136:AU145" ca="1" si="486">ROUND(INDIRECT(CONCATENATE($AI136,AL$2+($AJ136-2010))),0)</f>
        <v>0</v>
      </c>
      <c r="AM136" s="285">
        <f t="shared" ca="1" si="486"/>
        <v>0</v>
      </c>
      <c r="AN136" s="285">
        <f t="shared" ca="1" si="486"/>
        <v>0</v>
      </c>
      <c r="AO136" s="285">
        <f t="shared" ca="1" si="486"/>
        <v>0</v>
      </c>
      <c r="AP136" s="285">
        <f t="shared" ca="1" si="486"/>
        <v>0</v>
      </c>
      <c r="AQ136" s="285">
        <f t="shared" ca="1" si="486"/>
        <v>0</v>
      </c>
      <c r="AR136" s="285">
        <f t="shared" ca="1" si="486"/>
        <v>0</v>
      </c>
      <c r="AS136" s="285">
        <f t="shared" ca="1" si="486"/>
        <v>0</v>
      </c>
      <c r="AT136" s="285">
        <f t="shared" ca="1" si="486"/>
        <v>0</v>
      </c>
      <c r="AU136" s="285">
        <f t="shared" ca="1" si="486"/>
        <v>150</v>
      </c>
      <c r="AV136" s="285">
        <f t="shared" ref="AV136:BD145" ca="1" si="487">ROUND(INDIRECT(CONCATENATE($AI136,AV$2+($AJ136-2010))),0)</f>
        <v>500</v>
      </c>
      <c r="AW136" s="285">
        <f t="shared" ca="1" si="487"/>
        <v>0</v>
      </c>
      <c r="AX136" s="285">
        <f t="shared" ca="1" si="487"/>
        <v>0</v>
      </c>
      <c r="AY136" s="609">
        <f t="shared" ca="1" si="487"/>
        <v>0</v>
      </c>
      <c r="AZ136" s="285">
        <f t="shared" ca="1" si="487"/>
        <v>10</v>
      </c>
      <c r="BA136" s="285">
        <f t="shared" ca="1" si="487"/>
        <v>25</v>
      </c>
      <c r="BB136" s="285">
        <f t="shared" ca="1" si="487"/>
        <v>6</v>
      </c>
      <c r="BC136" s="285">
        <f t="shared" ca="1" si="487"/>
        <v>0</v>
      </c>
      <c r="BD136" s="285">
        <f t="shared" ca="1" si="487"/>
        <v>6</v>
      </c>
      <c r="BE136" s="285">
        <f t="shared" ca="1" si="439"/>
        <v>0</v>
      </c>
      <c r="BF136" s="285">
        <f t="shared" ca="1" si="419"/>
        <v>25</v>
      </c>
      <c r="BG136" s="285">
        <f t="shared" ca="1" si="419"/>
        <v>0</v>
      </c>
      <c r="BH136" s="285">
        <f t="shared" ca="1" si="419"/>
        <v>0</v>
      </c>
      <c r="BI136" s="285">
        <f t="shared" ca="1" si="419"/>
        <v>0</v>
      </c>
      <c r="BJ136" s="285">
        <f t="shared" ref="BJ136:BP145" ca="1" si="488">ROUND(INDIRECT(CONCATENATE($AI136,BJ$2+($AJ136-2010))),1)</f>
        <v>15</v>
      </c>
      <c r="BK136" s="285">
        <f t="shared" ca="1" si="488"/>
        <v>0</v>
      </c>
      <c r="BL136" s="285">
        <f t="shared" ca="1" si="488"/>
        <v>0</v>
      </c>
      <c r="BM136" s="285">
        <f t="shared" ca="1" si="488"/>
        <v>0</v>
      </c>
      <c r="BN136" s="285">
        <f t="shared" ca="1" si="488"/>
        <v>0</v>
      </c>
      <c r="BO136" s="285">
        <f t="shared" ca="1" si="488"/>
        <v>0</v>
      </c>
      <c r="BP136" s="285">
        <f t="shared" ca="1" si="488"/>
        <v>0</v>
      </c>
      <c r="BQ136" s="514">
        <f t="shared" ca="1" si="440"/>
        <v>22</v>
      </c>
      <c r="BR136" s="566">
        <f t="shared" ca="1" si="322"/>
        <v>86.8</v>
      </c>
      <c r="BS136" s="274">
        <f t="shared" ca="1" si="321"/>
        <v>650</v>
      </c>
      <c r="BT136" s="285">
        <f t="shared" ca="1" si="441"/>
        <v>737</v>
      </c>
      <c r="BU136" s="286" t="str">
        <f t="shared" si="326"/>
        <v>L</v>
      </c>
      <c r="BV136" s="323">
        <f t="shared" ca="1" si="445"/>
        <v>737</v>
      </c>
      <c r="BW136" s="323">
        <f t="shared" ca="1" si="442"/>
        <v>0</v>
      </c>
      <c r="BY136" s="287"/>
      <c r="BZ136" s="288"/>
      <c r="CA136" s="237" t="str">
        <f t="shared" si="327"/>
        <v>L</v>
      </c>
      <c r="CB136" s="278">
        <f t="shared" si="340"/>
        <v>2022</v>
      </c>
      <c r="CC136" s="279">
        <f t="shared" si="340"/>
        <v>11</v>
      </c>
      <c r="CD136" s="280">
        <f t="shared" ca="1" si="446"/>
        <v>0</v>
      </c>
      <c r="CE136" s="280">
        <f t="shared" ca="1" si="447"/>
        <v>0</v>
      </c>
      <c r="CF136" s="280">
        <f t="shared" ca="1" si="448"/>
        <v>0</v>
      </c>
      <c r="CG136" s="280">
        <f t="shared" ca="1" si="449"/>
        <v>0</v>
      </c>
      <c r="CH136" s="280">
        <f t="shared" ca="1" si="450"/>
        <v>0</v>
      </c>
      <c r="CI136" s="280">
        <f t="shared" ca="1" si="451"/>
        <v>0</v>
      </c>
      <c r="CJ136" s="280">
        <f t="shared" ca="1" si="452"/>
        <v>0</v>
      </c>
      <c r="CK136" s="280">
        <f t="shared" ca="1" si="453"/>
        <v>0</v>
      </c>
      <c r="CL136" s="280">
        <f t="shared" ca="1" si="454"/>
        <v>0</v>
      </c>
      <c r="CM136" s="280">
        <f t="shared" ca="1" si="455"/>
        <v>150</v>
      </c>
      <c r="CN136" s="280">
        <f t="shared" ca="1" si="456"/>
        <v>500</v>
      </c>
      <c r="CO136" s="280">
        <f t="shared" ca="1" si="457"/>
        <v>0</v>
      </c>
      <c r="CP136" s="365">
        <f t="shared" ca="1" si="458"/>
        <v>0</v>
      </c>
      <c r="CQ136" s="613">
        <f t="shared" ca="1" si="459"/>
        <v>0</v>
      </c>
      <c r="CR136" s="280">
        <f t="shared" ca="1" si="460"/>
        <v>7</v>
      </c>
      <c r="CS136" s="280">
        <f t="shared" ca="1" si="461"/>
        <v>25</v>
      </c>
      <c r="CT136" s="280">
        <f t="shared" ca="1" si="462"/>
        <v>6</v>
      </c>
      <c r="CU136" s="280">
        <f t="shared" ca="1" si="463"/>
        <v>0</v>
      </c>
      <c r="CV136" s="280">
        <f t="shared" ca="1" si="464"/>
        <v>5</v>
      </c>
      <c r="CW136" s="365">
        <f t="shared" ca="1" si="465"/>
        <v>0</v>
      </c>
      <c r="CX136" s="280">
        <f t="shared" ca="1" si="466"/>
        <v>25</v>
      </c>
      <c r="CY136" s="280">
        <f t="shared" ca="1" si="467"/>
        <v>0</v>
      </c>
      <c r="CZ136" s="280">
        <f t="shared" ca="1" si="468"/>
        <v>0</v>
      </c>
      <c r="DA136" s="280">
        <f t="shared" ca="1" si="469"/>
        <v>0</v>
      </c>
      <c r="DB136" s="280">
        <f t="shared" ca="1" si="470"/>
        <v>15</v>
      </c>
      <c r="DC136" s="280">
        <f t="shared" ca="1" si="471"/>
        <v>0</v>
      </c>
      <c r="DD136" s="280">
        <f t="shared" ca="1" si="472"/>
        <v>0</v>
      </c>
      <c r="DE136" s="280">
        <f t="shared" ca="1" si="473"/>
        <v>0</v>
      </c>
      <c r="DF136" s="280">
        <f t="shared" ca="1" si="474"/>
        <v>0</v>
      </c>
      <c r="DG136" s="280">
        <f t="shared" ca="1" si="475"/>
        <v>0</v>
      </c>
      <c r="DH136" s="280">
        <f t="shared" ca="1" si="476"/>
        <v>0</v>
      </c>
      <c r="DI136" s="568">
        <f t="shared" ca="1" si="477"/>
        <v>18</v>
      </c>
      <c r="DJ136" s="568">
        <f t="shared" ca="1" si="478"/>
        <v>65</v>
      </c>
      <c r="DK136" s="414">
        <f t="shared" ca="1" si="479"/>
        <v>650</v>
      </c>
      <c r="DL136" s="281">
        <f t="shared" ca="1" si="480"/>
        <v>733</v>
      </c>
      <c r="DM136" s="281">
        <f t="shared" ca="1" si="481"/>
        <v>732</v>
      </c>
      <c r="DN136" s="454">
        <f t="shared" ca="1" si="482"/>
        <v>-1</v>
      </c>
      <c r="DO136" s="626">
        <f t="shared" ca="1" si="483"/>
        <v>-1.364256480218281E-3</v>
      </c>
      <c r="DP136" s="29"/>
      <c r="DQ136" s="29"/>
      <c r="DR136" s="29"/>
      <c r="DS136" s="29"/>
      <c r="DT136" s="29"/>
      <c r="DU136" s="29"/>
      <c r="DV136" s="29"/>
    </row>
    <row r="137" spans="1:126" ht="11.25" customHeight="1">
      <c r="A137" s="1">
        <f t="shared" si="421"/>
        <v>2021</v>
      </c>
      <c r="B137" s="477">
        <f t="shared" ref="B137:M137" si="489">B737+B817+B897+B1177+B1377+B1417</f>
        <v>23.3</v>
      </c>
      <c r="C137" s="477">
        <f t="shared" si="489"/>
        <v>21.12</v>
      </c>
      <c r="D137" s="477">
        <f t="shared" si="489"/>
        <v>19.78</v>
      </c>
      <c r="E137" s="477">
        <f t="shared" si="489"/>
        <v>18.939999999999998</v>
      </c>
      <c r="F137" s="477">
        <f t="shared" si="489"/>
        <v>21.73</v>
      </c>
      <c r="G137" s="477">
        <f t="shared" si="489"/>
        <v>24.37</v>
      </c>
      <c r="H137" s="477">
        <f t="shared" si="489"/>
        <v>22.88</v>
      </c>
      <c r="I137" s="477">
        <f t="shared" si="489"/>
        <v>22.41</v>
      </c>
      <c r="J137" s="477">
        <f t="shared" si="489"/>
        <v>21.73</v>
      </c>
      <c r="K137" s="477">
        <f t="shared" si="489"/>
        <v>20.74</v>
      </c>
      <c r="L137" s="477">
        <f t="shared" si="489"/>
        <v>16.330000000000002</v>
      </c>
      <c r="M137" s="477">
        <f t="shared" si="489"/>
        <v>21.24</v>
      </c>
      <c r="N137" s="41">
        <f t="shared" si="414"/>
        <v>254.57000000000002</v>
      </c>
      <c r="O137" s="2"/>
      <c r="P137" s="1">
        <f t="shared" si="423"/>
        <v>2021</v>
      </c>
      <c r="Q137" s="477">
        <f t="shared" ref="Q137:AB137" si="490">Q737+Q817+Q897+Q1177+Q1377+Q1417</f>
        <v>17.54</v>
      </c>
      <c r="R137" s="477">
        <f t="shared" si="490"/>
        <v>22.05</v>
      </c>
      <c r="S137" s="477">
        <f t="shared" si="490"/>
        <v>22.17</v>
      </c>
      <c r="T137" s="477">
        <f t="shared" si="490"/>
        <v>20.900000000000002</v>
      </c>
      <c r="U137" s="477">
        <f t="shared" si="490"/>
        <v>19.63</v>
      </c>
      <c r="V137" s="477">
        <f t="shared" si="490"/>
        <v>20.979999999999997</v>
      </c>
      <c r="W137" s="477">
        <f t="shared" si="490"/>
        <v>22.36</v>
      </c>
      <c r="X137" s="477">
        <f t="shared" si="490"/>
        <v>25.200000000000003</v>
      </c>
      <c r="Y137" s="477">
        <f t="shared" si="490"/>
        <v>22.86</v>
      </c>
      <c r="Z137" s="477">
        <f t="shared" si="490"/>
        <v>22.490000000000002</v>
      </c>
      <c r="AA137" s="477">
        <f t="shared" si="490"/>
        <v>21.759999999999998</v>
      </c>
      <c r="AB137" s="477">
        <f t="shared" si="490"/>
        <v>20.52</v>
      </c>
      <c r="AC137" s="41">
        <f t="shared" si="416"/>
        <v>258.45999999999998</v>
      </c>
      <c r="AD137" s="17"/>
      <c r="AI137" s="237" t="str">
        <f t="shared" si="323"/>
        <v>AB</v>
      </c>
      <c r="AJ137" s="25">
        <f t="shared" si="324"/>
        <v>2022</v>
      </c>
      <c r="AK137" s="284">
        <f t="shared" si="325"/>
        <v>12</v>
      </c>
      <c r="AL137" s="285">
        <f t="shared" ca="1" si="486"/>
        <v>0</v>
      </c>
      <c r="AM137" s="285">
        <f t="shared" ca="1" si="486"/>
        <v>0</v>
      </c>
      <c r="AN137" s="285">
        <f t="shared" ca="1" si="486"/>
        <v>0</v>
      </c>
      <c r="AO137" s="285">
        <f t="shared" ca="1" si="486"/>
        <v>0</v>
      </c>
      <c r="AP137" s="285">
        <f t="shared" ca="1" si="486"/>
        <v>0</v>
      </c>
      <c r="AQ137" s="285">
        <f t="shared" ca="1" si="486"/>
        <v>0</v>
      </c>
      <c r="AR137" s="285">
        <f t="shared" ca="1" si="486"/>
        <v>0</v>
      </c>
      <c r="AS137" s="285">
        <f t="shared" ca="1" si="486"/>
        <v>0</v>
      </c>
      <c r="AT137" s="285">
        <f t="shared" ca="1" si="486"/>
        <v>0</v>
      </c>
      <c r="AU137" s="285">
        <f t="shared" ca="1" si="486"/>
        <v>150</v>
      </c>
      <c r="AV137" s="285">
        <f t="shared" ca="1" si="487"/>
        <v>500</v>
      </c>
      <c r="AW137" s="285">
        <f t="shared" ca="1" si="487"/>
        <v>0</v>
      </c>
      <c r="AX137" s="285">
        <f t="shared" ca="1" si="487"/>
        <v>0</v>
      </c>
      <c r="AY137" s="609">
        <f t="shared" ca="1" si="487"/>
        <v>0</v>
      </c>
      <c r="AZ137" s="285">
        <f t="shared" ca="1" si="487"/>
        <v>11</v>
      </c>
      <c r="BA137" s="285">
        <f t="shared" ca="1" si="487"/>
        <v>25</v>
      </c>
      <c r="BB137" s="285">
        <f t="shared" ca="1" si="487"/>
        <v>6</v>
      </c>
      <c r="BC137" s="285">
        <f t="shared" ca="1" si="487"/>
        <v>0</v>
      </c>
      <c r="BD137" s="285">
        <f t="shared" ca="1" si="487"/>
        <v>4</v>
      </c>
      <c r="BE137" s="285">
        <f t="shared" ca="1" si="439"/>
        <v>0</v>
      </c>
      <c r="BF137" s="285">
        <f t="shared" ca="1" si="419"/>
        <v>25</v>
      </c>
      <c r="BG137" s="285">
        <f t="shared" ca="1" si="419"/>
        <v>0</v>
      </c>
      <c r="BH137" s="285">
        <f t="shared" ca="1" si="419"/>
        <v>0</v>
      </c>
      <c r="BI137" s="285">
        <f t="shared" ca="1" si="419"/>
        <v>0</v>
      </c>
      <c r="BJ137" s="285">
        <f t="shared" ca="1" si="488"/>
        <v>15</v>
      </c>
      <c r="BK137" s="285">
        <f t="shared" ca="1" si="488"/>
        <v>0</v>
      </c>
      <c r="BL137" s="285">
        <f t="shared" ca="1" si="488"/>
        <v>0</v>
      </c>
      <c r="BM137" s="285">
        <f t="shared" ca="1" si="488"/>
        <v>0</v>
      </c>
      <c r="BN137" s="285">
        <f t="shared" ca="1" si="488"/>
        <v>0</v>
      </c>
      <c r="BO137" s="285">
        <f t="shared" ca="1" si="488"/>
        <v>0</v>
      </c>
      <c r="BP137" s="285">
        <f t="shared" ca="1" si="488"/>
        <v>0</v>
      </c>
      <c r="BQ137" s="514">
        <f t="shared" ca="1" si="440"/>
        <v>21</v>
      </c>
      <c r="BR137" s="566">
        <f t="shared" ca="1" si="322"/>
        <v>85.8</v>
      </c>
      <c r="BS137" s="274">
        <f t="shared" ca="1" si="321"/>
        <v>650</v>
      </c>
      <c r="BT137" s="285">
        <f t="shared" ca="1" si="441"/>
        <v>736</v>
      </c>
      <c r="BU137" s="286" t="str">
        <f t="shared" si="326"/>
        <v>M</v>
      </c>
      <c r="BV137" s="323">
        <f t="shared" ca="1" si="445"/>
        <v>736</v>
      </c>
      <c r="BW137" s="323">
        <f t="shared" ca="1" si="442"/>
        <v>0</v>
      </c>
      <c r="BY137" s="287"/>
      <c r="BZ137" s="288"/>
      <c r="CA137" s="237" t="str">
        <f t="shared" si="327"/>
        <v>M</v>
      </c>
      <c r="CB137" s="278">
        <f t="shared" si="340"/>
        <v>2022</v>
      </c>
      <c r="CC137" s="279">
        <f t="shared" si="340"/>
        <v>12</v>
      </c>
      <c r="CD137" s="280">
        <f t="shared" ca="1" si="446"/>
        <v>0</v>
      </c>
      <c r="CE137" s="280">
        <f t="shared" ca="1" si="447"/>
        <v>0</v>
      </c>
      <c r="CF137" s="280">
        <f t="shared" ca="1" si="448"/>
        <v>0</v>
      </c>
      <c r="CG137" s="280">
        <f t="shared" ca="1" si="449"/>
        <v>0</v>
      </c>
      <c r="CH137" s="280">
        <f t="shared" ca="1" si="450"/>
        <v>0</v>
      </c>
      <c r="CI137" s="280">
        <f t="shared" ca="1" si="451"/>
        <v>0</v>
      </c>
      <c r="CJ137" s="280">
        <f t="shared" ca="1" si="452"/>
        <v>0</v>
      </c>
      <c r="CK137" s="280">
        <f t="shared" ca="1" si="453"/>
        <v>0</v>
      </c>
      <c r="CL137" s="280">
        <f t="shared" ca="1" si="454"/>
        <v>600</v>
      </c>
      <c r="CM137" s="280">
        <f t="shared" ca="1" si="455"/>
        <v>150</v>
      </c>
      <c r="CN137" s="280">
        <f t="shared" ca="1" si="456"/>
        <v>500</v>
      </c>
      <c r="CO137" s="280">
        <f t="shared" ca="1" si="457"/>
        <v>0</v>
      </c>
      <c r="CP137" s="365">
        <f t="shared" ca="1" si="458"/>
        <v>0</v>
      </c>
      <c r="CQ137" s="613">
        <f t="shared" ca="1" si="459"/>
        <v>0</v>
      </c>
      <c r="CR137" s="280">
        <f t="shared" ca="1" si="460"/>
        <v>10</v>
      </c>
      <c r="CS137" s="280">
        <f t="shared" ca="1" si="461"/>
        <v>25</v>
      </c>
      <c r="CT137" s="280">
        <f t="shared" ca="1" si="462"/>
        <v>6</v>
      </c>
      <c r="CU137" s="280">
        <f t="shared" ca="1" si="463"/>
        <v>0</v>
      </c>
      <c r="CV137" s="280">
        <f t="shared" ca="1" si="464"/>
        <v>5</v>
      </c>
      <c r="CW137" s="365">
        <f t="shared" ca="1" si="465"/>
        <v>0</v>
      </c>
      <c r="CX137" s="280">
        <f t="shared" ca="1" si="466"/>
        <v>25</v>
      </c>
      <c r="CY137" s="280">
        <f t="shared" ca="1" si="467"/>
        <v>0</v>
      </c>
      <c r="CZ137" s="280">
        <f t="shared" ca="1" si="468"/>
        <v>0</v>
      </c>
      <c r="DA137" s="280">
        <f t="shared" ca="1" si="469"/>
        <v>0</v>
      </c>
      <c r="DB137" s="280">
        <f t="shared" ca="1" si="470"/>
        <v>15</v>
      </c>
      <c r="DC137" s="280">
        <f t="shared" ca="1" si="471"/>
        <v>0</v>
      </c>
      <c r="DD137" s="280">
        <f t="shared" ca="1" si="472"/>
        <v>0</v>
      </c>
      <c r="DE137" s="280">
        <f t="shared" ca="1" si="473"/>
        <v>0</v>
      </c>
      <c r="DF137" s="280">
        <f t="shared" ca="1" si="474"/>
        <v>0</v>
      </c>
      <c r="DG137" s="280">
        <f t="shared" ca="1" si="475"/>
        <v>0</v>
      </c>
      <c r="DH137" s="280">
        <f t="shared" ca="1" si="476"/>
        <v>0</v>
      </c>
      <c r="DI137" s="568">
        <f t="shared" ca="1" si="477"/>
        <v>21</v>
      </c>
      <c r="DJ137" s="568">
        <f t="shared" ca="1" si="478"/>
        <v>65</v>
      </c>
      <c r="DK137" s="414">
        <f t="shared" ca="1" si="479"/>
        <v>1250</v>
      </c>
      <c r="DL137" s="281">
        <f t="shared" ca="1" si="480"/>
        <v>1336</v>
      </c>
      <c r="DM137" s="281">
        <f t="shared" ca="1" si="481"/>
        <v>1337</v>
      </c>
      <c r="DN137" s="454">
        <f t="shared" ca="1" si="482"/>
        <v>1</v>
      </c>
      <c r="DO137" s="626">
        <f t="shared" ca="1" si="483"/>
        <v>7.4850299401197609E-4</v>
      </c>
      <c r="DP137" s="29"/>
      <c r="DQ137" s="29"/>
      <c r="DR137" s="29"/>
      <c r="DS137" s="29"/>
      <c r="DT137" s="29"/>
      <c r="DU137" s="29"/>
      <c r="DV137" s="29"/>
    </row>
    <row r="138" spans="1:126" ht="11.25" customHeight="1">
      <c r="A138" s="1">
        <f t="shared" si="421"/>
        <v>2022</v>
      </c>
      <c r="B138" s="477">
        <f t="shared" ref="B138:M138" si="491">B738+B818+B898+B1178+B1378+B1418</f>
        <v>23.490000000000002</v>
      </c>
      <c r="C138" s="477">
        <f t="shared" si="491"/>
        <v>21.12</v>
      </c>
      <c r="D138" s="477">
        <f t="shared" si="491"/>
        <v>19.82</v>
      </c>
      <c r="E138" s="477">
        <f t="shared" si="491"/>
        <v>18.990000000000002</v>
      </c>
      <c r="F138" s="477">
        <f t="shared" si="491"/>
        <v>21.73</v>
      </c>
      <c r="G138" s="477">
        <f t="shared" si="491"/>
        <v>24.41</v>
      </c>
      <c r="H138" s="477">
        <f t="shared" si="491"/>
        <v>23.060000000000002</v>
      </c>
      <c r="I138" s="477">
        <f t="shared" si="491"/>
        <v>22.55</v>
      </c>
      <c r="J138" s="477">
        <f t="shared" si="491"/>
        <v>21.75</v>
      </c>
      <c r="K138" s="477">
        <f t="shared" si="491"/>
        <v>20.95</v>
      </c>
      <c r="L138" s="477">
        <f t="shared" si="491"/>
        <v>16.38</v>
      </c>
      <c r="M138" s="477">
        <f t="shared" si="491"/>
        <v>21.42</v>
      </c>
      <c r="N138" s="41">
        <f t="shared" si="414"/>
        <v>255.67000000000002</v>
      </c>
      <c r="O138" s="2"/>
      <c r="P138" s="1">
        <f t="shared" si="423"/>
        <v>2022</v>
      </c>
      <c r="Q138" s="477">
        <f t="shared" ref="Q138:AB138" si="492">Q738+Q818+Q898+Q1178+Q1378+Q1418</f>
        <v>17.73</v>
      </c>
      <c r="R138" s="477">
        <f t="shared" si="492"/>
        <v>22.25</v>
      </c>
      <c r="S138" s="477">
        <f t="shared" si="492"/>
        <v>22.26</v>
      </c>
      <c r="T138" s="477">
        <f t="shared" si="492"/>
        <v>20.94</v>
      </c>
      <c r="U138" s="477">
        <f t="shared" si="492"/>
        <v>19.68</v>
      </c>
      <c r="V138" s="477">
        <f t="shared" si="492"/>
        <v>20.979999999999997</v>
      </c>
      <c r="W138" s="477">
        <f t="shared" si="492"/>
        <v>22.41</v>
      </c>
      <c r="X138" s="477">
        <f t="shared" si="492"/>
        <v>25.29</v>
      </c>
      <c r="Y138" s="477">
        <f t="shared" si="492"/>
        <v>23</v>
      </c>
      <c r="Z138" s="477">
        <f t="shared" si="492"/>
        <v>22.62</v>
      </c>
      <c r="AA138" s="477">
        <f t="shared" si="492"/>
        <v>21.8</v>
      </c>
      <c r="AB138" s="477">
        <f t="shared" si="492"/>
        <v>20.77</v>
      </c>
      <c r="AC138" s="41">
        <f t="shared" ref="AC138:AC146" si="493">SUM(Q138:AB138)</f>
        <v>259.73</v>
      </c>
      <c r="AD138" s="17"/>
      <c r="AI138" s="237" t="str">
        <f t="shared" si="323"/>
        <v>Q</v>
      </c>
      <c r="AJ138" s="25">
        <f t="shared" si="324"/>
        <v>2023</v>
      </c>
      <c r="AK138" s="284">
        <f t="shared" si="325"/>
        <v>1</v>
      </c>
      <c r="AL138" s="285">
        <f t="shared" ca="1" si="486"/>
        <v>0</v>
      </c>
      <c r="AM138" s="285">
        <f t="shared" ca="1" si="486"/>
        <v>0</v>
      </c>
      <c r="AN138" s="285">
        <f t="shared" ca="1" si="486"/>
        <v>0</v>
      </c>
      <c r="AO138" s="285">
        <f t="shared" ca="1" si="486"/>
        <v>0</v>
      </c>
      <c r="AP138" s="285">
        <f t="shared" ca="1" si="486"/>
        <v>0</v>
      </c>
      <c r="AQ138" s="285">
        <f t="shared" ca="1" si="486"/>
        <v>0</v>
      </c>
      <c r="AR138" s="285">
        <f t="shared" ca="1" si="486"/>
        <v>0</v>
      </c>
      <c r="AS138" s="285">
        <f t="shared" ca="1" si="486"/>
        <v>0</v>
      </c>
      <c r="AT138" s="285">
        <f t="shared" ca="1" si="486"/>
        <v>600</v>
      </c>
      <c r="AU138" s="285">
        <f t="shared" ca="1" si="486"/>
        <v>150</v>
      </c>
      <c r="AV138" s="285">
        <f t="shared" ca="1" si="487"/>
        <v>500</v>
      </c>
      <c r="AW138" s="285">
        <f t="shared" ca="1" si="487"/>
        <v>0</v>
      </c>
      <c r="AX138" s="285">
        <f t="shared" ca="1" si="487"/>
        <v>0</v>
      </c>
      <c r="AY138" s="609">
        <f t="shared" ca="1" si="487"/>
        <v>0</v>
      </c>
      <c r="AZ138" s="285">
        <f t="shared" ca="1" si="487"/>
        <v>7</v>
      </c>
      <c r="BA138" s="285">
        <f t="shared" ca="1" si="487"/>
        <v>25</v>
      </c>
      <c r="BB138" s="285">
        <f t="shared" ca="1" si="487"/>
        <v>6</v>
      </c>
      <c r="BC138" s="285">
        <f t="shared" ca="1" si="487"/>
        <v>0</v>
      </c>
      <c r="BD138" s="285">
        <f t="shared" ca="1" si="487"/>
        <v>5</v>
      </c>
      <c r="BE138" s="285">
        <f t="shared" ca="1" si="439"/>
        <v>0</v>
      </c>
      <c r="BF138" s="285">
        <f t="shared" ca="1" si="419"/>
        <v>25</v>
      </c>
      <c r="BG138" s="285">
        <f t="shared" ca="1" si="419"/>
        <v>0</v>
      </c>
      <c r="BH138" s="285">
        <f t="shared" ca="1" si="419"/>
        <v>0</v>
      </c>
      <c r="BI138" s="285">
        <f t="shared" ca="1" si="419"/>
        <v>0</v>
      </c>
      <c r="BJ138" s="285">
        <f t="shared" ca="1" si="488"/>
        <v>15</v>
      </c>
      <c r="BK138" s="285">
        <f t="shared" ca="1" si="488"/>
        <v>0</v>
      </c>
      <c r="BL138" s="285">
        <f t="shared" ca="1" si="488"/>
        <v>0</v>
      </c>
      <c r="BM138" s="285">
        <f t="shared" ca="1" si="488"/>
        <v>0</v>
      </c>
      <c r="BN138" s="285">
        <f t="shared" ca="1" si="488"/>
        <v>0</v>
      </c>
      <c r="BO138" s="285">
        <f t="shared" ca="1" si="488"/>
        <v>0</v>
      </c>
      <c r="BP138" s="285">
        <f t="shared" ca="1" si="488"/>
        <v>0</v>
      </c>
      <c r="BQ138" s="514">
        <f t="shared" ca="1" si="440"/>
        <v>18</v>
      </c>
      <c r="BR138" s="566">
        <f t="shared" ca="1" si="322"/>
        <v>82.8</v>
      </c>
      <c r="BS138" s="274">
        <f t="shared" ca="1" si="321"/>
        <v>1250</v>
      </c>
      <c r="BT138" s="285">
        <f t="shared" ca="1" si="441"/>
        <v>1333</v>
      </c>
      <c r="BU138" s="286" t="str">
        <f t="shared" si="326"/>
        <v>B</v>
      </c>
      <c r="BV138" s="323">
        <f t="shared" ca="1" si="445"/>
        <v>1333</v>
      </c>
      <c r="BW138" s="323">
        <f t="shared" ca="1" si="442"/>
        <v>0</v>
      </c>
      <c r="BY138" s="287"/>
      <c r="BZ138" s="288"/>
      <c r="CA138" s="237" t="str">
        <f t="shared" si="327"/>
        <v>B</v>
      </c>
      <c r="CB138" s="278">
        <f t="shared" si="340"/>
        <v>2023</v>
      </c>
      <c r="CC138" s="279">
        <f t="shared" si="340"/>
        <v>1</v>
      </c>
      <c r="CD138" s="280">
        <f t="shared" ca="1" si="446"/>
        <v>0</v>
      </c>
      <c r="CE138" s="280">
        <f t="shared" ca="1" si="447"/>
        <v>0</v>
      </c>
      <c r="CF138" s="280">
        <f t="shared" ca="1" si="448"/>
        <v>0</v>
      </c>
      <c r="CG138" s="280">
        <f t="shared" ca="1" si="449"/>
        <v>0</v>
      </c>
      <c r="CH138" s="280">
        <f t="shared" ca="1" si="450"/>
        <v>0</v>
      </c>
      <c r="CI138" s="280">
        <f t="shared" ca="1" si="451"/>
        <v>0</v>
      </c>
      <c r="CJ138" s="280">
        <f t="shared" ca="1" si="452"/>
        <v>0</v>
      </c>
      <c r="CK138" s="280">
        <f t="shared" ca="1" si="453"/>
        <v>0</v>
      </c>
      <c r="CL138" s="280">
        <f t="shared" ca="1" si="454"/>
        <v>600</v>
      </c>
      <c r="CM138" s="280">
        <f t="shared" ca="1" si="455"/>
        <v>150</v>
      </c>
      <c r="CN138" s="280">
        <f t="shared" ca="1" si="456"/>
        <v>500</v>
      </c>
      <c r="CO138" s="280">
        <f t="shared" ca="1" si="457"/>
        <v>0</v>
      </c>
      <c r="CP138" s="365">
        <f t="shared" ca="1" si="458"/>
        <v>0</v>
      </c>
      <c r="CQ138" s="613">
        <f t="shared" ca="1" si="459"/>
        <v>0</v>
      </c>
      <c r="CR138" s="280">
        <f t="shared" ca="1" si="460"/>
        <v>11</v>
      </c>
      <c r="CS138" s="280">
        <f t="shared" ca="1" si="461"/>
        <v>25</v>
      </c>
      <c r="CT138" s="280">
        <f t="shared" ca="1" si="462"/>
        <v>7</v>
      </c>
      <c r="CU138" s="280">
        <f t="shared" ca="1" si="463"/>
        <v>0</v>
      </c>
      <c r="CV138" s="280">
        <f t="shared" ca="1" si="464"/>
        <v>6</v>
      </c>
      <c r="CW138" s="365">
        <f t="shared" ca="1" si="465"/>
        <v>0</v>
      </c>
      <c r="CX138" s="280">
        <f t="shared" ca="1" si="466"/>
        <v>25</v>
      </c>
      <c r="CY138" s="280">
        <f t="shared" ca="1" si="467"/>
        <v>0</v>
      </c>
      <c r="CZ138" s="280">
        <f t="shared" ca="1" si="468"/>
        <v>0</v>
      </c>
      <c r="DA138" s="280">
        <f t="shared" ca="1" si="469"/>
        <v>0</v>
      </c>
      <c r="DB138" s="280">
        <f t="shared" ca="1" si="470"/>
        <v>15</v>
      </c>
      <c r="DC138" s="280">
        <f t="shared" ca="1" si="471"/>
        <v>0</v>
      </c>
      <c r="DD138" s="280">
        <f t="shared" ca="1" si="472"/>
        <v>0</v>
      </c>
      <c r="DE138" s="280">
        <f t="shared" ca="1" si="473"/>
        <v>0</v>
      </c>
      <c r="DF138" s="280">
        <f t="shared" ca="1" si="474"/>
        <v>0</v>
      </c>
      <c r="DG138" s="280">
        <f t="shared" ca="1" si="475"/>
        <v>0</v>
      </c>
      <c r="DH138" s="280">
        <f t="shared" ca="1" si="476"/>
        <v>0</v>
      </c>
      <c r="DI138" s="568">
        <f t="shared" ca="1" si="477"/>
        <v>24</v>
      </c>
      <c r="DJ138" s="568">
        <f t="shared" ca="1" si="478"/>
        <v>65</v>
      </c>
      <c r="DK138" s="414">
        <f t="shared" ca="1" si="479"/>
        <v>1250</v>
      </c>
      <c r="DL138" s="281">
        <f t="shared" ca="1" si="480"/>
        <v>1339</v>
      </c>
      <c r="DM138" s="281">
        <f t="shared" ca="1" si="481"/>
        <v>1340</v>
      </c>
      <c r="DN138" s="454">
        <f t="shared" ca="1" si="482"/>
        <v>1</v>
      </c>
      <c r="DO138" s="626">
        <f t="shared" ca="1" si="483"/>
        <v>7.468259895444362E-4</v>
      </c>
      <c r="DP138" s="29"/>
      <c r="DQ138" s="29"/>
      <c r="DR138" s="29"/>
      <c r="DS138" s="29"/>
      <c r="DT138" s="29"/>
      <c r="DU138" s="29"/>
      <c r="DV138" s="29"/>
    </row>
    <row r="139" spans="1:126" ht="11.25" customHeight="1">
      <c r="A139" s="1">
        <f t="shared" si="421"/>
        <v>2023</v>
      </c>
      <c r="B139" s="477">
        <f t="shared" ref="B139:M139" si="494">B739+B819+B899+B1179+B1379+B1419</f>
        <v>23.68</v>
      </c>
      <c r="C139" s="477">
        <f t="shared" si="494"/>
        <v>21.21</v>
      </c>
      <c r="D139" s="477">
        <f t="shared" si="494"/>
        <v>19.86</v>
      </c>
      <c r="E139" s="477">
        <f t="shared" si="494"/>
        <v>19.13</v>
      </c>
      <c r="F139" s="477">
        <f t="shared" si="494"/>
        <v>21.82</v>
      </c>
      <c r="G139" s="477">
        <f t="shared" si="494"/>
        <v>24.55</v>
      </c>
      <c r="H139" s="477">
        <f t="shared" si="494"/>
        <v>23.150000000000002</v>
      </c>
      <c r="I139" s="477">
        <f t="shared" si="494"/>
        <v>22.69</v>
      </c>
      <c r="J139" s="477">
        <f t="shared" si="494"/>
        <v>21.78</v>
      </c>
      <c r="K139" s="477">
        <f t="shared" si="494"/>
        <v>21.09</v>
      </c>
      <c r="L139" s="477">
        <f t="shared" si="494"/>
        <v>16.600000000000001</v>
      </c>
      <c r="M139" s="477">
        <f t="shared" si="494"/>
        <v>21.619999999999997</v>
      </c>
      <c r="N139" s="41">
        <f t="shared" si="414"/>
        <v>257.18</v>
      </c>
      <c r="O139" s="2"/>
      <c r="P139" s="1">
        <f t="shared" si="423"/>
        <v>2023</v>
      </c>
      <c r="Q139" s="477">
        <f t="shared" ref="Q139:AB139" si="495">Q739+Q819+Q899+Q1179+Q1379+Q1419</f>
        <v>17.829999999999998</v>
      </c>
      <c r="R139" s="477">
        <f t="shared" si="495"/>
        <v>22.44</v>
      </c>
      <c r="S139" s="477">
        <f t="shared" si="495"/>
        <v>22.360000000000003</v>
      </c>
      <c r="T139" s="477">
        <f t="shared" si="495"/>
        <v>21.08</v>
      </c>
      <c r="U139" s="477">
        <f t="shared" si="495"/>
        <v>19.73</v>
      </c>
      <c r="V139" s="477">
        <f t="shared" si="495"/>
        <v>21.17</v>
      </c>
      <c r="W139" s="477">
        <f t="shared" si="495"/>
        <v>22.46</v>
      </c>
      <c r="X139" s="477">
        <f t="shared" si="495"/>
        <v>25.39</v>
      </c>
      <c r="Y139" s="477">
        <f t="shared" si="495"/>
        <v>23.15</v>
      </c>
      <c r="Z139" s="477">
        <f t="shared" si="495"/>
        <v>22.73</v>
      </c>
      <c r="AA139" s="477">
        <f t="shared" si="495"/>
        <v>21.83</v>
      </c>
      <c r="AB139" s="477">
        <f t="shared" si="495"/>
        <v>20.91</v>
      </c>
      <c r="AC139" s="41">
        <f t="shared" si="493"/>
        <v>261.08</v>
      </c>
      <c r="AD139" s="17"/>
      <c r="AI139" s="237" t="str">
        <f t="shared" si="323"/>
        <v>R</v>
      </c>
      <c r="AJ139" s="25">
        <f t="shared" si="324"/>
        <v>2023</v>
      </c>
      <c r="AK139" s="284">
        <f t="shared" si="325"/>
        <v>2</v>
      </c>
      <c r="AL139" s="285">
        <f t="shared" ca="1" si="486"/>
        <v>0</v>
      </c>
      <c r="AM139" s="285">
        <f t="shared" ca="1" si="486"/>
        <v>0</v>
      </c>
      <c r="AN139" s="285">
        <f t="shared" ca="1" si="486"/>
        <v>0</v>
      </c>
      <c r="AO139" s="285">
        <f t="shared" ca="1" si="486"/>
        <v>0</v>
      </c>
      <c r="AP139" s="285">
        <f t="shared" ca="1" si="486"/>
        <v>0</v>
      </c>
      <c r="AQ139" s="285">
        <f t="shared" ca="1" si="486"/>
        <v>0</v>
      </c>
      <c r="AR139" s="285">
        <f t="shared" ca="1" si="486"/>
        <v>0</v>
      </c>
      <c r="AS139" s="285">
        <f t="shared" ca="1" si="486"/>
        <v>0</v>
      </c>
      <c r="AT139" s="285">
        <f t="shared" ca="1" si="486"/>
        <v>600</v>
      </c>
      <c r="AU139" s="285">
        <f t="shared" ca="1" si="486"/>
        <v>150</v>
      </c>
      <c r="AV139" s="285">
        <f t="shared" ca="1" si="487"/>
        <v>500</v>
      </c>
      <c r="AW139" s="285">
        <f t="shared" ca="1" si="487"/>
        <v>0</v>
      </c>
      <c r="AX139" s="285">
        <f t="shared" ca="1" si="487"/>
        <v>0</v>
      </c>
      <c r="AY139" s="609">
        <f t="shared" ca="1" si="487"/>
        <v>0</v>
      </c>
      <c r="AZ139" s="285">
        <f t="shared" ca="1" si="487"/>
        <v>10</v>
      </c>
      <c r="BA139" s="285">
        <f t="shared" ca="1" si="487"/>
        <v>25</v>
      </c>
      <c r="BB139" s="285">
        <f t="shared" ca="1" si="487"/>
        <v>7</v>
      </c>
      <c r="BC139" s="285">
        <f t="shared" ca="1" si="487"/>
        <v>0</v>
      </c>
      <c r="BD139" s="285">
        <f t="shared" ca="1" si="487"/>
        <v>5</v>
      </c>
      <c r="BE139" s="285">
        <f t="shared" ca="1" si="439"/>
        <v>0</v>
      </c>
      <c r="BF139" s="285">
        <f t="shared" ca="1" si="419"/>
        <v>25</v>
      </c>
      <c r="BG139" s="285">
        <f t="shared" ca="1" si="419"/>
        <v>0</v>
      </c>
      <c r="BH139" s="285">
        <f t="shared" ca="1" si="419"/>
        <v>0</v>
      </c>
      <c r="BI139" s="285">
        <f t="shared" ca="1" si="419"/>
        <v>0</v>
      </c>
      <c r="BJ139" s="285">
        <f t="shared" ca="1" si="488"/>
        <v>15</v>
      </c>
      <c r="BK139" s="285">
        <f t="shared" ca="1" si="488"/>
        <v>0</v>
      </c>
      <c r="BL139" s="285">
        <f t="shared" ca="1" si="488"/>
        <v>0</v>
      </c>
      <c r="BM139" s="285">
        <f t="shared" ca="1" si="488"/>
        <v>0</v>
      </c>
      <c r="BN139" s="285">
        <f t="shared" ca="1" si="488"/>
        <v>0</v>
      </c>
      <c r="BO139" s="285">
        <f t="shared" ca="1" si="488"/>
        <v>0</v>
      </c>
      <c r="BP139" s="285">
        <f t="shared" ca="1" si="488"/>
        <v>0</v>
      </c>
      <c r="BQ139" s="514">
        <f t="shared" ca="1" si="440"/>
        <v>22</v>
      </c>
      <c r="BR139" s="566">
        <f t="shared" ca="1" si="322"/>
        <v>87.4</v>
      </c>
      <c r="BS139" s="274">
        <f t="shared" ca="1" si="321"/>
        <v>1250</v>
      </c>
      <c r="BT139" s="285">
        <f t="shared" ca="1" si="441"/>
        <v>1337</v>
      </c>
      <c r="BU139" s="286" t="str">
        <f t="shared" si="326"/>
        <v>C</v>
      </c>
      <c r="BV139" s="323">
        <f t="shared" ca="1" si="445"/>
        <v>1337</v>
      </c>
      <c r="BW139" s="323">
        <f t="shared" ca="1" si="442"/>
        <v>0</v>
      </c>
      <c r="BY139" s="287"/>
      <c r="BZ139" s="288"/>
      <c r="CA139" s="237" t="str">
        <f t="shared" si="327"/>
        <v>C</v>
      </c>
      <c r="CB139" s="278">
        <f t="shared" si="340"/>
        <v>2023</v>
      </c>
      <c r="CC139" s="279">
        <f t="shared" si="340"/>
        <v>2</v>
      </c>
      <c r="CD139" s="280">
        <f t="shared" ca="1" si="446"/>
        <v>0</v>
      </c>
      <c r="CE139" s="280">
        <f t="shared" ca="1" si="447"/>
        <v>0</v>
      </c>
      <c r="CF139" s="280">
        <f t="shared" ca="1" si="448"/>
        <v>0</v>
      </c>
      <c r="CG139" s="280">
        <f t="shared" ca="1" si="449"/>
        <v>0</v>
      </c>
      <c r="CH139" s="280">
        <f t="shared" ca="1" si="450"/>
        <v>0</v>
      </c>
      <c r="CI139" s="280">
        <f t="shared" ca="1" si="451"/>
        <v>0</v>
      </c>
      <c r="CJ139" s="280">
        <f t="shared" ca="1" si="452"/>
        <v>0</v>
      </c>
      <c r="CK139" s="280">
        <f t="shared" ca="1" si="453"/>
        <v>0</v>
      </c>
      <c r="CL139" s="280">
        <f t="shared" ca="1" si="454"/>
        <v>600</v>
      </c>
      <c r="CM139" s="280">
        <f t="shared" ca="1" si="455"/>
        <v>150</v>
      </c>
      <c r="CN139" s="280">
        <f t="shared" ca="1" si="456"/>
        <v>500</v>
      </c>
      <c r="CO139" s="280">
        <f t="shared" ca="1" si="457"/>
        <v>0</v>
      </c>
      <c r="CP139" s="365">
        <f t="shared" ca="1" si="458"/>
        <v>0</v>
      </c>
      <c r="CQ139" s="613">
        <f t="shared" ca="1" si="459"/>
        <v>0</v>
      </c>
      <c r="CR139" s="280">
        <f t="shared" ca="1" si="460"/>
        <v>11</v>
      </c>
      <c r="CS139" s="280">
        <f t="shared" ca="1" si="461"/>
        <v>25</v>
      </c>
      <c r="CT139" s="280">
        <f t="shared" ca="1" si="462"/>
        <v>6</v>
      </c>
      <c r="CU139" s="280">
        <f t="shared" ca="1" si="463"/>
        <v>0</v>
      </c>
      <c r="CV139" s="280">
        <f t="shared" ca="1" si="464"/>
        <v>5</v>
      </c>
      <c r="CW139" s="365">
        <f t="shared" ca="1" si="465"/>
        <v>0</v>
      </c>
      <c r="CX139" s="280">
        <f t="shared" ca="1" si="466"/>
        <v>25</v>
      </c>
      <c r="CY139" s="280">
        <f t="shared" ca="1" si="467"/>
        <v>0</v>
      </c>
      <c r="CZ139" s="280">
        <f t="shared" ca="1" si="468"/>
        <v>0</v>
      </c>
      <c r="DA139" s="280">
        <f t="shared" ca="1" si="469"/>
        <v>0</v>
      </c>
      <c r="DB139" s="280">
        <f t="shared" ca="1" si="470"/>
        <v>15</v>
      </c>
      <c r="DC139" s="280">
        <f t="shared" ca="1" si="471"/>
        <v>0</v>
      </c>
      <c r="DD139" s="280">
        <f t="shared" ca="1" si="472"/>
        <v>0</v>
      </c>
      <c r="DE139" s="280">
        <f t="shared" ca="1" si="473"/>
        <v>0</v>
      </c>
      <c r="DF139" s="280">
        <f t="shared" ca="1" si="474"/>
        <v>0</v>
      </c>
      <c r="DG139" s="280">
        <f t="shared" ca="1" si="475"/>
        <v>0</v>
      </c>
      <c r="DH139" s="280">
        <f t="shared" ca="1" si="476"/>
        <v>0</v>
      </c>
      <c r="DI139" s="568">
        <f t="shared" ca="1" si="477"/>
        <v>22</v>
      </c>
      <c r="DJ139" s="568">
        <f t="shared" ca="1" si="478"/>
        <v>65</v>
      </c>
      <c r="DK139" s="414">
        <f t="shared" ca="1" si="479"/>
        <v>1250</v>
      </c>
      <c r="DL139" s="281">
        <f t="shared" ca="1" si="480"/>
        <v>1337</v>
      </c>
      <c r="DM139" s="281">
        <f t="shared" ca="1" si="481"/>
        <v>1337</v>
      </c>
      <c r="DN139" s="454">
        <f t="shared" ca="1" si="482"/>
        <v>0</v>
      </c>
      <c r="DO139" s="626">
        <f t="shared" ca="1" si="483"/>
        <v>0</v>
      </c>
      <c r="DP139" s="29"/>
      <c r="DQ139" s="29"/>
      <c r="DR139" s="29"/>
      <c r="DS139" s="29"/>
      <c r="DT139" s="29"/>
      <c r="DU139" s="29"/>
      <c r="DV139" s="29"/>
    </row>
    <row r="140" spans="1:126" ht="11.25" customHeight="1">
      <c r="A140" s="1">
        <f t="shared" si="421"/>
        <v>2024</v>
      </c>
      <c r="B140" s="477">
        <f t="shared" ref="B140:M140" si="496">B740+B820+B900+B1180+B1380+B1420</f>
        <v>23.78</v>
      </c>
      <c r="C140" s="477">
        <f t="shared" si="496"/>
        <v>21.3</v>
      </c>
      <c r="D140" s="477">
        <f t="shared" si="496"/>
        <v>19.989999999999998</v>
      </c>
      <c r="E140" s="477">
        <f t="shared" si="496"/>
        <v>19.18</v>
      </c>
      <c r="F140" s="477">
        <f t="shared" si="496"/>
        <v>21.92</v>
      </c>
      <c r="G140" s="477">
        <f t="shared" si="496"/>
        <v>24.6</v>
      </c>
      <c r="H140" s="477">
        <f t="shared" si="496"/>
        <v>23.29</v>
      </c>
      <c r="I140" s="477">
        <f t="shared" si="496"/>
        <v>22.82</v>
      </c>
      <c r="J140" s="477">
        <f t="shared" si="496"/>
        <v>21.89</v>
      </c>
      <c r="K140" s="477">
        <f t="shared" si="496"/>
        <v>21.13</v>
      </c>
      <c r="L140" s="477">
        <f t="shared" si="496"/>
        <v>16.649999999999999</v>
      </c>
      <c r="M140" s="477">
        <f t="shared" si="496"/>
        <v>21.72</v>
      </c>
      <c r="N140" s="41">
        <f t="shared" si="414"/>
        <v>258.27</v>
      </c>
      <c r="O140" s="2"/>
      <c r="P140" s="1">
        <f t="shared" si="423"/>
        <v>2024</v>
      </c>
      <c r="Q140" s="477">
        <f t="shared" ref="Q140:AB140" si="497">Q740+Q820+Q900+Q1180+Q1380+Q1420</f>
        <v>18.119999999999997</v>
      </c>
      <c r="R140" s="477">
        <f t="shared" si="497"/>
        <v>22.64</v>
      </c>
      <c r="S140" s="477">
        <f t="shared" si="497"/>
        <v>22.360000000000003</v>
      </c>
      <c r="T140" s="477">
        <f t="shared" si="497"/>
        <v>21.22</v>
      </c>
      <c r="U140" s="477">
        <f t="shared" si="497"/>
        <v>19.880000000000003</v>
      </c>
      <c r="V140" s="477">
        <f t="shared" si="497"/>
        <v>21.17</v>
      </c>
      <c r="W140" s="477">
        <f t="shared" si="497"/>
        <v>22.61</v>
      </c>
      <c r="X140" s="477">
        <f t="shared" si="497"/>
        <v>25.44</v>
      </c>
      <c r="Y140" s="477">
        <f t="shared" si="497"/>
        <v>23.29</v>
      </c>
      <c r="Z140" s="477">
        <f t="shared" si="497"/>
        <v>22.86</v>
      </c>
      <c r="AA140" s="477">
        <f t="shared" si="497"/>
        <v>21.97</v>
      </c>
      <c r="AB140" s="477">
        <f t="shared" si="497"/>
        <v>20.96</v>
      </c>
      <c r="AC140" s="41">
        <f t="shared" si="493"/>
        <v>262.52</v>
      </c>
      <c r="AD140" s="17"/>
      <c r="AI140" s="237" t="str">
        <f t="shared" si="323"/>
        <v>S</v>
      </c>
      <c r="AJ140" s="25">
        <f t="shared" si="324"/>
        <v>2023</v>
      </c>
      <c r="AK140" s="284">
        <f t="shared" si="325"/>
        <v>3</v>
      </c>
      <c r="AL140" s="285">
        <f t="shared" ca="1" si="486"/>
        <v>0</v>
      </c>
      <c r="AM140" s="285">
        <f t="shared" ca="1" si="486"/>
        <v>0</v>
      </c>
      <c r="AN140" s="285">
        <f t="shared" ca="1" si="486"/>
        <v>0</v>
      </c>
      <c r="AO140" s="285">
        <f t="shared" ca="1" si="486"/>
        <v>0</v>
      </c>
      <c r="AP140" s="285">
        <f t="shared" ca="1" si="486"/>
        <v>0</v>
      </c>
      <c r="AQ140" s="285">
        <f t="shared" ca="1" si="486"/>
        <v>0</v>
      </c>
      <c r="AR140" s="285">
        <f t="shared" ca="1" si="486"/>
        <v>0</v>
      </c>
      <c r="AS140" s="285">
        <f t="shared" ca="1" si="486"/>
        <v>0</v>
      </c>
      <c r="AT140" s="285">
        <f t="shared" ca="1" si="486"/>
        <v>600</v>
      </c>
      <c r="AU140" s="285">
        <f t="shared" ca="1" si="486"/>
        <v>150</v>
      </c>
      <c r="AV140" s="285">
        <f t="shared" ca="1" si="487"/>
        <v>500</v>
      </c>
      <c r="AW140" s="285">
        <f t="shared" ca="1" si="487"/>
        <v>0</v>
      </c>
      <c r="AX140" s="285">
        <f t="shared" ca="1" si="487"/>
        <v>0</v>
      </c>
      <c r="AY140" s="609">
        <f t="shared" ca="1" si="487"/>
        <v>0</v>
      </c>
      <c r="AZ140" s="285">
        <f t="shared" ca="1" si="487"/>
        <v>11</v>
      </c>
      <c r="BA140" s="285">
        <f t="shared" ca="1" si="487"/>
        <v>25</v>
      </c>
      <c r="BB140" s="285">
        <f t="shared" ca="1" si="487"/>
        <v>6</v>
      </c>
      <c r="BC140" s="285">
        <f t="shared" ca="1" si="487"/>
        <v>0</v>
      </c>
      <c r="BD140" s="285">
        <f t="shared" ca="1" si="487"/>
        <v>6</v>
      </c>
      <c r="BE140" s="285">
        <f t="shared" ca="1" si="439"/>
        <v>0</v>
      </c>
      <c r="BF140" s="285">
        <f t="shared" ca="1" si="419"/>
        <v>25</v>
      </c>
      <c r="BG140" s="285">
        <f t="shared" ca="1" si="419"/>
        <v>0</v>
      </c>
      <c r="BH140" s="285">
        <f t="shared" ca="1" si="419"/>
        <v>0</v>
      </c>
      <c r="BI140" s="285">
        <f t="shared" ca="1" si="419"/>
        <v>0</v>
      </c>
      <c r="BJ140" s="285">
        <f t="shared" ca="1" si="488"/>
        <v>15</v>
      </c>
      <c r="BK140" s="285">
        <f t="shared" ca="1" si="488"/>
        <v>0</v>
      </c>
      <c r="BL140" s="285">
        <f t="shared" ca="1" si="488"/>
        <v>0</v>
      </c>
      <c r="BM140" s="285">
        <f t="shared" ca="1" si="488"/>
        <v>0</v>
      </c>
      <c r="BN140" s="285">
        <f t="shared" ca="1" si="488"/>
        <v>0</v>
      </c>
      <c r="BO140" s="285">
        <f t="shared" ca="1" si="488"/>
        <v>0</v>
      </c>
      <c r="BP140" s="285">
        <f t="shared" ca="1" si="488"/>
        <v>0</v>
      </c>
      <c r="BQ140" s="514">
        <f t="shared" ca="1" si="440"/>
        <v>22</v>
      </c>
      <c r="BR140" s="566">
        <f t="shared" ca="1" si="322"/>
        <v>87.4</v>
      </c>
      <c r="BS140" s="274">
        <f t="shared" ca="1" si="321"/>
        <v>1250</v>
      </c>
      <c r="BT140" s="285">
        <f t="shared" ca="1" si="441"/>
        <v>1337</v>
      </c>
      <c r="BU140" s="286" t="str">
        <f t="shared" si="326"/>
        <v>D</v>
      </c>
      <c r="BV140" s="323">
        <f t="shared" ca="1" si="445"/>
        <v>1338</v>
      </c>
      <c r="BW140" s="323">
        <f t="shared" ca="1" si="442"/>
        <v>1</v>
      </c>
      <c r="BY140" s="287"/>
      <c r="BZ140" s="288"/>
      <c r="CA140" s="237" t="str">
        <f t="shared" si="327"/>
        <v>D</v>
      </c>
      <c r="CB140" s="278">
        <f t="shared" si="340"/>
        <v>2023</v>
      </c>
      <c r="CC140" s="279">
        <f t="shared" si="340"/>
        <v>3</v>
      </c>
      <c r="CD140" s="280">
        <f t="shared" ca="1" si="446"/>
        <v>0</v>
      </c>
      <c r="CE140" s="280">
        <f t="shared" ca="1" si="447"/>
        <v>0</v>
      </c>
      <c r="CF140" s="280">
        <f t="shared" ca="1" si="448"/>
        <v>0</v>
      </c>
      <c r="CG140" s="280">
        <f t="shared" ca="1" si="449"/>
        <v>0</v>
      </c>
      <c r="CH140" s="280">
        <f t="shared" ca="1" si="450"/>
        <v>0</v>
      </c>
      <c r="CI140" s="280">
        <f t="shared" ca="1" si="451"/>
        <v>0</v>
      </c>
      <c r="CJ140" s="280">
        <f t="shared" ca="1" si="452"/>
        <v>0</v>
      </c>
      <c r="CK140" s="280">
        <f t="shared" ca="1" si="453"/>
        <v>0</v>
      </c>
      <c r="CL140" s="280">
        <f t="shared" ca="1" si="454"/>
        <v>600</v>
      </c>
      <c r="CM140" s="280">
        <f t="shared" ca="1" si="455"/>
        <v>150</v>
      </c>
      <c r="CN140" s="280">
        <f t="shared" ca="1" si="456"/>
        <v>500</v>
      </c>
      <c r="CO140" s="280">
        <f t="shared" ca="1" si="457"/>
        <v>0</v>
      </c>
      <c r="CP140" s="365">
        <f t="shared" ca="1" si="458"/>
        <v>0</v>
      </c>
      <c r="CQ140" s="613">
        <f t="shared" ca="1" si="459"/>
        <v>0</v>
      </c>
      <c r="CR140" s="280">
        <f t="shared" ca="1" si="460"/>
        <v>10</v>
      </c>
      <c r="CS140" s="280">
        <f t="shared" ca="1" si="461"/>
        <v>25</v>
      </c>
      <c r="CT140" s="280">
        <f t="shared" ca="1" si="462"/>
        <v>6</v>
      </c>
      <c r="CU140" s="280">
        <f t="shared" ca="1" si="463"/>
        <v>0</v>
      </c>
      <c r="CV140" s="280">
        <f t="shared" ca="1" si="464"/>
        <v>5</v>
      </c>
      <c r="CW140" s="365">
        <f t="shared" ca="1" si="465"/>
        <v>0</v>
      </c>
      <c r="CX140" s="280">
        <f t="shared" ca="1" si="466"/>
        <v>25</v>
      </c>
      <c r="CY140" s="280">
        <f t="shared" ca="1" si="467"/>
        <v>0</v>
      </c>
      <c r="CZ140" s="280">
        <f t="shared" ca="1" si="468"/>
        <v>0</v>
      </c>
      <c r="DA140" s="280">
        <f t="shared" ca="1" si="469"/>
        <v>0</v>
      </c>
      <c r="DB140" s="280">
        <f t="shared" ca="1" si="470"/>
        <v>15</v>
      </c>
      <c r="DC140" s="280">
        <f t="shared" ca="1" si="471"/>
        <v>0</v>
      </c>
      <c r="DD140" s="280">
        <f t="shared" ca="1" si="472"/>
        <v>0</v>
      </c>
      <c r="DE140" s="280">
        <f t="shared" ca="1" si="473"/>
        <v>0</v>
      </c>
      <c r="DF140" s="280">
        <f t="shared" ca="1" si="474"/>
        <v>0</v>
      </c>
      <c r="DG140" s="280">
        <f t="shared" ca="1" si="475"/>
        <v>0</v>
      </c>
      <c r="DH140" s="280">
        <f t="shared" ca="1" si="476"/>
        <v>0</v>
      </c>
      <c r="DI140" s="568">
        <f t="shared" ca="1" si="477"/>
        <v>21</v>
      </c>
      <c r="DJ140" s="568">
        <f t="shared" ca="1" si="478"/>
        <v>65</v>
      </c>
      <c r="DK140" s="414">
        <f t="shared" ca="1" si="479"/>
        <v>1250</v>
      </c>
      <c r="DL140" s="281">
        <f t="shared" ca="1" si="480"/>
        <v>1336</v>
      </c>
      <c r="DM140" s="281">
        <f t="shared" ca="1" si="481"/>
        <v>1336</v>
      </c>
      <c r="DN140" s="454">
        <f t="shared" ca="1" si="482"/>
        <v>0</v>
      </c>
      <c r="DO140" s="626">
        <f t="shared" ca="1" si="483"/>
        <v>0</v>
      </c>
      <c r="DP140" s="29"/>
      <c r="DQ140" s="29"/>
      <c r="DR140" s="29"/>
      <c r="DS140" s="29"/>
      <c r="DT140" s="29"/>
      <c r="DU140" s="29"/>
      <c r="DV140" s="29"/>
    </row>
    <row r="141" spans="1:126" ht="11.25" customHeight="1">
      <c r="A141" s="1">
        <f t="shared" si="421"/>
        <v>2025</v>
      </c>
      <c r="B141" s="477">
        <f t="shared" ref="B141:M141" si="498">B741+B821+B901+B1181+B1381+B1421</f>
        <v>23.96</v>
      </c>
      <c r="C141" s="477">
        <f t="shared" si="498"/>
        <v>21.48</v>
      </c>
      <c r="D141" s="477">
        <f t="shared" si="498"/>
        <v>20.03</v>
      </c>
      <c r="E141" s="477">
        <f t="shared" si="498"/>
        <v>19.22</v>
      </c>
      <c r="F141" s="477">
        <f t="shared" si="498"/>
        <v>21.97</v>
      </c>
      <c r="G141" s="477">
        <f t="shared" si="498"/>
        <v>24.73</v>
      </c>
      <c r="H141" s="477">
        <f t="shared" si="498"/>
        <v>23.419999999999998</v>
      </c>
      <c r="I141" s="477">
        <f t="shared" si="498"/>
        <v>22.96</v>
      </c>
      <c r="J141" s="477">
        <f t="shared" si="498"/>
        <v>21.92</v>
      </c>
      <c r="K141" s="477">
        <f t="shared" si="498"/>
        <v>21.26</v>
      </c>
      <c r="L141" s="477">
        <f t="shared" si="498"/>
        <v>16.78</v>
      </c>
      <c r="M141" s="477">
        <f t="shared" si="498"/>
        <v>21.810000000000002</v>
      </c>
      <c r="N141" s="41">
        <f t="shared" si="414"/>
        <v>259.53999999999996</v>
      </c>
      <c r="O141" s="2"/>
      <c r="P141" s="1">
        <f t="shared" si="423"/>
        <v>2025</v>
      </c>
      <c r="Q141" s="477">
        <f t="shared" ref="Q141:AB141" si="499">Q741+Q821+Q901+Q1181+Q1381+Q1421</f>
        <v>18.22</v>
      </c>
      <c r="R141" s="477">
        <f t="shared" si="499"/>
        <v>22.740000000000002</v>
      </c>
      <c r="S141" s="477">
        <f t="shared" si="499"/>
        <v>22.46</v>
      </c>
      <c r="T141" s="477">
        <f t="shared" si="499"/>
        <v>21.46</v>
      </c>
      <c r="U141" s="477">
        <f t="shared" si="499"/>
        <v>19.920000000000002</v>
      </c>
      <c r="V141" s="477">
        <f t="shared" si="499"/>
        <v>21.22</v>
      </c>
      <c r="W141" s="477">
        <f t="shared" si="499"/>
        <v>22.659999999999997</v>
      </c>
      <c r="X141" s="477">
        <f t="shared" si="499"/>
        <v>25.58</v>
      </c>
      <c r="Y141" s="477">
        <f t="shared" si="499"/>
        <v>23.44</v>
      </c>
      <c r="Z141" s="477">
        <f t="shared" si="499"/>
        <v>22.990000000000002</v>
      </c>
      <c r="AA141" s="477">
        <f t="shared" si="499"/>
        <v>22.009999999999998</v>
      </c>
      <c r="AB141" s="477">
        <f t="shared" si="499"/>
        <v>21.110000000000003</v>
      </c>
      <c r="AC141" s="41">
        <f t="shared" si="493"/>
        <v>263.81</v>
      </c>
      <c r="AD141" s="17"/>
      <c r="AI141" s="237" t="str">
        <f t="shared" si="323"/>
        <v>T</v>
      </c>
      <c r="AJ141" s="25">
        <f t="shared" si="324"/>
        <v>2023</v>
      </c>
      <c r="AK141" s="284">
        <f t="shared" si="325"/>
        <v>4</v>
      </c>
      <c r="AL141" s="285">
        <f t="shared" ca="1" si="486"/>
        <v>0</v>
      </c>
      <c r="AM141" s="285">
        <f t="shared" ca="1" si="486"/>
        <v>0</v>
      </c>
      <c r="AN141" s="285">
        <f t="shared" ca="1" si="486"/>
        <v>0</v>
      </c>
      <c r="AO141" s="285">
        <f t="shared" ca="1" si="486"/>
        <v>0</v>
      </c>
      <c r="AP141" s="285">
        <f t="shared" ca="1" si="486"/>
        <v>0</v>
      </c>
      <c r="AQ141" s="285">
        <f t="shared" ca="1" si="486"/>
        <v>0</v>
      </c>
      <c r="AR141" s="285">
        <f t="shared" ca="1" si="486"/>
        <v>0</v>
      </c>
      <c r="AS141" s="285">
        <f t="shared" ca="1" si="486"/>
        <v>0</v>
      </c>
      <c r="AT141" s="285">
        <f t="shared" ca="1" si="486"/>
        <v>600</v>
      </c>
      <c r="AU141" s="285">
        <f t="shared" ca="1" si="486"/>
        <v>150</v>
      </c>
      <c r="AV141" s="285">
        <f t="shared" ca="1" si="487"/>
        <v>500</v>
      </c>
      <c r="AW141" s="285">
        <f t="shared" ca="1" si="487"/>
        <v>0</v>
      </c>
      <c r="AX141" s="285">
        <f t="shared" ca="1" si="487"/>
        <v>0</v>
      </c>
      <c r="AY141" s="609">
        <f t="shared" ca="1" si="487"/>
        <v>0</v>
      </c>
      <c r="AZ141" s="285">
        <f t="shared" ca="1" si="487"/>
        <v>11</v>
      </c>
      <c r="BA141" s="285">
        <f t="shared" ca="1" si="487"/>
        <v>25</v>
      </c>
      <c r="BB141" s="285">
        <f t="shared" ca="1" si="487"/>
        <v>6</v>
      </c>
      <c r="BC141" s="285">
        <f t="shared" ca="1" si="487"/>
        <v>0</v>
      </c>
      <c r="BD141" s="285">
        <f t="shared" ca="1" si="487"/>
        <v>5</v>
      </c>
      <c r="BE141" s="285">
        <f t="shared" ca="1" si="439"/>
        <v>0</v>
      </c>
      <c r="BF141" s="285">
        <f t="shared" ca="1" si="419"/>
        <v>25</v>
      </c>
      <c r="BG141" s="285">
        <f t="shared" ca="1" si="419"/>
        <v>0</v>
      </c>
      <c r="BH141" s="285">
        <f t="shared" ca="1" si="419"/>
        <v>0</v>
      </c>
      <c r="BI141" s="285">
        <f t="shared" ca="1" si="419"/>
        <v>0</v>
      </c>
      <c r="BJ141" s="285">
        <f t="shared" ca="1" si="488"/>
        <v>15</v>
      </c>
      <c r="BK141" s="285">
        <f t="shared" ca="1" si="488"/>
        <v>0</v>
      </c>
      <c r="BL141" s="285">
        <f t="shared" ca="1" si="488"/>
        <v>0</v>
      </c>
      <c r="BM141" s="285">
        <f t="shared" ca="1" si="488"/>
        <v>0</v>
      </c>
      <c r="BN141" s="285">
        <f t="shared" ca="1" si="488"/>
        <v>0</v>
      </c>
      <c r="BO141" s="285">
        <f t="shared" ca="1" si="488"/>
        <v>0</v>
      </c>
      <c r="BP141" s="285">
        <f t="shared" ca="1" si="488"/>
        <v>0</v>
      </c>
      <c r="BQ141" s="514">
        <f t="shared" ca="1" si="440"/>
        <v>21</v>
      </c>
      <c r="BR141" s="566">
        <f t="shared" ca="1" si="322"/>
        <v>86.1</v>
      </c>
      <c r="BS141" s="274">
        <f t="shared" ca="1" si="321"/>
        <v>1250</v>
      </c>
      <c r="BT141" s="285">
        <f t="shared" ca="1" si="441"/>
        <v>1336</v>
      </c>
      <c r="BU141" s="286" t="str">
        <f t="shared" si="326"/>
        <v>E</v>
      </c>
      <c r="BV141" s="323">
        <f t="shared" ca="1" si="445"/>
        <v>1337</v>
      </c>
      <c r="BW141" s="323">
        <f t="shared" ca="1" si="442"/>
        <v>1</v>
      </c>
      <c r="BY141" s="287"/>
      <c r="BZ141" s="288"/>
      <c r="CA141" s="237" t="str">
        <f t="shared" si="327"/>
        <v>E</v>
      </c>
      <c r="CB141" s="278">
        <f t="shared" si="340"/>
        <v>2023</v>
      </c>
      <c r="CC141" s="279">
        <f t="shared" si="340"/>
        <v>4</v>
      </c>
      <c r="CD141" s="280">
        <f t="shared" ca="1" si="446"/>
        <v>0</v>
      </c>
      <c r="CE141" s="280">
        <f t="shared" ca="1" si="447"/>
        <v>0</v>
      </c>
      <c r="CF141" s="280">
        <f t="shared" ca="1" si="448"/>
        <v>0</v>
      </c>
      <c r="CG141" s="280">
        <f t="shared" ca="1" si="449"/>
        <v>0</v>
      </c>
      <c r="CH141" s="280">
        <f t="shared" ca="1" si="450"/>
        <v>0</v>
      </c>
      <c r="CI141" s="280">
        <f t="shared" ca="1" si="451"/>
        <v>0</v>
      </c>
      <c r="CJ141" s="280">
        <f t="shared" ca="1" si="452"/>
        <v>0</v>
      </c>
      <c r="CK141" s="280">
        <f t="shared" ca="1" si="453"/>
        <v>0</v>
      </c>
      <c r="CL141" s="280">
        <f t="shared" ca="1" si="454"/>
        <v>0</v>
      </c>
      <c r="CM141" s="280">
        <f t="shared" ca="1" si="455"/>
        <v>150</v>
      </c>
      <c r="CN141" s="280">
        <f t="shared" ca="1" si="456"/>
        <v>500</v>
      </c>
      <c r="CO141" s="280">
        <f t="shared" ca="1" si="457"/>
        <v>0</v>
      </c>
      <c r="CP141" s="365">
        <f t="shared" ca="1" si="458"/>
        <v>0</v>
      </c>
      <c r="CQ141" s="613">
        <f t="shared" ca="1" si="459"/>
        <v>0</v>
      </c>
      <c r="CR141" s="280">
        <f t="shared" ca="1" si="460"/>
        <v>10</v>
      </c>
      <c r="CS141" s="280">
        <f t="shared" ca="1" si="461"/>
        <v>25</v>
      </c>
      <c r="CT141" s="280">
        <f t="shared" ca="1" si="462"/>
        <v>5</v>
      </c>
      <c r="CU141" s="280">
        <f t="shared" ca="1" si="463"/>
        <v>0</v>
      </c>
      <c r="CV141" s="280">
        <f t="shared" ca="1" si="464"/>
        <v>4</v>
      </c>
      <c r="CW141" s="365">
        <f t="shared" ca="1" si="465"/>
        <v>0</v>
      </c>
      <c r="CX141" s="280">
        <f t="shared" ca="1" si="466"/>
        <v>25</v>
      </c>
      <c r="CY141" s="280">
        <f t="shared" ca="1" si="467"/>
        <v>0</v>
      </c>
      <c r="CZ141" s="280">
        <f t="shared" ca="1" si="468"/>
        <v>0</v>
      </c>
      <c r="DA141" s="280">
        <f t="shared" ca="1" si="469"/>
        <v>0</v>
      </c>
      <c r="DB141" s="280">
        <f t="shared" ca="1" si="470"/>
        <v>15</v>
      </c>
      <c r="DC141" s="280">
        <f t="shared" ca="1" si="471"/>
        <v>0</v>
      </c>
      <c r="DD141" s="280">
        <f t="shared" ca="1" si="472"/>
        <v>0</v>
      </c>
      <c r="DE141" s="280">
        <f t="shared" ca="1" si="473"/>
        <v>0</v>
      </c>
      <c r="DF141" s="280">
        <f t="shared" ca="1" si="474"/>
        <v>0</v>
      </c>
      <c r="DG141" s="280">
        <f t="shared" ca="1" si="475"/>
        <v>0</v>
      </c>
      <c r="DH141" s="280">
        <f t="shared" ca="1" si="476"/>
        <v>0</v>
      </c>
      <c r="DI141" s="568">
        <f t="shared" ca="1" si="477"/>
        <v>19</v>
      </c>
      <c r="DJ141" s="568">
        <f t="shared" ca="1" si="478"/>
        <v>65</v>
      </c>
      <c r="DK141" s="414">
        <f t="shared" ca="1" si="479"/>
        <v>650</v>
      </c>
      <c r="DL141" s="281">
        <f t="shared" ca="1" si="480"/>
        <v>734</v>
      </c>
      <c r="DM141" s="281">
        <f t="shared" ca="1" si="481"/>
        <v>735</v>
      </c>
      <c r="DN141" s="454">
        <f t="shared" ca="1" si="482"/>
        <v>1</v>
      </c>
      <c r="DO141" s="626">
        <f t="shared" ca="1" si="483"/>
        <v>1.3623978201634877E-3</v>
      </c>
      <c r="DP141" s="29"/>
      <c r="DQ141" s="29"/>
      <c r="DR141" s="29"/>
      <c r="DS141" s="29"/>
      <c r="DT141" s="29"/>
      <c r="DU141" s="29"/>
      <c r="DV141" s="29"/>
    </row>
    <row r="142" spans="1:126" ht="11.25" customHeight="1">
      <c r="A142" s="1">
        <f t="shared" si="421"/>
        <v>2026</v>
      </c>
      <c r="B142" s="477">
        <f t="shared" ref="B142:M142" si="500">B742+B822+B902+B1182+B1382+B1422</f>
        <v>24.150000000000002</v>
      </c>
      <c r="C142" s="477">
        <f t="shared" si="500"/>
        <v>21.57</v>
      </c>
      <c r="D142" s="477">
        <f t="shared" si="500"/>
        <v>20.16</v>
      </c>
      <c r="E142" s="477">
        <f t="shared" si="500"/>
        <v>19.27</v>
      </c>
      <c r="F142" s="477">
        <f t="shared" si="500"/>
        <v>22.009999999999998</v>
      </c>
      <c r="G142" s="477">
        <f t="shared" si="500"/>
        <v>24.87</v>
      </c>
      <c r="H142" s="477">
        <f t="shared" si="500"/>
        <v>23.55</v>
      </c>
      <c r="I142" s="477">
        <f t="shared" si="500"/>
        <v>23.11</v>
      </c>
      <c r="J142" s="477">
        <f t="shared" si="500"/>
        <v>22.03</v>
      </c>
      <c r="K142" s="477">
        <f t="shared" si="500"/>
        <v>21.29</v>
      </c>
      <c r="L142" s="477">
        <f t="shared" si="500"/>
        <v>16.830000000000002</v>
      </c>
      <c r="M142" s="477">
        <f t="shared" si="500"/>
        <v>21.909999999999997</v>
      </c>
      <c r="N142" s="41">
        <f t="shared" si="414"/>
        <v>260.75</v>
      </c>
      <c r="O142" s="2"/>
      <c r="P142" s="1">
        <f t="shared" si="423"/>
        <v>2026</v>
      </c>
      <c r="Q142" s="477">
        <f t="shared" ref="Q142:AB142" si="501">Q742+Q822+Q902+Q1182+Q1382+Q1422</f>
        <v>18.420000000000002</v>
      </c>
      <c r="R142" s="477">
        <f t="shared" si="501"/>
        <v>22.839999999999996</v>
      </c>
      <c r="S142" s="477">
        <f t="shared" si="501"/>
        <v>22.560000000000002</v>
      </c>
      <c r="T142" s="477">
        <f t="shared" si="501"/>
        <v>21.59</v>
      </c>
      <c r="U142" s="477">
        <f t="shared" si="501"/>
        <v>20.07</v>
      </c>
      <c r="V142" s="477">
        <f t="shared" si="501"/>
        <v>21.259999999999998</v>
      </c>
      <c r="W142" s="477">
        <f t="shared" si="501"/>
        <v>22.71</v>
      </c>
      <c r="X142" s="477">
        <f t="shared" si="501"/>
        <v>25.72</v>
      </c>
      <c r="Y142" s="477">
        <f t="shared" si="501"/>
        <v>23.590000000000003</v>
      </c>
      <c r="Z142" s="477">
        <f t="shared" si="501"/>
        <v>23.11</v>
      </c>
      <c r="AA142" s="477">
        <f t="shared" si="501"/>
        <v>22.15</v>
      </c>
      <c r="AB142" s="477">
        <f t="shared" si="501"/>
        <v>21.16</v>
      </c>
      <c r="AC142" s="41">
        <f t="shared" si="493"/>
        <v>265.18</v>
      </c>
      <c r="AD142" s="17"/>
      <c r="AI142" s="237" t="str">
        <f t="shared" si="323"/>
        <v>U</v>
      </c>
      <c r="AJ142" s="25">
        <f t="shared" si="324"/>
        <v>2023</v>
      </c>
      <c r="AK142" s="284">
        <f t="shared" si="325"/>
        <v>5</v>
      </c>
      <c r="AL142" s="285">
        <f t="shared" ca="1" si="486"/>
        <v>0</v>
      </c>
      <c r="AM142" s="285">
        <f t="shared" ca="1" si="486"/>
        <v>0</v>
      </c>
      <c r="AN142" s="285">
        <f t="shared" ca="1" si="486"/>
        <v>0</v>
      </c>
      <c r="AO142" s="285">
        <f t="shared" ca="1" si="486"/>
        <v>0</v>
      </c>
      <c r="AP142" s="285">
        <f t="shared" ca="1" si="486"/>
        <v>0</v>
      </c>
      <c r="AQ142" s="285">
        <f t="shared" ca="1" si="486"/>
        <v>0</v>
      </c>
      <c r="AR142" s="285">
        <f t="shared" ca="1" si="486"/>
        <v>0</v>
      </c>
      <c r="AS142" s="285">
        <f t="shared" ca="1" si="486"/>
        <v>0</v>
      </c>
      <c r="AT142" s="285">
        <f t="shared" ca="1" si="486"/>
        <v>0</v>
      </c>
      <c r="AU142" s="285">
        <f t="shared" ca="1" si="486"/>
        <v>150</v>
      </c>
      <c r="AV142" s="285">
        <f t="shared" ca="1" si="487"/>
        <v>500</v>
      </c>
      <c r="AW142" s="285">
        <f t="shared" ca="1" si="487"/>
        <v>0</v>
      </c>
      <c r="AX142" s="285">
        <f t="shared" ca="1" si="487"/>
        <v>0</v>
      </c>
      <c r="AY142" s="609">
        <f t="shared" ca="1" si="487"/>
        <v>0</v>
      </c>
      <c r="AZ142" s="285">
        <f t="shared" ca="1" si="487"/>
        <v>10</v>
      </c>
      <c r="BA142" s="285">
        <f t="shared" ca="1" si="487"/>
        <v>25</v>
      </c>
      <c r="BB142" s="285">
        <f t="shared" ca="1" si="487"/>
        <v>5</v>
      </c>
      <c r="BC142" s="285">
        <f t="shared" ca="1" si="487"/>
        <v>0</v>
      </c>
      <c r="BD142" s="285">
        <f t="shared" ca="1" si="487"/>
        <v>5</v>
      </c>
      <c r="BE142" s="285">
        <f t="shared" ca="1" si="439"/>
        <v>0</v>
      </c>
      <c r="BF142" s="285">
        <f t="shared" ca="1" si="419"/>
        <v>25</v>
      </c>
      <c r="BG142" s="285">
        <f t="shared" ca="1" si="419"/>
        <v>0</v>
      </c>
      <c r="BH142" s="285">
        <f t="shared" ca="1" si="419"/>
        <v>0</v>
      </c>
      <c r="BI142" s="285">
        <f t="shared" ca="1" si="419"/>
        <v>0</v>
      </c>
      <c r="BJ142" s="285">
        <f t="shared" ca="1" si="488"/>
        <v>15</v>
      </c>
      <c r="BK142" s="285">
        <f t="shared" ca="1" si="488"/>
        <v>0</v>
      </c>
      <c r="BL142" s="285">
        <f t="shared" ca="1" si="488"/>
        <v>0</v>
      </c>
      <c r="BM142" s="285">
        <f t="shared" ca="1" si="488"/>
        <v>0</v>
      </c>
      <c r="BN142" s="285">
        <f t="shared" ca="1" si="488"/>
        <v>0</v>
      </c>
      <c r="BO142" s="285">
        <f t="shared" ca="1" si="488"/>
        <v>0</v>
      </c>
      <c r="BP142" s="285">
        <f t="shared" ca="1" si="488"/>
        <v>0</v>
      </c>
      <c r="BQ142" s="514">
        <f t="shared" ca="1" si="440"/>
        <v>20</v>
      </c>
      <c r="BR142" s="566">
        <f t="shared" ca="1" si="322"/>
        <v>84.7</v>
      </c>
      <c r="BS142" s="274">
        <f t="shared" ca="1" si="321"/>
        <v>650</v>
      </c>
      <c r="BT142" s="285">
        <f t="shared" ca="1" si="441"/>
        <v>735</v>
      </c>
      <c r="BU142" s="286" t="str">
        <f t="shared" si="326"/>
        <v>F</v>
      </c>
      <c r="BV142" s="323">
        <f t="shared" ca="1" si="445"/>
        <v>735</v>
      </c>
      <c r="BW142" s="323">
        <f t="shared" ca="1" si="442"/>
        <v>0</v>
      </c>
      <c r="BY142" s="287"/>
      <c r="BZ142" s="288"/>
      <c r="CA142" s="237" t="str">
        <f t="shared" si="327"/>
        <v>F</v>
      </c>
      <c r="CB142" s="278">
        <f t="shared" si="340"/>
        <v>2023</v>
      </c>
      <c r="CC142" s="279">
        <f t="shared" si="340"/>
        <v>5</v>
      </c>
      <c r="CD142" s="280">
        <f t="shared" ca="1" si="446"/>
        <v>0</v>
      </c>
      <c r="CE142" s="280">
        <f t="shared" ca="1" si="447"/>
        <v>0</v>
      </c>
      <c r="CF142" s="280">
        <f t="shared" ca="1" si="448"/>
        <v>0</v>
      </c>
      <c r="CG142" s="280">
        <f t="shared" ca="1" si="449"/>
        <v>0</v>
      </c>
      <c r="CH142" s="280">
        <f t="shared" ca="1" si="450"/>
        <v>0</v>
      </c>
      <c r="CI142" s="280">
        <f t="shared" ca="1" si="451"/>
        <v>0</v>
      </c>
      <c r="CJ142" s="280">
        <f t="shared" ca="1" si="452"/>
        <v>0</v>
      </c>
      <c r="CK142" s="280">
        <f t="shared" ca="1" si="453"/>
        <v>0</v>
      </c>
      <c r="CL142" s="280">
        <f t="shared" ca="1" si="454"/>
        <v>0</v>
      </c>
      <c r="CM142" s="280">
        <f t="shared" ca="1" si="455"/>
        <v>150</v>
      </c>
      <c r="CN142" s="280">
        <f t="shared" ca="1" si="456"/>
        <v>500</v>
      </c>
      <c r="CO142" s="280">
        <f t="shared" ca="1" si="457"/>
        <v>0</v>
      </c>
      <c r="CP142" s="365">
        <f t="shared" ca="1" si="458"/>
        <v>0</v>
      </c>
      <c r="CQ142" s="613">
        <f t="shared" ca="1" si="459"/>
        <v>0</v>
      </c>
      <c r="CR142" s="280">
        <f t="shared" ca="1" si="460"/>
        <v>10</v>
      </c>
      <c r="CS142" s="280">
        <f t="shared" ca="1" si="461"/>
        <v>25</v>
      </c>
      <c r="CT142" s="280">
        <f t="shared" ca="1" si="462"/>
        <v>7</v>
      </c>
      <c r="CU142" s="280">
        <f t="shared" ca="1" si="463"/>
        <v>0</v>
      </c>
      <c r="CV142" s="280">
        <f t="shared" ca="1" si="464"/>
        <v>5</v>
      </c>
      <c r="CW142" s="365">
        <f t="shared" ca="1" si="465"/>
        <v>0</v>
      </c>
      <c r="CX142" s="280">
        <f t="shared" ca="1" si="466"/>
        <v>25</v>
      </c>
      <c r="CY142" s="280">
        <f t="shared" ca="1" si="467"/>
        <v>0</v>
      </c>
      <c r="CZ142" s="280">
        <f t="shared" ca="1" si="468"/>
        <v>0</v>
      </c>
      <c r="DA142" s="280">
        <f t="shared" ca="1" si="469"/>
        <v>0</v>
      </c>
      <c r="DB142" s="280">
        <f t="shared" ca="1" si="470"/>
        <v>15</v>
      </c>
      <c r="DC142" s="280">
        <f t="shared" ca="1" si="471"/>
        <v>0</v>
      </c>
      <c r="DD142" s="280">
        <f t="shared" ca="1" si="472"/>
        <v>0</v>
      </c>
      <c r="DE142" s="280">
        <f t="shared" ca="1" si="473"/>
        <v>0</v>
      </c>
      <c r="DF142" s="280">
        <f t="shared" ca="1" si="474"/>
        <v>0</v>
      </c>
      <c r="DG142" s="280">
        <f t="shared" ca="1" si="475"/>
        <v>0</v>
      </c>
      <c r="DH142" s="280">
        <f t="shared" ca="1" si="476"/>
        <v>0</v>
      </c>
      <c r="DI142" s="568">
        <f t="shared" ca="1" si="477"/>
        <v>22</v>
      </c>
      <c r="DJ142" s="568">
        <f t="shared" ca="1" si="478"/>
        <v>65</v>
      </c>
      <c r="DK142" s="414">
        <f t="shared" ca="1" si="479"/>
        <v>650</v>
      </c>
      <c r="DL142" s="281">
        <f t="shared" ca="1" si="480"/>
        <v>737</v>
      </c>
      <c r="DM142" s="281">
        <f t="shared" ca="1" si="481"/>
        <v>737</v>
      </c>
      <c r="DN142" s="454">
        <f t="shared" ca="1" si="482"/>
        <v>0</v>
      </c>
      <c r="DO142" s="626">
        <f t="shared" ca="1" si="483"/>
        <v>0</v>
      </c>
      <c r="DP142" s="29"/>
      <c r="DQ142" s="29"/>
      <c r="DR142" s="29"/>
      <c r="DS142" s="29"/>
      <c r="DT142" s="29"/>
      <c r="DU142" s="29"/>
      <c r="DV142" s="29"/>
    </row>
    <row r="143" spans="1:126" ht="11.25" customHeight="1">
      <c r="A143" s="1">
        <f t="shared" si="421"/>
        <v>2027</v>
      </c>
      <c r="B143" s="477">
        <f t="shared" ref="B143:M143" si="502">B743+B823+B903+B1183+B1383+B1423</f>
        <v>24.34</v>
      </c>
      <c r="C143" s="477">
        <f t="shared" si="502"/>
        <v>21.57</v>
      </c>
      <c r="D143" s="477">
        <f t="shared" si="502"/>
        <v>20.2</v>
      </c>
      <c r="E143" s="477">
        <f t="shared" si="502"/>
        <v>19.510000000000002</v>
      </c>
      <c r="F143" s="477">
        <f t="shared" si="502"/>
        <v>22.049999999999997</v>
      </c>
      <c r="G143" s="477">
        <f t="shared" si="502"/>
        <v>25.009999999999998</v>
      </c>
      <c r="H143" s="477">
        <f t="shared" si="502"/>
        <v>23.68</v>
      </c>
      <c r="I143" s="477">
        <f t="shared" si="502"/>
        <v>23.240000000000002</v>
      </c>
      <c r="J143" s="477">
        <f t="shared" si="502"/>
        <v>22.14</v>
      </c>
      <c r="K143" s="477">
        <f t="shared" si="502"/>
        <v>21.330000000000002</v>
      </c>
      <c r="L143" s="477">
        <f t="shared" si="502"/>
        <v>16.97</v>
      </c>
      <c r="M143" s="477">
        <f t="shared" si="502"/>
        <v>22.1</v>
      </c>
      <c r="N143" s="41">
        <f t="shared" si="414"/>
        <v>262.14000000000004</v>
      </c>
      <c r="O143" s="2"/>
      <c r="P143" s="1">
        <f t="shared" si="423"/>
        <v>2027</v>
      </c>
      <c r="Q143" s="477">
        <f t="shared" ref="Q143:AB143" si="503">Q743+Q823+Q903+Q1183+Q1383+Q1423</f>
        <v>18.52</v>
      </c>
      <c r="R143" s="477">
        <f t="shared" si="503"/>
        <v>22.93</v>
      </c>
      <c r="S143" s="477">
        <f t="shared" si="503"/>
        <v>22.660000000000004</v>
      </c>
      <c r="T143" s="477">
        <f t="shared" si="503"/>
        <v>21.63</v>
      </c>
      <c r="U143" s="477">
        <f t="shared" si="503"/>
        <v>20.119999999999997</v>
      </c>
      <c r="V143" s="477">
        <f t="shared" si="503"/>
        <v>21.490000000000002</v>
      </c>
      <c r="W143" s="477">
        <f t="shared" si="503"/>
        <v>22.759999999999998</v>
      </c>
      <c r="X143" s="477">
        <f t="shared" si="503"/>
        <v>25.85</v>
      </c>
      <c r="Y143" s="477">
        <f t="shared" si="503"/>
        <v>23.74</v>
      </c>
      <c r="Z143" s="477">
        <f t="shared" si="503"/>
        <v>23.240000000000002</v>
      </c>
      <c r="AA143" s="477">
        <f t="shared" si="503"/>
        <v>22.29</v>
      </c>
      <c r="AB143" s="477">
        <f t="shared" si="503"/>
        <v>21.2</v>
      </c>
      <c r="AC143" s="41">
        <f t="shared" si="493"/>
        <v>266.43</v>
      </c>
      <c r="AD143" s="17"/>
      <c r="AI143" s="237" t="str">
        <f t="shared" si="323"/>
        <v>V</v>
      </c>
      <c r="AJ143" s="25">
        <f t="shared" si="324"/>
        <v>2023</v>
      </c>
      <c r="AK143" s="284">
        <f t="shared" si="325"/>
        <v>6</v>
      </c>
      <c r="AL143" s="285">
        <f t="shared" ca="1" si="486"/>
        <v>0</v>
      </c>
      <c r="AM143" s="285">
        <f t="shared" ca="1" si="486"/>
        <v>0</v>
      </c>
      <c r="AN143" s="285">
        <f t="shared" ca="1" si="486"/>
        <v>0</v>
      </c>
      <c r="AO143" s="285">
        <f t="shared" ca="1" si="486"/>
        <v>0</v>
      </c>
      <c r="AP143" s="285">
        <f t="shared" ca="1" si="486"/>
        <v>0</v>
      </c>
      <c r="AQ143" s="285">
        <f t="shared" ca="1" si="486"/>
        <v>0</v>
      </c>
      <c r="AR143" s="285">
        <f t="shared" ca="1" si="486"/>
        <v>0</v>
      </c>
      <c r="AS143" s="285">
        <f t="shared" ca="1" si="486"/>
        <v>0</v>
      </c>
      <c r="AT143" s="285">
        <f t="shared" ca="1" si="486"/>
        <v>0</v>
      </c>
      <c r="AU143" s="285">
        <f t="shared" ca="1" si="486"/>
        <v>150</v>
      </c>
      <c r="AV143" s="285">
        <f t="shared" ca="1" si="487"/>
        <v>500</v>
      </c>
      <c r="AW143" s="285">
        <f t="shared" ca="1" si="487"/>
        <v>0</v>
      </c>
      <c r="AX143" s="285">
        <f t="shared" ca="1" si="487"/>
        <v>0</v>
      </c>
      <c r="AY143" s="609">
        <f t="shared" ca="1" si="487"/>
        <v>0</v>
      </c>
      <c r="AZ143" s="285">
        <f t="shared" ca="1" si="487"/>
        <v>10</v>
      </c>
      <c r="BA143" s="285">
        <f t="shared" ca="1" si="487"/>
        <v>25</v>
      </c>
      <c r="BB143" s="285">
        <f t="shared" ca="1" si="487"/>
        <v>7</v>
      </c>
      <c r="BC143" s="285">
        <f t="shared" ca="1" si="487"/>
        <v>0</v>
      </c>
      <c r="BD143" s="285">
        <f t="shared" ca="1" si="487"/>
        <v>4</v>
      </c>
      <c r="BE143" s="285">
        <f t="shared" ca="1" si="439"/>
        <v>0</v>
      </c>
      <c r="BF143" s="285">
        <f t="shared" ca="1" si="419"/>
        <v>25</v>
      </c>
      <c r="BG143" s="285">
        <f t="shared" ca="1" si="419"/>
        <v>0</v>
      </c>
      <c r="BH143" s="285">
        <f t="shared" ca="1" si="419"/>
        <v>0</v>
      </c>
      <c r="BI143" s="285">
        <f t="shared" ca="1" si="419"/>
        <v>0</v>
      </c>
      <c r="BJ143" s="285">
        <f t="shared" ca="1" si="488"/>
        <v>15</v>
      </c>
      <c r="BK143" s="285">
        <f t="shared" ca="1" si="488"/>
        <v>0</v>
      </c>
      <c r="BL143" s="285">
        <f t="shared" ca="1" si="488"/>
        <v>0</v>
      </c>
      <c r="BM143" s="285">
        <f t="shared" ca="1" si="488"/>
        <v>0</v>
      </c>
      <c r="BN143" s="285">
        <f t="shared" ca="1" si="488"/>
        <v>0</v>
      </c>
      <c r="BO143" s="285">
        <f t="shared" ca="1" si="488"/>
        <v>0</v>
      </c>
      <c r="BP143" s="285">
        <f t="shared" ca="1" si="488"/>
        <v>0</v>
      </c>
      <c r="BQ143" s="514">
        <f t="shared" ca="1" si="440"/>
        <v>21</v>
      </c>
      <c r="BR143" s="566">
        <f t="shared" ca="1" si="322"/>
        <v>86.2</v>
      </c>
      <c r="BS143" s="274">
        <f t="shared" ca="1" si="321"/>
        <v>650</v>
      </c>
      <c r="BT143" s="285">
        <f t="shared" ca="1" si="441"/>
        <v>736</v>
      </c>
      <c r="BU143" s="286" t="str">
        <f t="shared" si="326"/>
        <v>G</v>
      </c>
      <c r="BV143" s="323">
        <f t="shared" ca="1" si="445"/>
        <v>736</v>
      </c>
      <c r="BW143" s="323">
        <f t="shared" ca="1" si="442"/>
        <v>0</v>
      </c>
      <c r="BY143" s="287"/>
      <c r="BZ143" s="288"/>
      <c r="CA143" s="237" t="str">
        <f t="shared" si="327"/>
        <v>G</v>
      </c>
      <c r="CB143" s="278">
        <f t="shared" si="340"/>
        <v>2023</v>
      </c>
      <c r="CC143" s="279">
        <f t="shared" si="340"/>
        <v>6</v>
      </c>
      <c r="CD143" s="280">
        <f t="shared" ca="1" si="446"/>
        <v>0</v>
      </c>
      <c r="CE143" s="280">
        <f t="shared" ca="1" si="447"/>
        <v>0</v>
      </c>
      <c r="CF143" s="280">
        <f t="shared" ca="1" si="448"/>
        <v>0</v>
      </c>
      <c r="CG143" s="280">
        <f t="shared" ca="1" si="449"/>
        <v>0</v>
      </c>
      <c r="CH143" s="280">
        <f t="shared" ca="1" si="450"/>
        <v>0</v>
      </c>
      <c r="CI143" s="280">
        <f t="shared" ca="1" si="451"/>
        <v>0</v>
      </c>
      <c r="CJ143" s="280">
        <f t="shared" ca="1" si="452"/>
        <v>0</v>
      </c>
      <c r="CK143" s="280">
        <f t="shared" ca="1" si="453"/>
        <v>0</v>
      </c>
      <c r="CL143" s="280">
        <f t="shared" ca="1" si="454"/>
        <v>0</v>
      </c>
      <c r="CM143" s="280">
        <f t="shared" ca="1" si="455"/>
        <v>150</v>
      </c>
      <c r="CN143" s="280">
        <f t="shared" ca="1" si="456"/>
        <v>500</v>
      </c>
      <c r="CO143" s="280">
        <f t="shared" ca="1" si="457"/>
        <v>0</v>
      </c>
      <c r="CP143" s="365">
        <f t="shared" ca="1" si="458"/>
        <v>0</v>
      </c>
      <c r="CQ143" s="613">
        <f t="shared" ca="1" si="459"/>
        <v>0</v>
      </c>
      <c r="CR143" s="280">
        <f t="shared" ca="1" si="460"/>
        <v>12</v>
      </c>
      <c r="CS143" s="280">
        <f t="shared" ca="1" si="461"/>
        <v>25</v>
      </c>
      <c r="CT143" s="280">
        <f t="shared" ca="1" si="462"/>
        <v>7</v>
      </c>
      <c r="CU143" s="280">
        <f t="shared" ca="1" si="463"/>
        <v>0</v>
      </c>
      <c r="CV143" s="280">
        <f t="shared" ca="1" si="464"/>
        <v>6</v>
      </c>
      <c r="CW143" s="365">
        <f t="shared" ca="1" si="465"/>
        <v>0</v>
      </c>
      <c r="CX143" s="280">
        <f t="shared" ca="1" si="466"/>
        <v>25</v>
      </c>
      <c r="CY143" s="280">
        <f t="shared" ca="1" si="467"/>
        <v>0</v>
      </c>
      <c r="CZ143" s="280">
        <f t="shared" ca="1" si="468"/>
        <v>0</v>
      </c>
      <c r="DA143" s="280">
        <f t="shared" ca="1" si="469"/>
        <v>0</v>
      </c>
      <c r="DB143" s="280">
        <f t="shared" ca="1" si="470"/>
        <v>15</v>
      </c>
      <c r="DC143" s="280">
        <f t="shared" ca="1" si="471"/>
        <v>0</v>
      </c>
      <c r="DD143" s="280">
        <f t="shared" ca="1" si="472"/>
        <v>0</v>
      </c>
      <c r="DE143" s="280">
        <f t="shared" ca="1" si="473"/>
        <v>0</v>
      </c>
      <c r="DF143" s="280">
        <f t="shared" ca="1" si="474"/>
        <v>0</v>
      </c>
      <c r="DG143" s="280">
        <f t="shared" ca="1" si="475"/>
        <v>0</v>
      </c>
      <c r="DH143" s="280">
        <f t="shared" ca="1" si="476"/>
        <v>0</v>
      </c>
      <c r="DI143" s="568">
        <f t="shared" ca="1" si="477"/>
        <v>25</v>
      </c>
      <c r="DJ143" s="568">
        <f t="shared" ca="1" si="478"/>
        <v>65</v>
      </c>
      <c r="DK143" s="414">
        <f t="shared" ca="1" si="479"/>
        <v>650</v>
      </c>
      <c r="DL143" s="281">
        <f t="shared" ca="1" si="480"/>
        <v>740</v>
      </c>
      <c r="DM143" s="281">
        <f t="shared" ca="1" si="481"/>
        <v>740</v>
      </c>
      <c r="DN143" s="454">
        <f t="shared" ca="1" si="482"/>
        <v>0</v>
      </c>
      <c r="DO143" s="626">
        <f t="shared" ca="1" si="483"/>
        <v>0</v>
      </c>
      <c r="DP143" s="29"/>
      <c r="DQ143" s="29"/>
      <c r="DR143" s="29"/>
      <c r="DS143" s="29"/>
      <c r="DT143" s="29"/>
      <c r="DU143" s="29"/>
      <c r="DV143" s="29"/>
    </row>
    <row r="144" spans="1:126" ht="11.25" customHeight="1">
      <c r="A144" s="1">
        <f t="shared" si="421"/>
        <v>2028</v>
      </c>
      <c r="B144" s="477">
        <f t="shared" ref="B144:M144" si="504">B744+B824+B904+B1184+B1384+B1424</f>
        <v>24.53</v>
      </c>
      <c r="C144" s="477">
        <f t="shared" si="504"/>
        <v>21.66</v>
      </c>
      <c r="D144" s="477">
        <f t="shared" si="504"/>
        <v>20.32</v>
      </c>
      <c r="E144" s="477">
        <f t="shared" si="504"/>
        <v>19.559999999999999</v>
      </c>
      <c r="F144" s="477">
        <f t="shared" si="504"/>
        <v>22.090000000000003</v>
      </c>
      <c r="G144" s="477">
        <f t="shared" si="504"/>
        <v>25.05</v>
      </c>
      <c r="H144" s="477">
        <f t="shared" si="504"/>
        <v>23.72</v>
      </c>
      <c r="I144" s="477">
        <f t="shared" si="504"/>
        <v>23.290000000000003</v>
      </c>
      <c r="J144" s="477">
        <f t="shared" si="504"/>
        <v>22.259999999999998</v>
      </c>
      <c r="K144" s="477">
        <f t="shared" si="504"/>
        <v>21.37</v>
      </c>
      <c r="L144" s="477">
        <f t="shared" si="504"/>
        <v>17.010000000000002</v>
      </c>
      <c r="M144" s="477">
        <f t="shared" si="504"/>
        <v>22.29</v>
      </c>
      <c r="N144" s="41">
        <f t="shared" si="414"/>
        <v>263.14999999999998</v>
      </c>
      <c r="O144" s="2"/>
      <c r="P144" s="1">
        <f t="shared" si="423"/>
        <v>2028</v>
      </c>
      <c r="Q144" s="477">
        <f t="shared" ref="Q144:AB144" si="505">Q744+Q824+Q904+Q1184+Q1384+Q1424</f>
        <v>18.71</v>
      </c>
      <c r="R144" s="477">
        <f t="shared" si="505"/>
        <v>23.13</v>
      </c>
      <c r="S144" s="477">
        <f t="shared" si="505"/>
        <v>22.76</v>
      </c>
      <c r="T144" s="477">
        <f t="shared" si="505"/>
        <v>21.76</v>
      </c>
      <c r="U144" s="477">
        <f t="shared" si="505"/>
        <v>20.27</v>
      </c>
      <c r="V144" s="477">
        <f t="shared" si="505"/>
        <v>21.53</v>
      </c>
      <c r="W144" s="477">
        <f t="shared" si="505"/>
        <v>22.799999999999997</v>
      </c>
      <c r="X144" s="477">
        <f t="shared" si="505"/>
        <v>25.89</v>
      </c>
      <c r="Y144" s="477">
        <f t="shared" si="505"/>
        <v>23.79</v>
      </c>
      <c r="Z144" s="477">
        <f t="shared" si="505"/>
        <v>23.26</v>
      </c>
      <c r="AA144" s="477">
        <f t="shared" si="505"/>
        <v>22.419999999999998</v>
      </c>
      <c r="AB144" s="477">
        <f t="shared" si="505"/>
        <v>21.25</v>
      </c>
      <c r="AC144" s="41">
        <f t="shared" si="493"/>
        <v>267.57</v>
      </c>
      <c r="AD144" s="17"/>
      <c r="AI144" s="237" t="str">
        <f t="shared" si="323"/>
        <v>W</v>
      </c>
      <c r="AJ144" s="25">
        <f t="shared" si="324"/>
        <v>2023</v>
      </c>
      <c r="AK144" s="284">
        <f t="shared" si="325"/>
        <v>7</v>
      </c>
      <c r="AL144" s="285">
        <f t="shared" ca="1" si="486"/>
        <v>0</v>
      </c>
      <c r="AM144" s="285">
        <f t="shared" ca="1" si="486"/>
        <v>0</v>
      </c>
      <c r="AN144" s="285">
        <f t="shared" ca="1" si="486"/>
        <v>0</v>
      </c>
      <c r="AO144" s="285">
        <f t="shared" ca="1" si="486"/>
        <v>0</v>
      </c>
      <c r="AP144" s="285">
        <f t="shared" ca="1" si="486"/>
        <v>0</v>
      </c>
      <c r="AQ144" s="285">
        <f t="shared" ca="1" si="486"/>
        <v>0</v>
      </c>
      <c r="AR144" s="285">
        <f t="shared" ca="1" si="486"/>
        <v>0</v>
      </c>
      <c r="AS144" s="285">
        <f t="shared" ca="1" si="486"/>
        <v>0</v>
      </c>
      <c r="AT144" s="285">
        <f t="shared" ca="1" si="486"/>
        <v>0</v>
      </c>
      <c r="AU144" s="285">
        <f t="shared" ca="1" si="486"/>
        <v>150</v>
      </c>
      <c r="AV144" s="285">
        <f t="shared" ca="1" si="487"/>
        <v>500</v>
      </c>
      <c r="AW144" s="285">
        <f t="shared" ca="1" si="487"/>
        <v>0</v>
      </c>
      <c r="AX144" s="285">
        <f t="shared" ca="1" si="487"/>
        <v>0</v>
      </c>
      <c r="AY144" s="609">
        <f t="shared" ca="1" si="487"/>
        <v>0</v>
      </c>
      <c r="AZ144" s="285">
        <f t="shared" ca="1" si="487"/>
        <v>10</v>
      </c>
      <c r="BA144" s="285">
        <f t="shared" ca="1" si="487"/>
        <v>25</v>
      </c>
      <c r="BB144" s="285">
        <f t="shared" ca="1" si="487"/>
        <v>7</v>
      </c>
      <c r="BC144" s="285">
        <f t="shared" ca="1" si="487"/>
        <v>0</v>
      </c>
      <c r="BD144" s="285">
        <f t="shared" ca="1" si="487"/>
        <v>5</v>
      </c>
      <c r="BE144" s="285">
        <f t="shared" ca="1" si="439"/>
        <v>0</v>
      </c>
      <c r="BF144" s="285">
        <f t="shared" ca="1" si="419"/>
        <v>25</v>
      </c>
      <c r="BG144" s="285">
        <f t="shared" ca="1" si="419"/>
        <v>0</v>
      </c>
      <c r="BH144" s="285">
        <f t="shared" ca="1" si="419"/>
        <v>0</v>
      </c>
      <c r="BI144" s="285">
        <f t="shared" ca="1" si="419"/>
        <v>0</v>
      </c>
      <c r="BJ144" s="285">
        <f t="shared" ca="1" si="488"/>
        <v>15</v>
      </c>
      <c r="BK144" s="285">
        <f t="shared" ca="1" si="488"/>
        <v>0</v>
      </c>
      <c r="BL144" s="285">
        <f t="shared" ca="1" si="488"/>
        <v>0</v>
      </c>
      <c r="BM144" s="285">
        <f t="shared" ca="1" si="488"/>
        <v>0</v>
      </c>
      <c r="BN144" s="285">
        <f t="shared" ca="1" si="488"/>
        <v>0</v>
      </c>
      <c r="BO144" s="285">
        <f t="shared" ca="1" si="488"/>
        <v>0</v>
      </c>
      <c r="BP144" s="285">
        <f t="shared" ca="1" si="488"/>
        <v>0</v>
      </c>
      <c r="BQ144" s="514">
        <f t="shared" ca="1" si="440"/>
        <v>22</v>
      </c>
      <c r="BR144" s="566">
        <f t="shared" ca="1" si="322"/>
        <v>87.5</v>
      </c>
      <c r="BS144" s="274">
        <f t="shared" ca="1" si="321"/>
        <v>650</v>
      </c>
      <c r="BT144" s="285">
        <f t="shared" ca="1" si="441"/>
        <v>737</v>
      </c>
      <c r="BU144" s="286" t="str">
        <f t="shared" si="326"/>
        <v>H</v>
      </c>
      <c r="BV144" s="323">
        <f t="shared" ca="1" si="445"/>
        <v>737</v>
      </c>
      <c r="BW144" s="323">
        <f t="shared" ca="1" si="442"/>
        <v>0</v>
      </c>
      <c r="BY144" s="287"/>
      <c r="BZ144" s="288"/>
      <c r="CA144" s="237" t="str">
        <f t="shared" si="327"/>
        <v>H</v>
      </c>
      <c r="CB144" s="278">
        <f t="shared" si="340"/>
        <v>2023</v>
      </c>
      <c r="CC144" s="279">
        <f t="shared" si="340"/>
        <v>7</v>
      </c>
      <c r="CD144" s="280">
        <f t="shared" ca="1" si="446"/>
        <v>0</v>
      </c>
      <c r="CE144" s="280">
        <f t="shared" ca="1" si="447"/>
        <v>0</v>
      </c>
      <c r="CF144" s="280">
        <f t="shared" ca="1" si="448"/>
        <v>0</v>
      </c>
      <c r="CG144" s="280">
        <f t="shared" ca="1" si="449"/>
        <v>0</v>
      </c>
      <c r="CH144" s="280">
        <f t="shared" ca="1" si="450"/>
        <v>0</v>
      </c>
      <c r="CI144" s="280">
        <f t="shared" ca="1" si="451"/>
        <v>0</v>
      </c>
      <c r="CJ144" s="280">
        <f t="shared" ca="1" si="452"/>
        <v>0</v>
      </c>
      <c r="CK144" s="280">
        <f t="shared" ca="1" si="453"/>
        <v>0</v>
      </c>
      <c r="CL144" s="280">
        <f t="shared" ca="1" si="454"/>
        <v>0</v>
      </c>
      <c r="CM144" s="280">
        <f t="shared" ca="1" si="455"/>
        <v>150</v>
      </c>
      <c r="CN144" s="280">
        <f t="shared" ca="1" si="456"/>
        <v>500</v>
      </c>
      <c r="CO144" s="280">
        <f t="shared" ca="1" si="457"/>
        <v>0</v>
      </c>
      <c r="CP144" s="365">
        <f t="shared" ca="1" si="458"/>
        <v>0</v>
      </c>
      <c r="CQ144" s="613">
        <f t="shared" ca="1" si="459"/>
        <v>0</v>
      </c>
      <c r="CR144" s="280">
        <f t="shared" ca="1" si="460"/>
        <v>10</v>
      </c>
      <c r="CS144" s="280">
        <f t="shared" ca="1" si="461"/>
        <v>25</v>
      </c>
      <c r="CT144" s="280">
        <f t="shared" ca="1" si="462"/>
        <v>8</v>
      </c>
      <c r="CU144" s="280">
        <f t="shared" ca="1" si="463"/>
        <v>0</v>
      </c>
      <c r="CV144" s="280">
        <f t="shared" ca="1" si="464"/>
        <v>6</v>
      </c>
      <c r="CW144" s="365">
        <f t="shared" ca="1" si="465"/>
        <v>0</v>
      </c>
      <c r="CX144" s="280">
        <f t="shared" ca="1" si="466"/>
        <v>25</v>
      </c>
      <c r="CY144" s="280">
        <f t="shared" ca="1" si="467"/>
        <v>0</v>
      </c>
      <c r="CZ144" s="280">
        <f t="shared" ca="1" si="468"/>
        <v>0</v>
      </c>
      <c r="DA144" s="280">
        <f t="shared" ca="1" si="469"/>
        <v>0</v>
      </c>
      <c r="DB144" s="280">
        <f t="shared" ca="1" si="470"/>
        <v>15</v>
      </c>
      <c r="DC144" s="280">
        <f t="shared" ca="1" si="471"/>
        <v>0</v>
      </c>
      <c r="DD144" s="280">
        <f t="shared" ca="1" si="472"/>
        <v>0</v>
      </c>
      <c r="DE144" s="280">
        <f t="shared" ca="1" si="473"/>
        <v>0</v>
      </c>
      <c r="DF144" s="280">
        <f t="shared" ca="1" si="474"/>
        <v>0</v>
      </c>
      <c r="DG144" s="280">
        <f t="shared" ca="1" si="475"/>
        <v>0</v>
      </c>
      <c r="DH144" s="280">
        <f t="shared" ca="1" si="476"/>
        <v>0</v>
      </c>
      <c r="DI144" s="568">
        <f t="shared" ca="1" si="477"/>
        <v>24</v>
      </c>
      <c r="DJ144" s="568">
        <f t="shared" ca="1" si="478"/>
        <v>65</v>
      </c>
      <c r="DK144" s="414">
        <f t="shared" ca="1" si="479"/>
        <v>650</v>
      </c>
      <c r="DL144" s="281">
        <f t="shared" ca="1" si="480"/>
        <v>739</v>
      </c>
      <c r="DM144" s="281">
        <f t="shared" ca="1" si="481"/>
        <v>739</v>
      </c>
      <c r="DN144" s="454">
        <f t="shared" ca="1" si="482"/>
        <v>0</v>
      </c>
      <c r="DO144" s="626">
        <f t="shared" ca="1" si="483"/>
        <v>0</v>
      </c>
      <c r="DP144" s="29"/>
      <c r="DQ144" s="29"/>
      <c r="DR144" s="29"/>
      <c r="DS144" s="29"/>
      <c r="DT144" s="29"/>
      <c r="DU144" s="29"/>
      <c r="DV144" s="29"/>
    </row>
    <row r="145" spans="1:126" ht="11.25" customHeight="1">
      <c r="A145" s="1">
        <f t="shared" si="421"/>
        <v>2029</v>
      </c>
      <c r="B145" s="477">
        <f t="shared" ref="B145:M145" si="506">B745+B825+B905+B1185+B1385+B1425</f>
        <v>24.72</v>
      </c>
      <c r="C145" s="477">
        <f t="shared" si="506"/>
        <v>21.66</v>
      </c>
      <c r="D145" s="477">
        <f t="shared" si="506"/>
        <v>20.45</v>
      </c>
      <c r="E145" s="477">
        <f t="shared" si="506"/>
        <v>19.600000000000001</v>
      </c>
      <c r="F145" s="477">
        <f t="shared" si="506"/>
        <v>22.21</v>
      </c>
      <c r="G145" s="477">
        <f t="shared" si="506"/>
        <v>25.19</v>
      </c>
      <c r="H145" s="477">
        <f t="shared" si="506"/>
        <v>23.85</v>
      </c>
      <c r="I145" s="477">
        <f t="shared" si="506"/>
        <v>23.43</v>
      </c>
      <c r="J145" s="477">
        <f t="shared" si="506"/>
        <v>22.37</v>
      </c>
      <c r="K145" s="477">
        <f t="shared" si="506"/>
        <v>21.5</v>
      </c>
      <c r="L145" s="477">
        <f t="shared" si="506"/>
        <v>17.149999999999999</v>
      </c>
      <c r="M145" s="477">
        <f t="shared" si="506"/>
        <v>22.380000000000003</v>
      </c>
      <c r="N145" s="41">
        <f t="shared" si="414"/>
        <v>264.51000000000005</v>
      </c>
      <c r="O145" s="2"/>
      <c r="P145" s="1">
        <f t="shared" si="423"/>
        <v>2029</v>
      </c>
      <c r="Q145" s="477">
        <f t="shared" ref="Q145:AB145" si="507">Q745+Q825+Q905+Q1185+Q1385+Q1425</f>
        <v>18.810000000000002</v>
      </c>
      <c r="R145" s="477">
        <f t="shared" si="507"/>
        <v>23.32</v>
      </c>
      <c r="S145" s="477">
        <f t="shared" si="507"/>
        <v>22.85</v>
      </c>
      <c r="T145" s="477">
        <f t="shared" si="507"/>
        <v>21.8</v>
      </c>
      <c r="U145" s="477">
        <f t="shared" si="507"/>
        <v>20.41</v>
      </c>
      <c r="V145" s="477">
        <f t="shared" si="507"/>
        <v>21.57</v>
      </c>
      <c r="W145" s="477">
        <f t="shared" si="507"/>
        <v>22.95</v>
      </c>
      <c r="X145" s="477">
        <f t="shared" si="507"/>
        <v>26.03</v>
      </c>
      <c r="Y145" s="477">
        <f t="shared" si="507"/>
        <v>23.94</v>
      </c>
      <c r="Z145" s="477">
        <f t="shared" si="507"/>
        <v>23.39</v>
      </c>
      <c r="AA145" s="477">
        <f t="shared" si="507"/>
        <v>22.560000000000002</v>
      </c>
      <c r="AB145" s="477">
        <f t="shared" si="507"/>
        <v>21.4</v>
      </c>
      <c r="AC145" s="41">
        <f t="shared" si="493"/>
        <v>269.02999999999997</v>
      </c>
      <c r="AD145" s="17"/>
      <c r="AI145" s="237" t="str">
        <f t="shared" si="323"/>
        <v>X</v>
      </c>
      <c r="AJ145" s="25">
        <f t="shared" si="324"/>
        <v>2023</v>
      </c>
      <c r="AK145" s="284">
        <f t="shared" si="325"/>
        <v>8</v>
      </c>
      <c r="AL145" s="285">
        <f t="shared" ca="1" si="486"/>
        <v>0</v>
      </c>
      <c r="AM145" s="285">
        <f t="shared" ca="1" si="486"/>
        <v>0</v>
      </c>
      <c r="AN145" s="285">
        <f t="shared" ca="1" si="486"/>
        <v>0</v>
      </c>
      <c r="AO145" s="285">
        <f t="shared" ca="1" si="486"/>
        <v>0</v>
      </c>
      <c r="AP145" s="285">
        <f t="shared" ca="1" si="486"/>
        <v>0</v>
      </c>
      <c r="AQ145" s="285">
        <f t="shared" ca="1" si="486"/>
        <v>0</v>
      </c>
      <c r="AR145" s="285">
        <f t="shared" ca="1" si="486"/>
        <v>0</v>
      </c>
      <c r="AS145" s="285">
        <f t="shared" ca="1" si="486"/>
        <v>0</v>
      </c>
      <c r="AT145" s="285">
        <f t="shared" ca="1" si="486"/>
        <v>0</v>
      </c>
      <c r="AU145" s="285">
        <f t="shared" ca="1" si="486"/>
        <v>150</v>
      </c>
      <c r="AV145" s="285">
        <f t="shared" ca="1" si="487"/>
        <v>500</v>
      </c>
      <c r="AW145" s="285">
        <f t="shared" ca="1" si="487"/>
        <v>0</v>
      </c>
      <c r="AX145" s="285">
        <f t="shared" ca="1" si="487"/>
        <v>0</v>
      </c>
      <c r="AY145" s="609">
        <f t="shared" ca="1" si="487"/>
        <v>0</v>
      </c>
      <c r="AZ145" s="285">
        <f t="shared" ca="1" si="487"/>
        <v>12</v>
      </c>
      <c r="BA145" s="285">
        <f t="shared" ca="1" si="487"/>
        <v>25</v>
      </c>
      <c r="BB145" s="285">
        <f t="shared" ca="1" si="487"/>
        <v>8</v>
      </c>
      <c r="BC145" s="285">
        <f t="shared" ca="1" si="487"/>
        <v>0</v>
      </c>
      <c r="BD145" s="285">
        <f t="shared" ca="1" si="487"/>
        <v>6</v>
      </c>
      <c r="BE145" s="285">
        <f t="shared" ca="1" si="439"/>
        <v>0</v>
      </c>
      <c r="BF145" s="285">
        <f t="shared" ca="1" si="419"/>
        <v>25</v>
      </c>
      <c r="BG145" s="285">
        <f t="shared" ca="1" si="419"/>
        <v>0</v>
      </c>
      <c r="BH145" s="285">
        <f t="shared" ca="1" si="419"/>
        <v>0</v>
      </c>
      <c r="BI145" s="285">
        <f t="shared" ca="1" si="419"/>
        <v>0</v>
      </c>
      <c r="BJ145" s="285">
        <f t="shared" ca="1" si="488"/>
        <v>15</v>
      </c>
      <c r="BK145" s="285">
        <f t="shared" ca="1" si="488"/>
        <v>0</v>
      </c>
      <c r="BL145" s="285">
        <f t="shared" ca="1" si="488"/>
        <v>0</v>
      </c>
      <c r="BM145" s="285">
        <f t="shared" ca="1" si="488"/>
        <v>0</v>
      </c>
      <c r="BN145" s="285">
        <f t="shared" ca="1" si="488"/>
        <v>0</v>
      </c>
      <c r="BO145" s="285">
        <f t="shared" ca="1" si="488"/>
        <v>0</v>
      </c>
      <c r="BP145" s="285">
        <f t="shared" ca="1" si="488"/>
        <v>0</v>
      </c>
      <c r="BQ145" s="514">
        <f t="shared" ca="1" si="440"/>
        <v>25</v>
      </c>
      <c r="BR145" s="566">
        <f t="shared" ca="1" si="322"/>
        <v>90.4</v>
      </c>
      <c r="BS145" s="274">
        <f t="shared" ref="BS145:BS208" ca="1" si="508">ROUND(INDIRECT(CONCATENATE($AI145,BS$2+($AJ145-2010))),1)</f>
        <v>650</v>
      </c>
      <c r="BT145" s="285">
        <f t="shared" ca="1" si="441"/>
        <v>740</v>
      </c>
      <c r="BU145" s="286" t="str">
        <f t="shared" si="326"/>
        <v>I</v>
      </c>
      <c r="BV145" s="323">
        <f t="shared" ca="1" si="445"/>
        <v>741</v>
      </c>
      <c r="BW145" s="323">
        <f t="shared" ca="1" si="442"/>
        <v>1</v>
      </c>
      <c r="BY145" s="287"/>
      <c r="BZ145" s="288"/>
      <c r="CA145" s="237" t="str">
        <f t="shared" si="327"/>
        <v>I</v>
      </c>
      <c r="CB145" s="278">
        <f t="shared" si="340"/>
        <v>2023</v>
      </c>
      <c r="CC145" s="279">
        <f t="shared" si="340"/>
        <v>8</v>
      </c>
      <c r="CD145" s="280">
        <f t="shared" ca="1" si="446"/>
        <v>0</v>
      </c>
      <c r="CE145" s="280">
        <f t="shared" ca="1" si="447"/>
        <v>0</v>
      </c>
      <c r="CF145" s="280">
        <f t="shared" ca="1" si="448"/>
        <v>0</v>
      </c>
      <c r="CG145" s="280">
        <f t="shared" ca="1" si="449"/>
        <v>0</v>
      </c>
      <c r="CH145" s="280">
        <f t="shared" ca="1" si="450"/>
        <v>0</v>
      </c>
      <c r="CI145" s="280">
        <f t="shared" ca="1" si="451"/>
        <v>0</v>
      </c>
      <c r="CJ145" s="280">
        <f t="shared" ca="1" si="452"/>
        <v>0</v>
      </c>
      <c r="CK145" s="280">
        <f t="shared" ca="1" si="453"/>
        <v>0</v>
      </c>
      <c r="CL145" s="280">
        <f t="shared" ca="1" si="454"/>
        <v>0</v>
      </c>
      <c r="CM145" s="280">
        <f t="shared" ca="1" si="455"/>
        <v>150</v>
      </c>
      <c r="CN145" s="280">
        <f t="shared" ca="1" si="456"/>
        <v>500</v>
      </c>
      <c r="CO145" s="280">
        <f t="shared" ca="1" si="457"/>
        <v>0</v>
      </c>
      <c r="CP145" s="365">
        <f t="shared" ca="1" si="458"/>
        <v>0</v>
      </c>
      <c r="CQ145" s="613">
        <f t="shared" ca="1" si="459"/>
        <v>0</v>
      </c>
      <c r="CR145" s="280">
        <f t="shared" ca="1" si="460"/>
        <v>10</v>
      </c>
      <c r="CS145" s="280">
        <f t="shared" ca="1" si="461"/>
        <v>25</v>
      </c>
      <c r="CT145" s="280">
        <f t="shared" ca="1" si="462"/>
        <v>7</v>
      </c>
      <c r="CU145" s="280">
        <f t="shared" ca="1" si="463"/>
        <v>0</v>
      </c>
      <c r="CV145" s="280">
        <f t="shared" ca="1" si="464"/>
        <v>6</v>
      </c>
      <c r="CW145" s="365">
        <f t="shared" ca="1" si="465"/>
        <v>0</v>
      </c>
      <c r="CX145" s="280">
        <f t="shared" ca="1" si="466"/>
        <v>25</v>
      </c>
      <c r="CY145" s="280">
        <f t="shared" ca="1" si="467"/>
        <v>0</v>
      </c>
      <c r="CZ145" s="280">
        <f t="shared" ca="1" si="468"/>
        <v>0</v>
      </c>
      <c r="DA145" s="280">
        <f t="shared" ca="1" si="469"/>
        <v>0</v>
      </c>
      <c r="DB145" s="280">
        <f t="shared" ca="1" si="470"/>
        <v>15</v>
      </c>
      <c r="DC145" s="280">
        <f t="shared" ca="1" si="471"/>
        <v>0</v>
      </c>
      <c r="DD145" s="280">
        <f t="shared" ca="1" si="472"/>
        <v>0</v>
      </c>
      <c r="DE145" s="280">
        <f t="shared" ca="1" si="473"/>
        <v>0</v>
      </c>
      <c r="DF145" s="280">
        <f t="shared" ca="1" si="474"/>
        <v>0</v>
      </c>
      <c r="DG145" s="280">
        <f t="shared" ca="1" si="475"/>
        <v>0</v>
      </c>
      <c r="DH145" s="280">
        <f t="shared" ca="1" si="476"/>
        <v>0</v>
      </c>
      <c r="DI145" s="568">
        <f t="shared" ca="1" si="477"/>
        <v>23</v>
      </c>
      <c r="DJ145" s="568">
        <f t="shared" ca="1" si="478"/>
        <v>65</v>
      </c>
      <c r="DK145" s="414">
        <f t="shared" ca="1" si="479"/>
        <v>650</v>
      </c>
      <c r="DL145" s="281">
        <f t="shared" ca="1" si="480"/>
        <v>738</v>
      </c>
      <c r="DM145" s="281">
        <f t="shared" ca="1" si="481"/>
        <v>738</v>
      </c>
      <c r="DN145" s="454">
        <f t="shared" ca="1" si="482"/>
        <v>0</v>
      </c>
      <c r="DO145" s="626">
        <f t="shared" ca="1" si="483"/>
        <v>0</v>
      </c>
      <c r="DP145" s="29"/>
      <c r="DQ145" s="29"/>
      <c r="DR145" s="29"/>
      <c r="DS145" s="29"/>
      <c r="DT145" s="29"/>
      <c r="DU145" s="29"/>
      <c r="DV145" s="29"/>
    </row>
    <row r="146" spans="1:126" ht="11.25" customHeight="1">
      <c r="A146" s="1">
        <f t="shared" si="421"/>
        <v>2030</v>
      </c>
      <c r="B146" s="477">
        <f t="shared" ref="B146:M146" si="509">B746+B826+B906+B1186+B1386+B1426</f>
        <v>24.82</v>
      </c>
      <c r="C146" s="477">
        <f t="shared" si="509"/>
        <v>21.75</v>
      </c>
      <c r="D146" s="477">
        <f t="shared" si="509"/>
        <v>20.490000000000002</v>
      </c>
      <c r="E146" s="477">
        <f t="shared" si="509"/>
        <v>19.740000000000002</v>
      </c>
      <c r="F146" s="477">
        <f t="shared" si="509"/>
        <v>22.25</v>
      </c>
      <c r="G146" s="477">
        <f t="shared" si="509"/>
        <v>25.33</v>
      </c>
      <c r="H146" s="477">
        <f t="shared" si="509"/>
        <v>23.98</v>
      </c>
      <c r="I146" s="477">
        <f t="shared" si="509"/>
        <v>23.56</v>
      </c>
      <c r="J146" s="477">
        <f t="shared" si="509"/>
        <v>22.48</v>
      </c>
      <c r="K146" s="477">
        <f t="shared" si="509"/>
        <v>21.540000000000003</v>
      </c>
      <c r="L146" s="477">
        <f t="shared" si="509"/>
        <v>17.190000000000001</v>
      </c>
      <c r="M146" s="477">
        <f t="shared" si="509"/>
        <v>22.57</v>
      </c>
      <c r="N146" s="41">
        <f t="shared" si="414"/>
        <v>265.7</v>
      </c>
      <c r="O146" s="2"/>
      <c r="P146" s="1">
        <f t="shared" si="423"/>
        <v>2030</v>
      </c>
      <c r="Q146" s="477">
        <f t="shared" ref="Q146:AB146" si="510">Q746+Q826+Q906+Q1186+Q1386+Q1426</f>
        <v>19.009999999999998</v>
      </c>
      <c r="R146" s="477">
        <f t="shared" si="510"/>
        <v>23.419999999999998</v>
      </c>
      <c r="S146" s="477">
        <f t="shared" si="510"/>
        <v>22.85</v>
      </c>
      <c r="T146" s="477">
        <f t="shared" si="510"/>
        <v>21.939999999999998</v>
      </c>
      <c r="U146" s="477">
        <f t="shared" si="510"/>
        <v>20.46</v>
      </c>
      <c r="V146" s="477">
        <f t="shared" si="510"/>
        <v>21.71</v>
      </c>
      <c r="W146" s="477">
        <f t="shared" si="510"/>
        <v>23</v>
      </c>
      <c r="X146" s="477">
        <f t="shared" si="510"/>
        <v>26.17</v>
      </c>
      <c r="Y146" s="477">
        <f t="shared" si="510"/>
        <v>24.08</v>
      </c>
      <c r="Z146" s="477">
        <f t="shared" si="510"/>
        <v>23.5</v>
      </c>
      <c r="AA146" s="477">
        <f t="shared" si="510"/>
        <v>22.700000000000003</v>
      </c>
      <c r="AB146" s="477">
        <f t="shared" si="510"/>
        <v>21.45</v>
      </c>
      <c r="AC146" s="41">
        <f t="shared" si="493"/>
        <v>270.28999999999996</v>
      </c>
      <c r="AD146" s="17"/>
      <c r="AI146" s="237" t="str">
        <f t="shared" si="323"/>
        <v>Y</v>
      </c>
      <c r="AJ146" s="25">
        <f t="shared" si="324"/>
        <v>2023</v>
      </c>
      <c r="AK146" s="284">
        <f t="shared" si="325"/>
        <v>9</v>
      </c>
      <c r="AL146" s="285">
        <f t="shared" ref="AL146:AU155" ca="1" si="511">ROUND(INDIRECT(CONCATENATE($AI146,AL$2+($AJ146-2010))),0)</f>
        <v>0</v>
      </c>
      <c r="AM146" s="285">
        <f t="shared" ca="1" si="511"/>
        <v>0</v>
      </c>
      <c r="AN146" s="285">
        <f t="shared" ca="1" si="511"/>
        <v>0</v>
      </c>
      <c r="AO146" s="285">
        <f t="shared" ca="1" si="511"/>
        <v>0</v>
      </c>
      <c r="AP146" s="285">
        <f t="shared" ca="1" si="511"/>
        <v>0</v>
      </c>
      <c r="AQ146" s="285">
        <f t="shared" ca="1" si="511"/>
        <v>0</v>
      </c>
      <c r="AR146" s="285">
        <f t="shared" ca="1" si="511"/>
        <v>0</v>
      </c>
      <c r="AS146" s="285">
        <f t="shared" ca="1" si="511"/>
        <v>0</v>
      </c>
      <c r="AT146" s="285">
        <f t="shared" ca="1" si="511"/>
        <v>0</v>
      </c>
      <c r="AU146" s="285">
        <f t="shared" ca="1" si="511"/>
        <v>150</v>
      </c>
      <c r="AV146" s="285">
        <f t="shared" ref="AV146:BD155" ca="1" si="512">ROUND(INDIRECT(CONCATENATE($AI146,AV$2+($AJ146-2010))),0)</f>
        <v>500</v>
      </c>
      <c r="AW146" s="285">
        <f t="shared" ca="1" si="512"/>
        <v>0</v>
      </c>
      <c r="AX146" s="285">
        <f t="shared" ca="1" si="512"/>
        <v>0</v>
      </c>
      <c r="AY146" s="609">
        <f t="shared" ca="1" si="512"/>
        <v>0</v>
      </c>
      <c r="AZ146" s="285">
        <f t="shared" ca="1" si="512"/>
        <v>10</v>
      </c>
      <c r="BA146" s="285">
        <f t="shared" ca="1" si="512"/>
        <v>25</v>
      </c>
      <c r="BB146" s="285">
        <f t="shared" ca="1" si="512"/>
        <v>7</v>
      </c>
      <c r="BC146" s="285">
        <f t="shared" ca="1" si="512"/>
        <v>0</v>
      </c>
      <c r="BD146" s="285">
        <f t="shared" ca="1" si="512"/>
        <v>6</v>
      </c>
      <c r="BE146" s="285">
        <f t="shared" ca="1" si="439"/>
        <v>0</v>
      </c>
      <c r="BF146" s="285">
        <f t="shared" ref="BF146:BI165" ca="1" si="513">ROUND(INDIRECT(CONCATENATE($AI146,BF$2+($AJ146-2010))),0)</f>
        <v>25</v>
      </c>
      <c r="BG146" s="285">
        <f t="shared" ca="1" si="513"/>
        <v>0</v>
      </c>
      <c r="BH146" s="285">
        <f t="shared" ca="1" si="513"/>
        <v>0</v>
      </c>
      <c r="BI146" s="285">
        <f t="shared" ca="1" si="513"/>
        <v>0</v>
      </c>
      <c r="BJ146" s="285">
        <f t="shared" ref="BJ146:BP155" ca="1" si="514">ROUND(INDIRECT(CONCATENATE($AI146,BJ$2+($AJ146-2010))),1)</f>
        <v>15</v>
      </c>
      <c r="BK146" s="285">
        <f t="shared" ca="1" si="514"/>
        <v>0</v>
      </c>
      <c r="BL146" s="285">
        <f t="shared" ca="1" si="514"/>
        <v>0</v>
      </c>
      <c r="BM146" s="285">
        <f t="shared" ca="1" si="514"/>
        <v>0</v>
      </c>
      <c r="BN146" s="285">
        <f t="shared" ca="1" si="514"/>
        <v>0</v>
      </c>
      <c r="BO146" s="285">
        <f t="shared" ca="1" si="514"/>
        <v>0</v>
      </c>
      <c r="BP146" s="285">
        <f t="shared" ca="1" si="514"/>
        <v>0</v>
      </c>
      <c r="BQ146" s="514">
        <f t="shared" ca="1" si="440"/>
        <v>23</v>
      </c>
      <c r="BR146" s="566">
        <f t="shared" ref="BR146:BR209" ca="1" si="515">ROUND(INDIRECT(CONCATENATE($AI146,BR$2+($AJ146-2010))),1)</f>
        <v>88.2</v>
      </c>
      <c r="BS146" s="274">
        <f t="shared" ca="1" si="508"/>
        <v>650</v>
      </c>
      <c r="BT146" s="285">
        <f t="shared" ca="1" si="441"/>
        <v>738</v>
      </c>
      <c r="BU146" s="286" t="str">
        <f t="shared" si="326"/>
        <v>J</v>
      </c>
      <c r="BV146" s="323">
        <f t="shared" ca="1" si="445"/>
        <v>738</v>
      </c>
      <c r="BW146" s="323">
        <f t="shared" ca="1" si="442"/>
        <v>0</v>
      </c>
      <c r="BY146" s="287"/>
      <c r="BZ146" s="288"/>
      <c r="CA146" s="237" t="str">
        <f t="shared" si="327"/>
        <v>J</v>
      </c>
      <c r="CB146" s="278">
        <f t="shared" si="340"/>
        <v>2023</v>
      </c>
      <c r="CC146" s="279">
        <f t="shared" si="340"/>
        <v>9</v>
      </c>
      <c r="CD146" s="280">
        <f t="shared" ca="1" si="446"/>
        <v>0</v>
      </c>
      <c r="CE146" s="280">
        <f t="shared" ca="1" si="447"/>
        <v>0</v>
      </c>
      <c r="CF146" s="280">
        <f t="shared" ca="1" si="448"/>
        <v>0</v>
      </c>
      <c r="CG146" s="280">
        <f t="shared" ca="1" si="449"/>
        <v>0</v>
      </c>
      <c r="CH146" s="280">
        <f t="shared" ca="1" si="450"/>
        <v>0</v>
      </c>
      <c r="CI146" s="280">
        <f t="shared" ca="1" si="451"/>
        <v>0</v>
      </c>
      <c r="CJ146" s="280">
        <f t="shared" ca="1" si="452"/>
        <v>0</v>
      </c>
      <c r="CK146" s="280">
        <f t="shared" ca="1" si="453"/>
        <v>0</v>
      </c>
      <c r="CL146" s="280">
        <f t="shared" ca="1" si="454"/>
        <v>0</v>
      </c>
      <c r="CM146" s="280">
        <f t="shared" ca="1" si="455"/>
        <v>150</v>
      </c>
      <c r="CN146" s="280">
        <f t="shared" ca="1" si="456"/>
        <v>500</v>
      </c>
      <c r="CO146" s="280">
        <f t="shared" ca="1" si="457"/>
        <v>0</v>
      </c>
      <c r="CP146" s="365">
        <f t="shared" ca="1" si="458"/>
        <v>0</v>
      </c>
      <c r="CQ146" s="613">
        <f t="shared" ca="1" si="459"/>
        <v>0</v>
      </c>
      <c r="CR146" s="280">
        <f t="shared" ca="1" si="460"/>
        <v>10</v>
      </c>
      <c r="CS146" s="280">
        <f t="shared" ca="1" si="461"/>
        <v>25</v>
      </c>
      <c r="CT146" s="280">
        <f t="shared" ca="1" si="462"/>
        <v>7</v>
      </c>
      <c r="CU146" s="280">
        <f t="shared" ca="1" si="463"/>
        <v>0</v>
      </c>
      <c r="CV146" s="280">
        <f t="shared" ca="1" si="464"/>
        <v>6</v>
      </c>
      <c r="CW146" s="365">
        <f t="shared" ca="1" si="465"/>
        <v>0</v>
      </c>
      <c r="CX146" s="280">
        <f t="shared" ca="1" si="466"/>
        <v>25</v>
      </c>
      <c r="CY146" s="280">
        <f t="shared" ca="1" si="467"/>
        <v>0</v>
      </c>
      <c r="CZ146" s="280">
        <f t="shared" ca="1" si="468"/>
        <v>0</v>
      </c>
      <c r="DA146" s="280">
        <f t="shared" ca="1" si="469"/>
        <v>0</v>
      </c>
      <c r="DB146" s="280">
        <f t="shared" ca="1" si="470"/>
        <v>15</v>
      </c>
      <c r="DC146" s="280">
        <f t="shared" ca="1" si="471"/>
        <v>0</v>
      </c>
      <c r="DD146" s="280">
        <f t="shared" ca="1" si="472"/>
        <v>0</v>
      </c>
      <c r="DE146" s="280">
        <f t="shared" ca="1" si="473"/>
        <v>0</v>
      </c>
      <c r="DF146" s="280">
        <f t="shared" ca="1" si="474"/>
        <v>0</v>
      </c>
      <c r="DG146" s="280">
        <f t="shared" ca="1" si="475"/>
        <v>0</v>
      </c>
      <c r="DH146" s="280">
        <f t="shared" ca="1" si="476"/>
        <v>0</v>
      </c>
      <c r="DI146" s="568">
        <f t="shared" ca="1" si="477"/>
        <v>23</v>
      </c>
      <c r="DJ146" s="568">
        <f t="shared" ca="1" si="478"/>
        <v>65</v>
      </c>
      <c r="DK146" s="414">
        <f t="shared" ca="1" si="479"/>
        <v>650</v>
      </c>
      <c r="DL146" s="281">
        <f t="shared" ca="1" si="480"/>
        <v>738</v>
      </c>
      <c r="DM146" s="281">
        <f t="shared" ca="1" si="481"/>
        <v>737</v>
      </c>
      <c r="DN146" s="454">
        <f t="shared" ca="1" si="482"/>
        <v>-1</v>
      </c>
      <c r="DO146" s="626">
        <f t="shared" ca="1" si="483"/>
        <v>-1.3550135501355014E-3</v>
      </c>
      <c r="DP146" s="29"/>
      <c r="DQ146" s="29"/>
      <c r="DR146" s="29"/>
      <c r="DS146" s="29"/>
      <c r="DT146" s="29"/>
      <c r="DU146" s="29"/>
      <c r="DV146" s="29"/>
    </row>
    <row r="147" spans="1:126" ht="11.25" customHeight="1">
      <c r="A147" s="1">
        <f t="shared" si="421"/>
        <v>2031</v>
      </c>
      <c r="B147" s="477">
        <f t="shared" ref="B147:M147" si="516">B747+B827+B907+B1187+B1387+B1427</f>
        <v>24.98</v>
      </c>
      <c r="C147" s="477">
        <f t="shared" si="516"/>
        <v>21.799999999999997</v>
      </c>
      <c r="D147" s="477">
        <f t="shared" si="516"/>
        <v>20.53</v>
      </c>
      <c r="E147" s="477">
        <f t="shared" si="516"/>
        <v>19.79</v>
      </c>
      <c r="F147" s="477">
        <f t="shared" si="516"/>
        <v>22.270000000000003</v>
      </c>
      <c r="G147" s="477">
        <f t="shared" si="516"/>
        <v>25.34</v>
      </c>
      <c r="H147" s="477">
        <f t="shared" si="516"/>
        <v>23.96</v>
      </c>
      <c r="I147" s="477">
        <f t="shared" si="516"/>
        <v>23.55</v>
      </c>
      <c r="J147" s="477">
        <f t="shared" si="516"/>
        <v>22.519999999999996</v>
      </c>
      <c r="K147" s="477">
        <f t="shared" si="516"/>
        <v>21.63</v>
      </c>
      <c r="L147" s="477">
        <f t="shared" si="516"/>
        <v>17.259999999999998</v>
      </c>
      <c r="M147" s="477">
        <f t="shared" si="516"/>
        <v>22.700000000000003</v>
      </c>
      <c r="N147" s="41">
        <f t="shared" ref="N147:N156" si="517">SUM(B147:M147)</f>
        <v>266.33</v>
      </c>
      <c r="O147" s="2"/>
      <c r="P147" s="1">
        <f t="shared" si="423"/>
        <v>2031</v>
      </c>
      <c r="Q147" s="477">
        <f t="shared" ref="Q147:AB147" si="518">Q747+Q827+Q907+Q1187+Q1387+Q1427</f>
        <v>19.100000000000001</v>
      </c>
      <c r="R147" s="477">
        <f t="shared" si="518"/>
        <v>23.610000000000003</v>
      </c>
      <c r="S147" s="477">
        <f t="shared" si="518"/>
        <v>23.009999999999998</v>
      </c>
      <c r="T147" s="477">
        <f t="shared" si="518"/>
        <v>21.92</v>
      </c>
      <c r="U147" s="477">
        <f t="shared" si="518"/>
        <v>20.51</v>
      </c>
      <c r="V147" s="477">
        <f t="shared" si="518"/>
        <v>21.74</v>
      </c>
      <c r="W147" s="477">
        <f t="shared" si="518"/>
        <v>23.03</v>
      </c>
      <c r="X147" s="477">
        <f t="shared" si="518"/>
        <v>26.16</v>
      </c>
      <c r="Y147" s="477">
        <f t="shared" si="518"/>
        <v>24.07</v>
      </c>
      <c r="Z147" s="477">
        <f t="shared" si="518"/>
        <v>23.47</v>
      </c>
      <c r="AA147" s="477">
        <f t="shared" si="518"/>
        <v>22.75</v>
      </c>
      <c r="AB147" s="477">
        <f t="shared" si="518"/>
        <v>21.57</v>
      </c>
      <c r="AC147" s="41">
        <f t="shared" ref="AC147:AC156" si="519">SUM(Q147:AB147)</f>
        <v>270.94</v>
      </c>
      <c r="AD147" s="17"/>
      <c r="AI147" s="237" t="str">
        <f t="shared" ref="AI147:AI210" si="520">+AI135</f>
        <v>Z</v>
      </c>
      <c r="AJ147" s="25">
        <f t="shared" ref="AJ147:AJ210" si="521">1+AJ135</f>
        <v>2023</v>
      </c>
      <c r="AK147" s="284">
        <f t="shared" ref="AK147:AK210" si="522">AK135</f>
        <v>10</v>
      </c>
      <c r="AL147" s="285">
        <f t="shared" ca="1" si="511"/>
        <v>0</v>
      </c>
      <c r="AM147" s="285">
        <f t="shared" ca="1" si="511"/>
        <v>0</v>
      </c>
      <c r="AN147" s="285">
        <f t="shared" ca="1" si="511"/>
        <v>0</v>
      </c>
      <c r="AO147" s="285">
        <f t="shared" ca="1" si="511"/>
        <v>0</v>
      </c>
      <c r="AP147" s="285">
        <f t="shared" ca="1" si="511"/>
        <v>0</v>
      </c>
      <c r="AQ147" s="285">
        <f t="shared" ca="1" si="511"/>
        <v>0</v>
      </c>
      <c r="AR147" s="285">
        <f t="shared" ca="1" si="511"/>
        <v>0</v>
      </c>
      <c r="AS147" s="285">
        <f t="shared" ca="1" si="511"/>
        <v>0</v>
      </c>
      <c r="AT147" s="285">
        <f t="shared" ca="1" si="511"/>
        <v>0</v>
      </c>
      <c r="AU147" s="285">
        <f t="shared" ca="1" si="511"/>
        <v>150</v>
      </c>
      <c r="AV147" s="285">
        <f t="shared" ca="1" si="512"/>
        <v>500</v>
      </c>
      <c r="AW147" s="285">
        <f t="shared" ca="1" si="512"/>
        <v>0</v>
      </c>
      <c r="AX147" s="285">
        <f t="shared" ca="1" si="512"/>
        <v>0</v>
      </c>
      <c r="AY147" s="609">
        <f t="shared" ca="1" si="512"/>
        <v>0</v>
      </c>
      <c r="AZ147" s="285">
        <f t="shared" ca="1" si="512"/>
        <v>10</v>
      </c>
      <c r="BA147" s="285">
        <f t="shared" ca="1" si="512"/>
        <v>25</v>
      </c>
      <c r="BB147" s="285">
        <f t="shared" ca="1" si="512"/>
        <v>7</v>
      </c>
      <c r="BC147" s="285">
        <f t="shared" ca="1" si="512"/>
        <v>0</v>
      </c>
      <c r="BD147" s="285">
        <f t="shared" ca="1" si="512"/>
        <v>6</v>
      </c>
      <c r="BE147" s="285">
        <f t="shared" ca="1" si="439"/>
        <v>0</v>
      </c>
      <c r="BF147" s="285">
        <f t="shared" ca="1" si="513"/>
        <v>25</v>
      </c>
      <c r="BG147" s="285">
        <f t="shared" ca="1" si="513"/>
        <v>0</v>
      </c>
      <c r="BH147" s="285">
        <f t="shared" ca="1" si="513"/>
        <v>0</v>
      </c>
      <c r="BI147" s="285">
        <f t="shared" ca="1" si="513"/>
        <v>0</v>
      </c>
      <c r="BJ147" s="285">
        <f t="shared" ca="1" si="514"/>
        <v>15</v>
      </c>
      <c r="BK147" s="285">
        <f t="shared" ca="1" si="514"/>
        <v>0</v>
      </c>
      <c r="BL147" s="285">
        <f t="shared" ca="1" si="514"/>
        <v>0</v>
      </c>
      <c r="BM147" s="285">
        <f t="shared" ca="1" si="514"/>
        <v>0</v>
      </c>
      <c r="BN147" s="285">
        <f t="shared" ca="1" si="514"/>
        <v>0</v>
      </c>
      <c r="BO147" s="285">
        <f t="shared" ca="1" si="514"/>
        <v>0</v>
      </c>
      <c r="BP147" s="285">
        <f t="shared" ca="1" si="514"/>
        <v>0</v>
      </c>
      <c r="BQ147" s="514">
        <f t="shared" ca="1" si="440"/>
        <v>23</v>
      </c>
      <c r="BR147" s="566">
        <f t="shared" ca="1" si="515"/>
        <v>87.7</v>
      </c>
      <c r="BS147" s="274">
        <f t="shared" ca="1" si="508"/>
        <v>650</v>
      </c>
      <c r="BT147" s="285">
        <f t="shared" ca="1" si="441"/>
        <v>738</v>
      </c>
      <c r="BU147" s="286" t="str">
        <f t="shared" ref="BU147:BU210" si="523">BU135</f>
        <v>K</v>
      </c>
      <c r="BV147" s="323">
        <f t="shared" ca="1" si="445"/>
        <v>738</v>
      </c>
      <c r="BW147" s="323">
        <f t="shared" ca="1" si="442"/>
        <v>0</v>
      </c>
      <c r="BY147" s="287"/>
      <c r="BZ147" s="288"/>
      <c r="CA147" s="237" t="str">
        <f t="shared" ref="CA147:CA210" si="524">CA135</f>
        <v>K</v>
      </c>
      <c r="CB147" s="278">
        <f t="shared" si="340"/>
        <v>2023</v>
      </c>
      <c r="CC147" s="279">
        <f t="shared" si="340"/>
        <v>10</v>
      </c>
      <c r="CD147" s="280">
        <f t="shared" ca="1" si="446"/>
        <v>0</v>
      </c>
      <c r="CE147" s="280">
        <f t="shared" ca="1" si="447"/>
        <v>0</v>
      </c>
      <c r="CF147" s="280">
        <f t="shared" ca="1" si="448"/>
        <v>0</v>
      </c>
      <c r="CG147" s="280">
        <f t="shared" ca="1" si="449"/>
        <v>0</v>
      </c>
      <c r="CH147" s="280">
        <f t="shared" ca="1" si="450"/>
        <v>0</v>
      </c>
      <c r="CI147" s="280">
        <f t="shared" ca="1" si="451"/>
        <v>0</v>
      </c>
      <c r="CJ147" s="280">
        <f t="shared" ca="1" si="452"/>
        <v>0</v>
      </c>
      <c r="CK147" s="280">
        <f t="shared" ca="1" si="453"/>
        <v>0</v>
      </c>
      <c r="CL147" s="280">
        <f t="shared" ca="1" si="454"/>
        <v>0</v>
      </c>
      <c r="CM147" s="280">
        <f t="shared" ca="1" si="455"/>
        <v>150</v>
      </c>
      <c r="CN147" s="280">
        <f t="shared" ca="1" si="456"/>
        <v>500</v>
      </c>
      <c r="CO147" s="280">
        <f t="shared" ca="1" si="457"/>
        <v>0</v>
      </c>
      <c r="CP147" s="365">
        <f t="shared" ca="1" si="458"/>
        <v>0</v>
      </c>
      <c r="CQ147" s="613">
        <f t="shared" ca="1" si="459"/>
        <v>0</v>
      </c>
      <c r="CR147" s="280">
        <f t="shared" ca="1" si="460"/>
        <v>11</v>
      </c>
      <c r="CS147" s="280">
        <f t="shared" ca="1" si="461"/>
        <v>25</v>
      </c>
      <c r="CT147" s="280">
        <f t="shared" ca="1" si="462"/>
        <v>6</v>
      </c>
      <c r="CU147" s="280">
        <f t="shared" ca="1" si="463"/>
        <v>0</v>
      </c>
      <c r="CV147" s="280">
        <f t="shared" ca="1" si="464"/>
        <v>5</v>
      </c>
      <c r="CW147" s="365">
        <f t="shared" ca="1" si="465"/>
        <v>0</v>
      </c>
      <c r="CX147" s="280">
        <f t="shared" ca="1" si="466"/>
        <v>25</v>
      </c>
      <c r="CY147" s="280">
        <f t="shared" ca="1" si="467"/>
        <v>0</v>
      </c>
      <c r="CZ147" s="280">
        <f t="shared" ca="1" si="468"/>
        <v>0</v>
      </c>
      <c r="DA147" s="280">
        <f t="shared" ca="1" si="469"/>
        <v>0</v>
      </c>
      <c r="DB147" s="280">
        <f t="shared" ca="1" si="470"/>
        <v>15</v>
      </c>
      <c r="DC147" s="280">
        <f t="shared" ca="1" si="471"/>
        <v>0</v>
      </c>
      <c r="DD147" s="280">
        <f t="shared" ca="1" si="472"/>
        <v>0</v>
      </c>
      <c r="DE147" s="280">
        <f t="shared" ca="1" si="473"/>
        <v>0</v>
      </c>
      <c r="DF147" s="280">
        <f t="shared" ca="1" si="474"/>
        <v>0</v>
      </c>
      <c r="DG147" s="280">
        <f t="shared" ca="1" si="475"/>
        <v>0</v>
      </c>
      <c r="DH147" s="280">
        <f t="shared" ca="1" si="476"/>
        <v>0</v>
      </c>
      <c r="DI147" s="568">
        <f t="shared" ca="1" si="477"/>
        <v>22</v>
      </c>
      <c r="DJ147" s="568">
        <f t="shared" ca="1" si="478"/>
        <v>65</v>
      </c>
      <c r="DK147" s="414">
        <f t="shared" ca="1" si="479"/>
        <v>650</v>
      </c>
      <c r="DL147" s="281">
        <f t="shared" ca="1" si="480"/>
        <v>737</v>
      </c>
      <c r="DM147" s="281">
        <f t="shared" ca="1" si="481"/>
        <v>737</v>
      </c>
      <c r="DN147" s="454">
        <f t="shared" ca="1" si="482"/>
        <v>0</v>
      </c>
      <c r="DO147" s="626">
        <f t="shared" ca="1" si="483"/>
        <v>0</v>
      </c>
      <c r="DP147" s="29"/>
      <c r="DQ147" s="29"/>
      <c r="DR147" s="29"/>
      <c r="DS147" s="29"/>
      <c r="DT147" s="29"/>
      <c r="DU147" s="29"/>
      <c r="DV147" s="29"/>
    </row>
    <row r="148" spans="1:126" ht="11.25" customHeight="1">
      <c r="A148" s="1">
        <f t="shared" si="421"/>
        <v>2032</v>
      </c>
      <c r="B148" s="477">
        <f t="shared" ref="B148:M148" si="525">B748+B828+B908+B1188+B1388+B1428</f>
        <v>25.13</v>
      </c>
      <c r="C148" s="477">
        <f t="shared" si="525"/>
        <v>21.849999999999998</v>
      </c>
      <c r="D148" s="477">
        <f t="shared" si="525"/>
        <v>20.61</v>
      </c>
      <c r="E148" s="477">
        <f t="shared" si="525"/>
        <v>19.84</v>
      </c>
      <c r="F148" s="477">
        <f t="shared" si="525"/>
        <v>22.32</v>
      </c>
      <c r="G148" s="477">
        <f t="shared" si="525"/>
        <v>25.43</v>
      </c>
      <c r="H148" s="477">
        <f t="shared" si="525"/>
        <v>24.05</v>
      </c>
      <c r="I148" s="477">
        <f t="shared" si="525"/>
        <v>23.66</v>
      </c>
      <c r="J148" s="477">
        <f t="shared" si="525"/>
        <v>22.6</v>
      </c>
      <c r="K148" s="477">
        <f t="shared" si="525"/>
        <v>21.71</v>
      </c>
      <c r="L148" s="477">
        <f t="shared" si="525"/>
        <v>17.34</v>
      </c>
      <c r="M148" s="477">
        <f t="shared" si="525"/>
        <v>22.84</v>
      </c>
      <c r="N148" s="41">
        <f t="shared" si="517"/>
        <v>267.38</v>
      </c>
      <c r="O148" s="2"/>
      <c r="P148" s="1">
        <f t="shared" si="423"/>
        <v>2032</v>
      </c>
      <c r="Q148" s="477">
        <f t="shared" ref="Q148:AB148" si="526">Q748+Q828+Q908+Q1188+Q1388+Q1428</f>
        <v>19.22</v>
      </c>
      <c r="R148" s="477">
        <f t="shared" si="526"/>
        <v>23.75</v>
      </c>
      <c r="S148" s="477">
        <f t="shared" si="526"/>
        <v>23.08</v>
      </c>
      <c r="T148" s="477">
        <f t="shared" si="526"/>
        <v>22.01</v>
      </c>
      <c r="U148" s="477">
        <f t="shared" si="526"/>
        <v>20.590000000000003</v>
      </c>
      <c r="V148" s="477">
        <f t="shared" si="526"/>
        <v>21.78</v>
      </c>
      <c r="W148" s="477">
        <f t="shared" si="526"/>
        <v>23.090000000000003</v>
      </c>
      <c r="X148" s="477">
        <f t="shared" si="526"/>
        <v>26.240000000000002</v>
      </c>
      <c r="Y148" s="477">
        <f t="shared" si="526"/>
        <v>24.17</v>
      </c>
      <c r="Z148" s="477">
        <f t="shared" si="526"/>
        <v>23.55</v>
      </c>
      <c r="AA148" s="477">
        <f t="shared" si="526"/>
        <v>22.849999999999998</v>
      </c>
      <c r="AB148" s="477">
        <f t="shared" si="526"/>
        <v>21.659999999999997</v>
      </c>
      <c r="AC148" s="41">
        <f t="shared" si="519"/>
        <v>271.99</v>
      </c>
      <c r="AD148" s="17"/>
      <c r="AH148" s="25"/>
      <c r="AI148" s="237" t="str">
        <f t="shared" si="520"/>
        <v>AA</v>
      </c>
      <c r="AJ148" s="25">
        <f t="shared" si="521"/>
        <v>2023</v>
      </c>
      <c r="AK148" s="284">
        <f t="shared" si="522"/>
        <v>11</v>
      </c>
      <c r="AL148" s="285">
        <f t="shared" ca="1" si="511"/>
        <v>0</v>
      </c>
      <c r="AM148" s="285">
        <f t="shared" ca="1" si="511"/>
        <v>0</v>
      </c>
      <c r="AN148" s="285">
        <f t="shared" ca="1" si="511"/>
        <v>0</v>
      </c>
      <c r="AO148" s="285">
        <f t="shared" ca="1" si="511"/>
        <v>0</v>
      </c>
      <c r="AP148" s="285">
        <f t="shared" ca="1" si="511"/>
        <v>0</v>
      </c>
      <c r="AQ148" s="285">
        <f t="shared" ca="1" si="511"/>
        <v>0</v>
      </c>
      <c r="AR148" s="285">
        <f t="shared" ca="1" si="511"/>
        <v>0</v>
      </c>
      <c r="AS148" s="285">
        <f t="shared" ca="1" si="511"/>
        <v>0</v>
      </c>
      <c r="AT148" s="285">
        <f t="shared" ca="1" si="511"/>
        <v>0</v>
      </c>
      <c r="AU148" s="285">
        <f t="shared" ca="1" si="511"/>
        <v>150</v>
      </c>
      <c r="AV148" s="285">
        <f t="shared" ca="1" si="512"/>
        <v>500</v>
      </c>
      <c r="AW148" s="285">
        <f t="shared" ca="1" si="512"/>
        <v>0</v>
      </c>
      <c r="AX148" s="285">
        <f t="shared" ca="1" si="512"/>
        <v>0</v>
      </c>
      <c r="AY148" s="609">
        <f t="shared" ca="1" si="512"/>
        <v>0</v>
      </c>
      <c r="AZ148" s="285">
        <f t="shared" ca="1" si="512"/>
        <v>10</v>
      </c>
      <c r="BA148" s="285">
        <f t="shared" ca="1" si="512"/>
        <v>25</v>
      </c>
      <c r="BB148" s="285">
        <f t="shared" ca="1" si="512"/>
        <v>6</v>
      </c>
      <c r="BC148" s="285">
        <f t="shared" ca="1" si="512"/>
        <v>0</v>
      </c>
      <c r="BD148" s="285">
        <f t="shared" ca="1" si="512"/>
        <v>6</v>
      </c>
      <c r="BE148" s="285">
        <f t="shared" ca="1" si="439"/>
        <v>0</v>
      </c>
      <c r="BF148" s="285">
        <f t="shared" ca="1" si="513"/>
        <v>25</v>
      </c>
      <c r="BG148" s="285">
        <f t="shared" ca="1" si="513"/>
        <v>0</v>
      </c>
      <c r="BH148" s="285">
        <f t="shared" ca="1" si="513"/>
        <v>0</v>
      </c>
      <c r="BI148" s="285">
        <f t="shared" ca="1" si="513"/>
        <v>0</v>
      </c>
      <c r="BJ148" s="285">
        <f t="shared" ca="1" si="514"/>
        <v>15</v>
      </c>
      <c r="BK148" s="285">
        <f t="shared" ca="1" si="514"/>
        <v>0</v>
      </c>
      <c r="BL148" s="285">
        <f t="shared" ca="1" si="514"/>
        <v>0</v>
      </c>
      <c r="BM148" s="285">
        <f t="shared" ca="1" si="514"/>
        <v>0</v>
      </c>
      <c r="BN148" s="285">
        <f t="shared" ca="1" si="514"/>
        <v>0</v>
      </c>
      <c r="BO148" s="285">
        <f t="shared" ca="1" si="514"/>
        <v>0</v>
      </c>
      <c r="BP148" s="285">
        <f t="shared" ca="1" si="514"/>
        <v>0</v>
      </c>
      <c r="BQ148" s="514">
        <f t="shared" ca="1" si="440"/>
        <v>22</v>
      </c>
      <c r="BR148" s="566">
        <f t="shared" ca="1" si="515"/>
        <v>86.8</v>
      </c>
      <c r="BS148" s="274">
        <f t="shared" ca="1" si="508"/>
        <v>650</v>
      </c>
      <c r="BT148" s="285">
        <f t="shared" ca="1" si="441"/>
        <v>737</v>
      </c>
      <c r="BU148" s="286" t="str">
        <f t="shared" si="523"/>
        <v>L</v>
      </c>
      <c r="BV148" s="323">
        <f t="shared" ca="1" si="445"/>
        <v>737</v>
      </c>
      <c r="BW148" s="323">
        <f t="shared" ca="1" si="442"/>
        <v>0</v>
      </c>
      <c r="BY148" s="287"/>
      <c r="BZ148" s="288"/>
      <c r="CA148" s="237" t="str">
        <f t="shared" si="524"/>
        <v>L</v>
      </c>
      <c r="CB148" s="278">
        <f t="shared" si="340"/>
        <v>2023</v>
      </c>
      <c r="CC148" s="279">
        <f t="shared" si="340"/>
        <v>11</v>
      </c>
      <c r="CD148" s="280">
        <f t="shared" ca="1" si="446"/>
        <v>0</v>
      </c>
      <c r="CE148" s="280">
        <f t="shared" ca="1" si="447"/>
        <v>0</v>
      </c>
      <c r="CF148" s="280">
        <f t="shared" ca="1" si="448"/>
        <v>0</v>
      </c>
      <c r="CG148" s="280">
        <f t="shared" ca="1" si="449"/>
        <v>0</v>
      </c>
      <c r="CH148" s="280">
        <f t="shared" ca="1" si="450"/>
        <v>0</v>
      </c>
      <c r="CI148" s="280">
        <f t="shared" ca="1" si="451"/>
        <v>0</v>
      </c>
      <c r="CJ148" s="280">
        <f t="shared" ca="1" si="452"/>
        <v>0</v>
      </c>
      <c r="CK148" s="280">
        <f t="shared" ca="1" si="453"/>
        <v>0</v>
      </c>
      <c r="CL148" s="280">
        <f t="shared" ca="1" si="454"/>
        <v>0</v>
      </c>
      <c r="CM148" s="280">
        <f t="shared" ca="1" si="455"/>
        <v>150</v>
      </c>
      <c r="CN148" s="280">
        <f t="shared" ca="1" si="456"/>
        <v>500</v>
      </c>
      <c r="CO148" s="280">
        <f t="shared" ca="1" si="457"/>
        <v>0</v>
      </c>
      <c r="CP148" s="365">
        <f t="shared" ca="1" si="458"/>
        <v>0</v>
      </c>
      <c r="CQ148" s="613">
        <f t="shared" ca="1" si="459"/>
        <v>0</v>
      </c>
      <c r="CR148" s="280">
        <f t="shared" ca="1" si="460"/>
        <v>7</v>
      </c>
      <c r="CS148" s="280">
        <f t="shared" ca="1" si="461"/>
        <v>25</v>
      </c>
      <c r="CT148" s="280">
        <f t="shared" ca="1" si="462"/>
        <v>6</v>
      </c>
      <c r="CU148" s="280">
        <f t="shared" ca="1" si="463"/>
        <v>0</v>
      </c>
      <c r="CV148" s="280">
        <f t="shared" ca="1" si="464"/>
        <v>5</v>
      </c>
      <c r="CW148" s="365">
        <f t="shared" ca="1" si="465"/>
        <v>0</v>
      </c>
      <c r="CX148" s="280">
        <f t="shared" ca="1" si="466"/>
        <v>25</v>
      </c>
      <c r="CY148" s="280">
        <f t="shared" ca="1" si="467"/>
        <v>0</v>
      </c>
      <c r="CZ148" s="280">
        <f t="shared" ca="1" si="468"/>
        <v>0</v>
      </c>
      <c r="DA148" s="280">
        <f t="shared" ca="1" si="469"/>
        <v>0</v>
      </c>
      <c r="DB148" s="280">
        <f t="shared" ca="1" si="470"/>
        <v>15</v>
      </c>
      <c r="DC148" s="280">
        <f t="shared" ca="1" si="471"/>
        <v>0</v>
      </c>
      <c r="DD148" s="280">
        <f t="shared" ca="1" si="472"/>
        <v>0</v>
      </c>
      <c r="DE148" s="280">
        <f t="shared" ca="1" si="473"/>
        <v>0</v>
      </c>
      <c r="DF148" s="280">
        <f t="shared" ca="1" si="474"/>
        <v>0</v>
      </c>
      <c r="DG148" s="280">
        <f t="shared" ca="1" si="475"/>
        <v>0</v>
      </c>
      <c r="DH148" s="280">
        <f t="shared" ca="1" si="476"/>
        <v>0</v>
      </c>
      <c r="DI148" s="568">
        <f t="shared" ca="1" si="477"/>
        <v>18</v>
      </c>
      <c r="DJ148" s="568">
        <f t="shared" ca="1" si="478"/>
        <v>65</v>
      </c>
      <c r="DK148" s="414">
        <f t="shared" ca="1" si="479"/>
        <v>650</v>
      </c>
      <c r="DL148" s="281">
        <f t="shared" ca="1" si="480"/>
        <v>733</v>
      </c>
      <c r="DM148" s="281">
        <f t="shared" ca="1" si="481"/>
        <v>732</v>
      </c>
      <c r="DN148" s="454">
        <f t="shared" ca="1" si="482"/>
        <v>-1</v>
      </c>
      <c r="DO148" s="626">
        <f t="shared" ca="1" si="483"/>
        <v>-1.364256480218281E-3</v>
      </c>
      <c r="DP148" s="29"/>
      <c r="DQ148" s="29"/>
      <c r="DR148" s="29"/>
      <c r="DS148" s="29"/>
      <c r="DT148" s="29"/>
      <c r="DU148" s="29"/>
      <c r="DV148" s="29"/>
    </row>
    <row r="149" spans="1:126" ht="11.25" customHeight="1">
      <c r="A149" s="1">
        <f t="shared" si="421"/>
        <v>2033</v>
      </c>
      <c r="B149" s="477">
        <f t="shared" ref="B149:M149" si="527">B749+B829+B909+B1189+B1389+B1429</f>
        <v>25.29</v>
      </c>
      <c r="C149" s="477">
        <f t="shared" si="527"/>
        <v>21.889999999999997</v>
      </c>
      <c r="D149" s="477">
        <f t="shared" si="527"/>
        <v>20.689999999999998</v>
      </c>
      <c r="E149" s="477">
        <f t="shared" si="527"/>
        <v>19.88</v>
      </c>
      <c r="F149" s="477">
        <f t="shared" si="527"/>
        <v>22.38</v>
      </c>
      <c r="G149" s="477">
        <f t="shared" si="527"/>
        <v>25.52</v>
      </c>
      <c r="H149" s="477">
        <f t="shared" si="527"/>
        <v>24.14</v>
      </c>
      <c r="I149" s="477">
        <f t="shared" si="527"/>
        <v>23.75</v>
      </c>
      <c r="J149" s="477">
        <f t="shared" si="527"/>
        <v>22.68</v>
      </c>
      <c r="K149" s="477">
        <f t="shared" si="527"/>
        <v>21.79</v>
      </c>
      <c r="L149" s="477">
        <f t="shared" si="527"/>
        <v>17.43</v>
      </c>
      <c r="M149" s="477">
        <f t="shared" si="527"/>
        <v>22.990000000000002</v>
      </c>
      <c r="N149" s="41">
        <f t="shared" si="517"/>
        <v>268.42999999999995</v>
      </c>
      <c r="O149" s="2"/>
      <c r="P149" s="1">
        <f t="shared" si="423"/>
        <v>2033</v>
      </c>
      <c r="Q149" s="477">
        <f t="shared" ref="Q149:AB149" si="528">Q749+Q829+Q909+Q1189+Q1389+Q1429</f>
        <v>19.36</v>
      </c>
      <c r="R149" s="477">
        <f t="shared" si="528"/>
        <v>23.9</v>
      </c>
      <c r="S149" s="477">
        <f t="shared" si="528"/>
        <v>23.15</v>
      </c>
      <c r="T149" s="477">
        <f t="shared" si="528"/>
        <v>22.1</v>
      </c>
      <c r="U149" s="477">
        <f t="shared" si="528"/>
        <v>20.68</v>
      </c>
      <c r="V149" s="477">
        <f t="shared" si="528"/>
        <v>21.82</v>
      </c>
      <c r="W149" s="477">
        <f t="shared" si="528"/>
        <v>23.16</v>
      </c>
      <c r="X149" s="477">
        <f t="shared" si="528"/>
        <v>26.33</v>
      </c>
      <c r="Y149" s="477">
        <f t="shared" si="528"/>
        <v>24.28</v>
      </c>
      <c r="Z149" s="477">
        <f t="shared" si="528"/>
        <v>23.64</v>
      </c>
      <c r="AA149" s="477">
        <f t="shared" si="528"/>
        <v>22.94</v>
      </c>
      <c r="AB149" s="477">
        <f t="shared" si="528"/>
        <v>21.759999999999998</v>
      </c>
      <c r="AC149" s="41">
        <f t="shared" si="519"/>
        <v>273.12</v>
      </c>
      <c r="AD149" s="17"/>
      <c r="AF149" s="25"/>
      <c r="AG149" s="25"/>
      <c r="AH149" s="25"/>
      <c r="AI149" s="237" t="str">
        <f t="shared" si="520"/>
        <v>AB</v>
      </c>
      <c r="AJ149" s="25">
        <f t="shared" si="521"/>
        <v>2023</v>
      </c>
      <c r="AK149" s="284">
        <f t="shared" si="522"/>
        <v>12</v>
      </c>
      <c r="AL149" s="285">
        <f t="shared" ca="1" si="511"/>
        <v>0</v>
      </c>
      <c r="AM149" s="285">
        <f t="shared" ca="1" si="511"/>
        <v>0</v>
      </c>
      <c r="AN149" s="285">
        <f t="shared" ca="1" si="511"/>
        <v>0</v>
      </c>
      <c r="AO149" s="285">
        <f t="shared" ca="1" si="511"/>
        <v>0</v>
      </c>
      <c r="AP149" s="285">
        <f t="shared" ca="1" si="511"/>
        <v>0</v>
      </c>
      <c r="AQ149" s="285">
        <f t="shared" ca="1" si="511"/>
        <v>0</v>
      </c>
      <c r="AR149" s="285">
        <f t="shared" ca="1" si="511"/>
        <v>0</v>
      </c>
      <c r="AS149" s="285">
        <f t="shared" ca="1" si="511"/>
        <v>0</v>
      </c>
      <c r="AT149" s="285">
        <f t="shared" ca="1" si="511"/>
        <v>0</v>
      </c>
      <c r="AU149" s="285">
        <f t="shared" ca="1" si="511"/>
        <v>150</v>
      </c>
      <c r="AV149" s="285">
        <f t="shared" ca="1" si="512"/>
        <v>500</v>
      </c>
      <c r="AW149" s="285">
        <f t="shared" ca="1" si="512"/>
        <v>0</v>
      </c>
      <c r="AX149" s="285">
        <f t="shared" ca="1" si="512"/>
        <v>0</v>
      </c>
      <c r="AY149" s="609">
        <f t="shared" ca="1" si="512"/>
        <v>0</v>
      </c>
      <c r="AZ149" s="285">
        <f t="shared" ca="1" si="512"/>
        <v>11</v>
      </c>
      <c r="BA149" s="285">
        <f t="shared" ca="1" si="512"/>
        <v>25</v>
      </c>
      <c r="BB149" s="285">
        <f t="shared" ca="1" si="512"/>
        <v>6</v>
      </c>
      <c r="BC149" s="285">
        <f t="shared" ca="1" si="512"/>
        <v>0</v>
      </c>
      <c r="BD149" s="285">
        <f t="shared" ca="1" si="512"/>
        <v>5</v>
      </c>
      <c r="BE149" s="285">
        <f t="shared" ca="1" si="439"/>
        <v>0</v>
      </c>
      <c r="BF149" s="285">
        <f t="shared" ca="1" si="513"/>
        <v>25</v>
      </c>
      <c r="BG149" s="285">
        <f t="shared" ca="1" si="513"/>
        <v>0</v>
      </c>
      <c r="BH149" s="285">
        <f t="shared" ca="1" si="513"/>
        <v>0</v>
      </c>
      <c r="BI149" s="285">
        <f t="shared" ca="1" si="513"/>
        <v>0</v>
      </c>
      <c r="BJ149" s="285">
        <f t="shared" ca="1" si="514"/>
        <v>15</v>
      </c>
      <c r="BK149" s="285">
        <f t="shared" ca="1" si="514"/>
        <v>0</v>
      </c>
      <c r="BL149" s="285">
        <f t="shared" ca="1" si="514"/>
        <v>0</v>
      </c>
      <c r="BM149" s="285">
        <f t="shared" ca="1" si="514"/>
        <v>0</v>
      </c>
      <c r="BN149" s="285">
        <f t="shared" ca="1" si="514"/>
        <v>0</v>
      </c>
      <c r="BO149" s="285">
        <f t="shared" ca="1" si="514"/>
        <v>0</v>
      </c>
      <c r="BP149" s="285">
        <f t="shared" ca="1" si="514"/>
        <v>0</v>
      </c>
      <c r="BQ149" s="514">
        <f t="shared" ca="1" si="440"/>
        <v>21</v>
      </c>
      <c r="BR149" s="566">
        <f t="shared" ca="1" si="515"/>
        <v>85.9</v>
      </c>
      <c r="BS149" s="274">
        <f t="shared" ca="1" si="508"/>
        <v>650</v>
      </c>
      <c r="BT149" s="285">
        <f t="shared" ca="1" si="441"/>
        <v>736</v>
      </c>
      <c r="BU149" s="286" t="str">
        <f t="shared" si="523"/>
        <v>M</v>
      </c>
      <c r="BV149" s="323">
        <f t="shared" ca="1" si="445"/>
        <v>737</v>
      </c>
      <c r="BW149" s="323">
        <f t="shared" ca="1" si="442"/>
        <v>1</v>
      </c>
      <c r="BY149" s="287"/>
      <c r="BZ149" s="288"/>
      <c r="CA149" s="237" t="str">
        <f t="shared" si="524"/>
        <v>M</v>
      </c>
      <c r="CB149" s="278">
        <f t="shared" si="340"/>
        <v>2023</v>
      </c>
      <c r="CC149" s="279">
        <f t="shared" si="340"/>
        <v>12</v>
      </c>
      <c r="CD149" s="280">
        <f t="shared" ca="1" si="446"/>
        <v>0</v>
      </c>
      <c r="CE149" s="280">
        <f t="shared" ca="1" si="447"/>
        <v>0</v>
      </c>
      <c r="CF149" s="280">
        <f t="shared" ca="1" si="448"/>
        <v>0</v>
      </c>
      <c r="CG149" s="280">
        <f t="shared" ca="1" si="449"/>
        <v>0</v>
      </c>
      <c r="CH149" s="280">
        <f t="shared" ca="1" si="450"/>
        <v>0</v>
      </c>
      <c r="CI149" s="280">
        <f t="shared" ca="1" si="451"/>
        <v>0</v>
      </c>
      <c r="CJ149" s="280">
        <f t="shared" ca="1" si="452"/>
        <v>0</v>
      </c>
      <c r="CK149" s="280">
        <f t="shared" ca="1" si="453"/>
        <v>0</v>
      </c>
      <c r="CL149" s="280">
        <f t="shared" ca="1" si="454"/>
        <v>600</v>
      </c>
      <c r="CM149" s="280">
        <f t="shared" ca="1" si="455"/>
        <v>150</v>
      </c>
      <c r="CN149" s="280">
        <f t="shared" ca="1" si="456"/>
        <v>500</v>
      </c>
      <c r="CO149" s="280">
        <f t="shared" ca="1" si="457"/>
        <v>0</v>
      </c>
      <c r="CP149" s="365">
        <f t="shared" ca="1" si="458"/>
        <v>0</v>
      </c>
      <c r="CQ149" s="613">
        <f t="shared" ca="1" si="459"/>
        <v>0</v>
      </c>
      <c r="CR149" s="280">
        <f t="shared" ca="1" si="460"/>
        <v>10</v>
      </c>
      <c r="CS149" s="280">
        <f t="shared" ca="1" si="461"/>
        <v>25</v>
      </c>
      <c r="CT149" s="280">
        <f t="shared" ca="1" si="462"/>
        <v>7</v>
      </c>
      <c r="CU149" s="280">
        <f t="shared" ca="1" si="463"/>
        <v>0</v>
      </c>
      <c r="CV149" s="280">
        <f t="shared" ca="1" si="464"/>
        <v>6</v>
      </c>
      <c r="CW149" s="365">
        <f t="shared" ca="1" si="465"/>
        <v>0</v>
      </c>
      <c r="CX149" s="280">
        <f t="shared" ca="1" si="466"/>
        <v>25</v>
      </c>
      <c r="CY149" s="280">
        <f t="shared" ca="1" si="467"/>
        <v>0</v>
      </c>
      <c r="CZ149" s="280">
        <f t="shared" ca="1" si="468"/>
        <v>0</v>
      </c>
      <c r="DA149" s="280">
        <f t="shared" ca="1" si="469"/>
        <v>0</v>
      </c>
      <c r="DB149" s="280">
        <f t="shared" ca="1" si="470"/>
        <v>15</v>
      </c>
      <c r="DC149" s="280">
        <f t="shared" ca="1" si="471"/>
        <v>0</v>
      </c>
      <c r="DD149" s="280">
        <f t="shared" ca="1" si="472"/>
        <v>0</v>
      </c>
      <c r="DE149" s="280">
        <f t="shared" ca="1" si="473"/>
        <v>0</v>
      </c>
      <c r="DF149" s="280">
        <f t="shared" ca="1" si="474"/>
        <v>0</v>
      </c>
      <c r="DG149" s="280">
        <f t="shared" ca="1" si="475"/>
        <v>0</v>
      </c>
      <c r="DH149" s="280">
        <f t="shared" ca="1" si="476"/>
        <v>0</v>
      </c>
      <c r="DI149" s="568">
        <f t="shared" ca="1" si="477"/>
        <v>23</v>
      </c>
      <c r="DJ149" s="568">
        <f t="shared" ca="1" si="478"/>
        <v>65</v>
      </c>
      <c r="DK149" s="414">
        <f t="shared" ca="1" si="479"/>
        <v>1250</v>
      </c>
      <c r="DL149" s="281">
        <f t="shared" ca="1" si="480"/>
        <v>1338</v>
      </c>
      <c r="DM149" s="281">
        <f t="shared" ca="1" si="481"/>
        <v>1338</v>
      </c>
      <c r="DN149" s="454">
        <f t="shared" ca="1" si="482"/>
        <v>0</v>
      </c>
      <c r="DO149" s="626">
        <f t="shared" ca="1" si="483"/>
        <v>0</v>
      </c>
      <c r="DP149" s="29"/>
      <c r="DQ149" s="29"/>
      <c r="DR149" s="29"/>
      <c r="DS149" s="29"/>
      <c r="DT149" s="29"/>
      <c r="DU149" s="29"/>
      <c r="DV149" s="29"/>
    </row>
    <row r="150" spans="1:126" ht="11.25" customHeight="1">
      <c r="A150" s="1">
        <f t="shared" si="421"/>
        <v>2034</v>
      </c>
      <c r="B150" s="477">
        <f t="shared" ref="B150:M150" si="529">B750+B830+B910+B1190+B1390+B1430</f>
        <v>25.46</v>
      </c>
      <c r="C150" s="477">
        <f t="shared" si="529"/>
        <v>21.939999999999998</v>
      </c>
      <c r="D150" s="477">
        <f t="shared" si="529"/>
        <v>20.75</v>
      </c>
      <c r="E150" s="477">
        <f t="shared" si="529"/>
        <v>19.899999999999999</v>
      </c>
      <c r="F150" s="477">
        <f t="shared" si="529"/>
        <v>22.43</v>
      </c>
      <c r="G150" s="477">
        <f t="shared" si="529"/>
        <v>25.619999999999997</v>
      </c>
      <c r="H150" s="477">
        <f t="shared" si="529"/>
        <v>24.23</v>
      </c>
      <c r="I150" s="477">
        <f t="shared" si="529"/>
        <v>23.849999999999998</v>
      </c>
      <c r="J150" s="477">
        <f t="shared" si="529"/>
        <v>22.759999999999998</v>
      </c>
      <c r="K150" s="477">
        <f t="shared" si="529"/>
        <v>21.87</v>
      </c>
      <c r="L150" s="477">
        <f t="shared" si="529"/>
        <v>17.53</v>
      </c>
      <c r="M150" s="477">
        <f t="shared" si="529"/>
        <v>23.14</v>
      </c>
      <c r="N150" s="41">
        <f t="shared" si="517"/>
        <v>269.48</v>
      </c>
      <c r="O150" s="2"/>
      <c r="P150" s="1">
        <f t="shared" si="423"/>
        <v>2034</v>
      </c>
      <c r="Q150" s="477">
        <f t="shared" ref="Q150:AB150" si="530">Q750+Q830+Q910+Q1190+Q1390+Q1430</f>
        <v>19.509999999999998</v>
      </c>
      <c r="R150" s="477">
        <f t="shared" si="530"/>
        <v>24.06</v>
      </c>
      <c r="S150" s="477">
        <f t="shared" si="530"/>
        <v>23.22</v>
      </c>
      <c r="T150" s="477">
        <f t="shared" si="530"/>
        <v>22.189999999999998</v>
      </c>
      <c r="U150" s="477">
        <f t="shared" si="530"/>
        <v>20.78</v>
      </c>
      <c r="V150" s="477">
        <f t="shared" si="530"/>
        <v>21.830000000000002</v>
      </c>
      <c r="W150" s="477">
        <f t="shared" si="530"/>
        <v>23.22</v>
      </c>
      <c r="X150" s="477">
        <f t="shared" si="530"/>
        <v>26.43</v>
      </c>
      <c r="Y150" s="477">
        <f t="shared" si="530"/>
        <v>24.39</v>
      </c>
      <c r="Z150" s="477">
        <f t="shared" si="530"/>
        <v>23.72</v>
      </c>
      <c r="AA150" s="477">
        <f t="shared" si="530"/>
        <v>23.04</v>
      </c>
      <c r="AB150" s="477">
        <f t="shared" si="530"/>
        <v>21.840000000000003</v>
      </c>
      <c r="AC150" s="41">
        <f t="shared" si="519"/>
        <v>274.23</v>
      </c>
      <c r="AD150" s="17"/>
      <c r="AF150" s="25"/>
      <c r="AG150" s="25"/>
      <c r="AH150" s="25"/>
      <c r="AI150" s="237" t="str">
        <f t="shared" si="520"/>
        <v>Q</v>
      </c>
      <c r="AJ150" s="25">
        <f t="shared" si="521"/>
        <v>2024</v>
      </c>
      <c r="AK150" s="284">
        <f t="shared" si="522"/>
        <v>1</v>
      </c>
      <c r="AL150" s="285">
        <f t="shared" ca="1" si="511"/>
        <v>0</v>
      </c>
      <c r="AM150" s="285">
        <f t="shared" ca="1" si="511"/>
        <v>0</v>
      </c>
      <c r="AN150" s="285">
        <f t="shared" ca="1" si="511"/>
        <v>0</v>
      </c>
      <c r="AO150" s="285">
        <f t="shared" ca="1" si="511"/>
        <v>0</v>
      </c>
      <c r="AP150" s="285">
        <f t="shared" ca="1" si="511"/>
        <v>0</v>
      </c>
      <c r="AQ150" s="285">
        <f t="shared" ca="1" si="511"/>
        <v>0</v>
      </c>
      <c r="AR150" s="285">
        <f t="shared" ca="1" si="511"/>
        <v>0</v>
      </c>
      <c r="AS150" s="285">
        <f t="shared" ca="1" si="511"/>
        <v>0</v>
      </c>
      <c r="AT150" s="285">
        <f t="shared" ca="1" si="511"/>
        <v>600</v>
      </c>
      <c r="AU150" s="285">
        <f t="shared" ca="1" si="511"/>
        <v>150</v>
      </c>
      <c r="AV150" s="285">
        <f t="shared" ca="1" si="512"/>
        <v>500</v>
      </c>
      <c r="AW150" s="285">
        <f t="shared" ca="1" si="512"/>
        <v>0</v>
      </c>
      <c r="AX150" s="285">
        <f t="shared" ca="1" si="512"/>
        <v>0</v>
      </c>
      <c r="AY150" s="609">
        <f t="shared" ca="1" si="512"/>
        <v>0</v>
      </c>
      <c r="AZ150" s="285">
        <f t="shared" ca="1" si="512"/>
        <v>7</v>
      </c>
      <c r="BA150" s="285">
        <f t="shared" ca="1" si="512"/>
        <v>25</v>
      </c>
      <c r="BB150" s="285">
        <f t="shared" ca="1" si="512"/>
        <v>7</v>
      </c>
      <c r="BC150" s="285">
        <f t="shared" ca="1" si="512"/>
        <v>0</v>
      </c>
      <c r="BD150" s="285">
        <f t="shared" ca="1" si="512"/>
        <v>5</v>
      </c>
      <c r="BE150" s="285">
        <f t="shared" ca="1" si="439"/>
        <v>0</v>
      </c>
      <c r="BF150" s="285">
        <f t="shared" ca="1" si="513"/>
        <v>25</v>
      </c>
      <c r="BG150" s="285">
        <f t="shared" ca="1" si="513"/>
        <v>0</v>
      </c>
      <c r="BH150" s="285">
        <f t="shared" ca="1" si="513"/>
        <v>0</v>
      </c>
      <c r="BI150" s="285">
        <f t="shared" ca="1" si="513"/>
        <v>0</v>
      </c>
      <c r="BJ150" s="285">
        <f t="shared" ca="1" si="514"/>
        <v>15</v>
      </c>
      <c r="BK150" s="285">
        <f t="shared" ca="1" si="514"/>
        <v>0</v>
      </c>
      <c r="BL150" s="285">
        <f t="shared" ca="1" si="514"/>
        <v>0</v>
      </c>
      <c r="BM150" s="285">
        <f t="shared" ca="1" si="514"/>
        <v>0</v>
      </c>
      <c r="BN150" s="285">
        <f t="shared" ca="1" si="514"/>
        <v>0</v>
      </c>
      <c r="BO150" s="285">
        <f t="shared" ca="1" si="514"/>
        <v>0</v>
      </c>
      <c r="BP150" s="285">
        <f t="shared" ca="1" si="514"/>
        <v>0</v>
      </c>
      <c r="BQ150" s="514">
        <f t="shared" ca="1" si="440"/>
        <v>18</v>
      </c>
      <c r="BR150" s="566">
        <f t="shared" ca="1" si="515"/>
        <v>83.1</v>
      </c>
      <c r="BS150" s="274">
        <f t="shared" ca="1" si="508"/>
        <v>1250</v>
      </c>
      <c r="BT150" s="285">
        <f t="shared" ca="1" si="441"/>
        <v>1333</v>
      </c>
      <c r="BU150" s="286" t="str">
        <f t="shared" si="523"/>
        <v>B</v>
      </c>
      <c r="BV150" s="323">
        <f t="shared" ca="1" si="445"/>
        <v>1334</v>
      </c>
      <c r="BW150" s="323">
        <f t="shared" ca="1" si="442"/>
        <v>1</v>
      </c>
      <c r="BY150" s="287"/>
      <c r="BZ150" s="288"/>
      <c r="CA150" s="237" t="str">
        <f t="shared" si="524"/>
        <v>B</v>
      </c>
      <c r="CB150" s="278">
        <f t="shared" si="340"/>
        <v>2024</v>
      </c>
      <c r="CC150" s="279">
        <f t="shared" si="340"/>
        <v>1</v>
      </c>
      <c r="CD150" s="280">
        <f t="shared" ca="1" si="446"/>
        <v>0</v>
      </c>
      <c r="CE150" s="280">
        <f t="shared" ca="1" si="447"/>
        <v>0</v>
      </c>
      <c r="CF150" s="280">
        <f t="shared" ca="1" si="448"/>
        <v>0</v>
      </c>
      <c r="CG150" s="280">
        <f t="shared" ca="1" si="449"/>
        <v>0</v>
      </c>
      <c r="CH150" s="280">
        <f t="shared" ca="1" si="450"/>
        <v>0</v>
      </c>
      <c r="CI150" s="280">
        <f t="shared" ca="1" si="451"/>
        <v>0</v>
      </c>
      <c r="CJ150" s="280">
        <f t="shared" ca="1" si="452"/>
        <v>0</v>
      </c>
      <c r="CK150" s="280">
        <f t="shared" ca="1" si="453"/>
        <v>0</v>
      </c>
      <c r="CL150" s="280">
        <f t="shared" ca="1" si="454"/>
        <v>600</v>
      </c>
      <c r="CM150" s="280">
        <f t="shared" ca="1" si="455"/>
        <v>150</v>
      </c>
      <c r="CN150" s="280">
        <f t="shared" ca="1" si="456"/>
        <v>500</v>
      </c>
      <c r="CO150" s="280">
        <f t="shared" ca="1" si="457"/>
        <v>0</v>
      </c>
      <c r="CP150" s="365">
        <f t="shared" ca="1" si="458"/>
        <v>0</v>
      </c>
      <c r="CQ150" s="613">
        <f t="shared" ca="1" si="459"/>
        <v>0</v>
      </c>
      <c r="CR150" s="280">
        <f t="shared" ca="1" si="460"/>
        <v>11</v>
      </c>
      <c r="CS150" s="280">
        <f t="shared" ca="1" si="461"/>
        <v>25</v>
      </c>
      <c r="CT150" s="280">
        <f t="shared" ca="1" si="462"/>
        <v>7</v>
      </c>
      <c r="CU150" s="280">
        <f t="shared" ca="1" si="463"/>
        <v>0</v>
      </c>
      <c r="CV150" s="280">
        <f t="shared" ca="1" si="464"/>
        <v>6</v>
      </c>
      <c r="CW150" s="365">
        <f t="shared" ca="1" si="465"/>
        <v>0</v>
      </c>
      <c r="CX150" s="280">
        <f t="shared" ca="1" si="466"/>
        <v>25</v>
      </c>
      <c r="CY150" s="280">
        <f t="shared" ca="1" si="467"/>
        <v>0</v>
      </c>
      <c r="CZ150" s="280">
        <f t="shared" ca="1" si="468"/>
        <v>0</v>
      </c>
      <c r="DA150" s="280">
        <f t="shared" ca="1" si="469"/>
        <v>0</v>
      </c>
      <c r="DB150" s="280">
        <f t="shared" ca="1" si="470"/>
        <v>15</v>
      </c>
      <c r="DC150" s="280">
        <f t="shared" ca="1" si="471"/>
        <v>0</v>
      </c>
      <c r="DD150" s="280">
        <f t="shared" ca="1" si="472"/>
        <v>0</v>
      </c>
      <c r="DE150" s="280">
        <f t="shared" ca="1" si="473"/>
        <v>0</v>
      </c>
      <c r="DF150" s="280">
        <f t="shared" ca="1" si="474"/>
        <v>0</v>
      </c>
      <c r="DG150" s="280">
        <f t="shared" ca="1" si="475"/>
        <v>0</v>
      </c>
      <c r="DH150" s="280">
        <f t="shared" ca="1" si="476"/>
        <v>0</v>
      </c>
      <c r="DI150" s="568">
        <f t="shared" ca="1" si="477"/>
        <v>24</v>
      </c>
      <c r="DJ150" s="568">
        <f t="shared" ca="1" si="478"/>
        <v>65</v>
      </c>
      <c r="DK150" s="414">
        <f t="shared" ca="1" si="479"/>
        <v>1250</v>
      </c>
      <c r="DL150" s="281">
        <f t="shared" ca="1" si="480"/>
        <v>1339</v>
      </c>
      <c r="DM150" s="281">
        <f t="shared" ca="1" si="481"/>
        <v>1340</v>
      </c>
      <c r="DN150" s="454">
        <f t="shared" ca="1" si="482"/>
        <v>1</v>
      </c>
      <c r="DO150" s="626">
        <f t="shared" ca="1" si="483"/>
        <v>7.468259895444362E-4</v>
      </c>
      <c r="DP150" s="29"/>
      <c r="DQ150" s="29"/>
      <c r="DR150" s="29"/>
      <c r="DS150" s="29"/>
      <c r="DT150" s="29"/>
      <c r="DU150" s="29"/>
      <c r="DV150" s="29"/>
    </row>
    <row r="151" spans="1:126" ht="11.25" customHeight="1">
      <c r="A151" s="1">
        <f t="shared" si="421"/>
        <v>2035</v>
      </c>
      <c r="B151" s="477">
        <f t="shared" ref="B151:M151" si="531">B751+B831+B911+B1191+B1391+B1431</f>
        <v>25.62</v>
      </c>
      <c r="C151" s="477">
        <f t="shared" si="531"/>
        <v>21.99</v>
      </c>
      <c r="D151" s="477">
        <f t="shared" si="531"/>
        <v>20.83</v>
      </c>
      <c r="E151" s="477">
        <f t="shared" si="531"/>
        <v>19.97</v>
      </c>
      <c r="F151" s="477">
        <f t="shared" si="531"/>
        <v>22.48</v>
      </c>
      <c r="G151" s="477">
        <f t="shared" si="531"/>
        <v>25.71</v>
      </c>
      <c r="H151" s="477">
        <f t="shared" si="531"/>
        <v>24.32</v>
      </c>
      <c r="I151" s="477">
        <f t="shared" si="531"/>
        <v>23.95</v>
      </c>
      <c r="J151" s="477">
        <f t="shared" si="531"/>
        <v>22.840000000000003</v>
      </c>
      <c r="K151" s="477">
        <f t="shared" si="531"/>
        <v>21.94</v>
      </c>
      <c r="L151" s="477">
        <f t="shared" si="531"/>
        <v>17.61</v>
      </c>
      <c r="M151" s="477">
        <f t="shared" si="531"/>
        <v>23.299999999999997</v>
      </c>
      <c r="N151" s="41">
        <f t="shared" si="517"/>
        <v>270.56</v>
      </c>
      <c r="O151" s="2"/>
      <c r="P151" s="1">
        <f t="shared" si="423"/>
        <v>2035</v>
      </c>
      <c r="Q151" s="477">
        <f t="shared" ref="Q151:AB151" si="532">Q751+Q831+Q911+Q1191+Q1391+Q1431</f>
        <v>19.64</v>
      </c>
      <c r="R151" s="477">
        <f t="shared" si="532"/>
        <v>24.2</v>
      </c>
      <c r="S151" s="477">
        <f t="shared" si="532"/>
        <v>23.29</v>
      </c>
      <c r="T151" s="477">
        <f t="shared" si="532"/>
        <v>22.279999999999998</v>
      </c>
      <c r="U151" s="477">
        <f t="shared" si="532"/>
        <v>20.87</v>
      </c>
      <c r="V151" s="477">
        <f t="shared" si="532"/>
        <v>21.89</v>
      </c>
      <c r="W151" s="477">
        <f t="shared" si="532"/>
        <v>23.29</v>
      </c>
      <c r="X151" s="477">
        <f t="shared" si="532"/>
        <v>26.520000000000003</v>
      </c>
      <c r="Y151" s="477">
        <f t="shared" si="532"/>
        <v>24.49</v>
      </c>
      <c r="Z151" s="477">
        <f t="shared" si="532"/>
        <v>23.8</v>
      </c>
      <c r="AA151" s="477">
        <f t="shared" si="532"/>
        <v>23.14</v>
      </c>
      <c r="AB151" s="477">
        <f t="shared" si="532"/>
        <v>21.939999999999998</v>
      </c>
      <c r="AC151" s="41">
        <f t="shared" si="519"/>
        <v>275.35000000000002</v>
      </c>
      <c r="AD151" s="17"/>
      <c r="AF151" s="25"/>
      <c r="AG151" s="25"/>
      <c r="AH151" s="25"/>
      <c r="AI151" s="237" t="str">
        <f t="shared" si="520"/>
        <v>R</v>
      </c>
      <c r="AJ151" s="25">
        <f t="shared" si="521"/>
        <v>2024</v>
      </c>
      <c r="AK151" s="284">
        <f t="shared" si="522"/>
        <v>2</v>
      </c>
      <c r="AL151" s="285">
        <f t="shared" ca="1" si="511"/>
        <v>0</v>
      </c>
      <c r="AM151" s="285">
        <f t="shared" ca="1" si="511"/>
        <v>0</v>
      </c>
      <c r="AN151" s="285">
        <f t="shared" ca="1" si="511"/>
        <v>0</v>
      </c>
      <c r="AO151" s="285">
        <f t="shared" ca="1" si="511"/>
        <v>0</v>
      </c>
      <c r="AP151" s="285">
        <f t="shared" ca="1" si="511"/>
        <v>0</v>
      </c>
      <c r="AQ151" s="285">
        <f t="shared" ca="1" si="511"/>
        <v>0</v>
      </c>
      <c r="AR151" s="285">
        <f t="shared" ca="1" si="511"/>
        <v>0</v>
      </c>
      <c r="AS151" s="285">
        <f t="shared" ca="1" si="511"/>
        <v>0</v>
      </c>
      <c r="AT151" s="285">
        <f t="shared" ca="1" si="511"/>
        <v>600</v>
      </c>
      <c r="AU151" s="285">
        <f t="shared" ca="1" si="511"/>
        <v>150</v>
      </c>
      <c r="AV151" s="285">
        <f t="shared" ca="1" si="512"/>
        <v>500</v>
      </c>
      <c r="AW151" s="285">
        <f t="shared" ca="1" si="512"/>
        <v>0</v>
      </c>
      <c r="AX151" s="285">
        <f t="shared" ca="1" si="512"/>
        <v>0</v>
      </c>
      <c r="AY151" s="609">
        <f t="shared" ca="1" si="512"/>
        <v>0</v>
      </c>
      <c r="AZ151" s="285">
        <f t="shared" ca="1" si="512"/>
        <v>10</v>
      </c>
      <c r="BA151" s="285">
        <f t="shared" ca="1" si="512"/>
        <v>25</v>
      </c>
      <c r="BB151" s="285">
        <f t="shared" ca="1" si="512"/>
        <v>7</v>
      </c>
      <c r="BC151" s="285">
        <f t="shared" ca="1" si="512"/>
        <v>0</v>
      </c>
      <c r="BD151" s="285">
        <f t="shared" ca="1" si="512"/>
        <v>6</v>
      </c>
      <c r="BE151" s="285">
        <f t="shared" ca="1" si="439"/>
        <v>0</v>
      </c>
      <c r="BF151" s="285">
        <f t="shared" ca="1" si="513"/>
        <v>25</v>
      </c>
      <c r="BG151" s="285">
        <f t="shared" ca="1" si="513"/>
        <v>0</v>
      </c>
      <c r="BH151" s="285">
        <f t="shared" ca="1" si="513"/>
        <v>0</v>
      </c>
      <c r="BI151" s="285">
        <f t="shared" ca="1" si="513"/>
        <v>0</v>
      </c>
      <c r="BJ151" s="285">
        <f t="shared" ca="1" si="514"/>
        <v>15</v>
      </c>
      <c r="BK151" s="285">
        <f t="shared" ca="1" si="514"/>
        <v>0</v>
      </c>
      <c r="BL151" s="285">
        <f t="shared" ca="1" si="514"/>
        <v>0</v>
      </c>
      <c r="BM151" s="285">
        <f t="shared" ca="1" si="514"/>
        <v>0</v>
      </c>
      <c r="BN151" s="285">
        <f t="shared" ca="1" si="514"/>
        <v>0</v>
      </c>
      <c r="BO151" s="285">
        <f t="shared" ca="1" si="514"/>
        <v>0</v>
      </c>
      <c r="BP151" s="285">
        <f t="shared" ca="1" si="514"/>
        <v>0</v>
      </c>
      <c r="BQ151" s="514">
        <f t="shared" ca="1" si="440"/>
        <v>23</v>
      </c>
      <c r="BR151" s="566">
        <f t="shared" ca="1" si="515"/>
        <v>87.6</v>
      </c>
      <c r="BS151" s="274">
        <f t="shared" ca="1" si="508"/>
        <v>1250</v>
      </c>
      <c r="BT151" s="285">
        <f t="shared" ca="1" si="441"/>
        <v>1338</v>
      </c>
      <c r="BU151" s="286" t="str">
        <f t="shared" si="523"/>
        <v>C</v>
      </c>
      <c r="BV151" s="323">
        <f t="shared" ca="1" si="445"/>
        <v>1338</v>
      </c>
      <c r="BW151" s="323">
        <f t="shared" ca="1" si="442"/>
        <v>0</v>
      </c>
      <c r="BY151" s="287"/>
      <c r="BZ151" s="288"/>
      <c r="CA151" s="237" t="str">
        <f t="shared" si="524"/>
        <v>C</v>
      </c>
      <c r="CB151" s="278">
        <f t="shared" ref="CB151:CC214" si="533">AJ151</f>
        <v>2024</v>
      </c>
      <c r="CC151" s="279">
        <f t="shared" si="533"/>
        <v>2</v>
      </c>
      <c r="CD151" s="280">
        <f t="shared" ca="1" si="446"/>
        <v>0</v>
      </c>
      <c r="CE151" s="280">
        <f t="shared" ca="1" si="447"/>
        <v>0</v>
      </c>
      <c r="CF151" s="280">
        <f t="shared" ca="1" si="448"/>
        <v>0</v>
      </c>
      <c r="CG151" s="280">
        <f t="shared" ca="1" si="449"/>
        <v>0</v>
      </c>
      <c r="CH151" s="280">
        <f t="shared" ca="1" si="450"/>
        <v>0</v>
      </c>
      <c r="CI151" s="280">
        <f t="shared" ca="1" si="451"/>
        <v>0</v>
      </c>
      <c r="CJ151" s="280">
        <f t="shared" ca="1" si="452"/>
        <v>0</v>
      </c>
      <c r="CK151" s="280">
        <f t="shared" ca="1" si="453"/>
        <v>0</v>
      </c>
      <c r="CL151" s="280">
        <f t="shared" ca="1" si="454"/>
        <v>600</v>
      </c>
      <c r="CM151" s="280">
        <f t="shared" ca="1" si="455"/>
        <v>150</v>
      </c>
      <c r="CN151" s="280">
        <f t="shared" ca="1" si="456"/>
        <v>500</v>
      </c>
      <c r="CO151" s="280">
        <f t="shared" ca="1" si="457"/>
        <v>0</v>
      </c>
      <c r="CP151" s="365">
        <f t="shared" ca="1" si="458"/>
        <v>0</v>
      </c>
      <c r="CQ151" s="613">
        <f t="shared" ca="1" si="459"/>
        <v>0</v>
      </c>
      <c r="CR151" s="280">
        <f t="shared" ca="1" si="460"/>
        <v>11</v>
      </c>
      <c r="CS151" s="280">
        <f t="shared" ca="1" si="461"/>
        <v>25</v>
      </c>
      <c r="CT151" s="280">
        <f t="shared" ca="1" si="462"/>
        <v>6</v>
      </c>
      <c r="CU151" s="280">
        <f t="shared" ca="1" si="463"/>
        <v>0</v>
      </c>
      <c r="CV151" s="280">
        <f t="shared" ca="1" si="464"/>
        <v>5</v>
      </c>
      <c r="CW151" s="365">
        <f t="shared" ca="1" si="465"/>
        <v>0</v>
      </c>
      <c r="CX151" s="280">
        <f t="shared" ca="1" si="466"/>
        <v>25</v>
      </c>
      <c r="CY151" s="280">
        <f t="shared" ca="1" si="467"/>
        <v>0</v>
      </c>
      <c r="CZ151" s="280">
        <f t="shared" ca="1" si="468"/>
        <v>0</v>
      </c>
      <c r="DA151" s="280">
        <f t="shared" ca="1" si="469"/>
        <v>0</v>
      </c>
      <c r="DB151" s="280">
        <f t="shared" ca="1" si="470"/>
        <v>15</v>
      </c>
      <c r="DC151" s="280">
        <f t="shared" ca="1" si="471"/>
        <v>0</v>
      </c>
      <c r="DD151" s="280">
        <f t="shared" ca="1" si="472"/>
        <v>0</v>
      </c>
      <c r="DE151" s="280">
        <f t="shared" ca="1" si="473"/>
        <v>0</v>
      </c>
      <c r="DF151" s="280">
        <f t="shared" ca="1" si="474"/>
        <v>0</v>
      </c>
      <c r="DG151" s="280">
        <f t="shared" ca="1" si="475"/>
        <v>0</v>
      </c>
      <c r="DH151" s="280">
        <f t="shared" ca="1" si="476"/>
        <v>0</v>
      </c>
      <c r="DI151" s="568">
        <f t="shared" ca="1" si="477"/>
        <v>22</v>
      </c>
      <c r="DJ151" s="568">
        <f t="shared" ca="1" si="478"/>
        <v>65</v>
      </c>
      <c r="DK151" s="414">
        <f t="shared" ca="1" si="479"/>
        <v>1250</v>
      </c>
      <c r="DL151" s="281">
        <f t="shared" ca="1" si="480"/>
        <v>1337</v>
      </c>
      <c r="DM151" s="281">
        <f t="shared" ca="1" si="481"/>
        <v>1337</v>
      </c>
      <c r="DN151" s="454">
        <f t="shared" ca="1" si="482"/>
        <v>0</v>
      </c>
      <c r="DO151" s="626">
        <f t="shared" ca="1" si="483"/>
        <v>0</v>
      </c>
      <c r="DP151" s="29"/>
      <c r="DQ151" s="29"/>
      <c r="DR151" s="29"/>
      <c r="DS151" s="29"/>
      <c r="DT151" s="29"/>
      <c r="DU151" s="29"/>
      <c r="DV151" s="29"/>
    </row>
    <row r="152" spans="1:126" ht="11.25" customHeight="1">
      <c r="A152" s="1">
        <f t="shared" si="421"/>
        <v>2036</v>
      </c>
      <c r="B152" s="477">
        <f t="shared" ref="B152:M152" si="534">B752+B832+B912+B1192+B1392+B1432</f>
        <v>25.79</v>
      </c>
      <c r="C152" s="477">
        <f t="shared" si="534"/>
        <v>22.029999999999998</v>
      </c>
      <c r="D152" s="477">
        <f t="shared" si="534"/>
        <v>20.91</v>
      </c>
      <c r="E152" s="477">
        <f t="shared" si="534"/>
        <v>20.079999999999998</v>
      </c>
      <c r="F152" s="477">
        <f t="shared" si="534"/>
        <v>22.53</v>
      </c>
      <c r="G152" s="477">
        <f t="shared" si="534"/>
        <v>25.81</v>
      </c>
      <c r="H152" s="477">
        <f t="shared" si="534"/>
        <v>24.42</v>
      </c>
      <c r="I152" s="477">
        <f t="shared" si="534"/>
        <v>24.060000000000002</v>
      </c>
      <c r="J152" s="477">
        <f t="shared" si="534"/>
        <v>22.93</v>
      </c>
      <c r="K152" s="477">
        <f t="shared" si="534"/>
        <v>22.03</v>
      </c>
      <c r="L152" s="477">
        <f t="shared" si="534"/>
        <v>17.7</v>
      </c>
      <c r="M152" s="477">
        <f t="shared" si="534"/>
        <v>23.44</v>
      </c>
      <c r="N152" s="41">
        <f t="shared" si="517"/>
        <v>271.73</v>
      </c>
      <c r="O152" s="2"/>
      <c r="P152" s="1">
        <f t="shared" si="423"/>
        <v>2036</v>
      </c>
      <c r="Q152" s="477">
        <f t="shared" ref="Q152:AB152" si="535">Q752+Q832+Q912+Q1192+Q1392+Q1432</f>
        <v>19.79</v>
      </c>
      <c r="R152" s="477">
        <f t="shared" si="535"/>
        <v>24.36</v>
      </c>
      <c r="S152" s="477">
        <f t="shared" si="535"/>
        <v>23.36</v>
      </c>
      <c r="T152" s="477">
        <f t="shared" si="535"/>
        <v>22.37</v>
      </c>
      <c r="U152" s="477">
        <f t="shared" si="535"/>
        <v>20.96</v>
      </c>
      <c r="V152" s="477">
        <f t="shared" si="535"/>
        <v>22.009999999999998</v>
      </c>
      <c r="W152" s="477">
        <f t="shared" si="535"/>
        <v>23.35</v>
      </c>
      <c r="X152" s="477">
        <f t="shared" si="535"/>
        <v>26.61</v>
      </c>
      <c r="Y152" s="477">
        <f t="shared" si="535"/>
        <v>24.6</v>
      </c>
      <c r="Z152" s="477">
        <f t="shared" si="535"/>
        <v>23.88</v>
      </c>
      <c r="AA152" s="477">
        <f t="shared" si="535"/>
        <v>23.25</v>
      </c>
      <c r="AB152" s="477">
        <f t="shared" si="535"/>
        <v>22.03</v>
      </c>
      <c r="AC152" s="41">
        <f t="shared" si="519"/>
        <v>276.57</v>
      </c>
      <c r="AD152" s="17"/>
      <c r="AF152" s="25"/>
      <c r="AG152" s="25"/>
      <c r="AH152" s="25"/>
      <c r="AI152" s="237" t="str">
        <f t="shared" si="520"/>
        <v>S</v>
      </c>
      <c r="AJ152" s="25">
        <f t="shared" si="521"/>
        <v>2024</v>
      </c>
      <c r="AK152" s="284">
        <f t="shared" si="522"/>
        <v>3</v>
      </c>
      <c r="AL152" s="285">
        <f t="shared" ca="1" si="511"/>
        <v>0</v>
      </c>
      <c r="AM152" s="285">
        <f t="shared" ca="1" si="511"/>
        <v>0</v>
      </c>
      <c r="AN152" s="285">
        <f t="shared" ca="1" si="511"/>
        <v>0</v>
      </c>
      <c r="AO152" s="285">
        <f t="shared" ca="1" si="511"/>
        <v>0</v>
      </c>
      <c r="AP152" s="285">
        <f t="shared" ca="1" si="511"/>
        <v>0</v>
      </c>
      <c r="AQ152" s="285">
        <f t="shared" ca="1" si="511"/>
        <v>0</v>
      </c>
      <c r="AR152" s="285">
        <f t="shared" ca="1" si="511"/>
        <v>0</v>
      </c>
      <c r="AS152" s="285">
        <f t="shared" ca="1" si="511"/>
        <v>0</v>
      </c>
      <c r="AT152" s="285">
        <f t="shared" ca="1" si="511"/>
        <v>600</v>
      </c>
      <c r="AU152" s="285">
        <f t="shared" ca="1" si="511"/>
        <v>150</v>
      </c>
      <c r="AV152" s="285">
        <f t="shared" ca="1" si="512"/>
        <v>500</v>
      </c>
      <c r="AW152" s="285">
        <f t="shared" ca="1" si="512"/>
        <v>0</v>
      </c>
      <c r="AX152" s="285">
        <f t="shared" ca="1" si="512"/>
        <v>0</v>
      </c>
      <c r="AY152" s="609">
        <f t="shared" ca="1" si="512"/>
        <v>0</v>
      </c>
      <c r="AZ152" s="285">
        <f t="shared" ca="1" si="512"/>
        <v>11</v>
      </c>
      <c r="BA152" s="285">
        <f t="shared" ca="1" si="512"/>
        <v>25</v>
      </c>
      <c r="BB152" s="285">
        <f t="shared" ca="1" si="512"/>
        <v>6</v>
      </c>
      <c r="BC152" s="285">
        <f t="shared" ca="1" si="512"/>
        <v>0</v>
      </c>
      <c r="BD152" s="285">
        <f t="shared" ca="1" si="512"/>
        <v>6</v>
      </c>
      <c r="BE152" s="285">
        <f t="shared" ca="1" si="439"/>
        <v>0</v>
      </c>
      <c r="BF152" s="285">
        <f t="shared" ca="1" si="513"/>
        <v>25</v>
      </c>
      <c r="BG152" s="285">
        <f t="shared" ca="1" si="513"/>
        <v>0</v>
      </c>
      <c r="BH152" s="285">
        <f t="shared" ca="1" si="513"/>
        <v>0</v>
      </c>
      <c r="BI152" s="285">
        <f t="shared" ca="1" si="513"/>
        <v>0</v>
      </c>
      <c r="BJ152" s="285">
        <f t="shared" ca="1" si="514"/>
        <v>15</v>
      </c>
      <c r="BK152" s="285">
        <f t="shared" ca="1" si="514"/>
        <v>0</v>
      </c>
      <c r="BL152" s="285">
        <f t="shared" ca="1" si="514"/>
        <v>0</v>
      </c>
      <c r="BM152" s="285">
        <f t="shared" ca="1" si="514"/>
        <v>0</v>
      </c>
      <c r="BN152" s="285">
        <f t="shared" ca="1" si="514"/>
        <v>0</v>
      </c>
      <c r="BO152" s="285">
        <f t="shared" ca="1" si="514"/>
        <v>0</v>
      </c>
      <c r="BP152" s="285">
        <f t="shared" ca="1" si="514"/>
        <v>0</v>
      </c>
      <c r="BQ152" s="514">
        <f t="shared" ca="1" si="440"/>
        <v>22</v>
      </c>
      <c r="BR152" s="566">
        <f t="shared" ca="1" si="515"/>
        <v>87.4</v>
      </c>
      <c r="BS152" s="274">
        <f t="shared" ca="1" si="508"/>
        <v>1250</v>
      </c>
      <c r="BT152" s="285">
        <f t="shared" ca="1" si="441"/>
        <v>1337</v>
      </c>
      <c r="BU152" s="286" t="str">
        <f t="shared" si="523"/>
        <v>D</v>
      </c>
      <c r="BV152" s="323">
        <f t="shared" ca="1" si="445"/>
        <v>1338</v>
      </c>
      <c r="BW152" s="323">
        <f t="shared" ca="1" si="442"/>
        <v>1</v>
      </c>
      <c r="BY152" s="287"/>
      <c r="BZ152" s="288"/>
      <c r="CA152" s="237" t="str">
        <f t="shared" si="524"/>
        <v>D</v>
      </c>
      <c r="CB152" s="278">
        <f t="shared" si="533"/>
        <v>2024</v>
      </c>
      <c r="CC152" s="279">
        <f t="shared" si="533"/>
        <v>3</v>
      </c>
      <c r="CD152" s="280">
        <f t="shared" ca="1" si="446"/>
        <v>0</v>
      </c>
      <c r="CE152" s="280">
        <f t="shared" ca="1" si="447"/>
        <v>0</v>
      </c>
      <c r="CF152" s="280">
        <f t="shared" ca="1" si="448"/>
        <v>0</v>
      </c>
      <c r="CG152" s="280">
        <f t="shared" ca="1" si="449"/>
        <v>0</v>
      </c>
      <c r="CH152" s="280">
        <f t="shared" ca="1" si="450"/>
        <v>0</v>
      </c>
      <c r="CI152" s="280">
        <f t="shared" ca="1" si="451"/>
        <v>0</v>
      </c>
      <c r="CJ152" s="280">
        <f t="shared" ca="1" si="452"/>
        <v>0</v>
      </c>
      <c r="CK152" s="280">
        <f t="shared" ca="1" si="453"/>
        <v>0</v>
      </c>
      <c r="CL152" s="280">
        <f t="shared" ca="1" si="454"/>
        <v>600</v>
      </c>
      <c r="CM152" s="280">
        <f t="shared" ca="1" si="455"/>
        <v>150</v>
      </c>
      <c r="CN152" s="280">
        <f t="shared" ca="1" si="456"/>
        <v>500</v>
      </c>
      <c r="CO152" s="280">
        <f t="shared" ca="1" si="457"/>
        <v>0</v>
      </c>
      <c r="CP152" s="365">
        <f t="shared" ca="1" si="458"/>
        <v>0</v>
      </c>
      <c r="CQ152" s="613">
        <f t="shared" ca="1" si="459"/>
        <v>0</v>
      </c>
      <c r="CR152" s="280">
        <f t="shared" ca="1" si="460"/>
        <v>10</v>
      </c>
      <c r="CS152" s="280">
        <f t="shared" ca="1" si="461"/>
        <v>25</v>
      </c>
      <c r="CT152" s="280">
        <f t="shared" ca="1" si="462"/>
        <v>6</v>
      </c>
      <c r="CU152" s="280">
        <f t="shared" ca="1" si="463"/>
        <v>0</v>
      </c>
      <c r="CV152" s="280">
        <f t="shared" ca="1" si="464"/>
        <v>5</v>
      </c>
      <c r="CW152" s="365">
        <f t="shared" ca="1" si="465"/>
        <v>0</v>
      </c>
      <c r="CX152" s="280">
        <f t="shared" ca="1" si="466"/>
        <v>25</v>
      </c>
      <c r="CY152" s="280">
        <f t="shared" ca="1" si="467"/>
        <v>0</v>
      </c>
      <c r="CZ152" s="280">
        <f t="shared" ca="1" si="468"/>
        <v>0</v>
      </c>
      <c r="DA152" s="280">
        <f t="shared" ca="1" si="469"/>
        <v>0</v>
      </c>
      <c r="DB152" s="280">
        <f t="shared" ca="1" si="470"/>
        <v>15</v>
      </c>
      <c r="DC152" s="280">
        <f t="shared" ca="1" si="471"/>
        <v>0</v>
      </c>
      <c r="DD152" s="280">
        <f t="shared" ca="1" si="472"/>
        <v>0</v>
      </c>
      <c r="DE152" s="280">
        <f t="shared" ca="1" si="473"/>
        <v>0</v>
      </c>
      <c r="DF152" s="280">
        <f t="shared" ca="1" si="474"/>
        <v>0</v>
      </c>
      <c r="DG152" s="280">
        <f t="shared" ca="1" si="475"/>
        <v>0</v>
      </c>
      <c r="DH152" s="280">
        <f t="shared" ca="1" si="476"/>
        <v>0</v>
      </c>
      <c r="DI152" s="568">
        <f t="shared" ca="1" si="477"/>
        <v>21</v>
      </c>
      <c r="DJ152" s="568">
        <f t="shared" ca="1" si="478"/>
        <v>65</v>
      </c>
      <c r="DK152" s="414">
        <f t="shared" ca="1" si="479"/>
        <v>1250</v>
      </c>
      <c r="DL152" s="281">
        <f t="shared" ca="1" si="480"/>
        <v>1336</v>
      </c>
      <c r="DM152" s="281">
        <f t="shared" ca="1" si="481"/>
        <v>1336</v>
      </c>
      <c r="DN152" s="454">
        <f t="shared" ca="1" si="482"/>
        <v>0</v>
      </c>
      <c r="DO152" s="626">
        <f t="shared" ca="1" si="483"/>
        <v>0</v>
      </c>
      <c r="DP152" s="29"/>
      <c r="DQ152" s="29"/>
      <c r="DR152" s="29"/>
      <c r="DS152" s="29"/>
      <c r="DT152" s="29"/>
      <c r="DU152" s="29"/>
      <c r="DV152" s="29"/>
    </row>
    <row r="153" spans="1:126" ht="11.25" customHeight="1">
      <c r="A153" s="1">
        <f t="shared" si="421"/>
        <v>2037</v>
      </c>
      <c r="B153" s="477">
        <f t="shared" ref="B153:M153" si="536">B753+B833+B913+B1193+B1393+B1433</f>
        <v>25.949999999999996</v>
      </c>
      <c r="C153" s="477">
        <f t="shared" si="536"/>
        <v>22.08</v>
      </c>
      <c r="D153" s="477">
        <f t="shared" si="536"/>
        <v>20.990000000000002</v>
      </c>
      <c r="E153" s="477">
        <f t="shared" si="536"/>
        <v>20.13</v>
      </c>
      <c r="F153" s="477">
        <f t="shared" si="536"/>
        <v>22.589999999999996</v>
      </c>
      <c r="G153" s="477">
        <f t="shared" si="536"/>
        <v>25.9</v>
      </c>
      <c r="H153" s="477">
        <f t="shared" si="536"/>
        <v>24.509999999999998</v>
      </c>
      <c r="I153" s="477">
        <f t="shared" si="536"/>
        <v>24.15</v>
      </c>
      <c r="J153" s="477">
        <f t="shared" si="536"/>
        <v>23</v>
      </c>
      <c r="K153" s="477">
        <f t="shared" si="536"/>
        <v>22.11</v>
      </c>
      <c r="L153" s="477">
        <f t="shared" si="536"/>
        <v>17.78</v>
      </c>
      <c r="M153" s="477">
        <f t="shared" si="536"/>
        <v>23.59</v>
      </c>
      <c r="N153" s="41">
        <f t="shared" si="517"/>
        <v>272.77999999999997</v>
      </c>
      <c r="O153" s="2"/>
      <c r="P153" s="1">
        <f t="shared" si="423"/>
        <v>2037</v>
      </c>
      <c r="Q153" s="477">
        <f t="shared" ref="Q153:AB153" si="537">Q753+Q833+Q913+Q1193+Q1393+Q1433</f>
        <v>19.939999999999998</v>
      </c>
      <c r="R153" s="477">
        <f t="shared" si="537"/>
        <v>24.509999999999998</v>
      </c>
      <c r="S153" s="477">
        <f t="shared" si="537"/>
        <v>23.43</v>
      </c>
      <c r="T153" s="477">
        <f t="shared" si="537"/>
        <v>22.47</v>
      </c>
      <c r="U153" s="477">
        <f t="shared" si="537"/>
        <v>21.05</v>
      </c>
      <c r="V153" s="477">
        <f t="shared" si="537"/>
        <v>22.049999999999997</v>
      </c>
      <c r="W153" s="477">
        <f t="shared" si="537"/>
        <v>23.41</v>
      </c>
      <c r="X153" s="477">
        <f t="shared" si="537"/>
        <v>26.700000000000003</v>
      </c>
      <c r="Y153" s="477">
        <f t="shared" si="537"/>
        <v>24.71</v>
      </c>
      <c r="Z153" s="477">
        <f t="shared" si="537"/>
        <v>23.97</v>
      </c>
      <c r="AA153" s="477">
        <f t="shared" si="537"/>
        <v>23.35</v>
      </c>
      <c r="AB153" s="477">
        <f t="shared" si="537"/>
        <v>22.13</v>
      </c>
      <c r="AC153" s="41">
        <f t="shared" si="519"/>
        <v>277.72000000000003</v>
      </c>
      <c r="AD153" s="17"/>
      <c r="AH153" s="49"/>
      <c r="AI153" s="237" t="str">
        <f t="shared" si="520"/>
        <v>T</v>
      </c>
      <c r="AJ153" s="25">
        <f t="shared" si="521"/>
        <v>2024</v>
      </c>
      <c r="AK153" s="284">
        <f t="shared" si="522"/>
        <v>4</v>
      </c>
      <c r="AL153" s="285">
        <f t="shared" ca="1" si="511"/>
        <v>0</v>
      </c>
      <c r="AM153" s="285">
        <f t="shared" ca="1" si="511"/>
        <v>0</v>
      </c>
      <c r="AN153" s="285">
        <f t="shared" ca="1" si="511"/>
        <v>0</v>
      </c>
      <c r="AO153" s="285">
        <f t="shared" ca="1" si="511"/>
        <v>0</v>
      </c>
      <c r="AP153" s="285">
        <f t="shared" ca="1" si="511"/>
        <v>0</v>
      </c>
      <c r="AQ153" s="285">
        <f t="shared" ca="1" si="511"/>
        <v>0</v>
      </c>
      <c r="AR153" s="285">
        <f t="shared" ca="1" si="511"/>
        <v>0</v>
      </c>
      <c r="AS153" s="285">
        <f t="shared" ca="1" si="511"/>
        <v>0</v>
      </c>
      <c r="AT153" s="285">
        <f t="shared" ca="1" si="511"/>
        <v>600</v>
      </c>
      <c r="AU153" s="285">
        <f t="shared" ca="1" si="511"/>
        <v>150</v>
      </c>
      <c r="AV153" s="285">
        <f t="shared" ca="1" si="512"/>
        <v>500</v>
      </c>
      <c r="AW153" s="285">
        <f t="shared" ca="1" si="512"/>
        <v>0</v>
      </c>
      <c r="AX153" s="285">
        <f t="shared" ca="1" si="512"/>
        <v>0</v>
      </c>
      <c r="AY153" s="609">
        <f t="shared" ca="1" si="512"/>
        <v>0</v>
      </c>
      <c r="AZ153" s="285">
        <f t="shared" ca="1" si="512"/>
        <v>11</v>
      </c>
      <c r="BA153" s="285">
        <f t="shared" ca="1" si="512"/>
        <v>25</v>
      </c>
      <c r="BB153" s="285">
        <f t="shared" ca="1" si="512"/>
        <v>6</v>
      </c>
      <c r="BC153" s="285">
        <f t="shared" ca="1" si="512"/>
        <v>0</v>
      </c>
      <c r="BD153" s="285">
        <f t="shared" ca="1" si="512"/>
        <v>5</v>
      </c>
      <c r="BE153" s="285">
        <f t="shared" ca="1" si="439"/>
        <v>0</v>
      </c>
      <c r="BF153" s="285">
        <f t="shared" ca="1" si="513"/>
        <v>25</v>
      </c>
      <c r="BG153" s="285">
        <f t="shared" ca="1" si="513"/>
        <v>0</v>
      </c>
      <c r="BH153" s="285">
        <f t="shared" ca="1" si="513"/>
        <v>0</v>
      </c>
      <c r="BI153" s="285">
        <f t="shared" ca="1" si="513"/>
        <v>0</v>
      </c>
      <c r="BJ153" s="285">
        <f t="shared" ca="1" si="514"/>
        <v>15</v>
      </c>
      <c r="BK153" s="285">
        <f t="shared" ca="1" si="514"/>
        <v>0</v>
      </c>
      <c r="BL153" s="285">
        <f t="shared" ca="1" si="514"/>
        <v>0</v>
      </c>
      <c r="BM153" s="285">
        <f t="shared" ca="1" si="514"/>
        <v>0</v>
      </c>
      <c r="BN153" s="285">
        <f t="shared" ca="1" si="514"/>
        <v>0</v>
      </c>
      <c r="BO153" s="285">
        <f t="shared" ca="1" si="514"/>
        <v>0</v>
      </c>
      <c r="BP153" s="285">
        <f t="shared" ca="1" si="514"/>
        <v>0</v>
      </c>
      <c r="BQ153" s="514">
        <f t="shared" ca="1" si="440"/>
        <v>21</v>
      </c>
      <c r="BR153" s="566">
        <f t="shared" ca="1" si="515"/>
        <v>86.2</v>
      </c>
      <c r="BS153" s="274">
        <f t="shared" ca="1" si="508"/>
        <v>1250</v>
      </c>
      <c r="BT153" s="285">
        <f t="shared" ca="1" si="441"/>
        <v>1336</v>
      </c>
      <c r="BU153" s="286" t="str">
        <f t="shared" si="523"/>
        <v>E</v>
      </c>
      <c r="BV153" s="323">
        <f t="shared" ca="1" si="445"/>
        <v>1337</v>
      </c>
      <c r="BW153" s="323">
        <f t="shared" ca="1" si="442"/>
        <v>1</v>
      </c>
      <c r="BY153" s="287"/>
      <c r="BZ153" s="288"/>
      <c r="CA153" s="237" t="str">
        <f t="shared" si="524"/>
        <v>E</v>
      </c>
      <c r="CB153" s="278">
        <f t="shared" si="533"/>
        <v>2024</v>
      </c>
      <c r="CC153" s="279">
        <f t="shared" si="533"/>
        <v>4</v>
      </c>
      <c r="CD153" s="280">
        <f t="shared" ca="1" si="446"/>
        <v>0</v>
      </c>
      <c r="CE153" s="280">
        <f t="shared" ca="1" si="447"/>
        <v>0</v>
      </c>
      <c r="CF153" s="280">
        <f t="shared" ca="1" si="448"/>
        <v>0</v>
      </c>
      <c r="CG153" s="280">
        <f t="shared" ca="1" si="449"/>
        <v>0</v>
      </c>
      <c r="CH153" s="280">
        <f t="shared" ca="1" si="450"/>
        <v>0</v>
      </c>
      <c r="CI153" s="280">
        <f t="shared" ca="1" si="451"/>
        <v>0</v>
      </c>
      <c r="CJ153" s="280">
        <f t="shared" ca="1" si="452"/>
        <v>0</v>
      </c>
      <c r="CK153" s="280">
        <f t="shared" ca="1" si="453"/>
        <v>0</v>
      </c>
      <c r="CL153" s="280">
        <f t="shared" ca="1" si="454"/>
        <v>0</v>
      </c>
      <c r="CM153" s="280">
        <f t="shared" ca="1" si="455"/>
        <v>150</v>
      </c>
      <c r="CN153" s="280">
        <f t="shared" ca="1" si="456"/>
        <v>500</v>
      </c>
      <c r="CO153" s="280">
        <f t="shared" ca="1" si="457"/>
        <v>0</v>
      </c>
      <c r="CP153" s="365">
        <f t="shared" ca="1" si="458"/>
        <v>0</v>
      </c>
      <c r="CQ153" s="613">
        <f t="shared" ca="1" si="459"/>
        <v>0</v>
      </c>
      <c r="CR153" s="280">
        <f t="shared" ca="1" si="460"/>
        <v>10</v>
      </c>
      <c r="CS153" s="280">
        <f t="shared" ca="1" si="461"/>
        <v>25</v>
      </c>
      <c r="CT153" s="280">
        <f t="shared" ca="1" si="462"/>
        <v>5</v>
      </c>
      <c r="CU153" s="280">
        <f t="shared" ca="1" si="463"/>
        <v>0</v>
      </c>
      <c r="CV153" s="280">
        <f t="shared" ca="1" si="464"/>
        <v>4</v>
      </c>
      <c r="CW153" s="365">
        <f t="shared" ca="1" si="465"/>
        <v>0</v>
      </c>
      <c r="CX153" s="280">
        <f t="shared" ca="1" si="466"/>
        <v>25</v>
      </c>
      <c r="CY153" s="280">
        <f t="shared" ca="1" si="467"/>
        <v>0</v>
      </c>
      <c r="CZ153" s="280">
        <f t="shared" ca="1" si="468"/>
        <v>0</v>
      </c>
      <c r="DA153" s="280">
        <f t="shared" ca="1" si="469"/>
        <v>0</v>
      </c>
      <c r="DB153" s="280">
        <f t="shared" ca="1" si="470"/>
        <v>15</v>
      </c>
      <c r="DC153" s="280">
        <f t="shared" ca="1" si="471"/>
        <v>0</v>
      </c>
      <c r="DD153" s="280">
        <f t="shared" ca="1" si="472"/>
        <v>0</v>
      </c>
      <c r="DE153" s="280">
        <f t="shared" ca="1" si="473"/>
        <v>0</v>
      </c>
      <c r="DF153" s="280">
        <f t="shared" ca="1" si="474"/>
        <v>0</v>
      </c>
      <c r="DG153" s="280">
        <f t="shared" ca="1" si="475"/>
        <v>0</v>
      </c>
      <c r="DH153" s="280">
        <f t="shared" ca="1" si="476"/>
        <v>0</v>
      </c>
      <c r="DI153" s="568">
        <f t="shared" ca="1" si="477"/>
        <v>19</v>
      </c>
      <c r="DJ153" s="568">
        <f t="shared" ca="1" si="478"/>
        <v>65</v>
      </c>
      <c r="DK153" s="414">
        <f t="shared" ca="1" si="479"/>
        <v>650</v>
      </c>
      <c r="DL153" s="281">
        <f t="shared" ca="1" si="480"/>
        <v>734</v>
      </c>
      <c r="DM153" s="281">
        <f t="shared" ca="1" si="481"/>
        <v>735</v>
      </c>
      <c r="DN153" s="454">
        <f t="shared" ca="1" si="482"/>
        <v>1</v>
      </c>
      <c r="DO153" s="626">
        <f t="shared" ca="1" si="483"/>
        <v>1.3623978201634877E-3</v>
      </c>
      <c r="DP153" s="29"/>
      <c r="DQ153" s="29"/>
      <c r="DR153" s="29"/>
      <c r="DS153" s="29"/>
      <c r="DT153" s="29"/>
      <c r="DU153" s="29"/>
      <c r="DV153" s="29"/>
    </row>
    <row r="154" spans="1:126" ht="11.25" customHeight="1">
      <c r="A154" s="1">
        <f t="shared" si="421"/>
        <v>2038</v>
      </c>
      <c r="B154" s="477">
        <f t="shared" ref="B154:M154" si="538">B754+B834+B914+B1194+B1394+B1434</f>
        <v>26.11</v>
      </c>
      <c r="C154" s="477">
        <f t="shared" si="538"/>
        <v>22.13</v>
      </c>
      <c r="D154" s="477">
        <f t="shared" si="538"/>
        <v>21.07</v>
      </c>
      <c r="E154" s="477">
        <f t="shared" si="538"/>
        <v>20.18</v>
      </c>
      <c r="F154" s="477">
        <f t="shared" si="538"/>
        <v>22.64</v>
      </c>
      <c r="G154" s="477">
        <f t="shared" si="538"/>
        <v>26</v>
      </c>
      <c r="H154" s="477">
        <f t="shared" si="538"/>
        <v>24.59</v>
      </c>
      <c r="I154" s="477">
        <f t="shared" si="538"/>
        <v>24.25</v>
      </c>
      <c r="J154" s="477">
        <f t="shared" si="538"/>
        <v>23.09</v>
      </c>
      <c r="K154" s="477">
        <f t="shared" si="538"/>
        <v>22.189999999999998</v>
      </c>
      <c r="L154" s="477">
        <f t="shared" si="538"/>
        <v>17.88</v>
      </c>
      <c r="M154" s="477">
        <f t="shared" si="538"/>
        <v>23.740000000000002</v>
      </c>
      <c r="N154" s="41">
        <f t="shared" si="517"/>
        <v>273.87</v>
      </c>
      <c r="O154" s="2"/>
      <c r="P154" s="1">
        <f t="shared" si="423"/>
        <v>2038</v>
      </c>
      <c r="Q154" s="477">
        <f t="shared" ref="Q154:AB154" si="539">Q754+Q834+Q914+Q1194+Q1394+Q1434</f>
        <v>20.079999999999998</v>
      </c>
      <c r="R154" s="477">
        <f t="shared" si="539"/>
        <v>24.660000000000004</v>
      </c>
      <c r="S154" s="477">
        <f t="shared" si="539"/>
        <v>23.5</v>
      </c>
      <c r="T154" s="477">
        <f t="shared" si="539"/>
        <v>22.55</v>
      </c>
      <c r="U154" s="477">
        <f t="shared" si="539"/>
        <v>21.14</v>
      </c>
      <c r="V154" s="477">
        <f t="shared" si="539"/>
        <v>22.09</v>
      </c>
      <c r="W154" s="477">
        <f t="shared" si="539"/>
        <v>23.48</v>
      </c>
      <c r="X154" s="477">
        <f t="shared" si="539"/>
        <v>26.790000000000003</v>
      </c>
      <c r="Y154" s="477">
        <f t="shared" si="539"/>
        <v>24.81</v>
      </c>
      <c r="Z154" s="477">
        <f t="shared" si="539"/>
        <v>24.04</v>
      </c>
      <c r="AA154" s="477">
        <f t="shared" si="539"/>
        <v>23.45</v>
      </c>
      <c r="AB154" s="477">
        <f t="shared" si="539"/>
        <v>22.22</v>
      </c>
      <c r="AC154" s="41">
        <f t="shared" si="519"/>
        <v>278.80999999999995</v>
      </c>
      <c r="AD154" s="17"/>
      <c r="AI154" s="237" t="str">
        <f t="shared" si="520"/>
        <v>U</v>
      </c>
      <c r="AJ154" s="25">
        <f t="shared" si="521"/>
        <v>2024</v>
      </c>
      <c r="AK154" s="284">
        <f t="shared" si="522"/>
        <v>5</v>
      </c>
      <c r="AL154" s="285">
        <f t="shared" ca="1" si="511"/>
        <v>0</v>
      </c>
      <c r="AM154" s="285">
        <f t="shared" ca="1" si="511"/>
        <v>0</v>
      </c>
      <c r="AN154" s="285">
        <f t="shared" ca="1" si="511"/>
        <v>0</v>
      </c>
      <c r="AO154" s="285">
        <f t="shared" ca="1" si="511"/>
        <v>0</v>
      </c>
      <c r="AP154" s="285">
        <f t="shared" ca="1" si="511"/>
        <v>0</v>
      </c>
      <c r="AQ154" s="285">
        <f t="shared" ca="1" si="511"/>
        <v>0</v>
      </c>
      <c r="AR154" s="285">
        <f t="shared" ca="1" si="511"/>
        <v>0</v>
      </c>
      <c r="AS154" s="285">
        <f t="shared" ca="1" si="511"/>
        <v>0</v>
      </c>
      <c r="AT154" s="285">
        <f t="shared" ca="1" si="511"/>
        <v>0</v>
      </c>
      <c r="AU154" s="285">
        <f t="shared" ca="1" si="511"/>
        <v>150</v>
      </c>
      <c r="AV154" s="285">
        <f t="shared" ca="1" si="512"/>
        <v>500</v>
      </c>
      <c r="AW154" s="285">
        <f t="shared" ca="1" si="512"/>
        <v>0</v>
      </c>
      <c r="AX154" s="285">
        <f t="shared" ca="1" si="512"/>
        <v>0</v>
      </c>
      <c r="AY154" s="609">
        <f t="shared" ca="1" si="512"/>
        <v>0</v>
      </c>
      <c r="AZ154" s="285">
        <f t="shared" ca="1" si="512"/>
        <v>10</v>
      </c>
      <c r="BA154" s="285">
        <f t="shared" ca="1" si="512"/>
        <v>25</v>
      </c>
      <c r="BB154" s="285">
        <f t="shared" ca="1" si="512"/>
        <v>5</v>
      </c>
      <c r="BC154" s="285">
        <f t="shared" ca="1" si="512"/>
        <v>0</v>
      </c>
      <c r="BD154" s="285">
        <f t="shared" ca="1" si="512"/>
        <v>5</v>
      </c>
      <c r="BE154" s="285">
        <f t="shared" ca="1" si="439"/>
        <v>0</v>
      </c>
      <c r="BF154" s="285">
        <f t="shared" ca="1" si="513"/>
        <v>25</v>
      </c>
      <c r="BG154" s="285">
        <f t="shared" ca="1" si="513"/>
        <v>0</v>
      </c>
      <c r="BH154" s="285">
        <f t="shared" ca="1" si="513"/>
        <v>0</v>
      </c>
      <c r="BI154" s="285">
        <f t="shared" ca="1" si="513"/>
        <v>0</v>
      </c>
      <c r="BJ154" s="285">
        <f t="shared" ca="1" si="514"/>
        <v>15</v>
      </c>
      <c r="BK154" s="285">
        <f t="shared" ca="1" si="514"/>
        <v>0</v>
      </c>
      <c r="BL154" s="285">
        <f t="shared" ca="1" si="514"/>
        <v>0</v>
      </c>
      <c r="BM154" s="285">
        <f t="shared" ca="1" si="514"/>
        <v>0</v>
      </c>
      <c r="BN154" s="285">
        <f t="shared" ca="1" si="514"/>
        <v>0</v>
      </c>
      <c r="BO154" s="285">
        <f t="shared" ca="1" si="514"/>
        <v>0</v>
      </c>
      <c r="BP154" s="285">
        <f t="shared" ca="1" si="514"/>
        <v>0</v>
      </c>
      <c r="BQ154" s="514">
        <f t="shared" ca="1" si="440"/>
        <v>20</v>
      </c>
      <c r="BR154" s="566">
        <f t="shared" ca="1" si="515"/>
        <v>84.9</v>
      </c>
      <c r="BS154" s="274">
        <f t="shared" ca="1" si="508"/>
        <v>650</v>
      </c>
      <c r="BT154" s="285">
        <f t="shared" ca="1" si="441"/>
        <v>735</v>
      </c>
      <c r="BU154" s="286" t="str">
        <f t="shared" si="523"/>
        <v>F</v>
      </c>
      <c r="BV154" s="323">
        <f t="shared" ca="1" si="445"/>
        <v>735</v>
      </c>
      <c r="BW154" s="323">
        <f t="shared" ca="1" si="442"/>
        <v>0</v>
      </c>
      <c r="BY154" s="287"/>
      <c r="BZ154" s="288"/>
      <c r="CA154" s="237" t="str">
        <f t="shared" si="524"/>
        <v>F</v>
      </c>
      <c r="CB154" s="278">
        <f t="shared" si="533"/>
        <v>2024</v>
      </c>
      <c r="CC154" s="279">
        <f t="shared" si="533"/>
        <v>5</v>
      </c>
      <c r="CD154" s="280">
        <f t="shared" ca="1" si="446"/>
        <v>0</v>
      </c>
      <c r="CE154" s="280">
        <f t="shared" ca="1" si="447"/>
        <v>0</v>
      </c>
      <c r="CF154" s="280">
        <f t="shared" ca="1" si="448"/>
        <v>0</v>
      </c>
      <c r="CG154" s="280">
        <f t="shared" ca="1" si="449"/>
        <v>0</v>
      </c>
      <c r="CH154" s="280">
        <f t="shared" ca="1" si="450"/>
        <v>0</v>
      </c>
      <c r="CI154" s="280">
        <f t="shared" ca="1" si="451"/>
        <v>0</v>
      </c>
      <c r="CJ154" s="280">
        <f t="shared" ca="1" si="452"/>
        <v>0</v>
      </c>
      <c r="CK154" s="280">
        <f t="shared" ca="1" si="453"/>
        <v>0</v>
      </c>
      <c r="CL154" s="280">
        <f t="shared" ca="1" si="454"/>
        <v>0</v>
      </c>
      <c r="CM154" s="280">
        <f t="shared" ca="1" si="455"/>
        <v>150</v>
      </c>
      <c r="CN154" s="280">
        <f t="shared" ca="1" si="456"/>
        <v>500</v>
      </c>
      <c r="CO154" s="280">
        <f t="shared" ca="1" si="457"/>
        <v>0</v>
      </c>
      <c r="CP154" s="365">
        <f t="shared" ca="1" si="458"/>
        <v>0</v>
      </c>
      <c r="CQ154" s="613">
        <f t="shared" ca="1" si="459"/>
        <v>0</v>
      </c>
      <c r="CR154" s="280">
        <f t="shared" ca="1" si="460"/>
        <v>10</v>
      </c>
      <c r="CS154" s="280">
        <f t="shared" ca="1" si="461"/>
        <v>25</v>
      </c>
      <c r="CT154" s="280">
        <f t="shared" ca="1" si="462"/>
        <v>7</v>
      </c>
      <c r="CU154" s="280">
        <f t="shared" ca="1" si="463"/>
        <v>0</v>
      </c>
      <c r="CV154" s="280">
        <f t="shared" ca="1" si="464"/>
        <v>6</v>
      </c>
      <c r="CW154" s="365">
        <f t="shared" ca="1" si="465"/>
        <v>0</v>
      </c>
      <c r="CX154" s="280">
        <f t="shared" ca="1" si="466"/>
        <v>25</v>
      </c>
      <c r="CY154" s="280">
        <f t="shared" ca="1" si="467"/>
        <v>0</v>
      </c>
      <c r="CZ154" s="280">
        <f t="shared" ca="1" si="468"/>
        <v>0</v>
      </c>
      <c r="DA154" s="280">
        <f t="shared" ca="1" si="469"/>
        <v>0</v>
      </c>
      <c r="DB154" s="280">
        <f t="shared" ca="1" si="470"/>
        <v>15</v>
      </c>
      <c r="DC154" s="280">
        <f t="shared" ca="1" si="471"/>
        <v>0</v>
      </c>
      <c r="DD154" s="280">
        <f t="shared" ca="1" si="472"/>
        <v>0</v>
      </c>
      <c r="DE154" s="280">
        <f t="shared" ca="1" si="473"/>
        <v>0</v>
      </c>
      <c r="DF154" s="280">
        <f t="shared" ca="1" si="474"/>
        <v>0</v>
      </c>
      <c r="DG154" s="280">
        <f t="shared" ca="1" si="475"/>
        <v>0</v>
      </c>
      <c r="DH154" s="280">
        <f t="shared" ca="1" si="476"/>
        <v>0</v>
      </c>
      <c r="DI154" s="568">
        <f t="shared" ca="1" si="477"/>
        <v>23</v>
      </c>
      <c r="DJ154" s="568">
        <f t="shared" ca="1" si="478"/>
        <v>65</v>
      </c>
      <c r="DK154" s="414">
        <f t="shared" ca="1" si="479"/>
        <v>650</v>
      </c>
      <c r="DL154" s="281">
        <f t="shared" ca="1" si="480"/>
        <v>738</v>
      </c>
      <c r="DM154" s="281">
        <f t="shared" ca="1" si="481"/>
        <v>737</v>
      </c>
      <c r="DN154" s="454">
        <f t="shared" ca="1" si="482"/>
        <v>-1</v>
      </c>
      <c r="DO154" s="626">
        <f t="shared" ca="1" si="483"/>
        <v>-1.3550135501355014E-3</v>
      </c>
      <c r="DP154" s="29"/>
      <c r="DQ154" s="29"/>
      <c r="DR154" s="29"/>
      <c r="DS154" s="29"/>
      <c r="DT154" s="29"/>
      <c r="DU154" s="29"/>
      <c r="DV154" s="29"/>
    </row>
    <row r="155" spans="1:126" s="26" customFormat="1" ht="11.25" customHeight="1">
      <c r="A155" s="1">
        <f t="shared" si="421"/>
        <v>2039</v>
      </c>
      <c r="B155" s="477">
        <f t="shared" ref="B155:M155" si="540">B755+B835+B915+B1195+B1395+B1435</f>
        <v>26.27</v>
      </c>
      <c r="C155" s="477">
        <f t="shared" si="540"/>
        <v>22.169999999999998</v>
      </c>
      <c r="D155" s="477">
        <f t="shared" si="540"/>
        <v>21.15</v>
      </c>
      <c r="E155" s="477">
        <f t="shared" si="540"/>
        <v>20.25</v>
      </c>
      <c r="F155" s="477">
        <f t="shared" si="540"/>
        <v>22.69</v>
      </c>
      <c r="G155" s="477">
        <f t="shared" si="540"/>
        <v>26.09</v>
      </c>
      <c r="H155" s="477">
        <f t="shared" si="540"/>
        <v>24.689999999999998</v>
      </c>
      <c r="I155" s="477">
        <f t="shared" si="540"/>
        <v>24.36</v>
      </c>
      <c r="J155" s="477">
        <f t="shared" si="540"/>
        <v>23.169999999999998</v>
      </c>
      <c r="K155" s="477">
        <f t="shared" si="540"/>
        <v>22.259999999999998</v>
      </c>
      <c r="L155" s="477">
        <f t="shared" si="540"/>
        <v>17.96</v>
      </c>
      <c r="M155" s="477">
        <f t="shared" si="540"/>
        <v>23.88</v>
      </c>
      <c r="N155" s="41">
        <f t="shared" si="517"/>
        <v>274.94</v>
      </c>
      <c r="O155" s="2"/>
      <c r="P155" s="1">
        <f t="shared" si="423"/>
        <v>2039</v>
      </c>
      <c r="Q155" s="477">
        <f t="shared" ref="Q155:AB155" si="541">Q755+Q835+Q915+Q1195+Q1395+Q1435</f>
        <v>20.22</v>
      </c>
      <c r="R155" s="477">
        <f t="shared" si="541"/>
        <v>24.81</v>
      </c>
      <c r="S155" s="477">
        <f t="shared" si="541"/>
        <v>23.57</v>
      </c>
      <c r="T155" s="477">
        <f t="shared" si="541"/>
        <v>22.64</v>
      </c>
      <c r="U155" s="477">
        <f t="shared" si="541"/>
        <v>21.24</v>
      </c>
      <c r="V155" s="477">
        <f t="shared" si="541"/>
        <v>22.15</v>
      </c>
      <c r="W155" s="477">
        <f t="shared" si="541"/>
        <v>23.54</v>
      </c>
      <c r="X155" s="477">
        <f t="shared" si="541"/>
        <v>26.880000000000003</v>
      </c>
      <c r="Y155" s="477">
        <f t="shared" si="541"/>
        <v>24.91</v>
      </c>
      <c r="Z155" s="477">
        <f t="shared" si="541"/>
        <v>24.130000000000003</v>
      </c>
      <c r="AA155" s="477">
        <f t="shared" si="541"/>
        <v>23.550000000000004</v>
      </c>
      <c r="AB155" s="477">
        <f t="shared" si="541"/>
        <v>22.32</v>
      </c>
      <c r="AC155" s="41">
        <f t="shared" si="519"/>
        <v>279.95999999999998</v>
      </c>
      <c r="AD155" s="5"/>
      <c r="AI155" s="237" t="str">
        <f t="shared" si="520"/>
        <v>V</v>
      </c>
      <c r="AJ155" s="25">
        <f t="shared" si="521"/>
        <v>2024</v>
      </c>
      <c r="AK155" s="284">
        <f t="shared" si="522"/>
        <v>6</v>
      </c>
      <c r="AL155" s="285">
        <f t="shared" ca="1" si="511"/>
        <v>0</v>
      </c>
      <c r="AM155" s="285">
        <f t="shared" ca="1" si="511"/>
        <v>0</v>
      </c>
      <c r="AN155" s="285">
        <f t="shared" ca="1" si="511"/>
        <v>0</v>
      </c>
      <c r="AO155" s="285">
        <f t="shared" ca="1" si="511"/>
        <v>0</v>
      </c>
      <c r="AP155" s="285">
        <f t="shared" ca="1" si="511"/>
        <v>0</v>
      </c>
      <c r="AQ155" s="285">
        <f t="shared" ca="1" si="511"/>
        <v>0</v>
      </c>
      <c r="AR155" s="285">
        <f t="shared" ca="1" si="511"/>
        <v>0</v>
      </c>
      <c r="AS155" s="285">
        <f t="shared" ca="1" si="511"/>
        <v>0</v>
      </c>
      <c r="AT155" s="285">
        <f t="shared" ca="1" si="511"/>
        <v>0</v>
      </c>
      <c r="AU155" s="285">
        <f t="shared" ca="1" si="511"/>
        <v>150</v>
      </c>
      <c r="AV155" s="285">
        <f t="shared" ca="1" si="512"/>
        <v>500</v>
      </c>
      <c r="AW155" s="285">
        <f t="shared" ca="1" si="512"/>
        <v>0</v>
      </c>
      <c r="AX155" s="285">
        <f t="shared" ca="1" si="512"/>
        <v>0</v>
      </c>
      <c r="AY155" s="609">
        <f t="shared" ca="1" si="512"/>
        <v>0</v>
      </c>
      <c r="AZ155" s="285">
        <f t="shared" ca="1" si="512"/>
        <v>10</v>
      </c>
      <c r="BA155" s="285">
        <f t="shared" ca="1" si="512"/>
        <v>25</v>
      </c>
      <c r="BB155" s="285">
        <f t="shared" ca="1" si="512"/>
        <v>7</v>
      </c>
      <c r="BC155" s="285">
        <f t="shared" ca="1" si="512"/>
        <v>0</v>
      </c>
      <c r="BD155" s="285">
        <f t="shared" ca="1" si="512"/>
        <v>4</v>
      </c>
      <c r="BE155" s="285">
        <f t="shared" ca="1" si="439"/>
        <v>0</v>
      </c>
      <c r="BF155" s="285">
        <f t="shared" ca="1" si="513"/>
        <v>25</v>
      </c>
      <c r="BG155" s="285">
        <f t="shared" ca="1" si="513"/>
        <v>0</v>
      </c>
      <c r="BH155" s="285">
        <f t="shared" ca="1" si="513"/>
        <v>0</v>
      </c>
      <c r="BI155" s="285">
        <f t="shared" ca="1" si="513"/>
        <v>0</v>
      </c>
      <c r="BJ155" s="285">
        <f t="shared" ca="1" si="514"/>
        <v>15</v>
      </c>
      <c r="BK155" s="285">
        <f t="shared" ca="1" si="514"/>
        <v>0</v>
      </c>
      <c r="BL155" s="285">
        <f t="shared" ca="1" si="514"/>
        <v>0</v>
      </c>
      <c r="BM155" s="285">
        <f t="shared" ca="1" si="514"/>
        <v>0</v>
      </c>
      <c r="BN155" s="285">
        <f t="shared" ca="1" si="514"/>
        <v>0</v>
      </c>
      <c r="BO155" s="285">
        <f t="shared" ca="1" si="514"/>
        <v>0</v>
      </c>
      <c r="BP155" s="285">
        <f t="shared" ca="1" si="514"/>
        <v>0</v>
      </c>
      <c r="BQ155" s="514">
        <f t="shared" ca="1" si="440"/>
        <v>21</v>
      </c>
      <c r="BR155" s="566">
        <f t="shared" ca="1" si="515"/>
        <v>86.2</v>
      </c>
      <c r="BS155" s="274">
        <f t="shared" ca="1" si="508"/>
        <v>650</v>
      </c>
      <c r="BT155" s="285">
        <f t="shared" ca="1" si="441"/>
        <v>736</v>
      </c>
      <c r="BU155" s="286" t="str">
        <f t="shared" si="523"/>
        <v>G</v>
      </c>
      <c r="BV155" s="323">
        <f t="shared" ca="1" si="445"/>
        <v>736</v>
      </c>
      <c r="BW155" s="323">
        <f t="shared" ca="1" si="442"/>
        <v>0</v>
      </c>
      <c r="BX155" s="25"/>
      <c r="BY155" s="287"/>
      <c r="BZ155" s="288"/>
      <c r="CA155" s="237" t="str">
        <f t="shared" si="524"/>
        <v>G</v>
      </c>
      <c r="CB155" s="278">
        <f t="shared" si="533"/>
        <v>2024</v>
      </c>
      <c r="CC155" s="279">
        <f t="shared" si="533"/>
        <v>6</v>
      </c>
      <c r="CD155" s="280">
        <f t="shared" ca="1" si="446"/>
        <v>0</v>
      </c>
      <c r="CE155" s="280">
        <f t="shared" ca="1" si="447"/>
        <v>0</v>
      </c>
      <c r="CF155" s="280">
        <f t="shared" ca="1" si="448"/>
        <v>0</v>
      </c>
      <c r="CG155" s="280">
        <f t="shared" ca="1" si="449"/>
        <v>0</v>
      </c>
      <c r="CH155" s="280">
        <f t="shared" ca="1" si="450"/>
        <v>0</v>
      </c>
      <c r="CI155" s="280">
        <f t="shared" ca="1" si="451"/>
        <v>0</v>
      </c>
      <c r="CJ155" s="280">
        <f t="shared" ca="1" si="452"/>
        <v>0</v>
      </c>
      <c r="CK155" s="280">
        <f t="shared" ca="1" si="453"/>
        <v>0</v>
      </c>
      <c r="CL155" s="280">
        <f t="shared" ca="1" si="454"/>
        <v>0</v>
      </c>
      <c r="CM155" s="280">
        <f t="shared" ca="1" si="455"/>
        <v>150</v>
      </c>
      <c r="CN155" s="280">
        <f t="shared" ca="1" si="456"/>
        <v>500</v>
      </c>
      <c r="CO155" s="280">
        <f t="shared" ca="1" si="457"/>
        <v>0</v>
      </c>
      <c r="CP155" s="365">
        <f t="shared" ca="1" si="458"/>
        <v>0</v>
      </c>
      <c r="CQ155" s="613">
        <f t="shared" ca="1" si="459"/>
        <v>0</v>
      </c>
      <c r="CR155" s="280">
        <f t="shared" ca="1" si="460"/>
        <v>12</v>
      </c>
      <c r="CS155" s="280">
        <f t="shared" ca="1" si="461"/>
        <v>25</v>
      </c>
      <c r="CT155" s="280">
        <f t="shared" ca="1" si="462"/>
        <v>7</v>
      </c>
      <c r="CU155" s="280">
        <f t="shared" ca="1" si="463"/>
        <v>0</v>
      </c>
      <c r="CV155" s="280">
        <f t="shared" ca="1" si="464"/>
        <v>6</v>
      </c>
      <c r="CW155" s="365">
        <f t="shared" ca="1" si="465"/>
        <v>0</v>
      </c>
      <c r="CX155" s="280">
        <f t="shared" ca="1" si="466"/>
        <v>25</v>
      </c>
      <c r="CY155" s="280">
        <f t="shared" ca="1" si="467"/>
        <v>0</v>
      </c>
      <c r="CZ155" s="280">
        <f t="shared" ca="1" si="468"/>
        <v>0</v>
      </c>
      <c r="DA155" s="280">
        <f t="shared" ca="1" si="469"/>
        <v>0</v>
      </c>
      <c r="DB155" s="280">
        <f t="shared" ca="1" si="470"/>
        <v>15</v>
      </c>
      <c r="DC155" s="280">
        <f t="shared" ca="1" si="471"/>
        <v>0</v>
      </c>
      <c r="DD155" s="280">
        <f t="shared" ca="1" si="472"/>
        <v>0</v>
      </c>
      <c r="DE155" s="280">
        <f t="shared" ca="1" si="473"/>
        <v>0</v>
      </c>
      <c r="DF155" s="280">
        <f t="shared" ca="1" si="474"/>
        <v>0</v>
      </c>
      <c r="DG155" s="280">
        <f t="shared" ca="1" si="475"/>
        <v>0</v>
      </c>
      <c r="DH155" s="280">
        <f t="shared" ca="1" si="476"/>
        <v>0</v>
      </c>
      <c r="DI155" s="568">
        <f t="shared" ca="1" si="477"/>
        <v>25</v>
      </c>
      <c r="DJ155" s="568">
        <f t="shared" ca="1" si="478"/>
        <v>65</v>
      </c>
      <c r="DK155" s="414">
        <f t="shared" ca="1" si="479"/>
        <v>650</v>
      </c>
      <c r="DL155" s="281">
        <f t="shared" ca="1" si="480"/>
        <v>740</v>
      </c>
      <c r="DM155" s="281">
        <f t="shared" ca="1" si="481"/>
        <v>740</v>
      </c>
      <c r="DN155" s="648">
        <f t="shared" ca="1" si="482"/>
        <v>0</v>
      </c>
      <c r="DO155" s="626">
        <f t="shared" ca="1" si="483"/>
        <v>0</v>
      </c>
      <c r="DP155" s="172"/>
      <c r="DQ155" s="172"/>
      <c r="DR155" s="172"/>
      <c r="DS155" s="172"/>
      <c r="DT155" s="172"/>
      <c r="DU155" s="172"/>
      <c r="DV155" s="172"/>
    </row>
    <row r="156" spans="1:126" ht="11.25" customHeight="1">
      <c r="A156" s="1">
        <f t="shared" si="421"/>
        <v>2040</v>
      </c>
      <c r="B156" s="477">
        <f t="shared" ref="B156:M156" si="542">B756+B836+B916+B1196+B1396+B1436</f>
        <v>26.43</v>
      </c>
      <c r="C156" s="477">
        <f t="shared" si="542"/>
        <v>22.22</v>
      </c>
      <c r="D156" s="477">
        <f t="shared" si="542"/>
        <v>21.229999999999997</v>
      </c>
      <c r="E156" s="477">
        <f t="shared" si="542"/>
        <v>20.32</v>
      </c>
      <c r="F156" s="477">
        <f t="shared" si="542"/>
        <v>22.75</v>
      </c>
      <c r="G156" s="477">
        <f t="shared" si="542"/>
        <v>26.18</v>
      </c>
      <c r="H156" s="477">
        <f t="shared" si="542"/>
        <v>24.779999999999998</v>
      </c>
      <c r="I156" s="477">
        <f t="shared" si="542"/>
        <v>24.45</v>
      </c>
      <c r="J156" s="477">
        <f t="shared" si="542"/>
        <v>23.24</v>
      </c>
      <c r="K156" s="477">
        <f t="shared" si="542"/>
        <v>22.34</v>
      </c>
      <c r="L156" s="477">
        <f t="shared" si="542"/>
        <v>18.05</v>
      </c>
      <c r="M156" s="477">
        <f t="shared" si="542"/>
        <v>24.03</v>
      </c>
      <c r="N156" s="41">
        <f t="shared" si="517"/>
        <v>276.02</v>
      </c>
      <c r="O156" s="2"/>
      <c r="P156" s="1">
        <f t="shared" si="423"/>
        <v>2040</v>
      </c>
      <c r="Q156" s="477">
        <f t="shared" ref="Q156:AB157" si="543">Q756+Q836+Q916+Q1196+Q1396+Q1436</f>
        <v>20.36</v>
      </c>
      <c r="R156" s="477">
        <f t="shared" si="543"/>
        <v>24.97</v>
      </c>
      <c r="S156" s="477">
        <f t="shared" si="543"/>
        <v>23.63</v>
      </c>
      <c r="T156" s="477">
        <f t="shared" si="543"/>
        <v>22.73</v>
      </c>
      <c r="U156" s="477">
        <f t="shared" si="543"/>
        <v>21.32</v>
      </c>
      <c r="V156" s="477">
        <f t="shared" si="543"/>
        <v>22.22</v>
      </c>
      <c r="W156" s="477">
        <f t="shared" si="543"/>
        <v>23.610000000000003</v>
      </c>
      <c r="X156" s="477">
        <f t="shared" si="543"/>
        <v>26.97</v>
      </c>
      <c r="Y156" s="477">
        <f t="shared" si="543"/>
        <v>25.020000000000003</v>
      </c>
      <c r="Z156" s="477">
        <f t="shared" si="543"/>
        <v>24.21</v>
      </c>
      <c r="AA156" s="477">
        <f t="shared" si="543"/>
        <v>23.650000000000002</v>
      </c>
      <c r="AB156" s="477">
        <f t="shared" si="543"/>
        <v>22.41</v>
      </c>
      <c r="AC156" s="41">
        <f t="shared" si="519"/>
        <v>281.10000000000002</v>
      </c>
      <c r="AD156" s="17"/>
      <c r="AI156" s="237" t="str">
        <f t="shared" si="520"/>
        <v>W</v>
      </c>
      <c r="AJ156" s="25">
        <f t="shared" si="521"/>
        <v>2024</v>
      </c>
      <c r="AK156" s="284">
        <f t="shared" si="522"/>
        <v>7</v>
      </c>
      <c r="AL156" s="285">
        <f t="shared" ref="AL156:AU165" ca="1" si="544">ROUND(INDIRECT(CONCATENATE($AI156,AL$2+($AJ156-2010))),0)</f>
        <v>0</v>
      </c>
      <c r="AM156" s="285">
        <f t="shared" ca="1" si="544"/>
        <v>0</v>
      </c>
      <c r="AN156" s="285">
        <f t="shared" ca="1" si="544"/>
        <v>0</v>
      </c>
      <c r="AO156" s="285">
        <f t="shared" ca="1" si="544"/>
        <v>0</v>
      </c>
      <c r="AP156" s="285">
        <f t="shared" ca="1" si="544"/>
        <v>0</v>
      </c>
      <c r="AQ156" s="285">
        <f t="shared" ca="1" si="544"/>
        <v>0</v>
      </c>
      <c r="AR156" s="285">
        <f t="shared" ca="1" si="544"/>
        <v>0</v>
      </c>
      <c r="AS156" s="285">
        <f t="shared" ca="1" si="544"/>
        <v>0</v>
      </c>
      <c r="AT156" s="285">
        <f t="shared" ca="1" si="544"/>
        <v>0</v>
      </c>
      <c r="AU156" s="285">
        <f t="shared" ca="1" si="544"/>
        <v>150</v>
      </c>
      <c r="AV156" s="285">
        <f t="shared" ref="AV156:BD165" ca="1" si="545">ROUND(INDIRECT(CONCATENATE($AI156,AV$2+($AJ156-2010))),0)</f>
        <v>500</v>
      </c>
      <c r="AW156" s="285">
        <f t="shared" ca="1" si="545"/>
        <v>0</v>
      </c>
      <c r="AX156" s="285">
        <f t="shared" ca="1" si="545"/>
        <v>0</v>
      </c>
      <c r="AY156" s="609">
        <f t="shared" ca="1" si="545"/>
        <v>0</v>
      </c>
      <c r="AZ156" s="285">
        <f t="shared" ca="1" si="545"/>
        <v>10</v>
      </c>
      <c r="BA156" s="285">
        <f t="shared" ca="1" si="545"/>
        <v>25</v>
      </c>
      <c r="BB156" s="285">
        <f t="shared" ca="1" si="545"/>
        <v>7</v>
      </c>
      <c r="BC156" s="285">
        <f t="shared" ca="1" si="545"/>
        <v>0</v>
      </c>
      <c r="BD156" s="285">
        <f t="shared" ca="1" si="545"/>
        <v>6</v>
      </c>
      <c r="BE156" s="285">
        <f t="shared" ca="1" si="439"/>
        <v>0</v>
      </c>
      <c r="BF156" s="285">
        <f t="shared" ca="1" si="513"/>
        <v>25</v>
      </c>
      <c r="BG156" s="285">
        <f t="shared" ca="1" si="513"/>
        <v>0</v>
      </c>
      <c r="BH156" s="285">
        <f t="shared" ca="1" si="513"/>
        <v>0</v>
      </c>
      <c r="BI156" s="285">
        <f t="shared" ca="1" si="513"/>
        <v>0</v>
      </c>
      <c r="BJ156" s="285">
        <f t="shared" ref="BJ156:BP165" ca="1" si="546">ROUND(INDIRECT(CONCATENATE($AI156,BJ$2+($AJ156-2010))),1)</f>
        <v>15</v>
      </c>
      <c r="BK156" s="285">
        <f t="shared" ca="1" si="546"/>
        <v>0</v>
      </c>
      <c r="BL156" s="285">
        <f t="shared" ca="1" si="546"/>
        <v>0</v>
      </c>
      <c r="BM156" s="285">
        <f t="shared" ca="1" si="546"/>
        <v>0</v>
      </c>
      <c r="BN156" s="285">
        <f t="shared" ca="1" si="546"/>
        <v>0</v>
      </c>
      <c r="BO156" s="285">
        <f t="shared" ca="1" si="546"/>
        <v>0</v>
      </c>
      <c r="BP156" s="285">
        <f t="shared" ca="1" si="546"/>
        <v>0</v>
      </c>
      <c r="BQ156" s="514">
        <f t="shared" ca="1" si="440"/>
        <v>23</v>
      </c>
      <c r="BR156" s="566">
        <f t="shared" ca="1" si="515"/>
        <v>87.6</v>
      </c>
      <c r="BS156" s="274">
        <f t="shared" ca="1" si="508"/>
        <v>650</v>
      </c>
      <c r="BT156" s="285">
        <f t="shared" ca="1" si="441"/>
        <v>738</v>
      </c>
      <c r="BU156" s="286" t="str">
        <f t="shared" si="523"/>
        <v>H</v>
      </c>
      <c r="BV156" s="323">
        <f t="shared" ca="1" si="445"/>
        <v>738</v>
      </c>
      <c r="BW156" s="323">
        <f t="shared" ca="1" si="442"/>
        <v>0</v>
      </c>
      <c r="BY156" s="287"/>
      <c r="BZ156" s="288"/>
      <c r="CA156" s="237" t="str">
        <f t="shared" si="524"/>
        <v>H</v>
      </c>
      <c r="CB156" s="278">
        <f t="shared" si="533"/>
        <v>2024</v>
      </c>
      <c r="CC156" s="279">
        <f t="shared" si="533"/>
        <v>7</v>
      </c>
      <c r="CD156" s="280">
        <f t="shared" ca="1" si="446"/>
        <v>0</v>
      </c>
      <c r="CE156" s="280">
        <f t="shared" ca="1" si="447"/>
        <v>0</v>
      </c>
      <c r="CF156" s="280">
        <f t="shared" ca="1" si="448"/>
        <v>0</v>
      </c>
      <c r="CG156" s="280">
        <f t="shared" ca="1" si="449"/>
        <v>0</v>
      </c>
      <c r="CH156" s="280">
        <f t="shared" ca="1" si="450"/>
        <v>0</v>
      </c>
      <c r="CI156" s="280">
        <f t="shared" ca="1" si="451"/>
        <v>0</v>
      </c>
      <c r="CJ156" s="280">
        <f t="shared" ca="1" si="452"/>
        <v>0</v>
      </c>
      <c r="CK156" s="280">
        <f t="shared" ca="1" si="453"/>
        <v>0</v>
      </c>
      <c r="CL156" s="280">
        <f t="shared" ca="1" si="454"/>
        <v>0</v>
      </c>
      <c r="CM156" s="280">
        <f t="shared" ca="1" si="455"/>
        <v>150</v>
      </c>
      <c r="CN156" s="280">
        <f t="shared" ca="1" si="456"/>
        <v>500</v>
      </c>
      <c r="CO156" s="280">
        <f t="shared" ca="1" si="457"/>
        <v>0</v>
      </c>
      <c r="CP156" s="365">
        <f t="shared" ca="1" si="458"/>
        <v>0</v>
      </c>
      <c r="CQ156" s="613">
        <f t="shared" ca="1" si="459"/>
        <v>0</v>
      </c>
      <c r="CR156" s="280">
        <f t="shared" ca="1" si="460"/>
        <v>10</v>
      </c>
      <c r="CS156" s="280">
        <f t="shared" ca="1" si="461"/>
        <v>25</v>
      </c>
      <c r="CT156" s="280">
        <f t="shared" ca="1" si="462"/>
        <v>8</v>
      </c>
      <c r="CU156" s="280">
        <f t="shared" ca="1" si="463"/>
        <v>0</v>
      </c>
      <c r="CV156" s="280">
        <f t="shared" ca="1" si="464"/>
        <v>6</v>
      </c>
      <c r="CW156" s="365">
        <f t="shared" ca="1" si="465"/>
        <v>0</v>
      </c>
      <c r="CX156" s="280">
        <f t="shared" ca="1" si="466"/>
        <v>25</v>
      </c>
      <c r="CY156" s="280">
        <f t="shared" ca="1" si="467"/>
        <v>0</v>
      </c>
      <c r="CZ156" s="280">
        <f t="shared" ca="1" si="468"/>
        <v>0</v>
      </c>
      <c r="DA156" s="280">
        <f t="shared" ca="1" si="469"/>
        <v>0</v>
      </c>
      <c r="DB156" s="280">
        <f t="shared" ca="1" si="470"/>
        <v>15</v>
      </c>
      <c r="DC156" s="280">
        <f t="shared" ca="1" si="471"/>
        <v>0</v>
      </c>
      <c r="DD156" s="280">
        <f t="shared" ca="1" si="472"/>
        <v>0</v>
      </c>
      <c r="DE156" s="280">
        <f t="shared" ca="1" si="473"/>
        <v>0</v>
      </c>
      <c r="DF156" s="280">
        <f t="shared" ca="1" si="474"/>
        <v>0</v>
      </c>
      <c r="DG156" s="280">
        <f t="shared" ca="1" si="475"/>
        <v>0</v>
      </c>
      <c r="DH156" s="280">
        <f t="shared" ca="1" si="476"/>
        <v>0</v>
      </c>
      <c r="DI156" s="568">
        <f t="shared" ca="1" si="477"/>
        <v>24</v>
      </c>
      <c r="DJ156" s="568">
        <f t="shared" ca="1" si="478"/>
        <v>65</v>
      </c>
      <c r="DK156" s="414">
        <f t="shared" ca="1" si="479"/>
        <v>650</v>
      </c>
      <c r="DL156" s="281">
        <f t="shared" ca="1" si="480"/>
        <v>739</v>
      </c>
      <c r="DM156" s="281">
        <f t="shared" ca="1" si="481"/>
        <v>739</v>
      </c>
      <c r="DN156" s="454">
        <f t="shared" ca="1" si="482"/>
        <v>0</v>
      </c>
      <c r="DO156" s="626">
        <f t="shared" ca="1" si="483"/>
        <v>0</v>
      </c>
      <c r="DP156" s="29"/>
      <c r="DQ156" s="29"/>
      <c r="DR156" s="29"/>
      <c r="DS156" s="29"/>
      <c r="DT156" s="29"/>
      <c r="DU156" s="29"/>
      <c r="DV156" s="29"/>
    </row>
    <row r="157" spans="1:126" ht="11.25" customHeight="1">
      <c r="A157" s="1">
        <f t="shared" si="421"/>
        <v>2041</v>
      </c>
      <c r="O157" s="2"/>
      <c r="P157" s="1">
        <f t="shared" si="423"/>
        <v>2041</v>
      </c>
      <c r="Q157" s="477">
        <f t="shared" si="543"/>
        <v>20.509999999999998</v>
      </c>
      <c r="R157" s="477">
        <f t="shared" si="543"/>
        <v>16.16</v>
      </c>
      <c r="AD157" s="17"/>
      <c r="AI157" s="237" t="str">
        <f t="shared" si="520"/>
        <v>X</v>
      </c>
      <c r="AJ157" s="25">
        <f t="shared" si="521"/>
        <v>2024</v>
      </c>
      <c r="AK157" s="284">
        <f t="shared" si="522"/>
        <v>8</v>
      </c>
      <c r="AL157" s="285">
        <f t="shared" ca="1" si="544"/>
        <v>0</v>
      </c>
      <c r="AM157" s="285">
        <f t="shared" ca="1" si="544"/>
        <v>0</v>
      </c>
      <c r="AN157" s="285">
        <f t="shared" ca="1" si="544"/>
        <v>0</v>
      </c>
      <c r="AO157" s="285">
        <f t="shared" ca="1" si="544"/>
        <v>0</v>
      </c>
      <c r="AP157" s="285">
        <f t="shared" ca="1" si="544"/>
        <v>0</v>
      </c>
      <c r="AQ157" s="285">
        <f t="shared" ca="1" si="544"/>
        <v>0</v>
      </c>
      <c r="AR157" s="285">
        <f t="shared" ca="1" si="544"/>
        <v>0</v>
      </c>
      <c r="AS157" s="285">
        <f t="shared" ca="1" si="544"/>
        <v>0</v>
      </c>
      <c r="AT157" s="285">
        <f t="shared" ca="1" si="544"/>
        <v>0</v>
      </c>
      <c r="AU157" s="285">
        <f t="shared" ca="1" si="544"/>
        <v>150</v>
      </c>
      <c r="AV157" s="285">
        <f t="shared" ca="1" si="545"/>
        <v>500</v>
      </c>
      <c r="AW157" s="285">
        <f t="shared" ca="1" si="545"/>
        <v>0</v>
      </c>
      <c r="AX157" s="285">
        <f t="shared" ca="1" si="545"/>
        <v>0</v>
      </c>
      <c r="AY157" s="609">
        <f t="shared" ca="1" si="545"/>
        <v>0</v>
      </c>
      <c r="AZ157" s="285">
        <f t="shared" ca="1" si="545"/>
        <v>12</v>
      </c>
      <c r="BA157" s="285">
        <f t="shared" ca="1" si="545"/>
        <v>25</v>
      </c>
      <c r="BB157" s="285">
        <f t="shared" ca="1" si="545"/>
        <v>8</v>
      </c>
      <c r="BC157" s="285">
        <f t="shared" ca="1" si="545"/>
        <v>0</v>
      </c>
      <c r="BD157" s="285">
        <f t="shared" ca="1" si="545"/>
        <v>6</v>
      </c>
      <c r="BE157" s="285">
        <f t="shared" ca="1" si="439"/>
        <v>0</v>
      </c>
      <c r="BF157" s="285">
        <f t="shared" ca="1" si="513"/>
        <v>25</v>
      </c>
      <c r="BG157" s="285">
        <f t="shared" ca="1" si="513"/>
        <v>0</v>
      </c>
      <c r="BH157" s="285">
        <f t="shared" ca="1" si="513"/>
        <v>0</v>
      </c>
      <c r="BI157" s="285">
        <f t="shared" ca="1" si="513"/>
        <v>0</v>
      </c>
      <c r="BJ157" s="285">
        <f t="shared" ca="1" si="546"/>
        <v>15</v>
      </c>
      <c r="BK157" s="285">
        <f t="shared" ca="1" si="546"/>
        <v>0</v>
      </c>
      <c r="BL157" s="285">
        <f t="shared" ca="1" si="546"/>
        <v>0</v>
      </c>
      <c r="BM157" s="285">
        <f t="shared" ca="1" si="546"/>
        <v>0</v>
      </c>
      <c r="BN157" s="285">
        <f t="shared" ca="1" si="546"/>
        <v>0</v>
      </c>
      <c r="BO157" s="285">
        <f t="shared" ca="1" si="546"/>
        <v>0</v>
      </c>
      <c r="BP157" s="285">
        <f t="shared" ca="1" si="546"/>
        <v>0</v>
      </c>
      <c r="BQ157" s="514">
        <f t="shared" ca="1" si="440"/>
        <v>25</v>
      </c>
      <c r="BR157" s="566">
        <f t="shared" ca="1" si="515"/>
        <v>90.4</v>
      </c>
      <c r="BS157" s="274">
        <f t="shared" ca="1" si="508"/>
        <v>650</v>
      </c>
      <c r="BT157" s="285">
        <f t="shared" ca="1" si="441"/>
        <v>740</v>
      </c>
      <c r="BU157" s="286" t="str">
        <f t="shared" si="523"/>
        <v>I</v>
      </c>
      <c r="BV157" s="323">
        <f t="shared" ca="1" si="445"/>
        <v>741</v>
      </c>
      <c r="BW157" s="323">
        <f t="shared" ca="1" si="442"/>
        <v>1</v>
      </c>
      <c r="BY157" s="287"/>
      <c r="BZ157" s="288"/>
      <c r="CA157" s="237" t="str">
        <f t="shared" si="524"/>
        <v>I</v>
      </c>
      <c r="CB157" s="278">
        <f t="shared" si="533"/>
        <v>2024</v>
      </c>
      <c r="CC157" s="279">
        <f t="shared" si="533"/>
        <v>8</v>
      </c>
      <c r="CD157" s="280">
        <f t="shared" ca="1" si="446"/>
        <v>0</v>
      </c>
      <c r="CE157" s="280">
        <f t="shared" ca="1" si="447"/>
        <v>0</v>
      </c>
      <c r="CF157" s="280">
        <f t="shared" ca="1" si="448"/>
        <v>0</v>
      </c>
      <c r="CG157" s="280">
        <f t="shared" ca="1" si="449"/>
        <v>0</v>
      </c>
      <c r="CH157" s="280">
        <f t="shared" ca="1" si="450"/>
        <v>0</v>
      </c>
      <c r="CI157" s="280">
        <f t="shared" ca="1" si="451"/>
        <v>0</v>
      </c>
      <c r="CJ157" s="280">
        <f t="shared" ca="1" si="452"/>
        <v>0</v>
      </c>
      <c r="CK157" s="280">
        <f t="shared" ca="1" si="453"/>
        <v>0</v>
      </c>
      <c r="CL157" s="280">
        <f t="shared" ca="1" si="454"/>
        <v>0</v>
      </c>
      <c r="CM157" s="280">
        <f t="shared" ca="1" si="455"/>
        <v>150</v>
      </c>
      <c r="CN157" s="280">
        <f t="shared" ca="1" si="456"/>
        <v>500</v>
      </c>
      <c r="CO157" s="280">
        <f t="shared" ca="1" si="457"/>
        <v>0</v>
      </c>
      <c r="CP157" s="365">
        <f t="shared" ca="1" si="458"/>
        <v>0</v>
      </c>
      <c r="CQ157" s="613">
        <f t="shared" ca="1" si="459"/>
        <v>0</v>
      </c>
      <c r="CR157" s="280">
        <f t="shared" ca="1" si="460"/>
        <v>10</v>
      </c>
      <c r="CS157" s="280">
        <f t="shared" ca="1" si="461"/>
        <v>25</v>
      </c>
      <c r="CT157" s="280">
        <f t="shared" ca="1" si="462"/>
        <v>7</v>
      </c>
      <c r="CU157" s="280">
        <f t="shared" ca="1" si="463"/>
        <v>0</v>
      </c>
      <c r="CV157" s="280">
        <f t="shared" ca="1" si="464"/>
        <v>6</v>
      </c>
      <c r="CW157" s="365">
        <f t="shared" ca="1" si="465"/>
        <v>0</v>
      </c>
      <c r="CX157" s="280">
        <f t="shared" ca="1" si="466"/>
        <v>25</v>
      </c>
      <c r="CY157" s="280">
        <f t="shared" ca="1" si="467"/>
        <v>0</v>
      </c>
      <c r="CZ157" s="280">
        <f t="shared" ca="1" si="468"/>
        <v>0</v>
      </c>
      <c r="DA157" s="280">
        <f t="shared" ca="1" si="469"/>
        <v>0</v>
      </c>
      <c r="DB157" s="280">
        <f t="shared" ca="1" si="470"/>
        <v>15</v>
      </c>
      <c r="DC157" s="280">
        <f t="shared" ca="1" si="471"/>
        <v>0</v>
      </c>
      <c r="DD157" s="280">
        <f t="shared" ca="1" si="472"/>
        <v>0</v>
      </c>
      <c r="DE157" s="280">
        <f t="shared" ca="1" si="473"/>
        <v>0</v>
      </c>
      <c r="DF157" s="280">
        <f t="shared" ca="1" si="474"/>
        <v>0</v>
      </c>
      <c r="DG157" s="280">
        <f t="shared" ca="1" si="475"/>
        <v>0</v>
      </c>
      <c r="DH157" s="280">
        <f t="shared" ca="1" si="476"/>
        <v>0</v>
      </c>
      <c r="DI157" s="568">
        <f t="shared" ca="1" si="477"/>
        <v>23</v>
      </c>
      <c r="DJ157" s="568">
        <f t="shared" ca="1" si="478"/>
        <v>65</v>
      </c>
      <c r="DK157" s="414">
        <f t="shared" ca="1" si="479"/>
        <v>650</v>
      </c>
      <c r="DL157" s="281">
        <f t="shared" ca="1" si="480"/>
        <v>738</v>
      </c>
      <c r="DM157" s="281">
        <f t="shared" ca="1" si="481"/>
        <v>738</v>
      </c>
      <c r="DN157" s="454">
        <f t="shared" ca="1" si="482"/>
        <v>0</v>
      </c>
      <c r="DO157" s="626">
        <f t="shared" ca="1" si="483"/>
        <v>0</v>
      </c>
      <c r="DP157" s="29"/>
      <c r="DQ157" s="29"/>
      <c r="DR157" s="29"/>
      <c r="DS157" s="29"/>
      <c r="DT157" s="29"/>
      <c r="DU157" s="29"/>
      <c r="DV157" s="29"/>
    </row>
    <row r="158" spans="1:126" ht="11.25" customHeight="1">
      <c r="A158" s="1">
        <f t="shared" si="421"/>
        <v>2042</v>
      </c>
      <c r="O158" s="2"/>
      <c r="P158" s="1">
        <f t="shared" si="423"/>
        <v>2042</v>
      </c>
      <c r="AD158" s="17"/>
      <c r="AI158" s="237" t="str">
        <f t="shared" si="520"/>
        <v>Y</v>
      </c>
      <c r="AJ158" s="25">
        <f t="shared" si="521"/>
        <v>2024</v>
      </c>
      <c r="AK158" s="284">
        <f t="shared" si="522"/>
        <v>9</v>
      </c>
      <c r="AL158" s="285">
        <f t="shared" ca="1" si="544"/>
        <v>0</v>
      </c>
      <c r="AM158" s="285">
        <f t="shared" ca="1" si="544"/>
        <v>0</v>
      </c>
      <c r="AN158" s="285">
        <f t="shared" ca="1" si="544"/>
        <v>0</v>
      </c>
      <c r="AO158" s="285">
        <f t="shared" ca="1" si="544"/>
        <v>0</v>
      </c>
      <c r="AP158" s="285">
        <f t="shared" ca="1" si="544"/>
        <v>0</v>
      </c>
      <c r="AQ158" s="285">
        <f t="shared" ca="1" si="544"/>
        <v>0</v>
      </c>
      <c r="AR158" s="285">
        <f t="shared" ca="1" si="544"/>
        <v>0</v>
      </c>
      <c r="AS158" s="285">
        <f t="shared" ca="1" si="544"/>
        <v>0</v>
      </c>
      <c r="AT158" s="285">
        <f t="shared" ca="1" si="544"/>
        <v>0</v>
      </c>
      <c r="AU158" s="285">
        <f t="shared" ca="1" si="544"/>
        <v>150</v>
      </c>
      <c r="AV158" s="285">
        <f t="shared" ca="1" si="545"/>
        <v>500</v>
      </c>
      <c r="AW158" s="285">
        <f t="shared" ca="1" si="545"/>
        <v>0</v>
      </c>
      <c r="AX158" s="285">
        <f t="shared" ca="1" si="545"/>
        <v>0</v>
      </c>
      <c r="AY158" s="609">
        <f t="shared" ca="1" si="545"/>
        <v>0</v>
      </c>
      <c r="AZ158" s="285">
        <f t="shared" ca="1" si="545"/>
        <v>10</v>
      </c>
      <c r="BA158" s="285">
        <f t="shared" ca="1" si="545"/>
        <v>25</v>
      </c>
      <c r="BB158" s="285">
        <f t="shared" ca="1" si="545"/>
        <v>7</v>
      </c>
      <c r="BC158" s="285">
        <f t="shared" ca="1" si="545"/>
        <v>0</v>
      </c>
      <c r="BD158" s="285">
        <f t="shared" ca="1" si="545"/>
        <v>6</v>
      </c>
      <c r="BE158" s="285">
        <f t="shared" ca="1" si="439"/>
        <v>0</v>
      </c>
      <c r="BF158" s="285">
        <f t="shared" ca="1" si="513"/>
        <v>25</v>
      </c>
      <c r="BG158" s="285">
        <f t="shared" ca="1" si="513"/>
        <v>0</v>
      </c>
      <c r="BH158" s="285">
        <f t="shared" ca="1" si="513"/>
        <v>0</v>
      </c>
      <c r="BI158" s="285">
        <f t="shared" ca="1" si="513"/>
        <v>0</v>
      </c>
      <c r="BJ158" s="285">
        <f t="shared" ca="1" si="546"/>
        <v>15</v>
      </c>
      <c r="BK158" s="285">
        <f t="shared" ca="1" si="546"/>
        <v>0</v>
      </c>
      <c r="BL158" s="285">
        <f t="shared" ca="1" si="546"/>
        <v>0</v>
      </c>
      <c r="BM158" s="285">
        <f t="shared" ca="1" si="546"/>
        <v>0</v>
      </c>
      <c r="BN158" s="285">
        <f t="shared" ca="1" si="546"/>
        <v>0</v>
      </c>
      <c r="BO158" s="285">
        <f t="shared" ca="1" si="546"/>
        <v>0</v>
      </c>
      <c r="BP158" s="285">
        <f t="shared" ca="1" si="546"/>
        <v>0</v>
      </c>
      <c r="BQ158" s="514">
        <f t="shared" ca="1" si="440"/>
        <v>23</v>
      </c>
      <c r="BR158" s="566">
        <f t="shared" ca="1" si="515"/>
        <v>88.3</v>
      </c>
      <c r="BS158" s="274">
        <f t="shared" ca="1" si="508"/>
        <v>650</v>
      </c>
      <c r="BT158" s="285">
        <f t="shared" ca="1" si="441"/>
        <v>738</v>
      </c>
      <c r="BU158" s="286" t="str">
        <f t="shared" si="523"/>
        <v>J</v>
      </c>
      <c r="BV158" s="323">
        <f t="shared" ca="1" si="445"/>
        <v>738</v>
      </c>
      <c r="BW158" s="323">
        <f t="shared" ca="1" si="442"/>
        <v>0</v>
      </c>
      <c r="BX158" s="26"/>
      <c r="BY158" s="287"/>
      <c r="BZ158" s="288"/>
      <c r="CA158" s="237" t="str">
        <f t="shared" si="524"/>
        <v>J</v>
      </c>
      <c r="CB158" s="278">
        <f t="shared" si="533"/>
        <v>2024</v>
      </c>
      <c r="CC158" s="279">
        <f t="shared" si="533"/>
        <v>9</v>
      </c>
      <c r="CD158" s="280">
        <f t="shared" ca="1" si="446"/>
        <v>0</v>
      </c>
      <c r="CE158" s="280">
        <f t="shared" ca="1" si="447"/>
        <v>0</v>
      </c>
      <c r="CF158" s="280">
        <f t="shared" ca="1" si="448"/>
        <v>0</v>
      </c>
      <c r="CG158" s="280">
        <f t="shared" ca="1" si="449"/>
        <v>0</v>
      </c>
      <c r="CH158" s="280">
        <f t="shared" ca="1" si="450"/>
        <v>0</v>
      </c>
      <c r="CI158" s="280">
        <f t="shared" ca="1" si="451"/>
        <v>0</v>
      </c>
      <c r="CJ158" s="280">
        <f t="shared" ca="1" si="452"/>
        <v>0</v>
      </c>
      <c r="CK158" s="280">
        <f t="shared" ca="1" si="453"/>
        <v>0</v>
      </c>
      <c r="CL158" s="280">
        <f t="shared" ca="1" si="454"/>
        <v>0</v>
      </c>
      <c r="CM158" s="280">
        <f t="shared" ca="1" si="455"/>
        <v>150</v>
      </c>
      <c r="CN158" s="280">
        <f t="shared" ca="1" si="456"/>
        <v>500</v>
      </c>
      <c r="CO158" s="280">
        <f t="shared" ca="1" si="457"/>
        <v>0</v>
      </c>
      <c r="CP158" s="365">
        <f t="shared" ca="1" si="458"/>
        <v>0</v>
      </c>
      <c r="CQ158" s="613">
        <f t="shared" ca="1" si="459"/>
        <v>0</v>
      </c>
      <c r="CR158" s="280">
        <f t="shared" ca="1" si="460"/>
        <v>10</v>
      </c>
      <c r="CS158" s="280">
        <f t="shared" ca="1" si="461"/>
        <v>25</v>
      </c>
      <c r="CT158" s="280">
        <f t="shared" ca="1" si="462"/>
        <v>7</v>
      </c>
      <c r="CU158" s="280">
        <f t="shared" ca="1" si="463"/>
        <v>0</v>
      </c>
      <c r="CV158" s="280">
        <f t="shared" ca="1" si="464"/>
        <v>6</v>
      </c>
      <c r="CW158" s="365">
        <f t="shared" ca="1" si="465"/>
        <v>0</v>
      </c>
      <c r="CX158" s="280">
        <f t="shared" ca="1" si="466"/>
        <v>25</v>
      </c>
      <c r="CY158" s="280">
        <f t="shared" ca="1" si="467"/>
        <v>0</v>
      </c>
      <c r="CZ158" s="280">
        <f t="shared" ca="1" si="468"/>
        <v>0</v>
      </c>
      <c r="DA158" s="280">
        <f t="shared" ca="1" si="469"/>
        <v>0</v>
      </c>
      <c r="DB158" s="280">
        <f t="shared" ca="1" si="470"/>
        <v>15</v>
      </c>
      <c r="DC158" s="280">
        <f t="shared" ca="1" si="471"/>
        <v>0</v>
      </c>
      <c r="DD158" s="280">
        <f t="shared" ca="1" si="472"/>
        <v>0</v>
      </c>
      <c r="DE158" s="280">
        <f t="shared" ca="1" si="473"/>
        <v>0</v>
      </c>
      <c r="DF158" s="280">
        <f t="shared" ca="1" si="474"/>
        <v>0</v>
      </c>
      <c r="DG158" s="280">
        <f t="shared" ca="1" si="475"/>
        <v>0</v>
      </c>
      <c r="DH158" s="280">
        <f t="shared" ca="1" si="476"/>
        <v>0</v>
      </c>
      <c r="DI158" s="568">
        <f t="shared" ca="1" si="477"/>
        <v>23</v>
      </c>
      <c r="DJ158" s="568">
        <f t="shared" ca="1" si="478"/>
        <v>65</v>
      </c>
      <c r="DK158" s="414">
        <f t="shared" ca="1" si="479"/>
        <v>650</v>
      </c>
      <c r="DL158" s="281">
        <f t="shared" ca="1" si="480"/>
        <v>738</v>
      </c>
      <c r="DM158" s="281">
        <f t="shared" ca="1" si="481"/>
        <v>737</v>
      </c>
      <c r="DN158" s="454">
        <f t="shared" ca="1" si="482"/>
        <v>-1</v>
      </c>
      <c r="DO158" s="626">
        <f t="shared" ca="1" si="483"/>
        <v>-1.3550135501355014E-3</v>
      </c>
      <c r="DP158" s="29"/>
      <c r="DQ158" s="29"/>
      <c r="DR158" s="29"/>
      <c r="DS158" s="29"/>
      <c r="DT158" s="29"/>
      <c r="DU158" s="29"/>
      <c r="DV158" s="29"/>
    </row>
    <row r="159" spans="1:126" ht="11.25" customHeight="1">
      <c r="A159" s="1">
        <f t="shared" si="421"/>
        <v>2043</v>
      </c>
      <c r="O159" s="2"/>
      <c r="P159" s="1">
        <f t="shared" si="423"/>
        <v>2043</v>
      </c>
      <c r="AD159" s="17"/>
      <c r="AI159" s="237" t="str">
        <f t="shared" si="520"/>
        <v>Z</v>
      </c>
      <c r="AJ159" s="25">
        <f t="shared" si="521"/>
        <v>2024</v>
      </c>
      <c r="AK159" s="284">
        <f t="shared" si="522"/>
        <v>10</v>
      </c>
      <c r="AL159" s="285">
        <f t="shared" ca="1" si="544"/>
        <v>0</v>
      </c>
      <c r="AM159" s="285">
        <f t="shared" ca="1" si="544"/>
        <v>0</v>
      </c>
      <c r="AN159" s="285">
        <f t="shared" ca="1" si="544"/>
        <v>0</v>
      </c>
      <c r="AO159" s="285">
        <f t="shared" ca="1" si="544"/>
        <v>0</v>
      </c>
      <c r="AP159" s="285">
        <f t="shared" ca="1" si="544"/>
        <v>0</v>
      </c>
      <c r="AQ159" s="285">
        <f t="shared" ca="1" si="544"/>
        <v>0</v>
      </c>
      <c r="AR159" s="285">
        <f t="shared" ca="1" si="544"/>
        <v>0</v>
      </c>
      <c r="AS159" s="285">
        <f t="shared" ca="1" si="544"/>
        <v>0</v>
      </c>
      <c r="AT159" s="285">
        <f t="shared" ca="1" si="544"/>
        <v>0</v>
      </c>
      <c r="AU159" s="285">
        <f t="shared" ca="1" si="544"/>
        <v>150</v>
      </c>
      <c r="AV159" s="285">
        <f t="shared" ca="1" si="545"/>
        <v>500</v>
      </c>
      <c r="AW159" s="285">
        <f t="shared" ca="1" si="545"/>
        <v>0</v>
      </c>
      <c r="AX159" s="285">
        <f t="shared" ca="1" si="545"/>
        <v>0</v>
      </c>
      <c r="AY159" s="609">
        <f t="shared" ca="1" si="545"/>
        <v>0</v>
      </c>
      <c r="AZ159" s="285">
        <f t="shared" ca="1" si="545"/>
        <v>10</v>
      </c>
      <c r="BA159" s="285">
        <f t="shared" ca="1" si="545"/>
        <v>25</v>
      </c>
      <c r="BB159" s="285">
        <f t="shared" ca="1" si="545"/>
        <v>7</v>
      </c>
      <c r="BC159" s="285">
        <f t="shared" ca="1" si="545"/>
        <v>0</v>
      </c>
      <c r="BD159" s="285">
        <f t="shared" ca="1" si="545"/>
        <v>6</v>
      </c>
      <c r="BE159" s="285">
        <f t="shared" ca="1" si="439"/>
        <v>0</v>
      </c>
      <c r="BF159" s="285">
        <f t="shared" ca="1" si="513"/>
        <v>25</v>
      </c>
      <c r="BG159" s="285">
        <f t="shared" ca="1" si="513"/>
        <v>0</v>
      </c>
      <c r="BH159" s="285">
        <f t="shared" ca="1" si="513"/>
        <v>0</v>
      </c>
      <c r="BI159" s="285">
        <f t="shared" ca="1" si="513"/>
        <v>0</v>
      </c>
      <c r="BJ159" s="285">
        <f t="shared" ca="1" si="546"/>
        <v>15</v>
      </c>
      <c r="BK159" s="285">
        <f t="shared" ca="1" si="546"/>
        <v>0</v>
      </c>
      <c r="BL159" s="285">
        <f t="shared" ca="1" si="546"/>
        <v>0</v>
      </c>
      <c r="BM159" s="285">
        <f t="shared" ca="1" si="546"/>
        <v>0</v>
      </c>
      <c r="BN159" s="285">
        <f t="shared" ca="1" si="546"/>
        <v>0</v>
      </c>
      <c r="BO159" s="285">
        <f t="shared" ca="1" si="546"/>
        <v>0</v>
      </c>
      <c r="BP159" s="285">
        <f t="shared" ca="1" si="546"/>
        <v>0</v>
      </c>
      <c r="BQ159" s="514">
        <f t="shared" ca="1" si="440"/>
        <v>23</v>
      </c>
      <c r="BR159" s="566">
        <f t="shared" ca="1" si="515"/>
        <v>87.9</v>
      </c>
      <c r="BS159" s="274">
        <f t="shared" ca="1" si="508"/>
        <v>650</v>
      </c>
      <c r="BT159" s="285">
        <f t="shared" ca="1" si="441"/>
        <v>738</v>
      </c>
      <c r="BU159" s="286" t="str">
        <f t="shared" si="523"/>
        <v>K</v>
      </c>
      <c r="BV159" s="323">
        <f t="shared" ca="1" si="445"/>
        <v>738</v>
      </c>
      <c r="BW159" s="323">
        <f t="shared" ca="1" si="442"/>
        <v>0</v>
      </c>
      <c r="BY159" s="287"/>
      <c r="BZ159" s="288"/>
      <c r="CA159" s="237" t="str">
        <f t="shared" si="524"/>
        <v>K</v>
      </c>
      <c r="CB159" s="278">
        <f t="shared" si="533"/>
        <v>2024</v>
      </c>
      <c r="CC159" s="279">
        <f t="shared" si="533"/>
        <v>10</v>
      </c>
      <c r="CD159" s="280">
        <f t="shared" ca="1" si="446"/>
        <v>0</v>
      </c>
      <c r="CE159" s="280">
        <f t="shared" ca="1" si="447"/>
        <v>0</v>
      </c>
      <c r="CF159" s="280">
        <f t="shared" ca="1" si="448"/>
        <v>0</v>
      </c>
      <c r="CG159" s="280">
        <f t="shared" ca="1" si="449"/>
        <v>0</v>
      </c>
      <c r="CH159" s="280">
        <f t="shared" ca="1" si="450"/>
        <v>0</v>
      </c>
      <c r="CI159" s="280">
        <f t="shared" ca="1" si="451"/>
        <v>0</v>
      </c>
      <c r="CJ159" s="280">
        <f t="shared" ca="1" si="452"/>
        <v>0</v>
      </c>
      <c r="CK159" s="280">
        <f t="shared" ca="1" si="453"/>
        <v>0</v>
      </c>
      <c r="CL159" s="280">
        <f t="shared" ca="1" si="454"/>
        <v>0</v>
      </c>
      <c r="CM159" s="280">
        <f t="shared" ca="1" si="455"/>
        <v>150</v>
      </c>
      <c r="CN159" s="280">
        <f t="shared" ca="1" si="456"/>
        <v>500</v>
      </c>
      <c r="CO159" s="280">
        <f t="shared" ca="1" si="457"/>
        <v>0</v>
      </c>
      <c r="CP159" s="365">
        <f t="shared" ca="1" si="458"/>
        <v>0</v>
      </c>
      <c r="CQ159" s="613">
        <f t="shared" ca="1" si="459"/>
        <v>0</v>
      </c>
      <c r="CR159" s="280">
        <f t="shared" ca="1" si="460"/>
        <v>11</v>
      </c>
      <c r="CS159" s="280">
        <f t="shared" ca="1" si="461"/>
        <v>25</v>
      </c>
      <c r="CT159" s="280">
        <f t="shared" ca="1" si="462"/>
        <v>6</v>
      </c>
      <c r="CU159" s="280">
        <f t="shared" ca="1" si="463"/>
        <v>0</v>
      </c>
      <c r="CV159" s="280">
        <f t="shared" ca="1" si="464"/>
        <v>5</v>
      </c>
      <c r="CW159" s="365">
        <f t="shared" ca="1" si="465"/>
        <v>0</v>
      </c>
      <c r="CX159" s="280">
        <f t="shared" ca="1" si="466"/>
        <v>25</v>
      </c>
      <c r="CY159" s="280">
        <f t="shared" ca="1" si="467"/>
        <v>0</v>
      </c>
      <c r="CZ159" s="280">
        <f t="shared" ca="1" si="468"/>
        <v>0</v>
      </c>
      <c r="DA159" s="280">
        <f t="shared" ca="1" si="469"/>
        <v>0</v>
      </c>
      <c r="DB159" s="280">
        <f t="shared" ca="1" si="470"/>
        <v>15</v>
      </c>
      <c r="DC159" s="280">
        <f t="shared" ca="1" si="471"/>
        <v>0</v>
      </c>
      <c r="DD159" s="280">
        <f t="shared" ca="1" si="472"/>
        <v>0</v>
      </c>
      <c r="DE159" s="280">
        <f t="shared" ca="1" si="473"/>
        <v>0</v>
      </c>
      <c r="DF159" s="280">
        <f t="shared" ca="1" si="474"/>
        <v>0</v>
      </c>
      <c r="DG159" s="280">
        <f t="shared" ca="1" si="475"/>
        <v>0</v>
      </c>
      <c r="DH159" s="280">
        <f t="shared" ca="1" si="476"/>
        <v>0</v>
      </c>
      <c r="DI159" s="568">
        <f t="shared" ca="1" si="477"/>
        <v>22</v>
      </c>
      <c r="DJ159" s="568">
        <f t="shared" ca="1" si="478"/>
        <v>65</v>
      </c>
      <c r="DK159" s="414">
        <f t="shared" ca="1" si="479"/>
        <v>650</v>
      </c>
      <c r="DL159" s="281">
        <f t="shared" ca="1" si="480"/>
        <v>737</v>
      </c>
      <c r="DM159" s="281">
        <f t="shared" ca="1" si="481"/>
        <v>736</v>
      </c>
      <c r="DN159" s="454">
        <f t="shared" ca="1" si="482"/>
        <v>-1</v>
      </c>
      <c r="DO159" s="626">
        <f t="shared" ca="1" si="483"/>
        <v>-1.3568521031207597E-3</v>
      </c>
      <c r="DP159" s="29"/>
      <c r="DQ159" s="29"/>
      <c r="DR159" s="29"/>
      <c r="DS159" s="29"/>
      <c r="DT159" s="29"/>
      <c r="DU159" s="29"/>
      <c r="DV159" s="29"/>
    </row>
    <row r="160" spans="1:126" ht="11.25" customHeight="1">
      <c r="A160" s="1">
        <f t="shared" si="421"/>
        <v>2044</v>
      </c>
      <c r="O160" s="2"/>
      <c r="P160" s="1">
        <f t="shared" si="423"/>
        <v>2044</v>
      </c>
      <c r="AD160" s="17"/>
      <c r="AI160" s="237" t="str">
        <f t="shared" si="520"/>
        <v>AA</v>
      </c>
      <c r="AJ160" s="25">
        <f t="shared" si="521"/>
        <v>2024</v>
      </c>
      <c r="AK160" s="284">
        <f t="shared" si="522"/>
        <v>11</v>
      </c>
      <c r="AL160" s="285">
        <f t="shared" ca="1" si="544"/>
        <v>0</v>
      </c>
      <c r="AM160" s="285">
        <f t="shared" ca="1" si="544"/>
        <v>0</v>
      </c>
      <c r="AN160" s="285">
        <f t="shared" ca="1" si="544"/>
        <v>0</v>
      </c>
      <c r="AO160" s="285">
        <f t="shared" ca="1" si="544"/>
        <v>0</v>
      </c>
      <c r="AP160" s="285">
        <f t="shared" ca="1" si="544"/>
        <v>0</v>
      </c>
      <c r="AQ160" s="285">
        <f t="shared" ca="1" si="544"/>
        <v>0</v>
      </c>
      <c r="AR160" s="285">
        <f t="shared" ca="1" si="544"/>
        <v>0</v>
      </c>
      <c r="AS160" s="285">
        <f t="shared" ca="1" si="544"/>
        <v>0</v>
      </c>
      <c r="AT160" s="285">
        <f t="shared" ca="1" si="544"/>
        <v>0</v>
      </c>
      <c r="AU160" s="285">
        <f t="shared" ca="1" si="544"/>
        <v>150</v>
      </c>
      <c r="AV160" s="285">
        <f t="shared" ca="1" si="545"/>
        <v>500</v>
      </c>
      <c r="AW160" s="285">
        <f t="shared" ca="1" si="545"/>
        <v>0</v>
      </c>
      <c r="AX160" s="285">
        <f t="shared" ca="1" si="545"/>
        <v>0</v>
      </c>
      <c r="AY160" s="609">
        <f t="shared" ca="1" si="545"/>
        <v>0</v>
      </c>
      <c r="AZ160" s="285">
        <f t="shared" ca="1" si="545"/>
        <v>10</v>
      </c>
      <c r="BA160" s="285">
        <f t="shared" ca="1" si="545"/>
        <v>25</v>
      </c>
      <c r="BB160" s="285">
        <f t="shared" ca="1" si="545"/>
        <v>6</v>
      </c>
      <c r="BC160" s="285">
        <f t="shared" ca="1" si="545"/>
        <v>0</v>
      </c>
      <c r="BD160" s="285">
        <f t="shared" ca="1" si="545"/>
        <v>6</v>
      </c>
      <c r="BE160" s="285">
        <f t="shared" ca="1" si="439"/>
        <v>0</v>
      </c>
      <c r="BF160" s="285">
        <f t="shared" ca="1" si="513"/>
        <v>25</v>
      </c>
      <c r="BG160" s="285">
        <f t="shared" ca="1" si="513"/>
        <v>0</v>
      </c>
      <c r="BH160" s="285">
        <f t="shared" ca="1" si="513"/>
        <v>0</v>
      </c>
      <c r="BI160" s="285">
        <f t="shared" ca="1" si="513"/>
        <v>0</v>
      </c>
      <c r="BJ160" s="285">
        <f t="shared" ca="1" si="546"/>
        <v>15</v>
      </c>
      <c r="BK160" s="285">
        <f t="shared" ca="1" si="546"/>
        <v>0</v>
      </c>
      <c r="BL160" s="285">
        <f t="shared" ca="1" si="546"/>
        <v>0</v>
      </c>
      <c r="BM160" s="285">
        <f t="shared" ca="1" si="546"/>
        <v>0</v>
      </c>
      <c r="BN160" s="285">
        <f t="shared" ca="1" si="546"/>
        <v>0</v>
      </c>
      <c r="BO160" s="285">
        <f t="shared" ca="1" si="546"/>
        <v>0</v>
      </c>
      <c r="BP160" s="285">
        <f t="shared" ca="1" si="546"/>
        <v>0</v>
      </c>
      <c r="BQ160" s="514">
        <f t="shared" ca="1" si="440"/>
        <v>22</v>
      </c>
      <c r="BR160" s="566">
        <f t="shared" ca="1" si="515"/>
        <v>87</v>
      </c>
      <c r="BS160" s="274">
        <f t="shared" ca="1" si="508"/>
        <v>650</v>
      </c>
      <c r="BT160" s="285">
        <f t="shared" ca="1" si="441"/>
        <v>737</v>
      </c>
      <c r="BU160" s="286" t="str">
        <f t="shared" si="523"/>
        <v>L</v>
      </c>
      <c r="BV160" s="323">
        <f t="shared" ca="1" si="445"/>
        <v>737</v>
      </c>
      <c r="BW160" s="323">
        <f t="shared" ca="1" si="442"/>
        <v>0</v>
      </c>
      <c r="BY160" s="287"/>
      <c r="BZ160" s="288"/>
      <c r="CA160" s="237" t="str">
        <f t="shared" si="524"/>
        <v>L</v>
      </c>
      <c r="CB160" s="278">
        <f t="shared" si="533"/>
        <v>2024</v>
      </c>
      <c r="CC160" s="279">
        <f t="shared" si="533"/>
        <v>11</v>
      </c>
      <c r="CD160" s="280">
        <f t="shared" ca="1" si="446"/>
        <v>0</v>
      </c>
      <c r="CE160" s="280">
        <f t="shared" ca="1" si="447"/>
        <v>0</v>
      </c>
      <c r="CF160" s="280">
        <f t="shared" ca="1" si="448"/>
        <v>0</v>
      </c>
      <c r="CG160" s="280">
        <f t="shared" ca="1" si="449"/>
        <v>0</v>
      </c>
      <c r="CH160" s="280">
        <f t="shared" ca="1" si="450"/>
        <v>0</v>
      </c>
      <c r="CI160" s="280">
        <f t="shared" ca="1" si="451"/>
        <v>0</v>
      </c>
      <c r="CJ160" s="280">
        <f t="shared" ca="1" si="452"/>
        <v>0</v>
      </c>
      <c r="CK160" s="280">
        <f t="shared" ca="1" si="453"/>
        <v>0</v>
      </c>
      <c r="CL160" s="280">
        <f t="shared" ca="1" si="454"/>
        <v>0</v>
      </c>
      <c r="CM160" s="280">
        <f t="shared" ca="1" si="455"/>
        <v>150</v>
      </c>
      <c r="CN160" s="280">
        <f t="shared" ca="1" si="456"/>
        <v>500</v>
      </c>
      <c r="CO160" s="280">
        <f t="shared" ca="1" si="457"/>
        <v>0</v>
      </c>
      <c r="CP160" s="365">
        <f t="shared" ca="1" si="458"/>
        <v>0</v>
      </c>
      <c r="CQ160" s="613">
        <f t="shared" ca="1" si="459"/>
        <v>0</v>
      </c>
      <c r="CR160" s="280">
        <f t="shared" ca="1" si="460"/>
        <v>7</v>
      </c>
      <c r="CS160" s="280">
        <f t="shared" ca="1" si="461"/>
        <v>25</v>
      </c>
      <c r="CT160" s="280">
        <f t="shared" ca="1" si="462"/>
        <v>6</v>
      </c>
      <c r="CU160" s="280">
        <f t="shared" ca="1" si="463"/>
        <v>0</v>
      </c>
      <c r="CV160" s="280">
        <f t="shared" ca="1" si="464"/>
        <v>5</v>
      </c>
      <c r="CW160" s="365">
        <f t="shared" ca="1" si="465"/>
        <v>0</v>
      </c>
      <c r="CX160" s="280">
        <f t="shared" ca="1" si="466"/>
        <v>25</v>
      </c>
      <c r="CY160" s="280">
        <f t="shared" ca="1" si="467"/>
        <v>0</v>
      </c>
      <c r="CZ160" s="280">
        <f t="shared" ca="1" si="468"/>
        <v>0</v>
      </c>
      <c r="DA160" s="280">
        <f t="shared" ca="1" si="469"/>
        <v>0</v>
      </c>
      <c r="DB160" s="280">
        <f t="shared" ca="1" si="470"/>
        <v>15</v>
      </c>
      <c r="DC160" s="280">
        <f t="shared" ca="1" si="471"/>
        <v>0</v>
      </c>
      <c r="DD160" s="280">
        <f t="shared" ca="1" si="472"/>
        <v>0</v>
      </c>
      <c r="DE160" s="280">
        <f t="shared" ca="1" si="473"/>
        <v>0</v>
      </c>
      <c r="DF160" s="280">
        <f t="shared" ca="1" si="474"/>
        <v>0</v>
      </c>
      <c r="DG160" s="280">
        <f t="shared" ca="1" si="475"/>
        <v>0</v>
      </c>
      <c r="DH160" s="280">
        <f t="shared" ca="1" si="476"/>
        <v>0</v>
      </c>
      <c r="DI160" s="568">
        <f t="shared" ca="1" si="477"/>
        <v>18</v>
      </c>
      <c r="DJ160" s="568">
        <f t="shared" ca="1" si="478"/>
        <v>65</v>
      </c>
      <c r="DK160" s="414">
        <f t="shared" ca="1" si="479"/>
        <v>650</v>
      </c>
      <c r="DL160" s="281">
        <f t="shared" ca="1" si="480"/>
        <v>733</v>
      </c>
      <c r="DM160" s="281">
        <f t="shared" ca="1" si="481"/>
        <v>732</v>
      </c>
      <c r="DN160" s="454">
        <f t="shared" ca="1" si="482"/>
        <v>-1</v>
      </c>
      <c r="DO160" s="626">
        <f t="shared" ca="1" si="483"/>
        <v>-1.364256480218281E-3</v>
      </c>
      <c r="DP160" s="29"/>
      <c r="DQ160" s="29"/>
      <c r="DR160" s="29"/>
      <c r="DS160" s="29"/>
      <c r="DT160" s="29"/>
      <c r="DU160" s="29"/>
      <c r="DV160" s="29"/>
    </row>
    <row r="161" spans="1:126" ht="11.25" customHeight="1">
      <c r="A161" s="1">
        <f t="shared" si="421"/>
        <v>2045</v>
      </c>
      <c r="O161" s="2"/>
      <c r="P161" s="1">
        <f t="shared" si="423"/>
        <v>2045</v>
      </c>
      <c r="AD161" s="17"/>
      <c r="AI161" s="237" t="str">
        <f t="shared" si="520"/>
        <v>AB</v>
      </c>
      <c r="AJ161" s="25">
        <f t="shared" si="521"/>
        <v>2024</v>
      </c>
      <c r="AK161" s="284">
        <f t="shared" si="522"/>
        <v>12</v>
      </c>
      <c r="AL161" s="285">
        <f t="shared" ca="1" si="544"/>
        <v>0</v>
      </c>
      <c r="AM161" s="285">
        <f t="shared" ca="1" si="544"/>
        <v>0</v>
      </c>
      <c r="AN161" s="285">
        <f t="shared" ca="1" si="544"/>
        <v>0</v>
      </c>
      <c r="AO161" s="285">
        <f t="shared" ca="1" si="544"/>
        <v>0</v>
      </c>
      <c r="AP161" s="285">
        <f t="shared" ca="1" si="544"/>
        <v>0</v>
      </c>
      <c r="AQ161" s="285">
        <f t="shared" ca="1" si="544"/>
        <v>0</v>
      </c>
      <c r="AR161" s="285">
        <f t="shared" ca="1" si="544"/>
        <v>0</v>
      </c>
      <c r="AS161" s="285">
        <f t="shared" ca="1" si="544"/>
        <v>0</v>
      </c>
      <c r="AT161" s="285">
        <f t="shared" ca="1" si="544"/>
        <v>0</v>
      </c>
      <c r="AU161" s="285">
        <f t="shared" ca="1" si="544"/>
        <v>150</v>
      </c>
      <c r="AV161" s="285">
        <f t="shared" ca="1" si="545"/>
        <v>500</v>
      </c>
      <c r="AW161" s="285">
        <f t="shared" ca="1" si="545"/>
        <v>0</v>
      </c>
      <c r="AX161" s="285">
        <f t="shared" ca="1" si="545"/>
        <v>0</v>
      </c>
      <c r="AY161" s="609">
        <f t="shared" ca="1" si="545"/>
        <v>0</v>
      </c>
      <c r="AZ161" s="285">
        <f t="shared" ca="1" si="545"/>
        <v>11</v>
      </c>
      <c r="BA161" s="285">
        <f t="shared" ca="1" si="545"/>
        <v>25</v>
      </c>
      <c r="BB161" s="285">
        <f t="shared" ca="1" si="545"/>
        <v>6</v>
      </c>
      <c r="BC161" s="285">
        <f t="shared" ca="1" si="545"/>
        <v>0</v>
      </c>
      <c r="BD161" s="285">
        <f t="shared" ca="1" si="545"/>
        <v>5</v>
      </c>
      <c r="BE161" s="285">
        <f t="shared" ca="1" si="439"/>
        <v>0</v>
      </c>
      <c r="BF161" s="285">
        <f t="shared" ca="1" si="513"/>
        <v>25</v>
      </c>
      <c r="BG161" s="285">
        <f t="shared" ca="1" si="513"/>
        <v>0</v>
      </c>
      <c r="BH161" s="285">
        <f t="shared" ca="1" si="513"/>
        <v>0</v>
      </c>
      <c r="BI161" s="285">
        <f t="shared" ca="1" si="513"/>
        <v>0</v>
      </c>
      <c r="BJ161" s="285">
        <f t="shared" ca="1" si="546"/>
        <v>15</v>
      </c>
      <c r="BK161" s="285">
        <f t="shared" ca="1" si="546"/>
        <v>0</v>
      </c>
      <c r="BL161" s="285">
        <f t="shared" ca="1" si="546"/>
        <v>0</v>
      </c>
      <c r="BM161" s="285">
        <f t="shared" ca="1" si="546"/>
        <v>0</v>
      </c>
      <c r="BN161" s="285">
        <f t="shared" ca="1" si="546"/>
        <v>0</v>
      </c>
      <c r="BO161" s="285">
        <f t="shared" ca="1" si="546"/>
        <v>0</v>
      </c>
      <c r="BP161" s="285">
        <f t="shared" ca="1" si="546"/>
        <v>0</v>
      </c>
      <c r="BQ161" s="514">
        <f t="shared" ca="1" si="440"/>
        <v>21</v>
      </c>
      <c r="BR161" s="566">
        <f t="shared" ca="1" si="515"/>
        <v>86</v>
      </c>
      <c r="BS161" s="274">
        <f t="shared" ca="1" si="508"/>
        <v>650</v>
      </c>
      <c r="BT161" s="285">
        <f t="shared" ca="1" si="441"/>
        <v>736</v>
      </c>
      <c r="BU161" s="286" t="str">
        <f t="shared" si="523"/>
        <v>M</v>
      </c>
      <c r="BV161" s="323">
        <f t="shared" ca="1" si="445"/>
        <v>737</v>
      </c>
      <c r="BW161" s="323">
        <f t="shared" ca="1" si="442"/>
        <v>1</v>
      </c>
      <c r="BY161" s="287"/>
      <c r="BZ161" s="288"/>
      <c r="CA161" s="237" t="str">
        <f t="shared" si="524"/>
        <v>M</v>
      </c>
      <c r="CB161" s="278">
        <f t="shared" si="533"/>
        <v>2024</v>
      </c>
      <c r="CC161" s="279">
        <f t="shared" si="533"/>
        <v>12</v>
      </c>
      <c r="CD161" s="280">
        <f t="shared" ca="1" si="446"/>
        <v>0</v>
      </c>
      <c r="CE161" s="280">
        <f t="shared" ca="1" si="447"/>
        <v>0</v>
      </c>
      <c r="CF161" s="280">
        <f t="shared" ca="1" si="448"/>
        <v>0</v>
      </c>
      <c r="CG161" s="280">
        <f t="shared" ca="1" si="449"/>
        <v>0</v>
      </c>
      <c r="CH161" s="280">
        <f t="shared" ca="1" si="450"/>
        <v>0</v>
      </c>
      <c r="CI161" s="280">
        <f t="shared" ca="1" si="451"/>
        <v>0</v>
      </c>
      <c r="CJ161" s="280">
        <f t="shared" ca="1" si="452"/>
        <v>0</v>
      </c>
      <c r="CK161" s="280">
        <f t="shared" ca="1" si="453"/>
        <v>0</v>
      </c>
      <c r="CL161" s="280">
        <f t="shared" ca="1" si="454"/>
        <v>600</v>
      </c>
      <c r="CM161" s="280">
        <f t="shared" ca="1" si="455"/>
        <v>150</v>
      </c>
      <c r="CN161" s="280">
        <f t="shared" ca="1" si="456"/>
        <v>500</v>
      </c>
      <c r="CO161" s="280">
        <f t="shared" ca="1" si="457"/>
        <v>0</v>
      </c>
      <c r="CP161" s="365">
        <f t="shared" ca="1" si="458"/>
        <v>0</v>
      </c>
      <c r="CQ161" s="613">
        <f t="shared" ca="1" si="459"/>
        <v>0</v>
      </c>
      <c r="CR161" s="280">
        <f t="shared" ca="1" si="460"/>
        <v>10</v>
      </c>
      <c r="CS161" s="280">
        <f t="shared" ca="1" si="461"/>
        <v>25</v>
      </c>
      <c r="CT161" s="280">
        <f t="shared" ca="1" si="462"/>
        <v>7</v>
      </c>
      <c r="CU161" s="280">
        <f t="shared" ca="1" si="463"/>
        <v>0</v>
      </c>
      <c r="CV161" s="280">
        <f t="shared" ca="1" si="464"/>
        <v>6</v>
      </c>
      <c r="CW161" s="365">
        <f t="shared" ca="1" si="465"/>
        <v>0</v>
      </c>
      <c r="CX161" s="280">
        <f t="shared" ca="1" si="466"/>
        <v>25</v>
      </c>
      <c r="CY161" s="280">
        <f t="shared" ca="1" si="467"/>
        <v>0</v>
      </c>
      <c r="CZ161" s="280">
        <f t="shared" ca="1" si="468"/>
        <v>0</v>
      </c>
      <c r="DA161" s="280">
        <f t="shared" ca="1" si="469"/>
        <v>0</v>
      </c>
      <c r="DB161" s="280">
        <f t="shared" ca="1" si="470"/>
        <v>15</v>
      </c>
      <c r="DC161" s="280">
        <f t="shared" ca="1" si="471"/>
        <v>0</v>
      </c>
      <c r="DD161" s="280">
        <f t="shared" ca="1" si="472"/>
        <v>0</v>
      </c>
      <c r="DE161" s="280">
        <f t="shared" ca="1" si="473"/>
        <v>0</v>
      </c>
      <c r="DF161" s="280">
        <f t="shared" ca="1" si="474"/>
        <v>0</v>
      </c>
      <c r="DG161" s="280">
        <f t="shared" ca="1" si="475"/>
        <v>0</v>
      </c>
      <c r="DH161" s="280">
        <f t="shared" ca="1" si="476"/>
        <v>0</v>
      </c>
      <c r="DI161" s="568">
        <f t="shared" ca="1" si="477"/>
        <v>23</v>
      </c>
      <c r="DJ161" s="568">
        <f t="shared" ca="1" si="478"/>
        <v>65</v>
      </c>
      <c r="DK161" s="414">
        <f t="shared" ca="1" si="479"/>
        <v>1250</v>
      </c>
      <c r="DL161" s="281">
        <f t="shared" ca="1" si="480"/>
        <v>1338</v>
      </c>
      <c r="DM161" s="281">
        <f t="shared" ca="1" si="481"/>
        <v>1337</v>
      </c>
      <c r="DN161" s="454">
        <f t="shared" ca="1" si="482"/>
        <v>-1</v>
      </c>
      <c r="DO161" s="626">
        <f t="shared" ca="1" si="483"/>
        <v>-7.4738415545590436E-4</v>
      </c>
      <c r="DP161" s="29"/>
      <c r="DQ161" s="29"/>
      <c r="DR161" s="29"/>
      <c r="DS161" s="29"/>
      <c r="DT161" s="29"/>
      <c r="DU161" s="29"/>
      <c r="DV161" s="29"/>
    </row>
    <row r="162" spans="1:126" ht="11.25" customHeight="1">
      <c r="AI162" s="237" t="str">
        <f t="shared" si="520"/>
        <v>Q</v>
      </c>
      <c r="AJ162" s="25">
        <f t="shared" si="521"/>
        <v>2025</v>
      </c>
      <c r="AK162" s="284">
        <f t="shared" si="522"/>
        <v>1</v>
      </c>
      <c r="AL162" s="285">
        <f t="shared" ca="1" si="544"/>
        <v>0</v>
      </c>
      <c r="AM162" s="285">
        <f t="shared" ca="1" si="544"/>
        <v>0</v>
      </c>
      <c r="AN162" s="285">
        <f t="shared" ca="1" si="544"/>
        <v>0</v>
      </c>
      <c r="AO162" s="285">
        <f t="shared" ca="1" si="544"/>
        <v>0</v>
      </c>
      <c r="AP162" s="285">
        <f t="shared" ca="1" si="544"/>
        <v>0</v>
      </c>
      <c r="AQ162" s="285">
        <f t="shared" ca="1" si="544"/>
        <v>0</v>
      </c>
      <c r="AR162" s="285">
        <f t="shared" ca="1" si="544"/>
        <v>0</v>
      </c>
      <c r="AS162" s="285">
        <f t="shared" ca="1" si="544"/>
        <v>0</v>
      </c>
      <c r="AT162" s="285">
        <f t="shared" ca="1" si="544"/>
        <v>600</v>
      </c>
      <c r="AU162" s="285">
        <f t="shared" ca="1" si="544"/>
        <v>150</v>
      </c>
      <c r="AV162" s="285">
        <f t="shared" ca="1" si="545"/>
        <v>500</v>
      </c>
      <c r="AW162" s="285">
        <f t="shared" ca="1" si="545"/>
        <v>0</v>
      </c>
      <c r="AX162" s="285">
        <f t="shared" ca="1" si="545"/>
        <v>0</v>
      </c>
      <c r="AY162" s="609">
        <f t="shared" ca="1" si="545"/>
        <v>0</v>
      </c>
      <c r="AZ162" s="285">
        <f t="shared" ca="1" si="545"/>
        <v>7</v>
      </c>
      <c r="BA162" s="285">
        <f t="shared" ca="1" si="545"/>
        <v>25</v>
      </c>
      <c r="BB162" s="285">
        <f t="shared" ca="1" si="545"/>
        <v>7</v>
      </c>
      <c r="BC162" s="285">
        <f t="shared" ca="1" si="545"/>
        <v>0</v>
      </c>
      <c r="BD162" s="285">
        <f t="shared" ca="1" si="545"/>
        <v>5</v>
      </c>
      <c r="BE162" s="285">
        <f t="shared" ca="1" si="439"/>
        <v>0</v>
      </c>
      <c r="BF162" s="285">
        <f t="shared" ca="1" si="513"/>
        <v>25</v>
      </c>
      <c r="BG162" s="285">
        <f t="shared" ca="1" si="513"/>
        <v>0</v>
      </c>
      <c r="BH162" s="285">
        <f t="shared" ca="1" si="513"/>
        <v>0</v>
      </c>
      <c r="BI162" s="285">
        <f t="shared" ca="1" si="513"/>
        <v>0</v>
      </c>
      <c r="BJ162" s="285">
        <f t="shared" ca="1" si="546"/>
        <v>15</v>
      </c>
      <c r="BK162" s="285">
        <f t="shared" ca="1" si="546"/>
        <v>0</v>
      </c>
      <c r="BL162" s="285">
        <f t="shared" ca="1" si="546"/>
        <v>0</v>
      </c>
      <c r="BM162" s="285">
        <f t="shared" ca="1" si="546"/>
        <v>0</v>
      </c>
      <c r="BN162" s="285">
        <f t="shared" ca="1" si="546"/>
        <v>0</v>
      </c>
      <c r="BO162" s="285">
        <f t="shared" ca="1" si="546"/>
        <v>0</v>
      </c>
      <c r="BP162" s="285">
        <f t="shared" ca="1" si="546"/>
        <v>0</v>
      </c>
      <c r="BQ162" s="514">
        <f t="shared" ca="1" si="440"/>
        <v>18</v>
      </c>
      <c r="BR162" s="566">
        <f t="shared" ca="1" si="515"/>
        <v>83.2</v>
      </c>
      <c r="BS162" s="274">
        <f t="shared" ca="1" si="508"/>
        <v>1250</v>
      </c>
      <c r="BT162" s="285">
        <f t="shared" ca="1" si="441"/>
        <v>1333</v>
      </c>
      <c r="BU162" s="286" t="str">
        <f t="shared" si="523"/>
        <v>B</v>
      </c>
      <c r="BV162" s="323">
        <f t="shared" ca="1" si="445"/>
        <v>1334</v>
      </c>
      <c r="BW162" s="323">
        <f t="shared" ca="1" si="442"/>
        <v>1</v>
      </c>
      <c r="BY162" s="287"/>
      <c r="BZ162" s="288"/>
      <c r="CA162" s="237" t="str">
        <f t="shared" si="524"/>
        <v>B</v>
      </c>
      <c r="CB162" s="278">
        <f t="shared" si="533"/>
        <v>2025</v>
      </c>
      <c r="CC162" s="279">
        <f t="shared" si="533"/>
        <v>1</v>
      </c>
      <c r="CD162" s="280">
        <f t="shared" ca="1" si="446"/>
        <v>0</v>
      </c>
      <c r="CE162" s="280">
        <f t="shared" ca="1" si="447"/>
        <v>0</v>
      </c>
      <c r="CF162" s="280">
        <f t="shared" ca="1" si="448"/>
        <v>0</v>
      </c>
      <c r="CG162" s="280">
        <f t="shared" ca="1" si="449"/>
        <v>0</v>
      </c>
      <c r="CH162" s="280">
        <f t="shared" ca="1" si="450"/>
        <v>0</v>
      </c>
      <c r="CI162" s="280">
        <f t="shared" ca="1" si="451"/>
        <v>0</v>
      </c>
      <c r="CJ162" s="280">
        <f t="shared" ca="1" si="452"/>
        <v>0</v>
      </c>
      <c r="CK162" s="280">
        <f t="shared" ca="1" si="453"/>
        <v>0</v>
      </c>
      <c r="CL162" s="280">
        <f t="shared" ca="1" si="454"/>
        <v>600</v>
      </c>
      <c r="CM162" s="280">
        <f t="shared" ca="1" si="455"/>
        <v>150</v>
      </c>
      <c r="CN162" s="280">
        <f t="shared" ca="1" si="456"/>
        <v>500</v>
      </c>
      <c r="CO162" s="280">
        <f t="shared" ca="1" si="457"/>
        <v>0</v>
      </c>
      <c r="CP162" s="365">
        <f t="shared" ca="1" si="458"/>
        <v>0</v>
      </c>
      <c r="CQ162" s="613">
        <f t="shared" ca="1" si="459"/>
        <v>0</v>
      </c>
      <c r="CR162" s="280">
        <f t="shared" ca="1" si="460"/>
        <v>11</v>
      </c>
      <c r="CS162" s="280">
        <f t="shared" ca="1" si="461"/>
        <v>25</v>
      </c>
      <c r="CT162" s="280">
        <f t="shared" ca="1" si="462"/>
        <v>7</v>
      </c>
      <c r="CU162" s="280">
        <f t="shared" ca="1" si="463"/>
        <v>0</v>
      </c>
      <c r="CV162" s="280">
        <f t="shared" ca="1" si="464"/>
        <v>6</v>
      </c>
      <c r="CW162" s="365">
        <f t="shared" ca="1" si="465"/>
        <v>0</v>
      </c>
      <c r="CX162" s="280">
        <f t="shared" ca="1" si="466"/>
        <v>25</v>
      </c>
      <c r="CY162" s="280">
        <f t="shared" ca="1" si="467"/>
        <v>0</v>
      </c>
      <c r="CZ162" s="280">
        <f t="shared" ca="1" si="468"/>
        <v>0</v>
      </c>
      <c r="DA162" s="280">
        <f t="shared" ca="1" si="469"/>
        <v>0</v>
      </c>
      <c r="DB162" s="280">
        <f t="shared" ca="1" si="470"/>
        <v>15</v>
      </c>
      <c r="DC162" s="280">
        <f t="shared" ca="1" si="471"/>
        <v>0</v>
      </c>
      <c r="DD162" s="280">
        <f t="shared" ca="1" si="472"/>
        <v>0</v>
      </c>
      <c r="DE162" s="280">
        <f t="shared" ca="1" si="473"/>
        <v>0</v>
      </c>
      <c r="DF162" s="280">
        <f t="shared" ca="1" si="474"/>
        <v>0</v>
      </c>
      <c r="DG162" s="280">
        <f t="shared" ca="1" si="475"/>
        <v>0</v>
      </c>
      <c r="DH162" s="280">
        <f t="shared" ca="1" si="476"/>
        <v>0</v>
      </c>
      <c r="DI162" s="568">
        <f t="shared" ca="1" si="477"/>
        <v>24</v>
      </c>
      <c r="DJ162" s="568">
        <f t="shared" ca="1" si="478"/>
        <v>65</v>
      </c>
      <c r="DK162" s="414">
        <f t="shared" ca="1" si="479"/>
        <v>1250</v>
      </c>
      <c r="DL162" s="281">
        <f t="shared" ca="1" si="480"/>
        <v>1339</v>
      </c>
      <c r="DM162" s="281">
        <f t="shared" ca="1" si="481"/>
        <v>1340</v>
      </c>
      <c r="DN162" s="454">
        <f t="shared" ca="1" si="482"/>
        <v>1</v>
      </c>
      <c r="DO162" s="626">
        <f t="shared" ca="1" si="483"/>
        <v>7.468259895444362E-4</v>
      </c>
      <c r="DP162" s="29"/>
      <c r="DQ162" s="29"/>
      <c r="DR162" s="29"/>
      <c r="DS162" s="29"/>
      <c r="DT162" s="29"/>
      <c r="DU162" s="29"/>
      <c r="DV162" s="29"/>
    </row>
    <row r="163" spans="1:126" ht="11.25" customHeight="1">
      <c r="AE163" s="49"/>
      <c r="AF163" s="49"/>
      <c r="AG163" s="49"/>
      <c r="AI163" s="237" t="str">
        <f t="shared" si="520"/>
        <v>R</v>
      </c>
      <c r="AJ163" s="25">
        <f t="shared" si="521"/>
        <v>2025</v>
      </c>
      <c r="AK163" s="284">
        <f t="shared" si="522"/>
        <v>2</v>
      </c>
      <c r="AL163" s="285">
        <f t="shared" ca="1" si="544"/>
        <v>0</v>
      </c>
      <c r="AM163" s="285">
        <f t="shared" ca="1" si="544"/>
        <v>0</v>
      </c>
      <c r="AN163" s="285">
        <f t="shared" ca="1" si="544"/>
        <v>0</v>
      </c>
      <c r="AO163" s="285">
        <f t="shared" ca="1" si="544"/>
        <v>0</v>
      </c>
      <c r="AP163" s="285">
        <f t="shared" ca="1" si="544"/>
        <v>0</v>
      </c>
      <c r="AQ163" s="285">
        <f t="shared" ca="1" si="544"/>
        <v>0</v>
      </c>
      <c r="AR163" s="285">
        <f t="shared" ca="1" si="544"/>
        <v>0</v>
      </c>
      <c r="AS163" s="285">
        <f t="shared" ca="1" si="544"/>
        <v>0</v>
      </c>
      <c r="AT163" s="285">
        <f t="shared" ca="1" si="544"/>
        <v>600</v>
      </c>
      <c r="AU163" s="285">
        <f t="shared" ca="1" si="544"/>
        <v>150</v>
      </c>
      <c r="AV163" s="285">
        <f t="shared" ca="1" si="545"/>
        <v>500</v>
      </c>
      <c r="AW163" s="285">
        <f t="shared" ca="1" si="545"/>
        <v>0</v>
      </c>
      <c r="AX163" s="285">
        <f t="shared" ca="1" si="545"/>
        <v>0</v>
      </c>
      <c r="AY163" s="609">
        <f t="shared" ca="1" si="545"/>
        <v>0</v>
      </c>
      <c r="AZ163" s="285">
        <f t="shared" ca="1" si="545"/>
        <v>10</v>
      </c>
      <c r="BA163" s="285">
        <f t="shared" ca="1" si="545"/>
        <v>25</v>
      </c>
      <c r="BB163" s="285">
        <f t="shared" ca="1" si="545"/>
        <v>7</v>
      </c>
      <c r="BC163" s="285">
        <f t="shared" ca="1" si="545"/>
        <v>0</v>
      </c>
      <c r="BD163" s="285">
        <f t="shared" ca="1" si="545"/>
        <v>6</v>
      </c>
      <c r="BE163" s="285">
        <f t="shared" ca="1" si="439"/>
        <v>0</v>
      </c>
      <c r="BF163" s="285">
        <f t="shared" ca="1" si="513"/>
        <v>25</v>
      </c>
      <c r="BG163" s="285">
        <f t="shared" ca="1" si="513"/>
        <v>0</v>
      </c>
      <c r="BH163" s="285">
        <f t="shared" ca="1" si="513"/>
        <v>0</v>
      </c>
      <c r="BI163" s="285">
        <f t="shared" ca="1" si="513"/>
        <v>0</v>
      </c>
      <c r="BJ163" s="285">
        <f t="shared" ca="1" si="546"/>
        <v>15</v>
      </c>
      <c r="BK163" s="285">
        <f t="shared" ca="1" si="546"/>
        <v>0</v>
      </c>
      <c r="BL163" s="285">
        <f t="shared" ca="1" si="546"/>
        <v>0</v>
      </c>
      <c r="BM163" s="285">
        <f t="shared" ca="1" si="546"/>
        <v>0</v>
      </c>
      <c r="BN163" s="285">
        <f t="shared" ca="1" si="546"/>
        <v>0</v>
      </c>
      <c r="BO163" s="285">
        <f t="shared" ca="1" si="546"/>
        <v>0</v>
      </c>
      <c r="BP163" s="285">
        <f t="shared" ca="1" si="546"/>
        <v>0</v>
      </c>
      <c r="BQ163" s="514">
        <f t="shared" ca="1" si="440"/>
        <v>23</v>
      </c>
      <c r="BR163" s="566">
        <f t="shared" ca="1" si="515"/>
        <v>87.7</v>
      </c>
      <c r="BS163" s="274">
        <f t="shared" ca="1" si="508"/>
        <v>1250</v>
      </c>
      <c r="BT163" s="285">
        <f t="shared" ca="1" si="441"/>
        <v>1338</v>
      </c>
      <c r="BU163" s="286" t="str">
        <f t="shared" si="523"/>
        <v>C</v>
      </c>
      <c r="BV163" s="323">
        <f t="shared" ca="1" si="445"/>
        <v>1338</v>
      </c>
      <c r="BW163" s="323">
        <f t="shared" ca="1" si="442"/>
        <v>0</v>
      </c>
      <c r="BY163" s="287"/>
      <c r="BZ163" s="288"/>
      <c r="CA163" s="237" t="str">
        <f t="shared" si="524"/>
        <v>C</v>
      </c>
      <c r="CB163" s="278">
        <f t="shared" si="533"/>
        <v>2025</v>
      </c>
      <c r="CC163" s="279">
        <f t="shared" si="533"/>
        <v>2</v>
      </c>
      <c r="CD163" s="280">
        <f t="shared" ca="1" si="446"/>
        <v>0</v>
      </c>
      <c r="CE163" s="280">
        <f t="shared" ca="1" si="447"/>
        <v>0</v>
      </c>
      <c r="CF163" s="280">
        <f t="shared" ca="1" si="448"/>
        <v>0</v>
      </c>
      <c r="CG163" s="280">
        <f t="shared" ca="1" si="449"/>
        <v>0</v>
      </c>
      <c r="CH163" s="280">
        <f t="shared" ca="1" si="450"/>
        <v>0</v>
      </c>
      <c r="CI163" s="280">
        <f t="shared" ca="1" si="451"/>
        <v>0</v>
      </c>
      <c r="CJ163" s="280">
        <f t="shared" ca="1" si="452"/>
        <v>0</v>
      </c>
      <c r="CK163" s="280">
        <f t="shared" ca="1" si="453"/>
        <v>0</v>
      </c>
      <c r="CL163" s="280">
        <f t="shared" ca="1" si="454"/>
        <v>600</v>
      </c>
      <c r="CM163" s="280">
        <f t="shared" ca="1" si="455"/>
        <v>150</v>
      </c>
      <c r="CN163" s="280">
        <f t="shared" ca="1" si="456"/>
        <v>500</v>
      </c>
      <c r="CO163" s="280">
        <f t="shared" ca="1" si="457"/>
        <v>0</v>
      </c>
      <c r="CP163" s="365">
        <f t="shared" ca="1" si="458"/>
        <v>0</v>
      </c>
      <c r="CQ163" s="613">
        <f t="shared" ca="1" si="459"/>
        <v>0</v>
      </c>
      <c r="CR163" s="280">
        <f t="shared" ca="1" si="460"/>
        <v>11</v>
      </c>
      <c r="CS163" s="280">
        <f t="shared" ca="1" si="461"/>
        <v>25</v>
      </c>
      <c r="CT163" s="280">
        <f t="shared" ca="1" si="462"/>
        <v>6</v>
      </c>
      <c r="CU163" s="280">
        <f t="shared" ca="1" si="463"/>
        <v>0</v>
      </c>
      <c r="CV163" s="280">
        <f t="shared" ca="1" si="464"/>
        <v>5</v>
      </c>
      <c r="CW163" s="365">
        <f t="shared" ca="1" si="465"/>
        <v>0</v>
      </c>
      <c r="CX163" s="280">
        <f t="shared" ca="1" si="466"/>
        <v>25</v>
      </c>
      <c r="CY163" s="280">
        <f t="shared" ca="1" si="467"/>
        <v>0</v>
      </c>
      <c r="CZ163" s="280">
        <f t="shared" ca="1" si="468"/>
        <v>0</v>
      </c>
      <c r="DA163" s="280">
        <f t="shared" ca="1" si="469"/>
        <v>0</v>
      </c>
      <c r="DB163" s="280">
        <f t="shared" ca="1" si="470"/>
        <v>15</v>
      </c>
      <c r="DC163" s="280">
        <f t="shared" ca="1" si="471"/>
        <v>0</v>
      </c>
      <c r="DD163" s="280">
        <f t="shared" ca="1" si="472"/>
        <v>0</v>
      </c>
      <c r="DE163" s="280">
        <f t="shared" ca="1" si="473"/>
        <v>0</v>
      </c>
      <c r="DF163" s="280">
        <f t="shared" ca="1" si="474"/>
        <v>0</v>
      </c>
      <c r="DG163" s="280">
        <f t="shared" ca="1" si="475"/>
        <v>0</v>
      </c>
      <c r="DH163" s="280">
        <f t="shared" ca="1" si="476"/>
        <v>0</v>
      </c>
      <c r="DI163" s="568">
        <f t="shared" ca="1" si="477"/>
        <v>22</v>
      </c>
      <c r="DJ163" s="568">
        <f t="shared" ca="1" si="478"/>
        <v>65</v>
      </c>
      <c r="DK163" s="414">
        <f t="shared" ca="1" si="479"/>
        <v>1250</v>
      </c>
      <c r="DL163" s="281">
        <f t="shared" ca="1" si="480"/>
        <v>1337</v>
      </c>
      <c r="DM163" s="281">
        <f t="shared" ca="1" si="481"/>
        <v>1337</v>
      </c>
      <c r="DN163" s="454">
        <f t="shared" ca="1" si="482"/>
        <v>0</v>
      </c>
      <c r="DO163" s="626">
        <f t="shared" ca="1" si="483"/>
        <v>0</v>
      </c>
      <c r="DP163" s="29"/>
      <c r="DQ163" s="29"/>
      <c r="DR163" s="29"/>
      <c r="DS163" s="29"/>
      <c r="DT163" s="29"/>
      <c r="DU163" s="29"/>
      <c r="DV163" s="29"/>
    </row>
    <row r="164" spans="1:126" ht="11.25" customHeight="1">
      <c r="A164" s="255" t="s">
        <v>74</v>
      </c>
      <c r="F164" s="232"/>
      <c r="K164" s="256" t="s">
        <v>21</v>
      </c>
      <c r="N164" s="257" t="s">
        <v>22</v>
      </c>
      <c r="P164" s="258" t="str">
        <f>A164&amp;"   (BILLING)"</f>
        <v>10.3-SECI SUPL PEAKING DEMAND   (BILLING)</v>
      </c>
      <c r="X164" s="290"/>
      <c r="AC164" s="257" t="s">
        <v>22</v>
      </c>
      <c r="AE164" s="237"/>
      <c r="AF164" s="259"/>
      <c r="AG164" s="259"/>
      <c r="AH164" s="259"/>
      <c r="AI164" s="237" t="str">
        <f t="shared" si="520"/>
        <v>S</v>
      </c>
      <c r="AJ164" s="25">
        <f t="shared" si="521"/>
        <v>2025</v>
      </c>
      <c r="AK164" s="284">
        <f t="shared" si="522"/>
        <v>3</v>
      </c>
      <c r="AL164" s="285">
        <f t="shared" ca="1" si="544"/>
        <v>0</v>
      </c>
      <c r="AM164" s="285">
        <f t="shared" ca="1" si="544"/>
        <v>0</v>
      </c>
      <c r="AN164" s="285">
        <f t="shared" ca="1" si="544"/>
        <v>0</v>
      </c>
      <c r="AO164" s="285">
        <f t="shared" ca="1" si="544"/>
        <v>0</v>
      </c>
      <c r="AP164" s="285">
        <f t="shared" ca="1" si="544"/>
        <v>0</v>
      </c>
      <c r="AQ164" s="285">
        <f t="shared" ca="1" si="544"/>
        <v>0</v>
      </c>
      <c r="AR164" s="285">
        <f t="shared" ca="1" si="544"/>
        <v>0</v>
      </c>
      <c r="AS164" s="285">
        <f t="shared" ca="1" si="544"/>
        <v>0</v>
      </c>
      <c r="AT164" s="285">
        <f t="shared" ca="1" si="544"/>
        <v>600</v>
      </c>
      <c r="AU164" s="285">
        <f t="shared" ca="1" si="544"/>
        <v>150</v>
      </c>
      <c r="AV164" s="285">
        <f t="shared" ca="1" si="545"/>
        <v>500</v>
      </c>
      <c r="AW164" s="285">
        <f t="shared" ca="1" si="545"/>
        <v>0</v>
      </c>
      <c r="AX164" s="285">
        <f t="shared" ca="1" si="545"/>
        <v>0</v>
      </c>
      <c r="AY164" s="609">
        <f t="shared" ca="1" si="545"/>
        <v>0</v>
      </c>
      <c r="AZ164" s="285">
        <f t="shared" ca="1" si="545"/>
        <v>11</v>
      </c>
      <c r="BA164" s="285">
        <f t="shared" ca="1" si="545"/>
        <v>25</v>
      </c>
      <c r="BB164" s="285">
        <f t="shared" ca="1" si="545"/>
        <v>6</v>
      </c>
      <c r="BC164" s="285">
        <f t="shared" ca="1" si="545"/>
        <v>0</v>
      </c>
      <c r="BD164" s="285">
        <f t="shared" ca="1" si="545"/>
        <v>6</v>
      </c>
      <c r="BE164" s="285">
        <f t="shared" ca="1" si="439"/>
        <v>0</v>
      </c>
      <c r="BF164" s="285">
        <f t="shared" ca="1" si="513"/>
        <v>25</v>
      </c>
      <c r="BG164" s="285">
        <f t="shared" ca="1" si="513"/>
        <v>0</v>
      </c>
      <c r="BH164" s="285">
        <f t="shared" ca="1" si="513"/>
        <v>0</v>
      </c>
      <c r="BI164" s="285">
        <f t="shared" ca="1" si="513"/>
        <v>0</v>
      </c>
      <c r="BJ164" s="285">
        <f t="shared" ca="1" si="546"/>
        <v>15</v>
      </c>
      <c r="BK164" s="285">
        <f t="shared" ca="1" si="546"/>
        <v>0</v>
      </c>
      <c r="BL164" s="285">
        <f t="shared" ca="1" si="546"/>
        <v>0</v>
      </c>
      <c r="BM164" s="285">
        <f t="shared" ca="1" si="546"/>
        <v>0</v>
      </c>
      <c r="BN164" s="285">
        <f t="shared" ca="1" si="546"/>
        <v>0</v>
      </c>
      <c r="BO164" s="285">
        <f t="shared" ca="1" si="546"/>
        <v>0</v>
      </c>
      <c r="BP164" s="285">
        <f t="shared" ca="1" si="546"/>
        <v>0</v>
      </c>
      <c r="BQ164" s="514">
        <f t="shared" ca="1" si="440"/>
        <v>22</v>
      </c>
      <c r="BR164" s="566">
        <f t="shared" ca="1" si="515"/>
        <v>87.5</v>
      </c>
      <c r="BS164" s="274">
        <f t="shared" ca="1" si="508"/>
        <v>1250</v>
      </c>
      <c r="BT164" s="285">
        <f t="shared" ca="1" si="441"/>
        <v>1337</v>
      </c>
      <c r="BU164" s="286" t="str">
        <f t="shared" si="523"/>
        <v>D</v>
      </c>
      <c r="BV164" s="323">
        <f t="shared" ca="1" si="445"/>
        <v>1338</v>
      </c>
      <c r="BW164" s="323">
        <f t="shared" ca="1" si="442"/>
        <v>1</v>
      </c>
      <c r="BY164" s="287"/>
      <c r="BZ164" s="288"/>
      <c r="CA164" s="237" t="str">
        <f t="shared" si="524"/>
        <v>D</v>
      </c>
      <c r="CB164" s="278">
        <f t="shared" si="533"/>
        <v>2025</v>
      </c>
      <c r="CC164" s="279">
        <f t="shared" si="533"/>
        <v>3</v>
      </c>
      <c r="CD164" s="280">
        <f t="shared" ca="1" si="446"/>
        <v>0</v>
      </c>
      <c r="CE164" s="280">
        <f t="shared" ca="1" si="447"/>
        <v>0</v>
      </c>
      <c r="CF164" s="280">
        <f t="shared" ca="1" si="448"/>
        <v>0</v>
      </c>
      <c r="CG164" s="280">
        <f t="shared" ca="1" si="449"/>
        <v>0</v>
      </c>
      <c r="CH164" s="280">
        <f t="shared" ca="1" si="450"/>
        <v>0</v>
      </c>
      <c r="CI164" s="280">
        <f t="shared" ca="1" si="451"/>
        <v>0</v>
      </c>
      <c r="CJ164" s="280">
        <f t="shared" ca="1" si="452"/>
        <v>0</v>
      </c>
      <c r="CK164" s="280">
        <f t="shared" ca="1" si="453"/>
        <v>0</v>
      </c>
      <c r="CL164" s="280">
        <f t="shared" ca="1" si="454"/>
        <v>600</v>
      </c>
      <c r="CM164" s="280">
        <f t="shared" ca="1" si="455"/>
        <v>150</v>
      </c>
      <c r="CN164" s="280">
        <f t="shared" ca="1" si="456"/>
        <v>500</v>
      </c>
      <c r="CO164" s="280">
        <f t="shared" ca="1" si="457"/>
        <v>0</v>
      </c>
      <c r="CP164" s="365">
        <f t="shared" ca="1" si="458"/>
        <v>0</v>
      </c>
      <c r="CQ164" s="613">
        <f t="shared" ca="1" si="459"/>
        <v>0</v>
      </c>
      <c r="CR164" s="280">
        <f t="shared" ca="1" si="460"/>
        <v>10</v>
      </c>
      <c r="CS164" s="280">
        <f t="shared" ca="1" si="461"/>
        <v>25</v>
      </c>
      <c r="CT164" s="280">
        <f t="shared" ca="1" si="462"/>
        <v>6</v>
      </c>
      <c r="CU164" s="280">
        <f t="shared" ca="1" si="463"/>
        <v>0</v>
      </c>
      <c r="CV164" s="280">
        <f t="shared" ca="1" si="464"/>
        <v>5</v>
      </c>
      <c r="CW164" s="365">
        <f t="shared" ca="1" si="465"/>
        <v>0</v>
      </c>
      <c r="CX164" s="280">
        <f t="shared" ca="1" si="466"/>
        <v>25</v>
      </c>
      <c r="CY164" s="280">
        <f t="shared" ca="1" si="467"/>
        <v>0</v>
      </c>
      <c r="CZ164" s="280">
        <f t="shared" ca="1" si="468"/>
        <v>0</v>
      </c>
      <c r="DA164" s="280">
        <f t="shared" ca="1" si="469"/>
        <v>0</v>
      </c>
      <c r="DB164" s="280">
        <f t="shared" ca="1" si="470"/>
        <v>15</v>
      </c>
      <c r="DC164" s="280">
        <f t="shared" ca="1" si="471"/>
        <v>0</v>
      </c>
      <c r="DD164" s="280">
        <f t="shared" ca="1" si="472"/>
        <v>0</v>
      </c>
      <c r="DE164" s="280">
        <f t="shared" ca="1" si="473"/>
        <v>0</v>
      </c>
      <c r="DF164" s="280">
        <f t="shared" ca="1" si="474"/>
        <v>0</v>
      </c>
      <c r="DG164" s="280">
        <f t="shared" ca="1" si="475"/>
        <v>0</v>
      </c>
      <c r="DH164" s="280">
        <f t="shared" ca="1" si="476"/>
        <v>0</v>
      </c>
      <c r="DI164" s="568">
        <f t="shared" ca="1" si="477"/>
        <v>21</v>
      </c>
      <c r="DJ164" s="568">
        <f t="shared" ca="1" si="478"/>
        <v>65</v>
      </c>
      <c r="DK164" s="414">
        <f t="shared" ca="1" si="479"/>
        <v>1250</v>
      </c>
      <c r="DL164" s="281">
        <f t="shared" ca="1" si="480"/>
        <v>1336</v>
      </c>
      <c r="DM164" s="281">
        <f t="shared" ca="1" si="481"/>
        <v>1336</v>
      </c>
      <c r="DN164" s="454">
        <f t="shared" ca="1" si="482"/>
        <v>0</v>
      </c>
      <c r="DO164" s="626">
        <f t="shared" ca="1" si="483"/>
        <v>0</v>
      </c>
      <c r="DP164" s="29"/>
      <c r="DQ164" s="29"/>
      <c r="DR164" s="29"/>
      <c r="DS164" s="29"/>
      <c r="DT164" s="29"/>
      <c r="DU164" s="29"/>
      <c r="DV164" s="29"/>
    </row>
    <row r="165" spans="1:126" ht="11.25" customHeight="1">
      <c r="A165" s="260" t="s">
        <v>2</v>
      </c>
      <c r="B165" s="260" t="s">
        <v>3</v>
      </c>
      <c r="C165" s="260" t="s">
        <v>4</v>
      </c>
      <c r="D165" s="260" t="s">
        <v>5</v>
      </c>
      <c r="E165" s="260" t="s">
        <v>6</v>
      </c>
      <c r="F165" s="260" t="s">
        <v>7</v>
      </c>
      <c r="G165" s="260" t="s">
        <v>8</v>
      </c>
      <c r="H165" s="260" t="s">
        <v>9</v>
      </c>
      <c r="I165" s="260" t="s">
        <v>10</v>
      </c>
      <c r="J165" s="260" t="s">
        <v>11</v>
      </c>
      <c r="K165" s="260" t="s">
        <v>12</v>
      </c>
      <c r="L165" s="260" t="s">
        <v>13</v>
      </c>
      <c r="M165" s="260" t="s">
        <v>14</v>
      </c>
      <c r="N165" s="261" t="s">
        <v>15</v>
      </c>
      <c r="O165" s="291" t="s">
        <v>178</v>
      </c>
      <c r="P165" s="260" t="s">
        <v>2</v>
      </c>
      <c r="Q165" s="260" t="s">
        <v>3</v>
      </c>
      <c r="R165" s="260" t="s">
        <v>4</v>
      </c>
      <c r="S165" s="260" t="s">
        <v>5</v>
      </c>
      <c r="T165" s="260" t="s">
        <v>6</v>
      </c>
      <c r="U165" s="260" t="s">
        <v>7</v>
      </c>
      <c r="V165" s="260" t="s">
        <v>8</v>
      </c>
      <c r="W165" s="260" t="s">
        <v>9</v>
      </c>
      <c r="X165" s="260" t="s">
        <v>10</v>
      </c>
      <c r="Y165" s="260" t="s">
        <v>11</v>
      </c>
      <c r="Z165" s="260" t="s">
        <v>12</v>
      </c>
      <c r="AA165" s="260" t="s">
        <v>13</v>
      </c>
      <c r="AB165" s="260" t="s">
        <v>14</v>
      </c>
      <c r="AC165" s="261" t="s">
        <v>15</v>
      </c>
      <c r="AD165" s="55"/>
      <c r="AE165" s="262"/>
      <c r="AF165" s="262"/>
      <c r="AG165" s="262"/>
      <c r="AH165" s="262"/>
      <c r="AI165" s="237" t="str">
        <f t="shared" si="520"/>
        <v>T</v>
      </c>
      <c r="AJ165" s="25">
        <f t="shared" si="521"/>
        <v>2025</v>
      </c>
      <c r="AK165" s="284">
        <f t="shared" si="522"/>
        <v>4</v>
      </c>
      <c r="AL165" s="285">
        <f t="shared" ca="1" si="544"/>
        <v>0</v>
      </c>
      <c r="AM165" s="285">
        <f t="shared" ca="1" si="544"/>
        <v>0</v>
      </c>
      <c r="AN165" s="285">
        <f t="shared" ca="1" si="544"/>
        <v>0</v>
      </c>
      <c r="AO165" s="285">
        <f t="shared" ca="1" si="544"/>
        <v>0</v>
      </c>
      <c r="AP165" s="285">
        <f t="shared" ca="1" si="544"/>
        <v>0</v>
      </c>
      <c r="AQ165" s="285">
        <f t="shared" ca="1" si="544"/>
        <v>0</v>
      </c>
      <c r="AR165" s="285">
        <f t="shared" ca="1" si="544"/>
        <v>0</v>
      </c>
      <c r="AS165" s="285">
        <f t="shared" ca="1" si="544"/>
        <v>0</v>
      </c>
      <c r="AT165" s="285">
        <f t="shared" ca="1" si="544"/>
        <v>600</v>
      </c>
      <c r="AU165" s="285">
        <f t="shared" ca="1" si="544"/>
        <v>150</v>
      </c>
      <c r="AV165" s="285">
        <f t="shared" ca="1" si="545"/>
        <v>500</v>
      </c>
      <c r="AW165" s="285">
        <f t="shared" ca="1" si="545"/>
        <v>0</v>
      </c>
      <c r="AX165" s="285">
        <f t="shared" ca="1" si="545"/>
        <v>0</v>
      </c>
      <c r="AY165" s="609">
        <f t="shared" ca="1" si="545"/>
        <v>0</v>
      </c>
      <c r="AZ165" s="285">
        <f t="shared" ca="1" si="545"/>
        <v>11</v>
      </c>
      <c r="BA165" s="285">
        <f t="shared" ca="1" si="545"/>
        <v>25</v>
      </c>
      <c r="BB165" s="285">
        <f t="shared" ca="1" si="545"/>
        <v>6</v>
      </c>
      <c r="BC165" s="285">
        <f t="shared" ca="1" si="545"/>
        <v>0</v>
      </c>
      <c r="BD165" s="285">
        <f t="shared" ca="1" si="545"/>
        <v>5</v>
      </c>
      <c r="BE165" s="285">
        <f t="shared" ca="1" si="439"/>
        <v>0</v>
      </c>
      <c r="BF165" s="285">
        <f t="shared" ca="1" si="513"/>
        <v>25</v>
      </c>
      <c r="BG165" s="285">
        <f t="shared" ca="1" si="513"/>
        <v>0</v>
      </c>
      <c r="BH165" s="285">
        <f t="shared" ca="1" si="513"/>
        <v>0</v>
      </c>
      <c r="BI165" s="285">
        <f t="shared" ca="1" si="513"/>
        <v>0</v>
      </c>
      <c r="BJ165" s="285">
        <f t="shared" ca="1" si="546"/>
        <v>15</v>
      </c>
      <c r="BK165" s="285">
        <f t="shared" ca="1" si="546"/>
        <v>0</v>
      </c>
      <c r="BL165" s="285">
        <f t="shared" ca="1" si="546"/>
        <v>0</v>
      </c>
      <c r="BM165" s="285">
        <f t="shared" ca="1" si="546"/>
        <v>0</v>
      </c>
      <c r="BN165" s="285">
        <f t="shared" ca="1" si="546"/>
        <v>0</v>
      </c>
      <c r="BO165" s="285">
        <f t="shared" ca="1" si="546"/>
        <v>0</v>
      </c>
      <c r="BP165" s="285">
        <f t="shared" ca="1" si="546"/>
        <v>0</v>
      </c>
      <c r="BQ165" s="514">
        <f t="shared" ca="1" si="440"/>
        <v>21</v>
      </c>
      <c r="BR165" s="566">
        <f t="shared" ca="1" si="515"/>
        <v>86.5</v>
      </c>
      <c r="BS165" s="274">
        <f t="shared" ca="1" si="508"/>
        <v>1250</v>
      </c>
      <c r="BT165" s="285">
        <f t="shared" ca="1" si="441"/>
        <v>1336</v>
      </c>
      <c r="BU165" s="286" t="str">
        <f t="shared" si="523"/>
        <v>E</v>
      </c>
      <c r="BV165" s="323">
        <f t="shared" ca="1" si="445"/>
        <v>1337</v>
      </c>
      <c r="BW165" s="323">
        <f t="shared" ca="1" si="442"/>
        <v>1</v>
      </c>
      <c r="BY165" s="287"/>
      <c r="BZ165" s="288"/>
      <c r="CA165" s="237" t="str">
        <f t="shared" si="524"/>
        <v>E</v>
      </c>
      <c r="CB165" s="278">
        <f t="shared" si="533"/>
        <v>2025</v>
      </c>
      <c r="CC165" s="279">
        <f t="shared" si="533"/>
        <v>4</v>
      </c>
      <c r="CD165" s="280">
        <f t="shared" ca="1" si="446"/>
        <v>0</v>
      </c>
      <c r="CE165" s="280">
        <f t="shared" ca="1" si="447"/>
        <v>0</v>
      </c>
      <c r="CF165" s="280">
        <f t="shared" ca="1" si="448"/>
        <v>0</v>
      </c>
      <c r="CG165" s="280">
        <f t="shared" ca="1" si="449"/>
        <v>0</v>
      </c>
      <c r="CH165" s="280">
        <f t="shared" ca="1" si="450"/>
        <v>0</v>
      </c>
      <c r="CI165" s="280">
        <f t="shared" ca="1" si="451"/>
        <v>0</v>
      </c>
      <c r="CJ165" s="280">
        <f t="shared" ca="1" si="452"/>
        <v>0</v>
      </c>
      <c r="CK165" s="280">
        <f t="shared" ca="1" si="453"/>
        <v>0</v>
      </c>
      <c r="CL165" s="280">
        <f t="shared" ca="1" si="454"/>
        <v>0</v>
      </c>
      <c r="CM165" s="280">
        <f t="shared" ca="1" si="455"/>
        <v>150</v>
      </c>
      <c r="CN165" s="280">
        <f t="shared" ca="1" si="456"/>
        <v>500</v>
      </c>
      <c r="CO165" s="280">
        <f t="shared" ca="1" si="457"/>
        <v>0</v>
      </c>
      <c r="CP165" s="365">
        <f t="shared" ca="1" si="458"/>
        <v>0</v>
      </c>
      <c r="CQ165" s="613">
        <f t="shared" ca="1" si="459"/>
        <v>0</v>
      </c>
      <c r="CR165" s="280">
        <f t="shared" ca="1" si="460"/>
        <v>10</v>
      </c>
      <c r="CS165" s="280">
        <f t="shared" ca="1" si="461"/>
        <v>25</v>
      </c>
      <c r="CT165" s="280">
        <f t="shared" ca="1" si="462"/>
        <v>5</v>
      </c>
      <c r="CU165" s="280">
        <f t="shared" ca="1" si="463"/>
        <v>0</v>
      </c>
      <c r="CV165" s="280">
        <f t="shared" ca="1" si="464"/>
        <v>4</v>
      </c>
      <c r="CW165" s="365">
        <f t="shared" ca="1" si="465"/>
        <v>0</v>
      </c>
      <c r="CX165" s="280">
        <f t="shared" ca="1" si="466"/>
        <v>25</v>
      </c>
      <c r="CY165" s="280">
        <f t="shared" ca="1" si="467"/>
        <v>0</v>
      </c>
      <c r="CZ165" s="280">
        <f t="shared" ca="1" si="468"/>
        <v>0</v>
      </c>
      <c r="DA165" s="280">
        <f t="shared" ca="1" si="469"/>
        <v>0</v>
      </c>
      <c r="DB165" s="280">
        <f t="shared" ca="1" si="470"/>
        <v>15</v>
      </c>
      <c r="DC165" s="280">
        <f t="shared" ca="1" si="471"/>
        <v>0</v>
      </c>
      <c r="DD165" s="280">
        <f t="shared" ca="1" si="472"/>
        <v>0</v>
      </c>
      <c r="DE165" s="280">
        <f t="shared" ca="1" si="473"/>
        <v>0</v>
      </c>
      <c r="DF165" s="280">
        <f t="shared" ca="1" si="474"/>
        <v>0</v>
      </c>
      <c r="DG165" s="280">
        <f t="shared" ca="1" si="475"/>
        <v>0</v>
      </c>
      <c r="DH165" s="280">
        <f t="shared" ca="1" si="476"/>
        <v>0</v>
      </c>
      <c r="DI165" s="568">
        <f t="shared" ca="1" si="477"/>
        <v>19</v>
      </c>
      <c r="DJ165" s="568">
        <f t="shared" ca="1" si="478"/>
        <v>65</v>
      </c>
      <c r="DK165" s="414">
        <f t="shared" ca="1" si="479"/>
        <v>650</v>
      </c>
      <c r="DL165" s="281">
        <f t="shared" ca="1" si="480"/>
        <v>734</v>
      </c>
      <c r="DM165" s="281">
        <f t="shared" ca="1" si="481"/>
        <v>735</v>
      </c>
      <c r="DN165" s="454">
        <f t="shared" ca="1" si="482"/>
        <v>1</v>
      </c>
      <c r="DO165" s="626">
        <f t="shared" ca="1" si="483"/>
        <v>1.3623978201634877E-3</v>
      </c>
      <c r="DP165" s="29"/>
      <c r="DQ165" s="29"/>
      <c r="DR165" s="29"/>
      <c r="DS165" s="29"/>
      <c r="DT165" s="29"/>
      <c r="DU165" s="29"/>
      <c r="DV165" s="29"/>
    </row>
    <row r="166" spans="1:126" ht="11.25" customHeight="1">
      <c r="A166" s="1">
        <f>A126</f>
        <v>2010</v>
      </c>
      <c r="B166" s="283">
        <v>977</v>
      </c>
      <c r="C166" s="283">
        <v>207</v>
      </c>
      <c r="D166" s="283">
        <v>0</v>
      </c>
      <c r="E166" s="283">
        <v>0</v>
      </c>
      <c r="F166" s="283">
        <v>0</v>
      </c>
      <c r="G166" s="283">
        <v>0</v>
      </c>
      <c r="H166" s="283">
        <v>62</v>
      </c>
      <c r="I166" s="283">
        <v>0</v>
      </c>
      <c r="J166" s="283">
        <v>0</v>
      </c>
      <c r="K166" s="283">
        <v>0</v>
      </c>
      <c r="L166" s="283">
        <v>0</v>
      </c>
      <c r="M166" s="283">
        <v>547</v>
      </c>
      <c r="N166" s="269">
        <f t="shared" ref="N166:N186" si="547">SUM(B166:M166)</f>
        <v>1793</v>
      </c>
      <c r="O166" s="292">
        <v>2200</v>
      </c>
      <c r="P166" s="1">
        <f>A166</f>
        <v>2010</v>
      </c>
      <c r="Q166" s="205">
        <v>0</v>
      </c>
      <c r="R166" s="205">
        <v>0</v>
      </c>
      <c r="S166" s="205">
        <f t="shared" ref="S166:AB167" si="548">B166</f>
        <v>977</v>
      </c>
      <c r="T166" s="205">
        <f t="shared" si="548"/>
        <v>207</v>
      </c>
      <c r="U166" s="205">
        <f t="shared" si="548"/>
        <v>0</v>
      </c>
      <c r="V166" s="205">
        <f t="shared" si="548"/>
        <v>0</v>
      </c>
      <c r="W166" s="205">
        <f t="shared" si="548"/>
        <v>0</v>
      </c>
      <c r="X166" s="205">
        <f t="shared" si="548"/>
        <v>0</v>
      </c>
      <c r="Y166" s="205">
        <f t="shared" si="548"/>
        <v>62</v>
      </c>
      <c r="Z166" s="205">
        <f t="shared" si="548"/>
        <v>0</v>
      </c>
      <c r="AA166" s="205">
        <f t="shared" si="548"/>
        <v>0</v>
      </c>
      <c r="AB166" s="205">
        <f t="shared" si="548"/>
        <v>0</v>
      </c>
      <c r="AC166" s="269">
        <f t="shared" ref="AC166:AC177" si="549">SUM(Q166:AB166)</f>
        <v>1246</v>
      </c>
      <c r="AE166" s="237"/>
      <c r="AF166" s="259"/>
      <c r="AG166" s="25"/>
      <c r="AH166" s="25"/>
      <c r="AI166" s="237" t="str">
        <f t="shared" si="520"/>
        <v>U</v>
      </c>
      <c r="AJ166" s="25">
        <f t="shared" si="521"/>
        <v>2025</v>
      </c>
      <c r="AK166" s="284">
        <f t="shared" si="522"/>
        <v>5</v>
      </c>
      <c r="AL166" s="285">
        <f t="shared" ref="AL166:AU175" ca="1" si="550">ROUND(INDIRECT(CONCATENATE($AI166,AL$2+($AJ166-2010))),0)</f>
        <v>0</v>
      </c>
      <c r="AM166" s="285">
        <f t="shared" ca="1" si="550"/>
        <v>0</v>
      </c>
      <c r="AN166" s="285">
        <f t="shared" ca="1" si="550"/>
        <v>0</v>
      </c>
      <c r="AO166" s="285">
        <f t="shared" ca="1" si="550"/>
        <v>0</v>
      </c>
      <c r="AP166" s="285">
        <f t="shared" ca="1" si="550"/>
        <v>0</v>
      </c>
      <c r="AQ166" s="285">
        <f t="shared" ca="1" si="550"/>
        <v>0</v>
      </c>
      <c r="AR166" s="285">
        <f t="shared" ca="1" si="550"/>
        <v>0</v>
      </c>
      <c r="AS166" s="285">
        <f t="shared" ca="1" si="550"/>
        <v>0</v>
      </c>
      <c r="AT166" s="285">
        <f t="shared" ca="1" si="550"/>
        <v>0</v>
      </c>
      <c r="AU166" s="285">
        <f t="shared" ca="1" si="550"/>
        <v>150</v>
      </c>
      <c r="AV166" s="285">
        <f t="shared" ref="AV166:BD175" ca="1" si="551">ROUND(INDIRECT(CONCATENATE($AI166,AV$2+($AJ166-2010))),0)</f>
        <v>500</v>
      </c>
      <c r="AW166" s="285">
        <f t="shared" ca="1" si="551"/>
        <v>0</v>
      </c>
      <c r="AX166" s="285">
        <f t="shared" ca="1" si="551"/>
        <v>0</v>
      </c>
      <c r="AY166" s="609">
        <f t="shared" ca="1" si="551"/>
        <v>0</v>
      </c>
      <c r="AZ166" s="285">
        <f t="shared" ca="1" si="551"/>
        <v>10</v>
      </c>
      <c r="BA166" s="285">
        <f t="shared" ca="1" si="551"/>
        <v>25</v>
      </c>
      <c r="BB166" s="285">
        <f t="shared" ca="1" si="551"/>
        <v>5</v>
      </c>
      <c r="BC166" s="285">
        <f t="shared" ca="1" si="551"/>
        <v>0</v>
      </c>
      <c r="BD166" s="285">
        <f t="shared" ca="1" si="551"/>
        <v>5</v>
      </c>
      <c r="BE166" s="285">
        <f t="shared" ca="1" si="439"/>
        <v>0</v>
      </c>
      <c r="BF166" s="285">
        <f t="shared" ref="BF166:BI185" ca="1" si="552">ROUND(INDIRECT(CONCATENATE($AI166,BF$2+($AJ166-2010))),0)</f>
        <v>25</v>
      </c>
      <c r="BG166" s="285">
        <f t="shared" ca="1" si="552"/>
        <v>0</v>
      </c>
      <c r="BH166" s="285">
        <f t="shared" ca="1" si="552"/>
        <v>0</v>
      </c>
      <c r="BI166" s="285">
        <f t="shared" ca="1" si="552"/>
        <v>0</v>
      </c>
      <c r="BJ166" s="285">
        <f t="shared" ref="BJ166:BP175" ca="1" si="553">ROUND(INDIRECT(CONCATENATE($AI166,BJ$2+($AJ166-2010))),1)</f>
        <v>15</v>
      </c>
      <c r="BK166" s="285">
        <f t="shared" ca="1" si="553"/>
        <v>0</v>
      </c>
      <c r="BL166" s="285">
        <f t="shared" ca="1" si="553"/>
        <v>0</v>
      </c>
      <c r="BM166" s="285">
        <f t="shared" ca="1" si="553"/>
        <v>0</v>
      </c>
      <c r="BN166" s="285">
        <f t="shared" ca="1" si="553"/>
        <v>0</v>
      </c>
      <c r="BO166" s="285">
        <f t="shared" ca="1" si="553"/>
        <v>0</v>
      </c>
      <c r="BP166" s="285">
        <f t="shared" ca="1" si="553"/>
        <v>0</v>
      </c>
      <c r="BQ166" s="514">
        <f t="shared" ca="1" si="440"/>
        <v>20</v>
      </c>
      <c r="BR166" s="566">
        <f t="shared" ca="1" si="515"/>
        <v>84.9</v>
      </c>
      <c r="BS166" s="274">
        <f t="shared" ca="1" si="508"/>
        <v>650</v>
      </c>
      <c r="BT166" s="285">
        <f t="shared" ca="1" si="441"/>
        <v>735</v>
      </c>
      <c r="BU166" s="286" t="str">
        <f t="shared" si="523"/>
        <v>F</v>
      </c>
      <c r="BV166" s="323">
        <f t="shared" ca="1" si="445"/>
        <v>735</v>
      </c>
      <c r="BW166" s="323">
        <f t="shared" ca="1" si="442"/>
        <v>0</v>
      </c>
      <c r="BY166" s="287"/>
      <c r="BZ166" s="288"/>
      <c r="CA166" s="237" t="str">
        <f t="shared" si="524"/>
        <v>F</v>
      </c>
      <c r="CB166" s="278">
        <f t="shared" si="533"/>
        <v>2025</v>
      </c>
      <c r="CC166" s="279">
        <f t="shared" si="533"/>
        <v>5</v>
      </c>
      <c r="CD166" s="280">
        <f t="shared" ca="1" si="446"/>
        <v>0</v>
      </c>
      <c r="CE166" s="280">
        <f t="shared" ca="1" si="447"/>
        <v>0</v>
      </c>
      <c r="CF166" s="280">
        <f t="shared" ca="1" si="448"/>
        <v>0</v>
      </c>
      <c r="CG166" s="280">
        <f t="shared" ca="1" si="449"/>
        <v>0</v>
      </c>
      <c r="CH166" s="280">
        <f t="shared" ca="1" si="450"/>
        <v>0</v>
      </c>
      <c r="CI166" s="280">
        <f t="shared" ca="1" si="451"/>
        <v>0</v>
      </c>
      <c r="CJ166" s="280">
        <f t="shared" ca="1" si="452"/>
        <v>0</v>
      </c>
      <c r="CK166" s="280">
        <f t="shared" ca="1" si="453"/>
        <v>0</v>
      </c>
      <c r="CL166" s="280">
        <f t="shared" ca="1" si="454"/>
        <v>0</v>
      </c>
      <c r="CM166" s="280">
        <f t="shared" ca="1" si="455"/>
        <v>150</v>
      </c>
      <c r="CN166" s="280">
        <f t="shared" ca="1" si="456"/>
        <v>500</v>
      </c>
      <c r="CO166" s="280">
        <f t="shared" ca="1" si="457"/>
        <v>0</v>
      </c>
      <c r="CP166" s="365">
        <f t="shared" ca="1" si="458"/>
        <v>0</v>
      </c>
      <c r="CQ166" s="613">
        <f t="shared" ca="1" si="459"/>
        <v>0</v>
      </c>
      <c r="CR166" s="280">
        <f t="shared" ca="1" si="460"/>
        <v>10</v>
      </c>
      <c r="CS166" s="280">
        <f t="shared" ca="1" si="461"/>
        <v>25</v>
      </c>
      <c r="CT166" s="280">
        <f t="shared" ca="1" si="462"/>
        <v>7</v>
      </c>
      <c r="CU166" s="280">
        <f t="shared" ca="1" si="463"/>
        <v>0</v>
      </c>
      <c r="CV166" s="280">
        <f t="shared" ca="1" si="464"/>
        <v>6</v>
      </c>
      <c r="CW166" s="365">
        <f t="shared" ca="1" si="465"/>
        <v>0</v>
      </c>
      <c r="CX166" s="280">
        <f t="shared" ca="1" si="466"/>
        <v>25</v>
      </c>
      <c r="CY166" s="280">
        <f t="shared" ca="1" si="467"/>
        <v>0</v>
      </c>
      <c r="CZ166" s="280">
        <f t="shared" ca="1" si="468"/>
        <v>0</v>
      </c>
      <c r="DA166" s="280">
        <f t="shared" ca="1" si="469"/>
        <v>0</v>
      </c>
      <c r="DB166" s="280">
        <f t="shared" ca="1" si="470"/>
        <v>15</v>
      </c>
      <c r="DC166" s="280">
        <f t="shared" ca="1" si="471"/>
        <v>0</v>
      </c>
      <c r="DD166" s="280">
        <f t="shared" ca="1" si="472"/>
        <v>0</v>
      </c>
      <c r="DE166" s="280">
        <f t="shared" ca="1" si="473"/>
        <v>0</v>
      </c>
      <c r="DF166" s="280">
        <f t="shared" ca="1" si="474"/>
        <v>0</v>
      </c>
      <c r="DG166" s="280">
        <f t="shared" ca="1" si="475"/>
        <v>0</v>
      </c>
      <c r="DH166" s="280">
        <f t="shared" ca="1" si="476"/>
        <v>0</v>
      </c>
      <c r="DI166" s="568">
        <f t="shared" ca="1" si="477"/>
        <v>23</v>
      </c>
      <c r="DJ166" s="568">
        <f t="shared" ca="1" si="478"/>
        <v>65</v>
      </c>
      <c r="DK166" s="414">
        <f t="shared" ca="1" si="479"/>
        <v>650</v>
      </c>
      <c r="DL166" s="281">
        <f t="shared" ca="1" si="480"/>
        <v>738</v>
      </c>
      <c r="DM166" s="281">
        <f t="shared" ca="1" si="481"/>
        <v>738</v>
      </c>
      <c r="DN166" s="454">
        <f t="shared" ca="1" si="482"/>
        <v>0</v>
      </c>
      <c r="DO166" s="626">
        <f t="shared" ca="1" si="483"/>
        <v>0</v>
      </c>
      <c r="DP166" s="29"/>
      <c r="DQ166" s="29"/>
      <c r="DR166" s="29"/>
      <c r="DS166" s="29"/>
      <c r="DT166" s="29"/>
      <c r="DU166" s="29"/>
      <c r="DV166" s="29"/>
    </row>
    <row r="167" spans="1:126" ht="11.25" customHeight="1">
      <c r="A167" s="1">
        <f t="shared" ref="A167:A201" si="554">A127</f>
        <v>2011</v>
      </c>
      <c r="B167" s="405">
        <v>228</v>
      </c>
      <c r="C167" s="405">
        <v>0</v>
      </c>
      <c r="D167" s="405">
        <v>0</v>
      </c>
      <c r="E167" s="405">
        <v>0</v>
      </c>
      <c r="F167" s="405">
        <v>0</v>
      </c>
      <c r="G167" s="405">
        <v>0</v>
      </c>
      <c r="H167" s="405">
        <v>0</v>
      </c>
      <c r="I167" s="405">
        <v>0</v>
      </c>
      <c r="J167" s="405">
        <v>0</v>
      </c>
      <c r="K167" s="405">
        <v>0</v>
      </c>
      <c r="L167" s="405">
        <v>0</v>
      </c>
      <c r="M167" s="405">
        <v>0</v>
      </c>
      <c r="N167" s="269">
        <f t="shared" si="547"/>
        <v>228</v>
      </c>
      <c r="O167" s="292">
        <v>2321</v>
      </c>
      <c r="P167" s="1">
        <f t="shared" ref="P167:P201" si="555">A167</f>
        <v>2011</v>
      </c>
      <c r="Q167" s="205">
        <f>L166</f>
        <v>0</v>
      </c>
      <c r="R167" s="205">
        <f>M166</f>
        <v>547</v>
      </c>
      <c r="S167" s="205">
        <f t="shared" si="548"/>
        <v>228</v>
      </c>
      <c r="T167" s="405">
        <v>0</v>
      </c>
      <c r="U167" s="405">
        <v>0</v>
      </c>
      <c r="V167" s="405">
        <v>0</v>
      </c>
      <c r="W167" s="405">
        <v>0</v>
      </c>
      <c r="X167" s="405">
        <v>0</v>
      </c>
      <c r="Y167" s="405">
        <v>0</v>
      </c>
      <c r="Z167" s="405">
        <v>0</v>
      </c>
      <c r="AA167" s="405">
        <v>0</v>
      </c>
      <c r="AB167" s="405">
        <v>0</v>
      </c>
      <c r="AC167" s="269">
        <f t="shared" si="549"/>
        <v>775</v>
      </c>
      <c r="AE167" s="262"/>
      <c r="AF167" s="262"/>
      <c r="AG167" s="25"/>
      <c r="AH167" s="25"/>
      <c r="AI167" s="237" t="str">
        <f t="shared" si="520"/>
        <v>V</v>
      </c>
      <c r="AJ167" s="25">
        <f t="shared" si="521"/>
        <v>2025</v>
      </c>
      <c r="AK167" s="284">
        <f t="shared" si="522"/>
        <v>6</v>
      </c>
      <c r="AL167" s="285">
        <f t="shared" ca="1" si="550"/>
        <v>0</v>
      </c>
      <c r="AM167" s="285">
        <f t="shared" ca="1" si="550"/>
        <v>0</v>
      </c>
      <c r="AN167" s="285">
        <f t="shared" ca="1" si="550"/>
        <v>0</v>
      </c>
      <c r="AO167" s="285">
        <f t="shared" ca="1" si="550"/>
        <v>0</v>
      </c>
      <c r="AP167" s="285">
        <f t="shared" ca="1" si="550"/>
        <v>0</v>
      </c>
      <c r="AQ167" s="285">
        <f t="shared" ca="1" si="550"/>
        <v>0</v>
      </c>
      <c r="AR167" s="285">
        <f t="shared" ca="1" si="550"/>
        <v>0</v>
      </c>
      <c r="AS167" s="285">
        <f t="shared" ca="1" si="550"/>
        <v>0</v>
      </c>
      <c r="AT167" s="285">
        <f t="shared" ca="1" si="550"/>
        <v>0</v>
      </c>
      <c r="AU167" s="285">
        <f t="shared" ca="1" si="550"/>
        <v>150</v>
      </c>
      <c r="AV167" s="285">
        <f t="shared" ca="1" si="551"/>
        <v>500</v>
      </c>
      <c r="AW167" s="285">
        <f t="shared" ca="1" si="551"/>
        <v>0</v>
      </c>
      <c r="AX167" s="285">
        <f t="shared" ca="1" si="551"/>
        <v>0</v>
      </c>
      <c r="AY167" s="609">
        <f t="shared" ca="1" si="551"/>
        <v>0</v>
      </c>
      <c r="AZ167" s="285">
        <f t="shared" ca="1" si="551"/>
        <v>10</v>
      </c>
      <c r="BA167" s="285">
        <f t="shared" ca="1" si="551"/>
        <v>25</v>
      </c>
      <c r="BB167" s="285">
        <f t="shared" ca="1" si="551"/>
        <v>7</v>
      </c>
      <c r="BC167" s="285">
        <f t="shared" ca="1" si="551"/>
        <v>0</v>
      </c>
      <c r="BD167" s="285">
        <f t="shared" ca="1" si="551"/>
        <v>4</v>
      </c>
      <c r="BE167" s="285">
        <f t="shared" ca="1" si="439"/>
        <v>0</v>
      </c>
      <c r="BF167" s="285">
        <f t="shared" ca="1" si="552"/>
        <v>25</v>
      </c>
      <c r="BG167" s="285">
        <f t="shared" ca="1" si="552"/>
        <v>0</v>
      </c>
      <c r="BH167" s="285">
        <f t="shared" ca="1" si="552"/>
        <v>0</v>
      </c>
      <c r="BI167" s="285">
        <f t="shared" ca="1" si="552"/>
        <v>0</v>
      </c>
      <c r="BJ167" s="285">
        <f t="shared" ca="1" si="553"/>
        <v>15</v>
      </c>
      <c r="BK167" s="285">
        <f t="shared" ca="1" si="553"/>
        <v>0</v>
      </c>
      <c r="BL167" s="285">
        <f t="shared" ca="1" si="553"/>
        <v>0</v>
      </c>
      <c r="BM167" s="285">
        <f t="shared" ca="1" si="553"/>
        <v>0</v>
      </c>
      <c r="BN167" s="285">
        <f t="shared" ca="1" si="553"/>
        <v>0</v>
      </c>
      <c r="BO167" s="285">
        <f t="shared" ca="1" si="553"/>
        <v>0</v>
      </c>
      <c r="BP167" s="285">
        <f t="shared" ca="1" si="553"/>
        <v>0</v>
      </c>
      <c r="BQ167" s="514">
        <f t="shared" ca="1" si="440"/>
        <v>21</v>
      </c>
      <c r="BR167" s="566">
        <f t="shared" ca="1" si="515"/>
        <v>86.2</v>
      </c>
      <c r="BS167" s="274">
        <f t="shared" ca="1" si="508"/>
        <v>650</v>
      </c>
      <c r="BT167" s="285">
        <f t="shared" ca="1" si="441"/>
        <v>736</v>
      </c>
      <c r="BU167" s="286" t="str">
        <f t="shared" si="523"/>
        <v>G</v>
      </c>
      <c r="BV167" s="323">
        <f t="shared" ca="1" si="445"/>
        <v>736</v>
      </c>
      <c r="BW167" s="323">
        <f t="shared" ca="1" si="442"/>
        <v>0</v>
      </c>
      <c r="BY167" s="287"/>
      <c r="BZ167" s="288"/>
      <c r="CA167" s="237" t="str">
        <f t="shared" si="524"/>
        <v>G</v>
      </c>
      <c r="CB167" s="278">
        <f t="shared" si="533"/>
        <v>2025</v>
      </c>
      <c r="CC167" s="279">
        <f t="shared" si="533"/>
        <v>6</v>
      </c>
      <c r="CD167" s="280">
        <f t="shared" ca="1" si="446"/>
        <v>0</v>
      </c>
      <c r="CE167" s="280">
        <f t="shared" ca="1" si="447"/>
        <v>0</v>
      </c>
      <c r="CF167" s="280">
        <f t="shared" ca="1" si="448"/>
        <v>0</v>
      </c>
      <c r="CG167" s="280">
        <f t="shared" ca="1" si="449"/>
        <v>0</v>
      </c>
      <c r="CH167" s="280">
        <f t="shared" ca="1" si="450"/>
        <v>0</v>
      </c>
      <c r="CI167" s="280">
        <f t="shared" ca="1" si="451"/>
        <v>0</v>
      </c>
      <c r="CJ167" s="280">
        <f t="shared" ca="1" si="452"/>
        <v>0</v>
      </c>
      <c r="CK167" s="280">
        <f t="shared" ca="1" si="453"/>
        <v>0</v>
      </c>
      <c r="CL167" s="280">
        <f t="shared" ca="1" si="454"/>
        <v>0</v>
      </c>
      <c r="CM167" s="280">
        <f t="shared" ca="1" si="455"/>
        <v>150</v>
      </c>
      <c r="CN167" s="280">
        <f t="shared" ca="1" si="456"/>
        <v>500</v>
      </c>
      <c r="CO167" s="280">
        <f t="shared" ca="1" si="457"/>
        <v>0</v>
      </c>
      <c r="CP167" s="365">
        <f t="shared" ca="1" si="458"/>
        <v>0</v>
      </c>
      <c r="CQ167" s="613">
        <f t="shared" ca="1" si="459"/>
        <v>0</v>
      </c>
      <c r="CR167" s="280">
        <f t="shared" ca="1" si="460"/>
        <v>12</v>
      </c>
      <c r="CS167" s="280">
        <f t="shared" ca="1" si="461"/>
        <v>25</v>
      </c>
      <c r="CT167" s="280">
        <f t="shared" ca="1" si="462"/>
        <v>7</v>
      </c>
      <c r="CU167" s="280">
        <f t="shared" ca="1" si="463"/>
        <v>0</v>
      </c>
      <c r="CV167" s="280">
        <f t="shared" ca="1" si="464"/>
        <v>6</v>
      </c>
      <c r="CW167" s="365">
        <f t="shared" ca="1" si="465"/>
        <v>0</v>
      </c>
      <c r="CX167" s="280">
        <f t="shared" ca="1" si="466"/>
        <v>25</v>
      </c>
      <c r="CY167" s="280">
        <f t="shared" ca="1" si="467"/>
        <v>0</v>
      </c>
      <c r="CZ167" s="280">
        <f t="shared" ca="1" si="468"/>
        <v>0</v>
      </c>
      <c r="DA167" s="280">
        <f t="shared" ca="1" si="469"/>
        <v>0</v>
      </c>
      <c r="DB167" s="280">
        <f t="shared" ca="1" si="470"/>
        <v>15</v>
      </c>
      <c r="DC167" s="280">
        <f t="shared" ca="1" si="471"/>
        <v>0</v>
      </c>
      <c r="DD167" s="280">
        <f t="shared" ca="1" si="472"/>
        <v>0</v>
      </c>
      <c r="DE167" s="280">
        <f t="shared" ca="1" si="473"/>
        <v>0</v>
      </c>
      <c r="DF167" s="280">
        <f t="shared" ca="1" si="474"/>
        <v>0</v>
      </c>
      <c r="DG167" s="280">
        <f t="shared" ca="1" si="475"/>
        <v>0</v>
      </c>
      <c r="DH167" s="280">
        <f t="shared" ca="1" si="476"/>
        <v>0</v>
      </c>
      <c r="DI167" s="568">
        <f t="shared" ca="1" si="477"/>
        <v>25</v>
      </c>
      <c r="DJ167" s="568">
        <f t="shared" ca="1" si="478"/>
        <v>65</v>
      </c>
      <c r="DK167" s="414">
        <f t="shared" ca="1" si="479"/>
        <v>650</v>
      </c>
      <c r="DL167" s="281">
        <f t="shared" ca="1" si="480"/>
        <v>740</v>
      </c>
      <c r="DM167" s="281">
        <f t="shared" ca="1" si="481"/>
        <v>740</v>
      </c>
      <c r="DN167" s="454">
        <f t="shared" ca="1" si="482"/>
        <v>0</v>
      </c>
      <c r="DO167" s="626">
        <f t="shared" ca="1" si="483"/>
        <v>0</v>
      </c>
      <c r="DP167" s="29"/>
      <c r="DQ167" s="29"/>
      <c r="DR167" s="29"/>
      <c r="DS167" s="29"/>
      <c r="DT167" s="29"/>
      <c r="DU167" s="29"/>
      <c r="DV167" s="29"/>
    </row>
    <row r="168" spans="1:126" ht="11.25" customHeight="1">
      <c r="A168" s="1">
        <f t="shared" si="554"/>
        <v>2012</v>
      </c>
      <c r="B168" s="405">
        <v>0</v>
      </c>
      <c r="C168" s="405">
        <v>0</v>
      </c>
      <c r="D168" s="405">
        <v>0</v>
      </c>
      <c r="E168" s="405">
        <v>0</v>
      </c>
      <c r="F168" s="405">
        <v>0</v>
      </c>
      <c r="G168" s="405">
        <v>0</v>
      </c>
      <c r="H168" s="405">
        <v>0</v>
      </c>
      <c r="I168" s="405">
        <v>0</v>
      </c>
      <c r="J168" s="405">
        <v>0</v>
      </c>
      <c r="K168" s="405">
        <v>0</v>
      </c>
      <c r="L168" s="405">
        <v>0</v>
      </c>
      <c r="M168" s="405">
        <v>0</v>
      </c>
      <c r="N168" s="269">
        <f t="shared" si="547"/>
        <v>0</v>
      </c>
      <c r="O168" s="292">
        <v>2503</v>
      </c>
      <c r="P168" s="1">
        <f t="shared" si="555"/>
        <v>2012</v>
      </c>
      <c r="Q168" s="405">
        <v>0</v>
      </c>
      <c r="R168" s="405">
        <v>0</v>
      </c>
      <c r="S168" s="405">
        <v>0</v>
      </c>
      <c r="T168" s="405">
        <v>0</v>
      </c>
      <c r="U168" s="405">
        <v>0</v>
      </c>
      <c r="V168" s="405">
        <v>0</v>
      </c>
      <c r="W168" s="405">
        <v>0</v>
      </c>
      <c r="X168" s="405">
        <v>0</v>
      </c>
      <c r="Y168" s="405">
        <v>0</v>
      </c>
      <c r="Z168" s="405">
        <v>0</v>
      </c>
      <c r="AA168" s="405">
        <v>0</v>
      </c>
      <c r="AB168" s="405">
        <v>0</v>
      </c>
      <c r="AC168" s="269">
        <f t="shared" si="549"/>
        <v>0</v>
      </c>
      <c r="AE168" s="237"/>
      <c r="AF168" s="259"/>
      <c r="AG168" s="25"/>
      <c r="AH168" s="25"/>
      <c r="AI168" s="237" t="str">
        <f t="shared" si="520"/>
        <v>W</v>
      </c>
      <c r="AJ168" s="25">
        <f t="shared" si="521"/>
        <v>2025</v>
      </c>
      <c r="AK168" s="284">
        <f t="shared" si="522"/>
        <v>7</v>
      </c>
      <c r="AL168" s="285">
        <f t="shared" ca="1" si="550"/>
        <v>0</v>
      </c>
      <c r="AM168" s="285">
        <f t="shared" ca="1" si="550"/>
        <v>0</v>
      </c>
      <c r="AN168" s="285">
        <f t="shared" ca="1" si="550"/>
        <v>0</v>
      </c>
      <c r="AO168" s="285">
        <f t="shared" ca="1" si="550"/>
        <v>0</v>
      </c>
      <c r="AP168" s="285">
        <f t="shared" ca="1" si="550"/>
        <v>0</v>
      </c>
      <c r="AQ168" s="285">
        <f t="shared" ca="1" si="550"/>
        <v>0</v>
      </c>
      <c r="AR168" s="285">
        <f t="shared" ca="1" si="550"/>
        <v>0</v>
      </c>
      <c r="AS168" s="285">
        <f t="shared" ca="1" si="550"/>
        <v>0</v>
      </c>
      <c r="AT168" s="285">
        <f t="shared" ca="1" si="550"/>
        <v>0</v>
      </c>
      <c r="AU168" s="285">
        <f t="shared" ca="1" si="550"/>
        <v>150</v>
      </c>
      <c r="AV168" s="285">
        <f t="shared" ca="1" si="551"/>
        <v>500</v>
      </c>
      <c r="AW168" s="285">
        <f t="shared" ca="1" si="551"/>
        <v>0</v>
      </c>
      <c r="AX168" s="285">
        <f t="shared" ca="1" si="551"/>
        <v>0</v>
      </c>
      <c r="AY168" s="609">
        <f t="shared" ca="1" si="551"/>
        <v>0</v>
      </c>
      <c r="AZ168" s="285">
        <f t="shared" ca="1" si="551"/>
        <v>10</v>
      </c>
      <c r="BA168" s="285">
        <f t="shared" ca="1" si="551"/>
        <v>25</v>
      </c>
      <c r="BB168" s="285">
        <f t="shared" ca="1" si="551"/>
        <v>7</v>
      </c>
      <c r="BC168" s="285">
        <f t="shared" ca="1" si="551"/>
        <v>0</v>
      </c>
      <c r="BD168" s="285">
        <f t="shared" ca="1" si="551"/>
        <v>6</v>
      </c>
      <c r="BE168" s="285">
        <f t="shared" ca="1" si="439"/>
        <v>0</v>
      </c>
      <c r="BF168" s="285">
        <f t="shared" ca="1" si="552"/>
        <v>25</v>
      </c>
      <c r="BG168" s="285">
        <f t="shared" ca="1" si="552"/>
        <v>0</v>
      </c>
      <c r="BH168" s="285">
        <f t="shared" ca="1" si="552"/>
        <v>0</v>
      </c>
      <c r="BI168" s="285">
        <f t="shared" ca="1" si="552"/>
        <v>0</v>
      </c>
      <c r="BJ168" s="285">
        <f t="shared" ca="1" si="553"/>
        <v>15</v>
      </c>
      <c r="BK168" s="285">
        <f t="shared" ca="1" si="553"/>
        <v>0</v>
      </c>
      <c r="BL168" s="285">
        <f t="shared" ca="1" si="553"/>
        <v>0</v>
      </c>
      <c r="BM168" s="285">
        <f t="shared" ca="1" si="553"/>
        <v>0</v>
      </c>
      <c r="BN168" s="285">
        <f t="shared" ca="1" si="553"/>
        <v>0</v>
      </c>
      <c r="BO168" s="285">
        <f t="shared" ca="1" si="553"/>
        <v>0</v>
      </c>
      <c r="BP168" s="285">
        <f t="shared" ca="1" si="553"/>
        <v>0</v>
      </c>
      <c r="BQ168" s="514">
        <f t="shared" ca="1" si="440"/>
        <v>23</v>
      </c>
      <c r="BR168" s="566">
        <f t="shared" ca="1" si="515"/>
        <v>87.7</v>
      </c>
      <c r="BS168" s="274">
        <f t="shared" ca="1" si="508"/>
        <v>650</v>
      </c>
      <c r="BT168" s="285">
        <f t="shared" ca="1" si="441"/>
        <v>738</v>
      </c>
      <c r="BU168" s="286" t="str">
        <f t="shared" si="523"/>
        <v>H</v>
      </c>
      <c r="BV168" s="323">
        <f t="shared" ca="1" si="445"/>
        <v>738</v>
      </c>
      <c r="BW168" s="323">
        <f t="shared" ca="1" si="442"/>
        <v>0</v>
      </c>
      <c r="BY168" s="287"/>
      <c r="BZ168" s="288"/>
      <c r="CA168" s="237" t="str">
        <f t="shared" si="524"/>
        <v>H</v>
      </c>
      <c r="CB168" s="278">
        <f t="shared" si="533"/>
        <v>2025</v>
      </c>
      <c r="CC168" s="279">
        <f t="shared" si="533"/>
        <v>7</v>
      </c>
      <c r="CD168" s="280">
        <f t="shared" ca="1" si="446"/>
        <v>0</v>
      </c>
      <c r="CE168" s="280">
        <f t="shared" ca="1" si="447"/>
        <v>0</v>
      </c>
      <c r="CF168" s="280">
        <f t="shared" ca="1" si="448"/>
        <v>0</v>
      </c>
      <c r="CG168" s="280">
        <f t="shared" ca="1" si="449"/>
        <v>0</v>
      </c>
      <c r="CH168" s="280">
        <f t="shared" ca="1" si="450"/>
        <v>0</v>
      </c>
      <c r="CI168" s="280">
        <f t="shared" ca="1" si="451"/>
        <v>0</v>
      </c>
      <c r="CJ168" s="280">
        <f t="shared" ca="1" si="452"/>
        <v>0</v>
      </c>
      <c r="CK168" s="280">
        <f t="shared" ca="1" si="453"/>
        <v>0</v>
      </c>
      <c r="CL168" s="280">
        <f t="shared" ca="1" si="454"/>
        <v>0</v>
      </c>
      <c r="CM168" s="280">
        <f t="shared" ca="1" si="455"/>
        <v>150</v>
      </c>
      <c r="CN168" s="280">
        <f t="shared" ca="1" si="456"/>
        <v>500</v>
      </c>
      <c r="CO168" s="280">
        <f t="shared" ca="1" si="457"/>
        <v>0</v>
      </c>
      <c r="CP168" s="365">
        <f t="shared" ca="1" si="458"/>
        <v>0</v>
      </c>
      <c r="CQ168" s="613">
        <f t="shared" ca="1" si="459"/>
        <v>0</v>
      </c>
      <c r="CR168" s="280">
        <f t="shared" ca="1" si="460"/>
        <v>10</v>
      </c>
      <c r="CS168" s="280">
        <f t="shared" ca="1" si="461"/>
        <v>25</v>
      </c>
      <c r="CT168" s="280">
        <f t="shared" ca="1" si="462"/>
        <v>8</v>
      </c>
      <c r="CU168" s="280">
        <f t="shared" ca="1" si="463"/>
        <v>0</v>
      </c>
      <c r="CV168" s="280">
        <f t="shared" ca="1" si="464"/>
        <v>6</v>
      </c>
      <c r="CW168" s="365">
        <f t="shared" ca="1" si="465"/>
        <v>0</v>
      </c>
      <c r="CX168" s="280">
        <f t="shared" ca="1" si="466"/>
        <v>25</v>
      </c>
      <c r="CY168" s="280">
        <f t="shared" ca="1" si="467"/>
        <v>0</v>
      </c>
      <c r="CZ168" s="280">
        <f t="shared" ca="1" si="468"/>
        <v>0</v>
      </c>
      <c r="DA168" s="280">
        <f t="shared" ca="1" si="469"/>
        <v>0</v>
      </c>
      <c r="DB168" s="280">
        <f t="shared" ca="1" si="470"/>
        <v>15</v>
      </c>
      <c r="DC168" s="280">
        <f t="shared" ca="1" si="471"/>
        <v>0</v>
      </c>
      <c r="DD168" s="280">
        <f t="shared" ca="1" si="472"/>
        <v>0</v>
      </c>
      <c r="DE168" s="280">
        <f t="shared" ca="1" si="473"/>
        <v>0</v>
      </c>
      <c r="DF168" s="280">
        <f t="shared" ca="1" si="474"/>
        <v>0</v>
      </c>
      <c r="DG168" s="280">
        <f t="shared" ca="1" si="475"/>
        <v>0</v>
      </c>
      <c r="DH168" s="280">
        <f t="shared" ca="1" si="476"/>
        <v>0</v>
      </c>
      <c r="DI168" s="568">
        <f t="shared" ca="1" si="477"/>
        <v>24</v>
      </c>
      <c r="DJ168" s="568">
        <f t="shared" ca="1" si="478"/>
        <v>65</v>
      </c>
      <c r="DK168" s="414">
        <f t="shared" ca="1" si="479"/>
        <v>650</v>
      </c>
      <c r="DL168" s="281">
        <f t="shared" ca="1" si="480"/>
        <v>739</v>
      </c>
      <c r="DM168" s="281">
        <f t="shared" ca="1" si="481"/>
        <v>739</v>
      </c>
      <c r="DN168" s="454">
        <f t="shared" ca="1" si="482"/>
        <v>0</v>
      </c>
      <c r="DO168" s="626">
        <f t="shared" ca="1" si="483"/>
        <v>0</v>
      </c>
      <c r="DP168" s="29"/>
      <c r="DQ168" s="29"/>
      <c r="DR168" s="29"/>
      <c r="DS168" s="29"/>
      <c r="DT168" s="29"/>
      <c r="DU168" s="29"/>
      <c r="DV168" s="29"/>
    </row>
    <row r="169" spans="1:126" ht="11.25" customHeight="1">
      <c r="A169" s="1">
        <f t="shared" si="554"/>
        <v>2013</v>
      </c>
      <c r="B169" s="405">
        <v>0</v>
      </c>
      <c r="C169" s="405">
        <v>0</v>
      </c>
      <c r="D169" s="405">
        <v>0</v>
      </c>
      <c r="E169" s="405">
        <v>0</v>
      </c>
      <c r="F169" s="405">
        <v>0</v>
      </c>
      <c r="G169" s="405">
        <v>0</v>
      </c>
      <c r="H169" s="405">
        <v>0</v>
      </c>
      <c r="I169" s="405">
        <v>0</v>
      </c>
      <c r="J169" s="405">
        <v>0</v>
      </c>
      <c r="K169" s="405">
        <v>0</v>
      </c>
      <c r="L169" s="405">
        <v>0</v>
      </c>
      <c r="M169" s="405">
        <v>0</v>
      </c>
      <c r="N169" s="303">
        <f t="shared" si="547"/>
        <v>0</v>
      </c>
      <c r="O169" s="292">
        <v>2596</v>
      </c>
      <c r="P169" s="1">
        <f t="shared" si="555"/>
        <v>2013</v>
      </c>
      <c r="Q169" s="405">
        <v>0</v>
      </c>
      <c r="R169" s="405">
        <v>0</v>
      </c>
      <c r="S169" s="405">
        <v>0</v>
      </c>
      <c r="T169" s="405">
        <v>0</v>
      </c>
      <c r="U169" s="405">
        <v>0</v>
      </c>
      <c r="V169" s="405">
        <v>0</v>
      </c>
      <c r="W169" s="405">
        <v>0</v>
      </c>
      <c r="X169" s="405">
        <v>0</v>
      </c>
      <c r="Y169" s="405">
        <v>0</v>
      </c>
      <c r="Z169" s="405">
        <v>0</v>
      </c>
      <c r="AA169" s="405">
        <v>0</v>
      </c>
      <c r="AB169" s="405">
        <v>0</v>
      </c>
      <c r="AC169" s="269">
        <f t="shared" si="549"/>
        <v>0</v>
      </c>
      <c r="AE169" s="262"/>
      <c r="AF169" s="262"/>
      <c r="AG169" s="25"/>
      <c r="AI169" s="237" t="str">
        <f t="shared" si="520"/>
        <v>X</v>
      </c>
      <c r="AJ169" s="25">
        <f t="shared" si="521"/>
        <v>2025</v>
      </c>
      <c r="AK169" s="284">
        <f t="shared" si="522"/>
        <v>8</v>
      </c>
      <c r="AL169" s="285">
        <f t="shared" ca="1" si="550"/>
        <v>0</v>
      </c>
      <c r="AM169" s="285">
        <f t="shared" ca="1" si="550"/>
        <v>0</v>
      </c>
      <c r="AN169" s="285">
        <f t="shared" ca="1" si="550"/>
        <v>0</v>
      </c>
      <c r="AO169" s="285">
        <f t="shared" ca="1" si="550"/>
        <v>0</v>
      </c>
      <c r="AP169" s="285">
        <f t="shared" ca="1" si="550"/>
        <v>0</v>
      </c>
      <c r="AQ169" s="285">
        <f t="shared" ca="1" si="550"/>
        <v>0</v>
      </c>
      <c r="AR169" s="285">
        <f t="shared" ca="1" si="550"/>
        <v>0</v>
      </c>
      <c r="AS169" s="285">
        <f t="shared" ca="1" si="550"/>
        <v>0</v>
      </c>
      <c r="AT169" s="285">
        <f t="shared" ca="1" si="550"/>
        <v>0</v>
      </c>
      <c r="AU169" s="285">
        <f t="shared" ca="1" si="550"/>
        <v>150</v>
      </c>
      <c r="AV169" s="285">
        <f t="shared" ca="1" si="551"/>
        <v>500</v>
      </c>
      <c r="AW169" s="285">
        <f t="shared" ca="1" si="551"/>
        <v>0</v>
      </c>
      <c r="AX169" s="285">
        <f t="shared" ca="1" si="551"/>
        <v>0</v>
      </c>
      <c r="AY169" s="609">
        <f t="shared" ca="1" si="551"/>
        <v>0</v>
      </c>
      <c r="AZ169" s="285">
        <f t="shared" ca="1" si="551"/>
        <v>12</v>
      </c>
      <c r="BA169" s="285">
        <f t="shared" ca="1" si="551"/>
        <v>25</v>
      </c>
      <c r="BB169" s="285">
        <f t="shared" ca="1" si="551"/>
        <v>8</v>
      </c>
      <c r="BC169" s="285">
        <f t="shared" ca="1" si="551"/>
        <v>0</v>
      </c>
      <c r="BD169" s="285">
        <f t="shared" ca="1" si="551"/>
        <v>6</v>
      </c>
      <c r="BE169" s="285">
        <f t="shared" ca="1" si="439"/>
        <v>0</v>
      </c>
      <c r="BF169" s="285">
        <f t="shared" ca="1" si="552"/>
        <v>25</v>
      </c>
      <c r="BG169" s="285">
        <f t="shared" ca="1" si="552"/>
        <v>0</v>
      </c>
      <c r="BH169" s="285">
        <f t="shared" ca="1" si="552"/>
        <v>0</v>
      </c>
      <c r="BI169" s="285">
        <f t="shared" ca="1" si="552"/>
        <v>0</v>
      </c>
      <c r="BJ169" s="285">
        <f t="shared" ca="1" si="553"/>
        <v>15</v>
      </c>
      <c r="BK169" s="285">
        <f t="shared" ca="1" si="553"/>
        <v>0</v>
      </c>
      <c r="BL169" s="285">
        <f t="shared" ca="1" si="553"/>
        <v>0</v>
      </c>
      <c r="BM169" s="285">
        <f t="shared" ca="1" si="553"/>
        <v>0</v>
      </c>
      <c r="BN169" s="285">
        <f t="shared" ca="1" si="553"/>
        <v>0</v>
      </c>
      <c r="BO169" s="285">
        <f t="shared" ca="1" si="553"/>
        <v>0</v>
      </c>
      <c r="BP169" s="285">
        <f t="shared" ca="1" si="553"/>
        <v>0</v>
      </c>
      <c r="BQ169" s="514">
        <f t="shared" ca="1" si="440"/>
        <v>26</v>
      </c>
      <c r="BR169" s="566">
        <f t="shared" ca="1" si="515"/>
        <v>90.6</v>
      </c>
      <c r="BS169" s="274">
        <f t="shared" ca="1" si="508"/>
        <v>650</v>
      </c>
      <c r="BT169" s="285">
        <f t="shared" ca="1" si="441"/>
        <v>741</v>
      </c>
      <c r="BU169" s="286" t="str">
        <f t="shared" si="523"/>
        <v>I</v>
      </c>
      <c r="BV169" s="323">
        <f t="shared" ca="1" si="445"/>
        <v>741</v>
      </c>
      <c r="BW169" s="323">
        <f t="shared" ca="1" si="442"/>
        <v>0</v>
      </c>
      <c r="BY169" s="287"/>
      <c r="BZ169" s="288"/>
      <c r="CA169" s="237" t="str">
        <f t="shared" si="524"/>
        <v>I</v>
      </c>
      <c r="CB169" s="278">
        <f t="shared" si="533"/>
        <v>2025</v>
      </c>
      <c r="CC169" s="279">
        <f t="shared" si="533"/>
        <v>8</v>
      </c>
      <c r="CD169" s="280">
        <f t="shared" ca="1" si="446"/>
        <v>0</v>
      </c>
      <c r="CE169" s="280">
        <f t="shared" ca="1" si="447"/>
        <v>0</v>
      </c>
      <c r="CF169" s="280">
        <f t="shared" ca="1" si="448"/>
        <v>0</v>
      </c>
      <c r="CG169" s="280">
        <f t="shared" ca="1" si="449"/>
        <v>0</v>
      </c>
      <c r="CH169" s="280">
        <f t="shared" ca="1" si="450"/>
        <v>0</v>
      </c>
      <c r="CI169" s="280">
        <f t="shared" ca="1" si="451"/>
        <v>0</v>
      </c>
      <c r="CJ169" s="280">
        <f t="shared" ca="1" si="452"/>
        <v>0</v>
      </c>
      <c r="CK169" s="280">
        <f t="shared" ca="1" si="453"/>
        <v>0</v>
      </c>
      <c r="CL169" s="280">
        <f t="shared" ca="1" si="454"/>
        <v>0</v>
      </c>
      <c r="CM169" s="280">
        <f t="shared" ca="1" si="455"/>
        <v>150</v>
      </c>
      <c r="CN169" s="280">
        <f t="shared" ca="1" si="456"/>
        <v>500</v>
      </c>
      <c r="CO169" s="280">
        <f t="shared" ca="1" si="457"/>
        <v>0</v>
      </c>
      <c r="CP169" s="365">
        <f t="shared" ca="1" si="458"/>
        <v>0</v>
      </c>
      <c r="CQ169" s="613">
        <f t="shared" ca="1" si="459"/>
        <v>0</v>
      </c>
      <c r="CR169" s="280">
        <f t="shared" ca="1" si="460"/>
        <v>10</v>
      </c>
      <c r="CS169" s="280">
        <f t="shared" ca="1" si="461"/>
        <v>25</v>
      </c>
      <c r="CT169" s="280">
        <f t="shared" ca="1" si="462"/>
        <v>7</v>
      </c>
      <c r="CU169" s="280">
        <f t="shared" ca="1" si="463"/>
        <v>0</v>
      </c>
      <c r="CV169" s="280">
        <f t="shared" ca="1" si="464"/>
        <v>6</v>
      </c>
      <c r="CW169" s="365">
        <f t="shared" ca="1" si="465"/>
        <v>0</v>
      </c>
      <c r="CX169" s="280">
        <f t="shared" ca="1" si="466"/>
        <v>25</v>
      </c>
      <c r="CY169" s="280">
        <f t="shared" ca="1" si="467"/>
        <v>0</v>
      </c>
      <c r="CZ169" s="280">
        <f t="shared" ca="1" si="468"/>
        <v>0</v>
      </c>
      <c r="DA169" s="280">
        <f t="shared" ca="1" si="469"/>
        <v>0</v>
      </c>
      <c r="DB169" s="280">
        <f t="shared" ca="1" si="470"/>
        <v>15</v>
      </c>
      <c r="DC169" s="280">
        <f t="shared" ca="1" si="471"/>
        <v>0</v>
      </c>
      <c r="DD169" s="280">
        <f t="shared" ca="1" si="472"/>
        <v>0</v>
      </c>
      <c r="DE169" s="280">
        <f t="shared" ca="1" si="473"/>
        <v>0</v>
      </c>
      <c r="DF169" s="280">
        <f t="shared" ca="1" si="474"/>
        <v>0</v>
      </c>
      <c r="DG169" s="280">
        <f t="shared" ca="1" si="475"/>
        <v>0</v>
      </c>
      <c r="DH169" s="280">
        <f t="shared" ca="1" si="476"/>
        <v>0</v>
      </c>
      <c r="DI169" s="568">
        <f t="shared" ca="1" si="477"/>
        <v>23</v>
      </c>
      <c r="DJ169" s="568">
        <f t="shared" ca="1" si="478"/>
        <v>65</v>
      </c>
      <c r="DK169" s="414">
        <f t="shared" ca="1" si="479"/>
        <v>650</v>
      </c>
      <c r="DL169" s="281">
        <f t="shared" ca="1" si="480"/>
        <v>738</v>
      </c>
      <c r="DM169" s="281">
        <f t="shared" ca="1" si="481"/>
        <v>738</v>
      </c>
      <c r="DN169" s="454">
        <f t="shared" ca="1" si="482"/>
        <v>0</v>
      </c>
      <c r="DO169" s="626">
        <f t="shared" ca="1" si="483"/>
        <v>0</v>
      </c>
      <c r="DP169" s="29"/>
      <c r="DQ169" s="29"/>
      <c r="DR169" s="29"/>
      <c r="DS169" s="29"/>
      <c r="DT169" s="29"/>
      <c r="DU169" s="29"/>
      <c r="DV169" s="29"/>
    </row>
    <row r="170" spans="1:126" ht="11.25" customHeight="1">
      <c r="A170" s="1">
        <f t="shared" si="554"/>
        <v>2014</v>
      </c>
      <c r="B170" s="405">
        <v>0</v>
      </c>
      <c r="C170" s="405">
        <v>0</v>
      </c>
      <c r="D170" s="405">
        <v>0</v>
      </c>
      <c r="E170" s="405">
        <v>0</v>
      </c>
      <c r="F170" s="405">
        <v>0</v>
      </c>
      <c r="G170" s="405">
        <v>0</v>
      </c>
      <c r="H170" s="405">
        <v>0</v>
      </c>
      <c r="I170" s="405">
        <v>0</v>
      </c>
      <c r="J170" s="405">
        <v>0</v>
      </c>
      <c r="K170" s="405">
        <v>0</v>
      </c>
      <c r="L170" s="405">
        <v>0</v>
      </c>
      <c r="M170" s="405">
        <v>0</v>
      </c>
      <c r="N170" s="269">
        <f t="shared" si="547"/>
        <v>0</v>
      </c>
      <c r="O170" s="295"/>
      <c r="P170" s="1">
        <f t="shared" si="555"/>
        <v>2014</v>
      </c>
      <c r="Q170" s="405">
        <v>0</v>
      </c>
      <c r="R170" s="405">
        <v>0</v>
      </c>
      <c r="S170" s="405">
        <v>0</v>
      </c>
      <c r="T170" s="405">
        <v>0</v>
      </c>
      <c r="U170" s="405">
        <v>0</v>
      </c>
      <c r="V170" s="405">
        <v>0</v>
      </c>
      <c r="W170" s="405">
        <v>0</v>
      </c>
      <c r="X170" s="405">
        <v>0</v>
      </c>
      <c r="Y170" s="405">
        <v>0</v>
      </c>
      <c r="Z170" s="405">
        <v>0</v>
      </c>
      <c r="AA170" s="405">
        <v>0</v>
      </c>
      <c r="AB170" s="405">
        <v>0</v>
      </c>
      <c r="AC170" s="269">
        <f t="shared" si="549"/>
        <v>0</v>
      </c>
      <c r="AE170" s="237"/>
      <c r="AF170" s="259"/>
      <c r="AG170" s="25"/>
      <c r="AI170" s="237" t="str">
        <f t="shared" si="520"/>
        <v>Y</v>
      </c>
      <c r="AJ170" s="25">
        <f t="shared" si="521"/>
        <v>2025</v>
      </c>
      <c r="AK170" s="284">
        <f t="shared" si="522"/>
        <v>9</v>
      </c>
      <c r="AL170" s="285">
        <f t="shared" ca="1" si="550"/>
        <v>0</v>
      </c>
      <c r="AM170" s="285">
        <f t="shared" ca="1" si="550"/>
        <v>0</v>
      </c>
      <c r="AN170" s="285">
        <f t="shared" ca="1" si="550"/>
        <v>0</v>
      </c>
      <c r="AO170" s="285">
        <f t="shared" ca="1" si="550"/>
        <v>0</v>
      </c>
      <c r="AP170" s="285">
        <f t="shared" ca="1" si="550"/>
        <v>0</v>
      </c>
      <c r="AQ170" s="285">
        <f t="shared" ca="1" si="550"/>
        <v>0</v>
      </c>
      <c r="AR170" s="285">
        <f t="shared" ca="1" si="550"/>
        <v>0</v>
      </c>
      <c r="AS170" s="285">
        <f t="shared" ca="1" si="550"/>
        <v>0</v>
      </c>
      <c r="AT170" s="285">
        <f t="shared" ca="1" si="550"/>
        <v>0</v>
      </c>
      <c r="AU170" s="285">
        <f t="shared" ca="1" si="550"/>
        <v>150</v>
      </c>
      <c r="AV170" s="285">
        <f t="shared" ca="1" si="551"/>
        <v>500</v>
      </c>
      <c r="AW170" s="285">
        <f t="shared" ca="1" si="551"/>
        <v>0</v>
      </c>
      <c r="AX170" s="285">
        <f t="shared" ca="1" si="551"/>
        <v>0</v>
      </c>
      <c r="AY170" s="609">
        <f t="shared" ca="1" si="551"/>
        <v>0</v>
      </c>
      <c r="AZ170" s="285">
        <f t="shared" ca="1" si="551"/>
        <v>10</v>
      </c>
      <c r="BA170" s="285">
        <f t="shared" ca="1" si="551"/>
        <v>25</v>
      </c>
      <c r="BB170" s="285">
        <f t="shared" ca="1" si="551"/>
        <v>7</v>
      </c>
      <c r="BC170" s="285">
        <f t="shared" ca="1" si="551"/>
        <v>0</v>
      </c>
      <c r="BD170" s="285">
        <f t="shared" ca="1" si="551"/>
        <v>6</v>
      </c>
      <c r="BE170" s="285">
        <f t="shared" ca="1" si="439"/>
        <v>0</v>
      </c>
      <c r="BF170" s="285">
        <f t="shared" ca="1" si="552"/>
        <v>25</v>
      </c>
      <c r="BG170" s="285">
        <f t="shared" ca="1" si="552"/>
        <v>0</v>
      </c>
      <c r="BH170" s="285">
        <f t="shared" ca="1" si="552"/>
        <v>0</v>
      </c>
      <c r="BI170" s="285">
        <f t="shared" ca="1" si="552"/>
        <v>0</v>
      </c>
      <c r="BJ170" s="285">
        <f t="shared" ca="1" si="553"/>
        <v>15</v>
      </c>
      <c r="BK170" s="285">
        <f t="shared" ca="1" si="553"/>
        <v>0</v>
      </c>
      <c r="BL170" s="285">
        <f t="shared" ca="1" si="553"/>
        <v>0</v>
      </c>
      <c r="BM170" s="285">
        <f t="shared" ca="1" si="553"/>
        <v>0</v>
      </c>
      <c r="BN170" s="285">
        <f t="shared" ca="1" si="553"/>
        <v>0</v>
      </c>
      <c r="BO170" s="285">
        <f t="shared" ca="1" si="553"/>
        <v>0</v>
      </c>
      <c r="BP170" s="285">
        <f t="shared" ca="1" si="553"/>
        <v>0</v>
      </c>
      <c r="BQ170" s="514">
        <f t="shared" ca="1" si="440"/>
        <v>23</v>
      </c>
      <c r="BR170" s="566">
        <f t="shared" ca="1" si="515"/>
        <v>88.4</v>
      </c>
      <c r="BS170" s="274">
        <f t="shared" ca="1" si="508"/>
        <v>650</v>
      </c>
      <c r="BT170" s="285">
        <f t="shared" ca="1" si="441"/>
        <v>738</v>
      </c>
      <c r="BU170" s="286" t="str">
        <f t="shared" si="523"/>
        <v>J</v>
      </c>
      <c r="BV170" s="323">
        <f t="shared" ca="1" si="445"/>
        <v>738</v>
      </c>
      <c r="BW170" s="323">
        <f t="shared" ca="1" si="442"/>
        <v>0</v>
      </c>
      <c r="BY170" s="287"/>
      <c r="BZ170" s="288"/>
      <c r="CA170" s="237" t="str">
        <f t="shared" si="524"/>
        <v>J</v>
      </c>
      <c r="CB170" s="278">
        <f t="shared" si="533"/>
        <v>2025</v>
      </c>
      <c r="CC170" s="279">
        <f t="shared" si="533"/>
        <v>9</v>
      </c>
      <c r="CD170" s="280">
        <f t="shared" ca="1" si="446"/>
        <v>0</v>
      </c>
      <c r="CE170" s="280">
        <f t="shared" ca="1" si="447"/>
        <v>0</v>
      </c>
      <c r="CF170" s="280">
        <f t="shared" ca="1" si="448"/>
        <v>0</v>
      </c>
      <c r="CG170" s="280">
        <f t="shared" ca="1" si="449"/>
        <v>0</v>
      </c>
      <c r="CH170" s="280">
        <f t="shared" ca="1" si="450"/>
        <v>0</v>
      </c>
      <c r="CI170" s="280">
        <f t="shared" ca="1" si="451"/>
        <v>0</v>
      </c>
      <c r="CJ170" s="280">
        <f t="shared" ca="1" si="452"/>
        <v>0</v>
      </c>
      <c r="CK170" s="280">
        <f t="shared" ca="1" si="453"/>
        <v>0</v>
      </c>
      <c r="CL170" s="280">
        <f t="shared" ca="1" si="454"/>
        <v>0</v>
      </c>
      <c r="CM170" s="280">
        <f t="shared" ca="1" si="455"/>
        <v>150</v>
      </c>
      <c r="CN170" s="280">
        <f t="shared" ca="1" si="456"/>
        <v>500</v>
      </c>
      <c r="CO170" s="280">
        <f t="shared" ca="1" si="457"/>
        <v>0</v>
      </c>
      <c r="CP170" s="365">
        <f t="shared" ca="1" si="458"/>
        <v>0</v>
      </c>
      <c r="CQ170" s="613">
        <f t="shared" ca="1" si="459"/>
        <v>0</v>
      </c>
      <c r="CR170" s="280">
        <f t="shared" ca="1" si="460"/>
        <v>10</v>
      </c>
      <c r="CS170" s="280">
        <f t="shared" ca="1" si="461"/>
        <v>25</v>
      </c>
      <c r="CT170" s="280">
        <f t="shared" ca="1" si="462"/>
        <v>7</v>
      </c>
      <c r="CU170" s="280">
        <f t="shared" ca="1" si="463"/>
        <v>0</v>
      </c>
      <c r="CV170" s="280">
        <f t="shared" ca="1" si="464"/>
        <v>6</v>
      </c>
      <c r="CW170" s="365">
        <f t="shared" ca="1" si="465"/>
        <v>0</v>
      </c>
      <c r="CX170" s="280">
        <f t="shared" ca="1" si="466"/>
        <v>25</v>
      </c>
      <c r="CY170" s="280">
        <f t="shared" ca="1" si="467"/>
        <v>0</v>
      </c>
      <c r="CZ170" s="280">
        <f t="shared" ca="1" si="468"/>
        <v>0</v>
      </c>
      <c r="DA170" s="280">
        <f t="shared" ca="1" si="469"/>
        <v>0</v>
      </c>
      <c r="DB170" s="280">
        <f t="shared" ca="1" si="470"/>
        <v>15</v>
      </c>
      <c r="DC170" s="280">
        <f t="shared" ca="1" si="471"/>
        <v>0</v>
      </c>
      <c r="DD170" s="280">
        <f t="shared" ca="1" si="472"/>
        <v>0</v>
      </c>
      <c r="DE170" s="280">
        <f t="shared" ca="1" si="473"/>
        <v>0</v>
      </c>
      <c r="DF170" s="280">
        <f t="shared" ca="1" si="474"/>
        <v>0</v>
      </c>
      <c r="DG170" s="280">
        <f t="shared" ca="1" si="475"/>
        <v>0</v>
      </c>
      <c r="DH170" s="280">
        <f t="shared" ca="1" si="476"/>
        <v>0</v>
      </c>
      <c r="DI170" s="568">
        <f t="shared" ca="1" si="477"/>
        <v>23</v>
      </c>
      <c r="DJ170" s="568">
        <f t="shared" ca="1" si="478"/>
        <v>65</v>
      </c>
      <c r="DK170" s="414">
        <f t="shared" ca="1" si="479"/>
        <v>650</v>
      </c>
      <c r="DL170" s="281">
        <f t="shared" ca="1" si="480"/>
        <v>738</v>
      </c>
      <c r="DM170" s="281">
        <f t="shared" ca="1" si="481"/>
        <v>737</v>
      </c>
      <c r="DN170" s="454">
        <f t="shared" ca="1" si="482"/>
        <v>-1</v>
      </c>
      <c r="DO170" s="626">
        <f t="shared" ca="1" si="483"/>
        <v>-1.3550135501355014E-3</v>
      </c>
      <c r="DP170" s="29"/>
      <c r="DQ170" s="29"/>
      <c r="DR170" s="29"/>
      <c r="DS170" s="29"/>
      <c r="DT170" s="29"/>
      <c r="DU170" s="29"/>
      <c r="DV170" s="29"/>
    </row>
    <row r="171" spans="1:126" ht="11.25" customHeight="1">
      <c r="A171" s="1">
        <f t="shared" si="554"/>
        <v>2015</v>
      </c>
      <c r="B171" s="405">
        <v>0</v>
      </c>
      <c r="C171" s="405">
        <v>0</v>
      </c>
      <c r="D171" s="405">
        <v>0</v>
      </c>
      <c r="E171" s="405">
        <v>0</v>
      </c>
      <c r="F171" s="405">
        <v>0</v>
      </c>
      <c r="G171" s="405">
        <v>0</v>
      </c>
      <c r="H171" s="405">
        <v>0</v>
      </c>
      <c r="I171" s="405">
        <v>0</v>
      </c>
      <c r="J171" s="405">
        <v>0</v>
      </c>
      <c r="K171" s="405">
        <v>0</v>
      </c>
      <c r="L171" s="405">
        <v>0</v>
      </c>
      <c r="M171" s="405">
        <v>0</v>
      </c>
      <c r="N171" s="269">
        <f t="shared" si="547"/>
        <v>0</v>
      </c>
      <c r="O171" s="295"/>
      <c r="P171" s="1">
        <f t="shared" si="555"/>
        <v>2015</v>
      </c>
      <c r="Q171" s="405">
        <v>0</v>
      </c>
      <c r="R171" s="405">
        <v>0</v>
      </c>
      <c r="S171" s="405">
        <v>0</v>
      </c>
      <c r="T171" s="405">
        <v>0</v>
      </c>
      <c r="U171" s="405">
        <v>0</v>
      </c>
      <c r="V171" s="405">
        <v>0</v>
      </c>
      <c r="W171" s="405">
        <v>0</v>
      </c>
      <c r="X171" s="405">
        <v>0</v>
      </c>
      <c r="Y171" s="405">
        <v>0</v>
      </c>
      <c r="Z171" s="405">
        <v>0</v>
      </c>
      <c r="AA171" s="405">
        <v>0</v>
      </c>
      <c r="AB171" s="405">
        <v>0</v>
      </c>
      <c r="AC171" s="269">
        <f t="shared" si="549"/>
        <v>0</v>
      </c>
      <c r="AD171" s="50"/>
      <c r="AE171" s="262"/>
      <c r="AF171" s="262"/>
      <c r="AH171" s="36"/>
      <c r="AI171" s="237" t="str">
        <f t="shared" si="520"/>
        <v>Z</v>
      </c>
      <c r="AJ171" s="25">
        <f t="shared" si="521"/>
        <v>2025</v>
      </c>
      <c r="AK171" s="284">
        <f t="shared" si="522"/>
        <v>10</v>
      </c>
      <c r="AL171" s="285">
        <f t="shared" ca="1" si="550"/>
        <v>0</v>
      </c>
      <c r="AM171" s="285">
        <f t="shared" ca="1" si="550"/>
        <v>0</v>
      </c>
      <c r="AN171" s="285">
        <f t="shared" ca="1" si="550"/>
        <v>0</v>
      </c>
      <c r="AO171" s="285">
        <f t="shared" ca="1" si="550"/>
        <v>0</v>
      </c>
      <c r="AP171" s="285">
        <f t="shared" ca="1" si="550"/>
        <v>0</v>
      </c>
      <c r="AQ171" s="285">
        <f t="shared" ca="1" si="550"/>
        <v>0</v>
      </c>
      <c r="AR171" s="285">
        <f t="shared" ca="1" si="550"/>
        <v>0</v>
      </c>
      <c r="AS171" s="285">
        <f t="shared" ca="1" si="550"/>
        <v>0</v>
      </c>
      <c r="AT171" s="285">
        <f t="shared" ca="1" si="550"/>
        <v>0</v>
      </c>
      <c r="AU171" s="285">
        <f t="shared" ca="1" si="550"/>
        <v>150</v>
      </c>
      <c r="AV171" s="285">
        <f t="shared" ca="1" si="551"/>
        <v>500</v>
      </c>
      <c r="AW171" s="285">
        <f t="shared" ca="1" si="551"/>
        <v>0</v>
      </c>
      <c r="AX171" s="285">
        <f t="shared" ca="1" si="551"/>
        <v>0</v>
      </c>
      <c r="AY171" s="609">
        <f t="shared" ca="1" si="551"/>
        <v>0</v>
      </c>
      <c r="AZ171" s="285">
        <f t="shared" ca="1" si="551"/>
        <v>10</v>
      </c>
      <c r="BA171" s="285">
        <f t="shared" ca="1" si="551"/>
        <v>25</v>
      </c>
      <c r="BB171" s="285">
        <f t="shared" ca="1" si="551"/>
        <v>7</v>
      </c>
      <c r="BC171" s="285">
        <f t="shared" ca="1" si="551"/>
        <v>0</v>
      </c>
      <c r="BD171" s="285">
        <f t="shared" ca="1" si="551"/>
        <v>6</v>
      </c>
      <c r="BE171" s="285">
        <f t="shared" ca="1" si="439"/>
        <v>0</v>
      </c>
      <c r="BF171" s="285">
        <f t="shared" ca="1" si="552"/>
        <v>25</v>
      </c>
      <c r="BG171" s="285">
        <f t="shared" ca="1" si="552"/>
        <v>0</v>
      </c>
      <c r="BH171" s="285">
        <f t="shared" ca="1" si="552"/>
        <v>0</v>
      </c>
      <c r="BI171" s="285">
        <f t="shared" ca="1" si="552"/>
        <v>0</v>
      </c>
      <c r="BJ171" s="285">
        <f t="shared" ca="1" si="553"/>
        <v>15</v>
      </c>
      <c r="BK171" s="285">
        <f t="shared" ca="1" si="553"/>
        <v>0</v>
      </c>
      <c r="BL171" s="285">
        <f t="shared" ca="1" si="553"/>
        <v>0</v>
      </c>
      <c r="BM171" s="285">
        <f t="shared" ca="1" si="553"/>
        <v>0</v>
      </c>
      <c r="BN171" s="285">
        <f t="shared" ca="1" si="553"/>
        <v>0</v>
      </c>
      <c r="BO171" s="285">
        <f t="shared" ca="1" si="553"/>
        <v>0</v>
      </c>
      <c r="BP171" s="285">
        <f t="shared" ca="1" si="553"/>
        <v>0</v>
      </c>
      <c r="BQ171" s="514">
        <f t="shared" ca="1" si="440"/>
        <v>23</v>
      </c>
      <c r="BR171" s="566">
        <f t="shared" ca="1" si="515"/>
        <v>88</v>
      </c>
      <c r="BS171" s="274">
        <f t="shared" ca="1" si="508"/>
        <v>650</v>
      </c>
      <c r="BT171" s="285">
        <f t="shared" ca="1" si="441"/>
        <v>738</v>
      </c>
      <c r="BU171" s="286" t="str">
        <f t="shared" si="523"/>
        <v>K</v>
      </c>
      <c r="BV171" s="323">
        <f t="shared" ca="1" si="445"/>
        <v>738</v>
      </c>
      <c r="BW171" s="323">
        <f t="shared" ca="1" si="442"/>
        <v>0</v>
      </c>
      <c r="BY171" s="287"/>
      <c r="BZ171" s="288"/>
      <c r="CA171" s="237" t="str">
        <f t="shared" si="524"/>
        <v>K</v>
      </c>
      <c r="CB171" s="278">
        <f t="shared" si="533"/>
        <v>2025</v>
      </c>
      <c r="CC171" s="279">
        <f t="shared" si="533"/>
        <v>10</v>
      </c>
      <c r="CD171" s="280">
        <f t="shared" ca="1" si="446"/>
        <v>0</v>
      </c>
      <c r="CE171" s="280">
        <f t="shared" ca="1" si="447"/>
        <v>0</v>
      </c>
      <c r="CF171" s="280">
        <f t="shared" ca="1" si="448"/>
        <v>0</v>
      </c>
      <c r="CG171" s="280">
        <f t="shared" ca="1" si="449"/>
        <v>0</v>
      </c>
      <c r="CH171" s="280">
        <f t="shared" ca="1" si="450"/>
        <v>0</v>
      </c>
      <c r="CI171" s="280">
        <f t="shared" ca="1" si="451"/>
        <v>0</v>
      </c>
      <c r="CJ171" s="280">
        <f t="shared" ca="1" si="452"/>
        <v>0</v>
      </c>
      <c r="CK171" s="280">
        <f t="shared" ca="1" si="453"/>
        <v>0</v>
      </c>
      <c r="CL171" s="280">
        <f t="shared" ca="1" si="454"/>
        <v>0</v>
      </c>
      <c r="CM171" s="280">
        <f t="shared" ca="1" si="455"/>
        <v>150</v>
      </c>
      <c r="CN171" s="280">
        <f t="shared" ca="1" si="456"/>
        <v>500</v>
      </c>
      <c r="CO171" s="280">
        <f t="shared" ca="1" si="457"/>
        <v>0</v>
      </c>
      <c r="CP171" s="365">
        <f t="shared" ca="1" si="458"/>
        <v>0</v>
      </c>
      <c r="CQ171" s="613">
        <f t="shared" ca="1" si="459"/>
        <v>0</v>
      </c>
      <c r="CR171" s="280">
        <f t="shared" ca="1" si="460"/>
        <v>11</v>
      </c>
      <c r="CS171" s="280">
        <f t="shared" ca="1" si="461"/>
        <v>25</v>
      </c>
      <c r="CT171" s="280">
        <f t="shared" ca="1" si="462"/>
        <v>6</v>
      </c>
      <c r="CU171" s="280">
        <f t="shared" ca="1" si="463"/>
        <v>0</v>
      </c>
      <c r="CV171" s="280">
        <f t="shared" ca="1" si="464"/>
        <v>5</v>
      </c>
      <c r="CW171" s="365">
        <f t="shared" ca="1" si="465"/>
        <v>0</v>
      </c>
      <c r="CX171" s="280">
        <f t="shared" ca="1" si="466"/>
        <v>25</v>
      </c>
      <c r="CY171" s="280">
        <f t="shared" ca="1" si="467"/>
        <v>0</v>
      </c>
      <c r="CZ171" s="280">
        <f t="shared" ca="1" si="468"/>
        <v>0</v>
      </c>
      <c r="DA171" s="280">
        <f t="shared" ca="1" si="469"/>
        <v>0</v>
      </c>
      <c r="DB171" s="280">
        <f t="shared" ca="1" si="470"/>
        <v>15</v>
      </c>
      <c r="DC171" s="280">
        <f t="shared" ca="1" si="471"/>
        <v>0</v>
      </c>
      <c r="DD171" s="280">
        <f t="shared" ca="1" si="472"/>
        <v>0</v>
      </c>
      <c r="DE171" s="280">
        <f t="shared" ca="1" si="473"/>
        <v>0</v>
      </c>
      <c r="DF171" s="280">
        <f t="shared" ca="1" si="474"/>
        <v>0</v>
      </c>
      <c r="DG171" s="280">
        <f t="shared" ca="1" si="475"/>
        <v>0</v>
      </c>
      <c r="DH171" s="280">
        <f t="shared" ca="1" si="476"/>
        <v>0</v>
      </c>
      <c r="DI171" s="568">
        <f t="shared" ca="1" si="477"/>
        <v>22</v>
      </c>
      <c r="DJ171" s="568">
        <f t="shared" ca="1" si="478"/>
        <v>65</v>
      </c>
      <c r="DK171" s="414">
        <f t="shared" ca="1" si="479"/>
        <v>650</v>
      </c>
      <c r="DL171" s="281">
        <f t="shared" ca="1" si="480"/>
        <v>737</v>
      </c>
      <c r="DM171" s="281">
        <f t="shared" ca="1" si="481"/>
        <v>737</v>
      </c>
      <c r="DN171" s="454">
        <f t="shared" ca="1" si="482"/>
        <v>0</v>
      </c>
      <c r="DO171" s="626">
        <f t="shared" ca="1" si="483"/>
        <v>0</v>
      </c>
      <c r="DP171" s="29"/>
      <c r="DQ171" s="29"/>
      <c r="DR171" s="29"/>
      <c r="DS171" s="29"/>
      <c r="DT171" s="29"/>
      <c r="DU171" s="29"/>
      <c r="DV171" s="29"/>
    </row>
    <row r="172" spans="1:126" ht="11.25" customHeight="1">
      <c r="A172" s="1">
        <f t="shared" si="554"/>
        <v>2016</v>
      </c>
      <c r="B172" s="405">
        <v>0</v>
      </c>
      <c r="C172" s="405">
        <v>0</v>
      </c>
      <c r="D172" s="405">
        <v>0</v>
      </c>
      <c r="E172" s="405">
        <v>0</v>
      </c>
      <c r="F172" s="405">
        <v>0</v>
      </c>
      <c r="G172" s="405">
        <v>0</v>
      </c>
      <c r="H172" s="405">
        <v>0</v>
      </c>
      <c r="I172" s="405">
        <v>0</v>
      </c>
      <c r="J172" s="405">
        <v>0</v>
      </c>
      <c r="K172" s="405">
        <v>0</v>
      </c>
      <c r="L172" s="405">
        <v>0</v>
      </c>
      <c r="M172" s="405">
        <v>0</v>
      </c>
      <c r="N172" s="269">
        <f t="shared" si="547"/>
        <v>0</v>
      </c>
      <c r="O172" s="295"/>
      <c r="P172" s="1">
        <f t="shared" si="555"/>
        <v>2016</v>
      </c>
      <c r="Q172" s="405">
        <v>0</v>
      </c>
      <c r="R172" s="405">
        <v>0</v>
      </c>
      <c r="S172" s="405">
        <v>0</v>
      </c>
      <c r="T172" s="405">
        <v>0</v>
      </c>
      <c r="U172" s="405">
        <v>0</v>
      </c>
      <c r="V172" s="405">
        <v>0</v>
      </c>
      <c r="W172" s="405">
        <v>0</v>
      </c>
      <c r="X172" s="405">
        <v>0</v>
      </c>
      <c r="Y172" s="405">
        <v>0</v>
      </c>
      <c r="Z172" s="405">
        <v>0</v>
      </c>
      <c r="AA172" s="405">
        <v>0</v>
      </c>
      <c r="AB172" s="405">
        <v>0</v>
      </c>
      <c r="AC172" s="269">
        <f t="shared" si="549"/>
        <v>0</v>
      </c>
      <c r="AE172" s="237"/>
      <c r="AF172" s="259"/>
      <c r="AH172" s="36"/>
      <c r="AI172" s="237" t="str">
        <f t="shared" si="520"/>
        <v>AA</v>
      </c>
      <c r="AJ172" s="25">
        <f t="shared" si="521"/>
        <v>2025</v>
      </c>
      <c r="AK172" s="284">
        <f t="shared" si="522"/>
        <v>11</v>
      </c>
      <c r="AL172" s="285">
        <f t="shared" ca="1" si="550"/>
        <v>0</v>
      </c>
      <c r="AM172" s="285">
        <f t="shared" ca="1" si="550"/>
        <v>0</v>
      </c>
      <c r="AN172" s="285">
        <f t="shared" ca="1" si="550"/>
        <v>0</v>
      </c>
      <c r="AO172" s="285">
        <f t="shared" ca="1" si="550"/>
        <v>0</v>
      </c>
      <c r="AP172" s="285">
        <f t="shared" ca="1" si="550"/>
        <v>0</v>
      </c>
      <c r="AQ172" s="285">
        <f t="shared" ca="1" si="550"/>
        <v>0</v>
      </c>
      <c r="AR172" s="285">
        <f t="shared" ca="1" si="550"/>
        <v>0</v>
      </c>
      <c r="AS172" s="285">
        <f t="shared" ca="1" si="550"/>
        <v>0</v>
      </c>
      <c r="AT172" s="285">
        <f t="shared" ca="1" si="550"/>
        <v>0</v>
      </c>
      <c r="AU172" s="285">
        <f t="shared" ca="1" si="550"/>
        <v>150</v>
      </c>
      <c r="AV172" s="285">
        <f t="shared" ca="1" si="551"/>
        <v>500</v>
      </c>
      <c r="AW172" s="285">
        <f t="shared" ca="1" si="551"/>
        <v>0</v>
      </c>
      <c r="AX172" s="285">
        <f t="shared" ca="1" si="551"/>
        <v>0</v>
      </c>
      <c r="AY172" s="609">
        <f t="shared" ca="1" si="551"/>
        <v>0</v>
      </c>
      <c r="AZ172" s="285">
        <f t="shared" ca="1" si="551"/>
        <v>10</v>
      </c>
      <c r="BA172" s="285">
        <f t="shared" ca="1" si="551"/>
        <v>25</v>
      </c>
      <c r="BB172" s="285">
        <f t="shared" ca="1" si="551"/>
        <v>6</v>
      </c>
      <c r="BC172" s="285">
        <f t="shared" ca="1" si="551"/>
        <v>0</v>
      </c>
      <c r="BD172" s="285">
        <f t="shared" ca="1" si="551"/>
        <v>6</v>
      </c>
      <c r="BE172" s="285">
        <f t="shared" ca="1" si="439"/>
        <v>0</v>
      </c>
      <c r="BF172" s="285">
        <f t="shared" ca="1" si="552"/>
        <v>25</v>
      </c>
      <c r="BG172" s="285">
        <f t="shared" ca="1" si="552"/>
        <v>0</v>
      </c>
      <c r="BH172" s="285">
        <f t="shared" ca="1" si="552"/>
        <v>0</v>
      </c>
      <c r="BI172" s="285">
        <f t="shared" ca="1" si="552"/>
        <v>0</v>
      </c>
      <c r="BJ172" s="285">
        <f t="shared" ca="1" si="553"/>
        <v>15</v>
      </c>
      <c r="BK172" s="285">
        <f t="shared" ca="1" si="553"/>
        <v>0</v>
      </c>
      <c r="BL172" s="285">
        <f t="shared" ca="1" si="553"/>
        <v>0</v>
      </c>
      <c r="BM172" s="285">
        <f t="shared" ca="1" si="553"/>
        <v>0</v>
      </c>
      <c r="BN172" s="285">
        <f t="shared" ca="1" si="553"/>
        <v>0</v>
      </c>
      <c r="BO172" s="285">
        <f t="shared" ca="1" si="553"/>
        <v>0</v>
      </c>
      <c r="BP172" s="285">
        <f t="shared" ca="1" si="553"/>
        <v>0</v>
      </c>
      <c r="BQ172" s="514">
        <f t="shared" ca="1" si="440"/>
        <v>22</v>
      </c>
      <c r="BR172" s="566">
        <f t="shared" ca="1" si="515"/>
        <v>87</v>
      </c>
      <c r="BS172" s="274">
        <f t="shared" ca="1" si="508"/>
        <v>650</v>
      </c>
      <c r="BT172" s="285">
        <f t="shared" ca="1" si="441"/>
        <v>737</v>
      </c>
      <c r="BU172" s="286" t="str">
        <f t="shared" si="523"/>
        <v>L</v>
      </c>
      <c r="BV172" s="323">
        <f t="shared" ca="1" si="445"/>
        <v>737</v>
      </c>
      <c r="BW172" s="323">
        <f t="shared" ca="1" si="442"/>
        <v>0</v>
      </c>
      <c r="BY172" s="287"/>
      <c r="BZ172" s="288"/>
      <c r="CA172" s="237" t="str">
        <f t="shared" si="524"/>
        <v>L</v>
      </c>
      <c r="CB172" s="278">
        <f t="shared" si="533"/>
        <v>2025</v>
      </c>
      <c r="CC172" s="279">
        <f t="shared" si="533"/>
        <v>11</v>
      </c>
      <c r="CD172" s="280">
        <f t="shared" ca="1" si="446"/>
        <v>0</v>
      </c>
      <c r="CE172" s="280">
        <f t="shared" ca="1" si="447"/>
        <v>0</v>
      </c>
      <c r="CF172" s="280">
        <f t="shared" ca="1" si="448"/>
        <v>0</v>
      </c>
      <c r="CG172" s="280">
        <f t="shared" ca="1" si="449"/>
        <v>0</v>
      </c>
      <c r="CH172" s="280">
        <f t="shared" ca="1" si="450"/>
        <v>0</v>
      </c>
      <c r="CI172" s="280">
        <f t="shared" ca="1" si="451"/>
        <v>0</v>
      </c>
      <c r="CJ172" s="280">
        <f t="shared" ca="1" si="452"/>
        <v>0</v>
      </c>
      <c r="CK172" s="280">
        <f t="shared" ca="1" si="453"/>
        <v>0</v>
      </c>
      <c r="CL172" s="280">
        <f t="shared" ca="1" si="454"/>
        <v>0</v>
      </c>
      <c r="CM172" s="280">
        <f t="shared" ca="1" si="455"/>
        <v>150</v>
      </c>
      <c r="CN172" s="280">
        <f t="shared" ca="1" si="456"/>
        <v>500</v>
      </c>
      <c r="CO172" s="280">
        <f t="shared" ca="1" si="457"/>
        <v>0</v>
      </c>
      <c r="CP172" s="365">
        <f t="shared" ca="1" si="458"/>
        <v>0</v>
      </c>
      <c r="CQ172" s="613">
        <f t="shared" ca="1" si="459"/>
        <v>0</v>
      </c>
      <c r="CR172" s="280">
        <f t="shared" ca="1" si="460"/>
        <v>7</v>
      </c>
      <c r="CS172" s="280">
        <f t="shared" ca="1" si="461"/>
        <v>25</v>
      </c>
      <c r="CT172" s="280">
        <f t="shared" ca="1" si="462"/>
        <v>6</v>
      </c>
      <c r="CU172" s="280">
        <f t="shared" ca="1" si="463"/>
        <v>0</v>
      </c>
      <c r="CV172" s="280">
        <f t="shared" ca="1" si="464"/>
        <v>5</v>
      </c>
      <c r="CW172" s="365">
        <f t="shared" ca="1" si="465"/>
        <v>0</v>
      </c>
      <c r="CX172" s="280">
        <f t="shared" ca="1" si="466"/>
        <v>25</v>
      </c>
      <c r="CY172" s="280">
        <f t="shared" ca="1" si="467"/>
        <v>0</v>
      </c>
      <c r="CZ172" s="280">
        <f t="shared" ca="1" si="468"/>
        <v>0</v>
      </c>
      <c r="DA172" s="280">
        <f t="shared" ca="1" si="469"/>
        <v>0</v>
      </c>
      <c r="DB172" s="280">
        <f t="shared" ca="1" si="470"/>
        <v>15</v>
      </c>
      <c r="DC172" s="280">
        <f t="shared" ca="1" si="471"/>
        <v>0</v>
      </c>
      <c r="DD172" s="280">
        <f t="shared" ca="1" si="472"/>
        <v>0</v>
      </c>
      <c r="DE172" s="280">
        <f t="shared" ca="1" si="473"/>
        <v>0</v>
      </c>
      <c r="DF172" s="280">
        <f t="shared" ca="1" si="474"/>
        <v>0</v>
      </c>
      <c r="DG172" s="280">
        <f t="shared" ca="1" si="475"/>
        <v>0</v>
      </c>
      <c r="DH172" s="280">
        <f t="shared" ca="1" si="476"/>
        <v>0</v>
      </c>
      <c r="DI172" s="568">
        <f t="shared" ca="1" si="477"/>
        <v>18</v>
      </c>
      <c r="DJ172" s="568">
        <f t="shared" ca="1" si="478"/>
        <v>65</v>
      </c>
      <c r="DK172" s="414">
        <f t="shared" ca="1" si="479"/>
        <v>650</v>
      </c>
      <c r="DL172" s="281">
        <f t="shared" ca="1" si="480"/>
        <v>733</v>
      </c>
      <c r="DM172" s="281">
        <f t="shared" ca="1" si="481"/>
        <v>732</v>
      </c>
      <c r="DN172" s="454">
        <f t="shared" ca="1" si="482"/>
        <v>-1</v>
      </c>
      <c r="DO172" s="626">
        <f t="shared" ca="1" si="483"/>
        <v>-1.364256480218281E-3</v>
      </c>
      <c r="DP172" s="29"/>
      <c r="DQ172" s="29"/>
      <c r="DR172" s="29"/>
      <c r="DS172" s="29"/>
      <c r="DT172" s="29"/>
      <c r="DU172" s="29"/>
      <c r="DV172" s="29"/>
    </row>
    <row r="173" spans="1:126" ht="11.25" customHeight="1">
      <c r="A173" s="1">
        <f t="shared" si="554"/>
        <v>2017</v>
      </c>
      <c r="B173" s="405">
        <v>0</v>
      </c>
      <c r="C173" s="405">
        <v>0</v>
      </c>
      <c r="D173" s="405">
        <v>0</v>
      </c>
      <c r="E173" s="405">
        <v>0</v>
      </c>
      <c r="F173" s="405">
        <v>0</v>
      </c>
      <c r="G173" s="405">
        <v>0</v>
      </c>
      <c r="H173" s="405">
        <v>0</v>
      </c>
      <c r="I173" s="405">
        <v>0</v>
      </c>
      <c r="J173" s="405">
        <v>0</v>
      </c>
      <c r="K173" s="405">
        <v>0</v>
      </c>
      <c r="L173" s="405">
        <v>0</v>
      </c>
      <c r="M173" s="405">
        <v>0</v>
      </c>
      <c r="N173" s="269">
        <f t="shared" si="547"/>
        <v>0</v>
      </c>
      <c r="O173" s="295"/>
      <c r="P173" s="1">
        <f t="shared" si="555"/>
        <v>2017</v>
      </c>
      <c r="Q173" s="405">
        <v>0</v>
      </c>
      <c r="R173" s="405">
        <v>0</v>
      </c>
      <c r="S173" s="405">
        <v>0</v>
      </c>
      <c r="T173" s="405">
        <v>0</v>
      </c>
      <c r="U173" s="405">
        <v>0</v>
      </c>
      <c r="V173" s="405">
        <v>0</v>
      </c>
      <c r="W173" s="405">
        <v>0</v>
      </c>
      <c r="X173" s="405">
        <v>0</v>
      </c>
      <c r="Y173" s="405">
        <v>0</v>
      </c>
      <c r="Z173" s="405">
        <v>0</v>
      </c>
      <c r="AA173" s="405">
        <v>0</v>
      </c>
      <c r="AB173" s="405">
        <v>0</v>
      </c>
      <c r="AC173" s="269">
        <f t="shared" si="549"/>
        <v>0</v>
      </c>
      <c r="AE173" s="262"/>
      <c r="AF173" s="262"/>
      <c r="AI173" s="237" t="str">
        <f t="shared" si="520"/>
        <v>AB</v>
      </c>
      <c r="AJ173" s="25">
        <f t="shared" si="521"/>
        <v>2025</v>
      </c>
      <c r="AK173" s="284">
        <f t="shared" si="522"/>
        <v>12</v>
      </c>
      <c r="AL173" s="285">
        <f t="shared" ca="1" si="550"/>
        <v>0</v>
      </c>
      <c r="AM173" s="285">
        <f t="shared" ca="1" si="550"/>
        <v>0</v>
      </c>
      <c r="AN173" s="285">
        <f t="shared" ca="1" si="550"/>
        <v>0</v>
      </c>
      <c r="AO173" s="285">
        <f t="shared" ca="1" si="550"/>
        <v>0</v>
      </c>
      <c r="AP173" s="285">
        <f t="shared" ca="1" si="550"/>
        <v>0</v>
      </c>
      <c r="AQ173" s="285">
        <f t="shared" ca="1" si="550"/>
        <v>0</v>
      </c>
      <c r="AR173" s="285">
        <f t="shared" ca="1" si="550"/>
        <v>0</v>
      </c>
      <c r="AS173" s="285">
        <f t="shared" ca="1" si="550"/>
        <v>0</v>
      </c>
      <c r="AT173" s="285">
        <f t="shared" ca="1" si="550"/>
        <v>0</v>
      </c>
      <c r="AU173" s="285">
        <f t="shared" ca="1" si="550"/>
        <v>150</v>
      </c>
      <c r="AV173" s="285">
        <f t="shared" ca="1" si="551"/>
        <v>500</v>
      </c>
      <c r="AW173" s="285">
        <f t="shared" ca="1" si="551"/>
        <v>0</v>
      </c>
      <c r="AX173" s="285">
        <f t="shared" ca="1" si="551"/>
        <v>0</v>
      </c>
      <c r="AY173" s="609">
        <f t="shared" ca="1" si="551"/>
        <v>0</v>
      </c>
      <c r="AZ173" s="285">
        <f t="shared" ca="1" si="551"/>
        <v>11</v>
      </c>
      <c r="BA173" s="285">
        <f t="shared" ca="1" si="551"/>
        <v>25</v>
      </c>
      <c r="BB173" s="285">
        <f t="shared" ca="1" si="551"/>
        <v>6</v>
      </c>
      <c r="BC173" s="285">
        <f t="shared" ca="1" si="551"/>
        <v>0</v>
      </c>
      <c r="BD173" s="285">
        <f t="shared" ca="1" si="551"/>
        <v>5</v>
      </c>
      <c r="BE173" s="285">
        <f t="shared" ca="1" si="439"/>
        <v>0</v>
      </c>
      <c r="BF173" s="285">
        <f t="shared" ca="1" si="552"/>
        <v>25</v>
      </c>
      <c r="BG173" s="285">
        <f t="shared" ca="1" si="552"/>
        <v>0</v>
      </c>
      <c r="BH173" s="285">
        <f t="shared" ca="1" si="552"/>
        <v>0</v>
      </c>
      <c r="BI173" s="285">
        <f t="shared" ca="1" si="552"/>
        <v>0</v>
      </c>
      <c r="BJ173" s="285">
        <f t="shared" ca="1" si="553"/>
        <v>15</v>
      </c>
      <c r="BK173" s="285">
        <f t="shared" ca="1" si="553"/>
        <v>0</v>
      </c>
      <c r="BL173" s="285">
        <f t="shared" ca="1" si="553"/>
        <v>0</v>
      </c>
      <c r="BM173" s="285">
        <f t="shared" ca="1" si="553"/>
        <v>0</v>
      </c>
      <c r="BN173" s="285">
        <f t="shared" ca="1" si="553"/>
        <v>0</v>
      </c>
      <c r="BO173" s="285">
        <f t="shared" ca="1" si="553"/>
        <v>0</v>
      </c>
      <c r="BP173" s="285">
        <f t="shared" ca="1" si="553"/>
        <v>0</v>
      </c>
      <c r="BQ173" s="514">
        <f t="shared" ca="1" si="440"/>
        <v>21</v>
      </c>
      <c r="BR173" s="566">
        <f t="shared" ca="1" si="515"/>
        <v>86.1</v>
      </c>
      <c r="BS173" s="274">
        <f t="shared" ca="1" si="508"/>
        <v>650</v>
      </c>
      <c r="BT173" s="285">
        <f t="shared" ca="1" si="441"/>
        <v>736</v>
      </c>
      <c r="BU173" s="286" t="str">
        <f t="shared" si="523"/>
        <v>M</v>
      </c>
      <c r="BV173" s="323">
        <f t="shared" ca="1" si="445"/>
        <v>737</v>
      </c>
      <c r="BW173" s="323">
        <f t="shared" ca="1" si="442"/>
        <v>1</v>
      </c>
      <c r="BY173" s="287"/>
      <c r="BZ173" s="288"/>
      <c r="CA173" s="237" t="str">
        <f t="shared" si="524"/>
        <v>M</v>
      </c>
      <c r="CB173" s="278">
        <f t="shared" si="533"/>
        <v>2025</v>
      </c>
      <c r="CC173" s="279">
        <f t="shared" si="533"/>
        <v>12</v>
      </c>
      <c r="CD173" s="280">
        <f t="shared" ca="1" si="446"/>
        <v>0</v>
      </c>
      <c r="CE173" s="280">
        <f t="shared" ca="1" si="447"/>
        <v>0</v>
      </c>
      <c r="CF173" s="280">
        <f t="shared" ca="1" si="448"/>
        <v>0</v>
      </c>
      <c r="CG173" s="280">
        <f t="shared" ca="1" si="449"/>
        <v>0</v>
      </c>
      <c r="CH173" s="280">
        <f t="shared" ca="1" si="450"/>
        <v>0</v>
      </c>
      <c r="CI173" s="280">
        <f t="shared" ca="1" si="451"/>
        <v>0</v>
      </c>
      <c r="CJ173" s="280">
        <f t="shared" ca="1" si="452"/>
        <v>0</v>
      </c>
      <c r="CK173" s="280">
        <f t="shared" ca="1" si="453"/>
        <v>0</v>
      </c>
      <c r="CL173" s="280">
        <f t="shared" ca="1" si="454"/>
        <v>600</v>
      </c>
      <c r="CM173" s="280">
        <f t="shared" ca="1" si="455"/>
        <v>150</v>
      </c>
      <c r="CN173" s="280">
        <f t="shared" ca="1" si="456"/>
        <v>500</v>
      </c>
      <c r="CO173" s="280">
        <f t="shared" ca="1" si="457"/>
        <v>0</v>
      </c>
      <c r="CP173" s="365">
        <f t="shared" ca="1" si="458"/>
        <v>0</v>
      </c>
      <c r="CQ173" s="613">
        <f t="shared" ca="1" si="459"/>
        <v>0</v>
      </c>
      <c r="CR173" s="280">
        <f t="shared" ca="1" si="460"/>
        <v>10</v>
      </c>
      <c r="CS173" s="280">
        <f t="shared" ca="1" si="461"/>
        <v>25</v>
      </c>
      <c r="CT173" s="280">
        <f t="shared" ca="1" si="462"/>
        <v>7</v>
      </c>
      <c r="CU173" s="280">
        <f t="shared" ca="1" si="463"/>
        <v>0</v>
      </c>
      <c r="CV173" s="280">
        <f t="shared" ca="1" si="464"/>
        <v>6</v>
      </c>
      <c r="CW173" s="365">
        <f t="shared" ca="1" si="465"/>
        <v>0</v>
      </c>
      <c r="CX173" s="280">
        <f t="shared" ca="1" si="466"/>
        <v>25</v>
      </c>
      <c r="CY173" s="280">
        <f t="shared" ca="1" si="467"/>
        <v>0</v>
      </c>
      <c r="CZ173" s="280">
        <f t="shared" ca="1" si="468"/>
        <v>0</v>
      </c>
      <c r="DA173" s="280">
        <f t="shared" ca="1" si="469"/>
        <v>0</v>
      </c>
      <c r="DB173" s="280">
        <f t="shared" ca="1" si="470"/>
        <v>15</v>
      </c>
      <c r="DC173" s="280">
        <f t="shared" ca="1" si="471"/>
        <v>0</v>
      </c>
      <c r="DD173" s="280">
        <f t="shared" ca="1" si="472"/>
        <v>0</v>
      </c>
      <c r="DE173" s="280">
        <f t="shared" ca="1" si="473"/>
        <v>0</v>
      </c>
      <c r="DF173" s="280">
        <f t="shared" ca="1" si="474"/>
        <v>0</v>
      </c>
      <c r="DG173" s="280">
        <f t="shared" ca="1" si="475"/>
        <v>0</v>
      </c>
      <c r="DH173" s="280">
        <f t="shared" ca="1" si="476"/>
        <v>0</v>
      </c>
      <c r="DI173" s="568">
        <f t="shared" ca="1" si="477"/>
        <v>23</v>
      </c>
      <c r="DJ173" s="568">
        <f t="shared" ca="1" si="478"/>
        <v>65</v>
      </c>
      <c r="DK173" s="414">
        <f t="shared" ca="1" si="479"/>
        <v>1250</v>
      </c>
      <c r="DL173" s="281">
        <f t="shared" ca="1" si="480"/>
        <v>1338</v>
      </c>
      <c r="DM173" s="281">
        <f t="shared" ca="1" si="481"/>
        <v>1338</v>
      </c>
      <c r="DN173" s="454">
        <f t="shared" ca="1" si="482"/>
        <v>0</v>
      </c>
      <c r="DO173" s="626">
        <f t="shared" ca="1" si="483"/>
        <v>0</v>
      </c>
      <c r="DP173" s="29"/>
      <c r="DQ173" s="29"/>
      <c r="DR173" s="29"/>
      <c r="DS173" s="29"/>
      <c r="DT173" s="29"/>
      <c r="DU173" s="29"/>
      <c r="DV173" s="29"/>
    </row>
    <row r="174" spans="1:126" ht="11.25" customHeight="1">
      <c r="A174" s="1">
        <f t="shared" si="554"/>
        <v>2018</v>
      </c>
      <c r="B174" s="405">
        <v>0</v>
      </c>
      <c r="C174" s="405">
        <v>0</v>
      </c>
      <c r="D174" s="405">
        <v>0</v>
      </c>
      <c r="E174" s="405">
        <v>0</v>
      </c>
      <c r="F174" s="405">
        <v>0</v>
      </c>
      <c r="G174" s="405">
        <v>0</v>
      </c>
      <c r="H174" s="405">
        <v>0</v>
      </c>
      <c r="I174" s="405">
        <v>0</v>
      </c>
      <c r="J174" s="405">
        <v>0</v>
      </c>
      <c r="K174" s="405">
        <v>0</v>
      </c>
      <c r="L174" s="405">
        <v>0</v>
      </c>
      <c r="M174" s="405">
        <v>0</v>
      </c>
      <c r="N174" s="269">
        <f t="shared" si="547"/>
        <v>0</v>
      </c>
      <c r="O174" s="295"/>
      <c r="P174" s="1">
        <f t="shared" si="555"/>
        <v>2018</v>
      </c>
      <c r="Q174" s="405">
        <v>0</v>
      </c>
      <c r="R174" s="405">
        <v>0</v>
      </c>
      <c r="S174" s="405">
        <v>0</v>
      </c>
      <c r="T174" s="405">
        <v>0</v>
      </c>
      <c r="U174" s="405">
        <v>0</v>
      </c>
      <c r="V174" s="405">
        <v>0</v>
      </c>
      <c r="W174" s="405">
        <v>0</v>
      </c>
      <c r="X174" s="405">
        <v>0</v>
      </c>
      <c r="Y174" s="405">
        <v>0</v>
      </c>
      <c r="Z174" s="405">
        <v>0</v>
      </c>
      <c r="AA174" s="405">
        <v>0</v>
      </c>
      <c r="AB174" s="405">
        <v>0</v>
      </c>
      <c r="AC174" s="269">
        <f t="shared" si="549"/>
        <v>0</v>
      </c>
      <c r="AE174" s="237"/>
      <c r="AF174" s="259"/>
      <c r="AI174" s="237" t="str">
        <f t="shared" si="520"/>
        <v>Q</v>
      </c>
      <c r="AJ174" s="25">
        <f t="shared" si="521"/>
        <v>2026</v>
      </c>
      <c r="AK174" s="284">
        <f t="shared" si="522"/>
        <v>1</v>
      </c>
      <c r="AL174" s="285">
        <f t="shared" ca="1" si="550"/>
        <v>0</v>
      </c>
      <c r="AM174" s="285">
        <f t="shared" ca="1" si="550"/>
        <v>0</v>
      </c>
      <c r="AN174" s="285">
        <f t="shared" ca="1" si="550"/>
        <v>0</v>
      </c>
      <c r="AO174" s="285">
        <f t="shared" ca="1" si="550"/>
        <v>0</v>
      </c>
      <c r="AP174" s="285">
        <f t="shared" ca="1" si="550"/>
        <v>0</v>
      </c>
      <c r="AQ174" s="285">
        <f t="shared" ca="1" si="550"/>
        <v>0</v>
      </c>
      <c r="AR174" s="285">
        <f t="shared" ca="1" si="550"/>
        <v>0</v>
      </c>
      <c r="AS174" s="285">
        <f t="shared" ca="1" si="550"/>
        <v>0</v>
      </c>
      <c r="AT174" s="285">
        <f t="shared" ca="1" si="550"/>
        <v>600</v>
      </c>
      <c r="AU174" s="285">
        <f t="shared" ca="1" si="550"/>
        <v>150</v>
      </c>
      <c r="AV174" s="285">
        <f t="shared" ca="1" si="551"/>
        <v>500</v>
      </c>
      <c r="AW174" s="285">
        <f t="shared" ca="1" si="551"/>
        <v>0</v>
      </c>
      <c r="AX174" s="285">
        <f t="shared" ca="1" si="551"/>
        <v>0</v>
      </c>
      <c r="AY174" s="609">
        <f t="shared" ca="1" si="551"/>
        <v>0</v>
      </c>
      <c r="AZ174" s="285">
        <f t="shared" ca="1" si="551"/>
        <v>7</v>
      </c>
      <c r="BA174" s="285">
        <f t="shared" ca="1" si="551"/>
        <v>25</v>
      </c>
      <c r="BB174" s="285">
        <f t="shared" ca="1" si="551"/>
        <v>7</v>
      </c>
      <c r="BC174" s="285">
        <f t="shared" ca="1" si="551"/>
        <v>0</v>
      </c>
      <c r="BD174" s="285">
        <f t="shared" ca="1" si="551"/>
        <v>5</v>
      </c>
      <c r="BE174" s="285">
        <f t="shared" ca="1" si="439"/>
        <v>0</v>
      </c>
      <c r="BF174" s="285">
        <f t="shared" ca="1" si="552"/>
        <v>25</v>
      </c>
      <c r="BG174" s="285">
        <f t="shared" ca="1" si="552"/>
        <v>0</v>
      </c>
      <c r="BH174" s="285">
        <f t="shared" ca="1" si="552"/>
        <v>0</v>
      </c>
      <c r="BI174" s="285">
        <f t="shared" ca="1" si="552"/>
        <v>0</v>
      </c>
      <c r="BJ174" s="285">
        <f t="shared" ca="1" si="553"/>
        <v>15</v>
      </c>
      <c r="BK174" s="285">
        <f t="shared" ca="1" si="553"/>
        <v>0</v>
      </c>
      <c r="BL174" s="285">
        <f t="shared" ca="1" si="553"/>
        <v>0</v>
      </c>
      <c r="BM174" s="285">
        <f t="shared" ca="1" si="553"/>
        <v>0</v>
      </c>
      <c r="BN174" s="285">
        <f t="shared" ca="1" si="553"/>
        <v>0</v>
      </c>
      <c r="BO174" s="285">
        <f t="shared" ca="1" si="553"/>
        <v>0</v>
      </c>
      <c r="BP174" s="285">
        <f t="shared" ca="1" si="553"/>
        <v>0</v>
      </c>
      <c r="BQ174" s="514">
        <f t="shared" ca="1" si="440"/>
        <v>18</v>
      </c>
      <c r="BR174" s="566">
        <f t="shared" ca="1" si="515"/>
        <v>83.4</v>
      </c>
      <c r="BS174" s="274">
        <f t="shared" ca="1" si="508"/>
        <v>1250</v>
      </c>
      <c r="BT174" s="285">
        <f t="shared" ca="1" si="441"/>
        <v>1333</v>
      </c>
      <c r="BU174" s="286" t="str">
        <f t="shared" si="523"/>
        <v>B</v>
      </c>
      <c r="BV174" s="323">
        <f t="shared" ca="1" si="445"/>
        <v>1334</v>
      </c>
      <c r="BW174" s="323">
        <f t="shared" ca="1" si="442"/>
        <v>1</v>
      </c>
      <c r="BY174" s="287"/>
      <c r="BZ174" s="288"/>
      <c r="CA174" s="237" t="str">
        <f t="shared" si="524"/>
        <v>B</v>
      </c>
      <c r="CB174" s="278">
        <f t="shared" si="533"/>
        <v>2026</v>
      </c>
      <c r="CC174" s="279">
        <f t="shared" si="533"/>
        <v>1</v>
      </c>
      <c r="CD174" s="280">
        <f t="shared" ca="1" si="446"/>
        <v>0</v>
      </c>
      <c r="CE174" s="280">
        <f t="shared" ca="1" si="447"/>
        <v>0</v>
      </c>
      <c r="CF174" s="280">
        <f t="shared" ca="1" si="448"/>
        <v>0</v>
      </c>
      <c r="CG174" s="280">
        <f t="shared" ca="1" si="449"/>
        <v>0</v>
      </c>
      <c r="CH174" s="280">
        <f t="shared" ca="1" si="450"/>
        <v>0</v>
      </c>
      <c r="CI174" s="280">
        <f t="shared" ca="1" si="451"/>
        <v>0</v>
      </c>
      <c r="CJ174" s="280">
        <f t="shared" ca="1" si="452"/>
        <v>0</v>
      </c>
      <c r="CK174" s="280">
        <f t="shared" ca="1" si="453"/>
        <v>0</v>
      </c>
      <c r="CL174" s="280">
        <f t="shared" ca="1" si="454"/>
        <v>600</v>
      </c>
      <c r="CM174" s="280">
        <f t="shared" ca="1" si="455"/>
        <v>150</v>
      </c>
      <c r="CN174" s="280">
        <f t="shared" ca="1" si="456"/>
        <v>500</v>
      </c>
      <c r="CO174" s="280">
        <f t="shared" ca="1" si="457"/>
        <v>0</v>
      </c>
      <c r="CP174" s="365">
        <f t="shared" ca="1" si="458"/>
        <v>0</v>
      </c>
      <c r="CQ174" s="613">
        <f t="shared" ca="1" si="459"/>
        <v>0</v>
      </c>
      <c r="CR174" s="280">
        <f t="shared" ca="1" si="460"/>
        <v>11</v>
      </c>
      <c r="CS174" s="280">
        <f t="shared" ca="1" si="461"/>
        <v>25</v>
      </c>
      <c r="CT174" s="280">
        <f t="shared" ca="1" si="462"/>
        <v>8</v>
      </c>
      <c r="CU174" s="280">
        <f t="shared" ca="1" si="463"/>
        <v>0</v>
      </c>
      <c r="CV174" s="280">
        <f t="shared" ca="1" si="464"/>
        <v>6</v>
      </c>
      <c r="CW174" s="365">
        <f t="shared" ca="1" si="465"/>
        <v>0</v>
      </c>
      <c r="CX174" s="280">
        <f t="shared" ca="1" si="466"/>
        <v>25</v>
      </c>
      <c r="CY174" s="280">
        <f t="shared" ca="1" si="467"/>
        <v>0</v>
      </c>
      <c r="CZ174" s="280">
        <f t="shared" ca="1" si="468"/>
        <v>0</v>
      </c>
      <c r="DA174" s="280">
        <f t="shared" ca="1" si="469"/>
        <v>0</v>
      </c>
      <c r="DB174" s="280">
        <f t="shared" ca="1" si="470"/>
        <v>15</v>
      </c>
      <c r="DC174" s="280">
        <f t="shared" ca="1" si="471"/>
        <v>0</v>
      </c>
      <c r="DD174" s="280">
        <f t="shared" ca="1" si="472"/>
        <v>0</v>
      </c>
      <c r="DE174" s="280">
        <f t="shared" ca="1" si="473"/>
        <v>0</v>
      </c>
      <c r="DF174" s="280">
        <f t="shared" ca="1" si="474"/>
        <v>0</v>
      </c>
      <c r="DG174" s="280">
        <f t="shared" ca="1" si="475"/>
        <v>0</v>
      </c>
      <c r="DH174" s="280">
        <f t="shared" ca="1" si="476"/>
        <v>0</v>
      </c>
      <c r="DI174" s="568">
        <f t="shared" ca="1" si="477"/>
        <v>25</v>
      </c>
      <c r="DJ174" s="568">
        <f t="shared" ca="1" si="478"/>
        <v>65</v>
      </c>
      <c r="DK174" s="414">
        <f t="shared" ca="1" si="479"/>
        <v>1250</v>
      </c>
      <c r="DL174" s="281">
        <f t="shared" ca="1" si="480"/>
        <v>1340</v>
      </c>
      <c r="DM174" s="281">
        <f t="shared" ca="1" si="481"/>
        <v>1340</v>
      </c>
      <c r="DN174" s="454">
        <f t="shared" ca="1" si="482"/>
        <v>0</v>
      </c>
      <c r="DO174" s="626">
        <f t="shared" ca="1" si="483"/>
        <v>0</v>
      </c>
      <c r="DP174" s="29"/>
      <c r="DQ174" s="29"/>
      <c r="DR174" s="29"/>
      <c r="DS174" s="29"/>
      <c r="DT174" s="29"/>
      <c r="DU174" s="29"/>
      <c r="DV174" s="29"/>
    </row>
    <row r="175" spans="1:126" ht="11.25" customHeight="1">
      <c r="A175" s="1">
        <f t="shared" si="554"/>
        <v>2019</v>
      </c>
      <c r="B175" s="405">
        <v>0</v>
      </c>
      <c r="C175" s="405">
        <v>0</v>
      </c>
      <c r="D175" s="405">
        <v>0</v>
      </c>
      <c r="E175" s="405">
        <v>0</v>
      </c>
      <c r="F175" s="405">
        <v>0</v>
      </c>
      <c r="G175" s="405">
        <v>0</v>
      </c>
      <c r="H175" s="405">
        <v>0</v>
      </c>
      <c r="I175" s="405">
        <v>0</v>
      </c>
      <c r="J175" s="405">
        <v>0</v>
      </c>
      <c r="K175" s="405">
        <v>0</v>
      </c>
      <c r="L175" s="405">
        <v>0</v>
      </c>
      <c r="M175" s="405">
        <v>0</v>
      </c>
      <c r="N175" s="269">
        <f t="shared" si="547"/>
        <v>0</v>
      </c>
      <c r="O175" s="295"/>
      <c r="P175" s="1">
        <f t="shared" si="555"/>
        <v>2019</v>
      </c>
      <c r="Q175" s="405">
        <v>0</v>
      </c>
      <c r="R175" s="405">
        <v>0</v>
      </c>
      <c r="S175" s="405">
        <v>0</v>
      </c>
      <c r="T175" s="405">
        <v>0</v>
      </c>
      <c r="U175" s="405">
        <v>0</v>
      </c>
      <c r="V175" s="405">
        <v>0</v>
      </c>
      <c r="W175" s="405">
        <v>0</v>
      </c>
      <c r="X175" s="405">
        <v>0</v>
      </c>
      <c r="Y175" s="405">
        <v>0</v>
      </c>
      <c r="Z175" s="405">
        <v>0</v>
      </c>
      <c r="AA175" s="405">
        <v>0</v>
      </c>
      <c r="AB175" s="405">
        <v>0</v>
      </c>
      <c r="AC175" s="269">
        <f t="shared" si="549"/>
        <v>0</v>
      </c>
      <c r="AE175" s="262"/>
      <c r="AF175" s="262"/>
      <c r="AI175" s="237" t="str">
        <f t="shared" si="520"/>
        <v>R</v>
      </c>
      <c r="AJ175" s="25">
        <f t="shared" si="521"/>
        <v>2026</v>
      </c>
      <c r="AK175" s="284">
        <f t="shared" si="522"/>
        <v>2</v>
      </c>
      <c r="AL175" s="285">
        <f t="shared" ca="1" si="550"/>
        <v>0</v>
      </c>
      <c r="AM175" s="285">
        <f t="shared" ca="1" si="550"/>
        <v>0</v>
      </c>
      <c r="AN175" s="285">
        <f t="shared" ca="1" si="550"/>
        <v>0</v>
      </c>
      <c r="AO175" s="285">
        <f t="shared" ca="1" si="550"/>
        <v>0</v>
      </c>
      <c r="AP175" s="285">
        <f t="shared" ca="1" si="550"/>
        <v>0</v>
      </c>
      <c r="AQ175" s="285">
        <f t="shared" ca="1" si="550"/>
        <v>0</v>
      </c>
      <c r="AR175" s="285">
        <f t="shared" ca="1" si="550"/>
        <v>0</v>
      </c>
      <c r="AS175" s="285">
        <f t="shared" ca="1" si="550"/>
        <v>0</v>
      </c>
      <c r="AT175" s="285">
        <f t="shared" ca="1" si="550"/>
        <v>600</v>
      </c>
      <c r="AU175" s="285">
        <f t="shared" ca="1" si="550"/>
        <v>150</v>
      </c>
      <c r="AV175" s="285">
        <f t="shared" ca="1" si="551"/>
        <v>500</v>
      </c>
      <c r="AW175" s="285">
        <f t="shared" ca="1" si="551"/>
        <v>0</v>
      </c>
      <c r="AX175" s="285">
        <f t="shared" ca="1" si="551"/>
        <v>0</v>
      </c>
      <c r="AY175" s="609">
        <f t="shared" ca="1" si="551"/>
        <v>0</v>
      </c>
      <c r="AZ175" s="285">
        <f t="shared" ca="1" si="551"/>
        <v>10</v>
      </c>
      <c r="BA175" s="285">
        <f t="shared" ca="1" si="551"/>
        <v>25</v>
      </c>
      <c r="BB175" s="285">
        <f t="shared" ca="1" si="551"/>
        <v>8</v>
      </c>
      <c r="BC175" s="285">
        <f t="shared" ca="1" si="551"/>
        <v>0</v>
      </c>
      <c r="BD175" s="285">
        <f t="shared" ca="1" si="551"/>
        <v>6</v>
      </c>
      <c r="BE175" s="285">
        <f t="shared" ca="1" si="439"/>
        <v>0</v>
      </c>
      <c r="BF175" s="285">
        <f t="shared" ca="1" si="552"/>
        <v>25</v>
      </c>
      <c r="BG175" s="285">
        <f t="shared" ca="1" si="552"/>
        <v>0</v>
      </c>
      <c r="BH175" s="285">
        <f t="shared" ca="1" si="552"/>
        <v>0</v>
      </c>
      <c r="BI175" s="285">
        <f t="shared" ca="1" si="552"/>
        <v>0</v>
      </c>
      <c r="BJ175" s="285">
        <f t="shared" ca="1" si="553"/>
        <v>15</v>
      </c>
      <c r="BK175" s="285">
        <f t="shared" ca="1" si="553"/>
        <v>0</v>
      </c>
      <c r="BL175" s="285">
        <f t="shared" ca="1" si="553"/>
        <v>0</v>
      </c>
      <c r="BM175" s="285">
        <f t="shared" ca="1" si="553"/>
        <v>0</v>
      </c>
      <c r="BN175" s="285">
        <f t="shared" ca="1" si="553"/>
        <v>0</v>
      </c>
      <c r="BO175" s="285">
        <f t="shared" ca="1" si="553"/>
        <v>0</v>
      </c>
      <c r="BP175" s="285">
        <f t="shared" ca="1" si="553"/>
        <v>0</v>
      </c>
      <c r="BQ175" s="514">
        <f t="shared" ca="1" si="440"/>
        <v>23</v>
      </c>
      <c r="BR175" s="566">
        <f t="shared" ca="1" si="515"/>
        <v>87.8</v>
      </c>
      <c r="BS175" s="274">
        <f t="shared" ca="1" si="508"/>
        <v>1250</v>
      </c>
      <c r="BT175" s="285">
        <f t="shared" ca="1" si="441"/>
        <v>1338</v>
      </c>
      <c r="BU175" s="286" t="str">
        <f t="shared" si="523"/>
        <v>C</v>
      </c>
      <c r="BV175" s="323">
        <f t="shared" ca="1" si="445"/>
        <v>1339</v>
      </c>
      <c r="BW175" s="323">
        <f t="shared" ca="1" si="442"/>
        <v>1</v>
      </c>
      <c r="BY175" s="287"/>
      <c r="BZ175" s="288"/>
      <c r="CA175" s="237" t="str">
        <f t="shared" si="524"/>
        <v>C</v>
      </c>
      <c r="CB175" s="278">
        <f t="shared" si="533"/>
        <v>2026</v>
      </c>
      <c r="CC175" s="279">
        <f t="shared" si="533"/>
        <v>2</v>
      </c>
      <c r="CD175" s="280">
        <f t="shared" ca="1" si="446"/>
        <v>0</v>
      </c>
      <c r="CE175" s="280">
        <f t="shared" ca="1" si="447"/>
        <v>0</v>
      </c>
      <c r="CF175" s="280">
        <f t="shared" ca="1" si="448"/>
        <v>0</v>
      </c>
      <c r="CG175" s="280">
        <f t="shared" ca="1" si="449"/>
        <v>0</v>
      </c>
      <c r="CH175" s="280">
        <f t="shared" ca="1" si="450"/>
        <v>0</v>
      </c>
      <c r="CI175" s="280">
        <f t="shared" ca="1" si="451"/>
        <v>0</v>
      </c>
      <c r="CJ175" s="280">
        <f t="shared" ca="1" si="452"/>
        <v>0</v>
      </c>
      <c r="CK175" s="280">
        <f t="shared" ca="1" si="453"/>
        <v>0</v>
      </c>
      <c r="CL175" s="280">
        <f t="shared" ca="1" si="454"/>
        <v>600</v>
      </c>
      <c r="CM175" s="280">
        <f t="shared" ca="1" si="455"/>
        <v>150</v>
      </c>
      <c r="CN175" s="280">
        <f t="shared" ca="1" si="456"/>
        <v>500</v>
      </c>
      <c r="CO175" s="280">
        <f t="shared" ca="1" si="457"/>
        <v>0</v>
      </c>
      <c r="CP175" s="365">
        <f t="shared" ca="1" si="458"/>
        <v>0</v>
      </c>
      <c r="CQ175" s="613">
        <f t="shared" ca="1" si="459"/>
        <v>0</v>
      </c>
      <c r="CR175" s="280">
        <f t="shared" ca="1" si="460"/>
        <v>11</v>
      </c>
      <c r="CS175" s="280">
        <f t="shared" ca="1" si="461"/>
        <v>25</v>
      </c>
      <c r="CT175" s="280">
        <f t="shared" ca="1" si="462"/>
        <v>6</v>
      </c>
      <c r="CU175" s="280">
        <f t="shared" ca="1" si="463"/>
        <v>0</v>
      </c>
      <c r="CV175" s="280">
        <f t="shared" ca="1" si="464"/>
        <v>5</v>
      </c>
      <c r="CW175" s="365">
        <f t="shared" ca="1" si="465"/>
        <v>0</v>
      </c>
      <c r="CX175" s="280">
        <f t="shared" ca="1" si="466"/>
        <v>25</v>
      </c>
      <c r="CY175" s="280">
        <f t="shared" ca="1" si="467"/>
        <v>0</v>
      </c>
      <c r="CZ175" s="280">
        <f t="shared" ca="1" si="468"/>
        <v>0</v>
      </c>
      <c r="DA175" s="280">
        <f t="shared" ca="1" si="469"/>
        <v>0</v>
      </c>
      <c r="DB175" s="280">
        <f t="shared" ca="1" si="470"/>
        <v>15</v>
      </c>
      <c r="DC175" s="280">
        <f t="shared" ca="1" si="471"/>
        <v>0</v>
      </c>
      <c r="DD175" s="280">
        <f t="shared" ca="1" si="472"/>
        <v>0</v>
      </c>
      <c r="DE175" s="280">
        <f t="shared" ca="1" si="473"/>
        <v>0</v>
      </c>
      <c r="DF175" s="280">
        <f t="shared" ca="1" si="474"/>
        <v>0</v>
      </c>
      <c r="DG175" s="280">
        <f t="shared" ca="1" si="475"/>
        <v>0</v>
      </c>
      <c r="DH175" s="280">
        <f t="shared" ca="1" si="476"/>
        <v>0</v>
      </c>
      <c r="DI175" s="568">
        <f t="shared" ca="1" si="477"/>
        <v>22</v>
      </c>
      <c r="DJ175" s="568">
        <f t="shared" ca="1" si="478"/>
        <v>65</v>
      </c>
      <c r="DK175" s="414">
        <f t="shared" ca="1" si="479"/>
        <v>1250</v>
      </c>
      <c r="DL175" s="281">
        <f t="shared" ca="1" si="480"/>
        <v>1337</v>
      </c>
      <c r="DM175" s="281">
        <f t="shared" ca="1" si="481"/>
        <v>1338</v>
      </c>
      <c r="DN175" s="454">
        <f t="shared" ca="1" si="482"/>
        <v>1</v>
      </c>
      <c r="DO175" s="626">
        <f t="shared" ca="1" si="483"/>
        <v>7.4794315632011965E-4</v>
      </c>
      <c r="DP175" s="29"/>
      <c r="DQ175" s="29"/>
      <c r="DR175" s="29"/>
      <c r="DS175" s="29"/>
      <c r="DT175" s="29"/>
      <c r="DU175" s="29"/>
      <c r="DV175" s="29"/>
    </row>
    <row r="176" spans="1:126" ht="11.25" customHeight="1">
      <c r="A176" s="1">
        <f t="shared" si="554"/>
        <v>2020</v>
      </c>
      <c r="B176" s="405">
        <v>0</v>
      </c>
      <c r="C176" s="405">
        <v>0</v>
      </c>
      <c r="D176" s="405">
        <v>0</v>
      </c>
      <c r="E176" s="405">
        <v>0</v>
      </c>
      <c r="F176" s="405">
        <v>0</v>
      </c>
      <c r="G176" s="405">
        <v>0</v>
      </c>
      <c r="H176" s="405">
        <v>0</v>
      </c>
      <c r="I176" s="405">
        <v>0</v>
      </c>
      <c r="J176" s="405">
        <v>0</v>
      </c>
      <c r="K176" s="405">
        <v>0</v>
      </c>
      <c r="L176" s="405">
        <v>0</v>
      </c>
      <c r="M176" s="405">
        <v>0</v>
      </c>
      <c r="N176" s="269">
        <f t="shared" si="547"/>
        <v>0</v>
      </c>
      <c r="O176" s="295"/>
      <c r="P176" s="1">
        <f t="shared" si="555"/>
        <v>2020</v>
      </c>
      <c r="Q176" s="405">
        <v>0</v>
      </c>
      <c r="R176" s="405">
        <v>0</v>
      </c>
      <c r="S176" s="405">
        <v>0</v>
      </c>
      <c r="T176" s="405">
        <v>0</v>
      </c>
      <c r="U176" s="405">
        <v>0</v>
      </c>
      <c r="V176" s="405">
        <v>0</v>
      </c>
      <c r="W176" s="405">
        <v>0</v>
      </c>
      <c r="X176" s="405">
        <v>0</v>
      </c>
      <c r="Y176" s="405">
        <v>0</v>
      </c>
      <c r="Z176" s="405">
        <v>0</v>
      </c>
      <c r="AA176" s="405">
        <v>0</v>
      </c>
      <c r="AB176" s="405">
        <v>0</v>
      </c>
      <c r="AC176" s="269">
        <f t="shared" si="549"/>
        <v>0</v>
      </c>
      <c r="AE176" s="237"/>
      <c r="AF176" s="259"/>
      <c r="AI176" s="237" t="str">
        <f t="shared" si="520"/>
        <v>S</v>
      </c>
      <c r="AJ176" s="25">
        <f t="shared" si="521"/>
        <v>2026</v>
      </c>
      <c r="AK176" s="284">
        <f t="shared" si="522"/>
        <v>3</v>
      </c>
      <c r="AL176" s="285">
        <f t="shared" ref="AL176:AU185" ca="1" si="556">ROUND(INDIRECT(CONCATENATE($AI176,AL$2+($AJ176-2010))),0)</f>
        <v>0</v>
      </c>
      <c r="AM176" s="285">
        <f t="shared" ca="1" si="556"/>
        <v>0</v>
      </c>
      <c r="AN176" s="285">
        <f t="shared" ca="1" si="556"/>
        <v>0</v>
      </c>
      <c r="AO176" s="285">
        <f t="shared" ca="1" si="556"/>
        <v>0</v>
      </c>
      <c r="AP176" s="285">
        <f t="shared" ca="1" si="556"/>
        <v>0</v>
      </c>
      <c r="AQ176" s="285">
        <f t="shared" ca="1" si="556"/>
        <v>0</v>
      </c>
      <c r="AR176" s="285">
        <f t="shared" ca="1" si="556"/>
        <v>0</v>
      </c>
      <c r="AS176" s="285">
        <f t="shared" ca="1" si="556"/>
        <v>0</v>
      </c>
      <c r="AT176" s="285">
        <f t="shared" ca="1" si="556"/>
        <v>600</v>
      </c>
      <c r="AU176" s="285">
        <f t="shared" ca="1" si="556"/>
        <v>150</v>
      </c>
      <c r="AV176" s="285">
        <f t="shared" ref="AV176:BD185" ca="1" si="557">ROUND(INDIRECT(CONCATENATE($AI176,AV$2+($AJ176-2010))),0)</f>
        <v>500</v>
      </c>
      <c r="AW176" s="285">
        <f t="shared" ca="1" si="557"/>
        <v>0</v>
      </c>
      <c r="AX176" s="285">
        <f t="shared" ca="1" si="557"/>
        <v>0</v>
      </c>
      <c r="AY176" s="609">
        <f t="shared" ca="1" si="557"/>
        <v>0</v>
      </c>
      <c r="AZ176" s="285">
        <f t="shared" ca="1" si="557"/>
        <v>11</v>
      </c>
      <c r="BA176" s="285">
        <f t="shared" ca="1" si="557"/>
        <v>25</v>
      </c>
      <c r="BB176" s="285">
        <f t="shared" ca="1" si="557"/>
        <v>6</v>
      </c>
      <c r="BC176" s="285">
        <f t="shared" ca="1" si="557"/>
        <v>0</v>
      </c>
      <c r="BD176" s="285">
        <f t="shared" ca="1" si="557"/>
        <v>6</v>
      </c>
      <c r="BE176" s="285">
        <f t="shared" ca="1" si="439"/>
        <v>0</v>
      </c>
      <c r="BF176" s="285">
        <f t="shared" ca="1" si="552"/>
        <v>25</v>
      </c>
      <c r="BG176" s="285">
        <f t="shared" ca="1" si="552"/>
        <v>0</v>
      </c>
      <c r="BH176" s="285">
        <f t="shared" ca="1" si="552"/>
        <v>0</v>
      </c>
      <c r="BI176" s="285">
        <f t="shared" ca="1" si="552"/>
        <v>0</v>
      </c>
      <c r="BJ176" s="285">
        <f t="shared" ref="BJ176:BP185" ca="1" si="558">ROUND(INDIRECT(CONCATENATE($AI176,BJ$2+($AJ176-2010))),1)</f>
        <v>15</v>
      </c>
      <c r="BK176" s="285">
        <f t="shared" ca="1" si="558"/>
        <v>0</v>
      </c>
      <c r="BL176" s="285">
        <f t="shared" ca="1" si="558"/>
        <v>0</v>
      </c>
      <c r="BM176" s="285">
        <f t="shared" ca="1" si="558"/>
        <v>0</v>
      </c>
      <c r="BN176" s="285">
        <f t="shared" ca="1" si="558"/>
        <v>0</v>
      </c>
      <c r="BO176" s="285">
        <f t="shared" ca="1" si="558"/>
        <v>0</v>
      </c>
      <c r="BP176" s="285">
        <f t="shared" ca="1" si="558"/>
        <v>0</v>
      </c>
      <c r="BQ176" s="514">
        <f t="shared" ca="1" si="440"/>
        <v>23</v>
      </c>
      <c r="BR176" s="566">
        <f t="shared" ca="1" si="515"/>
        <v>87.6</v>
      </c>
      <c r="BS176" s="274">
        <f t="shared" ca="1" si="508"/>
        <v>1250</v>
      </c>
      <c r="BT176" s="285">
        <f t="shared" ca="1" si="441"/>
        <v>1338</v>
      </c>
      <c r="BU176" s="286" t="str">
        <f t="shared" si="523"/>
        <v>D</v>
      </c>
      <c r="BV176" s="323">
        <f t="shared" ca="1" si="445"/>
        <v>1338</v>
      </c>
      <c r="BW176" s="323">
        <f t="shared" ca="1" si="442"/>
        <v>0</v>
      </c>
      <c r="BY176" s="287"/>
      <c r="BZ176" s="288"/>
      <c r="CA176" s="237" t="str">
        <f t="shared" si="524"/>
        <v>D</v>
      </c>
      <c r="CB176" s="278">
        <f t="shared" si="533"/>
        <v>2026</v>
      </c>
      <c r="CC176" s="279">
        <f t="shared" si="533"/>
        <v>3</v>
      </c>
      <c r="CD176" s="280">
        <f t="shared" ca="1" si="446"/>
        <v>0</v>
      </c>
      <c r="CE176" s="280">
        <f t="shared" ca="1" si="447"/>
        <v>0</v>
      </c>
      <c r="CF176" s="280">
        <f t="shared" ca="1" si="448"/>
        <v>0</v>
      </c>
      <c r="CG176" s="280">
        <f t="shared" ca="1" si="449"/>
        <v>0</v>
      </c>
      <c r="CH176" s="280">
        <f t="shared" ca="1" si="450"/>
        <v>0</v>
      </c>
      <c r="CI176" s="280">
        <f t="shared" ca="1" si="451"/>
        <v>0</v>
      </c>
      <c r="CJ176" s="280">
        <f t="shared" ca="1" si="452"/>
        <v>0</v>
      </c>
      <c r="CK176" s="280">
        <f t="shared" ca="1" si="453"/>
        <v>0</v>
      </c>
      <c r="CL176" s="280">
        <f t="shared" ca="1" si="454"/>
        <v>600</v>
      </c>
      <c r="CM176" s="280">
        <f t="shared" ca="1" si="455"/>
        <v>150</v>
      </c>
      <c r="CN176" s="280">
        <f t="shared" ca="1" si="456"/>
        <v>500</v>
      </c>
      <c r="CO176" s="280">
        <f t="shared" ca="1" si="457"/>
        <v>0</v>
      </c>
      <c r="CP176" s="365">
        <f t="shared" ca="1" si="458"/>
        <v>0</v>
      </c>
      <c r="CQ176" s="613">
        <f t="shared" ca="1" si="459"/>
        <v>0</v>
      </c>
      <c r="CR176" s="280">
        <f t="shared" ca="1" si="460"/>
        <v>10</v>
      </c>
      <c r="CS176" s="280">
        <f t="shared" ca="1" si="461"/>
        <v>25</v>
      </c>
      <c r="CT176" s="280">
        <f t="shared" ca="1" si="462"/>
        <v>6</v>
      </c>
      <c r="CU176" s="280">
        <f t="shared" ca="1" si="463"/>
        <v>0</v>
      </c>
      <c r="CV176" s="280">
        <f t="shared" ca="1" si="464"/>
        <v>5</v>
      </c>
      <c r="CW176" s="365">
        <f t="shared" ca="1" si="465"/>
        <v>0</v>
      </c>
      <c r="CX176" s="280">
        <f t="shared" ca="1" si="466"/>
        <v>25</v>
      </c>
      <c r="CY176" s="280">
        <f t="shared" ca="1" si="467"/>
        <v>0</v>
      </c>
      <c r="CZ176" s="280">
        <f t="shared" ca="1" si="468"/>
        <v>0</v>
      </c>
      <c r="DA176" s="280">
        <f t="shared" ca="1" si="469"/>
        <v>0</v>
      </c>
      <c r="DB176" s="280">
        <f t="shared" ca="1" si="470"/>
        <v>15</v>
      </c>
      <c r="DC176" s="280">
        <f t="shared" ca="1" si="471"/>
        <v>0</v>
      </c>
      <c r="DD176" s="280">
        <f t="shared" ca="1" si="472"/>
        <v>0</v>
      </c>
      <c r="DE176" s="280">
        <f t="shared" ca="1" si="473"/>
        <v>0</v>
      </c>
      <c r="DF176" s="280">
        <f t="shared" ca="1" si="474"/>
        <v>0</v>
      </c>
      <c r="DG176" s="280">
        <f t="shared" ca="1" si="475"/>
        <v>0</v>
      </c>
      <c r="DH176" s="280">
        <f t="shared" ca="1" si="476"/>
        <v>0</v>
      </c>
      <c r="DI176" s="568">
        <f t="shared" ca="1" si="477"/>
        <v>21</v>
      </c>
      <c r="DJ176" s="568">
        <f t="shared" ca="1" si="478"/>
        <v>65</v>
      </c>
      <c r="DK176" s="414">
        <f t="shared" ca="1" si="479"/>
        <v>1250</v>
      </c>
      <c r="DL176" s="281">
        <f t="shared" ca="1" si="480"/>
        <v>1336</v>
      </c>
      <c r="DM176" s="281">
        <f t="shared" ca="1" si="481"/>
        <v>1336</v>
      </c>
      <c r="DN176" s="454">
        <f t="shared" ca="1" si="482"/>
        <v>0</v>
      </c>
      <c r="DO176" s="626">
        <f t="shared" ca="1" si="483"/>
        <v>0</v>
      </c>
      <c r="DP176" s="29"/>
      <c r="DQ176" s="29"/>
      <c r="DR176" s="29"/>
      <c r="DS176" s="29"/>
      <c r="DT176" s="29"/>
      <c r="DU176" s="29"/>
      <c r="DV176" s="29"/>
    </row>
    <row r="177" spans="1:126" ht="11.25" customHeight="1">
      <c r="A177" s="1">
        <f t="shared" si="554"/>
        <v>2021</v>
      </c>
      <c r="B177" s="405">
        <v>0</v>
      </c>
      <c r="C177" s="405">
        <v>0</v>
      </c>
      <c r="D177" s="405">
        <v>0</v>
      </c>
      <c r="E177" s="405">
        <v>0</v>
      </c>
      <c r="F177" s="405">
        <v>0</v>
      </c>
      <c r="G177" s="405">
        <v>0</v>
      </c>
      <c r="H177" s="405">
        <v>0</v>
      </c>
      <c r="I177" s="405">
        <v>0</v>
      </c>
      <c r="J177" s="405">
        <v>0</v>
      </c>
      <c r="K177" s="405">
        <v>0</v>
      </c>
      <c r="L177" s="405">
        <v>0</v>
      </c>
      <c r="M177" s="405">
        <v>0</v>
      </c>
      <c r="N177" s="269">
        <f t="shared" si="547"/>
        <v>0</v>
      </c>
      <c r="O177" s="295"/>
      <c r="P177" s="1">
        <f t="shared" si="555"/>
        <v>2021</v>
      </c>
      <c r="Q177" s="405">
        <v>0</v>
      </c>
      <c r="R177" s="405">
        <v>0</v>
      </c>
      <c r="S177" s="405">
        <v>0</v>
      </c>
      <c r="T177" s="405">
        <v>0</v>
      </c>
      <c r="U177" s="405">
        <v>0</v>
      </c>
      <c r="V177" s="405">
        <v>0</v>
      </c>
      <c r="W177" s="405">
        <v>0</v>
      </c>
      <c r="X177" s="405">
        <v>0</v>
      </c>
      <c r="Y177" s="405">
        <v>0</v>
      </c>
      <c r="Z177" s="405">
        <v>0</v>
      </c>
      <c r="AA177" s="405">
        <v>0</v>
      </c>
      <c r="AB177" s="405">
        <v>0</v>
      </c>
      <c r="AC177" s="269">
        <f t="shared" si="549"/>
        <v>0</v>
      </c>
      <c r="AE177" s="262"/>
      <c r="AF177" s="262"/>
      <c r="AI177" s="237" t="str">
        <f t="shared" si="520"/>
        <v>T</v>
      </c>
      <c r="AJ177" s="25">
        <f t="shared" si="521"/>
        <v>2026</v>
      </c>
      <c r="AK177" s="284">
        <f t="shared" si="522"/>
        <v>4</v>
      </c>
      <c r="AL177" s="285">
        <f t="shared" ca="1" si="556"/>
        <v>0</v>
      </c>
      <c r="AM177" s="285">
        <f t="shared" ca="1" si="556"/>
        <v>0</v>
      </c>
      <c r="AN177" s="285">
        <f t="shared" ca="1" si="556"/>
        <v>0</v>
      </c>
      <c r="AO177" s="285">
        <f t="shared" ca="1" si="556"/>
        <v>0</v>
      </c>
      <c r="AP177" s="285">
        <f t="shared" ca="1" si="556"/>
        <v>0</v>
      </c>
      <c r="AQ177" s="285">
        <f t="shared" ca="1" si="556"/>
        <v>0</v>
      </c>
      <c r="AR177" s="285">
        <f t="shared" ca="1" si="556"/>
        <v>0</v>
      </c>
      <c r="AS177" s="285">
        <f t="shared" ca="1" si="556"/>
        <v>0</v>
      </c>
      <c r="AT177" s="285">
        <f t="shared" ca="1" si="556"/>
        <v>600</v>
      </c>
      <c r="AU177" s="285">
        <f t="shared" ca="1" si="556"/>
        <v>150</v>
      </c>
      <c r="AV177" s="285">
        <f t="shared" ca="1" si="557"/>
        <v>500</v>
      </c>
      <c r="AW177" s="285">
        <f t="shared" ca="1" si="557"/>
        <v>0</v>
      </c>
      <c r="AX177" s="285">
        <f t="shared" ca="1" si="557"/>
        <v>0</v>
      </c>
      <c r="AY177" s="609">
        <f t="shared" ca="1" si="557"/>
        <v>0</v>
      </c>
      <c r="AZ177" s="285">
        <f t="shared" ca="1" si="557"/>
        <v>11</v>
      </c>
      <c r="BA177" s="285">
        <f t="shared" ca="1" si="557"/>
        <v>25</v>
      </c>
      <c r="BB177" s="285">
        <f t="shared" ca="1" si="557"/>
        <v>6</v>
      </c>
      <c r="BC177" s="285">
        <f t="shared" ca="1" si="557"/>
        <v>0</v>
      </c>
      <c r="BD177" s="285">
        <f t="shared" ca="1" si="557"/>
        <v>5</v>
      </c>
      <c r="BE177" s="285">
        <f t="shared" ca="1" si="439"/>
        <v>0</v>
      </c>
      <c r="BF177" s="285">
        <f t="shared" ca="1" si="552"/>
        <v>25</v>
      </c>
      <c r="BG177" s="285">
        <f t="shared" ca="1" si="552"/>
        <v>0</v>
      </c>
      <c r="BH177" s="285">
        <f t="shared" ca="1" si="552"/>
        <v>0</v>
      </c>
      <c r="BI177" s="285">
        <f t="shared" ca="1" si="552"/>
        <v>0</v>
      </c>
      <c r="BJ177" s="285">
        <f t="shared" ca="1" si="558"/>
        <v>15</v>
      </c>
      <c r="BK177" s="285">
        <f t="shared" ca="1" si="558"/>
        <v>0</v>
      </c>
      <c r="BL177" s="285">
        <f t="shared" ca="1" si="558"/>
        <v>0</v>
      </c>
      <c r="BM177" s="285">
        <f t="shared" ca="1" si="558"/>
        <v>0</v>
      </c>
      <c r="BN177" s="285">
        <f t="shared" ca="1" si="558"/>
        <v>0</v>
      </c>
      <c r="BO177" s="285">
        <f t="shared" ca="1" si="558"/>
        <v>0</v>
      </c>
      <c r="BP177" s="285">
        <f t="shared" ca="1" si="558"/>
        <v>0</v>
      </c>
      <c r="BQ177" s="514">
        <f t="shared" ca="1" si="440"/>
        <v>22</v>
      </c>
      <c r="BR177" s="566">
        <f t="shared" ca="1" si="515"/>
        <v>86.6</v>
      </c>
      <c r="BS177" s="274">
        <f t="shared" ca="1" si="508"/>
        <v>1250</v>
      </c>
      <c r="BT177" s="285">
        <f t="shared" ca="1" si="441"/>
        <v>1337</v>
      </c>
      <c r="BU177" s="286" t="str">
        <f t="shared" si="523"/>
        <v>E</v>
      </c>
      <c r="BV177" s="323">
        <f t="shared" ca="1" si="445"/>
        <v>1337</v>
      </c>
      <c r="BW177" s="323">
        <f t="shared" ca="1" si="442"/>
        <v>0</v>
      </c>
      <c r="BY177" s="287"/>
      <c r="BZ177" s="288"/>
      <c r="CA177" s="237" t="str">
        <f t="shared" si="524"/>
        <v>E</v>
      </c>
      <c r="CB177" s="278">
        <f t="shared" si="533"/>
        <v>2026</v>
      </c>
      <c r="CC177" s="279">
        <f t="shared" si="533"/>
        <v>4</v>
      </c>
      <c r="CD177" s="280">
        <f t="shared" ca="1" si="446"/>
        <v>0</v>
      </c>
      <c r="CE177" s="280">
        <f t="shared" ca="1" si="447"/>
        <v>0</v>
      </c>
      <c r="CF177" s="280">
        <f t="shared" ca="1" si="448"/>
        <v>0</v>
      </c>
      <c r="CG177" s="280">
        <f t="shared" ca="1" si="449"/>
        <v>0</v>
      </c>
      <c r="CH177" s="280">
        <f t="shared" ca="1" si="450"/>
        <v>0</v>
      </c>
      <c r="CI177" s="280">
        <f t="shared" ca="1" si="451"/>
        <v>0</v>
      </c>
      <c r="CJ177" s="280">
        <f t="shared" ca="1" si="452"/>
        <v>0</v>
      </c>
      <c r="CK177" s="280">
        <f t="shared" ca="1" si="453"/>
        <v>0</v>
      </c>
      <c r="CL177" s="280">
        <f t="shared" ca="1" si="454"/>
        <v>0</v>
      </c>
      <c r="CM177" s="280">
        <f t="shared" ca="1" si="455"/>
        <v>150</v>
      </c>
      <c r="CN177" s="280">
        <f t="shared" ca="1" si="456"/>
        <v>500</v>
      </c>
      <c r="CO177" s="280">
        <f t="shared" ca="1" si="457"/>
        <v>0</v>
      </c>
      <c r="CP177" s="365">
        <f t="shared" ca="1" si="458"/>
        <v>0</v>
      </c>
      <c r="CQ177" s="613">
        <f t="shared" ca="1" si="459"/>
        <v>0</v>
      </c>
      <c r="CR177" s="280">
        <f t="shared" ca="1" si="460"/>
        <v>10</v>
      </c>
      <c r="CS177" s="280">
        <f t="shared" ca="1" si="461"/>
        <v>25</v>
      </c>
      <c r="CT177" s="280">
        <f t="shared" ca="1" si="462"/>
        <v>5</v>
      </c>
      <c r="CU177" s="280">
        <f t="shared" ca="1" si="463"/>
        <v>0</v>
      </c>
      <c r="CV177" s="280">
        <f t="shared" ca="1" si="464"/>
        <v>4</v>
      </c>
      <c r="CW177" s="365">
        <f t="shared" ca="1" si="465"/>
        <v>0</v>
      </c>
      <c r="CX177" s="280">
        <f t="shared" ca="1" si="466"/>
        <v>25</v>
      </c>
      <c r="CY177" s="280">
        <f t="shared" ca="1" si="467"/>
        <v>0</v>
      </c>
      <c r="CZ177" s="280">
        <f t="shared" ca="1" si="468"/>
        <v>0</v>
      </c>
      <c r="DA177" s="280">
        <f t="shared" ca="1" si="469"/>
        <v>0</v>
      </c>
      <c r="DB177" s="280">
        <f t="shared" ca="1" si="470"/>
        <v>15</v>
      </c>
      <c r="DC177" s="280">
        <f t="shared" ca="1" si="471"/>
        <v>0</v>
      </c>
      <c r="DD177" s="280">
        <f t="shared" ca="1" si="472"/>
        <v>0</v>
      </c>
      <c r="DE177" s="280">
        <f t="shared" ca="1" si="473"/>
        <v>0</v>
      </c>
      <c r="DF177" s="280">
        <f t="shared" ca="1" si="474"/>
        <v>0</v>
      </c>
      <c r="DG177" s="280">
        <f t="shared" ca="1" si="475"/>
        <v>0</v>
      </c>
      <c r="DH177" s="280">
        <f t="shared" ca="1" si="476"/>
        <v>0</v>
      </c>
      <c r="DI177" s="568">
        <f t="shared" ca="1" si="477"/>
        <v>19</v>
      </c>
      <c r="DJ177" s="568">
        <f t="shared" ca="1" si="478"/>
        <v>65</v>
      </c>
      <c r="DK177" s="414">
        <f t="shared" ca="1" si="479"/>
        <v>650</v>
      </c>
      <c r="DL177" s="281">
        <f t="shared" ca="1" si="480"/>
        <v>734</v>
      </c>
      <c r="DM177" s="281">
        <f t="shared" ca="1" si="481"/>
        <v>735</v>
      </c>
      <c r="DN177" s="454">
        <f t="shared" ca="1" si="482"/>
        <v>1</v>
      </c>
      <c r="DO177" s="626">
        <f t="shared" ca="1" si="483"/>
        <v>1.3623978201634877E-3</v>
      </c>
      <c r="DP177" s="29"/>
      <c r="DQ177" s="29"/>
      <c r="DR177" s="29"/>
      <c r="DS177" s="29"/>
      <c r="DT177" s="29"/>
      <c r="DU177" s="29"/>
      <c r="DV177" s="29"/>
    </row>
    <row r="178" spans="1:126" ht="11.25" customHeight="1">
      <c r="A178" s="1">
        <f t="shared" si="554"/>
        <v>2022</v>
      </c>
      <c r="B178" s="405">
        <v>0</v>
      </c>
      <c r="C178" s="405">
        <v>0</v>
      </c>
      <c r="D178" s="405">
        <v>0</v>
      </c>
      <c r="E178" s="405">
        <v>0</v>
      </c>
      <c r="F178" s="405">
        <v>0</v>
      </c>
      <c r="G178" s="405">
        <v>0</v>
      </c>
      <c r="H178" s="405">
        <v>0</v>
      </c>
      <c r="I178" s="405">
        <v>0</v>
      </c>
      <c r="J178" s="405">
        <v>0</v>
      </c>
      <c r="K178" s="405">
        <v>0</v>
      </c>
      <c r="L178" s="405">
        <v>0</v>
      </c>
      <c r="M178" s="405">
        <v>0</v>
      </c>
      <c r="N178" s="269">
        <f t="shared" si="547"/>
        <v>0</v>
      </c>
      <c r="O178" s="295"/>
      <c r="P178" s="1">
        <f t="shared" si="555"/>
        <v>2022</v>
      </c>
      <c r="Q178" s="405">
        <v>0</v>
      </c>
      <c r="R178" s="405">
        <v>0</v>
      </c>
      <c r="S178" s="405">
        <v>0</v>
      </c>
      <c r="T178" s="405">
        <v>0</v>
      </c>
      <c r="U178" s="405">
        <v>0</v>
      </c>
      <c r="V178" s="405">
        <v>0</v>
      </c>
      <c r="W178" s="405">
        <v>0</v>
      </c>
      <c r="X178" s="405">
        <v>0</v>
      </c>
      <c r="Y178" s="405">
        <v>0</v>
      </c>
      <c r="Z178" s="405">
        <v>0</v>
      </c>
      <c r="AA178" s="405">
        <v>0</v>
      </c>
      <c r="AB178" s="405">
        <v>0</v>
      </c>
      <c r="AC178" s="269">
        <f t="shared" ref="AC178:AC186" si="559">SUM(Q178:AB178)</f>
        <v>0</v>
      </c>
      <c r="AE178" s="237"/>
      <c r="AF178" s="259"/>
      <c r="AI178" s="237" t="str">
        <f t="shared" si="520"/>
        <v>U</v>
      </c>
      <c r="AJ178" s="25">
        <f t="shared" si="521"/>
        <v>2026</v>
      </c>
      <c r="AK178" s="284">
        <f t="shared" si="522"/>
        <v>5</v>
      </c>
      <c r="AL178" s="285">
        <f t="shared" ca="1" si="556"/>
        <v>0</v>
      </c>
      <c r="AM178" s="285">
        <f t="shared" ca="1" si="556"/>
        <v>0</v>
      </c>
      <c r="AN178" s="285">
        <f t="shared" ca="1" si="556"/>
        <v>0</v>
      </c>
      <c r="AO178" s="285">
        <f t="shared" ca="1" si="556"/>
        <v>0</v>
      </c>
      <c r="AP178" s="285">
        <f t="shared" ca="1" si="556"/>
        <v>0</v>
      </c>
      <c r="AQ178" s="285">
        <f t="shared" ca="1" si="556"/>
        <v>0</v>
      </c>
      <c r="AR178" s="285">
        <f t="shared" ca="1" si="556"/>
        <v>0</v>
      </c>
      <c r="AS178" s="285">
        <f t="shared" ca="1" si="556"/>
        <v>0</v>
      </c>
      <c r="AT178" s="285">
        <f t="shared" ca="1" si="556"/>
        <v>0</v>
      </c>
      <c r="AU178" s="285">
        <f t="shared" ca="1" si="556"/>
        <v>150</v>
      </c>
      <c r="AV178" s="285">
        <f t="shared" ca="1" si="557"/>
        <v>500</v>
      </c>
      <c r="AW178" s="285">
        <f t="shared" ca="1" si="557"/>
        <v>0</v>
      </c>
      <c r="AX178" s="285">
        <f t="shared" ca="1" si="557"/>
        <v>0</v>
      </c>
      <c r="AY178" s="609">
        <f t="shared" ca="1" si="557"/>
        <v>0</v>
      </c>
      <c r="AZ178" s="285">
        <f t="shared" ca="1" si="557"/>
        <v>10</v>
      </c>
      <c r="BA178" s="285">
        <f t="shared" ca="1" si="557"/>
        <v>25</v>
      </c>
      <c r="BB178" s="285">
        <f t="shared" ca="1" si="557"/>
        <v>5</v>
      </c>
      <c r="BC178" s="285">
        <f t="shared" ca="1" si="557"/>
        <v>0</v>
      </c>
      <c r="BD178" s="285">
        <f t="shared" ca="1" si="557"/>
        <v>5</v>
      </c>
      <c r="BE178" s="285">
        <f t="shared" ca="1" si="439"/>
        <v>0</v>
      </c>
      <c r="BF178" s="285">
        <f t="shared" ca="1" si="552"/>
        <v>25</v>
      </c>
      <c r="BG178" s="285">
        <f t="shared" ca="1" si="552"/>
        <v>0</v>
      </c>
      <c r="BH178" s="285">
        <f t="shared" ca="1" si="552"/>
        <v>0</v>
      </c>
      <c r="BI178" s="285">
        <f t="shared" ca="1" si="552"/>
        <v>0</v>
      </c>
      <c r="BJ178" s="285">
        <f t="shared" ca="1" si="558"/>
        <v>15</v>
      </c>
      <c r="BK178" s="285">
        <f t="shared" ca="1" si="558"/>
        <v>0</v>
      </c>
      <c r="BL178" s="285">
        <f t="shared" ca="1" si="558"/>
        <v>0</v>
      </c>
      <c r="BM178" s="285">
        <f t="shared" ca="1" si="558"/>
        <v>0</v>
      </c>
      <c r="BN178" s="285">
        <f t="shared" ca="1" si="558"/>
        <v>0</v>
      </c>
      <c r="BO178" s="285">
        <f t="shared" ca="1" si="558"/>
        <v>0</v>
      </c>
      <c r="BP178" s="285">
        <f t="shared" ca="1" si="558"/>
        <v>0</v>
      </c>
      <c r="BQ178" s="514">
        <f t="shared" ca="1" si="440"/>
        <v>20</v>
      </c>
      <c r="BR178" s="566">
        <f t="shared" ca="1" si="515"/>
        <v>85.1</v>
      </c>
      <c r="BS178" s="274">
        <f t="shared" ca="1" si="508"/>
        <v>650</v>
      </c>
      <c r="BT178" s="285">
        <f t="shared" ca="1" si="441"/>
        <v>735</v>
      </c>
      <c r="BU178" s="286" t="str">
        <f t="shared" si="523"/>
        <v>F</v>
      </c>
      <c r="BV178" s="323">
        <f t="shared" ca="1" si="445"/>
        <v>735</v>
      </c>
      <c r="BW178" s="323">
        <f t="shared" ca="1" si="442"/>
        <v>0</v>
      </c>
      <c r="BY178" s="287"/>
      <c r="BZ178" s="288"/>
      <c r="CA178" s="237" t="str">
        <f t="shared" si="524"/>
        <v>F</v>
      </c>
      <c r="CB178" s="278">
        <f t="shared" si="533"/>
        <v>2026</v>
      </c>
      <c r="CC178" s="279">
        <f t="shared" si="533"/>
        <v>5</v>
      </c>
      <c r="CD178" s="280">
        <f t="shared" ca="1" si="446"/>
        <v>0</v>
      </c>
      <c r="CE178" s="280">
        <f t="shared" ca="1" si="447"/>
        <v>0</v>
      </c>
      <c r="CF178" s="280">
        <f t="shared" ca="1" si="448"/>
        <v>0</v>
      </c>
      <c r="CG178" s="280">
        <f t="shared" ca="1" si="449"/>
        <v>0</v>
      </c>
      <c r="CH178" s="280">
        <f t="shared" ca="1" si="450"/>
        <v>0</v>
      </c>
      <c r="CI178" s="280">
        <f t="shared" ca="1" si="451"/>
        <v>0</v>
      </c>
      <c r="CJ178" s="280">
        <f t="shared" ca="1" si="452"/>
        <v>0</v>
      </c>
      <c r="CK178" s="280">
        <f t="shared" ca="1" si="453"/>
        <v>0</v>
      </c>
      <c r="CL178" s="280">
        <f t="shared" ca="1" si="454"/>
        <v>0</v>
      </c>
      <c r="CM178" s="280">
        <f t="shared" ca="1" si="455"/>
        <v>150</v>
      </c>
      <c r="CN178" s="280">
        <f t="shared" ca="1" si="456"/>
        <v>500</v>
      </c>
      <c r="CO178" s="280">
        <f t="shared" ca="1" si="457"/>
        <v>0</v>
      </c>
      <c r="CP178" s="365">
        <f t="shared" ca="1" si="458"/>
        <v>0</v>
      </c>
      <c r="CQ178" s="613">
        <f t="shared" ca="1" si="459"/>
        <v>0</v>
      </c>
      <c r="CR178" s="280">
        <f t="shared" ca="1" si="460"/>
        <v>10</v>
      </c>
      <c r="CS178" s="280">
        <f t="shared" ca="1" si="461"/>
        <v>25</v>
      </c>
      <c r="CT178" s="280">
        <f t="shared" ca="1" si="462"/>
        <v>7</v>
      </c>
      <c r="CU178" s="280">
        <f t="shared" ca="1" si="463"/>
        <v>0</v>
      </c>
      <c r="CV178" s="280">
        <f t="shared" ca="1" si="464"/>
        <v>6</v>
      </c>
      <c r="CW178" s="365">
        <f t="shared" ca="1" si="465"/>
        <v>0</v>
      </c>
      <c r="CX178" s="280">
        <f t="shared" ca="1" si="466"/>
        <v>25</v>
      </c>
      <c r="CY178" s="280">
        <f t="shared" ca="1" si="467"/>
        <v>0</v>
      </c>
      <c r="CZ178" s="280">
        <f t="shared" ca="1" si="468"/>
        <v>0</v>
      </c>
      <c r="DA178" s="280">
        <f t="shared" ca="1" si="469"/>
        <v>0</v>
      </c>
      <c r="DB178" s="280">
        <f t="shared" ca="1" si="470"/>
        <v>15</v>
      </c>
      <c r="DC178" s="280">
        <f t="shared" ca="1" si="471"/>
        <v>0</v>
      </c>
      <c r="DD178" s="280">
        <f t="shared" ca="1" si="472"/>
        <v>0</v>
      </c>
      <c r="DE178" s="280">
        <f t="shared" ca="1" si="473"/>
        <v>0</v>
      </c>
      <c r="DF178" s="280">
        <f t="shared" ca="1" si="474"/>
        <v>0</v>
      </c>
      <c r="DG178" s="280">
        <f t="shared" ca="1" si="475"/>
        <v>0</v>
      </c>
      <c r="DH178" s="280">
        <f t="shared" ca="1" si="476"/>
        <v>0</v>
      </c>
      <c r="DI178" s="568">
        <f t="shared" ca="1" si="477"/>
        <v>23</v>
      </c>
      <c r="DJ178" s="568">
        <f t="shared" ca="1" si="478"/>
        <v>65</v>
      </c>
      <c r="DK178" s="414">
        <f t="shared" ca="1" si="479"/>
        <v>650</v>
      </c>
      <c r="DL178" s="281">
        <f t="shared" ca="1" si="480"/>
        <v>738</v>
      </c>
      <c r="DM178" s="281">
        <f t="shared" ca="1" si="481"/>
        <v>738</v>
      </c>
      <c r="DN178" s="454">
        <f t="shared" ca="1" si="482"/>
        <v>0</v>
      </c>
      <c r="DO178" s="626">
        <f t="shared" ca="1" si="483"/>
        <v>0</v>
      </c>
      <c r="DP178" s="29"/>
      <c r="DQ178" s="29"/>
      <c r="DR178" s="29"/>
      <c r="DS178" s="29"/>
      <c r="DT178" s="29"/>
      <c r="DU178" s="29"/>
      <c r="DV178" s="29"/>
    </row>
    <row r="179" spans="1:126" ht="11.25" customHeight="1">
      <c r="A179" s="1">
        <f t="shared" si="554"/>
        <v>2023</v>
      </c>
      <c r="B179" s="405">
        <v>0</v>
      </c>
      <c r="C179" s="405">
        <v>0</v>
      </c>
      <c r="D179" s="405">
        <v>0</v>
      </c>
      <c r="E179" s="405">
        <v>0</v>
      </c>
      <c r="F179" s="405">
        <v>0</v>
      </c>
      <c r="G179" s="405">
        <v>0</v>
      </c>
      <c r="H179" s="405">
        <v>0</v>
      </c>
      <c r="I179" s="405">
        <v>0</v>
      </c>
      <c r="J179" s="405">
        <v>0</v>
      </c>
      <c r="K179" s="405">
        <v>0</v>
      </c>
      <c r="L179" s="405">
        <v>0</v>
      </c>
      <c r="M179" s="405">
        <v>0</v>
      </c>
      <c r="N179" s="269">
        <f t="shared" si="547"/>
        <v>0</v>
      </c>
      <c r="O179" s="295"/>
      <c r="P179" s="1">
        <f t="shared" si="555"/>
        <v>2023</v>
      </c>
      <c r="Q179" s="405">
        <v>0</v>
      </c>
      <c r="R179" s="405">
        <v>0</v>
      </c>
      <c r="S179" s="405">
        <v>0</v>
      </c>
      <c r="T179" s="405">
        <v>0</v>
      </c>
      <c r="U179" s="405">
        <v>0</v>
      </c>
      <c r="V179" s="405">
        <v>0</v>
      </c>
      <c r="W179" s="405">
        <v>0</v>
      </c>
      <c r="X179" s="405">
        <v>0</v>
      </c>
      <c r="Y179" s="405">
        <v>0</v>
      </c>
      <c r="Z179" s="405">
        <v>0</v>
      </c>
      <c r="AA179" s="405">
        <v>0</v>
      </c>
      <c r="AB179" s="405">
        <v>0</v>
      </c>
      <c r="AC179" s="269">
        <f t="shared" si="559"/>
        <v>0</v>
      </c>
      <c r="AE179" s="262"/>
      <c r="AF179" s="262"/>
      <c r="AI179" s="237" t="str">
        <f t="shared" si="520"/>
        <v>V</v>
      </c>
      <c r="AJ179" s="25">
        <f t="shared" si="521"/>
        <v>2026</v>
      </c>
      <c r="AK179" s="284">
        <f t="shared" si="522"/>
        <v>6</v>
      </c>
      <c r="AL179" s="285">
        <f t="shared" ca="1" si="556"/>
        <v>0</v>
      </c>
      <c r="AM179" s="285">
        <f t="shared" ca="1" si="556"/>
        <v>0</v>
      </c>
      <c r="AN179" s="285">
        <f t="shared" ca="1" si="556"/>
        <v>0</v>
      </c>
      <c r="AO179" s="285">
        <f t="shared" ca="1" si="556"/>
        <v>0</v>
      </c>
      <c r="AP179" s="285">
        <f t="shared" ca="1" si="556"/>
        <v>0</v>
      </c>
      <c r="AQ179" s="285">
        <f t="shared" ca="1" si="556"/>
        <v>0</v>
      </c>
      <c r="AR179" s="285">
        <f t="shared" ca="1" si="556"/>
        <v>0</v>
      </c>
      <c r="AS179" s="285">
        <f t="shared" ca="1" si="556"/>
        <v>0</v>
      </c>
      <c r="AT179" s="285">
        <f t="shared" ca="1" si="556"/>
        <v>0</v>
      </c>
      <c r="AU179" s="285">
        <f t="shared" ca="1" si="556"/>
        <v>150</v>
      </c>
      <c r="AV179" s="285">
        <f t="shared" ca="1" si="557"/>
        <v>500</v>
      </c>
      <c r="AW179" s="285">
        <f t="shared" ca="1" si="557"/>
        <v>0</v>
      </c>
      <c r="AX179" s="285">
        <f t="shared" ca="1" si="557"/>
        <v>0</v>
      </c>
      <c r="AY179" s="609">
        <f t="shared" ca="1" si="557"/>
        <v>0</v>
      </c>
      <c r="AZ179" s="285">
        <f t="shared" ca="1" si="557"/>
        <v>10</v>
      </c>
      <c r="BA179" s="285">
        <f t="shared" ca="1" si="557"/>
        <v>25</v>
      </c>
      <c r="BB179" s="285">
        <f t="shared" ca="1" si="557"/>
        <v>7</v>
      </c>
      <c r="BC179" s="285">
        <f t="shared" ca="1" si="557"/>
        <v>0</v>
      </c>
      <c r="BD179" s="285">
        <f t="shared" ca="1" si="557"/>
        <v>4</v>
      </c>
      <c r="BE179" s="285">
        <f t="shared" ca="1" si="439"/>
        <v>0</v>
      </c>
      <c r="BF179" s="285">
        <f t="shared" ca="1" si="552"/>
        <v>25</v>
      </c>
      <c r="BG179" s="285">
        <f t="shared" ca="1" si="552"/>
        <v>0</v>
      </c>
      <c r="BH179" s="285">
        <f t="shared" ca="1" si="552"/>
        <v>0</v>
      </c>
      <c r="BI179" s="285">
        <f t="shared" ca="1" si="552"/>
        <v>0</v>
      </c>
      <c r="BJ179" s="285">
        <f t="shared" ca="1" si="558"/>
        <v>15</v>
      </c>
      <c r="BK179" s="285">
        <f t="shared" ca="1" si="558"/>
        <v>0</v>
      </c>
      <c r="BL179" s="285">
        <f t="shared" ca="1" si="558"/>
        <v>0</v>
      </c>
      <c r="BM179" s="285">
        <f t="shared" ca="1" si="558"/>
        <v>0</v>
      </c>
      <c r="BN179" s="285">
        <f t="shared" ca="1" si="558"/>
        <v>0</v>
      </c>
      <c r="BO179" s="285">
        <f t="shared" ca="1" si="558"/>
        <v>0</v>
      </c>
      <c r="BP179" s="285">
        <f t="shared" ca="1" si="558"/>
        <v>0</v>
      </c>
      <c r="BQ179" s="514">
        <f t="shared" ca="1" si="440"/>
        <v>21</v>
      </c>
      <c r="BR179" s="566">
        <f t="shared" ca="1" si="515"/>
        <v>86.3</v>
      </c>
      <c r="BS179" s="274">
        <f t="shared" ca="1" si="508"/>
        <v>650</v>
      </c>
      <c r="BT179" s="285">
        <f t="shared" ca="1" si="441"/>
        <v>736</v>
      </c>
      <c r="BU179" s="286" t="str">
        <f t="shared" si="523"/>
        <v>G</v>
      </c>
      <c r="BV179" s="323">
        <f t="shared" ca="1" si="445"/>
        <v>736</v>
      </c>
      <c r="BW179" s="323">
        <f t="shared" ca="1" si="442"/>
        <v>0</v>
      </c>
      <c r="BY179" s="287"/>
      <c r="BZ179" s="288"/>
      <c r="CA179" s="237" t="str">
        <f t="shared" si="524"/>
        <v>G</v>
      </c>
      <c r="CB179" s="278">
        <f t="shared" si="533"/>
        <v>2026</v>
      </c>
      <c r="CC179" s="279">
        <f t="shared" si="533"/>
        <v>6</v>
      </c>
      <c r="CD179" s="280">
        <f t="shared" ca="1" si="446"/>
        <v>0</v>
      </c>
      <c r="CE179" s="280">
        <f t="shared" ca="1" si="447"/>
        <v>0</v>
      </c>
      <c r="CF179" s="280">
        <f t="shared" ca="1" si="448"/>
        <v>0</v>
      </c>
      <c r="CG179" s="280">
        <f t="shared" ca="1" si="449"/>
        <v>0</v>
      </c>
      <c r="CH179" s="280">
        <f t="shared" ca="1" si="450"/>
        <v>0</v>
      </c>
      <c r="CI179" s="280">
        <f t="shared" ca="1" si="451"/>
        <v>0</v>
      </c>
      <c r="CJ179" s="280">
        <f t="shared" ca="1" si="452"/>
        <v>0</v>
      </c>
      <c r="CK179" s="280">
        <f t="shared" ca="1" si="453"/>
        <v>0</v>
      </c>
      <c r="CL179" s="280">
        <f t="shared" ca="1" si="454"/>
        <v>0</v>
      </c>
      <c r="CM179" s="280">
        <f t="shared" ca="1" si="455"/>
        <v>150</v>
      </c>
      <c r="CN179" s="280">
        <f t="shared" ca="1" si="456"/>
        <v>500</v>
      </c>
      <c r="CO179" s="280">
        <f t="shared" ca="1" si="457"/>
        <v>0</v>
      </c>
      <c r="CP179" s="365">
        <f t="shared" ca="1" si="458"/>
        <v>0</v>
      </c>
      <c r="CQ179" s="613">
        <f t="shared" ca="1" si="459"/>
        <v>0</v>
      </c>
      <c r="CR179" s="280">
        <f t="shared" ca="1" si="460"/>
        <v>12</v>
      </c>
      <c r="CS179" s="280">
        <f t="shared" ca="1" si="461"/>
        <v>25</v>
      </c>
      <c r="CT179" s="280">
        <f t="shared" ca="1" si="462"/>
        <v>7</v>
      </c>
      <c r="CU179" s="280">
        <f t="shared" ca="1" si="463"/>
        <v>0</v>
      </c>
      <c r="CV179" s="280">
        <f t="shared" ca="1" si="464"/>
        <v>6</v>
      </c>
      <c r="CW179" s="365">
        <f t="shared" ca="1" si="465"/>
        <v>0</v>
      </c>
      <c r="CX179" s="280">
        <f t="shared" ca="1" si="466"/>
        <v>25</v>
      </c>
      <c r="CY179" s="280">
        <f t="shared" ca="1" si="467"/>
        <v>0</v>
      </c>
      <c r="CZ179" s="280">
        <f t="shared" ca="1" si="468"/>
        <v>0</v>
      </c>
      <c r="DA179" s="280">
        <f t="shared" ca="1" si="469"/>
        <v>0</v>
      </c>
      <c r="DB179" s="280">
        <f t="shared" ca="1" si="470"/>
        <v>15</v>
      </c>
      <c r="DC179" s="280">
        <f t="shared" ca="1" si="471"/>
        <v>0</v>
      </c>
      <c r="DD179" s="280">
        <f t="shared" ca="1" si="472"/>
        <v>0</v>
      </c>
      <c r="DE179" s="280">
        <f t="shared" ca="1" si="473"/>
        <v>0</v>
      </c>
      <c r="DF179" s="280">
        <f t="shared" ca="1" si="474"/>
        <v>0</v>
      </c>
      <c r="DG179" s="280">
        <f t="shared" ca="1" si="475"/>
        <v>0</v>
      </c>
      <c r="DH179" s="280">
        <f t="shared" ca="1" si="476"/>
        <v>0</v>
      </c>
      <c r="DI179" s="568">
        <f t="shared" ca="1" si="477"/>
        <v>25</v>
      </c>
      <c r="DJ179" s="568">
        <f t="shared" ca="1" si="478"/>
        <v>65</v>
      </c>
      <c r="DK179" s="414">
        <f t="shared" ca="1" si="479"/>
        <v>650</v>
      </c>
      <c r="DL179" s="281">
        <f t="shared" ca="1" si="480"/>
        <v>740</v>
      </c>
      <c r="DM179" s="281">
        <f t="shared" ca="1" si="481"/>
        <v>740</v>
      </c>
      <c r="DN179" s="454">
        <f t="shared" ca="1" si="482"/>
        <v>0</v>
      </c>
      <c r="DO179" s="626">
        <f t="shared" ca="1" si="483"/>
        <v>0</v>
      </c>
      <c r="DP179" s="29"/>
      <c r="DQ179" s="29"/>
      <c r="DR179" s="29"/>
      <c r="DS179" s="29"/>
      <c r="DT179" s="29"/>
      <c r="DU179" s="29"/>
      <c r="DV179" s="29"/>
    </row>
    <row r="180" spans="1:126" ht="11.25" customHeight="1">
      <c r="A180" s="1">
        <f t="shared" si="554"/>
        <v>2024</v>
      </c>
      <c r="B180" s="405">
        <v>0</v>
      </c>
      <c r="C180" s="405">
        <v>0</v>
      </c>
      <c r="D180" s="405">
        <v>0</v>
      </c>
      <c r="E180" s="405">
        <v>0</v>
      </c>
      <c r="F180" s="405">
        <v>0</v>
      </c>
      <c r="G180" s="405">
        <v>0</v>
      </c>
      <c r="H180" s="405">
        <v>0</v>
      </c>
      <c r="I180" s="405">
        <v>0</v>
      </c>
      <c r="J180" s="405">
        <v>0</v>
      </c>
      <c r="K180" s="405">
        <v>0</v>
      </c>
      <c r="L180" s="405">
        <v>0</v>
      </c>
      <c r="M180" s="405">
        <v>0</v>
      </c>
      <c r="N180" s="269">
        <f t="shared" si="547"/>
        <v>0</v>
      </c>
      <c r="O180" s="295"/>
      <c r="P180" s="1">
        <f t="shared" si="555"/>
        <v>2024</v>
      </c>
      <c r="Q180" s="405">
        <v>0</v>
      </c>
      <c r="R180" s="405">
        <v>0</v>
      </c>
      <c r="S180" s="405">
        <v>0</v>
      </c>
      <c r="T180" s="405">
        <v>0</v>
      </c>
      <c r="U180" s="405">
        <v>0</v>
      </c>
      <c r="V180" s="405">
        <v>0</v>
      </c>
      <c r="W180" s="405">
        <v>0</v>
      </c>
      <c r="X180" s="405">
        <v>0</v>
      </c>
      <c r="Y180" s="405">
        <v>0</v>
      </c>
      <c r="Z180" s="405">
        <v>0</v>
      </c>
      <c r="AA180" s="405">
        <v>0</v>
      </c>
      <c r="AB180" s="405">
        <v>0</v>
      </c>
      <c r="AC180" s="269">
        <f t="shared" si="559"/>
        <v>0</v>
      </c>
      <c r="AE180" s="237"/>
      <c r="AF180" s="259"/>
      <c r="AI180" s="237" t="str">
        <f t="shared" si="520"/>
        <v>W</v>
      </c>
      <c r="AJ180" s="25">
        <f t="shared" si="521"/>
        <v>2026</v>
      </c>
      <c r="AK180" s="284">
        <f t="shared" si="522"/>
        <v>7</v>
      </c>
      <c r="AL180" s="285">
        <f t="shared" ca="1" si="556"/>
        <v>0</v>
      </c>
      <c r="AM180" s="285">
        <f t="shared" ca="1" si="556"/>
        <v>0</v>
      </c>
      <c r="AN180" s="285">
        <f t="shared" ca="1" si="556"/>
        <v>0</v>
      </c>
      <c r="AO180" s="285">
        <f t="shared" ca="1" si="556"/>
        <v>0</v>
      </c>
      <c r="AP180" s="285">
        <f t="shared" ca="1" si="556"/>
        <v>0</v>
      </c>
      <c r="AQ180" s="285">
        <f t="shared" ca="1" si="556"/>
        <v>0</v>
      </c>
      <c r="AR180" s="285">
        <f t="shared" ca="1" si="556"/>
        <v>0</v>
      </c>
      <c r="AS180" s="285">
        <f t="shared" ca="1" si="556"/>
        <v>0</v>
      </c>
      <c r="AT180" s="285">
        <f t="shared" ca="1" si="556"/>
        <v>0</v>
      </c>
      <c r="AU180" s="285">
        <f t="shared" ca="1" si="556"/>
        <v>150</v>
      </c>
      <c r="AV180" s="285">
        <f t="shared" ca="1" si="557"/>
        <v>500</v>
      </c>
      <c r="AW180" s="285">
        <f t="shared" ca="1" si="557"/>
        <v>0</v>
      </c>
      <c r="AX180" s="285">
        <f t="shared" ca="1" si="557"/>
        <v>0</v>
      </c>
      <c r="AY180" s="609">
        <f t="shared" ca="1" si="557"/>
        <v>0</v>
      </c>
      <c r="AZ180" s="285">
        <f t="shared" ca="1" si="557"/>
        <v>10</v>
      </c>
      <c r="BA180" s="285">
        <f t="shared" ca="1" si="557"/>
        <v>25</v>
      </c>
      <c r="BB180" s="285">
        <f t="shared" ca="1" si="557"/>
        <v>7</v>
      </c>
      <c r="BC180" s="285">
        <f t="shared" ca="1" si="557"/>
        <v>0</v>
      </c>
      <c r="BD180" s="285">
        <f t="shared" ca="1" si="557"/>
        <v>6</v>
      </c>
      <c r="BE180" s="285">
        <f t="shared" ca="1" si="439"/>
        <v>0</v>
      </c>
      <c r="BF180" s="285">
        <f t="shared" ca="1" si="552"/>
        <v>25</v>
      </c>
      <c r="BG180" s="285">
        <f t="shared" ca="1" si="552"/>
        <v>0</v>
      </c>
      <c r="BH180" s="285">
        <f t="shared" ca="1" si="552"/>
        <v>0</v>
      </c>
      <c r="BI180" s="285">
        <f t="shared" ca="1" si="552"/>
        <v>0</v>
      </c>
      <c r="BJ180" s="285">
        <f t="shared" ca="1" si="558"/>
        <v>15</v>
      </c>
      <c r="BK180" s="285">
        <f t="shared" ca="1" si="558"/>
        <v>0</v>
      </c>
      <c r="BL180" s="285">
        <f t="shared" ca="1" si="558"/>
        <v>0</v>
      </c>
      <c r="BM180" s="285">
        <f t="shared" ca="1" si="558"/>
        <v>0</v>
      </c>
      <c r="BN180" s="285">
        <f t="shared" ca="1" si="558"/>
        <v>0</v>
      </c>
      <c r="BO180" s="285">
        <f t="shared" ca="1" si="558"/>
        <v>0</v>
      </c>
      <c r="BP180" s="285">
        <f t="shared" ca="1" si="558"/>
        <v>0</v>
      </c>
      <c r="BQ180" s="514">
        <f t="shared" ca="1" si="440"/>
        <v>23</v>
      </c>
      <c r="BR180" s="566">
        <f t="shared" ca="1" si="515"/>
        <v>87.7</v>
      </c>
      <c r="BS180" s="274">
        <f t="shared" ca="1" si="508"/>
        <v>650</v>
      </c>
      <c r="BT180" s="285">
        <f t="shared" ca="1" si="441"/>
        <v>738</v>
      </c>
      <c r="BU180" s="286" t="str">
        <f t="shared" si="523"/>
        <v>H</v>
      </c>
      <c r="BV180" s="323">
        <f t="shared" ca="1" si="445"/>
        <v>738</v>
      </c>
      <c r="BW180" s="323">
        <f t="shared" ca="1" si="442"/>
        <v>0</v>
      </c>
      <c r="BY180" s="287"/>
      <c r="BZ180" s="288"/>
      <c r="CA180" s="237" t="str">
        <f t="shared" si="524"/>
        <v>H</v>
      </c>
      <c r="CB180" s="278">
        <f t="shared" si="533"/>
        <v>2026</v>
      </c>
      <c r="CC180" s="279">
        <f t="shared" si="533"/>
        <v>7</v>
      </c>
      <c r="CD180" s="280">
        <f t="shared" ca="1" si="446"/>
        <v>0</v>
      </c>
      <c r="CE180" s="280">
        <f t="shared" ca="1" si="447"/>
        <v>0</v>
      </c>
      <c r="CF180" s="280">
        <f t="shared" ca="1" si="448"/>
        <v>0</v>
      </c>
      <c r="CG180" s="280">
        <f t="shared" ca="1" si="449"/>
        <v>0</v>
      </c>
      <c r="CH180" s="280">
        <f t="shared" ca="1" si="450"/>
        <v>0</v>
      </c>
      <c r="CI180" s="280">
        <f t="shared" ca="1" si="451"/>
        <v>0</v>
      </c>
      <c r="CJ180" s="280">
        <f t="shared" ca="1" si="452"/>
        <v>0</v>
      </c>
      <c r="CK180" s="280">
        <f t="shared" ca="1" si="453"/>
        <v>0</v>
      </c>
      <c r="CL180" s="280">
        <f t="shared" ca="1" si="454"/>
        <v>0</v>
      </c>
      <c r="CM180" s="280">
        <f t="shared" ca="1" si="455"/>
        <v>150</v>
      </c>
      <c r="CN180" s="280">
        <f t="shared" ca="1" si="456"/>
        <v>500</v>
      </c>
      <c r="CO180" s="280">
        <f t="shared" ca="1" si="457"/>
        <v>0</v>
      </c>
      <c r="CP180" s="365">
        <f t="shared" ca="1" si="458"/>
        <v>0</v>
      </c>
      <c r="CQ180" s="613">
        <f t="shared" ca="1" si="459"/>
        <v>0</v>
      </c>
      <c r="CR180" s="280">
        <f t="shared" ca="1" si="460"/>
        <v>10</v>
      </c>
      <c r="CS180" s="280">
        <f t="shared" ca="1" si="461"/>
        <v>25</v>
      </c>
      <c r="CT180" s="280">
        <f t="shared" ca="1" si="462"/>
        <v>8</v>
      </c>
      <c r="CU180" s="280">
        <f t="shared" ca="1" si="463"/>
        <v>0</v>
      </c>
      <c r="CV180" s="280">
        <f t="shared" ca="1" si="464"/>
        <v>6</v>
      </c>
      <c r="CW180" s="365">
        <f t="shared" ca="1" si="465"/>
        <v>0</v>
      </c>
      <c r="CX180" s="280">
        <f t="shared" ca="1" si="466"/>
        <v>25</v>
      </c>
      <c r="CY180" s="280">
        <f t="shared" ca="1" si="467"/>
        <v>0</v>
      </c>
      <c r="CZ180" s="280">
        <f t="shared" ca="1" si="468"/>
        <v>0</v>
      </c>
      <c r="DA180" s="280">
        <f t="shared" ca="1" si="469"/>
        <v>0</v>
      </c>
      <c r="DB180" s="280">
        <f t="shared" ca="1" si="470"/>
        <v>15</v>
      </c>
      <c r="DC180" s="280">
        <f t="shared" ca="1" si="471"/>
        <v>0</v>
      </c>
      <c r="DD180" s="280">
        <f t="shared" ca="1" si="472"/>
        <v>0</v>
      </c>
      <c r="DE180" s="280">
        <f t="shared" ca="1" si="473"/>
        <v>0</v>
      </c>
      <c r="DF180" s="280">
        <f t="shared" ca="1" si="474"/>
        <v>0</v>
      </c>
      <c r="DG180" s="280">
        <f t="shared" ca="1" si="475"/>
        <v>0</v>
      </c>
      <c r="DH180" s="280">
        <f t="shared" ca="1" si="476"/>
        <v>0</v>
      </c>
      <c r="DI180" s="568">
        <f t="shared" ca="1" si="477"/>
        <v>24</v>
      </c>
      <c r="DJ180" s="568">
        <f t="shared" ca="1" si="478"/>
        <v>65</v>
      </c>
      <c r="DK180" s="414">
        <f t="shared" ca="1" si="479"/>
        <v>650</v>
      </c>
      <c r="DL180" s="281">
        <f t="shared" ca="1" si="480"/>
        <v>739</v>
      </c>
      <c r="DM180" s="281">
        <f t="shared" ca="1" si="481"/>
        <v>739</v>
      </c>
      <c r="DN180" s="454">
        <f t="shared" ca="1" si="482"/>
        <v>0</v>
      </c>
      <c r="DO180" s="626">
        <f t="shared" ca="1" si="483"/>
        <v>0</v>
      </c>
      <c r="DP180" s="29"/>
      <c r="DQ180" s="29"/>
      <c r="DR180" s="29"/>
      <c r="DS180" s="29"/>
      <c r="DT180" s="29"/>
      <c r="DU180" s="29"/>
      <c r="DV180" s="29"/>
    </row>
    <row r="181" spans="1:126" ht="11.25" customHeight="1">
      <c r="A181" s="1">
        <f t="shared" si="554"/>
        <v>2025</v>
      </c>
      <c r="B181" s="405">
        <v>0</v>
      </c>
      <c r="C181" s="405">
        <v>0</v>
      </c>
      <c r="D181" s="405">
        <v>0</v>
      </c>
      <c r="E181" s="405">
        <v>0</v>
      </c>
      <c r="F181" s="405">
        <v>0</v>
      </c>
      <c r="G181" s="405">
        <v>0</v>
      </c>
      <c r="H181" s="405">
        <v>0</v>
      </c>
      <c r="I181" s="405">
        <v>0</v>
      </c>
      <c r="J181" s="405">
        <v>0</v>
      </c>
      <c r="K181" s="405">
        <v>0</v>
      </c>
      <c r="L181" s="405">
        <v>0</v>
      </c>
      <c r="M181" s="405">
        <v>0</v>
      </c>
      <c r="N181" s="269">
        <f t="shared" si="547"/>
        <v>0</v>
      </c>
      <c r="O181" s="295"/>
      <c r="P181" s="1">
        <f t="shared" si="555"/>
        <v>2025</v>
      </c>
      <c r="Q181" s="405">
        <v>0</v>
      </c>
      <c r="R181" s="405">
        <v>0</v>
      </c>
      <c r="S181" s="405">
        <v>0</v>
      </c>
      <c r="T181" s="405">
        <v>0</v>
      </c>
      <c r="U181" s="405">
        <v>0</v>
      </c>
      <c r="V181" s="405">
        <v>0</v>
      </c>
      <c r="W181" s="405">
        <v>0</v>
      </c>
      <c r="X181" s="405">
        <v>0</v>
      </c>
      <c r="Y181" s="405">
        <v>0</v>
      </c>
      <c r="Z181" s="405">
        <v>0</v>
      </c>
      <c r="AA181" s="405">
        <v>0</v>
      </c>
      <c r="AB181" s="405">
        <v>0</v>
      </c>
      <c r="AC181" s="269">
        <f t="shared" si="559"/>
        <v>0</v>
      </c>
      <c r="AE181" s="262"/>
      <c r="AF181" s="262"/>
      <c r="AI181" s="237" t="str">
        <f t="shared" si="520"/>
        <v>X</v>
      </c>
      <c r="AJ181" s="25">
        <f t="shared" si="521"/>
        <v>2026</v>
      </c>
      <c r="AK181" s="284">
        <f t="shared" si="522"/>
        <v>8</v>
      </c>
      <c r="AL181" s="285">
        <f t="shared" ca="1" si="556"/>
        <v>0</v>
      </c>
      <c r="AM181" s="285">
        <f t="shared" ca="1" si="556"/>
        <v>0</v>
      </c>
      <c r="AN181" s="285">
        <f t="shared" ca="1" si="556"/>
        <v>0</v>
      </c>
      <c r="AO181" s="285">
        <f t="shared" ca="1" si="556"/>
        <v>0</v>
      </c>
      <c r="AP181" s="285">
        <f t="shared" ca="1" si="556"/>
        <v>0</v>
      </c>
      <c r="AQ181" s="285">
        <f t="shared" ca="1" si="556"/>
        <v>0</v>
      </c>
      <c r="AR181" s="285">
        <f t="shared" ca="1" si="556"/>
        <v>0</v>
      </c>
      <c r="AS181" s="285">
        <f t="shared" ca="1" si="556"/>
        <v>0</v>
      </c>
      <c r="AT181" s="285">
        <f t="shared" ca="1" si="556"/>
        <v>0</v>
      </c>
      <c r="AU181" s="285">
        <f t="shared" ca="1" si="556"/>
        <v>150</v>
      </c>
      <c r="AV181" s="285">
        <f t="shared" ca="1" si="557"/>
        <v>500</v>
      </c>
      <c r="AW181" s="285">
        <f t="shared" ca="1" si="557"/>
        <v>0</v>
      </c>
      <c r="AX181" s="285">
        <f t="shared" ca="1" si="557"/>
        <v>0</v>
      </c>
      <c r="AY181" s="609">
        <f t="shared" ca="1" si="557"/>
        <v>0</v>
      </c>
      <c r="AZ181" s="285">
        <f t="shared" ca="1" si="557"/>
        <v>12</v>
      </c>
      <c r="BA181" s="285">
        <f t="shared" ca="1" si="557"/>
        <v>25</v>
      </c>
      <c r="BB181" s="285">
        <f t="shared" ca="1" si="557"/>
        <v>8</v>
      </c>
      <c r="BC181" s="285">
        <f t="shared" ca="1" si="557"/>
        <v>0</v>
      </c>
      <c r="BD181" s="285">
        <f t="shared" ca="1" si="557"/>
        <v>6</v>
      </c>
      <c r="BE181" s="285">
        <f t="shared" ca="1" si="439"/>
        <v>0</v>
      </c>
      <c r="BF181" s="285">
        <f t="shared" ca="1" si="552"/>
        <v>25</v>
      </c>
      <c r="BG181" s="285">
        <f t="shared" ca="1" si="552"/>
        <v>0</v>
      </c>
      <c r="BH181" s="285">
        <f t="shared" ca="1" si="552"/>
        <v>0</v>
      </c>
      <c r="BI181" s="285">
        <f t="shared" ca="1" si="552"/>
        <v>0</v>
      </c>
      <c r="BJ181" s="285">
        <f t="shared" ca="1" si="558"/>
        <v>15</v>
      </c>
      <c r="BK181" s="285">
        <f t="shared" ca="1" si="558"/>
        <v>0</v>
      </c>
      <c r="BL181" s="285">
        <f t="shared" ca="1" si="558"/>
        <v>0</v>
      </c>
      <c r="BM181" s="285">
        <f t="shared" ca="1" si="558"/>
        <v>0</v>
      </c>
      <c r="BN181" s="285">
        <f t="shared" ca="1" si="558"/>
        <v>0</v>
      </c>
      <c r="BO181" s="285">
        <f t="shared" ca="1" si="558"/>
        <v>0</v>
      </c>
      <c r="BP181" s="285">
        <f t="shared" ca="1" si="558"/>
        <v>0</v>
      </c>
      <c r="BQ181" s="514">
        <f t="shared" ca="1" si="440"/>
        <v>26</v>
      </c>
      <c r="BR181" s="566">
        <f t="shared" ca="1" si="515"/>
        <v>90.7</v>
      </c>
      <c r="BS181" s="274">
        <f t="shared" ca="1" si="508"/>
        <v>650</v>
      </c>
      <c r="BT181" s="285">
        <f t="shared" ca="1" si="441"/>
        <v>741</v>
      </c>
      <c r="BU181" s="286" t="str">
        <f t="shared" si="523"/>
        <v>I</v>
      </c>
      <c r="BV181" s="323">
        <f t="shared" ca="1" si="445"/>
        <v>741</v>
      </c>
      <c r="BW181" s="323">
        <f t="shared" ca="1" si="442"/>
        <v>0</v>
      </c>
      <c r="BY181" s="287"/>
      <c r="BZ181" s="288"/>
      <c r="CA181" s="237" t="str">
        <f t="shared" si="524"/>
        <v>I</v>
      </c>
      <c r="CB181" s="278">
        <f t="shared" si="533"/>
        <v>2026</v>
      </c>
      <c r="CC181" s="279">
        <f t="shared" si="533"/>
        <v>8</v>
      </c>
      <c r="CD181" s="280">
        <f t="shared" ca="1" si="446"/>
        <v>0</v>
      </c>
      <c r="CE181" s="280">
        <f t="shared" ca="1" si="447"/>
        <v>0</v>
      </c>
      <c r="CF181" s="280">
        <f t="shared" ca="1" si="448"/>
        <v>0</v>
      </c>
      <c r="CG181" s="280">
        <f t="shared" ca="1" si="449"/>
        <v>0</v>
      </c>
      <c r="CH181" s="280">
        <f t="shared" ca="1" si="450"/>
        <v>0</v>
      </c>
      <c r="CI181" s="280">
        <f t="shared" ca="1" si="451"/>
        <v>0</v>
      </c>
      <c r="CJ181" s="280">
        <f t="shared" ca="1" si="452"/>
        <v>0</v>
      </c>
      <c r="CK181" s="280">
        <f t="shared" ca="1" si="453"/>
        <v>0</v>
      </c>
      <c r="CL181" s="280">
        <f t="shared" ca="1" si="454"/>
        <v>0</v>
      </c>
      <c r="CM181" s="280">
        <f t="shared" ca="1" si="455"/>
        <v>150</v>
      </c>
      <c r="CN181" s="280">
        <f t="shared" ca="1" si="456"/>
        <v>500</v>
      </c>
      <c r="CO181" s="280">
        <f t="shared" ca="1" si="457"/>
        <v>0</v>
      </c>
      <c r="CP181" s="365">
        <f t="shared" ca="1" si="458"/>
        <v>0</v>
      </c>
      <c r="CQ181" s="613">
        <f t="shared" ca="1" si="459"/>
        <v>0</v>
      </c>
      <c r="CR181" s="280">
        <f t="shared" ca="1" si="460"/>
        <v>10</v>
      </c>
      <c r="CS181" s="280">
        <f t="shared" ca="1" si="461"/>
        <v>25</v>
      </c>
      <c r="CT181" s="280">
        <f t="shared" ca="1" si="462"/>
        <v>7</v>
      </c>
      <c r="CU181" s="280">
        <f t="shared" ca="1" si="463"/>
        <v>0</v>
      </c>
      <c r="CV181" s="280">
        <f t="shared" ca="1" si="464"/>
        <v>7</v>
      </c>
      <c r="CW181" s="365">
        <f t="shared" ca="1" si="465"/>
        <v>0</v>
      </c>
      <c r="CX181" s="280">
        <f t="shared" ca="1" si="466"/>
        <v>25</v>
      </c>
      <c r="CY181" s="280">
        <f t="shared" ca="1" si="467"/>
        <v>0</v>
      </c>
      <c r="CZ181" s="280">
        <f t="shared" ca="1" si="468"/>
        <v>0</v>
      </c>
      <c r="DA181" s="280">
        <f t="shared" ca="1" si="469"/>
        <v>0</v>
      </c>
      <c r="DB181" s="280">
        <f t="shared" ca="1" si="470"/>
        <v>15</v>
      </c>
      <c r="DC181" s="280">
        <f t="shared" ca="1" si="471"/>
        <v>0</v>
      </c>
      <c r="DD181" s="280">
        <f t="shared" ca="1" si="472"/>
        <v>0</v>
      </c>
      <c r="DE181" s="280">
        <f t="shared" ca="1" si="473"/>
        <v>0</v>
      </c>
      <c r="DF181" s="280">
        <f t="shared" ca="1" si="474"/>
        <v>0</v>
      </c>
      <c r="DG181" s="280">
        <f t="shared" ca="1" si="475"/>
        <v>0</v>
      </c>
      <c r="DH181" s="280">
        <f t="shared" ca="1" si="476"/>
        <v>0</v>
      </c>
      <c r="DI181" s="568">
        <f t="shared" ca="1" si="477"/>
        <v>24</v>
      </c>
      <c r="DJ181" s="568">
        <f t="shared" ca="1" si="478"/>
        <v>65</v>
      </c>
      <c r="DK181" s="414">
        <f t="shared" ca="1" si="479"/>
        <v>650</v>
      </c>
      <c r="DL181" s="281">
        <f t="shared" ca="1" si="480"/>
        <v>739</v>
      </c>
      <c r="DM181" s="281">
        <f t="shared" ca="1" si="481"/>
        <v>738</v>
      </c>
      <c r="DN181" s="454">
        <f t="shared" ca="1" si="482"/>
        <v>-1</v>
      </c>
      <c r="DO181" s="626">
        <f t="shared" ca="1" si="483"/>
        <v>-1.3531799729364006E-3</v>
      </c>
      <c r="DP181" s="29"/>
      <c r="DQ181" s="29"/>
      <c r="DR181" s="29"/>
      <c r="DS181" s="29"/>
      <c r="DT181" s="29"/>
      <c r="DU181" s="29"/>
      <c r="DV181" s="29"/>
    </row>
    <row r="182" spans="1:126" ht="11.25" customHeight="1">
      <c r="A182" s="1">
        <f t="shared" si="554"/>
        <v>2026</v>
      </c>
      <c r="B182" s="405">
        <v>0</v>
      </c>
      <c r="C182" s="405">
        <v>0</v>
      </c>
      <c r="D182" s="405">
        <v>0</v>
      </c>
      <c r="E182" s="405">
        <v>0</v>
      </c>
      <c r="F182" s="405">
        <v>0</v>
      </c>
      <c r="G182" s="405">
        <v>0</v>
      </c>
      <c r="H182" s="405">
        <v>0</v>
      </c>
      <c r="I182" s="405">
        <v>0</v>
      </c>
      <c r="J182" s="405">
        <v>0</v>
      </c>
      <c r="K182" s="405">
        <v>0</v>
      </c>
      <c r="L182" s="405">
        <v>0</v>
      </c>
      <c r="M182" s="405">
        <v>0</v>
      </c>
      <c r="N182" s="269">
        <f t="shared" si="547"/>
        <v>0</v>
      </c>
      <c r="O182" s="295"/>
      <c r="P182" s="1">
        <f t="shared" si="555"/>
        <v>2026</v>
      </c>
      <c r="Q182" s="405">
        <v>0</v>
      </c>
      <c r="R182" s="405">
        <v>0</v>
      </c>
      <c r="S182" s="405">
        <v>0</v>
      </c>
      <c r="T182" s="405">
        <v>0</v>
      </c>
      <c r="U182" s="405">
        <v>0</v>
      </c>
      <c r="V182" s="405">
        <v>0</v>
      </c>
      <c r="W182" s="405">
        <v>0</v>
      </c>
      <c r="X182" s="405">
        <v>0</v>
      </c>
      <c r="Y182" s="405">
        <v>0</v>
      </c>
      <c r="Z182" s="405">
        <v>0</v>
      </c>
      <c r="AA182" s="405">
        <v>0</v>
      </c>
      <c r="AB182" s="405">
        <v>0</v>
      </c>
      <c r="AC182" s="269">
        <f t="shared" si="559"/>
        <v>0</v>
      </c>
      <c r="AE182" s="237"/>
      <c r="AF182" s="259"/>
      <c r="AI182" s="237" t="str">
        <f t="shared" si="520"/>
        <v>Y</v>
      </c>
      <c r="AJ182" s="25">
        <f t="shared" si="521"/>
        <v>2026</v>
      </c>
      <c r="AK182" s="284">
        <f t="shared" si="522"/>
        <v>9</v>
      </c>
      <c r="AL182" s="285">
        <f t="shared" ca="1" si="556"/>
        <v>0</v>
      </c>
      <c r="AM182" s="285">
        <f t="shared" ca="1" si="556"/>
        <v>0</v>
      </c>
      <c r="AN182" s="285">
        <f t="shared" ca="1" si="556"/>
        <v>0</v>
      </c>
      <c r="AO182" s="285">
        <f t="shared" ca="1" si="556"/>
        <v>0</v>
      </c>
      <c r="AP182" s="285">
        <f t="shared" ca="1" si="556"/>
        <v>0</v>
      </c>
      <c r="AQ182" s="285">
        <f t="shared" ca="1" si="556"/>
        <v>0</v>
      </c>
      <c r="AR182" s="285">
        <f t="shared" ca="1" si="556"/>
        <v>0</v>
      </c>
      <c r="AS182" s="285">
        <f t="shared" ca="1" si="556"/>
        <v>0</v>
      </c>
      <c r="AT182" s="285">
        <f t="shared" ca="1" si="556"/>
        <v>0</v>
      </c>
      <c r="AU182" s="285">
        <f t="shared" ca="1" si="556"/>
        <v>150</v>
      </c>
      <c r="AV182" s="285">
        <f t="shared" ca="1" si="557"/>
        <v>500</v>
      </c>
      <c r="AW182" s="285">
        <f t="shared" ca="1" si="557"/>
        <v>0</v>
      </c>
      <c r="AX182" s="285">
        <f t="shared" ca="1" si="557"/>
        <v>0</v>
      </c>
      <c r="AY182" s="609">
        <f t="shared" ca="1" si="557"/>
        <v>0</v>
      </c>
      <c r="AZ182" s="285">
        <f t="shared" ca="1" si="557"/>
        <v>10</v>
      </c>
      <c r="BA182" s="285">
        <f t="shared" ca="1" si="557"/>
        <v>25</v>
      </c>
      <c r="BB182" s="285">
        <f t="shared" ca="1" si="557"/>
        <v>7</v>
      </c>
      <c r="BC182" s="285">
        <f t="shared" ca="1" si="557"/>
        <v>0</v>
      </c>
      <c r="BD182" s="285">
        <f t="shared" ca="1" si="557"/>
        <v>6</v>
      </c>
      <c r="BE182" s="285">
        <f t="shared" ca="1" si="439"/>
        <v>0</v>
      </c>
      <c r="BF182" s="285">
        <f t="shared" ca="1" si="552"/>
        <v>25</v>
      </c>
      <c r="BG182" s="285">
        <f t="shared" ca="1" si="552"/>
        <v>0</v>
      </c>
      <c r="BH182" s="285">
        <f t="shared" ca="1" si="552"/>
        <v>0</v>
      </c>
      <c r="BI182" s="285">
        <f t="shared" ca="1" si="552"/>
        <v>0</v>
      </c>
      <c r="BJ182" s="285">
        <f t="shared" ca="1" si="558"/>
        <v>15</v>
      </c>
      <c r="BK182" s="285">
        <f t="shared" ca="1" si="558"/>
        <v>0</v>
      </c>
      <c r="BL182" s="285">
        <f t="shared" ca="1" si="558"/>
        <v>0</v>
      </c>
      <c r="BM182" s="285">
        <f t="shared" ca="1" si="558"/>
        <v>0</v>
      </c>
      <c r="BN182" s="285">
        <f t="shared" ca="1" si="558"/>
        <v>0</v>
      </c>
      <c r="BO182" s="285">
        <f t="shared" ca="1" si="558"/>
        <v>0</v>
      </c>
      <c r="BP182" s="285">
        <f t="shared" ca="1" si="558"/>
        <v>0</v>
      </c>
      <c r="BQ182" s="514">
        <f t="shared" ca="1" si="440"/>
        <v>24</v>
      </c>
      <c r="BR182" s="566">
        <f t="shared" ca="1" si="515"/>
        <v>88.6</v>
      </c>
      <c r="BS182" s="274">
        <f t="shared" ca="1" si="508"/>
        <v>650</v>
      </c>
      <c r="BT182" s="285">
        <f t="shared" ca="1" si="441"/>
        <v>739</v>
      </c>
      <c r="BU182" s="286" t="str">
        <f t="shared" si="523"/>
        <v>J</v>
      </c>
      <c r="BV182" s="323">
        <f t="shared" ca="1" si="445"/>
        <v>738</v>
      </c>
      <c r="BW182" s="323">
        <f t="shared" ca="1" si="442"/>
        <v>-1</v>
      </c>
      <c r="BY182" s="287"/>
      <c r="BZ182" s="288"/>
      <c r="CA182" s="237" t="str">
        <f t="shared" si="524"/>
        <v>J</v>
      </c>
      <c r="CB182" s="278">
        <f t="shared" si="533"/>
        <v>2026</v>
      </c>
      <c r="CC182" s="279">
        <f t="shared" si="533"/>
        <v>9</v>
      </c>
      <c r="CD182" s="280">
        <f t="shared" ca="1" si="446"/>
        <v>0</v>
      </c>
      <c r="CE182" s="280">
        <f t="shared" ca="1" si="447"/>
        <v>0</v>
      </c>
      <c r="CF182" s="280">
        <f t="shared" ca="1" si="448"/>
        <v>0</v>
      </c>
      <c r="CG182" s="280">
        <f t="shared" ca="1" si="449"/>
        <v>0</v>
      </c>
      <c r="CH182" s="280">
        <f t="shared" ca="1" si="450"/>
        <v>0</v>
      </c>
      <c r="CI182" s="280">
        <f t="shared" ca="1" si="451"/>
        <v>0</v>
      </c>
      <c r="CJ182" s="280">
        <f t="shared" ca="1" si="452"/>
        <v>0</v>
      </c>
      <c r="CK182" s="280">
        <f t="shared" ca="1" si="453"/>
        <v>0</v>
      </c>
      <c r="CL182" s="280">
        <f t="shared" ca="1" si="454"/>
        <v>0</v>
      </c>
      <c r="CM182" s="280">
        <f t="shared" ca="1" si="455"/>
        <v>150</v>
      </c>
      <c r="CN182" s="280">
        <f t="shared" ca="1" si="456"/>
        <v>500</v>
      </c>
      <c r="CO182" s="280">
        <f t="shared" ca="1" si="457"/>
        <v>0</v>
      </c>
      <c r="CP182" s="365">
        <f t="shared" ca="1" si="458"/>
        <v>0</v>
      </c>
      <c r="CQ182" s="613">
        <f t="shared" ca="1" si="459"/>
        <v>0</v>
      </c>
      <c r="CR182" s="280">
        <f t="shared" ca="1" si="460"/>
        <v>10</v>
      </c>
      <c r="CS182" s="280">
        <f t="shared" ca="1" si="461"/>
        <v>25</v>
      </c>
      <c r="CT182" s="280">
        <f t="shared" ca="1" si="462"/>
        <v>7</v>
      </c>
      <c r="CU182" s="280">
        <f t="shared" ca="1" si="463"/>
        <v>0</v>
      </c>
      <c r="CV182" s="280">
        <f t="shared" ca="1" si="464"/>
        <v>6</v>
      </c>
      <c r="CW182" s="365">
        <f t="shared" ca="1" si="465"/>
        <v>0</v>
      </c>
      <c r="CX182" s="280">
        <f t="shared" ca="1" si="466"/>
        <v>25</v>
      </c>
      <c r="CY182" s="280">
        <f t="shared" ca="1" si="467"/>
        <v>0</v>
      </c>
      <c r="CZ182" s="280">
        <f t="shared" ca="1" si="468"/>
        <v>0</v>
      </c>
      <c r="DA182" s="280">
        <f t="shared" ca="1" si="469"/>
        <v>0</v>
      </c>
      <c r="DB182" s="280">
        <f t="shared" ca="1" si="470"/>
        <v>15</v>
      </c>
      <c r="DC182" s="280">
        <f t="shared" ca="1" si="471"/>
        <v>0</v>
      </c>
      <c r="DD182" s="280">
        <f t="shared" ca="1" si="472"/>
        <v>0</v>
      </c>
      <c r="DE182" s="280">
        <f t="shared" ca="1" si="473"/>
        <v>0</v>
      </c>
      <c r="DF182" s="280">
        <f t="shared" ca="1" si="474"/>
        <v>0</v>
      </c>
      <c r="DG182" s="280">
        <f t="shared" ca="1" si="475"/>
        <v>0</v>
      </c>
      <c r="DH182" s="280">
        <f t="shared" ca="1" si="476"/>
        <v>0</v>
      </c>
      <c r="DI182" s="568">
        <f t="shared" ca="1" si="477"/>
        <v>23</v>
      </c>
      <c r="DJ182" s="568">
        <f t="shared" ca="1" si="478"/>
        <v>65</v>
      </c>
      <c r="DK182" s="414">
        <f t="shared" ca="1" si="479"/>
        <v>650</v>
      </c>
      <c r="DL182" s="281">
        <f t="shared" ca="1" si="480"/>
        <v>738</v>
      </c>
      <c r="DM182" s="281">
        <f t="shared" ca="1" si="481"/>
        <v>737</v>
      </c>
      <c r="DN182" s="454">
        <f t="shared" ca="1" si="482"/>
        <v>-1</v>
      </c>
      <c r="DO182" s="626">
        <f t="shared" ca="1" si="483"/>
        <v>-1.3550135501355014E-3</v>
      </c>
      <c r="DP182" s="29"/>
      <c r="DQ182" s="29"/>
      <c r="DR182" s="29"/>
      <c r="DS182" s="29"/>
      <c r="DT182" s="29"/>
      <c r="DU182" s="29"/>
      <c r="DV182" s="29"/>
    </row>
    <row r="183" spans="1:126" ht="11.25" customHeight="1">
      <c r="A183" s="1">
        <f t="shared" si="554"/>
        <v>2027</v>
      </c>
      <c r="B183" s="405">
        <v>0</v>
      </c>
      <c r="C183" s="405">
        <v>0</v>
      </c>
      <c r="D183" s="405">
        <v>0</v>
      </c>
      <c r="E183" s="405">
        <v>0</v>
      </c>
      <c r="F183" s="405">
        <v>0</v>
      </c>
      <c r="G183" s="405">
        <v>0</v>
      </c>
      <c r="H183" s="405">
        <v>0</v>
      </c>
      <c r="I183" s="405">
        <v>0</v>
      </c>
      <c r="J183" s="405">
        <v>0</v>
      </c>
      <c r="K183" s="405">
        <v>0</v>
      </c>
      <c r="L183" s="405">
        <v>0</v>
      </c>
      <c r="M183" s="405">
        <v>0</v>
      </c>
      <c r="N183" s="269">
        <f t="shared" si="547"/>
        <v>0</v>
      </c>
      <c r="O183" s="295"/>
      <c r="P183" s="1">
        <f t="shared" si="555"/>
        <v>2027</v>
      </c>
      <c r="Q183" s="405">
        <v>0</v>
      </c>
      <c r="R183" s="405">
        <v>0</v>
      </c>
      <c r="S183" s="405">
        <v>0</v>
      </c>
      <c r="T183" s="405">
        <v>0</v>
      </c>
      <c r="U183" s="405">
        <v>0</v>
      </c>
      <c r="V183" s="405">
        <v>0</v>
      </c>
      <c r="W183" s="405">
        <v>0</v>
      </c>
      <c r="X183" s="405">
        <v>0</v>
      </c>
      <c r="Y183" s="405">
        <v>0</v>
      </c>
      <c r="Z183" s="405">
        <v>0</v>
      </c>
      <c r="AA183" s="405">
        <v>0</v>
      </c>
      <c r="AB183" s="405">
        <v>0</v>
      </c>
      <c r="AC183" s="269">
        <f t="shared" si="559"/>
        <v>0</v>
      </c>
      <c r="AE183" s="262"/>
      <c r="AF183" s="262"/>
      <c r="AI183" s="237" t="str">
        <f t="shared" si="520"/>
        <v>Z</v>
      </c>
      <c r="AJ183" s="25">
        <f t="shared" si="521"/>
        <v>2026</v>
      </c>
      <c r="AK183" s="284">
        <f t="shared" si="522"/>
        <v>10</v>
      </c>
      <c r="AL183" s="285">
        <f t="shared" ca="1" si="556"/>
        <v>0</v>
      </c>
      <c r="AM183" s="285">
        <f t="shared" ca="1" si="556"/>
        <v>0</v>
      </c>
      <c r="AN183" s="285">
        <f t="shared" ca="1" si="556"/>
        <v>0</v>
      </c>
      <c r="AO183" s="285">
        <f t="shared" ca="1" si="556"/>
        <v>0</v>
      </c>
      <c r="AP183" s="285">
        <f t="shared" ca="1" si="556"/>
        <v>0</v>
      </c>
      <c r="AQ183" s="285">
        <f t="shared" ca="1" si="556"/>
        <v>0</v>
      </c>
      <c r="AR183" s="285">
        <f t="shared" ca="1" si="556"/>
        <v>0</v>
      </c>
      <c r="AS183" s="285">
        <f t="shared" ca="1" si="556"/>
        <v>0</v>
      </c>
      <c r="AT183" s="285">
        <f t="shared" ca="1" si="556"/>
        <v>0</v>
      </c>
      <c r="AU183" s="285">
        <f t="shared" ca="1" si="556"/>
        <v>150</v>
      </c>
      <c r="AV183" s="285">
        <f t="shared" ca="1" si="557"/>
        <v>500</v>
      </c>
      <c r="AW183" s="285">
        <f t="shared" ca="1" si="557"/>
        <v>0</v>
      </c>
      <c r="AX183" s="285">
        <f t="shared" ca="1" si="557"/>
        <v>0</v>
      </c>
      <c r="AY183" s="609">
        <f t="shared" ca="1" si="557"/>
        <v>0</v>
      </c>
      <c r="AZ183" s="285">
        <f t="shared" ca="1" si="557"/>
        <v>10</v>
      </c>
      <c r="BA183" s="285">
        <f t="shared" ca="1" si="557"/>
        <v>25</v>
      </c>
      <c r="BB183" s="285">
        <f t="shared" ca="1" si="557"/>
        <v>7</v>
      </c>
      <c r="BC183" s="285">
        <f t="shared" ca="1" si="557"/>
        <v>0</v>
      </c>
      <c r="BD183" s="285">
        <f t="shared" ca="1" si="557"/>
        <v>7</v>
      </c>
      <c r="BE183" s="285">
        <f t="shared" ca="1" si="439"/>
        <v>0</v>
      </c>
      <c r="BF183" s="285">
        <f t="shared" ca="1" si="552"/>
        <v>25</v>
      </c>
      <c r="BG183" s="285">
        <f t="shared" ca="1" si="552"/>
        <v>0</v>
      </c>
      <c r="BH183" s="285">
        <f t="shared" ca="1" si="552"/>
        <v>0</v>
      </c>
      <c r="BI183" s="285">
        <f t="shared" ca="1" si="552"/>
        <v>0</v>
      </c>
      <c r="BJ183" s="285">
        <f t="shared" ca="1" si="558"/>
        <v>15</v>
      </c>
      <c r="BK183" s="285">
        <f t="shared" ca="1" si="558"/>
        <v>0</v>
      </c>
      <c r="BL183" s="285">
        <f t="shared" ca="1" si="558"/>
        <v>0</v>
      </c>
      <c r="BM183" s="285">
        <f t="shared" ca="1" si="558"/>
        <v>0</v>
      </c>
      <c r="BN183" s="285">
        <f t="shared" ca="1" si="558"/>
        <v>0</v>
      </c>
      <c r="BO183" s="285">
        <f t="shared" ca="1" si="558"/>
        <v>0</v>
      </c>
      <c r="BP183" s="285">
        <f t="shared" ca="1" si="558"/>
        <v>0</v>
      </c>
      <c r="BQ183" s="514">
        <f t="shared" ca="1" si="440"/>
        <v>23</v>
      </c>
      <c r="BR183" s="566">
        <f t="shared" ca="1" si="515"/>
        <v>88.1</v>
      </c>
      <c r="BS183" s="274">
        <f t="shared" ca="1" si="508"/>
        <v>650</v>
      </c>
      <c r="BT183" s="285">
        <f t="shared" ca="1" si="441"/>
        <v>738</v>
      </c>
      <c r="BU183" s="286" t="str">
        <f t="shared" si="523"/>
        <v>K</v>
      </c>
      <c r="BV183" s="323">
        <f t="shared" ca="1" si="445"/>
        <v>739</v>
      </c>
      <c r="BW183" s="323">
        <f t="shared" ca="1" si="442"/>
        <v>1</v>
      </c>
      <c r="BY183" s="287"/>
      <c r="BZ183" s="288"/>
      <c r="CA183" s="237" t="str">
        <f t="shared" si="524"/>
        <v>K</v>
      </c>
      <c r="CB183" s="278">
        <f t="shared" si="533"/>
        <v>2026</v>
      </c>
      <c r="CC183" s="279">
        <f t="shared" si="533"/>
        <v>10</v>
      </c>
      <c r="CD183" s="280">
        <f t="shared" ca="1" si="446"/>
        <v>0</v>
      </c>
      <c r="CE183" s="280">
        <f t="shared" ca="1" si="447"/>
        <v>0</v>
      </c>
      <c r="CF183" s="280">
        <f t="shared" ca="1" si="448"/>
        <v>0</v>
      </c>
      <c r="CG183" s="280">
        <f t="shared" ca="1" si="449"/>
        <v>0</v>
      </c>
      <c r="CH183" s="280">
        <f t="shared" ca="1" si="450"/>
        <v>0</v>
      </c>
      <c r="CI183" s="280">
        <f t="shared" ca="1" si="451"/>
        <v>0</v>
      </c>
      <c r="CJ183" s="280">
        <f t="shared" ca="1" si="452"/>
        <v>0</v>
      </c>
      <c r="CK183" s="280">
        <f t="shared" ca="1" si="453"/>
        <v>0</v>
      </c>
      <c r="CL183" s="280">
        <f t="shared" ca="1" si="454"/>
        <v>0</v>
      </c>
      <c r="CM183" s="280">
        <f t="shared" ca="1" si="455"/>
        <v>150</v>
      </c>
      <c r="CN183" s="280">
        <f t="shared" ca="1" si="456"/>
        <v>500</v>
      </c>
      <c r="CO183" s="280">
        <f t="shared" ca="1" si="457"/>
        <v>0</v>
      </c>
      <c r="CP183" s="365">
        <f t="shared" ca="1" si="458"/>
        <v>0</v>
      </c>
      <c r="CQ183" s="613">
        <f t="shared" ca="1" si="459"/>
        <v>0</v>
      </c>
      <c r="CR183" s="280">
        <f t="shared" ca="1" si="460"/>
        <v>11</v>
      </c>
      <c r="CS183" s="280">
        <f t="shared" ca="1" si="461"/>
        <v>25</v>
      </c>
      <c r="CT183" s="280">
        <f t="shared" ca="1" si="462"/>
        <v>6</v>
      </c>
      <c r="CU183" s="280">
        <f t="shared" ca="1" si="463"/>
        <v>0</v>
      </c>
      <c r="CV183" s="280">
        <f t="shared" ca="1" si="464"/>
        <v>5</v>
      </c>
      <c r="CW183" s="365">
        <f t="shared" ca="1" si="465"/>
        <v>0</v>
      </c>
      <c r="CX183" s="280">
        <f t="shared" ca="1" si="466"/>
        <v>25</v>
      </c>
      <c r="CY183" s="280">
        <f t="shared" ca="1" si="467"/>
        <v>0</v>
      </c>
      <c r="CZ183" s="280">
        <f t="shared" ca="1" si="468"/>
        <v>0</v>
      </c>
      <c r="DA183" s="280">
        <f t="shared" ca="1" si="469"/>
        <v>0</v>
      </c>
      <c r="DB183" s="280">
        <f t="shared" ca="1" si="470"/>
        <v>15</v>
      </c>
      <c r="DC183" s="280">
        <f t="shared" ca="1" si="471"/>
        <v>0</v>
      </c>
      <c r="DD183" s="280">
        <f t="shared" ca="1" si="472"/>
        <v>0</v>
      </c>
      <c r="DE183" s="280">
        <f t="shared" ca="1" si="473"/>
        <v>0</v>
      </c>
      <c r="DF183" s="280">
        <f t="shared" ca="1" si="474"/>
        <v>0</v>
      </c>
      <c r="DG183" s="280">
        <f t="shared" ca="1" si="475"/>
        <v>0</v>
      </c>
      <c r="DH183" s="280">
        <f t="shared" ca="1" si="476"/>
        <v>0</v>
      </c>
      <c r="DI183" s="568">
        <f t="shared" ca="1" si="477"/>
        <v>22</v>
      </c>
      <c r="DJ183" s="568">
        <f t="shared" ca="1" si="478"/>
        <v>65</v>
      </c>
      <c r="DK183" s="414">
        <f t="shared" ca="1" si="479"/>
        <v>650</v>
      </c>
      <c r="DL183" s="281">
        <f t="shared" ca="1" si="480"/>
        <v>737</v>
      </c>
      <c r="DM183" s="281">
        <f t="shared" ca="1" si="481"/>
        <v>737</v>
      </c>
      <c r="DN183" s="454">
        <f t="shared" ca="1" si="482"/>
        <v>0</v>
      </c>
      <c r="DO183" s="626">
        <f t="shared" ca="1" si="483"/>
        <v>0</v>
      </c>
      <c r="DP183" s="29"/>
      <c r="DQ183" s="29"/>
      <c r="DR183" s="29"/>
      <c r="DS183" s="29"/>
      <c r="DT183" s="29"/>
      <c r="DU183" s="29"/>
      <c r="DV183" s="29"/>
    </row>
    <row r="184" spans="1:126" ht="11.25" customHeight="1">
      <c r="A184" s="1">
        <f t="shared" si="554"/>
        <v>2028</v>
      </c>
      <c r="B184" s="405">
        <v>0</v>
      </c>
      <c r="C184" s="405">
        <v>0</v>
      </c>
      <c r="D184" s="405">
        <v>0</v>
      </c>
      <c r="E184" s="405">
        <v>0</v>
      </c>
      <c r="F184" s="405">
        <v>0</v>
      </c>
      <c r="G184" s="405">
        <v>0</v>
      </c>
      <c r="H184" s="405">
        <v>0</v>
      </c>
      <c r="I184" s="405">
        <v>0</v>
      </c>
      <c r="J184" s="405">
        <v>0</v>
      </c>
      <c r="K184" s="405">
        <v>0</v>
      </c>
      <c r="L184" s="405">
        <v>0</v>
      </c>
      <c r="M184" s="405">
        <v>0</v>
      </c>
      <c r="N184" s="269">
        <f t="shared" si="547"/>
        <v>0</v>
      </c>
      <c r="O184" s="295"/>
      <c r="P184" s="1">
        <f t="shared" si="555"/>
        <v>2028</v>
      </c>
      <c r="Q184" s="405">
        <v>0</v>
      </c>
      <c r="R184" s="405">
        <v>0</v>
      </c>
      <c r="S184" s="405">
        <v>0</v>
      </c>
      <c r="T184" s="405">
        <v>0</v>
      </c>
      <c r="U184" s="405">
        <v>0</v>
      </c>
      <c r="V184" s="405">
        <v>0</v>
      </c>
      <c r="W184" s="405">
        <v>0</v>
      </c>
      <c r="X184" s="405">
        <v>0</v>
      </c>
      <c r="Y184" s="405">
        <v>0</v>
      </c>
      <c r="Z184" s="405">
        <v>0</v>
      </c>
      <c r="AA184" s="405">
        <v>0</v>
      </c>
      <c r="AB184" s="405">
        <v>0</v>
      </c>
      <c r="AC184" s="269">
        <f t="shared" si="559"/>
        <v>0</v>
      </c>
      <c r="AE184" s="237"/>
      <c r="AF184" s="259"/>
      <c r="AH184" s="25"/>
      <c r="AI184" s="237" t="str">
        <f t="shared" si="520"/>
        <v>AA</v>
      </c>
      <c r="AJ184" s="25">
        <f t="shared" si="521"/>
        <v>2026</v>
      </c>
      <c r="AK184" s="284">
        <f t="shared" si="522"/>
        <v>11</v>
      </c>
      <c r="AL184" s="285">
        <f t="shared" ca="1" si="556"/>
        <v>0</v>
      </c>
      <c r="AM184" s="285">
        <f t="shared" ca="1" si="556"/>
        <v>0</v>
      </c>
      <c r="AN184" s="285">
        <f t="shared" ca="1" si="556"/>
        <v>0</v>
      </c>
      <c r="AO184" s="285">
        <f t="shared" ca="1" si="556"/>
        <v>0</v>
      </c>
      <c r="AP184" s="285">
        <f t="shared" ca="1" si="556"/>
        <v>0</v>
      </c>
      <c r="AQ184" s="285">
        <f t="shared" ca="1" si="556"/>
        <v>0</v>
      </c>
      <c r="AR184" s="285">
        <f t="shared" ca="1" si="556"/>
        <v>0</v>
      </c>
      <c r="AS184" s="285">
        <f t="shared" ca="1" si="556"/>
        <v>0</v>
      </c>
      <c r="AT184" s="285">
        <f t="shared" ca="1" si="556"/>
        <v>0</v>
      </c>
      <c r="AU184" s="285">
        <f t="shared" ca="1" si="556"/>
        <v>150</v>
      </c>
      <c r="AV184" s="285">
        <f t="shared" ca="1" si="557"/>
        <v>500</v>
      </c>
      <c r="AW184" s="285">
        <f t="shared" ca="1" si="557"/>
        <v>0</v>
      </c>
      <c r="AX184" s="285">
        <f t="shared" ca="1" si="557"/>
        <v>0</v>
      </c>
      <c r="AY184" s="609">
        <f t="shared" ca="1" si="557"/>
        <v>0</v>
      </c>
      <c r="AZ184" s="285">
        <f t="shared" ca="1" si="557"/>
        <v>10</v>
      </c>
      <c r="BA184" s="285">
        <f t="shared" ca="1" si="557"/>
        <v>25</v>
      </c>
      <c r="BB184" s="285">
        <f t="shared" ca="1" si="557"/>
        <v>6</v>
      </c>
      <c r="BC184" s="285">
        <f t="shared" ca="1" si="557"/>
        <v>0</v>
      </c>
      <c r="BD184" s="285">
        <f t="shared" ca="1" si="557"/>
        <v>6</v>
      </c>
      <c r="BE184" s="285">
        <f t="shared" ca="1" si="439"/>
        <v>0</v>
      </c>
      <c r="BF184" s="285">
        <f t="shared" ca="1" si="552"/>
        <v>25</v>
      </c>
      <c r="BG184" s="285">
        <f t="shared" ca="1" si="552"/>
        <v>0</v>
      </c>
      <c r="BH184" s="285">
        <f t="shared" ca="1" si="552"/>
        <v>0</v>
      </c>
      <c r="BI184" s="285">
        <f t="shared" ca="1" si="552"/>
        <v>0</v>
      </c>
      <c r="BJ184" s="285">
        <f t="shared" ca="1" si="558"/>
        <v>15</v>
      </c>
      <c r="BK184" s="285">
        <f t="shared" ca="1" si="558"/>
        <v>0</v>
      </c>
      <c r="BL184" s="285">
        <f t="shared" ca="1" si="558"/>
        <v>0</v>
      </c>
      <c r="BM184" s="285">
        <f t="shared" ca="1" si="558"/>
        <v>0</v>
      </c>
      <c r="BN184" s="285">
        <f t="shared" ca="1" si="558"/>
        <v>0</v>
      </c>
      <c r="BO184" s="285">
        <f t="shared" ca="1" si="558"/>
        <v>0</v>
      </c>
      <c r="BP184" s="285">
        <f t="shared" ca="1" si="558"/>
        <v>0</v>
      </c>
      <c r="BQ184" s="514">
        <f t="shared" ca="1" si="440"/>
        <v>22</v>
      </c>
      <c r="BR184" s="566">
        <f t="shared" ca="1" si="515"/>
        <v>87.2</v>
      </c>
      <c r="BS184" s="274">
        <f t="shared" ca="1" si="508"/>
        <v>650</v>
      </c>
      <c r="BT184" s="285">
        <f t="shared" ca="1" si="441"/>
        <v>737</v>
      </c>
      <c r="BU184" s="286" t="str">
        <f t="shared" si="523"/>
        <v>L</v>
      </c>
      <c r="BV184" s="323">
        <f t="shared" ca="1" si="445"/>
        <v>737</v>
      </c>
      <c r="BW184" s="323">
        <f t="shared" ca="1" si="442"/>
        <v>0</v>
      </c>
      <c r="BY184" s="287"/>
      <c r="BZ184" s="288"/>
      <c r="CA184" s="237" t="str">
        <f t="shared" si="524"/>
        <v>L</v>
      </c>
      <c r="CB184" s="278">
        <f t="shared" si="533"/>
        <v>2026</v>
      </c>
      <c r="CC184" s="279">
        <f t="shared" si="533"/>
        <v>11</v>
      </c>
      <c r="CD184" s="280">
        <f t="shared" ca="1" si="446"/>
        <v>0</v>
      </c>
      <c r="CE184" s="280">
        <f t="shared" ca="1" si="447"/>
        <v>0</v>
      </c>
      <c r="CF184" s="280">
        <f t="shared" ca="1" si="448"/>
        <v>0</v>
      </c>
      <c r="CG184" s="280">
        <f t="shared" ca="1" si="449"/>
        <v>0</v>
      </c>
      <c r="CH184" s="280">
        <f t="shared" ca="1" si="450"/>
        <v>0</v>
      </c>
      <c r="CI184" s="280">
        <f t="shared" ca="1" si="451"/>
        <v>0</v>
      </c>
      <c r="CJ184" s="280">
        <f t="shared" ca="1" si="452"/>
        <v>0</v>
      </c>
      <c r="CK184" s="280">
        <f t="shared" ca="1" si="453"/>
        <v>0</v>
      </c>
      <c r="CL184" s="280">
        <f t="shared" ca="1" si="454"/>
        <v>0</v>
      </c>
      <c r="CM184" s="280">
        <f t="shared" ca="1" si="455"/>
        <v>150</v>
      </c>
      <c r="CN184" s="280">
        <f t="shared" ca="1" si="456"/>
        <v>500</v>
      </c>
      <c r="CO184" s="280">
        <f t="shared" ca="1" si="457"/>
        <v>0</v>
      </c>
      <c r="CP184" s="365">
        <f t="shared" ca="1" si="458"/>
        <v>0</v>
      </c>
      <c r="CQ184" s="613">
        <f t="shared" ca="1" si="459"/>
        <v>0</v>
      </c>
      <c r="CR184" s="280">
        <f t="shared" ca="1" si="460"/>
        <v>7</v>
      </c>
      <c r="CS184" s="280">
        <f t="shared" ca="1" si="461"/>
        <v>25</v>
      </c>
      <c r="CT184" s="280">
        <f t="shared" ca="1" si="462"/>
        <v>6</v>
      </c>
      <c r="CU184" s="280">
        <f t="shared" ca="1" si="463"/>
        <v>0</v>
      </c>
      <c r="CV184" s="280">
        <f t="shared" ca="1" si="464"/>
        <v>5</v>
      </c>
      <c r="CW184" s="365">
        <f t="shared" ca="1" si="465"/>
        <v>0</v>
      </c>
      <c r="CX184" s="280">
        <f t="shared" ca="1" si="466"/>
        <v>25</v>
      </c>
      <c r="CY184" s="280">
        <f t="shared" ca="1" si="467"/>
        <v>0</v>
      </c>
      <c r="CZ184" s="280">
        <f t="shared" ca="1" si="468"/>
        <v>0</v>
      </c>
      <c r="DA184" s="280">
        <f t="shared" ca="1" si="469"/>
        <v>0</v>
      </c>
      <c r="DB184" s="280">
        <f t="shared" ca="1" si="470"/>
        <v>15</v>
      </c>
      <c r="DC184" s="280">
        <f t="shared" ca="1" si="471"/>
        <v>0</v>
      </c>
      <c r="DD184" s="280">
        <f t="shared" ca="1" si="472"/>
        <v>0</v>
      </c>
      <c r="DE184" s="280">
        <f t="shared" ca="1" si="473"/>
        <v>0</v>
      </c>
      <c r="DF184" s="280">
        <f t="shared" ca="1" si="474"/>
        <v>0</v>
      </c>
      <c r="DG184" s="280">
        <f t="shared" ca="1" si="475"/>
        <v>0</v>
      </c>
      <c r="DH184" s="280">
        <f t="shared" ca="1" si="476"/>
        <v>0</v>
      </c>
      <c r="DI184" s="568">
        <f t="shared" ca="1" si="477"/>
        <v>18</v>
      </c>
      <c r="DJ184" s="568">
        <f t="shared" ca="1" si="478"/>
        <v>65</v>
      </c>
      <c r="DK184" s="414">
        <f t="shared" ca="1" si="479"/>
        <v>650</v>
      </c>
      <c r="DL184" s="281">
        <f t="shared" ca="1" si="480"/>
        <v>733</v>
      </c>
      <c r="DM184" s="281">
        <f t="shared" ca="1" si="481"/>
        <v>732</v>
      </c>
      <c r="DN184" s="454">
        <f t="shared" ca="1" si="482"/>
        <v>-1</v>
      </c>
      <c r="DO184" s="626">
        <f t="shared" ca="1" si="483"/>
        <v>-1.364256480218281E-3</v>
      </c>
      <c r="DP184" s="29"/>
      <c r="DQ184" s="29"/>
      <c r="DR184" s="29"/>
      <c r="DS184" s="29"/>
      <c r="DT184" s="29"/>
      <c r="DU184" s="29"/>
      <c r="DV184" s="29"/>
    </row>
    <row r="185" spans="1:126" s="26" customFormat="1" ht="11.25" customHeight="1">
      <c r="A185" s="1">
        <f t="shared" si="554"/>
        <v>2029</v>
      </c>
      <c r="B185" s="405">
        <v>0</v>
      </c>
      <c r="C185" s="405">
        <v>0</v>
      </c>
      <c r="D185" s="405">
        <v>0</v>
      </c>
      <c r="E185" s="405">
        <v>0</v>
      </c>
      <c r="F185" s="405">
        <v>0</v>
      </c>
      <c r="G185" s="405">
        <v>0</v>
      </c>
      <c r="H185" s="405">
        <v>0</v>
      </c>
      <c r="I185" s="405">
        <v>0</v>
      </c>
      <c r="J185" s="405">
        <v>0</v>
      </c>
      <c r="K185" s="405">
        <v>0</v>
      </c>
      <c r="L185" s="405">
        <v>0</v>
      </c>
      <c r="M185" s="405">
        <v>0</v>
      </c>
      <c r="N185" s="269">
        <f t="shared" si="547"/>
        <v>0</v>
      </c>
      <c r="O185" s="29"/>
      <c r="P185" s="1">
        <f t="shared" si="555"/>
        <v>2029</v>
      </c>
      <c r="Q185" s="405">
        <v>0</v>
      </c>
      <c r="R185" s="405">
        <v>0</v>
      </c>
      <c r="S185" s="405">
        <v>0</v>
      </c>
      <c r="T185" s="405">
        <v>0</v>
      </c>
      <c r="U185" s="405">
        <v>0</v>
      </c>
      <c r="V185" s="405">
        <v>0</v>
      </c>
      <c r="W185" s="405">
        <v>0</v>
      </c>
      <c r="X185" s="405">
        <v>0</v>
      </c>
      <c r="Y185" s="405">
        <v>0</v>
      </c>
      <c r="Z185" s="405">
        <v>0</v>
      </c>
      <c r="AA185" s="405">
        <v>0</v>
      </c>
      <c r="AB185" s="405">
        <v>0</v>
      </c>
      <c r="AC185" s="269">
        <f t="shared" si="559"/>
        <v>0</v>
      </c>
      <c r="AD185" s="51"/>
      <c r="AE185" s="262"/>
      <c r="AF185" s="262"/>
      <c r="AG185" s="32"/>
      <c r="AH185" s="25"/>
      <c r="AI185" s="237" t="str">
        <f t="shared" si="520"/>
        <v>AB</v>
      </c>
      <c r="AJ185" s="25">
        <f t="shared" si="521"/>
        <v>2026</v>
      </c>
      <c r="AK185" s="284">
        <f t="shared" si="522"/>
        <v>12</v>
      </c>
      <c r="AL185" s="285">
        <f t="shared" ca="1" si="556"/>
        <v>0</v>
      </c>
      <c r="AM185" s="285">
        <f t="shared" ca="1" si="556"/>
        <v>0</v>
      </c>
      <c r="AN185" s="285">
        <f t="shared" ca="1" si="556"/>
        <v>0</v>
      </c>
      <c r="AO185" s="285">
        <f t="shared" ca="1" si="556"/>
        <v>0</v>
      </c>
      <c r="AP185" s="285">
        <f t="shared" ca="1" si="556"/>
        <v>0</v>
      </c>
      <c r="AQ185" s="285">
        <f t="shared" ca="1" si="556"/>
        <v>0</v>
      </c>
      <c r="AR185" s="285">
        <f t="shared" ca="1" si="556"/>
        <v>0</v>
      </c>
      <c r="AS185" s="285">
        <f t="shared" ca="1" si="556"/>
        <v>0</v>
      </c>
      <c r="AT185" s="285">
        <f t="shared" ca="1" si="556"/>
        <v>0</v>
      </c>
      <c r="AU185" s="285">
        <f t="shared" ca="1" si="556"/>
        <v>150</v>
      </c>
      <c r="AV185" s="285">
        <f t="shared" ca="1" si="557"/>
        <v>500</v>
      </c>
      <c r="AW185" s="285">
        <f t="shared" ca="1" si="557"/>
        <v>0</v>
      </c>
      <c r="AX185" s="285">
        <f t="shared" ca="1" si="557"/>
        <v>0</v>
      </c>
      <c r="AY185" s="609">
        <f t="shared" ca="1" si="557"/>
        <v>0</v>
      </c>
      <c r="AZ185" s="285">
        <f t="shared" ca="1" si="557"/>
        <v>11</v>
      </c>
      <c r="BA185" s="285">
        <f t="shared" ca="1" si="557"/>
        <v>25</v>
      </c>
      <c r="BB185" s="285">
        <f t="shared" ca="1" si="557"/>
        <v>6</v>
      </c>
      <c r="BC185" s="285">
        <f t="shared" ca="1" si="557"/>
        <v>0</v>
      </c>
      <c r="BD185" s="285">
        <f t="shared" ca="1" si="557"/>
        <v>5</v>
      </c>
      <c r="BE185" s="285">
        <f t="shared" ca="1" si="439"/>
        <v>0</v>
      </c>
      <c r="BF185" s="285">
        <f t="shared" ca="1" si="552"/>
        <v>25</v>
      </c>
      <c r="BG185" s="285">
        <f t="shared" ca="1" si="552"/>
        <v>0</v>
      </c>
      <c r="BH185" s="285">
        <f t="shared" ca="1" si="552"/>
        <v>0</v>
      </c>
      <c r="BI185" s="285">
        <f t="shared" ca="1" si="552"/>
        <v>0</v>
      </c>
      <c r="BJ185" s="285">
        <f t="shared" ca="1" si="558"/>
        <v>15</v>
      </c>
      <c r="BK185" s="285">
        <f t="shared" ca="1" si="558"/>
        <v>0</v>
      </c>
      <c r="BL185" s="285">
        <f t="shared" ca="1" si="558"/>
        <v>0</v>
      </c>
      <c r="BM185" s="285">
        <f t="shared" ca="1" si="558"/>
        <v>0</v>
      </c>
      <c r="BN185" s="285">
        <f t="shared" ca="1" si="558"/>
        <v>0</v>
      </c>
      <c r="BO185" s="285">
        <f t="shared" ca="1" si="558"/>
        <v>0</v>
      </c>
      <c r="BP185" s="285">
        <f t="shared" ca="1" si="558"/>
        <v>0</v>
      </c>
      <c r="BQ185" s="514">
        <f t="shared" ca="1" si="440"/>
        <v>21</v>
      </c>
      <c r="BR185" s="566">
        <f t="shared" ca="1" si="515"/>
        <v>86.2</v>
      </c>
      <c r="BS185" s="274">
        <f t="shared" ca="1" si="508"/>
        <v>650</v>
      </c>
      <c r="BT185" s="285">
        <f t="shared" ca="1" si="441"/>
        <v>736</v>
      </c>
      <c r="BU185" s="286" t="str">
        <f t="shared" si="523"/>
        <v>M</v>
      </c>
      <c r="BV185" s="323">
        <f t="shared" ca="1" si="445"/>
        <v>737</v>
      </c>
      <c r="BW185" s="323">
        <f t="shared" ca="1" si="442"/>
        <v>1</v>
      </c>
      <c r="BX185" s="25"/>
      <c r="BY185" s="287"/>
      <c r="BZ185" s="288"/>
      <c r="CA185" s="237" t="str">
        <f t="shared" si="524"/>
        <v>M</v>
      </c>
      <c r="CB185" s="278">
        <f t="shared" si="533"/>
        <v>2026</v>
      </c>
      <c r="CC185" s="279">
        <f t="shared" si="533"/>
        <v>12</v>
      </c>
      <c r="CD185" s="280">
        <f t="shared" ca="1" si="446"/>
        <v>0</v>
      </c>
      <c r="CE185" s="280">
        <f t="shared" ca="1" si="447"/>
        <v>0</v>
      </c>
      <c r="CF185" s="280">
        <f t="shared" ca="1" si="448"/>
        <v>0</v>
      </c>
      <c r="CG185" s="280">
        <f t="shared" ca="1" si="449"/>
        <v>0</v>
      </c>
      <c r="CH185" s="280">
        <f t="shared" ca="1" si="450"/>
        <v>0</v>
      </c>
      <c r="CI185" s="280">
        <f t="shared" ca="1" si="451"/>
        <v>0</v>
      </c>
      <c r="CJ185" s="280">
        <f t="shared" ca="1" si="452"/>
        <v>0</v>
      </c>
      <c r="CK185" s="280">
        <f t="shared" ca="1" si="453"/>
        <v>0</v>
      </c>
      <c r="CL185" s="280">
        <f t="shared" ca="1" si="454"/>
        <v>600</v>
      </c>
      <c r="CM185" s="280">
        <f t="shared" ca="1" si="455"/>
        <v>150</v>
      </c>
      <c r="CN185" s="280">
        <f t="shared" ca="1" si="456"/>
        <v>500</v>
      </c>
      <c r="CO185" s="280">
        <f t="shared" ca="1" si="457"/>
        <v>0</v>
      </c>
      <c r="CP185" s="365">
        <f t="shared" ca="1" si="458"/>
        <v>0</v>
      </c>
      <c r="CQ185" s="613">
        <f t="shared" ca="1" si="459"/>
        <v>0</v>
      </c>
      <c r="CR185" s="280">
        <f t="shared" ca="1" si="460"/>
        <v>10</v>
      </c>
      <c r="CS185" s="280">
        <f t="shared" ca="1" si="461"/>
        <v>25</v>
      </c>
      <c r="CT185" s="280">
        <f t="shared" ca="1" si="462"/>
        <v>7</v>
      </c>
      <c r="CU185" s="280">
        <f t="shared" ca="1" si="463"/>
        <v>0</v>
      </c>
      <c r="CV185" s="280">
        <f t="shared" ca="1" si="464"/>
        <v>6</v>
      </c>
      <c r="CW185" s="365">
        <f t="shared" ca="1" si="465"/>
        <v>0</v>
      </c>
      <c r="CX185" s="280">
        <f t="shared" ca="1" si="466"/>
        <v>25</v>
      </c>
      <c r="CY185" s="280">
        <f t="shared" ca="1" si="467"/>
        <v>0</v>
      </c>
      <c r="CZ185" s="280">
        <f t="shared" ca="1" si="468"/>
        <v>0</v>
      </c>
      <c r="DA185" s="280">
        <f t="shared" ca="1" si="469"/>
        <v>0</v>
      </c>
      <c r="DB185" s="280">
        <f t="shared" ca="1" si="470"/>
        <v>15</v>
      </c>
      <c r="DC185" s="280">
        <f t="shared" ca="1" si="471"/>
        <v>0</v>
      </c>
      <c r="DD185" s="280">
        <f t="shared" ca="1" si="472"/>
        <v>0</v>
      </c>
      <c r="DE185" s="280">
        <f t="shared" ca="1" si="473"/>
        <v>0</v>
      </c>
      <c r="DF185" s="280">
        <f t="shared" ca="1" si="474"/>
        <v>0</v>
      </c>
      <c r="DG185" s="280">
        <f t="shared" ca="1" si="475"/>
        <v>0</v>
      </c>
      <c r="DH185" s="280">
        <f t="shared" ca="1" si="476"/>
        <v>0</v>
      </c>
      <c r="DI185" s="568">
        <f t="shared" ca="1" si="477"/>
        <v>23</v>
      </c>
      <c r="DJ185" s="568">
        <f t="shared" ca="1" si="478"/>
        <v>65</v>
      </c>
      <c r="DK185" s="414">
        <f t="shared" ca="1" si="479"/>
        <v>1250</v>
      </c>
      <c r="DL185" s="281">
        <f t="shared" ca="1" si="480"/>
        <v>1338</v>
      </c>
      <c r="DM185" s="281">
        <f t="shared" ca="1" si="481"/>
        <v>1338</v>
      </c>
      <c r="DN185" s="648">
        <f t="shared" ca="1" si="482"/>
        <v>0</v>
      </c>
      <c r="DO185" s="626">
        <f t="shared" ca="1" si="483"/>
        <v>0</v>
      </c>
      <c r="DP185" s="172"/>
      <c r="DQ185" s="172"/>
      <c r="DR185" s="172"/>
      <c r="DS185" s="172"/>
      <c r="DT185" s="172"/>
      <c r="DU185" s="172"/>
      <c r="DV185" s="172"/>
    </row>
    <row r="186" spans="1:126" ht="11.25" customHeight="1">
      <c r="A186" s="1">
        <f t="shared" si="554"/>
        <v>2030</v>
      </c>
      <c r="B186" s="405">
        <v>0</v>
      </c>
      <c r="C186" s="405">
        <v>0</v>
      </c>
      <c r="D186" s="405">
        <v>0</v>
      </c>
      <c r="E186" s="405">
        <v>0</v>
      </c>
      <c r="F186" s="405">
        <v>0</v>
      </c>
      <c r="G186" s="405">
        <v>0</v>
      </c>
      <c r="H186" s="405">
        <v>0</v>
      </c>
      <c r="I186" s="405">
        <v>0</v>
      </c>
      <c r="J186" s="405">
        <v>0</v>
      </c>
      <c r="K186" s="405">
        <v>0</v>
      </c>
      <c r="L186" s="405">
        <v>0</v>
      </c>
      <c r="M186" s="405">
        <v>0</v>
      </c>
      <c r="N186" s="269">
        <f t="shared" si="547"/>
        <v>0</v>
      </c>
      <c r="P186" s="1">
        <f t="shared" si="555"/>
        <v>2030</v>
      </c>
      <c r="Q186" s="405">
        <v>0</v>
      </c>
      <c r="R186" s="405">
        <v>0</v>
      </c>
      <c r="S186" s="405">
        <v>0</v>
      </c>
      <c r="T186" s="405">
        <v>0</v>
      </c>
      <c r="U186" s="405">
        <v>0</v>
      </c>
      <c r="V186" s="405">
        <v>0</v>
      </c>
      <c r="W186" s="405">
        <v>0</v>
      </c>
      <c r="X186" s="405">
        <v>0</v>
      </c>
      <c r="Y186" s="405">
        <v>0</v>
      </c>
      <c r="Z186" s="405">
        <v>0</v>
      </c>
      <c r="AA186" s="405">
        <v>0</v>
      </c>
      <c r="AB186" s="405">
        <v>0</v>
      </c>
      <c r="AC186" s="269">
        <f t="shared" si="559"/>
        <v>0</v>
      </c>
      <c r="AE186" s="237"/>
      <c r="AF186" s="259"/>
      <c r="AH186" s="25"/>
      <c r="AI186" s="237" t="str">
        <f t="shared" si="520"/>
        <v>Q</v>
      </c>
      <c r="AJ186" s="25">
        <f t="shared" si="521"/>
        <v>2027</v>
      </c>
      <c r="AK186" s="284">
        <f t="shared" si="522"/>
        <v>1</v>
      </c>
      <c r="AL186" s="285">
        <f t="shared" ref="AL186:AU195" ca="1" si="560">ROUND(INDIRECT(CONCATENATE($AI186,AL$2+($AJ186-2010))),0)</f>
        <v>0</v>
      </c>
      <c r="AM186" s="285">
        <f t="shared" ca="1" si="560"/>
        <v>0</v>
      </c>
      <c r="AN186" s="285">
        <f t="shared" ca="1" si="560"/>
        <v>0</v>
      </c>
      <c r="AO186" s="285">
        <f t="shared" ca="1" si="560"/>
        <v>0</v>
      </c>
      <c r="AP186" s="285">
        <f t="shared" ca="1" si="560"/>
        <v>0</v>
      </c>
      <c r="AQ186" s="285">
        <f t="shared" ca="1" si="560"/>
        <v>0</v>
      </c>
      <c r="AR186" s="285">
        <f t="shared" ca="1" si="560"/>
        <v>0</v>
      </c>
      <c r="AS186" s="285">
        <f t="shared" ca="1" si="560"/>
        <v>0</v>
      </c>
      <c r="AT186" s="285">
        <f t="shared" ca="1" si="560"/>
        <v>600</v>
      </c>
      <c r="AU186" s="285">
        <f t="shared" ca="1" si="560"/>
        <v>150</v>
      </c>
      <c r="AV186" s="285">
        <f t="shared" ref="AV186:BD195" ca="1" si="561">ROUND(INDIRECT(CONCATENATE($AI186,AV$2+($AJ186-2010))),0)</f>
        <v>500</v>
      </c>
      <c r="AW186" s="285">
        <f t="shared" ca="1" si="561"/>
        <v>0</v>
      </c>
      <c r="AX186" s="285">
        <f t="shared" ca="1" si="561"/>
        <v>0</v>
      </c>
      <c r="AY186" s="609">
        <f t="shared" ca="1" si="561"/>
        <v>0</v>
      </c>
      <c r="AZ186" s="285">
        <f t="shared" ca="1" si="561"/>
        <v>7</v>
      </c>
      <c r="BA186" s="285">
        <f t="shared" ca="1" si="561"/>
        <v>25</v>
      </c>
      <c r="BB186" s="285">
        <f t="shared" ca="1" si="561"/>
        <v>7</v>
      </c>
      <c r="BC186" s="285">
        <f t="shared" ca="1" si="561"/>
        <v>0</v>
      </c>
      <c r="BD186" s="285">
        <f t="shared" ca="1" si="561"/>
        <v>5</v>
      </c>
      <c r="BE186" s="285">
        <f t="shared" ca="1" si="439"/>
        <v>0</v>
      </c>
      <c r="BF186" s="285">
        <f t="shared" ref="BF186:BI205" ca="1" si="562">ROUND(INDIRECT(CONCATENATE($AI186,BF$2+($AJ186-2010))),0)</f>
        <v>25</v>
      </c>
      <c r="BG186" s="285">
        <f t="shared" ca="1" si="562"/>
        <v>0</v>
      </c>
      <c r="BH186" s="285">
        <f t="shared" ca="1" si="562"/>
        <v>0</v>
      </c>
      <c r="BI186" s="285">
        <f t="shared" ca="1" si="562"/>
        <v>0</v>
      </c>
      <c r="BJ186" s="285">
        <f t="shared" ref="BJ186:BP195" ca="1" si="563">ROUND(INDIRECT(CONCATENATE($AI186,BJ$2+($AJ186-2010))),1)</f>
        <v>15</v>
      </c>
      <c r="BK186" s="285">
        <f t="shared" ca="1" si="563"/>
        <v>0</v>
      </c>
      <c r="BL186" s="285">
        <f t="shared" ca="1" si="563"/>
        <v>0</v>
      </c>
      <c r="BM186" s="285">
        <f t="shared" ca="1" si="563"/>
        <v>0</v>
      </c>
      <c r="BN186" s="285">
        <f t="shared" ca="1" si="563"/>
        <v>0</v>
      </c>
      <c r="BO186" s="285">
        <f t="shared" ca="1" si="563"/>
        <v>0</v>
      </c>
      <c r="BP186" s="285">
        <f t="shared" ca="1" si="563"/>
        <v>0</v>
      </c>
      <c r="BQ186" s="514">
        <f t="shared" ca="1" si="440"/>
        <v>19</v>
      </c>
      <c r="BR186" s="566">
        <f t="shared" ca="1" si="515"/>
        <v>83.5</v>
      </c>
      <c r="BS186" s="274">
        <f t="shared" ca="1" si="508"/>
        <v>1250</v>
      </c>
      <c r="BT186" s="285">
        <f t="shared" ca="1" si="441"/>
        <v>1334</v>
      </c>
      <c r="BU186" s="286" t="str">
        <f t="shared" si="523"/>
        <v>B</v>
      </c>
      <c r="BV186" s="323">
        <f t="shared" ca="1" si="445"/>
        <v>1334</v>
      </c>
      <c r="BW186" s="323">
        <f t="shared" ca="1" si="442"/>
        <v>0</v>
      </c>
      <c r="BY186" s="287"/>
      <c r="BZ186" s="288"/>
      <c r="CA186" s="237" t="str">
        <f t="shared" si="524"/>
        <v>B</v>
      </c>
      <c r="CB186" s="278">
        <f t="shared" si="533"/>
        <v>2027</v>
      </c>
      <c r="CC186" s="279">
        <f t="shared" si="533"/>
        <v>1</v>
      </c>
      <c r="CD186" s="280">
        <f t="shared" ca="1" si="446"/>
        <v>0</v>
      </c>
      <c r="CE186" s="280">
        <f t="shared" ca="1" si="447"/>
        <v>0</v>
      </c>
      <c r="CF186" s="280">
        <f t="shared" ca="1" si="448"/>
        <v>0</v>
      </c>
      <c r="CG186" s="280">
        <f t="shared" ca="1" si="449"/>
        <v>0</v>
      </c>
      <c r="CH186" s="280">
        <f t="shared" ca="1" si="450"/>
        <v>0</v>
      </c>
      <c r="CI186" s="280">
        <f t="shared" ca="1" si="451"/>
        <v>0</v>
      </c>
      <c r="CJ186" s="280">
        <f t="shared" ca="1" si="452"/>
        <v>0</v>
      </c>
      <c r="CK186" s="280">
        <f t="shared" ca="1" si="453"/>
        <v>0</v>
      </c>
      <c r="CL186" s="280">
        <f t="shared" ca="1" si="454"/>
        <v>600</v>
      </c>
      <c r="CM186" s="280">
        <f t="shared" ca="1" si="455"/>
        <v>150</v>
      </c>
      <c r="CN186" s="280">
        <f t="shared" ca="1" si="456"/>
        <v>500</v>
      </c>
      <c r="CO186" s="280">
        <f t="shared" ca="1" si="457"/>
        <v>0</v>
      </c>
      <c r="CP186" s="365">
        <f t="shared" ca="1" si="458"/>
        <v>0</v>
      </c>
      <c r="CQ186" s="613">
        <f t="shared" ca="1" si="459"/>
        <v>0</v>
      </c>
      <c r="CR186" s="280">
        <f t="shared" ca="1" si="460"/>
        <v>11</v>
      </c>
      <c r="CS186" s="280">
        <f t="shared" ca="1" si="461"/>
        <v>25</v>
      </c>
      <c r="CT186" s="280">
        <f t="shared" ca="1" si="462"/>
        <v>8</v>
      </c>
      <c r="CU186" s="280">
        <f t="shared" ca="1" si="463"/>
        <v>0</v>
      </c>
      <c r="CV186" s="280">
        <f t="shared" ca="1" si="464"/>
        <v>6</v>
      </c>
      <c r="CW186" s="365">
        <f t="shared" ca="1" si="465"/>
        <v>0</v>
      </c>
      <c r="CX186" s="280">
        <f t="shared" ca="1" si="466"/>
        <v>25</v>
      </c>
      <c r="CY186" s="280">
        <f t="shared" ca="1" si="467"/>
        <v>0</v>
      </c>
      <c r="CZ186" s="280">
        <f t="shared" ca="1" si="468"/>
        <v>0</v>
      </c>
      <c r="DA186" s="280">
        <f t="shared" ca="1" si="469"/>
        <v>0</v>
      </c>
      <c r="DB186" s="280">
        <f t="shared" ca="1" si="470"/>
        <v>15</v>
      </c>
      <c r="DC186" s="280">
        <f t="shared" ca="1" si="471"/>
        <v>0</v>
      </c>
      <c r="DD186" s="280">
        <f t="shared" ca="1" si="472"/>
        <v>0</v>
      </c>
      <c r="DE186" s="280">
        <f t="shared" ca="1" si="473"/>
        <v>0</v>
      </c>
      <c r="DF186" s="280">
        <f t="shared" ca="1" si="474"/>
        <v>0</v>
      </c>
      <c r="DG186" s="280">
        <f t="shared" ca="1" si="475"/>
        <v>0</v>
      </c>
      <c r="DH186" s="280">
        <f t="shared" ca="1" si="476"/>
        <v>0</v>
      </c>
      <c r="DI186" s="568">
        <f t="shared" ca="1" si="477"/>
        <v>25</v>
      </c>
      <c r="DJ186" s="568">
        <f t="shared" ca="1" si="478"/>
        <v>65</v>
      </c>
      <c r="DK186" s="414">
        <f t="shared" ca="1" si="479"/>
        <v>1250</v>
      </c>
      <c r="DL186" s="281">
        <f t="shared" ca="1" si="480"/>
        <v>1340</v>
      </c>
      <c r="DM186" s="281">
        <f t="shared" ca="1" si="481"/>
        <v>1340</v>
      </c>
      <c r="DN186" s="454">
        <f t="shared" ca="1" si="482"/>
        <v>0</v>
      </c>
      <c r="DO186" s="626">
        <f t="shared" ca="1" si="483"/>
        <v>0</v>
      </c>
      <c r="DP186" s="29"/>
      <c r="DQ186" s="29"/>
      <c r="DR186" s="29"/>
      <c r="DS186" s="29"/>
      <c r="DT186" s="29"/>
      <c r="DU186" s="29"/>
      <c r="DV186" s="29"/>
    </row>
    <row r="187" spans="1:126" ht="11.25" customHeight="1">
      <c r="A187" s="1">
        <f t="shared" si="554"/>
        <v>2031</v>
      </c>
      <c r="B187" s="405">
        <v>0</v>
      </c>
      <c r="C187" s="405">
        <v>0</v>
      </c>
      <c r="D187" s="405">
        <v>0</v>
      </c>
      <c r="E187" s="405">
        <v>0</v>
      </c>
      <c r="F187" s="405">
        <v>0</v>
      </c>
      <c r="G187" s="405">
        <v>0</v>
      </c>
      <c r="H187" s="405">
        <v>0</v>
      </c>
      <c r="I187" s="405">
        <v>0</v>
      </c>
      <c r="J187" s="405">
        <v>0</v>
      </c>
      <c r="K187" s="405">
        <v>0</v>
      </c>
      <c r="L187" s="405">
        <v>0</v>
      </c>
      <c r="M187" s="405">
        <v>0</v>
      </c>
      <c r="N187" s="269">
        <f t="shared" ref="N187:N196" si="564">SUM(B187:M187)</f>
        <v>0</v>
      </c>
      <c r="P187" s="1">
        <f t="shared" si="555"/>
        <v>2031</v>
      </c>
      <c r="Q187" s="405">
        <v>0</v>
      </c>
      <c r="R187" s="405">
        <v>0</v>
      </c>
      <c r="S187" s="405">
        <v>0</v>
      </c>
      <c r="T187" s="405">
        <v>0</v>
      </c>
      <c r="U187" s="405">
        <v>0</v>
      </c>
      <c r="V187" s="405">
        <v>0</v>
      </c>
      <c r="W187" s="405">
        <v>0</v>
      </c>
      <c r="X187" s="405">
        <v>0</v>
      </c>
      <c r="Y187" s="405">
        <v>0</v>
      </c>
      <c r="Z187" s="405">
        <v>0</v>
      </c>
      <c r="AA187" s="405">
        <v>0</v>
      </c>
      <c r="AB187" s="405">
        <v>0</v>
      </c>
      <c r="AC187" s="269">
        <f t="shared" ref="AC187:AC196" si="565">SUM(Q187:AB187)</f>
        <v>0</v>
      </c>
      <c r="AE187" s="262"/>
      <c r="AF187" s="262"/>
      <c r="AH187" s="25"/>
      <c r="AI187" s="237" t="str">
        <f t="shared" si="520"/>
        <v>R</v>
      </c>
      <c r="AJ187" s="25">
        <f t="shared" si="521"/>
        <v>2027</v>
      </c>
      <c r="AK187" s="284">
        <f t="shared" si="522"/>
        <v>2</v>
      </c>
      <c r="AL187" s="285">
        <f t="shared" ca="1" si="560"/>
        <v>0</v>
      </c>
      <c r="AM187" s="285">
        <f t="shared" ca="1" si="560"/>
        <v>0</v>
      </c>
      <c r="AN187" s="285">
        <f t="shared" ca="1" si="560"/>
        <v>0</v>
      </c>
      <c r="AO187" s="285">
        <f t="shared" ca="1" si="560"/>
        <v>0</v>
      </c>
      <c r="AP187" s="285">
        <f t="shared" ca="1" si="560"/>
        <v>0</v>
      </c>
      <c r="AQ187" s="285">
        <f t="shared" ca="1" si="560"/>
        <v>0</v>
      </c>
      <c r="AR187" s="285">
        <f t="shared" ca="1" si="560"/>
        <v>0</v>
      </c>
      <c r="AS187" s="285">
        <f t="shared" ca="1" si="560"/>
        <v>0</v>
      </c>
      <c r="AT187" s="285">
        <f t="shared" ca="1" si="560"/>
        <v>600</v>
      </c>
      <c r="AU187" s="285">
        <f t="shared" ca="1" si="560"/>
        <v>150</v>
      </c>
      <c r="AV187" s="285">
        <f t="shared" ca="1" si="561"/>
        <v>500</v>
      </c>
      <c r="AW187" s="285">
        <f t="shared" ca="1" si="561"/>
        <v>0</v>
      </c>
      <c r="AX187" s="285">
        <f t="shared" ca="1" si="561"/>
        <v>0</v>
      </c>
      <c r="AY187" s="609">
        <f t="shared" ca="1" si="561"/>
        <v>0</v>
      </c>
      <c r="AZ187" s="285">
        <f t="shared" ca="1" si="561"/>
        <v>10</v>
      </c>
      <c r="BA187" s="285">
        <f t="shared" ca="1" si="561"/>
        <v>25</v>
      </c>
      <c r="BB187" s="285">
        <f t="shared" ca="1" si="561"/>
        <v>8</v>
      </c>
      <c r="BC187" s="285">
        <f t="shared" ca="1" si="561"/>
        <v>0</v>
      </c>
      <c r="BD187" s="285">
        <f t="shared" ca="1" si="561"/>
        <v>6</v>
      </c>
      <c r="BE187" s="285">
        <f t="shared" ca="1" si="439"/>
        <v>0</v>
      </c>
      <c r="BF187" s="285">
        <f t="shared" ca="1" si="562"/>
        <v>25</v>
      </c>
      <c r="BG187" s="285">
        <f t="shared" ca="1" si="562"/>
        <v>0</v>
      </c>
      <c r="BH187" s="285">
        <f t="shared" ca="1" si="562"/>
        <v>0</v>
      </c>
      <c r="BI187" s="285">
        <f t="shared" ca="1" si="562"/>
        <v>0</v>
      </c>
      <c r="BJ187" s="285">
        <f t="shared" ca="1" si="563"/>
        <v>15</v>
      </c>
      <c r="BK187" s="285">
        <f t="shared" ca="1" si="563"/>
        <v>0</v>
      </c>
      <c r="BL187" s="285">
        <f t="shared" ca="1" si="563"/>
        <v>0</v>
      </c>
      <c r="BM187" s="285">
        <f t="shared" ca="1" si="563"/>
        <v>0</v>
      </c>
      <c r="BN187" s="285">
        <f t="shared" ca="1" si="563"/>
        <v>0</v>
      </c>
      <c r="BO187" s="285">
        <f t="shared" ca="1" si="563"/>
        <v>0</v>
      </c>
      <c r="BP187" s="285">
        <f t="shared" ca="1" si="563"/>
        <v>0</v>
      </c>
      <c r="BQ187" s="514">
        <f t="shared" ca="1" si="440"/>
        <v>23</v>
      </c>
      <c r="BR187" s="566">
        <f t="shared" ca="1" si="515"/>
        <v>87.9</v>
      </c>
      <c r="BS187" s="274">
        <f t="shared" ca="1" si="508"/>
        <v>1250</v>
      </c>
      <c r="BT187" s="285">
        <f t="shared" ca="1" si="441"/>
        <v>1338</v>
      </c>
      <c r="BU187" s="286" t="str">
        <f t="shared" si="523"/>
        <v>C</v>
      </c>
      <c r="BV187" s="323">
        <f t="shared" ca="1" si="445"/>
        <v>1339</v>
      </c>
      <c r="BW187" s="323">
        <f t="shared" ca="1" si="442"/>
        <v>1</v>
      </c>
      <c r="BY187" s="287"/>
      <c r="BZ187" s="288"/>
      <c r="CA187" s="237" t="str">
        <f t="shared" si="524"/>
        <v>C</v>
      </c>
      <c r="CB187" s="278">
        <f t="shared" si="533"/>
        <v>2027</v>
      </c>
      <c r="CC187" s="279">
        <f t="shared" si="533"/>
        <v>2</v>
      </c>
      <c r="CD187" s="280">
        <f t="shared" ca="1" si="446"/>
        <v>0</v>
      </c>
      <c r="CE187" s="280">
        <f t="shared" ca="1" si="447"/>
        <v>0</v>
      </c>
      <c r="CF187" s="280">
        <f t="shared" ca="1" si="448"/>
        <v>0</v>
      </c>
      <c r="CG187" s="280">
        <f t="shared" ca="1" si="449"/>
        <v>0</v>
      </c>
      <c r="CH187" s="280">
        <f t="shared" ca="1" si="450"/>
        <v>0</v>
      </c>
      <c r="CI187" s="280">
        <f t="shared" ca="1" si="451"/>
        <v>0</v>
      </c>
      <c r="CJ187" s="280">
        <f t="shared" ca="1" si="452"/>
        <v>0</v>
      </c>
      <c r="CK187" s="280">
        <f t="shared" ca="1" si="453"/>
        <v>0</v>
      </c>
      <c r="CL187" s="280">
        <f t="shared" ca="1" si="454"/>
        <v>600</v>
      </c>
      <c r="CM187" s="280">
        <f t="shared" ca="1" si="455"/>
        <v>150</v>
      </c>
      <c r="CN187" s="280">
        <f t="shared" ca="1" si="456"/>
        <v>500</v>
      </c>
      <c r="CO187" s="280">
        <f t="shared" ca="1" si="457"/>
        <v>0</v>
      </c>
      <c r="CP187" s="365">
        <f t="shared" ca="1" si="458"/>
        <v>0</v>
      </c>
      <c r="CQ187" s="613">
        <f t="shared" ca="1" si="459"/>
        <v>0</v>
      </c>
      <c r="CR187" s="280">
        <f t="shared" ca="1" si="460"/>
        <v>11</v>
      </c>
      <c r="CS187" s="280">
        <f t="shared" ca="1" si="461"/>
        <v>25</v>
      </c>
      <c r="CT187" s="280">
        <f t="shared" ca="1" si="462"/>
        <v>6</v>
      </c>
      <c r="CU187" s="280">
        <f t="shared" ca="1" si="463"/>
        <v>0</v>
      </c>
      <c r="CV187" s="280">
        <f t="shared" ca="1" si="464"/>
        <v>5</v>
      </c>
      <c r="CW187" s="365">
        <f t="shared" ca="1" si="465"/>
        <v>0</v>
      </c>
      <c r="CX187" s="280">
        <f t="shared" ca="1" si="466"/>
        <v>25</v>
      </c>
      <c r="CY187" s="280">
        <f t="shared" ca="1" si="467"/>
        <v>0</v>
      </c>
      <c r="CZ187" s="280">
        <f t="shared" ca="1" si="468"/>
        <v>0</v>
      </c>
      <c r="DA187" s="280">
        <f t="shared" ca="1" si="469"/>
        <v>0</v>
      </c>
      <c r="DB187" s="280">
        <f t="shared" ca="1" si="470"/>
        <v>15</v>
      </c>
      <c r="DC187" s="280">
        <f t="shared" ca="1" si="471"/>
        <v>0</v>
      </c>
      <c r="DD187" s="280">
        <f t="shared" ca="1" si="472"/>
        <v>0</v>
      </c>
      <c r="DE187" s="280">
        <f t="shared" ca="1" si="473"/>
        <v>0</v>
      </c>
      <c r="DF187" s="280">
        <f t="shared" ca="1" si="474"/>
        <v>0</v>
      </c>
      <c r="DG187" s="280">
        <f t="shared" ca="1" si="475"/>
        <v>0</v>
      </c>
      <c r="DH187" s="280">
        <f t="shared" ca="1" si="476"/>
        <v>0</v>
      </c>
      <c r="DI187" s="568">
        <f t="shared" ca="1" si="477"/>
        <v>22</v>
      </c>
      <c r="DJ187" s="568">
        <f t="shared" ca="1" si="478"/>
        <v>65</v>
      </c>
      <c r="DK187" s="414">
        <f t="shared" ca="1" si="479"/>
        <v>1250</v>
      </c>
      <c r="DL187" s="281">
        <f t="shared" ca="1" si="480"/>
        <v>1337</v>
      </c>
      <c r="DM187" s="281">
        <f t="shared" ca="1" si="481"/>
        <v>1338</v>
      </c>
      <c r="DN187" s="454">
        <f t="shared" ca="1" si="482"/>
        <v>1</v>
      </c>
      <c r="DO187" s="626">
        <f t="shared" ca="1" si="483"/>
        <v>7.4794315632011965E-4</v>
      </c>
      <c r="DP187" s="29"/>
      <c r="DQ187" s="29"/>
      <c r="DR187" s="29"/>
      <c r="DS187" s="29"/>
      <c r="DT187" s="29"/>
      <c r="DU187" s="29"/>
      <c r="DV187" s="29"/>
    </row>
    <row r="188" spans="1:126" ht="11.25" customHeight="1">
      <c r="A188" s="1">
        <f t="shared" si="554"/>
        <v>2032</v>
      </c>
      <c r="B188" s="405">
        <v>0</v>
      </c>
      <c r="C188" s="405">
        <v>0</v>
      </c>
      <c r="D188" s="405">
        <v>0</v>
      </c>
      <c r="E188" s="405">
        <v>0</v>
      </c>
      <c r="F188" s="405">
        <v>0</v>
      </c>
      <c r="G188" s="405">
        <v>0</v>
      </c>
      <c r="H188" s="405">
        <v>0</v>
      </c>
      <c r="I188" s="405">
        <v>0</v>
      </c>
      <c r="J188" s="405">
        <v>0</v>
      </c>
      <c r="K188" s="405">
        <v>0</v>
      </c>
      <c r="L188" s="405">
        <v>0</v>
      </c>
      <c r="M188" s="405">
        <v>0</v>
      </c>
      <c r="N188" s="269">
        <f t="shared" si="564"/>
        <v>0</v>
      </c>
      <c r="P188" s="1">
        <f t="shared" si="555"/>
        <v>2032</v>
      </c>
      <c r="Q188" s="405">
        <v>0</v>
      </c>
      <c r="R188" s="405">
        <v>0</v>
      </c>
      <c r="S188" s="405">
        <v>0</v>
      </c>
      <c r="T188" s="405">
        <v>0</v>
      </c>
      <c r="U188" s="405">
        <v>0</v>
      </c>
      <c r="V188" s="405">
        <v>0</v>
      </c>
      <c r="W188" s="405">
        <v>0</v>
      </c>
      <c r="X188" s="405">
        <v>0</v>
      </c>
      <c r="Y188" s="405">
        <v>0</v>
      </c>
      <c r="Z188" s="405">
        <v>0</v>
      </c>
      <c r="AA188" s="405">
        <v>0</v>
      </c>
      <c r="AB188" s="405">
        <v>0</v>
      </c>
      <c r="AC188" s="269">
        <f t="shared" si="565"/>
        <v>0</v>
      </c>
      <c r="AE188" s="237"/>
      <c r="AF188" s="259"/>
      <c r="AH188" s="25"/>
      <c r="AI188" s="237" t="str">
        <f t="shared" si="520"/>
        <v>S</v>
      </c>
      <c r="AJ188" s="25">
        <f t="shared" si="521"/>
        <v>2027</v>
      </c>
      <c r="AK188" s="284">
        <f t="shared" si="522"/>
        <v>3</v>
      </c>
      <c r="AL188" s="285">
        <f t="shared" ca="1" si="560"/>
        <v>0</v>
      </c>
      <c r="AM188" s="285">
        <f t="shared" ca="1" si="560"/>
        <v>0</v>
      </c>
      <c r="AN188" s="285">
        <f t="shared" ca="1" si="560"/>
        <v>0</v>
      </c>
      <c r="AO188" s="285">
        <f t="shared" ca="1" si="560"/>
        <v>0</v>
      </c>
      <c r="AP188" s="285">
        <f t="shared" ca="1" si="560"/>
        <v>0</v>
      </c>
      <c r="AQ188" s="285">
        <f t="shared" ca="1" si="560"/>
        <v>0</v>
      </c>
      <c r="AR188" s="285">
        <f t="shared" ca="1" si="560"/>
        <v>0</v>
      </c>
      <c r="AS188" s="285">
        <f t="shared" ca="1" si="560"/>
        <v>0</v>
      </c>
      <c r="AT188" s="285">
        <f t="shared" ca="1" si="560"/>
        <v>600</v>
      </c>
      <c r="AU188" s="285">
        <f t="shared" ca="1" si="560"/>
        <v>150</v>
      </c>
      <c r="AV188" s="285">
        <f t="shared" ca="1" si="561"/>
        <v>500</v>
      </c>
      <c r="AW188" s="285">
        <f t="shared" ca="1" si="561"/>
        <v>0</v>
      </c>
      <c r="AX188" s="285">
        <f t="shared" ca="1" si="561"/>
        <v>0</v>
      </c>
      <c r="AY188" s="609">
        <f t="shared" ca="1" si="561"/>
        <v>0</v>
      </c>
      <c r="AZ188" s="285">
        <f t="shared" ca="1" si="561"/>
        <v>11</v>
      </c>
      <c r="BA188" s="285">
        <f t="shared" ca="1" si="561"/>
        <v>25</v>
      </c>
      <c r="BB188" s="285">
        <f t="shared" ca="1" si="561"/>
        <v>6</v>
      </c>
      <c r="BC188" s="285">
        <f t="shared" ca="1" si="561"/>
        <v>0</v>
      </c>
      <c r="BD188" s="285">
        <f t="shared" ca="1" si="561"/>
        <v>6</v>
      </c>
      <c r="BE188" s="285">
        <f t="shared" ca="1" si="439"/>
        <v>0</v>
      </c>
      <c r="BF188" s="285">
        <f t="shared" ca="1" si="562"/>
        <v>25</v>
      </c>
      <c r="BG188" s="285">
        <f t="shared" ca="1" si="562"/>
        <v>0</v>
      </c>
      <c r="BH188" s="285">
        <f t="shared" ca="1" si="562"/>
        <v>0</v>
      </c>
      <c r="BI188" s="285">
        <f t="shared" ca="1" si="562"/>
        <v>0</v>
      </c>
      <c r="BJ188" s="285">
        <f t="shared" ca="1" si="563"/>
        <v>15</v>
      </c>
      <c r="BK188" s="285">
        <f t="shared" ca="1" si="563"/>
        <v>0</v>
      </c>
      <c r="BL188" s="285">
        <f t="shared" ca="1" si="563"/>
        <v>0</v>
      </c>
      <c r="BM188" s="285">
        <f t="shared" ca="1" si="563"/>
        <v>0</v>
      </c>
      <c r="BN188" s="285">
        <f t="shared" ca="1" si="563"/>
        <v>0</v>
      </c>
      <c r="BO188" s="285">
        <f t="shared" ca="1" si="563"/>
        <v>0</v>
      </c>
      <c r="BP188" s="285">
        <f t="shared" ca="1" si="563"/>
        <v>0</v>
      </c>
      <c r="BQ188" s="514">
        <f t="shared" ca="1" si="440"/>
        <v>23</v>
      </c>
      <c r="BR188" s="566">
        <f t="shared" ca="1" si="515"/>
        <v>87.7</v>
      </c>
      <c r="BS188" s="274">
        <f t="shared" ca="1" si="508"/>
        <v>1250</v>
      </c>
      <c r="BT188" s="285">
        <f t="shared" ca="1" si="441"/>
        <v>1338</v>
      </c>
      <c r="BU188" s="286" t="str">
        <f t="shared" si="523"/>
        <v>D</v>
      </c>
      <c r="BV188" s="323">
        <f t="shared" ca="1" si="445"/>
        <v>1338</v>
      </c>
      <c r="BW188" s="323">
        <f t="shared" ca="1" si="442"/>
        <v>0</v>
      </c>
      <c r="BX188" s="26"/>
      <c r="BY188" s="287"/>
      <c r="BZ188" s="288"/>
      <c r="CA188" s="237" t="str">
        <f t="shared" si="524"/>
        <v>D</v>
      </c>
      <c r="CB188" s="278">
        <f t="shared" si="533"/>
        <v>2027</v>
      </c>
      <c r="CC188" s="279">
        <f t="shared" si="533"/>
        <v>3</v>
      </c>
      <c r="CD188" s="280">
        <f t="shared" ca="1" si="446"/>
        <v>0</v>
      </c>
      <c r="CE188" s="280">
        <f t="shared" ca="1" si="447"/>
        <v>0</v>
      </c>
      <c r="CF188" s="280">
        <f t="shared" ca="1" si="448"/>
        <v>0</v>
      </c>
      <c r="CG188" s="280">
        <f t="shared" ca="1" si="449"/>
        <v>0</v>
      </c>
      <c r="CH188" s="280">
        <f t="shared" ca="1" si="450"/>
        <v>0</v>
      </c>
      <c r="CI188" s="280">
        <f t="shared" ca="1" si="451"/>
        <v>0</v>
      </c>
      <c r="CJ188" s="280">
        <f t="shared" ca="1" si="452"/>
        <v>0</v>
      </c>
      <c r="CK188" s="280">
        <f t="shared" ca="1" si="453"/>
        <v>0</v>
      </c>
      <c r="CL188" s="280">
        <f t="shared" ca="1" si="454"/>
        <v>600</v>
      </c>
      <c r="CM188" s="280">
        <f t="shared" ca="1" si="455"/>
        <v>150</v>
      </c>
      <c r="CN188" s="280">
        <f t="shared" ca="1" si="456"/>
        <v>500</v>
      </c>
      <c r="CO188" s="280">
        <f t="shared" ca="1" si="457"/>
        <v>0</v>
      </c>
      <c r="CP188" s="365">
        <f t="shared" ca="1" si="458"/>
        <v>0</v>
      </c>
      <c r="CQ188" s="613">
        <f t="shared" ca="1" si="459"/>
        <v>0</v>
      </c>
      <c r="CR188" s="280">
        <f t="shared" ca="1" si="460"/>
        <v>10</v>
      </c>
      <c r="CS188" s="280">
        <f t="shared" ca="1" si="461"/>
        <v>25</v>
      </c>
      <c r="CT188" s="280">
        <f t="shared" ca="1" si="462"/>
        <v>6</v>
      </c>
      <c r="CU188" s="280">
        <f t="shared" ca="1" si="463"/>
        <v>0</v>
      </c>
      <c r="CV188" s="280">
        <f t="shared" ca="1" si="464"/>
        <v>5</v>
      </c>
      <c r="CW188" s="365">
        <f t="shared" ca="1" si="465"/>
        <v>0</v>
      </c>
      <c r="CX188" s="280">
        <f t="shared" ca="1" si="466"/>
        <v>25</v>
      </c>
      <c r="CY188" s="280">
        <f t="shared" ca="1" si="467"/>
        <v>0</v>
      </c>
      <c r="CZ188" s="280">
        <f t="shared" ca="1" si="468"/>
        <v>0</v>
      </c>
      <c r="DA188" s="280">
        <f t="shared" ca="1" si="469"/>
        <v>0</v>
      </c>
      <c r="DB188" s="280">
        <f t="shared" ca="1" si="470"/>
        <v>15</v>
      </c>
      <c r="DC188" s="280">
        <f t="shared" ca="1" si="471"/>
        <v>0</v>
      </c>
      <c r="DD188" s="280">
        <f t="shared" ca="1" si="472"/>
        <v>0</v>
      </c>
      <c r="DE188" s="280">
        <f t="shared" ca="1" si="473"/>
        <v>0</v>
      </c>
      <c r="DF188" s="280">
        <f t="shared" ca="1" si="474"/>
        <v>0</v>
      </c>
      <c r="DG188" s="280">
        <f t="shared" ca="1" si="475"/>
        <v>0</v>
      </c>
      <c r="DH188" s="280">
        <f t="shared" ca="1" si="476"/>
        <v>0</v>
      </c>
      <c r="DI188" s="568">
        <f t="shared" ca="1" si="477"/>
        <v>21</v>
      </c>
      <c r="DJ188" s="568">
        <f t="shared" ca="1" si="478"/>
        <v>65</v>
      </c>
      <c r="DK188" s="414">
        <f t="shared" ca="1" si="479"/>
        <v>1250</v>
      </c>
      <c r="DL188" s="281">
        <f t="shared" ca="1" si="480"/>
        <v>1336</v>
      </c>
      <c r="DM188" s="281">
        <f t="shared" ca="1" si="481"/>
        <v>1336</v>
      </c>
      <c r="DN188" s="454">
        <f t="shared" ca="1" si="482"/>
        <v>0</v>
      </c>
      <c r="DO188" s="626">
        <f t="shared" ca="1" si="483"/>
        <v>0</v>
      </c>
      <c r="DP188" s="29"/>
      <c r="DQ188" s="29"/>
      <c r="DR188" s="29"/>
      <c r="DS188" s="29"/>
      <c r="DT188" s="29"/>
      <c r="DU188" s="29"/>
      <c r="DV188" s="29"/>
    </row>
    <row r="189" spans="1:126" ht="11.25" customHeight="1">
      <c r="A189" s="1">
        <f t="shared" si="554"/>
        <v>2033</v>
      </c>
      <c r="B189" s="405">
        <v>0</v>
      </c>
      <c r="C189" s="405">
        <v>0</v>
      </c>
      <c r="D189" s="405">
        <v>0</v>
      </c>
      <c r="E189" s="405">
        <v>0</v>
      </c>
      <c r="F189" s="405">
        <v>0</v>
      </c>
      <c r="G189" s="405">
        <v>0</v>
      </c>
      <c r="H189" s="405">
        <v>0</v>
      </c>
      <c r="I189" s="405">
        <v>0</v>
      </c>
      <c r="J189" s="405">
        <v>0</v>
      </c>
      <c r="K189" s="405">
        <v>0</v>
      </c>
      <c r="L189" s="405">
        <v>0</v>
      </c>
      <c r="M189" s="405">
        <v>0</v>
      </c>
      <c r="N189" s="269">
        <f t="shared" si="564"/>
        <v>0</v>
      </c>
      <c r="P189" s="1">
        <f t="shared" si="555"/>
        <v>2033</v>
      </c>
      <c r="Q189" s="405">
        <v>0</v>
      </c>
      <c r="R189" s="405">
        <v>0</v>
      </c>
      <c r="S189" s="405">
        <v>0</v>
      </c>
      <c r="T189" s="405">
        <v>0</v>
      </c>
      <c r="U189" s="405">
        <v>0</v>
      </c>
      <c r="V189" s="405">
        <v>0</v>
      </c>
      <c r="W189" s="405">
        <v>0</v>
      </c>
      <c r="X189" s="405">
        <v>0</v>
      </c>
      <c r="Y189" s="405">
        <v>0</v>
      </c>
      <c r="Z189" s="405">
        <v>0</v>
      </c>
      <c r="AA189" s="405">
        <v>0</v>
      </c>
      <c r="AB189" s="405">
        <v>0</v>
      </c>
      <c r="AC189" s="269">
        <f t="shared" si="565"/>
        <v>0</v>
      </c>
      <c r="AE189" s="262"/>
      <c r="AF189" s="262"/>
      <c r="AG189" s="25"/>
      <c r="AH189" s="25"/>
      <c r="AI189" s="237" t="str">
        <f t="shared" si="520"/>
        <v>T</v>
      </c>
      <c r="AJ189" s="25">
        <f t="shared" si="521"/>
        <v>2027</v>
      </c>
      <c r="AK189" s="284">
        <f t="shared" si="522"/>
        <v>4</v>
      </c>
      <c r="AL189" s="285">
        <f t="shared" ca="1" si="560"/>
        <v>0</v>
      </c>
      <c r="AM189" s="285">
        <f t="shared" ca="1" si="560"/>
        <v>0</v>
      </c>
      <c r="AN189" s="285">
        <f t="shared" ca="1" si="560"/>
        <v>0</v>
      </c>
      <c r="AO189" s="285">
        <f t="shared" ca="1" si="560"/>
        <v>0</v>
      </c>
      <c r="AP189" s="285">
        <f t="shared" ca="1" si="560"/>
        <v>0</v>
      </c>
      <c r="AQ189" s="285">
        <f t="shared" ca="1" si="560"/>
        <v>0</v>
      </c>
      <c r="AR189" s="285">
        <f t="shared" ca="1" si="560"/>
        <v>0</v>
      </c>
      <c r="AS189" s="285">
        <f t="shared" ca="1" si="560"/>
        <v>0</v>
      </c>
      <c r="AT189" s="285">
        <f t="shared" ca="1" si="560"/>
        <v>600</v>
      </c>
      <c r="AU189" s="285">
        <f t="shared" ca="1" si="560"/>
        <v>150</v>
      </c>
      <c r="AV189" s="285">
        <f t="shared" ca="1" si="561"/>
        <v>500</v>
      </c>
      <c r="AW189" s="285">
        <f t="shared" ca="1" si="561"/>
        <v>0</v>
      </c>
      <c r="AX189" s="285">
        <f t="shared" ca="1" si="561"/>
        <v>0</v>
      </c>
      <c r="AY189" s="609">
        <f t="shared" ca="1" si="561"/>
        <v>0</v>
      </c>
      <c r="AZ189" s="285">
        <f t="shared" ca="1" si="561"/>
        <v>11</v>
      </c>
      <c r="BA189" s="285">
        <f t="shared" ca="1" si="561"/>
        <v>25</v>
      </c>
      <c r="BB189" s="285">
        <f t="shared" ca="1" si="561"/>
        <v>6</v>
      </c>
      <c r="BC189" s="285">
        <f t="shared" ca="1" si="561"/>
        <v>0</v>
      </c>
      <c r="BD189" s="285">
        <f t="shared" ca="1" si="561"/>
        <v>5</v>
      </c>
      <c r="BE189" s="285">
        <f t="shared" ca="1" si="439"/>
        <v>0</v>
      </c>
      <c r="BF189" s="285">
        <f t="shared" ca="1" si="562"/>
        <v>25</v>
      </c>
      <c r="BG189" s="285">
        <f t="shared" ca="1" si="562"/>
        <v>0</v>
      </c>
      <c r="BH189" s="285">
        <f t="shared" ca="1" si="562"/>
        <v>0</v>
      </c>
      <c r="BI189" s="285">
        <f t="shared" ca="1" si="562"/>
        <v>0</v>
      </c>
      <c r="BJ189" s="285">
        <f t="shared" ca="1" si="563"/>
        <v>15</v>
      </c>
      <c r="BK189" s="285">
        <f t="shared" ca="1" si="563"/>
        <v>0</v>
      </c>
      <c r="BL189" s="285">
        <f t="shared" ca="1" si="563"/>
        <v>0</v>
      </c>
      <c r="BM189" s="285">
        <f t="shared" ca="1" si="563"/>
        <v>0</v>
      </c>
      <c r="BN189" s="285">
        <f t="shared" ca="1" si="563"/>
        <v>0</v>
      </c>
      <c r="BO189" s="285">
        <f t="shared" ca="1" si="563"/>
        <v>0</v>
      </c>
      <c r="BP189" s="285">
        <f t="shared" ca="1" si="563"/>
        <v>0</v>
      </c>
      <c r="BQ189" s="514">
        <f t="shared" ca="1" si="440"/>
        <v>22</v>
      </c>
      <c r="BR189" s="566">
        <f t="shared" ca="1" si="515"/>
        <v>86.6</v>
      </c>
      <c r="BS189" s="274">
        <f t="shared" ca="1" si="508"/>
        <v>1250</v>
      </c>
      <c r="BT189" s="285">
        <f t="shared" ca="1" si="441"/>
        <v>1337</v>
      </c>
      <c r="BU189" s="286" t="str">
        <f t="shared" si="523"/>
        <v>E</v>
      </c>
      <c r="BV189" s="323">
        <f t="shared" ca="1" si="445"/>
        <v>1337</v>
      </c>
      <c r="BW189" s="323">
        <f t="shared" ca="1" si="442"/>
        <v>0</v>
      </c>
      <c r="BY189" s="287"/>
      <c r="BZ189" s="288"/>
      <c r="CA189" s="237" t="str">
        <f t="shared" si="524"/>
        <v>E</v>
      </c>
      <c r="CB189" s="278">
        <f t="shared" si="533"/>
        <v>2027</v>
      </c>
      <c r="CC189" s="279">
        <f t="shared" si="533"/>
        <v>4</v>
      </c>
      <c r="CD189" s="280">
        <f t="shared" ca="1" si="446"/>
        <v>0</v>
      </c>
      <c r="CE189" s="280">
        <f t="shared" ca="1" si="447"/>
        <v>0</v>
      </c>
      <c r="CF189" s="280">
        <f t="shared" ca="1" si="448"/>
        <v>0</v>
      </c>
      <c r="CG189" s="280">
        <f t="shared" ca="1" si="449"/>
        <v>0</v>
      </c>
      <c r="CH189" s="280">
        <f t="shared" ca="1" si="450"/>
        <v>0</v>
      </c>
      <c r="CI189" s="280">
        <f t="shared" ca="1" si="451"/>
        <v>0</v>
      </c>
      <c r="CJ189" s="280">
        <f t="shared" ca="1" si="452"/>
        <v>0</v>
      </c>
      <c r="CK189" s="280">
        <f t="shared" ca="1" si="453"/>
        <v>0</v>
      </c>
      <c r="CL189" s="280">
        <f t="shared" ca="1" si="454"/>
        <v>0</v>
      </c>
      <c r="CM189" s="280">
        <f t="shared" ca="1" si="455"/>
        <v>150</v>
      </c>
      <c r="CN189" s="280">
        <f t="shared" ca="1" si="456"/>
        <v>500</v>
      </c>
      <c r="CO189" s="280">
        <f t="shared" ca="1" si="457"/>
        <v>0</v>
      </c>
      <c r="CP189" s="365">
        <f t="shared" ca="1" si="458"/>
        <v>0</v>
      </c>
      <c r="CQ189" s="613">
        <f t="shared" ca="1" si="459"/>
        <v>0</v>
      </c>
      <c r="CR189" s="280">
        <f t="shared" ca="1" si="460"/>
        <v>10</v>
      </c>
      <c r="CS189" s="280">
        <f t="shared" ca="1" si="461"/>
        <v>25</v>
      </c>
      <c r="CT189" s="280">
        <f t="shared" ca="1" si="462"/>
        <v>5</v>
      </c>
      <c r="CU189" s="280">
        <f t="shared" ca="1" si="463"/>
        <v>0</v>
      </c>
      <c r="CV189" s="280">
        <f t="shared" ca="1" si="464"/>
        <v>5</v>
      </c>
      <c r="CW189" s="365">
        <f t="shared" ca="1" si="465"/>
        <v>0</v>
      </c>
      <c r="CX189" s="280">
        <f t="shared" ca="1" si="466"/>
        <v>25</v>
      </c>
      <c r="CY189" s="280">
        <f t="shared" ca="1" si="467"/>
        <v>0</v>
      </c>
      <c r="CZ189" s="280">
        <f t="shared" ca="1" si="468"/>
        <v>0</v>
      </c>
      <c r="DA189" s="280">
        <f t="shared" ca="1" si="469"/>
        <v>0</v>
      </c>
      <c r="DB189" s="280">
        <f t="shared" ca="1" si="470"/>
        <v>15</v>
      </c>
      <c r="DC189" s="280">
        <f t="shared" ca="1" si="471"/>
        <v>0</v>
      </c>
      <c r="DD189" s="280">
        <f t="shared" ca="1" si="472"/>
        <v>0</v>
      </c>
      <c r="DE189" s="280">
        <f t="shared" ca="1" si="473"/>
        <v>0</v>
      </c>
      <c r="DF189" s="280">
        <f t="shared" ca="1" si="474"/>
        <v>0</v>
      </c>
      <c r="DG189" s="280">
        <f t="shared" ca="1" si="475"/>
        <v>0</v>
      </c>
      <c r="DH189" s="280">
        <f t="shared" ca="1" si="476"/>
        <v>0</v>
      </c>
      <c r="DI189" s="568">
        <f t="shared" ca="1" si="477"/>
        <v>20</v>
      </c>
      <c r="DJ189" s="568">
        <f t="shared" ca="1" si="478"/>
        <v>65</v>
      </c>
      <c r="DK189" s="414">
        <f t="shared" ca="1" si="479"/>
        <v>650</v>
      </c>
      <c r="DL189" s="281">
        <f t="shared" ca="1" si="480"/>
        <v>735</v>
      </c>
      <c r="DM189" s="281">
        <f t="shared" ca="1" si="481"/>
        <v>735</v>
      </c>
      <c r="DN189" s="454">
        <f t="shared" ca="1" si="482"/>
        <v>0</v>
      </c>
      <c r="DO189" s="626">
        <f t="shared" ca="1" si="483"/>
        <v>0</v>
      </c>
      <c r="DP189" s="29"/>
      <c r="DQ189" s="29"/>
      <c r="DR189" s="29"/>
      <c r="DS189" s="29"/>
      <c r="DT189" s="29"/>
      <c r="DU189" s="29"/>
      <c r="DV189" s="29"/>
    </row>
    <row r="190" spans="1:126" ht="11.25" customHeight="1">
      <c r="A190" s="1">
        <f t="shared" si="554"/>
        <v>2034</v>
      </c>
      <c r="B190" s="405">
        <v>0</v>
      </c>
      <c r="C190" s="405">
        <v>0</v>
      </c>
      <c r="D190" s="405">
        <v>0</v>
      </c>
      <c r="E190" s="405">
        <v>0</v>
      </c>
      <c r="F190" s="405">
        <v>0</v>
      </c>
      <c r="G190" s="405">
        <v>0</v>
      </c>
      <c r="H190" s="405">
        <v>0</v>
      </c>
      <c r="I190" s="405">
        <v>0</v>
      </c>
      <c r="J190" s="405">
        <v>0</v>
      </c>
      <c r="K190" s="405">
        <v>0</v>
      </c>
      <c r="L190" s="405">
        <v>0</v>
      </c>
      <c r="M190" s="405">
        <v>0</v>
      </c>
      <c r="N190" s="269">
        <f t="shared" si="564"/>
        <v>0</v>
      </c>
      <c r="P190" s="1">
        <f t="shared" si="555"/>
        <v>2034</v>
      </c>
      <c r="Q190" s="405">
        <v>0</v>
      </c>
      <c r="R190" s="405">
        <v>0</v>
      </c>
      <c r="S190" s="405">
        <v>0</v>
      </c>
      <c r="T190" s="405">
        <v>0</v>
      </c>
      <c r="U190" s="405">
        <v>0</v>
      </c>
      <c r="V190" s="405">
        <v>0</v>
      </c>
      <c r="W190" s="405">
        <v>0</v>
      </c>
      <c r="X190" s="405">
        <v>0</v>
      </c>
      <c r="Y190" s="405">
        <v>0</v>
      </c>
      <c r="Z190" s="405">
        <v>0</v>
      </c>
      <c r="AA190" s="405">
        <v>0</v>
      </c>
      <c r="AB190" s="405">
        <v>0</v>
      </c>
      <c r="AC190" s="269">
        <f t="shared" si="565"/>
        <v>0</v>
      </c>
      <c r="AE190" s="237"/>
      <c r="AF190" s="259"/>
      <c r="AG190" s="25"/>
      <c r="AH190" s="25"/>
      <c r="AI190" s="237" t="str">
        <f t="shared" si="520"/>
        <v>U</v>
      </c>
      <c r="AJ190" s="25">
        <f t="shared" si="521"/>
        <v>2027</v>
      </c>
      <c r="AK190" s="284">
        <f t="shared" si="522"/>
        <v>5</v>
      </c>
      <c r="AL190" s="285">
        <f t="shared" ca="1" si="560"/>
        <v>0</v>
      </c>
      <c r="AM190" s="285">
        <f t="shared" ca="1" si="560"/>
        <v>0</v>
      </c>
      <c r="AN190" s="285">
        <f t="shared" ca="1" si="560"/>
        <v>0</v>
      </c>
      <c r="AO190" s="285">
        <f t="shared" ca="1" si="560"/>
        <v>0</v>
      </c>
      <c r="AP190" s="285">
        <f t="shared" ca="1" si="560"/>
        <v>0</v>
      </c>
      <c r="AQ190" s="285">
        <f t="shared" ca="1" si="560"/>
        <v>0</v>
      </c>
      <c r="AR190" s="285">
        <f t="shared" ca="1" si="560"/>
        <v>0</v>
      </c>
      <c r="AS190" s="285">
        <f t="shared" ca="1" si="560"/>
        <v>0</v>
      </c>
      <c r="AT190" s="285">
        <f t="shared" ca="1" si="560"/>
        <v>0</v>
      </c>
      <c r="AU190" s="285">
        <f t="shared" ca="1" si="560"/>
        <v>150</v>
      </c>
      <c r="AV190" s="285">
        <f t="shared" ca="1" si="561"/>
        <v>500</v>
      </c>
      <c r="AW190" s="285">
        <f t="shared" ca="1" si="561"/>
        <v>0</v>
      </c>
      <c r="AX190" s="285">
        <f t="shared" ca="1" si="561"/>
        <v>0</v>
      </c>
      <c r="AY190" s="609">
        <f t="shared" ca="1" si="561"/>
        <v>0</v>
      </c>
      <c r="AZ190" s="285">
        <f t="shared" ca="1" si="561"/>
        <v>10</v>
      </c>
      <c r="BA190" s="285">
        <f t="shared" ca="1" si="561"/>
        <v>25</v>
      </c>
      <c r="BB190" s="285">
        <f t="shared" ca="1" si="561"/>
        <v>5</v>
      </c>
      <c r="BC190" s="285">
        <f t="shared" ca="1" si="561"/>
        <v>0</v>
      </c>
      <c r="BD190" s="285">
        <f t="shared" ca="1" si="561"/>
        <v>5</v>
      </c>
      <c r="BE190" s="285">
        <f t="shared" ca="1" si="439"/>
        <v>0</v>
      </c>
      <c r="BF190" s="285">
        <f t="shared" ca="1" si="562"/>
        <v>25</v>
      </c>
      <c r="BG190" s="285">
        <f t="shared" ca="1" si="562"/>
        <v>0</v>
      </c>
      <c r="BH190" s="285">
        <f t="shared" ca="1" si="562"/>
        <v>0</v>
      </c>
      <c r="BI190" s="285">
        <f t="shared" ca="1" si="562"/>
        <v>0</v>
      </c>
      <c r="BJ190" s="285">
        <f t="shared" ca="1" si="563"/>
        <v>15</v>
      </c>
      <c r="BK190" s="285">
        <f t="shared" ca="1" si="563"/>
        <v>0</v>
      </c>
      <c r="BL190" s="285">
        <f t="shared" ca="1" si="563"/>
        <v>0</v>
      </c>
      <c r="BM190" s="285">
        <f t="shared" ca="1" si="563"/>
        <v>0</v>
      </c>
      <c r="BN190" s="285">
        <f t="shared" ca="1" si="563"/>
        <v>0</v>
      </c>
      <c r="BO190" s="285">
        <f t="shared" ca="1" si="563"/>
        <v>0</v>
      </c>
      <c r="BP190" s="285">
        <f t="shared" ca="1" si="563"/>
        <v>0</v>
      </c>
      <c r="BQ190" s="514">
        <f t="shared" ca="1" si="440"/>
        <v>20</v>
      </c>
      <c r="BR190" s="566">
        <f t="shared" ca="1" si="515"/>
        <v>85.1</v>
      </c>
      <c r="BS190" s="274">
        <f t="shared" ca="1" si="508"/>
        <v>650</v>
      </c>
      <c r="BT190" s="285">
        <f t="shared" ca="1" si="441"/>
        <v>735</v>
      </c>
      <c r="BU190" s="286" t="str">
        <f t="shared" si="523"/>
        <v>F</v>
      </c>
      <c r="BV190" s="323">
        <f t="shared" ca="1" si="445"/>
        <v>735</v>
      </c>
      <c r="BW190" s="323">
        <f t="shared" ca="1" si="442"/>
        <v>0</v>
      </c>
      <c r="BY190" s="287"/>
      <c r="BZ190" s="288"/>
      <c r="CA190" s="237" t="str">
        <f t="shared" si="524"/>
        <v>F</v>
      </c>
      <c r="CB190" s="278">
        <f t="shared" si="533"/>
        <v>2027</v>
      </c>
      <c r="CC190" s="279">
        <f t="shared" si="533"/>
        <v>5</v>
      </c>
      <c r="CD190" s="280">
        <f t="shared" ca="1" si="446"/>
        <v>0</v>
      </c>
      <c r="CE190" s="280">
        <f t="shared" ca="1" si="447"/>
        <v>0</v>
      </c>
      <c r="CF190" s="280">
        <f t="shared" ca="1" si="448"/>
        <v>0</v>
      </c>
      <c r="CG190" s="280">
        <f t="shared" ca="1" si="449"/>
        <v>0</v>
      </c>
      <c r="CH190" s="280">
        <f t="shared" ca="1" si="450"/>
        <v>0</v>
      </c>
      <c r="CI190" s="280">
        <f t="shared" ca="1" si="451"/>
        <v>0</v>
      </c>
      <c r="CJ190" s="280">
        <f t="shared" ca="1" si="452"/>
        <v>0</v>
      </c>
      <c r="CK190" s="280">
        <f t="shared" ca="1" si="453"/>
        <v>0</v>
      </c>
      <c r="CL190" s="280">
        <f t="shared" ca="1" si="454"/>
        <v>0</v>
      </c>
      <c r="CM190" s="280">
        <f t="shared" ca="1" si="455"/>
        <v>150</v>
      </c>
      <c r="CN190" s="280">
        <f t="shared" ca="1" si="456"/>
        <v>500</v>
      </c>
      <c r="CO190" s="280">
        <f t="shared" ca="1" si="457"/>
        <v>0</v>
      </c>
      <c r="CP190" s="365">
        <f t="shared" ca="1" si="458"/>
        <v>0</v>
      </c>
      <c r="CQ190" s="613">
        <f t="shared" ca="1" si="459"/>
        <v>0</v>
      </c>
      <c r="CR190" s="280">
        <f t="shared" ca="1" si="460"/>
        <v>10</v>
      </c>
      <c r="CS190" s="280">
        <f t="shared" ca="1" si="461"/>
        <v>25</v>
      </c>
      <c r="CT190" s="280">
        <f t="shared" ca="1" si="462"/>
        <v>7</v>
      </c>
      <c r="CU190" s="280">
        <f t="shared" ca="1" si="463"/>
        <v>0</v>
      </c>
      <c r="CV190" s="280">
        <f t="shared" ca="1" si="464"/>
        <v>6</v>
      </c>
      <c r="CW190" s="365">
        <f t="shared" ca="1" si="465"/>
        <v>0</v>
      </c>
      <c r="CX190" s="280">
        <f t="shared" ca="1" si="466"/>
        <v>25</v>
      </c>
      <c r="CY190" s="280">
        <f t="shared" ca="1" si="467"/>
        <v>0</v>
      </c>
      <c r="CZ190" s="280">
        <f t="shared" ca="1" si="468"/>
        <v>0</v>
      </c>
      <c r="DA190" s="280">
        <f t="shared" ca="1" si="469"/>
        <v>0</v>
      </c>
      <c r="DB190" s="280">
        <f t="shared" ca="1" si="470"/>
        <v>15</v>
      </c>
      <c r="DC190" s="280">
        <f t="shared" ca="1" si="471"/>
        <v>0</v>
      </c>
      <c r="DD190" s="280">
        <f t="shared" ca="1" si="472"/>
        <v>0</v>
      </c>
      <c r="DE190" s="280">
        <f t="shared" ca="1" si="473"/>
        <v>0</v>
      </c>
      <c r="DF190" s="280">
        <f t="shared" ca="1" si="474"/>
        <v>0</v>
      </c>
      <c r="DG190" s="280">
        <f t="shared" ca="1" si="475"/>
        <v>0</v>
      </c>
      <c r="DH190" s="280">
        <f t="shared" ca="1" si="476"/>
        <v>0</v>
      </c>
      <c r="DI190" s="568">
        <f t="shared" ca="1" si="477"/>
        <v>23</v>
      </c>
      <c r="DJ190" s="568">
        <f t="shared" ca="1" si="478"/>
        <v>65</v>
      </c>
      <c r="DK190" s="414">
        <f t="shared" ca="1" si="479"/>
        <v>650</v>
      </c>
      <c r="DL190" s="281">
        <f t="shared" ca="1" si="480"/>
        <v>738</v>
      </c>
      <c r="DM190" s="281">
        <f t="shared" ca="1" si="481"/>
        <v>738</v>
      </c>
      <c r="DN190" s="454">
        <f t="shared" ca="1" si="482"/>
        <v>0</v>
      </c>
      <c r="DO190" s="626">
        <f t="shared" ca="1" si="483"/>
        <v>0</v>
      </c>
      <c r="DP190" s="29"/>
      <c r="DQ190" s="29"/>
      <c r="DR190" s="29"/>
      <c r="DS190" s="29"/>
      <c r="DT190" s="29"/>
      <c r="DU190" s="29"/>
      <c r="DV190" s="29"/>
    </row>
    <row r="191" spans="1:126" ht="11.25" customHeight="1">
      <c r="A191" s="1">
        <f t="shared" si="554"/>
        <v>2035</v>
      </c>
      <c r="B191" s="405">
        <v>0</v>
      </c>
      <c r="C191" s="405">
        <v>0</v>
      </c>
      <c r="D191" s="405">
        <v>0</v>
      </c>
      <c r="E191" s="405">
        <v>0</v>
      </c>
      <c r="F191" s="405">
        <v>0</v>
      </c>
      <c r="G191" s="405">
        <v>0</v>
      </c>
      <c r="H191" s="405">
        <v>0</v>
      </c>
      <c r="I191" s="405">
        <v>0</v>
      </c>
      <c r="J191" s="405">
        <v>0</v>
      </c>
      <c r="K191" s="405">
        <v>0</v>
      </c>
      <c r="L191" s="405">
        <v>0</v>
      </c>
      <c r="M191" s="405">
        <v>0</v>
      </c>
      <c r="N191" s="269">
        <f t="shared" si="564"/>
        <v>0</v>
      </c>
      <c r="P191" s="1">
        <f t="shared" si="555"/>
        <v>2035</v>
      </c>
      <c r="Q191" s="405">
        <v>0</v>
      </c>
      <c r="R191" s="405">
        <v>0</v>
      </c>
      <c r="S191" s="405">
        <v>0</v>
      </c>
      <c r="T191" s="405">
        <v>0</v>
      </c>
      <c r="U191" s="405">
        <v>0</v>
      </c>
      <c r="V191" s="405">
        <v>0</v>
      </c>
      <c r="W191" s="405">
        <v>0</v>
      </c>
      <c r="X191" s="405">
        <v>0</v>
      </c>
      <c r="Y191" s="405">
        <v>0</v>
      </c>
      <c r="Z191" s="405">
        <v>0</v>
      </c>
      <c r="AA191" s="405">
        <v>0</v>
      </c>
      <c r="AB191" s="405">
        <v>0</v>
      </c>
      <c r="AC191" s="269">
        <f t="shared" si="565"/>
        <v>0</v>
      </c>
      <c r="AE191" s="262"/>
      <c r="AF191" s="262"/>
      <c r="AG191" s="25"/>
      <c r="AH191" s="25"/>
      <c r="AI191" s="237" t="str">
        <f t="shared" si="520"/>
        <v>V</v>
      </c>
      <c r="AJ191" s="25">
        <f t="shared" si="521"/>
        <v>2027</v>
      </c>
      <c r="AK191" s="284">
        <f t="shared" si="522"/>
        <v>6</v>
      </c>
      <c r="AL191" s="285">
        <f t="shared" ca="1" si="560"/>
        <v>0</v>
      </c>
      <c r="AM191" s="285">
        <f t="shared" ca="1" si="560"/>
        <v>0</v>
      </c>
      <c r="AN191" s="285">
        <f t="shared" ca="1" si="560"/>
        <v>0</v>
      </c>
      <c r="AO191" s="285">
        <f t="shared" ca="1" si="560"/>
        <v>0</v>
      </c>
      <c r="AP191" s="285">
        <f t="shared" ca="1" si="560"/>
        <v>0</v>
      </c>
      <c r="AQ191" s="285">
        <f t="shared" ca="1" si="560"/>
        <v>0</v>
      </c>
      <c r="AR191" s="285">
        <f t="shared" ca="1" si="560"/>
        <v>0</v>
      </c>
      <c r="AS191" s="285">
        <f t="shared" ca="1" si="560"/>
        <v>0</v>
      </c>
      <c r="AT191" s="285">
        <f t="shared" ca="1" si="560"/>
        <v>0</v>
      </c>
      <c r="AU191" s="285">
        <f t="shared" ca="1" si="560"/>
        <v>150</v>
      </c>
      <c r="AV191" s="285">
        <f t="shared" ca="1" si="561"/>
        <v>500</v>
      </c>
      <c r="AW191" s="285">
        <f t="shared" ca="1" si="561"/>
        <v>0</v>
      </c>
      <c r="AX191" s="285">
        <f t="shared" ca="1" si="561"/>
        <v>0</v>
      </c>
      <c r="AY191" s="609">
        <f t="shared" ca="1" si="561"/>
        <v>0</v>
      </c>
      <c r="AZ191" s="285">
        <f t="shared" ca="1" si="561"/>
        <v>10</v>
      </c>
      <c r="BA191" s="285">
        <f t="shared" ca="1" si="561"/>
        <v>25</v>
      </c>
      <c r="BB191" s="285">
        <f t="shared" ca="1" si="561"/>
        <v>7</v>
      </c>
      <c r="BC191" s="285">
        <f t="shared" ca="1" si="561"/>
        <v>0</v>
      </c>
      <c r="BD191" s="285">
        <f t="shared" ca="1" si="561"/>
        <v>5</v>
      </c>
      <c r="BE191" s="285">
        <f t="shared" ca="1" si="439"/>
        <v>0</v>
      </c>
      <c r="BF191" s="285">
        <f t="shared" ca="1" si="562"/>
        <v>25</v>
      </c>
      <c r="BG191" s="285">
        <f t="shared" ca="1" si="562"/>
        <v>0</v>
      </c>
      <c r="BH191" s="285">
        <f t="shared" ca="1" si="562"/>
        <v>0</v>
      </c>
      <c r="BI191" s="285">
        <f t="shared" ca="1" si="562"/>
        <v>0</v>
      </c>
      <c r="BJ191" s="285">
        <f t="shared" ca="1" si="563"/>
        <v>15</v>
      </c>
      <c r="BK191" s="285">
        <f t="shared" ca="1" si="563"/>
        <v>0</v>
      </c>
      <c r="BL191" s="285">
        <f t="shared" ca="1" si="563"/>
        <v>0</v>
      </c>
      <c r="BM191" s="285">
        <f t="shared" ca="1" si="563"/>
        <v>0</v>
      </c>
      <c r="BN191" s="285">
        <f t="shared" ca="1" si="563"/>
        <v>0</v>
      </c>
      <c r="BO191" s="285">
        <f t="shared" ca="1" si="563"/>
        <v>0</v>
      </c>
      <c r="BP191" s="285">
        <f t="shared" ca="1" si="563"/>
        <v>0</v>
      </c>
      <c r="BQ191" s="514">
        <f t="shared" ca="1" si="440"/>
        <v>21</v>
      </c>
      <c r="BR191" s="566">
        <f t="shared" ca="1" si="515"/>
        <v>86.5</v>
      </c>
      <c r="BS191" s="274">
        <f t="shared" ca="1" si="508"/>
        <v>650</v>
      </c>
      <c r="BT191" s="285">
        <f t="shared" ca="1" si="441"/>
        <v>736</v>
      </c>
      <c r="BU191" s="286" t="str">
        <f t="shared" si="523"/>
        <v>G</v>
      </c>
      <c r="BV191" s="323">
        <f t="shared" ca="1" si="445"/>
        <v>737</v>
      </c>
      <c r="BW191" s="323">
        <f t="shared" ca="1" si="442"/>
        <v>1</v>
      </c>
      <c r="BY191" s="287"/>
      <c r="BZ191" s="288"/>
      <c r="CA191" s="237" t="str">
        <f t="shared" si="524"/>
        <v>G</v>
      </c>
      <c r="CB191" s="278">
        <f t="shared" si="533"/>
        <v>2027</v>
      </c>
      <c r="CC191" s="279">
        <f t="shared" si="533"/>
        <v>6</v>
      </c>
      <c r="CD191" s="280">
        <f t="shared" ca="1" si="446"/>
        <v>0</v>
      </c>
      <c r="CE191" s="280">
        <f t="shared" ca="1" si="447"/>
        <v>0</v>
      </c>
      <c r="CF191" s="280">
        <f t="shared" ca="1" si="448"/>
        <v>0</v>
      </c>
      <c r="CG191" s="280">
        <f t="shared" ca="1" si="449"/>
        <v>0</v>
      </c>
      <c r="CH191" s="280">
        <f t="shared" ca="1" si="450"/>
        <v>0</v>
      </c>
      <c r="CI191" s="280">
        <f t="shared" ca="1" si="451"/>
        <v>0</v>
      </c>
      <c r="CJ191" s="280">
        <f t="shared" ca="1" si="452"/>
        <v>0</v>
      </c>
      <c r="CK191" s="280">
        <f t="shared" ca="1" si="453"/>
        <v>0</v>
      </c>
      <c r="CL191" s="280">
        <f t="shared" ca="1" si="454"/>
        <v>0</v>
      </c>
      <c r="CM191" s="280">
        <f t="shared" ca="1" si="455"/>
        <v>150</v>
      </c>
      <c r="CN191" s="280">
        <f t="shared" ca="1" si="456"/>
        <v>500</v>
      </c>
      <c r="CO191" s="280">
        <f t="shared" ca="1" si="457"/>
        <v>0</v>
      </c>
      <c r="CP191" s="365">
        <f t="shared" ca="1" si="458"/>
        <v>0</v>
      </c>
      <c r="CQ191" s="613">
        <f t="shared" ca="1" si="459"/>
        <v>0</v>
      </c>
      <c r="CR191" s="280">
        <f t="shared" ca="1" si="460"/>
        <v>12</v>
      </c>
      <c r="CS191" s="280">
        <f t="shared" ca="1" si="461"/>
        <v>25</v>
      </c>
      <c r="CT191" s="280">
        <f t="shared" ca="1" si="462"/>
        <v>7</v>
      </c>
      <c r="CU191" s="280">
        <f t="shared" ca="1" si="463"/>
        <v>0</v>
      </c>
      <c r="CV191" s="280">
        <f t="shared" ca="1" si="464"/>
        <v>6</v>
      </c>
      <c r="CW191" s="365">
        <f t="shared" ca="1" si="465"/>
        <v>0</v>
      </c>
      <c r="CX191" s="280">
        <f t="shared" ca="1" si="466"/>
        <v>25</v>
      </c>
      <c r="CY191" s="280">
        <f t="shared" ca="1" si="467"/>
        <v>0</v>
      </c>
      <c r="CZ191" s="280">
        <f t="shared" ca="1" si="468"/>
        <v>0</v>
      </c>
      <c r="DA191" s="280">
        <f t="shared" ca="1" si="469"/>
        <v>0</v>
      </c>
      <c r="DB191" s="280">
        <f t="shared" ca="1" si="470"/>
        <v>15</v>
      </c>
      <c r="DC191" s="280">
        <f t="shared" ca="1" si="471"/>
        <v>0</v>
      </c>
      <c r="DD191" s="280">
        <f t="shared" ca="1" si="472"/>
        <v>0</v>
      </c>
      <c r="DE191" s="280">
        <f t="shared" ca="1" si="473"/>
        <v>0</v>
      </c>
      <c r="DF191" s="280">
        <f t="shared" ca="1" si="474"/>
        <v>0</v>
      </c>
      <c r="DG191" s="280">
        <f t="shared" ca="1" si="475"/>
        <v>0</v>
      </c>
      <c r="DH191" s="280">
        <f t="shared" ca="1" si="476"/>
        <v>0</v>
      </c>
      <c r="DI191" s="568">
        <f t="shared" ca="1" si="477"/>
        <v>25</v>
      </c>
      <c r="DJ191" s="568">
        <f t="shared" ca="1" si="478"/>
        <v>65</v>
      </c>
      <c r="DK191" s="414">
        <f t="shared" ca="1" si="479"/>
        <v>650</v>
      </c>
      <c r="DL191" s="281">
        <f t="shared" ca="1" si="480"/>
        <v>740</v>
      </c>
      <c r="DM191" s="281">
        <f t="shared" ca="1" si="481"/>
        <v>740</v>
      </c>
      <c r="DN191" s="454">
        <f t="shared" ca="1" si="482"/>
        <v>0</v>
      </c>
      <c r="DO191" s="626">
        <f t="shared" ca="1" si="483"/>
        <v>0</v>
      </c>
      <c r="DP191" s="29"/>
      <c r="DQ191" s="29"/>
      <c r="DR191" s="29"/>
      <c r="DS191" s="29"/>
      <c r="DT191" s="29"/>
      <c r="DU191" s="29"/>
      <c r="DV191" s="29"/>
    </row>
    <row r="192" spans="1:126" ht="11.25" customHeight="1">
      <c r="A192" s="1">
        <f t="shared" si="554"/>
        <v>2036</v>
      </c>
      <c r="B192" s="405">
        <v>0</v>
      </c>
      <c r="C192" s="405">
        <v>0</v>
      </c>
      <c r="D192" s="405">
        <v>0</v>
      </c>
      <c r="E192" s="405">
        <v>0</v>
      </c>
      <c r="F192" s="405">
        <v>0</v>
      </c>
      <c r="G192" s="405">
        <v>0</v>
      </c>
      <c r="H192" s="405">
        <v>0</v>
      </c>
      <c r="I192" s="405">
        <v>0</v>
      </c>
      <c r="J192" s="405">
        <v>0</v>
      </c>
      <c r="K192" s="405">
        <v>0</v>
      </c>
      <c r="L192" s="405">
        <v>0</v>
      </c>
      <c r="M192" s="405">
        <v>0</v>
      </c>
      <c r="N192" s="269">
        <f t="shared" si="564"/>
        <v>0</v>
      </c>
      <c r="P192" s="1">
        <f t="shared" si="555"/>
        <v>2036</v>
      </c>
      <c r="Q192" s="405">
        <v>0</v>
      </c>
      <c r="R192" s="405">
        <v>0</v>
      </c>
      <c r="S192" s="405">
        <v>0</v>
      </c>
      <c r="T192" s="405">
        <v>0</v>
      </c>
      <c r="U192" s="405">
        <v>0</v>
      </c>
      <c r="V192" s="405">
        <v>0</v>
      </c>
      <c r="W192" s="405">
        <v>0</v>
      </c>
      <c r="X192" s="405">
        <v>0</v>
      </c>
      <c r="Y192" s="405">
        <v>0</v>
      </c>
      <c r="Z192" s="405">
        <v>0</v>
      </c>
      <c r="AA192" s="405">
        <v>0</v>
      </c>
      <c r="AB192" s="405">
        <v>0</v>
      </c>
      <c r="AC192" s="269">
        <f t="shared" si="565"/>
        <v>0</v>
      </c>
      <c r="AE192" s="237"/>
      <c r="AF192" s="259"/>
      <c r="AG192" s="25"/>
      <c r="AH192" s="25"/>
      <c r="AI192" s="237" t="str">
        <f t="shared" si="520"/>
        <v>W</v>
      </c>
      <c r="AJ192" s="25">
        <f t="shared" si="521"/>
        <v>2027</v>
      </c>
      <c r="AK192" s="284">
        <f t="shared" si="522"/>
        <v>7</v>
      </c>
      <c r="AL192" s="285">
        <f t="shared" ca="1" si="560"/>
        <v>0</v>
      </c>
      <c r="AM192" s="285">
        <f t="shared" ca="1" si="560"/>
        <v>0</v>
      </c>
      <c r="AN192" s="285">
        <f t="shared" ca="1" si="560"/>
        <v>0</v>
      </c>
      <c r="AO192" s="285">
        <f t="shared" ca="1" si="560"/>
        <v>0</v>
      </c>
      <c r="AP192" s="285">
        <f t="shared" ca="1" si="560"/>
        <v>0</v>
      </c>
      <c r="AQ192" s="285">
        <f t="shared" ca="1" si="560"/>
        <v>0</v>
      </c>
      <c r="AR192" s="285">
        <f t="shared" ca="1" si="560"/>
        <v>0</v>
      </c>
      <c r="AS192" s="285">
        <f t="shared" ca="1" si="560"/>
        <v>0</v>
      </c>
      <c r="AT192" s="285">
        <f t="shared" ca="1" si="560"/>
        <v>0</v>
      </c>
      <c r="AU192" s="285">
        <f t="shared" ca="1" si="560"/>
        <v>150</v>
      </c>
      <c r="AV192" s="285">
        <f t="shared" ca="1" si="561"/>
        <v>500</v>
      </c>
      <c r="AW192" s="285">
        <f t="shared" ca="1" si="561"/>
        <v>0</v>
      </c>
      <c r="AX192" s="285">
        <f t="shared" ca="1" si="561"/>
        <v>0</v>
      </c>
      <c r="AY192" s="609">
        <f t="shared" ca="1" si="561"/>
        <v>0</v>
      </c>
      <c r="AZ192" s="285">
        <f t="shared" ca="1" si="561"/>
        <v>10</v>
      </c>
      <c r="BA192" s="285">
        <f t="shared" ca="1" si="561"/>
        <v>25</v>
      </c>
      <c r="BB192" s="285">
        <f t="shared" ca="1" si="561"/>
        <v>7</v>
      </c>
      <c r="BC192" s="285">
        <f t="shared" ca="1" si="561"/>
        <v>0</v>
      </c>
      <c r="BD192" s="285">
        <f t="shared" ca="1" si="561"/>
        <v>6</v>
      </c>
      <c r="BE192" s="285">
        <f t="shared" ca="1" si="439"/>
        <v>0</v>
      </c>
      <c r="BF192" s="285">
        <f t="shared" ca="1" si="562"/>
        <v>25</v>
      </c>
      <c r="BG192" s="285">
        <f t="shared" ca="1" si="562"/>
        <v>0</v>
      </c>
      <c r="BH192" s="285">
        <f t="shared" ca="1" si="562"/>
        <v>0</v>
      </c>
      <c r="BI192" s="285">
        <f t="shared" ca="1" si="562"/>
        <v>0</v>
      </c>
      <c r="BJ192" s="285">
        <f t="shared" ca="1" si="563"/>
        <v>15</v>
      </c>
      <c r="BK192" s="285">
        <f t="shared" ca="1" si="563"/>
        <v>0</v>
      </c>
      <c r="BL192" s="285">
        <f t="shared" ca="1" si="563"/>
        <v>0</v>
      </c>
      <c r="BM192" s="285">
        <f t="shared" ca="1" si="563"/>
        <v>0</v>
      </c>
      <c r="BN192" s="285">
        <f t="shared" ca="1" si="563"/>
        <v>0</v>
      </c>
      <c r="BO192" s="285">
        <f t="shared" ca="1" si="563"/>
        <v>0</v>
      </c>
      <c r="BP192" s="285">
        <f t="shared" ca="1" si="563"/>
        <v>0</v>
      </c>
      <c r="BQ192" s="514">
        <f t="shared" ca="1" si="440"/>
        <v>23</v>
      </c>
      <c r="BR192" s="566">
        <f t="shared" ca="1" si="515"/>
        <v>87.8</v>
      </c>
      <c r="BS192" s="274">
        <f t="shared" ca="1" si="508"/>
        <v>650</v>
      </c>
      <c r="BT192" s="285">
        <f t="shared" ca="1" si="441"/>
        <v>738</v>
      </c>
      <c r="BU192" s="286" t="str">
        <f t="shared" si="523"/>
        <v>H</v>
      </c>
      <c r="BV192" s="323">
        <f t="shared" ca="1" si="445"/>
        <v>738</v>
      </c>
      <c r="BW192" s="323">
        <f t="shared" ca="1" si="442"/>
        <v>0</v>
      </c>
      <c r="BY192" s="287"/>
      <c r="BZ192" s="288"/>
      <c r="CA192" s="237" t="str">
        <f t="shared" si="524"/>
        <v>H</v>
      </c>
      <c r="CB192" s="278">
        <f t="shared" si="533"/>
        <v>2027</v>
      </c>
      <c r="CC192" s="279">
        <f t="shared" si="533"/>
        <v>7</v>
      </c>
      <c r="CD192" s="280">
        <f t="shared" ca="1" si="446"/>
        <v>0</v>
      </c>
      <c r="CE192" s="280">
        <f t="shared" ca="1" si="447"/>
        <v>0</v>
      </c>
      <c r="CF192" s="280">
        <f t="shared" ca="1" si="448"/>
        <v>0</v>
      </c>
      <c r="CG192" s="280">
        <f t="shared" ca="1" si="449"/>
        <v>0</v>
      </c>
      <c r="CH192" s="280">
        <f t="shared" ca="1" si="450"/>
        <v>0</v>
      </c>
      <c r="CI192" s="280">
        <f t="shared" ca="1" si="451"/>
        <v>0</v>
      </c>
      <c r="CJ192" s="280">
        <f t="shared" ca="1" si="452"/>
        <v>0</v>
      </c>
      <c r="CK192" s="280">
        <f t="shared" ca="1" si="453"/>
        <v>0</v>
      </c>
      <c r="CL192" s="280">
        <f t="shared" ca="1" si="454"/>
        <v>0</v>
      </c>
      <c r="CM192" s="280">
        <f t="shared" ca="1" si="455"/>
        <v>150</v>
      </c>
      <c r="CN192" s="280">
        <f t="shared" ca="1" si="456"/>
        <v>500</v>
      </c>
      <c r="CO192" s="280">
        <f t="shared" ca="1" si="457"/>
        <v>0</v>
      </c>
      <c r="CP192" s="365">
        <f t="shared" ca="1" si="458"/>
        <v>0</v>
      </c>
      <c r="CQ192" s="613">
        <f t="shared" ca="1" si="459"/>
        <v>0</v>
      </c>
      <c r="CR192" s="280">
        <f t="shared" ca="1" si="460"/>
        <v>10</v>
      </c>
      <c r="CS192" s="280">
        <f t="shared" ca="1" si="461"/>
        <v>25</v>
      </c>
      <c r="CT192" s="280">
        <f t="shared" ca="1" si="462"/>
        <v>8</v>
      </c>
      <c r="CU192" s="280">
        <f t="shared" ca="1" si="463"/>
        <v>0</v>
      </c>
      <c r="CV192" s="280">
        <f t="shared" ca="1" si="464"/>
        <v>7</v>
      </c>
      <c r="CW192" s="365">
        <f t="shared" ca="1" si="465"/>
        <v>0</v>
      </c>
      <c r="CX192" s="280">
        <f t="shared" ca="1" si="466"/>
        <v>25</v>
      </c>
      <c r="CY192" s="280">
        <f t="shared" ca="1" si="467"/>
        <v>0</v>
      </c>
      <c r="CZ192" s="280">
        <f t="shared" ca="1" si="468"/>
        <v>0</v>
      </c>
      <c r="DA192" s="280">
        <f t="shared" ca="1" si="469"/>
        <v>0</v>
      </c>
      <c r="DB192" s="280">
        <f t="shared" ca="1" si="470"/>
        <v>15</v>
      </c>
      <c r="DC192" s="280">
        <f t="shared" ca="1" si="471"/>
        <v>0</v>
      </c>
      <c r="DD192" s="280">
        <f t="shared" ca="1" si="472"/>
        <v>0</v>
      </c>
      <c r="DE192" s="280">
        <f t="shared" ca="1" si="473"/>
        <v>0</v>
      </c>
      <c r="DF192" s="280">
        <f t="shared" ca="1" si="474"/>
        <v>0</v>
      </c>
      <c r="DG192" s="280">
        <f t="shared" ca="1" si="475"/>
        <v>0</v>
      </c>
      <c r="DH192" s="280">
        <f t="shared" ca="1" si="476"/>
        <v>0</v>
      </c>
      <c r="DI192" s="568">
        <f t="shared" ca="1" si="477"/>
        <v>25</v>
      </c>
      <c r="DJ192" s="568">
        <f t="shared" ca="1" si="478"/>
        <v>65</v>
      </c>
      <c r="DK192" s="414">
        <f t="shared" ca="1" si="479"/>
        <v>650</v>
      </c>
      <c r="DL192" s="281">
        <f t="shared" ca="1" si="480"/>
        <v>740</v>
      </c>
      <c r="DM192" s="281">
        <f t="shared" ca="1" si="481"/>
        <v>739</v>
      </c>
      <c r="DN192" s="454">
        <f t="shared" ca="1" si="482"/>
        <v>-1</v>
      </c>
      <c r="DO192" s="626">
        <f t="shared" ca="1" si="483"/>
        <v>-1.3513513513513514E-3</v>
      </c>
      <c r="DP192" s="29"/>
      <c r="DQ192" s="29"/>
      <c r="DR192" s="29"/>
      <c r="DS192" s="29"/>
      <c r="DT192" s="29"/>
      <c r="DU192" s="29"/>
      <c r="DV192" s="29"/>
    </row>
    <row r="193" spans="1:126" ht="11.25" customHeight="1">
      <c r="A193" s="1">
        <f t="shared" si="554"/>
        <v>2037</v>
      </c>
      <c r="B193" s="405">
        <v>0</v>
      </c>
      <c r="C193" s="405">
        <v>0</v>
      </c>
      <c r="D193" s="405">
        <v>0</v>
      </c>
      <c r="E193" s="405">
        <v>0</v>
      </c>
      <c r="F193" s="405">
        <v>0</v>
      </c>
      <c r="G193" s="405">
        <v>0</v>
      </c>
      <c r="H193" s="405">
        <v>0</v>
      </c>
      <c r="I193" s="405">
        <v>0</v>
      </c>
      <c r="J193" s="405">
        <v>0</v>
      </c>
      <c r="K193" s="405">
        <v>0</v>
      </c>
      <c r="L193" s="405">
        <v>0</v>
      </c>
      <c r="M193" s="405">
        <v>0</v>
      </c>
      <c r="N193" s="269">
        <f t="shared" si="564"/>
        <v>0</v>
      </c>
      <c r="P193" s="1">
        <f t="shared" si="555"/>
        <v>2037</v>
      </c>
      <c r="Q193" s="405">
        <v>0</v>
      </c>
      <c r="R193" s="405">
        <v>0</v>
      </c>
      <c r="S193" s="405">
        <v>0</v>
      </c>
      <c r="T193" s="405">
        <v>0</v>
      </c>
      <c r="U193" s="405">
        <v>0</v>
      </c>
      <c r="V193" s="405">
        <v>0</v>
      </c>
      <c r="W193" s="405">
        <v>0</v>
      </c>
      <c r="X193" s="405">
        <v>0</v>
      </c>
      <c r="Y193" s="405">
        <v>0</v>
      </c>
      <c r="Z193" s="405">
        <v>0</v>
      </c>
      <c r="AA193" s="405">
        <v>0</v>
      </c>
      <c r="AB193" s="405">
        <v>0</v>
      </c>
      <c r="AC193" s="269">
        <f t="shared" si="565"/>
        <v>0</v>
      </c>
      <c r="AE193" s="262"/>
      <c r="AF193" s="262"/>
      <c r="AG193" s="49"/>
      <c r="AI193" s="237" t="str">
        <f t="shared" si="520"/>
        <v>X</v>
      </c>
      <c r="AJ193" s="25">
        <f t="shared" si="521"/>
        <v>2027</v>
      </c>
      <c r="AK193" s="284">
        <f t="shared" si="522"/>
        <v>8</v>
      </c>
      <c r="AL193" s="285">
        <f t="shared" ca="1" si="560"/>
        <v>0</v>
      </c>
      <c r="AM193" s="285">
        <f t="shared" ca="1" si="560"/>
        <v>0</v>
      </c>
      <c r="AN193" s="285">
        <f t="shared" ca="1" si="560"/>
        <v>0</v>
      </c>
      <c r="AO193" s="285">
        <f t="shared" ca="1" si="560"/>
        <v>0</v>
      </c>
      <c r="AP193" s="285">
        <f t="shared" ca="1" si="560"/>
        <v>0</v>
      </c>
      <c r="AQ193" s="285">
        <f t="shared" ca="1" si="560"/>
        <v>0</v>
      </c>
      <c r="AR193" s="285">
        <f t="shared" ca="1" si="560"/>
        <v>0</v>
      </c>
      <c r="AS193" s="285">
        <f t="shared" ca="1" si="560"/>
        <v>0</v>
      </c>
      <c r="AT193" s="285">
        <f t="shared" ca="1" si="560"/>
        <v>0</v>
      </c>
      <c r="AU193" s="285">
        <f t="shared" ca="1" si="560"/>
        <v>150</v>
      </c>
      <c r="AV193" s="285">
        <f t="shared" ca="1" si="561"/>
        <v>500</v>
      </c>
      <c r="AW193" s="285">
        <f t="shared" ca="1" si="561"/>
        <v>0</v>
      </c>
      <c r="AX193" s="285">
        <f t="shared" ca="1" si="561"/>
        <v>0</v>
      </c>
      <c r="AY193" s="609">
        <f t="shared" ca="1" si="561"/>
        <v>0</v>
      </c>
      <c r="AZ193" s="285">
        <f t="shared" ca="1" si="561"/>
        <v>12</v>
      </c>
      <c r="BA193" s="285">
        <f t="shared" ca="1" si="561"/>
        <v>25</v>
      </c>
      <c r="BB193" s="285">
        <f t="shared" ca="1" si="561"/>
        <v>8</v>
      </c>
      <c r="BC193" s="285">
        <f t="shared" ca="1" si="561"/>
        <v>0</v>
      </c>
      <c r="BD193" s="285">
        <f t="shared" ca="1" si="561"/>
        <v>6</v>
      </c>
      <c r="BE193" s="285">
        <f t="shared" ca="1" si="439"/>
        <v>0</v>
      </c>
      <c r="BF193" s="285">
        <f t="shared" ca="1" si="562"/>
        <v>25</v>
      </c>
      <c r="BG193" s="285">
        <f t="shared" ca="1" si="562"/>
        <v>0</v>
      </c>
      <c r="BH193" s="285">
        <f t="shared" ca="1" si="562"/>
        <v>0</v>
      </c>
      <c r="BI193" s="285">
        <f t="shared" ca="1" si="562"/>
        <v>0</v>
      </c>
      <c r="BJ193" s="285">
        <f t="shared" ca="1" si="563"/>
        <v>15</v>
      </c>
      <c r="BK193" s="285">
        <f t="shared" ca="1" si="563"/>
        <v>0</v>
      </c>
      <c r="BL193" s="285">
        <f t="shared" ca="1" si="563"/>
        <v>0</v>
      </c>
      <c r="BM193" s="285">
        <f t="shared" ca="1" si="563"/>
        <v>0</v>
      </c>
      <c r="BN193" s="285">
        <f t="shared" ca="1" si="563"/>
        <v>0</v>
      </c>
      <c r="BO193" s="285">
        <f t="shared" ca="1" si="563"/>
        <v>0</v>
      </c>
      <c r="BP193" s="285">
        <f t="shared" ca="1" si="563"/>
        <v>0</v>
      </c>
      <c r="BQ193" s="514">
        <f t="shared" ca="1" si="440"/>
        <v>26</v>
      </c>
      <c r="BR193" s="566">
        <f t="shared" ca="1" si="515"/>
        <v>90.9</v>
      </c>
      <c r="BS193" s="274">
        <f t="shared" ca="1" si="508"/>
        <v>650</v>
      </c>
      <c r="BT193" s="285">
        <f t="shared" ca="1" si="441"/>
        <v>741</v>
      </c>
      <c r="BU193" s="286" t="str">
        <f t="shared" si="523"/>
        <v>I</v>
      </c>
      <c r="BV193" s="323">
        <f t="shared" ca="1" si="445"/>
        <v>741</v>
      </c>
      <c r="BW193" s="323">
        <f t="shared" ca="1" si="442"/>
        <v>0</v>
      </c>
      <c r="BY193" s="287"/>
      <c r="BZ193" s="288"/>
      <c r="CA193" s="237" t="str">
        <f t="shared" si="524"/>
        <v>I</v>
      </c>
      <c r="CB193" s="278">
        <f t="shared" si="533"/>
        <v>2027</v>
      </c>
      <c r="CC193" s="279">
        <f t="shared" si="533"/>
        <v>8</v>
      </c>
      <c r="CD193" s="280">
        <f t="shared" ca="1" si="446"/>
        <v>0</v>
      </c>
      <c r="CE193" s="280">
        <f t="shared" ca="1" si="447"/>
        <v>0</v>
      </c>
      <c r="CF193" s="280">
        <f t="shared" ca="1" si="448"/>
        <v>0</v>
      </c>
      <c r="CG193" s="280">
        <f t="shared" ca="1" si="449"/>
        <v>0</v>
      </c>
      <c r="CH193" s="280">
        <f t="shared" ca="1" si="450"/>
        <v>0</v>
      </c>
      <c r="CI193" s="280">
        <f t="shared" ca="1" si="451"/>
        <v>0</v>
      </c>
      <c r="CJ193" s="280">
        <f t="shared" ca="1" si="452"/>
        <v>0</v>
      </c>
      <c r="CK193" s="280">
        <f t="shared" ca="1" si="453"/>
        <v>0</v>
      </c>
      <c r="CL193" s="280">
        <f t="shared" ca="1" si="454"/>
        <v>0</v>
      </c>
      <c r="CM193" s="280">
        <f t="shared" ca="1" si="455"/>
        <v>150</v>
      </c>
      <c r="CN193" s="280">
        <f t="shared" ca="1" si="456"/>
        <v>500</v>
      </c>
      <c r="CO193" s="280">
        <f t="shared" ca="1" si="457"/>
        <v>0</v>
      </c>
      <c r="CP193" s="365">
        <f t="shared" ca="1" si="458"/>
        <v>0</v>
      </c>
      <c r="CQ193" s="613">
        <f t="shared" ca="1" si="459"/>
        <v>0</v>
      </c>
      <c r="CR193" s="280">
        <f t="shared" ca="1" si="460"/>
        <v>10</v>
      </c>
      <c r="CS193" s="280">
        <f t="shared" ca="1" si="461"/>
        <v>25</v>
      </c>
      <c r="CT193" s="280">
        <f t="shared" ca="1" si="462"/>
        <v>7</v>
      </c>
      <c r="CU193" s="280">
        <f t="shared" ca="1" si="463"/>
        <v>0</v>
      </c>
      <c r="CV193" s="280">
        <f t="shared" ca="1" si="464"/>
        <v>7</v>
      </c>
      <c r="CW193" s="365">
        <f t="shared" ca="1" si="465"/>
        <v>0</v>
      </c>
      <c r="CX193" s="280">
        <f t="shared" ca="1" si="466"/>
        <v>25</v>
      </c>
      <c r="CY193" s="280">
        <f t="shared" ca="1" si="467"/>
        <v>0</v>
      </c>
      <c r="CZ193" s="280">
        <f t="shared" ca="1" si="468"/>
        <v>0</v>
      </c>
      <c r="DA193" s="280">
        <f t="shared" ca="1" si="469"/>
        <v>0</v>
      </c>
      <c r="DB193" s="280">
        <f t="shared" ca="1" si="470"/>
        <v>15</v>
      </c>
      <c r="DC193" s="280">
        <f t="shared" ca="1" si="471"/>
        <v>0</v>
      </c>
      <c r="DD193" s="280">
        <f t="shared" ca="1" si="472"/>
        <v>0</v>
      </c>
      <c r="DE193" s="280">
        <f t="shared" ca="1" si="473"/>
        <v>0</v>
      </c>
      <c r="DF193" s="280">
        <f t="shared" ca="1" si="474"/>
        <v>0</v>
      </c>
      <c r="DG193" s="280">
        <f t="shared" ca="1" si="475"/>
        <v>0</v>
      </c>
      <c r="DH193" s="280">
        <f t="shared" ca="1" si="476"/>
        <v>0</v>
      </c>
      <c r="DI193" s="568">
        <f t="shared" ca="1" si="477"/>
        <v>24</v>
      </c>
      <c r="DJ193" s="568">
        <f t="shared" ca="1" si="478"/>
        <v>65</v>
      </c>
      <c r="DK193" s="414">
        <f t="shared" ca="1" si="479"/>
        <v>650</v>
      </c>
      <c r="DL193" s="281">
        <f t="shared" ca="1" si="480"/>
        <v>739</v>
      </c>
      <c r="DM193" s="281">
        <f t="shared" ca="1" si="481"/>
        <v>739</v>
      </c>
      <c r="DN193" s="454">
        <f t="shared" ca="1" si="482"/>
        <v>0</v>
      </c>
      <c r="DO193" s="626">
        <f t="shared" ca="1" si="483"/>
        <v>0</v>
      </c>
      <c r="DP193" s="29"/>
      <c r="DQ193" s="29"/>
      <c r="DR193" s="29"/>
      <c r="DS193" s="29"/>
      <c r="DT193" s="29"/>
      <c r="DU193" s="29"/>
      <c r="DV193" s="29"/>
    </row>
    <row r="194" spans="1:126" ht="11.25" customHeight="1">
      <c r="A194" s="1">
        <f t="shared" si="554"/>
        <v>2038</v>
      </c>
      <c r="B194" s="405">
        <v>0</v>
      </c>
      <c r="C194" s="405">
        <v>0</v>
      </c>
      <c r="D194" s="405">
        <v>0</v>
      </c>
      <c r="E194" s="405">
        <v>0</v>
      </c>
      <c r="F194" s="405">
        <v>0</v>
      </c>
      <c r="G194" s="405">
        <v>0</v>
      </c>
      <c r="H194" s="405">
        <v>0</v>
      </c>
      <c r="I194" s="405">
        <v>0</v>
      </c>
      <c r="J194" s="405">
        <v>0</v>
      </c>
      <c r="K194" s="405">
        <v>0</v>
      </c>
      <c r="L194" s="405">
        <v>0</v>
      </c>
      <c r="M194" s="405">
        <v>0</v>
      </c>
      <c r="N194" s="269">
        <f t="shared" si="564"/>
        <v>0</v>
      </c>
      <c r="P194" s="1">
        <f t="shared" si="555"/>
        <v>2038</v>
      </c>
      <c r="Q194" s="405">
        <v>0</v>
      </c>
      <c r="R194" s="405">
        <v>0</v>
      </c>
      <c r="S194" s="405">
        <v>0</v>
      </c>
      <c r="T194" s="405">
        <v>0</v>
      </c>
      <c r="U194" s="405">
        <v>0</v>
      </c>
      <c r="V194" s="405">
        <v>0</v>
      </c>
      <c r="W194" s="405">
        <v>0</v>
      </c>
      <c r="X194" s="405">
        <v>0</v>
      </c>
      <c r="Y194" s="405">
        <v>0</v>
      </c>
      <c r="Z194" s="405">
        <v>0</v>
      </c>
      <c r="AA194" s="405">
        <v>0</v>
      </c>
      <c r="AB194" s="405">
        <v>0</v>
      </c>
      <c r="AC194" s="269">
        <f t="shared" si="565"/>
        <v>0</v>
      </c>
      <c r="AE194" s="237"/>
      <c r="AF194" s="259"/>
      <c r="AI194" s="237" t="str">
        <f t="shared" si="520"/>
        <v>Y</v>
      </c>
      <c r="AJ194" s="25">
        <f t="shared" si="521"/>
        <v>2027</v>
      </c>
      <c r="AK194" s="284">
        <f t="shared" si="522"/>
        <v>9</v>
      </c>
      <c r="AL194" s="285">
        <f t="shared" ca="1" si="560"/>
        <v>0</v>
      </c>
      <c r="AM194" s="285">
        <f t="shared" ca="1" si="560"/>
        <v>0</v>
      </c>
      <c r="AN194" s="285">
        <f t="shared" ca="1" si="560"/>
        <v>0</v>
      </c>
      <c r="AO194" s="285">
        <f t="shared" ca="1" si="560"/>
        <v>0</v>
      </c>
      <c r="AP194" s="285">
        <f t="shared" ca="1" si="560"/>
        <v>0</v>
      </c>
      <c r="AQ194" s="285">
        <f t="shared" ca="1" si="560"/>
        <v>0</v>
      </c>
      <c r="AR194" s="285">
        <f t="shared" ca="1" si="560"/>
        <v>0</v>
      </c>
      <c r="AS194" s="285">
        <f t="shared" ca="1" si="560"/>
        <v>0</v>
      </c>
      <c r="AT194" s="285">
        <f t="shared" ca="1" si="560"/>
        <v>0</v>
      </c>
      <c r="AU194" s="285">
        <f t="shared" ca="1" si="560"/>
        <v>150</v>
      </c>
      <c r="AV194" s="285">
        <f t="shared" ca="1" si="561"/>
        <v>500</v>
      </c>
      <c r="AW194" s="285">
        <f t="shared" ca="1" si="561"/>
        <v>0</v>
      </c>
      <c r="AX194" s="285">
        <f t="shared" ca="1" si="561"/>
        <v>0</v>
      </c>
      <c r="AY194" s="609">
        <f t="shared" ca="1" si="561"/>
        <v>0</v>
      </c>
      <c r="AZ194" s="285">
        <f t="shared" ca="1" si="561"/>
        <v>10</v>
      </c>
      <c r="BA194" s="285">
        <f t="shared" ca="1" si="561"/>
        <v>25</v>
      </c>
      <c r="BB194" s="285">
        <f t="shared" ca="1" si="561"/>
        <v>7</v>
      </c>
      <c r="BC194" s="285">
        <f t="shared" ca="1" si="561"/>
        <v>0</v>
      </c>
      <c r="BD194" s="285">
        <f t="shared" ca="1" si="561"/>
        <v>7</v>
      </c>
      <c r="BE194" s="285">
        <f t="shared" ca="1" si="439"/>
        <v>0</v>
      </c>
      <c r="BF194" s="285">
        <f t="shared" ca="1" si="562"/>
        <v>25</v>
      </c>
      <c r="BG194" s="285">
        <f t="shared" ca="1" si="562"/>
        <v>0</v>
      </c>
      <c r="BH194" s="285">
        <f t="shared" ca="1" si="562"/>
        <v>0</v>
      </c>
      <c r="BI194" s="285">
        <f t="shared" ca="1" si="562"/>
        <v>0</v>
      </c>
      <c r="BJ194" s="285">
        <f t="shared" ca="1" si="563"/>
        <v>15</v>
      </c>
      <c r="BK194" s="285">
        <f t="shared" ca="1" si="563"/>
        <v>0</v>
      </c>
      <c r="BL194" s="285">
        <f t="shared" ca="1" si="563"/>
        <v>0</v>
      </c>
      <c r="BM194" s="285">
        <f t="shared" ca="1" si="563"/>
        <v>0</v>
      </c>
      <c r="BN194" s="285">
        <f t="shared" ca="1" si="563"/>
        <v>0</v>
      </c>
      <c r="BO194" s="285">
        <f t="shared" ca="1" si="563"/>
        <v>0</v>
      </c>
      <c r="BP194" s="285">
        <f t="shared" ca="1" si="563"/>
        <v>0</v>
      </c>
      <c r="BQ194" s="514">
        <f t="shared" ca="1" si="440"/>
        <v>24</v>
      </c>
      <c r="BR194" s="566">
        <f t="shared" ca="1" si="515"/>
        <v>88.7</v>
      </c>
      <c r="BS194" s="274">
        <f t="shared" ca="1" si="508"/>
        <v>650</v>
      </c>
      <c r="BT194" s="285">
        <f t="shared" ca="1" si="441"/>
        <v>739</v>
      </c>
      <c r="BU194" s="286" t="str">
        <f t="shared" si="523"/>
        <v>J</v>
      </c>
      <c r="BV194" s="323">
        <f t="shared" ca="1" si="445"/>
        <v>739</v>
      </c>
      <c r="BW194" s="323">
        <f t="shared" ca="1" si="442"/>
        <v>0</v>
      </c>
      <c r="BY194" s="287"/>
      <c r="BZ194" s="288"/>
      <c r="CA194" s="237" t="str">
        <f t="shared" si="524"/>
        <v>J</v>
      </c>
      <c r="CB194" s="278">
        <f t="shared" si="533"/>
        <v>2027</v>
      </c>
      <c r="CC194" s="279">
        <f t="shared" si="533"/>
        <v>9</v>
      </c>
      <c r="CD194" s="280">
        <f t="shared" ca="1" si="446"/>
        <v>0</v>
      </c>
      <c r="CE194" s="280">
        <f t="shared" ca="1" si="447"/>
        <v>0</v>
      </c>
      <c r="CF194" s="280">
        <f t="shared" ca="1" si="448"/>
        <v>0</v>
      </c>
      <c r="CG194" s="280">
        <f t="shared" ca="1" si="449"/>
        <v>0</v>
      </c>
      <c r="CH194" s="280">
        <f t="shared" ca="1" si="450"/>
        <v>0</v>
      </c>
      <c r="CI194" s="280">
        <f t="shared" ca="1" si="451"/>
        <v>0</v>
      </c>
      <c r="CJ194" s="280">
        <f t="shared" ca="1" si="452"/>
        <v>0</v>
      </c>
      <c r="CK194" s="280">
        <f t="shared" ca="1" si="453"/>
        <v>0</v>
      </c>
      <c r="CL194" s="280">
        <f t="shared" ca="1" si="454"/>
        <v>0</v>
      </c>
      <c r="CM194" s="280">
        <f t="shared" ca="1" si="455"/>
        <v>150</v>
      </c>
      <c r="CN194" s="280">
        <f t="shared" ca="1" si="456"/>
        <v>500</v>
      </c>
      <c r="CO194" s="280">
        <f t="shared" ca="1" si="457"/>
        <v>0</v>
      </c>
      <c r="CP194" s="365">
        <f t="shared" ca="1" si="458"/>
        <v>0</v>
      </c>
      <c r="CQ194" s="613">
        <f t="shared" ca="1" si="459"/>
        <v>0</v>
      </c>
      <c r="CR194" s="280">
        <f t="shared" ca="1" si="460"/>
        <v>10</v>
      </c>
      <c r="CS194" s="280">
        <f t="shared" ca="1" si="461"/>
        <v>25</v>
      </c>
      <c r="CT194" s="280">
        <f t="shared" ca="1" si="462"/>
        <v>7</v>
      </c>
      <c r="CU194" s="280">
        <f t="shared" ca="1" si="463"/>
        <v>0</v>
      </c>
      <c r="CV194" s="280">
        <f t="shared" ca="1" si="464"/>
        <v>6</v>
      </c>
      <c r="CW194" s="365">
        <f t="shared" ca="1" si="465"/>
        <v>0</v>
      </c>
      <c r="CX194" s="280">
        <f t="shared" ca="1" si="466"/>
        <v>25</v>
      </c>
      <c r="CY194" s="280">
        <f t="shared" ca="1" si="467"/>
        <v>0</v>
      </c>
      <c r="CZ194" s="280">
        <f t="shared" ca="1" si="468"/>
        <v>0</v>
      </c>
      <c r="DA194" s="280">
        <f t="shared" ca="1" si="469"/>
        <v>0</v>
      </c>
      <c r="DB194" s="280">
        <f t="shared" ca="1" si="470"/>
        <v>15</v>
      </c>
      <c r="DC194" s="280">
        <f t="shared" ca="1" si="471"/>
        <v>0</v>
      </c>
      <c r="DD194" s="280">
        <f t="shared" ca="1" si="472"/>
        <v>0</v>
      </c>
      <c r="DE194" s="280">
        <f t="shared" ca="1" si="473"/>
        <v>0</v>
      </c>
      <c r="DF194" s="280">
        <f t="shared" ca="1" si="474"/>
        <v>0</v>
      </c>
      <c r="DG194" s="280">
        <f t="shared" ca="1" si="475"/>
        <v>0</v>
      </c>
      <c r="DH194" s="280">
        <f t="shared" ca="1" si="476"/>
        <v>0</v>
      </c>
      <c r="DI194" s="568">
        <f t="shared" ca="1" si="477"/>
        <v>23</v>
      </c>
      <c r="DJ194" s="568">
        <f t="shared" ca="1" si="478"/>
        <v>65</v>
      </c>
      <c r="DK194" s="414">
        <f t="shared" ca="1" si="479"/>
        <v>650</v>
      </c>
      <c r="DL194" s="281">
        <f t="shared" ca="1" si="480"/>
        <v>738</v>
      </c>
      <c r="DM194" s="281">
        <f t="shared" ca="1" si="481"/>
        <v>737</v>
      </c>
      <c r="DN194" s="454">
        <f t="shared" ca="1" si="482"/>
        <v>-1</v>
      </c>
      <c r="DO194" s="626">
        <f t="shared" ca="1" si="483"/>
        <v>-1.3550135501355014E-3</v>
      </c>
      <c r="DP194" s="29"/>
      <c r="DQ194" s="29"/>
      <c r="DR194" s="29"/>
      <c r="DS194" s="29"/>
      <c r="DT194" s="29"/>
      <c r="DU194" s="29"/>
      <c r="DV194" s="29"/>
    </row>
    <row r="195" spans="1:126" ht="11.25" customHeight="1">
      <c r="A195" s="1">
        <f t="shared" si="554"/>
        <v>2039</v>
      </c>
      <c r="B195" s="405">
        <v>0</v>
      </c>
      <c r="C195" s="405">
        <v>0</v>
      </c>
      <c r="D195" s="405">
        <v>0</v>
      </c>
      <c r="E195" s="405">
        <v>0</v>
      </c>
      <c r="F195" s="405">
        <v>0</v>
      </c>
      <c r="G195" s="405">
        <v>0</v>
      </c>
      <c r="H195" s="405">
        <v>0</v>
      </c>
      <c r="I195" s="405">
        <v>0</v>
      </c>
      <c r="J195" s="405">
        <v>0</v>
      </c>
      <c r="K195" s="405">
        <v>0</v>
      </c>
      <c r="L195" s="405">
        <v>0</v>
      </c>
      <c r="M195" s="405">
        <v>0</v>
      </c>
      <c r="N195" s="269">
        <f t="shared" si="564"/>
        <v>0</v>
      </c>
      <c r="P195" s="1">
        <f t="shared" si="555"/>
        <v>2039</v>
      </c>
      <c r="Q195" s="405">
        <v>0</v>
      </c>
      <c r="R195" s="405">
        <v>0</v>
      </c>
      <c r="S195" s="405">
        <v>0</v>
      </c>
      <c r="T195" s="405">
        <v>0</v>
      </c>
      <c r="U195" s="405">
        <v>0</v>
      </c>
      <c r="V195" s="405">
        <v>0</v>
      </c>
      <c r="W195" s="405">
        <v>0</v>
      </c>
      <c r="X195" s="405">
        <v>0</v>
      </c>
      <c r="Y195" s="405">
        <v>0</v>
      </c>
      <c r="Z195" s="405">
        <v>0</v>
      </c>
      <c r="AA195" s="405">
        <v>0</v>
      </c>
      <c r="AB195" s="405">
        <v>0</v>
      </c>
      <c r="AC195" s="269">
        <f t="shared" si="565"/>
        <v>0</v>
      </c>
      <c r="AD195" s="26"/>
      <c r="AE195" s="262"/>
      <c r="AF195" s="262"/>
      <c r="AI195" s="237" t="str">
        <f t="shared" si="520"/>
        <v>Z</v>
      </c>
      <c r="AJ195" s="25">
        <f t="shared" si="521"/>
        <v>2027</v>
      </c>
      <c r="AK195" s="284">
        <f t="shared" si="522"/>
        <v>10</v>
      </c>
      <c r="AL195" s="285">
        <f t="shared" ca="1" si="560"/>
        <v>0</v>
      </c>
      <c r="AM195" s="285">
        <f t="shared" ca="1" si="560"/>
        <v>0</v>
      </c>
      <c r="AN195" s="285">
        <f t="shared" ca="1" si="560"/>
        <v>0</v>
      </c>
      <c r="AO195" s="285">
        <f t="shared" ca="1" si="560"/>
        <v>0</v>
      </c>
      <c r="AP195" s="285">
        <f t="shared" ca="1" si="560"/>
        <v>0</v>
      </c>
      <c r="AQ195" s="285">
        <f t="shared" ca="1" si="560"/>
        <v>0</v>
      </c>
      <c r="AR195" s="285">
        <f t="shared" ca="1" si="560"/>
        <v>0</v>
      </c>
      <c r="AS195" s="285">
        <f t="shared" ca="1" si="560"/>
        <v>0</v>
      </c>
      <c r="AT195" s="285">
        <f t="shared" ca="1" si="560"/>
        <v>0</v>
      </c>
      <c r="AU195" s="285">
        <f t="shared" ca="1" si="560"/>
        <v>150</v>
      </c>
      <c r="AV195" s="285">
        <f t="shared" ca="1" si="561"/>
        <v>500</v>
      </c>
      <c r="AW195" s="285">
        <f t="shared" ca="1" si="561"/>
        <v>0</v>
      </c>
      <c r="AX195" s="285">
        <f t="shared" ca="1" si="561"/>
        <v>0</v>
      </c>
      <c r="AY195" s="609">
        <f t="shared" ca="1" si="561"/>
        <v>0</v>
      </c>
      <c r="AZ195" s="285">
        <f t="shared" ca="1" si="561"/>
        <v>10</v>
      </c>
      <c r="BA195" s="285">
        <f t="shared" ca="1" si="561"/>
        <v>25</v>
      </c>
      <c r="BB195" s="285">
        <f t="shared" ca="1" si="561"/>
        <v>7</v>
      </c>
      <c r="BC195" s="285">
        <f t="shared" ca="1" si="561"/>
        <v>0</v>
      </c>
      <c r="BD195" s="285">
        <f t="shared" ca="1" si="561"/>
        <v>7</v>
      </c>
      <c r="BE195" s="285">
        <f t="shared" ca="1" si="439"/>
        <v>0</v>
      </c>
      <c r="BF195" s="285">
        <f t="shared" ca="1" si="562"/>
        <v>25</v>
      </c>
      <c r="BG195" s="285">
        <f t="shared" ca="1" si="562"/>
        <v>0</v>
      </c>
      <c r="BH195" s="285">
        <f t="shared" ca="1" si="562"/>
        <v>0</v>
      </c>
      <c r="BI195" s="285">
        <f t="shared" ca="1" si="562"/>
        <v>0</v>
      </c>
      <c r="BJ195" s="285">
        <f t="shared" ca="1" si="563"/>
        <v>15</v>
      </c>
      <c r="BK195" s="285">
        <f t="shared" ca="1" si="563"/>
        <v>0</v>
      </c>
      <c r="BL195" s="285">
        <f t="shared" ca="1" si="563"/>
        <v>0</v>
      </c>
      <c r="BM195" s="285">
        <f t="shared" ca="1" si="563"/>
        <v>0</v>
      </c>
      <c r="BN195" s="285">
        <f t="shared" ca="1" si="563"/>
        <v>0</v>
      </c>
      <c r="BO195" s="285">
        <f t="shared" ca="1" si="563"/>
        <v>0</v>
      </c>
      <c r="BP195" s="285">
        <f t="shared" ca="1" si="563"/>
        <v>0</v>
      </c>
      <c r="BQ195" s="514">
        <f t="shared" ca="1" si="440"/>
        <v>23</v>
      </c>
      <c r="BR195" s="566">
        <f t="shared" ca="1" si="515"/>
        <v>88.2</v>
      </c>
      <c r="BS195" s="274">
        <f t="shared" ca="1" si="508"/>
        <v>650</v>
      </c>
      <c r="BT195" s="285">
        <f t="shared" ca="1" si="441"/>
        <v>738</v>
      </c>
      <c r="BU195" s="286" t="str">
        <f t="shared" si="523"/>
        <v>K</v>
      </c>
      <c r="BV195" s="323">
        <f t="shared" ca="1" si="445"/>
        <v>739</v>
      </c>
      <c r="BW195" s="323">
        <f t="shared" ca="1" si="442"/>
        <v>1</v>
      </c>
      <c r="BY195" s="287"/>
      <c r="BZ195" s="288"/>
      <c r="CA195" s="237" t="str">
        <f t="shared" si="524"/>
        <v>K</v>
      </c>
      <c r="CB195" s="278">
        <f t="shared" si="533"/>
        <v>2027</v>
      </c>
      <c r="CC195" s="279">
        <f t="shared" si="533"/>
        <v>10</v>
      </c>
      <c r="CD195" s="280">
        <f t="shared" ca="1" si="446"/>
        <v>0</v>
      </c>
      <c r="CE195" s="280">
        <f t="shared" ca="1" si="447"/>
        <v>0</v>
      </c>
      <c r="CF195" s="280">
        <f t="shared" ca="1" si="448"/>
        <v>0</v>
      </c>
      <c r="CG195" s="280">
        <f t="shared" ca="1" si="449"/>
        <v>0</v>
      </c>
      <c r="CH195" s="280">
        <f t="shared" ca="1" si="450"/>
        <v>0</v>
      </c>
      <c r="CI195" s="280">
        <f t="shared" ca="1" si="451"/>
        <v>0</v>
      </c>
      <c r="CJ195" s="280">
        <f t="shared" ca="1" si="452"/>
        <v>0</v>
      </c>
      <c r="CK195" s="280">
        <f t="shared" ca="1" si="453"/>
        <v>0</v>
      </c>
      <c r="CL195" s="280">
        <f t="shared" ca="1" si="454"/>
        <v>0</v>
      </c>
      <c r="CM195" s="280">
        <f t="shared" ca="1" si="455"/>
        <v>150</v>
      </c>
      <c r="CN195" s="280">
        <f t="shared" ca="1" si="456"/>
        <v>500</v>
      </c>
      <c r="CO195" s="280">
        <f t="shared" ca="1" si="457"/>
        <v>0</v>
      </c>
      <c r="CP195" s="365">
        <f t="shared" ca="1" si="458"/>
        <v>0</v>
      </c>
      <c r="CQ195" s="613">
        <f t="shared" ca="1" si="459"/>
        <v>0</v>
      </c>
      <c r="CR195" s="280">
        <f t="shared" ca="1" si="460"/>
        <v>11</v>
      </c>
      <c r="CS195" s="280">
        <f t="shared" ca="1" si="461"/>
        <v>25</v>
      </c>
      <c r="CT195" s="280">
        <f t="shared" ca="1" si="462"/>
        <v>6</v>
      </c>
      <c r="CU195" s="280">
        <f t="shared" ca="1" si="463"/>
        <v>0</v>
      </c>
      <c r="CV195" s="280">
        <f t="shared" ca="1" si="464"/>
        <v>5</v>
      </c>
      <c r="CW195" s="365">
        <f t="shared" ca="1" si="465"/>
        <v>0</v>
      </c>
      <c r="CX195" s="280">
        <f t="shared" ca="1" si="466"/>
        <v>25</v>
      </c>
      <c r="CY195" s="280">
        <f t="shared" ca="1" si="467"/>
        <v>0</v>
      </c>
      <c r="CZ195" s="280">
        <f t="shared" ca="1" si="468"/>
        <v>0</v>
      </c>
      <c r="DA195" s="280">
        <f t="shared" ca="1" si="469"/>
        <v>0</v>
      </c>
      <c r="DB195" s="280">
        <f t="shared" ca="1" si="470"/>
        <v>15</v>
      </c>
      <c r="DC195" s="280">
        <f t="shared" ca="1" si="471"/>
        <v>0</v>
      </c>
      <c r="DD195" s="280">
        <f t="shared" ca="1" si="472"/>
        <v>0</v>
      </c>
      <c r="DE195" s="280">
        <f t="shared" ca="1" si="473"/>
        <v>0</v>
      </c>
      <c r="DF195" s="280">
        <f t="shared" ca="1" si="474"/>
        <v>0</v>
      </c>
      <c r="DG195" s="280">
        <f t="shared" ca="1" si="475"/>
        <v>0</v>
      </c>
      <c r="DH195" s="280">
        <f t="shared" ca="1" si="476"/>
        <v>0</v>
      </c>
      <c r="DI195" s="568">
        <f t="shared" ca="1" si="477"/>
        <v>22</v>
      </c>
      <c r="DJ195" s="568">
        <f t="shared" ca="1" si="478"/>
        <v>65</v>
      </c>
      <c r="DK195" s="414">
        <f t="shared" ca="1" si="479"/>
        <v>650</v>
      </c>
      <c r="DL195" s="281">
        <f t="shared" ca="1" si="480"/>
        <v>737</v>
      </c>
      <c r="DM195" s="281">
        <f t="shared" ca="1" si="481"/>
        <v>737</v>
      </c>
      <c r="DN195" s="454">
        <f t="shared" ca="1" si="482"/>
        <v>0</v>
      </c>
      <c r="DO195" s="626">
        <f t="shared" ca="1" si="483"/>
        <v>0</v>
      </c>
      <c r="DP195" s="29"/>
      <c r="DQ195" s="29"/>
      <c r="DR195" s="29"/>
      <c r="DS195" s="29"/>
      <c r="DT195" s="29"/>
      <c r="DU195" s="29"/>
      <c r="DV195" s="29"/>
    </row>
    <row r="196" spans="1:126" ht="11.25" customHeight="1">
      <c r="A196" s="1">
        <f t="shared" si="554"/>
        <v>2040</v>
      </c>
      <c r="B196" s="405">
        <v>0</v>
      </c>
      <c r="C196" s="405">
        <v>0</v>
      </c>
      <c r="D196" s="405">
        <v>0</v>
      </c>
      <c r="E196" s="405">
        <v>0</v>
      </c>
      <c r="F196" s="405">
        <v>0</v>
      </c>
      <c r="G196" s="405">
        <v>0</v>
      </c>
      <c r="H196" s="405">
        <v>0</v>
      </c>
      <c r="I196" s="405">
        <v>0</v>
      </c>
      <c r="J196" s="405">
        <v>0</v>
      </c>
      <c r="K196" s="405">
        <v>0</v>
      </c>
      <c r="L196" s="405">
        <v>0</v>
      </c>
      <c r="M196" s="405">
        <v>0</v>
      </c>
      <c r="N196" s="269">
        <f t="shared" si="564"/>
        <v>0</v>
      </c>
      <c r="P196" s="1">
        <f t="shared" si="555"/>
        <v>2040</v>
      </c>
      <c r="Q196" s="405">
        <v>0</v>
      </c>
      <c r="R196" s="405">
        <v>0</v>
      </c>
      <c r="S196" s="405">
        <v>0</v>
      </c>
      <c r="T196" s="405">
        <v>0</v>
      </c>
      <c r="U196" s="405">
        <v>0</v>
      </c>
      <c r="V196" s="405">
        <v>0</v>
      </c>
      <c r="W196" s="405">
        <v>0</v>
      </c>
      <c r="X196" s="405">
        <v>0</v>
      </c>
      <c r="Y196" s="405">
        <v>0</v>
      </c>
      <c r="Z196" s="405">
        <v>0</v>
      </c>
      <c r="AA196" s="405">
        <v>0</v>
      </c>
      <c r="AB196" s="405">
        <v>0</v>
      </c>
      <c r="AC196" s="269">
        <f t="shared" si="565"/>
        <v>0</v>
      </c>
      <c r="AE196" s="237"/>
      <c r="AF196" s="259"/>
      <c r="AI196" s="237" t="str">
        <f t="shared" si="520"/>
        <v>AA</v>
      </c>
      <c r="AJ196" s="25">
        <f t="shared" si="521"/>
        <v>2027</v>
      </c>
      <c r="AK196" s="284">
        <f t="shared" si="522"/>
        <v>11</v>
      </c>
      <c r="AL196" s="285">
        <f t="shared" ref="AL196:AU205" ca="1" si="566">ROUND(INDIRECT(CONCATENATE($AI196,AL$2+($AJ196-2010))),0)</f>
        <v>0</v>
      </c>
      <c r="AM196" s="285">
        <f t="shared" ca="1" si="566"/>
        <v>0</v>
      </c>
      <c r="AN196" s="285">
        <f t="shared" ca="1" si="566"/>
        <v>0</v>
      </c>
      <c r="AO196" s="285">
        <f t="shared" ca="1" si="566"/>
        <v>0</v>
      </c>
      <c r="AP196" s="285">
        <f t="shared" ca="1" si="566"/>
        <v>0</v>
      </c>
      <c r="AQ196" s="285">
        <f t="shared" ca="1" si="566"/>
        <v>0</v>
      </c>
      <c r="AR196" s="285">
        <f t="shared" ca="1" si="566"/>
        <v>0</v>
      </c>
      <c r="AS196" s="285">
        <f t="shared" ca="1" si="566"/>
        <v>0</v>
      </c>
      <c r="AT196" s="285">
        <f t="shared" ca="1" si="566"/>
        <v>0</v>
      </c>
      <c r="AU196" s="285">
        <f t="shared" ca="1" si="566"/>
        <v>150</v>
      </c>
      <c r="AV196" s="285">
        <f t="shared" ref="AV196:BD205" ca="1" si="567">ROUND(INDIRECT(CONCATENATE($AI196,AV$2+($AJ196-2010))),0)</f>
        <v>500</v>
      </c>
      <c r="AW196" s="285">
        <f t="shared" ca="1" si="567"/>
        <v>0</v>
      </c>
      <c r="AX196" s="285">
        <f t="shared" ca="1" si="567"/>
        <v>0</v>
      </c>
      <c r="AY196" s="609">
        <f t="shared" ca="1" si="567"/>
        <v>0</v>
      </c>
      <c r="AZ196" s="285">
        <f t="shared" ca="1" si="567"/>
        <v>10</v>
      </c>
      <c r="BA196" s="285">
        <f t="shared" ca="1" si="567"/>
        <v>25</v>
      </c>
      <c r="BB196" s="285">
        <f t="shared" ca="1" si="567"/>
        <v>6</v>
      </c>
      <c r="BC196" s="285">
        <f t="shared" ca="1" si="567"/>
        <v>0</v>
      </c>
      <c r="BD196" s="285">
        <f t="shared" ca="1" si="567"/>
        <v>6</v>
      </c>
      <c r="BE196" s="285">
        <f t="shared" ca="1" si="439"/>
        <v>0</v>
      </c>
      <c r="BF196" s="285">
        <f t="shared" ca="1" si="562"/>
        <v>25</v>
      </c>
      <c r="BG196" s="285">
        <f t="shared" ca="1" si="562"/>
        <v>0</v>
      </c>
      <c r="BH196" s="285">
        <f t="shared" ca="1" si="562"/>
        <v>0</v>
      </c>
      <c r="BI196" s="285">
        <f t="shared" ca="1" si="562"/>
        <v>0</v>
      </c>
      <c r="BJ196" s="285">
        <f t="shared" ref="BJ196:BP205" ca="1" si="568">ROUND(INDIRECT(CONCATENATE($AI196,BJ$2+($AJ196-2010))),1)</f>
        <v>15</v>
      </c>
      <c r="BK196" s="285">
        <f t="shared" ca="1" si="568"/>
        <v>0</v>
      </c>
      <c r="BL196" s="285">
        <f t="shared" ca="1" si="568"/>
        <v>0</v>
      </c>
      <c r="BM196" s="285">
        <f t="shared" ca="1" si="568"/>
        <v>0</v>
      </c>
      <c r="BN196" s="285">
        <f t="shared" ca="1" si="568"/>
        <v>0</v>
      </c>
      <c r="BO196" s="285">
        <f t="shared" ca="1" si="568"/>
        <v>0</v>
      </c>
      <c r="BP196" s="285">
        <f t="shared" ca="1" si="568"/>
        <v>0</v>
      </c>
      <c r="BQ196" s="514">
        <f t="shared" ca="1" si="440"/>
        <v>22</v>
      </c>
      <c r="BR196" s="566">
        <f t="shared" ca="1" si="515"/>
        <v>87.3</v>
      </c>
      <c r="BS196" s="274">
        <f t="shared" ca="1" si="508"/>
        <v>650</v>
      </c>
      <c r="BT196" s="285">
        <f t="shared" ca="1" si="441"/>
        <v>737</v>
      </c>
      <c r="BU196" s="286" t="str">
        <f t="shared" si="523"/>
        <v>L</v>
      </c>
      <c r="BV196" s="323">
        <f t="shared" ca="1" si="445"/>
        <v>737</v>
      </c>
      <c r="BW196" s="323">
        <f t="shared" ca="1" si="442"/>
        <v>0</v>
      </c>
      <c r="BY196" s="287"/>
      <c r="BZ196" s="288"/>
      <c r="CA196" s="237" t="str">
        <f t="shared" si="524"/>
        <v>L</v>
      </c>
      <c r="CB196" s="278">
        <f t="shared" si="533"/>
        <v>2027</v>
      </c>
      <c r="CC196" s="279">
        <f t="shared" si="533"/>
        <v>11</v>
      </c>
      <c r="CD196" s="280">
        <f t="shared" ca="1" si="446"/>
        <v>0</v>
      </c>
      <c r="CE196" s="280">
        <f t="shared" ca="1" si="447"/>
        <v>0</v>
      </c>
      <c r="CF196" s="280">
        <f t="shared" ca="1" si="448"/>
        <v>0</v>
      </c>
      <c r="CG196" s="280">
        <f t="shared" ca="1" si="449"/>
        <v>0</v>
      </c>
      <c r="CH196" s="280">
        <f t="shared" ca="1" si="450"/>
        <v>0</v>
      </c>
      <c r="CI196" s="280">
        <f t="shared" ca="1" si="451"/>
        <v>0</v>
      </c>
      <c r="CJ196" s="280">
        <f t="shared" ca="1" si="452"/>
        <v>0</v>
      </c>
      <c r="CK196" s="280">
        <f t="shared" ca="1" si="453"/>
        <v>0</v>
      </c>
      <c r="CL196" s="280">
        <f t="shared" ca="1" si="454"/>
        <v>0</v>
      </c>
      <c r="CM196" s="280">
        <f t="shared" ca="1" si="455"/>
        <v>150</v>
      </c>
      <c r="CN196" s="280">
        <f t="shared" ca="1" si="456"/>
        <v>500</v>
      </c>
      <c r="CO196" s="280">
        <f t="shared" ca="1" si="457"/>
        <v>0</v>
      </c>
      <c r="CP196" s="365">
        <f t="shared" ca="1" si="458"/>
        <v>0</v>
      </c>
      <c r="CQ196" s="613">
        <f t="shared" ca="1" si="459"/>
        <v>0</v>
      </c>
      <c r="CR196" s="280">
        <f t="shared" ca="1" si="460"/>
        <v>7</v>
      </c>
      <c r="CS196" s="280">
        <f t="shared" ca="1" si="461"/>
        <v>25</v>
      </c>
      <c r="CT196" s="280">
        <f t="shared" ca="1" si="462"/>
        <v>6</v>
      </c>
      <c r="CU196" s="280">
        <f t="shared" ca="1" si="463"/>
        <v>0</v>
      </c>
      <c r="CV196" s="280">
        <f t="shared" ca="1" si="464"/>
        <v>5</v>
      </c>
      <c r="CW196" s="365">
        <f t="shared" ca="1" si="465"/>
        <v>0</v>
      </c>
      <c r="CX196" s="280">
        <f t="shared" ca="1" si="466"/>
        <v>25</v>
      </c>
      <c r="CY196" s="280">
        <f t="shared" ca="1" si="467"/>
        <v>0</v>
      </c>
      <c r="CZ196" s="280">
        <f t="shared" ca="1" si="468"/>
        <v>0</v>
      </c>
      <c r="DA196" s="280">
        <f t="shared" ca="1" si="469"/>
        <v>0</v>
      </c>
      <c r="DB196" s="280">
        <f t="shared" ca="1" si="470"/>
        <v>15</v>
      </c>
      <c r="DC196" s="280">
        <f t="shared" ca="1" si="471"/>
        <v>0</v>
      </c>
      <c r="DD196" s="280">
        <f t="shared" ca="1" si="472"/>
        <v>0</v>
      </c>
      <c r="DE196" s="280">
        <f t="shared" ca="1" si="473"/>
        <v>0</v>
      </c>
      <c r="DF196" s="280">
        <f t="shared" ca="1" si="474"/>
        <v>0</v>
      </c>
      <c r="DG196" s="280">
        <f t="shared" ca="1" si="475"/>
        <v>0</v>
      </c>
      <c r="DH196" s="280">
        <f t="shared" ca="1" si="476"/>
        <v>0</v>
      </c>
      <c r="DI196" s="568">
        <f t="shared" ca="1" si="477"/>
        <v>18</v>
      </c>
      <c r="DJ196" s="568">
        <f t="shared" ca="1" si="478"/>
        <v>65</v>
      </c>
      <c r="DK196" s="414">
        <f t="shared" ca="1" si="479"/>
        <v>650</v>
      </c>
      <c r="DL196" s="281">
        <f t="shared" ca="1" si="480"/>
        <v>733</v>
      </c>
      <c r="DM196" s="281">
        <f t="shared" ca="1" si="481"/>
        <v>732</v>
      </c>
      <c r="DN196" s="454">
        <f t="shared" ca="1" si="482"/>
        <v>-1</v>
      </c>
      <c r="DO196" s="626">
        <f t="shared" ca="1" si="483"/>
        <v>-1.364256480218281E-3</v>
      </c>
      <c r="DP196" s="29"/>
      <c r="DQ196" s="29"/>
      <c r="DR196" s="29"/>
      <c r="DS196" s="29"/>
      <c r="DT196" s="29"/>
      <c r="DU196" s="29"/>
      <c r="DV196" s="29"/>
    </row>
    <row r="197" spans="1:126" ht="11.25" customHeight="1">
      <c r="A197" s="1">
        <f t="shared" si="554"/>
        <v>2041</v>
      </c>
      <c r="P197" s="1">
        <f t="shared" si="555"/>
        <v>2041</v>
      </c>
      <c r="AE197" s="262"/>
      <c r="AF197" s="262"/>
      <c r="AI197" s="237" t="str">
        <f t="shared" si="520"/>
        <v>AB</v>
      </c>
      <c r="AJ197" s="25">
        <f t="shared" si="521"/>
        <v>2027</v>
      </c>
      <c r="AK197" s="284">
        <f t="shared" si="522"/>
        <v>12</v>
      </c>
      <c r="AL197" s="285">
        <f t="shared" ca="1" si="566"/>
        <v>0</v>
      </c>
      <c r="AM197" s="285">
        <f t="shared" ca="1" si="566"/>
        <v>0</v>
      </c>
      <c r="AN197" s="285">
        <f t="shared" ca="1" si="566"/>
        <v>0</v>
      </c>
      <c r="AO197" s="285">
        <f t="shared" ca="1" si="566"/>
        <v>0</v>
      </c>
      <c r="AP197" s="285">
        <f t="shared" ca="1" si="566"/>
        <v>0</v>
      </c>
      <c r="AQ197" s="285">
        <f t="shared" ca="1" si="566"/>
        <v>0</v>
      </c>
      <c r="AR197" s="285">
        <f t="shared" ca="1" si="566"/>
        <v>0</v>
      </c>
      <c r="AS197" s="285">
        <f t="shared" ca="1" si="566"/>
        <v>0</v>
      </c>
      <c r="AT197" s="285">
        <f t="shared" ca="1" si="566"/>
        <v>0</v>
      </c>
      <c r="AU197" s="285">
        <f t="shared" ca="1" si="566"/>
        <v>150</v>
      </c>
      <c r="AV197" s="285">
        <f t="shared" ca="1" si="567"/>
        <v>500</v>
      </c>
      <c r="AW197" s="285">
        <f t="shared" ca="1" si="567"/>
        <v>0</v>
      </c>
      <c r="AX197" s="285">
        <f t="shared" ca="1" si="567"/>
        <v>0</v>
      </c>
      <c r="AY197" s="609">
        <f t="shared" ca="1" si="567"/>
        <v>0</v>
      </c>
      <c r="AZ197" s="285">
        <f t="shared" ca="1" si="567"/>
        <v>11</v>
      </c>
      <c r="BA197" s="285">
        <f t="shared" ca="1" si="567"/>
        <v>25</v>
      </c>
      <c r="BB197" s="285">
        <f t="shared" ca="1" si="567"/>
        <v>6</v>
      </c>
      <c r="BC197" s="285">
        <f t="shared" ca="1" si="567"/>
        <v>0</v>
      </c>
      <c r="BD197" s="285">
        <f t="shared" ca="1" si="567"/>
        <v>5</v>
      </c>
      <c r="BE197" s="285">
        <f t="shared" ca="1" si="439"/>
        <v>0</v>
      </c>
      <c r="BF197" s="285">
        <f t="shared" ca="1" si="562"/>
        <v>25</v>
      </c>
      <c r="BG197" s="285">
        <f t="shared" ca="1" si="562"/>
        <v>0</v>
      </c>
      <c r="BH197" s="285">
        <f t="shared" ca="1" si="562"/>
        <v>0</v>
      </c>
      <c r="BI197" s="285">
        <f t="shared" ca="1" si="562"/>
        <v>0</v>
      </c>
      <c r="BJ197" s="285">
        <f t="shared" ca="1" si="568"/>
        <v>15</v>
      </c>
      <c r="BK197" s="285">
        <f t="shared" ca="1" si="568"/>
        <v>0</v>
      </c>
      <c r="BL197" s="285">
        <f t="shared" ca="1" si="568"/>
        <v>0</v>
      </c>
      <c r="BM197" s="285">
        <f t="shared" ca="1" si="568"/>
        <v>0</v>
      </c>
      <c r="BN197" s="285">
        <f t="shared" ca="1" si="568"/>
        <v>0</v>
      </c>
      <c r="BO197" s="285">
        <f t="shared" ca="1" si="568"/>
        <v>0</v>
      </c>
      <c r="BP197" s="285">
        <f t="shared" ca="1" si="568"/>
        <v>0</v>
      </c>
      <c r="BQ197" s="514">
        <f t="shared" ca="1" si="440"/>
        <v>21</v>
      </c>
      <c r="BR197" s="566">
        <f t="shared" ca="1" si="515"/>
        <v>86.2</v>
      </c>
      <c r="BS197" s="274">
        <f t="shared" ca="1" si="508"/>
        <v>650</v>
      </c>
      <c r="BT197" s="285">
        <f t="shared" ca="1" si="441"/>
        <v>736</v>
      </c>
      <c r="BU197" s="286" t="str">
        <f t="shared" si="523"/>
        <v>M</v>
      </c>
      <c r="BV197" s="323">
        <f t="shared" ca="1" si="445"/>
        <v>737</v>
      </c>
      <c r="BW197" s="323">
        <f t="shared" ca="1" si="442"/>
        <v>1</v>
      </c>
      <c r="BY197" s="287"/>
      <c r="BZ197" s="288"/>
      <c r="CA197" s="237" t="str">
        <f t="shared" si="524"/>
        <v>M</v>
      </c>
      <c r="CB197" s="278">
        <f t="shared" si="533"/>
        <v>2027</v>
      </c>
      <c r="CC197" s="279">
        <f t="shared" si="533"/>
        <v>12</v>
      </c>
      <c r="CD197" s="280">
        <f t="shared" ca="1" si="446"/>
        <v>0</v>
      </c>
      <c r="CE197" s="280">
        <f t="shared" ca="1" si="447"/>
        <v>0</v>
      </c>
      <c r="CF197" s="280">
        <f t="shared" ca="1" si="448"/>
        <v>0</v>
      </c>
      <c r="CG197" s="280">
        <f t="shared" ca="1" si="449"/>
        <v>0</v>
      </c>
      <c r="CH197" s="280">
        <f t="shared" ca="1" si="450"/>
        <v>0</v>
      </c>
      <c r="CI197" s="280">
        <f t="shared" ca="1" si="451"/>
        <v>0</v>
      </c>
      <c r="CJ197" s="280">
        <f t="shared" ca="1" si="452"/>
        <v>0</v>
      </c>
      <c r="CK197" s="280">
        <f t="shared" ca="1" si="453"/>
        <v>0</v>
      </c>
      <c r="CL197" s="280">
        <f t="shared" ca="1" si="454"/>
        <v>600</v>
      </c>
      <c r="CM197" s="280">
        <f t="shared" ca="1" si="455"/>
        <v>150</v>
      </c>
      <c r="CN197" s="280">
        <f t="shared" ca="1" si="456"/>
        <v>500</v>
      </c>
      <c r="CO197" s="280">
        <f t="shared" ca="1" si="457"/>
        <v>0</v>
      </c>
      <c r="CP197" s="365">
        <f t="shared" ca="1" si="458"/>
        <v>0</v>
      </c>
      <c r="CQ197" s="613">
        <f t="shared" ca="1" si="459"/>
        <v>0</v>
      </c>
      <c r="CR197" s="280">
        <f t="shared" ca="1" si="460"/>
        <v>10</v>
      </c>
      <c r="CS197" s="280">
        <f t="shared" ca="1" si="461"/>
        <v>25</v>
      </c>
      <c r="CT197" s="280">
        <f t="shared" ca="1" si="462"/>
        <v>7</v>
      </c>
      <c r="CU197" s="280">
        <f t="shared" ca="1" si="463"/>
        <v>0</v>
      </c>
      <c r="CV197" s="280">
        <f t="shared" ca="1" si="464"/>
        <v>6</v>
      </c>
      <c r="CW197" s="365">
        <f t="shared" ca="1" si="465"/>
        <v>0</v>
      </c>
      <c r="CX197" s="280">
        <f t="shared" ca="1" si="466"/>
        <v>25</v>
      </c>
      <c r="CY197" s="280">
        <f t="shared" ca="1" si="467"/>
        <v>0</v>
      </c>
      <c r="CZ197" s="280">
        <f t="shared" ca="1" si="468"/>
        <v>0</v>
      </c>
      <c r="DA197" s="280">
        <f t="shared" ca="1" si="469"/>
        <v>0</v>
      </c>
      <c r="DB197" s="280">
        <f t="shared" ca="1" si="470"/>
        <v>15</v>
      </c>
      <c r="DC197" s="280">
        <f t="shared" ca="1" si="471"/>
        <v>0</v>
      </c>
      <c r="DD197" s="280">
        <f t="shared" ca="1" si="472"/>
        <v>0</v>
      </c>
      <c r="DE197" s="280">
        <f t="shared" ca="1" si="473"/>
        <v>0</v>
      </c>
      <c r="DF197" s="280">
        <f t="shared" ca="1" si="474"/>
        <v>0</v>
      </c>
      <c r="DG197" s="280">
        <f t="shared" ca="1" si="475"/>
        <v>0</v>
      </c>
      <c r="DH197" s="280">
        <f t="shared" ca="1" si="476"/>
        <v>0</v>
      </c>
      <c r="DI197" s="568">
        <f t="shared" ca="1" si="477"/>
        <v>23</v>
      </c>
      <c r="DJ197" s="568">
        <f t="shared" ca="1" si="478"/>
        <v>65</v>
      </c>
      <c r="DK197" s="414">
        <f t="shared" ca="1" si="479"/>
        <v>1250</v>
      </c>
      <c r="DL197" s="281">
        <f t="shared" ca="1" si="480"/>
        <v>1338</v>
      </c>
      <c r="DM197" s="281">
        <f t="shared" ca="1" si="481"/>
        <v>1338</v>
      </c>
      <c r="DN197" s="454">
        <f t="shared" ca="1" si="482"/>
        <v>0</v>
      </c>
      <c r="DO197" s="626">
        <f t="shared" ca="1" si="483"/>
        <v>0</v>
      </c>
      <c r="DP197" s="29"/>
      <c r="DQ197" s="29"/>
      <c r="DR197" s="29"/>
      <c r="DS197" s="29"/>
      <c r="DT197" s="29"/>
      <c r="DU197" s="29"/>
      <c r="DV197" s="29"/>
    </row>
    <row r="198" spans="1:126" ht="11.25" customHeight="1">
      <c r="A198" s="1">
        <f t="shared" si="554"/>
        <v>2042</v>
      </c>
      <c r="P198" s="1">
        <f t="shared" si="555"/>
        <v>2042</v>
      </c>
      <c r="AE198" s="237"/>
      <c r="AF198" s="259"/>
      <c r="AI198" s="237" t="str">
        <f t="shared" si="520"/>
        <v>Q</v>
      </c>
      <c r="AJ198" s="25">
        <f t="shared" si="521"/>
        <v>2028</v>
      </c>
      <c r="AK198" s="284">
        <f t="shared" si="522"/>
        <v>1</v>
      </c>
      <c r="AL198" s="285">
        <f t="shared" ca="1" si="566"/>
        <v>0</v>
      </c>
      <c r="AM198" s="285">
        <f t="shared" ca="1" si="566"/>
        <v>0</v>
      </c>
      <c r="AN198" s="285">
        <f t="shared" ca="1" si="566"/>
        <v>0</v>
      </c>
      <c r="AO198" s="285">
        <f t="shared" ca="1" si="566"/>
        <v>0</v>
      </c>
      <c r="AP198" s="285">
        <f t="shared" ca="1" si="566"/>
        <v>0</v>
      </c>
      <c r="AQ198" s="285">
        <f t="shared" ca="1" si="566"/>
        <v>0</v>
      </c>
      <c r="AR198" s="285">
        <f t="shared" ca="1" si="566"/>
        <v>0</v>
      </c>
      <c r="AS198" s="285">
        <f t="shared" ca="1" si="566"/>
        <v>0</v>
      </c>
      <c r="AT198" s="285">
        <f t="shared" ca="1" si="566"/>
        <v>600</v>
      </c>
      <c r="AU198" s="285">
        <f t="shared" ca="1" si="566"/>
        <v>150</v>
      </c>
      <c r="AV198" s="285">
        <f t="shared" ca="1" si="567"/>
        <v>500</v>
      </c>
      <c r="AW198" s="285">
        <f t="shared" ca="1" si="567"/>
        <v>0</v>
      </c>
      <c r="AX198" s="285">
        <f t="shared" ca="1" si="567"/>
        <v>0</v>
      </c>
      <c r="AY198" s="609">
        <f t="shared" ca="1" si="567"/>
        <v>0</v>
      </c>
      <c r="AZ198" s="285">
        <f t="shared" ca="1" si="567"/>
        <v>7</v>
      </c>
      <c r="BA198" s="285">
        <f t="shared" ca="1" si="567"/>
        <v>25</v>
      </c>
      <c r="BB198" s="285">
        <f t="shared" ca="1" si="567"/>
        <v>7</v>
      </c>
      <c r="BC198" s="285">
        <f t="shared" ca="1" si="567"/>
        <v>0</v>
      </c>
      <c r="BD198" s="285">
        <f t="shared" ca="1" si="567"/>
        <v>5</v>
      </c>
      <c r="BE198" s="285">
        <f t="shared" ref="BE198:BE261" ca="1" si="569">ROUND(INDIRECT(CONCATENATE($AI198,BE$2+($AJ198-2010))),1)</f>
        <v>0</v>
      </c>
      <c r="BF198" s="285">
        <f t="shared" ca="1" si="562"/>
        <v>25</v>
      </c>
      <c r="BG198" s="285">
        <f t="shared" ca="1" si="562"/>
        <v>0</v>
      </c>
      <c r="BH198" s="285">
        <f t="shared" ca="1" si="562"/>
        <v>0</v>
      </c>
      <c r="BI198" s="285">
        <f t="shared" ca="1" si="562"/>
        <v>0</v>
      </c>
      <c r="BJ198" s="285">
        <f t="shared" ca="1" si="568"/>
        <v>15</v>
      </c>
      <c r="BK198" s="285">
        <f t="shared" ca="1" si="568"/>
        <v>0</v>
      </c>
      <c r="BL198" s="285">
        <f t="shared" ca="1" si="568"/>
        <v>0</v>
      </c>
      <c r="BM198" s="285">
        <f t="shared" ca="1" si="568"/>
        <v>0</v>
      </c>
      <c r="BN198" s="285">
        <f t="shared" ca="1" si="568"/>
        <v>0</v>
      </c>
      <c r="BO198" s="285">
        <f t="shared" ca="1" si="568"/>
        <v>0</v>
      </c>
      <c r="BP198" s="285">
        <f t="shared" ca="1" si="568"/>
        <v>0</v>
      </c>
      <c r="BQ198" s="514">
        <f t="shared" ref="BQ198:BQ261" ca="1" si="570">ROUND(INDIRECT(CONCATENATE($AI198,BQ$2+($AJ198-2010))),0)</f>
        <v>19</v>
      </c>
      <c r="BR198" s="566">
        <f t="shared" ca="1" si="515"/>
        <v>83.7</v>
      </c>
      <c r="BS198" s="274">
        <f t="shared" ca="1" si="508"/>
        <v>1250</v>
      </c>
      <c r="BT198" s="285">
        <f t="shared" ref="BT198:BT261" ca="1" si="571">ROUND(INDIRECT(CONCATENATE($AI198,BT$2+($AJ198-2010))),0)</f>
        <v>1334</v>
      </c>
      <c r="BU198" s="286" t="str">
        <f t="shared" si="523"/>
        <v>B</v>
      </c>
      <c r="BV198" s="323">
        <f t="shared" ca="1" si="445"/>
        <v>1334</v>
      </c>
      <c r="BW198" s="323">
        <f t="shared" ref="BW198:BW261" ca="1" si="572">BV198-BT198</f>
        <v>0</v>
      </c>
      <c r="BY198" s="287"/>
      <c r="BZ198" s="288"/>
      <c r="CA198" s="237" t="str">
        <f t="shared" si="524"/>
        <v>B</v>
      </c>
      <c r="CB198" s="278">
        <f t="shared" si="533"/>
        <v>2028</v>
      </c>
      <c r="CC198" s="279">
        <f t="shared" si="533"/>
        <v>1</v>
      </c>
      <c r="CD198" s="280">
        <f t="shared" ca="1" si="446"/>
        <v>0</v>
      </c>
      <c r="CE198" s="280">
        <f t="shared" ca="1" si="447"/>
        <v>0</v>
      </c>
      <c r="CF198" s="280">
        <f t="shared" ca="1" si="448"/>
        <v>0</v>
      </c>
      <c r="CG198" s="280">
        <f t="shared" ca="1" si="449"/>
        <v>0</v>
      </c>
      <c r="CH198" s="280">
        <f t="shared" ca="1" si="450"/>
        <v>0</v>
      </c>
      <c r="CI198" s="280">
        <f t="shared" ca="1" si="451"/>
        <v>0</v>
      </c>
      <c r="CJ198" s="280">
        <f t="shared" ca="1" si="452"/>
        <v>0</v>
      </c>
      <c r="CK198" s="280">
        <f t="shared" ca="1" si="453"/>
        <v>0</v>
      </c>
      <c r="CL198" s="280">
        <f t="shared" ca="1" si="454"/>
        <v>600</v>
      </c>
      <c r="CM198" s="280">
        <f t="shared" ca="1" si="455"/>
        <v>150</v>
      </c>
      <c r="CN198" s="280">
        <f t="shared" ca="1" si="456"/>
        <v>500</v>
      </c>
      <c r="CO198" s="280">
        <f t="shared" ca="1" si="457"/>
        <v>0</v>
      </c>
      <c r="CP198" s="365">
        <f t="shared" ca="1" si="458"/>
        <v>0</v>
      </c>
      <c r="CQ198" s="613">
        <f t="shared" ca="1" si="459"/>
        <v>0</v>
      </c>
      <c r="CR198" s="280">
        <f t="shared" ca="1" si="460"/>
        <v>11</v>
      </c>
      <c r="CS198" s="280">
        <f t="shared" ca="1" si="461"/>
        <v>25</v>
      </c>
      <c r="CT198" s="280">
        <f t="shared" ca="1" si="462"/>
        <v>8</v>
      </c>
      <c r="CU198" s="280">
        <f t="shared" ca="1" si="463"/>
        <v>0</v>
      </c>
      <c r="CV198" s="280">
        <f t="shared" ca="1" si="464"/>
        <v>6</v>
      </c>
      <c r="CW198" s="365">
        <f t="shared" ca="1" si="465"/>
        <v>0</v>
      </c>
      <c r="CX198" s="280">
        <f t="shared" ca="1" si="466"/>
        <v>25</v>
      </c>
      <c r="CY198" s="280">
        <f t="shared" ca="1" si="467"/>
        <v>0</v>
      </c>
      <c r="CZ198" s="280">
        <f t="shared" ca="1" si="468"/>
        <v>0</v>
      </c>
      <c r="DA198" s="280">
        <f t="shared" ca="1" si="469"/>
        <v>0</v>
      </c>
      <c r="DB198" s="280">
        <f t="shared" ca="1" si="470"/>
        <v>15</v>
      </c>
      <c r="DC198" s="280">
        <f t="shared" ca="1" si="471"/>
        <v>0</v>
      </c>
      <c r="DD198" s="280">
        <f t="shared" ca="1" si="472"/>
        <v>0</v>
      </c>
      <c r="DE198" s="280">
        <f t="shared" ca="1" si="473"/>
        <v>0</v>
      </c>
      <c r="DF198" s="280">
        <f t="shared" ca="1" si="474"/>
        <v>0</v>
      </c>
      <c r="DG198" s="280">
        <f t="shared" ca="1" si="475"/>
        <v>0</v>
      </c>
      <c r="DH198" s="280">
        <f t="shared" ca="1" si="476"/>
        <v>0</v>
      </c>
      <c r="DI198" s="568">
        <f t="shared" ca="1" si="477"/>
        <v>25</v>
      </c>
      <c r="DJ198" s="568">
        <f t="shared" ca="1" si="478"/>
        <v>65</v>
      </c>
      <c r="DK198" s="414">
        <f t="shared" ca="1" si="479"/>
        <v>1250</v>
      </c>
      <c r="DL198" s="281">
        <f t="shared" ca="1" si="480"/>
        <v>1340</v>
      </c>
      <c r="DM198" s="281">
        <f t="shared" ca="1" si="481"/>
        <v>1341</v>
      </c>
      <c r="DN198" s="454">
        <f t="shared" ca="1" si="482"/>
        <v>1</v>
      </c>
      <c r="DO198" s="626">
        <f t="shared" ca="1" si="483"/>
        <v>7.4626865671641792E-4</v>
      </c>
      <c r="DP198" s="29"/>
      <c r="DQ198" s="29"/>
      <c r="DR198" s="29"/>
      <c r="DS198" s="29"/>
      <c r="DT198" s="29"/>
      <c r="DU198" s="29"/>
      <c r="DV198" s="29"/>
    </row>
    <row r="199" spans="1:126" ht="11.25" customHeight="1">
      <c r="A199" s="1">
        <f t="shared" si="554"/>
        <v>2043</v>
      </c>
      <c r="P199" s="1">
        <f t="shared" si="555"/>
        <v>2043</v>
      </c>
      <c r="AE199" s="262"/>
      <c r="AF199" s="262"/>
      <c r="AI199" s="237" t="str">
        <f t="shared" si="520"/>
        <v>R</v>
      </c>
      <c r="AJ199" s="25">
        <f t="shared" si="521"/>
        <v>2028</v>
      </c>
      <c r="AK199" s="284">
        <f t="shared" si="522"/>
        <v>2</v>
      </c>
      <c r="AL199" s="285">
        <f t="shared" ca="1" si="566"/>
        <v>0</v>
      </c>
      <c r="AM199" s="285">
        <f t="shared" ca="1" si="566"/>
        <v>0</v>
      </c>
      <c r="AN199" s="285">
        <f t="shared" ca="1" si="566"/>
        <v>0</v>
      </c>
      <c r="AO199" s="285">
        <f t="shared" ca="1" si="566"/>
        <v>0</v>
      </c>
      <c r="AP199" s="285">
        <f t="shared" ca="1" si="566"/>
        <v>0</v>
      </c>
      <c r="AQ199" s="285">
        <f t="shared" ca="1" si="566"/>
        <v>0</v>
      </c>
      <c r="AR199" s="285">
        <f t="shared" ca="1" si="566"/>
        <v>0</v>
      </c>
      <c r="AS199" s="285">
        <f t="shared" ca="1" si="566"/>
        <v>0</v>
      </c>
      <c r="AT199" s="285">
        <f t="shared" ca="1" si="566"/>
        <v>600</v>
      </c>
      <c r="AU199" s="285">
        <f t="shared" ca="1" si="566"/>
        <v>150</v>
      </c>
      <c r="AV199" s="285">
        <f t="shared" ca="1" si="567"/>
        <v>500</v>
      </c>
      <c r="AW199" s="285">
        <f t="shared" ca="1" si="567"/>
        <v>0</v>
      </c>
      <c r="AX199" s="285">
        <f t="shared" ca="1" si="567"/>
        <v>0</v>
      </c>
      <c r="AY199" s="609">
        <f t="shared" ca="1" si="567"/>
        <v>0</v>
      </c>
      <c r="AZ199" s="285">
        <f t="shared" ca="1" si="567"/>
        <v>10</v>
      </c>
      <c r="BA199" s="285">
        <f t="shared" ca="1" si="567"/>
        <v>25</v>
      </c>
      <c r="BB199" s="285">
        <f t="shared" ca="1" si="567"/>
        <v>8</v>
      </c>
      <c r="BC199" s="285">
        <f t="shared" ca="1" si="567"/>
        <v>0</v>
      </c>
      <c r="BD199" s="285">
        <f t="shared" ca="1" si="567"/>
        <v>6</v>
      </c>
      <c r="BE199" s="285">
        <f t="shared" ca="1" si="569"/>
        <v>0</v>
      </c>
      <c r="BF199" s="285">
        <f t="shared" ca="1" si="562"/>
        <v>25</v>
      </c>
      <c r="BG199" s="285">
        <f t="shared" ca="1" si="562"/>
        <v>0</v>
      </c>
      <c r="BH199" s="285">
        <f t="shared" ca="1" si="562"/>
        <v>0</v>
      </c>
      <c r="BI199" s="285">
        <f t="shared" ca="1" si="562"/>
        <v>0</v>
      </c>
      <c r="BJ199" s="285">
        <f t="shared" ca="1" si="568"/>
        <v>15</v>
      </c>
      <c r="BK199" s="285">
        <f t="shared" ca="1" si="568"/>
        <v>0</v>
      </c>
      <c r="BL199" s="285">
        <f t="shared" ca="1" si="568"/>
        <v>0</v>
      </c>
      <c r="BM199" s="285">
        <f t="shared" ca="1" si="568"/>
        <v>0</v>
      </c>
      <c r="BN199" s="285">
        <f t="shared" ca="1" si="568"/>
        <v>0</v>
      </c>
      <c r="BO199" s="285">
        <f t="shared" ca="1" si="568"/>
        <v>0</v>
      </c>
      <c r="BP199" s="285">
        <f t="shared" ca="1" si="568"/>
        <v>0</v>
      </c>
      <c r="BQ199" s="514">
        <f t="shared" ca="1" si="570"/>
        <v>23</v>
      </c>
      <c r="BR199" s="566">
        <f t="shared" ca="1" si="515"/>
        <v>88.1</v>
      </c>
      <c r="BS199" s="274">
        <f t="shared" ca="1" si="508"/>
        <v>1250</v>
      </c>
      <c r="BT199" s="285">
        <f t="shared" ca="1" si="571"/>
        <v>1338</v>
      </c>
      <c r="BU199" s="286" t="str">
        <f t="shared" si="523"/>
        <v>C</v>
      </c>
      <c r="BV199" s="323">
        <f t="shared" ref="BV199:BV262" ca="1" si="573">SUM(AL199:BO199)</f>
        <v>1339</v>
      </c>
      <c r="BW199" s="323">
        <f t="shared" ca="1" si="572"/>
        <v>1</v>
      </c>
      <c r="BY199" s="287"/>
      <c r="BZ199" s="288"/>
      <c r="CA199" s="237" t="str">
        <f t="shared" si="524"/>
        <v>C</v>
      </c>
      <c r="CB199" s="278">
        <f t="shared" si="533"/>
        <v>2028</v>
      </c>
      <c r="CC199" s="279">
        <f t="shared" si="533"/>
        <v>2</v>
      </c>
      <c r="CD199" s="280">
        <f t="shared" ref="CD199:CD262" ca="1" si="574">AL201</f>
        <v>0</v>
      </c>
      <c r="CE199" s="280">
        <f t="shared" ref="CE199:CE262" ca="1" si="575">AM200</f>
        <v>0</v>
      </c>
      <c r="CF199" s="280">
        <f t="shared" ref="CF199:CF262" ca="1" si="576">AN201</f>
        <v>0</v>
      </c>
      <c r="CG199" s="280">
        <f t="shared" ref="CG199:CG262" ca="1" si="577">AO200</f>
        <v>0</v>
      </c>
      <c r="CH199" s="280">
        <f t="shared" ref="CH199:CH262" ca="1" si="578">AP200</f>
        <v>0</v>
      </c>
      <c r="CI199" s="280">
        <f t="shared" ref="CI199:CI262" ca="1" si="579">AQ200</f>
        <v>0</v>
      </c>
      <c r="CJ199" s="280">
        <f t="shared" ref="CJ199:CJ262" ca="1" si="580">AR200</f>
        <v>0</v>
      </c>
      <c r="CK199" s="280">
        <f t="shared" ref="CK199:CK262" ca="1" si="581">AS200</f>
        <v>0</v>
      </c>
      <c r="CL199" s="280">
        <f t="shared" ref="CL199:CL262" ca="1" si="582">AT200</f>
        <v>600</v>
      </c>
      <c r="CM199" s="280">
        <f t="shared" ref="CM199:CM262" ca="1" si="583">AU200</f>
        <v>150</v>
      </c>
      <c r="CN199" s="280">
        <f t="shared" ref="CN199:CN262" ca="1" si="584">AV200</f>
        <v>500</v>
      </c>
      <c r="CO199" s="280">
        <f t="shared" ref="CO199:CO262" ca="1" si="585">AW201</f>
        <v>0</v>
      </c>
      <c r="CP199" s="365">
        <f t="shared" ref="CP199:CP262" ca="1" si="586">AX200</f>
        <v>0</v>
      </c>
      <c r="CQ199" s="613">
        <f t="shared" ref="CQ199:CQ262" ca="1" si="587">AY200</f>
        <v>0</v>
      </c>
      <c r="CR199" s="280">
        <f t="shared" ref="CR199:CR262" ca="1" si="588">AZ201</f>
        <v>11</v>
      </c>
      <c r="CS199" s="280">
        <f t="shared" ref="CS199:CS262" ca="1" si="589">BA200</f>
        <v>25</v>
      </c>
      <c r="CT199" s="280">
        <f t="shared" ref="CT199:CT262" ca="1" si="590">BB200</f>
        <v>6</v>
      </c>
      <c r="CU199" s="280">
        <f t="shared" ref="CU199:CU262" ca="1" si="591">BC200</f>
        <v>0</v>
      </c>
      <c r="CV199" s="280">
        <f t="shared" ref="CV199:CV262" ca="1" si="592">BD201</f>
        <v>5</v>
      </c>
      <c r="CW199" s="365">
        <f t="shared" ref="CW199:CW262" ca="1" si="593">BE200</f>
        <v>0</v>
      </c>
      <c r="CX199" s="280">
        <f t="shared" ref="CX199:CX262" ca="1" si="594">BF200</f>
        <v>25</v>
      </c>
      <c r="CY199" s="280">
        <f t="shared" ref="CY199:CY262" ca="1" si="595">BG200</f>
        <v>0</v>
      </c>
      <c r="CZ199" s="280">
        <f t="shared" ref="CZ199:CZ262" ca="1" si="596">BH200</f>
        <v>0</v>
      </c>
      <c r="DA199" s="280">
        <f t="shared" ref="DA199:DA262" ca="1" si="597">BI200</f>
        <v>0</v>
      </c>
      <c r="DB199" s="280">
        <f t="shared" ref="DB199:DB262" ca="1" si="598">BJ200</f>
        <v>15</v>
      </c>
      <c r="DC199" s="280">
        <f t="shared" ref="DC199:DC262" ca="1" si="599">BK200</f>
        <v>0</v>
      </c>
      <c r="DD199" s="280">
        <f t="shared" ref="DD199:DD262" ca="1" si="600">BL200</f>
        <v>0</v>
      </c>
      <c r="DE199" s="280">
        <f t="shared" ref="DE199:DE262" ca="1" si="601">BM200</f>
        <v>0</v>
      </c>
      <c r="DF199" s="280">
        <f t="shared" ref="DF199:DF262" ca="1" si="602">BN200</f>
        <v>0</v>
      </c>
      <c r="DG199" s="280">
        <f t="shared" ref="DG199:DG262" ca="1" si="603">BO201</f>
        <v>0</v>
      </c>
      <c r="DH199" s="280">
        <f t="shared" ref="DH199:DH262" ca="1" si="604">BP200</f>
        <v>0</v>
      </c>
      <c r="DI199" s="568">
        <f t="shared" ref="DI199:DI262" ca="1" si="605">CR199+CT199+CV199+DC199</f>
        <v>22</v>
      </c>
      <c r="DJ199" s="568">
        <f t="shared" ref="DJ199:DJ262" ca="1" si="606">SUM(CS199,CU199,CW199:DB199,DD199:DH199)</f>
        <v>65</v>
      </c>
      <c r="DK199" s="414">
        <f t="shared" ref="DK199:DK262" ca="1" si="607">SUM(CD199:CQ199)</f>
        <v>1250</v>
      </c>
      <c r="DL199" s="281">
        <f t="shared" ref="DL199:DL262" ca="1" si="608">SUM(DI199:DK199)</f>
        <v>1337</v>
      </c>
      <c r="DM199" s="281">
        <f t="shared" ref="DM199:DM262" ca="1" si="609">ROUND(INDIRECT(CONCATENATE($CA199,DM$2+($AJ199-2010))),0)</f>
        <v>1338</v>
      </c>
      <c r="DN199" s="454">
        <f t="shared" ref="DN199:DN262" ca="1" si="610">DM199-DL199</f>
        <v>1</v>
      </c>
      <c r="DO199" s="626">
        <f t="shared" ref="DO199:DO262" ca="1" si="611">DN199/DL199</f>
        <v>7.4794315632011965E-4</v>
      </c>
      <c r="DP199" s="29"/>
      <c r="DQ199" s="29"/>
      <c r="DR199" s="29"/>
      <c r="DS199" s="29"/>
      <c r="DT199" s="29"/>
      <c r="DU199" s="29"/>
      <c r="DV199" s="29"/>
    </row>
    <row r="200" spans="1:126" ht="11.25" customHeight="1">
      <c r="A200" s="1">
        <f t="shared" si="554"/>
        <v>2044</v>
      </c>
      <c r="P200" s="1">
        <f t="shared" si="555"/>
        <v>2044</v>
      </c>
      <c r="AE200" s="237"/>
      <c r="AF200" s="259"/>
      <c r="AI200" s="237" t="str">
        <f t="shared" si="520"/>
        <v>S</v>
      </c>
      <c r="AJ200" s="25">
        <f t="shared" si="521"/>
        <v>2028</v>
      </c>
      <c r="AK200" s="284">
        <f t="shared" si="522"/>
        <v>3</v>
      </c>
      <c r="AL200" s="285">
        <f t="shared" ca="1" si="566"/>
        <v>0</v>
      </c>
      <c r="AM200" s="285">
        <f t="shared" ca="1" si="566"/>
        <v>0</v>
      </c>
      <c r="AN200" s="285">
        <f t="shared" ca="1" si="566"/>
        <v>0</v>
      </c>
      <c r="AO200" s="285">
        <f t="shared" ca="1" si="566"/>
        <v>0</v>
      </c>
      <c r="AP200" s="285">
        <f t="shared" ca="1" si="566"/>
        <v>0</v>
      </c>
      <c r="AQ200" s="285">
        <f t="shared" ca="1" si="566"/>
        <v>0</v>
      </c>
      <c r="AR200" s="285">
        <f t="shared" ca="1" si="566"/>
        <v>0</v>
      </c>
      <c r="AS200" s="285">
        <f t="shared" ca="1" si="566"/>
        <v>0</v>
      </c>
      <c r="AT200" s="285">
        <f t="shared" ca="1" si="566"/>
        <v>600</v>
      </c>
      <c r="AU200" s="285">
        <f t="shared" ca="1" si="566"/>
        <v>150</v>
      </c>
      <c r="AV200" s="285">
        <f t="shared" ca="1" si="567"/>
        <v>500</v>
      </c>
      <c r="AW200" s="285">
        <f t="shared" ca="1" si="567"/>
        <v>0</v>
      </c>
      <c r="AX200" s="285">
        <f t="shared" ca="1" si="567"/>
        <v>0</v>
      </c>
      <c r="AY200" s="609">
        <f t="shared" ca="1" si="567"/>
        <v>0</v>
      </c>
      <c r="AZ200" s="285">
        <f t="shared" ca="1" si="567"/>
        <v>11</v>
      </c>
      <c r="BA200" s="285">
        <f t="shared" ca="1" si="567"/>
        <v>25</v>
      </c>
      <c r="BB200" s="285">
        <f t="shared" ca="1" si="567"/>
        <v>6</v>
      </c>
      <c r="BC200" s="285">
        <f t="shared" ca="1" si="567"/>
        <v>0</v>
      </c>
      <c r="BD200" s="285">
        <f t="shared" ca="1" si="567"/>
        <v>6</v>
      </c>
      <c r="BE200" s="285">
        <f t="shared" ca="1" si="569"/>
        <v>0</v>
      </c>
      <c r="BF200" s="285">
        <f t="shared" ca="1" si="562"/>
        <v>25</v>
      </c>
      <c r="BG200" s="285">
        <f t="shared" ca="1" si="562"/>
        <v>0</v>
      </c>
      <c r="BH200" s="285">
        <f t="shared" ca="1" si="562"/>
        <v>0</v>
      </c>
      <c r="BI200" s="285">
        <f t="shared" ca="1" si="562"/>
        <v>0</v>
      </c>
      <c r="BJ200" s="285">
        <f t="shared" ca="1" si="568"/>
        <v>15</v>
      </c>
      <c r="BK200" s="285">
        <f t="shared" ca="1" si="568"/>
        <v>0</v>
      </c>
      <c r="BL200" s="285">
        <f t="shared" ca="1" si="568"/>
        <v>0</v>
      </c>
      <c r="BM200" s="285">
        <f t="shared" ca="1" si="568"/>
        <v>0</v>
      </c>
      <c r="BN200" s="285">
        <f t="shared" ca="1" si="568"/>
        <v>0</v>
      </c>
      <c r="BO200" s="285">
        <f t="shared" ca="1" si="568"/>
        <v>0</v>
      </c>
      <c r="BP200" s="285">
        <f t="shared" ca="1" si="568"/>
        <v>0</v>
      </c>
      <c r="BQ200" s="514">
        <f t="shared" ca="1" si="570"/>
        <v>23</v>
      </c>
      <c r="BR200" s="566">
        <f t="shared" ca="1" si="515"/>
        <v>87.8</v>
      </c>
      <c r="BS200" s="274">
        <f t="shared" ca="1" si="508"/>
        <v>1250</v>
      </c>
      <c r="BT200" s="285">
        <f t="shared" ca="1" si="571"/>
        <v>1338</v>
      </c>
      <c r="BU200" s="286" t="str">
        <f t="shared" si="523"/>
        <v>D</v>
      </c>
      <c r="BV200" s="323">
        <f t="shared" ca="1" si="573"/>
        <v>1338</v>
      </c>
      <c r="BW200" s="323">
        <f t="shared" ca="1" si="572"/>
        <v>0</v>
      </c>
      <c r="BY200" s="287"/>
      <c r="BZ200" s="288"/>
      <c r="CA200" s="237" t="str">
        <f t="shared" si="524"/>
        <v>D</v>
      </c>
      <c r="CB200" s="278">
        <f t="shared" si="533"/>
        <v>2028</v>
      </c>
      <c r="CC200" s="279">
        <f t="shared" si="533"/>
        <v>3</v>
      </c>
      <c r="CD200" s="280">
        <f t="shared" ca="1" si="574"/>
        <v>0</v>
      </c>
      <c r="CE200" s="280">
        <f t="shared" ca="1" si="575"/>
        <v>0</v>
      </c>
      <c r="CF200" s="280">
        <f t="shared" ca="1" si="576"/>
        <v>0</v>
      </c>
      <c r="CG200" s="280">
        <f t="shared" ca="1" si="577"/>
        <v>0</v>
      </c>
      <c r="CH200" s="280">
        <f t="shared" ca="1" si="578"/>
        <v>0</v>
      </c>
      <c r="CI200" s="280">
        <f t="shared" ca="1" si="579"/>
        <v>0</v>
      </c>
      <c r="CJ200" s="280">
        <f t="shared" ca="1" si="580"/>
        <v>0</v>
      </c>
      <c r="CK200" s="280">
        <f t="shared" ca="1" si="581"/>
        <v>0</v>
      </c>
      <c r="CL200" s="280">
        <f t="shared" ca="1" si="582"/>
        <v>600</v>
      </c>
      <c r="CM200" s="280">
        <f t="shared" ca="1" si="583"/>
        <v>150</v>
      </c>
      <c r="CN200" s="280">
        <f t="shared" ca="1" si="584"/>
        <v>500</v>
      </c>
      <c r="CO200" s="280">
        <f t="shared" ca="1" si="585"/>
        <v>0</v>
      </c>
      <c r="CP200" s="365">
        <f t="shared" ca="1" si="586"/>
        <v>0</v>
      </c>
      <c r="CQ200" s="613">
        <f t="shared" ca="1" si="587"/>
        <v>0</v>
      </c>
      <c r="CR200" s="280">
        <f t="shared" ca="1" si="588"/>
        <v>10</v>
      </c>
      <c r="CS200" s="280">
        <f t="shared" ca="1" si="589"/>
        <v>25</v>
      </c>
      <c r="CT200" s="280">
        <f t="shared" ca="1" si="590"/>
        <v>6</v>
      </c>
      <c r="CU200" s="280">
        <f t="shared" ca="1" si="591"/>
        <v>0</v>
      </c>
      <c r="CV200" s="280">
        <f t="shared" ca="1" si="592"/>
        <v>5</v>
      </c>
      <c r="CW200" s="365">
        <f t="shared" ca="1" si="593"/>
        <v>0</v>
      </c>
      <c r="CX200" s="280">
        <f t="shared" ca="1" si="594"/>
        <v>25</v>
      </c>
      <c r="CY200" s="280">
        <f t="shared" ca="1" si="595"/>
        <v>0</v>
      </c>
      <c r="CZ200" s="280">
        <f t="shared" ca="1" si="596"/>
        <v>0</v>
      </c>
      <c r="DA200" s="280">
        <f t="shared" ca="1" si="597"/>
        <v>0</v>
      </c>
      <c r="DB200" s="280">
        <f t="shared" ca="1" si="598"/>
        <v>15</v>
      </c>
      <c r="DC200" s="280">
        <f t="shared" ca="1" si="599"/>
        <v>0</v>
      </c>
      <c r="DD200" s="280">
        <f t="shared" ca="1" si="600"/>
        <v>0</v>
      </c>
      <c r="DE200" s="280">
        <f t="shared" ca="1" si="601"/>
        <v>0</v>
      </c>
      <c r="DF200" s="280">
        <f t="shared" ca="1" si="602"/>
        <v>0</v>
      </c>
      <c r="DG200" s="280">
        <f t="shared" ca="1" si="603"/>
        <v>0</v>
      </c>
      <c r="DH200" s="280">
        <f t="shared" ca="1" si="604"/>
        <v>0</v>
      </c>
      <c r="DI200" s="568">
        <f t="shared" ca="1" si="605"/>
        <v>21</v>
      </c>
      <c r="DJ200" s="568">
        <f t="shared" ca="1" si="606"/>
        <v>65</v>
      </c>
      <c r="DK200" s="414">
        <f t="shared" ca="1" si="607"/>
        <v>1250</v>
      </c>
      <c r="DL200" s="281">
        <f t="shared" ca="1" si="608"/>
        <v>1336</v>
      </c>
      <c r="DM200" s="281">
        <f t="shared" ca="1" si="609"/>
        <v>1336</v>
      </c>
      <c r="DN200" s="454">
        <f t="shared" ca="1" si="610"/>
        <v>0</v>
      </c>
      <c r="DO200" s="626">
        <f t="shared" ca="1" si="611"/>
        <v>0</v>
      </c>
      <c r="DP200" s="29"/>
      <c r="DQ200" s="29"/>
      <c r="DR200" s="29"/>
      <c r="DS200" s="29"/>
      <c r="DT200" s="29"/>
      <c r="DU200" s="29"/>
      <c r="DV200" s="29"/>
    </row>
    <row r="201" spans="1:126" ht="11.25" customHeight="1">
      <c r="A201" s="1">
        <f t="shared" si="554"/>
        <v>2045</v>
      </c>
      <c r="P201" s="1">
        <f t="shared" si="555"/>
        <v>2045</v>
      </c>
      <c r="AE201" s="262"/>
      <c r="AF201" s="262"/>
      <c r="AI201" s="237" t="str">
        <f t="shared" si="520"/>
        <v>T</v>
      </c>
      <c r="AJ201" s="25">
        <f t="shared" si="521"/>
        <v>2028</v>
      </c>
      <c r="AK201" s="284">
        <f t="shared" si="522"/>
        <v>4</v>
      </c>
      <c r="AL201" s="285">
        <f t="shared" ca="1" si="566"/>
        <v>0</v>
      </c>
      <c r="AM201" s="285">
        <f t="shared" ca="1" si="566"/>
        <v>0</v>
      </c>
      <c r="AN201" s="285">
        <f t="shared" ca="1" si="566"/>
        <v>0</v>
      </c>
      <c r="AO201" s="285">
        <f t="shared" ca="1" si="566"/>
        <v>0</v>
      </c>
      <c r="AP201" s="285">
        <f t="shared" ca="1" si="566"/>
        <v>0</v>
      </c>
      <c r="AQ201" s="285">
        <f t="shared" ca="1" si="566"/>
        <v>0</v>
      </c>
      <c r="AR201" s="285">
        <f t="shared" ca="1" si="566"/>
        <v>0</v>
      </c>
      <c r="AS201" s="285">
        <f t="shared" ca="1" si="566"/>
        <v>0</v>
      </c>
      <c r="AT201" s="285">
        <f t="shared" ca="1" si="566"/>
        <v>600</v>
      </c>
      <c r="AU201" s="285">
        <f t="shared" ca="1" si="566"/>
        <v>150</v>
      </c>
      <c r="AV201" s="285">
        <f t="shared" ca="1" si="567"/>
        <v>500</v>
      </c>
      <c r="AW201" s="285">
        <f t="shared" ca="1" si="567"/>
        <v>0</v>
      </c>
      <c r="AX201" s="285">
        <f t="shared" ca="1" si="567"/>
        <v>0</v>
      </c>
      <c r="AY201" s="609">
        <f t="shared" ca="1" si="567"/>
        <v>0</v>
      </c>
      <c r="AZ201" s="285">
        <f t="shared" ca="1" si="567"/>
        <v>11</v>
      </c>
      <c r="BA201" s="285">
        <f t="shared" ca="1" si="567"/>
        <v>25</v>
      </c>
      <c r="BB201" s="285">
        <f t="shared" ca="1" si="567"/>
        <v>6</v>
      </c>
      <c r="BC201" s="285">
        <f t="shared" ca="1" si="567"/>
        <v>0</v>
      </c>
      <c r="BD201" s="285">
        <f t="shared" ca="1" si="567"/>
        <v>5</v>
      </c>
      <c r="BE201" s="285">
        <f t="shared" ca="1" si="569"/>
        <v>0</v>
      </c>
      <c r="BF201" s="285">
        <f t="shared" ca="1" si="562"/>
        <v>25</v>
      </c>
      <c r="BG201" s="285">
        <f t="shared" ca="1" si="562"/>
        <v>0</v>
      </c>
      <c r="BH201" s="285">
        <f t="shared" ca="1" si="562"/>
        <v>0</v>
      </c>
      <c r="BI201" s="285">
        <f t="shared" ca="1" si="562"/>
        <v>0</v>
      </c>
      <c r="BJ201" s="285">
        <f t="shared" ca="1" si="568"/>
        <v>15</v>
      </c>
      <c r="BK201" s="285">
        <f t="shared" ca="1" si="568"/>
        <v>0</v>
      </c>
      <c r="BL201" s="285">
        <f t="shared" ca="1" si="568"/>
        <v>0</v>
      </c>
      <c r="BM201" s="285">
        <f t="shared" ca="1" si="568"/>
        <v>0</v>
      </c>
      <c r="BN201" s="285">
        <f t="shared" ca="1" si="568"/>
        <v>0</v>
      </c>
      <c r="BO201" s="285">
        <f t="shared" ca="1" si="568"/>
        <v>0</v>
      </c>
      <c r="BP201" s="285">
        <f t="shared" ca="1" si="568"/>
        <v>0</v>
      </c>
      <c r="BQ201" s="514">
        <f t="shared" ca="1" si="570"/>
        <v>22</v>
      </c>
      <c r="BR201" s="566">
        <f t="shared" ca="1" si="515"/>
        <v>86.8</v>
      </c>
      <c r="BS201" s="274">
        <f t="shared" ca="1" si="508"/>
        <v>1250</v>
      </c>
      <c r="BT201" s="285">
        <f t="shared" ca="1" si="571"/>
        <v>1337</v>
      </c>
      <c r="BU201" s="286" t="str">
        <f t="shared" si="523"/>
        <v>E</v>
      </c>
      <c r="BV201" s="323">
        <f t="shared" ca="1" si="573"/>
        <v>1337</v>
      </c>
      <c r="BW201" s="323">
        <f t="shared" ca="1" si="572"/>
        <v>0</v>
      </c>
      <c r="BY201" s="287"/>
      <c r="BZ201" s="288"/>
      <c r="CA201" s="237" t="str">
        <f t="shared" si="524"/>
        <v>E</v>
      </c>
      <c r="CB201" s="278">
        <f t="shared" si="533"/>
        <v>2028</v>
      </c>
      <c r="CC201" s="279">
        <f t="shared" si="533"/>
        <v>4</v>
      </c>
      <c r="CD201" s="280">
        <f t="shared" ca="1" si="574"/>
        <v>0</v>
      </c>
      <c r="CE201" s="280">
        <f t="shared" ca="1" si="575"/>
        <v>0</v>
      </c>
      <c r="CF201" s="280">
        <f t="shared" ca="1" si="576"/>
        <v>0</v>
      </c>
      <c r="CG201" s="280">
        <f t="shared" ca="1" si="577"/>
        <v>0</v>
      </c>
      <c r="CH201" s="280">
        <f t="shared" ca="1" si="578"/>
        <v>0</v>
      </c>
      <c r="CI201" s="280">
        <f t="shared" ca="1" si="579"/>
        <v>0</v>
      </c>
      <c r="CJ201" s="280">
        <f t="shared" ca="1" si="580"/>
        <v>0</v>
      </c>
      <c r="CK201" s="280">
        <f t="shared" ca="1" si="581"/>
        <v>0</v>
      </c>
      <c r="CL201" s="280">
        <f t="shared" ca="1" si="582"/>
        <v>0</v>
      </c>
      <c r="CM201" s="280">
        <f t="shared" ca="1" si="583"/>
        <v>150</v>
      </c>
      <c r="CN201" s="280">
        <f t="shared" ca="1" si="584"/>
        <v>500</v>
      </c>
      <c r="CO201" s="280">
        <f t="shared" ca="1" si="585"/>
        <v>0</v>
      </c>
      <c r="CP201" s="365">
        <f t="shared" ca="1" si="586"/>
        <v>0</v>
      </c>
      <c r="CQ201" s="613">
        <f t="shared" ca="1" si="587"/>
        <v>0</v>
      </c>
      <c r="CR201" s="280">
        <f t="shared" ca="1" si="588"/>
        <v>10</v>
      </c>
      <c r="CS201" s="280">
        <f t="shared" ca="1" si="589"/>
        <v>25</v>
      </c>
      <c r="CT201" s="280">
        <f t="shared" ca="1" si="590"/>
        <v>5</v>
      </c>
      <c r="CU201" s="280">
        <f t="shared" ca="1" si="591"/>
        <v>0</v>
      </c>
      <c r="CV201" s="280">
        <f t="shared" ca="1" si="592"/>
        <v>5</v>
      </c>
      <c r="CW201" s="365">
        <f t="shared" ca="1" si="593"/>
        <v>0</v>
      </c>
      <c r="CX201" s="280">
        <f t="shared" ca="1" si="594"/>
        <v>25</v>
      </c>
      <c r="CY201" s="280">
        <f t="shared" ca="1" si="595"/>
        <v>0</v>
      </c>
      <c r="CZ201" s="280">
        <f t="shared" ca="1" si="596"/>
        <v>0</v>
      </c>
      <c r="DA201" s="280">
        <f t="shared" ca="1" si="597"/>
        <v>0</v>
      </c>
      <c r="DB201" s="280">
        <f t="shared" ca="1" si="598"/>
        <v>15</v>
      </c>
      <c r="DC201" s="280">
        <f t="shared" ca="1" si="599"/>
        <v>0</v>
      </c>
      <c r="DD201" s="280">
        <f t="shared" ca="1" si="600"/>
        <v>0</v>
      </c>
      <c r="DE201" s="280">
        <f t="shared" ca="1" si="601"/>
        <v>0</v>
      </c>
      <c r="DF201" s="280">
        <f t="shared" ca="1" si="602"/>
        <v>0</v>
      </c>
      <c r="DG201" s="280">
        <f t="shared" ca="1" si="603"/>
        <v>0</v>
      </c>
      <c r="DH201" s="280">
        <f t="shared" ca="1" si="604"/>
        <v>0</v>
      </c>
      <c r="DI201" s="568">
        <f t="shared" ca="1" si="605"/>
        <v>20</v>
      </c>
      <c r="DJ201" s="568">
        <f t="shared" ca="1" si="606"/>
        <v>65</v>
      </c>
      <c r="DK201" s="414">
        <f t="shared" ca="1" si="607"/>
        <v>650</v>
      </c>
      <c r="DL201" s="281">
        <f t="shared" ca="1" si="608"/>
        <v>735</v>
      </c>
      <c r="DM201" s="281">
        <f t="shared" ca="1" si="609"/>
        <v>735</v>
      </c>
      <c r="DN201" s="454">
        <f t="shared" ca="1" si="610"/>
        <v>0</v>
      </c>
      <c r="DO201" s="626">
        <f t="shared" ca="1" si="611"/>
        <v>0</v>
      </c>
      <c r="DP201" s="29"/>
      <c r="DQ201" s="29"/>
      <c r="DR201" s="29"/>
      <c r="DS201" s="29"/>
      <c r="DT201" s="29"/>
      <c r="DU201" s="29"/>
      <c r="DV201" s="29"/>
    </row>
    <row r="202" spans="1:126" ht="11.25" customHeight="1">
      <c r="AE202" s="237"/>
      <c r="AF202" s="259"/>
      <c r="AI202" s="237" t="str">
        <f t="shared" si="520"/>
        <v>U</v>
      </c>
      <c r="AJ202" s="25">
        <f t="shared" si="521"/>
        <v>2028</v>
      </c>
      <c r="AK202" s="284">
        <f t="shared" si="522"/>
        <v>5</v>
      </c>
      <c r="AL202" s="285">
        <f t="shared" ca="1" si="566"/>
        <v>0</v>
      </c>
      <c r="AM202" s="285">
        <f t="shared" ca="1" si="566"/>
        <v>0</v>
      </c>
      <c r="AN202" s="285">
        <f t="shared" ca="1" si="566"/>
        <v>0</v>
      </c>
      <c r="AO202" s="285">
        <f t="shared" ca="1" si="566"/>
        <v>0</v>
      </c>
      <c r="AP202" s="285">
        <f t="shared" ca="1" si="566"/>
        <v>0</v>
      </c>
      <c r="AQ202" s="285">
        <f t="shared" ca="1" si="566"/>
        <v>0</v>
      </c>
      <c r="AR202" s="285">
        <f t="shared" ca="1" si="566"/>
        <v>0</v>
      </c>
      <c r="AS202" s="285">
        <f t="shared" ca="1" si="566"/>
        <v>0</v>
      </c>
      <c r="AT202" s="285">
        <f t="shared" ca="1" si="566"/>
        <v>0</v>
      </c>
      <c r="AU202" s="285">
        <f t="shared" ca="1" si="566"/>
        <v>150</v>
      </c>
      <c r="AV202" s="285">
        <f t="shared" ca="1" si="567"/>
        <v>500</v>
      </c>
      <c r="AW202" s="285">
        <f t="shared" ca="1" si="567"/>
        <v>0</v>
      </c>
      <c r="AX202" s="285">
        <f t="shared" ca="1" si="567"/>
        <v>0</v>
      </c>
      <c r="AY202" s="609">
        <f t="shared" ca="1" si="567"/>
        <v>0</v>
      </c>
      <c r="AZ202" s="285">
        <f t="shared" ca="1" si="567"/>
        <v>10</v>
      </c>
      <c r="BA202" s="285">
        <f t="shared" ca="1" si="567"/>
        <v>25</v>
      </c>
      <c r="BB202" s="285">
        <f t="shared" ca="1" si="567"/>
        <v>5</v>
      </c>
      <c r="BC202" s="285">
        <f t="shared" ca="1" si="567"/>
        <v>0</v>
      </c>
      <c r="BD202" s="285">
        <f t="shared" ca="1" si="567"/>
        <v>5</v>
      </c>
      <c r="BE202" s="285">
        <f t="shared" ca="1" si="569"/>
        <v>0</v>
      </c>
      <c r="BF202" s="285">
        <f t="shared" ca="1" si="562"/>
        <v>25</v>
      </c>
      <c r="BG202" s="285">
        <f t="shared" ca="1" si="562"/>
        <v>0</v>
      </c>
      <c r="BH202" s="285">
        <f t="shared" ca="1" si="562"/>
        <v>0</v>
      </c>
      <c r="BI202" s="285">
        <f t="shared" ca="1" si="562"/>
        <v>0</v>
      </c>
      <c r="BJ202" s="285">
        <f t="shared" ca="1" si="568"/>
        <v>15</v>
      </c>
      <c r="BK202" s="285">
        <f t="shared" ca="1" si="568"/>
        <v>0</v>
      </c>
      <c r="BL202" s="285">
        <f t="shared" ca="1" si="568"/>
        <v>0</v>
      </c>
      <c r="BM202" s="285">
        <f t="shared" ca="1" si="568"/>
        <v>0</v>
      </c>
      <c r="BN202" s="285">
        <f t="shared" ca="1" si="568"/>
        <v>0</v>
      </c>
      <c r="BO202" s="285">
        <f t="shared" ca="1" si="568"/>
        <v>0</v>
      </c>
      <c r="BP202" s="285">
        <f t="shared" ca="1" si="568"/>
        <v>0</v>
      </c>
      <c r="BQ202" s="514">
        <f t="shared" ca="1" si="570"/>
        <v>20</v>
      </c>
      <c r="BR202" s="566">
        <f t="shared" ca="1" si="515"/>
        <v>85.3</v>
      </c>
      <c r="BS202" s="274">
        <f t="shared" ca="1" si="508"/>
        <v>650</v>
      </c>
      <c r="BT202" s="285">
        <f t="shared" ca="1" si="571"/>
        <v>735</v>
      </c>
      <c r="BU202" s="286" t="str">
        <f t="shared" si="523"/>
        <v>F</v>
      </c>
      <c r="BV202" s="323">
        <f t="shared" ca="1" si="573"/>
        <v>735</v>
      </c>
      <c r="BW202" s="323">
        <f t="shared" ca="1" si="572"/>
        <v>0</v>
      </c>
      <c r="BY202" s="287"/>
      <c r="BZ202" s="288"/>
      <c r="CA202" s="237" t="str">
        <f t="shared" si="524"/>
        <v>F</v>
      </c>
      <c r="CB202" s="278">
        <f t="shared" si="533"/>
        <v>2028</v>
      </c>
      <c r="CC202" s="279">
        <f t="shared" si="533"/>
        <v>5</v>
      </c>
      <c r="CD202" s="280">
        <f t="shared" ca="1" si="574"/>
        <v>0</v>
      </c>
      <c r="CE202" s="280">
        <f t="shared" ca="1" si="575"/>
        <v>0</v>
      </c>
      <c r="CF202" s="280">
        <f t="shared" ca="1" si="576"/>
        <v>0</v>
      </c>
      <c r="CG202" s="280">
        <f t="shared" ca="1" si="577"/>
        <v>0</v>
      </c>
      <c r="CH202" s="280">
        <f t="shared" ca="1" si="578"/>
        <v>0</v>
      </c>
      <c r="CI202" s="280">
        <f t="shared" ca="1" si="579"/>
        <v>0</v>
      </c>
      <c r="CJ202" s="280">
        <f t="shared" ca="1" si="580"/>
        <v>0</v>
      </c>
      <c r="CK202" s="280">
        <f t="shared" ca="1" si="581"/>
        <v>0</v>
      </c>
      <c r="CL202" s="280">
        <f t="shared" ca="1" si="582"/>
        <v>0</v>
      </c>
      <c r="CM202" s="280">
        <f t="shared" ca="1" si="583"/>
        <v>150</v>
      </c>
      <c r="CN202" s="280">
        <f t="shared" ca="1" si="584"/>
        <v>500</v>
      </c>
      <c r="CO202" s="280">
        <f t="shared" ca="1" si="585"/>
        <v>0</v>
      </c>
      <c r="CP202" s="365">
        <f t="shared" ca="1" si="586"/>
        <v>0</v>
      </c>
      <c r="CQ202" s="613">
        <f t="shared" ca="1" si="587"/>
        <v>0</v>
      </c>
      <c r="CR202" s="280">
        <f t="shared" ca="1" si="588"/>
        <v>10</v>
      </c>
      <c r="CS202" s="280">
        <f t="shared" ca="1" si="589"/>
        <v>25</v>
      </c>
      <c r="CT202" s="280">
        <f t="shared" ca="1" si="590"/>
        <v>7</v>
      </c>
      <c r="CU202" s="280">
        <f t="shared" ca="1" si="591"/>
        <v>0</v>
      </c>
      <c r="CV202" s="280">
        <f t="shared" ca="1" si="592"/>
        <v>6</v>
      </c>
      <c r="CW202" s="365">
        <f t="shared" ca="1" si="593"/>
        <v>0</v>
      </c>
      <c r="CX202" s="280">
        <f t="shared" ca="1" si="594"/>
        <v>25</v>
      </c>
      <c r="CY202" s="280">
        <f t="shared" ca="1" si="595"/>
        <v>0</v>
      </c>
      <c r="CZ202" s="280">
        <f t="shared" ca="1" si="596"/>
        <v>0</v>
      </c>
      <c r="DA202" s="280">
        <f t="shared" ca="1" si="597"/>
        <v>0</v>
      </c>
      <c r="DB202" s="280">
        <f t="shared" ca="1" si="598"/>
        <v>15</v>
      </c>
      <c r="DC202" s="280">
        <f t="shared" ca="1" si="599"/>
        <v>0</v>
      </c>
      <c r="DD202" s="280">
        <f t="shared" ca="1" si="600"/>
        <v>0</v>
      </c>
      <c r="DE202" s="280">
        <f t="shared" ca="1" si="601"/>
        <v>0</v>
      </c>
      <c r="DF202" s="280">
        <f t="shared" ca="1" si="602"/>
        <v>0</v>
      </c>
      <c r="DG202" s="280">
        <f t="shared" ca="1" si="603"/>
        <v>0</v>
      </c>
      <c r="DH202" s="280">
        <f t="shared" ca="1" si="604"/>
        <v>0</v>
      </c>
      <c r="DI202" s="568">
        <f t="shared" ca="1" si="605"/>
        <v>23</v>
      </c>
      <c r="DJ202" s="568">
        <f t="shared" ca="1" si="606"/>
        <v>65</v>
      </c>
      <c r="DK202" s="414">
        <f t="shared" ca="1" si="607"/>
        <v>650</v>
      </c>
      <c r="DL202" s="281">
        <f t="shared" ca="1" si="608"/>
        <v>738</v>
      </c>
      <c r="DM202" s="281">
        <f t="shared" ca="1" si="609"/>
        <v>738</v>
      </c>
      <c r="DN202" s="454">
        <f t="shared" ca="1" si="610"/>
        <v>0</v>
      </c>
      <c r="DO202" s="626">
        <f t="shared" ca="1" si="611"/>
        <v>0</v>
      </c>
      <c r="DP202" s="29"/>
      <c r="DQ202" s="29"/>
      <c r="DR202" s="29"/>
      <c r="DS202" s="29"/>
      <c r="DT202" s="29"/>
      <c r="DU202" s="29"/>
      <c r="DV202" s="29"/>
    </row>
    <row r="203" spans="1:126" ht="11.25" customHeight="1">
      <c r="V203" s="28"/>
      <c r="W203" s="28"/>
      <c r="X203" s="28"/>
      <c r="Y203" s="28"/>
      <c r="Z203" s="28"/>
      <c r="AA203" s="28"/>
      <c r="AB203" s="28"/>
      <c r="AC203" s="36"/>
      <c r="AE203" s="262"/>
      <c r="AF203" s="262"/>
      <c r="AH203" s="49"/>
      <c r="AI203" s="237" t="str">
        <f t="shared" si="520"/>
        <v>V</v>
      </c>
      <c r="AJ203" s="25">
        <f t="shared" si="521"/>
        <v>2028</v>
      </c>
      <c r="AK203" s="284">
        <f t="shared" si="522"/>
        <v>6</v>
      </c>
      <c r="AL203" s="285">
        <f t="shared" ca="1" si="566"/>
        <v>0</v>
      </c>
      <c r="AM203" s="285">
        <f t="shared" ca="1" si="566"/>
        <v>0</v>
      </c>
      <c r="AN203" s="285">
        <f t="shared" ca="1" si="566"/>
        <v>0</v>
      </c>
      <c r="AO203" s="285">
        <f t="shared" ca="1" si="566"/>
        <v>0</v>
      </c>
      <c r="AP203" s="285">
        <f t="shared" ca="1" si="566"/>
        <v>0</v>
      </c>
      <c r="AQ203" s="285">
        <f t="shared" ca="1" si="566"/>
        <v>0</v>
      </c>
      <c r="AR203" s="285">
        <f t="shared" ca="1" si="566"/>
        <v>0</v>
      </c>
      <c r="AS203" s="285">
        <f t="shared" ca="1" si="566"/>
        <v>0</v>
      </c>
      <c r="AT203" s="285">
        <f t="shared" ca="1" si="566"/>
        <v>0</v>
      </c>
      <c r="AU203" s="285">
        <f t="shared" ca="1" si="566"/>
        <v>150</v>
      </c>
      <c r="AV203" s="285">
        <f t="shared" ca="1" si="567"/>
        <v>500</v>
      </c>
      <c r="AW203" s="285">
        <f t="shared" ca="1" si="567"/>
        <v>0</v>
      </c>
      <c r="AX203" s="285">
        <f t="shared" ca="1" si="567"/>
        <v>0</v>
      </c>
      <c r="AY203" s="609">
        <f t="shared" ca="1" si="567"/>
        <v>0</v>
      </c>
      <c r="AZ203" s="285">
        <f t="shared" ca="1" si="567"/>
        <v>10</v>
      </c>
      <c r="BA203" s="285">
        <f t="shared" ca="1" si="567"/>
        <v>25</v>
      </c>
      <c r="BB203" s="285">
        <f t="shared" ca="1" si="567"/>
        <v>7</v>
      </c>
      <c r="BC203" s="285">
        <f t="shared" ca="1" si="567"/>
        <v>0</v>
      </c>
      <c r="BD203" s="285">
        <f t="shared" ca="1" si="567"/>
        <v>5</v>
      </c>
      <c r="BE203" s="285">
        <f t="shared" ca="1" si="569"/>
        <v>0</v>
      </c>
      <c r="BF203" s="285">
        <f t="shared" ca="1" si="562"/>
        <v>25</v>
      </c>
      <c r="BG203" s="285">
        <f t="shared" ca="1" si="562"/>
        <v>0</v>
      </c>
      <c r="BH203" s="285">
        <f t="shared" ca="1" si="562"/>
        <v>0</v>
      </c>
      <c r="BI203" s="285">
        <f t="shared" ca="1" si="562"/>
        <v>0</v>
      </c>
      <c r="BJ203" s="285">
        <f t="shared" ca="1" si="568"/>
        <v>15</v>
      </c>
      <c r="BK203" s="285">
        <f t="shared" ca="1" si="568"/>
        <v>0</v>
      </c>
      <c r="BL203" s="285">
        <f t="shared" ca="1" si="568"/>
        <v>0</v>
      </c>
      <c r="BM203" s="285">
        <f t="shared" ca="1" si="568"/>
        <v>0</v>
      </c>
      <c r="BN203" s="285">
        <f t="shared" ca="1" si="568"/>
        <v>0</v>
      </c>
      <c r="BO203" s="285">
        <f t="shared" ca="1" si="568"/>
        <v>0</v>
      </c>
      <c r="BP203" s="285">
        <f t="shared" ca="1" si="568"/>
        <v>0</v>
      </c>
      <c r="BQ203" s="514">
        <f t="shared" ca="1" si="570"/>
        <v>22</v>
      </c>
      <c r="BR203" s="566">
        <f t="shared" ca="1" si="515"/>
        <v>86.5</v>
      </c>
      <c r="BS203" s="274">
        <f t="shared" ca="1" si="508"/>
        <v>650</v>
      </c>
      <c r="BT203" s="285">
        <f t="shared" ca="1" si="571"/>
        <v>737</v>
      </c>
      <c r="BU203" s="286" t="str">
        <f t="shared" si="523"/>
        <v>G</v>
      </c>
      <c r="BV203" s="323">
        <f t="shared" ca="1" si="573"/>
        <v>737</v>
      </c>
      <c r="BW203" s="323">
        <f t="shared" ca="1" si="572"/>
        <v>0</v>
      </c>
      <c r="BY203" s="287"/>
      <c r="BZ203" s="288"/>
      <c r="CA203" s="237" t="str">
        <f t="shared" si="524"/>
        <v>G</v>
      </c>
      <c r="CB203" s="278">
        <f t="shared" si="533"/>
        <v>2028</v>
      </c>
      <c r="CC203" s="279">
        <f t="shared" si="533"/>
        <v>6</v>
      </c>
      <c r="CD203" s="280">
        <f t="shared" ca="1" si="574"/>
        <v>0</v>
      </c>
      <c r="CE203" s="280">
        <f t="shared" ca="1" si="575"/>
        <v>0</v>
      </c>
      <c r="CF203" s="280">
        <f t="shared" ca="1" si="576"/>
        <v>0</v>
      </c>
      <c r="CG203" s="280">
        <f t="shared" ca="1" si="577"/>
        <v>0</v>
      </c>
      <c r="CH203" s="280">
        <f t="shared" ca="1" si="578"/>
        <v>0</v>
      </c>
      <c r="CI203" s="280">
        <f t="shared" ca="1" si="579"/>
        <v>0</v>
      </c>
      <c r="CJ203" s="280">
        <f t="shared" ca="1" si="580"/>
        <v>0</v>
      </c>
      <c r="CK203" s="280">
        <f t="shared" ca="1" si="581"/>
        <v>0</v>
      </c>
      <c r="CL203" s="280">
        <f t="shared" ca="1" si="582"/>
        <v>0</v>
      </c>
      <c r="CM203" s="280">
        <f t="shared" ca="1" si="583"/>
        <v>150</v>
      </c>
      <c r="CN203" s="280">
        <f t="shared" ca="1" si="584"/>
        <v>500</v>
      </c>
      <c r="CO203" s="280">
        <f t="shared" ca="1" si="585"/>
        <v>0</v>
      </c>
      <c r="CP203" s="365">
        <f t="shared" ca="1" si="586"/>
        <v>0</v>
      </c>
      <c r="CQ203" s="613">
        <f t="shared" ca="1" si="587"/>
        <v>0</v>
      </c>
      <c r="CR203" s="280">
        <f t="shared" ca="1" si="588"/>
        <v>12</v>
      </c>
      <c r="CS203" s="280">
        <f t="shared" ca="1" si="589"/>
        <v>25</v>
      </c>
      <c r="CT203" s="280">
        <f t="shared" ca="1" si="590"/>
        <v>7</v>
      </c>
      <c r="CU203" s="280">
        <f t="shared" ca="1" si="591"/>
        <v>0</v>
      </c>
      <c r="CV203" s="280">
        <f t="shared" ca="1" si="592"/>
        <v>6</v>
      </c>
      <c r="CW203" s="365">
        <f t="shared" ca="1" si="593"/>
        <v>0</v>
      </c>
      <c r="CX203" s="280">
        <f t="shared" ca="1" si="594"/>
        <v>25</v>
      </c>
      <c r="CY203" s="280">
        <f t="shared" ca="1" si="595"/>
        <v>0</v>
      </c>
      <c r="CZ203" s="280">
        <f t="shared" ca="1" si="596"/>
        <v>0</v>
      </c>
      <c r="DA203" s="280">
        <f t="shared" ca="1" si="597"/>
        <v>0</v>
      </c>
      <c r="DB203" s="280">
        <f t="shared" ca="1" si="598"/>
        <v>15</v>
      </c>
      <c r="DC203" s="280">
        <f t="shared" ca="1" si="599"/>
        <v>0</v>
      </c>
      <c r="DD203" s="280">
        <f t="shared" ca="1" si="600"/>
        <v>0</v>
      </c>
      <c r="DE203" s="280">
        <f t="shared" ca="1" si="601"/>
        <v>0</v>
      </c>
      <c r="DF203" s="280">
        <f t="shared" ca="1" si="602"/>
        <v>0</v>
      </c>
      <c r="DG203" s="280">
        <f t="shared" ca="1" si="603"/>
        <v>0</v>
      </c>
      <c r="DH203" s="280">
        <f t="shared" ca="1" si="604"/>
        <v>0</v>
      </c>
      <c r="DI203" s="568">
        <f t="shared" ca="1" si="605"/>
        <v>25</v>
      </c>
      <c r="DJ203" s="568">
        <f t="shared" ca="1" si="606"/>
        <v>65</v>
      </c>
      <c r="DK203" s="414">
        <f t="shared" ca="1" si="607"/>
        <v>650</v>
      </c>
      <c r="DL203" s="281">
        <f t="shared" ca="1" si="608"/>
        <v>740</v>
      </c>
      <c r="DM203" s="281">
        <f t="shared" ca="1" si="609"/>
        <v>740</v>
      </c>
      <c r="DN203" s="454">
        <f t="shared" ca="1" si="610"/>
        <v>0</v>
      </c>
      <c r="DO203" s="626">
        <f t="shared" ca="1" si="611"/>
        <v>0</v>
      </c>
      <c r="DP203" s="29"/>
      <c r="DQ203" s="29"/>
      <c r="DR203" s="29"/>
      <c r="DS203" s="29"/>
      <c r="DT203" s="29"/>
      <c r="DU203" s="29"/>
      <c r="DV203" s="29"/>
    </row>
    <row r="204" spans="1:126" ht="11.25" customHeight="1">
      <c r="A204" s="255" t="s">
        <v>262</v>
      </c>
      <c r="I204" s="239"/>
      <c r="J204" s="232"/>
      <c r="L204" s="233" t="s">
        <v>84</v>
      </c>
      <c r="N204" s="297" t="s">
        <v>22</v>
      </c>
      <c r="O204" s="172"/>
      <c r="P204" s="298" t="str">
        <f>A204&amp;"   (BILLING)"</f>
        <v>490   SECI 150MW SYSTEM INTERMEDIATE 1995 Agreement  BLKS 1 &amp; 3   (BILLING)</v>
      </c>
      <c r="Q204" s="29"/>
      <c r="R204" s="29"/>
      <c r="S204" s="29"/>
      <c r="T204" s="29"/>
      <c r="U204" s="29"/>
      <c r="V204" s="29"/>
      <c r="W204" s="29"/>
      <c r="X204" s="29"/>
      <c r="Y204" s="232"/>
      <c r="Z204" s="29"/>
      <c r="AA204" s="29"/>
      <c r="AB204" s="29"/>
      <c r="AC204" s="297" t="s">
        <v>22</v>
      </c>
      <c r="AE204" s="237"/>
      <c r="AF204" s="259"/>
      <c r="AH204" s="259"/>
      <c r="AI204" s="237" t="str">
        <f t="shared" si="520"/>
        <v>W</v>
      </c>
      <c r="AJ204" s="25">
        <f t="shared" si="521"/>
        <v>2028</v>
      </c>
      <c r="AK204" s="284">
        <f t="shared" si="522"/>
        <v>7</v>
      </c>
      <c r="AL204" s="285">
        <f t="shared" ca="1" si="566"/>
        <v>0</v>
      </c>
      <c r="AM204" s="285">
        <f t="shared" ca="1" si="566"/>
        <v>0</v>
      </c>
      <c r="AN204" s="285">
        <f t="shared" ca="1" si="566"/>
        <v>0</v>
      </c>
      <c r="AO204" s="285">
        <f t="shared" ca="1" si="566"/>
        <v>0</v>
      </c>
      <c r="AP204" s="285">
        <f t="shared" ca="1" si="566"/>
        <v>0</v>
      </c>
      <c r="AQ204" s="285">
        <f t="shared" ca="1" si="566"/>
        <v>0</v>
      </c>
      <c r="AR204" s="285">
        <f t="shared" ca="1" si="566"/>
        <v>0</v>
      </c>
      <c r="AS204" s="285">
        <f t="shared" ca="1" si="566"/>
        <v>0</v>
      </c>
      <c r="AT204" s="285">
        <f t="shared" ca="1" si="566"/>
        <v>0</v>
      </c>
      <c r="AU204" s="285">
        <f t="shared" ca="1" si="566"/>
        <v>150</v>
      </c>
      <c r="AV204" s="285">
        <f t="shared" ca="1" si="567"/>
        <v>500</v>
      </c>
      <c r="AW204" s="285">
        <f t="shared" ca="1" si="567"/>
        <v>0</v>
      </c>
      <c r="AX204" s="285">
        <f t="shared" ca="1" si="567"/>
        <v>0</v>
      </c>
      <c r="AY204" s="609">
        <f t="shared" ca="1" si="567"/>
        <v>0</v>
      </c>
      <c r="AZ204" s="285">
        <f t="shared" ca="1" si="567"/>
        <v>10</v>
      </c>
      <c r="BA204" s="285">
        <f t="shared" ca="1" si="567"/>
        <v>25</v>
      </c>
      <c r="BB204" s="285">
        <f t="shared" ca="1" si="567"/>
        <v>7</v>
      </c>
      <c r="BC204" s="285">
        <f t="shared" ca="1" si="567"/>
        <v>0</v>
      </c>
      <c r="BD204" s="285">
        <f t="shared" ca="1" si="567"/>
        <v>6</v>
      </c>
      <c r="BE204" s="285">
        <f t="shared" ca="1" si="569"/>
        <v>0</v>
      </c>
      <c r="BF204" s="285">
        <f t="shared" ca="1" si="562"/>
        <v>25</v>
      </c>
      <c r="BG204" s="285">
        <f t="shared" ca="1" si="562"/>
        <v>0</v>
      </c>
      <c r="BH204" s="285">
        <f t="shared" ca="1" si="562"/>
        <v>0</v>
      </c>
      <c r="BI204" s="285">
        <f t="shared" ca="1" si="562"/>
        <v>0</v>
      </c>
      <c r="BJ204" s="285">
        <f t="shared" ca="1" si="568"/>
        <v>15</v>
      </c>
      <c r="BK204" s="285">
        <f t="shared" ca="1" si="568"/>
        <v>0</v>
      </c>
      <c r="BL204" s="285">
        <f t="shared" ca="1" si="568"/>
        <v>0</v>
      </c>
      <c r="BM204" s="285">
        <f t="shared" ca="1" si="568"/>
        <v>0</v>
      </c>
      <c r="BN204" s="285">
        <f t="shared" ca="1" si="568"/>
        <v>0</v>
      </c>
      <c r="BO204" s="285">
        <f t="shared" ca="1" si="568"/>
        <v>0</v>
      </c>
      <c r="BP204" s="285">
        <f t="shared" ca="1" si="568"/>
        <v>0</v>
      </c>
      <c r="BQ204" s="514">
        <f t="shared" ca="1" si="570"/>
        <v>23</v>
      </c>
      <c r="BR204" s="566">
        <f t="shared" ca="1" si="515"/>
        <v>87.8</v>
      </c>
      <c r="BS204" s="274">
        <f t="shared" ca="1" si="508"/>
        <v>650</v>
      </c>
      <c r="BT204" s="285">
        <f t="shared" ca="1" si="571"/>
        <v>738</v>
      </c>
      <c r="BU204" s="286" t="str">
        <f t="shared" si="523"/>
        <v>H</v>
      </c>
      <c r="BV204" s="323">
        <f t="shared" ca="1" si="573"/>
        <v>738</v>
      </c>
      <c r="BW204" s="323">
        <f t="shared" ca="1" si="572"/>
        <v>0</v>
      </c>
      <c r="BY204" s="287"/>
      <c r="BZ204" s="288"/>
      <c r="CA204" s="237" t="str">
        <f t="shared" si="524"/>
        <v>H</v>
      </c>
      <c r="CB204" s="278">
        <f t="shared" si="533"/>
        <v>2028</v>
      </c>
      <c r="CC204" s="279">
        <f t="shared" si="533"/>
        <v>7</v>
      </c>
      <c r="CD204" s="280">
        <f t="shared" ca="1" si="574"/>
        <v>0</v>
      </c>
      <c r="CE204" s="280">
        <f t="shared" ca="1" si="575"/>
        <v>0</v>
      </c>
      <c r="CF204" s="280">
        <f t="shared" ca="1" si="576"/>
        <v>0</v>
      </c>
      <c r="CG204" s="280">
        <f t="shared" ca="1" si="577"/>
        <v>0</v>
      </c>
      <c r="CH204" s="280">
        <f t="shared" ca="1" si="578"/>
        <v>0</v>
      </c>
      <c r="CI204" s="280">
        <f t="shared" ca="1" si="579"/>
        <v>0</v>
      </c>
      <c r="CJ204" s="280">
        <f t="shared" ca="1" si="580"/>
        <v>0</v>
      </c>
      <c r="CK204" s="280">
        <f t="shared" ca="1" si="581"/>
        <v>0</v>
      </c>
      <c r="CL204" s="280">
        <f t="shared" ca="1" si="582"/>
        <v>0</v>
      </c>
      <c r="CM204" s="280">
        <f t="shared" ca="1" si="583"/>
        <v>150</v>
      </c>
      <c r="CN204" s="280">
        <f t="shared" ca="1" si="584"/>
        <v>500</v>
      </c>
      <c r="CO204" s="280">
        <f t="shared" ca="1" si="585"/>
        <v>0</v>
      </c>
      <c r="CP204" s="365">
        <f t="shared" ca="1" si="586"/>
        <v>0</v>
      </c>
      <c r="CQ204" s="613">
        <f t="shared" ca="1" si="587"/>
        <v>0</v>
      </c>
      <c r="CR204" s="280">
        <f t="shared" ca="1" si="588"/>
        <v>10</v>
      </c>
      <c r="CS204" s="280">
        <f t="shared" ca="1" si="589"/>
        <v>25</v>
      </c>
      <c r="CT204" s="280">
        <f t="shared" ca="1" si="590"/>
        <v>8</v>
      </c>
      <c r="CU204" s="280">
        <f t="shared" ca="1" si="591"/>
        <v>0</v>
      </c>
      <c r="CV204" s="280">
        <f t="shared" ca="1" si="592"/>
        <v>7</v>
      </c>
      <c r="CW204" s="365">
        <f t="shared" ca="1" si="593"/>
        <v>0</v>
      </c>
      <c r="CX204" s="280">
        <f t="shared" ca="1" si="594"/>
        <v>25</v>
      </c>
      <c r="CY204" s="280">
        <f t="shared" ca="1" si="595"/>
        <v>0</v>
      </c>
      <c r="CZ204" s="280">
        <f t="shared" ca="1" si="596"/>
        <v>0</v>
      </c>
      <c r="DA204" s="280">
        <f t="shared" ca="1" si="597"/>
        <v>0</v>
      </c>
      <c r="DB204" s="280">
        <f t="shared" ca="1" si="598"/>
        <v>15</v>
      </c>
      <c r="DC204" s="280">
        <f t="shared" ca="1" si="599"/>
        <v>0</v>
      </c>
      <c r="DD204" s="280">
        <f t="shared" ca="1" si="600"/>
        <v>0</v>
      </c>
      <c r="DE204" s="280">
        <f t="shared" ca="1" si="601"/>
        <v>0</v>
      </c>
      <c r="DF204" s="280">
        <f t="shared" ca="1" si="602"/>
        <v>0</v>
      </c>
      <c r="DG204" s="280">
        <f t="shared" ca="1" si="603"/>
        <v>0</v>
      </c>
      <c r="DH204" s="280">
        <f t="shared" ca="1" si="604"/>
        <v>0</v>
      </c>
      <c r="DI204" s="568">
        <f t="shared" ca="1" si="605"/>
        <v>25</v>
      </c>
      <c r="DJ204" s="568">
        <f t="shared" ca="1" si="606"/>
        <v>65</v>
      </c>
      <c r="DK204" s="414">
        <f t="shared" ca="1" si="607"/>
        <v>650</v>
      </c>
      <c r="DL204" s="281">
        <f t="shared" ca="1" si="608"/>
        <v>740</v>
      </c>
      <c r="DM204" s="281">
        <f t="shared" ca="1" si="609"/>
        <v>739</v>
      </c>
      <c r="DN204" s="454">
        <f t="shared" ca="1" si="610"/>
        <v>-1</v>
      </c>
      <c r="DO204" s="440">
        <f t="shared" ca="1" si="611"/>
        <v>-1.3513513513513514E-3</v>
      </c>
    </row>
    <row r="205" spans="1:126" ht="11.25" customHeight="1">
      <c r="A205" s="260" t="s">
        <v>2</v>
      </c>
      <c r="B205" s="260" t="s">
        <v>3</v>
      </c>
      <c r="C205" s="260" t="s">
        <v>4</v>
      </c>
      <c r="D205" s="260" t="s">
        <v>5</v>
      </c>
      <c r="E205" s="260" t="s">
        <v>6</v>
      </c>
      <c r="F205" s="260" t="s">
        <v>7</v>
      </c>
      <c r="G205" s="260" t="s">
        <v>8</v>
      </c>
      <c r="H205" s="260" t="s">
        <v>9</v>
      </c>
      <c r="I205" s="260" t="s">
        <v>10</v>
      </c>
      <c r="J205" s="260" t="s">
        <v>11</v>
      </c>
      <c r="K205" s="260" t="s">
        <v>12</v>
      </c>
      <c r="L205" s="260" t="s">
        <v>13</v>
      </c>
      <c r="M205" s="260" t="s">
        <v>14</v>
      </c>
      <c r="N205" s="299" t="s">
        <v>15</v>
      </c>
      <c r="O205" s="300"/>
      <c r="P205" s="301" t="s">
        <v>2</v>
      </c>
      <c r="Q205" s="301" t="s">
        <v>3</v>
      </c>
      <c r="R205" s="301" t="s">
        <v>4</v>
      </c>
      <c r="S205" s="301" t="s">
        <v>5</v>
      </c>
      <c r="T205" s="301" t="s">
        <v>6</v>
      </c>
      <c r="U205" s="301" t="s">
        <v>7</v>
      </c>
      <c r="V205" s="301" t="s">
        <v>8</v>
      </c>
      <c r="W205" s="301" t="s">
        <v>9</v>
      </c>
      <c r="X205" s="301" t="s">
        <v>10</v>
      </c>
      <c r="Y205" s="301" t="s">
        <v>11</v>
      </c>
      <c r="Z205" s="301" t="s">
        <v>12</v>
      </c>
      <c r="AA205" s="301" t="s">
        <v>13</v>
      </c>
      <c r="AB205" s="301" t="s">
        <v>14</v>
      </c>
      <c r="AC205" s="299" t="s">
        <v>15</v>
      </c>
      <c r="AD205" s="55"/>
      <c r="AE205" s="262"/>
      <c r="AF205" s="262"/>
      <c r="AH205" s="262"/>
      <c r="AI205" s="237" t="str">
        <f t="shared" si="520"/>
        <v>X</v>
      </c>
      <c r="AJ205" s="25">
        <f t="shared" si="521"/>
        <v>2028</v>
      </c>
      <c r="AK205" s="284">
        <f t="shared" si="522"/>
        <v>8</v>
      </c>
      <c r="AL205" s="285">
        <f t="shared" ca="1" si="566"/>
        <v>0</v>
      </c>
      <c r="AM205" s="285">
        <f t="shared" ca="1" si="566"/>
        <v>0</v>
      </c>
      <c r="AN205" s="285">
        <f t="shared" ca="1" si="566"/>
        <v>0</v>
      </c>
      <c r="AO205" s="285">
        <f t="shared" ca="1" si="566"/>
        <v>0</v>
      </c>
      <c r="AP205" s="285">
        <f t="shared" ca="1" si="566"/>
        <v>0</v>
      </c>
      <c r="AQ205" s="285">
        <f t="shared" ca="1" si="566"/>
        <v>0</v>
      </c>
      <c r="AR205" s="285">
        <f t="shared" ca="1" si="566"/>
        <v>0</v>
      </c>
      <c r="AS205" s="285">
        <f t="shared" ca="1" si="566"/>
        <v>0</v>
      </c>
      <c r="AT205" s="285">
        <f t="shared" ca="1" si="566"/>
        <v>0</v>
      </c>
      <c r="AU205" s="285">
        <f t="shared" ca="1" si="566"/>
        <v>150</v>
      </c>
      <c r="AV205" s="285">
        <f t="shared" ca="1" si="567"/>
        <v>500</v>
      </c>
      <c r="AW205" s="285">
        <f t="shared" ca="1" si="567"/>
        <v>0</v>
      </c>
      <c r="AX205" s="285">
        <f t="shared" ca="1" si="567"/>
        <v>0</v>
      </c>
      <c r="AY205" s="609">
        <f t="shared" ca="1" si="567"/>
        <v>0</v>
      </c>
      <c r="AZ205" s="285">
        <f t="shared" ca="1" si="567"/>
        <v>12</v>
      </c>
      <c r="BA205" s="285">
        <f t="shared" ca="1" si="567"/>
        <v>25</v>
      </c>
      <c r="BB205" s="285">
        <f t="shared" ca="1" si="567"/>
        <v>8</v>
      </c>
      <c r="BC205" s="285">
        <f t="shared" ca="1" si="567"/>
        <v>0</v>
      </c>
      <c r="BD205" s="285">
        <f t="shared" ca="1" si="567"/>
        <v>6</v>
      </c>
      <c r="BE205" s="285">
        <f t="shared" ca="1" si="569"/>
        <v>0</v>
      </c>
      <c r="BF205" s="285">
        <f t="shared" ca="1" si="562"/>
        <v>25</v>
      </c>
      <c r="BG205" s="285">
        <f t="shared" ca="1" si="562"/>
        <v>0</v>
      </c>
      <c r="BH205" s="285">
        <f t="shared" ca="1" si="562"/>
        <v>0</v>
      </c>
      <c r="BI205" s="285">
        <f t="shared" ca="1" si="562"/>
        <v>0</v>
      </c>
      <c r="BJ205" s="285">
        <f t="shared" ca="1" si="568"/>
        <v>15</v>
      </c>
      <c r="BK205" s="285">
        <f t="shared" ca="1" si="568"/>
        <v>0</v>
      </c>
      <c r="BL205" s="285">
        <f t="shared" ca="1" si="568"/>
        <v>0</v>
      </c>
      <c r="BM205" s="285">
        <f t="shared" ca="1" si="568"/>
        <v>0</v>
      </c>
      <c r="BN205" s="285">
        <f t="shared" ca="1" si="568"/>
        <v>0</v>
      </c>
      <c r="BO205" s="285">
        <f t="shared" ca="1" si="568"/>
        <v>0</v>
      </c>
      <c r="BP205" s="285">
        <f t="shared" ca="1" si="568"/>
        <v>0</v>
      </c>
      <c r="BQ205" s="514">
        <f t="shared" ca="1" si="570"/>
        <v>26</v>
      </c>
      <c r="BR205" s="566">
        <f t="shared" ca="1" si="515"/>
        <v>90.9</v>
      </c>
      <c r="BS205" s="274">
        <f t="shared" ca="1" si="508"/>
        <v>650</v>
      </c>
      <c r="BT205" s="285">
        <f t="shared" ca="1" si="571"/>
        <v>741</v>
      </c>
      <c r="BU205" s="286" t="str">
        <f t="shared" si="523"/>
        <v>I</v>
      </c>
      <c r="BV205" s="323">
        <f t="shared" ca="1" si="573"/>
        <v>741</v>
      </c>
      <c r="BW205" s="323">
        <f t="shared" ca="1" si="572"/>
        <v>0</v>
      </c>
      <c r="BY205" s="287"/>
      <c r="BZ205" s="288"/>
      <c r="CA205" s="237" t="str">
        <f t="shared" si="524"/>
        <v>I</v>
      </c>
      <c r="CB205" s="278">
        <f t="shared" si="533"/>
        <v>2028</v>
      </c>
      <c r="CC205" s="279">
        <f t="shared" si="533"/>
        <v>8</v>
      </c>
      <c r="CD205" s="280">
        <f t="shared" ca="1" si="574"/>
        <v>0</v>
      </c>
      <c r="CE205" s="280">
        <f t="shared" ca="1" si="575"/>
        <v>0</v>
      </c>
      <c r="CF205" s="280">
        <f t="shared" ca="1" si="576"/>
        <v>0</v>
      </c>
      <c r="CG205" s="280">
        <f t="shared" ca="1" si="577"/>
        <v>0</v>
      </c>
      <c r="CH205" s="280">
        <f t="shared" ca="1" si="578"/>
        <v>0</v>
      </c>
      <c r="CI205" s="280">
        <f t="shared" ca="1" si="579"/>
        <v>0</v>
      </c>
      <c r="CJ205" s="280">
        <f t="shared" ca="1" si="580"/>
        <v>0</v>
      </c>
      <c r="CK205" s="280">
        <f t="shared" ca="1" si="581"/>
        <v>0</v>
      </c>
      <c r="CL205" s="280">
        <f t="shared" ca="1" si="582"/>
        <v>0</v>
      </c>
      <c r="CM205" s="280">
        <f t="shared" ca="1" si="583"/>
        <v>150</v>
      </c>
      <c r="CN205" s="280">
        <f t="shared" ca="1" si="584"/>
        <v>500</v>
      </c>
      <c r="CO205" s="280">
        <f t="shared" ca="1" si="585"/>
        <v>0</v>
      </c>
      <c r="CP205" s="365">
        <f t="shared" ca="1" si="586"/>
        <v>0</v>
      </c>
      <c r="CQ205" s="613">
        <f t="shared" ca="1" si="587"/>
        <v>0</v>
      </c>
      <c r="CR205" s="280">
        <f t="shared" ca="1" si="588"/>
        <v>10</v>
      </c>
      <c r="CS205" s="280">
        <f t="shared" ca="1" si="589"/>
        <v>25</v>
      </c>
      <c r="CT205" s="280">
        <f t="shared" ca="1" si="590"/>
        <v>7</v>
      </c>
      <c r="CU205" s="280">
        <f t="shared" ca="1" si="591"/>
        <v>0</v>
      </c>
      <c r="CV205" s="280">
        <f t="shared" ca="1" si="592"/>
        <v>7</v>
      </c>
      <c r="CW205" s="365">
        <f t="shared" ca="1" si="593"/>
        <v>0</v>
      </c>
      <c r="CX205" s="280">
        <f t="shared" ca="1" si="594"/>
        <v>25</v>
      </c>
      <c r="CY205" s="280">
        <f t="shared" ca="1" si="595"/>
        <v>0</v>
      </c>
      <c r="CZ205" s="280">
        <f t="shared" ca="1" si="596"/>
        <v>0</v>
      </c>
      <c r="DA205" s="280">
        <f t="shared" ca="1" si="597"/>
        <v>0</v>
      </c>
      <c r="DB205" s="280">
        <f t="shared" ca="1" si="598"/>
        <v>15</v>
      </c>
      <c r="DC205" s="280">
        <f t="shared" ca="1" si="599"/>
        <v>0</v>
      </c>
      <c r="DD205" s="280">
        <f t="shared" ca="1" si="600"/>
        <v>0</v>
      </c>
      <c r="DE205" s="280">
        <f t="shared" ca="1" si="601"/>
        <v>0</v>
      </c>
      <c r="DF205" s="280">
        <f t="shared" ca="1" si="602"/>
        <v>0</v>
      </c>
      <c r="DG205" s="280">
        <f t="shared" ca="1" si="603"/>
        <v>0</v>
      </c>
      <c r="DH205" s="280">
        <f t="shared" ca="1" si="604"/>
        <v>0</v>
      </c>
      <c r="DI205" s="568">
        <f t="shared" ca="1" si="605"/>
        <v>24</v>
      </c>
      <c r="DJ205" s="568">
        <f t="shared" ca="1" si="606"/>
        <v>65</v>
      </c>
      <c r="DK205" s="414">
        <f t="shared" ca="1" si="607"/>
        <v>650</v>
      </c>
      <c r="DL205" s="281">
        <f t="shared" ca="1" si="608"/>
        <v>739</v>
      </c>
      <c r="DM205" s="281">
        <f t="shared" ca="1" si="609"/>
        <v>739</v>
      </c>
      <c r="DN205" s="454">
        <f t="shared" ca="1" si="610"/>
        <v>0</v>
      </c>
      <c r="DO205" s="440">
        <f t="shared" ca="1" si="611"/>
        <v>0</v>
      </c>
    </row>
    <row r="206" spans="1:126" ht="11.25" customHeight="1">
      <c r="A206" s="1">
        <f t="shared" ref="A206:A241" si="612">A246</f>
        <v>2010</v>
      </c>
      <c r="B206" s="304">
        <f>R206</f>
        <v>450</v>
      </c>
      <c r="C206" s="304">
        <f>S206</f>
        <v>450</v>
      </c>
      <c r="D206" s="304">
        <f>T206</f>
        <v>450</v>
      </c>
      <c r="E206" s="478">
        <v>0</v>
      </c>
      <c r="F206" s="304">
        <f>V206</f>
        <v>450</v>
      </c>
      <c r="G206" s="304">
        <f>W206</f>
        <v>450</v>
      </c>
      <c r="H206" s="304">
        <f>X206</f>
        <v>450</v>
      </c>
      <c r="I206" s="304">
        <v>400</v>
      </c>
      <c r="J206" s="304">
        <v>300</v>
      </c>
      <c r="K206" s="304">
        <v>225</v>
      </c>
      <c r="L206" s="304">
        <v>85</v>
      </c>
      <c r="M206" s="304">
        <v>450</v>
      </c>
      <c r="N206" s="303">
        <f t="shared" ref="N206:N217" si="613">SUM(B206:M206)</f>
        <v>4160</v>
      </c>
      <c r="O206" s="30"/>
      <c r="P206" s="1">
        <f>A206</f>
        <v>2010</v>
      </c>
      <c r="Q206" s="305">
        <v>450</v>
      </c>
      <c r="R206" s="305">
        <v>450</v>
      </c>
      <c r="S206" s="305">
        <v>450</v>
      </c>
      <c r="T206" s="305">
        <v>450</v>
      </c>
      <c r="U206" s="305">
        <v>450</v>
      </c>
      <c r="V206" s="305">
        <v>450</v>
      </c>
      <c r="W206" s="305">
        <v>450</v>
      </c>
      <c r="X206" s="305">
        <v>450</v>
      </c>
      <c r="Y206" s="305">
        <v>450</v>
      </c>
      <c r="Z206" s="305">
        <v>450</v>
      </c>
      <c r="AA206" s="305">
        <v>450</v>
      </c>
      <c r="AB206" s="305">
        <v>450</v>
      </c>
      <c r="AC206" s="303">
        <f t="shared" ref="AC206:AC217" si="614">SUM(Q206:AB206)</f>
        <v>5400</v>
      </c>
      <c r="AE206" s="237"/>
      <c r="AF206" s="259"/>
      <c r="AH206" s="25"/>
      <c r="AI206" s="237" t="str">
        <f t="shared" si="520"/>
        <v>Y</v>
      </c>
      <c r="AJ206" s="25">
        <f t="shared" si="521"/>
        <v>2028</v>
      </c>
      <c r="AK206" s="284">
        <f t="shared" si="522"/>
        <v>9</v>
      </c>
      <c r="AL206" s="285">
        <f t="shared" ref="AL206:AU215" ca="1" si="615">ROUND(INDIRECT(CONCATENATE($AI206,AL$2+($AJ206-2010))),0)</f>
        <v>0</v>
      </c>
      <c r="AM206" s="285">
        <f t="shared" ca="1" si="615"/>
        <v>0</v>
      </c>
      <c r="AN206" s="285">
        <f t="shared" ca="1" si="615"/>
        <v>0</v>
      </c>
      <c r="AO206" s="285">
        <f t="shared" ca="1" si="615"/>
        <v>0</v>
      </c>
      <c r="AP206" s="285">
        <f t="shared" ca="1" si="615"/>
        <v>0</v>
      </c>
      <c r="AQ206" s="285">
        <f t="shared" ca="1" si="615"/>
        <v>0</v>
      </c>
      <c r="AR206" s="285">
        <f t="shared" ca="1" si="615"/>
        <v>0</v>
      </c>
      <c r="AS206" s="285">
        <f t="shared" ca="1" si="615"/>
        <v>0</v>
      </c>
      <c r="AT206" s="285">
        <f t="shared" ca="1" si="615"/>
        <v>0</v>
      </c>
      <c r="AU206" s="285">
        <f t="shared" ca="1" si="615"/>
        <v>150</v>
      </c>
      <c r="AV206" s="285">
        <f t="shared" ref="AV206:BD215" ca="1" si="616">ROUND(INDIRECT(CONCATENATE($AI206,AV$2+($AJ206-2010))),0)</f>
        <v>500</v>
      </c>
      <c r="AW206" s="285">
        <f t="shared" ca="1" si="616"/>
        <v>0</v>
      </c>
      <c r="AX206" s="285">
        <f t="shared" ca="1" si="616"/>
        <v>0</v>
      </c>
      <c r="AY206" s="609">
        <f t="shared" ca="1" si="616"/>
        <v>0</v>
      </c>
      <c r="AZ206" s="285">
        <f t="shared" ca="1" si="616"/>
        <v>10</v>
      </c>
      <c r="BA206" s="285">
        <f t="shared" ca="1" si="616"/>
        <v>25</v>
      </c>
      <c r="BB206" s="285">
        <f t="shared" ca="1" si="616"/>
        <v>7</v>
      </c>
      <c r="BC206" s="285">
        <f t="shared" ca="1" si="616"/>
        <v>0</v>
      </c>
      <c r="BD206" s="285">
        <f t="shared" ca="1" si="616"/>
        <v>7</v>
      </c>
      <c r="BE206" s="285">
        <f t="shared" ca="1" si="569"/>
        <v>0</v>
      </c>
      <c r="BF206" s="285">
        <f t="shared" ref="BF206:BI225" ca="1" si="617">ROUND(INDIRECT(CONCATENATE($AI206,BF$2+($AJ206-2010))),0)</f>
        <v>25</v>
      </c>
      <c r="BG206" s="285">
        <f t="shared" ca="1" si="617"/>
        <v>0</v>
      </c>
      <c r="BH206" s="285">
        <f t="shared" ca="1" si="617"/>
        <v>0</v>
      </c>
      <c r="BI206" s="285">
        <f t="shared" ca="1" si="617"/>
        <v>0</v>
      </c>
      <c r="BJ206" s="285">
        <f t="shared" ref="BJ206:BP215" ca="1" si="618">ROUND(INDIRECT(CONCATENATE($AI206,BJ$2+($AJ206-2010))),1)</f>
        <v>15</v>
      </c>
      <c r="BK206" s="285">
        <f t="shared" ca="1" si="618"/>
        <v>0</v>
      </c>
      <c r="BL206" s="285">
        <f t="shared" ca="1" si="618"/>
        <v>0</v>
      </c>
      <c r="BM206" s="285">
        <f t="shared" ca="1" si="618"/>
        <v>0</v>
      </c>
      <c r="BN206" s="285">
        <f t="shared" ca="1" si="618"/>
        <v>0</v>
      </c>
      <c r="BO206" s="285">
        <f t="shared" ca="1" si="618"/>
        <v>0</v>
      </c>
      <c r="BP206" s="285">
        <f t="shared" ca="1" si="618"/>
        <v>0</v>
      </c>
      <c r="BQ206" s="514">
        <f t="shared" ca="1" si="570"/>
        <v>24</v>
      </c>
      <c r="BR206" s="566">
        <f t="shared" ca="1" si="515"/>
        <v>88.8</v>
      </c>
      <c r="BS206" s="274">
        <f t="shared" ca="1" si="508"/>
        <v>650</v>
      </c>
      <c r="BT206" s="285">
        <f t="shared" ca="1" si="571"/>
        <v>739</v>
      </c>
      <c r="BU206" s="286" t="str">
        <f t="shared" si="523"/>
        <v>J</v>
      </c>
      <c r="BV206" s="323">
        <f t="shared" ca="1" si="573"/>
        <v>739</v>
      </c>
      <c r="BW206" s="323">
        <f t="shared" ca="1" si="572"/>
        <v>0</v>
      </c>
      <c r="BY206" s="287"/>
      <c r="BZ206" s="288"/>
      <c r="CA206" s="237" t="str">
        <f t="shared" si="524"/>
        <v>J</v>
      </c>
      <c r="CB206" s="278">
        <f t="shared" si="533"/>
        <v>2028</v>
      </c>
      <c r="CC206" s="279">
        <f t="shared" si="533"/>
        <v>9</v>
      </c>
      <c r="CD206" s="280">
        <f t="shared" ca="1" si="574"/>
        <v>0</v>
      </c>
      <c r="CE206" s="280">
        <f t="shared" ca="1" si="575"/>
        <v>0</v>
      </c>
      <c r="CF206" s="280">
        <f t="shared" ca="1" si="576"/>
        <v>0</v>
      </c>
      <c r="CG206" s="280">
        <f t="shared" ca="1" si="577"/>
        <v>0</v>
      </c>
      <c r="CH206" s="280">
        <f t="shared" ca="1" si="578"/>
        <v>0</v>
      </c>
      <c r="CI206" s="280">
        <f t="shared" ca="1" si="579"/>
        <v>0</v>
      </c>
      <c r="CJ206" s="280">
        <f t="shared" ca="1" si="580"/>
        <v>0</v>
      </c>
      <c r="CK206" s="280">
        <f t="shared" ca="1" si="581"/>
        <v>0</v>
      </c>
      <c r="CL206" s="280">
        <f t="shared" ca="1" si="582"/>
        <v>0</v>
      </c>
      <c r="CM206" s="280">
        <f t="shared" ca="1" si="583"/>
        <v>150</v>
      </c>
      <c r="CN206" s="280">
        <f t="shared" ca="1" si="584"/>
        <v>500</v>
      </c>
      <c r="CO206" s="280">
        <f t="shared" ca="1" si="585"/>
        <v>0</v>
      </c>
      <c r="CP206" s="365">
        <f t="shared" ca="1" si="586"/>
        <v>0</v>
      </c>
      <c r="CQ206" s="613">
        <f t="shared" ca="1" si="587"/>
        <v>0</v>
      </c>
      <c r="CR206" s="280">
        <f t="shared" ca="1" si="588"/>
        <v>10</v>
      </c>
      <c r="CS206" s="280">
        <f t="shared" ca="1" si="589"/>
        <v>25</v>
      </c>
      <c r="CT206" s="280">
        <f t="shared" ca="1" si="590"/>
        <v>7</v>
      </c>
      <c r="CU206" s="280">
        <f t="shared" ca="1" si="591"/>
        <v>0</v>
      </c>
      <c r="CV206" s="280">
        <f t="shared" ca="1" si="592"/>
        <v>6</v>
      </c>
      <c r="CW206" s="365">
        <f t="shared" ca="1" si="593"/>
        <v>0</v>
      </c>
      <c r="CX206" s="280">
        <f t="shared" ca="1" si="594"/>
        <v>25</v>
      </c>
      <c r="CY206" s="280">
        <f t="shared" ca="1" si="595"/>
        <v>0</v>
      </c>
      <c r="CZ206" s="280">
        <f t="shared" ca="1" si="596"/>
        <v>0</v>
      </c>
      <c r="DA206" s="280">
        <f t="shared" ca="1" si="597"/>
        <v>0</v>
      </c>
      <c r="DB206" s="280">
        <f t="shared" ca="1" si="598"/>
        <v>15</v>
      </c>
      <c r="DC206" s="280">
        <f t="shared" ca="1" si="599"/>
        <v>0</v>
      </c>
      <c r="DD206" s="280">
        <f t="shared" ca="1" si="600"/>
        <v>0</v>
      </c>
      <c r="DE206" s="280">
        <f t="shared" ca="1" si="601"/>
        <v>0</v>
      </c>
      <c r="DF206" s="280">
        <f t="shared" ca="1" si="602"/>
        <v>0</v>
      </c>
      <c r="DG206" s="280">
        <f t="shared" ca="1" si="603"/>
        <v>0</v>
      </c>
      <c r="DH206" s="280">
        <f t="shared" ca="1" si="604"/>
        <v>0</v>
      </c>
      <c r="DI206" s="568">
        <f t="shared" ca="1" si="605"/>
        <v>23</v>
      </c>
      <c r="DJ206" s="568">
        <f t="shared" ca="1" si="606"/>
        <v>65</v>
      </c>
      <c r="DK206" s="414">
        <f t="shared" ca="1" si="607"/>
        <v>650</v>
      </c>
      <c r="DL206" s="281">
        <f t="shared" ca="1" si="608"/>
        <v>738</v>
      </c>
      <c r="DM206" s="281">
        <f t="shared" ca="1" si="609"/>
        <v>738</v>
      </c>
      <c r="DN206" s="454">
        <f t="shared" ca="1" si="610"/>
        <v>0</v>
      </c>
      <c r="DO206" s="440">
        <f t="shared" ca="1" si="611"/>
        <v>0</v>
      </c>
    </row>
    <row r="207" spans="1:126" ht="11.25" customHeight="1">
      <c r="A207" s="1">
        <f t="shared" si="612"/>
        <v>2011</v>
      </c>
      <c r="B207" s="390">
        <v>300</v>
      </c>
      <c r="C207" s="390">
        <v>300</v>
      </c>
      <c r="D207" s="390">
        <v>300</v>
      </c>
      <c r="E207" s="390">
        <v>300</v>
      </c>
      <c r="F207" s="390">
        <v>300</v>
      </c>
      <c r="G207" s="390">
        <v>300</v>
      </c>
      <c r="H207" s="390">
        <v>300</v>
      </c>
      <c r="I207" s="390">
        <v>300</v>
      </c>
      <c r="J207" s="390">
        <v>300</v>
      </c>
      <c r="K207" s="390">
        <v>300</v>
      </c>
      <c r="L207" s="390">
        <v>300</v>
      </c>
      <c r="M207" s="390">
        <v>300</v>
      </c>
      <c r="N207" s="303">
        <f t="shared" si="613"/>
        <v>3600</v>
      </c>
      <c r="O207" s="30"/>
      <c r="P207" s="1">
        <f t="shared" ref="P207:P241" si="619">A207</f>
        <v>2011</v>
      </c>
      <c r="Q207" s="305">
        <v>450</v>
      </c>
      <c r="R207" s="390">
        <f t="shared" ref="R207:AB207" si="620">B207</f>
        <v>300</v>
      </c>
      <c r="S207" s="390">
        <f t="shared" si="620"/>
        <v>300</v>
      </c>
      <c r="T207" s="390">
        <f t="shared" si="620"/>
        <v>300</v>
      </c>
      <c r="U207" s="390">
        <f t="shared" si="620"/>
        <v>300</v>
      </c>
      <c r="V207" s="390">
        <f t="shared" si="620"/>
        <v>300</v>
      </c>
      <c r="W207" s="390">
        <f t="shared" si="620"/>
        <v>300</v>
      </c>
      <c r="X207" s="390">
        <f t="shared" si="620"/>
        <v>300</v>
      </c>
      <c r="Y207" s="390">
        <f t="shared" si="620"/>
        <v>300</v>
      </c>
      <c r="Z207" s="390">
        <f t="shared" si="620"/>
        <v>300</v>
      </c>
      <c r="AA207" s="390">
        <f t="shared" si="620"/>
        <v>300</v>
      </c>
      <c r="AB207" s="390">
        <f t="shared" si="620"/>
        <v>300</v>
      </c>
      <c r="AC207" s="303">
        <f t="shared" si="614"/>
        <v>3750</v>
      </c>
      <c r="AD207" s="55"/>
      <c r="AE207" s="262"/>
      <c r="AF207" s="262"/>
      <c r="AH207" s="25"/>
      <c r="AI207" s="237" t="str">
        <f t="shared" si="520"/>
        <v>Z</v>
      </c>
      <c r="AJ207" s="25">
        <f t="shared" si="521"/>
        <v>2028</v>
      </c>
      <c r="AK207" s="284">
        <f t="shared" si="522"/>
        <v>10</v>
      </c>
      <c r="AL207" s="285">
        <f t="shared" ca="1" si="615"/>
        <v>0</v>
      </c>
      <c r="AM207" s="285">
        <f t="shared" ca="1" si="615"/>
        <v>0</v>
      </c>
      <c r="AN207" s="285">
        <f t="shared" ca="1" si="615"/>
        <v>0</v>
      </c>
      <c r="AO207" s="285">
        <f t="shared" ca="1" si="615"/>
        <v>0</v>
      </c>
      <c r="AP207" s="285">
        <f t="shared" ca="1" si="615"/>
        <v>0</v>
      </c>
      <c r="AQ207" s="285">
        <f t="shared" ca="1" si="615"/>
        <v>0</v>
      </c>
      <c r="AR207" s="285">
        <f t="shared" ca="1" si="615"/>
        <v>0</v>
      </c>
      <c r="AS207" s="285">
        <f t="shared" ca="1" si="615"/>
        <v>0</v>
      </c>
      <c r="AT207" s="285">
        <f t="shared" ca="1" si="615"/>
        <v>0</v>
      </c>
      <c r="AU207" s="285">
        <f t="shared" ca="1" si="615"/>
        <v>150</v>
      </c>
      <c r="AV207" s="285">
        <f t="shared" ca="1" si="616"/>
        <v>500</v>
      </c>
      <c r="AW207" s="285">
        <f t="shared" ca="1" si="616"/>
        <v>0</v>
      </c>
      <c r="AX207" s="285">
        <f t="shared" ca="1" si="616"/>
        <v>0</v>
      </c>
      <c r="AY207" s="609">
        <f t="shared" ca="1" si="616"/>
        <v>0</v>
      </c>
      <c r="AZ207" s="285">
        <f t="shared" ca="1" si="616"/>
        <v>10</v>
      </c>
      <c r="BA207" s="285">
        <f t="shared" ca="1" si="616"/>
        <v>25</v>
      </c>
      <c r="BB207" s="285">
        <f t="shared" ca="1" si="616"/>
        <v>7</v>
      </c>
      <c r="BC207" s="285">
        <f t="shared" ca="1" si="616"/>
        <v>0</v>
      </c>
      <c r="BD207" s="285">
        <f t="shared" ca="1" si="616"/>
        <v>7</v>
      </c>
      <c r="BE207" s="285">
        <f t="shared" ca="1" si="569"/>
        <v>0</v>
      </c>
      <c r="BF207" s="285">
        <f t="shared" ca="1" si="617"/>
        <v>25</v>
      </c>
      <c r="BG207" s="285">
        <f t="shared" ca="1" si="617"/>
        <v>0</v>
      </c>
      <c r="BH207" s="285">
        <f t="shared" ca="1" si="617"/>
        <v>0</v>
      </c>
      <c r="BI207" s="285">
        <f t="shared" ca="1" si="617"/>
        <v>0</v>
      </c>
      <c r="BJ207" s="285">
        <f t="shared" ca="1" si="618"/>
        <v>15</v>
      </c>
      <c r="BK207" s="285">
        <f t="shared" ca="1" si="618"/>
        <v>0</v>
      </c>
      <c r="BL207" s="285">
        <f t="shared" ca="1" si="618"/>
        <v>0</v>
      </c>
      <c r="BM207" s="285">
        <f t="shared" ca="1" si="618"/>
        <v>0</v>
      </c>
      <c r="BN207" s="285">
        <f t="shared" ca="1" si="618"/>
        <v>0</v>
      </c>
      <c r="BO207" s="285">
        <f t="shared" ca="1" si="618"/>
        <v>0</v>
      </c>
      <c r="BP207" s="285">
        <f t="shared" ca="1" si="618"/>
        <v>0</v>
      </c>
      <c r="BQ207" s="514">
        <f t="shared" ca="1" si="570"/>
        <v>23</v>
      </c>
      <c r="BR207" s="566">
        <f t="shared" ca="1" si="515"/>
        <v>88.3</v>
      </c>
      <c r="BS207" s="274">
        <f t="shared" ca="1" si="508"/>
        <v>650</v>
      </c>
      <c r="BT207" s="285">
        <f t="shared" ca="1" si="571"/>
        <v>738</v>
      </c>
      <c r="BU207" s="286" t="str">
        <f t="shared" si="523"/>
        <v>K</v>
      </c>
      <c r="BV207" s="323">
        <f t="shared" ca="1" si="573"/>
        <v>739</v>
      </c>
      <c r="BW207" s="323">
        <f t="shared" ca="1" si="572"/>
        <v>1</v>
      </c>
      <c r="BY207" s="287"/>
      <c r="BZ207" s="288"/>
      <c r="CA207" s="237" t="str">
        <f t="shared" si="524"/>
        <v>K</v>
      </c>
      <c r="CB207" s="278">
        <f t="shared" si="533"/>
        <v>2028</v>
      </c>
      <c r="CC207" s="279">
        <f t="shared" si="533"/>
        <v>10</v>
      </c>
      <c r="CD207" s="280">
        <f t="shared" ca="1" si="574"/>
        <v>0</v>
      </c>
      <c r="CE207" s="280">
        <f t="shared" ca="1" si="575"/>
        <v>0</v>
      </c>
      <c r="CF207" s="280">
        <f t="shared" ca="1" si="576"/>
        <v>0</v>
      </c>
      <c r="CG207" s="280">
        <f t="shared" ca="1" si="577"/>
        <v>0</v>
      </c>
      <c r="CH207" s="280">
        <f t="shared" ca="1" si="578"/>
        <v>0</v>
      </c>
      <c r="CI207" s="280">
        <f t="shared" ca="1" si="579"/>
        <v>0</v>
      </c>
      <c r="CJ207" s="280">
        <f t="shared" ca="1" si="580"/>
        <v>0</v>
      </c>
      <c r="CK207" s="280">
        <f t="shared" ca="1" si="581"/>
        <v>0</v>
      </c>
      <c r="CL207" s="280">
        <f t="shared" ca="1" si="582"/>
        <v>0</v>
      </c>
      <c r="CM207" s="280">
        <f t="shared" ca="1" si="583"/>
        <v>150</v>
      </c>
      <c r="CN207" s="280">
        <f t="shared" ca="1" si="584"/>
        <v>500</v>
      </c>
      <c r="CO207" s="280">
        <f t="shared" ca="1" si="585"/>
        <v>0</v>
      </c>
      <c r="CP207" s="365">
        <f t="shared" ca="1" si="586"/>
        <v>0</v>
      </c>
      <c r="CQ207" s="613">
        <f t="shared" ca="1" si="587"/>
        <v>0</v>
      </c>
      <c r="CR207" s="280">
        <f t="shared" ca="1" si="588"/>
        <v>11</v>
      </c>
      <c r="CS207" s="280">
        <f t="shared" ca="1" si="589"/>
        <v>25</v>
      </c>
      <c r="CT207" s="280">
        <f t="shared" ca="1" si="590"/>
        <v>6</v>
      </c>
      <c r="CU207" s="280">
        <f t="shared" ca="1" si="591"/>
        <v>0</v>
      </c>
      <c r="CV207" s="280">
        <f t="shared" ca="1" si="592"/>
        <v>5</v>
      </c>
      <c r="CW207" s="365">
        <f t="shared" ca="1" si="593"/>
        <v>0</v>
      </c>
      <c r="CX207" s="280">
        <f t="shared" ca="1" si="594"/>
        <v>25</v>
      </c>
      <c r="CY207" s="280">
        <f t="shared" ca="1" si="595"/>
        <v>0</v>
      </c>
      <c r="CZ207" s="280">
        <f t="shared" ca="1" si="596"/>
        <v>0</v>
      </c>
      <c r="DA207" s="280">
        <f t="shared" ca="1" si="597"/>
        <v>0</v>
      </c>
      <c r="DB207" s="280">
        <f t="shared" ca="1" si="598"/>
        <v>15</v>
      </c>
      <c r="DC207" s="280">
        <f t="shared" ca="1" si="599"/>
        <v>0</v>
      </c>
      <c r="DD207" s="280">
        <f t="shared" ca="1" si="600"/>
        <v>0</v>
      </c>
      <c r="DE207" s="280">
        <f t="shared" ca="1" si="601"/>
        <v>0</v>
      </c>
      <c r="DF207" s="280">
        <f t="shared" ca="1" si="602"/>
        <v>0</v>
      </c>
      <c r="DG207" s="280">
        <f t="shared" ca="1" si="603"/>
        <v>0</v>
      </c>
      <c r="DH207" s="280">
        <f t="shared" ca="1" si="604"/>
        <v>0</v>
      </c>
      <c r="DI207" s="568">
        <f t="shared" ca="1" si="605"/>
        <v>22</v>
      </c>
      <c r="DJ207" s="568">
        <f t="shared" ca="1" si="606"/>
        <v>65</v>
      </c>
      <c r="DK207" s="414">
        <f t="shared" ca="1" si="607"/>
        <v>650</v>
      </c>
      <c r="DL207" s="281">
        <f t="shared" ca="1" si="608"/>
        <v>737</v>
      </c>
      <c r="DM207" s="281">
        <f t="shared" ca="1" si="609"/>
        <v>737</v>
      </c>
      <c r="DN207" s="454">
        <f t="shared" ca="1" si="610"/>
        <v>0</v>
      </c>
      <c r="DO207" s="440">
        <f t="shared" ca="1" si="611"/>
        <v>0</v>
      </c>
    </row>
    <row r="208" spans="1:126" ht="11.25" customHeight="1">
      <c r="A208" s="1">
        <f t="shared" si="612"/>
        <v>2012</v>
      </c>
      <c r="B208" s="95">
        <f>[1]MW!C282+[1]MW!C322</f>
        <v>425</v>
      </c>
      <c r="C208" s="95">
        <f>[1]MW!D282+[1]MW!D322</f>
        <v>425</v>
      </c>
      <c r="D208" s="95">
        <f>[1]MW!E282+[1]MW!E322</f>
        <v>375</v>
      </c>
      <c r="E208" s="95">
        <f>[1]MW!F282+[1]MW!F322</f>
        <v>350</v>
      </c>
      <c r="F208" s="590">
        <f>[1]MW!G282+[1]MW!G322</f>
        <v>400</v>
      </c>
      <c r="G208" s="590">
        <f>[1]MW!H282+[1]MW!H322</f>
        <v>475</v>
      </c>
      <c r="H208" s="590">
        <f>[1]MW!I282+[1]MW!I322</f>
        <v>475</v>
      </c>
      <c r="I208" s="590">
        <f>[1]MW!J282+[1]MW!J322</f>
        <v>475</v>
      </c>
      <c r="J208" s="590">
        <f>[1]MW!K282+[1]MW!K322</f>
        <v>475</v>
      </c>
      <c r="K208" s="590">
        <f>[1]MW!L282+[1]MW!L322</f>
        <v>400</v>
      </c>
      <c r="L208" s="590">
        <f>[1]MW!M282+[1]MW!M322</f>
        <v>350</v>
      </c>
      <c r="M208" s="590">
        <f>[1]MW!N282+[1]MW!N322</f>
        <v>375</v>
      </c>
      <c r="N208" s="303">
        <f t="shared" si="613"/>
        <v>5000</v>
      </c>
      <c r="O208" s="30"/>
      <c r="P208" s="1">
        <f t="shared" si="619"/>
        <v>2012</v>
      </c>
      <c r="Q208" s="95">
        <f>[1]MW!S282+[1]MW!S322</f>
        <v>300</v>
      </c>
      <c r="R208" s="95">
        <f>[1]MW!T282+[1]MW!T322</f>
        <v>425</v>
      </c>
      <c r="S208" s="95">
        <f>[1]MW!U282+[1]MW!U322</f>
        <v>425</v>
      </c>
      <c r="T208" s="95">
        <f>[1]MW!V282+[1]MW!V322</f>
        <v>375</v>
      </c>
      <c r="U208" s="95">
        <f>[1]MW!W282+[1]MW!W322</f>
        <v>350</v>
      </c>
      <c r="V208" s="590">
        <f>[1]MW!X282+[1]MW!X322</f>
        <v>400</v>
      </c>
      <c r="W208" s="590">
        <f>[1]MW!Y282+[1]MW!Y322</f>
        <v>475</v>
      </c>
      <c r="X208" s="590">
        <f>[1]MW!Z282+[1]MW!Z322</f>
        <v>475</v>
      </c>
      <c r="Y208" s="590">
        <f>[1]MW!AA282+[1]MW!AA322</f>
        <v>475</v>
      </c>
      <c r="Z208" s="590">
        <f>[1]MW!AB282+[1]MW!AB322</f>
        <v>475</v>
      </c>
      <c r="AA208" s="590">
        <f>[1]MW!AC282+[1]MW!AC322</f>
        <v>400</v>
      </c>
      <c r="AB208" s="590">
        <f>[1]MW!AD282+[1]MW!AD322</f>
        <v>350</v>
      </c>
      <c r="AC208" s="303">
        <f t="shared" si="614"/>
        <v>4925</v>
      </c>
      <c r="AE208" s="237"/>
      <c r="AF208" s="259"/>
      <c r="AH208" s="25"/>
      <c r="AI208" s="237" t="str">
        <f t="shared" si="520"/>
        <v>AA</v>
      </c>
      <c r="AJ208" s="25">
        <f t="shared" si="521"/>
        <v>2028</v>
      </c>
      <c r="AK208" s="284">
        <f t="shared" si="522"/>
        <v>11</v>
      </c>
      <c r="AL208" s="285">
        <f t="shared" ca="1" si="615"/>
        <v>0</v>
      </c>
      <c r="AM208" s="285">
        <f t="shared" ca="1" si="615"/>
        <v>0</v>
      </c>
      <c r="AN208" s="285">
        <f t="shared" ca="1" si="615"/>
        <v>0</v>
      </c>
      <c r="AO208" s="285">
        <f t="shared" ca="1" si="615"/>
        <v>0</v>
      </c>
      <c r="AP208" s="285">
        <f t="shared" ca="1" si="615"/>
        <v>0</v>
      </c>
      <c r="AQ208" s="285">
        <f t="shared" ca="1" si="615"/>
        <v>0</v>
      </c>
      <c r="AR208" s="285">
        <f t="shared" ca="1" si="615"/>
        <v>0</v>
      </c>
      <c r="AS208" s="285">
        <f t="shared" ca="1" si="615"/>
        <v>0</v>
      </c>
      <c r="AT208" s="285">
        <f t="shared" ca="1" si="615"/>
        <v>0</v>
      </c>
      <c r="AU208" s="285">
        <f t="shared" ca="1" si="615"/>
        <v>150</v>
      </c>
      <c r="AV208" s="285">
        <f t="shared" ca="1" si="616"/>
        <v>500</v>
      </c>
      <c r="AW208" s="285">
        <f t="shared" ca="1" si="616"/>
        <v>0</v>
      </c>
      <c r="AX208" s="285">
        <f t="shared" ca="1" si="616"/>
        <v>0</v>
      </c>
      <c r="AY208" s="609">
        <f t="shared" ca="1" si="616"/>
        <v>0</v>
      </c>
      <c r="AZ208" s="285">
        <f t="shared" ca="1" si="616"/>
        <v>10</v>
      </c>
      <c r="BA208" s="285">
        <f t="shared" ca="1" si="616"/>
        <v>25</v>
      </c>
      <c r="BB208" s="285">
        <f t="shared" ca="1" si="616"/>
        <v>6</v>
      </c>
      <c r="BC208" s="285">
        <f t="shared" ca="1" si="616"/>
        <v>0</v>
      </c>
      <c r="BD208" s="285">
        <f t="shared" ca="1" si="616"/>
        <v>6</v>
      </c>
      <c r="BE208" s="285">
        <f t="shared" ca="1" si="569"/>
        <v>0</v>
      </c>
      <c r="BF208" s="285">
        <f t="shared" ca="1" si="617"/>
        <v>25</v>
      </c>
      <c r="BG208" s="285">
        <f t="shared" ca="1" si="617"/>
        <v>0</v>
      </c>
      <c r="BH208" s="285">
        <f t="shared" ca="1" si="617"/>
        <v>0</v>
      </c>
      <c r="BI208" s="285">
        <f t="shared" ca="1" si="617"/>
        <v>0</v>
      </c>
      <c r="BJ208" s="285">
        <f t="shared" ca="1" si="618"/>
        <v>15</v>
      </c>
      <c r="BK208" s="285">
        <f t="shared" ca="1" si="618"/>
        <v>0</v>
      </c>
      <c r="BL208" s="285">
        <f t="shared" ca="1" si="618"/>
        <v>0</v>
      </c>
      <c r="BM208" s="285">
        <f t="shared" ca="1" si="618"/>
        <v>0</v>
      </c>
      <c r="BN208" s="285">
        <f t="shared" ca="1" si="618"/>
        <v>0</v>
      </c>
      <c r="BO208" s="285">
        <f t="shared" ca="1" si="618"/>
        <v>0</v>
      </c>
      <c r="BP208" s="285">
        <f t="shared" ca="1" si="618"/>
        <v>0</v>
      </c>
      <c r="BQ208" s="514">
        <f t="shared" ca="1" si="570"/>
        <v>22</v>
      </c>
      <c r="BR208" s="566">
        <f t="shared" ca="1" si="515"/>
        <v>87.4</v>
      </c>
      <c r="BS208" s="274">
        <f t="shared" ca="1" si="508"/>
        <v>650</v>
      </c>
      <c r="BT208" s="285">
        <f t="shared" ca="1" si="571"/>
        <v>737</v>
      </c>
      <c r="BU208" s="286" t="str">
        <f t="shared" si="523"/>
        <v>L</v>
      </c>
      <c r="BV208" s="323">
        <f t="shared" ca="1" si="573"/>
        <v>737</v>
      </c>
      <c r="BW208" s="323">
        <f t="shared" ca="1" si="572"/>
        <v>0</v>
      </c>
      <c r="BY208" s="287"/>
      <c r="BZ208" s="288"/>
      <c r="CA208" s="237" t="str">
        <f t="shared" si="524"/>
        <v>L</v>
      </c>
      <c r="CB208" s="278">
        <f t="shared" si="533"/>
        <v>2028</v>
      </c>
      <c r="CC208" s="279">
        <f t="shared" si="533"/>
        <v>11</v>
      </c>
      <c r="CD208" s="280">
        <f t="shared" ca="1" si="574"/>
        <v>0</v>
      </c>
      <c r="CE208" s="280">
        <f t="shared" ca="1" si="575"/>
        <v>0</v>
      </c>
      <c r="CF208" s="280">
        <f t="shared" ca="1" si="576"/>
        <v>0</v>
      </c>
      <c r="CG208" s="280">
        <f t="shared" ca="1" si="577"/>
        <v>0</v>
      </c>
      <c r="CH208" s="280">
        <f t="shared" ca="1" si="578"/>
        <v>0</v>
      </c>
      <c r="CI208" s="280">
        <f t="shared" ca="1" si="579"/>
        <v>0</v>
      </c>
      <c r="CJ208" s="280">
        <f t="shared" ca="1" si="580"/>
        <v>0</v>
      </c>
      <c r="CK208" s="280">
        <f t="shared" ca="1" si="581"/>
        <v>0</v>
      </c>
      <c r="CL208" s="280">
        <f t="shared" ca="1" si="582"/>
        <v>0</v>
      </c>
      <c r="CM208" s="280">
        <f t="shared" ca="1" si="583"/>
        <v>150</v>
      </c>
      <c r="CN208" s="280">
        <f t="shared" ca="1" si="584"/>
        <v>500</v>
      </c>
      <c r="CO208" s="280">
        <f t="shared" ca="1" si="585"/>
        <v>0</v>
      </c>
      <c r="CP208" s="365">
        <f t="shared" ca="1" si="586"/>
        <v>0</v>
      </c>
      <c r="CQ208" s="613">
        <f t="shared" ca="1" si="587"/>
        <v>0</v>
      </c>
      <c r="CR208" s="280">
        <f t="shared" ca="1" si="588"/>
        <v>7</v>
      </c>
      <c r="CS208" s="280">
        <f t="shared" ca="1" si="589"/>
        <v>25</v>
      </c>
      <c r="CT208" s="280">
        <f t="shared" ca="1" si="590"/>
        <v>6</v>
      </c>
      <c r="CU208" s="280">
        <f t="shared" ca="1" si="591"/>
        <v>0</v>
      </c>
      <c r="CV208" s="280">
        <f t="shared" ca="1" si="592"/>
        <v>5</v>
      </c>
      <c r="CW208" s="365">
        <f t="shared" ca="1" si="593"/>
        <v>0</v>
      </c>
      <c r="CX208" s="280">
        <f t="shared" ca="1" si="594"/>
        <v>25</v>
      </c>
      <c r="CY208" s="280">
        <f t="shared" ca="1" si="595"/>
        <v>0</v>
      </c>
      <c r="CZ208" s="280">
        <f t="shared" ca="1" si="596"/>
        <v>0</v>
      </c>
      <c r="DA208" s="280">
        <f t="shared" ca="1" si="597"/>
        <v>0</v>
      </c>
      <c r="DB208" s="280">
        <f t="shared" ca="1" si="598"/>
        <v>15</v>
      </c>
      <c r="DC208" s="280">
        <f t="shared" ca="1" si="599"/>
        <v>0</v>
      </c>
      <c r="DD208" s="280">
        <f t="shared" ca="1" si="600"/>
        <v>0</v>
      </c>
      <c r="DE208" s="280">
        <f t="shared" ca="1" si="601"/>
        <v>0</v>
      </c>
      <c r="DF208" s="280">
        <f t="shared" ca="1" si="602"/>
        <v>0</v>
      </c>
      <c r="DG208" s="280">
        <f t="shared" ca="1" si="603"/>
        <v>0</v>
      </c>
      <c r="DH208" s="280">
        <f t="shared" ca="1" si="604"/>
        <v>0</v>
      </c>
      <c r="DI208" s="568">
        <f t="shared" ca="1" si="605"/>
        <v>18</v>
      </c>
      <c r="DJ208" s="568">
        <f t="shared" ca="1" si="606"/>
        <v>65</v>
      </c>
      <c r="DK208" s="414">
        <f t="shared" ca="1" si="607"/>
        <v>650</v>
      </c>
      <c r="DL208" s="281">
        <f t="shared" ca="1" si="608"/>
        <v>733</v>
      </c>
      <c r="DM208" s="281">
        <f t="shared" ca="1" si="609"/>
        <v>732</v>
      </c>
      <c r="DN208" s="454">
        <f t="shared" ca="1" si="610"/>
        <v>-1</v>
      </c>
      <c r="DO208" s="440">
        <f t="shared" ca="1" si="611"/>
        <v>-1.364256480218281E-3</v>
      </c>
    </row>
    <row r="209" spans="1:119" ht="11.25" customHeight="1">
      <c r="A209" s="1">
        <f t="shared" si="612"/>
        <v>2013</v>
      </c>
      <c r="B209" s="590">
        <f>[3]Demand!C282</f>
        <v>300.22000000000003</v>
      </c>
      <c r="C209" s="590">
        <f>[3]Demand!D282</f>
        <v>300.22000000000003</v>
      </c>
      <c r="D209" s="590">
        <f>[3]Demand!E282</f>
        <v>300.22000000000003</v>
      </c>
      <c r="E209" s="590">
        <f>[3]Demand!F282</f>
        <v>300.22000000000003</v>
      </c>
      <c r="F209" s="590">
        <f>[3]Demand!G282</f>
        <v>300.22000000000003</v>
      </c>
      <c r="G209" s="590">
        <f>[3]Demand!H282</f>
        <v>300.22000000000003</v>
      </c>
      <c r="H209" s="590">
        <f>[3]Demand!I282</f>
        <v>300.22000000000003</v>
      </c>
      <c r="I209" s="590">
        <f>[3]Demand!J282</f>
        <v>300.22000000000003</v>
      </c>
      <c r="J209" s="590">
        <f>[3]Demand!K282</f>
        <v>300.22000000000003</v>
      </c>
      <c r="K209" s="590">
        <f>[3]Demand!L282</f>
        <v>300.22000000000003</v>
      </c>
      <c r="L209" s="590">
        <f>[3]Demand!M282</f>
        <v>300.22000000000003</v>
      </c>
      <c r="M209" s="590">
        <f>[3]Demand!N282</f>
        <v>300.22000000000003</v>
      </c>
      <c r="N209" s="303">
        <f t="shared" si="613"/>
        <v>3602.6400000000012</v>
      </c>
      <c r="O209" s="30"/>
      <c r="P209" s="1">
        <f t="shared" si="619"/>
        <v>2013</v>
      </c>
      <c r="Q209" s="590">
        <f>[3]Demand!S282</f>
        <v>300</v>
      </c>
      <c r="R209" s="590">
        <f>[3]Demand!T282</f>
        <v>300</v>
      </c>
      <c r="S209" s="590">
        <f>[3]Demand!U282</f>
        <v>300</v>
      </c>
      <c r="T209" s="590">
        <f>[3]Demand!V282</f>
        <v>300</v>
      </c>
      <c r="U209" s="590">
        <f>[3]Demand!W282</f>
        <v>300</v>
      </c>
      <c r="V209" s="590">
        <f>[3]Demand!X282</f>
        <v>300</v>
      </c>
      <c r="W209" s="590">
        <f>[3]Demand!Y282</f>
        <v>300</v>
      </c>
      <c r="X209" s="590">
        <f>[3]Demand!Z282</f>
        <v>300</v>
      </c>
      <c r="Y209" s="590">
        <f>[3]Demand!AA282</f>
        <v>300</v>
      </c>
      <c r="Z209" s="590">
        <f>[3]Demand!AB282</f>
        <v>300</v>
      </c>
      <c r="AA209" s="590">
        <f>[3]Demand!AC282</f>
        <v>300</v>
      </c>
      <c r="AB209" s="590">
        <f>[3]Demand!AD282</f>
        <v>300</v>
      </c>
      <c r="AC209" s="303">
        <f t="shared" si="614"/>
        <v>3600</v>
      </c>
      <c r="AD209" s="55"/>
      <c r="AE209" s="262"/>
      <c r="AF209" s="262"/>
      <c r="AH209" s="25"/>
      <c r="AI209" s="237" t="str">
        <f t="shared" si="520"/>
        <v>AB</v>
      </c>
      <c r="AJ209" s="25">
        <f t="shared" si="521"/>
        <v>2028</v>
      </c>
      <c r="AK209" s="284">
        <f t="shared" si="522"/>
        <v>12</v>
      </c>
      <c r="AL209" s="285">
        <f t="shared" ca="1" si="615"/>
        <v>0</v>
      </c>
      <c r="AM209" s="285">
        <f t="shared" ca="1" si="615"/>
        <v>0</v>
      </c>
      <c r="AN209" s="285">
        <f t="shared" ca="1" si="615"/>
        <v>0</v>
      </c>
      <c r="AO209" s="285">
        <f t="shared" ca="1" si="615"/>
        <v>0</v>
      </c>
      <c r="AP209" s="285">
        <f t="shared" ca="1" si="615"/>
        <v>0</v>
      </c>
      <c r="AQ209" s="285">
        <f t="shared" ca="1" si="615"/>
        <v>0</v>
      </c>
      <c r="AR209" s="285">
        <f t="shared" ca="1" si="615"/>
        <v>0</v>
      </c>
      <c r="AS209" s="285">
        <f t="shared" ca="1" si="615"/>
        <v>0</v>
      </c>
      <c r="AT209" s="285">
        <f t="shared" ca="1" si="615"/>
        <v>0</v>
      </c>
      <c r="AU209" s="285">
        <f t="shared" ca="1" si="615"/>
        <v>150</v>
      </c>
      <c r="AV209" s="285">
        <f t="shared" ca="1" si="616"/>
        <v>500</v>
      </c>
      <c r="AW209" s="285">
        <f t="shared" ca="1" si="616"/>
        <v>0</v>
      </c>
      <c r="AX209" s="285">
        <f t="shared" ca="1" si="616"/>
        <v>0</v>
      </c>
      <c r="AY209" s="609">
        <f t="shared" ca="1" si="616"/>
        <v>0</v>
      </c>
      <c r="AZ209" s="285">
        <f t="shared" ca="1" si="616"/>
        <v>11</v>
      </c>
      <c r="BA209" s="285">
        <f t="shared" ca="1" si="616"/>
        <v>25</v>
      </c>
      <c r="BB209" s="285">
        <f t="shared" ca="1" si="616"/>
        <v>6</v>
      </c>
      <c r="BC209" s="285">
        <f t="shared" ca="1" si="616"/>
        <v>0</v>
      </c>
      <c r="BD209" s="285">
        <f t="shared" ca="1" si="616"/>
        <v>5</v>
      </c>
      <c r="BE209" s="285">
        <f t="shared" ca="1" si="569"/>
        <v>0</v>
      </c>
      <c r="BF209" s="285">
        <f t="shared" ca="1" si="617"/>
        <v>25</v>
      </c>
      <c r="BG209" s="285">
        <f t="shared" ca="1" si="617"/>
        <v>0</v>
      </c>
      <c r="BH209" s="285">
        <f t="shared" ca="1" si="617"/>
        <v>0</v>
      </c>
      <c r="BI209" s="285">
        <f t="shared" ca="1" si="617"/>
        <v>0</v>
      </c>
      <c r="BJ209" s="285">
        <f t="shared" ca="1" si="618"/>
        <v>15</v>
      </c>
      <c r="BK209" s="285">
        <f t="shared" ca="1" si="618"/>
        <v>0</v>
      </c>
      <c r="BL209" s="285">
        <f t="shared" ca="1" si="618"/>
        <v>0</v>
      </c>
      <c r="BM209" s="285">
        <f t="shared" ca="1" si="618"/>
        <v>0</v>
      </c>
      <c r="BN209" s="285">
        <f t="shared" ca="1" si="618"/>
        <v>0</v>
      </c>
      <c r="BO209" s="285">
        <f t="shared" ca="1" si="618"/>
        <v>0</v>
      </c>
      <c r="BP209" s="285">
        <f t="shared" ca="1" si="618"/>
        <v>0</v>
      </c>
      <c r="BQ209" s="514">
        <f t="shared" ca="1" si="570"/>
        <v>21</v>
      </c>
      <c r="BR209" s="566">
        <f t="shared" ca="1" si="515"/>
        <v>86.3</v>
      </c>
      <c r="BS209" s="274">
        <f t="shared" ref="BS209:BS272" ca="1" si="621">ROUND(INDIRECT(CONCATENATE($AI209,BS$2+($AJ209-2010))),1)</f>
        <v>650</v>
      </c>
      <c r="BT209" s="285">
        <f t="shared" ca="1" si="571"/>
        <v>736</v>
      </c>
      <c r="BU209" s="286" t="str">
        <f t="shared" si="523"/>
        <v>M</v>
      </c>
      <c r="BV209" s="323">
        <f t="shared" ca="1" si="573"/>
        <v>737</v>
      </c>
      <c r="BW209" s="323">
        <f t="shared" ca="1" si="572"/>
        <v>1</v>
      </c>
      <c r="BY209" s="287"/>
      <c r="BZ209" s="288"/>
      <c r="CA209" s="237" t="str">
        <f t="shared" si="524"/>
        <v>M</v>
      </c>
      <c r="CB209" s="278">
        <f t="shared" si="533"/>
        <v>2028</v>
      </c>
      <c r="CC209" s="279">
        <f t="shared" si="533"/>
        <v>12</v>
      </c>
      <c r="CD209" s="280">
        <f t="shared" ca="1" si="574"/>
        <v>0</v>
      </c>
      <c r="CE209" s="280">
        <f t="shared" ca="1" si="575"/>
        <v>0</v>
      </c>
      <c r="CF209" s="280">
        <f t="shared" ca="1" si="576"/>
        <v>0</v>
      </c>
      <c r="CG209" s="280">
        <f t="shared" ca="1" si="577"/>
        <v>0</v>
      </c>
      <c r="CH209" s="280">
        <f t="shared" ca="1" si="578"/>
        <v>0</v>
      </c>
      <c r="CI209" s="280">
        <f t="shared" ca="1" si="579"/>
        <v>0</v>
      </c>
      <c r="CJ209" s="280">
        <f t="shared" ca="1" si="580"/>
        <v>0</v>
      </c>
      <c r="CK209" s="280">
        <f t="shared" ca="1" si="581"/>
        <v>0</v>
      </c>
      <c r="CL209" s="280">
        <f t="shared" ca="1" si="582"/>
        <v>600</v>
      </c>
      <c r="CM209" s="280">
        <f t="shared" ca="1" si="583"/>
        <v>150</v>
      </c>
      <c r="CN209" s="280">
        <f t="shared" ca="1" si="584"/>
        <v>500</v>
      </c>
      <c r="CO209" s="280">
        <f t="shared" ca="1" si="585"/>
        <v>0</v>
      </c>
      <c r="CP209" s="365">
        <f t="shared" ca="1" si="586"/>
        <v>0</v>
      </c>
      <c r="CQ209" s="613">
        <f t="shared" ca="1" si="587"/>
        <v>0</v>
      </c>
      <c r="CR209" s="280">
        <f t="shared" ca="1" si="588"/>
        <v>10</v>
      </c>
      <c r="CS209" s="280">
        <f t="shared" ca="1" si="589"/>
        <v>25</v>
      </c>
      <c r="CT209" s="280">
        <f t="shared" ca="1" si="590"/>
        <v>7</v>
      </c>
      <c r="CU209" s="280">
        <f t="shared" ca="1" si="591"/>
        <v>0</v>
      </c>
      <c r="CV209" s="280">
        <f t="shared" ca="1" si="592"/>
        <v>6</v>
      </c>
      <c r="CW209" s="365">
        <f t="shared" ca="1" si="593"/>
        <v>0</v>
      </c>
      <c r="CX209" s="280">
        <f t="shared" ca="1" si="594"/>
        <v>25</v>
      </c>
      <c r="CY209" s="280">
        <f t="shared" ca="1" si="595"/>
        <v>0</v>
      </c>
      <c r="CZ209" s="280">
        <f t="shared" ca="1" si="596"/>
        <v>0</v>
      </c>
      <c r="DA209" s="280">
        <f t="shared" ca="1" si="597"/>
        <v>0</v>
      </c>
      <c r="DB209" s="280">
        <f t="shared" ca="1" si="598"/>
        <v>15</v>
      </c>
      <c r="DC209" s="280">
        <f t="shared" ca="1" si="599"/>
        <v>0</v>
      </c>
      <c r="DD209" s="280">
        <f t="shared" ca="1" si="600"/>
        <v>0</v>
      </c>
      <c r="DE209" s="280">
        <f t="shared" ca="1" si="601"/>
        <v>0</v>
      </c>
      <c r="DF209" s="280">
        <f t="shared" ca="1" si="602"/>
        <v>0</v>
      </c>
      <c r="DG209" s="280">
        <f t="shared" ca="1" si="603"/>
        <v>0</v>
      </c>
      <c r="DH209" s="280">
        <f t="shared" ca="1" si="604"/>
        <v>0</v>
      </c>
      <c r="DI209" s="568">
        <f t="shared" ca="1" si="605"/>
        <v>23</v>
      </c>
      <c r="DJ209" s="568">
        <f t="shared" ca="1" si="606"/>
        <v>65</v>
      </c>
      <c r="DK209" s="414">
        <f t="shared" ca="1" si="607"/>
        <v>1250</v>
      </c>
      <c r="DL209" s="281">
        <f t="shared" ca="1" si="608"/>
        <v>1338</v>
      </c>
      <c r="DM209" s="281">
        <f t="shared" ca="1" si="609"/>
        <v>1338</v>
      </c>
      <c r="DN209" s="454">
        <f t="shared" ca="1" si="610"/>
        <v>0</v>
      </c>
      <c r="DO209" s="440">
        <f t="shared" ca="1" si="611"/>
        <v>0</v>
      </c>
    </row>
    <row r="210" spans="1:119" ht="11.25" customHeight="1">
      <c r="A210" s="1">
        <f t="shared" si="612"/>
        <v>2014</v>
      </c>
      <c r="B210" s="590">
        <f>[3]Demand!C283</f>
        <v>0</v>
      </c>
      <c r="C210" s="590">
        <f>[3]Demand!D283</f>
        <v>0</v>
      </c>
      <c r="D210" s="590">
        <f>[3]Demand!E283</f>
        <v>0</v>
      </c>
      <c r="E210" s="590">
        <f>[3]Demand!F283</f>
        <v>0</v>
      </c>
      <c r="F210" s="590">
        <f>[3]Demand!G283</f>
        <v>0</v>
      </c>
      <c r="G210" s="590">
        <f>[3]Demand!H283</f>
        <v>0</v>
      </c>
      <c r="H210" s="590">
        <f>[3]Demand!I283</f>
        <v>0</v>
      </c>
      <c r="I210" s="590">
        <f>[3]Demand!J283</f>
        <v>0</v>
      </c>
      <c r="J210" s="590">
        <f>[3]Demand!K283</f>
        <v>0</v>
      </c>
      <c r="K210" s="590">
        <f>[3]Demand!L283</f>
        <v>0</v>
      </c>
      <c r="L210" s="590">
        <f>[3]Demand!M283</f>
        <v>0</v>
      </c>
      <c r="M210" s="590">
        <f>[3]Demand!N283</f>
        <v>0</v>
      </c>
      <c r="N210" s="306">
        <f t="shared" si="613"/>
        <v>0</v>
      </c>
      <c r="O210" s="30"/>
      <c r="P210" s="1">
        <f t="shared" si="619"/>
        <v>2014</v>
      </c>
      <c r="Q210" s="590">
        <f>[3]Demand!S283</f>
        <v>300</v>
      </c>
      <c r="R210" s="590">
        <f>[3]Demand!T283</f>
        <v>0</v>
      </c>
      <c r="S210" s="590">
        <f>[3]Demand!U283</f>
        <v>0</v>
      </c>
      <c r="T210" s="590">
        <f>[3]Demand!V283</f>
        <v>0</v>
      </c>
      <c r="U210" s="590">
        <f>[3]Demand!W283</f>
        <v>0</v>
      </c>
      <c r="V210" s="590">
        <f>[3]Demand!X283</f>
        <v>0</v>
      </c>
      <c r="W210" s="590">
        <f>[3]Demand!Y283</f>
        <v>0</v>
      </c>
      <c r="X210" s="590">
        <f>[3]Demand!Z283</f>
        <v>0</v>
      </c>
      <c r="Y210" s="590">
        <f>[3]Demand!AA283</f>
        <v>0</v>
      </c>
      <c r="Z210" s="590">
        <f>[3]Demand!AB283</f>
        <v>0</v>
      </c>
      <c r="AA210" s="590">
        <f>[3]Demand!AC283</f>
        <v>0</v>
      </c>
      <c r="AB210" s="590">
        <f>[3]Demand!AD283</f>
        <v>0</v>
      </c>
      <c r="AC210" s="303">
        <f t="shared" si="614"/>
        <v>300</v>
      </c>
      <c r="AE210" s="237"/>
      <c r="AF210" s="259"/>
      <c r="AH210" s="25"/>
      <c r="AI210" s="237" t="str">
        <f t="shared" si="520"/>
        <v>Q</v>
      </c>
      <c r="AJ210" s="25">
        <f t="shared" si="521"/>
        <v>2029</v>
      </c>
      <c r="AK210" s="284">
        <f t="shared" si="522"/>
        <v>1</v>
      </c>
      <c r="AL210" s="285">
        <f t="shared" ca="1" si="615"/>
        <v>0</v>
      </c>
      <c r="AM210" s="285">
        <f t="shared" ca="1" si="615"/>
        <v>0</v>
      </c>
      <c r="AN210" s="285">
        <f t="shared" ca="1" si="615"/>
        <v>0</v>
      </c>
      <c r="AO210" s="285">
        <f t="shared" ca="1" si="615"/>
        <v>0</v>
      </c>
      <c r="AP210" s="285">
        <f t="shared" ca="1" si="615"/>
        <v>0</v>
      </c>
      <c r="AQ210" s="285">
        <f t="shared" ca="1" si="615"/>
        <v>0</v>
      </c>
      <c r="AR210" s="285">
        <f t="shared" ca="1" si="615"/>
        <v>0</v>
      </c>
      <c r="AS210" s="285">
        <f t="shared" ca="1" si="615"/>
        <v>0</v>
      </c>
      <c r="AT210" s="285">
        <f t="shared" ca="1" si="615"/>
        <v>600</v>
      </c>
      <c r="AU210" s="285">
        <f t="shared" ca="1" si="615"/>
        <v>150</v>
      </c>
      <c r="AV210" s="285">
        <f t="shared" ca="1" si="616"/>
        <v>500</v>
      </c>
      <c r="AW210" s="285">
        <f t="shared" ca="1" si="616"/>
        <v>0</v>
      </c>
      <c r="AX210" s="285">
        <f t="shared" ca="1" si="616"/>
        <v>0</v>
      </c>
      <c r="AY210" s="609">
        <f t="shared" ca="1" si="616"/>
        <v>0</v>
      </c>
      <c r="AZ210" s="285">
        <f t="shared" ca="1" si="616"/>
        <v>7</v>
      </c>
      <c r="BA210" s="285">
        <f t="shared" ca="1" si="616"/>
        <v>25</v>
      </c>
      <c r="BB210" s="285">
        <f t="shared" ca="1" si="616"/>
        <v>7</v>
      </c>
      <c r="BC210" s="285">
        <f t="shared" ca="1" si="616"/>
        <v>0</v>
      </c>
      <c r="BD210" s="285">
        <f t="shared" ca="1" si="616"/>
        <v>5</v>
      </c>
      <c r="BE210" s="285">
        <f t="shared" ca="1" si="569"/>
        <v>0</v>
      </c>
      <c r="BF210" s="285">
        <f t="shared" ca="1" si="617"/>
        <v>25</v>
      </c>
      <c r="BG210" s="285">
        <f t="shared" ca="1" si="617"/>
        <v>0</v>
      </c>
      <c r="BH210" s="285">
        <f t="shared" ca="1" si="617"/>
        <v>0</v>
      </c>
      <c r="BI210" s="285">
        <f t="shared" ca="1" si="617"/>
        <v>0</v>
      </c>
      <c r="BJ210" s="285">
        <f t="shared" ca="1" si="618"/>
        <v>15</v>
      </c>
      <c r="BK210" s="285">
        <f t="shared" ca="1" si="618"/>
        <v>0</v>
      </c>
      <c r="BL210" s="285">
        <f t="shared" ca="1" si="618"/>
        <v>0</v>
      </c>
      <c r="BM210" s="285">
        <f t="shared" ca="1" si="618"/>
        <v>0</v>
      </c>
      <c r="BN210" s="285">
        <f t="shared" ca="1" si="618"/>
        <v>0</v>
      </c>
      <c r="BO210" s="285">
        <f t="shared" ca="1" si="618"/>
        <v>0</v>
      </c>
      <c r="BP210" s="285">
        <f t="shared" ca="1" si="618"/>
        <v>0</v>
      </c>
      <c r="BQ210" s="514">
        <f t="shared" ca="1" si="570"/>
        <v>19</v>
      </c>
      <c r="BR210" s="566">
        <f t="shared" ref="BR210:BR273" ca="1" si="622">ROUND(INDIRECT(CONCATENATE($AI210,BR$2+($AJ210-2010))),1)</f>
        <v>83.8</v>
      </c>
      <c r="BS210" s="274">
        <f t="shared" ca="1" si="621"/>
        <v>1250</v>
      </c>
      <c r="BT210" s="285">
        <f t="shared" ca="1" si="571"/>
        <v>1334</v>
      </c>
      <c r="BU210" s="286" t="str">
        <f t="shared" si="523"/>
        <v>B</v>
      </c>
      <c r="BV210" s="323">
        <f t="shared" ca="1" si="573"/>
        <v>1334</v>
      </c>
      <c r="BW210" s="323">
        <f t="shared" ca="1" si="572"/>
        <v>0</v>
      </c>
      <c r="BY210" s="287"/>
      <c r="BZ210" s="288"/>
      <c r="CA210" s="237" t="str">
        <f t="shared" si="524"/>
        <v>B</v>
      </c>
      <c r="CB210" s="278">
        <f t="shared" si="533"/>
        <v>2029</v>
      </c>
      <c r="CC210" s="279">
        <f t="shared" si="533"/>
        <v>1</v>
      </c>
      <c r="CD210" s="280">
        <f t="shared" ca="1" si="574"/>
        <v>0</v>
      </c>
      <c r="CE210" s="280">
        <f t="shared" ca="1" si="575"/>
        <v>0</v>
      </c>
      <c r="CF210" s="280">
        <f t="shared" ca="1" si="576"/>
        <v>0</v>
      </c>
      <c r="CG210" s="280">
        <f t="shared" ca="1" si="577"/>
        <v>0</v>
      </c>
      <c r="CH210" s="280">
        <f t="shared" ca="1" si="578"/>
        <v>0</v>
      </c>
      <c r="CI210" s="280">
        <f t="shared" ca="1" si="579"/>
        <v>0</v>
      </c>
      <c r="CJ210" s="280">
        <f t="shared" ca="1" si="580"/>
        <v>0</v>
      </c>
      <c r="CK210" s="280">
        <f t="shared" ca="1" si="581"/>
        <v>0</v>
      </c>
      <c r="CL210" s="280">
        <f t="shared" ca="1" si="582"/>
        <v>600</v>
      </c>
      <c r="CM210" s="280">
        <f t="shared" ca="1" si="583"/>
        <v>150</v>
      </c>
      <c r="CN210" s="280">
        <f t="shared" ca="1" si="584"/>
        <v>500</v>
      </c>
      <c r="CO210" s="280">
        <f t="shared" ca="1" si="585"/>
        <v>0</v>
      </c>
      <c r="CP210" s="365">
        <f t="shared" ca="1" si="586"/>
        <v>0</v>
      </c>
      <c r="CQ210" s="613">
        <f t="shared" ca="1" si="587"/>
        <v>0</v>
      </c>
      <c r="CR210" s="280">
        <f t="shared" ca="1" si="588"/>
        <v>11</v>
      </c>
      <c r="CS210" s="280">
        <f t="shared" ca="1" si="589"/>
        <v>25</v>
      </c>
      <c r="CT210" s="280">
        <f t="shared" ca="1" si="590"/>
        <v>8</v>
      </c>
      <c r="CU210" s="280">
        <f t="shared" ca="1" si="591"/>
        <v>0</v>
      </c>
      <c r="CV210" s="280">
        <f t="shared" ca="1" si="592"/>
        <v>6</v>
      </c>
      <c r="CW210" s="365">
        <f t="shared" ca="1" si="593"/>
        <v>0</v>
      </c>
      <c r="CX210" s="280">
        <f t="shared" ca="1" si="594"/>
        <v>25</v>
      </c>
      <c r="CY210" s="280">
        <f t="shared" ca="1" si="595"/>
        <v>0</v>
      </c>
      <c r="CZ210" s="280">
        <f t="shared" ca="1" si="596"/>
        <v>0</v>
      </c>
      <c r="DA210" s="280">
        <f t="shared" ca="1" si="597"/>
        <v>0</v>
      </c>
      <c r="DB210" s="280">
        <f t="shared" ca="1" si="598"/>
        <v>15</v>
      </c>
      <c r="DC210" s="280">
        <f t="shared" ca="1" si="599"/>
        <v>0</v>
      </c>
      <c r="DD210" s="280">
        <f t="shared" ca="1" si="600"/>
        <v>0</v>
      </c>
      <c r="DE210" s="280">
        <f t="shared" ca="1" si="601"/>
        <v>0</v>
      </c>
      <c r="DF210" s="280">
        <f t="shared" ca="1" si="602"/>
        <v>0</v>
      </c>
      <c r="DG210" s="280">
        <f t="shared" ca="1" si="603"/>
        <v>0</v>
      </c>
      <c r="DH210" s="280">
        <f t="shared" ca="1" si="604"/>
        <v>0</v>
      </c>
      <c r="DI210" s="568">
        <f t="shared" ca="1" si="605"/>
        <v>25</v>
      </c>
      <c r="DJ210" s="568">
        <f t="shared" ca="1" si="606"/>
        <v>65</v>
      </c>
      <c r="DK210" s="414">
        <f t="shared" ca="1" si="607"/>
        <v>1250</v>
      </c>
      <c r="DL210" s="281">
        <f t="shared" ca="1" si="608"/>
        <v>1340</v>
      </c>
      <c r="DM210" s="281">
        <f t="shared" ca="1" si="609"/>
        <v>1341</v>
      </c>
      <c r="DN210" s="454">
        <f t="shared" ca="1" si="610"/>
        <v>1</v>
      </c>
      <c r="DO210" s="440">
        <f t="shared" ca="1" si="611"/>
        <v>7.4626865671641792E-4</v>
      </c>
    </row>
    <row r="211" spans="1:119" ht="11.25" customHeight="1">
      <c r="A211" s="1">
        <f t="shared" si="612"/>
        <v>2015</v>
      </c>
      <c r="B211" s="390">
        <v>0</v>
      </c>
      <c r="C211" s="390">
        <v>0</v>
      </c>
      <c r="D211" s="390">
        <v>0</v>
      </c>
      <c r="E211" s="390">
        <v>0</v>
      </c>
      <c r="F211" s="390">
        <v>0</v>
      </c>
      <c r="G211" s="390">
        <v>0</v>
      </c>
      <c r="H211" s="390">
        <v>0</v>
      </c>
      <c r="I211" s="390">
        <v>0</v>
      </c>
      <c r="J211" s="390">
        <v>0</v>
      </c>
      <c r="K211" s="390">
        <v>0</v>
      </c>
      <c r="L211" s="390">
        <v>0</v>
      </c>
      <c r="M211" s="390">
        <v>0</v>
      </c>
      <c r="N211" s="306">
        <f t="shared" si="613"/>
        <v>0</v>
      </c>
      <c r="O211" s="30"/>
      <c r="P211" s="1">
        <f t="shared" si="619"/>
        <v>2015</v>
      </c>
      <c r="Q211" s="390">
        <v>0</v>
      </c>
      <c r="R211" s="390">
        <v>0</v>
      </c>
      <c r="S211" s="390">
        <v>0</v>
      </c>
      <c r="T211" s="390">
        <v>0</v>
      </c>
      <c r="U211" s="390">
        <v>0</v>
      </c>
      <c r="V211" s="390">
        <v>0</v>
      </c>
      <c r="W211" s="390">
        <v>0</v>
      </c>
      <c r="X211" s="390">
        <v>0</v>
      </c>
      <c r="Y211" s="390">
        <v>0</v>
      </c>
      <c r="Z211" s="390">
        <v>0</v>
      </c>
      <c r="AA211" s="390">
        <v>0</v>
      </c>
      <c r="AB211" s="390">
        <v>0</v>
      </c>
      <c r="AC211" s="303">
        <f t="shared" si="614"/>
        <v>0</v>
      </c>
      <c r="AD211" s="55"/>
      <c r="AE211" s="262"/>
      <c r="AF211" s="262"/>
      <c r="AI211" s="237" t="str">
        <f t="shared" ref="AI211:AI274" si="623">+AI199</f>
        <v>R</v>
      </c>
      <c r="AJ211" s="25">
        <f t="shared" ref="AJ211:AJ274" si="624">1+AJ199</f>
        <v>2029</v>
      </c>
      <c r="AK211" s="284">
        <f t="shared" ref="AK211:AK274" si="625">AK199</f>
        <v>2</v>
      </c>
      <c r="AL211" s="285">
        <f t="shared" ca="1" si="615"/>
        <v>0</v>
      </c>
      <c r="AM211" s="285">
        <f t="shared" ca="1" si="615"/>
        <v>0</v>
      </c>
      <c r="AN211" s="285">
        <f t="shared" ca="1" si="615"/>
        <v>0</v>
      </c>
      <c r="AO211" s="285">
        <f t="shared" ca="1" si="615"/>
        <v>0</v>
      </c>
      <c r="AP211" s="285">
        <f t="shared" ca="1" si="615"/>
        <v>0</v>
      </c>
      <c r="AQ211" s="285">
        <f t="shared" ca="1" si="615"/>
        <v>0</v>
      </c>
      <c r="AR211" s="285">
        <f t="shared" ca="1" si="615"/>
        <v>0</v>
      </c>
      <c r="AS211" s="285">
        <f t="shared" ca="1" si="615"/>
        <v>0</v>
      </c>
      <c r="AT211" s="285">
        <f t="shared" ca="1" si="615"/>
        <v>600</v>
      </c>
      <c r="AU211" s="285">
        <f t="shared" ca="1" si="615"/>
        <v>150</v>
      </c>
      <c r="AV211" s="285">
        <f t="shared" ca="1" si="616"/>
        <v>500</v>
      </c>
      <c r="AW211" s="285">
        <f t="shared" ca="1" si="616"/>
        <v>0</v>
      </c>
      <c r="AX211" s="285">
        <f t="shared" ca="1" si="616"/>
        <v>0</v>
      </c>
      <c r="AY211" s="609">
        <f t="shared" ca="1" si="616"/>
        <v>0</v>
      </c>
      <c r="AZ211" s="285">
        <f t="shared" ca="1" si="616"/>
        <v>10</v>
      </c>
      <c r="BA211" s="285">
        <f t="shared" ca="1" si="616"/>
        <v>25</v>
      </c>
      <c r="BB211" s="285">
        <f t="shared" ca="1" si="616"/>
        <v>8</v>
      </c>
      <c r="BC211" s="285">
        <f t="shared" ca="1" si="616"/>
        <v>0</v>
      </c>
      <c r="BD211" s="285">
        <f t="shared" ca="1" si="616"/>
        <v>6</v>
      </c>
      <c r="BE211" s="285">
        <f t="shared" ca="1" si="569"/>
        <v>0</v>
      </c>
      <c r="BF211" s="285">
        <f t="shared" ca="1" si="617"/>
        <v>25</v>
      </c>
      <c r="BG211" s="285">
        <f t="shared" ca="1" si="617"/>
        <v>0</v>
      </c>
      <c r="BH211" s="285">
        <f t="shared" ca="1" si="617"/>
        <v>0</v>
      </c>
      <c r="BI211" s="285">
        <f t="shared" ca="1" si="617"/>
        <v>0</v>
      </c>
      <c r="BJ211" s="285">
        <f t="shared" ca="1" si="618"/>
        <v>15</v>
      </c>
      <c r="BK211" s="285">
        <f t="shared" ca="1" si="618"/>
        <v>0</v>
      </c>
      <c r="BL211" s="285">
        <f t="shared" ca="1" si="618"/>
        <v>0</v>
      </c>
      <c r="BM211" s="285">
        <f t="shared" ca="1" si="618"/>
        <v>0</v>
      </c>
      <c r="BN211" s="285">
        <f t="shared" ca="1" si="618"/>
        <v>0</v>
      </c>
      <c r="BO211" s="285">
        <f t="shared" ca="1" si="618"/>
        <v>0</v>
      </c>
      <c r="BP211" s="285">
        <f t="shared" ca="1" si="618"/>
        <v>0</v>
      </c>
      <c r="BQ211" s="514">
        <f t="shared" ca="1" si="570"/>
        <v>23</v>
      </c>
      <c r="BR211" s="566">
        <f t="shared" ca="1" si="622"/>
        <v>88.3</v>
      </c>
      <c r="BS211" s="274">
        <f t="shared" ca="1" si="621"/>
        <v>1250</v>
      </c>
      <c r="BT211" s="285">
        <f t="shared" ca="1" si="571"/>
        <v>1338</v>
      </c>
      <c r="BU211" s="286" t="str">
        <f t="shared" ref="BU211:BU274" si="626">BU199</f>
        <v>C</v>
      </c>
      <c r="BV211" s="323">
        <f t="shared" ca="1" si="573"/>
        <v>1339</v>
      </c>
      <c r="BW211" s="323">
        <f t="shared" ca="1" si="572"/>
        <v>1</v>
      </c>
      <c r="BY211" s="287"/>
      <c r="BZ211" s="288"/>
      <c r="CA211" s="237" t="str">
        <f t="shared" ref="CA211:CA258" si="627">CA199</f>
        <v>C</v>
      </c>
      <c r="CB211" s="278">
        <f t="shared" si="533"/>
        <v>2029</v>
      </c>
      <c r="CC211" s="279">
        <f t="shared" si="533"/>
        <v>2</v>
      </c>
      <c r="CD211" s="280">
        <f t="shared" ca="1" si="574"/>
        <v>0</v>
      </c>
      <c r="CE211" s="280">
        <f t="shared" ca="1" si="575"/>
        <v>0</v>
      </c>
      <c r="CF211" s="280">
        <f t="shared" ca="1" si="576"/>
        <v>0</v>
      </c>
      <c r="CG211" s="280">
        <f t="shared" ca="1" si="577"/>
        <v>0</v>
      </c>
      <c r="CH211" s="280">
        <f t="shared" ca="1" si="578"/>
        <v>0</v>
      </c>
      <c r="CI211" s="280">
        <f t="shared" ca="1" si="579"/>
        <v>0</v>
      </c>
      <c r="CJ211" s="280">
        <f t="shared" ca="1" si="580"/>
        <v>0</v>
      </c>
      <c r="CK211" s="280">
        <f t="shared" ca="1" si="581"/>
        <v>0</v>
      </c>
      <c r="CL211" s="280">
        <f t="shared" ca="1" si="582"/>
        <v>600</v>
      </c>
      <c r="CM211" s="280">
        <f t="shared" ca="1" si="583"/>
        <v>150</v>
      </c>
      <c r="CN211" s="280">
        <f t="shared" ca="1" si="584"/>
        <v>500</v>
      </c>
      <c r="CO211" s="280">
        <f t="shared" ca="1" si="585"/>
        <v>0</v>
      </c>
      <c r="CP211" s="365">
        <f t="shared" ca="1" si="586"/>
        <v>0</v>
      </c>
      <c r="CQ211" s="613">
        <f t="shared" ca="1" si="587"/>
        <v>0</v>
      </c>
      <c r="CR211" s="280">
        <f t="shared" ca="1" si="588"/>
        <v>11</v>
      </c>
      <c r="CS211" s="280">
        <f t="shared" ca="1" si="589"/>
        <v>25</v>
      </c>
      <c r="CT211" s="280">
        <f t="shared" ca="1" si="590"/>
        <v>6</v>
      </c>
      <c r="CU211" s="280">
        <f t="shared" ca="1" si="591"/>
        <v>0</v>
      </c>
      <c r="CV211" s="280">
        <f t="shared" ca="1" si="592"/>
        <v>5</v>
      </c>
      <c r="CW211" s="365">
        <f t="shared" ca="1" si="593"/>
        <v>0</v>
      </c>
      <c r="CX211" s="280">
        <f t="shared" ca="1" si="594"/>
        <v>25</v>
      </c>
      <c r="CY211" s="280">
        <f t="shared" ca="1" si="595"/>
        <v>0</v>
      </c>
      <c r="CZ211" s="280">
        <f t="shared" ca="1" si="596"/>
        <v>0</v>
      </c>
      <c r="DA211" s="280">
        <f t="shared" ca="1" si="597"/>
        <v>0</v>
      </c>
      <c r="DB211" s="280">
        <f t="shared" ca="1" si="598"/>
        <v>15</v>
      </c>
      <c r="DC211" s="280">
        <f t="shared" ca="1" si="599"/>
        <v>0</v>
      </c>
      <c r="DD211" s="280">
        <f t="shared" ca="1" si="600"/>
        <v>0</v>
      </c>
      <c r="DE211" s="280">
        <f t="shared" ca="1" si="601"/>
        <v>0</v>
      </c>
      <c r="DF211" s="280">
        <f t="shared" ca="1" si="602"/>
        <v>0</v>
      </c>
      <c r="DG211" s="280">
        <f t="shared" ca="1" si="603"/>
        <v>0</v>
      </c>
      <c r="DH211" s="280">
        <f t="shared" ca="1" si="604"/>
        <v>0</v>
      </c>
      <c r="DI211" s="568">
        <f t="shared" ca="1" si="605"/>
        <v>22</v>
      </c>
      <c r="DJ211" s="568">
        <f t="shared" ca="1" si="606"/>
        <v>65</v>
      </c>
      <c r="DK211" s="414">
        <f t="shared" ca="1" si="607"/>
        <v>1250</v>
      </c>
      <c r="DL211" s="281">
        <f t="shared" ca="1" si="608"/>
        <v>1337</v>
      </c>
      <c r="DM211" s="281">
        <f t="shared" ca="1" si="609"/>
        <v>1338</v>
      </c>
      <c r="DN211" s="454">
        <f t="shared" ca="1" si="610"/>
        <v>1</v>
      </c>
      <c r="DO211" s="440">
        <f t="shared" ca="1" si="611"/>
        <v>7.4794315632011965E-4</v>
      </c>
    </row>
    <row r="212" spans="1:119" ht="11.25" customHeight="1">
      <c r="A212" s="1">
        <f t="shared" si="612"/>
        <v>2016</v>
      </c>
      <c r="B212" s="390">
        <v>0</v>
      </c>
      <c r="C212" s="390">
        <v>0</v>
      </c>
      <c r="D212" s="390">
        <v>0</v>
      </c>
      <c r="E212" s="390">
        <v>0</v>
      </c>
      <c r="F212" s="390">
        <v>0</v>
      </c>
      <c r="G212" s="390">
        <v>0</v>
      </c>
      <c r="H212" s="390">
        <v>0</v>
      </c>
      <c r="I212" s="390">
        <v>0</v>
      </c>
      <c r="J212" s="390">
        <v>0</v>
      </c>
      <c r="K212" s="390">
        <v>0</v>
      </c>
      <c r="L212" s="390">
        <v>0</v>
      </c>
      <c r="M212" s="390">
        <v>0</v>
      </c>
      <c r="N212" s="306">
        <f t="shared" si="613"/>
        <v>0</v>
      </c>
      <c r="O212" s="30"/>
      <c r="P212" s="1">
        <f t="shared" si="619"/>
        <v>2016</v>
      </c>
      <c r="Q212" s="390">
        <v>0</v>
      </c>
      <c r="R212" s="390">
        <v>0</v>
      </c>
      <c r="S212" s="390">
        <v>0</v>
      </c>
      <c r="T212" s="390">
        <v>0</v>
      </c>
      <c r="U212" s="390">
        <v>0</v>
      </c>
      <c r="V212" s="390">
        <v>0</v>
      </c>
      <c r="W212" s="390">
        <v>0</v>
      </c>
      <c r="X212" s="390">
        <v>0</v>
      </c>
      <c r="Y212" s="390">
        <v>0</v>
      </c>
      <c r="Z212" s="390">
        <v>0</v>
      </c>
      <c r="AA212" s="390">
        <v>0</v>
      </c>
      <c r="AB212" s="390">
        <v>0</v>
      </c>
      <c r="AC212" s="303">
        <f t="shared" si="614"/>
        <v>0</v>
      </c>
      <c r="AE212" s="237"/>
      <c r="AF212" s="259"/>
      <c r="AI212" s="237" t="str">
        <f t="shared" si="623"/>
        <v>S</v>
      </c>
      <c r="AJ212" s="25">
        <f t="shared" si="624"/>
        <v>2029</v>
      </c>
      <c r="AK212" s="284">
        <f t="shared" si="625"/>
        <v>3</v>
      </c>
      <c r="AL212" s="285">
        <f t="shared" ca="1" si="615"/>
        <v>0</v>
      </c>
      <c r="AM212" s="285">
        <f t="shared" ca="1" si="615"/>
        <v>0</v>
      </c>
      <c r="AN212" s="285">
        <f t="shared" ca="1" si="615"/>
        <v>0</v>
      </c>
      <c r="AO212" s="285">
        <f t="shared" ca="1" si="615"/>
        <v>0</v>
      </c>
      <c r="AP212" s="285">
        <f t="shared" ca="1" si="615"/>
        <v>0</v>
      </c>
      <c r="AQ212" s="285">
        <f t="shared" ca="1" si="615"/>
        <v>0</v>
      </c>
      <c r="AR212" s="285">
        <f t="shared" ca="1" si="615"/>
        <v>0</v>
      </c>
      <c r="AS212" s="285">
        <f t="shared" ca="1" si="615"/>
        <v>0</v>
      </c>
      <c r="AT212" s="285">
        <f t="shared" ca="1" si="615"/>
        <v>600</v>
      </c>
      <c r="AU212" s="285">
        <f t="shared" ca="1" si="615"/>
        <v>150</v>
      </c>
      <c r="AV212" s="285">
        <f t="shared" ca="1" si="616"/>
        <v>500</v>
      </c>
      <c r="AW212" s="285">
        <f t="shared" ca="1" si="616"/>
        <v>0</v>
      </c>
      <c r="AX212" s="285">
        <f t="shared" ca="1" si="616"/>
        <v>0</v>
      </c>
      <c r="AY212" s="609">
        <f t="shared" ca="1" si="616"/>
        <v>0</v>
      </c>
      <c r="AZ212" s="285">
        <f t="shared" ca="1" si="616"/>
        <v>11</v>
      </c>
      <c r="BA212" s="285">
        <f t="shared" ca="1" si="616"/>
        <v>25</v>
      </c>
      <c r="BB212" s="285">
        <f t="shared" ca="1" si="616"/>
        <v>6</v>
      </c>
      <c r="BC212" s="285">
        <f t="shared" ca="1" si="616"/>
        <v>0</v>
      </c>
      <c r="BD212" s="285">
        <f t="shared" ca="1" si="616"/>
        <v>6</v>
      </c>
      <c r="BE212" s="285">
        <f t="shared" ca="1" si="569"/>
        <v>0</v>
      </c>
      <c r="BF212" s="285">
        <f t="shared" ca="1" si="617"/>
        <v>25</v>
      </c>
      <c r="BG212" s="285">
        <f t="shared" ca="1" si="617"/>
        <v>0</v>
      </c>
      <c r="BH212" s="285">
        <f t="shared" ca="1" si="617"/>
        <v>0</v>
      </c>
      <c r="BI212" s="285">
        <f t="shared" ca="1" si="617"/>
        <v>0</v>
      </c>
      <c r="BJ212" s="285">
        <f t="shared" ca="1" si="618"/>
        <v>15</v>
      </c>
      <c r="BK212" s="285">
        <f t="shared" ca="1" si="618"/>
        <v>0</v>
      </c>
      <c r="BL212" s="285">
        <f t="shared" ca="1" si="618"/>
        <v>0</v>
      </c>
      <c r="BM212" s="285">
        <f t="shared" ca="1" si="618"/>
        <v>0</v>
      </c>
      <c r="BN212" s="285">
        <f t="shared" ca="1" si="618"/>
        <v>0</v>
      </c>
      <c r="BO212" s="285">
        <f t="shared" ca="1" si="618"/>
        <v>0</v>
      </c>
      <c r="BP212" s="285">
        <f t="shared" ca="1" si="618"/>
        <v>0</v>
      </c>
      <c r="BQ212" s="514">
        <f t="shared" ca="1" si="570"/>
        <v>23</v>
      </c>
      <c r="BR212" s="566">
        <f t="shared" ca="1" si="622"/>
        <v>87.9</v>
      </c>
      <c r="BS212" s="274">
        <f t="shared" ca="1" si="621"/>
        <v>1250</v>
      </c>
      <c r="BT212" s="285">
        <f t="shared" ca="1" si="571"/>
        <v>1338</v>
      </c>
      <c r="BU212" s="286" t="str">
        <f t="shared" si="626"/>
        <v>D</v>
      </c>
      <c r="BV212" s="323">
        <f t="shared" ca="1" si="573"/>
        <v>1338</v>
      </c>
      <c r="BW212" s="323">
        <f t="shared" ca="1" si="572"/>
        <v>0</v>
      </c>
      <c r="BY212" s="287"/>
      <c r="BZ212" s="288"/>
      <c r="CA212" s="237" t="str">
        <f t="shared" si="627"/>
        <v>D</v>
      </c>
      <c r="CB212" s="278">
        <f t="shared" si="533"/>
        <v>2029</v>
      </c>
      <c r="CC212" s="279">
        <f t="shared" si="533"/>
        <v>3</v>
      </c>
      <c r="CD212" s="280">
        <f t="shared" ca="1" si="574"/>
        <v>0</v>
      </c>
      <c r="CE212" s="280">
        <f t="shared" ca="1" si="575"/>
        <v>0</v>
      </c>
      <c r="CF212" s="280">
        <f t="shared" ca="1" si="576"/>
        <v>0</v>
      </c>
      <c r="CG212" s="280">
        <f t="shared" ca="1" si="577"/>
        <v>0</v>
      </c>
      <c r="CH212" s="280">
        <f t="shared" ca="1" si="578"/>
        <v>0</v>
      </c>
      <c r="CI212" s="280">
        <f t="shared" ca="1" si="579"/>
        <v>0</v>
      </c>
      <c r="CJ212" s="280">
        <f t="shared" ca="1" si="580"/>
        <v>0</v>
      </c>
      <c r="CK212" s="280">
        <f t="shared" ca="1" si="581"/>
        <v>0</v>
      </c>
      <c r="CL212" s="280">
        <f t="shared" ca="1" si="582"/>
        <v>600</v>
      </c>
      <c r="CM212" s="280">
        <f t="shared" ca="1" si="583"/>
        <v>150</v>
      </c>
      <c r="CN212" s="280">
        <f t="shared" ca="1" si="584"/>
        <v>500</v>
      </c>
      <c r="CO212" s="280">
        <f t="shared" ca="1" si="585"/>
        <v>0</v>
      </c>
      <c r="CP212" s="365">
        <f t="shared" ca="1" si="586"/>
        <v>0</v>
      </c>
      <c r="CQ212" s="613">
        <f t="shared" ca="1" si="587"/>
        <v>0</v>
      </c>
      <c r="CR212" s="280">
        <f t="shared" ca="1" si="588"/>
        <v>10</v>
      </c>
      <c r="CS212" s="280">
        <f t="shared" ca="1" si="589"/>
        <v>25</v>
      </c>
      <c r="CT212" s="280">
        <f t="shared" ca="1" si="590"/>
        <v>6</v>
      </c>
      <c r="CU212" s="280">
        <f t="shared" ca="1" si="591"/>
        <v>0</v>
      </c>
      <c r="CV212" s="280">
        <f t="shared" ca="1" si="592"/>
        <v>5</v>
      </c>
      <c r="CW212" s="365">
        <f t="shared" ca="1" si="593"/>
        <v>0</v>
      </c>
      <c r="CX212" s="280">
        <f t="shared" ca="1" si="594"/>
        <v>25</v>
      </c>
      <c r="CY212" s="280">
        <f t="shared" ca="1" si="595"/>
        <v>0</v>
      </c>
      <c r="CZ212" s="280">
        <f t="shared" ca="1" si="596"/>
        <v>0</v>
      </c>
      <c r="DA212" s="280">
        <f t="shared" ca="1" si="597"/>
        <v>0</v>
      </c>
      <c r="DB212" s="280">
        <f t="shared" ca="1" si="598"/>
        <v>15</v>
      </c>
      <c r="DC212" s="280">
        <f t="shared" ca="1" si="599"/>
        <v>0</v>
      </c>
      <c r="DD212" s="280">
        <f t="shared" ca="1" si="600"/>
        <v>0</v>
      </c>
      <c r="DE212" s="280">
        <f t="shared" ca="1" si="601"/>
        <v>0</v>
      </c>
      <c r="DF212" s="280">
        <f t="shared" ca="1" si="602"/>
        <v>0</v>
      </c>
      <c r="DG212" s="280">
        <f t="shared" ca="1" si="603"/>
        <v>0</v>
      </c>
      <c r="DH212" s="280">
        <f t="shared" ca="1" si="604"/>
        <v>0</v>
      </c>
      <c r="DI212" s="568">
        <f t="shared" ca="1" si="605"/>
        <v>21</v>
      </c>
      <c r="DJ212" s="568">
        <f t="shared" ca="1" si="606"/>
        <v>65</v>
      </c>
      <c r="DK212" s="414">
        <f t="shared" ca="1" si="607"/>
        <v>1250</v>
      </c>
      <c r="DL212" s="281">
        <f t="shared" ca="1" si="608"/>
        <v>1336</v>
      </c>
      <c r="DM212" s="281">
        <f t="shared" ca="1" si="609"/>
        <v>1336</v>
      </c>
      <c r="DN212" s="454">
        <f t="shared" ca="1" si="610"/>
        <v>0</v>
      </c>
      <c r="DO212" s="440">
        <f t="shared" ca="1" si="611"/>
        <v>0</v>
      </c>
    </row>
    <row r="213" spans="1:119" ht="11.25" customHeight="1">
      <c r="A213" s="1">
        <f t="shared" si="612"/>
        <v>2017</v>
      </c>
      <c r="B213" s="390">
        <v>0</v>
      </c>
      <c r="C213" s="390">
        <v>0</v>
      </c>
      <c r="D213" s="390">
        <v>0</v>
      </c>
      <c r="E213" s="390">
        <v>0</v>
      </c>
      <c r="F213" s="390">
        <v>0</v>
      </c>
      <c r="G213" s="390">
        <v>0</v>
      </c>
      <c r="H213" s="390">
        <v>0</v>
      </c>
      <c r="I213" s="390">
        <v>0</v>
      </c>
      <c r="J213" s="390">
        <v>0</v>
      </c>
      <c r="K213" s="390">
        <v>0</v>
      </c>
      <c r="L213" s="390">
        <v>0</v>
      </c>
      <c r="M213" s="390">
        <v>0</v>
      </c>
      <c r="N213" s="306">
        <f t="shared" si="613"/>
        <v>0</v>
      </c>
      <c r="O213" s="30"/>
      <c r="P213" s="1">
        <f t="shared" si="619"/>
        <v>2017</v>
      </c>
      <c r="Q213" s="390">
        <v>0</v>
      </c>
      <c r="R213" s="390">
        <v>0</v>
      </c>
      <c r="S213" s="390">
        <v>0</v>
      </c>
      <c r="T213" s="390">
        <v>0</v>
      </c>
      <c r="U213" s="390">
        <v>0</v>
      </c>
      <c r="V213" s="390">
        <v>0</v>
      </c>
      <c r="W213" s="390">
        <v>0</v>
      </c>
      <c r="X213" s="390">
        <v>0</v>
      </c>
      <c r="Y213" s="390">
        <v>0</v>
      </c>
      <c r="Z213" s="390">
        <v>0</v>
      </c>
      <c r="AA213" s="390">
        <v>0</v>
      </c>
      <c r="AB213" s="390">
        <v>0</v>
      </c>
      <c r="AC213" s="303">
        <f t="shared" si="614"/>
        <v>0</v>
      </c>
      <c r="AD213" s="55"/>
      <c r="AE213" s="262"/>
      <c r="AF213" s="262"/>
      <c r="AI213" s="237" t="str">
        <f t="shared" si="623"/>
        <v>T</v>
      </c>
      <c r="AJ213" s="25">
        <f t="shared" si="624"/>
        <v>2029</v>
      </c>
      <c r="AK213" s="284">
        <f t="shared" si="625"/>
        <v>4</v>
      </c>
      <c r="AL213" s="285">
        <f t="shared" ca="1" si="615"/>
        <v>0</v>
      </c>
      <c r="AM213" s="285">
        <f t="shared" ca="1" si="615"/>
        <v>0</v>
      </c>
      <c r="AN213" s="285">
        <f t="shared" ca="1" si="615"/>
        <v>0</v>
      </c>
      <c r="AO213" s="285">
        <f t="shared" ca="1" si="615"/>
        <v>0</v>
      </c>
      <c r="AP213" s="285">
        <f t="shared" ca="1" si="615"/>
        <v>0</v>
      </c>
      <c r="AQ213" s="285">
        <f t="shared" ca="1" si="615"/>
        <v>0</v>
      </c>
      <c r="AR213" s="285">
        <f t="shared" ca="1" si="615"/>
        <v>0</v>
      </c>
      <c r="AS213" s="285">
        <f t="shared" ca="1" si="615"/>
        <v>0</v>
      </c>
      <c r="AT213" s="285">
        <f t="shared" ca="1" si="615"/>
        <v>600</v>
      </c>
      <c r="AU213" s="285">
        <f t="shared" ca="1" si="615"/>
        <v>150</v>
      </c>
      <c r="AV213" s="285">
        <f t="shared" ca="1" si="616"/>
        <v>500</v>
      </c>
      <c r="AW213" s="285">
        <f t="shared" ca="1" si="616"/>
        <v>0</v>
      </c>
      <c r="AX213" s="285">
        <f t="shared" ca="1" si="616"/>
        <v>0</v>
      </c>
      <c r="AY213" s="609">
        <f t="shared" ca="1" si="616"/>
        <v>0</v>
      </c>
      <c r="AZ213" s="285">
        <f t="shared" ca="1" si="616"/>
        <v>11</v>
      </c>
      <c r="BA213" s="285">
        <f t="shared" ca="1" si="616"/>
        <v>25</v>
      </c>
      <c r="BB213" s="285">
        <f t="shared" ca="1" si="616"/>
        <v>6</v>
      </c>
      <c r="BC213" s="285">
        <f t="shared" ca="1" si="616"/>
        <v>0</v>
      </c>
      <c r="BD213" s="285">
        <f t="shared" ca="1" si="616"/>
        <v>5</v>
      </c>
      <c r="BE213" s="285">
        <f t="shared" ca="1" si="569"/>
        <v>0</v>
      </c>
      <c r="BF213" s="285">
        <f t="shared" ca="1" si="617"/>
        <v>25</v>
      </c>
      <c r="BG213" s="285">
        <f t="shared" ca="1" si="617"/>
        <v>0</v>
      </c>
      <c r="BH213" s="285">
        <f t="shared" ca="1" si="617"/>
        <v>0</v>
      </c>
      <c r="BI213" s="285">
        <f t="shared" ca="1" si="617"/>
        <v>0</v>
      </c>
      <c r="BJ213" s="285">
        <f t="shared" ca="1" si="618"/>
        <v>15</v>
      </c>
      <c r="BK213" s="285">
        <f t="shared" ca="1" si="618"/>
        <v>0</v>
      </c>
      <c r="BL213" s="285">
        <f t="shared" ca="1" si="618"/>
        <v>0</v>
      </c>
      <c r="BM213" s="285">
        <f t="shared" ca="1" si="618"/>
        <v>0</v>
      </c>
      <c r="BN213" s="285">
        <f t="shared" ca="1" si="618"/>
        <v>0</v>
      </c>
      <c r="BO213" s="285">
        <f t="shared" ca="1" si="618"/>
        <v>0</v>
      </c>
      <c r="BP213" s="285">
        <f t="shared" ca="1" si="618"/>
        <v>0</v>
      </c>
      <c r="BQ213" s="514">
        <f t="shared" ca="1" si="570"/>
        <v>22</v>
      </c>
      <c r="BR213" s="566">
        <f t="shared" ca="1" si="622"/>
        <v>86.8</v>
      </c>
      <c r="BS213" s="274">
        <f t="shared" ca="1" si="621"/>
        <v>1250</v>
      </c>
      <c r="BT213" s="285">
        <f t="shared" ca="1" si="571"/>
        <v>1337</v>
      </c>
      <c r="BU213" s="286" t="str">
        <f t="shared" si="626"/>
        <v>E</v>
      </c>
      <c r="BV213" s="323">
        <f t="shared" ca="1" si="573"/>
        <v>1337</v>
      </c>
      <c r="BW213" s="323">
        <f t="shared" ca="1" si="572"/>
        <v>0</v>
      </c>
      <c r="BY213" s="287"/>
      <c r="BZ213" s="288"/>
      <c r="CA213" s="237" t="str">
        <f t="shared" si="627"/>
        <v>E</v>
      </c>
      <c r="CB213" s="278">
        <f t="shared" si="533"/>
        <v>2029</v>
      </c>
      <c r="CC213" s="279">
        <f t="shared" si="533"/>
        <v>4</v>
      </c>
      <c r="CD213" s="280">
        <f t="shared" ca="1" si="574"/>
        <v>0</v>
      </c>
      <c r="CE213" s="280">
        <f t="shared" ca="1" si="575"/>
        <v>0</v>
      </c>
      <c r="CF213" s="280">
        <f t="shared" ca="1" si="576"/>
        <v>0</v>
      </c>
      <c r="CG213" s="280">
        <f t="shared" ca="1" si="577"/>
        <v>0</v>
      </c>
      <c r="CH213" s="280">
        <f t="shared" ca="1" si="578"/>
        <v>0</v>
      </c>
      <c r="CI213" s="280">
        <f t="shared" ca="1" si="579"/>
        <v>0</v>
      </c>
      <c r="CJ213" s="280">
        <f t="shared" ca="1" si="580"/>
        <v>0</v>
      </c>
      <c r="CK213" s="280">
        <f t="shared" ca="1" si="581"/>
        <v>0</v>
      </c>
      <c r="CL213" s="280">
        <f t="shared" ca="1" si="582"/>
        <v>0</v>
      </c>
      <c r="CM213" s="280">
        <f t="shared" ca="1" si="583"/>
        <v>150</v>
      </c>
      <c r="CN213" s="280">
        <f t="shared" ca="1" si="584"/>
        <v>500</v>
      </c>
      <c r="CO213" s="280">
        <f t="shared" ca="1" si="585"/>
        <v>0</v>
      </c>
      <c r="CP213" s="365">
        <f t="shared" ca="1" si="586"/>
        <v>0</v>
      </c>
      <c r="CQ213" s="613">
        <f t="shared" ca="1" si="587"/>
        <v>0</v>
      </c>
      <c r="CR213" s="280">
        <f t="shared" ca="1" si="588"/>
        <v>10</v>
      </c>
      <c r="CS213" s="280">
        <f t="shared" ca="1" si="589"/>
        <v>25</v>
      </c>
      <c r="CT213" s="280">
        <f t="shared" ca="1" si="590"/>
        <v>5</v>
      </c>
      <c r="CU213" s="280">
        <f t="shared" ca="1" si="591"/>
        <v>0</v>
      </c>
      <c r="CV213" s="280">
        <f t="shared" ca="1" si="592"/>
        <v>5</v>
      </c>
      <c r="CW213" s="365">
        <f t="shared" ca="1" si="593"/>
        <v>0</v>
      </c>
      <c r="CX213" s="280">
        <f t="shared" ca="1" si="594"/>
        <v>25</v>
      </c>
      <c r="CY213" s="280">
        <f t="shared" ca="1" si="595"/>
        <v>0</v>
      </c>
      <c r="CZ213" s="280">
        <f t="shared" ca="1" si="596"/>
        <v>0</v>
      </c>
      <c r="DA213" s="280">
        <f t="shared" ca="1" si="597"/>
        <v>0</v>
      </c>
      <c r="DB213" s="280">
        <f t="shared" ca="1" si="598"/>
        <v>15</v>
      </c>
      <c r="DC213" s="280">
        <f t="shared" ca="1" si="599"/>
        <v>0</v>
      </c>
      <c r="DD213" s="280">
        <f t="shared" ca="1" si="600"/>
        <v>0</v>
      </c>
      <c r="DE213" s="280">
        <f t="shared" ca="1" si="601"/>
        <v>0</v>
      </c>
      <c r="DF213" s="280">
        <f t="shared" ca="1" si="602"/>
        <v>0</v>
      </c>
      <c r="DG213" s="280">
        <f t="shared" ca="1" si="603"/>
        <v>0</v>
      </c>
      <c r="DH213" s="280">
        <f t="shared" ca="1" si="604"/>
        <v>0</v>
      </c>
      <c r="DI213" s="568">
        <f t="shared" ca="1" si="605"/>
        <v>20</v>
      </c>
      <c r="DJ213" s="568">
        <f t="shared" ca="1" si="606"/>
        <v>65</v>
      </c>
      <c r="DK213" s="414">
        <f t="shared" ca="1" si="607"/>
        <v>650</v>
      </c>
      <c r="DL213" s="281">
        <f t="shared" ca="1" si="608"/>
        <v>735</v>
      </c>
      <c r="DM213" s="281">
        <f t="shared" ca="1" si="609"/>
        <v>735</v>
      </c>
      <c r="DN213" s="454">
        <f t="shared" ca="1" si="610"/>
        <v>0</v>
      </c>
      <c r="DO213" s="440">
        <f t="shared" ca="1" si="611"/>
        <v>0</v>
      </c>
    </row>
    <row r="214" spans="1:119" ht="11.25" customHeight="1">
      <c r="A214" s="1">
        <f t="shared" si="612"/>
        <v>2018</v>
      </c>
      <c r="B214" s="390">
        <v>0</v>
      </c>
      <c r="C214" s="390">
        <v>0</v>
      </c>
      <c r="D214" s="390">
        <v>0</v>
      </c>
      <c r="E214" s="390">
        <v>0</v>
      </c>
      <c r="F214" s="390">
        <v>0</v>
      </c>
      <c r="G214" s="390">
        <v>0</v>
      </c>
      <c r="H214" s="390">
        <v>0</v>
      </c>
      <c r="I214" s="390">
        <v>0</v>
      </c>
      <c r="J214" s="390">
        <v>0</v>
      </c>
      <c r="K214" s="390">
        <v>0</v>
      </c>
      <c r="L214" s="390">
        <v>0</v>
      </c>
      <c r="M214" s="390">
        <v>0</v>
      </c>
      <c r="N214" s="306">
        <f t="shared" si="613"/>
        <v>0</v>
      </c>
      <c r="O214" s="30"/>
      <c r="P214" s="1">
        <f t="shared" si="619"/>
        <v>2018</v>
      </c>
      <c r="Q214" s="390">
        <v>0</v>
      </c>
      <c r="R214" s="390">
        <v>0</v>
      </c>
      <c r="S214" s="390">
        <v>0</v>
      </c>
      <c r="T214" s="390">
        <v>0</v>
      </c>
      <c r="U214" s="390">
        <v>0</v>
      </c>
      <c r="V214" s="390">
        <v>0</v>
      </c>
      <c r="W214" s="390">
        <v>0</v>
      </c>
      <c r="X214" s="390">
        <v>0</v>
      </c>
      <c r="Y214" s="390">
        <v>0</v>
      </c>
      <c r="Z214" s="390">
        <v>0</v>
      </c>
      <c r="AA214" s="390">
        <v>0</v>
      </c>
      <c r="AB214" s="390">
        <v>0</v>
      </c>
      <c r="AC214" s="303">
        <f t="shared" si="614"/>
        <v>0</v>
      </c>
      <c r="AE214" s="237"/>
      <c r="AF214" s="259"/>
      <c r="AI214" s="237" t="str">
        <f t="shared" si="623"/>
        <v>U</v>
      </c>
      <c r="AJ214" s="25">
        <f t="shared" si="624"/>
        <v>2029</v>
      </c>
      <c r="AK214" s="284">
        <f t="shared" si="625"/>
        <v>5</v>
      </c>
      <c r="AL214" s="285">
        <f t="shared" ca="1" si="615"/>
        <v>0</v>
      </c>
      <c r="AM214" s="285">
        <f t="shared" ca="1" si="615"/>
        <v>0</v>
      </c>
      <c r="AN214" s="285">
        <f t="shared" ca="1" si="615"/>
        <v>0</v>
      </c>
      <c r="AO214" s="285">
        <f t="shared" ca="1" si="615"/>
        <v>0</v>
      </c>
      <c r="AP214" s="285">
        <f t="shared" ca="1" si="615"/>
        <v>0</v>
      </c>
      <c r="AQ214" s="285">
        <f t="shared" ca="1" si="615"/>
        <v>0</v>
      </c>
      <c r="AR214" s="285">
        <f t="shared" ca="1" si="615"/>
        <v>0</v>
      </c>
      <c r="AS214" s="285">
        <f t="shared" ca="1" si="615"/>
        <v>0</v>
      </c>
      <c r="AT214" s="285">
        <f t="shared" ca="1" si="615"/>
        <v>0</v>
      </c>
      <c r="AU214" s="285">
        <f t="shared" ca="1" si="615"/>
        <v>150</v>
      </c>
      <c r="AV214" s="285">
        <f t="shared" ca="1" si="616"/>
        <v>500</v>
      </c>
      <c r="AW214" s="285">
        <f t="shared" ca="1" si="616"/>
        <v>0</v>
      </c>
      <c r="AX214" s="285">
        <f t="shared" ca="1" si="616"/>
        <v>0</v>
      </c>
      <c r="AY214" s="609">
        <f t="shared" ca="1" si="616"/>
        <v>0</v>
      </c>
      <c r="AZ214" s="285">
        <f t="shared" ca="1" si="616"/>
        <v>10</v>
      </c>
      <c r="BA214" s="285">
        <f t="shared" ca="1" si="616"/>
        <v>25</v>
      </c>
      <c r="BB214" s="285">
        <f t="shared" ca="1" si="616"/>
        <v>5</v>
      </c>
      <c r="BC214" s="285">
        <f t="shared" ca="1" si="616"/>
        <v>0</v>
      </c>
      <c r="BD214" s="285">
        <f t="shared" ca="1" si="616"/>
        <v>5</v>
      </c>
      <c r="BE214" s="285">
        <f t="shared" ca="1" si="569"/>
        <v>0</v>
      </c>
      <c r="BF214" s="285">
        <f t="shared" ca="1" si="617"/>
        <v>25</v>
      </c>
      <c r="BG214" s="285">
        <f t="shared" ca="1" si="617"/>
        <v>0</v>
      </c>
      <c r="BH214" s="285">
        <f t="shared" ca="1" si="617"/>
        <v>0</v>
      </c>
      <c r="BI214" s="285">
        <f t="shared" ca="1" si="617"/>
        <v>0</v>
      </c>
      <c r="BJ214" s="285">
        <f t="shared" ca="1" si="618"/>
        <v>15</v>
      </c>
      <c r="BK214" s="285">
        <f t="shared" ca="1" si="618"/>
        <v>0</v>
      </c>
      <c r="BL214" s="285">
        <f t="shared" ca="1" si="618"/>
        <v>0</v>
      </c>
      <c r="BM214" s="285">
        <f t="shared" ca="1" si="618"/>
        <v>0</v>
      </c>
      <c r="BN214" s="285">
        <f t="shared" ca="1" si="618"/>
        <v>0</v>
      </c>
      <c r="BO214" s="285">
        <f t="shared" ca="1" si="618"/>
        <v>0</v>
      </c>
      <c r="BP214" s="285">
        <f t="shared" ca="1" si="618"/>
        <v>0</v>
      </c>
      <c r="BQ214" s="514">
        <f t="shared" ca="1" si="570"/>
        <v>20</v>
      </c>
      <c r="BR214" s="566">
        <f t="shared" ca="1" si="622"/>
        <v>85.4</v>
      </c>
      <c r="BS214" s="274">
        <f t="shared" ca="1" si="621"/>
        <v>650</v>
      </c>
      <c r="BT214" s="285">
        <f t="shared" ca="1" si="571"/>
        <v>735</v>
      </c>
      <c r="BU214" s="286" t="str">
        <f t="shared" si="626"/>
        <v>F</v>
      </c>
      <c r="BV214" s="323">
        <f t="shared" ca="1" si="573"/>
        <v>735</v>
      </c>
      <c r="BW214" s="323">
        <f t="shared" ca="1" si="572"/>
        <v>0</v>
      </c>
      <c r="BY214" s="287"/>
      <c r="BZ214" s="288"/>
      <c r="CA214" s="237" t="str">
        <f t="shared" si="627"/>
        <v>F</v>
      </c>
      <c r="CB214" s="278">
        <f t="shared" si="533"/>
        <v>2029</v>
      </c>
      <c r="CC214" s="279">
        <f t="shared" si="533"/>
        <v>5</v>
      </c>
      <c r="CD214" s="280">
        <f t="shared" ca="1" si="574"/>
        <v>0</v>
      </c>
      <c r="CE214" s="280">
        <f t="shared" ca="1" si="575"/>
        <v>0</v>
      </c>
      <c r="CF214" s="280">
        <f t="shared" ca="1" si="576"/>
        <v>0</v>
      </c>
      <c r="CG214" s="280">
        <f t="shared" ca="1" si="577"/>
        <v>0</v>
      </c>
      <c r="CH214" s="280">
        <f t="shared" ca="1" si="578"/>
        <v>0</v>
      </c>
      <c r="CI214" s="280">
        <f t="shared" ca="1" si="579"/>
        <v>0</v>
      </c>
      <c r="CJ214" s="280">
        <f t="shared" ca="1" si="580"/>
        <v>0</v>
      </c>
      <c r="CK214" s="280">
        <f t="shared" ca="1" si="581"/>
        <v>0</v>
      </c>
      <c r="CL214" s="280">
        <f t="shared" ca="1" si="582"/>
        <v>0</v>
      </c>
      <c r="CM214" s="280">
        <f t="shared" ca="1" si="583"/>
        <v>150</v>
      </c>
      <c r="CN214" s="280">
        <f t="shared" ca="1" si="584"/>
        <v>500</v>
      </c>
      <c r="CO214" s="280">
        <f t="shared" ca="1" si="585"/>
        <v>0</v>
      </c>
      <c r="CP214" s="365">
        <f t="shared" ca="1" si="586"/>
        <v>0</v>
      </c>
      <c r="CQ214" s="613">
        <f t="shared" ca="1" si="587"/>
        <v>0</v>
      </c>
      <c r="CR214" s="280">
        <f t="shared" ca="1" si="588"/>
        <v>10</v>
      </c>
      <c r="CS214" s="280">
        <f t="shared" ca="1" si="589"/>
        <v>25</v>
      </c>
      <c r="CT214" s="280">
        <f t="shared" ca="1" si="590"/>
        <v>7</v>
      </c>
      <c r="CU214" s="280">
        <f t="shared" ca="1" si="591"/>
        <v>0</v>
      </c>
      <c r="CV214" s="280">
        <f t="shared" ca="1" si="592"/>
        <v>6</v>
      </c>
      <c r="CW214" s="365">
        <f t="shared" ca="1" si="593"/>
        <v>0</v>
      </c>
      <c r="CX214" s="280">
        <f t="shared" ca="1" si="594"/>
        <v>25</v>
      </c>
      <c r="CY214" s="280">
        <f t="shared" ca="1" si="595"/>
        <v>0</v>
      </c>
      <c r="CZ214" s="280">
        <f t="shared" ca="1" si="596"/>
        <v>0</v>
      </c>
      <c r="DA214" s="280">
        <f t="shared" ca="1" si="597"/>
        <v>0</v>
      </c>
      <c r="DB214" s="280">
        <f t="shared" ca="1" si="598"/>
        <v>15</v>
      </c>
      <c r="DC214" s="280">
        <f t="shared" ca="1" si="599"/>
        <v>0</v>
      </c>
      <c r="DD214" s="280">
        <f t="shared" ca="1" si="600"/>
        <v>0</v>
      </c>
      <c r="DE214" s="280">
        <f t="shared" ca="1" si="601"/>
        <v>0</v>
      </c>
      <c r="DF214" s="280">
        <f t="shared" ca="1" si="602"/>
        <v>0</v>
      </c>
      <c r="DG214" s="280">
        <f t="shared" ca="1" si="603"/>
        <v>0</v>
      </c>
      <c r="DH214" s="280">
        <f t="shared" ca="1" si="604"/>
        <v>0</v>
      </c>
      <c r="DI214" s="568">
        <f t="shared" ca="1" si="605"/>
        <v>23</v>
      </c>
      <c r="DJ214" s="568">
        <f t="shared" ca="1" si="606"/>
        <v>65</v>
      </c>
      <c r="DK214" s="414">
        <f t="shared" ca="1" si="607"/>
        <v>650</v>
      </c>
      <c r="DL214" s="281">
        <f t="shared" ca="1" si="608"/>
        <v>738</v>
      </c>
      <c r="DM214" s="281">
        <f t="shared" ca="1" si="609"/>
        <v>738</v>
      </c>
      <c r="DN214" s="454">
        <f t="shared" ca="1" si="610"/>
        <v>0</v>
      </c>
      <c r="DO214" s="440">
        <f t="shared" ca="1" si="611"/>
        <v>0</v>
      </c>
    </row>
    <row r="215" spans="1:119" s="26" customFormat="1" ht="11.25" customHeight="1">
      <c r="A215" s="1">
        <f t="shared" si="612"/>
        <v>2019</v>
      </c>
      <c r="B215" s="390">
        <v>0</v>
      </c>
      <c r="C215" s="390">
        <v>0</v>
      </c>
      <c r="D215" s="390">
        <v>0</v>
      </c>
      <c r="E215" s="390">
        <v>0</v>
      </c>
      <c r="F215" s="390">
        <v>0</v>
      </c>
      <c r="G215" s="390">
        <v>0</v>
      </c>
      <c r="H215" s="390">
        <v>0</v>
      </c>
      <c r="I215" s="390">
        <v>0</v>
      </c>
      <c r="J215" s="390">
        <v>0</v>
      </c>
      <c r="K215" s="390">
        <v>0</v>
      </c>
      <c r="L215" s="390">
        <v>0</v>
      </c>
      <c r="M215" s="390">
        <v>0</v>
      </c>
      <c r="N215" s="306">
        <f t="shared" si="613"/>
        <v>0</v>
      </c>
      <c r="O215" s="30"/>
      <c r="P215" s="1">
        <f t="shared" si="619"/>
        <v>2019</v>
      </c>
      <c r="Q215" s="390">
        <v>0</v>
      </c>
      <c r="R215" s="390">
        <v>0</v>
      </c>
      <c r="S215" s="390">
        <v>0</v>
      </c>
      <c r="T215" s="390">
        <v>0</v>
      </c>
      <c r="U215" s="390">
        <v>0</v>
      </c>
      <c r="V215" s="390">
        <v>0</v>
      </c>
      <c r="W215" s="390">
        <v>0</v>
      </c>
      <c r="X215" s="390">
        <v>0</v>
      </c>
      <c r="Y215" s="390">
        <v>0</v>
      </c>
      <c r="Z215" s="390">
        <v>0</v>
      </c>
      <c r="AA215" s="390">
        <v>0</v>
      </c>
      <c r="AB215" s="390">
        <v>0</v>
      </c>
      <c r="AC215" s="303">
        <f t="shared" si="614"/>
        <v>0</v>
      </c>
      <c r="AD215" s="55"/>
      <c r="AE215" s="262"/>
      <c r="AF215" s="262"/>
      <c r="AH215" s="32"/>
      <c r="AI215" s="237" t="str">
        <f t="shared" si="623"/>
        <v>V</v>
      </c>
      <c r="AJ215" s="25">
        <f t="shared" si="624"/>
        <v>2029</v>
      </c>
      <c r="AK215" s="284">
        <f t="shared" si="625"/>
        <v>6</v>
      </c>
      <c r="AL215" s="285">
        <f t="shared" ca="1" si="615"/>
        <v>0</v>
      </c>
      <c r="AM215" s="285">
        <f t="shared" ca="1" si="615"/>
        <v>0</v>
      </c>
      <c r="AN215" s="285">
        <f t="shared" ca="1" si="615"/>
        <v>0</v>
      </c>
      <c r="AO215" s="285">
        <f t="shared" ca="1" si="615"/>
        <v>0</v>
      </c>
      <c r="AP215" s="285">
        <f t="shared" ca="1" si="615"/>
        <v>0</v>
      </c>
      <c r="AQ215" s="285">
        <f t="shared" ca="1" si="615"/>
        <v>0</v>
      </c>
      <c r="AR215" s="285">
        <f t="shared" ca="1" si="615"/>
        <v>0</v>
      </c>
      <c r="AS215" s="285">
        <f t="shared" ca="1" si="615"/>
        <v>0</v>
      </c>
      <c r="AT215" s="285">
        <f t="shared" ca="1" si="615"/>
        <v>0</v>
      </c>
      <c r="AU215" s="285">
        <f t="shared" ca="1" si="615"/>
        <v>150</v>
      </c>
      <c r="AV215" s="285">
        <f t="shared" ca="1" si="616"/>
        <v>500</v>
      </c>
      <c r="AW215" s="285">
        <f t="shared" ca="1" si="616"/>
        <v>0</v>
      </c>
      <c r="AX215" s="285">
        <f t="shared" ca="1" si="616"/>
        <v>0</v>
      </c>
      <c r="AY215" s="609">
        <f t="shared" ca="1" si="616"/>
        <v>0</v>
      </c>
      <c r="AZ215" s="285">
        <f t="shared" ca="1" si="616"/>
        <v>10</v>
      </c>
      <c r="BA215" s="285">
        <f t="shared" ca="1" si="616"/>
        <v>25</v>
      </c>
      <c r="BB215" s="285">
        <f t="shared" ca="1" si="616"/>
        <v>7</v>
      </c>
      <c r="BC215" s="285">
        <f t="shared" ca="1" si="616"/>
        <v>0</v>
      </c>
      <c r="BD215" s="285">
        <f t="shared" ca="1" si="616"/>
        <v>5</v>
      </c>
      <c r="BE215" s="285">
        <f t="shared" ca="1" si="569"/>
        <v>0</v>
      </c>
      <c r="BF215" s="285">
        <f t="shared" ca="1" si="617"/>
        <v>25</v>
      </c>
      <c r="BG215" s="285">
        <f t="shared" ca="1" si="617"/>
        <v>0</v>
      </c>
      <c r="BH215" s="285">
        <f t="shared" ca="1" si="617"/>
        <v>0</v>
      </c>
      <c r="BI215" s="285">
        <f t="shared" ca="1" si="617"/>
        <v>0</v>
      </c>
      <c r="BJ215" s="285">
        <f t="shared" ca="1" si="618"/>
        <v>15</v>
      </c>
      <c r="BK215" s="285">
        <f t="shared" ca="1" si="618"/>
        <v>0</v>
      </c>
      <c r="BL215" s="285">
        <f t="shared" ca="1" si="618"/>
        <v>0</v>
      </c>
      <c r="BM215" s="285">
        <f t="shared" ca="1" si="618"/>
        <v>0</v>
      </c>
      <c r="BN215" s="285">
        <f t="shared" ca="1" si="618"/>
        <v>0</v>
      </c>
      <c r="BO215" s="285">
        <f t="shared" ca="1" si="618"/>
        <v>0</v>
      </c>
      <c r="BP215" s="285">
        <f t="shared" ca="1" si="618"/>
        <v>0</v>
      </c>
      <c r="BQ215" s="514">
        <f t="shared" ca="1" si="570"/>
        <v>22</v>
      </c>
      <c r="BR215" s="566">
        <f t="shared" ca="1" si="622"/>
        <v>86.6</v>
      </c>
      <c r="BS215" s="274">
        <f t="shared" ca="1" si="621"/>
        <v>650</v>
      </c>
      <c r="BT215" s="285">
        <f t="shared" ca="1" si="571"/>
        <v>737</v>
      </c>
      <c r="BU215" s="286" t="str">
        <f t="shared" si="626"/>
        <v>G</v>
      </c>
      <c r="BV215" s="323">
        <f t="shared" ca="1" si="573"/>
        <v>737</v>
      </c>
      <c r="BW215" s="323">
        <f t="shared" ca="1" si="572"/>
        <v>0</v>
      </c>
      <c r="BX215" s="25"/>
      <c r="BY215" s="287"/>
      <c r="BZ215" s="288"/>
      <c r="CA215" s="237" t="str">
        <f t="shared" si="627"/>
        <v>G</v>
      </c>
      <c r="CB215" s="278">
        <f t="shared" ref="CB215:CC259" si="628">AJ215</f>
        <v>2029</v>
      </c>
      <c r="CC215" s="279">
        <f t="shared" si="628"/>
        <v>6</v>
      </c>
      <c r="CD215" s="280">
        <f t="shared" ca="1" si="574"/>
        <v>0</v>
      </c>
      <c r="CE215" s="280">
        <f t="shared" ca="1" si="575"/>
        <v>0</v>
      </c>
      <c r="CF215" s="280">
        <f t="shared" ca="1" si="576"/>
        <v>0</v>
      </c>
      <c r="CG215" s="280">
        <f t="shared" ca="1" si="577"/>
        <v>0</v>
      </c>
      <c r="CH215" s="280">
        <f t="shared" ca="1" si="578"/>
        <v>0</v>
      </c>
      <c r="CI215" s="280">
        <f t="shared" ca="1" si="579"/>
        <v>0</v>
      </c>
      <c r="CJ215" s="280">
        <f t="shared" ca="1" si="580"/>
        <v>0</v>
      </c>
      <c r="CK215" s="280">
        <f t="shared" ca="1" si="581"/>
        <v>0</v>
      </c>
      <c r="CL215" s="280">
        <f t="shared" ca="1" si="582"/>
        <v>0</v>
      </c>
      <c r="CM215" s="280">
        <f t="shared" ca="1" si="583"/>
        <v>150</v>
      </c>
      <c r="CN215" s="280">
        <f t="shared" ca="1" si="584"/>
        <v>500</v>
      </c>
      <c r="CO215" s="280">
        <f t="shared" ca="1" si="585"/>
        <v>0</v>
      </c>
      <c r="CP215" s="365">
        <f t="shared" ca="1" si="586"/>
        <v>0</v>
      </c>
      <c r="CQ215" s="613">
        <f t="shared" ca="1" si="587"/>
        <v>0</v>
      </c>
      <c r="CR215" s="280">
        <f t="shared" ca="1" si="588"/>
        <v>12</v>
      </c>
      <c r="CS215" s="280">
        <f t="shared" ca="1" si="589"/>
        <v>25</v>
      </c>
      <c r="CT215" s="280">
        <f t="shared" ca="1" si="590"/>
        <v>8</v>
      </c>
      <c r="CU215" s="280">
        <f t="shared" ca="1" si="591"/>
        <v>0</v>
      </c>
      <c r="CV215" s="280">
        <f t="shared" ca="1" si="592"/>
        <v>6</v>
      </c>
      <c r="CW215" s="365">
        <f t="shared" ca="1" si="593"/>
        <v>0</v>
      </c>
      <c r="CX215" s="280">
        <f t="shared" ca="1" si="594"/>
        <v>25</v>
      </c>
      <c r="CY215" s="280">
        <f t="shared" ca="1" si="595"/>
        <v>0</v>
      </c>
      <c r="CZ215" s="280">
        <f t="shared" ca="1" si="596"/>
        <v>0</v>
      </c>
      <c r="DA215" s="280">
        <f t="shared" ca="1" si="597"/>
        <v>0</v>
      </c>
      <c r="DB215" s="280">
        <f t="shared" ca="1" si="598"/>
        <v>15</v>
      </c>
      <c r="DC215" s="280">
        <f t="shared" ca="1" si="599"/>
        <v>0</v>
      </c>
      <c r="DD215" s="280">
        <f t="shared" ca="1" si="600"/>
        <v>0</v>
      </c>
      <c r="DE215" s="280">
        <f t="shared" ca="1" si="601"/>
        <v>0</v>
      </c>
      <c r="DF215" s="280">
        <f t="shared" ca="1" si="602"/>
        <v>0</v>
      </c>
      <c r="DG215" s="280">
        <f t="shared" ca="1" si="603"/>
        <v>0</v>
      </c>
      <c r="DH215" s="280">
        <f t="shared" ca="1" si="604"/>
        <v>0</v>
      </c>
      <c r="DI215" s="568">
        <f t="shared" ca="1" si="605"/>
        <v>26</v>
      </c>
      <c r="DJ215" s="568">
        <f t="shared" ca="1" si="606"/>
        <v>65</v>
      </c>
      <c r="DK215" s="414">
        <f t="shared" ca="1" si="607"/>
        <v>650</v>
      </c>
      <c r="DL215" s="281">
        <f t="shared" ca="1" si="608"/>
        <v>741</v>
      </c>
      <c r="DM215" s="281">
        <f t="shared" ca="1" si="609"/>
        <v>741</v>
      </c>
      <c r="DN215" s="648">
        <f t="shared" ca="1" si="610"/>
        <v>0</v>
      </c>
      <c r="DO215" s="628">
        <f t="shared" ca="1" si="611"/>
        <v>0</v>
      </c>
    </row>
    <row r="216" spans="1:119" ht="11.25" customHeight="1">
      <c r="A216" s="1">
        <f t="shared" si="612"/>
        <v>2020</v>
      </c>
      <c r="B216" s="390">
        <v>0</v>
      </c>
      <c r="C216" s="390">
        <v>0</v>
      </c>
      <c r="D216" s="390">
        <v>0</v>
      </c>
      <c r="E216" s="390">
        <v>0</v>
      </c>
      <c r="F216" s="390">
        <v>0</v>
      </c>
      <c r="G216" s="390">
        <v>0</v>
      </c>
      <c r="H216" s="390">
        <v>0</v>
      </c>
      <c r="I216" s="390">
        <v>0</v>
      </c>
      <c r="J216" s="390">
        <v>0</v>
      </c>
      <c r="K216" s="390">
        <v>0</v>
      </c>
      <c r="L216" s="390">
        <v>0</v>
      </c>
      <c r="M216" s="390">
        <v>0</v>
      </c>
      <c r="N216" s="306">
        <f t="shared" si="613"/>
        <v>0</v>
      </c>
      <c r="O216" s="30"/>
      <c r="P216" s="1">
        <f t="shared" si="619"/>
        <v>2020</v>
      </c>
      <c r="Q216" s="390">
        <v>0</v>
      </c>
      <c r="R216" s="390">
        <v>0</v>
      </c>
      <c r="S216" s="390">
        <v>0</v>
      </c>
      <c r="T216" s="390">
        <v>0</v>
      </c>
      <c r="U216" s="390">
        <v>0</v>
      </c>
      <c r="V216" s="390">
        <v>0</v>
      </c>
      <c r="W216" s="390">
        <v>0</v>
      </c>
      <c r="X216" s="390">
        <v>0</v>
      </c>
      <c r="Y216" s="390">
        <v>0</v>
      </c>
      <c r="Z216" s="390">
        <v>0</v>
      </c>
      <c r="AA216" s="390">
        <v>0</v>
      </c>
      <c r="AB216" s="390">
        <v>0</v>
      </c>
      <c r="AC216" s="303">
        <f t="shared" si="614"/>
        <v>0</v>
      </c>
      <c r="AE216" s="237"/>
      <c r="AF216" s="259"/>
      <c r="AI216" s="237" t="str">
        <f t="shared" si="623"/>
        <v>W</v>
      </c>
      <c r="AJ216" s="25">
        <f t="shared" si="624"/>
        <v>2029</v>
      </c>
      <c r="AK216" s="284">
        <f t="shared" si="625"/>
        <v>7</v>
      </c>
      <c r="AL216" s="285">
        <f t="shared" ref="AL216:AU225" ca="1" si="629">ROUND(INDIRECT(CONCATENATE($AI216,AL$2+($AJ216-2010))),0)</f>
        <v>0</v>
      </c>
      <c r="AM216" s="285">
        <f t="shared" ca="1" si="629"/>
        <v>0</v>
      </c>
      <c r="AN216" s="285">
        <f t="shared" ca="1" si="629"/>
        <v>0</v>
      </c>
      <c r="AO216" s="285">
        <f t="shared" ca="1" si="629"/>
        <v>0</v>
      </c>
      <c r="AP216" s="285">
        <f t="shared" ca="1" si="629"/>
        <v>0</v>
      </c>
      <c r="AQ216" s="285">
        <f t="shared" ca="1" si="629"/>
        <v>0</v>
      </c>
      <c r="AR216" s="285">
        <f t="shared" ca="1" si="629"/>
        <v>0</v>
      </c>
      <c r="AS216" s="285">
        <f t="shared" ca="1" si="629"/>
        <v>0</v>
      </c>
      <c r="AT216" s="285">
        <f t="shared" ca="1" si="629"/>
        <v>0</v>
      </c>
      <c r="AU216" s="285">
        <f t="shared" ca="1" si="629"/>
        <v>150</v>
      </c>
      <c r="AV216" s="285">
        <f t="shared" ref="AV216:BD225" ca="1" si="630">ROUND(INDIRECT(CONCATENATE($AI216,AV$2+($AJ216-2010))),0)</f>
        <v>500</v>
      </c>
      <c r="AW216" s="285">
        <f t="shared" ca="1" si="630"/>
        <v>0</v>
      </c>
      <c r="AX216" s="285">
        <f t="shared" ca="1" si="630"/>
        <v>0</v>
      </c>
      <c r="AY216" s="609">
        <f t="shared" ca="1" si="630"/>
        <v>0</v>
      </c>
      <c r="AZ216" s="285">
        <f t="shared" ca="1" si="630"/>
        <v>10</v>
      </c>
      <c r="BA216" s="285">
        <f t="shared" ca="1" si="630"/>
        <v>25</v>
      </c>
      <c r="BB216" s="285">
        <f t="shared" ca="1" si="630"/>
        <v>8</v>
      </c>
      <c r="BC216" s="285">
        <f t="shared" ca="1" si="630"/>
        <v>0</v>
      </c>
      <c r="BD216" s="285">
        <f t="shared" ca="1" si="630"/>
        <v>6</v>
      </c>
      <c r="BE216" s="285">
        <f t="shared" ca="1" si="569"/>
        <v>0</v>
      </c>
      <c r="BF216" s="285">
        <f t="shared" ca="1" si="617"/>
        <v>25</v>
      </c>
      <c r="BG216" s="285">
        <f t="shared" ca="1" si="617"/>
        <v>0</v>
      </c>
      <c r="BH216" s="285">
        <f t="shared" ca="1" si="617"/>
        <v>0</v>
      </c>
      <c r="BI216" s="285">
        <f t="shared" ca="1" si="617"/>
        <v>0</v>
      </c>
      <c r="BJ216" s="285">
        <f t="shared" ref="BJ216:BP225" ca="1" si="631">ROUND(INDIRECT(CONCATENATE($AI216,BJ$2+($AJ216-2010))),1)</f>
        <v>15</v>
      </c>
      <c r="BK216" s="285">
        <f t="shared" ca="1" si="631"/>
        <v>0</v>
      </c>
      <c r="BL216" s="285">
        <f t="shared" ca="1" si="631"/>
        <v>0</v>
      </c>
      <c r="BM216" s="285">
        <f t="shared" ca="1" si="631"/>
        <v>0</v>
      </c>
      <c r="BN216" s="285">
        <f t="shared" ca="1" si="631"/>
        <v>0</v>
      </c>
      <c r="BO216" s="285">
        <f t="shared" ca="1" si="631"/>
        <v>0</v>
      </c>
      <c r="BP216" s="285">
        <f t="shared" ca="1" si="631"/>
        <v>0</v>
      </c>
      <c r="BQ216" s="514">
        <f t="shared" ca="1" si="570"/>
        <v>23</v>
      </c>
      <c r="BR216" s="566">
        <f t="shared" ca="1" si="622"/>
        <v>88</v>
      </c>
      <c r="BS216" s="274">
        <f t="shared" ca="1" si="621"/>
        <v>650</v>
      </c>
      <c r="BT216" s="285">
        <f t="shared" ca="1" si="571"/>
        <v>738</v>
      </c>
      <c r="BU216" s="286" t="str">
        <f t="shared" si="626"/>
        <v>H</v>
      </c>
      <c r="BV216" s="323">
        <f t="shared" ca="1" si="573"/>
        <v>739</v>
      </c>
      <c r="BW216" s="323">
        <f t="shared" ca="1" si="572"/>
        <v>1</v>
      </c>
      <c r="BY216" s="287"/>
      <c r="BZ216" s="288"/>
      <c r="CA216" s="237" t="str">
        <f t="shared" si="627"/>
        <v>H</v>
      </c>
      <c r="CB216" s="278">
        <f t="shared" si="628"/>
        <v>2029</v>
      </c>
      <c r="CC216" s="279">
        <f t="shared" si="628"/>
        <v>7</v>
      </c>
      <c r="CD216" s="280">
        <f t="shared" ca="1" si="574"/>
        <v>0</v>
      </c>
      <c r="CE216" s="280">
        <f t="shared" ca="1" si="575"/>
        <v>0</v>
      </c>
      <c r="CF216" s="280">
        <f t="shared" ca="1" si="576"/>
        <v>0</v>
      </c>
      <c r="CG216" s="280">
        <f t="shared" ca="1" si="577"/>
        <v>0</v>
      </c>
      <c r="CH216" s="280">
        <f t="shared" ca="1" si="578"/>
        <v>0</v>
      </c>
      <c r="CI216" s="280">
        <f t="shared" ca="1" si="579"/>
        <v>0</v>
      </c>
      <c r="CJ216" s="280">
        <f t="shared" ca="1" si="580"/>
        <v>0</v>
      </c>
      <c r="CK216" s="280">
        <f t="shared" ca="1" si="581"/>
        <v>0</v>
      </c>
      <c r="CL216" s="280">
        <f t="shared" ca="1" si="582"/>
        <v>0</v>
      </c>
      <c r="CM216" s="280">
        <f t="shared" ca="1" si="583"/>
        <v>150</v>
      </c>
      <c r="CN216" s="280">
        <f t="shared" ca="1" si="584"/>
        <v>500</v>
      </c>
      <c r="CO216" s="280">
        <f t="shared" ca="1" si="585"/>
        <v>0</v>
      </c>
      <c r="CP216" s="365">
        <f t="shared" ca="1" si="586"/>
        <v>0</v>
      </c>
      <c r="CQ216" s="613">
        <f t="shared" ca="1" si="587"/>
        <v>0</v>
      </c>
      <c r="CR216" s="280">
        <f t="shared" ca="1" si="588"/>
        <v>10</v>
      </c>
      <c r="CS216" s="280">
        <f t="shared" ca="1" si="589"/>
        <v>25</v>
      </c>
      <c r="CT216" s="280">
        <f t="shared" ca="1" si="590"/>
        <v>8</v>
      </c>
      <c r="CU216" s="280">
        <f t="shared" ca="1" si="591"/>
        <v>0</v>
      </c>
      <c r="CV216" s="280">
        <f t="shared" ca="1" si="592"/>
        <v>7</v>
      </c>
      <c r="CW216" s="365">
        <f t="shared" ca="1" si="593"/>
        <v>0</v>
      </c>
      <c r="CX216" s="280">
        <f t="shared" ca="1" si="594"/>
        <v>25</v>
      </c>
      <c r="CY216" s="280">
        <f t="shared" ca="1" si="595"/>
        <v>0</v>
      </c>
      <c r="CZ216" s="280">
        <f t="shared" ca="1" si="596"/>
        <v>0</v>
      </c>
      <c r="DA216" s="280">
        <f t="shared" ca="1" si="597"/>
        <v>0</v>
      </c>
      <c r="DB216" s="280">
        <f t="shared" ca="1" si="598"/>
        <v>15</v>
      </c>
      <c r="DC216" s="280">
        <f t="shared" ca="1" si="599"/>
        <v>0</v>
      </c>
      <c r="DD216" s="280">
        <f t="shared" ca="1" si="600"/>
        <v>0</v>
      </c>
      <c r="DE216" s="280">
        <f t="shared" ca="1" si="601"/>
        <v>0</v>
      </c>
      <c r="DF216" s="280">
        <f t="shared" ca="1" si="602"/>
        <v>0</v>
      </c>
      <c r="DG216" s="280">
        <f t="shared" ca="1" si="603"/>
        <v>0</v>
      </c>
      <c r="DH216" s="280">
        <f t="shared" ca="1" si="604"/>
        <v>0</v>
      </c>
      <c r="DI216" s="568">
        <f t="shared" ca="1" si="605"/>
        <v>25</v>
      </c>
      <c r="DJ216" s="568">
        <f t="shared" ca="1" si="606"/>
        <v>65</v>
      </c>
      <c r="DK216" s="414">
        <f t="shared" ca="1" si="607"/>
        <v>650</v>
      </c>
      <c r="DL216" s="281">
        <f t="shared" ca="1" si="608"/>
        <v>740</v>
      </c>
      <c r="DM216" s="281">
        <f t="shared" ca="1" si="609"/>
        <v>739</v>
      </c>
      <c r="DN216" s="454">
        <f t="shared" ca="1" si="610"/>
        <v>-1</v>
      </c>
      <c r="DO216" s="440">
        <f t="shared" ca="1" si="611"/>
        <v>-1.3513513513513514E-3</v>
      </c>
    </row>
    <row r="217" spans="1:119" ht="11.25" customHeight="1">
      <c r="A217" s="1">
        <f t="shared" si="612"/>
        <v>2021</v>
      </c>
      <c r="B217" s="390">
        <v>0</v>
      </c>
      <c r="C217" s="390">
        <v>0</v>
      </c>
      <c r="D217" s="390">
        <v>0</v>
      </c>
      <c r="E217" s="390">
        <v>0</v>
      </c>
      <c r="F217" s="390">
        <v>0</v>
      </c>
      <c r="G217" s="390">
        <v>0</v>
      </c>
      <c r="H217" s="390">
        <v>0</v>
      </c>
      <c r="I217" s="390">
        <v>0</v>
      </c>
      <c r="J217" s="390">
        <v>0</v>
      </c>
      <c r="K217" s="390">
        <v>0</v>
      </c>
      <c r="L217" s="390">
        <v>0</v>
      </c>
      <c r="M217" s="390">
        <v>0</v>
      </c>
      <c r="N217" s="306">
        <f t="shared" si="613"/>
        <v>0</v>
      </c>
      <c r="O217" s="30"/>
      <c r="P217" s="1">
        <f t="shared" si="619"/>
        <v>2021</v>
      </c>
      <c r="Q217" s="390">
        <v>0</v>
      </c>
      <c r="R217" s="390">
        <v>0</v>
      </c>
      <c r="S217" s="390">
        <v>0</v>
      </c>
      <c r="T217" s="390">
        <v>0</v>
      </c>
      <c r="U217" s="390">
        <v>0</v>
      </c>
      <c r="V217" s="390">
        <v>0</v>
      </c>
      <c r="W217" s="390">
        <v>0</v>
      </c>
      <c r="X217" s="390">
        <v>0</v>
      </c>
      <c r="Y217" s="390">
        <v>0</v>
      </c>
      <c r="Z217" s="390">
        <v>0</v>
      </c>
      <c r="AA217" s="390">
        <v>0</v>
      </c>
      <c r="AB217" s="390">
        <v>0</v>
      </c>
      <c r="AC217" s="303">
        <f t="shared" si="614"/>
        <v>0</v>
      </c>
      <c r="AD217" s="55"/>
      <c r="AE217" s="262"/>
      <c r="AF217" s="262"/>
      <c r="AI217" s="237" t="str">
        <f t="shared" si="623"/>
        <v>X</v>
      </c>
      <c r="AJ217" s="25">
        <f t="shared" si="624"/>
        <v>2029</v>
      </c>
      <c r="AK217" s="284">
        <f t="shared" si="625"/>
        <v>8</v>
      </c>
      <c r="AL217" s="285">
        <f t="shared" ca="1" si="629"/>
        <v>0</v>
      </c>
      <c r="AM217" s="285">
        <f t="shared" ca="1" si="629"/>
        <v>0</v>
      </c>
      <c r="AN217" s="285">
        <f t="shared" ca="1" si="629"/>
        <v>0</v>
      </c>
      <c r="AO217" s="285">
        <f t="shared" ca="1" si="629"/>
        <v>0</v>
      </c>
      <c r="AP217" s="285">
        <f t="shared" ca="1" si="629"/>
        <v>0</v>
      </c>
      <c r="AQ217" s="285">
        <f t="shared" ca="1" si="629"/>
        <v>0</v>
      </c>
      <c r="AR217" s="285">
        <f t="shared" ca="1" si="629"/>
        <v>0</v>
      </c>
      <c r="AS217" s="285">
        <f t="shared" ca="1" si="629"/>
        <v>0</v>
      </c>
      <c r="AT217" s="285">
        <f t="shared" ca="1" si="629"/>
        <v>0</v>
      </c>
      <c r="AU217" s="285">
        <f t="shared" ca="1" si="629"/>
        <v>150</v>
      </c>
      <c r="AV217" s="285">
        <f t="shared" ca="1" si="630"/>
        <v>500</v>
      </c>
      <c r="AW217" s="285">
        <f t="shared" ca="1" si="630"/>
        <v>0</v>
      </c>
      <c r="AX217" s="285">
        <f t="shared" ca="1" si="630"/>
        <v>0</v>
      </c>
      <c r="AY217" s="609">
        <f t="shared" ca="1" si="630"/>
        <v>0</v>
      </c>
      <c r="AZ217" s="285">
        <f t="shared" ca="1" si="630"/>
        <v>12</v>
      </c>
      <c r="BA217" s="285">
        <f t="shared" ca="1" si="630"/>
        <v>25</v>
      </c>
      <c r="BB217" s="285">
        <f t="shared" ca="1" si="630"/>
        <v>8</v>
      </c>
      <c r="BC217" s="285">
        <f t="shared" ca="1" si="630"/>
        <v>0</v>
      </c>
      <c r="BD217" s="285">
        <f t="shared" ca="1" si="630"/>
        <v>6</v>
      </c>
      <c r="BE217" s="285">
        <f t="shared" ca="1" si="569"/>
        <v>0</v>
      </c>
      <c r="BF217" s="285">
        <f t="shared" ca="1" si="617"/>
        <v>25</v>
      </c>
      <c r="BG217" s="285">
        <f t="shared" ca="1" si="617"/>
        <v>0</v>
      </c>
      <c r="BH217" s="285">
        <f t="shared" ca="1" si="617"/>
        <v>0</v>
      </c>
      <c r="BI217" s="285">
        <f t="shared" ca="1" si="617"/>
        <v>0</v>
      </c>
      <c r="BJ217" s="285">
        <f t="shared" ca="1" si="631"/>
        <v>15</v>
      </c>
      <c r="BK217" s="285">
        <f t="shared" ca="1" si="631"/>
        <v>0</v>
      </c>
      <c r="BL217" s="285">
        <f t="shared" ca="1" si="631"/>
        <v>0</v>
      </c>
      <c r="BM217" s="285">
        <f t="shared" ca="1" si="631"/>
        <v>0</v>
      </c>
      <c r="BN217" s="285">
        <f t="shared" ca="1" si="631"/>
        <v>0</v>
      </c>
      <c r="BO217" s="285">
        <f t="shared" ca="1" si="631"/>
        <v>0</v>
      </c>
      <c r="BP217" s="285">
        <f t="shared" ca="1" si="631"/>
        <v>0</v>
      </c>
      <c r="BQ217" s="514">
        <f t="shared" ca="1" si="570"/>
        <v>26</v>
      </c>
      <c r="BR217" s="566">
        <f t="shared" ca="1" si="622"/>
        <v>91</v>
      </c>
      <c r="BS217" s="274">
        <f t="shared" ca="1" si="621"/>
        <v>650</v>
      </c>
      <c r="BT217" s="285">
        <f t="shared" ca="1" si="571"/>
        <v>741</v>
      </c>
      <c r="BU217" s="286" t="str">
        <f t="shared" si="626"/>
        <v>I</v>
      </c>
      <c r="BV217" s="323">
        <f t="shared" ca="1" si="573"/>
        <v>741</v>
      </c>
      <c r="BW217" s="323">
        <f t="shared" ca="1" si="572"/>
        <v>0</v>
      </c>
      <c r="BY217" s="287"/>
      <c r="BZ217" s="288"/>
      <c r="CA217" s="237" t="str">
        <f t="shared" si="627"/>
        <v>I</v>
      </c>
      <c r="CB217" s="278">
        <f t="shared" si="628"/>
        <v>2029</v>
      </c>
      <c r="CC217" s="279">
        <f t="shared" si="628"/>
        <v>8</v>
      </c>
      <c r="CD217" s="280">
        <f t="shared" ca="1" si="574"/>
        <v>0</v>
      </c>
      <c r="CE217" s="280">
        <f t="shared" ca="1" si="575"/>
        <v>0</v>
      </c>
      <c r="CF217" s="280">
        <f t="shared" ca="1" si="576"/>
        <v>0</v>
      </c>
      <c r="CG217" s="280">
        <f t="shared" ca="1" si="577"/>
        <v>0</v>
      </c>
      <c r="CH217" s="280">
        <f t="shared" ca="1" si="578"/>
        <v>0</v>
      </c>
      <c r="CI217" s="280">
        <f t="shared" ca="1" si="579"/>
        <v>0</v>
      </c>
      <c r="CJ217" s="280">
        <f t="shared" ca="1" si="580"/>
        <v>0</v>
      </c>
      <c r="CK217" s="280">
        <f t="shared" ca="1" si="581"/>
        <v>0</v>
      </c>
      <c r="CL217" s="280">
        <f t="shared" ca="1" si="582"/>
        <v>0</v>
      </c>
      <c r="CM217" s="280">
        <f t="shared" ca="1" si="583"/>
        <v>150</v>
      </c>
      <c r="CN217" s="280">
        <f t="shared" ca="1" si="584"/>
        <v>500</v>
      </c>
      <c r="CO217" s="280">
        <f t="shared" ca="1" si="585"/>
        <v>0</v>
      </c>
      <c r="CP217" s="365">
        <f t="shared" ca="1" si="586"/>
        <v>0</v>
      </c>
      <c r="CQ217" s="613">
        <f t="shared" ca="1" si="587"/>
        <v>0</v>
      </c>
      <c r="CR217" s="280">
        <f t="shared" ca="1" si="588"/>
        <v>10</v>
      </c>
      <c r="CS217" s="280">
        <f t="shared" ca="1" si="589"/>
        <v>25</v>
      </c>
      <c r="CT217" s="280">
        <f t="shared" ca="1" si="590"/>
        <v>7</v>
      </c>
      <c r="CU217" s="280">
        <f t="shared" ca="1" si="591"/>
        <v>0</v>
      </c>
      <c r="CV217" s="280">
        <f t="shared" ca="1" si="592"/>
        <v>7</v>
      </c>
      <c r="CW217" s="365">
        <f t="shared" ca="1" si="593"/>
        <v>0</v>
      </c>
      <c r="CX217" s="280">
        <f t="shared" ca="1" si="594"/>
        <v>25</v>
      </c>
      <c r="CY217" s="280">
        <f t="shared" ca="1" si="595"/>
        <v>0</v>
      </c>
      <c r="CZ217" s="280">
        <f t="shared" ca="1" si="596"/>
        <v>0</v>
      </c>
      <c r="DA217" s="280">
        <f t="shared" ca="1" si="597"/>
        <v>0</v>
      </c>
      <c r="DB217" s="280">
        <f t="shared" ca="1" si="598"/>
        <v>15</v>
      </c>
      <c r="DC217" s="280">
        <f t="shared" ca="1" si="599"/>
        <v>0</v>
      </c>
      <c r="DD217" s="280">
        <f t="shared" ca="1" si="600"/>
        <v>0</v>
      </c>
      <c r="DE217" s="280">
        <f t="shared" ca="1" si="601"/>
        <v>0</v>
      </c>
      <c r="DF217" s="280">
        <f t="shared" ca="1" si="602"/>
        <v>0</v>
      </c>
      <c r="DG217" s="280">
        <f t="shared" ca="1" si="603"/>
        <v>0</v>
      </c>
      <c r="DH217" s="280">
        <f t="shared" ca="1" si="604"/>
        <v>0</v>
      </c>
      <c r="DI217" s="568">
        <f t="shared" ca="1" si="605"/>
        <v>24</v>
      </c>
      <c r="DJ217" s="568">
        <f t="shared" ca="1" si="606"/>
        <v>65</v>
      </c>
      <c r="DK217" s="414">
        <f t="shared" ca="1" si="607"/>
        <v>650</v>
      </c>
      <c r="DL217" s="281">
        <f t="shared" ca="1" si="608"/>
        <v>739</v>
      </c>
      <c r="DM217" s="281">
        <f t="shared" ca="1" si="609"/>
        <v>739</v>
      </c>
      <c r="DN217" s="454">
        <f t="shared" ca="1" si="610"/>
        <v>0</v>
      </c>
      <c r="DO217" s="440">
        <f t="shared" ca="1" si="611"/>
        <v>0</v>
      </c>
    </row>
    <row r="218" spans="1:119" ht="11.25" customHeight="1">
      <c r="A218" s="1">
        <f t="shared" si="612"/>
        <v>2022</v>
      </c>
      <c r="B218" s="390">
        <v>0</v>
      </c>
      <c r="C218" s="390">
        <v>0</v>
      </c>
      <c r="D218" s="390">
        <v>0</v>
      </c>
      <c r="E218" s="390">
        <v>0</v>
      </c>
      <c r="F218" s="390">
        <v>0</v>
      </c>
      <c r="G218" s="390">
        <v>0</v>
      </c>
      <c r="H218" s="390">
        <v>0</v>
      </c>
      <c r="I218" s="390">
        <v>0</v>
      </c>
      <c r="J218" s="390">
        <v>0</v>
      </c>
      <c r="K218" s="390">
        <v>0</v>
      </c>
      <c r="L218" s="390">
        <v>0</v>
      </c>
      <c r="M218" s="390">
        <v>0</v>
      </c>
      <c r="N218" s="306">
        <f t="shared" ref="N218:N226" si="632">SUM(B218:M218)</f>
        <v>0</v>
      </c>
      <c r="O218" s="30"/>
      <c r="P218" s="1">
        <f t="shared" si="619"/>
        <v>2022</v>
      </c>
      <c r="Q218" s="390">
        <v>0</v>
      </c>
      <c r="R218" s="390">
        <v>0</v>
      </c>
      <c r="S218" s="390">
        <v>0</v>
      </c>
      <c r="T218" s="390">
        <v>0</v>
      </c>
      <c r="U218" s="390">
        <v>0</v>
      </c>
      <c r="V218" s="390">
        <v>0</v>
      </c>
      <c r="W218" s="390">
        <v>0</v>
      </c>
      <c r="X218" s="390">
        <v>0</v>
      </c>
      <c r="Y218" s="390">
        <v>0</v>
      </c>
      <c r="Z218" s="390">
        <v>0</v>
      </c>
      <c r="AA218" s="390">
        <v>0</v>
      </c>
      <c r="AB218" s="390">
        <v>0</v>
      </c>
      <c r="AC218" s="303">
        <f t="shared" ref="AC218:AC226" si="633">SUM(Q218:AB218)</f>
        <v>0</v>
      </c>
      <c r="AE218" s="237"/>
      <c r="AF218" s="259"/>
      <c r="AI218" s="237" t="str">
        <f t="shared" si="623"/>
        <v>Y</v>
      </c>
      <c r="AJ218" s="25">
        <f t="shared" si="624"/>
        <v>2029</v>
      </c>
      <c r="AK218" s="284">
        <f t="shared" si="625"/>
        <v>9</v>
      </c>
      <c r="AL218" s="285">
        <f t="shared" ca="1" si="629"/>
        <v>0</v>
      </c>
      <c r="AM218" s="285">
        <f t="shared" ca="1" si="629"/>
        <v>0</v>
      </c>
      <c r="AN218" s="285">
        <f t="shared" ca="1" si="629"/>
        <v>0</v>
      </c>
      <c r="AO218" s="285">
        <f t="shared" ca="1" si="629"/>
        <v>0</v>
      </c>
      <c r="AP218" s="285">
        <f t="shared" ca="1" si="629"/>
        <v>0</v>
      </c>
      <c r="AQ218" s="285">
        <f t="shared" ca="1" si="629"/>
        <v>0</v>
      </c>
      <c r="AR218" s="285">
        <f t="shared" ca="1" si="629"/>
        <v>0</v>
      </c>
      <c r="AS218" s="285">
        <f t="shared" ca="1" si="629"/>
        <v>0</v>
      </c>
      <c r="AT218" s="285">
        <f t="shared" ca="1" si="629"/>
        <v>0</v>
      </c>
      <c r="AU218" s="285">
        <f t="shared" ca="1" si="629"/>
        <v>150</v>
      </c>
      <c r="AV218" s="285">
        <f t="shared" ca="1" si="630"/>
        <v>500</v>
      </c>
      <c r="AW218" s="285">
        <f t="shared" ca="1" si="630"/>
        <v>0</v>
      </c>
      <c r="AX218" s="285">
        <f t="shared" ca="1" si="630"/>
        <v>0</v>
      </c>
      <c r="AY218" s="609">
        <f t="shared" ca="1" si="630"/>
        <v>0</v>
      </c>
      <c r="AZ218" s="285">
        <f t="shared" ca="1" si="630"/>
        <v>10</v>
      </c>
      <c r="BA218" s="285">
        <f t="shared" ca="1" si="630"/>
        <v>25</v>
      </c>
      <c r="BB218" s="285">
        <f t="shared" ca="1" si="630"/>
        <v>7</v>
      </c>
      <c r="BC218" s="285">
        <f t="shared" ca="1" si="630"/>
        <v>0</v>
      </c>
      <c r="BD218" s="285">
        <f t="shared" ca="1" si="630"/>
        <v>7</v>
      </c>
      <c r="BE218" s="285">
        <f t="shared" ca="1" si="569"/>
        <v>0</v>
      </c>
      <c r="BF218" s="285">
        <f t="shared" ca="1" si="617"/>
        <v>25</v>
      </c>
      <c r="BG218" s="285">
        <f t="shared" ca="1" si="617"/>
        <v>0</v>
      </c>
      <c r="BH218" s="285">
        <f t="shared" ca="1" si="617"/>
        <v>0</v>
      </c>
      <c r="BI218" s="285">
        <f t="shared" ca="1" si="617"/>
        <v>0</v>
      </c>
      <c r="BJ218" s="285">
        <f t="shared" ca="1" si="631"/>
        <v>15</v>
      </c>
      <c r="BK218" s="285">
        <f t="shared" ca="1" si="631"/>
        <v>0</v>
      </c>
      <c r="BL218" s="285">
        <f t="shared" ca="1" si="631"/>
        <v>0</v>
      </c>
      <c r="BM218" s="285">
        <f t="shared" ca="1" si="631"/>
        <v>0</v>
      </c>
      <c r="BN218" s="285">
        <f t="shared" ca="1" si="631"/>
        <v>0</v>
      </c>
      <c r="BO218" s="285">
        <f t="shared" ca="1" si="631"/>
        <v>0</v>
      </c>
      <c r="BP218" s="285">
        <f t="shared" ca="1" si="631"/>
        <v>0</v>
      </c>
      <c r="BQ218" s="514">
        <f t="shared" ca="1" si="570"/>
        <v>24</v>
      </c>
      <c r="BR218" s="566">
        <f t="shared" ca="1" si="622"/>
        <v>88.9</v>
      </c>
      <c r="BS218" s="274">
        <f t="shared" ca="1" si="621"/>
        <v>650</v>
      </c>
      <c r="BT218" s="285">
        <f t="shared" ca="1" si="571"/>
        <v>739</v>
      </c>
      <c r="BU218" s="286" t="str">
        <f t="shared" si="626"/>
        <v>J</v>
      </c>
      <c r="BV218" s="323">
        <f t="shared" ca="1" si="573"/>
        <v>739</v>
      </c>
      <c r="BW218" s="323">
        <f t="shared" ca="1" si="572"/>
        <v>0</v>
      </c>
      <c r="BX218" s="26"/>
      <c r="BY218" s="287"/>
      <c r="BZ218" s="288"/>
      <c r="CA218" s="237" t="str">
        <f t="shared" si="627"/>
        <v>J</v>
      </c>
      <c r="CB218" s="278">
        <f t="shared" si="628"/>
        <v>2029</v>
      </c>
      <c r="CC218" s="279">
        <f t="shared" si="628"/>
        <v>9</v>
      </c>
      <c r="CD218" s="280">
        <f t="shared" ca="1" si="574"/>
        <v>0</v>
      </c>
      <c r="CE218" s="280">
        <f t="shared" ca="1" si="575"/>
        <v>0</v>
      </c>
      <c r="CF218" s="280">
        <f t="shared" ca="1" si="576"/>
        <v>0</v>
      </c>
      <c r="CG218" s="280">
        <f t="shared" ca="1" si="577"/>
        <v>0</v>
      </c>
      <c r="CH218" s="280">
        <f t="shared" ca="1" si="578"/>
        <v>0</v>
      </c>
      <c r="CI218" s="280">
        <f t="shared" ca="1" si="579"/>
        <v>0</v>
      </c>
      <c r="CJ218" s="280">
        <f t="shared" ca="1" si="580"/>
        <v>0</v>
      </c>
      <c r="CK218" s="280">
        <f t="shared" ca="1" si="581"/>
        <v>0</v>
      </c>
      <c r="CL218" s="280">
        <f t="shared" ca="1" si="582"/>
        <v>0</v>
      </c>
      <c r="CM218" s="280">
        <f t="shared" ca="1" si="583"/>
        <v>150</v>
      </c>
      <c r="CN218" s="280">
        <f t="shared" ca="1" si="584"/>
        <v>500</v>
      </c>
      <c r="CO218" s="280">
        <f t="shared" ca="1" si="585"/>
        <v>0</v>
      </c>
      <c r="CP218" s="365">
        <f t="shared" ca="1" si="586"/>
        <v>0</v>
      </c>
      <c r="CQ218" s="613">
        <f t="shared" ca="1" si="587"/>
        <v>0</v>
      </c>
      <c r="CR218" s="280">
        <f t="shared" ca="1" si="588"/>
        <v>10</v>
      </c>
      <c r="CS218" s="280">
        <f t="shared" ca="1" si="589"/>
        <v>25</v>
      </c>
      <c r="CT218" s="280">
        <f t="shared" ca="1" si="590"/>
        <v>7</v>
      </c>
      <c r="CU218" s="280">
        <f t="shared" ca="1" si="591"/>
        <v>0</v>
      </c>
      <c r="CV218" s="280">
        <f t="shared" ca="1" si="592"/>
        <v>6</v>
      </c>
      <c r="CW218" s="365">
        <f t="shared" ca="1" si="593"/>
        <v>0</v>
      </c>
      <c r="CX218" s="280">
        <f t="shared" ca="1" si="594"/>
        <v>25</v>
      </c>
      <c r="CY218" s="280">
        <f t="shared" ca="1" si="595"/>
        <v>0</v>
      </c>
      <c r="CZ218" s="280">
        <f t="shared" ca="1" si="596"/>
        <v>0</v>
      </c>
      <c r="DA218" s="280">
        <f t="shared" ca="1" si="597"/>
        <v>0</v>
      </c>
      <c r="DB218" s="280">
        <f t="shared" ca="1" si="598"/>
        <v>15</v>
      </c>
      <c r="DC218" s="280">
        <f t="shared" ca="1" si="599"/>
        <v>0</v>
      </c>
      <c r="DD218" s="280">
        <f t="shared" ca="1" si="600"/>
        <v>0</v>
      </c>
      <c r="DE218" s="280">
        <f t="shared" ca="1" si="601"/>
        <v>0</v>
      </c>
      <c r="DF218" s="280">
        <f t="shared" ca="1" si="602"/>
        <v>0</v>
      </c>
      <c r="DG218" s="280">
        <f t="shared" ca="1" si="603"/>
        <v>0</v>
      </c>
      <c r="DH218" s="280">
        <f t="shared" ca="1" si="604"/>
        <v>0</v>
      </c>
      <c r="DI218" s="568">
        <f t="shared" ca="1" si="605"/>
        <v>23</v>
      </c>
      <c r="DJ218" s="568">
        <f t="shared" ca="1" si="606"/>
        <v>65</v>
      </c>
      <c r="DK218" s="414">
        <f t="shared" ca="1" si="607"/>
        <v>650</v>
      </c>
      <c r="DL218" s="281">
        <f t="shared" ca="1" si="608"/>
        <v>738</v>
      </c>
      <c r="DM218" s="281">
        <f t="shared" ca="1" si="609"/>
        <v>738</v>
      </c>
      <c r="DN218" s="454">
        <f t="shared" ca="1" si="610"/>
        <v>0</v>
      </c>
      <c r="DO218" s="440">
        <f t="shared" ca="1" si="611"/>
        <v>0</v>
      </c>
    </row>
    <row r="219" spans="1:119" ht="11.25" customHeight="1">
      <c r="A219" s="1">
        <f t="shared" si="612"/>
        <v>2023</v>
      </c>
      <c r="B219" s="390">
        <v>0</v>
      </c>
      <c r="C219" s="390">
        <v>0</v>
      </c>
      <c r="D219" s="390">
        <v>0</v>
      </c>
      <c r="E219" s="390">
        <v>0</v>
      </c>
      <c r="F219" s="390">
        <v>0</v>
      </c>
      <c r="G219" s="390">
        <v>0</v>
      </c>
      <c r="H219" s="390">
        <v>0</v>
      </c>
      <c r="I219" s="390">
        <v>0</v>
      </c>
      <c r="J219" s="390">
        <v>0</v>
      </c>
      <c r="K219" s="390">
        <v>0</v>
      </c>
      <c r="L219" s="390">
        <v>0</v>
      </c>
      <c r="M219" s="390">
        <v>0</v>
      </c>
      <c r="N219" s="306">
        <f t="shared" si="632"/>
        <v>0</v>
      </c>
      <c r="O219" s="30"/>
      <c r="P219" s="1">
        <f t="shared" si="619"/>
        <v>2023</v>
      </c>
      <c r="Q219" s="390">
        <v>0</v>
      </c>
      <c r="R219" s="390">
        <v>0</v>
      </c>
      <c r="S219" s="390">
        <v>0</v>
      </c>
      <c r="T219" s="390">
        <v>0</v>
      </c>
      <c r="U219" s="390">
        <v>0</v>
      </c>
      <c r="V219" s="390">
        <v>0</v>
      </c>
      <c r="W219" s="390">
        <v>0</v>
      </c>
      <c r="X219" s="390">
        <v>0</v>
      </c>
      <c r="Y219" s="390">
        <v>0</v>
      </c>
      <c r="Z219" s="390">
        <v>0</v>
      </c>
      <c r="AA219" s="390">
        <v>0</v>
      </c>
      <c r="AB219" s="390">
        <v>0</v>
      </c>
      <c r="AC219" s="303">
        <f t="shared" si="633"/>
        <v>0</v>
      </c>
      <c r="AD219" s="55"/>
      <c r="AE219" s="262"/>
      <c r="AF219" s="262"/>
      <c r="AI219" s="237" t="str">
        <f t="shared" si="623"/>
        <v>Z</v>
      </c>
      <c r="AJ219" s="25">
        <f t="shared" si="624"/>
        <v>2029</v>
      </c>
      <c r="AK219" s="284">
        <f t="shared" si="625"/>
        <v>10</v>
      </c>
      <c r="AL219" s="285">
        <f t="shared" ca="1" si="629"/>
        <v>0</v>
      </c>
      <c r="AM219" s="285">
        <f t="shared" ca="1" si="629"/>
        <v>0</v>
      </c>
      <c r="AN219" s="285">
        <f t="shared" ca="1" si="629"/>
        <v>0</v>
      </c>
      <c r="AO219" s="285">
        <f t="shared" ca="1" si="629"/>
        <v>0</v>
      </c>
      <c r="AP219" s="285">
        <f t="shared" ca="1" si="629"/>
        <v>0</v>
      </c>
      <c r="AQ219" s="285">
        <f t="shared" ca="1" si="629"/>
        <v>0</v>
      </c>
      <c r="AR219" s="285">
        <f t="shared" ca="1" si="629"/>
        <v>0</v>
      </c>
      <c r="AS219" s="285">
        <f t="shared" ca="1" si="629"/>
        <v>0</v>
      </c>
      <c r="AT219" s="285">
        <f t="shared" ca="1" si="629"/>
        <v>0</v>
      </c>
      <c r="AU219" s="285">
        <f t="shared" ca="1" si="629"/>
        <v>150</v>
      </c>
      <c r="AV219" s="285">
        <f t="shared" ca="1" si="630"/>
        <v>500</v>
      </c>
      <c r="AW219" s="285">
        <f t="shared" ca="1" si="630"/>
        <v>0</v>
      </c>
      <c r="AX219" s="285">
        <f t="shared" ca="1" si="630"/>
        <v>0</v>
      </c>
      <c r="AY219" s="609">
        <f t="shared" ca="1" si="630"/>
        <v>0</v>
      </c>
      <c r="AZ219" s="285">
        <f t="shared" ca="1" si="630"/>
        <v>10</v>
      </c>
      <c r="BA219" s="285">
        <f t="shared" ca="1" si="630"/>
        <v>25</v>
      </c>
      <c r="BB219" s="285">
        <f t="shared" ca="1" si="630"/>
        <v>7</v>
      </c>
      <c r="BC219" s="285">
        <f t="shared" ca="1" si="630"/>
        <v>0</v>
      </c>
      <c r="BD219" s="285">
        <f t="shared" ca="1" si="630"/>
        <v>7</v>
      </c>
      <c r="BE219" s="285">
        <f t="shared" ca="1" si="569"/>
        <v>0</v>
      </c>
      <c r="BF219" s="285">
        <f t="shared" ca="1" si="617"/>
        <v>25</v>
      </c>
      <c r="BG219" s="285">
        <f t="shared" ca="1" si="617"/>
        <v>0</v>
      </c>
      <c r="BH219" s="285">
        <f t="shared" ca="1" si="617"/>
        <v>0</v>
      </c>
      <c r="BI219" s="285">
        <f t="shared" ca="1" si="617"/>
        <v>0</v>
      </c>
      <c r="BJ219" s="285">
        <f t="shared" ca="1" si="631"/>
        <v>15</v>
      </c>
      <c r="BK219" s="285">
        <f t="shared" ca="1" si="631"/>
        <v>0</v>
      </c>
      <c r="BL219" s="285">
        <f t="shared" ca="1" si="631"/>
        <v>0</v>
      </c>
      <c r="BM219" s="285">
        <f t="shared" ca="1" si="631"/>
        <v>0</v>
      </c>
      <c r="BN219" s="285">
        <f t="shared" ca="1" si="631"/>
        <v>0</v>
      </c>
      <c r="BO219" s="285">
        <f t="shared" ca="1" si="631"/>
        <v>0</v>
      </c>
      <c r="BP219" s="285">
        <f t="shared" ca="1" si="631"/>
        <v>0</v>
      </c>
      <c r="BQ219" s="514">
        <f t="shared" ca="1" si="570"/>
        <v>23</v>
      </c>
      <c r="BR219" s="566">
        <f t="shared" ca="1" si="622"/>
        <v>88.4</v>
      </c>
      <c r="BS219" s="274">
        <f t="shared" ca="1" si="621"/>
        <v>650</v>
      </c>
      <c r="BT219" s="285">
        <f t="shared" ca="1" si="571"/>
        <v>738</v>
      </c>
      <c r="BU219" s="286" t="str">
        <f t="shared" si="626"/>
        <v>K</v>
      </c>
      <c r="BV219" s="323">
        <f t="shared" ca="1" si="573"/>
        <v>739</v>
      </c>
      <c r="BW219" s="323">
        <f t="shared" ca="1" si="572"/>
        <v>1</v>
      </c>
      <c r="BY219" s="287"/>
      <c r="BZ219" s="288"/>
      <c r="CA219" s="237" t="str">
        <f t="shared" si="627"/>
        <v>K</v>
      </c>
      <c r="CB219" s="278">
        <f t="shared" si="628"/>
        <v>2029</v>
      </c>
      <c r="CC219" s="279">
        <f t="shared" si="628"/>
        <v>10</v>
      </c>
      <c r="CD219" s="280">
        <f t="shared" ca="1" si="574"/>
        <v>0</v>
      </c>
      <c r="CE219" s="280">
        <f t="shared" ca="1" si="575"/>
        <v>0</v>
      </c>
      <c r="CF219" s="280">
        <f t="shared" ca="1" si="576"/>
        <v>0</v>
      </c>
      <c r="CG219" s="280">
        <f t="shared" ca="1" si="577"/>
        <v>0</v>
      </c>
      <c r="CH219" s="280">
        <f t="shared" ca="1" si="578"/>
        <v>0</v>
      </c>
      <c r="CI219" s="280">
        <f t="shared" ca="1" si="579"/>
        <v>0</v>
      </c>
      <c r="CJ219" s="280">
        <f t="shared" ca="1" si="580"/>
        <v>0</v>
      </c>
      <c r="CK219" s="280">
        <f t="shared" ca="1" si="581"/>
        <v>0</v>
      </c>
      <c r="CL219" s="280">
        <f t="shared" ca="1" si="582"/>
        <v>0</v>
      </c>
      <c r="CM219" s="280">
        <f t="shared" ca="1" si="583"/>
        <v>150</v>
      </c>
      <c r="CN219" s="280">
        <f t="shared" ca="1" si="584"/>
        <v>500</v>
      </c>
      <c r="CO219" s="280">
        <f t="shared" ca="1" si="585"/>
        <v>0</v>
      </c>
      <c r="CP219" s="365">
        <f t="shared" ca="1" si="586"/>
        <v>0</v>
      </c>
      <c r="CQ219" s="613">
        <f t="shared" ca="1" si="587"/>
        <v>0</v>
      </c>
      <c r="CR219" s="280">
        <f t="shared" ca="1" si="588"/>
        <v>11</v>
      </c>
      <c r="CS219" s="280">
        <f t="shared" ca="1" si="589"/>
        <v>25</v>
      </c>
      <c r="CT219" s="280">
        <f t="shared" ca="1" si="590"/>
        <v>6</v>
      </c>
      <c r="CU219" s="280">
        <f t="shared" ca="1" si="591"/>
        <v>0</v>
      </c>
      <c r="CV219" s="280">
        <f t="shared" ca="1" si="592"/>
        <v>5</v>
      </c>
      <c r="CW219" s="365">
        <f t="shared" ca="1" si="593"/>
        <v>0</v>
      </c>
      <c r="CX219" s="280">
        <f t="shared" ca="1" si="594"/>
        <v>25</v>
      </c>
      <c r="CY219" s="280">
        <f t="shared" ca="1" si="595"/>
        <v>0</v>
      </c>
      <c r="CZ219" s="280">
        <f t="shared" ca="1" si="596"/>
        <v>0</v>
      </c>
      <c r="DA219" s="280">
        <f t="shared" ca="1" si="597"/>
        <v>0</v>
      </c>
      <c r="DB219" s="280">
        <f t="shared" ca="1" si="598"/>
        <v>15</v>
      </c>
      <c r="DC219" s="280">
        <f t="shared" ca="1" si="599"/>
        <v>0</v>
      </c>
      <c r="DD219" s="280">
        <f t="shared" ca="1" si="600"/>
        <v>0</v>
      </c>
      <c r="DE219" s="280">
        <f t="shared" ca="1" si="601"/>
        <v>0</v>
      </c>
      <c r="DF219" s="280">
        <f t="shared" ca="1" si="602"/>
        <v>0</v>
      </c>
      <c r="DG219" s="280">
        <f t="shared" ca="1" si="603"/>
        <v>0</v>
      </c>
      <c r="DH219" s="280">
        <f t="shared" ca="1" si="604"/>
        <v>0</v>
      </c>
      <c r="DI219" s="568">
        <f t="shared" ca="1" si="605"/>
        <v>22</v>
      </c>
      <c r="DJ219" s="568">
        <f t="shared" ca="1" si="606"/>
        <v>65</v>
      </c>
      <c r="DK219" s="414">
        <f t="shared" ca="1" si="607"/>
        <v>650</v>
      </c>
      <c r="DL219" s="281">
        <f t="shared" ca="1" si="608"/>
        <v>737</v>
      </c>
      <c r="DM219" s="281">
        <f t="shared" ca="1" si="609"/>
        <v>737</v>
      </c>
      <c r="DN219" s="454">
        <f t="shared" ca="1" si="610"/>
        <v>0</v>
      </c>
      <c r="DO219" s="440">
        <f t="shared" ca="1" si="611"/>
        <v>0</v>
      </c>
    </row>
    <row r="220" spans="1:119" ht="11.25" customHeight="1">
      <c r="A220" s="1">
        <f t="shared" si="612"/>
        <v>2024</v>
      </c>
      <c r="B220" s="390">
        <v>0</v>
      </c>
      <c r="C220" s="390">
        <v>0</v>
      </c>
      <c r="D220" s="390">
        <v>0</v>
      </c>
      <c r="E220" s="390">
        <v>0</v>
      </c>
      <c r="F220" s="390">
        <v>0</v>
      </c>
      <c r="G220" s="390">
        <v>0</v>
      </c>
      <c r="H220" s="390">
        <v>0</v>
      </c>
      <c r="I220" s="390">
        <v>0</v>
      </c>
      <c r="J220" s="390">
        <v>0</v>
      </c>
      <c r="K220" s="390">
        <v>0</v>
      </c>
      <c r="L220" s="390">
        <v>0</v>
      </c>
      <c r="M220" s="390">
        <v>0</v>
      </c>
      <c r="N220" s="306">
        <f t="shared" si="632"/>
        <v>0</v>
      </c>
      <c r="O220" s="30"/>
      <c r="P220" s="1">
        <f t="shared" si="619"/>
        <v>2024</v>
      </c>
      <c r="Q220" s="390">
        <v>0</v>
      </c>
      <c r="R220" s="390">
        <v>0</v>
      </c>
      <c r="S220" s="390">
        <v>0</v>
      </c>
      <c r="T220" s="390">
        <v>0</v>
      </c>
      <c r="U220" s="390">
        <v>0</v>
      </c>
      <c r="V220" s="390">
        <v>0</v>
      </c>
      <c r="W220" s="390">
        <v>0</v>
      </c>
      <c r="X220" s="390">
        <v>0</v>
      </c>
      <c r="Y220" s="390">
        <v>0</v>
      </c>
      <c r="Z220" s="390">
        <v>0</v>
      </c>
      <c r="AA220" s="390">
        <v>0</v>
      </c>
      <c r="AB220" s="390">
        <v>0</v>
      </c>
      <c r="AC220" s="303">
        <f t="shared" si="633"/>
        <v>0</v>
      </c>
      <c r="AE220" s="237"/>
      <c r="AF220" s="259"/>
      <c r="AI220" s="237" t="str">
        <f t="shared" si="623"/>
        <v>AA</v>
      </c>
      <c r="AJ220" s="25">
        <f t="shared" si="624"/>
        <v>2029</v>
      </c>
      <c r="AK220" s="284">
        <f t="shared" si="625"/>
        <v>11</v>
      </c>
      <c r="AL220" s="285">
        <f t="shared" ca="1" si="629"/>
        <v>0</v>
      </c>
      <c r="AM220" s="285">
        <f t="shared" ca="1" si="629"/>
        <v>0</v>
      </c>
      <c r="AN220" s="285">
        <f t="shared" ca="1" si="629"/>
        <v>0</v>
      </c>
      <c r="AO220" s="285">
        <f t="shared" ca="1" si="629"/>
        <v>0</v>
      </c>
      <c r="AP220" s="285">
        <f t="shared" ca="1" si="629"/>
        <v>0</v>
      </c>
      <c r="AQ220" s="285">
        <f t="shared" ca="1" si="629"/>
        <v>0</v>
      </c>
      <c r="AR220" s="285">
        <f t="shared" ca="1" si="629"/>
        <v>0</v>
      </c>
      <c r="AS220" s="285">
        <f t="shared" ca="1" si="629"/>
        <v>0</v>
      </c>
      <c r="AT220" s="285">
        <f t="shared" ca="1" si="629"/>
        <v>0</v>
      </c>
      <c r="AU220" s="285">
        <f t="shared" ca="1" si="629"/>
        <v>150</v>
      </c>
      <c r="AV220" s="285">
        <f t="shared" ca="1" si="630"/>
        <v>500</v>
      </c>
      <c r="AW220" s="285">
        <f t="shared" ca="1" si="630"/>
        <v>0</v>
      </c>
      <c r="AX220" s="285">
        <f t="shared" ca="1" si="630"/>
        <v>0</v>
      </c>
      <c r="AY220" s="609">
        <f t="shared" ca="1" si="630"/>
        <v>0</v>
      </c>
      <c r="AZ220" s="285">
        <f t="shared" ca="1" si="630"/>
        <v>10</v>
      </c>
      <c r="BA220" s="285">
        <f t="shared" ca="1" si="630"/>
        <v>25</v>
      </c>
      <c r="BB220" s="285">
        <f t="shared" ca="1" si="630"/>
        <v>6</v>
      </c>
      <c r="BC220" s="285">
        <f t="shared" ca="1" si="630"/>
        <v>0</v>
      </c>
      <c r="BD220" s="285">
        <f t="shared" ca="1" si="630"/>
        <v>6</v>
      </c>
      <c r="BE220" s="285">
        <f t="shared" ca="1" si="569"/>
        <v>0</v>
      </c>
      <c r="BF220" s="285">
        <f t="shared" ca="1" si="617"/>
        <v>25</v>
      </c>
      <c r="BG220" s="285">
        <f t="shared" ca="1" si="617"/>
        <v>0</v>
      </c>
      <c r="BH220" s="285">
        <f t="shared" ca="1" si="617"/>
        <v>0</v>
      </c>
      <c r="BI220" s="285">
        <f t="shared" ca="1" si="617"/>
        <v>0</v>
      </c>
      <c r="BJ220" s="285">
        <f t="shared" ca="1" si="631"/>
        <v>15</v>
      </c>
      <c r="BK220" s="285">
        <f t="shared" ca="1" si="631"/>
        <v>0</v>
      </c>
      <c r="BL220" s="285">
        <f t="shared" ca="1" si="631"/>
        <v>0</v>
      </c>
      <c r="BM220" s="285">
        <f t="shared" ca="1" si="631"/>
        <v>0</v>
      </c>
      <c r="BN220" s="285">
        <f t="shared" ca="1" si="631"/>
        <v>0</v>
      </c>
      <c r="BO220" s="285">
        <f t="shared" ca="1" si="631"/>
        <v>0</v>
      </c>
      <c r="BP220" s="285">
        <f t="shared" ca="1" si="631"/>
        <v>0</v>
      </c>
      <c r="BQ220" s="514">
        <f t="shared" ca="1" si="570"/>
        <v>23</v>
      </c>
      <c r="BR220" s="566">
        <f t="shared" ca="1" si="622"/>
        <v>87.6</v>
      </c>
      <c r="BS220" s="274">
        <f t="shared" ca="1" si="621"/>
        <v>650</v>
      </c>
      <c r="BT220" s="285">
        <f t="shared" ca="1" si="571"/>
        <v>738</v>
      </c>
      <c r="BU220" s="286" t="str">
        <f t="shared" si="626"/>
        <v>L</v>
      </c>
      <c r="BV220" s="323">
        <f t="shared" ca="1" si="573"/>
        <v>737</v>
      </c>
      <c r="BW220" s="323">
        <f t="shared" ca="1" si="572"/>
        <v>-1</v>
      </c>
      <c r="BY220" s="287"/>
      <c r="BZ220" s="288"/>
      <c r="CA220" s="237" t="str">
        <f t="shared" si="627"/>
        <v>L</v>
      </c>
      <c r="CB220" s="278">
        <f t="shared" si="628"/>
        <v>2029</v>
      </c>
      <c r="CC220" s="279">
        <f t="shared" si="628"/>
        <v>11</v>
      </c>
      <c r="CD220" s="280">
        <f t="shared" ca="1" si="574"/>
        <v>0</v>
      </c>
      <c r="CE220" s="280">
        <f t="shared" ca="1" si="575"/>
        <v>0</v>
      </c>
      <c r="CF220" s="280">
        <f t="shared" ca="1" si="576"/>
        <v>0</v>
      </c>
      <c r="CG220" s="280">
        <f t="shared" ca="1" si="577"/>
        <v>0</v>
      </c>
      <c r="CH220" s="280">
        <f t="shared" ca="1" si="578"/>
        <v>0</v>
      </c>
      <c r="CI220" s="280">
        <f t="shared" ca="1" si="579"/>
        <v>0</v>
      </c>
      <c r="CJ220" s="280">
        <f t="shared" ca="1" si="580"/>
        <v>0</v>
      </c>
      <c r="CK220" s="280">
        <f t="shared" ca="1" si="581"/>
        <v>0</v>
      </c>
      <c r="CL220" s="280">
        <f t="shared" ca="1" si="582"/>
        <v>0</v>
      </c>
      <c r="CM220" s="280">
        <f t="shared" ca="1" si="583"/>
        <v>150</v>
      </c>
      <c r="CN220" s="280">
        <f t="shared" ca="1" si="584"/>
        <v>500</v>
      </c>
      <c r="CO220" s="280">
        <f t="shared" ca="1" si="585"/>
        <v>0</v>
      </c>
      <c r="CP220" s="365">
        <f t="shared" ca="1" si="586"/>
        <v>0</v>
      </c>
      <c r="CQ220" s="613">
        <f t="shared" ca="1" si="587"/>
        <v>0</v>
      </c>
      <c r="CR220" s="280">
        <f t="shared" ca="1" si="588"/>
        <v>7</v>
      </c>
      <c r="CS220" s="280">
        <f t="shared" ca="1" si="589"/>
        <v>25</v>
      </c>
      <c r="CT220" s="280">
        <f t="shared" ca="1" si="590"/>
        <v>6</v>
      </c>
      <c r="CU220" s="280">
        <f t="shared" ca="1" si="591"/>
        <v>0</v>
      </c>
      <c r="CV220" s="280">
        <f t="shared" ca="1" si="592"/>
        <v>5</v>
      </c>
      <c r="CW220" s="365">
        <f t="shared" ca="1" si="593"/>
        <v>0</v>
      </c>
      <c r="CX220" s="280">
        <f t="shared" ca="1" si="594"/>
        <v>25</v>
      </c>
      <c r="CY220" s="280">
        <f t="shared" ca="1" si="595"/>
        <v>0</v>
      </c>
      <c r="CZ220" s="280">
        <f t="shared" ca="1" si="596"/>
        <v>0</v>
      </c>
      <c r="DA220" s="280">
        <f t="shared" ca="1" si="597"/>
        <v>0</v>
      </c>
      <c r="DB220" s="280">
        <f t="shared" ca="1" si="598"/>
        <v>15</v>
      </c>
      <c r="DC220" s="280">
        <f t="shared" ca="1" si="599"/>
        <v>0</v>
      </c>
      <c r="DD220" s="280">
        <f t="shared" ca="1" si="600"/>
        <v>0</v>
      </c>
      <c r="DE220" s="280">
        <f t="shared" ca="1" si="601"/>
        <v>0</v>
      </c>
      <c r="DF220" s="280">
        <f t="shared" ca="1" si="602"/>
        <v>0</v>
      </c>
      <c r="DG220" s="280">
        <f t="shared" ca="1" si="603"/>
        <v>0</v>
      </c>
      <c r="DH220" s="280">
        <f t="shared" ca="1" si="604"/>
        <v>0</v>
      </c>
      <c r="DI220" s="568">
        <f t="shared" ca="1" si="605"/>
        <v>18</v>
      </c>
      <c r="DJ220" s="568">
        <f t="shared" ca="1" si="606"/>
        <v>65</v>
      </c>
      <c r="DK220" s="414">
        <f t="shared" ca="1" si="607"/>
        <v>650</v>
      </c>
      <c r="DL220" s="281">
        <f t="shared" ca="1" si="608"/>
        <v>733</v>
      </c>
      <c r="DM220" s="281">
        <f t="shared" ca="1" si="609"/>
        <v>732</v>
      </c>
      <c r="DN220" s="454">
        <f t="shared" ca="1" si="610"/>
        <v>-1</v>
      </c>
      <c r="DO220" s="440">
        <f t="shared" ca="1" si="611"/>
        <v>-1.364256480218281E-3</v>
      </c>
    </row>
    <row r="221" spans="1:119" ht="11.25" customHeight="1">
      <c r="A221" s="1">
        <f t="shared" si="612"/>
        <v>2025</v>
      </c>
      <c r="B221" s="390">
        <v>0</v>
      </c>
      <c r="C221" s="390">
        <v>0</v>
      </c>
      <c r="D221" s="390">
        <v>0</v>
      </c>
      <c r="E221" s="390">
        <v>0</v>
      </c>
      <c r="F221" s="390">
        <v>0</v>
      </c>
      <c r="G221" s="390">
        <v>0</v>
      </c>
      <c r="H221" s="390">
        <v>0</v>
      </c>
      <c r="I221" s="390">
        <v>0</v>
      </c>
      <c r="J221" s="390">
        <v>0</v>
      </c>
      <c r="K221" s="390">
        <v>0</v>
      </c>
      <c r="L221" s="390">
        <v>0</v>
      </c>
      <c r="M221" s="390">
        <v>0</v>
      </c>
      <c r="N221" s="306">
        <f t="shared" si="632"/>
        <v>0</v>
      </c>
      <c r="O221" s="30"/>
      <c r="P221" s="1">
        <f t="shared" si="619"/>
        <v>2025</v>
      </c>
      <c r="Q221" s="390">
        <v>0</v>
      </c>
      <c r="R221" s="390">
        <v>0</v>
      </c>
      <c r="S221" s="390">
        <v>0</v>
      </c>
      <c r="T221" s="390">
        <v>0</v>
      </c>
      <c r="U221" s="390">
        <v>0</v>
      </c>
      <c r="V221" s="390">
        <v>0</v>
      </c>
      <c r="W221" s="390">
        <v>0</v>
      </c>
      <c r="X221" s="390">
        <v>0</v>
      </c>
      <c r="Y221" s="390">
        <v>0</v>
      </c>
      <c r="Z221" s="390">
        <v>0</v>
      </c>
      <c r="AA221" s="390">
        <v>0</v>
      </c>
      <c r="AB221" s="390">
        <v>0</v>
      </c>
      <c r="AC221" s="303">
        <f t="shared" si="633"/>
        <v>0</v>
      </c>
      <c r="AD221" s="55"/>
      <c r="AE221" s="262"/>
      <c r="AF221" s="262"/>
      <c r="AI221" s="237" t="str">
        <f t="shared" si="623"/>
        <v>AB</v>
      </c>
      <c r="AJ221" s="25">
        <f t="shared" si="624"/>
        <v>2029</v>
      </c>
      <c r="AK221" s="284">
        <f t="shared" si="625"/>
        <v>12</v>
      </c>
      <c r="AL221" s="285">
        <f t="shared" ca="1" si="629"/>
        <v>0</v>
      </c>
      <c r="AM221" s="285">
        <f t="shared" ca="1" si="629"/>
        <v>0</v>
      </c>
      <c r="AN221" s="285">
        <f t="shared" ca="1" si="629"/>
        <v>0</v>
      </c>
      <c r="AO221" s="285">
        <f t="shared" ca="1" si="629"/>
        <v>0</v>
      </c>
      <c r="AP221" s="285">
        <f t="shared" ca="1" si="629"/>
        <v>0</v>
      </c>
      <c r="AQ221" s="285">
        <f t="shared" ca="1" si="629"/>
        <v>0</v>
      </c>
      <c r="AR221" s="285">
        <f t="shared" ca="1" si="629"/>
        <v>0</v>
      </c>
      <c r="AS221" s="285">
        <f t="shared" ca="1" si="629"/>
        <v>0</v>
      </c>
      <c r="AT221" s="285">
        <f t="shared" ca="1" si="629"/>
        <v>0</v>
      </c>
      <c r="AU221" s="285">
        <f t="shared" ca="1" si="629"/>
        <v>150</v>
      </c>
      <c r="AV221" s="285">
        <f t="shared" ca="1" si="630"/>
        <v>500</v>
      </c>
      <c r="AW221" s="285">
        <f t="shared" ca="1" si="630"/>
        <v>0</v>
      </c>
      <c r="AX221" s="285">
        <f t="shared" ca="1" si="630"/>
        <v>0</v>
      </c>
      <c r="AY221" s="609">
        <f t="shared" ca="1" si="630"/>
        <v>0</v>
      </c>
      <c r="AZ221" s="285">
        <f t="shared" ca="1" si="630"/>
        <v>11</v>
      </c>
      <c r="BA221" s="285">
        <f t="shared" ca="1" si="630"/>
        <v>25</v>
      </c>
      <c r="BB221" s="285">
        <f t="shared" ca="1" si="630"/>
        <v>6</v>
      </c>
      <c r="BC221" s="285">
        <f t="shared" ca="1" si="630"/>
        <v>0</v>
      </c>
      <c r="BD221" s="285">
        <f t="shared" ca="1" si="630"/>
        <v>5</v>
      </c>
      <c r="BE221" s="285">
        <f t="shared" ca="1" si="569"/>
        <v>0</v>
      </c>
      <c r="BF221" s="285">
        <f t="shared" ca="1" si="617"/>
        <v>25</v>
      </c>
      <c r="BG221" s="285">
        <f t="shared" ca="1" si="617"/>
        <v>0</v>
      </c>
      <c r="BH221" s="285">
        <f t="shared" ca="1" si="617"/>
        <v>0</v>
      </c>
      <c r="BI221" s="285">
        <f t="shared" ca="1" si="617"/>
        <v>0</v>
      </c>
      <c r="BJ221" s="285">
        <f t="shared" ca="1" si="631"/>
        <v>15</v>
      </c>
      <c r="BK221" s="285">
        <f t="shared" ca="1" si="631"/>
        <v>0</v>
      </c>
      <c r="BL221" s="285">
        <f t="shared" ca="1" si="631"/>
        <v>0</v>
      </c>
      <c r="BM221" s="285">
        <f t="shared" ca="1" si="631"/>
        <v>0</v>
      </c>
      <c r="BN221" s="285">
        <f t="shared" ca="1" si="631"/>
        <v>0</v>
      </c>
      <c r="BO221" s="285">
        <f t="shared" ca="1" si="631"/>
        <v>0</v>
      </c>
      <c r="BP221" s="285">
        <f t="shared" ca="1" si="631"/>
        <v>0</v>
      </c>
      <c r="BQ221" s="514">
        <f t="shared" ca="1" si="570"/>
        <v>21</v>
      </c>
      <c r="BR221" s="566">
        <f t="shared" ca="1" si="622"/>
        <v>86.4</v>
      </c>
      <c r="BS221" s="274">
        <f t="shared" ca="1" si="621"/>
        <v>650</v>
      </c>
      <c r="BT221" s="285">
        <f t="shared" ca="1" si="571"/>
        <v>736</v>
      </c>
      <c r="BU221" s="286" t="str">
        <f t="shared" si="626"/>
        <v>M</v>
      </c>
      <c r="BV221" s="323">
        <f t="shared" ca="1" si="573"/>
        <v>737</v>
      </c>
      <c r="BW221" s="323">
        <f t="shared" ca="1" si="572"/>
        <v>1</v>
      </c>
      <c r="BY221" s="287"/>
      <c r="BZ221" s="288"/>
      <c r="CA221" s="237" t="str">
        <f t="shared" si="627"/>
        <v>M</v>
      </c>
      <c r="CB221" s="278">
        <f t="shared" si="628"/>
        <v>2029</v>
      </c>
      <c r="CC221" s="279">
        <f t="shared" si="628"/>
        <v>12</v>
      </c>
      <c r="CD221" s="280">
        <f t="shared" ca="1" si="574"/>
        <v>0</v>
      </c>
      <c r="CE221" s="280">
        <f t="shared" ca="1" si="575"/>
        <v>0</v>
      </c>
      <c r="CF221" s="280">
        <f t="shared" ca="1" si="576"/>
        <v>0</v>
      </c>
      <c r="CG221" s="280">
        <f t="shared" ca="1" si="577"/>
        <v>0</v>
      </c>
      <c r="CH221" s="280">
        <f t="shared" ca="1" si="578"/>
        <v>0</v>
      </c>
      <c r="CI221" s="280">
        <f t="shared" ca="1" si="579"/>
        <v>0</v>
      </c>
      <c r="CJ221" s="280">
        <f t="shared" ca="1" si="580"/>
        <v>0</v>
      </c>
      <c r="CK221" s="280">
        <f t="shared" ca="1" si="581"/>
        <v>0</v>
      </c>
      <c r="CL221" s="280">
        <f t="shared" ca="1" si="582"/>
        <v>600</v>
      </c>
      <c r="CM221" s="280">
        <f t="shared" ca="1" si="583"/>
        <v>150</v>
      </c>
      <c r="CN221" s="280">
        <f t="shared" ca="1" si="584"/>
        <v>500</v>
      </c>
      <c r="CO221" s="280">
        <f t="shared" ca="1" si="585"/>
        <v>0</v>
      </c>
      <c r="CP221" s="365">
        <f t="shared" ca="1" si="586"/>
        <v>0</v>
      </c>
      <c r="CQ221" s="613">
        <f t="shared" ca="1" si="587"/>
        <v>0</v>
      </c>
      <c r="CR221" s="280">
        <f t="shared" ca="1" si="588"/>
        <v>10</v>
      </c>
      <c r="CS221" s="280">
        <f t="shared" ca="1" si="589"/>
        <v>25</v>
      </c>
      <c r="CT221" s="280">
        <f t="shared" ca="1" si="590"/>
        <v>7</v>
      </c>
      <c r="CU221" s="280">
        <f t="shared" ca="1" si="591"/>
        <v>0</v>
      </c>
      <c r="CV221" s="280">
        <f t="shared" ca="1" si="592"/>
        <v>6</v>
      </c>
      <c r="CW221" s="365">
        <f t="shared" ca="1" si="593"/>
        <v>0</v>
      </c>
      <c r="CX221" s="280">
        <f t="shared" ca="1" si="594"/>
        <v>25</v>
      </c>
      <c r="CY221" s="280">
        <f t="shared" ca="1" si="595"/>
        <v>0</v>
      </c>
      <c r="CZ221" s="280">
        <f t="shared" ca="1" si="596"/>
        <v>0</v>
      </c>
      <c r="DA221" s="280">
        <f t="shared" ca="1" si="597"/>
        <v>0</v>
      </c>
      <c r="DB221" s="280">
        <f t="shared" ca="1" si="598"/>
        <v>15</v>
      </c>
      <c r="DC221" s="280">
        <f t="shared" ca="1" si="599"/>
        <v>0</v>
      </c>
      <c r="DD221" s="280">
        <f t="shared" ca="1" si="600"/>
        <v>0</v>
      </c>
      <c r="DE221" s="280">
        <f t="shared" ca="1" si="601"/>
        <v>0</v>
      </c>
      <c r="DF221" s="280">
        <f t="shared" ca="1" si="602"/>
        <v>0</v>
      </c>
      <c r="DG221" s="280">
        <f t="shared" ca="1" si="603"/>
        <v>0</v>
      </c>
      <c r="DH221" s="280">
        <f t="shared" ca="1" si="604"/>
        <v>0</v>
      </c>
      <c r="DI221" s="568">
        <f t="shared" ca="1" si="605"/>
        <v>23</v>
      </c>
      <c r="DJ221" s="568">
        <f t="shared" ca="1" si="606"/>
        <v>65</v>
      </c>
      <c r="DK221" s="414">
        <f t="shared" ca="1" si="607"/>
        <v>1250</v>
      </c>
      <c r="DL221" s="281">
        <f t="shared" ca="1" si="608"/>
        <v>1338</v>
      </c>
      <c r="DM221" s="281">
        <f t="shared" ca="1" si="609"/>
        <v>1338</v>
      </c>
      <c r="DN221" s="454">
        <f t="shared" ca="1" si="610"/>
        <v>0</v>
      </c>
      <c r="DO221" s="440">
        <f t="shared" ca="1" si="611"/>
        <v>0</v>
      </c>
    </row>
    <row r="222" spans="1:119" ht="11.25" customHeight="1">
      <c r="A222" s="1">
        <f t="shared" si="612"/>
        <v>2026</v>
      </c>
      <c r="B222" s="390">
        <v>0</v>
      </c>
      <c r="C222" s="390">
        <v>0</v>
      </c>
      <c r="D222" s="390">
        <v>0</v>
      </c>
      <c r="E222" s="390">
        <v>0</v>
      </c>
      <c r="F222" s="390">
        <v>0</v>
      </c>
      <c r="G222" s="390">
        <v>0</v>
      </c>
      <c r="H222" s="390">
        <v>0</v>
      </c>
      <c r="I222" s="390">
        <v>0</v>
      </c>
      <c r="J222" s="390">
        <v>0</v>
      </c>
      <c r="K222" s="390">
        <v>0</v>
      </c>
      <c r="L222" s="390">
        <v>0</v>
      </c>
      <c r="M222" s="390">
        <v>0</v>
      </c>
      <c r="N222" s="306">
        <f t="shared" si="632"/>
        <v>0</v>
      </c>
      <c r="O222" s="30"/>
      <c r="P222" s="1">
        <f t="shared" si="619"/>
        <v>2026</v>
      </c>
      <c r="Q222" s="390">
        <v>0</v>
      </c>
      <c r="R222" s="390">
        <v>0</v>
      </c>
      <c r="S222" s="390">
        <v>0</v>
      </c>
      <c r="T222" s="390">
        <v>0</v>
      </c>
      <c r="U222" s="390">
        <v>0</v>
      </c>
      <c r="V222" s="390">
        <v>0</v>
      </c>
      <c r="W222" s="390">
        <v>0</v>
      </c>
      <c r="X222" s="390">
        <v>0</v>
      </c>
      <c r="Y222" s="390">
        <v>0</v>
      </c>
      <c r="Z222" s="390">
        <v>0</v>
      </c>
      <c r="AA222" s="390">
        <v>0</v>
      </c>
      <c r="AB222" s="390">
        <v>0</v>
      </c>
      <c r="AC222" s="303">
        <f t="shared" si="633"/>
        <v>0</v>
      </c>
      <c r="AE222" s="237"/>
      <c r="AF222" s="259"/>
      <c r="AI222" s="237" t="str">
        <f t="shared" si="623"/>
        <v>Q</v>
      </c>
      <c r="AJ222" s="25">
        <f t="shared" si="624"/>
        <v>2030</v>
      </c>
      <c r="AK222" s="284">
        <f t="shared" si="625"/>
        <v>1</v>
      </c>
      <c r="AL222" s="285">
        <f t="shared" ca="1" si="629"/>
        <v>0</v>
      </c>
      <c r="AM222" s="285">
        <f t="shared" ca="1" si="629"/>
        <v>0</v>
      </c>
      <c r="AN222" s="285">
        <f t="shared" ca="1" si="629"/>
        <v>0</v>
      </c>
      <c r="AO222" s="285">
        <f t="shared" ca="1" si="629"/>
        <v>0</v>
      </c>
      <c r="AP222" s="285">
        <f t="shared" ca="1" si="629"/>
        <v>0</v>
      </c>
      <c r="AQ222" s="285">
        <f t="shared" ca="1" si="629"/>
        <v>0</v>
      </c>
      <c r="AR222" s="285">
        <f t="shared" ca="1" si="629"/>
        <v>0</v>
      </c>
      <c r="AS222" s="285">
        <f t="shared" ca="1" si="629"/>
        <v>0</v>
      </c>
      <c r="AT222" s="285">
        <f t="shared" ca="1" si="629"/>
        <v>600</v>
      </c>
      <c r="AU222" s="285">
        <f t="shared" ca="1" si="629"/>
        <v>150</v>
      </c>
      <c r="AV222" s="285">
        <f t="shared" ca="1" si="630"/>
        <v>500</v>
      </c>
      <c r="AW222" s="285">
        <f t="shared" ca="1" si="630"/>
        <v>0</v>
      </c>
      <c r="AX222" s="285">
        <f t="shared" ca="1" si="630"/>
        <v>0</v>
      </c>
      <c r="AY222" s="609">
        <f t="shared" ca="1" si="630"/>
        <v>0</v>
      </c>
      <c r="AZ222" s="285">
        <f t="shared" ca="1" si="630"/>
        <v>7</v>
      </c>
      <c r="BA222" s="285">
        <f t="shared" ca="1" si="630"/>
        <v>25</v>
      </c>
      <c r="BB222" s="285">
        <f t="shared" ca="1" si="630"/>
        <v>7</v>
      </c>
      <c r="BC222" s="285">
        <f t="shared" ca="1" si="630"/>
        <v>0</v>
      </c>
      <c r="BD222" s="285">
        <f t="shared" ca="1" si="630"/>
        <v>5</v>
      </c>
      <c r="BE222" s="285">
        <f t="shared" ca="1" si="569"/>
        <v>0</v>
      </c>
      <c r="BF222" s="285">
        <f t="shared" ca="1" si="617"/>
        <v>25</v>
      </c>
      <c r="BG222" s="285">
        <f t="shared" ca="1" si="617"/>
        <v>0</v>
      </c>
      <c r="BH222" s="285">
        <f t="shared" ca="1" si="617"/>
        <v>0</v>
      </c>
      <c r="BI222" s="285">
        <f t="shared" ca="1" si="617"/>
        <v>0</v>
      </c>
      <c r="BJ222" s="285">
        <f t="shared" ca="1" si="631"/>
        <v>15</v>
      </c>
      <c r="BK222" s="285">
        <f t="shared" ca="1" si="631"/>
        <v>0</v>
      </c>
      <c r="BL222" s="285">
        <f t="shared" ca="1" si="631"/>
        <v>0</v>
      </c>
      <c r="BM222" s="285">
        <f t="shared" ca="1" si="631"/>
        <v>0</v>
      </c>
      <c r="BN222" s="285">
        <f t="shared" ca="1" si="631"/>
        <v>0</v>
      </c>
      <c r="BO222" s="285">
        <f t="shared" ca="1" si="631"/>
        <v>0</v>
      </c>
      <c r="BP222" s="285">
        <f t="shared" ca="1" si="631"/>
        <v>0</v>
      </c>
      <c r="BQ222" s="514">
        <f t="shared" ca="1" si="570"/>
        <v>19</v>
      </c>
      <c r="BR222" s="566">
        <f t="shared" ca="1" si="622"/>
        <v>84</v>
      </c>
      <c r="BS222" s="274">
        <f t="shared" ca="1" si="621"/>
        <v>1250</v>
      </c>
      <c r="BT222" s="285">
        <f t="shared" ca="1" si="571"/>
        <v>1334</v>
      </c>
      <c r="BU222" s="286" t="str">
        <f t="shared" si="626"/>
        <v>B</v>
      </c>
      <c r="BV222" s="323">
        <f t="shared" ca="1" si="573"/>
        <v>1334</v>
      </c>
      <c r="BW222" s="323">
        <f t="shared" ca="1" si="572"/>
        <v>0</v>
      </c>
      <c r="BY222" s="29"/>
      <c r="BZ222" s="29"/>
      <c r="CA222" s="237" t="str">
        <f t="shared" si="627"/>
        <v>B</v>
      </c>
      <c r="CB222" s="278">
        <f t="shared" si="628"/>
        <v>2030</v>
      </c>
      <c r="CC222" s="279">
        <f t="shared" si="628"/>
        <v>1</v>
      </c>
      <c r="CD222" s="280">
        <f t="shared" ca="1" si="574"/>
        <v>0</v>
      </c>
      <c r="CE222" s="280">
        <f t="shared" ca="1" si="575"/>
        <v>0</v>
      </c>
      <c r="CF222" s="280">
        <f t="shared" ca="1" si="576"/>
        <v>0</v>
      </c>
      <c r="CG222" s="280">
        <f t="shared" ca="1" si="577"/>
        <v>0</v>
      </c>
      <c r="CH222" s="280">
        <f t="shared" ca="1" si="578"/>
        <v>0</v>
      </c>
      <c r="CI222" s="280">
        <f t="shared" ca="1" si="579"/>
        <v>0</v>
      </c>
      <c r="CJ222" s="280">
        <f t="shared" ca="1" si="580"/>
        <v>0</v>
      </c>
      <c r="CK222" s="280">
        <f t="shared" ca="1" si="581"/>
        <v>0</v>
      </c>
      <c r="CL222" s="280">
        <f t="shared" ca="1" si="582"/>
        <v>600</v>
      </c>
      <c r="CM222" s="280">
        <f t="shared" ca="1" si="583"/>
        <v>150</v>
      </c>
      <c r="CN222" s="280">
        <f t="shared" ca="1" si="584"/>
        <v>500</v>
      </c>
      <c r="CO222" s="280">
        <f t="shared" ca="1" si="585"/>
        <v>0</v>
      </c>
      <c r="CP222" s="365">
        <f t="shared" ca="1" si="586"/>
        <v>0</v>
      </c>
      <c r="CQ222" s="613">
        <f t="shared" ca="1" si="587"/>
        <v>0</v>
      </c>
      <c r="CR222" s="280">
        <f t="shared" ca="1" si="588"/>
        <v>11</v>
      </c>
      <c r="CS222" s="280">
        <f t="shared" ca="1" si="589"/>
        <v>25</v>
      </c>
      <c r="CT222" s="280">
        <f t="shared" ca="1" si="590"/>
        <v>8</v>
      </c>
      <c r="CU222" s="280">
        <f t="shared" ca="1" si="591"/>
        <v>0</v>
      </c>
      <c r="CV222" s="280">
        <f t="shared" ca="1" si="592"/>
        <v>6</v>
      </c>
      <c r="CW222" s="365">
        <f t="shared" ca="1" si="593"/>
        <v>0</v>
      </c>
      <c r="CX222" s="280">
        <f t="shared" ca="1" si="594"/>
        <v>25</v>
      </c>
      <c r="CY222" s="280">
        <f t="shared" ca="1" si="595"/>
        <v>0</v>
      </c>
      <c r="CZ222" s="280">
        <f t="shared" ca="1" si="596"/>
        <v>0</v>
      </c>
      <c r="DA222" s="280">
        <f t="shared" ca="1" si="597"/>
        <v>0</v>
      </c>
      <c r="DB222" s="280">
        <f t="shared" ca="1" si="598"/>
        <v>15</v>
      </c>
      <c r="DC222" s="280">
        <f t="shared" ca="1" si="599"/>
        <v>0</v>
      </c>
      <c r="DD222" s="280">
        <f t="shared" ca="1" si="600"/>
        <v>0</v>
      </c>
      <c r="DE222" s="280">
        <f t="shared" ca="1" si="601"/>
        <v>0</v>
      </c>
      <c r="DF222" s="280">
        <f t="shared" ca="1" si="602"/>
        <v>0</v>
      </c>
      <c r="DG222" s="280">
        <f t="shared" ca="1" si="603"/>
        <v>0</v>
      </c>
      <c r="DH222" s="280">
        <f t="shared" ca="1" si="604"/>
        <v>0</v>
      </c>
      <c r="DI222" s="568">
        <f t="shared" ca="1" si="605"/>
        <v>25</v>
      </c>
      <c r="DJ222" s="568">
        <f t="shared" ca="1" si="606"/>
        <v>65</v>
      </c>
      <c r="DK222" s="414">
        <f t="shared" ca="1" si="607"/>
        <v>1250</v>
      </c>
      <c r="DL222" s="281">
        <f t="shared" ca="1" si="608"/>
        <v>1340</v>
      </c>
      <c r="DM222" s="281">
        <f t="shared" ca="1" si="609"/>
        <v>1341</v>
      </c>
      <c r="DN222" s="454">
        <f t="shared" ca="1" si="610"/>
        <v>1</v>
      </c>
      <c r="DO222" s="440">
        <f t="shared" ca="1" si="611"/>
        <v>7.4626865671641792E-4</v>
      </c>
    </row>
    <row r="223" spans="1:119" ht="11.25" customHeight="1">
      <c r="A223" s="1">
        <f t="shared" si="612"/>
        <v>2027</v>
      </c>
      <c r="B223" s="390">
        <v>0</v>
      </c>
      <c r="C223" s="390">
        <v>0</v>
      </c>
      <c r="D223" s="390">
        <v>0</v>
      </c>
      <c r="E223" s="390">
        <v>0</v>
      </c>
      <c r="F223" s="390">
        <v>0</v>
      </c>
      <c r="G223" s="390">
        <v>0</v>
      </c>
      <c r="H223" s="390">
        <v>0</v>
      </c>
      <c r="I223" s="390">
        <v>0</v>
      </c>
      <c r="J223" s="390">
        <v>0</v>
      </c>
      <c r="K223" s="390">
        <v>0</v>
      </c>
      <c r="L223" s="390">
        <v>0</v>
      </c>
      <c r="M223" s="390">
        <v>0</v>
      </c>
      <c r="N223" s="306">
        <f t="shared" si="632"/>
        <v>0</v>
      </c>
      <c r="O223" s="30"/>
      <c r="P223" s="1">
        <f t="shared" si="619"/>
        <v>2027</v>
      </c>
      <c r="Q223" s="390">
        <v>0</v>
      </c>
      <c r="R223" s="390">
        <v>0</v>
      </c>
      <c r="S223" s="390">
        <v>0</v>
      </c>
      <c r="T223" s="390">
        <v>0</v>
      </c>
      <c r="U223" s="390">
        <v>0</v>
      </c>
      <c r="V223" s="390">
        <v>0</v>
      </c>
      <c r="W223" s="390">
        <v>0</v>
      </c>
      <c r="X223" s="390">
        <v>0</v>
      </c>
      <c r="Y223" s="390">
        <v>0</v>
      </c>
      <c r="Z223" s="390">
        <v>0</v>
      </c>
      <c r="AA223" s="390">
        <v>0</v>
      </c>
      <c r="AB223" s="390">
        <v>0</v>
      </c>
      <c r="AC223" s="303">
        <f t="shared" si="633"/>
        <v>0</v>
      </c>
      <c r="AD223" s="55"/>
      <c r="AE223" s="262"/>
      <c r="AF223" s="262"/>
      <c r="AI223" s="237" t="str">
        <f t="shared" si="623"/>
        <v>R</v>
      </c>
      <c r="AJ223" s="25">
        <f t="shared" si="624"/>
        <v>2030</v>
      </c>
      <c r="AK223" s="284">
        <f t="shared" si="625"/>
        <v>2</v>
      </c>
      <c r="AL223" s="285">
        <f t="shared" ca="1" si="629"/>
        <v>0</v>
      </c>
      <c r="AM223" s="285">
        <f t="shared" ca="1" si="629"/>
        <v>0</v>
      </c>
      <c r="AN223" s="285">
        <f t="shared" ca="1" si="629"/>
        <v>0</v>
      </c>
      <c r="AO223" s="285">
        <f t="shared" ca="1" si="629"/>
        <v>0</v>
      </c>
      <c r="AP223" s="285">
        <f t="shared" ca="1" si="629"/>
        <v>0</v>
      </c>
      <c r="AQ223" s="285">
        <f t="shared" ca="1" si="629"/>
        <v>0</v>
      </c>
      <c r="AR223" s="285">
        <f t="shared" ca="1" si="629"/>
        <v>0</v>
      </c>
      <c r="AS223" s="285">
        <f t="shared" ca="1" si="629"/>
        <v>0</v>
      </c>
      <c r="AT223" s="285">
        <f t="shared" ca="1" si="629"/>
        <v>600</v>
      </c>
      <c r="AU223" s="285">
        <f t="shared" ca="1" si="629"/>
        <v>150</v>
      </c>
      <c r="AV223" s="285">
        <f t="shared" ca="1" si="630"/>
        <v>500</v>
      </c>
      <c r="AW223" s="285">
        <f t="shared" ca="1" si="630"/>
        <v>0</v>
      </c>
      <c r="AX223" s="285">
        <f t="shared" ca="1" si="630"/>
        <v>0</v>
      </c>
      <c r="AY223" s="609">
        <f t="shared" ca="1" si="630"/>
        <v>0</v>
      </c>
      <c r="AZ223" s="285">
        <f t="shared" ca="1" si="630"/>
        <v>10</v>
      </c>
      <c r="BA223" s="285">
        <f t="shared" ca="1" si="630"/>
        <v>25</v>
      </c>
      <c r="BB223" s="285">
        <f t="shared" ca="1" si="630"/>
        <v>8</v>
      </c>
      <c r="BC223" s="285">
        <f t="shared" ca="1" si="630"/>
        <v>0</v>
      </c>
      <c r="BD223" s="285">
        <f t="shared" ca="1" si="630"/>
        <v>6</v>
      </c>
      <c r="BE223" s="285">
        <f t="shared" ca="1" si="569"/>
        <v>0</v>
      </c>
      <c r="BF223" s="285">
        <f t="shared" ca="1" si="617"/>
        <v>25</v>
      </c>
      <c r="BG223" s="285">
        <f t="shared" ca="1" si="617"/>
        <v>0</v>
      </c>
      <c r="BH223" s="285">
        <f t="shared" ca="1" si="617"/>
        <v>0</v>
      </c>
      <c r="BI223" s="285">
        <f t="shared" ca="1" si="617"/>
        <v>0</v>
      </c>
      <c r="BJ223" s="285">
        <f t="shared" ca="1" si="631"/>
        <v>15</v>
      </c>
      <c r="BK223" s="285">
        <f t="shared" ca="1" si="631"/>
        <v>0</v>
      </c>
      <c r="BL223" s="285">
        <f t="shared" ca="1" si="631"/>
        <v>0</v>
      </c>
      <c r="BM223" s="285">
        <f t="shared" ca="1" si="631"/>
        <v>0</v>
      </c>
      <c r="BN223" s="285">
        <f t="shared" ca="1" si="631"/>
        <v>0</v>
      </c>
      <c r="BO223" s="285">
        <f t="shared" ca="1" si="631"/>
        <v>0</v>
      </c>
      <c r="BP223" s="285">
        <f t="shared" ca="1" si="631"/>
        <v>0</v>
      </c>
      <c r="BQ223" s="514">
        <f t="shared" ca="1" si="570"/>
        <v>23</v>
      </c>
      <c r="BR223" s="566">
        <f t="shared" ca="1" si="622"/>
        <v>88.4</v>
      </c>
      <c r="BS223" s="274">
        <f t="shared" ca="1" si="621"/>
        <v>1250</v>
      </c>
      <c r="BT223" s="285">
        <f t="shared" ca="1" si="571"/>
        <v>1338</v>
      </c>
      <c r="BU223" s="286" t="str">
        <f t="shared" si="626"/>
        <v>C</v>
      </c>
      <c r="BV223" s="323">
        <f t="shared" ca="1" si="573"/>
        <v>1339</v>
      </c>
      <c r="BW223" s="323">
        <f t="shared" ca="1" si="572"/>
        <v>1</v>
      </c>
      <c r="BY223" s="29"/>
      <c r="BZ223" s="29"/>
      <c r="CA223" s="237" t="str">
        <f t="shared" si="627"/>
        <v>C</v>
      </c>
      <c r="CB223" s="278">
        <f t="shared" si="628"/>
        <v>2030</v>
      </c>
      <c r="CC223" s="279">
        <f t="shared" si="628"/>
        <v>2</v>
      </c>
      <c r="CD223" s="280">
        <f t="shared" ca="1" si="574"/>
        <v>0</v>
      </c>
      <c r="CE223" s="280">
        <f t="shared" ca="1" si="575"/>
        <v>0</v>
      </c>
      <c r="CF223" s="280">
        <f t="shared" ca="1" si="576"/>
        <v>0</v>
      </c>
      <c r="CG223" s="280">
        <f t="shared" ca="1" si="577"/>
        <v>0</v>
      </c>
      <c r="CH223" s="280">
        <f t="shared" ca="1" si="578"/>
        <v>0</v>
      </c>
      <c r="CI223" s="280">
        <f t="shared" ca="1" si="579"/>
        <v>0</v>
      </c>
      <c r="CJ223" s="280">
        <f t="shared" ca="1" si="580"/>
        <v>0</v>
      </c>
      <c r="CK223" s="280">
        <f t="shared" ca="1" si="581"/>
        <v>0</v>
      </c>
      <c r="CL223" s="280">
        <f t="shared" ca="1" si="582"/>
        <v>600</v>
      </c>
      <c r="CM223" s="280">
        <f t="shared" ca="1" si="583"/>
        <v>150</v>
      </c>
      <c r="CN223" s="280">
        <f t="shared" ca="1" si="584"/>
        <v>500</v>
      </c>
      <c r="CO223" s="280">
        <f t="shared" ca="1" si="585"/>
        <v>0</v>
      </c>
      <c r="CP223" s="365">
        <f t="shared" ca="1" si="586"/>
        <v>0</v>
      </c>
      <c r="CQ223" s="613">
        <f t="shared" ca="1" si="587"/>
        <v>0</v>
      </c>
      <c r="CR223" s="280">
        <f t="shared" ca="1" si="588"/>
        <v>11</v>
      </c>
      <c r="CS223" s="280">
        <f t="shared" ca="1" si="589"/>
        <v>25</v>
      </c>
      <c r="CT223" s="280">
        <f t="shared" ca="1" si="590"/>
        <v>6</v>
      </c>
      <c r="CU223" s="280">
        <f t="shared" ca="1" si="591"/>
        <v>0</v>
      </c>
      <c r="CV223" s="280">
        <f t="shared" ca="1" si="592"/>
        <v>5</v>
      </c>
      <c r="CW223" s="365">
        <f t="shared" ca="1" si="593"/>
        <v>0</v>
      </c>
      <c r="CX223" s="280">
        <f t="shared" ca="1" si="594"/>
        <v>25</v>
      </c>
      <c r="CY223" s="280">
        <f t="shared" ca="1" si="595"/>
        <v>0</v>
      </c>
      <c r="CZ223" s="280">
        <f t="shared" ca="1" si="596"/>
        <v>0</v>
      </c>
      <c r="DA223" s="280">
        <f t="shared" ca="1" si="597"/>
        <v>0</v>
      </c>
      <c r="DB223" s="280">
        <f t="shared" ca="1" si="598"/>
        <v>15</v>
      </c>
      <c r="DC223" s="280">
        <f t="shared" ca="1" si="599"/>
        <v>0</v>
      </c>
      <c r="DD223" s="280">
        <f t="shared" ca="1" si="600"/>
        <v>0</v>
      </c>
      <c r="DE223" s="280">
        <f t="shared" ca="1" si="601"/>
        <v>0</v>
      </c>
      <c r="DF223" s="280">
        <f t="shared" ca="1" si="602"/>
        <v>0</v>
      </c>
      <c r="DG223" s="280">
        <f t="shared" ca="1" si="603"/>
        <v>0</v>
      </c>
      <c r="DH223" s="280">
        <f t="shared" ca="1" si="604"/>
        <v>0</v>
      </c>
      <c r="DI223" s="568">
        <f t="shared" ca="1" si="605"/>
        <v>22</v>
      </c>
      <c r="DJ223" s="568">
        <f t="shared" ca="1" si="606"/>
        <v>65</v>
      </c>
      <c r="DK223" s="414">
        <f t="shared" ca="1" si="607"/>
        <v>1250</v>
      </c>
      <c r="DL223" s="281">
        <f t="shared" ca="1" si="608"/>
        <v>1337</v>
      </c>
      <c r="DM223" s="281">
        <f t="shared" ca="1" si="609"/>
        <v>1338</v>
      </c>
      <c r="DN223" s="454">
        <f t="shared" ca="1" si="610"/>
        <v>1</v>
      </c>
      <c r="DO223" s="440">
        <f t="shared" ca="1" si="611"/>
        <v>7.4794315632011965E-4</v>
      </c>
    </row>
    <row r="224" spans="1:119" ht="11.25" customHeight="1">
      <c r="A224" s="1">
        <f t="shared" si="612"/>
        <v>2028</v>
      </c>
      <c r="B224" s="390">
        <v>0</v>
      </c>
      <c r="C224" s="390">
        <v>0</v>
      </c>
      <c r="D224" s="390">
        <v>0</v>
      </c>
      <c r="E224" s="390">
        <v>0</v>
      </c>
      <c r="F224" s="390">
        <v>0</v>
      </c>
      <c r="G224" s="390">
        <v>0</v>
      </c>
      <c r="H224" s="390">
        <v>0</v>
      </c>
      <c r="I224" s="390">
        <v>0</v>
      </c>
      <c r="J224" s="390">
        <v>0</v>
      </c>
      <c r="K224" s="390">
        <v>0</v>
      </c>
      <c r="L224" s="390">
        <v>0</v>
      </c>
      <c r="M224" s="390">
        <v>0</v>
      </c>
      <c r="N224" s="306">
        <f t="shared" si="632"/>
        <v>0</v>
      </c>
      <c r="O224" s="307"/>
      <c r="P224" s="1">
        <f t="shared" si="619"/>
        <v>2028</v>
      </c>
      <c r="Q224" s="390">
        <v>0</v>
      </c>
      <c r="R224" s="390">
        <v>0</v>
      </c>
      <c r="S224" s="390">
        <v>0</v>
      </c>
      <c r="T224" s="390">
        <v>0</v>
      </c>
      <c r="U224" s="390">
        <v>0</v>
      </c>
      <c r="V224" s="390">
        <v>0</v>
      </c>
      <c r="W224" s="390">
        <v>0</v>
      </c>
      <c r="X224" s="390">
        <v>0</v>
      </c>
      <c r="Y224" s="390">
        <v>0</v>
      </c>
      <c r="Z224" s="390">
        <v>0</v>
      </c>
      <c r="AA224" s="390">
        <v>0</v>
      </c>
      <c r="AB224" s="390">
        <v>0</v>
      </c>
      <c r="AC224" s="303">
        <f t="shared" si="633"/>
        <v>0</v>
      </c>
      <c r="AE224" s="237"/>
      <c r="AF224" s="259"/>
      <c r="AI224" s="237" t="str">
        <f t="shared" si="623"/>
        <v>S</v>
      </c>
      <c r="AJ224" s="25">
        <f t="shared" si="624"/>
        <v>2030</v>
      </c>
      <c r="AK224" s="284">
        <f t="shared" si="625"/>
        <v>3</v>
      </c>
      <c r="AL224" s="285">
        <f t="shared" ca="1" si="629"/>
        <v>0</v>
      </c>
      <c r="AM224" s="285">
        <f t="shared" ca="1" si="629"/>
        <v>0</v>
      </c>
      <c r="AN224" s="285">
        <f t="shared" ca="1" si="629"/>
        <v>0</v>
      </c>
      <c r="AO224" s="285">
        <f t="shared" ca="1" si="629"/>
        <v>0</v>
      </c>
      <c r="AP224" s="285">
        <f t="shared" ca="1" si="629"/>
        <v>0</v>
      </c>
      <c r="AQ224" s="285">
        <f t="shared" ca="1" si="629"/>
        <v>0</v>
      </c>
      <c r="AR224" s="285">
        <f t="shared" ca="1" si="629"/>
        <v>0</v>
      </c>
      <c r="AS224" s="285">
        <f t="shared" ca="1" si="629"/>
        <v>0</v>
      </c>
      <c r="AT224" s="285">
        <f t="shared" ca="1" si="629"/>
        <v>600</v>
      </c>
      <c r="AU224" s="285">
        <f t="shared" ca="1" si="629"/>
        <v>150</v>
      </c>
      <c r="AV224" s="285">
        <f t="shared" ca="1" si="630"/>
        <v>500</v>
      </c>
      <c r="AW224" s="285">
        <f t="shared" ca="1" si="630"/>
        <v>0</v>
      </c>
      <c r="AX224" s="285">
        <f t="shared" ca="1" si="630"/>
        <v>0</v>
      </c>
      <c r="AY224" s="609">
        <f t="shared" ca="1" si="630"/>
        <v>0</v>
      </c>
      <c r="AZ224" s="285">
        <f t="shared" ca="1" si="630"/>
        <v>11</v>
      </c>
      <c r="BA224" s="285">
        <f t="shared" ca="1" si="630"/>
        <v>25</v>
      </c>
      <c r="BB224" s="285">
        <f t="shared" ca="1" si="630"/>
        <v>6</v>
      </c>
      <c r="BC224" s="285">
        <f t="shared" ca="1" si="630"/>
        <v>0</v>
      </c>
      <c r="BD224" s="285">
        <f t="shared" ca="1" si="630"/>
        <v>6</v>
      </c>
      <c r="BE224" s="285">
        <f t="shared" ca="1" si="569"/>
        <v>0</v>
      </c>
      <c r="BF224" s="285">
        <f t="shared" ca="1" si="617"/>
        <v>25</v>
      </c>
      <c r="BG224" s="285">
        <f t="shared" ca="1" si="617"/>
        <v>0</v>
      </c>
      <c r="BH224" s="285">
        <f t="shared" ca="1" si="617"/>
        <v>0</v>
      </c>
      <c r="BI224" s="285">
        <f t="shared" ca="1" si="617"/>
        <v>0</v>
      </c>
      <c r="BJ224" s="285">
        <f t="shared" ca="1" si="631"/>
        <v>15</v>
      </c>
      <c r="BK224" s="285">
        <f t="shared" ca="1" si="631"/>
        <v>0</v>
      </c>
      <c r="BL224" s="285">
        <f t="shared" ca="1" si="631"/>
        <v>0</v>
      </c>
      <c r="BM224" s="285">
        <f t="shared" ca="1" si="631"/>
        <v>0</v>
      </c>
      <c r="BN224" s="285">
        <f t="shared" ca="1" si="631"/>
        <v>0</v>
      </c>
      <c r="BO224" s="285">
        <f t="shared" ca="1" si="631"/>
        <v>0</v>
      </c>
      <c r="BP224" s="285">
        <f t="shared" ca="1" si="631"/>
        <v>0</v>
      </c>
      <c r="BQ224" s="514">
        <f t="shared" ca="1" si="570"/>
        <v>23</v>
      </c>
      <c r="BR224" s="566">
        <f t="shared" ca="1" si="622"/>
        <v>87.9</v>
      </c>
      <c r="BS224" s="274">
        <f t="shared" ca="1" si="621"/>
        <v>1250</v>
      </c>
      <c r="BT224" s="285">
        <f t="shared" ca="1" si="571"/>
        <v>1338</v>
      </c>
      <c r="BU224" s="286" t="str">
        <f t="shared" si="626"/>
        <v>D</v>
      </c>
      <c r="BV224" s="323">
        <f t="shared" ca="1" si="573"/>
        <v>1338</v>
      </c>
      <c r="BW224" s="323">
        <f t="shared" ca="1" si="572"/>
        <v>0</v>
      </c>
      <c r="BY224" s="29"/>
      <c r="BZ224" s="29"/>
      <c r="CA224" s="237" t="str">
        <f t="shared" si="627"/>
        <v>D</v>
      </c>
      <c r="CB224" s="278">
        <f t="shared" si="628"/>
        <v>2030</v>
      </c>
      <c r="CC224" s="279">
        <f t="shared" si="628"/>
        <v>3</v>
      </c>
      <c r="CD224" s="280">
        <f t="shared" ca="1" si="574"/>
        <v>0</v>
      </c>
      <c r="CE224" s="280">
        <f t="shared" ca="1" si="575"/>
        <v>0</v>
      </c>
      <c r="CF224" s="280">
        <f t="shared" ca="1" si="576"/>
        <v>0</v>
      </c>
      <c r="CG224" s="280">
        <f t="shared" ca="1" si="577"/>
        <v>0</v>
      </c>
      <c r="CH224" s="280">
        <f t="shared" ca="1" si="578"/>
        <v>0</v>
      </c>
      <c r="CI224" s="280">
        <f t="shared" ca="1" si="579"/>
        <v>0</v>
      </c>
      <c r="CJ224" s="280">
        <f t="shared" ca="1" si="580"/>
        <v>0</v>
      </c>
      <c r="CK224" s="280">
        <f t="shared" ca="1" si="581"/>
        <v>0</v>
      </c>
      <c r="CL224" s="280">
        <f t="shared" ca="1" si="582"/>
        <v>600</v>
      </c>
      <c r="CM224" s="280">
        <f t="shared" ca="1" si="583"/>
        <v>150</v>
      </c>
      <c r="CN224" s="280">
        <f t="shared" ca="1" si="584"/>
        <v>500</v>
      </c>
      <c r="CO224" s="280">
        <f t="shared" ca="1" si="585"/>
        <v>0</v>
      </c>
      <c r="CP224" s="365">
        <f t="shared" ca="1" si="586"/>
        <v>0</v>
      </c>
      <c r="CQ224" s="613">
        <f t="shared" ca="1" si="587"/>
        <v>0</v>
      </c>
      <c r="CR224" s="280">
        <f t="shared" ca="1" si="588"/>
        <v>10</v>
      </c>
      <c r="CS224" s="280">
        <f t="shared" ca="1" si="589"/>
        <v>25</v>
      </c>
      <c r="CT224" s="280">
        <f t="shared" ca="1" si="590"/>
        <v>6</v>
      </c>
      <c r="CU224" s="280">
        <f t="shared" ca="1" si="591"/>
        <v>0</v>
      </c>
      <c r="CV224" s="280">
        <f t="shared" ca="1" si="592"/>
        <v>5</v>
      </c>
      <c r="CW224" s="365">
        <f t="shared" ca="1" si="593"/>
        <v>0</v>
      </c>
      <c r="CX224" s="280">
        <f t="shared" ca="1" si="594"/>
        <v>25</v>
      </c>
      <c r="CY224" s="280">
        <f t="shared" ca="1" si="595"/>
        <v>0</v>
      </c>
      <c r="CZ224" s="280">
        <f t="shared" ca="1" si="596"/>
        <v>0</v>
      </c>
      <c r="DA224" s="280">
        <f t="shared" ca="1" si="597"/>
        <v>0</v>
      </c>
      <c r="DB224" s="280">
        <f t="shared" ca="1" si="598"/>
        <v>15</v>
      </c>
      <c r="DC224" s="280">
        <f t="shared" ca="1" si="599"/>
        <v>0</v>
      </c>
      <c r="DD224" s="280">
        <f t="shared" ca="1" si="600"/>
        <v>0</v>
      </c>
      <c r="DE224" s="280">
        <f t="shared" ca="1" si="601"/>
        <v>0</v>
      </c>
      <c r="DF224" s="280">
        <f t="shared" ca="1" si="602"/>
        <v>0</v>
      </c>
      <c r="DG224" s="280">
        <f t="shared" ca="1" si="603"/>
        <v>0</v>
      </c>
      <c r="DH224" s="280">
        <f t="shared" ca="1" si="604"/>
        <v>0</v>
      </c>
      <c r="DI224" s="568">
        <f t="shared" ca="1" si="605"/>
        <v>21</v>
      </c>
      <c r="DJ224" s="568">
        <f t="shared" ca="1" si="606"/>
        <v>65</v>
      </c>
      <c r="DK224" s="414">
        <f t="shared" ca="1" si="607"/>
        <v>1250</v>
      </c>
      <c r="DL224" s="281">
        <f t="shared" ca="1" si="608"/>
        <v>1336</v>
      </c>
      <c r="DM224" s="281">
        <f t="shared" ca="1" si="609"/>
        <v>1336</v>
      </c>
      <c r="DN224" s="454">
        <f t="shared" ca="1" si="610"/>
        <v>0</v>
      </c>
      <c r="DO224" s="440">
        <f t="shared" ca="1" si="611"/>
        <v>0</v>
      </c>
    </row>
    <row r="225" spans="1:119" ht="11.25" customHeight="1">
      <c r="A225" s="1">
        <f t="shared" si="612"/>
        <v>2029</v>
      </c>
      <c r="B225" s="390">
        <v>0</v>
      </c>
      <c r="C225" s="390">
        <v>0</v>
      </c>
      <c r="D225" s="390">
        <v>0</v>
      </c>
      <c r="E225" s="390">
        <v>0</v>
      </c>
      <c r="F225" s="390">
        <v>0</v>
      </c>
      <c r="G225" s="390">
        <v>0</v>
      </c>
      <c r="H225" s="390">
        <v>0</v>
      </c>
      <c r="I225" s="390">
        <v>0</v>
      </c>
      <c r="J225" s="390">
        <v>0</v>
      </c>
      <c r="K225" s="390">
        <v>0</v>
      </c>
      <c r="L225" s="390">
        <v>0</v>
      </c>
      <c r="M225" s="390">
        <v>0</v>
      </c>
      <c r="N225" s="306">
        <f t="shared" si="632"/>
        <v>0</v>
      </c>
      <c r="O225" s="307"/>
      <c r="P225" s="1">
        <f t="shared" si="619"/>
        <v>2029</v>
      </c>
      <c r="Q225" s="390">
        <v>0</v>
      </c>
      <c r="R225" s="390">
        <v>0</v>
      </c>
      <c r="S225" s="390">
        <v>0</v>
      </c>
      <c r="T225" s="390">
        <v>0</v>
      </c>
      <c r="U225" s="390">
        <v>0</v>
      </c>
      <c r="V225" s="390">
        <v>0</v>
      </c>
      <c r="W225" s="390">
        <v>0</v>
      </c>
      <c r="X225" s="390">
        <v>0</v>
      </c>
      <c r="Y225" s="390">
        <v>0</v>
      </c>
      <c r="Z225" s="390">
        <v>0</v>
      </c>
      <c r="AA225" s="390">
        <v>0</v>
      </c>
      <c r="AB225" s="390">
        <v>0</v>
      </c>
      <c r="AC225" s="303">
        <f t="shared" si="633"/>
        <v>0</v>
      </c>
      <c r="AD225" s="55"/>
      <c r="AE225" s="262"/>
      <c r="AF225" s="262"/>
      <c r="AI225" s="237" t="str">
        <f t="shared" si="623"/>
        <v>T</v>
      </c>
      <c r="AJ225" s="25">
        <f t="shared" si="624"/>
        <v>2030</v>
      </c>
      <c r="AK225" s="284">
        <f t="shared" si="625"/>
        <v>4</v>
      </c>
      <c r="AL225" s="285">
        <f t="shared" ca="1" si="629"/>
        <v>0</v>
      </c>
      <c r="AM225" s="285">
        <f t="shared" ca="1" si="629"/>
        <v>0</v>
      </c>
      <c r="AN225" s="285">
        <f t="shared" ca="1" si="629"/>
        <v>0</v>
      </c>
      <c r="AO225" s="285">
        <f t="shared" ca="1" si="629"/>
        <v>0</v>
      </c>
      <c r="AP225" s="285">
        <f t="shared" ca="1" si="629"/>
        <v>0</v>
      </c>
      <c r="AQ225" s="285">
        <f t="shared" ca="1" si="629"/>
        <v>0</v>
      </c>
      <c r="AR225" s="285">
        <f t="shared" ca="1" si="629"/>
        <v>0</v>
      </c>
      <c r="AS225" s="285">
        <f t="shared" ca="1" si="629"/>
        <v>0</v>
      </c>
      <c r="AT225" s="285">
        <f t="shared" ca="1" si="629"/>
        <v>600</v>
      </c>
      <c r="AU225" s="285">
        <f t="shared" ca="1" si="629"/>
        <v>150</v>
      </c>
      <c r="AV225" s="285">
        <f t="shared" ca="1" si="630"/>
        <v>500</v>
      </c>
      <c r="AW225" s="285">
        <f t="shared" ca="1" si="630"/>
        <v>0</v>
      </c>
      <c r="AX225" s="285">
        <f t="shared" ca="1" si="630"/>
        <v>0</v>
      </c>
      <c r="AY225" s="609">
        <f t="shared" ca="1" si="630"/>
        <v>0</v>
      </c>
      <c r="AZ225" s="285">
        <f t="shared" ca="1" si="630"/>
        <v>11</v>
      </c>
      <c r="BA225" s="285">
        <f t="shared" ca="1" si="630"/>
        <v>25</v>
      </c>
      <c r="BB225" s="285">
        <f t="shared" ca="1" si="630"/>
        <v>6</v>
      </c>
      <c r="BC225" s="285">
        <f t="shared" ca="1" si="630"/>
        <v>0</v>
      </c>
      <c r="BD225" s="285">
        <f t="shared" ca="1" si="630"/>
        <v>5</v>
      </c>
      <c r="BE225" s="285">
        <f t="shared" ca="1" si="569"/>
        <v>0</v>
      </c>
      <c r="BF225" s="285">
        <f t="shared" ca="1" si="617"/>
        <v>25</v>
      </c>
      <c r="BG225" s="285">
        <f t="shared" ca="1" si="617"/>
        <v>0</v>
      </c>
      <c r="BH225" s="285">
        <f t="shared" ca="1" si="617"/>
        <v>0</v>
      </c>
      <c r="BI225" s="285">
        <f t="shared" ca="1" si="617"/>
        <v>0</v>
      </c>
      <c r="BJ225" s="285">
        <f t="shared" ca="1" si="631"/>
        <v>15</v>
      </c>
      <c r="BK225" s="285">
        <f t="shared" ca="1" si="631"/>
        <v>0</v>
      </c>
      <c r="BL225" s="285">
        <f t="shared" ca="1" si="631"/>
        <v>0</v>
      </c>
      <c r="BM225" s="285">
        <f t="shared" ca="1" si="631"/>
        <v>0</v>
      </c>
      <c r="BN225" s="285">
        <f t="shared" ca="1" si="631"/>
        <v>0</v>
      </c>
      <c r="BO225" s="285">
        <f t="shared" ca="1" si="631"/>
        <v>0</v>
      </c>
      <c r="BP225" s="285">
        <f t="shared" ca="1" si="631"/>
        <v>0</v>
      </c>
      <c r="BQ225" s="514">
        <f t="shared" ca="1" si="570"/>
        <v>22</v>
      </c>
      <c r="BR225" s="566">
        <f t="shared" ca="1" si="622"/>
        <v>86.9</v>
      </c>
      <c r="BS225" s="274">
        <f t="shared" ca="1" si="621"/>
        <v>1250</v>
      </c>
      <c r="BT225" s="285">
        <f t="shared" ca="1" si="571"/>
        <v>1337</v>
      </c>
      <c r="BU225" s="286" t="str">
        <f t="shared" si="626"/>
        <v>E</v>
      </c>
      <c r="BV225" s="323">
        <f t="shared" ca="1" si="573"/>
        <v>1337</v>
      </c>
      <c r="BW225" s="323">
        <f t="shared" ca="1" si="572"/>
        <v>0</v>
      </c>
      <c r="BY225" s="29"/>
      <c r="BZ225" s="29"/>
      <c r="CA225" s="237" t="str">
        <f t="shared" si="627"/>
        <v>E</v>
      </c>
      <c r="CB225" s="278">
        <f t="shared" si="628"/>
        <v>2030</v>
      </c>
      <c r="CC225" s="279">
        <f t="shared" si="628"/>
        <v>4</v>
      </c>
      <c r="CD225" s="280">
        <f t="shared" ca="1" si="574"/>
        <v>0</v>
      </c>
      <c r="CE225" s="280">
        <f t="shared" ca="1" si="575"/>
        <v>0</v>
      </c>
      <c r="CF225" s="280">
        <f t="shared" ca="1" si="576"/>
        <v>0</v>
      </c>
      <c r="CG225" s="280">
        <f t="shared" ca="1" si="577"/>
        <v>0</v>
      </c>
      <c r="CH225" s="280">
        <f t="shared" ca="1" si="578"/>
        <v>0</v>
      </c>
      <c r="CI225" s="280">
        <f t="shared" ca="1" si="579"/>
        <v>0</v>
      </c>
      <c r="CJ225" s="280">
        <f t="shared" ca="1" si="580"/>
        <v>0</v>
      </c>
      <c r="CK225" s="280">
        <f t="shared" ca="1" si="581"/>
        <v>0</v>
      </c>
      <c r="CL225" s="280">
        <f t="shared" ca="1" si="582"/>
        <v>0</v>
      </c>
      <c r="CM225" s="280">
        <f t="shared" ca="1" si="583"/>
        <v>150</v>
      </c>
      <c r="CN225" s="280">
        <f t="shared" ca="1" si="584"/>
        <v>500</v>
      </c>
      <c r="CO225" s="280">
        <f t="shared" ca="1" si="585"/>
        <v>0</v>
      </c>
      <c r="CP225" s="365">
        <f t="shared" ca="1" si="586"/>
        <v>0</v>
      </c>
      <c r="CQ225" s="613">
        <f t="shared" ca="1" si="587"/>
        <v>0</v>
      </c>
      <c r="CR225" s="280">
        <f t="shared" ca="1" si="588"/>
        <v>10</v>
      </c>
      <c r="CS225" s="280">
        <f t="shared" ca="1" si="589"/>
        <v>25</v>
      </c>
      <c r="CT225" s="280">
        <f t="shared" ca="1" si="590"/>
        <v>6</v>
      </c>
      <c r="CU225" s="280">
        <f t="shared" ca="1" si="591"/>
        <v>0</v>
      </c>
      <c r="CV225" s="280">
        <f t="shared" ca="1" si="592"/>
        <v>5</v>
      </c>
      <c r="CW225" s="365">
        <f t="shared" ca="1" si="593"/>
        <v>0</v>
      </c>
      <c r="CX225" s="280">
        <f t="shared" ca="1" si="594"/>
        <v>25</v>
      </c>
      <c r="CY225" s="280">
        <f t="shared" ca="1" si="595"/>
        <v>0</v>
      </c>
      <c r="CZ225" s="280">
        <f t="shared" ca="1" si="596"/>
        <v>0</v>
      </c>
      <c r="DA225" s="280">
        <f t="shared" ca="1" si="597"/>
        <v>0</v>
      </c>
      <c r="DB225" s="280">
        <f t="shared" ca="1" si="598"/>
        <v>15</v>
      </c>
      <c r="DC225" s="280">
        <f t="shared" ca="1" si="599"/>
        <v>0</v>
      </c>
      <c r="DD225" s="280">
        <f t="shared" ca="1" si="600"/>
        <v>0</v>
      </c>
      <c r="DE225" s="280">
        <f t="shared" ca="1" si="601"/>
        <v>0</v>
      </c>
      <c r="DF225" s="280">
        <f t="shared" ca="1" si="602"/>
        <v>0</v>
      </c>
      <c r="DG225" s="280">
        <f t="shared" ca="1" si="603"/>
        <v>0</v>
      </c>
      <c r="DH225" s="280">
        <f t="shared" ca="1" si="604"/>
        <v>0</v>
      </c>
      <c r="DI225" s="568">
        <f t="shared" ca="1" si="605"/>
        <v>21</v>
      </c>
      <c r="DJ225" s="568">
        <f t="shared" ca="1" si="606"/>
        <v>65</v>
      </c>
      <c r="DK225" s="414">
        <f t="shared" ca="1" si="607"/>
        <v>650</v>
      </c>
      <c r="DL225" s="281">
        <f t="shared" ca="1" si="608"/>
        <v>736</v>
      </c>
      <c r="DM225" s="281">
        <f t="shared" ca="1" si="609"/>
        <v>735</v>
      </c>
      <c r="DN225" s="454">
        <f t="shared" ca="1" si="610"/>
        <v>-1</v>
      </c>
      <c r="DO225" s="440">
        <f t="shared" ca="1" si="611"/>
        <v>-1.358695652173913E-3</v>
      </c>
    </row>
    <row r="226" spans="1:119" ht="11.25" customHeight="1">
      <c r="A226" s="1">
        <f t="shared" si="612"/>
        <v>2030</v>
      </c>
      <c r="B226" s="390">
        <v>0</v>
      </c>
      <c r="C226" s="390">
        <v>0</v>
      </c>
      <c r="D226" s="390">
        <v>0</v>
      </c>
      <c r="E226" s="390">
        <v>0</v>
      </c>
      <c r="F226" s="390">
        <v>0</v>
      </c>
      <c r="G226" s="390">
        <v>0</v>
      </c>
      <c r="H226" s="390">
        <v>0</v>
      </c>
      <c r="I226" s="390">
        <v>0</v>
      </c>
      <c r="J226" s="390">
        <v>0</v>
      </c>
      <c r="K226" s="390">
        <v>0</v>
      </c>
      <c r="L226" s="390">
        <v>0</v>
      </c>
      <c r="M226" s="390">
        <v>0</v>
      </c>
      <c r="N226" s="306">
        <f t="shared" si="632"/>
        <v>0</v>
      </c>
      <c r="O226" s="307"/>
      <c r="P226" s="1">
        <f t="shared" si="619"/>
        <v>2030</v>
      </c>
      <c r="Q226" s="390">
        <v>0</v>
      </c>
      <c r="R226" s="390">
        <v>0</v>
      </c>
      <c r="S226" s="390">
        <v>0</v>
      </c>
      <c r="T226" s="390">
        <v>0</v>
      </c>
      <c r="U226" s="390">
        <v>0</v>
      </c>
      <c r="V226" s="390">
        <v>0</v>
      </c>
      <c r="W226" s="390">
        <v>0</v>
      </c>
      <c r="X226" s="390">
        <v>0</v>
      </c>
      <c r="Y226" s="390">
        <v>0</v>
      </c>
      <c r="Z226" s="390">
        <v>0</v>
      </c>
      <c r="AA226" s="390">
        <v>0</v>
      </c>
      <c r="AB226" s="390">
        <v>0</v>
      </c>
      <c r="AC226" s="303">
        <f t="shared" si="633"/>
        <v>0</v>
      </c>
      <c r="AE226" s="237"/>
      <c r="AF226" s="259"/>
      <c r="AI226" s="237" t="str">
        <f t="shared" si="623"/>
        <v>U</v>
      </c>
      <c r="AJ226" s="25">
        <f t="shared" si="624"/>
        <v>2030</v>
      </c>
      <c r="AK226" s="284">
        <f t="shared" si="625"/>
        <v>5</v>
      </c>
      <c r="AL226" s="285">
        <f t="shared" ref="AL226:AU235" ca="1" si="634">ROUND(INDIRECT(CONCATENATE($AI226,AL$2+($AJ226-2010))),0)</f>
        <v>0</v>
      </c>
      <c r="AM226" s="285">
        <f t="shared" ca="1" si="634"/>
        <v>0</v>
      </c>
      <c r="AN226" s="285">
        <f t="shared" ca="1" si="634"/>
        <v>0</v>
      </c>
      <c r="AO226" s="285">
        <f t="shared" ca="1" si="634"/>
        <v>0</v>
      </c>
      <c r="AP226" s="285">
        <f t="shared" ca="1" si="634"/>
        <v>0</v>
      </c>
      <c r="AQ226" s="285">
        <f t="shared" ca="1" si="634"/>
        <v>0</v>
      </c>
      <c r="AR226" s="285">
        <f t="shared" ca="1" si="634"/>
        <v>0</v>
      </c>
      <c r="AS226" s="285">
        <f t="shared" ca="1" si="634"/>
        <v>0</v>
      </c>
      <c r="AT226" s="285">
        <f t="shared" ca="1" si="634"/>
        <v>0</v>
      </c>
      <c r="AU226" s="285">
        <f t="shared" ca="1" si="634"/>
        <v>150</v>
      </c>
      <c r="AV226" s="285">
        <f t="shared" ref="AV226:BD235" ca="1" si="635">ROUND(INDIRECT(CONCATENATE($AI226,AV$2+($AJ226-2010))),0)</f>
        <v>500</v>
      </c>
      <c r="AW226" s="285">
        <f t="shared" ca="1" si="635"/>
        <v>0</v>
      </c>
      <c r="AX226" s="285">
        <f t="shared" ca="1" si="635"/>
        <v>0</v>
      </c>
      <c r="AY226" s="609">
        <f t="shared" ca="1" si="635"/>
        <v>0</v>
      </c>
      <c r="AZ226" s="285">
        <f t="shared" ca="1" si="635"/>
        <v>10</v>
      </c>
      <c r="BA226" s="285">
        <f t="shared" ca="1" si="635"/>
        <v>25</v>
      </c>
      <c r="BB226" s="285">
        <f t="shared" ca="1" si="635"/>
        <v>6</v>
      </c>
      <c r="BC226" s="285">
        <f t="shared" ca="1" si="635"/>
        <v>0</v>
      </c>
      <c r="BD226" s="285">
        <f t="shared" ca="1" si="635"/>
        <v>5</v>
      </c>
      <c r="BE226" s="285">
        <f t="shared" ca="1" si="569"/>
        <v>0</v>
      </c>
      <c r="BF226" s="285">
        <f t="shared" ref="BF226:BI245" ca="1" si="636">ROUND(INDIRECT(CONCATENATE($AI226,BF$2+($AJ226-2010))),0)</f>
        <v>25</v>
      </c>
      <c r="BG226" s="285">
        <f t="shared" ca="1" si="636"/>
        <v>0</v>
      </c>
      <c r="BH226" s="285">
        <f t="shared" ca="1" si="636"/>
        <v>0</v>
      </c>
      <c r="BI226" s="285">
        <f t="shared" ca="1" si="636"/>
        <v>0</v>
      </c>
      <c r="BJ226" s="285">
        <f t="shared" ref="BJ226:BP235" ca="1" si="637">ROUND(INDIRECT(CONCATENATE($AI226,BJ$2+($AJ226-2010))),1)</f>
        <v>15</v>
      </c>
      <c r="BK226" s="285">
        <f t="shared" ca="1" si="637"/>
        <v>0</v>
      </c>
      <c r="BL226" s="285">
        <f t="shared" ca="1" si="637"/>
        <v>0</v>
      </c>
      <c r="BM226" s="285">
        <f t="shared" ca="1" si="637"/>
        <v>0</v>
      </c>
      <c r="BN226" s="285">
        <f t="shared" ca="1" si="637"/>
        <v>0</v>
      </c>
      <c r="BO226" s="285">
        <f t="shared" ca="1" si="637"/>
        <v>0</v>
      </c>
      <c r="BP226" s="285">
        <f t="shared" ca="1" si="637"/>
        <v>0</v>
      </c>
      <c r="BQ226" s="514">
        <f t="shared" ca="1" si="570"/>
        <v>20</v>
      </c>
      <c r="BR226" s="566">
        <f t="shared" ca="1" si="622"/>
        <v>85.5</v>
      </c>
      <c r="BS226" s="274">
        <f t="shared" ca="1" si="621"/>
        <v>650</v>
      </c>
      <c r="BT226" s="285">
        <f t="shared" ca="1" si="571"/>
        <v>735</v>
      </c>
      <c r="BU226" s="286" t="str">
        <f t="shared" si="626"/>
        <v>F</v>
      </c>
      <c r="BV226" s="323">
        <f t="shared" ca="1" si="573"/>
        <v>736</v>
      </c>
      <c r="BW226" s="323">
        <f t="shared" ca="1" si="572"/>
        <v>1</v>
      </c>
      <c r="BY226" s="29"/>
      <c r="BZ226" s="29"/>
      <c r="CA226" s="237" t="str">
        <f t="shared" si="627"/>
        <v>F</v>
      </c>
      <c r="CB226" s="278">
        <f t="shared" si="628"/>
        <v>2030</v>
      </c>
      <c r="CC226" s="279">
        <f t="shared" si="628"/>
        <v>5</v>
      </c>
      <c r="CD226" s="280">
        <f t="shared" ca="1" si="574"/>
        <v>0</v>
      </c>
      <c r="CE226" s="280">
        <f t="shared" ca="1" si="575"/>
        <v>0</v>
      </c>
      <c r="CF226" s="280">
        <f t="shared" ca="1" si="576"/>
        <v>0</v>
      </c>
      <c r="CG226" s="280">
        <f t="shared" ca="1" si="577"/>
        <v>0</v>
      </c>
      <c r="CH226" s="280">
        <f t="shared" ca="1" si="578"/>
        <v>0</v>
      </c>
      <c r="CI226" s="280">
        <f t="shared" ca="1" si="579"/>
        <v>0</v>
      </c>
      <c r="CJ226" s="280">
        <f t="shared" ca="1" si="580"/>
        <v>0</v>
      </c>
      <c r="CK226" s="280">
        <f t="shared" ca="1" si="581"/>
        <v>0</v>
      </c>
      <c r="CL226" s="280">
        <f t="shared" ca="1" si="582"/>
        <v>0</v>
      </c>
      <c r="CM226" s="280">
        <f t="shared" ca="1" si="583"/>
        <v>150</v>
      </c>
      <c r="CN226" s="280">
        <f t="shared" ca="1" si="584"/>
        <v>500</v>
      </c>
      <c r="CO226" s="280">
        <f t="shared" ca="1" si="585"/>
        <v>0</v>
      </c>
      <c r="CP226" s="365">
        <f t="shared" ca="1" si="586"/>
        <v>0</v>
      </c>
      <c r="CQ226" s="613">
        <f t="shared" ca="1" si="587"/>
        <v>0</v>
      </c>
      <c r="CR226" s="280">
        <f t="shared" ca="1" si="588"/>
        <v>10</v>
      </c>
      <c r="CS226" s="280">
        <f t="shared" ca="1" si="589"/>
        <v>25</v>
      </c>
      <c r="CT226" s="280">
        <f t="shared" ca="1" si="590"/>
        <v>7</v>
      </c>
      <c r="CU226" s="280">
        <f t="shared" ca="1" si="591"/>
        <v>0</v>
      </c>
      <c r="CV226" s="280">
        <f t="shared" ca="1" si="592"/>
        <v>6</v>
      </c>
      <c r="CW226" s="365">
        <f t="shared" ca="1" si="593"/>
        <v>0</v>
      </c>
      <c r="CX226" s="280">
        <f t="shared" ca="1" si="594"/>
        <v>25</v>
      </c>
      <c r="CY226" s="280">
        <f t="shared" ca="1" si="595"/>
        <v>0</v>
      </c>
      <c r="CZ226" s="280">
        <f t="shared" ca="1" si="596"/>
        <v>0</v>
      </c>
      <c r="DA226" s="280">
        <f t="shared" ca="1" si="597"/>
        <v>0</v>
      </c>
      <c r="DB226" s="280">
        <f t="shared" ca="1" si="598"/>
        <v>15</v>
      </c>
      <c r="DC226" s="280">
        <f t="shared" ca="1" si="599"/>
        <v>0</v>
      </c>
      <c r="DD226" s="280">
        <f t="shared" ca="1" si="600"/>
        <v>0</v>
      </c>
      <c r="DE226" s="280">
        <f t="shared" ca="1" si="601"/>
        <v>0</v>
      </c>
      <c r="DF226" s="280">
        <f t="shared" ca="1" si="602"/>
        <v>0</v>
      </c>
      <c r="DG226" s="280">
        <f t="shared" ca="1" si="603"/>
        <v>0</v>
      </c>
      <c r="DH226" s="280">
        <f t="shared" ca="1" si="604"/>
        <v>0</v>
      </c>
      <c r="DI226" s="568">
        <f t="shared" ca="1" si="605"/>
        <v>23</v>
      </c>
      <c r="DJ226" s="568">
        <f t="shared" ca="1" si="606"/>
        <v>65</v>
      </c>
      <c r="DK226" s="414">
        <f t="shared" ca="1" si="607"/>
        <v>650</v>
      </c>
      <c r="DL226" s="281">
        <f t="shared" ca="1" si="608"/>
        <v>738</v>
      </c>
      <c r="DM226" s="281">
        <f t="shared" ca="1" si="609"/>
        <v>738</v>
      </c>
      <c r="DN226" s="454">
        <f t="shared" ca="1" si="610"/>
        <v>0</v>
      </c>
      <c r="DO226" s="440">
        <f t="shared" ca="1" si="611"/>
        <v>0</v>
      </c>
    </row>
    <row r="227" spans="1:119" ht="11.25" customHeight="1">
      <c r="A227" s="1">
        <f t="shared" si="612"/>
        <v>2031</v>
      </c>
      <c r="B227" s="390">
        <v>0</v>
      </c>
      <c r="C227" s="390">
        <v>0</v>
      </c>
      <c r="D227" s="390">
        <v>0</v>
      </c>
      <c r="E227" s="390">
        <v>0</v>
      </c>
      <c r="F227" s="390">
        <v>0</v>
      </c>
      <c r="G227" s="390">
        <v>0</v>
      </c>
      <c r="H227" s="390">
        <v>0</v>
      </c>
      <c r="I227" s="390">
        <v>0</v>
      </c>
      <c r="J227" s="390">
        <v>0</v>
      </c>
      <c r="K227" s="390">
        <v>0</v>
      </c>
      <c r="L227" s="390">
        <v>0</v>
      </c>
      <c r="M227" s="390">
        <v>0</v>
      </c>
      <c r="N227" s="306">
        <f t="shared" ref="N227:N236" si="638">SUM(B227:M227)</f>
        <v>0</v>
      </c>
      <c r="O227" s="307"/>
      <c r="P227" s="1">
        <f t="shared" ref="P227:P236" si="639">A227</f>
        <v>2031</v>
      </c>
      <c r="Q227" s="390">
        <v>0</v>
      </c>
      <c r="R227" s="390">
        <v>0</v>
      </c>
      <c r="S227" s="390">
        <v>0</v>
      </c>
      <c r="T227" s="390">
        <v>0</v>
      </c>
      <c r="U227" s="390">
        <v>0</v>
      </c>
      <c r="V227" s="390">
        <v>0</v>
      </c>
      <c r="W227" s="390">
        <v>0</v>
      </c>
      <c r="X227" s="390">
        <v>0</v>
      </c>
      <c r="Y227" s="390">
        <v>0</v>
      </c>
      <c r="Z227" s="390">
        <v>0</v>
      </c>
      <c r="AA227" s="390">
        <v>0</v>
      </c>
      <c r="AB227" s="390">
        <v>0</v>
      </c>
      <c r="AC227" s="303">
        <f t="shared" ref="AC227:AC236" si="640">SUM(Q227:AB227)</f>
        <v>0</v>
      </c>
      <c r="AD227" s="55"/>
      <c r="AE227" s="262"/>
      <c r="AF227" s="262"/>
      <c r="AH227" s="25"/>
      <c r="AI227" s="237" t="str">
        <f t="shared" si="623"/>
        <v>V</v>
      </c>
      <c r="AJ227" s="25">
        <f t="shared" si="624"/>
        <v>2030</v>
      </c>
      <c r="AK227" s="284">
        <f t="shared" si="625"/>
        <v>6</v>
      </c>
      <c r="AL227" s="285">
        <f t="shared" ca="1" si="634"/>
        <v>0</v>
      </c>
      <c r="AM227" s="285">
        <f t="shared" ca="1" si="634"/>
        <v>0</v>
      </c>
      <c r="AN227" s="285">
        <f t="shared" ca="1" si="634"/>
        <v>0</v>
      </c>
      <c r="AO227" s="285">
        <f t="shared" ca="1" si="634"/>
        <v>0</v>
      </c>
      <c r="AP227" s="285">
        <f t="shared" ca="1" si="634"/>
        <v>0</v>
      </c>
      <c r="AQ227" s="285">
        <f t="shared" ca="1" si="634"/>
        <v>0</v>
      </c>
      <c r="AR227" s="285">
        <f t="shared" ca="1" si="634"/>
        <v>0</v>
      </c>
      <c r="AS227" s="285">
        <f t="shared" ca="1" si="634"/>
        <v>0</v>
      </c>
      <c r="AT227" s="285">
        <f t="shared" ca="1" si="634"/>
        <v>0</v>
      </c>
      <c r="AU227" s="285">
        <f t="shared" ca="1" si="634"/>
        <v>150</v>
      </c>
      <c r="AV227" s="285">
        <f t="shared" ca="1" si="635"/>
        <v>500</v>
      </c>
      <c r="AW227" s="285">
        <f t="shared" ca="1" si="635"/>
        <v>0</v>
      </c>
      <c r="AX227" s="285">
        <f t="shared" ca="1" si="635"/>
        <v>0</v>
      </c>
      <c r="AY227" s="609">
        <f t="shared" ca="1" si="635"/>
        <v>0</v>
      </c>
      <c r="AZ227" s="285">
        <f t="shared" ca="1" si="635"/>
        <v>10</v>
      </c>
      <c r="BA227" s="285">
        <f t="shared" ca="1" si="635"/>
        <v>25</v>
      </c>
      <c r="BB227" s="285">
        <f t="shared" ca="1" si="635"/>
        <v>7</v>
      </c>
      <c r="BC227" s="285">
        <f t="shared" ca="1" si="635"/>
        <v>0</v>
      </c>
      <c r="BD227" s="285">
        <f t="shared" ca="1" si="635"/>
        <v>5</v>
      </c>
      <c r="BE227" s="285">
        <f t="shared" ca="1" si="569"/>
        <v>0</v>
      </c>
      <c r="BF227" s="285">
        <f t="shared" ca="1" si="636"/>
        <v>25</v>
      </c>
      <c r="BG227" s="285">
        <f t="shared" ca="1" si="636"/>
        <v>0</v>
      </c>
      <c r="BH227" s="285">
        <f t="shared" ca="1" si="636"/>
        <v>0</v>
      </c>
      <c r="BI227" s="285">
        <f t="shared" ca="1" si="636"/>
        <v>0</v>
      </c>
      <c r="BJ227" s="285">
        <f t="shared" ca="1" si="637"/>
        <v>15</v>
      </c>
      <c r="BK227" s="285">
        <f t="shared" ca="1" si="637"/>
        <v>0</v>
      </c>
      <c r="BL227" s="285">
        <f t="shared" ca="1" si="637"/>
        <v>0</v>
      </c>
      <c r="BM227" s="285">
        <f t="shared" ca="1" si="637"/>
        <v>0</v>
      </c>
      <c r="BN227" s="285">
        <f t="shared" ca="1" si="637"/>
        <v>0</v>
      </c>
      <c r="BO227" s="285">
        <f t="shared" ca="1" si="637"/>
        <v>0</v>
      </c>
      <c r="BP227" s="285">
        <f t="shared" ca="1" si="637"/>
        <v>0</v>
      </c>
      <c r="BQ227" s="514">
        <f t="shared" ca="1" si="570"/>
        <v>22</v>
      </c>
      <c r="BR227" s="566">
        <f t="shared" ca="1" si="622"/>
        <v>86.7</v>
      </c>
      <c r="BS227" s="274">
        <f t="shared" ca="1" si="621"/>
        <v>650</v>
      </c>
      <c r="BT227" s="285">
        <f t="shared" ca="1" si="571"/>
        <v>737</v>
      </c>
      <c r="BU227" s="286" t="str">
        <f t="shared" si="626"/>
        <v>G</v>
      </c>
      <c r="BV227" s="323">
        <f t="shared" ca="1" si="573"/>
        <v>737</v>
      </c>
      <c r="BW227" s="323">
        <f t="shared" ca="1" si="572"/>
        <v>0</v>
      </c>
      <c r="BY227" s="29"/>
      <c r="BZ227" s="29"/>
      <c r="CA227" s="237" t="str">
        <f t="shared" si="627"/>
        <v>G</v>
      </c>
      <c r="CB227" s="278">
        <f t="shared" si="628"/>
        <v>2030</v>
      </c>
      <c r="CC227" s="279">
        <f t="shared" si="628"/>
        <v>6</v>
      </c>
      <c r="CD227" s="280">
        <f t="shared" ca="1" si="574"/>
        <v>0</v>
      </c>
      <c r="CE227" s="280">
        <f t="shared" ca="1" si="575"/>
        <v>0</v>
      </c>
      <c r="CF227" s="280">
        <f t="shared" ca="1" si="576"/>
        <v>0</v>
      </c>
      <c r="CG227" s="280">
        <f t="shared" ca="1" si="577"/>
        <v>0</v>
      </c>
      <c r="CH227" s="280">
        <f t="shared" ca="1" si="578"/>
        <v>0</v>
      </c>
      <c r="CI227" s="280">
        <f t="shared" ca="1" si="579"/>
        <v>0</v>
      </c>
      <c r="CJ227" s="280">
        <f t="shared" ca="1" si="580"/>
        <v>0</v>
      </c>
      <c r="CK227" s="280">
        <f t="shared" ca="1" si="581"/>
        <v>0</v>
      </c>
      <c r="CL227" s="280">
        <f t="shared" ca="1" si="582"/>
        <v>0</v>
      </c>
      <c r="CM227" s="280">
        <f t="shared" ca="1" si="583"/>
        <v>150</v>
      </c>
      <c r="CN227" s="280">
        <f t="shared" ca="1" si="584"/>
        <v>500</v>
      </c>
      <c r="CO227" s="280">
        <f t="shared" ca="1" si="585"/>
        <v>0</v>
      </c>
      <c r="CP227" s="365">
        <f t="shared" ca="1" si="586"/>
        <v>0</v>
      </c>
      <c r="CQ227" s="613">
        <f t="shared" ca="1" si="587"/>
        <v>0</v>
      </c>
      <c r="CR227" s="280">
        <f t="shared" ca="1" si="588"/>
        <v>12</v>
      </c>
      <c r="CS227" s="280">
        <f t="shared" ca="1" si="589"/>
        <v>25</v>
      </c>
      <c r="CT227" s="280">
        <f t="shared" ca="1" si="590"/>
        <v>8</v>
      </c>
      <c r="CU227" s="280">
        <f t="shared" ca="1" si="591"/>
        <v>0</v>
      </c>
      <c r="CV227" s="280">
        <f t="shared" ca="1" si="592"/>
        <v>6</v>
      </c>
      <c r="CW227" s="365">
        <f t="shared" ca="1" si="593"/>
        <v>0</v>
      </c>
      <c r="CX227" s="280">
        <f t="shared" ca="1" si="594"/>
        <v>25</v>
      </c>
      <c r="CY227" s="280">
        <f t="shared" ca="1" si="595"/>
        <v>0</v>
      </c>
      <c r="CZ227" s="280">
        <f t="shared" ca="1" si="596"/>
        <v>0</v>
      </c>
      <c r="DA227" s="280">
        <f t="shared" ca="1" si="597"/>
        <v>0</v>
      </c>
      <c r="DB227" s="280">
        <f t="shared" ca="1" si="598"/>
        <v>15</v>
      </c>
      <c r="DC227" s="280">
        <f t="shared" ca="1" si="599"/>
        <v>0</v>
      </c>
      <c r="DD227" s="280">
        <f t="shared" ca="1" si="600"/>
        <v>0</v>
      </c>
      <c r="DE227" s="280">
        <f t="shared" ca="1" si="601"/>
        <v>0</v>
      </c>
      <c r="DF227" s="280">
        <f t="shared" ca="1" si="602"/>
        <v>0</v>
      </c>
      <c r="DG227" s="280">
        <f t="shared" ca="1" si="603"/>
        <v>0</v>
      </c>
      <c r="DH227" s="280">
        <f t="shared" ca="1" si="604"/>
        <v>0</v>
      </c>
      <c r="DI227" s="568">
        <f t="shared" ca="1" si="605"/>
        <v>26</v>
      </c>
      <c r="DJ227" s="568">
        <f t="shared" ca="1" si="606"/>
        <v>65</v>
      </c>
      <c r="DK227" s="414">
        <f t="shared" ca="1" si="607"/>
        <v>650</v>
      </c>
      <c r="DL227" s="281">
        <f t="shared" ca="1" si="608"/>
        <v>741</v>
      </c>
      <c r="DM227" s="281">
        <f t="shared" ca="1" si="609"/>
        <v>741</v>
      </c>
      <c r="DN227" s="454">
        <f t="shared" ca="1" si="610"/>
        <v>0</v>
      </c>
      <c r="DO227" s="440">
        <f t="shared" ca="1" si="611"/>
        <v>0</v>
      </c>
    </row>
    <row r="228" spans="1:119" ht="11.25" customHeight="1">
      <c r="A228" s="1">
        <f t="shared" si="612"/>
        <v>2032</v>
      </c>
      <c r="B228" s="390">
        <v>0</v>
      </c>
      <c r="C228" s="390">
        <v>0</v>
      </c>
      <c r="D228" s="390">
        <v>0</v>
      </c>
      <c r="E228" s="390">
        <v>0</v>
      </c>
      <c r="F228" s="390">
        <v>0</v>
      </c>
      <c r="G228" s="390">
        <v>0</v>
      </c>
      <c r="H228" s="390">
        <v>0</v>
      </c>
      <c r="I228" s="390">
        <v>0</v>
      </c>
      <c r="J228" s="390">
        <v>0</v>
      </c>
      <c r="K228" s="390">
        <v>0</v>
      </c>
      <c r="L228" s="390">
        <v>0</v>
      </c>
      <c r="M228" s="390">
        <v>0</v>
      </c>
      <c r="N228" s="306">
        <f t="shared" si="638"/>
        <v>0</v>
      </c>
      <c r="O228" s="307"/>
      <c r="P228" s="1">
        <f t="shared" si="639"/>
        <v>2032</v>
      </c>
      <c r="Q228" s="390">
        <v>0</v>
      </c>
      <c r="R228" s="390">
        <v>0</v>
      </c>
      <c r="S228" s="390">
        <v>0</v>
      </c>
      <c r="T228" s="390">
        <v>0</v>
      </c>
      <c r="U228" s="390">
        <v>0</v>
      </c>
      <c r="V228" s="390">
        <v>0</v>
      </c>
      <c r="W228" s="390">
        <v>0</v>
      </c>
      <c r="X228" s="390">
        <v>0</v>
      </c>
      <c r="Y228" s="390">
        <v>0</v>
      </c>
      <c r="Z228" s="390">
        <v>0</v>
      </c>
      <c r="AA228" s="390">
        <v>0</v>
      </c>
      <c r="AB228" s="390">
        <v>0</v>
      </c>
      <c r="AC228" s="303">
        <f t="shared" si="640"/>
        <v>0</v>
      </c>
      <c r="AE228" s="237"/>
      <c r="AF228" s="259"/>
      <c r="AH228" s="25"/>
      <c r="AI228" s="237" t="str">
        <f t="shared" si="623"/>
        <v>W</v>
      </c>
      <c r="AJ228" s="25">
        <f t="shared" si="624"/>
        <v>2030</v>
      </c>
      <c r="AK228" s="284">
        <f t="shared" si="625"/>
        <v>7</v>
      </c>
      <c r="AL228" s="285">
        <f t="shared" ca="1" si="634"/>
        <v>0</v>
      </c>
      <c r="AM228" s="285">
        <f t="shared" ca="1" si="634"/>
        <v>0</v>
      </c>
      <c r="AN228" s="285">
        <f t="shared" ca="1" si="634"/>
        <v>0</v>
      </c>
      <c r="AO228" s="285">
        <f t="shared" ca="1" si="634"/>
        <v>0</v>
      </c>
      <c r="AP228" s="285">
        <f t="shared" ca="1" si="634"/>
        <v>0</v>
      </c>
      <c r="AQ228" s="285">
        <f t="shared" ca="1" si="634"/>
        <v>0</v>
      </c>
      <c r="AR228" s="285">
        <f t="shared" ca="1" si="634"/>
        <v>0</v>
      </c>
      <c r="AS228" s="285">
        <f t="shared" ca="1" si="634"/>
        <v>0</v>
      </c>
      <c r="AT228" s="285">
        <f t="shared" ca="1" si="634"/>
        <v>0</v>
      </c>
      <c r="AU228" s="285">
        <f t="shared" ca="1" si="634"/>
        <v>150</v>
      </c>
      <c r="AV228" s="285">
        <f t="shared" ca="1" si="635"/>
        <v>500</v>
      </c>
      <c r="AW228" s="285">
        <f t="shared" ca="1" si="635"/>
        <v>0</v>
      </c>
      <c r="AX228" s="285">
        <f t="shared" ca="1" si="635"/>
        <v>0</v>
      </c>
      <c r="AY228" s="609">
        <f t="shared" ca="1" si="635"/>
        <v>0</v>
      </c>
      <c r="AZ228" s="285">
        <f t="shared" ca="1" si="635"/>
        <v>10</v>
      </c>
      <c r="BA228" s="285">
        <f t="shared" ca="1" si="635"/>
        <v>25</v>
      </c>
      <c r="BB228" s="285">
        <f t="shared" ca="1" si="635"/>
        <v>8</v>
      </c>
      <c r="BC228" s="285">
        <f t="shared" ca="1" si="635"/>
        <v>0</v>
      </c>
      <c r="BD228" s="285">
        <f t="shared" ca="1" si="635"/>
        <v>6</v>
      </c>
      <c r="BE228" s="285">
        <f t="shared" ca="1" si="569"/>
        <v>0</v>
      </c>
      <c r="BF228" s="285">
        <f t="shared" ca="1" si="636"/>
        <v>25</v>
      </c>
      <c r="BG228" s="285">
        <f t="shared" ca="1" si="636"/>
        <v>0</v>
      </c>
      <c r="BH228" s="285">
        <f t="shared" ca="1" si="636"/>
        <v>0</v>
      </c>
      <c r="BI228" s="285">
        <f t="shared" ca="1" si="636"/>
        <v>0</v>
      </c>
      <c r="BJ228" s="285">
        <f t="shared" ca="1" si="637"/>
        <v>15</v>
      </c>
      <c r="BK228" s="285">
        <f t="shared" ca="1" si="637"/>
        <v>0</v>
      </c>
      <c r="BL228" s="285">
        <f t="shared" ca="1" si="637"/>
        <v>0</v>
      </c>
      <c r="BM228" s="285">
        <f t="shared" ca="1" si="637"/>
        <v>0</v>
      </c>
      <c r="BN228" s="285">
        <f t="shared" ca="1" si="637"/>
        <v>0</v>
      </c>
      <c r="BO228" s="285">
        <f t="shared" ca="1" si="637"/>
        <v>0</v>
      </c>
      <c r="BP228" s="285">
        <f t="shared" ca="1" si="637"/>
        <v>0</v>
      </c>
      <c r="BQ228" s="514">
        <f t="shared" ca="1" si="570"/>
        <v>23</v>
      </c>
      <c r="BR228" s="566">
        <f t="shared" ca="1" si="622"/>
        <v>88</v>
      </c>
      <c r="BS228" s="274">
        <f t="shared" ca="1" si="621"/>
        <v>650</v>
      </c>
      <c r="BT228" s="285">
        <f t="shared" ca="1" si="571"/>
        <v>738</v>
      </c>
      <c r="BU228" s="286" t="str">
        <f t="shared" si="626"/>
        <v>H</v>
      </c>
      <c r="BV228" s="323">
        <f t="shared" ca="1" si="573"/>
        <v>739</v>
      </c>
      <c r="BW228" s="323">
        <f t="shared" ca="1" si="572"/>
        <v>1</v>
      </c>
      <c r="BY228" s="29"/>
      <c r="BZ228" s="29"/>
      <c r="CA228" s="237" t="str">
        <f t="shared" si="627"/>
        <v>H</v>
      </c>
      <c r="CB228" s="278">
        <f t="shared" si="628"/>
        <v>2030</v>
      </c>
      <c r="CC228" s="279">
        <f t="shared" si="628"/>
        <v>7</v>
      </c>
      <c r="CD228" s="280">
        <f t="shared" ca="1" si="574"/>
        <v>0</v>
      </c>
      <c r="CE228" s="280">
        <f t="shared" ca="1" si="575"/>
        <v>0</v>
      </c>
      <c r="CF228" s="280">
        <f t="shared" ca="1" si="576"/>
        <v>0</v>
      </c>
      <c r="CG228" s="280">
        <f t="shared" ca="1" si="577"/>
        <v>0</v>
      </c>
      <c r="CH228" s="280">
        <f t="shared" ca="1" si="578"/>
        <v>0</v>
      </c>
      <c r="CI228" s="280">
        <f t="shared" ca="1" si="579"/>
        <v>0</v>
      </c>
      <c r="CJ228" s="280">
        <f t="shared" ca="1" si="580"/>
        <v>0</v>
      </c>
      <c r="CK228" s="280">
        <f t="shared" ca="1" si="581"/>
        <v>0</v>
      </c>
      <c r="CL228" s="280">
        <f t="shared" ca="1" si="582"/>
        <v>0</v>
      </c>
      <c r="CM228" s="280">
        <f t="shared" ca="1" si="583"/>
        <v>150</v>
      </c>
      <c r="CN228" s="280">
        <f t="shared" ca="1" si="584"/>
        <v>500</v>
      </c>
      <c r="CO228" s="280">
        <f t="shared" ca="1" si="585"/>
        <v>0</v>
      </c>
      <c r="CP228" s="365">
        <f t="shared" ca="1" si="586"/>
        <v>0</v>
      </c>
      <c r="CQ228" s="613">
        <f t="shared" ca="1" si="587"/>
        <v>0</v>
      </c>
      <c r="CR228" s="280">
        <f t="shared" ca="1" si="588"/>
        <v>10</v>
      </c>
      <c r="CS228" s="280">
        <f t="shared" ca="1" si="589"/>
        <v>25</v>
      </c>
      <c r="CT228" s="280">
        <f t="shared" ca="1" si="590"/>
        <v>8</v>
      </c>
      <c r="CU228" s="280">
        <f t="shared" ca="1" si="591"/>
        <v>0</v>
      </c>
      <c r="CV228" s="280">
        <f t="shared" ca="1" si="592"/>
        <v>7</v>
      </c>
      <c r="CW228" s="365">
        <f t="shared" ca="1" si="593"/>
        <v>0</v>
      </c>
      <c r="CX228" s="280">
        <f t="shared" ca="1" si="594"/>
        <v>25</v>
      </c>
      <c r="CY228" s="280">
        <f t="shared" ca="1" si="595"/>
        <v>0</v>
      </c>
      <c r="CZ228" s="280">
        <f t="shared" ca="1" si="596"/>
        <v>0</v>
      </c>
      <c r="DA228" s="280">
        <f t="shared" ca="1" si="597"/>
        <v>0</v>
      </c>
      <c r="DB228" s="280">
        <f t="shared" ca="1" si="598"/>
        <v>15</v>
      </c>
      <c r="DC228" s="280">
        <f t="shared" ca="1" si="599"/>
        <v>0</v>
      </c>
      <c r="DD228" s="280">
        <f t="shared" ca="1" si="600"/>
        <v>0</v>
      </c>
      <c r="DE228" s="280">
        <f t="shared" ca="1" si="601"/>
        <v>0</v>
      </c>
      <c r="DF228" s="280">
        <f t="shared" ca="1" si="602"/>
        <v>0</v>
      </c>
      <c r="DG228" s="280">
        <f t="shared" ca="1" si="603"/>
        <v>0</v>
      </c>
      <c r="DH228" s="280">
        <f t="shared" ca="1" si="604"/>
        <v>0</v>
      </c>
      <c r="DI228" s="568">
        <f t="shared" ca="1" si="605"/>
        <v>25</v>
      </c>
      <c r="DJ228" s="568">
        <f t="shared" ca="1" si="606"/>
        <v>65</v>
      </c>
      <c r="DK228" s="414">
        <f t="shared" ca="1" si="607"/>
        <v>650</v>
      </c>
      <c r="DL228" s="281">
        <f t="shared" ca="1" si="608"/>
        <v>740</v>
      </c>
      <c r="DM228" s="281">
        <f t="shared" ca="1" si="609"/>
        <v>739</v>
      </c>
      <c r="DN228" s="454">
        <f t="shared" ca="1" si="610"/>
        <v>-1</v>
      </c>
      <c r="DO228" s="440">
        <f t="shared" ca="1" si="611"/>
        <v>-1.3513513513513514E-3</v>
      </c>
    </row>
    <row r="229" spans="1:119" ht="11.25" customHeight="1">
      <c r="A229" s="1">
        <f t="shared" si="612"/>
        <v>2033</v>
      </c>
      <c r="B229" s="390">
        <v>0</v>
      </c>
      <c r="C229" s="390">
        <v>0</v>
      </c>
      <c r="D229" s="390">
        <v>0</v>
      </c>
      <c r="E229" s="390">
        <v>0</v>
      </c>
      <c r="F229" s="390">
        <v>0</v>
      </c>
      <c r="G229" s="390">
        <v>0</v>
      </c>
      <c r="H229" s="390">
        <v>0</v>
      </c>
      <c r="I229" s="390">
        <v>0</v>
      </c>
      <c r="J229" s="390">
        <v>0</v>
      </c>
      <c r="K229" s="390">
        <v>0</v>
      </c>
      <c r="L229" s="390">
        <v>0</v>
      </c>
      <c r="M229" s="390">
        <v>0</v>
      </c>
      <c r="N229" s="306">
        <f t="shared" si="638"/>
        <v>0</v>
      </c>
      <c r="O229" s="307"/>
      <c r="P229" s="1">
        <f t="shared" si="639"/>
        <v>2033</v>
      </c>
      <c r="Q229" s="390">
        <v>0</v>
      </c>
      <c r="R229" s="390">
        <v>0</v>
      </c>
      <c r="S229" s="390">
        <v>0</v>
      </c>
      <c r="T229" s="390">
        <v>0</v>
      </c>
      <c r="U229" s="390">
        <v>0</v>
      </c>
      <c r="V229" s="390">
        <v>0</v>
      </c>
      <c r="W229" s="390">
        <v>0</v>
      </c>
      <c r="X229" s="390">
        <v>0</v>
      </c>
      <c r="Y229" s="390">
        <v>0</v>
      </c>
      <c r="Z229" s="390">
        <v>0</v>
      </c>
      <c r="AA229" s="390">
        <v>0</v>
      </c>
      <c r="AB229" s="390">
        <v>0</v>
      </c>
      <c r="AC229" s="303">
        <f t="shared" si="640"/>
        <v>0</v>
      </c>
      <c r="AD229" s="55"/>
      <c r="AE229" s="262"/>
      <c r="AF229" s="262"/>
      <c r="AH229" s="25"/>
      <c r="AI229" s="237" t="str">
        <f t="shared" si="623"/>
        <v>X</v>
      </c>
      <c r="AJ229" s="25">
        <f t="shared" si="624"/>
        <v>2030</v>
      </c>
      <c r="AK229" s="284">
        <f t="shared" si="625"/>
        <v>8</v>
      </c>
      <c r="AL229" s="285">
        <f t="shared" ca="1" si="634"/>
        <v>0</v>
      </c>
      <c r="AM229" s="285">
        <f t="shared" ca="1" si="634"/>
        <v>0</v>
      </c>
      <c r="AN229" s="285">
        <f t="shared" ca="1" si="634"/>
        <v>0</v>
      </c>
      <c r="AO229" s="285">
        <f t="shared" ca="1" si="634"/>
        <v>0</v>
      </c>
      <c r="AP229" s="285">
        <f t="shared" ca="1" si="634"/>
        <v>0</v>
      </c>
      <c r="AQ229" s="285">
        <f t="shared" ca="1" si="634"/>
        <v>0</v>
      </c>
      <c r="AR229" s="285">
        <f t="shared" ca="1" si="634"/>
        <v>0</v>
      </c>
      <c r="AS229" s="285">
        <f t="shared" ca="1" si="634"/>
        <v>0</v>
      </c>
      <c r="AT229" s="285">
        <f t="shared" ca="1" si="634"/>
        <v>0</v>
      </c>
      <c r="AU229" s="285">
        <f t="shared" ca="1" si="634"/>
        <v>150</v>
      </c>
      <c r="AV229" s="285">
        <f t="shared" ca="1" si="635"/>
        <v>500</v>
      </c>
      <c r="AW229" s="285">
        <f t="shared" ca="1" si="635"/>
        <v>0</v>
      </c>
      <c r="AX229" s="285">
        <f t="shared" ca="1" si="635"/>
        <v>0</v>
      </c>
      <c r="AY229" s="609">
        <f t="shared" ca="1" si="635"/>
        <v>0</v>
      </c>
      <c r="AZ229" s="285">
        <f t="shared" ca="1" si="635"/>
        <v>12</v>
      </c>
      <c r="BA229" s="285">
        <f t="shared" ca="1" si="635"/>
        <v>25</v>
      </c>
      <c r="BB229" s="285">
        <f t="shared" ca="1" si="635"/>
        <v>8</v>
      </c>
      <c r="BC229" s="285">
        <f t="shared" ca="1" si="635"/>
        <v>0</v>
      </c>
      <c r="BD229" s="285">
        <f t="shared" ca="1" si="635"/>
        <v>6</v>
      </c>
      <c r="BE229" s="285">
        <f t="shared" ca="1" si="569"/>
        <v>0</v>
      </c>
      <c r="BF229" s="285">
        <f t="shared" ca="1" si="636"/>
        <v>25</v>
      </c>
      <c r="BG229" s="285">
        <f t="shared" ca="1" si="636"/>
        <v>0</v>
      </c>
      <c r="BH229" s="285">
        <f t="shared" ca="1" si="636"/>
        <v>0</v>
      </c>
      <c r="BI229" s="285">
        <f t="shared" ca="1" si="636"/>
        <v>0</v>
      </c>
      <c r="BJ229" s="285">
        <f t="shared" ca="1" si="637"/>
        <v>15</v>
      </c>
      <c r="BK229" s="285">
        <f t="shared" ca="1" si="637"/>
        <v>0</v>
      </c>
      <c r="BL229" s="285">
        <f t="shared" ca="1" si="637"/>
        <v>0</v>
      </c>
      <c r="BM229" s="285">
        <f t="shared" ca="1" si="637"/>
        <v>0</v>
      </c>
      <c r="BN229" s="285">
        <f t="shared" ca="1" si="637"/>
        <v>0</v>
      </c>
      <c r="BO229" s="285">
        <f t="shared" ca="1" si="637"/>
        <v>0</v>
      </c>
      <c r="BP229" s="285">
        <f t="shared" ca="1" si="637"/>
        <v>0</v>
      </c>
      <c r="BQ229" s="514">
        <f t="shared" ca="1" si="570"/>
        <v>26</v>
      </c>
      <c r="BR229" s="566">
        <f t="shared" ca="1" si="622"/>
        <v>91.2</v>
      </c>
      <c r="BS229" s="274">
        <f t="shared" ca="1" si="621"/>
        <v>650</v>
      </c>
      <c r="BT229" s="285">
        <f t="shared" ca="1" si="571"/>
        <v>741</v>
      </c>
      <c r="BU229" s="286" t="str">
        <f t="shared" si="626"/>
        <v>I</v>
      </c>
      <c r="BV229" s="323">
        <f t="shared" ca="1" si="573"/>
        <v>741</v>
      </c>
      <c r="BW229" s="323">
        <f t="shared" ca="1" si="572"/>
        <v>0</v>
      </c>
      <c r="BY229" s="29"/>
      <c r="BZ229" s="29"/>
      <c r="CA229" s="237" t="str">
        <f t="shared" si="627"/>
        <v>I</v>
      </c>
      <c r="CB229" s="278">
        <f t="shared" si="628"/>
        <v>2030</v>
      </c>
      <c r="CC229" s="279">
        <f t="shared" si="628"/>
        <v>8</v>
      </c>
      <c r="CD229" s="280">
        <f t="shared" ca="1" si="574"/>
        <v>0</v>
      </c>
      <c r="CE229" s="280">
        <f t="shared" ca="1" si="575"/>
        <v>0</v>
      </c>
      <c r="CF229" s="280">
        <f t="shared" ca="1" si="576"/>
        <v>0</v>
      </c>
      <c r="CG229" s="280">
        <f t="shared" ca="1" si="577"/>
        <v>0</v>
      </c>
      <c r="CH229" s="280">
        <f t="shared" ca="1" si="578"/>
        <v>0</v>
      </c>
      <c r="CI229" s="280">
        <f t="shared" ca="1" si="579"/>
        <v>0</v>
      </c>
      <c r="CJ229" s="280">
        <f t="shared" ca="1" si="580"/>
        <v>0</v>
      </c>
      <c r="CK229" s="280">
        <f t="shared" ca="1" si="581"/>
        <v>0</v>
      </c>
      <c r="CL229" s="280">
        <f t="shared" ca="1" si="582"/>
        <v>0</v>
      </c>
      <c r="CM229" s="280">
        <f t="shared" ca="1" si="583"/>
        <v>150</v>
      </c>
      <c r="CN229" s="280">
        <f t="shared" ca="1" si="584"/>
        <v>500</v>
      </c>
      <c r="CO229" s="280">
        <f t="shared" ca="1" si="585"/>
        <v>0</v>
      </c>
      <c r="CP229" s="365">
        <f t="shared" ca="1" si="586"/>
        <v>0</v>
      </c>
      <c r="CQ229" s="613">
        <f t="shared" ca="1" si="587"/>
        <v>0</v>
      </c>
      <c r="CR229" s="280">
        <f t="shared" ca="1" si="588"/>
        <v>10</v>
      </c>
      <c r="CS229" s="280">
        <f t="shared" ca="1" si="589"/>
        <v>25</v>
      </c>
      <c r="CT229" s="280">
        <f t="shared" ca="1" si="590"/>
        <v>7</v>
      </c>
      <c r="CU229" s="280">
        <f t="shared" ca="1" si="591"/>
        <v>0</v>
      </c>
      <c r="CV229" s="280">
        <f t="shared" ca="1" si="592"/>
        <v>7</v>
      </c>
      <c r="CW229" s="365">
        <f t="shared" ca="1" si="593"/>
        <v>0</v>
      </c>
      <c r="CX229" s="280">
        <f t="shared" ca="1" si="594"/>
        <v>25</v>
      </c>
      <c r="CY229" s="280">
        <f t="shared" ca="1" si="595"/>
        <v>0</v>
      </c>
      <c r="CZ229" s="280">
        <f t="shared" ca="1" si="596"/>
        <v>0</v>
      </c>
      <c r="DA229" s="280">
        <f t="shared" ca="1" si="597"/>
        <v>0</v>
      </c>
      <c r="DB229" s="280">
        <f t="shared" ca="1" si="598"/>
        <v>15</v>
      </c>
      <c r="DC229" s="280">
        <f t="shared" ca="1" si="599"/>
        <v>0</v>
      </c>
      <c r="DD229" s="280">
        <f t="shared" ca="1" si="600"/>
        <v>0</v>
      </c>
      <c r="DE229" s="280">
        <f t="shared" ca="1" si="601"/>
        <v>0</v>
      </c>
      <c r="DF229" s="280">
        <f t="shared" ca="1" si="602"/>
        <v>0</v>
      </c>
      <c r="DG229" s="280">
        <f t="shared" ca="1" si="603"/>
        <v>0</v>
      </c>
      <c r="DH229" s="280">
        <f t="shared" ca="1" si="604"/>
        <v>0</v>
      </c>
      <c r="DI229" s="568">
        <f t="shared" ca="1" si="605"/>
        <v>24</v>
      </c>
      <c r="DJ229" s="568">
        <f t="shared" ca="1" si="606"/>
        <v>65</v>
      </c>
      <c r="DK229" s="414">
        <f t="shared" ca="1" si="607"/>
        <v>650</v>
      </c>
      <c r="DL229" s="281">
        <f t="shared" ca="1" si="608"/>
        <v>739</v>
      </c>
      <c r="DM229" s="281">
        <f t="shared" ca="1" si="609"/>
        <v>739</v>
      </c>
      <c r="DN229" s="454">
        <f t="shared" ca="1" si="610"/>
        <v>0</v>
      </c>
      <c r="DO229" s="440">
        <f t="shared" ca="1" si="611"/>
        <v>0</v>
      </c>
    </row>
    <row r="230" spans="1:119" ht="11.25" customHeight="1">
      <c r="A230" s="1">
        <f t="shared" si="612"/>
        <v>2034</v>
      </c>
      <c r="B230" s="390">
        <v>0</v>
      </c>
      <c r="C230" s="390">
        <v>0</v>
      </c>
      <c r="D230" s="390">
        <v>0</v>
      </c>
      <c r="E230" s="390">
        <v>0</v>
      </c>
      <c r="F230" s="390">
        <v>0</v>
      </c>
      <c r="G230" s="390">
        <v>0</v>
      </c>
      <c r="H230" s="390">
        <v>0</v>
      </c>
      <c r="I230" s="390">
        <v>0</v>
      </c>
      <c r="J230" s="390">
        <v>0</v>
      </c>
      <c r="K230" s="390">
        <v>0</v>
      </c>
      <c r="L230" s="390">
        <v>0</v>
      </c>
      <c r="M230" s="390">
        <v>0</v>
      </c>
      <c r="N230" s="306">
        <f t="shared" si="638"/>
        <v>0</v>
      </c>
      <c r="O230" s="307"/>
      <c r="P230" s="1">
        <f t="shared" si="639"/>
        <v>2034</v>
      </c>
      <c r="Q230" s="390">
        <v>0</v>
      </c>
      <c r="R230" s="390">
        <v>0</v>
      </c>
      <c r="S230" s="390">
        <v>0</v>
      </c>
      <c r="T230" s="390">
        <v>0</v>
      </c>
      <c r="U230" s="390">
        <v>0</v>
      </c>
      <c r="V230" s="390">
        <v>0</v>
      </c>
      <c r="W230" s="390">
        <v>0</v>
      </c>
      <c r="X230" s="390">
        <v>0</v>
      </c>
      <c r="Y230" s="390">
        <v>0</v>
      </c>
      <c r="Z230" s="390">
        <v>0</v>
      </c>
      <c r="AA230" s="390">
        <v>0</v>
      </c>
      <c r="AB230" s="390">
        <v>0</v>
      </c>
      <c r="AC230" s="303">
        <f t="shared" si="640"/>
        <v>0</v>
      </c>
      <c r="AE230" s="237"/>
      <c r="AF230" s="259"/>
      <c r="AH230" s="25"/>
      <c r="AI230" s="237" t="str">
        <f t="shared" si="623"/>
        <v>Y</v>
      </c>
      <c r="AJ230" s="25">
        <f t="shared" si="624"/>
        <v>2030</v>
      </c>
      <c r="AK230" s="284">
        <f t="shared" si="625"/>
        <v>9</v>
      </c>
      <c r="AL230" s="285">
        <f t="shared" ca="1" si="634"/>
        <v>0</v>
      </c>
      <c r="AM230" s="285">
        <f t="shared" ca="1" si="634"/>
        <v>0</v>
      </c>
      <c r="AN230" s="285">
        <f t="shared" ca="1" si="634"/>
        <v>0</v>
      </c>
      <c r="AO230" s="285">
        <f t="shared" ca="1" si="634"/>
        <v>0</v>
      </c>
      <c r="AP230" s="285">
        <f t="shared" ca="1" si="634"/>
        <v>0</v>
      </c>
      <c r="AQ230" s="285">
        <f t="shared" ca="1" si="634"/>
        <v>0</v>
      </c>
      <c r="AR230" s="285">
        <f t="shared" ca="1" si="634"/>
        <v>0</v>
      </c>
      <c r="AS230" s="285">
        <f t="shared" ca="1" si="634"/>
        <v>0</v>
      </c>
      <c r="AT230" s="285">
        <f t="shared" ca="1" si="634"/>
        <v>0</v>
      </c>
      <c r="AU230" s="285">
        <f t="shared" ca="1" si="634"/>
        <v>150</v>
      </c>
      <c r="AV230" s="285">
        <f t="shared" ca="1" si="635"/>
        <v>500</v>
      </c>
      <c r="AW230" s="285">
        <f t="shared" ca="1" si="635"/>
        <v>0</v>
      </c>
      <c r="AX230" s="285">
        <f t="shared" ca="1" si="635"/>
        <v>0</v>
      </c>
      <c r="AY230" s="609">
        <f t="shared" ca="1" si="635"/>
        <v>0</v>
      </c>
      <c r="AZ230" s="285">
        <f t="shared" ca="1" si="635"/>
        <v>10</v>
      </c>
      <c r="BA230" s="285">
        <f t="shared" ca="1" si="635"/>
        <v>25</v>
      </c>
      <c r="BB230" s="285">
        <f t="shared" ca="1" si="635"/>
        <v>7</v>
      </c>
      <c r="BC230" s="285">
        <f t="shared" ca="1" si="635"/>
        <v>0</v>
      </c>
      <c r="BD230" s="285">
        <f t="shared" ca="1" si="635"/>
        <v>7</v>
      </c>
      <c r="BE230" s="285">
        <f t="shared" ca="1" si="569"/>
        <v>0</v>
      </c>
      <c r="BF230" s="285">
        <f t="shared" ca="1" si="636"/>
        <v>25</v>
      </c>
      <c r="BG230" s="285">
        <f t="shared" ca="1" si="636"/>
        <v>0</v>
      </c>
      <c r="BH230" s="285">
        <f t="shared" ca="1" si="636"/>
        <v>0</v>
      </c>
      <c r="BI230" s="285">
        <f t="shared" ca="1" si="636"/>
        <v>0</v>
      </c>
      <c r="BJ230" s="285">
        <f t="shared" ca="1" si="637"/>
        <v>15</v>
      </c>
      <c r="BK230" s="285">
        <f t="shared" ca="1" si="637"/>
        <v>0</v>
      </c>
      <c r="BL230" s="285">
        <f t="shared" ca="1" si="637"/>
        <v>0</v>
      </c>
      <c r="BM230" s="285">
        <f t="shared" ca="1" si="637"/>
        <v>0</v>
      </c>
      <c r="BN230" s="285">
        <f t="shared" ca="1" si="637"/>
        <v>0</v>
      </c>
      <c r="BO230" s="285">
        <f t="shared" ca="1" si="637"/>
        <v>0</v>
      </c>
      <c r="BP230" s="285">
        <f t="shared" ca="1" si="637"/>
        <v>0</v>
      </c>
      <c r="BQ230" s="514">
        <f t="shared" ca="1" si="570"/>
        <v>24</v>
      </c>
      <c r="BR230" s="566">
        <f t="shared" ca="1" si="622"/>
        <v>89.1</v>
      </c>
      <c r="BS230" s="274">
        <f t="shared" ca="1" si="621"/>
        <v>650</v>
      </c>
      <c r="BT230" s="285">
        <f t="shared" ca="1" si="571"/>
        <v>739</v>
      </c>
      <c r="BU230" s="286" t="str">
        <f t="shared" si="626"/>
        <v>J</v>
      </c>
      <c r="BV230" s="323">
        <f t="shared" ca="1" si="573"/>
        <v>739</v>
      </c>
      <c r="BW230" s="323">
        <f t="shared" ca="1" si="572"/>
        <v>0</v>
      </c>
      <c r="BY230" s="29"/>
      <c r="BZ230" s="29"/>
      <c r="CA230" s="237" t="str">
        <f t="shared" si="627"/>
        <v>J</v>
      </c>
      <c r="CB230" s="278">
        <f t="shared" si="628"/>
        <v>2030</v>
      </c>
      <c r="CC230" s="279">
        <f t="shared" si="628"/>
        <v>9</v>
      </c>
      <c r="CD230" s="280">
        <f t="shared" ca="1" si="574"/>
        <v>0</v>
      </c>
      <c r="CE230" s="280">
        <f t="shared" ca="1" si="575"/>
        <v>0</v>
      </c>
      <c r="CF230" s="280">
        <f t="shared" ca="1" si="576"/>
        <v>0</v>
      </c>
      <c r="CG230" s="280">
        <f t="shared" ca="1" si="577"/>
        <v>0</v>
      </c>
      <c r="CH230" s="280">
        <f t="shared" ca="1" si="578"/>
        <v>0</v>
      </c>
      <c r="CI230" s="280">
        <f t="shared" ca="1" si="579"/>
        <v>0</v>
      </c>
      <c r="CJ230" s="280">
        <f t="shared" ca="1" si="580"/>
        <v>0</v>
      </c>
      <c r="CK230" s="280">
        <f t="shared" ca="1" si="581"/>
        <v>0</v>
      </c>
      <c r="CL230" s="280">
        <f t="shared" ca="1" si="582"/>
        <v>0</v>
      </c>
      <c r="CM230" s="280">
        <f t="shared" ca="1" si="583"/>
        <v>150</v>
      </c>
      <c r="CN230" s="280">
        <f t="shared" ca="1" si="584"/>
        <v>500</v>
      </c>
      <c r="CO230" s="280">
        <f t="shared" ca="1" si="585"/>
        <v>0</v>
      </c>
      <c r="CP230" s="365">
        <f t="shared" ca="1" si="586"/>
        <v>0</v>
      </c>
      <c r="CQ230" s="613">
        <f t="shared" ca="1" si="587"/>
        <v>0</v>
      </c>
      <c r="CR230" s="280">
        <f t="shared" ca="1" si="588"/>
        <v>10</v>
      </c>
      <c r="CS230" s="280">
        <f t="shared" ca="1" si="589"/>
        <v>25</v>
      </c>
      <c r="CT230" s="280">
        <f t="shared" ca="1" si="590"/>
        <v>7</v>
      </c>
      <c r="CU230" s="280">
        <f t="shared" ca="1" si="591"/>
        <v>0</v>
      </c>
      <c r="CV230" s="280">
        <f t="shared" ca="1" si="592"/>
        <v>6</v>
      </c>
      <c r="CW230" s="365">
        <f t="shared" ca="1" si="593"/>
        <v>0</v>
      </c>
      <c r="CX230" s="280">
        <f t="shared" ca="1" si="594"/>
        <v>25</v>
      </c>
      <c r="CY230" s="280">
        <f t="shared" ca="1" si="595"/>
        <v>0</v>
      </c>
      <c r="CZ230" s="280">
        <f t="shared" ca="1" si="596"/>
        <v>0</v>
      </c>
      <c r="DA230" s="280">
        <f t="shared" ca="1" si="597"/>
        <v>0</v>
      </c>
      <c r="DB230" s="280">
        <f t="shared" ca="1" si="598"/>
        <v>15</v>
      </c>
      <c r="DC230" s="280">
        <f t="shared" ca="1" si="599"/>
        <v>0</v>
      </c>
      <c r="DD230" s="280">
        <f t="shared" ca="1" si="600"/>
        <v>0</v>
      </c>
      <c r="DE230" s="280">
        <f t="shared" ca="1" si="601"/>
        <v>0</v>
      </c>
      <c r="DF230" s="280">
        <f t="shared" ca="1" si="602"/>
        <v>0</v>
      </c>
      <c r="DG230" s="280">
        <f t="shared" ca="1" si="603"/>
        <v>0</v>
      </c>
      <c r="DH230" s="280">
        <f t="shared" ca="1" si="604"/>
        <v>0</v>
      </c>
      <c r="DI230" s="568">
        <f t="shared" ca="1" si="605"/>
        <v>23</v>
      </c>
      <c r="DJ230" s="568">
        <f t="shared" ca="1" si="606"/>
        <v>65</v>
      </c>
      <c r="DK230" s="414">
        <f t="shared" ca="1" si="607"/>
        <v>650</v>
      </c>
      <c r="DL230" s="281">
        <f t="shared" ca="1" si="608"/>
        <v>738</v>
      </c>
      <c r="DM230" s="281">
        <f t="shared" ca="1" si="609"/>
        <v>738</v>
      </c>
      <c r="DN230" s="454">
        <f t="shared" ca="1" si="610"/>
        <v>0</v>
      </c>
      <c r="DO230" s="440">
        <f t="shared" ca="1" si="611"/>
        <v>0</v>
      </c>
    </row>
    <row r="231" spans="1:119" ht="11.25" customHeight="1">
      <c r="A231" s="1">
        <f t="shared" si="612"/>
        <v>2035</v>
      </c>
      <c r="B231" s="390">
        <v>0</v>
      </c>
      <c r="C231" s="390">
        <v>0</v>
      </c>
      <c r="D231" s="390">
        <v>0</v>
      </c>
      <c r="E231" s="390">
        <v>0</v>
      </c>
      <c r="F231" s="390">
        <v>0</v>
      </c>
      <c r="G231" s="390">
        <v>0</v>
      </c>
      <c r="H231" s="390">
        <v>0</v>
      </c>
      <c r="I231" s="390">
        <v>0</v>
      </c>
      <c r="J231" s="390">
        <v>0</v>
      </c>
      <c r="K231" s="390">
        <v>0</v>
      </c>
      <c r="L231" s="390">
        <v>0</v>
      </c>
      <c r="M231" s="390">
        <v>0</v>
      </c>
      <c r="N231" s="306">
        <f t="shared" si="638"/>
        <v>0</v>
      </c>
      <c r="O231" s="307"/>
      <c r="P231" s="1">
        <f t="shared" si="639"/>
        <v>2035</v>
      </c>
      <c r="Q231" s="390">
        <v>0</v>
      </c>
      <c r="R231" s="390">
        <v>0</v>
      </c>
      <c r="S231" s="390">
        <v>0</v>
      </c>
      <c r="T231" s="390">
        <v>0</v>
      </c>
      <c r="U231" s="390">
        <v>0</v>
      </c>
      <c r="V231" s="390">
        <v>0</v>
      </c>
      <c r="W231" s="390">
        <v>0</v>
      </c>
      <c r="X231" s="390">
        <v>0</v>
      </c>
      <c r="Y231" s="390">
        <v>0</v>
      </c>
      <c r="Z231" s="390">
        <v>0</v>
      </c>
      <c r="AA231" s="390">
        <v>0</v>
      </c>
      <c r="AB231" s="390">
        <v>0</v>
      </c>
      <c r="AC231" s="303">
        <f t="shared" si="640"/>
        <v>0</v>
      </c>
      <c r="AD231" s="55"/>
      <c r="AE231" s="262"/>
      <c r="AF231" s="262"/>
      <c r="AH231" s="25"/>
      <c r="AI231" s="237" t="str">
        <f t="shared" si="623"/>
        <v>Z</v>
      </c>
      <c r="AJ231" s="25">
        <f t="shared" si="624"/>
        <v>2030</v>
      </c>
      <c r="AK231" s="284">
        <f t="shared" si="625"/>
        <v>10</v>
      </c>
      <c r="AL231" s="285">
        <f t="shared" ca="1" si="634"/>
        <v>0</v>
      </c>
      <c r="AM231" s="285">
        <f t="shared" ca="1" si="634"/>
        <v>0</v>
      </c>
      <c r="AN231" s="285">
        <f t="shared" ca="1" si="634"/>
        <v>0</v>
      </c>
      <c r="AO231" s="285">
        <f t="shared" ca="1" si="634"/>
        <v>0</v>
      </c>
      <c r="AP231" s="285">
        <f t="shared" ca="1" si="634"/>
        <v>0</v>
      </c>
      <c r="AQ231" s="285">
        <f t="shared" ca="1" si="634"/>
        <v>0</v>
      </c>
      <c r="AR231" s="285">
        <f t="shared" ca="1" si="634"/>
        <v>0</v>
      </c>
      <c r="AS231" s="285">
        <f t="shared" ca="1" si="634"/>
        <v>0</v>
      </c>
      <c r="AT231" s="285">
        <f t="shared" ca="1" si="634"/>
        <v>0</v>
      </c>
      <c r="AU231" s="285">
        <f t="shared" ca="1" si="634"/>
        <v>150</v>
      </c>
      <c r="AV231" s="285">
        <f t="shared" ca="1" si="635"/>
        <v>500</v>
      </c>
      <c r="AW231" s="285">
        <f t="shared" ca="1" si="635"/>
        <v>0</v>
      </c>
      <c r="AX231" s="285">
        <f t="shared" ca="1" si="635"/>
        <v>0</v>
      </c>
      <c r="AY231" s="609">
        <f t="shared" ca="1" si="635"/>
        <v>0</v>
      </c>
      <c r="AZ231" s="285">
        <f t="shared" ca="1" si="635"/>
        <v>10</v>
      </c>
      <c r="BA231" s="285">
        <f t="shared" ca="1" si="635"/>
        <v>25</v>
      </c>
      <c r="BB231" s="285">
        <f t="shared" ca="1" si="635"/>
        <v>7</v>
      </c>
      <c r="BC231" s="285">
        <f t="shared" ca="1" si="635"/>
        <v>0</v>
      </c>
      <c r="BD231" s="285">
        <f t="shared" ca="1" si="635"/>
        <v>7</v>
      </c>
      <c r="BE231" s="285">
        <f t="shared" ca="1" si="569"/>
        <v>0</v>
      </c>
      <c r="BF231" s="285">
        <f t="shared" ca="1" si="636"/>
        <v>25</v>
      </c>
      <c r="BG231" s="285">
        <f t="shared" ca="1" si="636"/>
        <v>0</v>
      </c>
      <c r="BH231" s="285">
        <f t="shared" ca="1" si="636"/>
        <v>0</v>
      </c>
      <c r="BI231" s="285">
        <f t="shared" ca="1" si="636"/>
        <v>0</v>
      </c>
      <c r="BJ231" s="285">
        <f t="shared" ca="1" si="637"/>
        <v>15</v>
      </c>
      <c r="BK231" s="285">
        <f t="shared" ca="1" si="637"/>
        <v>0</v>
      </c>
      <c r="BL231" s="285">
        <f t="shared" ca="1" si="637"/>
        <v>0</v>
      </c>
      <c r="BM231" s="285">
        <f t="shared" ca="1" si="637"/>
        <v>0</v>
      </c>
      <c r="BN231" s="285">
        <f t="shared" ca="1" si="637"/>
        <v>0</v>
      </c>
      <c r="BO231" s="285">
        <f t="shared" ca="1" si="637"/>
        <v>0</v>
      </c>
      <c r="BP231" s="285">
        <f t="shared" ca="1" si="637"/>
        <v>0</v>
      </c>
      <c r="BQ231" s="514">
        <f t="shared" ca="1" si="570"/>
        <v>24</v>
      </c>
      <c r="BR231" s="566">
        <f t="shared" ca="1" si="622"/>
        <v>88.5</v>
      </c>
      <c r="BS231" s="274">
        <f t="shared" ca="1" si="621"/>
        <v>650</v>
      </c>
      <c r="BT231" s="285">
        <f t="shared" ca="1" si="571"/>
        <v>739</v>
      </c>
      <c r="BU231" s="286" t="str">
        <f t="shared" si="626"/>
        <v>K</v>
      </c>
      <c r="BV231" s="323">
        <f t="shared" ca="1" si="573"/>
        <v>739</v>
      </c>
      <c r="BW231" s="323">
        <f t="shared" ca="1" si="572"/>
        <v>0</v>
      </c>
      <c r="BY231" s="29"/>
      <c r="BZ231" s="29"/>
      <c r="CA231" s="237" t="str">
        <f t="shared" si="627"/>
        <v>K</v>
      </c>
      <c r="CB231" s="278">
        <f t="shared" si="628"/>
        <v>2030</v>
      </c>
      <c r="CC231" s="279">
        <f t="shared" si="628"/>
        <v>10</v>
      </c>
      <c r="CD231" s="280">
        <f t="shared" ca="1" si="574"/>
        <v>0</v>
      </c>
      <c r="CE231" s="280">
        <f t="shared" ca="1" si="575"/>
        <v>0</v>
      </c>
      <c r="CF231" s="280">
        <f t="shared" ca="1" si="576"/>
        <v>0</v>
      </c>
      <c r="CG231" s="280">
        <f t="shared" ca="1" si="577"/>
        <v>0</v>
      </c>
      <c r="CH231" s="280">
        <f t="shared" ca="1" si="578"/>
        <v>0</v>
      </c>
      <c r="CI231" s="280">
        <f t="shared" ca="1" si="579"/>
        <v>0</v>
      </c>
      <c r="CJ231" s="280">
        <f t="shared" ca="1" si="580"/>
        <v>0</v>
      </c>
      <c r="CK231" s="280">
        <f t="shared" ca="1" si="581"/>
        <v>0</v>
      </c>
      <c r="CL231" s="280">
        <f t="shared" ca="1" si="582"/>
        <v>0</v>
      </c>
      <c r="CM231" s="280">
        <f t="shared" ca="1" si="583"/>
        <v>150</v>
      </c>
      <c r="CN231" s="280">
        <f t="shared" ca="1" si="584"/>
        <v>500</v>
      </c>
      <c r="CO231" s="280">
        <f t="shared" ca="1" si="585"/>
        <v>0</v>
      </c>
      <c r="CP231" s="365">
        <f t="shared" ca="1" si="586"/>
        <v>0</v>
      </c>
      <c r="CQ231" s="613">
        <f t="shared" ca="1" si="587"/>
        <v>0</v>
      </c>
      <c r="CR231" s="280">
        <f t="shared" ca="1" si="588"/>
        <v>11</v>
      </c>
      <c r="CS231" s="280">
        <f t="shared" ca="1" si="589"/>
        <v>25</v>
      </c>
      <c r="CT231" s="280">
        <f t="shared" ca="1" si="590"/>
        <v>6</v>
      </c>
      <c r="CU231" s="280">
        <f t="shared" ca="1" si="591"/>
        <v>0</v>
      </c>
      <c r="CV231" s="280">
        <f t="shared" ca="1" si="592"/>
        <v>5</v>
      </c>
      <c r="CW231" s="365">
        <f t="shared" ca="1" si="593"/>
        <v>0</v>
      </c>
      <c r="CX231" s="280">
        <f t="shared" ca="1" si="594"/>
        <v>25</v>
      </c>
      <c r="CY231" s="280">
        <f t="shared" ca="1" si="595"/>
        <v>0</v>
      </c>
      <c r="CZ231" s="280">
        <f t="shared" ca="1" si="596"/>
        <v>0</v>
      </c>
      <c r="DA231" s="280">
        <f t="shared" ca="1" si="597"/>
        <v>0</v>
      </c>
      <c r="DB231" s="280">
        <f t="shared" ca="1" si="598"/>
        <v>15</v>
      </c>
      <c r="DC231" s="280">
        <f t="shared" ca="1" si="599"/>
        <v>0</v>
      </c>
      <c r="DD231" s="280">
        <f t="shared" ca="1" si="600"/>
        <v>0</v>
      </c>
      <c r="DE231" s="280">
        <f t="shared" ca="1" si="601"/>
        <v>0</v>
      </c>
      <c r="DF231" s="280">
        <f t="shared" ca="1" si="602"/>
        <v>0</v>
      </c>
      <c r="DG231" s="280">
        <f t="shared" ca="1" si="603"/>
        <v>0</v>
      </c>
      <c r="DH231" s="280">
        <f t="shared" ca="1" si="604"/>
        <v>0</v>
      </c>
      <c r="DI231" s="568">
        <f t="shared" ca="1" si="605"/>
        <v>22</v>
      </c>
      <c r="DJ231" s="568">
        <f t="shared" ca="1" si="606"/>
        <v>65</v>
      </c>
      <c r="DK231" s="414">
        <f t="shared" ca="1" si="607"/>
        <v>650</v>
      </c>
      <c r="DL231" s="281">
        <f t="shared" ca="1" si="608"/>
        <v>737</v>
      </c>
      <c r="DM231" s="281">
        <f t="shared" ca="1" si="609"/>
        <v>737</v>
      </c>
      <c r="DN231" s="454">
        <f t="shared" ca="1" si="610"/>
        <v>0</v>
      </c>
      <c r="DO231" s="440">
        <f t="shared" ca="1" si="611"/>
        <v>0</v>
      </c>
    </row>
    <row r="232" spans="1:119" ht="11.25" customHeight="1">
      <c r="A232" s="1">
        <f t="shared" si="612"/>
        <v>2036</v>
      </c>
      <c r="B232" s="390">
        <v>0</v>
      </c>
      <c r="C232" s="390">
        <v>0</v>
      </c>
      <c r="D232" s="390">
        <v>0</v>
      </c>
      <c r="E232" s="390">
        <v>0</v>
      </c>
      <c r="F232" s="390">
        <v>0</v>
      </c>
      <c r="G232" s="390">
        <v>0</v>
      </c>
      <c r="H232" s="390">
        <v>0</v>
      </c>
      <c r="I232" s="390">
        <v>0</v>
      </c>
      <c r="J232" s="390">
        <v>0</v>
      </c>
      <c r="K232" s="390">
        <v>0</v>
      </c>
      <c r="L232" s="390">
        <v>0</v>
      </c>
      <c r="M232" s="390">
        <v>0</v>
      </c>
      <c r="N232" s="306">
        <f t="shared" si="638"/>
        <v>0</v>
      </c>
      <c r="O232" s="307"/>
      <c r="P232" s="1">
        <f t="shared" si="639"/>
        <v>2036</v>
      </c>
      <c r="Q232" s="390">
        <v>0</v>
      </c>
      <c r="R232" s="390">
        <v>0</v>
      </c>
      <c r="S232" s="390">
        <v>0</v>
      </c>
      <c r="T232" s="390">
        <v>0</v>
      </c>
      <c r="U232" s="390">
        <v>0</v>
      </c>
      <c r="V232" s="390">
        <v>0</v>
      </c>
      <c r="W232" s="390">
        <v>0</v>
      </c>
      <c r="X232" s="390">
        <v>0</v>
      </c>
      <c r="Y232" s="390">
        <v>0</v>
      </c>
      <c r="Z232" s="390">
        <v>0</v>
      </c>
      <c r="AA232" s="390">
        <v>0</v>
      </c>
      <c r="AB232" s="390">
        <v>0</v>
      </c>
      <c r="AC232" s="303">
        <f t="shared" si="640"/>
        <v>0</v>
      </c>
      <c r="AE232" s="237"/>
      <c r="AF232" s="259"/>
      <c r="AH232" s="25"/>
      <c r="AI232" s="237" t="str">
        <f t="shared" si="623"/>
        <v>AA</v>
      </c>
      <c r="AJ232" s="25">
        <f t="shared" si="624"/>
        <v>2030</v>
      </c>
      <c r="AK232" s="284">
        <f t="shared" si="625"/>
        <v>11</v>
      </c>
      <c r="AL232" s="285">
        <f t="shared" ca="1" si="634"/>
        <v>0</v>
      </c>
      <c r="AM232" s="285">
        <f t="shared" ca="1" si="634"/>
        <v>0</v>
      </c>
      <c r="AN232" s="285">
        <f t="shared" ca="1" si="634"/>
        <v>0</v>
      </c>
      <c r="AO232" s="285">
        <f t="shared" ca="1" si="634"/>
        <v>0</v>
      </c>
      <c r="AP232" s="285">
        <f t="shared" ca="1" si="634"/>
        <v>0</v>
      </c>
      <c r="AQ232" s="285">
        <f t="shared" ca="1" si="634"/>
        <v>0</v>
      </c>
      <c r="AR232" s="285">
        <f t="shared" ca="1" si="634"/>
        <v>0</v>
      </c>
      <c r="AS232" s="285">
        <f t="shared" ca="1" si="634"/>
        <v>0</v>
      </c>
      <c r="AT232" s="285">
        <f t="shared" ca="1" si="634"/>
        <v>0</v>
      </c>
      <c r="AU232" s="285">
        <f t="shared" ca="1" si="634"/>
        <v>150</v>
      </c>
      <c r="AV232" s="285">
        <f t="shared" ca="1" si="635"/>
        <v>500</v>
      </c>
      <c r="AW232" s="285">
        <f t="shared" ca="1" si="635"/>
        <v>0</v>
      </c>
      <c r="AX232" s="285">
        <f t="shared" ca="1" si="635"/>
        <v>0</v>
      </c>
      <c r="AY232" s="609">
        <f t="shared" ca="1" si="635"/>
        <v>0</v>
      </c>
      <c r="AZ232" s="285">
        <f t="shared" ca="1" si="635"/>
        <v>10</v>
      </c>
      <c r="BA232" s="285">
        <f t="shared" ca="1" si="635"/>
        <v>25</v>
      </c>
      <c r="BB232" s="285">
        <f t="shared" ca="1" si="635"/>
        <v>6</v>
      </c>
      <c r="BC232" s="285">
        <f t="shared" ca="1" si="635"/>
        <v>0</v>
      </c>
      <c r="BD232" s="285">
        <f t="shared" ca="1" si="635"/>
        <v>6</v>
      </c>
      <c r="BE232" s="285">
        <f t="shared" ca="1" si="569"/>
        <v>0</v>
      </c>
      <c r="BF232" s="285">
        <f t="shared" ca="1" si="636"/>
        <v>25</v>
      </c>
      <c r="BG232" s="285">
        <f t="shared" ca="1" si="636"/>
        <v>0</v>
      </c>
      <c r="BH232" s="285">
        <f t="shared" ca="1" si="636"/>
        <v>0</v>
      </c>
      <c r="BI232" s="285">
        <f t="shared" ca="1" si="636"/>
        <v>0</v>
      </c>
      <c r="BJ232" s="285">
        <f t="shared" ca="1" si="637"/>
        <v>15</v>
      </c>
      <c r="BK232" s="285">
        <f t="shared" ca="1" si="637"/>
        <v>0</v>
      </c>
      <c r="BL232" s="285">
        <f t="shared" ca="1" si="637"/>
        <v>0</v>
      </c>
      <c r="BM232" s="285">
        <f t="shared" ca="1" si="637"/>
        <v>0</v>
      </c>
      <c r="BN232" s="285">
        <f t="shared" ca="1" si="637"/>
        <v>0</v>
      </c>
      <c r="BO232" s="285">
        <f t="shared" ca="1" si="637"/>
        <v>0</v>
      </c>
      <c r="BP232" s="285">
        <f t="shared" ca="1" si="637"/>
        <v>0</v>
      </c>
      <c r="BQ232" s="514">
        <f t="shared" ca="1" si="570"/>
        <v>23</v>
      </c>
      <c r="BR232" s="566">
        <f t="shared" ca="1" si="622"/>
        <v>87.7</v>
      </c>
      <c r="BS232" s="274">
        <f t="shared" ca="1" si="621"/>
        <v>650</v>
      </c>
      <c r="BT232" s="285">
        <f t="shared" ca="1" si="571"/>
        <v>738</v>
      </c>
      <c r="BU232" s="286" t="str">
        <f t="shared" si="626"/>
        <v>L</v>
      </c>
      <c r="BV232" s="323">
        <f t="shared" ca="1" si="573"/>
        <v>737</v>
      </c>
      <c r="BW232" s="323">
        <f t="shared" ca="1" si="572"/>
        <v>-1</v>
      </c>
      <c r="BY232" s="29"/>
      <c r="BZ232" s="29"/>
      <c r="CA232" s="237" t="str">
        <f t="shared" si="627"/>
        <v>L</v>
      </c>
      <c r="CB232" s="278">
        <f t="shared" si="628"/>
        <v>2030</v>
      </c>
      <c r="CC232" s="279">
        <f t="shared" si="628"/>
        <v>11</v>
      </c>
      <c r="CD232" s="280">
        <f t="shared" ca="1" si="574"/>
        <v>0</v>
      </c>
      <c r="CE232" s="280">
        <f t="shared" ca="1" si="575"/>
        <v>0</v>
      </c>
      <c r="CF232" s="280">
        <f t="shared" ca="1" si="576"/>
        <v>0</v>
      </c>
      <c r="CG232" s="280">
        <f t="shared" ca="1" si="577"/>
        <v>0</v>
      </c>
      <c r="CH232" s="280">
        <f t="shared" ca="1" si="578"/>
        <v>0</v>
      </c>
      <c r="CI232" s="280">
        <f t="shared" ca="1" si="579"/>
        <v>0</v>
      </c>
      <c r="CJ232" s="280">
        <f t="shared" ca="1" si="580"/>
        <v>0</v>
      </c>
      <c r="CK232" s="280">
        <f t="shared" ca="1" si="581"/>
        <v>0</v>
      </c>
      <c r="CL232" s="280">
        <f t="shared" ca="1" si="582"/>
        <v>0</v>
      </c>
      <c r="CM232" s="280">
        <f t="shared" ca="1" si="583"/>
        <v>150</v>
      </c>
      <c r="CN232" s="280">
        <f t="shared" ca="1" si="584"/>
        <v>500</v>
      </c>
      <c r="CO232" s="280">
        <f t="shared" ca="1" si="585"/>
        <v>0</v>
      </c>
      <c r="CP232" s="365">
        <f t="shared" ca="1" si="586"/>
        <v>0</v>
      </c>
      <c r="CQ232" s="613">
        <f t="shared" ca="1" si="587"/>
        <v>0</v>
      </c>
      <c r="CR232" s="280">
        <f t="shared" ca="1" si="588"/>
        <v>7</v>
      </c>
      <c r="CS232" s="280">
        <f t="shared" ca="1" si="589"/>
        <v>25</v>
      </c>
      <c r="CT232" s="280">
        <f t="shared" ca="1" si="590"/>
        <v>6</v>
      </c>
      <c r="CU232" s="280">
        <f t="shared" ca="1" si="591"/>
        <v>0</v>
      </c>
      <c r="CV232" s="280">
        <f t="shared" ca="1" si="592"/>
        <v>5</v>
      </c>
      <c r="CW232" s="365">
        <f t="shared" ca="1" si="593"/>
        <v>0</v>
      </c>
      <c r="CX232" s="280">
        <f t="shared" ca="1" si="594"/>
        <v>25</v>
      </c>
      <c r="CY232" s="280">
        <f t="shared" ca="1" si="595"/>
        <v>0</v>
      </c>
      <c r="CZ232" s="280">
        <f t="shared" ca="1" si="596"/>
        <v>0</v>
      </c>
      <c r="DA232" s="280">
        <f t="shared" ca="1" si="597"/>
        <v>0</v>
      </c>
      <c r="DB232" s="280">
        <f t="shared" ca="1" si="598"/>
        <v>15</v>
      </c>
      <c r="DC232" s="280">
        <f t="shared" ca="1" si="599"/>
        <v>0</v>
      </c>
      <c r="DD232" s="280">
        <f t="shared" ca="1" si="600"/>
        <v>0</v>
      </c>
      <c r="DE232" s="280">
        <f t="shared" ca="1" si="601"/>
        <v>0</v>
      </c>
      <c r="DF232" s="280">
        <f t="shared" ca="1" si="602"/>
        <v>0</v>
      </c>
      <c r="DG232" s="280">
        <f t="shared" ca="1" si="603"/>
        <v>0</v>
      </c>
      <c r="DH232" s="280">
        <f t="shared" ca="1" si="604"/>
        <v>0</v>
      </c>
      <c r="DI232" s="568">
        <f t="shared" ca="1" si="605"/>
        <v>18</v>
      </c>
      <c r="DJ232" s="568">
        <f t="shared" ca="1" si="606"/>
        <v>65</v>
      </c>
      <c r="DK232" s="414">
        <f t="shared" ca="1" si="607"/>
        <v>650</v>
      </c>
      <c r="DL232" s="281">
        <f t="shared" ca="1" si="608"/>
        <v>733</v>
      </c>
      <c r="DM232" s="281">
        <f t="shared" ca="1" si="609"/>
        <v>733</v>
      </c>
      <c r="DN232" s="454">
        <f t="shared" ca="1" si="610"/>
        <v>0</v>
      </c>
      <c r="DO232" s="440">
        <f t="shared" ca="1" si="611"/>
        <v>0</v>
      </c>
    </row>
    <row r="233" spans="1:119" ht="11.25" customHeight="1">
      <c r="A233" s="1">
        <f t="shared" si="612"/>
        <v>2037</v>
      </c>
      <c r="B233" s="390">
        <v>0</v>
      </c>
      <c r="C233" s="390">
        <v>0</v>
      </c>
      <c r="D233" s="390">
        <v>0</v>
      </c>
      <c r="E233" s="390">
        <v>0</v>
      </c>
      <c r="F233" s="390">
        <v>0</v>
      </c>
      <c r="G233" s="390">
        <v>0</v>
      </c>
      <c r="H233" s="390">
        <v>0</v>
      </c>
      <c r="I233" s="390">
        <v>0</v>
      </c>
      <c r="J233" s="390">
        <v>0</v>
      </c>
      <c r="K233" s="390">
        <v>0</v>
      </c>
      <c r="L233" s="390">
        <v>0</v>
      </c>
      <c r="M233" s="390">
        <v>0</v>
      </c>
      <c r="N233" s="306">
        <f t="shared" si="638"/>
        <v>0</v>
      </c>
      <c r="O233" s="307"/>
      <c r="P233" s="1">
        <f t="shared" si="639"/>
        <v>2037</v>
      </c>
      <c r="Q233" s="390">
        <v>0</v>
      </c>
      <c r="R233" s="390">
        <v>0</v>
      </c>
      <c r="S233" s="390">
        <v>0</v>
      </c>
      <c r="T233" s="390">
        <v>0</v>
      </c>
      <c r="U233" s="390">
        <v>0</v>
      </c>
      <c r="V233" s="390">
        <v>0</v>
      </c>
      <c r="W233" s="390">
        <v>0</v>
      </c>
      <c r="X233" s="390">
        <v>0</v>
      </c>
      <c r="Y233" s="390">
        <v>0</v>
      </c>
      <c r="Z233" s="390">
        <v>0</v>
      </c>
      <c r="AA233" s="390">
        <v>0</v>
      </c>
      <c r="AB233" s="390">
        <v>0</v>
      </c>
      <c r="AC233" s="303">
        <f t="shared" si="640"/>
        <v>0</v>
      </c>
      <c r="AD233" s="55"/>
      <c r="AE233" s="262"/>
      <c r="AF233" s="262"/>
      <c r="AH233" s="49"/>
      <c r="AI233" s="237" t="str">
        <f t="shared" si="623"/>
        <v>AB</v>
      </c>
      <c r="AJ233" s="25">
        <f t="shared" si="624"/>
        <v>2030</v>
      </c>
      <c r="AK233" s="284">
        <f t="shared" si="625"/>
        <v>12</v>
      </c>
      <c r="AL233" s="285">
        <f t="shared" ca="1" si="634"/>
        <v>0</v>
      </c>
      <c r="AM233" s="285">
        <f t="shared" ca="1" si="634"/>
        <v>0</v>
      </c>
      <c r="AN233" s="285">
        <f t="shared" ca="1" si="634"/>
        <v>0</v>
      </c>
      <c r="AO233" s="285">
        <f t="shared" ca="1" si="634"/>
        <v>0</v>
      </c>
      <c r="AP233" s="285">
        <f t="shared" ca="1" si="634"/>
        <v>0</v>
      </c>
      <c r="AQ233" s="285">
        <f t="shared" ca="1" si="634"/>
        <v>0</v>
      </c>
      <c r="AR233" s="285">
        <f t="shared" ca="1" si="634"/>
        <v>0</v>
      </c>
      <c r="AS233" s="285">
        <f t="shared" ca="1" si="634"/>
        <v>0</v>
      </c>
      <c r="AT233" s="285">
        <f t="shared" ca="1" si="634"/>
        <v>0</v>
      </c>
      <c r="AU233" s="285">
        <f t="shared" ca="1" si="634"/>
        <v>150</v>
      </c>
      <c r="AV233" s="285">
        <f t="shared" ca="1" si="635"/>
        <v>500</v>
      </c>
      <c r="AW233" s="285">
        <f t="shared" ca="1" si="635"/>
        <v>0</v>
      </c>
      <c r="AX233" s="285">
        <f t="shared" ca="1" si="635"/>
        <v>0</v>
      </c>
      <c r="AY233" s="609">
        <f t="shared" ca="1" si="635"/>
        <v>0</v>
      </c>
      <c r="AZ233" s="285">
        <f t="shared" ca="1" si="635"/>
        <v>11</v>
      </c>
      <c r="BA233" s="285">
        <f t="shared" ca="1" si="635"/>
        <v>25</v>
      </c>
      <c r="BB233" s="285">
        <f t="shared" ca="1" si="635"/>
        <v>6</v>
      </c>
      <c r="BC233" s="285">
        <f t="shared" ca="1" si="635"/>
        <v>0</v>
      </c>
      <c r="BD233" s="285">
        <f t="shared" ca="1" si="635"/>
        <v>5</v>
      </c>
      <c r="BE233" s="285">
        <f t="shared" ca="1" si="569"/>
        <v>0</v>
      </c>
      <c r="BF233" s="285">
        <f t="shared" ca="1" si="636"/>
        <v>25</v>
      </c>
      <c r="BG233" s="285">
        <f t="shared" ca="1" si="636"/>
        <v>0</v>
      </c>
      <c r="BH233" s="285">
        <f t="shared" ca="1" si="636"/>
        <v>0</v>
      </c>
      <c r="BI233" s="285">
        <f t="shared" ca="1" si="636"/>
        <v>0</v>
      </c>
      <c r="BJ233" s="285">
        <f t="shared" ca="1" si="637"/>
        <v>15</v>
      </c>
      <c r="BK233" s="285">
        <f t="shared" ca="1" si="637"/>
        <v>0</v>
      </c>
      <c r="BL233" s="285">
        <f t="shared" ca="1" si="637"/>
        <v>0</v>
      </c>
      <c r="BM233" s="285">
        <f t="shared" ca="1" si="637"/>
        <v>0</v>
      </c>
      <c r="BN233" s="285">
        <f t="shared" ca="1" si="637"/>
        <v>0</v>
      </c>
      <c r="BO233" s="285">
        <f t="shared" ca="1" si="637"/>
        <v>0</v>
      </c>
      <c r="BP233" s="285">
        <f t="shared" ca="1" si="637"/>
        <v>0</v>
      </c>
      <c r="BQ233" s="514">
        <f t="shared" ca="1" si="570"/>
        <v>21</v>
      </c>
      <c r="BR233" s="566">
        <f t="shared" ca="1" si="622"/>
        <v>86.5</v>
      </c>
      <c r="BS233" s="274">
        <f t="shared" ca="1" si="621"/>
        <v>650</v>
      </c>
      <c r="BT233" s="285">
        <f t="shared" ca="1" si="571"/>
        <v>736</v>
      </c>
      <c r="BU233" s="286" t="str">
        <f t="shared" si="626"/>
        <v>M</v>
      </c>
      <c r="BV233" s="323">
        <f t="shared" ca="1" si="573"/>
        <v>737</v>
      </c>
      <c r="BW233" s="323">
        <f t="shared" ca="1" si="572"/>
        <v>1</v>
      </c>
      <c r="BY233" s="29"/>
      <c r="BZ233" s="29"/>
      <c r="CA233" s="237" t="str">
        <f t="shared" si="627"/>
        <v>M</v>
      </c>
      <c r="CB233" s="278">
        <f t="shared" si="628"/>
        <v>2030</v>
      </c>
      <c r="CC233" s="279">
        <f t="shared" si="628"/>
        <v>12</v>
      </c>
      <c r="CD233" s="280">
        <f t="shared" ca="1" si="574"/>
        <v>0</v>
      </c>
      <c r="CE233" s="280">
        <f t="shared" ca="1" si="575"/>
        <v>0</v>
      </c>
      <c r="CF233" s="280">
        <f t="shared" ca="1" si="576"/>
        <v>0</v>
      </c>
      <c r="CG233" s="280">
        <f t="shared" ca="1" si="577"/>
        <v>0</v>
      </c>
      <c r="CH233" s="280">
        <f t="shared" ca="1" si="578"/>
        <v>0</v>
      </c>
      <c r="CI233" s="280">
        <f t="shared" ca="1" si="579"/>
        <v>0</v>
      </c>
      <c r="CJ233" s="280">
        <f t="shared" ca="1" si="580"/>
        <v>0</v>
      </c>
      <c r="CK233" s="280">
        <f t="shared" ca="1" si="581"/>
        <v>0</v>
      </c>
      <c r="CL233" s="280">
        <f t="shared" ca="1" si="582"/>
        <v>600</v>
      </c>
      <c r="CM233" s="280">
        <f t="shared" ca="1" si="583"/>
        <v>150</v>
      </c>
      <c r="CN233" s="280">
        <f t="shared" ca="1" si="584"/>
        <v>500</v>
      </c>
      <c r="CO233" s="280">
        <f t="shared" ca="1" si="585"/>
        <v>0</v>
      </c>
      <c r="CP233" s="365">
        <f t="shared" ca="1" si="586"/>
        <v>0</v>
      </c>
      <c r="CQ233" s="613">
        <f t="shared" ca="1" si="587"/>
        <v>0</v>
      </c>
      <c r="CR233" s="280">
        <f t="shared" ca="1" si="588"/>
        <v>10</v>
      </c>
      <c r="CS233" s="280">
        <f t="shared" ca="1" si="589"/>
        <v>25</v>
      </c>
      <c r="CT233" s="280">
        <f t="shared" ca="1" si="590"/>
        <v>7</v>
      </c>
      <c r="CU233" s="280">
        <f t="shared" ca="1" si="591"/>
        <v>0</v>
      </c>
      <c r="CV233" s="280">
        <f t="shared" ca="1" si="592"/>
        <v>6</v>
      </c>
      <c r="CW233" s="365">
        <f t="shared" ca="1" si="593"/>
        <v>0</v>
      </c>
      <c r="CX233" s="280">
        <f t="shared" ca="1" si="594"/>
        <v>25</v>
      </c>
      <c r="CY233" s="280">
        <f t="shared" ca="1" si="595"/>
        <v>0</v>
      </c>
      <c r="CZ233" s="280">
        <f t="shared" ca="1" si="596"/>
        <v>0</v>
      </c>
      <c r="DA233" s="280">
        <f t="shared" ca="1" si="597"/>
        <v>0</v>
      </c>
      <c r="DB233" s="280">
        <f t="shared" ca="1" si="598"/>
        <v>15</v>
      </c>
      <c r="DC233" s="280">
        <f t="shared" ca="1" si="599"/>
        <v>0</v>
      </c>
      <c r="DD233" s="280">
        <f t="shared" ca="1" si="600"/>
        <v>0</v>
      </c>
      <c r="DE233" s="280">
        <f t="shared" ca="1" si="601"/>
        <v>0</v>
      </c>
      <c r="DF233" s="280">
        <f t="shared" ca="1" si="602"/>
        <v>0</v>
      </c>
      <c r="DG233" s="280">
        <f t="shared" ca="1" si="603"/>
        <v>0</v>
      </c>
      <c r="DH233" s="280">
        <f t="shared" ca="1" si="604"/>
        <v>0</v>
      </c>
      <c r="DI233" s="568">
        <f t="shared" ca="1" si="605"/>
        <v>23</v>
      </c>
      <c r="DJ233" s="568">
        <f t="shared" ca="1" si="606"/>
        <v>65</v>
      </c>
      <c r="DK233" s="414">
        <f t="shared" ca="1" si="607"/>
        <v>1250</v>
      </c>
      <c r="DL233" s="281">
        <f t="shared" ca="1" si="608"/>
        <v>1338</v>
      </c>
      <c r="DM233" s="281">
        <f t="shared" ca="1" si="609"/>
        <v>1338</v>
      </c>
      <c r="DN233" s="454">
        <f t="shared" ca="1" si="610"/>
        <v>0</v>
      </c>
      <c r="DO233" s="440">
        <f t="shared" ca="1" si="611"/>
        <v>0</v>
      </c>
    </row>
    <row r="234" spans="1:119" ht="11.25" customHeight="1">
      <c r="A234" s="1">
        <f t="shared" si="612"/>
        <v>2038</v>
      </c>
      <c r="B234" s="390">
        <v>0</v>
      </c>
      <c r="C234" s="390">
        <v>0</v>
      </c>
      <c r="D234" s="390">
        <v>0</v>
      </c>
      <c r="E234" s="390">
        <v>0</v>
      </c>
      <c r="F234" s="390">
        <v>0</v>
      </c>
      <c r="G234" s="390">
        <v>0</v>
      </c>
      <c r="H234" s="390">
        <v>0</v>
      </c>
      <c r="I234" s="390">
        <v>0</v>
      </c>
      <c r="J234" s="390">
        <v>0</v>
      </c>
      <c r="K234" s="390">
        <v>0</v>
      </c>
      <c r="L234" s="390">
        <v>0</v>
      </c>
      <c r="M234" s="390">
        <v>0</v>
      </c>
      <c r="N234" s="306">
        <f t="shared" si="638"/>
        <v>0</v>
      </c>
      <c r="O234" s="307"/>
      <c r="P234" s="1">
        <f t="shared" si="639"/>
        <v>2038</v>
      </c>
      <c r="Q234" s="390">
        <v>0</v>
      </c>
      <c r="R234" s="390">
        <v>0</v>
      </c>
      <c r="S234" s="390">
        <v>0</v>
      </c>
      <c r="T234" s="390">
        <v>0</v>
      </c>
      <c r="U234" s="390">
        <v>0</v>
      </c>
      <c r="V234" s="390">
        <v>0</v>
      </c>
      <c r="W234" s="390">
        <v>0</v>
      </c>
      <c r="X234" s="390">
        <v>0</v>
      </c>
      <c r="Y234" s="390">
        <v>0</v>
      </c>
      <c r="Z234" s="390">
        <v>0</v>
      </c>
      <c r="AA234" s="390">
        <v>0</v>
      </c>
      <c r="AB234" s="390">
        <v>0</v>
      </c>
      <c r="AC234" s="303">
        <f t="shared" si="640"/>
        <v>0</v>
      </c>
      <c r="AE234" s="237"/>
      <c r="AF234" s="259"/>
      <c r="AI234" s="237" t="str">
        <f t="shared" si="623"/>
        <v>Q</v>
      </c>
      <c r="AJ234" s="25">
        <f t="shared" si="624"/>
        <v>2031</v>
      </c>
      <c r="AK234" s="284">
        <f t="shared" si="625"/>
        <v>1</v>
      </c>
      <c r="AL234" s="285">
        <f t="shared" ca="1" si="634"/>
        <v>0</v>
      </c>
      <c r="AM234" s="285">
        <f t="shared" ca="1" si="634"/>
        <v>0</v>
      </c>
      <c r="AN234" s="285">
        <f t="shared" ca="1" si="634"/>
        <v>0</v>
      </c>
      <c r="AO234" s="285">
        <f t="shared" ca="1" si="634"/>
        <v>0</v>
      </c>
      <c r="AP234" s="285">
        <f t="shared" ca="1" si="634"/>
        <v>0</v>
      </c>
      <c r="AQ234" s="285">
        <f t="shared" ca="1" si="634"/>
        <v>0</v>
      </c>
      <c r="AR234" s="285">
        <f t="shared" ca="1" si="634"/>
        <v>0</v>
      </c>
      <c r="AS234" s="285">
        <f t="shared" ca="1" si="634"/>
        <v>0</v>
      </c>
      <c r="AT234" s="285">
        <f t="shared" ca="1" si="634"/>
        <v>600</v>
      </c>
      <c r="AU234" s="285">
        <f t="shared" ca="1" si="634"/>
        <v>150</v>
      </c>
      <c r="AV234" s="285">
        <f t="shared" ca="1" si="635"/>
        <v>500</v>
      </c>
      <c r="AW234" s="285">
        <f t="shared" ca="1" si="635"/>
        <v>0</v>
      </c>
      <c r="AX234" s="285">
        <f t="shared" ca="1" si="635"/>
        <v>0</v>
      </c>
      <c r="AY234" s="609">
        <f t="shared" ca="1" si="635"/>
        <v>0</v>
      </c>
      <c r="AZ234" s="285">
        <f t="shared" ca="1" si="635"/>
        <v>7</v>
      </c>
      <c r="BA234" s="285">
        <f t="shared" ca="1" si="635"/>
        <v>25</v>
      </c>
      <c r="BB234" s="285">
        <f t="shared" ca="1" si="635"/>
        <v>7</v>
      </c>
      <c r="BC234" s="285">
        <f t="shared" ca="1" si="635"/>
        <v>0</v>
      </c>
      <c r="BD234" s="285">
        <f t="shared" ca="1" si="635"/>
        <v>5</v>
      </c>
      <c r="BE234" s="285">
        <f t="shared" ca="1" si="569"/>
        <v>0</v>
      </c>
      <c r="BF234" s="285">
        <f t="shared" ca="1" si="636"/>
        <v>25</v>
      </c>
      <c r="BG234" s="285">
        <f t="shared" ca="1" si="636"/>
        <v>0</v>
      </c>
      <c r="BH234" s="285">
        <f t="shared" ca="1" si="636"/>
        <v>0</v>
      </c>
      <c r="BI234" s="285">
        <f t="shared" ca="1" si="636"/>
        <v>0</v>
      </c>
      <c r="BJ234" s="285">
        <f t="shared" ca="1" si="637"/>
        <v>15</v>
      </c>
      <c r="BK234" s="285">
        <f t="shared" ca="1" si="637"/>
        <v>0</v>
      </c>
      <c r="BL234" s="285">
        <f t="shared" ca="1" si="637"/>
        <v>0</v>
      </c>
      <c r="BM234" s="285">
        <f t="shared" ca="1" si="637"/>
        <v>0</v>
      </c>
      <c r="BN234" s="285">
        <f t="shared" ca="1" si="637"/>
        <v>0</v>
      </c>
      <c r="BO234" s="285">
        <f t="shared" ca="1" si="637"/>
        <v>0</v>
      </c>
      <c r="BP234" s="285">
        <f t="shared" ca="1" si="637"/>
        <v>0</v>
      </c>
      <c r="BQ234" s="514">
        <f t="shared" ca="1" si="570"/>
        <v>19</v>
      </c>
      <c r="BR234" s="566">
        <f t="shared" ca="1" si="622"/>
        <v>84.1</v>
      </c>
      <c r="BS234" s="274">
        <f t="shared" ca="1" si="621"/>
        <v>1250</v>
      </c>
      <c r="BT234" s="285">
        <f t="shared" ca="1" si="571"/>
        <v>1334</v>
      </c>
      <c r="BU234" s="286" t="str">
        <f t="shared" si="626"/>
        <v>B</v>
      </c>
      <c r="BV234" s="323">
        <f t="shared" ca="1" si="573"/>
        <v>1334</v>
      </c>
      <c r="BW234" s="323">
        <f t="shared" ca="1" si="572"/>
        <v>0</v>
      </c>
      <c r="BY234" s="29"/>
      <c r="BZ234" s="29"/>
      <c r="CA234" s="237" t="str">
        <f t="shared" si="627"/>
        <v>B</v>
      </c>
      <c r="CB234" s="278">
        <f t="shared" si="628"/>
        <v>2031</v>
      </c>
      <c r="CC234" s="279">
        <f t="shared" si="628"/>
        <v>1</v>
      </c>
      <c r="CD234" s="280">
        <f t="shared" ca="1" si="574"/>
        <v>0</v>
      </c>
      <c r="CE234" s="280">
        <f t="shared" ca="1" si="575"/>
        <v>0</v>
      </c>
      <c r="CF234" s="280">
        <f t="shared" ca="1" si="576"/>
        <v>0</v>
      </c>
      <c r="CG234" s="280">
        <f t="shared" ca="1" si="577"/>
        <v>0</v>
      </c>
      <c r="CH234" s="280">
        <f t="shared" ca="1" si="578"/>
        <v>0</v>
      </c>
      <c r="CI234" s="280">
        <f t="shared" ca="1" si="579"/>
        <v>0</v>
      </c>
      <c r="CJ234" s="280">
        <f t="shared" ca="1" si="580"/>
        <v>0</v>
      </c>
      <c r="CK234" s="280">
        <f t="shared" ca="1" si="581"/>
        <v>0</v>
      </c>
      <c r="CL234" s="280">
        <f t="shared" ca="1" si="582"/>
        <v>600</v>
      </c>
      <c r="CM234" s="280">
        <f t="shared" ca="1" si="583"/>
        <v>150</v>
      </c>
      <c r="CN234" s="280">
        <f t="shared" ca="1" si="584"/>
        <v>500</v>
      </c>
      <c r="CO234" s="280">
        <f t="shared" ca="1" si="585"/>
        <v>0</v>
      </c>
      <c r="CP234" s="365">
        <f t="shared" ca="1" si="586"/>
        <v>0</v>
      </c>
      <c r="CQ234" s="613">
        <f t="shared" ca="1" si="587"/>
        <v>0</v>
      </c>
      <c r="CR234" s="280">
        <f t="shared" ca="1" si="588"/>
        <v>11</v>
      </c>
      <c r="CS234" s="280">
        <f t="shared" ca="1" si="589"/>
        <v>25</v>
      </c>
      <c r="CT234" s="280">
        <f t="shared" ca="1" si="590"/>
        <v>8</v>
      </c>
      <c r="CU234" s="280">
        <f t="shared" ca="1" si="591"/>
        <v>0</v>
      </c>
      <c r="CV234" s="280">
        <f t="shared" ca="1" si="592"/>
        <v>6</v>
      </c>
      <c r="CW234" s="365">
        <f t="shared" ca="1" si="593"/>
        <v>0</v>
      </c>
      <c r="CX234" s="280">
        <f t="shared" ca="1" si="594"/>
        <v>25</v>
      </c>
      <c r="CY234" s="280">
        <f t="shared" ca="1" si="595"/>
        <v>0</v>
      </c>
      <c r="CZ234" s="280">
        <f t="shared" ca="1" si="596"/>
        <v>0</v>
      </c>
      <c r="DA234" s="280">
        <f t="shared" ca="1" si="597"/>
        <v>0</v>
      </c>
      <c r="DB234" s="280">
        <f t="shared" ca="1" si="598"/>
        <v>15</v>
      </c>
      <c r="DC234" s="280">
        <f t="shared" ca="1" si="599"/>
        <v>0</v>
      </c>
      <c r="DD234" s="280">
        <f t="shared" ca="1" si="600"/>
        <v>0</v>
      </c>
      <c r="DE234" s="280">
        <f t="shared" ca="1" si="601"/>
        <v>0</v>
      </c>
      <c r="DF234" s="280">
        <f t="shared" ca="1" si="602"/>
        <v>0</v>
      </c>
      <c r="DG234" s="280">
        <f t="shared" ca="1" si="603"/>
        <v>0</v>
      </c>
      <c r="DH234" s="280">
        <f t="shared" ca="1" si="604"/>
        <v>0</v>
      </c>
      <c r="DI234" s="568">
        <f t="shared" ca="1" si="605"/>
        <v>25</v>
      </c>
      <c r="DJ234" s="568">
        <f t="shared" ca="1" si="606"/>
        <v>65</v>
      </c>
      <c r="DK234" s="414">
        <f t="shared" ca="1" si="607"/>
        <v>1250</v>
      </c>
      <c r="DL234" s="281">
        <f t="shared" ca="1" si="608"/>
        <v>1340</v>
      </c>
      <c r="DM234" s="281">
        <f t="shared" ca="1" si="609"/>
        <v>1341</v>
      </c>
      <c r="DN234" s="454">
        <f t="shared" ca="1" si="610"/>
        <v>1</v>
      </c>
      <c r="DO234" s="440">
        <f t="shared" ca="1" si="611"/>
        <v>7.4626865671641792E-4</v>
      </c>
    </row>
    <row r="235" spans="1:119" ht="11.25" customHeight="1">
      <c r="A235" s="1">
        <f t="shared" si="612"/>
        <v>2039</v>
      </c>
      <c r="B235" s="390">
        <v>0</v>
      </c>
      <c r="C235" s="390">
        <v>0</v>
      </c>
      <c r="D235" s="390">
        <v>0</v>
      </c>
      <c r="E235" s="390">
        <v>0</v>
      </c>
      <c r="F235" s="390">
        <v>0</v>
      </c>
      <c r="G235" s="390">
        <v>0</v>
      </c>
      <c r="H235" s="390">
        <v>0</v>
      </c>
      <c r="I235" s="390">
        <v>0</v>
      </c>
      <c r="J235" s="390">
        <v>0</v>
      </c>
      <c r="K235" s="390">
        <v>0</v>
      </c>
      <c r="L235" s="390">
        <v>0</v>
      </c>
      <c r="M235" s="390">
        <v>0</v>
      </c>
      <c r="N235" s="306">
        <f t="shared" si="638"/>
        <v>0</v>
      </c>
      <c r="O235" s="307"/>
      <c r="P235" s="1">
        <f t="shared" si="639"/>
        <v>2039</v>
      </c>
      <c r="Q235" s="390">
        <v>0</v>
      </c>
      <c r="R235" s="390">
        <v>0</v>
      </c>
      <c r="S235" s="390">
        <v>0</v>
      </c>
      <c r="T235" s="390">
        <v>0</v>
      </c>
      <c r="U235" s="390">
        <v>0</v>
      </c>
      <c r="V235" s="390">
        <v>0</v>
      </c>
      <c r="W235" s="390">
        <v>0</v>
      </c>
      <c r="X235" s="390">
        <v>0</v>
      </c>
      <c r="Y235" s="390">
        <v>0</v>
      </c>
      <c r="Z235" s="390">
        <v>0</v>
      </c>
      <c r="AA235" s="390">
        <v>0</v>
      </c>
      <c r="AB235" s="390">
        <v>0</v>
      </c>
      <c r="AC235" s="303">
        <f t="shared" si="640"/>
        <v>0</v>
      </c>
      <c r="AD235" s="55"/>
      <c r="AE235" s="262"/>
      <c r="AF235" s="262"/>
      <c r="AI235" s="237" t="str">
        <f t="shared" si="623"/>
        <v>R</v>
      </c>
      <c r="AJ235" s="25">
        <f t="shared" si="624"/>
        <v>2031</v>
      </c>
      <c r="AK235" s="284">
        <f t="shared" si="625"/>
        <v>2</v>
      </c>
      <c r="AL235" s="285">
        <f t="shared" ca="1" si="634"/>
        <v>0</v>
      </c>
      <c r="AM235" s="285">
        <f t="shared" ca="1" si="634"/>
        <v>0</v>
      </c>
      <c r="AN235" s="285">
        <f t="shared" ca="1" si="634"/>
        <v>0</v>
      </c>
      <c r="AO235" s="285">
        <f t="shared" ca="1" si="634"/>
        <v>0</v>
      </c>
      <c r="AP235" s="285">
        <f t="shared" ca="1" si="634"/>
        <v>0</v>
      </c>
      <c r="AQ235" s="285">
        <f t="shared" ca="1" si="634"/>
        <v>0</v>
      </c>
      <c r="AR235" s="285">
        <f t="shared" ca="1" si="634"/>
        <v>0</v>
      </c>
      <c r="AS235" s="285">
        <f t="shared" ca="1" si="634"/>
        <v>0</v>
      </c>
      <c r="AT235" s="285">
        <f t="shared" ca="1" si="634"/>
        <v>600</v>
      </c>
      <c r="AU235" s="285">
        <f t="shared" ca="1" si="634"/>
        <v>150</v>
      </c>
      <c r="AV235" s="285">
        <f t="shared" ca="1" si="635"/>
        <v>500</v>
      </c>
      <c r="AW235" s="285">
        <f t="shared" ca="1" si="635"/>
        <v>0</v>
      </c>
      <c r="AX235" s="285">
        <f t="shared" ca="1" si="635"/>
        <v>0</v>
      </c>
      <c r="AY235" s="609">
        <f t="shared" ca="1" si="635"/>
        <v>0</v>
      </c>
      <c r="AZ235" s="285">
        <f t="shared" ca="1" si="635"/>
        <v>10</v>
      </c>
      <c r="BA235" s="285">
        <f t="shared" ca="1" si="635"/>
        <v>25</v>
      </c>
      <c r="BB235" s="285">
        <f t="shared" ca="1" si="635"/>
        <v>8</v>
      </c>
      <c r="BC235" s="285">
        <f t="shared" ca="1" si="635"/>
        <v>0</v>
      </c>
      <c r="BD235" s="285">
        <f t="shared" ca="1" si="635"/>
        <v>6</v>
      </c>
      <c r="BE235" s="285">
        <f t="shared" ca="1" si="569"/>
        <v>0</v>
      </c>
      <c r="BF235" s="285">
        <f t="shared" ca="1" si="636"/>
        <v>25</v>
      </c>
      <c r="BG235" s="285">
        <f t="shared" ca="1" si="636"/>
        <v>0</v>
      </c>
      <c r="BH235" s="285">
        <f t="shared" ca="1" si="636"/>
        <v>0</v>
      </c>
      <c r="BI235" s="285">
        <f t="shared" ca="1" si="636"/>
        <v>0</v>
      </c>
      <c r="BJ235" s="285">
        <f t="shared" ca="1" si="637"/>
        <v>15</v>
      </c>
      <c r="BK235" s="285">
        <f t="shared" ca="1" si="637"/>
        <v>0</v>
      </c>
      <c r="BL235" s="285">
        <f t="shared" ca="1" si="637"/>
        <v>0</v>
      </c>
      <c r="BM235" s="285">
        <f t="shared" ca="1" si="637"/>
        <v>0</v>
      </c>
      <c r="BN235" s="285">
        <f t="shared" ca="1" si="637"/>
        <v>0</v>
      </c>
      <c r="BO235" s="285">
        <f t="shared" ca="1" si="637"/>
        <v>0</v>
      </c>
      <c r="BP235" s="285">
        <f t="shared" ca="1" si="637"/>
        <v>0</v>
      </c>
      <c r="BQ235" s="514">
        <f t="shared" ca="1" si="570"/>
        <v>24</v>
      </c>
      <c r="BR235" s="566">
        <f t="shared" ca="1" si="622"/>
        <v>88.6</v>
      </c>
      <c r="BS235" s="274">
        <f t="shared" ca="1" si="621"/>
        <v>1250</v>
      </c>
      <c r="BT235" s="285">
        <f t="shared" ca="1" si="571"/>
        <v>1339</v>
      </c>
      <c r="BU235" s="286" t="str">
        <f t="shared" si="626"/>
        <v>C</v>
      </c>
      <c r="BV235" s="323">
        <f t="shared" ca="1" si="573"/>
        <v>1339</v>
      </c>
      <c r="BW235" s="323">
        <f t="shared" ca="1" si="572"/>
        <v>0</v>
      </c>
      <c r="BY235" s="29"/>
      <c r="BZ235" s="29"/>
      <c r="CA235" s="237" t="str">
        <f t="shared" si="627"/>
        <v>C</v>
      </c>
      <c r="CB235" s="278">
        <f t="shared" si="628"/>
        <v>2031</v>
      </c>
      <c r="CC235" s="279">
        <f t="shared" si="628"/>
        <v>2</v>
      </c>
      <c r="CD235" s="280">
        <f t="shared" ca="1" si="574"/>
        <v>0</v>
      </c>
      <c r="CE235" s="280">
        <f t="shared" ca="1" si="575"/>
        <v>0</v>
      </c>
      <c r="CF235" s="280">
        <f t="shared" ca="1" si="576"/>
        <v>0</v>
      </c>
      <c r="CG235" s="280">
        <f t="shared" ca="1" si="577"/>
        <v>0</v>
      </c>
      <c r="CH235" s="280">
        <f t="shared" ca="1" si="578"/>
        <v>0</v>
      </c>
      <c r="CI235" s="280">
        <f t="shared" ca="1" si="579"/>
        <v>0</v>
      </c>
      <c r="CJ235" s="280">
        <f t="shared" ca="1" si="580"/>
        <v>0</v>
      </c>
      <c r="CK235" s="280">
        <f t="shared" ca="1" si="581"/>
        <v>0</v>
      </c>
      <c r="CL235" s="280">
        <f t="shared" ca="1" si="582"/>
        <v>600</v>
      </c>
      <c r="CM235" s="280">
        <f t="shared" ca="1" si="583"/>
        <v>150</v>
      </c>
      <c r="CN235" s="280">
        <f t="shared" ca="1" si="584"/>
        <v>500</v>
      </c>
      <c r="CO235" s="280">
        <f t="shared" ca="1" si="585"/>
        <v>0</v>
      </c>
      <c r="CP235" s="365">
        <f t="shared" ca="1" si="586"/>
        <v>0</v>
      </c>
      <c r="CQ235" s="613">
        <f t="shared" ca="1" si="587"/>
        <v>0</v>
      </c>
      <c r="CR235" s="280">
        <f t="shared" ca="1" si="588"/>
        <v>11</v>
      </c>
      <c r="CS235" s="280">
        <f t="shared" ca="1" si="589"/>
        <v>25</v>
      </c>
      <c r="CT235" s="280">
        <f t="shared" ca="1" si="590"/>
        <v>6</v>
      </c>
      <c r="CU235" s="280">
        <f t="shared" ca="1" si="591"/>
        <v>0</v>
      </c>
      <c r="CV235" s="280">
        <f t="shared" ca="1" si="592"/>
        <v>5</v>
      </c>
      <c r="CW235" s="365">
        <f t="shared" ca="1" si="593"/>
        <v>0</v>
      </c>
      <c r="CX235" s="280">
        <f t="shared" ca="1" si="594"/>
        <v>25</v>
      </c>
      <c r="CY235" s="280">
        <f t="shared" ca="1" si="595"/>
        <v>0</v>
      </c>
      <c r="CZ235" s="280">
        <f t="shared" ca="1" si="596"/>
        <v>0</v>
      </c>
      <c r="DA235" s="280">
        <f t="shared" ca="1" si="597"/>
        <v>0</v>
      </c>
      <c r="DB235" s="280">
        <f t="shared" ca="1" si="598"/>
        <v>15</v>
      </c>
      <c r="DC235" s="280">
        <f t="shared" ca="1" si="599"/>
        <v>0</v>
      </c>
      <c r="DD235" s="280">
        <f t="shared" ca="1" si="600"/>
        <v>0</v>
      </c>
      <c r="DE235" s="280">
        <f t="shared" ca="1" si="601"/>
        <v>0</v>
      </c>
      <c r="DF235" s="280">
        <f t="shared" ca="1" si="602"/>
        <v>0</v>
      </c>
      <c r="DG235" s="280">
        <f t="shared" ca="1" si="603"/>
        <v>0</v>
      </c>
      <c r="DH235" s="280">
        <f t="shared" ca="1" si="604"/>
        <v>0</v>
      </c>
      <c r="DI235" s="568">
        <f t="shared" ca="1" si="605"/>
        <v>22</v>
      </c>
      <c r="DJ235" s="568">
        <f t="shared" ca="1" si="606"/>
        <v>65</v>
      </c>
      <c r="DK235" s="414">
        <f t="shared" ca="1" si="607"/>
        <v>1250</v>
      </c>
      <c r="DL235" s="281">
        <f t="shared" ca="1" si="608"/>
        <v>1337</v>
      </c>
      <c r="DM235" s="281">
        <f t="shared" ca="1" si="609"/>
        <v>1338</v>
      </c>
      <c r="DN235" s="454">
        <f t="shared" ca="1" si="610"/>
        <v>1</v>
      </c>
      <c r="DO235" s="440">
        <f t="shared" ca="1" si="611"/>
        <v>7.4794315632011965E-4</v>
      </c>
    </row>
    <row r="236" spans="1:119" ht="11.25" customHeight="1">
      <c r="A236" s="1">
        <f t="shared" si="612"/>
        <v>2040</v>
      </c>
      <c r="B236" s="390">
        <v>0</v>
      </c>
      <c r="C236" s="390">
        <v>0</v>
      </c>
      <c r="D236" s="390">
        <v>0</v>
      </c>
      <c r="E236" s="390">
        <v>0</v>
      </c>
      <c r="F236" s="390">
        <v>0</v>
      </c>
      <c r="G236" s="390">
        <v>0</v>
      </c>
      <c r="H236" s="390">
        <v>0</v>
      </c>
      <c r="I236" s="390">
        <v>0</v>
      </c>
      <c r="J236" s="390">
        <v>0</v>
      </c>
      <c r="K236" s="390">
        <v>0</v>
      </c>
      <c r="L236" s="390">
        <v>0</v>
      </c>
      <c r="M236" s="390">
        <v>0</v>
      </c>
      <c r="N236" s="306">
        <f t="shared" si="638"/>
        <v>0</v>
      </c>
      <c r="O236" s="307"/>
      <c r="P236" s="1">
        <f t="shared" si="639"/>
        <v>2040</v>
      </c>
      <c r="Q236" s="390">
        <v>0</v>
      </c>
      <c r="R236" s="390">
        <v>0</v>
      </c>
      <c r="S236" s="390">
        <v>0</v>
      </c>
      <c r="T236" s="390">
        <v>0</v>
      </c>
      <c r="U236" s="390">
        <v>0</v>
      </c>
      <c r="V236" s="390">
        <v>0</v>
      </c>
      <c r="W236" s="390">
        <v>0</v>
      </c>
      <c r="X236" s="390">
        <v>0</v>
      </c>
      <c r="Y236" s="390">
        <v>0</v>
      </c>
      <c r="Z236" s="390">
        <v>0</v>
      </c>
      <c r="AA236" s="390">
        <v>0</v>
      </c>
      <c r="AB236" s="390">
        <v>0</v>
      </c>
      <c r="AC236" s="303">
        <f t="shared" si="640"/>
        <v>0</v>
      </c>
      <c r="AE236" s="237"/>
      <c r="AF236" s="259"/>
      <c r="AI236" s="237" t="str">
        <f t="shared" si="623"/>
        <v>S</v>
      </c>
      <c r="AJ236" s="25">
        <f t="shared" si="624"/>
        <v>2031</v>
      </c>
      <c r="AK236" s="284">
        <f t="shared" si="625"/>
        <v>3</v>
      </c>
      <c r="AL236" s="285">
        <f t="shared" ref="AL236:AU245" ca="1" si="641">ROUND(INDIRECT(CONCATENATE($AI236,AL$2+($AJ236-2010))),0)</f>
        <v>0</v>
      </c>
      <c r="AM236" s="285">
        <f t="shared" ca="1" si="641"/>
        <v>0</v>
      </c>
      <c r="AN236" s="285">
        <f t="shared" ca="1" si="641"/>
        <v>0</v>
      </c>
      <c r="AO236" s="285">
        <f t="shared" ca="1" si="641"/>
        <v>0</v>
      </c>
      <c r="AP236" s="285">
        <f t="shared" ca="1" si="641"/>
        <v>0</v>
      </c>
      <c r="AQ236" s="285">
        <f t="shared" ca="1" si="641"/>
        <v>0</v>
      </c>
      <c r="AR236" s="285">
        <f t="shared" ca="1" si="641"/>
        <v>0</v>
      </c>
      <c r="AS236" s="285">
        <f t="shared" ca="1" si="641"/>
        <v>0</v>
      </c>
      <c r="AT236" s="285">
        <f t="shared" ca="1" si="641"/>
        <v>600</v>
      </c>
      <c r="AU236" s="285">
        <f t="shared" ca="1" si="641"/>
        <v>150</v>
      </c>
      <c r="AV236" s="285">
        <f t="shared" ref="AV236:BD245" ca="1" si="642">ROUND(INDIRECT(CONCATENATE($AI236,AV$2+($AJ236-2010))),0)</f>
        <v>500</v>
      </c>
      <c r="AW236" s="285">
        <f t="shared" ca="1" si="642"/>
        <v>0</v>
      </c>
      <c r="AX236" s="285">
        <f t="shared" ca="1" si="642"/>
        <v>0</v>
      </c>
      <c r="AY236" s="609">
        <f t="shared" ca="1" si="642"/>
        <v>0</v>
      </c>
      <c r="AZ236" s="285">
        <f t="shared" ca="1" si="642"/>
        <v>11</v>
      </c>
      <c r="BA236" s="285">
        <f t="shared" ca="1" si="642"/>
        <v>25</v>
      </c>
      <c r="BB236" s="285">
        <f t="shared" ca="1" si="642"/>
        <v>6</v>
      </c>
      <c r="BC236" s="285">
        <f t="shared" ca="1" si="642"/>
        <v>0</v>
      </c>
      <c r="BD236" s="285">
        <f t="shared" ca="1" si="642"/>
        <v>6</v>
      </c>
      <c r="BE236" s="285">
        <f t="shared" ca="1" si="569"/>
        <v>0</v>
      </c>
      <c r="BF236" s="285">
        <f t="shared" ca="1" si="636"/>
        <v>25</v>
      </c>
      <c r="BG236" s="285">
        <f t="shared" ca="1" si="636"/>
        <v>0</v>
      </c>
      <c r="BH236" s="285">
        <f t="shared" ca="1" si="636"/>
        <v>0</v>
      </c>
      <c r="BI236" s="285">
        <f t="shared" ca="1" si="636"/>
        <v>0</v>
      </c>
      <c r="BJ236" s="285">
        <f t="shared" ref="BJ236:BP245" ca="1" si="643">ROUND(INDIRECT(CONCATENATE($AI236,BJ$2+($AJ236-2010))),1)</f>
        <v>15</v>
      </c>
      <c r="BK236" s="285">
        <f t="shared" ca="1" si="643"/>
        <v>0</v>
      </c>
      <c r="BL236" s="285">
        <f t="shared" ca="1" si="643"/>
        <v>0</v>
      </c>
      <c r="BM236" s="285">
        <f t="shared" ca="1" si="643"/>
        <v>0</v>
      </c>
      <c r="BN236" s="285">
        <f t="shared" ca="1" si="643"/>
        <v>0</v>
      </c>
      <c r="BO236" s="285">
        <f t="shared" ca="1" si="643"/>
        <v>0</v>
      </c>
      <c r="BP236" s="285">
        <f t="shared" ca="1" si="643"/>
        <v>0</v>
      </c>
      <c r="BQ236" s="514">
        <f t="shared" ca="1" si="570"/>
        <v>23</v>
      </c>
      <c r="BR236" s="566">
        <f t="shared" ca="1" si="622"/>
        <v>88</v>
      </c>
      <c r="BS236" s="274">
        <f t="shared" ca="1" si="621"/>
        <v>1250</v>
      </c>
      <c r="BT236" s="285">
        <f t="shared" ca="1" si="571"/>
        <v>1338</v>
      </c>
      <c r="BU236" s="286" t="str">
        <f t="shared" si="626"/>
        <v>D</v>
      </c>
      <c r="BV236" s="323">
        <f t="shared" ca="1" si="573"/>
        <v>1338</v>
      </c>
      <c r="BW236" s="323">
        <f t="shared" ca="1" si="572"/>
        <v>0</v>
      </c>
      <c r="BY236" s="29"/>
      <c r="BZ236" s="29"/>
      <c r="CA236" s="237" t="str">
        <f t="shared" si="627"/>
        <v>D</v>
      </c>
      <c r="CB236" s="278">
        <f t="shared" si="628"/>
        <v>2031</v>
      </c>
      <c r="CC236" s="279">
        <f t="shared" si="628"/>
        <v>3</v>
      </c>
      <c r="CD236" s="280">
        <f t="shared" ca="1" si="574"/>
        <v>0</v>
      </c>
      <c r="CE236" s="280">
        <f t="shared" ca="1" si="575"/>
        <v>0</v>
      </c>
      <c r="CF236" s="280">
        <f t="shared" ca="1" si="576"/>
        <v>0</v>
      </c>
      <c r="CG236" s="280">
        <f t="shared" ca="1" si="577"/>
        <v>0</v>
      </c>
      <c r="CH236" s="280">
        <f t="shared" ca="1" si="578"/>
        <v>0</v>
      </c>
      <c r="CI236" s="280">
        <f t="shared" ca="1" si="579"/>
        <v>0</v>
      </c>
      <c r="CJ236" s="280">
        <f t="shared" ca="1" si="580"/>
        <v>0</v>
      </c>
      <c r="CK236" s="280">
        <f t="shared" ca="1" si="581"/>
        <v>0</v>
      </c>
      <c r="CL236" s="280">
        <f t="shared" ca="1" si="582"/>
        <v>600</v>
      </c>
      <c r="CM236" s="280">
        <f t="shared" ca="1" si="583"/>
        <v>150</v>
      </c>
      <c r="CN236" s="280">
        <f t="shared" ca="1" si="584"/>
        <v>500</v>
      </c>
      <c r="CO236" s="280">
        <f t="shared" ca="1" si="585"/>
        <v>0</v>
      </c>
      <c r="CP236" s="365">
        <f t="shared" ca="1" si="586"/>
        <v>0</v>
      </c>
      <c r="CQ236" s="613">
        <f t="shared" ca="1" si="587"/>
        <v>0</v>
      </c>
      <c r="CR236" s="280">
        <f t="shared" ca="1" si="588"/>
        <v>10</v>
      </c>
      <c r="CS236" s="280">
        <f t="shared" ca="1" si="589"/>
        <v>25</v>
      </c>
      <c r="CT236" s="280">
        <f t="shared" ca="1" si="590"/>
        <v>6</v>
      </c>
      <c r="CU236" s="280">
        <f t="shared" ca="1" si="591"/>
        <v>0</v>
      </c>
      <c r="CV236" s="280">
        <f t="shared" ca="1" si="592"/>
        <v>5</v>
      </c>
      <c r="CW236" s="365">
        <f t="shared" ca="1" si="593"/>
        <v>0</v>
      </c>
      <c r="CX236" s="280">
        <f t="shared" ca="1" si="594"/>
        <v>25</v>
      </c>
      <c r="CY236" s="280">
        <f t="shared" ca="1" si="595"/>
        <v>0</v>
      </c>
      <c r="CZ236" s="280">
        <f t="shared" ca="1" si="596"/>
        <v>0</v>
      </c>
      <c r="DA236" s="280">
        <f t="shared" ca="1" si="597"/>
        <v>0</v>
      </c>
      <c r="DB236" s="280">
        <f t="shared" ca="1" si="598"/>
        <v>15</v>
      </c>
      <c r="DC236" s="280">
        <f t="shared" ca="1" si="599"/>
        <v>0</v>
      </c>
      <c r="DD236" s="280">
        <f t="shared" ca="1" si="600"/>
        <v>0</v>
      </c>
      <c r="DE236" s="280">
        <f t="shared" ca="1" si="601"/>
        <v>0</v>
      </c>
      <c r="DF236" s="280">
        <f t="shared" ca="1" si="602"/>
        <v>0</v>
      </c>
      <c r="DG236" s="280">
        <f t="shared" ca="1" si="603"/>
        <v>0</v>
      </c>
      <c r="DH236" s="280">
        <f t="shared" ca="1" si="604"/>
        <v>0</v>
      </c>
      <c r="DI236" s="568">
        <f t="shared" ca="1" si="605"/>
        <v>21</v>
      </c>
      <c r="DJ236" s="568">
        <f t="shared" ca="1" si="606"/>
        <v>65</v>
      </c>
      <c r="DK236" s="414">
        <f t="shared" ca="1" si="607"/>
        <v>1250</v>
      </c>
      <c r="DL236" s="281">
        <f t="shared" ca="1" si="608"/>
        <v>1336</v>
      </c>
      <c r="DM236" s="281">
        <f t="shared" ca="1" si="609"/>
        <v>1337</v>
      </c>
      <c r="DN236" s="454">
        <f t="shared" ca="1" si="610"/>
        <v>1</v>
      </c>
      <c r="DO236" s="440">
        <f t="shared" ca="1" si="611"/>
        <v>7.4850299401197609E-4</v>
      </c>
    </row>
    <row r="237" spans="1:119" ht="11.25" customHeight="1">
      <c r="A237" s="1">
        <f t="shared" si="612"/>
        <v>2041</v>
      </c>
      <c r="O237" s="280"/>
      <c r="P237" s="1">
        <f t="shared" si="619"/>
        <v>2041</v>
      </c>
      <c r="Q237" s="390">
        <v>0</v>
      </c>
      <c r="AD237" s="55"/>
      <c r="AE237" s="262"/>
      <c r="AF237" s="262"/>
      <c r="AI237" s="237" t="str">
        <f t="shared" si="623"/>
        <v>T</v>
      </c>
      <c r="AJ237" s="25">
        <f t="shared" si="624"/>
        <v>2031</v>
      </c>
      <c r="AK237" s="284">
        <f t="shared" si="625"/>
        <v>4</v>
      </c>
      <c r="AL237" s="285">
        <f t="shared" ca="1" si="641"/>
        <v>0</v>
      </c>
      <c r="AM237" s="285">
        <f t="shared" ca="1" si="641"/>
        <v>0</v>
      </c>
      <c r="AN237" s="285">
        <f t="shared" ca="1" si="641"/>
        <v>0</v>
      </c>
      <c r="AO237" s="285">
        <f t="shared" ca="1" si="641"/>
        <v>0</v>
      </c>
      <c r="AP237" s="285">
        <f t="shared" ca="1" si="641"/>
        <v>0</v>
      </c>
      <c r="AQ237" s="285">
        <f t="shared" ca="1" si="641"/>
        <v>0</v>
      </c>
      <c r="AR237" s="285">
        <f t="shared" ca="1" si="641"/>
        <v>0</v>
      </c>
      <c r="AS237" s="285">
        <f t="shared" ca="1" si="641"/>
        <v>0</v>
      </c>
      <c r="AT237" s="285">
        <f t="shared" ca="1" si="641"/>
        <v>600</v>
      </c>
      <c r="AU237" s="285">
        <f t="shared" ca="1" si="641"/>
        <v>150</v>
      </c>
      <c r="AV237" s="285">
        <f t="shared" ca="1" si="642"/>
        <v>500</v>
      </c>
      <c r="AW237" s="285">
        <f t="shared" ca="1" si="642"/>
        <v>0</v>
      </c>
      <c r="AX237" s="285">
        <f t="shared" ca="1" si="642"/>
        <v>0</v>
      </c>
      <c r="AY237" s="609">
        <f t="shared" ca="1" si="642"/>
        <v>0</v>
      </c>
      <c r="AZ237" s="285">
        <f t="shared" ca="1" si="642"/>
        <v>11</v>
      </c>
      <c r="BA237" s="285">
        <f t="shared" ca="1" si="642"/>
        <v>25</v>
      </c>
      <c r="BB237" s="285">
        <f t="shared" ca="1" si="642"/>
        <v>6</v>
      </c>
      <c r="BC237" s="285">
        <f t="shared" ca="1" si="642"/>
        <v>0</v>
      </c>
      <c r="BD237" s="285">
        <f t="shared" ca="1" si="642"/>
        <v>5</v>
      </c>
      <c r="BE237" s="285">
        <f t="shared" ca="1" si="569"/>
        <v>0</v>
      </c>
      <c r="BF237" s="285">
        <f t="shared" ca="1" si="636"/>
        <v>25</v>
      </c>
      <c r="BG237" s="285">
        <f t="shared" ca="1" si="636"/>
        <v>0</v>
      </c>
      <c r="BH237" s="285">
        <f t="shared" ca="1" si="636"/>
        <v>0</v>
      </c>
      <c r="BI237" s="285">
        <f t="shared" ca="1" si="636"/>
        <v>0</v>
      </c>
      <c r="BJ237" s="285">
        <f t="shared" ca="1" si="643"/>
        <v>15</v>
      </c>
      <c r="BK237" s="285">
        <f t="shared" ca="1" si="643"/>
        <v>0</v>
      </c>
      <c r="BL237" s="285">
        <f t="shared" ca="1" si="643"/>
        <v>0</v>
      </c>
      <c r="BM237" s="285">
        <f t="shared" ca="1" si="643"/>
        <v>0</v>
      </c>
      <c r="BN237" s="285">
        <f t="shared" ca="1" si="643"/>
        <v>0</v>
      </c>
      <c r="BO237" s="285">
        <f t="shared" ca="1" si="643"/>
        <v>0</v>
      </c>
      <c r="BP237" s="285">
        <f t="shared" ca="1" si="643"/>
        <v>0</v>
      </c>
      <c r="BQ237" s="514">
        <f t="shared" ca="1" si="570"/>
        <v>22</v>
      </c>
      <c r="BR237" s="566">
        <f t="shared" ca="1" si="622"/>
        <v>86.9</v>
      </c>
      <c r="BS237" s="274">
        <f t="shared" ca="1" si="621"/>
        <v>1250</v>
      </c>
      <c r="BT237" s="285">
        <f t="shared" ca="1" si="571"/>
        <v>1337</v>
      </c>
      <c r="BU237" s="286" t="str">
        <f t="shared" si="626"/>
        <v>E</v>
      </c>
      <c r="BV237" s="323">
        <f t="shared" ca="1" si="573"/>
        <v>1337</v>
      </c>
      <c r="BW237" s="323">
        <f t="shared" ca="1" si="572"/>
        <v>0</v>
      </c>
      <c r="BY237" s="29"/>
      <c r="BZ237" s="29"/>
      <c r="CA237" s="237" t="str">
        <f t="shared" si="627"/>
        <v>E</v>
      </c>
      <c r="CB237" s="278">
        <f t="shared" si="628"/>
        <v>2031</v>
      </c>
      <c r="CC237" s="279">
        <f t="shared" si="628"/>
        <v>4</v>
      </c>
      <c r="CD237" s="280">
        <f t="shared" ca="1" si="574"/>
        <v>0</v>
      </c>
      <c r="CE237" s="280">
        <f t="shared" ca="1" si="575"/>
        <v>0</v>
      </c>
      <c r="CF237" s="280">
        <f t="shared" ca="1" si="576"/>
        <v>0</v>
      </c>
      <c r="CG237" s="280">
        <f t="shared" ca="1" si="577"/>
        <v>0</v>
      </c>
      <c r="CH237" s="280">
        <f t="shared" ca="1" si="578"/>
        <v>0</v>
      </c>
      <c r="CI237" s="280">
        <f t="shared" ca="1" si="579"/>
        <v>0</v>
      </c>
      <c r="CJ237" s="280">
        <f t="shared" ca="1" si="580"/>
        <v>0</v>
      </c>
      <c r="CK237" s="280">
        <f t="shared" ca="1" si="581"/>
        <v>0</v>
      </c>
      <c r="CL237" s="280">
        <f t="shared" ca="1" si="582"/>
        <v>0</v>
      </c>
      <c r="CM237" s="280">
        <f t="shared" ca="1" si="583"/>
        <v>150</v>
      </c>
      <c r="CN237" s="280">
        <f t="shared" ca="1" si="584"/>
        <v>500</v>
      </c>
      <c r="CO237" s="280">
        <f t="shared" ca="1" si="585"/>
        <v>0</v>
      </c>
      <c r="CP237" s="365">
        <f t="shared" ca="1" si="586"/>
        <v>0</v>
      </c>
      <c r="CQ237" s="613">
        <f t="shared" ca="1" si="587"/>
        <v>0</v>
      </c>
      <c r="CR237" s="280">
        <f t="shared" ca="1" si="588"/>
        <v>10</v>
      </c>
      <c r="CS237" s="280">
        <f t="shared" ca="1" si="589"/>
        <v>25</v>
      </c>
      <c r="CT237" s="280">
        <f t="shared" ca="1" si="590"/>
        <v>6</v>
      </c>
      <c r="CU237" s="280">
        <f t="shared" ca="1" si="591"/>
        <v>0</v>
      </c>
      <c r="CV237" s="280">
        <f t="shared" ca="1" si="592"/>
        <v>5</v>
      </c>
      <c r="CW237" s="365">
        <f t="shared" ca="1" si="593"/>
        <v>0</v>
      </c>
      <c r="CX237" s="280">
        <f t="shared" ca="1" si="594"/>
        <v>25</v>
      </c>
      <c r="CY237" s="280">
        <f t="shared" ca="1" si="595"/>
        <v>0</v>
      </c>
      <c r="CZ237" s="280">
        <f t="shared" ca="1" si="596"/>
        <v>0</v>
      </c>
      <c r="DA237" s="280">
        <f t="shared" ca="1" si="597"/>
        <v>0</v>
      </c>
      <c r="DB237" s="280">
        <f t="shared" ca="1" si="598"/>
        <v>15</v>
      </c>
      <c r="DC237" s="280">
        <f t="shared" ca="1" si="599"/>
        <v>0</v>
      </c>
      <c r="DD237" s="280">
        <f t="shared" ca="1" si="600"/>
        <v>0</v>
      </c>
      <c r="DE237" s="280">
        <f t="shared" ca="1" si="601"/>
        <v>0</v>
      </c>
      <c r="DF237" s="280">
        <f t="shared" ca="1" si="602"/>
        <v>0</v>
      </c>
      <c r="DG237" s="280">
        <f t="shared" ca="1" si="603"/>
        <v>0</v>
      </c>
      <c r="DH237" s="280">
        <f t="shared" ca="1" si="604"/>
        <v>0</v>
      </c>
      <c r="DI237" s="568">
        <f t="shared" ca="1" si="605"/>
        <v>21</v>
      </c>
      <c r="DJ237" s="568">
        <f t="shared" ca="1" si="606"/>
        <v>65</v>
      </c>
      <c r="DK237" s="414">
        <f t="shared" ca="1" si="607"/>
        <v>650</v>
      </c>
      <c r="DL237" s="281">
        <f t="shared" ca="1" si="608"/>
        <v>736</v>
      </c>
      <c r="DM237" s="281">
        <f t="shared" ca="1" si="609"/>
        <v>735</v>
      </c>
      <c r="DN237" s="454">
        <f t="shared" ca="1" si="610"/>
        <v>-1</v>
      </c>
      <c r="DO237" s="440">
        <f t="shared" ca="1" si="611"/>
        <v>-1.358695652173913E-3</v>
      </c>
    </row>
    <row r="238" spans="1:119" ht="11.25" customHeight="1">
      <c r="A238" s="1">
        <f t="shared" si="612"/>
        <v>2042</v>
      </c>
      <c r="P238" s="1">
        <f t="shared" si="619"/>
        <v>2042</v>
      </c>
      <c r="AE238" s="237"/>
      <c r="AF238" s="259"/>
      <c r="AI238" s="237" t="str">
        <f t="shared" si="623"/>
        <v>U</v>
      </c>
      <c r="AJ238" s="25">
        <f t="shared" si="624"/>
        <v>2031</v>
      </c>
      <c r="AK238" s="284">
        <f t="shared" si="625"/>
        <v>5</v>
      </c>
      <c r="AL238" s="285">
        <f t="shared" ca="1" si="641"/>
        <v>0</v>
      </c>
      <c r="AM238" s="285">
        <f t="shared" ca="1" si="641"/>
        <v>0</v>
      </c>
      <c r="AN238" s="285">
        <f t="shared" ca="1" si="641"/>
        <v>0</v>
      </c>
      <c r="AO238" s="285">
        <f t="shared" ca="1" si="641"/>
        <v>0</v>
      </c>
      <c r="AP238" s="285">
        <f t="shared" ca="1" si="641"/>
        <v>0</v>
      </c>
      <c r="AQ238" s="285">
        <f t="shared" ca="1" si="641"/>
        <v>0</v>
      </c>
      <c r="AR238" s="285">
        <f t="shared" ca="1" si="641"/>
        <v>0</v>
      </c>
      <c r="AS238" s="285">
        <f t="shared" ca="1" si="641"/>
        <v>0</v>
      </c>
      <c r="AT238" s="285">
        <f t="shared" ca="1" si="641"/>
        <v>0</v>
      </c>
      <c r="AU238" s="285">
        <f t="shared" ca="1" si="641"/>
        <v>150</v>
      </c>
      <c r="AV238" s="285">
        <f t="shared" ca="1" si="642"/>
        <v>500</v>
      </c>
      <c r="AW238" s="285">
        <f t="shared" ca="1" si="642"/>
        <v>0</v>
      </c>
      <c r="AX238" s="285">
        <f t="shared" ca="1" si="642"/>
        <v>0</v>
      </c>
      <c r="AY238" s="609">
        <f t="shared" ca="1" si="642"/>
        <v>0</v>
      </c>
      <c r="AZ238" s="285">
        <f t="shared" ca="1" si="642"/>
        <v>10</v>
      </c>
      <c r="BA238" s="285">
        <f t="shared" ca="1" si="642"/>
        <v>25</v>
      </c>
      <c r="BB238" s="285">
        <f t="shared" ca="1" si="642"/>
        <v>6</v>
      </c>
      <c r="BC238" s="285">
        <f t="shared" ca="1" si="642"/>
        <v>0</v>
      </c>
      <c r="BD238" s="285">
        <f t="shared" ca="1" si="642"/>
        <v>5</v>
      </c>
      <c r="BE238" s="285">
        <f t="shared" ca="1" si="569"/>
        <v>0</v>
      </c>
      <c r="BF238" s="285">
        <f t="shared" ca="1" si="636"/>
        <v>25</v>
      </c>
      <c r="BG238" s="285">
        <f t="shared" ca="1" si="636"/>
        <v>0</v>
      </c>
      <c r="BH238" s="285">
        <f t="shared" ca="1" si="636"/>
        <v>0</v>
      </c>
      <c r="BI238" s="285">
        <f t="shared" ca="1" si="636"/>
        <v>0</v>
      </c>
      <c r="BJ238" s="285">
        <f t="shared" ca="1" si="643"/>
        <v>15</v>
      </c>
      <c r="BK238" s="285">
        <f t="shared" ca="1" si="643"/>
        <v>0</v>
      </c>
      <c r="BL238" s="285">
        <f t="shared" ca="1" si="643"/>
        <v>0</v>
      </c>
      <c r="BM238" s="285">
        <f t="shared" ca="1" si="643"/>
        <v>0</v>
      </c>
      <c r="BN238" s="285">
        <f t="shared" ca="1" si="643"/>
        <v>0</v>
      </c>
      <c r="BO238" s="285">
        <f t="shared" ca="1" si="643"/>
        <v>0</v>
      </c>
      <c r="BP238" s="285">
        <f t="shared" ca="1" si="643"/>
        <v>0</v>
      </c>
      <c r="BQ238" s="514">
        <f t="shared" ca="1" si="570"/>
        <v>21</v>
      </c>
      <c r="BR238" s="566">
        <f t="shared" ca="1" si="622"/>
        <v>85.5</v>
      </c>
      <c r="BS238" s="274">
        <f t="shared" ca="1" si="621"/>
        <v>650</v>
      </c>
      <c r="BT238" s="285">
        <f t="shared" ca="1" si="571"/>
        <v>736</v>
      </c>
      <c r="BU238" s="286" t="str">
        <f t="shared" si="626"/>
        <v>F</v>
      </c>
      <c r="BV238" s="323">
        <f t="shared" ca="1" si="573"/>
        <v>736</v>
      </c>
      <c r="BW238" s="323">
        <f t="shared" ca="1" si="572"/>
        <v>0</v>
      </c>
      <c r="BY238" s="29"/>
      <c r="BZ238" s="29"/>
      <c r="CA238" s="237" t="str">
        <f t="shared" si="627"/>
        <v>F</v>
      </c>
      <c r="CB238" s="278">
        <f t="shared" si="628"/>
        <v>2031</v>
      </c>
      <c r="CC238" s="279">
        <f t="shared" si="628"/>
        <v>5</v>
      </c>
      <c r="CD238" s="280">
        <f t="shared" ca="1" si="574"/>
        <v>0</v>
      </c>
      <c r="CE238" s="280">
        <f t="shared" ca="1" si="575"/>
        <v>0</v>
      </c>
      <c r="CF238" s="280">
        <f t="shared" ca="1" si="576"/>
        <v>0</v>
      </c>
      <c r="CG238" s="280">
        <f t="shared" ca="1" si="577"/>
        <v>0</v>
      </c>
      <c r="CH238" s="280">
        <f t="shared" ca="1" si="578"/>
        <v>0</v>
      </c>
      <c r="CI238" s="280">
        <f t="shared" ca="1" si="579"/>
        <v>0</v>
      </c>
      <c r="CJ238" s="280">
        <f t="shared" ca="1" si="580"/>
        <v>0</v>
      </c>
      <c r="CK238" s="280">
        <f t="shared" ca="1" si="581"/>
        <v>0</v>
      </c>
      <c r="CL238" s="280">
        <f t="shared" ca="1" si="582"/>
        <v>0</v>
      </c>
      <c r="CM238" s="280">
        <f t="shared" ca="1" si="583"/>
        <v>150</v>
      </c>
      <c r="CN238" s="280">
        <f t="shared" ca="1" si="584"/>
        <v>500</v>
      </c>
      <c r="CO238" s="280">
        <f t="shared" ca="1" si="585"/>
        <v>0</v>
      </c>
      <c r="CP238" s="365">
        <f t="shared" ca="1" si="586"/>
        <v>0</v>
      </c>
      <c r="CQ238" s="613">
        <f t="shared" ca="1" si="587"/>
        <v>0</v>
      </c>
      <c r="CR238" s="280">
        <f t="shared" ca="1" si="588"/>
        <v>10</v>
      </c>
      <c r="CS238" s="280">
        <f t="shared" ca="1" si="589"/>
        <v>25</v>
      </c>
      <c r="CT238" s="280">
        <f t="shared" ca="1" si="590"/>
        <v>7</v>
      </c>
      <c r="CU238" s="280">
        <f t="shared" ca="1" si="591"/>
        <v>0</v>
      </c>
      <c r="CV238" s="280">
        <f t="shared" ca="1" si="592"/>
        <v>6</v>
      </c>
      <c r="CW238" s="365">
        <f t="shared" ca="1" si="593"/>
        <v>0</v>
      </c>
      <c r="CX238" s="280">
        <f t="shared" ca="1" si="594"/>
        <v>25</v>
      </c>
      <c r="CY238" s="280">
        <f t="shared" ca="1" si="595"/>
        <v>0</v>
      </c>
      <c r="CZ238" s="280">
        <f t="shared" ca="1" si="596"/>
        <v>0</v>
      </c>
      <c r="DA238" s="280">
        <f t="shared" ca="1" si="597"/>
        <v>0</v>
      </c>
      <c r="DB238" s="280">
        <f t="shared" ca="1" si="598"/>
        <v>15</v>
      </c>
      <c r="DC238" s="280">
        <f t="shared" ca="1" si="599"/>
        <v>0</v>
      </c>
      <c r="DD238" s="280">
        <f t="shared" ca="1" si="600"/>
        <v>0</v>
      </c>
      <c r="DE238" s="280">
        <f t="shared" ca="1" si="601"/>
        <v>0</v>
      </c>
      <c r="DF238" s="280">
        <f t="shared" ca="1" si="602"/>
        <v>0</v>
      </c>
      <c r="DG238" s="280">
        <f t="shared" ca="1" si="603"/>
        <v>0</v>
      </c>
      <c r="DH238" s="280">
        <f t="shared" ca="1" si="604"/>
        <v>0</v>
      </c>
      <c r="DI238" s="568">
        <f t="shared" ca="1" si="605"/>
        <v>23</v>
      </c>
      <c r="DJ238" s="568">
        <f t="shared" ca="1" si="606"/>
        <v>65</v>
      </c>
      <c r="DK238" s="414">
        <f t="shared" ca="1" si="607"/>
        <v>650</v>
      </c>
      <c r="DL238" s="281">
        <f t="shared" ca="1" si="608"/>
        <v>738</v>
      </c>
      <c r="DM238" s="281">
        <f t="shared" ca="1" si="609"/>
        <v>738</v>
      </c>
      <c r="DN238" s="454">
        <f t="shared" ca="1" si="610"/>
        <v>0</v>
      </c>
      <c r="DO238" s="440">
        <f t="shared" ca="1" si="611"/>
        <v>0</v>
      </c>
    </row>
    <row r="239" spans="1:119" ht="11.25" customHeight="1">
      <c r="A239" s="1">
        <f t="shared" si="612"/>
        <v>2043</v>
      </c>
      <c r="P239" s="1">
        <f t="shared" si="619"/>
        <v>2043</v>
      </c>
      <c r="AD239" s="55"/>
      <c r="AE239" s="262"/>
      <c r="AF239" s="262"/>
      <c r="AI239" s="237" t="str">
        <f t="shared" si="623"/>
        <v>V</v>
      </c>
      <c r="AJ239" s="25">
        <f t="shared" si="624"/>
        <v>2031</v>
      </c>
      <c r="AK239" s="284">
        <f t="shared" si="625"/>
        <v>6</v>
      </c>
      <c r="AL239" s="285">
        <f t="shared" ca="1" si="641"/>
        <v>0</v>
      </c>
      <c r="AM239" s="285">
        <f t="shared" ca="1" si="641"/>
        <v>0</v>
      </c>
      <c r="AN239" s="285">
        <f t="shared" ca="1" si="641"/>
        <v>0</v>
      </c>
      <c r="AO239" s="285">
        <f t="shared" ca="1" si="641"/>
        <v>0</v>
      </c>
      <c r="AP239" s="285">
        <f t="shared" ca="1" si="641"/>
        <v>0</v>
      </c>
      <c r="AQ239" s="285">
        <f t="shared" ca="1" si="641"/>
        <v>0</v>
      </c>
      <c r="AR239" s="285">
        <f t="shared" ca="1" si="641"/>
        <v>0</v>
      </c>
      <c r="AS239" s="285">
        <f t="shared" ca="1" si="641"/>
        <v>0</v>
      </c>
      <c r="AT239" s="285">
        <f t="shared" ca="1" si="641"/>
        <v>0</v>
      </c>
      <c r="AU239" s="285">
        <f t="shared" ca="1" si="641"/>
        <v>150</v>
      </c>
      <c r="AV239" s="285">
        <f t="shared" ca="1" si="642"/>
        <v>500</v>
      </c>
      <c r="AW239" s="285">
        <f t="shared" ca="1" si="642"/>
        <v>0</v>
      </c>
      <c r="AX239" s="285">
        <f t="shared" ca="1" si="642"/>
        <v>0</v>
      </c>
      <c r="AY239" s="609">
        <f t="shared" ca="1" si="642"/>
        <v>0</v>
      </c>
      <c r="AZ239" s="285">
        <f t="shared" ca="1" si="642"/>
        <v>10</v>
      </c>
      <c r="BA239" s="285">
        <f t="shared" ca="1" si="642"/>
        <v>25</v>
      </c>
      <c r="BB239" s="285">
        <f t="shared" ca="1" si="642"/>
        <v>7</v>
      </c>
      <c r="BC239" s="285">
        <f t="shared" ca="1" si="642"/>
        <v>0</v>
      </c>
      <c r="BD239" s="285">
        <f t="shared" ca="1" si="642"/>
        <v>5</v>
      </c>
      <c r="BE239" s="285">
        <f t="shared" ca="1" si="569"/>
        <v>0</v>
      </c>
      <c r="BF239" s="285">
        <f t="shared" ca="1" si="636"/>
        <v>25</v>
      </c>
      <c r="BG239" s="285">
        <f t="shared" ca="1" si="636"/>
        <v>0</v>
      </c>
      <c r="BH239" s="285">
        <f t="shared" ca="1" si="636"/>
        <v>0</v>
      </c>
      <c r="BI239" s="285">
        <f t="shared" ca="1" si="636"/>
        <v>0</v>
      </c>
      <c r="BJ239" s="285">
        <f t="shared" ca="1" si="643"/>
        <v>15</v>
      </c>
      <c r="BK239" s="285">
        <f t="shared" ca="1" si="643"/>
        <v>0</v>
      </c>
      <c r="BL239" s="285">
        <f t="shared" ca="1" si="643"/>
        <v>0</v>
      </c>
      <c r="BM239" s="285">
        <f t="shared" ca="1" si="643"/>
        <v>0</v>
      </c>
      <c r="BN239" s="285">
        <f t="shared" ca="1" si="643"/>
        <v>0</v>
      </c>
      <c r="BO239" s="285">
        <f t="shared" ca="1" si="643"/>
        <v>0</v>
      </c>
      <c r="BP239" s="285">
        <f t="shared" ca="1" si="643"/>
        <v>0</v>
      </c>
      <c r="BQ239" s="514">
        <f t="shared" ca="1" si="570"/>
        <v>22</v>
      </c>
      <c r="BR239" s="566">
        <f t="shared" ca="1" si="622"/>
        <v>86.7</v>
      </c>
      <c r="BS239" s="274">
        <f t="shared" ca="1" si="621"/>
        <v>650</v>
      </c>
      <c r="BT239" s="285">
        <f t="shared" ca="1" si="571"/>
        <v>737</v>
      </c>
      <c r="BU239" s="286" t="str">
        <f t="shared" si="626"/>
        <v>G</v>
      </c>
      <c r="BV239" s="323">
        <f t="shared" ca="1" si="573"/>
        <v>737</v>
      </c>
      <c r="BW239" s="323">
        <f t="shared" ca="1" si="572"/>
        <v>0</v>
      </c>
      <c r="BY239" s="29"/>
      <c r="BZ239" s="29"/>
      <c r="CA239" s="237" t="str">
        <f t="shared" si="627"/>
        <v>G</v>
      </c>
      <c r="CB239" s="278">
        <f t="shared" si="628"/>
        <v>2031</v>
      </c>
      <c r="CC239" s="279">
        <f t="shared" si="628"/>
        <v>6</v>
      </c>
      <c r="CD239" s="280">
        <f t="shared" ca="1" si="574"/>
        <v>0</v>
      </c>
      <c r="CE239" s="280">
        <f t="shared" ca="1" si="575"/>
        <v>0</v>
      </c>
      <c r="CF239" s="280">
        <f t="shared" ca="1" si="576"/>
        <v>0</v>
      </c>
      <c r="CG239" s="280">
        <f t="shared" ca="1" si="577"/>
        <v>0</v>
      </c>
      <c r="CH239" s="280">
        <f t="shared" ca="1" si="578"/>
        <v>0</v>
      </c>
      <c r="CI239" s="280">
        <f t="shared" ca="1" si="579"/>
        <v>0</v>
      </c>
      <c r="CJ239" s="280">
        <f t="shared" ca="1" si="580"/>
        <v>0</v>
      </c>
      <c r="CK239" s="280">
        <f t="shared" ca="1" si="581"/>
        <v>0</v>
      </c>
      <c r="CL239" s="280">
        <f t="shared" ca="1" si="582"/>
        <v>0</v>
      </c>
      <c r="CM239" s="280">
        <f t="shared" ca="1" si="583"/>
        <v>150</v>
      </c>
      <c r="CN239" s="280">
        <f t="shared" ca="1" si="584"/>
        <v>500</v>
      </c>
      <c r="CO239" s="280">
        <f t="shared" ca="1" si="585"/>
        <v>0</v>
      </c>
      <c r="CP239" s="365">
        <f t="shared" ca="1" si="586"/>
        <v>0</v>
      </c>
      <c r="CQ239" s="613">
        <f t="shared" ca="1" si="587"/>
        <v>0</v>
      </c>
      <c r="CR239" s="280">
        <f t="shared" ca="1" si="588"/>
        <v>12</v>
      </c>
      <c r="CS239" s="280">
        <f t="shared" ca="1" si="589"/>
        <v>25</v>
      </c>
      <c r="CT239" s="280">
        <f t="shared" ca="1" si="590"/>
        <v>8</v>
      </c>
      <c r="CU239" s="280">
        <f t="shared" ca="1" si="591"/>
        <v>0</v>
      </c>
      <c r="CV239" s="280">
        <f t="shared" ca="1" si="592"/>
        <v>6</v>
      </c>
      <c r="CW239" s="365">
        <f t="shared" ca="1" si="593"/>
        <v>0</v>
      </c>
      <c r="CX239" s="280">
        <f t="shared" ca="1" si="594"/>
        <v>25</v>
      </c>
      <c r="CY239" s="280">
        <f t="shared" ca="1" si="595"/>
        <v>0</v>
      </c>
      <c r="CZ239" s="280">
        <f t="shared" ca="1" si="596"/>
        <v>0</v>
      </c>
      <c r="DA239" s="280">
        <f t="shared" ca="1" si="597"/>
        <v>0</v>
      </c>
      <c r="DB239" s="280">
        <f t="shared" ca="1" si="598"/>
        <v>15</v>
      </c>
      <c r="DC239" s="280">
        <f t="shared" ca="1" si="599"/>
        <v>0</v>
      </c>
      <c r="DD239" s="280">
        <f t="shared" ca="1" si="600"/>
        <v>0</v>
      </c>
      <c r="DE239" s="280">
        <f t="shared" ca="1" si="601"/>
        <v>0</v>
      </c>
      <c r="DF239" s="280">
        <f t="shared" ca="1" si="602"/>
        <v>0</v>
      </c>
      <c r="DG239" s="280">
        <f t="shared" ca="1" si="603"/>
        <v>0</v>
      </c>
      <c r="DH239" s="280">
        <f t="shared" ca="1" si="604"/>
        <v>0</v>
      </c>
      <c r="DI239" s="568">
        <f t="shared" ca="1" si="605"/>
        <v>26</v>
      </c>
      <c r="DJ239" s="568">
        <f t="shared" ca="1" si="606"/>
        <v>65</v>
      </c>
      <c r="DK239" s="414">
        <f t="shared" ca="1" si="607"/>
        <v>650</v>
      </c>
      <c r="DL239" s="281">
        <f t="shared" ca="1" si="608"/>
        <v>741</v>
      </c>
      <c r="DM239" s="281">
        <f t="shared" ca="1" si="609"/>
        <v>741</v>
      </c>
      <c r="DN239" s="454">
        <f t="shared" ca="1" si="610"/>
        <v>0</v>
      </c>
      <c r="DO239" s="440">
        <f t="shared" ca="1" si="611"/>
        <v>0</v>
      </c>
    </row>
    <row r="240" spans="1:119" ht="11.25" customHeight="1">
      <c r="A240" s="1">
        <f t="shared" si="612"/>
        <v>2044</v>
      </c>
      <c r="P240" s="1">
        <f t="shared" si="619"/>
        <v>2044</v>
      </c>
      <c r="AE240" s="237"/>
      <c r="AF240" s="259"/>
      <c r="AI240" s="237" t="str">
        <f t="shared" si="623"/>
        <v>W</v>
      </c>
      <c r="AJ240" s="25">
        <f t="shared" si="624"/>
        <v>2031</v>
      </c>
      <c r="AK240" s="284">
        <f t="shared" si="625"/>
        <v>7</v>
      </c>
      <c r="AL240" s="285">
        <f t="shared" ca="1" si="641"/>
        <v>0</v>
      </c>
      <c r="AM240" s="285">
        <f t="shared" ca="1" si="641"/>
        <v>0</v>
      </c>
      <c r="AN240" s="285">
        <f t="shared" ca="1" si="641"/>
        <v>0</v>
      </c>
      <c r="AO240" s="285">
        <f t="shared" ca="1" si="641"/>
        <v>0</v>
      </c>
      <c r="AP240" s="285">
        <f t="shared" ca="1" si="641"/>
        <v>0</v>
      </c>
      <c r="AQ240" s="285">
        <f t="shared" ca="1" si="641"/>
        <v>0</v>
      </c>
      <c r="AR240" s="285">
        <f t="shared" ca="1" si="641"/>
        <v>0</v>
      </c>
      <c r="AS240" s="285">
        <f t="shared" ca="1" si="641"/>
        <v>0</v>
      </c>
      <c r="AT240" s="285">
        <f t="shared" ca="1" si="641"/>
        <v>0</v>
      </c>
      <c r="AU240" s="285">
        <f t="shared" ca="1" si="641"/>
        <v>150</v>
      </c>
      <c r="AV240" s="285">
        <f t="shared" ca="1" si="642"/>
        <v>500</v>
      </c>
      <c r="AW240" s="285">
        <f t="shared" ca="1" si="642"/>
        <v>0</v>
      </c>
      <c r="AX240" s="285">
        <f t="shared" ca="1" si="642"/>
        <v>0</v>
      </c>
      <c r="AY240" s="609">
        <f t="shared" ca="1" si="642"/>
        <v>0</v>
      </c>
      <c r="AZ240" s="285">
        <f t="shared" ca="1" si="642"/>
        <v>10</v>
      </c>
      <c r="BA240" s="285">
        <f t="shared" ca="1" si="642"/>
        <v>25</v>
      </c>
      <c r="BB240" s="285">
        <f t="shared" ca="1" si="642"/>
        <v>8</v>
      </c>
      <c r="BC240" s="285">
        <f t="shared" ca="1" si="642"/>
        <v>0</v>
      </c>
      <c r="BD240" s="285">
        <f t="shared" ca="1" si="642"/>
        <v>6</v>
      </c>
      <c r="BE240" s="285">
        <f t="shared" ca="1" si="569"/>
        <v>0</v>
      </c>
      <c r="BF240" s="285">
        <f t="shared" ca="1" si="636"/>
        <v>25</v>
      </c>
      <c r="BG240" s="285">
        <f t="shared" ca="1" si="636"/>
        <v>0</v>
      </c>
      <c r="BH240" s="285">
        <f t="shared" ca="1" si="636"/>
        <v>0</v>
      </c>
      <c r="BI240" s="285">
        <f t="shared" ca="1" si="636"/>
        <v>0</v>
      </c>
      <c r="BJ240" s="285">
        <f t="shared" ca="1" si="643"/>
        <v>15</v>
      </c>
      <c r="BK240" s="285">
        <f t="shared" ca="1" si="643"/>
        <v>0</v>
      </c>
      <c r="BL240" s="285">
        <f t="shared" ca="1" si="643"/>
        <v>0</v>
      </c>
      <c r="BM240" s="285">
        <f t="shared" ca="1" si="643"/>
        <v>0</v>
      </c>
      <c r="BN240" s="285">
        <f t="shared" ca="1" si="643"/>
        <v>0</v>
      </c>
      <c r="BO240" s="285">
        <f t="shared" ca="1" si="643"/>
        <v>0</v>
      </c>
      <c r="BP240" s="285">
        <f t="shared" ca="1" si="643"/>
        <v>0</v>
      </c>
      <c r="BQ240" s="514">
        <f t="shared" ca="1" si="570"/>
        <v>23</v>
      </c>
      <c r="BR240" s="566">
        <f t="shared" ca="1" si="622"/>
        <v>88</v>
      </c>
      <c r="BS240" s="274">
        <f t="shared" ca="1" si="621"/>
        <v>650</v>
      </c>
      <c r="BT240" s="285">
        <f t="shared" ca="1" si="571"/>
        <v>738</v>
      </c>
      <c r="BU240" s="286" t="str">
        <f t="shared" si="626"/>
        <v>H</v>
      </c>
      <c r="BV240" s="323">
        <f t="shared" ca="1" si="573"/>
        <v>739</v>
      </c>
      <c r="BW240" s="323">
        <f t="shared" ca="1" si="572"/>
        <v>1</v>
      </c>
      <c r="BY240" s="29"/>
      <c r="BZ240" s="29"/>
      <c r="CA240" s="237" t="str">
        <f t="shared" si="627"/>
        <v>H</v>
      </c>
      <c r="CB240" s="278">
        <f t="shared" si="628"/>
        <v>2031</v>
      </c>
      <c r="CC240" s="279">
        <f t="shared" si="628"/>
        <v>7</v>
      </c>
      <c r="CD240" s="280">
        <f t="shared" ca="1" si="574"/>
        <v>0</v>
      </c>
      <c r="CE240" s="280">
        <f t="shared" ca="1" si="575"/>
        <v>0</v>
      </c>
      <c r="CF240" s="280">
        <f t="shared" ca="1" si="576"/>
        <v>0</v>
      </c>
      <c r="CG240" s="280">
        <f t="shared" ca="1" si="577"/>
        <v>0</v>
      </c>
      <c r="CH240" s="280">
        <f t="shared" ca="1" si="578"/>
        <v>0</v>
      </c>
      <c r="CI240" s="280">
        <f t="shared" ca="1" si="579"/>
        <v>0</v>
      </c>
      <c r="CJ240" s="280">
        <f t="shared" ca="1" si="580"/>
        <v>0</v>
      </c>
      <c r="CK240" s="280">
        <f t="shared" ca="1" si="581"/>
        <v>0</v>
      </c>
      <c r="CL240" s="280">
        <f t="shared" ca="1" si="582"/>
        <v>0</v>
      </c>
      <c r="CM240" s="280">
        <f t="shared" ca="1" si="583"/>
        <v>150</v>
      </c>
      <c r="CN240" s="280">
        <f t="shared" ca="1" si="584"/>
        <v>500</v>
      </c>
      <c r="CO240" s="280">
        <f t="shared" ca="1" si="585"/>
        <v>0</v>
      </c>
      <c r="CP240" s="365">
        <f t="shared" ca="1" si="586"/>
        <v>0</v>
      </c>
      <c r="CQ240" s="613">
        <f t="shared" ca="1" si="587"/>
        <v>0</v>
      </c>
      <c r="CR240" s="280">
        <f t="shared" ca="1" si="588"/>
        <v>10</v>
      </c>
      <c r="CS240" s="280">
        <f t="shared" ca="1" si="589"/>
        <v>25</v>
      </c>
      <c r="CT240" s="280">
        <f t="shared" ca="1" si="590"/>
        <v>8</v>
      </c>
      <c r="CU240" s="280">
        <f t="shared" ca="1" si="591"/>
        <v>0</v>
      </c>
      <c r="CV240" s="280">
        <f t="shared" ca="1" si="592"/>
        <v>7</v>
      </c>
      <c r="CW240" s="365">
        <f t="shared" ca="1" si="593"/>
        <v>0</v>
      </c>
      <c r="CX240" s="280">
        <f t="shared" ca="1" si="594"/>
        <v>25</v>
      </c>
      <c r="CY240" s="280">
        <f t="shared" ca="1" si="595"/>
        <v>0</v>
      </c>
      <c r="CZ240" s="280">
        <f t="shared" ca="1" si="596"/>
        <v>0</v>
      </c>
      <c r="DA240" s="280">
        <f t="shared" ca="1" si="597"/>
        <v>0</v>
      </c>
      <c r="DB240" s="280">
        <f t="shared" ca="1" si="598"/>
        <v>15</v>
      </c>
      <c r="DC240" s="280">
        <f t="shared" ca="1" si="599"/>
        <v>0</v>
      </c>
      <c r="DD240" s="280">
        <f t="shared" ca="1" si="600"/>
        <v>0</v>
      </c>
      <c r="DE240" s="280">
        <f t="shared" ca="1" si="601"/>
        <v>0</v>
      </c>
      <c r="DF240" s="280">
        <f t="shared" ca="1" si="602"/>
        <v>0</v>
      </c>
      <c r="DG240" s="280">
        <f t="shared" ca="1" si="603"/>
        <v>0</v>
      </c>
      <c r="DH240" s="280">
        <f t="shared" ca="1" si="604"/>
        <v>0</v>
      </c>
      <c r="DI240" s="568">
        <f t="shared" ca="1" si="605"/>
        <v>25</v>
      </c>
      <c r="DJ240" s="568">
        <f t="shared" ca="1" si="606"/>
        <v>65</v>
      </c>
      <c r="DK240" s="414">
        <f t="shared" ca="1" si="607"/>
        <v>650</v>
      </c>
      <c r="DL240" s="281">
        <f t="shared" ca="1" si="608"/>
        <v>740</v>
      </c>
      <c r="DM240" s="281">
        <f t="shared" ca="1" si="609"/>
        <v>739</v>
      </c>
      <c r="DN240" s="454">
        <f t="shared" ca="1" si="610"/>
        <v>-1</v>
      </c>
      <c r="DO240" s="440">
        <f t="shared" ca="1" si="611"/>
        <v>-1.3513513513513514E-3</v>
      </c>
    </row>
    <row r="241" spans="1:126" ht="11.25" customHeight="1">
      <c r="A241" s="1">
        <f t="shared" si="612"/>
        <v>2045</v>
      </c>
      <c r="P241" s="1">
        <f t="shared" si="619"/>
        <v>2045</v>
      </c>
      <c r="AD241" s="55"/>
      <c r="AE241" s="262"/>
      <c r="AF241" s="262"/>
      <c r="AI241" s="237" t="str">
        <f t="shared" si="623"/>
        <v>X</v>
      </c>
      <c r="AJ241" s="25">
        <f t="shared" si="624"/>
        <v>2031</v>
      </c>
      <c r="AK241" s="284">
        <f t="shared" si="625"/>
        <v>8</v>
      </c>
      <c r="AL241" s="285">
        <f t="shared" ca="1" si="641"/>
        <v>0</v>
      </c>
      <c r="AM241" s="285">
        <f t="shared" ca="1" si="641"/>
        <v>0</v>
      </c>
      <c r="AN241" s="285">
        <f t="shared" ca="1" si="641"/>
        <v>0</v>
      </c>
      <c r="AO241" s="285">
        <f t="shared" ca="1" si="641"/>
        <v>0</v>
      </c>
      <c r="AP241" s="285">
        <f t="shared" ca="1" si="641"/>
        <v>0</v>
      </c>
      <c r="AQ241" s="285">
        <f t="shared" ca="1" si="641"/>
        <v>0</v>
      </c>
      <c r="AR241" s="285">
        <f t="shared" ca="1" si="641"/>
        <v>0</v>
      </c>
      <c r="AS241" s="285">
        <f t="shared" ca="1" si="641"/>
        <v>0</v>
      </c>
      <c r="AT241" s="285">
        <f t="shared" ca="1" si="641"/>
        <v>0</v>
      </c>
      <c r="AU241" s="285">
        <f t="shared" ca="1" si="641"/>
        <v>150</v>
      </c>
      <c r="AV241" s="285">
        <f t="shared" ca="1" si="642"/>
        <v>500</v>
      </c>
      <c r="AW241" s="285">
        <f t="shared" ca="1" si="642"/>
        <v>0</v>
      </c>
      <c r="AX241" s="285">
        <f t="shared" ca="1" si="642"/>
        <v>0</v>
      </c>
      <c r="AY241" s="609">
        <f t="shared" ca="1" si="642"/>
        <v>0</v>
      </c>
      <c r="AZ241" s="285">
        <f t="shared" ca="1" si="642"/>
        <v>12</v>
      </c>
      <c r="BA241" s="285">
        <f t="shared" ca="1" si="642"/>
        <v>25</v>
      </c>
      <c r="BB241" s="285">
        <f t="shared" ca="1" si="642"/>
        <v>8</v>
      </c>
      <c r="BC241" s="285">
        <f t="shared" ca="1" si="642"/>
        <v>0</v>
      </c>
      <c r="BD241" s="285">
        <f t="shared" ca="1" si="642"/>
        <v>6</v>
      </c>
      <c r="BE241" s="285">
        <f t="shared" ca="1" si="569"/>
        <v>0</v>
      </c>
      <c r="BF241" s="285">
        <f t="shared" ca="1" si="636"/>
        <v>25</v>
      </c>
      <c r="BG241" s="285">
        <f t="shared" ca="1" si="636"/>
        <v>0</v>
      </c>
      <c r="BH241" s="285">
        <f t="shared" ca="1" si="636"/>
        <v>0</v>
      </c>
      <c r="BI241" s="285">
        <f t="shared" ca="1" si="636"/>
        <v>0</v>
      </c>
      <c r="BJ241" s="285">
        <f t="shared" ca="1" si="643"/>
        <v>15</v>
      </c>
      <c r="BK241" s="285">
        <f t="shared" ca="1" si="643"/>
        <v>0</v>
      </c>
      <c r="BL241" s="285">
        <f t="shared" ca="1" si="643"/>
        <v>0</v>
      </c>
      <c r="BM241" s="285">
        <f t="shared" ca="1" si="643"/>
        <v>0</v>
      </c>
      <c r="BN241" s="285">
        <f t="shared" ca="1" si="643"/>
        <v>0</v>
      </c>
      <c r="BO241" s="285">
        <f t="shared" ca="1" si="643"/>
        <v>0</v>
      </c>
      <c r="BP241" s="285">
        <f t="shared" ca="1" si="643"/>
        <v>0</v>
      </c>
      <c r="BQ241" s="514">
        <f t="shared" ca="1" si="570"/>
        <v>26</v>
      </c>
      <c r="BR241" s="566">
        <f t="shared" ca="1" si="622"/>
        <v>91.2</v>
      </c>
      <c r="BS241" s="274">
        <f t="shared" ca="1" si="621"/>
        <v>650</v>
      </c>
      <c r="BT241" s="285">
        <f t="shared" ca="1" si="571"/>
        <v>741</v>
      </c>
      <c r="BU241" s="286" t="str">
        <f t="shared" si="626"/>
        <v>I</v>
      </c>
      <c r="BV241" s="323">
        <f t="shared" ca="1" si="573"/>
        <v>741</v>
      </c>
      <c r="BW241" s="323">
        <f t="shared" ca="1" si="572"/>
        <v>0</v>
      </c>
      <c r="BY241" s="29"/>
      <c r="BZ241" s="29"/>
      <c r="CA241" s="237" t="str">
        <f t="shared" si="627"/>
        <v>I</v>
      </c>
      <c r="CB241" s="278">
        <f t="shared" si="628"/>
        <v>2031</v>
      </c>
      <c r="CC241" s="279">
        <f t="shared" si="628"/>
        <v>8</v>
      </c>
      <c r="CD241" s="280">
        <f t="shared" ca="1" si="574"/>
        <v>0</v>
      </c>
      <c r="CE241" s="280">
        <f t="shared" ca="1" si="575"/>
        <v>0</v>
      </c>
      <c r="CF241" s="280">
        <f t="shared" ca="1" si="576"/>
        <v>0</v>
      </c>
      <c r="CG241" s="280">
        <f t="shared" ca="1" si="577"/>
        <v>0</v>
      </c>
      <c r="CH241" s="280">
        <f t="shared" ca="1" si="578"/>
        <v>0</v>
      </c>
      <c r="CI241" s="280">
        <f t="shared" ca="1" si="579"/>
        <v>0</v>
      </c>
      <c r="CJ241" s="280">
        <f t="shared" ca="1" si="580"/>
        <v>0</v>
      </c>
      <c r="CK241" s="280">
        <f t="shared" ca="1" si="581"/>
        <v>0</v>
      </c>
      <c r="CL241" s="280">
        <f t="shared" ca="1" si="582"/>
        <v>0</v>
      </c>
      <c r="CM241" s="280">
        <f t="shared" ca="1" si="583"/>
        <v>150</v>
      </c>
      <c r="CN241" s="280">
        <f t="shared" ca="1" si="584"/>
        <v>500</v>
      </c>
      <c r="CO241" s="280">
        <f t="shared" ca="1" si="585"/>
        <v>0</v>
      </c>
      <c r="CP241" s="365">
        <f t="shared" ca="1" si="586"/>
        <v>0</v>
      </c>
      <c r="CQ241" s="613">
        <f t="shared" ca="1" si="587"/>
        <v>0</v>
      </c>
      <c r="CR241" s="280">
        <f t="shared" ca="1" si="588"/>
        <v>10</v>
      </c>
      <c r="CS241" s="280">
        <f t="shared" ca="1" si="589"/>
        <v>25</v>
      </c>
      <c r="CT241" s="280">
        <f t="shared" ca="1" si="590"/>
        <v>8</v>
      </c>
      <c r="CU241" s="280">
        <f t="shared" ca="1" si="591"/>
        <v>0</v>
      </c>
      <c r="CV241" s="280">
        <f t="shared" ca="1" si="592"/>
        <v>7</v>
      </c>
      <c r="CW241" s="365">
        <f t="shared" ca="1" si="593"/>
        <v>0</v>
      </c>
      <c r="CX241" s="280">
        <f t="shared" ca="1" si="594"/>
        <v>25</v>
      </c>
      <c r="CY241" s="280">
        <f t="shared" ca="1" si="595"/>
        <v>0</v>
      </c>
      <c r="CZ241" s="280">
        <f t="shared" ca="1" si="596"/>
        <v>0</v>
      </c>
      <c r="DA241" s="280">
        <f t="shared" ca="1" si="597"/>
        <v>0</v>
      </c>
      <c r="DB241" s="280">
        <f t="shared" ca="1" si="598"/>
        <v>15</v>
      </c>
      <c r="DC241" s="280">
        <f t="shared" ca="1" si="599"/>
        <v>0</v>
      </c>
      <c r="DD241" s="280">
        <f t="shared" ca="1" si="600"/>
        <v>0</v>
      </c>
      <c r="DE241" s="280">
        <f t="shared" ca="1" si="601"/>
        <v>0</v>
      </c>
      <c r="DF241" s="280">
        <f t="shared" ca="1" si="602"/>
        <v>0</v>
      </c>
      <c r="DG241" s="280">
        <f t="shared" ca="1" si="603"/>
        <v>0</v>
      </c>
      <c r="DH241" s="280">
        <f t="shared" ca="1" si="604"/>
        <v>0</v>
      </c>
      <c r="DI241" s="568">
        <f t="shared" ca="1" si="605"/>
        <v>25</v>
      </c>
      <c r="DJ241" s="568">
        <f t="shared" ca="1" si="606"/>
        <v>65</v>
      </c>
      <c r="DK241" s="414">
        <f t="shared" ca="1" si="607"/>
        <v>650</v>
      </c>
      <c r="DL241" s="281">
        <f t="shared" ca="1" si="608"/>
        <v>740</v>
      </c>
      <c r="DM241" s="281">
        <f t="shared" ca="1" si="609"/>
        <v>739</v>
      </c>
      <c r="DN241" s="454">
        <f t="shared" ca="1" si="610"/>
        <v>-1</v>
      </c>
      <c r="DO241" s="440">
        <f t="shared" ca="1" si="611"/>
        <v>-1.3513513513513514E-3</v>
      </c>
    </row>
    <row r="242" spans="1:126" ht="11.25" customHeight="1">
      <c r="AE242" s="237"/>
      <c r="AF242" s="259"/>
      <c r="AI242" s="237" t="str">
        <f t="shared" si="623"/>
        <v>Y</v>
      </c>
      <c r="AJ242" s="25">
        <f t="shared" si="624"/>
        <v>2031</v>
      </c>
      <c r="AK242" s="284">
        <f t="shared" si="625"/>
        <v>9</v>
      </c>
      <c r="AL242" s="285">
        <f t="shared" ca="1" si="641"/>
        <v>0</v>
      </c>
      <c r="AM242" s="285">
        <f t="shared" ca="1" si="641"/>
        <v>0</v>
      </c>
      <c r="AN242" s="285">
        <f t="shared" ca="1" si="641"/>
        <v>0</v>
      </c>
      <c r="AO242" s="285">
        <f t="shared" ca="1" si="641"/>
        <v>0</v>
      </c>
      <c r="AP242" s="285">
        <f t="shared" ca="1" si="641"/>
        <v>0</v>
      </c>
      <c r="AQ242" s="285">
        <f t="shared" ca="1" si="641"/>
        <v>0</v>
      </c>
      <c r="AR242" s="285">
        <f t="shared" ca="1" si="641"/>
        <v>0</v>
      </c>
      <c r="AS242" s="285">
        <f t="shared" ca="1" si="641"/>
        <v>0</v>
      </c>
      <c r="AT242" s="285">
        <f t="shared" ca="1" si="641"/>
        <v>0</v>
      </c>
      <c r="AU242" s="285">
        <f t="shared" ca="1" si="641"/>
        <v>150</v>
      </c>
      <c r="AV242" s="285">
        <f t="shared" ca="1" si="642"/>
        <v>500</v>
      </c>
      <c r="AW242" s="285">
        <f t="shared" ca="1" si="642"/>
        <v>0</v>
      </c>
      <c r="AX242" s="285">
        <f t="shared" ca="1" si="642"/>
        <v>0</v>
      </c>
      <c r="AY242" s="609">
        <f t="shared" ca="1" si="642"/>
        <v>0</v>
      </c>
      <c r="AZ242" s="285">
        <f t="shared" ca="1" si="642"/>
        <v>10</v>
      </c>
      <c r="BA242" s="285">
        <f t="shared" ca="1" si="642"/>
        <v>25</v>
      </c>
      <c r="BB242" s="285">
        <f t="shared" ca="1" si="642"/>
        <v>8</v>
      </c>
      <c r="BC242" s="285">
        <f t="shared" ca="1" si="642"/>
        <v>0</v>
      </c>
      <c r="BD242" s="285">
        <f t="shared" ca="1" si="642"/>
        <v>7</v>
      </c>
      <c r="BE242" s="285">
        <f t="shared" ca="1" si="569"/>
        <v>0</v>
      </c>
      <c r="BF242" s="285">
        <f t="shared" ca="1" si="636"/>
        <v>25</v>
      </c>
      <c r="BG242" s="285">
        <f t="shared" ca="1" si="636"/>
        <v>0</v>
      </c>
      <c r="BH242" s="285">
        <f t="shared" ca="1" si="636"/>
        <v>0</v>
      </c>
      <c r="BI242" s="285">
        <f t="shared" ca="1" si="636"/>
        <v>0</v>
      </c>
      <c r="BJ242" s="285">
        <f t="shared" ca="1" si="643"/>
        <v>15</v>
      </c>
      <c r="BK242" s="285">
        <f t="shared" ca="1" si="643"/>
        <v>0</v>
      </c>
      <c r="BL242" s="285">
        <f t="shared" ca="1" si="643"/>
        <v>0</v>
      </c>
      <c r="BM242" s="285">
        <f t="shared" ca="1" si="643"/>
        <v>0</v>
      </c>
      <c r="BN242" s="285">
        <f t="shared" ca="1" si="643"/>
        <v>0</v>
      </c>
      <c r="BO242" s="285">
        <f t="shared" ca="1" si="643"/>
        <v>0</v>
      </c>
      <c r="BP242" s="285">
        <f t="shared" ca="1" si="643"/>
        <v>0</v>
      </c>
      <c r="BQ242" s="514">
        <f t="shared" ca="1" si="570"/>
        <v>24</v>
      </c>
      <c r="BR242" s="566">
        <f t="shared" ca="1" si="622"/>
        <v>89.1</v>
      </c>
      <c r="BS242" s="274">
        <f t="shared" ca="1" si="621"/>
        <v>650</v>
      </c>
      <c r="BT242" s="285">
        <f t="shared" ca="1" si="571"/>
        <v>739</v>
      </c>
      <c r="BU242" s="286" t="str">
        <f t="shared" si="626"/>
        <v>J</v>
      </c>
      <c r="BV242" s="323">
        <f t="shared" ca="1" si="573"/>
        <v>740</v>
      </c>
      <c r="BW242" s="323">
        <f t="shared" ca="1" si="572"/>
        <v>1</v>
      </c>
      <c r="BY242" s="29"/>
      <c r="BZ242" s="29"/>
      <c r="CA242" s="237" t="str">
        <f t="shared" si="627"/>
        <v>J</v>
      </c>
      <c r="CB242" s="278">
        <f t="shared" si="628"/>
        <v>2031</v>
      </c>
      <c r="CC242" s="279">
        <f t="shared" si="628"/>
        <v>9</v>
      </c>
      <c r="CD242" s="280">
        <f t="shared" ca="1" si="574"/>
        <v>0</v>
      </c>
      <c r="CE242" s="280">
        <f t="shared" ca="1" si="575"/>
        <v>0</v>
      </c>
      <c r="CF242" s="280">
        <f t="shared" ca="1" si="576"/>
        <v>0</v>
      </c>
      <c r="CG242" s="280">
        <f t="shared" ca="1" si="577"/>
        <v>0</v>
      </c>
      <c r="CH242" s="280">
        <f t="shared" ca="1" si="578"/>
        <v>0</v>
      </c>
      <c r="CI242" s="280">
        <f t="shared" ca="1" si="579"/>
        <v>0</v>
      </c>
      <c r="CJ242" s="280">
        <f t="shared" ca="1" si="580"/>
        <v>0</v>
      </c>
      <c r="CK242" s="280">
        <f t="shared" ca="1" si="581"/>
        <v>0</v>
      </c>
      <c r="CL242" s="280">
        <f t="shared" ca="1" si="582"/>
        <v>0</v>
      </c>
      <c r="CM242" s="280">
        <f t="shared" ca="1" si="583"/>
        <v>150</v>
      </c>
      <c r="CN242" s="280">
        <f t="shared" ca="1" si="584"/>
        <v>500</v>
      </c>
      <c r="CO242" s="280">
        <f t="shared" ca="1" si="585"/>
        <v>0</v>
      </c>
      <c r="CP242" s="365">
        <f t="shared" ca="1" si="586"/>
        <v>0</v>
      </c>
      <c r="CQ242" s="613">
        <f t="shared" ca="1" si="587"/>
        <v>0</v>
      </c>
      <c r="CR242" s="280">
        <f t="shared" ca="1" si="588"/>
        <v>10</v>
      </c>
      <c r="CS242" s="280">
        <f t="shared" ca="1" si="589"/>
        <v>25</v>
      </c>
      <c r="CT242" s="280">
        <f t="shared" ca="1" si="590"/>
        <v>7</v>
      </c>
      <c r="CU242" s="280">
        <f t="shared" ca="1" si="591"/>
        <v>0</v>
      </c>
      <c r="CV242" s="280">
        <f t="shared" ca="1" si="592"/>
        <v>7</v>
      </c>
      <c r="CW242" s="365">
        <f t="shared" ca="1" si="593"/>
        <v>0</v>
      </c>
      <c r="CX242" s="280">
        <f t="shared" ca="1" si="594"/>
        <v>25</v>
      </c>
      <c r="CY242" s="280">
        <f t="shared" ca="1" si="595"/>
        <v>0</v>
      </c>
      <c r="CZ242" s="280">
        <f t="shared" ca="1" si="596"/>
        <v>0</v>
      </c>
      <c r="DA242" s="280">
        <f t="shared" ca="1" si="597"/>
        <v>0</v>
      </c>
      <c r="DB242" s="280">
        <f t="shared" ca="1" si="598"/>
        <v>15</v>
      </c>
      <c r="DC242" s="280">
        <f t="shared" ca="1" si="599"/>
        <v>0</v>
      </c>
      <c r="DD242" s="280">
        <f t="shared" ca="1" si="600"/>
        <v>0</v>
      </c>
      <c r="DE242" s="280">
        <f t="shared" ca="1" si="601"/>
        <v>0</v>
      </c>
      <c r="DF242" s="280">
        <f t="shared" ca="1" si="602"/>
        <v>0</v>
      </c>
      <c r="DG242" s="280">
        <f t="shared" ca="1" si="603"/>
        <v>0</v>
      </c>
      <c r="DH242" s="280">
        <f t="shared" ca="1" si="604"/>
        <v>0</v>
      </c>
      <c r="DI242" s="568">
        <f t="shared" ca="1" si="605"/>
        <v>24</v>
      </c>
      <c r="DJ242" s="568">
        <f t="shared" ca="1" si="606"/>
        <v>65</v>
      </c>
      <c r="DK242" s="414">
        <f t="shared" ca="1" si="607"/>
        <v>650</v>
      </c>
      <c r="DL242" s="281">
        <f t="shared" ca="1" si="608"/>
        <v>739</v>
      </c>
      <c r="DM242" s="281">
        <f t="shared" ca="1" si="609"/>
        <v>738</v>
      </c>
      <c r="DN242" s="454">
        <f t="shared" ca="1" si="610"/>
        <v>-1</v>
      </c>
      <c r="DO242" s="626">
        <f t="shared" ca="1" si="611"/>
        <v>-1.3531799729364006E-3</v>
      </c>
      <c r="DP242" s="29"/>
      <c r="DQ242" s="29"/>
      <c r="DR242" s="29"/>
      <c r="DS242" s="29"/>
      <c r="DT242" s="29"/>
      <c r="DU242" s="29"/>
      <c r="DV242" s="29"/>
    </row>
    <row r="243" spans="1:126" ht="11.25" customHeight="1">
      <c r="AD243" s="55"/>
      <c r="AE243" s="262"/>
      <c r="AF243" s="262"/>
      <c r="AI243" s="237" t="str">
        <f t="shared" si="623"/>
        <v>Z</v>
      </c>
      <c r="AJ243" s="25">
        <f t="shared" si="624"/>
        <v>2031</v>
      </c>
      <c r="AK243" s="284">
        <f t="shared" si="625"/>
        <v>10</v>
      </c>
      <c r="AL243" s="285">
        <f t="shared" ca="1" si="641"/>
        <v>0</v>
      </c>
      <c r="AM243" s="285">
        <f t="shared" ca="1" si="641"/>
        <v>0</v>
      </c>
      <c r="AN243" s="285">
        <f t="shared" ca="1" si="641"/>
        <v>0</v>
      </c>
      <c r="AO243" s="285">
        <f t="shared" ca="1" si="641"/>
        <v>0</v>
      </c>
      <c r="AP243" s="285">
        <f t="shared" ca="1" si="641"/>
        <v>0</v>
      </c>
      <c r="AQ243" s="285">
        <f t="shared" ca="1" si="641"/>
        <v>0</v>
      </c>
      <c r="AR243" s="285">
        <f t="shared" ca="1" si="641"/>
        <v>0</v>
      </c>
      <c r="AS243" s="285">
        <f t="shared" ca="1" si="641"/>
        <v>0</v>
      </c>
      <c r="AT243" s="285">
        <f t="shared" ca="1" si="641"/>
        <v>0</v>
      </c>
      <c r="AU243" s="285">
        <f t="shared" ca="1" si="641"/>
        <v>150</v>
      </c>
      <c r="AV243" s="285">
        <f t="shared" ca="1" si="642"/>
        <v>500</v>
      </c>
      <c r="AW243" s="285">
        <f t="shared" ca="1" si="642"/>
        <v>0</v>
      </c>
      <c r="AX243" s="285">
        <f t="shared" ca="1" si="642"/>
        <v>0</v>
      </c>
      <c r="AY243" s="609">
        <f t="shared" ca="1" si="642"/>
        <v>0</v>
      </c>
      <c r="AZ243" s="285">
        <f t="shared" ca="1" si="642"/>
        <v>10</v>
      </c>
      <c r="BA243" s="285">
        <f t="shared" ca="1" si="642"/>
        <v>25</v>
      </c>
      <c r="BB243" s="285">
        <f t="shared" ca="1" si="642"/>
        <v>7</v>
      </c>
      <c r="BC243" s="285">
        <f t="shared" ca="1" si="642"/>
        <v>0</v>
      </c>
      <c r="BD243" s="285">
        <f t="shared" ca="1" si="642"/>
        <v>7</v>
      </c>
      <c r="BE243" s="285">
        <f t="shared" ca="1" si="569"/>
        <v>0</v>
      </c>
      <c r="BF243" s="285">
        <f t="shared" ca="1" si="636"/>
        <v>25</v>
      </c>
      <c r="BG243" s="285">
        <f t="shared" ca="1" si="636"/>
        <v>0</v>
      </c>
      <c r="BH243" s="285">
        <f t="shared" ca="1" si="636"/>
        <v>0</v>
      </c>
      <c r="BI243" s="285">
        <f t="shared" ca="1" si="636"/>
        <v>0</v>
      </c>
      <c r="BJ243" s="285">
        <f t="shared" ca="1" si="643"/>
        <v>15</v>
      </c>
      <c r="BK243" s="285">
        <f t="shared" ca="1" si="643"/>
        <v>0</v>
      </c>
      <c r="BL243" s="285">
        <f t="shared" ca="1" si="643"/>
        <v>0</v>
      </c>
      <c r="BM243" s="285">
        <f t="shared" ca="1" si="643"/>
        <v>0</v>
      </c>
      <c r="BN243" s="285">
        <f t="shared" ca="1" si="643"/>
        <v>0</v>
      </c>
      <c r="BO243" s="285">
        <f t="shared" ca="1" si="643"/>
        <v>0</v>
      </c>
      <c r="BP243" s="285">
        <f t="shared" ca="1" si="643"/>
        <v>0</v>
      </c>
      <c r="BQ243" s="514">
        <f t="shared" ca="1" si="570"/>
        <v>23</v>
      </c>
      <c r="BR243" s="566">
        <f t="shared" ca="1" si="622"/>
        <v>88.5</v>
      </c>
      <c r="BS243" s="274">
        <f t="shared" ca="1" si="621"/>
        <v>650</v>
      </c>
      <c r="BT243" s="285">
        <f t="shared" ca="1" si="571"/>
        <v>738</v>
      </c>
      <c r="BU243" s="286" t="str">
        <f t="shared" si="626"/>
        <v>K</v>
      </c>
      <c r="BV243" s="323">
        <f t="shared" ca="1" si="573"/>
        <v>739</v>
      </c>
      <c r="BW243" s="323">
        <f t="shared" ca="1" si="572"/>
        <v>1</v>
      </c>
      <c r="BY243" s="29"/>
      <c r="BZ243" s="29"/>
      <c r="CA243" s="237" t="str">
        <f t="shared" si="627"/>
        <v>K</v>
      </c>
      <c r="CB243" s="278">
        <f t="shared" si="628"/>
        <v>2031</v>
      </c>
      <c r="CC243" s="279">
        <f t="shared" si="628"/>
        <v>10</v>
      </c>
      <c r="CD243" s="280">
        <f t="shared" ca="1" si="574"/>
        <v>0</v>
      </c>
      <c r="CE243" s="280">
        <f t="shared" ca="1" si="575"/>
        <v>0</v>
      </c>
      <c r="CF243" s="280">
        <f t="shared" ca="1" si="576"/>
        <v>0</v>
      </c>
      <c r="CG243" s="280">
        <f t="shared" ca="1" si="577"/>
        <v>0</v>
      </c>
      <c r="CH243" s="280">
        <f t="shared" ca="1" si="578"/>
        <v>0</v>
      </c>
      <c r="CI243" s="280">
        <f t="shared" ca="1" si="579"/>
        <v>0</v>
      </c>
      <c r="CJ243" s="280">
        <f t="shared" ca="1" si="580"/>
        <v>0</v>
      </c>
      <c r="CK243" s="280">
        <f t="shared" ca="1" si="581"/>
        <v>0</v>
      </c>
      <c r="CL243" s="280">
        <f t="shared" ca="1" si="582"/>
        <v>0</v>
      </c>
      <c r="CM243" s="280">
        <f t="shared" ca="1" si="583"/>
        <v>150</v>
      </c>
      <c r="CN243" s="280">
        <f t="shared" ca="1" si="584"/>
        <v>500</v>
      </c>
      <c r="CO243" s="280">
        <f t="shared" ca="1" si="585"/>
        <v>0</v>
      </c>
      <c r="CP243" s="365">
        <f t="shared" ca="1" si="586"/>
        <v>0</v>
      </c>
      <c r="CQ243" s="613">
        <f t="shared" ca="1" si="587"/>
        <v>0</v>
      </c>
      <c r="CR243" s="280">
        <f t="shared" ca="1" si="588"/>
        <v>11</v>
      </c>
      <c r="CS243" s="280">
        <f t="shared" ca="1" si="589"/>
        <v>25</v>
      </c>
      <c r="CT243" s="280">
        <f t="shared" ca="1" si="590"/>
        <v>6</v>
      </c>
      <c r="CU243" s="280">
        <f t="shared" ca="1" si="591"/>
        <v>0</v>
      </c>
      <c r="CV243" s="280">
        <f t="shared" ca="1" si="592"/>
        <v>5</v>
      </c>
      <c r="CW243" s="365">
        <f t="shared" ca="1" si="593"/>
        <v>0</v>
      </c>
      <c r="CX243" s="280">
        <f t="shared" ca="1" si="594"/>
        <v>25</v>
      </c>
      <c r="CY243" s="280">
        <f t="shared" ca="1" si="595"/>
        <v>0</v>
      </c>
      <c r="CZ243" s="280">
        <f t="shared" ca="1" si="596"/>
        <v>0</v>
      </c>
      <c r="DA243" s="280">
        <f t="shared" ca="1" si="597"/>
        <v>0</v>
      </c>
      <c r="DB243" s="280">
        <f t="shared" ca="1" si="598"/>
        <v>15</v>
      </c>
      <c r="DC243" s="280">
        <f t="shared" ca="1" si="599"/>
        <v>0</v>
      </c>
      <c r="DD243" s="280">
        <f t="shared" ca="1" si="600"/>
        <v>0</v>
      </c>
      <c r="DE243" s="280">
        <f t="shared" ca="1" si="601"/>
        <v>0</v>
      </c>
      <c r="DF243" s="280">
        <f t="shared" ca="1" si="602"/>
        <v>0</v>
      </c>
      <c r="DG243" s="280">
        <f t="shared" ca="1" si="603"/>
        <v>0</v>
      </c>
      <c r="DH243" s="280">
        <f t="shared" ca="1" si="604"/>
        <v>0</v>
      </c>
      <c r="DI243" s="568">
        <f t="shared" ca="1" si="605"/>
        <v>22</v>
      </c>
      <c r="DJ243" s="568">
        <f t="shared" ca="1" si="606"/>
        <v>65</v>
      </c>
      <c r="DK243" s="414">
        <f t="shared" ca="1" si="607"/>
        <v>650</v>
      </c>
      <c r="DL243" s="281">
        <f t="shared" ca="1" si="608"/>
        <v>737</v>
      </c>
      <c r="DM243" s="281">
        <f t="shared" ca="1" si="609"/>
        <v>737</v>
      </c>
      <c r="DN243" s="454">
        <f t="shared" ca="1" si="610"/>
        <v>0</v>
      </c>
      <c r="DO243" s="626">
        <f t="shared" ca="1" si="611"/>
        <v>0</v>
      </c>
      <c r="DP243" s="29"/>
      <c r="DQ243" s="29"/>
      <c r="DR243" s="29"/>
      <c r="DS243" s="29"/>
      <c r="DT243" s="29"/>
      <c r="DU243" s="29"/>
      <c r="DV243" s="29"/>
    </row>
    <row r="244" spans="1:126" ht="12.75">
      <c r="A244" s="296" t="s">
        <v>75</v>
      </c>
      <c r="P244" s="258" t="str">
        <f>A244&amp;"   (BILLING)"</f>
        <v>504-Talq/Tri   (BILLING)</v>
      </c>
      <c r="AE244" s="237"/>
      <c r="AF244" s="259"/>
      <c r="AG244" s="259"/>
      <c r="AH244" s="259"/>
      <c r="AI244" s="237" t="str">
        <f t="shared" si="623"/>
        <v>AA</v>
      </c>
      <c r="AJ244" s="25">
        <f t="shared" si="624"/>
        <v>2031</v>
      </c>
      <c r="AK244" s="284">
        <f t="shared" si="625"/>
        <v>11</v>
      </c>
      <c r="AL244" s="285">
        <f t="shared" ca="1" si="641"/>
        <v>0</v>
      </c>
      <c r="AM244" s="285">
        <f t="shared" ca="1" si="641"/>
        <v>0</v>
      </c>
      <c r="AN244" s="285">
        <f t="shared" ca="1" si="641"/>
        <v>0</v>
      </c>
      <c r="AO244" s="285">
        <f t="shared" ca="1" si="641"/>
        <v>0</v>
      </c>
      <c r="AP244" s="285">
        <f t="shared" ca="1" si="641"/>
        <v>0</v>
      </c>
      <c r="AQ244" s="285">
        <f t="shared" ca="1" si="641"/>
        <v>0</v>
      </c>
      <c r="AR244" s="285">
        <f t="shared" ca="1" si="641"/>
        <v>0</v>
      </c>
      <c r="AS244" s="285">
        <f t="shared" ca="1" si="641"/>
        <v>0</v>
      </c>
      <c r="AT244" s="285">
        <f t="shared" ca="1" si="641"/>
        <v>0</v>
      </c>
      <c r="AU244" s="285">
        <f t="shared" ca="1" si="641"/>
        <v>150</v>
      </c>
      <c r="AV244" s="285">
        <f t="shared" ca="1" si="642"/>
        <v>500</v>
      </c>
      <c r="AW244" s="285">
        <f t="shared" ca="1" si="642"/>
        <v>0</v>
      </c>
      <c r="AX244" s="285">
        <f t="shared" ca="1" si="642"/>
        <v>0</v>
      </c>
      <c r="AY244" s="609">
        <f t="shared" ca="1" si="642"/>
        <v>0</v>
      </c>
      <c r="AZ244" s="285">
        <f t="shared" ca="1" si="642"/>
        <v>10</v>
      </c>
      <c r="BA244" s="285">
        <f t="shared" ca="1" si="642"/>
        <v>25</v>
      </c>
      <c r="BB244" s="285">
        <f t="shared" ca="1" si="642"/>
        <v>6</v>
      </c>
      <c r="BC244" s="285">
        <f t="shared" ca="1" si="642"/>
        <v>0</v>
      </c>
      <c r="BD244" s="285">
        <f t="shared" ca="1" si="642"/>
        <v>7</v>
      </c>
      <c r="BE244" s="285">
        <f t="shared" ca="1" si="569"/>
        <v>0</v>
      </c>
      <c r="BF244" s="285">
        <f t="shared" ca="1" si="636"/>
        <v>25</v>
      </c>
      <c r="BG244" s="285">
        <f t="shared" ca="1" si="636"/>
        <v>0</v>
      </c>
      <c r="BH244" s="285">
        <f t="shared" ca="1" si="636"/>
        <v>0</v>
      </c>
      <c r="BI244" s="285">
        <f t="shared" ca="1" si="636"/>
        <v>0</v>
      </c>
      <c r="BJ244" s="285">
        <f t="shared" ca="1" si="643"/>
        <v>15</v>
      </c>
      <c r="BK244" s="285">
        <f t="shared" ca="1" si="643"/>
        <v>0</v>
      </c>
      <c r="BL244" s="285">
        <f t="shared" ca="1" si="643"/>
        <v>0</v>
      </c>
      <c r="BM244" s="285">
        <f t="shared" ca="1" si="643"/>
        <v>0</v>
      </c>
      <c r="BN244" s="285">
        <f t="shared" ca="1" si="643"/>
        <v>0</v>
      </c>
      <c r="BO244" s="285">
        <f t="shared" ca="1" si="643"/>
        <v>0</v>
      </c>
      <c r="BP244" s="285">
        <f t="shared" ca="1" si="643"/>
        <v>0</v>
      </c>
      <c r="BQ244" s="514">
        <f t="shared" ca="1" si="570"/>
        <v>23</v>
      </c>
      <c r="BR244" s="566">
        <f t="shared" ca="1" si="622"/>
        <v>87.8</v>
      </c>
      <c r="BS244" s="274">
        <f t="shared" ca="1" si="621"/>
        <v>650</v>
      </c>
      <c r="BT244" s="285">
        <f t="shared" ca="1" si="571"/>
        <v>738</v>
      </c>
      <c r="BU244" s="286" t="str">
        <f t="shared" si="626"/>
        <v>L</v>
      </c>
      <c r="BV244" s="323">
        <f t="shared" ca="1" si="573"/>
        <v>738</v>
      </c>
      <c r="BW244" s="323">
        <f t="shared" ca="1" si="572"/>
        <v>0</v>
      </c>
      <c r="BY244" s="29"/>
      <c r="BZ244" s="29"/>
      <c r="CA244" s="237" t="str">
        <f t="shared" si="627"/>
        <v>L</v>
      </c>
      <c r="CB244" s="278">
        <f t="shared" si="628"/>
        <v>2031</v>
      </c>
      <c r="CC244" s="279">
        <f t="shared" si="628"/>
        <v>11</v>
      </c>
      <c r="CD244" s="280">
        <f t="shared" ca="1" si="574"/>
        <v>0</v>
      </c>
      <c r="CE244" s="280">
        <f t="shared" ca="1" si="575"/>
        <v>0</v>
      </c>
      <c r="CF244" s="280">
        <f t="shared" ca="1" si="576"/>
        <v>0</v>
      </c>
      <c r="CG244" s="280">
        <f t="shared" ca="1" si="577"/>
        <v>0</v>
      </c>
      <c r="CH244" s="280">
        <f t="shared" ca="1" si="578"/>
        <v>0</v>
      </c>
      <c r="CI244" s="280">
        <f t="shared" ca="1" si="579"/>
        <v>0</v>
      </c>
      <c r="CJ244" s="280">
        <f t="shared" ca="1" si="580"/>
        <v>0</v>
      </c>
      <c r="CK244" s="280">
        <f t="shared" ca="1" si="581"/>
        <v>0</v>
      </c>
      <c r="CL244" s="280">
        <f t="shared" ca="1" si="582"/>
        <v>0</v>
      </c>
      <c r="CM244" s="280">
        <f t="shared" ca="1" si="583"/>
        <v>150</v>
      </c>
      <c r="CN244" s="280">
        <f t="shared" ca="1" si="584"/>
        <v>500</v>
      </c>
      <c r="CO244" s="280">
        <f t="shared" ca="1" si="585"/>
        <v>0</v>
      </c>
      <c r="CP244" s="365">
        <f t="shared" ca="1" si="586"/>
        <v>0</v>
      </c>
      <c r="CQ244" s="613">
        <f t="shared" ca="1" si="587"/>
        <v>0</v>
      </c>
      <c r="CR244" s="280">
        <f t="shared" ca="1" si="588"/>
        <v>7</v>
      </c>
      <c r="CS244" s="280">
        <f t="shared" ca="1" si="589"/>
        <v>25</v>
      </c>
      <c r="CT244" s="280">
        <f t="shared" ca="1" si="590"/>
        <v>6</v>
      </c>
      <c r="CU244" s="280">
        <f t="shared" ca="1" si="591"/>
        <v>0</v>
      </c>
      <c r="CV244" s="280">
        <f t="shared" ca="1" si="592"/>
        <v>5</v>
      </c>
      <c r="CW244" s="365">
        <f t="shared" ca="1" si="593"/>
        <v>0</v>
      </c>
      <c r="CX244" s="280">
        <f t="shared" ca="1" si="594"/>
        <v>25</v>
      </c>
      <c r="CY244" s="280">
        <f t="shared" ca="1" si="595"/>
        <v>0</v>
      </c>
      <c r="CZ244" s="280">
        <f t="shared" ca="1" si="596"/>
        <v>0</v>
      </c>
      <c r="DA244" s="280">
        <f t="shared" ca="1" si="597"/>
        <v>0</v>
      </c>
      <c r="DB244" s="280">
        <f t="shared" ca="1" si="598"/>
        <v>15</v>
      </c>
      <c r="DC244" s="280">
        <f t="shared" ca="1" si="599"/>
        <v>0</v>
      </c>
      <c r="DD244" s="280">
        <f t="shared" ca="1" si="600"/>
        <v>0</v>
      </c>
      <c r="DE244" s="280">
        <f t="shared" ca="1" si="601"/>
        <v>0</v>
      </c>
      <c r="DF244" s="280">
        <f t="shared" ca="1" si="602"/>
        <v>0</v>
      </c>
      <c r="DG244" s="280">
        <f t="shared" ca="1" si="603"/>
        <v>0</v>
      </c>
      <c r="DH244" s="280">
        <f t="shared" ca="1" si="604"/>
        <v>0</v>
      </c>
      <c r="DI244" s="568">
        <f t="shared" ca="1" si="605"/>
        <v>18</v>
      </c>
      <c r="DJ244" s="568">
        <f t="shared" ca="1" si="606"/>
        <v>65</v>
      </c>
      <c r="DK244" s="414">
        <f t="shared" ca="1" si="607"/>
        <v>650</v>
      </c>
      <c r="DL244" s="281">
        <f t="shared" ca="1" si="608"/>
        <v>733</v>
      </c>
      <c r="DM244" s="281">
        <f t="shared" ca="1" si="609"/>
        <v>733</v>
      </c>
      <c r="DN244" s="454">
        <f t="shared" ca="1" si="610"/>
        <v>0</v>
      </c>
      <c r="DO244" s="626">
        <f t="shared" ca="1" si="611"/>
        <v>0</v>
      </c>
      <c r="DP244" s="29"/>
      <c r="DQ244" s="29"/>
      <c r="DR244" s="29"/>
      <c r="DS244" s="29"/>
      <c r="DT244" s="29"/>
      <c r="DU244" s="29"/>
      <c r="DV244" s="29"/>
    </row>
    <row r="245" spans="1:126" s="26" customFormat="1" ht="11.25" customHeight="1">
      <c r="A245" s="260" t="s">
        <v>2</v>
      </c>
      <c r="B245" s="260" t="s">
        <v>3</v>
      </c>
      <c r="C245" s="260" t="s">
        <v>4</v>
      </c>
      <c r="D245" s="260" t="s">
        <v>5</v>
      </c>
      <c r="E245" s="260" t="s">
        <v>6</v>
      </c>
      <c r="F245" s="260" t="s">
        <v>7</v>
      </c>
      <c r="G245" s="260" t="s">
        <v>8</v>
      </c>
      <c r="H245" s="260" t="s">
        <v>9</v>
      </c>
      <c r="I245" s="260" t="s">
        <v>10</v>
      </c>
      <c r="J245" s="260" t="s">
        <v>11</v>
      </c>
      <c r="K245" s="260" t="s">
        <v>12</v>
      </c>
      <c r="L245" s="260" t="s">
        <v>13</v>
      </c>
      <c r="M245" s="260" t="s">
        <v>14</v>
      </c>
      <c r="N245" s="261" t="s">
        <v>15</v>
      </c>
      <c r="O245" s="29"/>
      <c r="P245" s="260" t="s">
        <v>2</v>
      </c>
      <c r="Q245" s="260" t="s">
        <v>3</v>
      </c>
      <c r="R245" s="260" t="s">
        <v>4</v>
      </c>
      <c r="S245" s="260" t="s">
        <v>5</v>
      </c>
      <c r="T245" s="260" t="s">
        <v>6</v>
      </c>
      <c r="U245" s="260" t="s">
        <v>7</v>
      </c>
      <c r="V245" s="260" t="s">
        <v>8</v>
      </c>
      <c r="W245" s="260" t="s">
        <v>9</v>
      </c>
      <c r="X245" s="260" t="s">
        <v>10</v>
      </c>
      <c r="Y245" s="260" t="s">
        <v>11</v>
      </c>
      <c r="Z245" s="260" t="s">
        <v>12</v>
      </c>
      <c r="AA245" s="260" t="s">
        <v>13</v>
      </c>
      <c r="AB245" s="260" t="s">
        <v>14</v>
      </c>
      <c r="AC245" s="261" t="s">
        <v>15</v>
      </c>
      <c r="AD245" s="55"/>
      <c r="AE245" s="262"/>
      <c r="AF245" s="262"/>
      <c r="AG245" s="262"/>
      <c r="AH245" s="262"/>
      <c r="AI245" s="313" t="str">
        <f t="shared" si="623"/>
        <v>AB</v>
      </c>
      <c r="AJ245" s="294">
        <f t="shared" si="624"/>
        <v>2031</v>
      </c>
      <c r="AK245" s="314">
        <f t="shared" si="625"/>
        <v>12</v>
      </c>
      <c r="AL245" s="315">
        <f t="shared" ca="1" si="641"/>
        <v>0</v>
      </c>
      <c r="AM245" s="315">
        <f t="shared" ca="1" si="641"/>
        <v>0</v>
      </c>
      <c r="AN245" s="315">
        <f t="shared" ca="1" si="641"/>
        <v>0</v>
      </c>
      <c r="AO245" s="315">
        <f t="shared" ca="1" si="641"/>
        <v>0</v>
      </c>
      <c r="AP245" s="315">
        <f t="shared" ca="1" si="641"/>
        <v>0</v>
      </c>
      <c r="AQ245" s="315">
        <f t="shared" ca="1" si="641"/>
        <v>0</v>
      </c>
      <c r="AR245" s="315">
        <f t="shared" ca="1" si="641"/>
        <v>0</v>
      </c>
      <c r="AS245" s="315">
        <f t="shared" ca="1" si="641"/>
        <v>0</v>
      </c>
      <c r="AT245" s="315">
        <f t="shared" ca="1" si="641"/>
        <v>0</v>
      </c>
      <c r="AU245" s="315">
        <f t="shared" ca="1" si="641"/>
        <v>150</v>
      </c>
      <c r="AV245" s="315">
        <f t="shared" ca="1" si="642"/>
        <v>500</v>
      </c>
      <c r="AW245" s="315">
        <f t="shared" ca="1" si="642"/>
        <v>0</v>
      </c>
      <c r="AX245" s="315">
        <f t="shared" ca="1" si="642"/>
        <v>0</v>
      </c>
      <c r="AY245" s="615">
        <f t="shared" ca="1" si="642"/>
        <v>0</v>
      </c>
      <c r="AZ245" s="315">
        <f t="shared" ca="1" si="642"/>
        <v>11</v>
      </c>
      <c r="BA245" s="315">
        <f t="shared" ca="1" si="642"/>
        <v>25</v>
      </c>
      <c r="BB245" s="315">
        <f t="shared" ca="1" si="642"/>
        <v>6</v>
      </c>
      <c r="BC245" s="315">
        <f t="shared" ca="1" si="642"/>
        <v>0</v>
      </c>
      <c r="BD245" s="315">
        <f t="shared" ca="1" si="642"/>
        <v>5</v>
      </c>
      <c r="BE245" s="315">
        <f t="shared" ca="1" si="569"/>
        <v>0</v>
      </c>
      <c r="BF245" s="315">
        <f t="shared" ca="1" si="636"/>
        <v>25</v>
      </c>
      <c r="BG245" s="315">
        <f t="shared" ca="1" si="636"/>
        <v>0</v>
      </c>
      <c r="BH245" s="315">
        <f t="shared" ca="1" si="636"/>
        <v>0</v>
      </c>
      <c r="BI245" s="315">
        <f t="shared" ca="1" si="636"/>
        <v>0</v>
      </c>
      <c r="BJ245" s="315">
        <f t="shared" ca="1" si="643"/>
        <v>15</v>
      </c>
      <c r="BK245" s="315">
        <f t="shared" ca="1" si="643"/>
        <v>0</v>
      </c>
      <c r="BL245" s="315">
        <f t="shared" ca="1" si="643"/>
        <v>0</v>
      </c>
      <c r="BM245" s="315">
        <f t="shared" ca="1" si="643"/>
        <v>0</v>
      </c>
      <c r="BN245" s="315">
        <f t="shared" ca="1" si="643"/>
        <v>0</v>
      </c>
      <c r="BO245" s="315">
        <f t="shared" ca="1" si="643"/>
        <v>0</v>
      </c>
      <c r="BP245" s="315">
        <f t="shared" ca="1" si="643"/>
        <v>0</v>
      </c>
      <c r="BQ245" s="515">
        <f t="shared" ca="1" si="570"/>
        <v>22</v>
      </c>
      <c r="BR245" s="618">
        <f t="shared" ca="1" si="622"/>
        <v>86.6</v>
      </c>
      <c r="BS245" s="377">
        <f t="shared" ca="1" si="621"/>
        <v>650</v>
      </c>
      <c r="BT245" s="315">
        <f t="shared" ca="1" si="571"/>
        <v>737</v>
      </c>
      <c r="BU245" s="316" t="str">
        <f t="shared" si="626"/>
        <v>M</v>
      </c>
      <c r="BV245" s="386">
        <f t="shared" ca="1" si="573"/>
        <v>737</v>
      </c>
      <c r="BW245" s="386">
        <f t="shared" ca="1" si="572"/>
        <v>0</v>
      </c>
      <c r="BX245" s="25"/>
      <c r="BY245" s="29"/>
      <c r="BZ245" s="29"/>
      <c r="CA245" s="237" t="str">
        <f t="shared" si="627"/>
        <v>M</v>
      </c>
      <c r="CB245" s="317">
        <f t="shared" si="628"/>
        <v>2031</v>
      </c>
      <c r="CC245" s="318">
        <f t="shared" si="628"/>
        <v>12</v>
      </c>
      <c r="CD245" s="280">
        <f t="shared" ca="1" si="574"/>
        <v>0</v>
      </c>
      <c r="CE245" s="280">
        <f t="shared" ca="1" si="575"/>
        <v>0</v>
      </c>
      <c r="CF245" s="280">
        <f t="shared" ca="1" si="576"/>
        <v>0</v>
      </c>
      <c r="CG245" s="280">
        <f t="shared" ca="1" si="577"/>
        <v>0</v>
      </c>
      <c r="CH245" s="280">
        <f t="shared" ca="1" si="578"/>
        <v>0</v>
      </c>
      <c r="CI245" s="280">
        <f t="shared" ca="1" si="579"/>
        <v>0</v>
      </c>
      <c r="CJ245" s="280">
        <f t="shared" ca="1" si="580"/>
        <v>0</v>
      </c>
      <c r="CK245" s="280">
        <f t="shared" ca="1" si="581"/>
        <v>0</v>
      </c>
      <c r="CL245" s="280">
        <f t="shared" ca="1" si="582"/>
        <v>600</v>
      </c>
      <c r="CM245" s="280">
        <f t="shared" ca="1" si="583"/>
        <v>150</v>
      </c>
      <c r="CN245" s="280">
        <f t="shared" ca="1" si="584"/>
        <v>500</v>
      </c>
      <c r="CO245" s="280">
        <f t="shared" ca="1" si="585"/>
        <v>0</v>
      </c>
      <c r="CP245" s="365">
        <f t="shared" ca="1" si="586"/>
        <v>0</v>
      </c>
      <c r="CQ245" s="613">
        <f t="shared" ca="1" si="587"/>
        <v>0</v>
      </c>
      <c r="CR245" s="280">
        <f t="shared" ca="1" si="588"/>
        <v>10</v>
      </c>
      <c r="CS245" s="280">
        <f t="shared" ca="1" si="589"/>
        <v>25</v>
      </c>
      <c r="CT245" s="280">
        <f t="shared" ca="1" si="590"/>
        <v>7</v>
      </c>
      <c r="CU245" s="280">
        <f t="shared" ca="1" si="591"/>
        <v>0</v>
      </c>
      <c r="CV245" s="280">
        <f t="shared" ca="1" si="592"/>
        <v>6</v>
      </c>
      <c r="CW245" s="365">
        <f t="shared" ca="1" si="593"/>
        <v>0</v>
      </c>
      <c r="CX245" s="280">
        <f t="shared" ca="1" si="594"/>
        <v>25</v>
      </c>
      <c r="CY245" s="280">
        <f t="shared" ca="1" si="595"/>
        <v>0</v>
      </c>
      <c r="CZ245" s="280">
        <f t="shared" ca="1" si="596"/>
        <v>0</v>
      </c>
      <c r="DA245" s="280">
        <f t="shared" ca="1" si="597"/>
        <v>0</v>
      </c>
      <c r="DB245" s="280">
        <f t="shared" ca="1" si="598"/>
        <v>15</v>
      </c>
      <c r="DC245" s="280">
        <f t="shared" ca="1" si="599"/>
        <v>0</v>
      </c>
      <c r="DD245" s="280">
        <f t="shared" ca="1" si="600"/>
        <v>0</v>
      </c>
      <c r="DE245" s="280">
        <f t="shared" ca="1" si="601"/>
        <v>0</v>
      </c>
      <c r="DF245" s="280">
        <f t="shared" ca="1" si="602"/>
        <v>0</v>
      </c>
      <c r="DG245" s="280">
        <f t="shared" ca="1" si="603"/>
        <v>0</v>
      </c>
      <c r="DH245" s="280">
        <f t="shared" ca="1" si="604"/>
        <v>0</v>
      </c>
      <c r="DI245" s="568">
        <f t="shared" ca="1" si="605"/>
        <v>23</v>
      </c>
      <c r="DJ245" s="568">
        <f t="shared" ca="1" si="606"/>
        <v>65</v>
      </c>
      <c r="DK245" s="414">
        <f t="shared" ca="1" si="607"/>
        <v>1250</v>
      </c>
      <c r="DL245" s="281">
        <f t="shared" ca="1" si="608"/>
        <v>1338</v>
      </c>
      <c r="DM245" s="281">
        <f t="shared" ca="1" si="609"/>
        <v>1338</v>
      </c>
      <c r="DN245" s="648">
        <f t="shared" ca="1" si="610"/>
        <v>0</v>
      </c>
      <c r="DO245" s="626">
        <f t="shared" ca="1" si="611"/>
        <v>0</v>
      </c>
      <c r="DP245" s="172"/>
      <c r="DQ245" s="172"/>
      <c r="DR245" s="172"/>
      <c r="DS245" s="172"/>
      <c r="DT245" s="172"/>
      <c r="DU245" s="172"/>
      <c r="DV245" s="172"/>
    </row>
    <row r="246" spans="1:126" ht="11.25" customHeight="1">
      <c r="A246" s="1">
        <f t="shared" ref="A246:A281" si="644">A166</f>
        <v>2010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P246" s="1">
        <f>A246</f>
        <v>2010</v>
      </c>
      <c r="AE246" s="237"/>
      <c r="AF246" s="259"/>
      <c r="AG246" s="57"/>
      <c r="AH246" s="25"/>
      <c r="AI246" s="237" t="str">
        <f t="shared" si="623"/>
        <v>Q</v>
      </c>
      <c r="AJ246" s="25">
        <f t="shared" si="624"/>
        <v>2032</v>
      </c>
      <c r="AK246" s="284">
        <f t="shared" si="625"/>
        <v>1</v>
      </c>
      <c r="AL246" s="285">
        <f t="shared" ref="AL246:AU255" ca="1" si="645">ROUND(INDIRECT(CONCATENATE($AI246,AL$2+($AJ246-2010))),0)</f>
        <v>0</v>
      </c>
      <c r="AM246" s="285">
        <f t="shared" ca="1" si="645"/>
        <v>0</v>
      </c>
      <c r="AN246" s="285">
        <f t="shared" ca="1" si="645"/>
        <v>0</v>
      </c>
      <c r="AO246" s="285">
        <f t="shared" ca="1" si="645"/>
        <v>0</v>
      </c>
      <c r="AP246" s="285">
        <f t="shared" ca="1" si="645"/>
        <v>0</v>
      </c>
      <c r="AQ246" s="285">
        <f t="shared" ca="1" si="645"/>
        <v>0</v>
      </c>
      <c r="AR246" s="285">
        <f t="shared" ca="1" si="645"/>
        <v>0</v>
      </c>
      <c r="AS246" s="285">
        <f t="shared" ca="1" si="645"/>
        <v>0</v>
      </c>
      <c r="AT246" s="285">
        <f t="shared" ca="1" si="645"/>
        <v>600</v>
      </c>
      <c r="AU246" s="285">
        <f t="shared" ca="1" si="645"/>
        <v>150</v>
      </c>
      <c r="AV246" s="285">
        <f t="shared" ref="AV246:BD255" ca="1" si="646">ROUND(INDIRECT(CONCATENATE($AI246,AV$2+($AJ246-2010))),0)</f>
        <v>500</v>
      </c>
      <c r="AW246" s="285">
        <f t="shared" ca="1" si="646"/>
        <v>0</v>
      </c>
      <c r="AX246" s="285">
        <f t="shared" ca="1" si="646"/>
        <v>0</v>
      </c>
      <c r="AY246" s="609">
        <f t="shared" ca="1" si="646"/>
        <v>0</v>
      </c>
      <c r="AZ246" s="285">
        <f t="shared" ca="1" si="646"/>
        <v>7</v>
      </c>
      <c r="BA246" s="285">
        <f t="shared" ca="1" si="646"/>
        <v>25</v>
      </c>
      <c r="BB246" s="285">
        <f t="shared" ca="1" si="646"/>
        <v>7</v>
      </c>
      <c r="BC246" s="285">
        <f t="shared" ca="1" si="646"/>
        <v>0</v>
      </c>
      <c r="BD246" s="285">
        <f t="shared" ca="1" si="646"/>
        <v>5</v>
      </c>
      <c r="BE246" s="285">
        <f t="shared" ca="1" si="569"/>
        <v>0</v>
      </c>
      <c r="BF246" s="285">
        <f t="shared" ref="BF246:BI265" ca="1" si="647">ROUND(INDIRECT(CONCATENATE($AI246,BF$2+($AJ246-2010))),0)</f>
        <v>25</v>
      </c>
      <c r="BG246" s="285">
        <f t="shared" ca="1" si="647"/>
        <v>0</v>
      </c>
      <c r="BH246" s="285">
        <f t="shared" ca="1" si="647"/>
        <v>0</v>
      </c>
      <c r="BI246" s="285">
        <f t="shared" ca="1" si="647"/>
        <v>0</v>
      </c>
      <c r="BJ246" s="285">
        <f t="shared" ref="BJ246:BP255" ca="1" si="648">ROUND(INDIRECT(CONCATENATE($AI246,BJ$2+($AJ246-2010))),1)</f>
        <v>15</v>
      </c>
      <c r="BK246" s="285">
        <f t="shared" ca="1" si="648"/>
        <v>0</v>
      </c>
      <c r="BL246" s="285">
        <f t="shared" ca="1" si="648"/>
        <v>0</v>
      </c>
      <c r="BM246" s="285">
        <f t="shared" ca="1" si="648"/>
        <v>0</v>
      </c>
      <c r="BN246" s="285">
        <f t="shared" ca="1" si="648"/>
        <v>0</v>
      </c>
      <c r="BO246" s="285">
        <f t="shared" ca="1" si="648"/>
        <v>0</v>
      </c>
      <c r="BP246" s="285">
        <f t="shared" ca="1" si="648"/>
        <v>0</v>
      </c>
      <c r="BQ246" s="514">
        <f t="shared" ca="1" si="570"/>
        <v>19</v>
      </c>
      <c r="BR246" s="566">
        <f t="shared" ca="1" si="622"/>
        <v>84.2</v>
      </c>
      <c r="BS246" s="274">
        <f t="shared" ca="1" si="621"/>
        <v>1250</v>
      </c>
      <c r="BT246" s="285">
        <f t="shared" ca="1" si="571"/>
        <v>1334</v>
      </c>
      <c r="BU246" s="286" t="str">
        <f t="shared" si="626"/>
        <v>B</v>
      </c>
      <c r="BV246" s="323">
        <f t="shared" ca="1" si="573"/>
        <v>1334</v>
      </c>
      <c r="BW246" s="323">
        <f t="shared" ca="1" si="572"/>
        <v>0</v>
      </c>
      <c r="BX246" s="26"/>
      <c r="BY246" s="172"/>
      <c r="BZ246" s="172"/>
      <c r="CA246" s="237" t="str">
        <f t="shared" si="627"/>
        <v>B</v>
      </c>
      <c r="CB246" s="278">
        <f t="shared" si="628"/>
        <v>2032</v>
      </c>
      <c r="CC246" s="279">
        <f t="shared" si="628"/>
        <v>1</v>
      </c>
      <c r="CD246" s="280">
        <f t="shared" ca="1" si="574"/>
        <v>0</v>
      </c>
      <c r="CE246" s="280">
        <f t="shared" ca="1" si="575"/>
        <v>0</v>
      </c>
      <c r="CF246" s="280">
        <f t="shared" ca="1" si="576"/>
        <v>0</v>
      </c>
      <c r="CG246" s="280">
        <f t="shared" ca="1" si="577"/>
        <v>0</v>
      </c>
      <c r="CH246" s="280">
        <f t="shared" ca="1" si="578"/>
        <v>0</v>
      </c>
      <c r="CI246" s="280">
        <f t="shared" ca="1" si="579"/>
        <v>0</v>
      </c>
      <c r="CJ246" s="280">
        <f t="shared" ca="1" si="580"/>
        <v>0</v>
      </c>
      <c r="CK246" s="280">
        <f t="shared" ca="1" si="581"/>
        <v>0</v>
      </c>
      <c r="CL246" s="280">
        <f t="shared" ca="1" si="582"/>
        <v>600</v>
      </c>
      <c r="CM246" s="280">
        <f t="shared" ca="1" si="583"/>
        <v>150</v>
      </c>
      <c r="CN246" s="280">
        <f t="shared" ca="1" si="584"/>
        <v>500</v>
      </c>
      <c r="CO246" s="280">
        <f t="shared" ca="1" si="585"/>
        <v>0</v>
      </c>
      <c r="CP246" s="365">
        <f t="shared" ca="1" si="586"/>
        <v>0</v>
      </c>
      <c r="CQ246" s="613">
        <f t="shared" ca="1" si="587"/>
        <v>0</v>
      </c>
      <c r="CR246" s="280">
        <f t="shared" ca="1" si="588"/>
        <v>11</v>
      </c>
      <c r="CS246" s="280">
        <f t="shared" ca="1" si="589"/>
        <v>25</v>
      </c>
      <c r="CT246" s="280">
        <f t="shared" ca="1" si="590"/>
        <v>8</v>
      </c>
      <c r="CU246" s="280">
        <f t="shared" ca="1" si="591"/>
        <v>0</v>
      </c>
      <c r="CV246" s="280">
        <f t="shared" ca="1" si="592"/>
        <v>6</v>
      </c>
      <c r="CW246" s="365">
        <f t="shared" ca="1" si="593"/>
        <v>0</v>
      </c>
      <c r="CX246" s="280">
        <f t="shared" ca="1" si="594"/>
        <v>25</v>
      </c>
      <c r="CY246" s="280">
        <f t="shared" ca="1" si="595"/>
        <v>0</v>
      </c>
      <c r="CZ246" s="280">
        <f t="shared" ca="1" si="596"/>
        <v>0</v>
      </c>
      <c r="DA246" s="280">
        <f t="shared" ca="1" si="597"/>
        <v>0</v>
      </c>
      <c r="DB246" s="280">
        <f t="shared" ca="1" si="598"/>
        <v>15</v>
      </c>
      <c r="DC246" s="280">
        <f t="shared" ca="1" si="599"/>
        <v>0</v>
      </c>
      <c r="DD246" s="280">
        <f t="shared" ca="1" si="600"/>
        <v>0</v>
      </c>
      <c r="DE246" s="280">
        <f t="shared" ca="1" si="601"/>
        <v>0</v>
      </c>
      <c r="DF246" s="280">
        <f t="shared" ca="1" si="602"/>
        <v>0</v>
      </c>
      <c r="DG246" s="280">
        <f t="shared" ca="1" si="603"/>
        <v>0</v>
      </c>
      <c r="DH246" s="280">
        <f t="shared" ca="1" si="604"/>
        <v>0</v>
      </c>
      <c r="DI246" s="568">
        <f t="shared" ca="1" si="605"/>
        <v>25</v>
      </c>
      <c r="DJ246" s="568">
        <f t="shared" ca="1" si="606"/>
        <v>65</v>
      </c>
      <c r="DK246" s="414">
        <f t="shared" ca="1" si="607"/>
        <v>1250</v>
      </c>
      <c r="DL246" s="281">
        <f t="shared" ca="1" si="608"/>
        <v>1340</v>
      </c>
      <c r="DM246" s="281">
        <f t="shared" ca="1" si="609"/>
        <v>1341</v>
      </c>
      <c r="DN246" s="454">
        <f t="shared" ca="1" si="610"/>
        <v>1</v>
      </c>
      <c r="DO246" s="626">
        <f t="shared" ca="1" si="611"/>
        <v>7.4626865671641792E-4</v>
      </c>
      <c r="DP246" s="29"/>
      <c r="DQ246" s="29"/>
      <c r="DR246" s="29"/>
      <c r="DS246" s="29"/>
      <c r="DT246" s="29"/>
      <c r="DU246" s="29"/>
      <c r="DV246" s="29"/>
    </row>
    <row r="247" spans="1:126" ht="11.25" customHeight="1">
      <c r="A247" s="1">
        <f t="shared" si="644"/>
        <v>2011</v>
      </c>
      <c r="B247" s="293">
        <v>0</v>
      </c>
      <c r="C247" s="293">
        <v>0</v>
      </c>
      <c r="D247" s="293">
        <v>0</v>
      </c>
      <c r="E247" s="293">
        <v>0</v>
      </c>
      <c r="F247" s="293">
        <v>0</v>
      </c>
      <c r="G247" s="293">
        <v>0</v>
      </c>
      <c r="H247" s="293">
        <v>0</v>
      </c>
      <c r="I247" s="293">
        <v>0</v>
      </c>
      <c r="J247" s="293">
        <v>0</v>
      </c>
      <c r="K247" s="293">
        <v>0</v>
      </c>
      <c r="L247" s="293">
        <v>0</v>
      </c>
      <c r="M247" s="293">
        <v>0</v>
      </c>
      <c r="P247" s="1">
        <f t="shared" ref="P247:P281" si="649">A247</f>
        <v>2011</v>
      </c>
      <c r="Q247" s="357">
        <f t="shared" ref="Q247:Q266" si="650">L246</f>
        <v>0</v>
      </c>
      <c r="R247" s="357">
        <f t="shared" ref="R247:R266" si="651">M246</f>
        <v>0</v>
      </c>
      <c r="S247" s="390">
        <f t="shared" ref="S247:S266" si="652">B247</f>
        <v>0</v>
      </c>
      <c r="T247" s="390">
        <f t="shared" ref="T247:T266" si="653">C247</f>
        <v>0</v>
      </c>
      <c r="U247" s="390">
        <f t="shared" ref="U247:U266" si="654">D247</f>
        <v>0</v>
      </c>
      <c r="V247" s="390">
        <f t="shared" ref="V247:V266" si="655">E247</f>
        <v>0</v>
      </c>
      <c r="W247" s="390">
        <f t="shared" ref="W247:W266" si="656">F247</f>
        <v>0</v>
      </c>
      <c r="X247" s="390">
        <f t="shared" ref="X247:X266" si="657">G247</f>
        <v>0</v>
      </c>
      <c r="Y247" s="390">
        <f t="shared" ref="Y247:Y266" si="658">H247</f>
        <v>0</v>
      </c>
      <c r="Z247" s="390">
        <f t="shared" ref="Z247:Z266" si="659">I247</f>
        <v>0</v>
      </c>
      <c r="AA247" s="390">
        <f t="shared" ref="AA247:AA266" si="660">J247</f>
        <v>0</v>
      </c>
      <c r="AB247" s="390">
        <f t="shared" ref="AB247:AB266" si="661">K247</f>
        <v>0</v>
      </c>
      <c r="AD247" s="55"/>
      <c r="AE247" s="262"/>
      <c r="AF247" s="262"/>
      <c r="AG247" s="25"/>
      <c r="AH247" s="25"/>
      <c r="AI247" s="237" t="str">
        <f t="shared" si="623"/>
        <v>R</v>
      </c>
      <c r="AJ247" s="25">
        <f t="shared" si="624"/>
        <v>2032</v>
      </c>
      <c r="AK247" s="284">
        <f t="shared" si="625"/>
        <v>2</v>
      </c>
      <c r="AL247" s="285">
        <f t="shared" ca="1" si="645"/>
        <v>0</v>
      </c>
      <c r="AM247" s="285">
        <f t="shared" ca="1" si="645"/>
        <v>0</v>
      </c>
      <c r="AN247" s="285">
        <f t="shared" ca="1" si="645"/>
        <v>0</v>
      </c>
      <c r="AO247" s="285">
        <f t="shared" ca="1" si="645"/>
        <v>0</v>
      </c>
      <c r="AP247" s="285">
        <f t="shared" ca="1" si="645"/>
        <v>0</v>
      </c>
      <c r="AQ247" s="285">
        <f t="shared" ca="1" si="645"/>
        <v>0</v>
      </c>
      <c r="AR247" s="285">
        <f t="shared" ca="1" si="645"/>
        <v>0</v>
      </c>
      <c r="AS247" s="285">
        <f t="shared" ca="1" si="645"/>
        <v>0</v>
      </c>
      <c r="AT247" s="285">
        <f t="shared" ca="1" si="645"/>
        <v>600</v>
      </c>
      <c r="AU247" s="285">
        <f t="shared" ca="1" si="645"/>
        <v>150</v>
      </c>
      <c r="AV247" s="285">
        <f t="shared" ca="1" si="646"/>
        <v>500</v>
      </c>
      <c r="AW247" s="285">
        <f t="shared" ca="1" si="646"/>
        <v>0</v>
      </c>
      <c r="AX247" s="285">
        <f t="shared" ca="1" si="646"/>
        <v>0</v>
      </c>
      <c r="AY247" s="609">
        <f t="shared" ca="1" si="646"/>
        <v>0</v>
      </c>
      <c r="AZ247" s="285">
        <f t="shared" ca="1" si="646"/>
        <v>10</v>
      </c>
      <c r="BA247" s="285">
        <f t="shared" ca="1" si="646"/>
        <v>25</v>
      </c>
      <c r="BB247" s="285">
        <f t="shared" ca="1" si="646"/>
        <v>8</v>
      </c>
      <c r="BC247" s="285">
        <f t="shared" ca="1" si="646"/>
        <v>0</v>
      </c>
      <c r="BD247" s="285">
        <f t="shared" ca="1" si="646"/>
        <v>6</v>
      </c>
      <c r="BE247" s="285">
        <f t="shared" ca="1" si="569"/>
        <v>0</v>
      </c>
      <c r="BF247" s="285">
        <f t="shared" ca="1" si="647"/>
        <v>25</v>
      </c>
      <c r="BG247" s="285">
        <f t="shared" ca="1" si="647"/>
        <v>0</v>
      </c>
      <c r="BH247" s="285">
        <f t="shared" ca="1" si="647"/>
        <v>0</v>
      </c>
      <c r="BI247" s="285">
        <f t="shared" ca="1" si="647"/>
        <v>0</v>
      </c>
      <c r="BJ247" s="285">
        <f t="shared" ca="1" si="648"/>
        <v>15</v>
      </c>
      <c r="BK247" s="285">
        <f t="shared" ca="1" si="648"/>
        <v>0</v>
      </c>
      <c r="BL247" s="285">
        <f t="shared" ca="1" si="648"/>
        <v>0</v>
      </c>
      <c r="BM247" s="285">
        <f t="shared" ca="1" si="648"/>
        <v>0</v>
      </c>
      <c r="BN247" s="285">
        <f t="shared" ca="1" si="648"/>
        <v>0</v>
      </c>
      <c r="BO247" s="285">
        <f t="shared" ca="1" si="648"/>
        <v>0</v>
      </c>
      <c r="BP247" s="285">
        <f t="shared" ca="1" si="648"/>
        <v>0</v>
      </c>
      <c r="BQ247" s="514">
        <f t="shared" ca="1" si="570"/>
        <v>24</v>
      </c>
      <c r="BR247" s="566">
        <f t="shared" ca="1" si="622"/>
        <v>88.8</v>
      </c>
      <c r="BS247" s="274">
        <f t="shared" ca="1" si="621"/>
        <v>1250</v>
      </c>
      <c r="BT247" s="285">
        <f t="shared" ca="1" si="571"/>
        <v>1339</v>
      </c>
      <c r="BU247" s="286" t="str">
        <f t="shared" si="626"/>
        <v>C</v>
      </c>
      <c r="BV247" s="323">
        <f t="shared" ca="1" si="573"/>
        <v>1339</v>
      </c>
      <c r="BW247" s="323">
        <f t="shared" ca="1" si="572"/>
        <v>0</v>
      </c>
      <c r="BY247" s="29"/>
      <c r="BZ247" s="29"/>
      <c r="CA247" s="237" t="str">
        <f t="shared" si="627"/>
        <v>C</v>
      </c>
      <c r="CB247" s="278">
        <f t="shared" si="628"/>
        <v>2032</v>
      </c>
      <c r="CC247" s="279">
        <f t="shared" si="628"/>
        <v>2</v>
      </c>
      <c r="CD247" s="280">
        <f t="shared" ca="1" si="574"/>
        <v>0</v>
      </c>
      <c r="CE247" s="280">
        <f t="shared" ca="1" si="575"/>
        <v>0</v>
      </c>
      <c r="CF247" s="280">
        <f t="shared" ca="1" si="576"/>
        <v>0</v>
      </c>
      <c r="CG247" s="280">
        <f t="shared" ca="1" si="577"/>
        <v>0</v>
      </c>
      <c r="CH247" s="280">
        <f t="shared" ca="1" si="578"/>
        <v>0</v>
      </c>
      <c r="CI247" s="280">
        <f t="shared" ca="1" si="579"/>
        <v>0</v>
      </c>
      <c r="CJ247" s="280">
        <f t="shared" ca="1" si="580"/>
        <v>0</v>
      </c>
      <c r="CK247" s="280">
        <f t="shared" ca="1" si="581"/>
        <v>0</v>
      </c>
      <c r="CL247" s="280">
        <f t="shared" ca="1" si="582"/>
        <v>600</v>
      </c>
      <c r="CM247" s="280">
        <f t="shared" ca="1" si="583"/>
        <v>150</v>
      </c>
      <c r="CN247" s="280">
        <f t="shared" ca="1" si="584"/>
        <v>500</v>
      </c>
      <c r="CO247" s="280">
        <f t="shared" ca="1" si="585"/>
        <v>0</v>
      </c>
      <c r="CP247" s="365">
        <f t="shared" ca="1" si="586"/>
        <v>0</v>
      </c>
      <c r="CQ247" s="613">
        <f t="shared" ca="1" si="587"/>
        <v>0</v>
      </c>
      <c r="CR247" s="280">
        <f t="shared" ca="1" si="588"/>
        <v>11</v>
      </c>
      <c r="CS247" s="280">
        <f t="shared" ca="1" si="589"/>
        <v>25</v>
      </c>
      <c r="CT247" s="280">
        <f t="shared" ca="1" si="590"/>
        <v>6</v>
      </c>
      <c r="CU247" s="280">
        <f t="shared" ca="1" si="591"/>
        <v>0</v>
      </c>
      <c r="CV247" s="280">
        <f t="shared" ca="1" si="592"/>
        <v>5</v>
      </c>
      <c r="CW247" s="365">
        <f t="shared" ca="1" si="593"/>
        <v>0</v>
      </c>
      <c r="CX247" s="280">
        <f t="shared" ca="1" si="594"/>
        <v>25</v>
      </c>
      <c r="CY247" s="280">
        <f t="shared" ca="1" si="595"/>
        <v>0</v>
      </c>
      <c r="CZ247" s="280">
        <f t="shared" ca="1" si="596"/>
        <v>0</v>
      </c>
      <c r="DA247" s="280">
        <f t="shared" ca="1" si="597"/>
        <v>0</v>
      </c>
      <c r="DB247" s="280">
        <f t="shared" ca="1" si="598"/>
        <v>15</v>
      </c>
      <c r="DC247" s="280">
        <f t="shared" ca="1" si="599"/>
        <v>0</v>
      </c>
      <c r="DD247" s="280">
        <f t="shared" ca="1" si="600"/>
        <v>0</v>
      </c>
      <c r="DE247" s="280">
        <f t="shared" ca="1" si="601"/>
        <v>0</v>
      </c>
      <c r="DF247" s="280">
        <f t="shared" ca="1" si="602"/>
        <v>0</v>
      </c>
      <c r="DG247" s="280">
        <f t="shared" ca="1" si="603"/>
        <v>0</v>
      </c>
      <c r="DH247" s="280">
        <f t="shared" ca="1" si="604"/>
        <v>0</v>
      </c>
      <c r="DI247" s="568">
        <f t="shared" ca="1" si="605"/>
        <v>22</v>
      </c>
      <c r="DJ247" s="568">
        <f t="shared" ca="1" si="606"/>
        <v>65</v>
      </c>
      <c r="DK247" s="414">
        <f t="shared" ca="1" si="607"/>
        <v>1250</v>
      </c>
      <c r="DL247" s="281">
        <f t="shared" ca="1" si="608"/>
        <v>1337</v>
      </c>
      <c r="DM247" s="281">
        <f t="shared" ca="1" si="609"/>
        <v>1338</v>
      </c>
      <c r="DN247" s="454">
        <f t="shared" ca="1" si="610"/>
        <v>1</v>
      </c>
      <c r="DO247" s="626">
        <f t="shared" ca="1" si="611"/>
        <v>7.4794315632011965E-4</v>
      </c>
      <c r="DP247" s="29"/>
      <c r="DQ247" s="29"/>
      <c r="DR247" s="29"/>
      <c r="DS247" s="29"/>
      <c r="DT247" s="29"/>
      <c r="DU247" s="29"/>
      <c r="DV247" s="29"/>
    </row>
    <row r="248" spans="1:126" ht="11.25" customHeight="1">
      <c r="A248" s="1">
        <f t="shared" si="644"/>
        <v>2012</v>
      </c>
      <c r="B248" s="293">
        <v>0</v>
      </c>
      <c r="C248" s="293">
        <v>0</v>
      </c>
      <c r="D248" s="293">
        <v>0</v>
      </c>
      <c r="E248" s="293">
        <v>0</v>
      </c>
      <c r="F248" s="293">
        <v>0</v>
      </c>
      <c r="G248" s="293">
        <v>0</v>
      </c>
      <c r="H248" s="293">
        <v>0</v>
      </c>
      <c r="I248" s="293">
        <v>0</v>
      </c>
      <c r="J248" s="293">
        <v>0</v>
      </c>
      <c r="K248" s="293">
        <v>0</v>
      </c>
      <c r="L248" s="293">
        <v>0</v>
      </c>
      <c r="M248" s="293">
        <v>0</v>
      </c>
      <c r="P248" s="1">
        <f t="shared" si="649"/>
        <v>2012</v>
      </c>
      <c r="Q248" s="357">
        <f t="shared" si="650"/>
        <v>0</v>
      </c>
      <c r="R248" s="357">
        <f t="shared" si="651"/>
        <v>0</v>
      </c>
      <c r="S248" s="390">
        <f t="shared" si="652"/>
        <v>0</v>
      </c>
      <c r="T248" s="390">
        <f t="shared" si="653"/>
        <v>0</v>
      </c>
      <c r="U248" s="390">
        <f t="shared" si="654"/>
        <v>0</v>
      </c>
      <c r="V248" s="390">
        <f t="shared" si="655"/>
        <v>0</v>
      </c>
      <c r="W248" s="390">
        <f t="shared" si="656"/>
        <v>0</v>
      </c>
      <c r="X248" s="390">
        <f t="shared" si="657"/>
        <v>0</v>
      </c>
      <c r="Y248" s="390">
        <f t="shared" si="658"/>
        <v>0</v>
      </c>
      <c r="Z248" s="390">
        <f t="shared" si="659"/>
        <v>0</v>
      </c>
      <c r="AA248" s="390">
        <f t="shared" si="660"/>
        <v>0</v>
      </c>
      <c r="AB248" s="390">
        <f t="shared" si="661"/>
        <v>0</v>
      </c>
      <c r="AE248" s="237"/>
      <c r="AF248" s="259"/>
      <c r="AG248" s="25"/>
      <c r="AH248" s="25"/>
      <c r="AI248" s="237" t="str">
        <f t="shared" si="623"/>
        <v>S</v>
      </c>
      <c r="AJ248" s="25">
        <f t="shared" si="624"/>
        <v>2032</v>
      </c>
      <c r="AK248" s="284">
        <f t="shared" si="625"/>
        <v>3</v>
      </c>
      <c r="AL248" s="285">
        <f t="shared" ca="1" si="645"/>
        <v>0</v>
      </c>
      <c r="AM248" s="285">
        <f t="shared" ca="1" si="645"/>
        <v>0</v>
      </c>
      <c r="AN248" s="285">
        <f t="shared" ca="1" si="645"/>
        <v>0</v>
      </c>
      <c r="AO248" s="285">
        <f t="shared" ca="1" si="645"/>
        <v>0</v>
      </c>
      <c r="AP248" s="285">
        <f t="shared" ca="1" si="645"/>
        <v>0</v>
      </c>
      <c r="AQ248" s="285">
        <f t="shared" ca="1" si="645"/>
        <v>0</v>
      </c>
      <c r="AR248" s="285">
        <f t="shared" ca="1" si="645"/>
        <v>0</v>
      </c>
      <c r="AS248" s="285">
        <f t="shared" ca="1" si="645"/>
        <v>0</v>
      </c>
      <c r="AT248" s="285">
        <f t="shared" ca="1" si="645"/>
        <v>600</v>
      </c>
      <c r="AU248" s="285">
        <f t="shared" ca="1" si="645"/>
        <v>150</v>
      </c>
      <c r="AV248" s="285">
        <f t="shared" ca="1" si="646"/>
        <v>500</v>
      </c>
      <c r="AW248" s="285">
        <f t="shared" ca="1" si="646"/>
        <v>0</v>
      </c>
      <c r="AX248" s="285">
        <f t="shared" ca="1" si="646"/>
        <v>0</v>
      </c>
      <c r="AY248" s="609">
        <f t="shared" ca="1" si="646"/>
        <v>0</v>
      </c>
      <c r="AZ248" s="285">
        <f t="shared" ca="1" si="646"/>
        <v>11</v>
      </c>
      <c r="BA248" s="285">
        <f t="shared" ca="1" si="646"/>
        <v>25</v>
      </c>
      <c r="BB248" s="285">
        <f t="shared" ca="1" si="646"/>
        <v>6</v>
      </c>
      <c r="BC248" s="285">
        <f t="shared" ca="1" si="646"/>
        <v>0</v>
      </c>
      <c r="BD248" s="285">
        <f t="shared" ca="1" si="646"/>
        <v>6</v>
      </c>
      <c r="BE248" s="285">
        <f t="shared" ca="1" si="569"/>
        <v>0</v>
      </c>
      <c r="BF248" s="285">
        <f t="shared" ca="1" si="647"/>
        <v>25</v>
      </c>
      <c r="BG248" s="285">
        <f t="shared" ca="1" si="647"/>
        <v>0</v>
      </c>
      <c r="BH248" s="285">
        <f t="shared" ca="1" si="647"/>
        <v>0</v>
      </c>
      <c r="BI248" s="285">
        <f t="shared" ca="1" si="647"/>
        <v>0</v>
      </c>
      <c r="BJ248" s="285">
        <f t="shared" ca="1" si="648"/>
        <v>15</v>
      </c>
      <c r="BK248" s="285">
        <f t="shared" ca="1" si="648"/>
        <v>0</v>
      </c>
      <c r="BL248" s="285">
        <f t="shared" ca="1" si="648"/>
        <v>0</v>
      </c>
      <c r="BM248" s="285">
        <f t="shared" ca="1" si="648"/>
        <v>0</v>
      </c>
      <c r="BN248" s="285">
        <f t="shared" ca="1" si="648"/>
        <v>0</v>
      </c>
      <c r="BO248" s="285">
        <f t="shared" ca="1" si="648"/>
        <v>0</v>
      </c>
      <c r="BP248" s="285">
        <f t="shared" ca="1" si="648"/>
        <v>0</v>
      </c>
      <c r="BQ248" s="514">
        <f t="shared" ca="1" si="570"/>
        <v>23</v>
      </c>
      <c r="BR248" s="566">
        <f t="shared" ca="1" si="622"/>
        <v>88.1</v>
      </c>
      <c r="BS248" s="274">
        <f t="shared" ca="1" si="621"/>
        <v>1250</v>
      </c>
      <c r="BT248" s="285">
        <f t="shared" ca="1" si="571"/>
        <v>1338</v>
      </c>
      <c r="BU248" s="286" t="str">
        <f t="shared" si="626"/>
        <v>D</v>
      </c>
      <c r="BV248" s="323">
        <f t="shared" ca="1" si="573"/>
        <v>1338</v>
      </c>
      <c r="BW248" s="323">
        <f t="shared" ca="1" si="572"/>
        <v>0</v>
      </c>
      <c r="BY248" s="29"/>
      <c r="BZ248" s="29"/>
      <c r="CA248" s="237" t="str">
        <f t="shared" si="627"/>
        <v>D</v>
      </c>
      <c r="CB248" s="278">
        <f t="shared" si="628"/>
        <v>2032</v>
      </c>
      <c r="CC248" s="279">
        <f t="shared" si="628"/>
        <v>3</v>
      </c>
      <c r="CD248" s="280">
        <f t="shared" ca="1" si="574"/>
        <v>0</v>
      </c>
      <c r="CE248" s="280">
        <f t="shared" ca="1" si="575"/>
        <v>0</v>
      </c>
      <c r="CF248" s="280">
        <f t="shared" ca="1" si="576"/>
        <v>0</v>
      </c>
      <c r="CG248" s="280">
        <f t="shared" ca="1" si="577"/>
        <v>0</v>
      </c>
      <c r="CH248" s="280">
        <f t="shared" ca="1" si="578"/>
        <v>0</v>
      </c>
      <c r="CI248" s="280">
        <f t="shared" ca="1" si="579"/>
        <v>0</v>
      </c>
      <c r="CJ248" s="280">
        <f t="shared" ca="1" si="580"/>
        <v>0</v>
      </c>
      <c r="CK248" s="280">
        <f t="shared" ca="1" si="581"/>
        <v>0</v>
      </c>
      <c r="CL248" s="280">
        <f t="shared" ca="1" si="582"/>
        <v>600</v>
      </c>
      <c r="CM248" s="280">
        <f t="shared" ca="1" si="583"/>
        <v>150</v>
      </c>
      <c r="CN248" s="280">
        <f t="shared" ca="1" si="584"/>
        <v>500</v>
      </c>
      <c r="CO248" s="280">
        <f t="shared" ca="1" si="585"/>
        <v>0</v>
      </c>
      <c r="CP248" s="365">
        <f t="shared" ca="1" si="586"/>
        <v>0</v>
      </c>
      <c r="CQ248" s="613">
        <f t="shared" ca="1" si="587"/>
        <v>0</v>
      </c>
      <c r="CR248" s="280">
        <f t="shared" ca="1" si="588"/>
        <v>10</v>
      </c>
      <c r="CS248" s="280">
        <f t="shared" ca="1" si="589"/>
        <v>25</v>
      </c>
      <c r="CT248" s="280">
        <f t="shared" ca="1" si="590"/>
        <v>6</v>
      </c>
      <c r="CU248" s="280">
        <f t="shared" ca="1" si="591"/>
        <v>0</v>
      </c>
      <c r="CV248" s="280">
        <f t="shared" ca="1" si="592"/>
        <v>5</v>
      </c>
      <c r="CW248" s="365">
        <f t="shared" ca="1" si="593"/>
        <v>0</v>
      </c>
      <c r="CX248" s="280">
        <f t="shared" ca="1" si="594"/>
        <v>25</v>
      </c>
      <c r="CY248" s="280">
        <f t="shared" ca="1" si="595"/>
        <v>0</v>
      </c>
      <c r="CZ248" s="280">
        <f t="shared" ca="1" si="596"/>
        <v>0</v>
      </c>
      <c r="DA248" s="280">
        <f t="shared" ca="1" si="597"/>
        <v>0</v>
      </c>
      <c r="DB248" s="280">
        <f t="shared" ca="1" si="598"/>
        <v>15</v>
      </c>
      <c r="DC248" s="280">
        <f t="shared" ca="1" si="599"/>
        <v>0</v>
      </c>
      <c r="DD248" s="280">
        <f t="shared" ca="1" si="600"/>
        <v>0</v>
      </c>
      <c r="DE248" s="280">
        <f t="shared" ca="1" si="601"/>
        <v>0</v>
      </c>
      <c r="DF248" s="280">
        <f t="shared" ca="1" si="602"/>
        <v>0</v>
      </c>
      <c r="DG248" s="280">
        <f t="shared" ca="1" si="603"/>
        <v>0</v>
      </c>
      <c r="DH248" s="280">
        <f t="shared" ca="1" si="604"/>
        <v>0</v>
      </c>
      <c r="DI248" s="568">
        <f t="shared" ca="1" si="605"/>
        <v>21</v>
      </c>
      <c r="DJ248" s="568">
        <f t="shared" ca="1" si="606"/>
        <v>65</v>
      </c>
      <c r="DK248" s="414">
        <f t="shared" ca="1" si="607"/>
        <v>1250</v>
      </c>
      <c r="DL248" s="281">
        <f t="shared" ca="1" si="608"/>
        <v>1336</v>
      </c>
      <c r="DM248" s="281">
        <f t="shared" ca="1" si="609"/>
        <v>1337</v>
      </c>
      <c r="DN248" s="649">
        <f t="shared" ca="1" si="610"/>
        <v>1</v>
      </c>
      <c r="DO248" s="626">
        <f t="shared" ca="1" si="611"/>
        <v>7.4850299401197609E-4</v>
      </c>
    </row>
    <row r="249" spans="1:126" ht="11.25" customHeight="1">
      <c r="A249" s="1">
        <f t="shared" si="644"/>
        <v>2013</v>
      </c>
      <c r="B249" s="293">
        <v>0</v>
      </c>
      <c r="C249" s="293">
        <v>0</v>
      </c>
      <c r="D249" s="293">
        <v>0</v>
      </c>
      <c r="E249" s="293">
        <v>0</v>
      </c>
      <c r="F249" s="293">
        <v>0</v>
      </c>
      <c r="G249" s="293">
        <v>0</v>
      </c>
      <c r="H249" s="293">
        <v>0</v>
      </c>
      <c r="I249" s="293">
        <v>0</v>
      </c>
      <c r="J249" s="293">
        <v>0</v>
      </c>
      <c r="K249" s="293">
        <v>0</v>
      </c>
      <c r="L249" s="293">
        <v>0</v>
      </c>
      <c r="M249" s="293">
        <v>0</v>
      </c>
      <c r="P249" s="1">
        <f t="shared" si="649"/>
        <v>2013</v>
      </c>
      <c r="Q249" s="357">
        <f t="shared" si="650"/>
        <v>0</v>
      </c>
      <c r="R249" s="357">
        <f t="shared" si="651"/>
        <v>0</v>
      </c>
      <c r="S249" s="390">
        <f t="shared" si="652"/>
        <v>0</v>
      </c>
      <c r="T249" s="390">
        <f t="shared" si="653"/>
        <v>0</v>
      </c>
      <c r="U249" s="390">
        <f t="shared" si="654"/>
        <v>0</v>
      </c>
      <c r="V249" s="390">
        <f t="shared" si="655"/>
        <v>0</v>
      </c>
      <c r="W249" s="390">
        <f t="shared" si="656"/>
        <v>0</v>
      </c>
      <c r="X249" s="390">
        <f t="shared" si="657"/>
        <v>0</v>
      </c>
      <c r="Y249" s="390">
        <f t="shared" si="658"/>
        <v>0</v>
      </c>
      <c r="Z249" s="390">
        <f t="shared" si="659"/>
        <v>0</v>
      </c>
      <c r="AA249" s="390">
        <f t="shared" si="660"/>
        <v>0</v>
      </c>
      <c r="AB249" s="390">
        <f t="shared" si="661"/>
        <v>0</v>
      </c>
      <c r="AD249" s="55"/>
      <c r="AE249" s="262"/>
      <c r="AF249" s="262"/>
      <c r="AG249" s="25"/>
      <c r="AI249" s="237" t="str">
        <f t="shared" si="623"/>
        <v>T</v>
      </c>
      <c r="AJ249" s="25">
        <f t="shared" si="624"/>
        <v>2032</v>
      </c>
      <c r="AK249" s="284">
        <f t="shared" si="625"/>
        <v>4</v>
      </c>
      <c r="AL249" s="285">
        <f t="shared" ca="1" si="645"/>
        <v>0</v>
      </c>
      <c r="AM249" s="285">
        <f t="shared" ca="1" si="645"/>
        <v>0</v>
      </c>
      <c r="AN249" s="285">
        <f t="shared" ca="1" si="645"/>
        <v>0</v>
      </c>
      <c r="AO249" s="285">
        <f t="shared" ca="1" si="645"/>
        <v>0</v>
      </c>
      <c r="AP249" s="285">
        <f t="shared" ca="1" si="645"/>
        <v>0</v>
      </c>
      <c r="AQ249" s="285">
        <f t="shared" ca="1" si="645"/>
        <v>0</v>
      </c>
      <c r="AR249" s="285">
        <f t="shared" ca="1" si="645"/>
        <v>0</v>
      </c>
      <c r="AS249" s="285">
        <f t="shared" ca="1" si="645"/>
        <v>0</v>
      </c>
      <c r="AT249" s="285">
        <f t="shared" ca="1" si="645"/>
        <v>600</v>
      </c>
      <c r="AU249" s="285">
        <f t="shared" ca="1" si="645"/>
        <v>150</v>
      </c>
      <c r="AV249" s="285">
        <f t="shared" ca="1" si="646"/>
        <v>500</v>
      </c>
      <c r="AW249" s="285">
        <f t="shared" ca="1" si="646"/>
        <v>0</v>
      </c>
      <c r="AX249" s="285">
        <f t="shared" ca="1" si="646"/>
        <v>0</v>
      </c>
      <c r="AY249" s="609">
        <f t="shared" ca="1" si="646"/>
        <v>0</v>
      </c>
      <c r="AZ249" s="285">
        <f t="shared" ca="1" si="646"/>
        <v>11</v>
      </c>
      <c r="BA249" s="285">
        <f t="shared" ca="1" si="646"/>
        <v>25</v>
      </c>
      <c r="BB249" s="285">
        <f t="shared" ca="1" si="646"/>
        <v>6</v>
      </c>
      <c r="BC249" s="285">
        <f t="shared" ca="1" si="646"/>
        <v>0</v>
      </c>
      <c r="BD249" s="285">
        <f t="shared" ca="1" si="646"/>
        <v>5</v>
      </c>
      <c r="BE249" s="285">
        <f t="shared" ca="1" si="569"/>
        <v>0</v>
      </c>
      <c r="BF249" s="285">
        <f t="shared" ca="1" si="647"/>
        <v>25</v>
      </c>
      <c r="BG249" s="285">
        <f t="shared" ca="1" si="647"/>
        <v>0</v>
      </c>
      <c r="BH249" s="285">
        <f t="shared" ca="1" si="647"/>
        <v>0</v>
      </c>
      <c r="BI249" s="285">
        <f t="shared" ca="1" si="647"/>
        <v>0</v>
      </c>
      <c r="BJ249" s="285">
        <f t="shared" ca="1" si="648"/>
        <v>15</v>
      </c>
      <c r="BK249" s="285">
        <f t="shared" ca="1" si="648"/>
        <v>0</v>
      </c>
      <c r="BL249" s="285">
        <f t="shared" ca="1" si="648"/>
        <v>0</v>
      </c>
      <c r="BM249" s="285">
        <f t="shared" ca="1" si="648"/>
        <v>0</v>
      </c>
      <c r="BN249" s="285">
        <f t="shared" ca="1" si="648"/>
        <v>0</v>
      </c>
      <c r="BO249" s="285">
        <f t="shared" ca="1" si="648"/>
        <v>0</v>
      </c>
      <c r="BP249" s="285">
        <f t="shared" ca="1" si="648"/>
        <v>0</v>
      </c>
      <c r="BQ249" s="514">
        <f t="shared" ca="1" si="570"/>
        <v>22</v>
      </c>
      <c r="BR249" s="566">
        <f t="shared" ca="1" si="622"/>
        <v>87</v>
      </c>
      <c r="BS249" s="274">
        <f t="shared" ca="1" si="621"/>
        <v>1250</v>
      </c>
      <c r="BT249" s="285">
        <f t="shared" ca="1" si="571"/>
        <v>1337</v>
      </c>
      <c r="BU249" s="286" t="str">
        <f t="shared" si="626"/>
        <v>E</v>
      </c>
      <c r="BV249" s="323">
        <f t="shared" ca="1" si="573"/>
        <v>1337</v>
      </c>
      <c r="BW249" s="323">
        <f t="shared" ca="1" si="572"/>
        <v>0</v>
      </c>
      <c r="CA249" s="237" t="str">
        <f t="shared" si="627"/>
        <v>E</v>
      </c>
      <c r="CB249" s="278">
        <f t="shared" si="628"/>
        <v>2032</v>
      </c>
      <c r="CC249" s="279">
        <f t="shared" si="628"/>
        <v>4</v>
      </c>
      <c r="CD249" s="280">
        <f t="shared" ca="1" si="574"/>
        <v>0</v>
      </c>
      <c r="CE249" s="280">
        <f t="shared" ca="1" si="575"/>
        <v>0</v>
      </c>
      <c r="CF249" s="280">
        <f t="shared" ca="1" si="576"/>
        <v>0</v>
      </c>
      <c r="CG249" s="280">
        <f t="shared" ca="1" si="577"/>
        <v>0</v>
      </c>
      <c r="CH249" s="280">
        <f t="shared" ca="1" si="578"/>
        <v>0</v>
      </c>
      <c r="CI249" s="280">
        <f t="shared" ca="1" si="579"/>
        <v>0</v>
      </c>
      <c r="CJ249" s="280">
        <f t="shared" ca="1" si="580"/>
        <v>0</v>
      </c>
      <c r="CK249" s="280">
        <f t="shared" ca="1" si="581"/>
        <v>0</v>
      </c>
      <c r="CL249" s="280">
        <f t="shared" ca="1" si="582"/>
        <v>0</v>
      </c>
      <c r="CM249" s="280">
        <f t="shared" ca="1" si="583"/>
        <v>150</v>
      </c>
      <c r="CN249" s="280">
        <f t="shared" ca="1" si="584"/>
        <v>500</v>
      </c>
      <c r="CO249" s="280">
        <f t="shared" ca="1" si="585"/>
        <v>0</v>
      </c>
      <c r="CP249" s="365">
        <f t="shared" ca="1" si="586"/>
        <v>0</v>
      </c>
      <c r="CQ249" s="613">
        <f t="shared" ca="1" si="587"/>
        <v>0</v>
      </c>
      <c r="CR249" s="280">
        <f t="shared" ca="1" si="588"/>
        <v>10</v>
      </c>
      <c r="CS249" s="280">
        <f t="shared" ca="1" si="589"/>
        <v>25</v>
      </c>
      <c r="CT249" s="280">
        <f t="shared" ca="1" si="590"/>
        <v>6</v>
      </c>
      <c r="CU249" s="280">
        <f t="shared" ca="1" si="591"/>
        <v>0</v>
      </c>
      <c r="CV249" s="280">
        <f t="shared" ca="1" si="592"/>
        <v>5</v>
      </c>
      <c r="CW249" s="365">
        <f t="shared" ca="1" si="593"/>
        <v>0</v>
      </c>
      <c r="CX249" s="280">
        <f t="shared" ca="1" si="594"/>
        <v>25</v>
      </c>
      <c r="CY249" s="280">
        <f t="shared" ca="1" si="595"/>
        <v>0</v>
      </c>
      <c r="CZ249" s="280">
        <f t="shared" ca="1" si="596"/>
        <v>0</v>
      </c>
      <c r="DA249" s="280">
        <f t="shared" ca="1" si="597"/>
        <v>0</v>
      </c>
      <c r="DB249" s="280">
        <f t="shared" ca="1" si="598"/>
        <v>15</v>
      </c>
      <c r="DC249" s="280">
        <f t="shared" ca="1" si="599"/>
        <v>0</v>
      </c>
      <c r="DD249" s="280">
        <f t="shared" ca="1" si="600"/>
        <v>0</v>
      </c>
      <c r="DE249" s="280">
        <f t="shared" ca="1" si="601"/>
        <v>0</v>
      </c>
      <c r="DF249" s="280">
        <f t="shared" ca="1" si="602"/>
        <v>0</v>
      </c>
      <c r="DG249" s="280">
        <f t="shared" ca="1" si="603"/>
        <v>0</v>
      </c>
      <c r="DH249" s="280">
        <f t="shared" ca="1" si="604"/>
        <v>0</v>
      </c>
      <c r="DI249" s="568">
        <f t="shared" ca="1" si="605"/>
        <v>21</v>
      </c>
      <c r="DJ249" s="568">
        <f t="shared" ca="1" si="606"/>
        <v>65</v>
      </c>
      <c r="DK249" s="414">
        <f t="shared" ca="1" si="607"/>
        <v>650</v>
      </c>
      <c r="DL249" s="281">
        <f t="shared" ca="1" si="608"/>
        <v>736</v>
      </c>
      <c r="DM249" s="281">
        <f t="shared" ca="1" si="609"/>
        <v>735</v>
      </c>
      <c r="DN249" s="649">
        <f t="shared" ca="1" si="610"/>
        <v>-1</v>
      </c>
      <c r="DO249" s="626">
        <f t="shared" ca="1" si="611"/>
        <v>-1.358695652173913E-3</v>
      </c>
    </row>
    <row r="250" spans="1:126" ht="11.25" customHeight="1">
      <c r="A250" s="1">
        <f t="shared" si="644"/>
        <v>2014</v>
      </c>
      <c r="B250" s="293">
        <v>0</v>
      </c>
      <c r="C250" s="293">
        <v>0</v>
      </c>
      <c r="D250" s="293">
        <v>0</v>
      </c>
      <c r="E250" s="293">
        <v>0</v>
      </c>
      <c r="F250" s="293">
        <v>0</v>
      </c>
      <c r="G250" s="293">
        <v>0</v>
      </c>
      <c r="H250" s="293">
        <v>0</v>
      </c>
      <c r="I250" s="293">
        <v>0</v>
      </c>
      <c r="J250" s="293">
        <v>0</v>
      </c>
      <c r="K250" s="293">
        <v>0</v>
      </c>
      <c r="L250" s="293">
        <v>0</v>
      </c>
      <c r="M250" s="293">
        <v>0</v>
      </c>
      <c r="P250" s="1">
        <f t="shared" si="649"/>
        <v>2014</v>
      </c>
      <c r="Q250" s="357">
        <f t="shared" si="650"/>
        <v>0</v>
      </c>
      <c r="R250" s="357">
        <f t="shared" si="651"/>
        <v>0</v>
      </c>
      <c r="S250" s="390">
        <f t="shared" si="652"/>
        <v>0</v>
      </c>
      <c r="T250" s="390">
        <f t="shared" si="653"/>
        <v>0</v>
      </c>
      <c r="U250" s="390">
        <f t="shared" si="654"/>
        <v>0</v>
      </c>
      <c r="V250" s="390">
        <f t="shared" si="655"/>
        <v>0</v>
      </c>
      <c r="W250" s="390">
        <f t="shared" si="656"/>
        <v>0</v>
      </c>
      <c r="X250" s="390">
        <f t="shared" si="657"/>
        <v>0</v>
      </c>
      <c r="Y250" s="390">
        <f t="shared" si="658"/>
        <v>0</v>
      </c>
      <c r="Z250" s="390">
        <f t="shared" si="659"/>
        <v>0</v>
      </c>
      <c r="AA250" s="390">
        <f t="shared" si="660"/>
        <v>0</v>
      </c>
      <c r="AB250" s="390">
        <f t="shared" si="661"/>
        <v>0</v>
      </c>
      <c r="AE250" s="237"/>
      <c r="AF250" s="259"/>
      <c r="AG250" s="25"/>
      <c r="AI250" s="237" t="str">
        <f t="shared" si="623"/>
        <v>U</v>
      </c>
      <c r="AJ250" s="25">
        <f t="shared" si="624"/>
        <v>2032</v>
      </c>
      <c r="AK250" s="284">
        <f t="shared" si="625"/>
        <v>5</v>
      </c>
      <c r="AL250" s="285">
        <f t="shared" ca="1" si="645"/>
        <v>0</v>
      </c>
      <c r="AM250" s="285">
        <f t="shared" ca="1" si="645"/>
        <v>0</v>
      </c>
      <c r="AN250" s="285">
        <f t="shared" ca="1" si="645"/>
        <v>0</v>
      </c>
      <c r="AO250" s="285">
        <f t="shared" ca="1" si="645"/>
        <v>0</v>
      </c>
      <c r="AP250" s="285">
        <f t="shared" ca="1" si="645"/>
        <v>0</v>
      </c>
      <c r="AQ250" s="285">
        <f t="shared" ca="1" si="645"/>
        <v>0</v>
      </c>
      <c r="AR250" s="285">
        <f t="shared" ca="1" si="645"/>
        <v>0</v>
      </c>
      <c r="AS250" s="285">
        <f t="shared" ca="1" si="645"/>
        <v>0</v>
      </c>
      <c r="AT250" s="285">
        <f t="shared" ca="1" si="645"/>
        <v>0</v>
      </c>
      <c r="AU250" s="285">
        <f t="shared" ca="1" si="645"/>
        <v>150</v>
      </c>
      <c r="AV250" s="285">
        <f t="shared" ca="1" si="646"/>
        <v>500</v>
      </c>
      <c r="AW250" s="285">
        <f t="shared" ca="1" si="646"/>
        <v>0</v>
      </c>
      <c r="AX250" s="285">
        <f t="shared" ca="1" si="646"/>
        <v>0</v>
      </c>
      <c r="AY250" s="609">
        <f t="shared" ca="1" si="646"/>
        <v>0</v>
      </c>
      <c r="AZ250" s="285">
        <f t="shared" ca="1" si="646"/>
        <v>10</v>
      </c>
      <c r="BA250" s="285">
        <f t="shared" ca="1" si="646"/>
        <v>25</v>
      </c>
      <c r="BB250" s="285">
        <f t="shared" ca="1" si="646"/>
        <v>6</v>
      </c>
      <c r="BC250" s="285">
        <f t="shared" ca="1" si="646"/>
        <v>0</v>
      </c>
      <c r="BD250" s="285">
        <f t="shared" ca="1" si="646"/>
        <v>5</v>
      </c>
      <c r="BE250" s="285">
        <f t="shared" ca="1" si="569"/>
        <v>0</v>
      </c>
      <c r="BF250" s="285">
        <f t="shared" ca="1" si="647"/>
        <v>25</v>
      </c>
      <c r="BG250" s="285">
        <f t="shared" ca="1" si="647"/>
        <v>0</v>
      </c>
      <c r="BH250" s="285">
        <f t="shared" ca="1" si="647"/>
        <v>0</v>
      </c>
      <c r="BI250" s="285">
        <f t="shared" ca="1" si="647"/>
        <v>0</v>
      </c>
      <c r="BJ250" s="285">
        <f t="shared" ca="1" si="648"/>
        <v>15</v>
      </c>
      <c r="BK250" s="285">
        <f t="shared" ca="1" si="648"/>
        <v>0</v>
      </c>
      <c r="BL250" s="285">
        <f t="shared" ca="1" si="648"/>
        <v>0</v>
      </c>
      <c r="BM250" s="285">
        <f t="shared" ca="1" si="648"/>
        <v>0</v>
      </c>
      <c r="BN250" s="285">
        <f t="shared" ca="1" si="648"/>
        <v>0</v>
      </c>
      <c r="BO250" s="285">
        <f t="shared" ca="1" si="648"/>
        <v>0</v>
      </c>
      <c r="BP250" s="285">
        <f t="shared" ca="1" si="648"/>
        <v>0</v>
      </c>
      <c r="BQ250" s="514">
        <f t="shared" ca="1" si="570"/>
        <v>21</v>
      </c>
      <c r="BR250" s="566">
        <f t="shared" ca="1" si="622"/>
        <v>85.6</v>
      </c>
      <c r="BS250" s="274">
        <f t="shared" ca="1" si="621"/>
        <v>650</v>
      </c>
      <c r="BT250" s="285">
        <f t="shared" ca="1" si="571"/>
        <v>736</v>
      </c>
      <c r="BU250" s="286" t="str">
        <f t="shared" si="626"/>
        <v>F</v>
      </c>
      <c r="BV250" s="323">
        <f t="shared" ca="1" si="573"/>
        <v>736</v>
      </c>
      <c r="BW250" s="323">
        <f t="shared" ca="1" si="572"/>
        <v>0</v>
      </c>
      <c r="CA250" s="237" t="str">
        <f t="shared" si="627"/>
        <v>F</v>
      </c>
      <c r="CB250" s="278">
        <f t="shared" si="628"/>
        <v>2032</v>
      </c>
      <c r="CC250" s="279">
        <f t="shared" si="628"/>
        <v>5</v>
      </c>
      <c r="CD250" s="280">
        <f t="shared" ca="1" si="574"/>
        <v>0</v>
      </c>
      <c r="CE250" s="280">
        <f t="shared" ca="1" si="575"/>
        <v>0</v>
      </c>
      <c r="CF250" s="280">
        <f t="shared" ca="1" si="576"/>
        <v>0</v>
      </c>
      <c r="CG250" s="280">
        <f t="shared" ca="1" si="577"/>
        <v>0</v>
      </c>
      <c r="CH250" s="280">
        <f t="shared" ca="1" si="578"/>
        <v>0</v>
      </c>
      <c r="CI250" s="280">
        <f t="shared" ca="1" si="579"/>
        <v>0</v>
      </c>
      <c r="CJ250" s="280">
        <f t="shared" ca="1" si="580"/>
        <v>0</v>
      </c>
      <c r="CK250" s="280">
        <f t="shared" ca="1" si="581"/>
        <v>0</v>
      </c>
      <c r="CL250" s="280">
        <f t="shared" ca="1" si="582"/>
        <v>0</v>
      </c>
      <c r="CM250" s="280">
        <f t="shared" ca="1" si="583"/>
        <v>150</v>
      </c>
      <c r="CN250" s="280">
        <f t="shared" ca="1" si="584"/>
        <v>500</v>
      </c>
      <c r="CO250" s="280">
        <f t="shared" ca="1" si="585"/>
        <v>0</v>
      </c>
      <c r="CP250" s="365">
        <f t="shared" ca="1" si="586"/>
        <v>0</v>
      </c>
      <c r="CQ250" s="613">
        <f t="shared" ca="1" si="587"/>
        <v>0</v>
      </c>
      <c r="CR250" s="280">
        <f t="shared" ca="1" si="588"/>
        <v>10</v>
      </c>
      <c r="CS250" s="280">
        <f t="shared" ca="1" si="589"/>
        <v>25</v>
      </c>
      <c r="CT250" s="280">
        <f t="shared" ca="1" si="590"/>
        <v>7</v>
      </c>
      <c r="CU250" s="280">
        <f t="shared" ca="1" si="591"/>
        <v>0</v>
      </c>
      <c r="CV250" s="280">
        <f t="shared" ca="1" si="592"/>
        <v>6</v>
      </c>
      <c r="CW250" s="365">
        <f t="shared" ca="1" si="593"/>
        <v>0</v>
      </c>
      <c r="CX250" s="280">
        <f t="shared" ca="1" si="594"/>
        <v>25</v>
      </c>
      <c r="CY250" s="280">
        <f t="shared" ca="1" si="595"/>
        <v>0</v>
      </c>
      <c r="CZ250" s="280">
        <f t="shared" ca="1" si="596"/>
        <v>0</v>
      </c>
      <c r="DA250" s="280">
        <f t="shared" ca="1" si="597"/>
        <v>0</v>
      </c>
      <c r="DB250" s="280">
        <f t="shared" ca="1" si="598"/>
        <v>15</v>
      </c>
      <c r="DC250" s="280">
        <f t="shared" ca="1" si="599"/>
        <v>0</v>
      </c>
      <c r="DD250" s="280">
        <f t="shared" ca="1" si="600"/>
        <v>0</v>
      </c>
      <c r="DE250" s="280">
        <f t="shared" ca="1" si="601"/>
        <v>0</v>
      </c>
      <c r="DF250" s="280">
        <f t="shared" ca="1" si="602"/>
        <v>0</v>
      </c>
      <c r="DG250" s="280">
        <f t="shared" ca="1" si="603"/>
        <v>0</v>
      </c>
      <c r="DH250" s="280">
        <f t="shared" ca="1" si="604"/>
        <v>0</v>
      </c>
      <c r="DI250" s="568">
        <f t="shared" ca="1" si="605"/>
        <v>23</v>
      </c>
      <c r="DJ250" s="568">
        <f t="shared" ca="1" si="606"/>
        <v>65</v>
      </c>
      <c r="DK250" s="414">
        <f t="shared" ca="1" si="607"/>
        <v>650</v>
      </c>
      <c r="DL250" s="281">
        <f t="shared" ca="1" si="608"/>
        <v>738</v>
      </c>
      <c r="DM250" s="281">
        <f t="shared" ca="1" si="609"/>
        <v>738</v>
      </c>
      <c r="DN250" s="649">
        <f t="shared" ca="1" si="610"/>
        <v>0</v>
      </c>
      <c r="DO250" s="626">
        <f t="shared" ca="1" si="611"/>
        <v>0</v>
      </c>
    </row>
    <row r="251" spans="1:126" ht="11.25" customHeight="1">
      <c r="A251" s="1">
        <f t="shared" si="644"/>
        <v>2015</v>
      </c>
      <c r="B251" s="293">
        <v>0</v>
      </c>
      <c r="C251" s="293">
        <v>0</v>
      </c>
      <c r="D251" s="293">
        <v>0</v>
      </c>
      <c r="E251" s="293">
        <v>0</v>
      </c>
      <c r="F251" s="293">
        <v>0</v>
      </c>
      <c r="G251" s="293">
        <v>0</v>
      </c>
      <c r="H251" s="293">
        <v>0</v>
      </c>
      <c r="I251" s="293">
        <v>0</v>
      </c>
      <c r="J251" s="293">
        <v>0</v>
      </c>
      <c r="K251" s="293">
        <v>0</v>
      </c>
      <c r="L251" s="293">
        <v>0</v>
      </c>
      <c r="M251" s="293">
        <v>0</v>
      </c>
      <c r="P251" s="1">
        <f t="shared" si="649"/>
        <v>2015</v>
      </c>
      <c r="Q251" s="357">
        <f t="shared" si="650"/>
        <v>0</v>
      </c>
      <c r="R251" s="357">
        <f t="shared" si="651"/>
        <v>0</v>
      </c>
      <c r="S251" s="390">
        <f t="shared" si="652"/>
        <v>0</v>
      </c>
      <c r="T251" s="390">
        <f t="shared" si="653"/>
        <v>0</v>
      </c>
      <c r="U251" s="390">
        <f t="shared" si="654"/>
        <v>0</v>
      </c>
      <c r="V251" s="390">
        <f t="shared" si="655"/>
        <v>0</v>
      </c>
      <c r="W251" s="390">
        <f t="shared" si="656"/>
        <v>0</v>
      </c>
      <c r="X251" s="390">
        <f t="shared" si="657"/>
        <v>0</v>
      </c>
      <c r="Y251" s="390">
        <f t="shared" si="658"/>
        <v>0</v>
      </c>
      <c r="Z251" s="390">
        <f t="shared" si="659"/>
        <v>0</v>
      </c>
      <c r="AA251" s="390">
        <f t="shared" si="660"/>
        <v>0</v>
      </c>
      <c r="AB251" s="390">
        <f t="shared" si="661"/>
        <v>0</v>
      </c>
      <c r="AD251" s="55"/>
      <c r="AE251" s="262"/>
      <c r="AF251" s="262"/>
      <c r="AI251" s="237" t="str">
        <f t="shared" si="623"/>
        <v>V</v>
      </c>
      <c r="AJ251" s="25">
        <f t="shared" si="624"/>
        <v>2032</v>
      </c>
      <c r="AK251" s="284">
        <f t="shared" si="625"/>
        <v>6</v>
      </c>
      <c r="AL251" s="285">
        <f t="shared" ca="1" si="645"/>
        <v>0</v>
      </c>
      <c r="AM251" s="285">
        <f t="shared" ca="1" si="645"/>
        <v>0</v>
      </c>
      <c r="AN251" s="285">
        <f t="shared" ca="1" si="645"/>
        <v>0</v>
      </c>
      <c r="AO251" s="285">
        <f t="shared" ca="1" si="645"/>
        <v>0</v>
      </c>
      <c r="AP251" s="285">
        <f t="shared" ca="1" si="645"/>
        <v>0</v>
      </c>
      <c r="AQ251" s="285">
        <f t="shared" ca="1" si="645"/>
        <v>0</v>
      </c>
      <c r="AR251" s="285">
        <f t="shared" ca="1" si="645"/>
        <v>0</v>
      </c>
      <c r="AS251" s="285">
        <f t="shared" ca="1" si="645"/>
        <v>0</v>
      </c>
      <c r="AT251" s="285">
        <f t="shared" ca="1" si="645"/>
        <v>0</v>
      </c>
      <c r="AU251" s="285">
        <f t="shared" ca="1" si="645"/>
        <v>150</v>
      </c>
      <c r="AV251" s="285">
        <f t="shared" ca="1" si="646"/>
        <v>500</v>
      </c>
      <c r="AW251" s="285">
        <f t="shared" ca="1" si="646"/>
        <v>0</v>
      </c>
      <c r="AX251" s="285">
        <f t="shared" ca="1" si="646"/>
        <v>0</v>
      </c>
      <c r="AY251" s="609">
        <f t="shared" ca="1" si="646"/>
        <v>0</v>
      </c>
      <c r="AZ251" s="285">
        <f t="shared" ca="1" si="646"/>
        <v>10</v>
      </c>
      <c r="BA251" s="285">
        <f t="shared" ca="1" si="646"/>
        <v>25</v>
      </c>
      <c r="BB251" s="285">
        <f t="shared" ca="1" si="646"/>
        <v>7</v>
      </c>
      <c r="BC251" s="285">
        <f t="shared" ca="1" si="646"/>
        <v>0</v>
      </c>
      <c r="BD251" s="285">
        <f t="shared" ca="1" si="646"/>
        <v>5</v>
      </c>
      <c r="BE251" s="285">
        <f t="shared" ca="1" si="569"/>
        <v>0</v>
      </c>
      <c r="BF251" s="285">
        <f t="shared" ca="1" si="647"/>
        <v>25</v>
      </c>
      <c r="BG251" s="285">
        <f t="shared" ca="1" si="647"/>
        <v>0</v>
      </c>
      <c r="BH251" s="285">
        <f t="shared" ca="1" si="647"/>
        <v>0</v>
      </c>
      <c r="BI251" s="285">
        <f t="shared" ca="1" si="647"/>
        <v>0</v>
      </c>
      <c r="BJ251" s="285">
        <f t="shared" ca="1" si="648"/>
        <v>15</v>
      </c>
      <c r="BK251" s="285">
        <f t="shared" ca="1" si="648"/>
        <v>0</v>
      </c>
      <c r="BL251" s="285">
        <f t="shared" ca="1" si="648"/>
        <v>0</v>
      </c>
      <c r="BM251" s="285">
        <f t="shared" ca="1" si="648"/>
        <v>0</v>
      </c>
      <c r="BN251" s="285">
        <f t="shared" ca="1" si="648"/>
        <v>0</v>
      </c>
      <c r="BO251" s="285">
        <f t="shared" ca="1" si="648"/>
        <v>0</v>
      </c>
      <c r="BP251" s="285">
        <f t="shared" ca="1" si="648"/>
        <v>0</v>
      </c>
      <c r="BQ251" s="514">
        <f t="shared" ca="1" si="570"/>
        <v>22</v>
      </c>
      <c r="BR251" s="566">
        <f t="shared" ca="1" si="622"/>
        <v>86.8</v>
      </c>
      <c r="BS251" s="274">
        <f t="shared" ca="1" si="621"/>
        <v>650</v>
      </c>
      <c r="BT251" s="285">
        <f t="shared" ca="1" si="571"/>
        <v>737</v>
      </c>
      <c r="BU251" s="286" t="str">
        <f t="shared" si="626"/>
        <v>G</v>
      </c>
      <c r="BV251" s="323">
        <f t="shared" ca="1" si="573"/>
        <v>737</v>
      </c>
      <c r="BW251" s="323">
        <f t="shared" ca="1" si="572"/>
        <v>0</v>
      </c>
      <c r="CA251" s="237" t="str">
        <f t="shared" si="627"/>
        <v>G</v>
      </c>
      <c r="CB251" s="278">
        <f t="shared" si="628"/>
        <v>2032</v>
      </c>
      <c r="CC251" s="279">
        <f t="shared" si="628"/>
        <v>6</v>
      </c>
      <c r="CD251" s="280">
        <f t="shared" ca="1" si="574"/>
        <v>0</v>
      </c>
      <c r="CE251" s="280">
        <f t="shared" ca="1" si="575"/>
        <v>0</v>
      </c>
      <c r="CF251" s="280">
        <f t="shared" ca="1" si="576"/>
        <v>0</v>
      </c>
      <c r="CG251" s="280">
        <f t="shared" ca="1" si="577"/>
        <v>0</v>
      </c>
      <c r="CH251" s="280">
        <f t="shared" ca="1" si="578"/>
        <v>0</v>
      </c>
      <c r="CI251" s="280">
        <f t="shared" ca="1" si="579"/>
        <v>0</v>
      </c>
      <c r="CJ251" s="280">
        <f t="shared" ca="1" si="580"/>
        <v>0</v>
      </c>
      <c r="CK251" s="280">
        <f t="shared" ca="1" si="581"/>
        <v>0</v>
      </c>
      <c r="CL251" s="280">
        <f t="shared" ca="1" si="582"/>
        <v>0</v>
      </c>
      <c r="CM251" s="280">
        <f t="shared" ca="1" si="583"/>
        <v>150</v>
      </c>
      <c r="CN251" s="280">
        <f t="shared" ca="1" si="584"/>
        <v>500</v>
      </c>
      <c r="CO251" s="280">
        <f t="shared" ca="1" si="585"/>
        <v>0</v>
      </c>
      <c r="CP251" s="365">
        <f t="shared" ca="1" si="586"/>
        <v>0</v>
      </c>
      <c r="CQ251" s="613">
        <f t="shared" ca="1" si="587"/>
        <v>0</v>
      </c>
      <c r="CR251" s="280">
        <f t="shared" ca="1" si="588"/>
        <v>12</v>
      </c>
      <c r="CS251" s="280">
        <f t="shared" ca="1" si="589"/>
        <v>25</v>
      </c>
      <c r="CT251" s="280">
        <f t="shared" ca="1" si="590"/>
        <v>8</v>
      </c>
      <c r="CU251" s="280">
        <f t="shared" ca="1" si="591"/>
        <v>0</v>
      </c>
      <c r="CV251" s="280">
        <f t="shared" ca="1" si="592"/>
        <v>6</v>
      </c>
      <c r="CW251" s="365">
        <f t="shared" ca="1" si="593"/>
        <v>0</v>
      </c>
      <c r="CX251" s="280">
        <f t="shared" ca="1" si="594"/>
        <v>25</v>
      </c>
      <c r="CY251" s="280">
        <f t="shared" ca="1" si="595"/>
        <v>0</v>
      </c>
      <c r="CZ251" s="280">
        <f t="shared" ca="1" si="596"/>
        <v>0</v>
      </c>
      <c r="DA251" s="280">
        <f t="shared" ca="1" si="597"/>
        <v>0</v>
      </c>
      <c r="DB251" s="280">
        <f t="shared" ca="1" si="598"/>
        <v>15</v>
      </c>
      <c r="DC251" s="280">
        <f t="shared" ca="1" si="599"/>
        <v>0</v>
      </c>
      <c r="DD251" s="280">
        <f t="shared" ca="1" si="600"/>
        <v>0</v>
      </c>
      <c r="DE251" s="280">
        <f t="shared" ca="1" si="601"/>
        <v>0</v>
      </c>
      <c r="DF251" s="280">
        <f t="shared" ca="1" si="602"/>
        <v>0</v>
      </c>
      <c r="DG251" s="280">
        <f t="shared" ca="1" si="603"/>
        <v>0</v>
      </c>
      <c r="DH251" s="280">
        <f t="shared" ca="1" si="604"/>
        <v>0</v>
      </c>
      <c r="DI251" s="568">
        <f t="shared" ca="1" si="605"/>
        <v>26</v>
      </c>
      <c r="DJ251" s="568">
        <f t="shared" ca="1" si="606"/>
        <v>65</v>
      </c>
      <c r="DK251" s="414">
        <f t="shared" ca="1" si="607"/>
        <v>650</v>
      </c>
      <c r="DL251" s="281">
        <f t="shared" ca="1" si="608"/>
        <v>741</v>
      </c>
      <c r="DM251" s="281">
        <f t="shared" ca="1" si="609"/>
        <v>741</v>
      </c>
      <c r="DN251" s="649">
        <f t="shared" ca="1" si="610"/>
        <v>0</v>
      </c>
      <c r="DO251" s="626">
        <f t="shared" ca="1" si="611"/>
        <v>0</v>
      </c>
    </row>
    <row r="252" spans="1:126" ht="11.25" customHeight="1">
      <c r="A252" s="1">
        <f t="shared" si="644"/>
        <v>2016</v>
      </c>
      <c r="B252" s="293">
        <v>0</v>
      </c>
      <c r="C252" s="293">
        <v>0</v>
      </c>
      <c r="D252" s="293">
        <v>0</v>
      </c>
      <c r="E252" s="293">
        <v>0</v>
      </c>
      <c r="F252" s="293">
        <v>0</v>
      </c>
      <c r="G252" s="293">
        <v>0</v>
      </c>
      <c r="H252" s="293">
        <v>0</v>
      </c>
      <c r="I252" s="293">
        <v>0</v>
      </c>
      <c r="J252" s="293">
        <v>0</v>
      </c>
      <c r="K252" s="293">
        <v>0</v>
      </c>
      <c r="L252" s="293">
        <v>0</v>
      </c>
      <c r="M252" s="293">
        <v>0</v>
      </c>
      <c r="P252" s="1">
        <f t="shared" si="649"/>
        <v>2016</v>
      </c>
      <c r="Q252" s="357">
        <f t="shared" si="650"/>
        <v>0</v>
      </c>
      <c r="R252" s="357">
        <f t="shared" si="651"/>
        <v>0</v>
      </c>
      <c r="S252" s="390">
        <f t="shared" si="652"/>
        <v>0</v>
      </c>
      <c r="T252" s="390">
        <f t="shared" si="653"/>
        <v>0</v>
      </c>
      <c r="U252" s="390">
        <f t="shared" si="654"/>
        <v>0</v>
      </c>
      <c r="V252" s="390">
        <f t="shared" si="655"/>
        <v>0</v>
      </c>
      <c r="W252" s="390">
        <f t="shared" si="656"/>
        <v>0</v>
      </c>
      <c r="X252" s="390">
        <f t="shared" si="657"/>
        <v>0</v>
      </c>
      <c r="Y252" s="390">
        <f t="shared" si="658"/>
        <v>0</v>
      </c>
      <c r="Z252" s="390">
        <f t="shared" si="659"/>
        <v>0</v>
      </c>
      <c r="AA252" s="390">
        <f t="shared" si="660"/>
        <v>0</v>
      </c>
      <c r="AB252" s="390">
        <f t="shared" si="661"/>
        <v>0</v>
      </c>
      <c r="AE252" s="237"/>
      <c r="AF252" s="259"/>
      <c r="AI252" s="237" t="str">
        <f t="shared" si="623"/>
        <v>W</v>
      </c>
      <c r="AJ252" s="25">
        <f t="shared" si="624"/>
        <v>2032</v>
      </c>
      <c r="AK252" s="284">
        <f t="shared" si="625"/>
        <v>7</v>
      </c>
      <c r="AL252" s="285">
        <f t="shared" ca="1" si="645"/>
        <v>0</v>
      </c>
      <c r="AM252" s="285">
        <f t="shared" ca="1" si="645"/>
        <v>0</v>
      </c>
      <c r="AN252" s="285">
        <f t="shared" ca="1" si="645"/>
        <v>0</v>
      </c>
      <c r="AO252" s="285">
        <f t="shared" ca="1" si="645"/>
        <v>0</v>
      </c>
      <c r="AP252" s="285">
        <f t="shared" ca="1" si="645"/>
        <v>0</v>
      </c>
      <c r="AQ252" s="285">
        <f t="shared" ca="1" si="645"/>
        <v>0</v>
      </c>
      <c r="AR252" s="285">
        <f t="shared" ca="1" si="645"/>
        <v>0</v>
      </c>
      <c r="AS252" s="285">
        <f t="shared" ca="1" si="645"/>
        <v>0</v>
      </c>
      <c r="AT252" s="285">
        <f t="shared" ca="1" si="645"/>
        <v>0</v>
      </c>
      <c r="AU252" s="285">
        <f t="shared" ca="1" si="645"/>
        <v>150</v>
      </c>
      <c r="AV252" s="285">
        <f t="shared" ca="1" si="646"/>
        <v>500</v>
      </c>
      <c r="AW252" s="285">
        <f t="shared" ca="1" si="646"/>
        <v>0</v>
      </c>
      <c r="AX252" s="285">
        <f t="shared" ca="1" si="646"/>
        <v>0</v>
      </c>
      <c r="AY252" s="609">
        <f t="shared" ca="1" si="646"/>
        <v>0</v>
      </c>
      <c r="AZ252" s="285">
        <f t="shared" ca="1" si="646"/>
        <v>10</v>
      </c>
      <c r="BA252" s="285">
        <f t="shared" ca="1" si="646"/>
        <v>25</v>
      </c>
      <c r="BB252" s="285">
        <f t="shared" ca="1" si="646"/>
        <v>8</v>
      </c>
      <c r="BC252" s="285">
        <f t="shared" ca="1" si="646"/>
        <v>0</v>
      </c>
      <c r="BD252" s="285">
        <f t="shared" ca="1" si="646"/>
        <v>6</v>
      </c>
      <c r="BE252" s="285">
        <f t="shared" ca="1" si="569"/>
        <v>0</v>
      </c>
      <c r="BF252" s="285">
        <f t="shared" ca="1" si="647"/>
        <v>25</v>
      </c>
      <c r="BG252" s="285">
        <f t="shared" ca="1" si="647"/>
        <v>0</v>
      </c>
      <c r="BH252" s="285">
        <f t="shared" ca="1" si="647"/>
        <v>0</v>
      </c>
      <c r="BI252" s="285">
        <f t="shared" ca="1" si="647"/>
        <v>0</v>
      </c>
      <c r="BJ252" s="285">
        <f t="shared" ca="1" si="648"/>
        <v>15</v>
      </c>
      <c r="BK252" s="285">
        <f t="shared" ca="1" si="648"/>
        <v>0</v>
      </c>
      <c r="BL252" s="285">
        <f t="shared" ca="1" si="648"/>
        <v>0</v>
      </c>
      <c r="BM252" s="285">
        <f t="shared" ca="1" si="648"/>
        <v>0</v>
      </c>
      <c r="BN252" s="285">
        <f t="shared" ca="1" si="648"/>
        <v>0</v>
      </c>
      <c r="BO252" s="285">
        <f t="shared" ca="1" si="648"/>
        <v>0</v>
      </c>
      <c r="BP252" s="285">
        <f t="shared" ca="1" si="648"/>
        <v>0</v>
      </c>
      <c r="BQ252" s="514">
        <f t="shared" ca="1" si="570"/>
        <v>23</v>
      </c>
      <c r="BR252" s="566">
        <f t="shared" ca="1" si="622"/>
        <v>88.1</v>
      </c>
      <c r="BS252" s="274">
        <f t="shared" ca="1" si="621"/>
        <v>650</v>
      </c>
      <c r="BT252" s="285">
        <f t="shared" ca="1" si="571"/>
        <v>738</v>
      </c>
      <c r="BU252" s="286" t="str">
        <f t="shared" si="626"/>
        <v>H</v>
      </c>
      <c r="BV252" s="323">
        <f t="shared" ca="1" si="573"/>
        <v>739</v>
      </c>
      <c r="BW252" s="323">
        <f t="shared" ca="1" si="572"/>
        <v>1</v>
      </c>
      <c r="CA252" s="237" t="str">
        <f t="shared" si="627"/>
        <v>H</v>
      </c>
      <c r="CB252" s="278">
        <f t="shared" si="628"/>
        <v>2032</v>
      </c>
      <c r="CC252" s="279">
        <f t="shared" si="628"/>
        <v>7</v>
      </c>
      <c r="CD252" s="280">
        <f t="shared" ca="1" si="574"/>
        <v>0</v>
      </c>
      <c r="CE252" s="280">
        <f t="shared" ca="1" si="575"/>
        <v>0</v>
      </c>
      <c r="CF252" s="280">
        <f t="shared" ca="1" si="576"/>
        <v>0</v>
      </c>
      <c r="CG252" s="280">
        <f t="shared" ca="1" si="577"/>
        <v>0</v>
      </c>
      <c r="CH252" s="280">
        <f t="shared" ca="1" si="578"/>
        <v>0</v>
      </c>
      <c r="CI252" s="280">
        <f t="shared" ca="1" si="579"/>
        <v>0</v>
      </c>
      <c r="CJ252" s="280">
        <f t="shared" ca="1" si="580"/>
        <v>0</v>
      </c>
      <c r="CK252" s="280">
        <f t="shared" ca="1" si="581"/>
        <v>0</v>
      </c>
      <c r="CL252" s="280">
        <f t="shared" ca="1" si="582"/>
        <v>0</v>
      </c>
      <c r="CM252" s="280">
        <f t="shared" ca="1" si="583"/>
        <v>150</v>
      </c>
      <c r="CN252" s="280">
        <f t="shared" ca="1" si="584"/>
        <v>500</v>
      </c>
      <c r="CO252" s="280">
        <f t="shared" ca="1" si="585"/>
        <v>0</v>
      </c>
      <c r="CP252" s="365">
        <f t="shared" ca="1" si="586"/>
        <v>0</v>
      </c>
      <c r="CQ252" s="613">
        <f t="shared" ca="1" si="587"/>
        <v>0</v>
      </c>
      <c r="CR252" s="280">
        <f t="shared" ca="1" si="588"/>
        <v>10</v>
      </c>
      <c r="CS252" s="280">
        <f t="shared" ca="1" si="589"/>
        <v>25</v>
      </c>
      <c r="CT252" s="280">
        <f t="shared" ca="1" si="590"/>
        <v>8</v>
      </c>
      <c r="CU252" s="280">
        <f t="shared" ca="1" si="591"/>
        <v>0</v>
      </c>
      <c r="CV252" s="280">
        <f t="shared" ca="1" si="592"/>
        <v>7</v>
      </c>
      <c r="CW252" s="365">
        <f t="shared" ca="1" si="593"/>
        <v>0</v>
      </c>
      <c r="CX252" s="280">
        <f t="shared" ca="1" si="594"/>
        <v>25</v>
      </c>
      <c r="CY252" s="280">
        <f t="shared" ca="1" si="595"/>
        <v>0</v>
      </c>
      <c r="CZ252" s="280">
        <f t="shared" ca="1" si="596"/>
        <v>0</v>
      </c>
      <c r="DA252" s="280">
        <f t="shared" ca="1" si="597"/>
        <v>0</v>
      </c>
      <c r="DB252" s="280">
        <f t="shared" ca="1" si="598"/>
        <v>15</v>
      </c>
      <c r="DC252" s="280">
        <f t="shared" ca="1" si="599"/>
        <v>0</v>
      </c>
      <c r="DD252" s="280">
        <f t="shared" ca="1" si="600"/>
        <v>0</v>
      </c>
      <c r="DE252" s="280">
        <f t="shared" ca="1" si="601"/>
        <v>0</v>
      </c>
      <c r="DF252" s="280">
        <f t="shared" ca="1" si="602"/>
        <v>0</v>
      </c>
      <c r="DG252" s="280">
        <f t="shared" ca="1" si="603"/>
        <v>0</v>
      </c>
      <c r="DH252" s="280">
        <f t="shared" ca="1" si="604"/>
        <v>0</v>
      </c>
      <c r="DI252" s="568">
        <f t="shared" ca="1" si="605"/>
        <v>25</v>
      </c>
      <c r="DJ252" s="568">
        <f t="shared" ca="1" si="606"/>
        <v>65</v>
      </c>
      <c r="DK252" s="414">
        <f t="shared" ca="1" si="607"/>
        <v>650</v>
      </c>
      <c r="DL252" s="281">
        <f t="shared" ca="1" si="608"/>
        <v>740</v>
      </c>
      <c r="DM252" s="281">
        <f t="shared" ca="1" si="609"/>
        <v>739</v>
      </c>
      <c r="DN252" s="649">
        <f t="shared" ca="1" si="610"/>
        <v>-1</v>
      </c>
      <c r="DO252" s="626">
        <f t="shared" ca="1" si="611"/>
        <v>-1.3513513513513514E-3</v>
      </c>
    </row>
    <row r="253" spans="1:126" ht="11.25" customHeight="1">
      <c r="A253" s="1">
        <f t="shared" si="644"/>
        <v>2017</v>
      </c>
      <c r="B253" s="293">
        <v>0</v>
      </c>
      <c r="C253" s="293">
        <v>0</v>
      </c>
      <c r="D253" s="293">
        <v>0</v>
      </c>
      <c r="E253" s="293">
        <v>0</v>
      </c>
      <c r="F253" s="293">
        <v>0</v>
      </c>
      <c r="G253" s="293">
        <v>0</v>
      </c>
      <c r="H253" s="293">
        <v>0</v>
      </c>
      <c r="I253" s="293">
        <v>0</v>
      </c>
      <c r="J253" s="293">
        <v>0</v>
      </c>
      <c r="K253" s="293">
        <v>0</v>
      </c>
      <c r="L253" s="293">
        <v>0</v>
      </c>
      <c r="M253" s="293">
        <v>0</v>
      </c>
      <c r="P253" s="1">
        <f t="shared" si="649"/>
        <v>2017</v>
      </c>
      <c r="Q253" s="357">
        <f t="shared" si="650"/>
        <v>0</v>
      </c>
      <c r="R253" s="357">
        <f t="shared" si="651"/>
        <v>0</v>
      </c>
      <c r="S253" s="390">
        <f t="shared" si="652"/>
        <v>0</v>
      </c>
      <c r="T253" s="390">
        <f t="shared" si="653"/>
        <v>0</v>
      </c>
      <c r="U253" s="390">
        <f t="shared" si="654"/>
        <v>0</v>
      </c>
      <c r="V253" s="390">
        <f t="shared" si="655"/>
        <v>0</v>
      </c>
      <c r="W253" s="390">
        <f t="shared" si="656"/>
        <v>0</v>
      </c>
      <c r="X253" s="390">
        <f t="shared" si="657"/>
        <v>0</v>
      </c>
      <c r="Y253" s="390">
        <f t="shared" si="658"/>
        <v>0</v>
      </c>
      <c r="Z253" s="390">
        <f t="shared" si="659"/>
        <v>0</v>
      </c>
      <c r="AA253" s="390">
        <f t="shared" si="660"/>
        <v>0</v>
      </c>
      <c r="AB253" s="390">
        <f t="shared" si="661"/>
        <v>0</v>
      </c>
      <c r="AD253" s="55"/>
      <c r="AE253" s="262"/>
      <c r="AF253" s="262"/>
      <c r="AI253" s="237" t="str">
        <f t="shared" si="623"/>
        <v>X</v>
      </c>
      <c r="AJ253" s="25">
        <f t="shared" si="624"/>
        <v>2032</v>
      </c>
      <c r="AK253" s="284">
        <f t="shared" si="625"/>
        <v>8</v>
      </c>
      <c r="AL253" s="285">
        <f t="shared" ca="1" si="645"/>
        <v>0</v>
      </c>
      <c r="AM253" s="285">
        <f t="shared" ca="1" si="645"/>
        <v>0</v>
      </c>
      <c r="AN253" s="285">
        <f t="shared" ca="1" si="645"/>
        <v>0</v>
      </c>
      <c r="AO253" s="285">
        <f t="shared" ca="1" si="645"/>
        <v>0</v>
      </c>
      <c r="AP253" s="285">
        <f t="shared" ca="1" si="645"/>
        <v>0</v>
      </c>
      <c r="AQ253" s="285">
        <f t="shared" ca="1" si="645"/>
        <v>0</v>
      </c>
      <c r="AR253" s="285">
        <f t="shared" ca="1" si="645"/>
        <v>0</v>
      </c>
      <c r="AS253" s="285">
        <f t="shared" ca="1" si="645"/>
        <v>0</v>
      </c>
      <c r="AT253" s="285">
        <f t="shared" ca="1" si="645"/>
        <v>0</v>
      </c>
      <c r="AU253" s="285">
        <f t="shared" ca="1" si="645"/>
        <v>150</v>
      </c>
      <c r="AV253" s="285">
        <f t="shared" ca="1" si="646"/>
        <v>500</v>
      </c>
      <c r="AW253" s="285">
        <f t="shared" ca="1" si="646"/>
        <v>0</v>
      </c>
      <c r="AX253" s="285">
        <f t="shared" ca="1" si="646"/>
        <v>0</v>
      </c>
      <c r="AY253" s="609">
        <f t="shared" ca="1" si="646"/>
        <v>0</v>
      </c>
      <c r="AZ253" s="285">
        <f t="shared" ca="1" si="646"/>
        <v>12</v>
      </c>
      <c r="BA253" s="285">
        <f t="shared" ca="1" si="646"/>
        <v>25</v>
      </c>
      <c r="BB253" s="285">
        <f t="shared" ca="1" si="646"/>
        <v>8</v>
      </c>
      <c r="BC253" s="285">
        <f t="shared" ca="1" si="646"/>
        <v>0</v>
      </c>
      <c r="BD253" s="285">
        <f t="shared" ca="1" si="646"/>
        <v>6</v>
      </c>
      <c r="BE253" s="285">
        <f t="shared" ca="1" si="569"/>
        <v>0</v>
      </c>
      <c r="BF253" s="285">
        <f t="shared" ca="1" si="647"/>
        <v>25</v>
      </c>
      <c r="BG253" s="285">
        <f t="shared" ca="1" si="647"/>
        <v>0</v>
      </c>
      <c r="BH253" s="285">
        <f t="shared" ca="1" si="647"/>
        <v>0</v>
      </c>
      <c r="BI253" s="285">
        <f t="shared" ca="1" si="647"/>
        <v>0</v>
      </c>
      <c r="BJ253" s="285">
        <f t="shared" ca="1" si="648"/>
        <v>15</v>
      </c>
      <c r="BK253" s="285">
        <f t="shared" ca="1" si="648"/>
        <v>0</v>
      </c>
      <c r="BL253" s="285">
        <f t="shared" ca="1" si="648"/>
        <v>0</v>
      </c>
      <c r="BM253" s="285">
        <f t="shared" ca="1" si="648"/>
        <v>0</v>
      </c>
      <c r="BN253" s="285">
        <f t="shared" ca="1" si="648"/>
        <v>0</v>
      </c>
      <c r="BO253" s="285">
        <f t="shared" ca="1" si="648"/>
        <v>0</v>
      </c>
      <c r="BP253" s="285">
        <f t="shared" ca="1" si="648"/>
        <v>0</v>
      </c>
      <c r="BQ253" s="514">
        <f t="shared" ca="1" si="570"/>
        <v>26</v>
      </c>
      <c r="BR253" s="566">
        <f t="shared" ca="1" si="622"/>
        <v>91.2</v>
      </c>
      <c r="BS253" s="274">
        <f t="shared" ca="1" si="621"/>
        <v>650</v>
      </c>
      <c r="BT253" s="285">
        <f t="shared" ca="1" si="571"/>
        <v>741</v>
      </c>
      <c r="BU253" s="286" t="str">
        <f t="shared" si="626"/>
        <v>I</v>
      </c>
      <c r="BV253" s="323">
        <f t="shared" ca="1" si="573"/>
        <v>741</v>
      </c>
      <c r="BW253" s="323">
        <f t="shared" ca="1" si="572"/>
        <v>0</v>
      </c>
      <c r="CA253" s="237" t="str">
        <f t="shared" si="627"/>
        <v>I</v>
      </c>
      <c r="CB253" s="278">
        <f t="shared" si="628"/>
        <v>2032</v>
      </c>
      <c r="CC253" s="279">
        <f t="shared" si="628"/>
        <v>8</v>
      </c>
      <c r="CD253" s="280">
        <f t="shared" ca="1" si="574"/>
        <v>0</v>
      </c>
      <c r="CE253" s="280">
        <f t="shared" ca="1" si="575"/>
        <v>0</v>
      </c>
      <c r="CF253" s="280">
        <f t="shared" ca="1" si="576"/>
        <v>0</v>
      </c>
      <c r="CG253" s="280">
        <f t="shared" ca="1" si="577"/>
        <v>0</v>
      </c>
      <c r="CH253" s="280">
        <f t="shared" ca="1" si="578"/>
        <v>0</v>
      </c>
      <c r="CI253" s="280">
        <f t="shared" ca="1" si="579"/>
        <v>0</v>
      </c>
      <c r="CJ253" s="280">
        <f t="shared" ca="1" si="580"/>
        <v>0</v>
      </c>
      <c r="CK253" s="280">
        <f t="shared" ca="1" si="581"/>
        <v>0</v>
      </c>
      <c r="CL253" s="280">
        <f t="shared" ca="1" si="582"/>
        <v>0</v>
      </c>
      <c r="CM253" s="280">
        <f t="shared" ca="1" si="583"/>
        <v>150</v>
      </c>
      <c r="CN253" s="280">
        <f t="shared" ca="1" si="584"/>
        <v>500</v>
      </c>
      <c r="CO253" s="280">
        <f t="shared" ca="1" si="585"/>
        <v>0</v>
      </c>
      <c r="CP253" s="365">
        <f t="shared" ca="1" si="586"/>
        <v>0</v>
      </c>
      <c r="CQ253" s="613">
        <f t="shared" ca="1" si="587"/>
        <v>0</v>
      </c>
      <c r="CR253" s="280">
        <f t="shared" ca="1" si="588"/>
        <v>10</v>
      </c>
      <c r="CS253" s="280">
        <f t="shared" ca="1" si="589"/>
        <v>25</v>
      </c>
      <c r="CT253" s="280">
        <f t="shared" ca="1" si="590"/>
        <v>8</v>
      </c>
      <c r="CU253" s="280">
        <f t="shared" ca="1" si="591"/>
        <v>0</v>
      </c>
      <c r="CV253" s="280">
        <f t="shared" ca="1" si="592"/>
        <v>7</v>
      </c>
      <c r="CW253" s="365">
        <f t="shared" ca="1" si="593"/>
        <v>0</v>
      </c>
      <c r="CX253" s="280">
        <f t="shared" ca="1" si="594"/>
        <v>25</v>
      </c>
      <c r="CY253" s="280">
        <f t="shared" ca="1" si="595"/>
        <v>0</v>
      </c>
      <c r="CZ253" s="280">
        <f t="shared" ca="1" si="596"/>
        <v>0</v>
      </c>
      <c r="DA253" s="280">
        <f t="shared" ca="1" si="597"/>
        <v>0</v>
      </c>
      <c r="DB253" s="280">
        <f t="shared" ca="1" si="598"/>
        <v>15</v>
      </c>
      <c r="DC253" s="280">
        <f t="shared" ca="1" si="599"/>
        <v>0</v>
      </c>
      <c r="DD253" s="280">
        <f t="shared" ca="1" si="600"/>
        <v>0</v>
      </c>
      <c r="DE253" s="280">
        <f t="shared" ca="1" si="601"/>
        <v>0</v>
      </c>
      <c r="DF253" s="280">
        <f t="shared" ca="1" si="602"/>
        <v>0</v>
      </c>
      <c r="DG253" s="280">
        <f t="shared" ca="1" si="603"/>
        <v>0</v>
      </c>
      <c r="DH253" s="280">
        <f t="shared" ca="1" si="604"/>
        <v>0</v>
      </c>
      <c r="DI253" s="568">
        <f t="shared" ca="1" si="605"/>
        <v>25</v>
      </c>
      <c r="DJ253" s="568">
        <f t="shared" ca="1" si="606"/>
        <v>65</v>
      </c>
      <c r="DK253" s="414">
        <f t="shared" ca="1" si="607"/>
        <v>650</v>
      </c>
      <c r="DL253" s="281">
        <f t="shared" ca="1" si="608"/>
        <v>740</v>
      </c>
      <c r="DM253" s="281">
        <f t="shared" ca="1" si="609"/>
        <v>739</v>
      </c>
      <c r="DN253" s="649">
        <f t="shared" ca="1" si="610"/>
        <v>-1</v>
      </c>
      <c r="DO253" s="626">
        <f t="shared" ca="1" si="611"/>
        <v>-1.3513513513513514E-3</v>
      </c>
    </row>
    <row r="254" spans="1:126" ht="11.25" customHeight="1">
      <c r="A254" s="1">
        <f t="shared" si="644"/>
        <v>2018</v>
      </c>
      <c r="B254" s="293">
        <v>0</v>
      </c>
      <c r="C254" s="293">
        <v>0</v>
      </c>
      <c r="D254" s="293">
        <v>0</v>
      </c>
      <c r="E254" s="293">
        <v>0</v>
      </c>
      <c r="F254" s="293">
        <v>0</v>
      </c>
      <c r="G254" s="293">
        <v>0</v>
      </c>
      <c r="H254" s="293">
        <v>0</v>
      </c>
      <c r="I254" s="293">
        <v>0</v>
      </c>
      <c r="J254" s="293">
        <v>0</v>
      </c>
      <c r="K254" s="293">
        <v>0</v>
      </c>
      <c r="L254" s="293">
        <v>0</v>
      </c>
      <c r="M254" s="293">
        <v>0</v>
      </c>
      <c r="P254" s="1">
        <f t="shared" si="649"/>
        <v>2018</v>
      </c>
      <c r="Q254" s="357">
        <f t="shared" si="650"/>
        <v>0</v>
      </c>
      <c r="R254" s="357">
        <f t="shared" si="651"/>
        <v>0</v>
      </c>
      <c r="S254" s="390">
        <f t="shared" si="652"/>
        <v>0</v>
      </c>
      <c r="T254" s="390">
        <f t="shared" si="653"/>
        <v>0</v>
      </c>
      <c r="U254" s="390">
        <f t="shared" si="654"/>
        <v>0</v>
      </c>
      <c r="V254" s="390">
        <f t="shared" si="655"/>
        <v>0</v>
      </c>
      <c r="W254" s="390">
        <f t="shared" si="656"/>
        <v>0</v>
      </c>
      <c r="X254" s="390">
        <f t="shared" si="657"/>
        <v>0</v>
      </c>
      <c r="Y254" s="390">
        <f t="shared" si="658"/>
        <v>0</v>
      </c>
      <c r="Z254" s="390">
        <f t="shared" si="659"/>
        <v>0</v>
      </c>
      <c r="AA254" s="390">
        <f t="shared" si="660"/>
        <v>0</v>
      </c>
      <c r="AB254" s="390">
        <f t="shared" si="661"/>
        <v>0</v>
      </c>
      <c r="AE254" s="237"/>
      <c r="AF254" s="259"/>
      <c r="AH254" s="25"/>
      <c r="AI254" s="237" t="str">
        <f t="shared" si="623"/>
        <v>Y</v>
      </c>
      <c r="AJ254" s="25">
        <f t="shared" si="624"/>
        <v>2032</v>
      </c>
      <c r="AK254" s="284">
        <f t="shared" si="625"/>
        <v>9</v>
      </c>
      <c r="AL254" s="285">
        <f t="shared" ca="1" si="645"/>
        <v>0</v>
      </c>
      <c r="AM254" s="285">
        <f t="shared" ca="1" si="645"/>
        <v>0</v>
      </c>
      <c r="AN254" s="285">
        <f t="shared" ca="1" si="645"/>
        <v>0</v>
      </c>
      <c r="AO254" s="285">
        <f t="shared" ca="1" si="645"/>
        <v>0</v>
      </c>
      <c r="AP254" s="285">
        <f t="shared" ca="1" si="645"/>
        <v>0</v>
      </c>
      <c r="AQ254" s="285">
        <f t="shared" ca="1" si="645"/>
        <v>0</v>
      </c>
      <c r="AR254" s="285">
        <f t="shared" ca="1" si="645"/>
        <v>0</v>
      </c>
      <c r="AS254" s="285">
        <f t="shared" ca="1" si="645"/>
        <v>0</v>
      </c>
      <c r="AT254" s="285">
        <f t="shared" ca="1" si="645"/>
        <v>0</v>
      </c>
      <c r="AU254" s="285">
        <f t="shared" ca="1" si="645"/>
        <v>150</v>
      </c>
      <c r="AV254" s="285">
        <f t="shared" ca="1" si="646"/>
        <v>500</v>
      </c>
      <c r="AW254" s="285">
        <f t="shared" ca="1" si="646"/>
        <v>0</v>
      </c>
      <c r="AX254" s="285">
        <f t="shared" ca="1" si="646"/>
        <v>0</v>
      </c>
      <c r="AY254" s="609">
        <f t="shared" ca="1" si="646"/>
        <v>0</v>
      </c>
      <c r="AZ254" s="285">
        <f t="shared" ca="1" si="646"/>
        <v>10</v>
      </c>
      <c r="BA254" s="285">
        <f t="shared" ca="1" si="646"/>
        <v>25</v>
      </c>
      <c r="BB254" s="285">
        <f t="shared" ca="1" si="646"/>
        <v>8</v>
      </c>
      <c r="BC254" s="285">
        <f t="shared" ca="1" si="646"/>
        <v>0</v>
      </c>
      <c r="BD254" s="285">
        <f t="shared" ca="1" si="646"/>
        <v>7</v>
      </c>
      <c r="BE254" s="285">
        <f t="shared" ca="1" si="569"/>
        <v>0</v>
      </c>
      <c r="BF254" s="285">
        <f t="shared" ca="1" si="647"/>
        <v>25</v>
      </c>
      <c r="BG254" s="285">
        <f t="shared" ca="1" si="647"/>
        <v>0</v>
      </c>
      <c r="BH254" s="285">
        <f t="shared" ca="1" si="647"/>
        <v>0</v>
      </c>
      <c r="BI254" s="285">
        <f t="shared" ca="1" si="647"/>
        <v>0</v>
      </c>
      <c r="BJ254" s="285">
        <f t="shared" ca="1" si="648"/>
        <v>15</v>
      </c>
      <c r="BK254" s="285">
        <f t="shared" ca="1" si="648"/>
        <v>0</v>
      </c>
      <c r="BL254" s="285">
        <f t="shared" ca="1" si="648"/>
        <v>0</v>
      </c>
      <c r="BM254" s="285">
        <f t="shared" ca="1" si="648"/>
        <v>0</v>
      </c>
      <c r="BN254" s="285">
        <f t="shared" ca="1" si="648"/>
        <v>0</v>
      </c>
      <c r="BO254" s="285">
        <f t="shared" ca="1" si="648"/>
        <v>0</v>
      </c>
      <c r="BP254" s="285">
        <f t="shared" ca="1" si="648"/>
        <v>0</v>
      </c>
      <c r="BQ254" s="514">
        <f t="shared" ca="1" si="570"/>
        <v>24</v>
      </c>
      <c r="BR254" s="566">
        <f t="shared" ca="1" si="622"/>
        <v>89.2</v>
      </c>
      <c r="BS254" s="274">
        <f t="shared" ca="1" si="621"/>
        <v>650</v>
      </c>
      <c r="BT254" s="285">
        <f t="shared" ca="1" si="571"/>
        <v>739</v>
      </c>
      <c r="BU254" s="286" t="str">
        <f t="shared" si="626"/>
        <v>J</v>
      </c>
      <c r="BV254" s="323">
        <f t="shared" ca="1" si="573"/>
        <v>740</v>
      </c>
      <c r="BW254" s="323">
        <f t="shared" ca="1" si="572"/>
        <v>1</v>
      </c>
      <c r="CA254" s="237" t="str">
        <f t="shared" si="627"/>
        <v>J</v>
      </c>
      <c r="CB254" s="278">
        <f t="shared" si="628"/>
        <v>2032</v>
      </c>
      <c r="CC254" s="279">
        <f t="shared" si="628"/>
        <v>9</v>
      </c>
      <c r="CD254" s="280">
        <f t="shared" ca="1" si="574"/>
        <v>0</v>
      </c>
      <c r="CE254" s="280">
        <f t="shared" ca="1" si="575"/>
        <v>0</v>
      </c>
      <c r="CF254" s="280">
        <f t="shared" ca="1" si="576"/>
        <v>0</v>
      </c>
      <c r="CG254" s="280">
        <f t="shared" ca="1" si="577"/>
        <v>0</v>
      </c>
      <c r="CH254" s="280">
        <f t="shared" ca="1" si="578"/>
        <v>0</v>
      </c>
      <c r="CI254" s="280">
        <f t="shared" ca="1" si="579"/>
        <v>0</v>
      </c>
      <c r="CJ254" s="280">
        <f t="shared" ca="1" si="580"/>
        <v>0</v>
      </c>
      <c r="CK254" s="280">
        <f t="shared" ca="1" si="581"/>
        <v>0</v>
      </c>
      <c r="CL254" s="280">
        <f t="shared" ca="1" si="582"/>
        <v>0</v>
      </c>
      <c r="CM254" s="280">
        <f t="shared" ca="1" si="583"/>
        <v>150</v>
      </c>
      <c r="CN254" s="280">
        <f t="shared" ca="1" si="584"/>
        <v>500</v>
      </c>
      <c r="CO254" s="280">
        <f t="shared" ca="1" si="585"/>
        <v>0</v>
      </c>
      <c r="CP254" s="365">
        <f t="shared" ca="1" si="586"/>
        <v>0</v>
      </c>
      <c r="CQ254" s="613">
        <f t="shared" ca="1" si="587"/>
        <v>0</v>
      </c>
      <c r="CR254" s="280">
        <f t="shared" ca="1" si="588"/>
        <v>10</v>
      </c>
      <c r="CS254" s="280">
        <f t="shared" ca="1" si="589"/>
        <v>25</v>
      </c>
      <c r="CT254" s="280">
        <f t="shared" ca="1" si="590"/>
        <v>7</v>
      </c>
      <c r="CU254" s="280">
        <f t="shared" ca="1" si="591"/>
        <v>0</v>
      </c>
      <c r="CV254" s="280">
        <f t="shared" ca="1" si="592"/>
        <v>7</v>
      </c>
      <c r="CW254" s="365">
        <f t="shared" ca="1" si="593"/>
        <v>0</v>
      </c>
      <c r="CX254" s="280">
        <f t="shared" ca="1" si="594"/>
        <v>25</v>
      </c>
      <c r="CY254" s="280">
        <f t="shared" ca="1" si="595"/>
        <v>0</v>
      </c>
      <c r="CZ254" s="280">
        <f t="shared" ca="1" si="596"/>
        <v>0</v>
      </c>
      <c r="DA254" s="280">
        <f t="shared" ca="1" si="597"/>
        <v>0</v>
      </c>
      <c r="DB254" s="280">
        <f t="shared" ca="1" si="598"/>
        <v>15</v>
      </c>
      <c r="DC254" s="280">
        <f t="shared" ca="1" si="599"/>
        <v>0</v>
      </c>
      <c r="DD254" s="280">
        <f t="shared" ca="1" si="600"/>
        <v>0</v>
      </c>
      <c r="DE254" s="280">
        <f t="shared" ca="1" si="601"/>
        <v>0</v>
      </c>
      <c r="DF254" s="280">
        <f t="shared" ca="1" si="602"/>
        <v>0</v>
      </c>
      <c r="DG254" s="280">
        <f t="shared" ca="1" si="603"/>
        <v>0</v>
      </c>
      <c r="DH254" s="280">
        <f t="shared" ca="1" si="604"/>
        <v>0</v>
      </c>
      <c r="DI254" s="568">
        <f t="shared" ca="1" si="605"/>
        <v>24</v>
      </c>
      <c r="DJ254" s="568">
        <f t="shared" ca="1" si="606"/>
        <v>65</v>
      </c>
      <c r="DK254" s="414">
        <f t="shared" ca="1" si="607"/>
        <v>650</v>
      </c>
      <c r="DL254" s="281">
        <f t="shared" ca="1" si="608"/>
        <v>739</v>
      </c>
      <c r="DM254" s="281">
        <f t="shared" ca="1" si="609"/>
        <v>738</v>
      </c>
      <c r="DN254" s="649">
        <f t="shared" ca="1" si="610"/>
        <v>-1</v>
      </c>
      <c r="DO254" s="626">
        <f t="shared" ca="1" si="611"/>
        <v>-1.3531799729364006E-3</v>
      </c>
    </row>
    <row r="255" spans="1:126" ht="11.25" customHeight="1">
      <c r="A255" s="1">
        <f t="shared" si="644"/>
        <v>2019</v>
      </c>
      <c r="B255" s="293">
        <v>0</v>
      </c>
      <c r="C255" s="293">
        <v>0</v>
      </c>
      <c r="D255" s="293">
        <v>0</v>
      </c>
      <c r="E255" s="293">
        <v>0</v>
      </c>
      <c r="F255" s="293">
        <v>0</v>
      </c>
      <c r="G255" s="293">
        <v>0</v>
      </c>
      <c r="H255" s="293">
        <v>0</v>
      </c>
      <c r="I255" s="293">
        <v>0</v>
      </c>
      <c r="J255" s="293">
        <v>0</v>
      </c>
      <c r="K255" s="293">
        <v>0</v>
      </c>
      <c r="L255" s="293">
        <v>0</v>
      </c>
      <c r="M255" s="293">
        <v>0</v>
      </c>
      <c r="N255" s="26"/>
      <c r="O255" s="26"/>
      <c r="P255" s="1">
        <f t="shared" si="649"/>
        <v>2019</v>
      </c>
      <c r="Q255" s="357">
        <f t="shared" si="650"/>
        <v>0</v>
      </c>
      <c r="R255" s="357">
        <f t="shared" si="651"/>
        <v>0</v>
      </c>
      <c r="S255" s="390">
        <f t="shared" si="652"/>
        <v>0</v>
      </c>
      <c r="T255" s="390">
        <f t="shared" si="653"/>
        <v>0</v>
      </c>
      <c r="U255" s="390">
        <f t="shared" si="654"/>
        <v>0</v>
      </c>
      <c r="V255" s="390">
        <f t="shared" si="655"/>
        <v>0</v>
      </c>
      <c r="W255" s="390">
        <f t="shared" si="656"/>
        <v>0</v>
      </c>
      <c r="X255" s="390">
        <f t="shared" si="657"/>
        <v>0</v>
      </c>
      <c r="Y255" s="390">
        <f t="shared" si="658"/>
        <v>0</v>
      </c>
      <c r="Z255" s="390">
        <f t="shared" si="659"/>
        <v>0</v>
      </c>
      <c r="AA255" s="390">
        <f t="shared" si="660"/>
        <v>0</v>
      </c>
      <c r="AB255" s="390">
        <f t="shared" si="661"/>
        <v>0</v>
      </c>
      <c r="AD255" s="55"/>
      <c r="AE255" s="262"/>
      <c r="AF255" s="262"/>
      <c r="AH255" s="25"/>
      <c r="AI255" s="237" t="str">
        <f t="shared" si="623"/>
        <v>Z</v>
      </c>
      <c r="AJ255" s="25">
        <f t="shared" si="624"/>
        <v>2032</v>
      </c>
      <c r="AK255" s="284">
        <f t="shared" si="625"/>
        <v>10</v>
      </c>
      <c r="AL255" s="285">
        <f t="shared" ca="1" si="645"/>
        <v>0</v>
      </c>
      <c r="AM255" s="285">
        <f t="shared" ca="1" si="645"/>
        <v>0</v>
      </c>
      <c r="AN255" s="285">
        <f t="shared" ca="1" si="645"/>
        <v>0</v>
      </c>
      <c r="AO255" s="285">
        <f t="shared" ca="1" si="645"/>
        <v>0</v>
      </c>
      <c r="AP255" s="285">
        <f t="shared" ca="1" si="645"/>
        <v>0</v>
      </c>
      <c r="AQ255" s="285">
        <f t="shared" ca="1" si="645"/>
        <v>0</v>
      </c>
      <c r="AR255" s="285">
        <f t="shared" ca="1" si="645"/>
        <v>0</v>
      </c>
      <c r="AS255" s="285">
        <f t="shared" ca="1" si="645"/>
        <v>0</v>
      </c>
      <c r="AT255" s="285">
        <f t="shared" ca="1" si="645"/>
        <v>0</v>
      </c>
      <c r="AU255" s="285">
        <f t="shared" ca="1" si="645"/>
        <v>150</v>
      </c>
      <c r="AV255" s="285">
        <f t="shared" ca="1" si="646"/>
        <v>500</v>
      </c>
      <c r="AW255" s="285">
        <f t="shared" ca="1" si="646"/>
        <v>0</v>
      </c>
      <c r="AX255" s="285">
        <f t="shared" ca="1" si="646"/>
        <v>0</v>
      </c>
      <c r="AY255" s="609">
        <f t="shared" ca="1" si="646"/>
        <v>0</v>
      </c>
      <c r="AZ255" s="285">
        <f t="shared" ca="1" si="646"/>
        <v>10</v>
      </c>
      <c r="BA255" s="285">
        <f t="shared" ca="1" si="646"/>
        <v>25</v>
      </c>
      <c r="BB255" s="285">
        <f t="shared" ca="1" si="646"/>
        <v>7</v>
      </c>
      <c r="BC255" s="285">
        <f t="shared" ca="1" si="646"/>
        <v>0</v>
      </c>
      <c r="BD255" s="285">
        <f t="shared" ca="1" si="646"/>
        <v>7</v>
      </c>
      <c r="BE255" s="285">
        <f t="shared" ca="1" si="569"/>
        <v>0</v>
      </c>
      <c r="BF255" s="285">
        <f t="shared" ca="1" si="647"/>
        <v>25</v>
      </c>
      <c r="BG255" s="285">
        <f t="shared" ca="1" si="647"/>
        <v>0</v>
      </c>
      <c r="BH255" s="285">
        <f t="shared" ca="1" si="647"/>
        <v>0</v>
      </c>
      <c r="BI255" s="285">
        <f t="shared" ca="1" si="647"/>
        <v>0</v>
      </c>
      <c r="BJ255" s="285">
        <f t="shared" ca="1" si="648"/>
        <v>15</v>
      </c>
      <c r="BK255" s="285">
        <f t="shared" ca="1" si="648"/>
        <v>0</v>
      </c>
      <c r="BL255" s="285">
        <f t="shared" ca="1" si="648"/>
        <v>0</v>
      </c>
      <c r="BM255" s="285">
        <f t="shared" ca="1" si="648"/>
        <v>0</v>
      </c>
      <c r="BN255" s="285">
        <f t="shared" ca="1" si="648"/>
        <v>0</v>
      </c>
      <c r="BO255" s="285">
        <f t="shared" ca="1" si="648"/>
        <v>0</v>
      </c>
      <c r="BP255" s="285">
        <f t="shared" ca="1" si="648"/>
        <v>0</v>
      </c>
      <c r="BQ255" s="514">
        <f t="shared" ca="1" si="570"/>
        <v>24</v>
      </c>
      <c r="BR255" s="566">
        <f t="shared" ca="1" si="622"/>
        <v>88.6</v>
      </c>
      <c r="BS255" s="274">
        <f t="shared" ca="1" si="621"/>
        <v>650</v>
      </c>
      <c r="BT255" s="285">
        <f t="shared" ca="1" si="571"/>
        <v>739</v>
      </c>
      <c r="BU255" s="286" t="str">
        <f t="shared" si="626"/>
        <v>K</v>
      </c>
      <c r="BV255" s="323">
        <f t="shared" ca="1" si="573"/>
        <v>739</v>
      </c>
      <c r="BW255" s="323">
        <f t="shared" ca="1" si="572"/>
        <v>0</v>
      </c>
      <c r="CA255" s="237" t="str">
        <f t="shared" si="627"/>
        <v>K</v>
      </c>
      <c r="CB255" s="278">
        <f t="shared" si="628"/>
        <v>2032</v>
      </c>
      <c r="CC255" s="279">
        <f t="shared" si="628"/>
        <v>10</v>
      </c>
      <c r="CD255" s="280">
        <f t="shared" ca="1" si="574"/>
        <v>0</v>
      </c>
      <c r="CE255" s="280">
        <f t="shared" ca="1" si="575"/>
        <v>0</v>
      </c>
      <c r="CF255" s="280">
        <f t="shared" ca="1" si="576"/>
        <v>0</v>
      </c>
      <c r="CG255" s="280">
        <f t="shared" ca="1" si="577"/>
        <v>0</v>
      </c>
      <c r="CH255" s="280">
        <f t="shared" ca="1" si="578"/>
        <v>0</v>
      </c>
      <c r="CI255" s="280">
        <f t="shared" ca="1" si="579"/>
        <v>0</v>
      </c>
      <c r="CJ255" s="280">
        <f t="shared" ca="1" si="580"/>
        <v>0</v>
      </c>
      <c r="CK255" s="280">
        <f t="shared" ca="1" si="581"/>
        <v>0</v>
      </c>
      <c r="CL255" s="280">
        <f t="shared" ca="1" si="582"/>
        <v>0</v>
      </c>
      <c r="CM255" s="280">
        <f t="shared" ca="1" si="583"/>
        <v>150</v>
      </c>
      <c r="CN255" s="280">
        <f t="shared" ca="1" si="584"/>
        <v>500</v>
      </c>
      <c r="CO255" s="280">
        <f t="shared" ca="1" si="585"/>
        <v>0</v>
      </c>
      <c r="CP255" s="365">
        <f t="shared" ca="1" si="586"/>
        <v>0</v>
      </c>
      <c r="CQ255" s="613">
        <f t="shared" ca="1" si="587"/>
        <v>0</v>
      </c>
      <c r="CR255" s="280">
        <f t="shared" ca="1" si="588"/>
        <v>11</v>
      </c>
      <c r="CS255" s="280">
        <f t="shared" ca="1" si="589"/>
        <v>25</v>
      </c>
      <c r="CT255" s="280">
        <f t="shared" ca="1" si="590"/>
        <v>6</v>
      </c>
      <c r="CU255" s="280">
        <f t="shared" ca="1" si="591"/>
        <v>0</v>
      </c>
      <c r="CV255" s="280">
        <f t="shared" ca="1" si="592"/>
        <v>5</v>
      </c>
      <c r="CW255" s="365">
        <f t="shared" ca="1" si="593"/>
        <v>0</v>
      </c>
      <c r="CX255" s="280">
        <f t="shared" ca="1" si="594"/>
        <v>25</v>
      </c>
      <c r="CY255" s="280">
        <f t="shared" ca="1" si="595"/>
        <v>0</v>
      </c>
      <c r="CZ255" s="280">
        <f t="shared" ca="1" si="596"/>
        <v>0</v>
      </c>
      <c r="DA255" s="280">
        <f t="shared" ca="1" si="597"/>
        <v>0</v>
      </c>
      <c r="DB255" s="280">
        <f t="shared" ca="1" si="598"/>
        <v>15</v>
      </c>
      <c r="DC255" s="280">
        <f t="shared" ca="1" si="599"/>
        <v>0</v>
      </c>
      <c r="DD255" s="280">
        <f t="shared" ca="1" si="600"/>
        <v>0</v>
      </c>
      <c r="DE255" s="280">
        <f t="shared" ca="1" si="601"/>
        <v>0</v>
      </c>
      <c r="DF255" s="280">
        <f t="shared" ca="1" si="602"/>
        <v>0</v>
      </c>
      <c r="DG255" s="280">
        <f t="shared" ca="1" si="603"/>
        <v>0</v>
      </c>
      <c r="DH255" s="280">
        <f t="shared" ca="1" si="604"/>
        <v>0</v>
      </c>
      <c r="DI255" s="568">
        <f t="shared" ca="1" si="605"/>
        <v>22</v>
      </c>
      <c r="DJ255" s="568">
        <f t="shared" ca="1" si="606"/>
        <v>65</v>
      </c>
      <c r="DK255" s="414">
        <f t="shared" ca="1" si="607"/>
        <v>650</v>
      </c>
      <c r="DL255" s="281">
        <f t="shared" ca="1" si="608"/>
        <v>737</v>
      </c>
      <c r="DM255" s="281">
        <f t="shared" ca="1" si="609"/>
        <v>737</v>
      </c>
      <c r="DN255" s="649">
        <f t="shared" ca="1" si="610"/>
        <v>0</v>
      </c>
      <c r="DO255" s="626">
        <f t="shared" ca="1" si="611"/>
        <v>0</v>
      </c>
    </row>
    <row r="256" spans="1:126" ht="11.25" customHeight="1">
      <c r="A256" s="1">
        <f t="shared" si="644"/>
        <v>2020</v>
      </c>
      <c r="B256" s="293">
        <v>0</v>
      </c>
      <c r="C256" s="293">
        <v>0</v>
      </c>
      <c r="D256" s="293">
        <v>0</v>
      </c>
      <c r="E256" s="293">
        <v>0</v>
      </c>
      <c r="F256" s="293">
        <v>0</v>
      </c>
      <c r="G256" s="293">
        <v>0</v>
      </c>
      <c r="H256" s="293">
        <v>0</v>
      </c>
      <c r="I256" s="293">
        <v>0</v>
      </c>
      <c r="J256" s="293">
        <v>0</v>
      </c>
      <c r="K256" s="293">
        <v>0</v>
      </c>
      <c r="L256" s="293">
        <v>0</v>
      </c>
      <c r="M256" s="293">
        <v>0</v>
      </c>
      <c r="P256" s="1">
        <f t="shared" si="649"/>
        <v>2020</v>
      </c>
      <c r="Q256" s="357">
        <f t="shared" si="650"/>
        <v>0</v>
      </c>
      <c r="R256" s="357">
        <f t="shared" si="651"/>
        <v>0</v>
      </c>
      <c r="S256" s="390">
        <f t="shared" si="652"/>
        <v>0</v>
      </c>
      <c r="T256" s="390">
        <f t="shared" si="653"/>
        <v>0</v>
      </c>
      <c r="U256" s="390">
        <f t="shared" si="654"/>
        <v>0</v>
      </c>
      <c r="V256" s="390">
        <f t="shared" si="655"/>
        <v>0</v>
      </c>
      <c r="W256" s="390">
        <f t="shared" si="656"/>
        <v>0</v>
      </c>
      <c r="X256" s="390">
        <f t="shared" si="657"/>
        <v>0</v>
      </c>
      <c r="Y256" s="390">
        <f t="shared" si="658"/>
        <v>0</v>
      </c>
      <c r="Z256" s="390">
        <f t="shared" si="659"/>
        <v>0</v>
      </c>
      <c r="AA256" s="390">
        <f t="shared" si="660"/>
        <v>0</v>
      </c>
      <c r="AB256" s="390">
        <f t="shared" si="661"/>
        <v>0</v>
      </c>
      <c r="AE256" s="237"/>
      <c r="AF256" s="259"/>
      <c r="AH256" s="25"/>
      <c r="AI256" s="237" t="str">
        <f t="shared" si="623"/>
        <v>AA</v>
      </c>
      <c r="AJ256" s="25">
        <f t="shared" si="624"/>
        <v>2032</v>
      </c>
      <c r="AK256" s="284">
        <f t="shared" si="625"/>
        <v>11</v>
      </c>
      <c r="AL256" s="285">
        <f t="shared" ref="AL256:AU265" ca="1" si="662">ROUND(INDIRECT(CONCATENATE($AI256,AL$2+($AJ256-2010))),0)</f>
        <v>0</v>
      </c>
      <c r="AM256" s="285">
        <f t="shared" ca="1" si="662"/>
        <v>0</v>
      </c>
      <c r="AN256" s="285">
        <f t="shared" ca="1" si="662"/>
        <v>0</v>
      </c>
      <c r="AO256" s="285">
        <f t="shared" ca="1" si="662"/>
        <v>0</v>
      </c>
      <c r="AP256" s="285">
        <f t="shared" ca="1" si="662"/>
        <v>0</v>
      </c>
      <c r="AQ256" s="285">
        <f t="shared" ca="1" si="662"/>
        <v>0</v>
      </c>
      <c r="AR256" s="285">
        <f t="shared" ca="1" si="662"/>
        <v>0</v>
      </c>
      <c r="AS256" s="285">
        <f t="shared" ca="1" si="662"/>
        <v>0</v>
      </c>
      <c r="AT256" s="285">
        <f t="shared" ca="1" si="662"/>
        <v>0</v>
      </c>
      <c r="AU256" s="285">
        <f t="shared" ca="1" si="662"/>
        <v>150</v>
      </c>
      <c r="AV256" s="285">
        <f t="shared" ref="AV256:BD265" ca="1" si="663">ROUND(INDIRECT(CONCATENATE($AI256,AV$2+($AJ256-2010))),0)</f>
        <v>500</v>
      </c>
      <c r="AW256" s="285">
        <f t="shared" ca="1" si="663"/>
        <v>0</v>
      </c>
      <c r="AX256" s="285">
        <f t="shared" ca="1" si="663"/>
        <v>0</v>
      </c>
      <c r="AY256" s="609">
        <f t="shared" ca="1" si="663"/>
        <v>0</v>
      </c>
      <c r="AZ256" s="285">
        <f t="shared" ca="1" si="663"/>
        <v>10</v>
      </c>
      <c r="BA256" s="285">
        <f t="shared" ca="1" si="663"/>
        <v>25</v>
      </c>
      <c r="BB256" s="285">
        <f t="shared" ca="1" si="663"/>
        <v>6</v>
      </c>
      <c r="BC256" s="285">
        <f t="shared" ca="1" si="663"/>
        <v>0</v>
      </c>
      <c r="BD256" s="285">
        <f t="shared" ca="1" si="663"/>
        <v>7</v>
      </c>
      <c r="BE256" s="285">
        <f t="shared" ca="1" si="569"/>
        <v>0</v>
      </c>
      <c r="BF256" s="285">
        <f t="shared" ca="1" si="647"/>
        <v>25</v>
      </c>
      <c r="BG256" s="285">
        <f t="shared" ca="1" si="647"/>
        <v>0</v>
      </c>
      <c r="BH256" s="285">
        <f t="shared" ca="1" si="647"/>
        <v>0</v>
      </c>
      <c r="BI256" s="285">
        <f t="shared" ca="1" si="647"/>
        <v>0</v>
      </c>
      <c r="BJ256" s="285">
        <f t="shared" ref="BJ256:BP265" ca="1" si="664">ROUND(INDIRECT(CONCATENATE($AI256,BJ$2+($AJ256-2010))),1)</f>
        <v>15</v>
      </c>
      <c r="BK256" s="285">
        <f t="shared" ca="1" si="664"/>
        <v>0</v>
      </c>
      <c r="BL256" s="285">
        <f t="shared" ca="1" si="664"/>
        <v>0</v>
      </c>
      <c r="BM256" s="285">
        <f t="shared" ca="1" si="664"/>
        <v>0</v>
      </c>
      <c r="BN256" s="285">
        <f t="shared" ca="1" si="664"/>
        <v>0</v>
      </c>
      <c r="BO256" s="285">
        <f t="shared" ca="1" si="664"/>
        <v>0</v>
      </c>
      <c r="BP256" s="285">
        <f t="shared" ca="1" si="664"/>
        <v>0</v>
      </c>
      <c r="BQ256" s="514">
        <f t="shared" ca="1" si="570"/>
        <v>23</v>
      </c>
      <c r="BR256" s="566">
        <f t="shared" ca="1" si="622"/>
        <v>87.9</v>
      </c>
      <c r="BS256" s="274">
        <f t="shared" ca="1" si="621"/>
        <v>650</v>
      </c>
      <c r="BT256" s="285">
        <f t="shared" ca="1" si="571"/>
        <v>738</v>
      </c>
      <c r="BU256" s="286" t="str">
        <f t="shared" si="626"/>
        <v>L</v>
      </c>
      <c r="BV256" s="323">
        <f t="shared" ca="1" si="573"/>
        <v>738</v>
      </c>
      <c r="BW256" s="323">
        <f t="shared" ca="1" si="572"/>
        <v>0</v>
      </c>
      <c r="CA256" s="237" t="str">
        <f t="shared" si="627"/>
        <v>L</v>
      </c>
      <c r="CB256" s="278">
        <f t="shared" si="628"/>
        <v>2032</v>
      </c>
      <c r="CC256" s="279">
        <f t="shared" si="628"/>
        <v>11</v>
      </c>
      <c r="CD256" s="280">
        <f t="shared" ca="1" si="574"/>
        <v>0</v>
      </c>
      <c r="CE256" s="280">
        <f t="shared" ca="1" si="575"/>
        <v>0</v>
      </c>
      <c r="CF256" s="280">
        <f t="shared" ca="1" si="576"/>
        <v>0</v>
      </c>
      <c r="CG256" s="280">
        <f t="shared" ca="1" si="577"/>
        <v>0</v>
      </c>
      <c r="CH256" s="280">
        <f t="shared" ca="1" si="578"/>
        <v>0</v>
      </c>
      <c r="CI256" s="280">
        <f t="shared" ca="1" si="579"/>
        <v>0</v>
      </c>
      <c r="CJ256" s="280">
        <f t="shared" ca="1" si="580"/>
        <v>0</v>
      </c>
      <c r="CK256" s="280">
        <f t="shared" ca="1" si="581"/>
        <v>0</v>
      </c>
      <c r="CL256" s="280">
        <f t="shared" ca="1" si="582"/>
        <v>0</v>
      </c>
      <c r="CM256" s="280">
        <f t="shared" ca="1" si="583"/>
        <v>150</v>
      </c>
      <c r="CN256" s="280">
        <f t="shared" ca="1" si="584"/>
        <v>500</v>
      </c>
      <c r="CO256" s="280">
        <f t="shared" ca="1" si="585"/>
        <v>0</v>
      </c>
      <c r="CP256" s="365">
        <f t="shared" ca="1" si="586"/>
        <v>0</v>
      </c>
      <c r="CQ256" s="613">
        <f t="shared" ca="1" si="587"/>
        <v>0</v>
      </c>
      <c r="CR256" s="280">
        <f t="shared" ca="1" si="588"/>
        <v>7</v>
      </c>
      <c r="CS256" s="280">
        <f t="shared" ca="1" si="589"/>
        <v>25</v>
      </c>
      <c r="CT256" s="280">
        <f t="shared" ca="1" si="590"/>
        <v>6</v>
      </c>
      <c r="CU256" s="280">
        <f t="shared" ca="1" si="591"/>
        <v>0</v>
      </c>
      <c r="CV256" s="280">
        <f t="shared" ca="1" si="592"/>
        <v>5</v>
      </c>
      <c r="CW256" s="365">
        <f t="shared" ca="1" si="593"/>
        <v>0</v>
      </c>
      <c r="CX256" s="280">
        <f t="shared" ca="1" si="594"/>
        <v>25</v>
      </c>
      <c r="CY256" s="280">
        <f t="shared" ca="1" si="595"/>
        <v>0</v>
      </c>
      <c r="CZ256" s="280">
        <f t="shared" ca="1" si="596"/>
        <v>0</v>
      </c>
      <c r="DA256" s="280">
        <f t="shared" ca="1" si="597"/>
        <v>0</v>
      </c>
      <c r="DB256" s="280">
        <f t="shared" ca="1" si="598"/>
        <v>15</v>
      </c>
      <c r="DC256" s="280">
        <f t="shared" ca="1" si="599"/>
        <v>0</v>
      </c>
      <c r="DD256" s="280">
        <f t="shared" ca="1" si="600"/>
        <v>0</v>
      </c>
      <c r="DE256" s="280">
        <f t="shared" ca="1" si="601"/>
        <v>0</v>
      </c>
      <c r="DF256" s="280">
        <f t="shared" ca="1" si="602"/>
        <v>0</v>
      </c>
      <c r="DG256" s="280">
        <f t="shared" ca="1" si="603"/>
        <v>0</v>
      </c>
      <c r="DH256" s="280">
        <f t="shared" ca="1" si="604"/>
        <v>0</v>
      </c>
      <c r="DI256" s="568">
        <f t="shared" ca="1" si="605"/>
        <v>18</v>
      </c>
      <c r="DJ256" s="568">
        <f t="shared" ca="1" si="606"/>
        <v>65</v>
      </c>
      <c r="DK256" s="414">
        <f t="shared" ca="1" si="607"/>
        <v>650</v>
      </c>
      <c r="DL256" s="281">
        <f t="shared" ca="1" si="608"/>
        <v>733</v>
      </c>
      <c r="DM256" s="281">
        <f t="shared" ca="1" si="609"/>
        <v>733</v>
      </c>
      <c r="DN256" s="649">
        <f t="shared" ca="1" si="610"/>
        <v>0</v>
      </c>
      <c r="DO256" s="626">
        <f t="shared" ca="1" si="611"/>
        <v>0</v>
      </c>
    </row>
    <row r="257" spans="1:119" ht="11.25" customHeight="1">
      <c r="A257" s="1">
        <f t="shared" si="644"/>
        <v>2021</v>
      </c>
      <c r="B257" s="293">
        <v>0</v>
      </c>
      <c r="C257" s="293">
        <v>0</v>
      </c>
      <c r="D257" s="293">
        <v>0</v>
      </c>
      <c r="E257" s="293">
        <v>0</v>
      </c>
      <c r="F257" s="293">
        <v>0</v>
      </c>
      <c r="G257" s="293">
        <v>0</v>
      </c>
      <c r="H257" s="293">
        <v>0</v>
      </c>
      <c r="I257" s="293">
        <v>0</v>
      </c>
      <c r="J257" s="293">
        <v>0</v>
      </c>
      <c r="K257" s="293">
        <v>0</v>
      </c>
      <c r="L257" s="293">
        <v>0</v>
      </c>
      <c r="M257" s="293">
        <v>0</v>
      </c>
      <c r="P257" s="1">
        <f t="shared" si="649"/>
        <v>2021</v>
      </c>
      <c r="Q257" s="357">
        <f t="shared" si="650"/>
        <v>0</v>
      </c>
      <c r="R257" s="357">
        <f t="shared" si="651"/>
        <v>0</v>
      </c>
      <c r="S257" s="390">
        <f t="shared" si="652"/>
        <v>0</v>
      </c>
      <c r="T257" s="390">
        <f t="shared" si="653"/>
        <v>0</v>
      </c>
      <c r="U257" s="390">
        <f t="shared" si="654"/>
        <v>0</v>
      </c>
      <c r="V257" s="390">
        <f t="shared" si="655"/>
        <v>0</v>
      </c>
      <c r="W257" s="390">
        <f t="shared" si="656"/>
        <v>0</v>
      </c>
      <c r="X257" s="390">
        <f t="shared" si="657"/>
        <v>0</v>
      </c>
      <c r="Y257" s="390">
        <f t="shared" si="658"/>
        <v>0</v>
      </c>
      <c r="Z257" s="390">
        <f t="shared" si="659"/>
        <v>0</v>
      </c>
      <c r="AA257" s="390">
        <f t="shared" si="660"/>
        <v>0</v>
      </c>
      <c r="AB257" s="390">
        <f t="shared" si="661"/>
        <v>0</v>
      </c>
      <c r="AD257" s="55"/>
      <c r="AE257" s="262"/>
      <c r="AF257" s="262"/>
      <c r="AH257" s="25"/>
      <c r="AI257" s="237" t="str">
        <f t="shared" si="623"/>
        <v>AB</v>
      </c>
      <c r="AJ257" s="29">
        <f t="shared" si="624"/>
        <v>2032</v>
      </c>
      <c r="AK257" s="289">
        <f t="shared" si="625"/>
        <v>12</v>
      </c>
      <c r="AL257" s="320">
        <f t="shared" ca="1" si="662"/>
        <v>0</v>
      </c>
      <c r="AM257" s="29">
        <f t="shared" ca="1" si="662"/>
        <v>0</v>
      </c>
      <c r="AN257" s="29">
        <f t="shared" ca="1" si="662"/>
        <v>0</v>
      </c>
      <c r="AO257" s="29">
        <f t="shared" ca="1" si="662"/>
        <v>0</v>
      </c>
      <c r="AP257" s="29">
        <f t="shared" ca="1" si="662"/>
        <v>0</v>
      </c>
      <c r="AQ257" s="285">
        <f t="shared" ca="1" si="662"/>
        <v>0</v>
      </c>
      <c r="AR257" s="285">
        <f t="shared" ca="1" si="662"/>
        <v>0</v>
      </c>
      <c r="AS257" s="285">
        <f t="shared" ca="1" si="662"/>
        <v>0</v>
      </c>
      <c r="AT257" s="285">
        <f t="shared" ca="1" si="662"/>
        <v>0</v>
      </c>
      <c r="AU257" s="285">
        <f t="shared" ca="1" si="662"/>
        <v>150</v>
      </c>
      <c r="AV257" s="285">
        <f t="shared" ca="1" si="663"/>
        <v>500</v>
      </c>
      <c r="AW257" s="285">
        <f t="shared" ca="1" si="663"/>
        <v>0</v>
      </c>
      <c r="AX257" s="285">
        <f t="shared" ca="1" si="663"/>
        <v>0</v>
      </c>
      <c r="AY257" s="609">
        <f t="shared" ca="1" si="663"/>
        <v>0</v>
      </c>
      <c r="AZ257" s="285">
        <f t="shared" ca="1" si="663"/>
        <v>11</v>
      </c>
      <c r="BA257" s="285">
        <f t="shared" ca="1" si="663"/>
        <v>25</v>
      </c>
      <c r="BB257" s="285">
        <f t="shared" ca="1" si="663"/>
        <v>6</v>
      </c>
      <c r="BC257" s="285">
        <f t="shared" ca="1" si="663"/>
        <v>0</v>
      </c>
      <c r="BD257" s="285">
        <f t="shared" ca="1" si="663"/>
        <v>5</v>
      </c>
      <c r="BE257" s="285">
        <f t="shared" ca="1" si="569"/>
        <v>0</v>
      </c>
      <c r="BF257" s="285">
        <f t="shared" ca="1" si="647"/>
        <v>25</v>
      </c>
      <c r="BG257" s="285">
        <f t="shared" ca="1" si="647"/>
        <v>0</v>
      </c>
      <c r="BH257" s="285">
        <f t="shared" ca="1" si="647"/>
        <v>0</v>
      </c>
      <c r="BI257" s="285">
        <f t="shared" ca="1" si="647"/>
        <v>0</v>
      </c>
      <c r="BJ257" s="285">
        <f t="shared" ca="1" si="664"/>
        <v>15</v>
      </c>
      <c r="BK257" s="285">
        <f t="shared" ca="1" si="664"/>
        <v>0</v>
      </c>
      <c r="BL257" s="285">
        <f t="shared" ca="1" si="664"/>
        <v>0</v>
      </c>
      <c r="BM257" s="285">
        <f t="shared" ca="1" si="664"/>
        <v>0</v>
      </c>
      <c r="BN257" s="285">
        <f t="shared" ca="1" si="664"/>
        <v>0</v>
      </c>
      <c r="BO257" s="285">
        <f t="shared" ca="1" si="664"/>
        <v>0</v>
      </c>
      <c r="BP257" s="285">
        <f t="shared" ca="1" si="664"/>
        <v>0</v>
      </c>
      <c r="BQ257" s="514">
        <f t="shared" ca="1" si="570"/>
        <v>22</v>
      </c>
      <c r="BR257" s="566">
        <f t="shared" ca="1" si="622"/>
        <v>86.7</v>
      </c>
      <c r="BS257" s="274">
        <f t="shared" ca="1" si="621"/>
        <v>650</v>
      </c>
      <c r="BT257" s="285">
        <f t="shared" ca="1" si="571"/>
        <v>737</v>
      </c>
      <c r="BU257" s="321" t="str">
        <f t="shared" si="626"/>
        <v>M</v>
      </c>
      <c r="BV257" s="323">
        <f t="shared" ca="1" si="573"/>
        <v>737</v>
      </c>
      <c r="BW257" s="323">
        <f t="shared" ca="1" si="572"/>
        <v>0</v>
      </c>
      <c r="BX257" s="29"/>
      <c r="BY257" s="29"/>
      <c r="BZ257" s="29"/>
      <c r="CA257" s="237" t="str">
        <f t="shared" si="627"/>
        <v>M</v>
      </c>
      <c r="CB257" s="278">
        <f t="shared" si="628"/>
        <v>2032</v>
      </c>
      <c r="CC257" s="279">
        <f t="shared" si="628"/>
        <v>12</v>
      </c>
      <c r="CD257" s="280">
        <f t="shared" ca="1" si="574"/>
        <v>0</v>
      </c>
      <c r="CE257" s="280">
        <f t="shared" ca="1" si="575"/>
        <v>0</v>
      </c>
      <c r="CF257" s="280">
        <f t="shared" ca="1" si="576"/>
        <v>0</v>
      </c>
      <c r="CG257" s="280">
        <f t="shared" ca="1" si="577"/>
        <v>0</v>
      </c>
      <c r="CH257" s="280">
        <f t="shared" ca="1" si="578"/>
        <v>0</v>
      </c>
      <c r="CI257" s="280">
        <f t="shared" ca="1" si="579"/>
        <v>0</v>
      </c>
      <c r="CJ257" s="280">
        <f t="shared" ca="1" si="580"/>
        <v>0</v>
      </c>
      <c r="CK257" s="280">
        <f t="shared" ca="1" si="581"/>
        <v>0</v>
      </c>
      <c r="CL257" s="280">
        <f t="shared" ca="1" si="582"/>
        <v>600</v>
      </c>
      <c r="CM257" s="280">
        <f t="shared" ca="1" si="583"/>
        <v>150</v>
      </c>
      <c r="CN257" s="280">
        <f t="shared" ca="1" si="584"/>
        <v>500</v>
      </c>
      <c r="CO257" s="280">
        <f t="shared" ca="1" si="585"/>
        <v>0</v>
      </c>
      <c r="CP257" s="365">
        <f t="shared" ca="1" si="586"/>
        <v>0</v>
      </c>
      <c r="CQ257" s="613">
        <f t="shared" ca="1" si="587"/>
        <v>0</v>
      </c>
      <c r="CR257" s="280">
        <f t="shared" ca="1" si="588"/>
        <v>10</v>
      </c>
      <c r="CS257" s="280">
        <f t="shared" ca="1" si="589"/>
        <v>25</v>
      </c>
      <c r="CT257" s="280">
        <f t="shared" ca="1" si="590"/>
        <v>7</v>
      </c>
      <c r="CU257" s="280">
        <f t="shared" ca="1" si="591"/>
        <v>0</v>
      </c>
      <c r="CV257" s="280">
        <f t="shared" ca="1" si="592"/>
        <v>6</v>
      </c>
      <c r="CW257" s="365">
        <f t="shared" ca="1" si="593"/>
        <v>0</v>
      </c>
      <c r="CX257" s="280">
        <f t="shared" ca="1" si="594"/>
        <v>25</v>
      </c>
      <c r="CY257" s="280">
        <f t="shared" ca="1" si="595"/>
        <v>0</v>
      </c>
      <c r="CZ257" s="280">
        <f t="shared" ca="1" si="596"/>
        <v>0</v>
      </c>
      <c r="DA257" s="280">
        <f t="shared" ca="1" si="597"/>
        <v>0</v>
      </c>
      <c r="DB257" s="280">
        <f t="shared" ca="1" si="598"/>
        <v>15</v>
      </c>
      <c r="DC257" s="280">
        <f t="shared" ca="1" si="599"/>
        <v>0</v>
      </c>
      <c r="DD257" s="280">
        <f t="shared" ca="1" si="600"/>
        <v>0</v>
      </c>
      <c r="DE257" s="280">
        <f t="shared" ca="1" si="601"/>
        <v>0</v>
      </c>
      <c r="DF257" s="280">
        <f t="shared" ca="1" si="602"/>
        <v>0</v>
      </c>
      <c r="DG257" s="280">
        <f t="shared" ca="1" si="603"/>
        <v>0</v>
      </c>
      <c r="DH257" s="280">
        <f t="shared" ca="1" si="604"/>
        <v>0</v>
      </c>
      <c r="DI257" s="568">
        <f t="shared" ca="1" si="605"/>
        <v>23</v>
      </c>
      <c r="DJ257" s="568">
        <f t="shared" ca="1" si="606"/>
        <v>65</v>
      </c>
      <c r="DK257" s="414">
        <f t="shared" ca="1" si="607"/>
        <v>1250</v>
      </c>
      <c r="DL257" s="281">
        <f t="shared" ca="1" si="608"/>
        <v>1338</v>
      </c>
      <c r="DM257" s="281">
        <f t="shared" ca="1" si="609"/>
        <v>1339</v>
      </c>
      <c r="DN257" s="454">
        <f t="shared" ca="1" si="610"/>
        <v>1</v>
      </c>
      <c r="DO257" s="626">
        <f t="shared" ca="1" si="611"/>
        <v>7.4738415545590436E-4</v>
      </c>
    </row>
    <row r="258" spans="1:119" ht="11.25" customHeight="1">
      <c r="A258" s="1">
        <f t="shared" si="644"/>
        <v>2022</v>
      </c>
      <c r="B258" s="293">
        <v>0</v>
      </c>
      <c r="C258" s="293">
        <v>0</v>
      </c>
      <c r="D258" s="293">
        <v>0</v>
      </c>
      <c r="E258" s="293">
        <v>0</v>
      </c>
      <c r="F258" s="293">
        <v>0</v>
      </c>
      <c r="G258" s="293">
        <v>0</v>
      </c>
      <c r="H258" s="293">
        <v>0</v>
      </c>
      <c r="I258" s="293">
        <v>0</v>
      </c>
      <c r="J258" s="293">
        <v>0</v>
      </c>
      <c r="K258" s="293">
        <v>0</v>
      </c>
      <c r="L258" s="293">
        <v>0</v>
      </c>
      <c r="M258" s="293">
        <v>0</v>
      </c>
      <c r="P258" s="1">
        <f t="shared" si="649"/>
        <v>2022</v>
      </c>
      <c r="Q258" s="357">
        <f t="shared" si="650"/>
        <v>0</v>
      </c>
      <c r="R258" s="357">
        <f t="shared" si="651"/>
        <v>0</v>
      </c>
      <c r="S258" s="390">
        <f t="shared" si="652"/>
        <v>0</v>
      </c>
      <c r="T258" s="390">
        <f t="shared" si="653"/>
        <v>0</v>
      </c>
      <c r="U258" s="390">
        <f t="shared" si="654"/>
        <v>0</v>
      </c>
      <c r="V258" s="390">
        <f t="shared" si="655"/>
        <v>0</v>
      </c>
      <c r="W258" s="390">
        <f t="shared" si="656"/>
        <v>0</v>
      </c>
      <c r="X258" s="390">
        <f t="shared" si="657"/>
        <v>0</v>
      </c>
      <c r="Y258" s="390">
        <f t="shared" si="658"/>
        <v>0</v>
      </c>
      <c r="Z258" s="390">
        <f t="shared" si="659"/>
        <v>0</v>
      </c>
      <c r="AA258" s="390">
        <f t="shared" si="660"/>
        <v>0</v>
      </c>
      <c r="AB258" s="390">
        <f t="shared" si="661"/>
        <v>0</v>
      </c>
      <c r="AE258" s="237"/>
      <c r="AF258" s="259"/>
      <c r="AH258" s="25"/>
      <c r="AI258" s="237" t="str">
        <f t="shared" si="623"/>
        <v>Q</v>
      </c>
      <c r="AJ258" s="25">
        <f t="shared" si="624"/>
        <v>2033</v>
      </c>
      <c r="AK258" s="284">
        <f t="shared" si="625"/>
        <v>1</v>
      </c>
      <c r="AL258" s="285">
        <f t="shared" ca="1" si="662"/>
        <v>0</v>
      </c>
      <c r="AM258" s="285">
        <f t="shared" ca="1" si="662"/>
        <v>0</v>
      </c>
      <c r="AN258" s="285">
        <f t="shared" ca="1" si="662"/>
        <v>0</v>
      </c>
      <c r="AO258" s="285">
        <f t="shared" ca="1" si="662"/>
        <v>0</v>
      </c>
      <c r="AP258" s="285">
        <f t="shared" ca="1" si="662"/>
        <v>0</v>
      </c>
      <c r="AQ258" s="285">
        <f t="shared" ca="1" si="662"/>
        <v>0</v>
      </c>
      <c r="AR258" s="285">
        <f t="shared" ca="1" si="662"/>
        <v>0</v>
      </c>
      <c r="AS258" s="285">
        <f t="shared" ca="1" si="662"/>
        <v>0</v>
      </c>
      <c r="AT258" s="285">
        <f t="shared" ca="1" si="662"/>
        <v>600</v>
      </c>
      <c r="AU258" s="285">
        <f t="shared" ca="1" si="662"/>
        <v>150</v>
      </c>
      <c r="AV258" s="285">
        <f t="shared" ca="1" si="663"/>
        <v>500</v>
      </c>
      <c r="AW258" s="285">
        <f t="shared" ca="1" si="663"/>
        <v>0</v>
      </c>
      <c r="AX258" s="285">
        <f t="shared" ca="1" si="663"/>
        <v>0</v>
      </c>
      <c r="AY258" s="609">
        <f t="shared" ca="1" si="663"/>
        <v>0</v>
      </c>
      <c r="AZ258" s="285">
        <f t="shared" ca="1" si="663"/>
        <v>7</v>
      </c>
      <c r="BA258" s="285">
        <f t="shared" ca="1" si="663"/>
        <v>25</v>
      </c>
      <c r="BB258" s="285">
        <f t="shared" ca="1" si="663"/>
        <v>7</v>
      </c>
      <c r="BC258" s="285">
        <f t="shared" ca="1" si="663"/>
        <v>0</v>
      </c>
      <c r="BD258" s="285">
        <f t="shared" ca="1" si="663"/>
        <v>5</v>
      </c>
      <c r="BE258" s="285">
        <f t="shared" ca="1" si="569"/>
        <v>0</v>
      </c>
      <c r="BF258" s="285">
        <f t="shared" ca="1" si="647"/>
        <v>25</v>
      </c>
      <c r="BG258" s="285">
        <f t="shared" ca="1" si="647"/>
        <v>0</v>
      </c>
      <c r="BH258" s="285">
        <f t="shared" ca="1" si="647"/>
        <v>0</v>
      </c>
      <c r="BI258" s="285">
        <f t="shared" ca="1" si="647"/>
        <v>0</v>
      </c>
      <c r="BJ258" s="285">
        <f t="shared" ca="1" si="664"/>
        <v>15</v>
      </c>
      <c r="BK258" s="285">
        <f t="shared" ca="1" si="664"/>
        <v>0</v>
      </c>
      <c r="BL258" s="285">
        <f t="shared" ca="1" si="664"/>
        <v>0</v>
      </c>
      <c r="BM258" s="285">
        <f t="shared" ca="1" si="664"/>
        <v>0</v>
      </c>
      <c r="BN258" s="285">
        <f t="shared" ca="1" si="664"/>
        <v>0</v>
      </c>
      <c r="BO258" s="285">
        <f t="shared" ca="1" si="664"/>
        <v>0</v>
      </c>
      <c r="BP258" s="285">
        <f t="shared" ca="1" si="664"/>
        <v>0</v>
      </c>
      <c r="BQ258" s="514">
        <f t="shared" ca="1" si="570"/>
        <v>19</v>
      </c>
      <c r="BR258" s="566">
        <f t="shared" ca="1" si="622"/>
        <v>84.4</v>
      </c>
      <c r="BS258" s="274">
        <f t="shared" ca="1" si="621"/>
        <v>1250</v>
      </c>
      <c r="BT258" s="285">
        <f t="shared" ca="1" si="571"/>
        <v>1334</v>
      </c>
      <c r="BU258" s="286" t="str">
        <f t="shared" si="626"/>
        <v>B</v>
      </c>
      <c r="BV258" s="323">
        <f t="shared" ca="1" si="573"/>
        <v>1334</v>
      </c>
      <c r="BW258" s="323">
        <f t="shared" ca="1" si="572"/>
        <v>0</v>
      </c>
      <c r="CA258" s="237" t="str">
        <f t="shared" si="627"/>
        <v>B</v>
      </c>
      <c r="CB258" s="278">
        <f t="shared" si="628"/>
        <v>2033</v>
      </c>
      <c r="CC258" s="279">
        <f t="shared" si="628"/>
        <v>1</v>
      </c>
      <c r="CD258" s="280">
        <f t="shared" ca="1" si="574"/>
        <v>0</v>
      </c>
      <c r="CE258" s="280">
        <f t="shared" ca="1" si="575"/>
        <v>0</v>
      </c>
      <c r="CF258" s="280">
        <f t="shared" ca="1" si="576"/>
        <v>0</v>
      </c>
      <c r="CG258" s="280">
        <f t="shared" ca="1" si="577"/>
        <v>0</v>
      </c>
      <c r="CH258" s="280">
        <f t="shared" ca="1" si="578"/>
        <v>0</v>
      </c>
      <c r="CI258" s="280">
        <f t="shared" ca="1" si="579"/>
        <v>0</v>
      </c>
      <c r="CJ258" s="280">
        <f t="shared" ca="1" si="580"/>
        <v>0</v>
      </c>
      <c r="CK258" s="280">
        <f t="shared" ca="1" si="581"/>
        <v>0</v>
      </c>
      <c r="CL258" s="280">
        <f t="shared" ca="1" si="582"/>
        <v>600</v>
      </c>
      <c r="CM258" s="280">
        <f t="shared" ca="1" si="583"/>
        <v>150</v>
      </c>
      <c r="CN258" s="280">
        <f t="shared" ca="1" si="584"/>
        <v>500</v>
      </c>
      <c r="CO258" s="280">
        <f t="shared" ca="1" si="585"/>
        <v>0</v>
      </c>
      <c r="CP258" s="365">
        <f t="shared" ca="1" si="586"/>
        <v>0</v>
      </c>
      <c r="CQ258" s="613">
        <f t="shared" ca="1" si="587"/>
        <v>0</v>
      </c>
      <c r="CR258" s="280">
        <f t="shared" ca="1" si="588"/>
        <v>11</v>
      </c>
      <c r="CS258" s="280">
        <f t="shared" ca="1" si="589"/>
        <v>25</v>
      </c>
      <c r="CT258" s="280">
        <f t="shared" ca="1" si="590"/>
        <v>8</v>
      </c>
      <c r="CU258" s="280">
        <f t="shared" ca="1" si="591"/>
        <v>0</v>
      </c>
      <c r="CV258" s="280">
        <f t="shared" ca="1" si="592"/>
        <v>6</v>
      </c>
      <c r="CW258" s="365">
        <f t="shared" ca="1" si="593"/>
        <v>0</v>
      </c>
      <c r="CX258" s="280">
        <f t="shared" ca="1" si="594"/>
        <v>25</v>
      </c>
      <c r="CY258" s="280">
        <f t="shared" ca="1" si="595"/>
        <v>0</v>
      </c>
      <c r="CZ258" s="280">
        <f t="shared" ca="1" si="596"/>
        <v>0</v>
      </c>
      <c r="DA258" s="280">
        <f t="shared" ca="1" si="597"/>
        <v>0</v>
      </c>
      <c r="DB258" s="280">
        <f t="shared" ca="1" si="598"/>
        <v>15</v>
      </c>
      <c r="DC258" s="280">
        <f t="shared" ca="1" si="599"/>
        <v>0</v>
      </c>
      <c r="DD258" s="280">
        <f t="shared" ca="1" si="600"/>
        <v>0</v>
      </c>
      <c r="DE258" s="280">
        <f t="shared" ca="1" si="601"/>
        <v>0</v>
      </c>
      <c r="DF258" s="280">
        <f t="shared" ca="1" si="602"/>
        <v>0</v>
      </c>
      <c r="DG258" s="280">
        <f t="shared" ca="1" si="603"/>
        <v>0</v>
      </c>
      <c r="DH258" s="280">
        <f t="shared" ca="1" si="604"/>
        <v>0</v>
      </c>
      <c r="DI258" s="568">
        <f t="shared" ca="1" si="605"/>
        <v>25</v>
      </c>
      <c r="DJ258" s="568">
        <f t="shared" ca="1" si="606"/>
        <v>65</v>
      </c>
      <c r="DK258" s="414">
        <f t="shared" ca="1" si="607"/>
        <v>1250</v>
      </c>
      <c r="DL258" s="281">
        <f t="shared" ca="1" si="608"/>
        <v>1340</v>
      </c>
      <c r="DM258" s="281">
        <f t="shared" ca="1" si="609"/>
        <v>1341</v>
      </c>
      <c r="DN258" s="649">
        <f t="shared" ca="1" si="610"/>
        <v>1</v>
      </c>
      <c r="DO258" s="626">
        <f t="shared" ca="1" si="611"/>
        <v>7.4626865671641792E-4</v>
      </c>
    </row>
    <row r="259" spans="1:119" ht="11.25" customHeight="1">
      <c r="A259" s="1">
        <f t="shared" si="644"/>
        <v>2023</v>
      </c>
      <c r="B259" s="293">
        <v>0</v>
      </c>
      <c r="C259" s="293">
        <v>0</v>
      </c>
      <c r="D259" s="293">
        <v>0</v>
      </c>
      <c r="E259" s="293">
        <v>0</v>
      </c>
      <c r="F259" s="293">
        <v>0</v>
      </c>
      <c r="G259" s="293">
        <v>0</v>
      </c>
      <c r="H259" s="293">
        <v>0</v>
      </c>
      <c r="I259" s="293">
        <v>0</v>
      </c>
      <c r="J259" s="293">
        <v>0</v>
      </c>
      <c r="K259" s="293">
        <v>0</v>
      </c>
      <c r="L259" s="293">
        <v>0</v>
      </c>
      <c r="M259" s="293">
        <v>0</v>
      </c>
      <c r="P259" s="1">
        <f t="shared" si="649"/>
        <v>2023</v>
      </c>
      <c r="Q259" s="357">
        <f t="shared" si="650"/>
        <v>0</v>
      </c>
      <c r="R259" s="357">
        <f t="shared" si="651"/>
        <v>0</v>
      </c>
      <c r="S259" s="390">
        <f t="shared" si="652"/>
        <v>0</v>
      </c>
      <c r="T259" s="390">
        <f t="shared" si="653"/>
        <v>0</v>
      </c>
      <c r="U259" s="390">
        <f t="shared" si="654"/>
        <v>0</v>
      </c>
      <c r="V259" s="390">
        <f t="shared" si="655"/>
        <v>0</v>
      </c>
      <c r="W259" s="390">
        <f t="shared" si="656"/>
        <v>0</v>
      </c>
      <c r="X259" s="390">
        <f t="shared" si="657"/>
        <v>0</v>
      </c>
      <c r="Y259" s="390">
        <f t="shared" si="658"/>
        <v>0</v>
      </c>
      <c r="Z259" s="390">
        <f t="shared" si="659"/>
        <v>0</v>
      </c>
      <c r="AA259" s="390">
        <f t="shared" si="660"/>
        <v>0</v>
      </c>
      <c r="AB259" s="390">
        <f t="shared" si="661"/>
        <v>0</v>
      </c>
      <c r="AD259" s="55"/>
      <c r="AE259" s="262"/>
      <c r="AF259" s="262"/>
      <c r="AH259" s="25"/>
      <c r="AI259" s="237" t="str">
        <f t="shared" si="623"/>
        <v>R</v>
      </c>
      <c r="AJ259" s="25">
        <f t="shared" si="624"/>
        <v>2033</v>
      </c>
      <c r="AK259" s="284">
        <f t="shared" si="625"/>
        <v>2</v>
      </c>
      <c r="AL259" s="285">
        <f t="shared" ca="1" si="662"/>
        <v>0</v>
      </c>
      <c r="AM259" s="285">
        <f t="shared" ca="1" si="662"/>
        <v>0</v>
      </c>
      <c r="AN259" s="285">
        <f t="shared" ca="1" si="662"/>
        <v>0</v>
      </c>
      <c r="AO259" s="285">
        <f t="shared" ca="1" si="662"/>
        <v>0</v>
      </c>
      <c r="AP259" s="285">
        <f t="shared" ca="1" si="662"/>
        <v>0</v>
      </c>
      <c r="AQ259" s="285">
        <f t="shared" ca="1" si="662"/>
        <v>0</v>
      </c>
      <c r="AR259" s="285">
        <f t="shared" ca="1" si="662"/>
        <v>0</v>
      </c>
      <c r="AS259" s="285">
        <f t="shared" ca="1" si="662"/>
        <v>0</v>
      </c>
      <c r="AT259" s="285">
        <f t="shared" ca="1" si="662"/>
        <v>600</v>
      </c>
      <c r="AU259" s="285">
        <f t="shared" ca="1" si="662"/>
        <v>150</v>
      </c>
      <c r="AV259" s="285">
        <f t="shared" ca="1" si="663"/>
        <v>500</v>
      </c>
      <c r="AW259" s="285">
        <f t="shared" ca="1" si="663"/>
        <v>0</v>
      </c>
      <c r="AX259" s="285">
        <f t="shared" ca="1" si="663"/>
        <v>0</v>
      </c>
      <c r="AY259" s="609">
        <f t="shared" ca="1" si="663"/>
        <v>0</v>
      </c>
      <c r="AZ259" s="285">
        <f t="shared" ca="1" si="663"/>
        <v>10</v>
      </c>
      <c r="BA259" s="285">
        <f t="shared" ca="1" si="663"/>
        <v>25</v>
      </c>
      <c r="BB259" s="285">
        <f t="shared" ca="1" si="663"/>
        <v>8</v>
      </c>
      <c r="BC259" s="285">
        <f t="shared" ca="1" si="663"/>
        <v>0</v>
      </c>
      <c r="BD259" s="285">
        <f t="shared" ca="1" si="663"/>
        <v>6</v>
      </c>
      <c r="BE259" s="285">
        <f t="shared" ca="1" si="569"/>
        <v>0</v>
      </c>
      <c r="BF259" s="285">
        <f t="shared" ca="1" si="647"/>
        <v>25</v>
      </c>
      <c r="BG259" s="285">
        <f t="shared" ca="1" si="647"/>
        <v>0</v>
      </c>
      <c r="BH259" s="285">
        <f t="shared" ca="1" si="647"/>
        <v>0</v>
      </c>
      <c r="BI259" s="285">
        <f t="shared" ca="1" si="647"/>
        <v>0</v>
      </c>
      <c r="BJ259" s="285">
        <f t="shared" ca="1" si="664"/>
        <v>15</v>
      </c>
      <c r="BK259" s="285">
        <f t="shared" ca="1" si="664"/>
        <v>0</v>
      </c>
      <c r="BL259" s="285">
        <f t="shared" ca="1" si="664"/>
        <v>0</v>
      </c>
      <c r="BM259" s="285">
        <f t="shared" ca="1" si="664"/>
        <v>0</v>
      </c>
      <c r="BN259" s="285">
        <f t="shared" ca="1" si="664"/>
        <v>0</v>
      </c>
      <c r="BO259" s="285">
        <f t="shared" ca="1" si="664"/>
        <v>0</v>
      </c>
      <c r="BP259" s="285">
        <f t="shared" ca="1" si="664"/>
        <v>0</v>
      </c>
      <c r="BQ259" s="514">
        <f t="shared" ca="1" si="570"/>
        <v>24</v>
      </c>
      <c r="BR259" s="566">
        <f t="shared" ca="1" si="622"/>
        <v>88.9</v>
      </c>
      <c r="BS259" s="274">
        <f t="shared" ca="1" si="621"/>
        <v>1250</v>
      </c>
      <c r="BT259" s="285">
        <f t="shared" ca="1" si="571"/>
        <v>1339</v>
      </c>
      <c r="BU259" s="286" t="str">
        <f t="shared" si="626"/>
        <v>C</v>
      </c>
      <c r="BV259" s="323">
        <f t="shared" ca="1" si="573"/>
        <v>1339</v>
      </c>
      <c r="BW259" s="323">
        <f t="shared" ca="1" si="572"/>
        <v>0</v>
      </c>
      <c r="CA259" s="237" t="str">
        <f>CA247</f>
        <v>C</v>
      </c>
      <c r="CB259" s="278">
        <f t="shared" si="628"/>
        <v>2033</v>
      </c>
      <c r="CC259" s="279">
        <f t="shared" si="628"/>
        <v>2</v>
      </c>
      <c r="CD259" s="280">
        <f t="shared" ca="1" si="574"/>
        <v>0</v>
      </c>
      <c r="CE259" s="280">
        <f t="shared" ca="1" si="575"/>
        <v>0</v>
      </c>
      <c r="CF259" s="280">
        <f t="shared" ca="1" si="576"/>
        <v>0</v>
      </c>
      <c r="CG259" s="280">
        <f t="shared" ca="1" si="577"/>
        <v>0</v>
      </c>
      <c r="CH259" s="280">
        <f t="shared" ca="1" si="578"/>
        <v>0</v>
      </c>
      <c r="CI259" s="280">
        <f t="shared" ca="1" si="579"/>
        <v>0</v>
      </c>
      <c r="CJ259" s="280">
        <f t="shared" ca="1" si="580"/>
        <v>0</v>
      </c>
      <c r="CK259" s="280">
        <f t="shared" ca="1" si="581"/>
        <v>0</v>
      </c>
      <c r="CL259" s="280">
        <f t="shared" ca="1" si="582"/>
        <v>600</v>
      </c>
      <c r="CM259" s="280">
        <f t="shared" ca="1" si="583"/>
        <v>150</v>
      </c>
      <c r="CN259" s="280">
        <f t="shared" ca="1" si="584"/>
        <v>500</v>
      </c>
      <c r="CO259" s="280">
        <f t="shared" ca="1" si="585"/>
        <v>0</v>
      </c>
      <c r="CP259" s="365">
        <f t="shared" ca="1" si="586"/>
        <v>0</v>
      </c>
      <c r="CQ259" s="613">
        <f t="shared" ca="1" si="587"/>
        <v>0</v>
      </c>
      <c r="CR259" s="280">
        <f t="shared" ca="1" si="588"/>
        <v>11</v>
      </c>
      <c r="CS259" s="280">
        <f t="shared" ca="1" si="589"/>
        <v>25</v>
      </c>
      <c r="CT259" s="280">
        <f t="shared" ca="1" si="590"/>
        <v>6</v>
      </c>
      <c r="CU259" s="280">
        <f t="shared" ca="1" si="591"/>
        <v>0</v>
      </c>
      <c r="CV259" s="280">
        <f t="shared" ca="1" si="592"/>
        <v>5</v>
      </c>
      <c r="CW259" s="365">
        <f t="shared" ca="1" si="593"/>
        <v>0</v>
      </c>
      <c r="CX259" s="280">
        <f t="shared" ca="1" si="594"/>
        <v>25</v>
      </c>
      <c r="CY259" s="280">
        <f t="shared" ca="1" si="595"/>
        <v>0</v>
      </c>
      <c r="CZ259" s="280">
        <f t="shared" ca="1" si="596"/>
        <v>0</v>
      </c>
      <c r="DA259" s="280">
        <f t="shared" ca="1" si="597"/>
        <v>0</v>
      </c>
      <c r="DB259" s="280">
        <f t="shared" ca="1" si="598"/>
        <v>15</v>
      </c>
      <c r="DC259" s="280">
        <f t="shared" ca="1" si="599"/>
        <v>0</v>
      </c>
      <c r="DD259" s="280">
        <f t="shared" ca="1" si="600"/>
        <v>0</v>
      </c>
      <c r="DE259" s="280">
        <f t="shared" ca="1" si="601"/>
        <v>0</v>
      </c>
      <c r="DF259" s="280">
        <f t="shared" ca="1" si="602"/>
        <v>0</v>
      </c>
      <c r="DG259" s="280">
        <f t="shared" ca="1" si="603"/>
        <v>0</v>
      </c>
      <c r="DH259" s="280">
        <f t="shared" ca="1" si="604"/>
        <v>0</v>
      </c>
      <c r="DI259" s="568">
        <f t="shared" ca="1" si="605"/>
        <v>22</v>
      </c>
      <c r="DJ259" s="568">
        <f t="shared" ca="1" si="606"/>
        <v>65</v>
      </c>
      <c r="DK259" s="414">
        <f t="shared" ca="1" si="607"/>
        <v>1250</v>
      </c>
      <c r="DL259" s="281">
        <f t="shared" ca="1" si="608"/>
        <v>1337</v>
      </c>
      <c r="DM259" s="281">
        <f t="shared" ca="1" si="609"/>
        <v>1338</v>
      </c>
      <c r="DN259" s="454">
        <f t="shared" ca="1" si="610"/>
        <v>1</v>
      </c>
      <c r="DO259" s="626">
        <f t="shared" ca="1" si="611"/>
        <v>7.4794315632011965E-4</v>
      </c>
    </row>
    <row r="260" spans="1:119" ht="11.25" customHeight="1">
      <c r="A260" s="1">
        <f t="shared" si="644"/>
        <v>2024</v>
      </c>
      <c r="B260" s="293">
        <v>0</v>
      </c>
      <c r="C260" s="293">
        <v>0</v>
      </c>
      <c r="D260" s="293">
        <v>0</v>
      </c>
      <c r="E260" s="293">
        <v>0</v>
      </c>
      <c r="F260" s="293">
        <v>0</v>
      </c>
      <c r="G260" s="293">
        <v>0</v>
      </c>
      <c r="H260" s="293">
        <v>0</v>
      </c>
      <c r="I260" s="293">
        <v>0</v>
      </c>
      <c r="J260" s="293">
        <v>0</v>
      </c>
      <c r="K260" s="293">
        <v>0</v>
      </c>
      <c r="L260" s="293">
        <v>0</v>
      </c>
      <c r="M260" s="293">
        <v>0</v>
      </c>
      <c r="P260" s="1">
        <f t="shared" si="649"/>
        <v>2024</v>
      </c>
      <c r="Q260" s="357">
        <f t="shared" si="650"/>
        <v>0</v>
      </c>
      <c r="R260" s="357">
        <f t="shared" si="651"/>
        <v>0</v>
      </c>
      <c r="S260" s="390">
        <f t="shared" si="652"/>
        <v>0</v>
      </c>
      <c r="T260" s="390">
        <f t="shared" si="653"/>
        <v>0</v>
      </c>
      <c r="U260" s="390">
        <f t="shared" si="654"/>
        <v>0</v>
      </c>
      <c r="V260" s="390">
        <f t="shared" si="655"/>
        <v>0</v>
      </c>
      <c r="W260" s="390">
        <f t="shared" si="656"/>
        <v>0</v>
      </c>
      <c r="X260" s="390">
        <f t="shared" si="657"/>
        <v>0</v>
      </c>
      <c r="Y260" s="390">
        <f t="shared" si="658"/>
        <v>0</v>
      </c>
      <c r="Z260" s="390">
        <f t="shared" si="659"/>
        <v>0</v>
      </c>
      <c r="AA260" s="390">
        <f t="shared" si="660"/>
        <v>0</v>
      </c>
      <c r="AB260" s="390">
        <f t="shared" si="661"/>
        <v>0</v>
      </c>
      <c r="AE260" s="237"/>
      <c r="AF260" s="259"/>
      <c r="AH260" s="25"/>
      <c r="AI260" s="237" t="str">
        <f t="shared" si="623"/>
        <v>S</v>
      </c>
      <c r="AJ260" s="25">
        <f t="shared" si="624"/>
        <v>2033</v>
      </c>
      <c r="AK260" s="284">
        <f t="shared" si="625"/>
        <v>3</v>
      </c>
      <c r="AL260" s="285">
        <f t="shared" ca="1" si="662"/>
        <v>0</v>
      </c>
      <c r="AM260" s="285">
        <f t="shared" ca="1" si="662"/>
        <v>0</v>
      </c>
      <c r="AN260" s="285">
        <f t="shared" ca="1" si="662"/>
        <v>0</v>
      </c>
      <c r="AO260" s="285">
        <f t="shared" ca="1" si="662"/>
        <v>0</v>
      </c>
      <c r="AP260" s="285">
        <f t="shared" ca="1" si="662"/>
        <v>0</v>
      </c>
      <c r="AQ260" s="285">
        <f t="shared" ca="1" si="662"/>
        <v>0</v>
      </c>
      <c r="AR260" s="285">
        <f t="shared" ca="1" si="662"/>
        <v>0</v>
      </c>
      <c r="AS260" s="285">
        <f t="shared" ca="1" si="662"/>
        <v>0</v>
      </c>
      <c r="AT260" s="285">
        <f t="shared" ca="1" si="662"/>
        <v>600</v>
      </c>
      <c r="AU260" s="285">
        <f t="shared" ca="1" si="662"/>
        <v>150</v>
      </c>
      <c r="AV260" s="285">
        <f t="shared" ca="1" si="663"/>
        <v>500</v>
      </c>
      <c r="AW260" s="285">
        <f t="shared" ca="1" si="663"/>
        <v>0</v>
      </c>
      <c r="AX260" s="285">
        <f t="shared" ca="1" si="663"/>
        <v>0</v>
      </c>
      <c r="AY260" s="609">
        <f t="shared" ca="1" si="663"/>
        <v>0</v>
      </c>
      <c r="AZ260" s="285">
        <f t="shared" ca="1" si="663"/>
        <v>11</v>
      </c>
      <c r="BA260" s="285">
        <f t="shared" ca="1" si="663"/>
        <v>25</v>
      </c>
      <c r="BB260" s="285">
        <f t="shared" ca="1" si="663"/>
        <v>6</v>
      </c>
      <c r="BC260" s="285">
        <f t="shared" ca="1" si="663"/>
        <v>0</v>
      </c>
      <c r="BD260" s="285">
        <f t="shared" ca="1" si="663"/>
        <v>6</v>
      </c>
      <c r="BE260" s="285">
        <f t="shared" ca="1" si="569"/>
        <v>0</v>
      </c>
      <c r="BF260" s="285">
        <f t="shared" ca="1" si="647"/>
        <v>25</v>
      </c>
      <c r="BG260" s="285">
        <f t="shared" ca="1" si="647"/>
        <v>0</v>
      </c>
      <c r="BH260" s="285">
        <f t="shared" ca="1" si="647"/>
        <v>0</v>
      </c>
      <c r="BI260" s="285">
        <f t="shared" ca="1" si="647"/>
        <v>0</v>
      </c>
      <c r="BJ260" s="285">
        <f t="shared" ca="1" si="664"/>
        <v>15</v>
      </c>
      <c r="BK260" s="285">
        <f t="shared" ca="1" si="664"/>
        <v>0</v>
      </c>
      <c r="BL260" s="285">
        <f t="shared" ca="1" si="664"/>
        <v>0</v>
      </c>
      <c r="BM260" s="285">
        <f t="shared" ca="1" si="664"/>
        <v>0</v>
      </c>
      <c r="BN260" s="285">
        <f t="shared" ca="1" si="664"/>
        <v>0</v>
      </c>
      <c r="BO260" s="285">
        <f t="shared" ca="1" si="664"/>
        <v>0</v>
      </c>
      <c r="BP260" s="285">
        <f t="shared" ca="1" si="664"/>
        <v>0</v>
      </c>
      <c r="BQ260" s="514">
        <f t="shared" ca="1" si="570"/>
        <v>23</v>
      </c>
      <c r="BR260" s="566">
        <f t="shared" ca="1" si="622"/>
        <v>88.2</v>
      </c>
      <c r="BS260" s="274">
        <f t="shared" ca="1" si="621"/>
        <v>1250</v>
      </c>
      <c r="BT260" s="285">
        <f t="shared" ca="1" si="571"/>
        <v>1338</v>
      </c>
      <c r="BU260" s="286" t="str">
        <f t="shared" si="626"/>
        <v>D</v>
      </c>
      <c r="BV260" s="323">
        <f t="shared" ca="1" si="573"/>
        <v>1338</v>
      </c>
      <c r="BW260" s="323">
        <f t="shared" ca="1" si="572"/>
        <v>0</v>
      </c>
      <c r="BX260" s="288"/>
      <c r="BY260" s="322"/>
      <c r="BZ260" s="288"/>
      <c r="CA260" s="237" t="str">
        <f t="shared" ref="CA260:CA323" si="665">CA248</f>
        <v>D</v>
      </c>
      <c r="CB260" s="278">
        <f t="shared" ref="CB260:CB281" si="666">AJ260</f>
        <v>2033</v>
      </c>
      <c r="CC260" s="279">
        <f t="shared" ref="CC260:CC281" si="667">AK260</f>
        <v>3</v>
      </c>
      <c r="CD260" s="280">
        <f t="shared" ca="1" si="574"/>
        <v>0</v>
      </c>
      <c r="CE260" s="280">
        <f t="shared" ca="1" si="575"/>
        <v>0</v>
      </c>
      <c r="CF260" s="280">
        <f t="shared" ca="1" si="576"/>
        <v>0</v>
      </c>
      <c r="CG260" s="280">
        <f t="shared" ca="1" si="577"/>
        <v>0</v>
      </c>
      <c r="CH260" s="280">
        <f t="shared" ca="1" si="578"/>
        <v>0</v>
      </c>
      <c r="CI260" s="280">
        <f t="shared" ca="1" si="579"/>
        <v>0</v>
      </c>
      <c r="CJ260" s="280">
        <f t="shared" ca="1" si="580"/>
        <v>0</v>
      </c>
      <c r="CK260" s="280">
        <f t="shared" ca="1" si="581"/>
        <v>0</v>
      </c>
      <c r="CL260" s="280">
        <f t="shared" ca="1" si="582"/>
        <v>600</v>
      </c>
      <c r="CM260" s="280">
        <f t="shared" ca="1" si="583"/>
        <v>150</v>
      </c>
      <c r="CN260" s="280">
        <f t="shared" ca="1" si="584"/>
        <v>500</v>
      </c>
      <c r="CO260" s="280">
        <f t="shared" ca="1" si="585"/>
        <v>0</v>
      </c>
      <c r="CP260" s="365">
        <f t="shared" ca="1" si="586"/>
        <v>0</v>
      </c>
      <c r="CQ260" s="613">
        <f t="shared" ca="1" si="587"/>
        <v>0</v>
      </c>
      <c r="CR260" s="280">
        <f t="shared" ca="1" si="588"/>
        <v>10</v>
      </c>
      <c r="CS260" s="280">
        <f t="shared" ca="1" si="589"/>
        <v>25</v>
      </c>
      <c r="CT260" s="280">
        <f t="shared" ca="1" si="590"/>
        <v>6</v>
      </c>
      <c r="CU260" s="280">
        <f t="shared" ca="1" si="591"/>
        <v>0</v>
      </c>
      <c r="CV260" s="280">
        <f t="shared" ca="1" si="592"/>
        <v>5</v>
      </c>
      <c r="CW260" s="365">
        <f t="shared" ca="1" si="593"/>
        <v>0</v>
      </c>
      <c r="CX260" s="280">
        <f t="shared" ca="1" si="594"/>
        <v>25</v>
      </c>
      <c r="CY260" s="280">
        <f t="shared" ca="1" si="595"/>
        <v>0</v>
      </c>
      <c r="CZ260" s="280">
        <f t="shared" ca="1" si="596"/>
        <v>0</v>
      </c>
      <c r="DA260" s="280">
        <f t="shared" ca="1" si="597"/>
        <v>0</v>
      </c>
      <c r="DB260" s="280">
        <f t="shared" ca="1" si="598"/>
        <v>15</v>
      </c>
      <c r="DC260" s="280">
        <f t="shared" ca="1" si="599"/>
        <v>0</v>
      </c>
      <c r="DD260" s="280">
        <f t="shared" ca="1" si="600"/>
        <v>0</v>
      </c>
      <c r="DE260" s="280">
        <f t="shared" ca="1" si="601"/>
        <v>0</v>
      </c>
      <c r="DF260" s="280">
        <f t="shared" ca="1" si="602"/>
        <v>0</v>
      </c>
      <c r="DG260" s="280">
        <f t="shared" ca="1" si="603"/>
        <v>0</v>
      </c>
      <c r="DH260" s="280">
        <f t="shared" ca="1" si="604"/>
        <v>0</v>
      </c>
      <c r="DI260" s="568">
        <f t="shared" ca="1" si="605"/>
        <v>21</v>
      </c>
      <c r="DJ260" s="568">
        <f t="shared" ca="1" si="606"/>
        <v>65</v>
      </c>
      <c r="DK260" s="414">
        <f t="shared" ca="1" si="607"/>
        <v>1250</v>
      </c>
      <c r="DL260" s="281">
        <f t="shared" ca="1" si="608"/>
        <v>1336</v>
      </c>
      <c r="DM260" s="281">
        <f t="shared" ca="1" si="609"/>
        <v>1337</v>
      </c>
      <c r="DN260" s="454">
        <f t="shared" ca="1" si="610"/>
        <v>1</v>
      </c>
      <c r="DO260" s="626">
        <f t="shared" ca="1" si="611"/>
        <v>7.4850299401197609E-4</v>
      </c>
    </row>
    <row r="261" spans="1:119" ht="11.25" customHeight="1">
      <c r="A261" s="1">
        <f t="shared" si="644"/>
        <v>2025</v>
      </c>
      <c r="B261" s="293">
        <v>0</v>
      </c>
      <c r="C261" s="293">
        <v>0</v>
      </c>
      <c r="D261" s="293">
        <v>0</v>
      </c>
      <c r="E261" s="293">
        <v>0</v>
      </c>
      <c r="F261" s="293">
        <v>0</v>
      </c>
      <c r="G261" s="293">
        <v>0</v>
      </c>
      <c r="H261" s="293">
        <v>0</v>
      </c>
      <c r="I261" s="293">
        <v>0</v>
      </c>
      <c r="J261" s="293">
        <v>0</v>
      </c>
      <c r="K261" s="293">
        <v>0</v>
      </c>
      <c r="L261" s="293">
        <v>0</v>
      </c>
      <c r="M261" s="293">
        <v>0</v>
      </c>
      <c r="P261" s="1">
        <f t="shared" si="649"/>
        <v>2025</v>
      </c>
      <c r="Q261" s="357">
        <f t="shared" si="650"/>
        <v>0</v>
      </c>
      <c r="R261" s="357">
        <f t="shared" si="651"/>
        <v>0</v>
      </c>
      <c r="S261" s="390">
        <f t="shared" si="652"/>
        <v>0</v>
      </c>
      <c r="T261" s="390">
        <f t="shared" si="653"/>
        <v>0</v>
      </c>
      <c r="U261" s="390">
        <f t="shared" si="654"/>
        <v>0</v>
      </c>
      <c r="V261" s="390">
        <f t="shared" si="655"/>
        <v>0</v>
      </c>
      <c r="W261" s="390">
        <f t="shared" si="656"/>
        <v>0</v>
      </c>
      <c r="X261" s="390">
        <f t="shared" si="657"/>
        <v>0</v>
      </c>
      <c r="Y261" s="390">
        <f t="shared" si="658"/>
        <v>0</v>
      </c>
      <c r="Z261" s="390">
        <f t="shared" si="659"/>
        <v>0</v>
      </c>
      <c r="AA261" s="390">
        <f t="shared" si="660"/>
        <v>0</v>
      </c>
      <c r="AB261" s="390">
        <f t="shared" si="661"/>
        <v>0</v>
      </c>
      <c r="AD261" s="55"/>
      <c r="AE261" s="262"/>
      <c r="AF261" s="262"/>
      <c r="AH261" s="25"/>
      <c r="AI261" s="237" t="str">
        <f t="shared" si="623"/>
        <v>T</v>
      </c>
      <c r="AJ261" s="25">
        <f t="shared" si="624"/>
        <v>2033</v>
      </c>
      <c r="AK261" s="284">
        <f t="shared" si="625"/>
        <v>4</v>
      </c>
      <c r="AL261" s="285">
        <f t="shared" ca="1" si="662"/>
        <v>0</v>
      </c>
      <c r="AM261" s="285">
        <f t="shared" ca="1" si="662"/>
        <v>0</v>
      </c>
      <c r="AN261" s="285">
        <f t="shared" ca="1" si="662"/>
        <v>0</v>
      </c>
      <c r="AO261" s="285">
        <f t="shared" ca="1" si="662"/>
        <v>0</v>
      </c>
      <c r="AP261" s="285">
        <f t="shared" ca="1" si="662"/>
        <v>0</v>
      </c>
      <c r="AQ261" s="285">
        <f t="shared" ca="1" si="662"/>
        <v>0</v>
      </c>
      <c r="AR261" s="285">
        <f t="shared" ca="1" si="662"/>
        <v>0</v>
      </c>
      <c r="AS261" s="285">
        <f t="shared" ca="1" si="662"/>
        <v>0</v>
      </c>
      <c r="AT261" s="285">
        <f t="shared" ca="1" si="662"/>
        <v>600</v>
      </c>
      <c r="AU261" s="285">
        <f t="shared" ca="1" si="662"/>
        <v>150</v>
      </c>
      <c r="AV261" s="285">
        <f t="shared" ca="1" si="663"/>
        <v>500</v>
      </c>
      <c r="AW261" s="285">
        <f t="shared" ca="1" si="663"/>
        <v>0</v>
      </c>
      <c r="AX261" s="285">
        <f t="shared" ca="1" si="663"/>
        <v>0</v>
      </c>
      <c r="AY261" s="609">
        <f t="shared" ca="1" si="663"/>
        <v>0</v>
      </c>
      <c r="AZ261" s="285">
        <f t="shared" ca="1" si="663"/>
        <v>11</v>
      </c>
      <c r="BA261" s="285">
        <f t="shared" ca="1" si="663"/>
        <v>25</v>
      </c>
      <c r="BB261" s="285">
        <f t="shared" ca="1" si="663"/>
        <v>6</v>
      </c>
      <c r="BC261" s="285">
        <f t="shared" ca="1" si="663"/>
        <v>0</v>
      </c>
      <c r="BD261" s="285">
        <f t="shared" ca="1" si="663"/>
        <v>5</v>
      </c>
      <c r="BE261" s="285">
        <f t="shared" ca="1" si="569"/>
        <v>0</v>
      </c>
      <c r="BF261" s="285">
        <f t="shared" ca="1" si="647"/>
        <v>25</v>
      </c>
      <c r="BG261" s="285">
        <f t="shared" ca="1" si="647"/>
        <v>0</v>
      </c>
      <c r="BH261" s="285">
        <f t="shared" ca="1" si="647"/>
        <v>0</v>
      </c>
      <c r="BI261" s="285">
        <f t="shared" ca="1" si="647"/>
        <v>0</v>
      </c>
      <c r="BJ261" s="285">
        <f t="shared" ca="1" si="664"/>
        <v>15</v>
      </c>
      <c r="BK261" s="285">
        <f t="shared" ca="1" si="664"/>
        <v>0</v>
      </c>
      <c r="BL261" s="285">
        <f t="shared" ca="1" si="664"/>
        <v>0</v>
      </c>
      <c r="BM261" s="285">
        <f t="shared" ca="1" si="664"/>
        <v>0</v>
      </c>
      <c r="BN261" s="285">
        <f t="shared" ca="1" si="664"/>
        <v>0</v>
      </c>
      <c r="BO261" s="285">
        <f t="shared" ca="1" si="664"/>
        <v>0</v>
      </c>
      <c r="BP261" s="285">
        <f t="shared" ca="1" si="664"/>
        <v>0</v>
      </c>
      <c r="BQ261" s="514">
        <f t="shared" ca="1" si="570"/>
        <v>22</v>
      </c>
      <c r="BR261" s="566">
        <f t="shared" ca="1" si="622"/>
        <v>87.1</v>
      </c>
      <c r="BS261" s="274">
        <f t="shared" ca="1" si="621"/>
        <v>1250</v>
      </c>
      <c r="BT261" s="285">
        <f t="shared" ca="1" si="571"/>
        <v>1337</v>
      </c>
      <c r="BU261" s="286" t="str">
        <f t="shared" si="626"/>
        <v>E</v>
      </c>
      <c r="BV261" s="323">
        <f t="shared" ca="1" si="573"/>
        <v>1337</v>
      </c>
      <c r="BW261" s="323">
        <f t="shared" ca="1" si="572"/>
        <v>0</v>
      </c>
      <c r="BX261" s="288"/>
      <c r="BY261" s="322"/>
      <c r="BZ261" s="288"/>
      <c r="CA261" s="237" t="str">
        <f t="shared" si="665"/>
        <v>E</v>
      </c>
      <c r="CB261" s="278">
        <f t="shared" si="666"/>
        <v>2033</v>
      </c>
      <c r="CC261" s="279">
        <f t="shared" si="667"/>
        <v>4</v>
      </c>
      <c r="CD261" s="280">
        <f t="shared" ca="1" si="574"/>
        <v>0</v>
      </c>
      <c r="CE261" s="280">
        <f t="shared" ca="1" si="575"/>
        <v>0</v>
      </c>
      <c r="CF261" s="280">
        <f t="shared" ca="1" si="576"/>
        <v>0</v>
      </c>
      <c r="CG261" s="280">
        <f t="shared" ca="1" si="577"/>
        <v>0</v>
      </c>
      <c r="CH261" s="280">
        <f t="shared" ca="1" si="578"/>
        <v>0</v>
      </c>
      <c r="CI261" s="280">
        <f t="shared" ca="1" si="579"/>
        <v>0</v>
      </c>
      <c r="CJ261" s="280">
        <f t="shared" ca="1" si="580"/>
        <v>0</v>
      </c>
      <c r="CK261" s="280">
        <f t="shared" ca="1" si="581"/>
        <v>0</v>
      </c>
      <c r="CL261" s="280">
        <f t="shared" ca="1" si="582"/>
        <v>0</v>
      </c>
      <c r="CM261" s="280">
        <f t="shared" ca="1" si="583"/>
        <v>150</v>
      </c>
      <c r="CN261" s="280">
        <f t="shared" ca="1" si="584"/>
        <v>500</v>
      </c>
      <c r="CO261" s="280">
        <f t="shared" ca="1" si="585"/>
        <v>0</v>
      </c>
      <c r="CP261" s="365">
        <f t="shared" ca="1" si="586"/>
        <v>0</v>
      </c>
      <c r="CQ261" s="613">
        <f t="shared" ca="1" si="587"/>
        <v>0</v>
      </c>
      <c r="CR261" s="280">
        <f t="shared" ca="1" si="588"/>
        <v>10</v>
      </c>
      <c r="CS261" s="280">
        <f t="shared" ca="1" si="589"/>
        <v>25</v>
      </c>
      <c r="CT261" s="280">
        <f t="shared" ca="1" si="590"/>
        <v>6</v>
      </c>
      <c r="CU261" s="280">
        <f t="shared" ca="1" si="591"/>
        <v>0</v>
      </c>
      <c r="CV261" s="280">
        <f t="shared" ca="1" si="592"/>
        <v>5</v>
      </c>
      <c r="CW261" s="365">
        <f t="shared" ca="1" si="593"/>
        <v>0</v>
      </c>
      <c r="CX261" s="280">
        <f t="shared" ca="1" si="594"/>
        <v>25</v>
      </c>
      <c r="CY261" s="280">
        <f t="shared" ca="1" si="595"/>
        <v>0</v>
      </c>
      <c r="CZ261" s="280">
        <f t="shared" ca="1" si="596"/>
        <v>0</v>
      </c>
      <c r="DA261" s="280">
        <f t="shared" ca="1" si="597"/>
        <v>0</v>
      </c>
      <c r="DB261" s="280">
        <f t="shared" ca="1" si="598"/>
        <v>15</v>
      </c>
      <c r="DC261" s="280">
        <f t="shared" ca="1" si="599"/>
        <v>0</v>
      </c>
      <c r="DD261" s="280">
        <f t="shared" ca="1" si="600"/>
        <v>0</v>
      </c>
      <c r="DE261" s="280">
        <f t="shared" ca="1" si="601"/>
        <v>0</v>
      </c>
      <c r="DF261" s="280">
        <f t="shared" ca="1" si="602"/>
        <v>0</v>
      </c>
      <c r="DG261" s="280">
        <f t="shared" ca="1" si="603"/>
        <v>0</v>
      </c>
      <c r="DH261" s="280">
        <f t="shared" ca="1" si="604"/>
        <v>0</v>
      </c>
      <c r="DI261" s="568">
        <f t="shared" ca="1" si="605"/>
        <v>21</v>
      </c>
      <c r="DJ261" s="568">
        <f t="shared" ca="1" si="606"/>
        <v>65</v>
      </c>
      <c r="DK261" s="414">
        <f t="shared" ca="1" si="607"/>
        <v>650</v>
      </c>
      <c r="DL261" s="281">
        <f t="shared" ca="1" si="608"/>
        <v>736</v>
      </c>
      <c r="DM261" s="281">
        <f t="shared" ca="1" si="609"/>
        <v>735</v>
      </c>
      <c r="DN261" s="454">
        <f t="shared" ca="1" si="610"/>
        <v>-1</v>
      </c>
      <c r="DO261" s="626">
        <f t="shared" ca="1" si="611"/>
        <v>-1.358695652173913E-3</v>
      </c>
    </row>
    <row r="262" spans="1:119" ht="11.25" customHeight="1">
      <c r="A262" s="1">
        <f t="shared" si="644"/>
        <v>2026</v>
      </c>
      <c r="B262" s="293">
        <v>0</v>
      </c>
      <c r="C262" s="293">
        <v>0</v>
      </c>
      <c r="D262" s="293">
        <v>0</v>
      </c>
      <c r="E262" s="293">
        <v>0</v>
      </c>
      <c r="F262" s="293">
        <v>0</v>
      </c>
      <c r="G262" s="293">
        <v>0</v>
      </c>
      <c r="H262" s="293">
        <v>0</v>
      </c>
      <c r="I262" s="293">
        <v>0</v>
      </c>
      <c r="J262" s="293">
        <v>0</v>
      </c>
      <c r="K262" s="293">
        <v>0</v>
      </c>
      <c r="L262" s="293">
        <v>0</v>
      </c>
      <c r="M262" s="293">
        <v>0</v>
      </c>
      <c r="P262" s="1">
        <f t="shared" si="649"/>
        <v>2026</v>
      </c>
      <c r="Q262" s="357">
        <f t="shared" si="650"/>
        <v>0</v>
      </c>
      <c r="R262" s="357">
        <f t="shared" si="651"/>
        <v>0</v>
      </c>
      <c r="S262" s="390">
        <f t="shared" si="652"/>
        <v>0</v>
      </c>
      <c r="T262" s="390">
        <f t="shared" si="653"/>
        <v>0</v>
      </c>
      <c r="U262" s="390">
        <f t="shared" si="654"/>
        <v>0</v>
      </c>
      <c r="V262" s="390">
        <f t="shared" si="655"/>
        <v>0</v>
      </c>
      <c r="W262" s="390">
        <f t="shared" si="656"/>
        <v>0</v>
      </c>
      <c r="X262" s="390">
        <f t="shared" si="657"/>
        <v>0</v>
      </c>
      <c r="Y262" s="390">
        <f t="shared" si="658"/>
        <v>0</v>
      </c>
      <c r="Z262" s="390">
        <f t="shared" si="659"/>
        <v>0</v>
      </c>
      <c r="AA262" s="390">
        <f t="shared" si="660"/>
        <v>0</v>
      </c>
      <c r="AB262" s="390">
        <f t="shared" si="661"/>
        <v>0</v>
      </c>
      <c r="AE262" s="237"/>
      <c r="AF262" s="259"/>
      <c r="AH262" s="25"/>
      <c r="AI262" s="237" t="str">
        <f t="shared" si="623"/>
        <v>U</v>
      </c>
      <c r="AJ262" s="25">
        <f t="shared" si="624"/>
        <v>2033</v>
      </c>
      <c r="AK262" s="284">
        <f t="shared" si="625"/>
        <v>5</v>
      </c>
      <c r="AL262" s="285">
        <f t="shared" ca="1" si="662"/>
        <v>0</v>
      </c>
      <c r="AM262" s="285">
        <f t="shared" ca="1" si="662"/>
        <v>0</v>
      </c>
      <c r="AN262" s="285">
        <f t="shared" ca="1" si="662"/>
        <v>0</v>
      </c>
      <c r="AO262" s="285">
        <f t="shared" ca="1" si="662"/>
        <v>0</v>
      </c>
      <c r="AP262" s="285">
        <f t="shared" ca="1" si="662"/>
        <v>0</v>
      </c>
      <c r="AQ262" s="285">
        <f t="shared" ca="1" si="662"/>
        <v>0</v>
      </c>
      <c r="AR262" s="285">
        <f t="shared" ca="1" si="662"/>
        <v>0</v>
      </c>
      <c r="AS262" s="285">
        <f t="shared" ca="1" si="662"/>
        <v>0</v>
      </c>
      <c r="AT262" s="285">
        <f t="shared" ca="1" si="662"/>
        <v>0</v>
      </c>
      <c r="AU262" s="285">
        <f t="shared" ca="1" si="662"/>
        <v>150</v>
      </c>
      <c r="AV262" s="285">
        <f t="shared" ca="1" si="663"/>
        <v>500</v>
      </c>
      <c r="AW262" s="285">
        <f t="shared" ca="1" si="663"/>
        <v>0</v>
      </c>
      <c r="AX262" s="285">
        <f t="shared" ca="1" si="663"/>
        <v>0</v>
      </c>
      <c r="AY262" s="609">
        <f t="shared" ca="1" si="663"/>
        <v>0</v>
      </c>
      <c r="AZ262" s="285">
        <f t="shared" ca="1" si="663"/>
        <v>10</v>
      </c>
      <c r="BA262" s="285">
        <f t="shared" ca="1" si="663"/>
        <v>25</v>
      </c>
      <c r="BB262" s="285">
        <f t="shared" ca="1" si="663"/>
        <v>6</v>
      </c>
      <c r="BC262" s="285">
        <f t="shared" ca="1" si="663"/>
        <v>0</v>
      </c>
      <c r="BD262" s="285">
        <f t="shared" ca="1" si="663"/>
        <v>5</v>
      </c>
      <c r="BE262" s="285">
        <f t="shared" ref="BE262:BE325" ca="1" si="668">ROUND(INDIRECT(CONCATENATE($AI262,BE$2+($AJ262-2010))),1)</f>
        <v>0</v>
      </c>
      <c r="BF262" s="285">
        <f t="shared" ca="1" si="647"/>
        <v>25</v>
      </c>
      <c r="BG262" s="285">
        <f t="shared" ca="1" si="647"/>
        <v>0</v>
      </c>
      <c r="BH262" s="285">
        <f t="shared" ca="1" si="647"/>
        <v>0</v>
      </c>
      <c r="BI262" s="285">
        <f t="shared" ca="1" si="647"/>
        <v>0</v>
      </c>
      <c r="BJ262" s="285">
        <f t="shared" ca="1" si="664"/>
        <v>15</v>
      </c>
      <c r="BK262" s="285">
        <f t="shared" ca="1" si="664"/>
        <v>0</v>
      </c>
      <c r="BL262" s="285">
        <f t="shared" ca="1" si="664"/>
        <v>0</v>
      </c>
      <c r="BM262" s="285">
        <f t="shared" ca="1" si="664"/>
        <v>0</v>
      </c>
      <c r="BN262" s="285">
        <f t="shared" ca="1" si="664"/>
        <v>0</v>
      </c>
      <c r="BO262" s="285">
        <f t="shared" ca="1" si="664"/>
        <v>0</v>
      </c>
      <c r="BP262" s="285">
        <f t="shared" ca="1" si="664"/>
        <v>0</v>
      </c>
      <c r="BQ262" s="514">
        <f t="shared" ref="BQ262:BQ325" ca="1" si="669">ROUND(INDIRECT(CONCATENATE($AI262,BQ$2+($AJ262-2010))),0)</f>
        <v>21</v>
      </c>
      <c r="BR262" s="566">
        <f t="shared" ca="1" si="622"/>
        <v>85.7</v>
      </c>
      <c r="BS262" s="274">
        <f t="shared" ca="1" si="621"/>
        <v>650</v>
      </c>
      <c r="BT262" s="285">
        <f t="shared" ref="BT262:BT325" ca="1" si="670">ROUND(INDIRECT(CONCATENATE($AI262,BT$2+($AJ262-2010))),0)</f>
        <v>736</v>
      </c>
      <c r="BU262" s="286" t="str">
        <f t="shared" si="626"/>
        <v>F</v>
      </c>
      <c r="BV262" s="323">
        <f t="shared" ca="1" si="573"/>
        <v>736</v>
      </c>
      <c r="BW262" s="323">
        <f t="shared" ref="BW262:BW281" ca="1" si="671">BV262-BT262</f>
        <v>0</v>
      </c>
      <c r="BX262" s="288"/>
      <c r="BY262" s="322"/>
      <c r="BZ262" s="288"/>
      <c r="CA262" s="237" t="str">
        <f t="shared" si="665"/>
        <v>F</v>
      </c>
      <c r="CB262" s="278">
        <f t="shared" si="666"/>
        <v>2033</v>
      </c>
      <c r="CC262" s="279">
        <f t="shared" si="667"/>
        <v>5</v>
      </c>
      <c r="CD262" s="280">
        <f t="shared" ca="1" si="574"/>
        <v>0</v>
      </c>
      <c r="CE262" s="280">
        <f t="shared" ca="1" si="575"/>
        <v>0</v>
      </c>
      <c r="CF262" s="280">
        <f t="shared" ca="1" si="576"/>
        <v>0</v>
      </c>
      <c r="CG262" s="280">
        <f t="shared" ca="1" si="577"/>
        <v>0</v>
      </c>
      <c r="CH262" s="280">
        <f t="shared" ca="1" si="578"/>
        <v>0</v>
      </c>
      <c r="CI262" s="280">
        <f t="shared" ca="1" si="579"/>
        <v>0</v>
      </c>
      <c r="CJ262" s="280">
        <f t="shared" ca="1" si="580"/>
        <v>0</v>
      </c>
      <c r="CK262" s="280">
        <f t="shared" ca="1" si="581"/>
        <v>0</v>
      </c>
      <c r="CL262" s="280">
        <f t="shared" ca="1" si="582"/>
        <v>0</v>
      </c>
      <c r="CM262" s="280">
        <f t="shared" ca="1" si="583"/>
        <v>150</v>
      </c>
      <c r="CN262" s="280">
        <f t="shared" ca="1" si="584"/>
        <v>500</v>
      </c>
      <c r="CO262" s="280">
        <f t="shared" ca="1" si="585"/>
        <v>0</v>
      </c>
      <c r="CP262" s="365">
        <f t="shared" ca="1" si="586"/>
        <v>0</v>
      </c>
      <c r="CQ262" s="613">
        <f t="shared" ca="1" si="587"/>
        <v>0</v>
      </c>
      <c r="CR262" s="280">
        <f t="shared" ca="1" si="588"/>
        <v>10</v>
      </c>
      <c r="CS262" s="280">
        <f t="shared" ca="1" si="589"/>
        <v>25</v>
      </c>
      <c r="CT262" s="280">
        <f t="shared" ca="1" si="590"/>
        <v>7</v>
      </c>
      <c r="CU262" s="280">
        <f t="shared" ca="1" si="591"/>
        <v>0</v>
      </c>
      <c r="CV262" s="280">
        <f t="shared" ca="1" si="592"/>
        <v>6</v>
      </c>
      <c r="CW262" s="365">
        <f t="shared" ca="1" si="593"/>
        <v>0</v>
      </c>
      <c r="CX262" s="280">
        <f t="shared" ca="1" si="594"/>
        <v>25</v>
      </c>
      <c r="CY262" s="280">
        <f t="shared" ca="1" si="595"/>
        <v>0</v>
      </c>
      <c r="CZ262" s="280">
        <f t="shared" ca="1" si="596"/>
        <v>0</v>
      </c>
      <c r="DA262" s="280">
        <f t="shared" ca="1" si="597"/>
        <v>0</v>
      </c>
      <c r="DB262" s="280">
        <f t="shared" ca="1" si="598"/>
        <v>15</v>
      </c>
      <c r="DC262" s="280">
        <f t="shared" ca="1" si="599"/>
        <v>0</v>
      </c>
      <c r="DD262" s="280">
        <f t="shared" ca="1" si="600"/>
        <v>0</v>
      </c>
      <c r="DE262" s="280">
        <f t="shared" ca="1" si="601"/>
        <v>0</v>
      </c>
      <c r="DF262" s="280">
        <f t="shared" ca="1" si="602"/>
        <v>0</v>
      </c>
      <c r="DG262" s="280">
        <f t="shared" ca="1" si="603"/>
        <v>0</v>
      </c>
      <c r="DH262" s="280">
        <f t="shared" ca="1" si="604"/>
        <v>0</v>
      </c>
      <c r="DI262" s="568">
        <f t="shared" ca="1" si="605"/>
        <v>23</v>
      </c>
      <c r="DJ262" s="568">
        <f t="shared" ca="1" si="606"/>
        <v>65</v>
      </c>
      <c r="DK262" s="414">
        <f t="shared" ca="1" si="607"/>
        <v>650</v>
      </c>
      <c r="DL262" s="281">
        <f t="shared" ca="1" si="608"/>
        <v>738</v>
      </c>
      <c r="DM262" s="281">
        <f t="shared" ca="1" si="609"/>
        <v>738</v>
      </c>
      <c r="DN262" s="454">
        <f t="shared" ca="1" si="610"/>
        <v>0</v>
      </c>
      <c r="DO262" s="626">
        <f t="shared" ca="1" si="611"/>
        <v>0</v>
      </c>
    </row>
    <row r="263" spans="1:119" ht="11.25" customHeight="1">
      <c r="A263" s="1">
        <f t="shared" si="644"/>
        <v>2027</v>
      </c>
      <c r="B263" s="293">
        <v>0</v>
      </c>
      <c r="C263" s="293">
        <v>0</v>
      </c>
      <c r="D263" s="293">
        <v>0</v>
      </c>
      <c r="E263" s="293">
        <v>0</v>
      </c>
      <c r="F263" s="293">
        <v>0</v>
      </c>
      <c r="G263" s="293">
        <v>0</v>
      </c>
      <c r="H263" s="293">
        <v>0</v>
      </c>
      <c r="I263" s="293">
        <v>0</v>
      </c>
      <c r="J263" s="293">
        <v>0</v>
      </c>
      <c r="K263" s="293">
        <v>0</v>
      </c>
      <c r="L263" s="293">
        <v>0</v>
      </c>
      <c r="M263" s="293">
        <v>0</v>
      </c>
      <c r="P263" s="1">
        <f t="shared" si="649"/>
        <v>2027</v>
      </c>
      <c r="Q263" s="357">
        <f t="shared" si="650"/>
        <v>0</v>
      </c>
      <c r="R263" s="357">
        <f t="shared" si="651"/>
        <v>0</v>
      </c>
      <c r="S263" s="390">
        <f t="shared" si="652"/>
        <v>0</v>
      </c>
      <c r="T263" s="390">
        <f t="shared" si="653"/>
        <v>0</v>
      </c>
      <c r="U263" s="390">
        <f t="shared" si="654"/>
        <v>0</v>
      </c>
      <c r="V263" s="390">
        <f t="shared" si="655"/>
        <v>0</v>
      </c>
      <c r="W263" s="390">
        <f t="shared" si="656"/>
        <v>0</v>
      </c>
      <c r="X263" s="390">
        <f t="shared" si="657"/>
        <v>0</v>
      </c>
      <c r="Y263" s="390">
        <f t="shared" si="658"/>
        <v>0</v>
      </c>
      <c r="Z263" s="390">
        <f t="shared" si="659"/>
        <v>0</v>
      </c>
      <c r="AA263" s="390">
        <f t="shared" si="660"/>
        <v>0</v>
      </c>
      <c r="AB263" s="390">
        <f t="shared" si="661"/>
        <v>0</v>
      </c>
      <c r="AD263" s="55"/>
      <c r="AE263" s="262"/>
      <c r="AF263" s="262"/>
      <c r="AH263" s="25"/>
      <c r="AI263" s="237" t="str">
        <f t="shared" si="623"/>
        <v>V</v>
      </c>
      <c r="AJ263" s="25">
        <f t="shared" si="624"/>
        <v>2033</v>
      </c>
      <c r="AK263" s="284">
        <f t="shared" si="625"/>
        <v>6</v>
      </c>
      <c r="AL263" s="285">
        <f t="shared" ca="1" si="662"/>
        <v>0</v>
      </c>
      <c r="AM263" s="285">
        <f t="shared" ca="1" si="662"/>
        <v>0</v>
      </c>
      <c r="AN263" s="285">
        <f t="shared" ca="1" si="662"/>
        <v>0</v>
      </c>
      <c r="AO263" s="285">
        <f t="shared" ca="1" si="662"/>
        <v>0</v>
      </c>
      <c r="AP263" s="285">
        <f t="shared" ca="1" si="662"/>
        <v>0</v>
      </c>
      <c r="AQ263" s="285">
        <f t="shared" ca="1" si="662"/>
        <v>0</v>
      </c>
      <c r="AR263" s="285">
        <f t="shared" ca="1" si="662"/>
        <v>0</v>
      </c>
      <c r="AS263" s="285">
        <f t="shared" ca="1" si="662"/>
        <v>0</v>
      </c>
      <c r="AT263" s="285">
        <f t="shared" ca="1" si="662"/>
        <v>0</v>
      </c>
      <c r="AU263" s="285">
        <f t="shared" ca="1" si="662"/>
        <v>150</v>
      </c>
      <c r="AV263" s="285">
        <f t="shared" ca="1" si="663"/>
        <v>500</v>
      </c>
      <c r="AW263" s="285">
        <f t="shared" ca="1" si="663"/>
        <v>0</v>
      </c>
      <c r="AX263" s="285">
        <f t="shared" ca="1" si="663"/>
        <v>0</v>
      </c>
      <c r="AY263" s="609">
        <f t="shared" ca="1" si="663"/>
        <v>0</v>
      </c>
      <c r="AZ263" s="285">
        <f t="shared" ca="1" si="663"/>
        <v>10</v>
      </c>
      <c r="BA263" s="285">
        <f t="shared" ca="1" si="663"/>
        <v>25</v>
      </c>
      <c r="BB263" s="285">
        <f t="shared" ca="1" si="663"/>
        <v>7</v>
      </c>
      <c r="BC263" s="285">
        <f t="shared" ca="1" si="663"/>
        <v>0</v>
      </c>
      <c r="BD263" s="285">
        <f t="shared" ca="1" si="663"/>
        <v>5</v>
      </c>
      <c r="BE263" s="285">
        <f t="shared" ca="1" si="668"/>
        <v>0</v>
      </c>
      <c r="BF263" s="285">
        <f t="shared" ca="1" si="647"/>
        <v>25</v>
      </c>
      <c r="BG263" s="285">
        <f t="shared" ca="1" si="647"/>
        <v>0</v>
      </c>
      <c r="BH263" s="285">
        <f t="shared" ca="1" si="647"/>
        <v>0</v>
      </c>
      <c r="BI263" s="285">
        <f t="shared" ca="1" si="647"/>
        <v>0</v>
      </c>
      <c r="BJ263" s="285">
        <f t="shared" ca="1" si="664"/>
        <v>15</v>
      </c>
      <c r="BK263" s="285">
        <f t="shared" ca="1" si="664"/>
        <v>0</v>
      </c>
      <c r="BL263" s="285">
        <f t="shared" ca="1" si="664"/>
        <v>0</v>
      </c>
      <c r="BM263" s="285">
        <f t="shared" ca="1" si="664"/>
        <v>0</v>
      </c>
      <c r="BN263" s="285">
        <f t="shared" ca="1" si="664"/>
        <v>0</v>
      </c>
      <c r="BO263" s="285">
        <f t="shared" ca="1" si="664"/>
        <v>0</v>
      </c>
      <c r="BP263" s="285">
        <f t="shared" ca="1" si="664"/>
        <v>0</v>
      </c>
      <c r="BQ263" s="514">
        <f t="shared" ca="1" si="669"/>
        <v>22</v>
      </c>
      <c r="BR263" s="566">
        <f t="shared" ca="1" si="622"/>
        <v>86.8</v>
      </c>
      <c r="BS263" s="274">
        <f t="shared" ca="1" si="621"/>
        <v>650</v>
      </c>
      <c r="BT263" s="285">
        <f t="shared" ca="1" si="670"/>
        <v>737</v>
      </c>
      <c r="BU263" s="286" t="str">
        <f t="shared" si="626"/>
        <v>G</v>
      </c>
      <c r="BV263" s="323">
        <f t="shared" ref="BV263:BV281" ca="1" si="672">SUM(AL263:BO263)</f>
        <v>737</v>
      </c>
      <c r="BW263" s="323">
        <f t="shared" ca="1" si="671"/>
        <v>0</v>
      </c>
      <c r="BX263" s="288"/>
      <c r="BY263" s="322"/>
      <c r="BZ263" s="288"/>
      <c r="CA263" s="237" t="str">
        <f t="shared" si="665"/>
        <v>G</v>
      </c>
      <c r="CB263" s="278">
        <f t="shared" si="666"/>
        <v>2033</v>
      </c>
      <c r="CC263" s="279">
        <f t="shared" si="667"/>
        <v>6</v>
      </c>
      <c r="CD263" s="280">
        <f t="shared" ref="CD263:CD281" ca="1" si="673">AL265</f>
        <v>0</v>
      </c>
      <c r="CE263" s="280">
        <f t="shared" ref="CE263:CE281" ca="1" si="674">AM264</f>
        <v>0</v>
      </c>
      <c r="CF263" s="280">
        <f t="shared" ref="CF263:CF281" ca="1" si="675">AN265</f>
        <v>0</v>
      </c>
      <c r="CG263" s="280">
        <f t="shared" ref="CG263:CG281" ca="1" si="676">AO264</f>
        <v>0</v>
      </c>
      <c r="CH263" s="280">
        <f t="shared" ref="CH263:CH281" ca="1" si="677">AP264</f>
        <v>0</v>
      </c>
      <c r="CI263" s="280">
        <f t="shared" ref="CI263:CI281" ca="1" si="678">AQ264</f>
        <v>0</v>
      </c>
      <c r="CJ263" s="280">
        <f t="shared" ref="CJ263:CJ281" ca="1" si="679">AR264</f>
        <v>0</v>
      </c>
      <c r="CK263" s="280">
        <f t="shared" ref="CK263:CK281" ca="1" si="680">AS264</f>
        <v>0</v>
      </c>
      <c r="CL263" s="280">
        <f t="shared" ref="CL263:CL281" ca="1" si="681">AT264</f>
        <v>0</v>
      </c>
      <c r="CM263" s="280">
        <f t="shared" ref="CM263:CM281" ca="1" si="682">AU264</f>
        <v>150</v>
      </c>
      <c r="CN263" s="280">
        <f t="shared" ref="CN263:CN281" ca="1" si="683">AV264</f>
        <v>500</v>
      </c>
      <c r="CO263" s="280">
        <f t="shared" ref="CO263:CO281" ca="1" si="684">AW265</f>
        <v>0</v>
      </c>
      <c r="CP263" s="365">
        <f t="shared" ref="CP263:CP281" ca="1" si="685">AX264</f>
        <v>0</v>
      </c>
      <c r="CQ263" s="613">
        <f t="shared" ref="CQ263:CQ281" ca="1" si="686">AY264</f>
        <v>0</v>
      </c>
      <c r="CR263" s="280">
        <f t="shared" ref="CR263:CR281" ca="1" si="687">AZ265</f>
        <v>12</v>
      </c>
      <c r="CS263" s="280">
        <f t="shared" ref="CS263:CS281" ca="1" si="688">BA264</f>
        <v>25</v>
      </c>
      <c r="CT263" s="280">
        <f t="shared" ref="CT263:CT281" ca="1" si="689">BB264</f>
        <v>8</v>
      </c>
      <c r="CU263" s="280">
        <f t="shared" ref="CU263:CU281" ca="1" si="690">BC264</f>
        <v>0</v>
      </c>
      <c r="CV263" s="280">
        <f t="shared" ref="CV263:CV281" ca="1" si="691">BD265</f>
        <v>7</v>
      </c>
      <c r="CW263" s="365">
        <f t="shared" ref="CW263:CW281" ca="1" si="692">BE264</f>
        <v>0</v>
      </c>
      <c r="CX263" s="280">
        <f t="shared" ref="CX263:CX281" ca="1" si="693">BF264</f>
        <v>25</v>
      </c>
      <c r="CY263" s="280">
        <f t="shared" ref="CY263:CY281" ca="1" si="694">BG264</f>
        <v>0</v>
      </c>
      <c r="CZ263" s="280">
        <f t="shared" ref="CZ263:CZ281" ca="1" si="695">BH264</f>
        <v>0</v>
      </c>
      <c r="DA263" s="280">
        <f t="shared" ref="DA263:DA281" ca="1" si="696">BI264</f>
        <v>0</v>
      </c>
      <c r="DB263" s="280">
        <f t="shared" ref="DB263:DB281" ca="1" si="697">BJ264</f>
        <v>15</v>
      </c>
      <c r="DC263" s="280">
        <f t="shared" ref="DC263:DC281" ca="1" si="698">BK264</f>
        <v>0</v>
      </c>
      <c r="DD263" s="280">
        <f t="shared" ref="DD263:DD281" ca="1" si="699">BL264</f>
        <v>0</v>
      </c>
      <c r="DE263" s="280">
        <f t="shared" ref="DE263:DE281" ca="1" si="700">BM264</f>
        <v>0</v>
      </c>
      <c r="DF263" s="280">
        <f t="shared" ref="DF263:DF281" ca="1" si="701">BN264</f>
        <v>0</v>
      </c>
      <c r="DG263" s="280">
        <f t="shared" ref="DG263:DG281" ca="1" si="702">BO265</f>
        <v>0</v>
      </c>
      <c r="DH263" s="280">
        <f t="shared" ref="DH263:DH281" ca="1" si="703">BP264</f>
        <v>0</v>
      </c>
      <c r="DI263" s="568">
        <f t="shared" ref="DI263:DI281" ca="1" si="704">CR263+CT263+CV263+DC263</f>
        <v>27</v>
      </c>
      <c r="DJ263" s="568">
        <f t="shared" ref="DJ263:DJ281" ca="1" si="705">SUM(CS263,CU263,CW263:DB263,DD263:DH263)</f>
        <v>65</v>
      </c>
      <c r="DK263" s="414">
        <f t="shared" ref="DK263:DK281" ca="1" si="706">SUM(CD263:CQ263)</f>
        <v>650</v>
      </c>
      <c r="DL263" s="281">
        <f t="shared" ref="DL263:DL281" ca="1" si="707">SUM(DI263:DK263)</f>
        <v>742</v>
      </c>
      <c r="DM263" s="281">
        <f t="shared" ref="DM263:DM326" ca="1" si="708">ROUND(INDIRECT(CONCATENATE($CA263,DM$2+($AJ263-2010))),0)</f>
        <v>741</v>
      </c>
      <c r="DN263" s="454">
        <f t="shared" ref="DN263:DN281" ca="1" si="709">DM263-DL263</f>
        <v>-1</v>
      </c>
      <c r="DO263" s="626">
        <f t="shared" ref="DO263:DO293" ca="1" si="710">DN263/DL263</f>
        <v>-1.3477088948787063E-3</v>
      </c>
    </row>
    <row r="264" spans="1:119" ht="11.25" customHeight="1">
      <c r="A264" s="1">
        <f t="shared" si="644"/>
        <v>2028</v>
      </c>
      <c r="B264" s="293">
        <v>0</v>
      </c>
      <c r="C264" s="293">
        <v>0</v>
      </c>
      <c r="D264" s="293">
        <v>0</v>
      </c>
      <c r="E264" s="293">
        <v>0</v>
      </c>
      <c r="F264" s="293">
        <v>0</v>
      </c>
      <c r="G264" s="293">
        <v>0</v>
      </c>
      <c r="H264" s="293">
        <v>0</v>
      </c>
      <c r="I264" s="293">
        <v>0</v>
      </c>
      <c r="J264" s="293">
        <v>0</v>
      </c>
      <c r="K264" s="293">
        <v>0</v>
      </c>
      <c r="L264" s="293">
        <v>0</v>
      </c>
      <c r="M264" s="293">
        <v>0</v>
      </c>
      <c r="P264" s="1">
        <f t="shared" si="649"/>
        <v>2028</v>
      </c>
      <c r="Q264" s="357">
        <f t="shared" si="650"/>
        <v>0</v>
      </c>
      <c r="R264" s="357">
        <f t="shared" si="651"/>
        <v>0</v>
      </c>
      <c r="S264" s="390">
        <f t="shared" si="652"/>
        <v>0</v>
      </c>
      <c r="T264" s="390">
        <f t="shared" si="653"/>
        <v>0</v>
      </c>
      <c r="U264" s="390">
        <f t="shared" si="654"/>
        <v>0</v>
      </c>
      <c r="V264" s="390">
        <f t="shared" si="655"/>
        <v>0</v>
      </c>
      <c r="W264" s="390">
        <f t="shared" si="656"/>
        <v>0</v>
      </c>
      <c r="X264" s="390">
        <f t="shared" si="657"/>
        <v>0</v>
      </c>
      <c r="Y264" s="390">
        <f t="shared" si="658"/>
        <v>0</v>
      </c>
      <c r="Z264" s="390">
        <f t="shared" si="659"/>
        <v>0</v>
      </c>
      <c r="AA264" s="390">
        <f t="shared" si="660"/>
        <v>0</v>
      </c>
      <c r="AB264" s="390">
        <f t="shared" si="661"/>
        <v>0</v>
      </c>
      <c r="AE264" s="237"/>
      <c r="AF264" s="259"/>
      <c r="AH264" s="25"/>
      <c r="AI264" s="237" t="str">
        <f t="shared" si="623"/>
        <v>W</v>
      </c>
      <c r="AJ264" s="25">
        <f t="shared" si="624"/>
        <v>2033</v>
      </c>
      <c r="AK264" s="284">
        <f t="shared" si="625"/>
        <v>7</v>
      </c>
      <c r="AL264" s="285">
        <f t="shared" ca="1" si="662"/>
        <v>0</v>
      </c>
      <c r="AM264" s="285">
        <f t="shared" ca="1" si="662"/>
        <v>0</v>
      </c>
      <c r="AN264" s="285">
        <f t="shared" ca="1" si="662"/>
        <v>0</v>
      </c>
      <c r="AO264" s="285">
        <f t="shared" ca="1" si="662"/>
        <v>0</v>
      </c>
      <c r="AP264" s="285">
        <f t="shared" ca="1" si="662"/>
        <v>0</v>
      </c>
      <c r="AQ264" s="285">
        <f t="shared" ca="1" si="662"/>
        <v>0</v>
      </c>
      <c r="AR264" s="285">
        <f t="shared" ca="1" si="662"/>
        <v>0</v>
      </c>
      <c r="AS264" s="285">
        <f t="shared" ca="1" si="662"/>
        <v>0</v>
      </c>
      <c r="AT264" s="285">
        <f t="shared" ca="1" si="662"/>
        <v>0</v>
      </c>
      <c r="AU264" s="285">
        <f t="shared" ca="1" si="662"/>
        <v>150</v>
      </c>
      <c r="AV264" s="285">
        <f t="shared" ca="1" si="663"/>
        <v>500</v>
      </c>
      <c r="AW264" s="285">
        <f t="shared" ca="1" si="663"/>
        <v>0</v>
      </c>
      <c r="AX264" s="285">
        <f t="shared" ca="1" si="663"/>
        <v>0</v>
      </c>
      <c r="AY264" s="609">
        <f t="shared" ca="1" si="663"/>
        <v>0</v>
      </c>
      <c r="AZ264" s="285">
        <f t="shared" ca="1" si="663"/>
        <v>10</v>
      </c>
      <c r="BA264" s="285">
        <f t="shared" ca="1" si="663"/>
        <v>25</v>
      </c>
      <c r="BB264" s="285">
        <f t="shared" ca="1" si="663"/>
        <v>8</v>
      </c>
      <c r="BC264" s="285">
        <f t="shared" ca="1" si="663"/>
        <v>0</v>
      </c>
      <c r="BD264" s="285">
        <f t="shared" ca="1" si="663"/>
        <v>6</v>
      </c>
      <c r="BE264" s="285">
        <f t="shared" ca="1" si="668"/>
        <v>0</v>
      </c>
      <c r="BF264" s="285">
        <f t="shared" ca="1" si="647"/>
        <v>25</v>
      </c>
      <c r="BG264" s="285">
        <f t="shared" ca="1" si="647"/>
        <v>0</v>
      </c>
      <c r="BH264" s="285">
        <f t="shared" ca="1" si="647"/>
        <v>0</v>
      </c>
      <c r="BI264" s="285">
        <f t="shared" ca="1" si="647"/>
        <v>0</v>
      </c>
      <c r="BJ264" s="285">
        <f t="shared" ca="1" si="664"/>
        <v>15</v>
      </c>
      <c r="BK264" s="285">
        <f t="shared" ca="1" si="664"/>
        <v>0</v>
      </c>
      <c r="BL264" s="285">
        <f t="shared" ca="1" si="664"/>
        <v>0</v>
      </c>
      <c r="BM264" s="285">
        <f t="shared" ca="1" si="664"/>
        <v>0</v>
      </c>
      <c r="BN264" s="285">
        <f t="shared" ca="1" si="664"/>
        <v>0</v>
      </c>
      <c r="BO264" s="285">
        <f t="shared" ca="1" si="664"/>
        <v>0</v>
      </c>
      <c r="BP264" s="285">
        <f t="shared" ca="1" si="664"/>
        <v>0</v>
      </c>
      <c r="BQ264" s="514">
        <f t="shared" ca="1" si="669"/>
        <v>23</v>
      </c>
      <c r="BR264" s="566">
        <f t="shared" ca="1" si="622"/>
        <v>88.2</v>
      </c>
      <c r="BS264" s="274">
        <f t="shared" ca="1" si="621"/>
        <v>650</v>
      </c>
      <c r="BT264" s="285">
        <f t="shared" ca="1" si="670"/>
        <v>738</v>
      </c>
      <c r="BU264" s="286" t="str">
        <f t="shared" si="626"/>
        <v>H</v>
      </c>
      <c r="BV264" s="323">
        <f t="shared" ca="1" si="672"/>
        <v>739</v>
      </c>
      <c r="BW264" s="323">
        <f t="shared" ca="1" si="671"/>
        <v>1</v>
      </c>
      <c r="BX264" s="288"/>
      <c r="BY264" s="322"/>
      <c r="BZ264" s="288"/>
      <c r="CA264" s="237" t="str">
        <f t="shared" si="665"/>
        <v>H</v>
      </c>
      <c r="CB264" s="278">
        <f t="shared" si="666"/>
        <v>2033</v>
      </c>
      <c r="CC264" s="279">
        <f t="shared" si="667"/>
        <v>7</v>
      </c>
      <c r="CD264" s="280">
        <f t="shared" ca="1" si="673"/>
        <v>0</v>
      </c>
      <c r="CE264" s="280">
        <f t="shared" ca="1" si="674"/>
        <v>0</v>
      </c>
      <c r="CF264" s="280">
        <f t="shared" ca="1" si="675"/>
        <v>0</v>
      </c>
      <c r="CG264" s="280">
        <f t="shared" ca="1" si="676"/>
        <v>0</v>
      </c>
      <c r="CH264" s="280">
        <f t="shared" ca="1" si="677"/>
        <v>0</v>
      </c>
      <c r="CI264" s="280">
        <f t="shared" ca="1" si="678"/>
        <v>0</v>
      </c>
      <c r="CJ264" s="280">
        <f t="shared" ca="1" si="679"/>
        <v>0</v>
      </c>
      <c r="CK264" s="280">
        <f t="shared" ca="1" si="680"/>
        <v>0</v>
      </c>
      <c r="CL264" s="280">
        <f t="shared" ca="1" si="681"/>
        <v>0</v>
      </c>
      <c r="CM264" s="280">
        <f t="shared" ca="1" si="682"/>
        <v>150</v>
      </c>
      <c r="CN264" s="280">
        <f t="shared" ca="1" si="683"/>
        <v>500</v>
      </c>
      <c r="CO264" s="280">
        <f t="shared" ca="1" si="684"/>
        <v>0</v>
      </c>
      <c r="CP264" s="365">
        <f t="shared" ca="1" si="685"/>
        <v>0</v>
      </c>
      <c r="CQ264" s="613">
        <f t="shared" ca="1" si="686"/>
        <v>0</v>
      </c>
      <c r="CR264" s="280">
        <f t="shared" ca="1" si="687"/>
        <v>10</v>
      </c>
      <c r="CS264" s="280">
        <f t="shared" ca="1" si="688"/>
        <v>25</v>
      </c>
      <c r="CT264" s="280">
        <f t="shared" ca="1" si="689"/>
        <v>8</v>
      </c>
      <c r="CU264" s="280">
        <f t="shared" ca="1" si="690"/>
        <v>0</v>
      </c>
      <c r="CV264" s="280">
        <f t="shared" ca="1" si="691"/>
        <v>7</v>
      </c>
      <c r="CW264" s="365">
        <f t="shared" ca="1" si="692"/>
        <v>0</v>
      </c>
      <c r="CX264" s="280">
        <f t="shared" ca="1" si="693"/>
        <v>25</v>
      </c>
      <c r="CY264" s="280">
        <f t="shared" ca="1" si="694"/>
        <v>0</v>
      </c>
      <c r="CZ264" s="280">
        <f t="shared" ca="1" si="695"/>
        <v>0</v>
      </c>
      <c r="DA264" s="280">
        <f t="shared" ca="1" si="696"/>
        <v>0</v>
      </c>
      <c r="DB264" s="280">
        <f t="shared" ca="1" si="697"/>
        <v>15</v>
      </c>
      <c r="DC264" s="280">
        <f t="shared" ca="1" si="698"/>
        <v>0</v>
      </c>
      <c r="DD264" s="280">
        <f t="shared" ca="1" si="699"/>
        <v>0</v>
      </c>
      <c r="DE264" s="280">
        <f t="shared" ca="1" si="700"/>
        <v>0</v>
      </c>
      <c r="DF264" s="280">
        <f t="shared" ca="1" si="701"/>
        <v>0</v>
      </c>
      <c r="DG264" s="280">
        <f t="shared" ca="1" si="702"/>
        <v>0</v>
      </c>
      <c r="DH264" s="280">
        <f t="shared" ca="1" si="703"/>
        <v>0</v>
      </c>
      <c r="DI264" s="568">
        <f t="shared" ca="1" si="704"/>
        <v>25</v>
      </c>
      <c r="DJ264" s="568">
        <f t="shared" ca="1" si="705"/>
        <v>65</v>
      </c>
      <c r="DK264" s="414">
        <f t="shared" ca="1" si="706"/>
        <v>650</v>
      </c>
      <c r="DL264" s="281">
        <f t="shared" ca="1" si="707"/>
        <v>740</v>
      </c>
      <c r="DM264" s="281">
        <f t="shared" ca="1" si="708"/>
        <v>739</v>
      </c>
      <c r="DN264" s="454">
        <f t="shared" ca="1" si="709"/>
        <v>-1</v>
      </c>
      <c r="DO264" s="626">
        <f t="shared" ca="1" si="710"/>
        <v>-1.3513513513513514E-3</v>
      </c>
    </row>
    <row r="265" spans="1:119" ht="11.25" customHeight="1">
      <c r="A265" s="1">
        <f t="shared" si="644"/>
        <v>2029</v>
      </c>
      <c r="B265" s="293">
        <v>0</v>
      </c>
      <c r="C265" s="293">
        <v>0</v>
      </c>
      <c r="D265" s="293">
        <v>0</v>
      </c>
      <c r="E265" s="293">
        <v>0</v>
      </c>
      <c r="F265" s="293">
        <v>0</v>
      </c>
      <c r="G265" s="293">
        <v>0</v>
      </c>
      <c r="H265" s="293">
        <v>0</v>
      </c>
      <c r="I265" s="293">
        <v>0</v>
      </c>
      <c r="J265" s="293">
        <v>0</v>
      </c>
      <c r="K265" s="293">
        <v>0</v>
      </c>
      <c r="L265" s="293">
        <v>0</v>
      </c>
      <c r="M265" s="293">
        <v>0</v>
      </c>
      <c r="P265" s="1">
        <f t="shared" si="649"/>
        <v>2029</v>
      </c>
      <c r="Q265" s="357">
        <f t="shared" si="650"/>
        <v>0</v>
      </c>
      <c r="R265" s="357">
        <f t="shared" si="651"/>
        <v>0</v>
      </c>
      <c r="S265" s="390">
        <f t="shared" si="652"/>
        <v>0</v>
      </c>
      <c r="T265" s="390">
        <f t="shared" si="653"/>
        <v>0</v>
      </c>
      <c r="U265" s="390">
        <f t="shared" si="654"/>
        <v>0</v>
      </c>
      <c r="V265" s="390">
        <f t="shared" si="655"/>
        <v>0</v>
      </c>
      <c r="W265" s="390">
        <f t="shared" si="656"/>
        <v>0</v>
      </c>
      <c r="X265" s="390">
        <f t="shared" si="657"/>
        <v>0</v>
      </c>
      <c r="Y265" s="390">
        <f t="shared" si="658"/>
        <v>0</v>
      </c>
      <c r="Z265" s="390">
        <f t="shared" si="659"/>
        <v>0</v>
      </c>
      <c r="AA265" s="390">
        <f t="shared" si="660"/>
        <v>0</v>
      </c>
      <c r="AB265" s="390">
        <f t="shared" si="661"/>
        <v>0</v>
      </c>
      <c r="AD265" s="55"/>
      <c r="AE265" s="262"/>
      <c r="AF265" s="262"/>
      <c r="AH265" s="25"/>
      <c r="AI265" s="237" t="str">
        <f t="shared" si="623"/>
        <v>X</v>
      </c>
      <c r="AJ265" s="25">
        <f t="shared" si="624"/>
        <v>2033</v>
      </c>
      <c r="AK265" s="284">
        <f t="shared" si="625"/>
        <v>8</v>
      </c>
      <c r="AL265" s="285">
        <f t="shared" ca="1" si="662"/>
        <v>0</v>
      </c>
      <c r="AM265" s="285">
        <f t="shared" ca="1" si="662"/>
        <v>0</v>
      </c>
      <c r="AN265" s="285">
        <f t="shared" ca="1" si="662"/>
        <v>0</v>
      </c>
      <c r="AO265" s="285">
        <f t="shared" ca="1" si="662"/>
        <v>0</v>
      </c>
      <c r="AP265" s="285">
        <f t="shared" ca="1" si="662"/>
        <v>0</v>
      </c>
      <c r="AQ265" s="285">
        <f t="shared" ca="1" si="662"/>
        <v>0</v>
      </c>
      <c r="AR265" s="285">
        <f t="shared" ca="1" si="662"/>
        <v>0</v>
      </c>
      <c r="AS265" s="285">
        <f t="shared" ca="1" si="662"/>
        <v>0</v>
      </c>
      <c r="AT265" s="285">
        <f t="shared" ca="1" si="662"/>
        <v>0</v>
      </c>
      <c r="AU265" s="285">
        <f t="shared" ca="1" si="662"/>
        <v>150</v>
      </c>
      <c r="AV265" s="285">
        <f t="shared" ca="1" si="663"/>
        <v>500</v>
      </c>
      <c r="AW265" s="285">
        <f t="shared" ca="1" si="663"/>
        <v>0</v>
      </c>
      <c r="AX265" s="285">
        <f t="shared" ca="1" si="663"/>
        <v>0</v>
      </c>
      <c r="AY265" s="609">
        <f t="shared" ca="1" si="663"/>
        <v>0</v>
      </c>
      <c r="AZ265" s="285">
        <f t="shared" ca="1" si="663"/>
        <v>12</v>
      </c>
      <c r="BA265" s="285">
        <f t="shared" ca="1" si="663"/>
        <v>25</v>
      </c>
      <c r="BB265" s="285">
        <f t="shared" ca="1" si="663"/>
        <v>8</v>
      </c>
      <c r="BC265" s="285">
        <f t="shared" ca="1" si="663"/>
        <v>0</v>
      </c>
      <c r="BD265" s="285">
        <f t="shared" ca="1" si="663"/>
        <v>7</v>
      </c>
      <c r="BE265" s="285">
        <f t="shared" ca="1" si="668"/>
        <v>0</v>
      </c>
      <c r="BF265" s="285">
        <f t="shared" ca="1" si="647"/>
        <v>25</v>
      </c>
      <c r="BG265" s="285">
        <f t="shared" ca="1" si="647"/>
        <v>0</v>
      </c>
      <c r="BH265" s="285">
        <f t="shared" ca="1" si="647"/>
        <v>0</v>
      </c>
      <c r="BI265" s="285">
        <f t="shared" ca="1" si="647"/>
        <v>0</v>
      </c>
      <c r="BJ265" s="285">
        <f t="shared" ca="1" si="664"/>
        <v>15</v>
      </c>
      <c r="BK265" s="285">
        <f t="shared" ca="1" si="664"/>
        <v>0</v>
      </c>
      <c r="BL265" s="285">
        <f t="shared" ca="1" si="664"/>
        <v>0</v>
      </c>
      <c r="BM265" s="285">
        <f t="shared" ca="1" si="664"/>
        <v>0</v>
      </c>
      <c r="BN265" s="285">
        <f t="shared" ca="1" si="664"/>
        <v>0</v>
      </c>
      <c r="BO265" s="285">
        <f t="shared" ca="1" si="664"/>
        <v>0</v>
      </c>
      <c r="BP265" s="285">
        <f t="shared" ca="1" si="664"/>
        <v>0</v>
      </c>
      <c r="BQ265" s="514">
        <f t="shared" ca="1" si="669"/>
        <v>26</v>
      </c>
      <c r="BR265" s="566">
        <f t="shared" ca="1" si="622"/>
        <v>91.3</v>
      </c>
      <c r="BS265" s="274">
        <f t="shared" ca="1" si="621"/>
        <v>650</v>
      </c>
      <c r="BT265" s="285">
        <f t="shared" ca="1" si="670"/>
        <v>741</v>
      </c>
      <c r="BU265" s="286" t="str">
        <f t="shared" si="626"/>
        <v>I</v>
      </c>
      <c r="BV265" s="323">
        <f t="shared" ca="1" si="672"/>
        <v>742</v>
      </c>
      <c r="BW265" s="323">
        <f t="shared" ca="1" si="671"/>
        <v>1</v>
      </c>
      <c r="BX265" s="288"/>
      <c r="BY265" s="322"/>
      <c r="BZ265" s="288"/>
      <c r="CA265" s="237" t="str">
        <f t="shared" si="665"/>
        <v>I</v>
      </c>
      <c r="CB265" s="278">
        <f t="shared" si="666"/>
        <v>2033</v>
      </c>
      <c r="CC265" s="279">
        <f t="shared" si="667"/>
        <v>8</v>
      </c>
      <c r="CD265" s="280">
        <f t="shared" ca="1" si="673"/>
        <v>0</v>
      </c>
      <c r="CE265" s="280">
        <f t="shared" ca="1" si="674"/>
        <v>0</v>
      </c>
      <c r="CF265" s="280">
        <f t="shared" ca="1" si="675"/>
        <v>0</v>
      </c>
      <c r="CG265" s="280">
        <f t="shared" ca="1" si="676"/>
        <v>0</v>
      </c>
      <c r="CH265" s="280">
        <f t="shared" ca="1" si="677"/>
        <v>0</v>
      </c>
      <c r="CI265" s="280">
        <f t="shared" ca="1" si="678"/>
        <v>0</v>
      </c>
      <c r="CJ265" s="280">
        <f t="shared" ca="1" si="679"/>
        <v>0</v>
      </c>
      <c r="CK265" s="280">
        <f t="shared" ca="1" si="680"/>
        <v>0</v>
      </c>
      <c r="CL265" s="280">
        <f t="shared" ca="1" si="681"/>
        <v>0</v>
      </c>
      <c r="CM265" s="280">
        <f t="shared" ca="1" si="682"/>
        <v>150</v>
      </c>
      <c r="CN265" s="280">
        <f t="shared" ca="1" si="683"/>
        <v>500</v>
      </c>
      <c r="CO265" s="280">
        <f t="shared" ca="1" si="684"/>
        <v>0</v>
      </c>
      <c r="CP265" s="365">
        <f t="shared" ca="1" si="685"/>
        <v>0</v>
      </c>
      <c r="CQ265" s="613">
        <f t="shared" ca="1" si="686"/>
        <v>0</v>
      </c>
      <c r="CR265" s="280">
        <f t="shared" ca="1" si="687"/>
        <v>10</v>
      </c>
      <c r="CS265" s="280">
        <f t="shared" ca="1" si="688"/>
        <v>25</v>
      </c>
      <c r="CT265" s="280">
        <f t="shared" ca="1" si="689"/>
        <v>8</v>
      </c>
      <c r="CU265" s="280">
        <f t="shared" ca="1" si="690"/>
        <v>0</v>
      </c>
      <c r="CV265" s="280">
        <f t="shared" ca="1" si="691"/>
        <v>7</v>
      </c>
      <c r="CW265" s="365">
        <f t="shared" ca="1" si="692"/>
        <v>0</v>
      </c>
      <c r="CX265" s="280">
        <f t="shared" ca="1" si="693"/>
        <v>25</v>
      </c>
      <c r="CY265" s="280">
        <f t="shared" ca="1" si="694"/>
        <v>0</v>
      </c>
      <c r="CZ265" s="280">
        <f t="shared" ca="1" si="695"/>
        <v>0</v>
      </c>
      <c r="DA265" s="280">
        <f t="shared" ca="1" si="696"/>
        <v>0</v>
      </c>
      <c r="DB265" s="280">
        <f t="shared" ca="1" si="697"/>
        <v>15</v>
      </c>
      <c r="DC265" s="280">
        <f t="shared" ca="1" si="698"/>
        <v>0</v>
      </c>
      <c r="DD265" s="280">
        <f t="shared" ca="1" si="699"/>
        <v>0</v>
      </c>
      <c r="DE265" s="280">
        <f t="shared" ca="1" si="700"/>
        <v>0</v>
      </c>
      <c r="DF265" s="280">
        <f t="shared" ca="1" si="701"/>
        <v>0</v>
      </c>
      <c r="DG265" s="280">
        <f t="shared" ca="1" si="702"/>
        <v>0</v>
      </c>
      <c r="DH265" s="280">
        <f t="shared" ca="1" si="703"/>
        <v>0</v>
      </c>
      <c r="DI265" s="568">
        <f t="shared" ca="1" si="704"/>
        <v>25</v>
      </c>
      <c r="DJ265" s="568">
        <f t="shared" ca="1" si="705"/>
        <v>65</v>
      </c>
      <c r="DK265" s="414">
        <f t="shared" ca="1" si="706"/>
        <v>650</v>
      </c>
      <c r="DL265" s="281">
        <f t="shared" ca="1" si="707"/>
        <v>740</v>
      </c>
      <c r="DM265" s="281">
        <f t="shared" ca="1" si="708"/>
        <v>739</v>
      </c>
      <c r="DN265" s="454">
        <f t="shared" ca="1" si="709"/>
        <v>-1</v>
      </c>
      <c r="DO265" s="626">
        <f t="shared" ca="1" si="710"/>
        <v>-1.3513513513513514E-3</v>
      </c>
    </row>
    <row r="266" spans="1:119" ht="11.25" customHeight="1">
      <c r="A266" s="1">
        <f t="shared" si="644"/>
        <v>2030</v>
      </c>
      <c r="B266" s="293">
        <v>0</v>
      </c>
      <c r="C266" s="293">
        <v>0</v>
      </c>
      <c r="D266" s="293">
        <v>0</v>
      </c>
      <c r="E266" s="293">
        <v>0</v>
      </c>
      <c r="F266" s="293">
        <v>0</v>
      </c>
      <c r="G266" s="293">
        <v>0</v>
      </c>
      <c r="H266" s="293">
        <v>0</v>
      </c>
      <c r="I266" s="293">
        <v>0</v>
      </c>
      <c r="J266" s="293">
        <v>0</v>
      </c>
      <c r="K266" s="293">
        <v>0</v>
      </c>
      <c r="L266" s="293">
        <v>0</v>
      </c>
      <c r="M266" s="293">
        <v>0</v>
      </c>
      <c r="P266" s="1">
        <f t="shared" si="649"/>
        <v>2030</v>
      </c>
      <c r="Q266" s="357">
        <f t="shared" si="650"/>
        <v>0</v>
      </c>
      <c r="R266" s="357">
        <f t="shared" si="651"/>
        <v>0</v>
      </c>
      <c r="S266" s="390">
        <f t="shared" si="652"/>
        <v>0</v>
      </c>
      <c r="T266" s="390">
        <f t="shared" si="653"/>
        <v>0</v>
      </c>
      <c r="U266" s="390">
        <f t="shared" si="654"/>
        <v>0</v>
      </c>
      <c r="V266" s="390">
        <f t="shared" si="655"/>
        <v>0</v>
      </c>
      <c r="W266" s="390">
        <f t="shared" si="656"/>
        <v>0</v>
      </c>
      <c r="X266" s="390">
        <f t="shared" si="657"/>
        <v>0</v>
      </c>
      <c r="Y266" s="390">
        <f t="shared" si="658"/>
        <v>0</v>
      </c>
      <c r="Z266" s="390">
        <f t="shared" si="659"/>
        <v>0</v>
      </c>
      <c r="AA266" s="390">
        <f t="shared" si="660"/>
        <v>0</v>
      </c>
      <c r="AB266" s="390">
        <f t="shared" si="661"/>
        <v>0</v>
      </c>
      <c r="AE266" s="237"/>
      <c r="AF266" s="259"/>
      <c r="AH266" s="25"/>
      <c r="AI266" s="237" t="str">
        <f t="shared" si="623"/>
        <v>Y</v>
      </c>
      <c r="AJ266" s="25">
        <f t="shared" si="624"/>
        <v>2033</v>
      </c>
      <c r="AK266" s="284">
        <f t="shared" si="625"/>
        <v>9</v>
      </c>
      <c r="AL266" s="285">
        <f t="shared" ref="AL266:AU275" ca="1" si="711">ROUND(INDIRECT(CONCATENATE($AI266,AL$2+($AJ266-2010))),0)</f>
        <v>0</v>
      </c>
      <c r="AM266" s="285">
        <f t="shared" ca="1" si="711"/>
        <v>0</v>
      </c>
      <c r="AN266" s="285">
        <f t="shared" ca="1" si="711"/>
        <v>0</v>
      </c>
      <c r="AO266" s="285">
        <f t="shared" ca="1" si="711"/>
        <v>0</v>
      </c>
      <c r="AP266" s="285">
        <f t="shared" ca="1" si="711"/>
        <v>0</v>
      </c>
      <c r="AQ266" s="285">
        <f t="shared" ca="1" si="711"/>
        <v>0</v>
      </c>
      <c r="AR266" s="285">
        <f t="shared" ca="1" si="711"/>
        <v>0</v>
      </c>
      <c r="AS266" s="285">
        <f t="shared" ca="1" si="711"/>
        <v>0</v>
      </c>
      <c r="AT266" s="285">
        <f t="shared" ca="1" si="711"/>
        <v>0</v>
      </c>
      <c r="AU266" s="285">
        <f t="shared" ca="1" si="711"/>
        <v>150</v>
      </c>
      <c r="AV266" s="285">
        <f t="shared" ref="AV266:BD275" ca="1" si="712">ROUND(INDIRECT(CONCATENATE($AI266,AV$2+($AJ266-2010))),0)</f>
        <v>500</v>
      </c>
      <c r="AW266" s="285">
        <f t="shared" ca="1" si="712"/>
        <v>0</v>
      </c>
      <c r="AX266" s="285">
        <f t="shared" ca="1" si="712"/>
        <v>0</v>
      </c>
      <c r="AY266" s="609">
        <f t="shared" ca="1" si="712"/>
        <v>0</v>
      </c>
      <c r="AZ266" s="285">
        <f t="shared" ca="1" si="712"/>
        <v>10</v>
      </c>
      <c r="BA266" s="285">
        <f t="shared" ca="1" si="712"/>
        <v>25</v>
      </c>
      <c r="BB266" s="285">
        <f t="shared" ca="1" si="712"/>
        <v>8</v>
      </c>
      <c r="BC266" s="285">
        <f t="shared" ca="1" si="712"/>
        <v>0</v>
      </c>
      <c r="BD266" s="285">
        <f t="shared" ca="1" si="712"/>
        <v>7</v>
      </c>
      <c r="BE266" s="285">
        <f t="shared" ca="1" si="668"/>
        <v>0</v>
      </c>
      <c r="BF266" s="285">
        <f t="shared" ref="BF266:BI282" ca="1" si="713">ROUND(INDIRECT(CONCATENATE($AI266,BF$2+($AJ266-2010))),0)</f>
        <v>25</v>
      </c>
      <c r="BG266" s="285">
        <f t="shared" ca="1" si="713"/>
        <v>0</v>
      </c>
      <c r="BH266" s="285">
        <f t="shared" ca="1" si="713"/>
        <v>0</v>
      </c>
      <c r="BI266" s="285">
        <f t="shared" ca="1" si="713"/>
        <v>0</v>
      </c>
      <c r="BJ266" s="285">
        <f t="shared" ref="BJ266:BP275" ca="1" si="714">ROUND(INDIRECT(CONCATENATE($AI266,BJ$2+($AJ266-2010))),1)</f>
        <v>15</v>
      </c>
      <c r="BK266" s="285">
        <f t="shared" ca="1" si="714"/>
        <v>0</v>
      </c>
      <c r="BL266" s="285">
        <f t="shared" ca="1" si="714"/>
        <v>0</v>
      </c>
      <c r="BM266" s="285">
        <f t="shared" ca="1" si="714"/>
        <v>0</v>
      </c>
      <c r="BN266" s="285">
        <f t="shared" ca="1" si="714"/>
        <v>0</v>
      </c>
      <c r="BO266" s="285">
        <f t="shared" ca="1" si="714"/>
        <v>0</v>
      </c>
      <c r="BP266" s="285">
        <f t="shared" ca="1" si="714"/>
        <v>0</v>
      </c>
      <c r="BQ266" s="514">
        <f t="shared" ca="1" si="669"/>
        <v>24</v>
      </c>
      <c r="BR266" s="566">
        <f t="shared" ca="1" si="622"/>
        <v>89.3</v>
      </c>
      <c r="BS266" s="274">
        <f t="shared" ca="1" si="621"/>
        <v>650</v>
      </c>
      <c r="BT266" s="285">
        <f t="shared" ca="1" si="670"/>
        <v>739</v>
      </c>
      <c r="BU266" s="286" t="str">
        <f t="shared" si="626"/>
        <v>J</v>
      </c>
      <c r="BV266" s="323">
        <f t="shared" ca="1" si="672"/>
        <v>740</v>
      </c>
      <c r="BW266" s="323">
        <f t="shared" ca="1" si="671"/>
        <v>1</v>
      </c>
      <c r="BX266" s="288"/>
      <c r="BY266" s="322"/>
      <c r="BZ266" s="288"/>
      <c r="CA266" s="237" t="str">
        <f t="shared" si="665"/>
        <v>J</v>
      </c>
      <c r="CB266" s="278">
        <f t="shared" si="666"/>
        <v>2033</v>
      </c>
      <c r="CC266" s="279">
        <f t="shared" si="667"/>
        <v>9</v>
      </c>
      <c r="CD266" s="280">
        <f t="shared" ca="1" si="673"/>
        <v>0</v>
      </c>
      <c r="CE266" s="280">
        <f t="shared" ca="1" si="674"/>
        <v>0</v>
      </c>
      <c r="CF266" s="280">
        <f t="shared" ca="1" si="675"/>
        <v>0</v>
      </c>
      <c r="CG266" s="280">
        <f t="shared" ca="1" si="676"/>
        <v>0</v>
      </c>
      <c r="CH266" s="280">
        <f t="shared" ca="1" si="677"/>
        <v>0</v>
      </c>
      <c r="CI266" s="280">
        <f t="shared" ca="1" si="678"/>
        <v>0</v>
      </c>
      <c r="CJ266" s="280">
        <f t="shared" ca="1" si="679"/>
        <v>0</v>
      </c>
      <c r="CK266" s="280">
        <f t="shared" ca="1" si="680"/>
        <v>0</v>
      </c>
      <c r="CL266" s="280">
        <f t="shared" ca="1" si="681"/>
        <v>0</v>
      </c>
      <c r="CM266" s="280">
        <f t="shared" ca="1" si="682"/>
        <v>150</v>
      </c>
      <c r="CN266" s="280">
        <f t="shared" ca="1" si="683"/>
        <v>500</v>
      </c>
      <c r="CO266" s="280">
        <f t="shared" ca="1" si="684"/>
        <v>0</v>
      </c>
      <c r="CP266" s="365">
        <f t="shared" ca="1" si="685"/>
        <v>0</v>
      </c>
      <c r="CQ266" s="613">
        <f t="shared" ca="1" si="686"/>
        <v>0</v>
      </c>
      <c r="CR266" s="280">
        <f t="shared" ca="1" si="687"/>
        <v>10</v>
      </c>
      <c r="CS266" s="280">
        <f t="shared" ca="1" si="688"/>
        <v>25</v>
      </c>
      <c r="CT266" s="280">
        <f t="shared" ca="1" si="689"/>
        <v>7</v>
      </c>
      <c r="CU266" s="280">
        <f t="shared" ca="1" si="690"/>
        <v>0</v>
      </c>
      <c r="CV266" s="280">
        <f t="shared" ca="1" si="691"/>
        <v>7</v>
      </c>
      <c r="CW266" s="365">
        <f t="shared" ca="1" si="692"/>
        <v>0</v>
      </c>
      <c r="CX266" s="280">
        <f t="shared" ca="1" si="693"/>
        <v>25</v>
      </c>
      <c r="CY266" s="280">
        <f t="shared" ca="1" si="694"/>
        <v>0</v>
      </c>
      <c r="CZ266" s="280">
        <f t="shared" ca="1" si="695"/>
        <v>0</v>
      </c>
      <c r="DA266" s="280">
        <f t="shared" ca="1" si="696"/>
        <v>0</v>
      </c>
      <c r="DB266" s="280">
        <f t="shared" ca="1" si="697"/>
        <v>15</v>
      </c>
      <c r="DC266" s="280">
        <f t="shared" ca="1" si="698"/>
        <v>0</v>
      </c>
      <c r="DD266" s="280">
        <f t="shared" ca="1" si="699"/>
        <v>0</v>
      </c>
      <c r="DE266" s="280">
        <f t="shared" ca="1" si="700"/>
        <v>0</v>
      </c>
      <c r="DF266" s="280">
        <f t="shared" ca="1" si="701"/>
        <v>0</v>
      </c>
      <c r="DG266" s="280">
        <f t="shared" ca="1" si="702"/>
        <v>0</v>
      </c>
      <c r="DH266" s="280">
        <f t="shared" ca="1" si="703"/>
        <v>0</v>
      </c>
      <c r="DI266" s="568">
        <f t="shared" ca="1" si="704"/>
        <v>24</v>
      </c>
      <c r="DJ266" s="568">
        <f t="shared" ca="1" si="705"/>
        <v>65</v>
      </c>
      <c r="DK266" s="414">
        <f t="shared" ca="1" si="706"/>
        <v>650</v>
      </c>
      <c r="DL266" s="281">
        <f t="shared" ca="1" si="707"/>
        <v>739</v>
      </c>
      <c r="DM266" s="281">
        <f t="shared" ca="1" si="708"/>
        <v>738</v>
      </c>
      <c r="DN266" s="454">
        <f t="shared" ca="1" si="709"/>
        <v>-1</v>
      </c>
      <c r="DO266" s="626">
        <f t="shared" ca="1" si="710"/>
        <v>-1.3531799729364006E-3</v>
      </c>
    </row>
    <row r="267" spans="1:119" ht="11.25" customHeight="1">
      <c r="A267" s="1">
        <f t="shared" si="644"/>
        <v>2031</v>
      </c>
      <c r="B267" s="293">
        <v>0</v>
      </c>
      <c r="C267" s="293">
        <v>0</v>
      </c>
      <c r="D267" s="293">
        <v>0</v>
      </c>
      <c r="E267" s="293">
        <v>0</v>
      </c>
      <c r="F267" s="293">
        <v>0</v>
      </c>
      <c r="G267" s="293">
        <v>0</v>
      </c>
      <c r="H267" s="293">
        <v>0</v>
      </c>
      <c r="I267" s="293">
        <v>0</v>
      </c>
      <c r="J267" s="293">
        <v>0</v>
      </c>
      <c r="K267" s="293">
        <v>0</v>
      </c>
      <c r="L267" s="293">
        <v>0</v>
      </c>
      <c r="M267" s="293">
        <v>0</v>
      </c>
      <c r="P267" s="1">
        <f t="shared" si="649"/>
        <v>2031</v>
      </c>
      <c r="Q267" s="357">
        <f t="shared" ref="Q267:Q276" si="715">L266</f>
        <v>0</v>
      </c>
      <c r="R267" s="357">
        <f t="shared" ref="R267:R276" si="716">M266</f>
        <v>0</v>
      </c>
      <c r="S267" s="390">
        <f t="shared" ref="S267:S276" si="717">B267</f>
        <v>0</v>
      </c>
      <c r="T267" s="390">
        <f t="shared" ref="T267:T276" si="718">C267</f>
        <v>0</v>
      </c>
      <c r="U267" s="390">
        <f t="shared" ref="U267:U276" si="719">D267</f>
        <v>0</v>
      </c>
      <c r="V267" s="390">
        <f t="shared" ref="V267:V276" si="720">E267</f>
        <v>0</v>
      </c>
      <c r="W267" s="390">
        <f t="shared" ref="W267:W276" si="721">F267</f>
        <v>0</v>
      </c>
      <c r="X267" s="390">
        <f t="shared" ref="X267:X276" si="722">G267</f>
        <v>0</v>
      </c>
      <c r="Y267" s="390">
        <f t="shared" ref="Y267:Y276" si="723">H267</f>
        <v>0</v>
      </c>
      <c r="Z267" s="390">
        <f t="shared" ref="Z267:Z276" si="724">I267</f>
        <v>0</v>
      </c>
      <c r="AA267" s="390">
        <f t="shared" ref="AA267:AA276" si="725">J267</f>
        <v>0</v>
      </c>
      <c r="AB267" s="390">
        <f t="shared" ref="AB267:AB276" si="726">K267</f>
        <v>0</v>
      </c>
      <c r="AD267" s="55"/>
      <c r="AE267" s="262"/>
      <c r="AF267" s="262"/>
      <c r="AH267" s="25"/>
      <c r="AI267" s="237" t="str">
        <f t="shared" si="623"/>
        <v>Z</v>
      </c>
      <c r="AJ267" s="25">
        <f t="shared" si="624"/>
        <v>2033</v>
      </c>
      <c r="AK267" s="284">
        <f t="shared" si="625"/>
        <v>10</v>
      </c>
      <c r="AL267" s="285">
        <f t="shared" ca="1" si="711"/>
        <v>0</v>
      </c>
      <c r="AM267" s="285">
        <f t="shared" ca="1" si="711"/>
        <v>0</v>
      </c>
      <c r="AN267" s="285">
        <f t="shared" ca="1" si="711"/>
        <v>0</v>
      </c>
      <c r="AO267" s="285">
        <f t="shared" ca="1" si="711"/>
        <v>0</v>
      </c>
      <c r="AP267" s="285">
        <f t="shared" ca="1" si="711"/>
        <v>0</v>
      </c>
      <c r="AQ267" s="285">
        <f t="shared" ca="1" si="711"/>
        <v>0</v>
      </c>
      <c r="AR267" s="285">
        <f t="shared" ca="1" si="711"/>
        <v>0</v>
      </c>
      <c r="AS267" s="285">
        <f t="shared" ca="1" si="711"/>
        <v>0</v>
      </c>
      <c r="AT267" s="285">
        <f t="shared" ca="1" si="711"/>
        <v>0</v>
      </c>
      <c r="AU267" s="285">
        <f t="shared" ca="1" si="711"/>
        <v>150</v>
      </c>
      <c r="AV267" s="285">
        <f t="shared" ca="1" si="712"/>
        <v>500</v>
      </c>
      <c r="AW267" s="285">
        <f t="shared" ca="1" si="712"/>
        <v>0</v>
      </c>
      <c r="AX267" s="285">
        <f t="shared" ca="1" si="712"/>
        <v>0</v>
      </c>
      <c r="AY267" s="609">
        <f t="shared" ca="1" si="712"/>
        <v>0</v>
      </c>
      <c r="AZ267" s="285">
        <f t="shared" ca="1" si="712"/>
        <v>10</v>
      </c>
      <c r="BA267" s="285">
        <f t="shared" ca="1" si="712"/>
        <v>25</v>
      </c>
      <c r="BB267" s="285">
        <f t="shared" ca="1" si="712"/>
        <v>7</v>
      </c>
      <c r="BC267" s="285">
        <f t="shared" ca="1" si="712"/>
        <v>0</v>
      </c>
      <c r="BD267" s="285">
        <f t="shared" ca="1" si="712"/>
        <v>7</v>
      </c>
      <c r="BE267" s="285">
        <f t="shared" ca="1" si="668"/>
        <v>0</v>
      </c>
      <c r="BF267" s="285">
        <f t="shared" ca="1" si="713"/>
        <v>25</v>
      </c>
      <c r="BG267" s="285">
        <f t="shared" ca="1" si="713"/>
        <v>0</v>
      </c>
      <c r="BH267" s="285">
        <f t="shared" ca="1" si="713"/>
        <v>0</v>
      </c>
      <c r="BI267" s="285">
        <f t="shared" ca="1" si="713"/>
        <v>0</v>
      </c>
      <c r="BJ267" s="285">
        <f t="shared" ca="1" si="714"/>
        <v>15</v>
      </c>
      <c r="BK267" s="285">
        <f t="shared" ca="1" si="714"/>
        <v>0</v>
      </c>
      <c r="BL267" s="285">
        <f t="shared" ca="1" si="714"/>
        <v>0</v>
      </c>
      <c r="BM267" s="285">
        <f t="shared" ca="1" si="714"/>
        <v>0</v>
      </c>
      <c r="BN267" s="285">
        <f t="shared" ca="1" si="714"/>
        <v>0</v>
      </c>
      <c r="BO267" s="285">
        <f t="shared" ca="1" si="714"/>
        <v>0</v>
      </c>
      <c r="BP267" s="285">
        <f t="shared" ca="1" si="714"/>
        <v>0</v>
      </c>
      <c r="BQ267" s="514">
        <f t="shared" ca="1" si="669"/>
        <v>24</v>
      </c>
      <c r="BR267" s="566">
        <f t="shared" ca="1" si="622"/>
        <v>88.6</v>
      </c>
      <c r="BS267" s="274">
        <f t="shared" ca="1" si="621"/>
        <v>650</v>
      </c>
      <c r="BT267" s="285">
        <f t="shared" ca="1" si="670"/>
        <v>739</v>
      </c>
      <c r="BU267" s="286" t="str">
        <f t="shared" si="626"/>
        <v>K</v>
      </c>
      <c r="BV267" s="323">
        <f t="shared" ca="1" si="672"/>
        <v>739</v>
      </c>
      <c r="BW267" s="323">
        <f t="shared" ca="1" si="671"/>
        <v>0</v>
      </c>
      <c r="BX267" s="288"/>
      <c r="BY267" s="322"/>
      <c r="BZ267" s="288"/>
      <c r="CA267" s="237" t="str">
        <f t="shared" si="665"/>
        <v>K</v>
      </c>
      <c r="CB267" s="278">
        <f t="shared" si="666"/>
        <v>2033</v>
      </c>
      <c r="CC267" s="279">
        <f t="shared" si="667"/>
        <v>10</v>
      </c>
      <c r="CD267" s="280">
        <f t="shared" ca="1" si="673"/>
        <v>0</v>
      </c>
      <c r="CE267" s="280">
        <f t="shared" ca="1" si="674"/>
        <v>0</v>
      </c>
      <c r="CF267" s="280">
        <f t="shared" ca="1" si="675"/>
        <v>0</v>
      </c>
      <c r="CG267" s="280">
        <f t="shared" ca="1" si="676"/>
        <v>0</v>
      </c>
      <c r="CH267" s="280">
        <f t="shared" ca="1" si="677"/>
        <v>0</v>
      </c>
      <c r="CI267" s="280">
        <f t="shared" ca="1" si="678"/>
        <v>0</v>
      </c>
      <c r="CJ267" s="280">
        <f t="shared" ca="1" si="679"/>
        <v>0</v>
      </c>
      <c r="CK267" s="280">
        <f t="shared" ca="1" si="680"/>
        <v>0</v>
      </c>
      <c r="CL267" s="280">
        <f t="shared" ca="1" si="681"/>
        <v>0</v>
      </c>
      <c r="CM267" s="280">
        <f t="shared" ca="1" si="682"/>
        <v>150</v>
      </c>
      <c r="CN267" s="280">
        <f t="shared" ca="1" si="683"/>
        <v>500</v>
      </c>
      <c r="CO267" s="280">
        <f t="shared" ca="1" si="684"/>
        <v>0</v>
      </c>
      <c r="CP267" s="365">
        <f t="shared" ca="1" si="685"/>
        <v>0</v>
      </c>
      <c r="CQ267" s="613">
        <f t="shared" ca="1" si="686"/>
        <v>0</v>
      </c>
      <c r="CR267" s="280">
        <f t="shared" ca="1" si="687"/>
        <v>11</v>
      </c>
      <c r="CS267" s="280">
        <f t="shared" ca="1" si="688"/>
        <v>25</v>
      </c>
      <c r="CT267" s="280">
        <f t="shared" ca="1" si="689"/>
        <v>6</v>
      </c>
      <c r="CU267" s="280">
        <f t="shared" ca="1" si="690"/>
        <v>0</v>
      </c>
      <c r="CV267" s="280">
        <f t="shared" ca="1" si="691"/>
        <v>5</v>
      </c>
      <c r="CW267" s="365">
        <f t="shared" ca="1" si="692"/>
        <v>0</v>
      </c>
      <c r="CX267" s="280">
        <f t="shared" ca="1" si="693"/>
        <v>25</v>
      </c>
      <c r="CY267" s="280">
        <f t="shared" ca="1" si="694"/>
        <v>0</v>
      </c>
      <c r="CZ267" s="280">
        <f t="shared" ca="1" si="695"/>
        <v>0</v>
      </c>
      <c r="DA267" s="280">
        <f t="shared" ca="1" si="696"/>
        <v>0</v>
      </c>
      <c r="DB267" s="280">
        <f t="shared" ca="1" si="697"/>
        <v>15</v>
      </c>
      <c r="DC267" s="280">
        <f t="shared" ca="1" si="698"/>
        <v>0</v>
      </c>
      <c r="DD267" s="280">
        <f t="shared" ca="1" si="699"/>
        <v>0</v>
      </c>
      <c r="DE267" s="280">
        <f t="shared" ca="1" si="700"/>
        <v>0</v>
      </c>
      <c r="DF267" s="280">
        <f t="shared" ca="1" si="701"/>
        <v>0</v>
      </c>
      <c r="DG267" s="280">
        <f t="shared" ca="1" si="702"/>
        <v>0</v>
      </c>
      <c r="DH267" s="280">
        <f t="shared" ca="1" si="703"/>
        <v>0</v>
      </c>
      <c r="DI267" s="568">
        <f t="shared" ca="1" si="704"/>
        <v>22</v>
      </c>
      <c r="DJ267" s="568">
        <f t="shared" ca="1" si="705"/>
        <v>65</v>
      </c>
      <c r="DK267" s="414">
        <f t="shared" ca="1" si="706"/>
        <v>650</v>
      </c>
      <c r="DL267" s="281">
        <f t="shared" ca="1" si="707"/>
        <v>737</v>
      </c>
      <c r="DM267" s="281">
        <f t="shared" ca="1" si="708"/>
        <v>737</v>
      </c>
      <c r="DN267" s="454">
        <f t="shared" ca="1" si="709"/>
        <v>0</v>
      </c>
      <c r="DO267" s="626">
        <f t="shared" ca="1" si="710"/>
        <v>0</v>
      </c>
    </row>
    <row r="268" spans="1:119" ht="11.25" customHeight="1">
      <c r="A268" s="1">
        <f t="shared" si="644"/>
        <v>2032</v>
      </c>
      <c r="B268" s="293">
        <v>0</v>
      </c>
      <c r="C268" s="293">
        <v>0</v>
      </c>
      <c r="D268" s="293">
        <v>0</v>
      </c>
      <c r="E268" s="293">
        <v>0</v>
      </c>
      <c r="F268" s="293">
        <v>0</v>
      </c>
      <c r="G268" s="293">
        <v>0</v>
      </c>
      <c r="H268" s="293">
        <v>0</v>
      </c>
      <c r="I268" s="293">
        <v>0</v>
      </c>
      <c r="J268" s="293">
        <v>0</v>
      </c>
      <c r="K268" s="293">
        <v>0</v>
      </c>
      <c r="L268" s="293">
        <v>0</v>
      </c>
      <c r="M268" s="293">
        <v>0</v>
      </c>
      <c r="P268" s="1">
        <f t="shared" si="649"/>
        <v>2032</v>
      </c>
      <c r="Q268" s="357">
        <f t="shared" si="715"/>
        <v>0</v>
      </c>
      <c r="R268" s="357">
        <f t="shared" si="716"/>
        <v>0</v>
      </c>
      <c r="S268" s="390">
        <f t="shared" si="717"/>
        <v>0</v>
      </c>
      <c r="T268" s="390">
        <f t="shared" si="718"/>
        <v>0</v>
      </c>
      <c r="U268" s="390">
        <f t="shared" si="719"/>
        <v>0</v>
      </c>
      <c r="V268" s="390">
        <f t="shared" si="720"/>
        <v>0</v>
      </c>
      <c r="W268" s="390">
        <f t="shared" si="721"/>
        <v>0</v>
      </c>
      <c r="X268" s="390">
        <f t="shared" si="722"/>
        <v>0</v>
      </c>
      <c r="Y268" s="390">
        <f t="shared" si="723"/>
        <v>0</v>
      </c>
      <c r="Z268" s="390">
        <f t="shared" si="724"/>
        <v>0</v>
      </c>
      <c r="AA268" s="390">
        <f t="shared" si="725"/>
        <v>0</v>
      </c>
      <c r="AB268" s="390">
        <f t="shared" si="726"/>
        <v>0</v>
      </c>
      <c r="AE268" s="237"/>
      <c r="AF268" s="259"/>
      <c r="AG268" s="25"/>
      <c r="AH268" s="25"/>
      <c r="AI268" s="237" t="str">
        <f t="shared" si="623"/>
        <v>AA</v>
      </c>
      <c r="AJ268" s="25">
        <f t="shared" si="624"/>
        <v>2033</v>
      </c>
      <c r="AK268" s="284">
        <f t="shared" si="625"/>
        <v>11</v>
      </c>
      <c r="AL268" s="285">
        <f t="shared" ca="1" si="711"/>
        <v>0</v>
      </c>
      <c r="AM268" s="285">
        <f t="shared" ca="1" si="711"/>
        <v>0</v>
      </c>
      <c r="AN268" s="285">
        <f t="shared" ca="1" si="711"/>
        <v>0</v>
      </c>
      <c r="AO268" s="285">
        <f t="shared" ca="1" si="711"/>
        <v>0</v>
      </c>
      <c r="AP268" s="285">
        <f t="shared" ca="1" si="711"/>
        <v>0</v>
      </c>
      <c r="AQ268" s="285">
        <f t="shared" ca="1" si="711"/>
        <v>0</v>
      </c>
      <c r="AR268" s="285">
        <f t="shared" ca="1" si="711"/>
        <v>0</v>
      </c>
      <c r="AS268" s="285">
        <f t="shared" ca="1" si="711"/>
        <v>0</v>
      </c>
      <c r="AT268" s="285">
        <f t="shared" ca="1" si="711"/>
        <v>0</v>
      </c>
      <c r="AU268" s="285">
        <f t="shared" ca="1" si="711"/>
        <v>150</v>
      </c>
      <c r="AV268" s="285">
        <f t="shared" ca="1" si="712"/>
        <v>500</v>
      </c>
      <c r="AW268" s="285">
        <f t="shared" ca="1" si="712"/>
        <v>0</v>
      </c>
      <c r="AX268" s="285">
        <f t="shared" ca="1" si="712"/>
        <v>0</v>
      </c>
      <c r="AY268" s="609">
        <f t="shared" ca="1" si="712"/>
        <v>0</v>
      </c>
      <c r="AZ268" s="285">
        <f t="shared" ca="1" si="712"/>
        <v>10</v>
      </c>
      <c r="BA268" s="285">
        <f t="shared" ca="1" si="712"/>
        <v>25</v>
      </c>
      <c r="BB268" s="285">
        <f t="shared" ca="1" si="712"/>
        <v>6</v>
      </c>
      <c r="BC268" s="285">
        <f t="shared" ca="1" si="712"/>
        <v>0</v>
      </c>
      <c r="BD268" s="285">
        <f t="shared" ca="1" si="712"/>
        <v>7</v>
      </c>
      <c r="BE268" s="285">
        <f t="shared" ca="1" si="668"/>
        <v>0</v>
      </c>
      <c r="BF268" s="285">
        <f t="shared" ca="1" si="713"/>
        <v>25</v>
      </c>
      <c r="BG268" s="285">
        <f t="shared" ca="1" si="713"/>
        <v>0</v>
      </c>
      <c r="BH268" s="285">
        <f t="shared" ca="1" si="713"/>
        <v>0</v>
      </c>
      <c r="BI268" s="285">
        <f t="shared" ca="1" si="713"/>
        <v>0</v>
      </c>
      <c r="BJ268" s="285">
        <f t="shared" ca="1" si="714"/>
        <v>15</v>
      </c>
      <c r="BK268" s="285">
        <f t="shared" ca="1" si="714"/>
        <v>0</v>
      </c>
      <c r="BL268" s="285">
        <f t="shared" ca="1" si="714"/>
        <v>0</v>
      </c>
      <c r="BM268" s="285">
        <f t="shared" ca="1" si="714"/>
        <v>0</v>
      </c>
      <c r="BN268" s="285">
        <f t="shared" ca="1" si="714"/>
        <v>0</v>
      </c>
      <c r="BO268" s="285">
        <f t="shared" ca="1" si="714"/>
        <v>0</v>
      </c>
      <c r="BP268" s="285">
        <f t="shared" ca="1" si="714"/>
        <v>0</v>
      </c>
      <c r="BQ268" s="514">
        <f t="shared" ca="1" si="669"/>
        <v>23</v>
      </c>
      <c r="BR268" s="566">
        <f t="shared" ca="1" si="622"/>
        <v>87.9</v>
      </c>
      <c r="BS268" s="274">
        <f t="shared" ca="1" si="621"/>
        <v>650</v>
      </c>
      <c r="BT268" s="285">
        <f t="shared" ca="1" si="670"/>
        <v>738</v>
      </c>
      <c r="BU268" s="286" t="str">
        <f t="shared" si="626"/>
        <v>L</v>
      </c>
      <c r="BV268" s="323">
        <f t="shared" ca="1" si="672"/>
        <v>738</v>
      </c>
      <c r="BW268" s="323">
        <f t="shared" ca="1" si="671"/>
        <v>0</v>
      </c>
      <c r="BX268" s="288"/>
      <c r="BY268" s="322"/>
      <c r="BZ268" s="288"/>
      <c r="CA268" s="237" t="str">
        <f t="shared" si="665"/>
        <v>L</v>
      </c>
      <c r="CB268" s="278">
        <f t="shared" si="666"/>
        <v>2033</v>
      </c>
      <c r="CC268" s="279">
        <f t="shared" si="667"/>
        <v>11</v>
      </c>
      <c r="CD268" s="280">
        <f t="shared" ca="1" si="673"/>
        <v>0</v>
      </c>
      <c r="CE268" s="280">
        <f t="shared" ca="1" si="674"/>
        <v>0</v>
      </c>
      <c r="CF268" s="280">
        <f t="shared" ca="1" si="675"/>
        <v>0</v>
      </c>
      <c r="CG268" s="280">
        <f t="shared" ca="1" si="676"/>
        <v>0</v>
      </c>
      <c r="CH268" s="280">
        <f t="shared" ca="1" si="677"/>
        <v>0</v>
      </c>
      <c r="CI268" s="280">
        <f t="shared" ca="1" si="678"/>
        <v>0</v>
      </c>
      <c r="CJ268" s="280">
        <f t="shared" ca="1" si="679"/>
        <v>0</v>
      </c>
      <c r="CK268" s="280">
        <f t="shared" ca="1" si="680"/>
        <v>0</v>
      </c>
      <c r="CL268" s="280">
        <f t="shared" ca="1" si="681"/>
        <v>0</v>
      </c>
      <c r="CM268" s="280">
        <f t="shared" ca="1" si="682"/>
        <v>150</v>
      </c>
      <c r="CN268" s="280">
        <f t="shared" ca="1" si="683"/>
        <v>500</v>
      </c>
      <c r="CO268" s="280">
        <f t="shared" ca="1" si="684"/>
        <v>0</v>
      </c>
      <c r="CP268" s="365">
        <f t="shared" ca="1" si="685"/>
        <v>0</v>
      </c>
      <c r="CQ268" s="613">
        <f t="shared" ca="1" si="686"/>
        <v>0</v>
      </c>
      <c r="CR268" s="280">
        <f t="shared" ca="1" si="687"/>
        <v>7</v>
      </c>
      <c r="CS268" s="280">
        <f t="shared" ca="1" si="688"/>
        <v>25</v>
      </c>
      <c r="CT268" s="280">
        <f t="shared" ca="1" si="689"/>
        <v>6</v>
      </c>
      <c r="CU268" s="280">
        <f t="shared" ca="1" si="690"/>
        <v>0</v>
      </c>
      <c r="CV268" s="280">
        <f t="shared" ca="1" si="691"/>
        <v>5</v>
      </c>
      <c r="CW268" s="365">
        <f t="shared" ca="1" si="692"/>
        <v>0</v>
      </c>
      <c r="CX268" s="280">
        <f t="shared" ca="1" si="693"/>
        <v>25</v>
      </c>
      <c r="CY268" s="280">
        <f t="shared" ca="1" si="694"/>
        <v>0</v>
      </c>
      <c r="CZ268" s="280">
        <f t="shared" ca="1" si="695"/>
        <v>0</v>
      </c>
      <c r="DA268" s="280">
        <f t="shared" ca="1" si="696"/>
        <v>0</v>
      </c>
      <c r="DB268" s="280">
        <f t="shared" ca="1" si="697"/>
        <v>15</v>
      </c>
      <c r="DC268" s="280">
        <f t="shared" ca="1" si="698"/>
        <v>0</v>
      </c>
      <c r="DD268" s="280">
        <f t="shared" ca="1" si="699"/>
        <v>0</v>
      </c>
      <c r="DE268" s="280">
        <f t="shared" ca="1" si="700"/>
        <v>0</v>
      </c>
      <c r="DF268" s="280">
        <f t="shared" ca="1" si="701"/>
        <v>0</v>
      </c>
      <c r="DG268" s="280">
        <f t="shared" ca="1" si="702"/>
        <v>0</v>
      </c>
      <c r="DH268" s="280">
        <f t="shared" ca="1" si="703"/>
        <v>0</v>
      </c>
      <c r="DI268" s="568">
        <f t="shared" ca="1" si="704"/>
        <v>18</v>
      </c>
      <c r="DJ268" s="568">
        <f t="shared" ca="1" si="705"/>
        <v>65</v>
      </c>
      <c r="DK268" s="414">
        <f t="shared" ca="1" si="706"/>
        <v>650</v>
      </c>
      <c r="DL268" s="281">
        <f t="shared" ca="1" si="707"/>
        <v>733</v>
      </c>
      <c r="DM268" s="281">
        <f t="shared" ca="1" si="708"/>
        <v>733</v>
      </c>
      <c r="DN268" s="454">
        <f t="shared" ca="1" si="709"/>
        <v>0</v>
      </c>
      <c r="DO268" s="626">
        <f t="shared" ca="1" si="710"/>
        <v>0</v>
      </c>
    </row>
    <row r="269" spans="1:119" ht="11.25" customHeight="1">
      <c r="A269" s="1">
        <f t="shared" si="644"/>
        <v>2033</v>
      </c>
      <c r="B269" s="293">
        <v>0</v>
      </c>
      <c r="C269" s="293">
        <v>0</v>
      </c>
      <c r="D269" s="293">
        <v>0</v>
      </c>
      <c r="E269" s="293">
        <v>0</v>
      </c>
      <c r="F269" s="293">
        <v>0</v>
      </c>
      <c r="G269" s="293">
        <v>0</v>
      </c>
      <c r="H269" s="293">
        <v>0</v>
      </c>
      <c r="I269" s="293">
        <v>0</v>
      </c>
      <c r="J269" s="293">
        <v>0</v>
      </c>
      <c r="K269" s="293">
        <v>0</v>
      </c>
      <c r="L269" s="293">
        <v>0</v>
      </c>
      <c r="M269" s="293">
        <v>0</v>
      </c>
      <c r="P269" s="1">
        <f t="shared" si="649"/>
        <v>2033</v>
      </c>
      <c r="Q269" s="357">
        <f t="shared" si="715"/>
        <v>0</v>
      </c>
      <c r="R269" s="357">
        <f t="shared" si="716"/>
        <v>0</v>
      </c>
      <c r="S269" s="390">
        <f t="shared" si="717"/>
        <v>0</v>
      </c>
      <c r="T269" s="390">
        <f t="shared" si="718"/>
        <v>0</v>
      </c>
      <c r="U269" s="390">
        <f t="shared" si="719"/>
        <v>0</v>
      </c>
      <c r="V269" s="390">
        <f t="shared" si="720"/>
        <v>0</v>
      </c>
      <c r="W269" s="390">
        <f t="shared" si="721"/>
        <v>0</v>
      </c>
      <c r="X269" s="390">
        <f t="shared" si="722"/>
        <v>0</v>
      </c>
      <c r="Y269" s="390">
        <f t="shared" si="723"/>
        <v>0</v>
      </c>
      <c r="Z269" s="390">
        <f t="shared" si="724"/>
        <v>0</v>
      </c>
      <c r="AA269" s="390">
        <f t="shared" si="725"/>
        <v>0</v>
      </c>
      <c r="AB269" s="390">
        <f t="shared" si="726"/>
        <v>0</v>
      </c>
      <c r="AD269" s="55"/>
      <c r="AE269" s="262"/>
      <c r="AF269" s="262"/>
      <c r="AG269" s="25"/>
      <c r="AH269" s="25"/>
      <c r="AI269" s="237" t="str">
        <f t="shared" si="623"/>
        <v>AB</v>
      </c>
      <c r="AJ269" s="25">
        <f t="shared" si="624"/>
        <v>2033</v>
      </c>
      <c r="AK269" s="284">
        <f t="shared" si="625"/>
        <v>12</v>
      </c>
      <c r="AL269" s="285">
        <f t="shared" ca="1" si="711"/>
        <v>0</v>
      </c>
      <c r="AM269" s="285">
        <f t="shared" ca="1" si="711"/>
        <v>0</v>
      </c>
      <c r="AN269" s="285">
        <f t="shared" ca="1" si="711"/>
        <v>0</v>
      </c>
      <c r="AO269" s="285">
        <f t="shared" ca="1" si="711"/>
        <v>0</v>
      </c>
      <c r="AP269" s="285">
        <f t="shared" ca="1" si="711"/>
        <v>0</v>
      </c>
      <c r="AQ269" s="285">
        <f t="shared" ca="1" si="711"/>
        <v>0</v>
      </c>
      <c r="AR269" s="285">
        <f t="shared" ca="1" si="711"/>
        <v>0</v>
      </c>
      <c r="AS269" s="285">
        <f t="shared" ca="1" si="711"/>
        <v>0</v>
      </c>
      <c r="AT269" s="285">
        <f t="shared" ca="1" si="711"/>
        <v>0</v>
      </c>
      <c r="AU269" s="285">
        <f t="shared" ca="1" si="711"/>
        <v>150</v>
      </c>
      <c r="AV269" s="285">
        <f t="shared" ca="1" si="712"/>
        <v>500</v>
      </c>
      <c r="AW269" s="285">
        <f t="shared" ca="1" si="712"/>
        <v>0</v>
      </c>
      <c r="AX269" s="285">
        <f t="shared" ca="1" si="712"/>
        <v>0</v>
      </c>
      <c r="AY269" s="609">
        <f t="shared" ca="1" si="712"/>
        <v>0</v>
      </c>
      <c r="AZ269" s="285">
        <f t="shared" ca="1" si="712"/>
        <v>11</v>
      </c>
      <c r="BA269" s="285">
        <f t="shared" ca="1" si="712"/>
        <v>25</v>
      </c>
      <c r="BB269" s="285">
        <f t="shared" ca="1" si="712"/>
        <v>6</v>
      </c>
      <c r="BC269" s="285">
        <f t="shared" ca="1" si="712"/>
        <v>0</v>
      </c>
      <c r="BD269" s="285">
        <f t="shared" ca="1" si="712"/>
        <v>5</v>
      </c>
      <c r="BE269" s="285">
        <f t="shared" ca="1" si="668"/>
        <v>0</v>
      </c>
      <c r="BF269" s="285">
        <f t="shared" ca="1" si="713"/>
        <v>25</v>
      </c>
      <c r="BG269" s="285">
        <f t="shared" ca="1" si="713"/>
        <v>0</v>
      </c>
      <c r="BH269" s="285">
        <f t="shared" ca="1" si="713"/>
        <v>0</v>
      </c>
      <c r="BI269" s="285">
        <f t="shared" ca="1" si="713"/>
        <v>0</v>
      </c>
      <c r="BJ269" s="285">
        <f t="shared" ca="1" si="714"/>
        <v>15</v>
      </c>
      <c r="BK269" s="285">
        <f t="shared" ca="1" si="714"/>
        <v>0</v>
      </c>
      <c r="BL269" s="285">
        <f t="shared" ca="1" si="714"/>
        <v>0</v>
      </c>
      <c r="BM269" s="285">
        <f t="shared" ca="1" si="714"/>
        <v>0</v>
      </c>
      <c r="BN269" s="285">
        <f t="shared" ca="1" si="714"/>
        <v>0</v>
      </c>
      <c r="BO269" s="285">
        <f t="shared" ca="1" si="714"/>
        <v>0</v>
      </c>
      <c r="BP269" s="285">
        <f t="shared" ca="1" si="714"/>
        <v>0</v>
      </c>
      <c r="BQ269" s="514">
        <f t="shared" ca="1" si="669"/>
        <v>22</v>
      </c>
      <c r="BR269" s="566">
        <f t="shared" ca="1" si="622"/>
        <v>86.8</v>
      </c>
      <c r="BS269" s="274">
        <f t="shared" ca="1" si="621"/>
        <v>650</v>
      </c>
      <c r="BT269" s="285">
        <f t="shared" ca="1" si="670"/>
        <v>737</v>
      </c>
      <c r="BU269" s="286" t="str">
        <f t="shared" si="626"/>
        <v>M</v>
      </c>
      <c r="BV269" s="323">
        <f t="shared" ca="1" si="672"/>
        <v>737</v>
      </c>
      <c r="BW269" s="323">
        <f t="shared" ca="1" si="671"/>
        <v>0</v>
      </c>
      <c r="BX269" s="288"/>
      <c r="BY269" s="322"/>
      <c r="BZ269" s="288"/>
      <c r="CA269" s="237" t="str">
        <f t="shared" si="665"/>
        <v>M</v>
      </c>
      <c r="CB269" s="278">
        <f t="shared" si="666"/>
        <v>2033</v>
      </c>
      <c r="CC269" s="279">
        <f t="shared" si="667"/>
        <v>12</v>
      </c>
      <c r="CD269" s="280">
        <f t="shared" ca="1" si="673"/>
        <v>0</v>
      </c>
      <c r="CE269" s="280">
        <f t="shared" ca="1" si="674"/>
        <v>0</v>
      </c>
      <c r="CF269" s="280">
        <f t="shared" ca="1" si="675"/>
        <v>0</v>
      </c>
      <c r="CG269" s="280">
        <f t="shared" ca="1" si="676"/>
        <v>0</v>
      </c>
      <c r="CH269" s="280">
        <f t="shared" ca="1" si="677"/>
        <v>0</v>
      </c>
      <c r="CI269" s="280">
        <f t="shared" ca="1" si="678"/>
        <v>0</v>
      </c>
      <c r="CJ269" s="280">
        <f t="shared" ca="1" si="679"/>
        <v>0</v>
      </c>
      <c r="CK269" s="280">
        <f t="shared" ca="1" si="680"/>
        <v>0</v>
      </c>
      <c r="CL269" s="280">
        <f t="shared" ca="1" si="681"/>
        <v>600</v>
      </c>
      <c r="CM269" s="280">
        <f t="shared" ca="1" si="682"/>
        <v>150</v>
      </c>
      <c r="CN269" s="280">
        <f t="shared" ca="1" si="683"/>
        <v>500</v>
      </c>
      <c r="CO269" s="280">
        <f t="shared" ca="1" si="684"/>
        <v>0</v>
      </c>
      <c r="CP269" s="365">
        <f t="shared" ca="1" si="685"/>
        <v>0</v>
      </c>
      <c r="CQ269" s="613">
        <f t="shared" ca="1" si="686"/>
        <v>0</v>
      </c>
      <c r="CR269" s="280">
        <f t="shared" ca="1" si="687"/>
        <v>10</v>
      </c>
      <c r="CS269" s="280">
        <f t="shared" ca="1" si="688"/>
        <v>25</v>
      </c>
      <c r="CT269" s="280">
        <f t="shared" ca="1" si="689"/>
        <v>8</v>
      </c>
      <c r="CU269" s="280">
        <f t="shared" ca="1" si="690"/>
        <v>0</v>
      </c>
      <c r="CV269" s="280">
        <f t="shared" ca="1" si="691"/>
        <v>6</v>
      </c>
      <c r="CW269" s="365">
        <f t="shared" ca="1" si="692"/>
        <v>0</v>
      </c>
      <c r="CX269" s="280">
        <f t="shared" ca="1" si="693"/>
        <v>25</v>
      </c>
      <c r="CY269" s="280">
        <f t="shared" ca="1" si="694"/>
        <v>0</v>
      </c>
      <c r="CZ269" s="280">
        <f t="shared" ca="1" si="695"/>
        <v>0</v>
      </c>
      <c r="DA269" s="280">
        <f t="shared" ca="1" si="696"/>
        <v>0</v>
      </c>
      <c r="DB269" s="280">
        <f t="shared" ca="1" si="697"/>
        <v>15</v>
      </c>
      <c r="DC269" s="280">
        <f t="shared" ca="1" si="698"/>
        <v>0</v>
      </c>
      <c r="DD269" s="280">
        <f t="shared" ca="1" si="699"/>
        <v>0</v>
      </c>
      <c r="DE269" s="280">
        <f t="shared" ca="1" si="700"/>
        <v>0</v>
      </c>
      <c r="DF269" s="280">
        <f t="shared" ca="1" si="701"/>
        <v>0</v>
      </c>
      <c r="DG269" s="280">
        <f t="shared" ca="1" si="702"/>
        <v>0</v>
      </c>
      <c r="DH269" s="280">
        <f t="shared" ca="1" si="703"/>
        <v>0</v>
      </c>
      <c r="DI269" s="568">
        <f t="shared" ca="1" si="704"/>
        <v>24</v>
      </c>
      <c r="DJ269" s="568">
        <f t="shared" ca="1" si="705"/>
        <v>65</v>
      </c>
      <c r="DK269" s="414">
        <f t="shared" ca="1" si="706"/>
        <v>1250</v>
      </c>
      <c r="DL269" s="281">
        <f t="shared" ca="1" si="707"/>
        <v>1339</v>
      </c>
      <c r="DM269" s="281">
        <f t="shared" ca="1" si="708"/>
        <v>1339</v>
      </c>
      <c r="DN269" s="454">
        <f t="shared" ca="1" si="709"/>
        <v>0</v>
      </c>
      <c r="DO269" s="626">
        <f t="shared" ca="1" si="710"/>
        <v>0</v>
      </c>
    </row>
    <row r="270" spans="1:119" ht="11.25" customHeight="1">
      <c r="A270" s="1">
        <f t="shared" si="644"/>
        <v>2034</v>
      </c>
      <c r="B270" s="293">
        <v>0</v>
      </c>
      <c r="C270" s="293">
        <v>0</v>
      </c>
      <c r="D270" s="293">
        <v>0</v>
      </c>
      <c r="E270" s="293">
        <v>0</v>
      </c>
      <c r="F270" s="293">
        <v>0</v>
      </c>
      <c r="G270" s="293">
        <v>0</v>
      </c>
      <c r="H270" s="293">
        <v>0</v>
      </c>
      <c r="I270" s="293">
        <v>0</v>
      </c>
      <c r="J270" s="293">
        <v>0</v>
      </c>
      <c r="K270" s="293">
        <v>0</v>
      </c>
      <c r="L270" s="293">
        <v>0</v>
      </c>
      <c r="M270" s="293">
        <v>0</v>
      </c>
      <c r="P270" s="1">
        <f t="shared" si="649"/>
        <v>2034</v>
      </c>
      <c r="Q270" s="357">
        <f t="shared" si="715"/>
        <v>0</v>
      </c>
      <c r="R270" s="357">
        <f t="shared" si="716"/>
        <v>0</v>
      </c>
      <c r="S270" s="390">
        <f t="shared" si="717"/>
        <v>0</v>
      </c>
      <c r="T270" s="390">
        <f t="shared" si="718"/>
        <v>0</v>
      </c>
      <c r="U270" s="390">
        <f t="shared" si="719"/>
        <v>0</v>
      </c>
      <c r="V270" s="390">
        <f t="shared" si="720"/>
        <v>0</v>
      </c>
      <c r="W270" s="390">
        <f t="shared" si="721"/>
        <v>0</v>
      </c>
      <c r="X270" s="390">
        <f t="shared" si="722"/>
        <v>0</v>
      </c>
      <c r="Y270" s="390">
        <f t="shared" si="723"/>
        <v>0</v>
      </c>
      <c r="Z270" s="390">
        <f t="shared" si="724"/>
        <v>0</v>
      </c>
      <c r="AA270" s="390">
        <f t="shared" si="725"/>
        <v>0</v>
      </c>
      <c r="AB270" s="390">
        <f t="shared" si="726"/>
        <v>0</v>
      </c>
      <c r="AE270" s="237"/>
      <c r="AF270" s="259"/>
      <c r="AG270" s="25"/>
      <c r="AH270" s="25"/>
      <c r="AI270" s="237" t="str">
        <f t="shared" si="623"/>
        <v>Q</v>
      </c>
      <c r="AJ270" s="25">
        <f t="shared" si="624"/>
        <v>2034</v>
      </c>
      <c r="AK270" s="284">
        <f t="shared" si="625"/>
        <v>1</v>
      </c>
      <c r="AL270" s="285">
        <f t="shared" ca="1" si="711"/>
        <v>0</v>
      </c>
      <c r="AM270" s="285">
        <f t="shared" ca="1" si="711"/>
        <v>0</v>
      </c>
      <c r="AN270" s="285">
        <f t="shared" ca="1" si="711"/>
        <v>0</v>
      </c>
      <c r="AO270" s="285">
        <f t="shared" ca="1" si="711"/>
        <v>0</v>
      </c>
      <c r="AP270" s="285">
        <f t="shared" ca="1" si="711"/>
        <v>0</v>
      </c>
      <c r="AQ270" s="285">
        <f t="shared" ca="1" si="711"/>
        <v>0</v>
      </c>
      <c r="AR270" s="285">
        <f t="shared" ca="1" si="711"/>
        <v>0</v>
      </c>
      <c r="AS270" s="285">
        <f t="shared" ca="1" si="711"/>
        <v>0</v>
      </c>
      <c r="AT270" s="285">
        <f t="shared" ca="1" si="711"/>
        <v>600</v>
      </c>
      <c r="AU270" s="285">
        <f t="shared" ca="1" si="711"/>
        <v>150</v>
      </c>
      <c r="AV270" s="285">
        <f t="shared" ca="1" si="712"/>
        <v>500</v>
      </c>
      <c r="AW270" s="285">
        <f t="shared" ca="1" si="712"/>
        <v>0</v>
      </c>
      <c r="AX270" s="285">
        <f t="shared" ca="1" si="712"/>
        <v>0</v>
      </c>
      <c r="AY270" s="609">
        <f t="shared" ca="1" si="712"/>
        <v>0</v>
      </c>
      <c r="AZ270" s="285">
        <f t="shared" ca="1" si="712"/>
        <v>7</v>
      </c>
      <c r="BA270" s="285">
        <f t="shared" ca="1" si="712"/>
        <v>25</v>
      </c>
      <c r="BB270" s="285">
        <f t="shared" ca="1" si="712"/>
        <v>8</v>
      </c>
      <c r="BC270" s="285">
        <f t="shared" ca="1" si="712"/>
        <v>0</v>
      </c>
      <c r="BD270" s="285">
        <f t="shared" ca="1" si="712"/>
        <v>5</v>
      </c>
      <c r="BE270" s="285">
        <f t="shared" ca="1" si="668"/>
        <v>0</v>
      </c>
      <c r="BF270" s="285">
        <f t="shared" ca="1" si="713"/>
        <v>25</v>
      </c>
      <c r="BG270" s="285">
        <f t="shared" ca="1" si="713"/>
        <v>0</v>
      </c>
      <c r="BH270" s="285">
        <f t="shared" ca="1" si="713"/>
        <v>0</v>
      </c>
      <c r="BI270" s="285">
        <f t="shared" ca="1" si="713"/>
        <v>0</v>
      </c>
      <c r="BJ270" s="285">
        <f t="shared" ca="1" si="714"/>
        <v>15</v>
      </c>
      <c r="BK270" s="285">
        <f t="shared" ca="1" si="714"/>
        <v>0</v>
      </c>
      <c r="BL270" s="285">
        <f t="shared" ca="1" si="714"/>
        <v>0</v>
      </c>
      <c r="BM270" s="285">
        <f t="shared" ca="1" si="714"/>
        <v>0</v>
      </c>
      <c r="BN270" s="285">
        <f t="shared" ca="1" si="714"/>
        <v>0</v>
      </c>
      <c r="BO270" s="285">
        <f t="shared" ca="1" si="714"/>
        <v>0</v>
      </c>
      <c r="BP270" s="285">
        <f t="shared" ca="1" si="714"/>
        <v>0</v>
      </c>
      <c r="BQ270" s="514">
        <f t="shared" ca="1" si="669"/>
        <v>20</v>
      </c>
      <c r="BR270" s="566">
        <f t="shared" ca="1" si="622"/>
        <v>84.5</v>
      </c>
      <c r="BS270" s="274">
        <f t="shared" ca="1" si="621"/>
        <v>1250</v>
      </c>
      <c r="BT270" s="285">
        <f t="shared" ca="1" si="670"/>
        <v>1335</v>
      </c>
      <c r="BU270" s="286" t="str">
        <f t="shared" si="626"/>
        <v>B</v>
      </c>
      <c r="BV270" s="323">
        <f t="shared" ca="1" si="672"/>
        <v>1335</v>
      </c>
      <c r="BW270" s="323">
        <f t="shared" ca="1" si="671"/>
        <v>0</v>
      </c>
      <c r="BX270" s="288"/>
      <c r="BY270" s="322"/>
      <c r="BZ270" s="288"/>
      <c r="CA270" s="237" t="str">
        <f t="shared" si="665"/>
        <v>B</v>
      </c>
      <c r="CB270" s="278">
        <f t="shared" si="666"/>
        <v>2034</v>
      </c>
      <c r="CC270" s="279">
        <f t="shared" si="667"/>
        <v>1</v>
      </c>
      <c r="CD270" s="280">
        <f t="shared" ca="1" si="673"/>
        <v>0</v>
      </c>
      <c r="CE270" s="280">
        <f t="shared" ca="1" si="674"/>
        <v>0</v>
      </c>
      <c r="CF270" s="280">
        <f t="shared" ca="1" si="675"/>
        <v>0</v>
      </c>
      <c r="CG270" s="280">
        <f t="shared" ca="1" si="676"/>
        <v>0</v>
      </c>
      <c r="CH270" s="280">
        <f t="shared" ca="1" si="677"/>
        <v>0</v>
      </c>
      <c r="CI270" s="280">
        <f t="shared" ca="1" si="678"/>
        <v>0</v>
      </c>
      <c r="CJ270" s="280">
        <f t="shared" ca="1" si="679"/>
        <v>0</v>
      </c>
      <c r="CK270" s="280">
        <f t="shared" ca="1" si="680"/>
        <v>0</v>
      </c>
      <c r="CL270" s="280">
        <f t="shared" ca="1" si="681"/>
        <v>600</v>
      </c>
      <c r="CM270" s="280">
        <f t="shared" ca="1" si="682"/>
        <v>150</v>
      </c>
      <c r="CN270" s="280">
        <f t="shared" ca="1" si="683"/>
        <v>500</v>
      </c>
      <c r="CO270" s="280">
        <f t="shared" ca="1" si="684"/>
        <v>0</v>
      </c>
      <c r="CP270" s="365">
        <f t="shared" ca="1" si="685"/>
        <v>0</v>
      </c>
      <c r="CQ270" s="613">
        <f t="shared" ca="1" si="686"/>
        <v>0</v>
      </c>
      <c r="CR270" s="280">
        <f t="shared" ca="1" si="687"/>
        <v>11</v>
      </c>
      <c r="CS270" s="280">
        <f t="shared" ca="1" si="688"/>
        <v>25</v>
      </c>
      <c r="CT270" s="280">
        <f t="shared" ca="1" si="689"/>
        <v>8</v>
      </c>
      <c r="CU270" s="280">
        <f t="shared" ca="1" si="690"/>
        <v>0</v>
      </c>
      <c r="CV270" s="280">
        <f t="shared" ca="1" si="691"/>
        <v>7</v>
      </c>
      <c r="CW270" s="365">
        <f t="shared" ca="1" si="692"/>
        <v>0</v>
      </c>
      <c r="CX270" s="280">
        <f t="shared" ca="1" si="693"/>
        <v>25</v>
      </c>
      <c r="CY270" s="280">
        <f t="shared" ca="1" si="694"/>
        <v>0</v>
      </c>
      <c r="CZ270" s="280">
        <f t="shared" ca="1" si="695"/>
        <v>0</v>
      </c>
      <c r="DA270" s="280">
        <f t="shared" ca="1" si="696"/>
        <v>0</v>
      </c>
      <c r="DB270" s="280">
        <f t="shared" ca="1" si="697"/>
        <v>15</v>
      </c>
      <c r="DC270" s="280">
        <f t="shared" ca="1" si="698"/>
        <v>0</v>
      </c>
      <c r="DD270" s="280">
        <f t="shared" ca="1" si="699"/>
        <v>0</v>
      </c>
      <c r="DE270" s="280">
        <f t="shared" ca="1" si="700"/>
        <v>0</v>
      </c>
      <c r="DF270" s="280">
        <f t="shared" ca="1" si="701"/>
        <v>0</v>
      </c>
      <c r="DG270" s="280">
        <f t="shared" ca="1" si="702"/>
        <v>0</v>
      </c>
      <c r="DH270" s="280">
        <f t="shared" ca="1" si="703"/>
        <v>0</v>
      </c>
      <c r="DI270" s="568">
        <f t="shared" ca="1" si="704"/>
        <v>26</v>
      </c>
      <c r="DJ270" s="568">
        <f t="shared" ca="1" si="705"/>
        <v>65</v>
      </c>
      <c r="DK270" s="414">
        <f t="shared" ca="1" si="706"/>
        <v>1250</v>
      </c>
      <c r="DL270" s="281">
        <f t="shared" ca="1" si="707"/>
        <v>1341</v>
      </c>
      <c r="DM270" s="281">
        <f t="shared" ca="1" si="708"/>
        <v>1341</v>
      </c>
      <c r="DN270" s="454">
        <f t="shared" ca="1" si="709"/>
        <v>0</v>
      </c>
      <c r="DO270" s="626">
        <f t="shared" ca="1" si="710"/>
        <v>0</v>
      </c>
    </row>
    <row r="271" spans="1:119" ht="11.25" customHeight="1">
      <c r="A271" s="1">
        <f t="shared" si="644"/>
        <v>2035</v>
      </c>
      <c r="B271" s="293">
        <v>0</v>
      </c>
      <c r="C271" s="293">
        <v>0</v>
      </c>
      <c r="D271" s="293">
        <v>0</v>
      </c>
      <c r="E271" s="293">
        <v>0</v>
      </c>
      <c r="F271" s="293">
        <v>0</v>
      </c>
      <c r="G271" s="293">
        <v>0</v>
      </c>
      <c r="H271" s="293">
        <v>0</v>
      </c>
      <c r="I271" s="293">
        <v>0</v>
      </c>
      <c r="J271" s="293">
        <v>0</v>
      </c>
      <c r="K271" s="293">
        <v>0</v>
      </c>
      <c r="L271" s="293">
        <v>0</v>
      </c>
      <c r="M271" s="293">
        <v>0</v>
      </c>
      <c r="P271" s="1">
        <f t="shared" si="649"/>
        <v>2035</v>
      </c>
      <c r="Q271" s="357">
        <f t="shared" si="715"/>
        <v>0</v>
      </c>
      <c r="R271" s="357">
        <f t="shared" si="716"/>
        <v>0</v>
      </c>
      <c r="S271" s="390">
        <f t="shared" si="717"/>
        <v>0</v>
      </c>
      <c r="T271" s="390">
        <f t="shared" si="718"/>
        <v>0</v>
      </c>
      <c r="U271" s="390">
        <f t="shared" si="719"/>
        <v>0</v>
      </c>
      <c r="V271" s="390">
        <f t="shared" si="720"/>
        <v>0</v>
      </c>
      <c r="W271" s="390">
        <f t="shared" si="721"/>
        <v>0</v>
      </c>
      <c r="X271" s="390">
        <f t="shared" si="722"/>
        <v>0</v>
      </c>
      <c r="Y271" s="390">
        <f t="shared" si="723"/>
        <v>0</v>
      </c>
      <c r="Z271" s="390">
        <f t="shared" si="724"/>
        <v>0</v>
      </c>
      <c r="AA271" s="390">
        <f t="shared" si="725"/>
        <v>0</v>
      </c>
      <c r="AB271" s="390">
        <f t="shared" si="726"/>
        <v>0</v>
      </c>
      <c r="AD271" s="55"/>
      <c r="AE271" s="262"/>
      <c r="AF271" s="262"/>
      <c r="AG271" s="25"/>
      <c r="AH271" s="25"/>
      <c r="AI271" s="237" t="str">
        <f t="shared" si="623"/>
        <v>R</v>
      </c>
      <c r="AJ271" s="25">
        <f t="shared" si="624"/>
        <v>2034</v>
      </c>
      <c r="AK271" s="284">
        <f t="shared" si="625"/>
        <v>2</v>
      </c>
      <c r="AL271" s="285">
        <f t="shared" ca="1" si="711"/>
        <v>0</v>
      </c>
      <c r="AM271" s="285">
        <f t="shared" ca="1" si="711"/>
        <v>0</v>
      </c>
      <c r="AN271" s="285">
        <f t="shared" ca="1" si="711"/>
        <v>0</v>
      </c>
      <c r="AO271" s="285">
        <f t="shared" ca="1" si="711"/>
        <v>0</v>
      </c>
      <c r="AP271" s="285">
        <f t="shared" ca="1" si="711"/>
        <v>0</v>
      </c>
      <c r="AQ271" s="285">
        <f t="shared" ca="1" si="711"/>
        <v>0</v>
      </c>
      <c r="AR271" s="285">
        <f t="shared" ca="1" si="711"/>
        <v>0</v>
      </c>
      <c r="AS271" s="285">
        <f t="shared" ca="1" si="711"/>
        <v>0</v>
      </c>
      <c r="AT271" s="285">
        <f t="shared" ca="1" si="711"/>
        <v>600</v>
      </c>
      <c r="AU271" s="285">
        <f t="shared" ca="1" si="711"/>
        <v>150</v>
      </c>
      <c r="AV271" s="285">
        <f t="shared" ca="1" si="712"/>
        <v>500</v>
      </c>
      <c r="AW271" s="285">
        <f t="shared" ca="1" si="712"/>
        <v>0</v>
      </c>
      <c r="AX271" s="285">
        <f t="shared" ca="1" si="712"/>
        <v>0</v>
      </c>
      <c r="AY271" s="609">
        <f t="shared" ca="1" si="712"/>
        <v>0</v>
      </c>
      <c r="AZ271" s="285">
        <f t="shared" ca="1" si="712"/>
        <v>10</v>
      </c>
      <c r="BA271" s="285">
        <f t="shared" ca="1" si="712"/>
        <v>25</v>
      </c>
      <c r="BB271" s="285">
        <f t="shared" ca="1" si="712"/>
        <v>8</v>
      </c>
      <c r="BC271" s="285">
        <f t="shared" ca="1" si="712"/>
        <v>0</v>
      </c>
      <c r="BD271" s="285">
        <f t="shared" ca="1" si="712"/>
        <v>6</v>
      </c>
      <c r="BE271" s="285">
        <f t="shared" ca="1" si="668"/>
        <v>0</v>
      </c>
      <c r="BF271" s="285">
        <f t="shared" ca="1" si="713"/>
        <v>25</v>
      </c>
      <c r="BG271" s="285">
        <f t="shared" ca="1" si="713"/>
        <v>0</v>
      </c>
      <c r="BH271" s="285">
        <f t="shared" ca="1" si="713"/>
        <v>0</v>
      </c>
      <c r="BI271" s="285">
        <f t="shared" ca="1" si="713"/>
        <v>0</v>
      </c>
      <c r="BJ271" s="285">
        <f t="shared" ca="1" si="714"/>
        <v>15</v>
      </c>
      <c r="BK271" s="285">
        <f t="shared" ca="1" si="714"/>
        <v>0</v>
      </c>
      <c r="BL271" s="285">
        <f t="shared" ca="1" si="714"/>
        <v>0</v>
      </c>
      <c r="BM271" s="285">
        <f t="shared" ca="1" si="714"/>
        <v>0</v>
      </c>
      <c r="BN271" s="285">
        <f t="shared" ca="1" si="714"/>
        <v>0</v>
      </c>
      <c r="BO271" s="285">
        <f t="shared" ca="1" si="714"/>
        <v>0</v>
      </c>
      <c r="BP271" s="285">
        <f t="shared" ca="1" si="714"/>
        <v>0</v>
      </c>
      <c r="BQ271" s="514">
        <f t="shared" ca="1" si="669"/>
        <v>24</v>
      </c>
      <c r="BR271" s="566">
        <f t="shared" ca="1" si="622"/>
        <v>89.1</v>
      </c>
      <c r="BS271" s="274">
        <f t="shared" ca="1" si="621"/>
        <v>1250</v>
      </c>
      <c r="BT271" s="285">
        <f t="shared" ca="1" si="670"/>
        <v>1339</v>
      </c>
      <c r="BU271" s="286" t="str">
        <f t="shared" si="626"/>
        <v>C</v>
      </c>
      <c r="BV271" s="323">
        <f t="shared" ca="1" si="672"/>
        <v>1339</v>
      </c>
      <c r="BW271" s="323">
        <f t="shared" ca="1" si="671"/>
        <v>0</v>
      </c>
      <c r="BX271" s="288"/>
      <c r="BY271" s="322"/>
      <c r="BZ271" s="288"/>
      <c r="CA271" s="237" t="str">
        <f t="shared" si="665"/>
        <v>C</v>
      </c>
      <c r="CB271" s="278">
        <f t="shared" si="666"/>
        <v>2034</v>
      </c>
      <c r="CC271" s="279">
        <f t="shared" si="667"/>
        <v>2</v>
      </c>
      <c r="CD271" s="280">
        <f t="shared" ca="1" si="673"/>
        <v>0</v>
      </c>
      <c r="CE271" s="280">
        <f t="shared" ca="1" si="674"/>
        <v>0</v>
      </c>
      <c r="CF271" s="280">
        <f t="shared" ca="1" si="675"/>
        <v>0</v>
      </c>
      <c r="CG271" s="280">
        <f t="shared" ca="1" si="676"/>
        <v>0</v>
      </c>
      <c r="CH271" s="280">
        <f t="shared" ca="1" si="677"/>
        <v>0</v>
      </c>
      <c r="CI271" s="280">
        <f t="shared" ca="1" si="678"/>
        <v>0</v>
      </c>
      <c r="CJ271" s="280">
        <f t="shared" ca="1" si="679"/>
        <v>0</v>
      </c>
      <c r="CK271" s="280">
        <f t="shared" ca="1" si="680"/>
        <v>0</v>
      </c>
      <c r="CL271" s="280">
        <f t="shared" ca="1" si="681"/>
        <v>600</v>
      </c>
      <c r="CM271" s="280">
        <f t="shared" ca="1" si="682"/>
        <v>150</v>
      </c>
      <c r="CN271" s="280">
        <f t="shared" ca="1" si="683"/>
        <v>500</v>
      </c>
      <c r="CO271" s="280">
        <f t="shared" ca="1" si="684"/>
        <v>0</v>
      </c>
      <c r="CP271" s="365">
        <f t="shared" ca="1" si="685"/>
        <v>0</v>
      </c>
      <c r="CQ271" s="613">
        <f t="shared" ca="1" si="686"/>
        <v>0</v>
      </c>
      <c r="CR271" s="280">
        <f t="shared" ca="1" si="687"/>
        <v>11</v>
      </c>
      <c r="CS271" s="280">
        <f t="shared" ca="1" si="688"/>
        <v>25</v>
      </c>
      <c r="CT271" s="280">
        <f t="shared" ca="1" si="689"/>
        <v>6</v>
      </c>
      <c r="CU271" s="280">
        <f t="shared" ca="1" si="690"/>
        <v>0</v>
      </c>
      <c r="CV271" s="280">
        <f t="shared" ca="1" si="691"/>
        <v>5</v>
      </c>
      <c r="CW271" s="365">
        <f t="shared" ca="1" si="692"/>
        <v>0</v>
      </c>
      <c r="CX271" s="280">
        <f t="shared" ca="1" si="693"/>
        <v>25</v>
      </c>
      <c r="CY271" s="280">
        <f t="shared" ca="1" si="694"/>
        <v>0</v>
      </c>
      <c r="CZ271" s="280">
        <f t="shared" ca="1" si="695"/>
        <v>0</v>
      </c>
      <c r="DA271" s="280">
        <f t="shared" ca="1" si="696"/>
        <v>0</v>
      </c>
      <c r="DB271" s="280">
        <f t="shared" ca="1" si="697"/>
        <v>15</v>
      </c>
      <c r="DC271" s="280">
        <f t="shared" ca="1" si="698"/>
        <v>0</v>
      </c>
      <c r="DD271" s="280">
        <f t="shared" ca="1" si="699"/>
        <v>0</v>
      </c>
      <c r="DE271" s="280">
        <f t="shared" ca="1" si="700"/>
        <v>0</v>
      </c>
      <c r="DF271" s="280">
        <f t="shared" ca="1" si="701"/>
        <v>0</v>
      </c>
      <c r="DG271" s="280">
        <f t="shared" ca="1" si="702"/>
        <v>0</v>
      </c>
      <c r="DH271" s="280">
        <f t="shared" ca="1" si="703"/>
        <v>0</v>
      </c>
      <c r="DI271" s="568">
        <f t="shared" ca="1" si="704"/>
        <v>22</v>
      </c>
      <c r="DJ271" s="568">
        <f t="shared" ca="1" si="705"/>
        <v>65</v>
      </c>
      <c r="DK271" s="414">
        <f t="shared" ca="1" si="706"/>
        <v>1250</v>
      </c>
      <c r="DL271" s="281">
        <f t="shared" ca="1" si="707"/>
        <v>1337</v>
      </c>
      <c r="DM271" s="281">
        <f t="shared" ca="1" si="708"/>
        <v>1338</v>
      </c>
      <c r="DN271" s="454">
        <f t="shared" ca="1" si="709"/>
        <v>1</v>
      </c>
      <c r="DO271" s="626">
        <f t="shared" ca="1" si="710"/>
        <v>7.4794315632011965E-4</v>
      </c>
    </row>
    <row r="272" spans="1:119" s="29" customFormat="1" ht="11.25" customHeight="1">
      <c r="A272" s="1">
        <f t="shared" si="644"/>
        <v>2036</v>
      </c>
      <c r="B272" s="293">
        <v>0</v>
      </c>
      <c r="C272" s="293">
        <v>0</v>
      </c>
      <c r="D272" s="293">
        <v>0</v>
      </c>
      <c r="E272" s="293">
        <v>0</v>
      </c>
      <c r="F272" s="293">
        <v>0</v>
      </c>
      <c r="G272" s="293">
        <v>0</v>
      </c>
      <c r="H272" s="293">
        <v>0</v>
      </c>
      <c r="I272" s="293">
        <v>0</v>
      </c>
      <c r="J272" s="293">
        <v>0</v>
      </c>
      <c r="K272" s="293">
        <v>0</v>
      </c>
      <c r="L272" s="293">
        <v>0</v>
      </c>
      <c r="M272" s="293">
        <v>0</v>
      </c>
      <c r="N272" s="32"/>
      <c r="P272" s="1">
        <f t="shared" si="649"/>
        <v>2036</v>
      </c>
      <c r="Q272" s="357">
        <f t="shared" si="715"/>
        <v>0</v>
      </c>
      <c r="R272" s="357">
        <f t="shared" si="716"/>
        <v>0</v>
      </c>
      <c r="S272" s="390">
        <f t="shared" si="717"/>
        <v>0</v>
      </c>
      <c r="T272" s="390">
        <f t="shared" si="718"/>
        <v>0</v>
      </c>
      <c r="U272" s="390">
        <f t="shared" si="719"/>
        <v>0</v>
      </c>
      <c r="V272" s="390">
        <f t="shared" si="720"/>
        <v>0</v>
      </c>
      <c r="W272" s="390">
        <f t="shared" si="721"/>
        <v>0</v>
      </c>
      <c r="X272" s="390">
        <f t="shared" si="722"/>
        <v>0</v>
      </c>
      <c r="Y272" s="390">
        <f t="shared" si="723"/>
        <v>0</v>
      </c>
      <c r="Z272" s="390">
        <f t="shared" si="724"/>
        <v>0</v>
      </c>
      <c r="AA272" s="390">
        <f t="shared" si="725"/>
        <v>0</v>
      </c>
      <c r="AB272" s="390">
        <f t="shared" si="726"/>
        <v>0</v>
      </c>
      <c r="AC272" s="32"/>
      <c r="AD272" s="51"/>
      <c r="AE272" s="237"/>
      <c r="AF272" s="259"/>
      <c r="AG272" s="25"/>
      <c r="AH272" s="25"/>
      <c r="AI272" s="237" t="str">
        <f t="shared" si="623"/>
        <v>S</v>
      </c>
      <c r="AJ272" s="25">
        <f t="shared" si="624"/>
        <v>2034</v>
      </c>
      <c r="AK272" s="284">
        <f t="shared" si="625"/>
        <v>3</v>
      </c>
      <c r="AL272" s="285">
        <f t="shared" ca="1" si="711"/>
        <v>0</v>
      </c>
      <c r="AM272" s="285">
        <f t="shared" ca="1" si="711"/>
        <v>0</v>
      </c>
      <c r="AN272" s="285">
        <f t="shared" ca="1" si="711"/>
        <v>0</v>
      </c>
      <c r="AO272" s="285">
        <f t="shared" ca="1" si="711"/>
        <v>0</v>
      </c>
      <c r="AP272" s="285">
        <f t="shared" ca="1" si="711"/>
        <v>0</v>
      </c>
      <c r="AQ272" s="285">
        <f t="shared" ca="1" si="711"/>
        <v>0</v>
      </c>
      <c r="AR272" s="285">
        <f t="shared" ca="1" si="711"/>
        <v>0</v>
      </c>
      <c r="AS272" s="285">
        <f t="shared" ca="1" si="711"/>
        <v>0</v>
      </c>
      <c r="AT272" s="285">
        <f t="shared" ca="1" si="711"/>
        <v>600</v>
      </c>
      <c r="AU272" s="285">
        <f t="shared" ca="1" si="711"/>
        <v>150</v>
      </c>
      <c r="AV272" s="285">
        <f t="shared" ca="1" si="712"/>
        <v>500</v>
      </c>
      <c r="AW272" s="285">
        <f t="shared" ca="1" si="712"/>
        <v>0</v>
      </c>
      <c r="AX272" s="285">
        <f t="shared" ca="1" si="712"/>
        <v>0</v>
      </c>
      <c r="AY272" s="609">
        <f t="shared" ca="1" si="712"/>
        <v>0</v>
      </c>
      <c r="AZ272" s="285">
        <f t="shared" ca="1" si="712"/>
        <v>11</v>
      </c>
      <c r="BA272" s="285">
        <f t="shared" ca="1" si="712"/>
        <v>25</v>
      </c>
      <c r="BB272" s="285">
        <f t="shared" ca="1" si="712"/>
        <v>6</v>
      </c>
      <c r="BC272" s="285">
        <f t="shared" ca="1" si="712"/>
        <v>0</v>
      </c>
      <c r="BD272" s="285">
        <f t="shared" ca="1" si="712"/>
        <v>7</v>
      </c>
      <c r="BE272" s="285">
        <f t="shared" ca="1" si="668"/>
        <v>0</v>
      </c>
      <c r="BF272" s="285">
        <f t="shared" ca="1" si="713"/>
        <v>25</v>
      </c>
      <c r="BG272" s="285">
        <f t="shared" ca="1" si="713"/>
        <v>0</v>
      </c>
      <c r="BH272" s="285">
        <f t="shared" ca="1" si="713"/>
        <v>0</v>
      </c>
      <c r="BI272" s="285">
        <f t="shared" ca="1" si="713"/>
        <v>0</v>
      </c>
      <c r="BJ272" s="285">
        <f t="shared" ca="1" si="714"/>
        <v>15</v>
      </c>
      <c r="BK272" s="285">
        <f t="shared" ca="1" si="714"/>
        <v>0</v>
      </c>
      <c r="BL272" s="285">
        <f t="shared" ca="1" si="714"/>
        <v>0</v>
      </c>
      <c r="BM272" s="285">
        <f t="shared" ca="1" si="714"/>
        <v>0</v>
      </c>
      <c r="BN272" s="285">
        <f t="shared" ca="1" si="714"/>
        <v>0</v>
      </c>
      <c r="BO272" s="285">
        <f t="shared" ca="1" si="714"/>
        <v>0</v>
      </c>
      <c r="BP272" s="285">
        <f t="shared" ca="1" si="714"/>
        <v>0</v>
      </c>
      <c r="BQ272" s="514">
        <f t="shared" ca="1" si="669"/>
        <v>23</v>
      </c>
      <c r="BR272" s="566">
        <f t="shared" ca="1" si="622"/>
        <v>88.2</v>
      </c>
      <c r="BS272" s="274">
        <f t="shared" ca="1" si="621"/>
        <v>1250</v>
      </c>
      <c r="BT272" s="285">
        <f t="shared" ca="1" si="670"/>
        <v>1338</v>
      </c>
      <c r="BU272" s="286" t="str">
        <f t="shared" si="626"/>
        <v>D</v>
      </c>
      <c r="BV272" s="323">
        <f t="shared" ca="1" si="672"/>
        <v>1339</v>
      </c>
      <c r="BW272" s="323">
        <f t="shared" ca="1" si="671"/>
        <v>1</v>
      </c>
      <c r="BX272" s="288"/>
      <c r="BY272" s="322"/>
      <c r="BZ272" s="288"/>
      <c r="CA272" s="237" t="str">
        <f t="shared" si="665"/>
        <v>D</v>
      </c>
      <c r="CB272" s="278">
        <f t="shared" si="666"/>
        <v>2034</v>
      </c>
      <c r="CC272" s="279">
        <f t="shared" si="667"/>
        <v>3</v>
      </c>
      <c r="CD272" s="280">
        <f t="shared" ca="1" si="673"/>
        <v>0</v>
      </c>
      <c r="CE272" s="280">
        <f t="shared" ca="1" si="674"/>
        <v>0</v>
      </c>
      <c r="CF272" s="280">
        <f t="shared" ca="1" si="675"/>
        <v>0</v>
      </c>
      <c r="CG272" s="280">
        <f t="shared" ca="1" si="676"/>
        <v>0</v>
      </c>
      <c r="CH272" s="280">
        <f t="shared" ca="1" si="677"/>
        <v>0</v>
      </c>
      <c r="CI272" s="280">
        <f t="shared" ca="1" si="678"/>
        <v>0</v>
      </c>
      <c r="CJ272" s="280">
        <f t="shared" ca="1" si="679"/>
        <v>0</v>
      </c>
      <c r="CK272" s="280">
        <f t="shared" ca="1" si="680"/>
        <v>0</v>
      </c>
      <c r="CL272" s="280">
        <f t="shared" ca="1" si="681"/>
        <v>600</v>
      </c>
      <c r="CM272" s="280">
        <f t="shared" ca="1" si="682"/>
        <v>150</v>
      </c>
      <c r="CN272" s="280">
        <f t="shared" ca="1" si="683"/>
        <v>500</v>
      </c>
      <c r="CO272" s="280">
        <f t="shared" ca="1" si="684"/>
        <v>0</v>
      </c>
      <c r="CP272" s="365">
        <f t="shared" ca="1" si="685"/>
        <v>0</v>
      </c>
      <c r="CQ272" s="613">
        <f t="shared" ca="1" si="686"/>
        <v>0</v>
      </c>
      <c r="CR272" s="280">
        <f t="shared" ca="1" si="687"/>
        <v>10</v>
      </c>
      <c r="CS272" s="280">
        <f t="shared" ca="1" si="688"/>
        <v>25</v>
      </c>
      <c r="CT272" s="280">
        <f t="shared" ca="1" si="689"/>
        <v>6</v>
      </c>
      <c r="CU272" s="280">
        <f t="shared" ca="1" si="690"/>
        <v>0</v>
      </c>
      <c r="CV272" s="280">
        <f t="shared" ca="1" si="691"/>
        <v>5</v>
      </c>
      <c r="CW272" s="365">
        <f t="shared" ca="1" si="692"/>
        <v>0</v>
      </c>
      <c r="CX272" s="280">
        <f t="shared" ca="1" si="693"/>
        <v>25</v>
      </c>
      <c r="CY272" s="280">
        <f t="shared" ca="1" si="694"/>
        <v>0</v>
      </c>
      <c r="CZ272" s="280">
        <f t="shared" ca="1" si="695"/>
        <v>0</v>
      </c>
      <c r="DA272" s="280">
        <f t="shared" ca="1" si="696"/>
        <v>0</v>
      </c>
      <c r="DB272" s="280">
        <f t="shared" ca="1" si="697"/>
        <v>15</v>
      </c>
      <c r="DC272" s="280">
        <f t="shared" ca="1" si="698"/>
        <v>0</v>
      </c>
      <c r="DD272" s="280">
        <f t="shared" ca="1" si="699"/>
        <v>0</v>
      </c>
      <c r="DE272" s="280">
        <f t="shared" ca="1" si="700"/>
        <v>0</v>
      </c>
      <c r="DF272" s="280">
        <f t="shared" ca="1" si="701"/>
        <v>0</v>
      </c>
      <c r="DG272" s="280">
        <f t="shared" ca="1" si="702"/>
        <v>0</v>
      </c>
      <c r="DH272" s="280">
        <f t="shared" ca="1" si="703"/>
        <v>0</v>
      </c>
      <c r="DI272" s="568">
        <f t="shared" ca="1" si="704"/>
        <v>21</v>
      </c>
      <c r="DJ272" s="568">
        <f t="shared" ca="1" si="705"/>
        <v>65</v>
      </c>
      <c r="DK272" s="414">
        <f t="shared" ca="1" si="706"/>
        <v>1250</v>
      </c>
      <c r="DL272" s="281">
        <f t="shared" ca="1" si="707"/>
        <v>1336</v>
      </c>
      <c r="DM272" s="281">
        <f t="shared" ca="1" si="708"/>
        <v>1337</v>
      </c>
      <c r="DN272" s="454">
        <f t="shared" ca="1" si="709"/>
        <v>1</v>
      </c>
      <c r="DO272" s="626">
        <f t="shared" ca="1" si="710"/>
        <v>7.4850299401197609E-4</v>
      </c>
    </row>
    <row r="273" spans="1:119" ht="11.25" customHeight="1">
      <c r="A273" s="1">
        <f t="shared" si="644"/>
        <v>2037</v>
      </c>
      <c r="B273" s="293">
        <v>0</v>
      </c>
      <c r="C273" s="293">
        <v>0</v>
      </c>
      <c r="D273" s="293">
        <v>0</v>
      </c>
      <c r="E273" s="293">
        <v>0</v>
      </c>
      <c r="F273" s="293">
        <v>0</v>
      </c>
      <c r="G273" s="293">
        <v>0</v>
      </c>
      <c r="H273" s="293">
        <v>0</v>
      </c>
      <c r="I273" s="293">
        <v>0</v>
      </c>
      <c r="J273" s="293">
        <v>0</v>
      </c>
      <c r="K273" s="293">
        <v>0</v>
      </c>
      <c r="L273" s="293">
        <v>0</v>
      </c>
      <c r="M273" s="293">
        <v>0</v>
      </c>
      <c r="P273" s="1">
        <f t="shared" si="649"/>
        <v>2037</v>
      </c>
      <c r="Q273" s="357">
        <f t="shared" si="715"/>
        <v>0</v>
      </c>
      <c r="R273" s="357">
        <f t="shared" si="716"/>
        <v>0</v>
      </c>
      <c r="S273" s="390">
        <f t="shared" si="717"/>
        <v>0</v>
      </c>
      <c r="T273" s="390">
        <f t="shared" si="718"/>
        <v>0</v>
      </c>
      <c r="U273" s="390">
        <f t="shared" si="719"/>
        <v>0</v>
      </c>
      <c r="V273" s="390">
        <f t="shared" si="720"/>
        <v>0</v>
      </c>
      <c r="W273" s="390">
        <f t="shared" si="721"/>
        <v>0</v>
      </c>
      <c r="X273" s="390">
        <f t="shared" si="722"/>
        <v>0</v>
      </c>
      <c r="Y273" s="390">
        <f t="shared" si="723"/>
        <v>0</v>
      </c>
      <c r="Z273" s="390">
        <f t="shared" si="724"/>
        <v>0</v>
      </c>
      <c r="AA273" s="390">
        <f t="shared" si="725"/>
        <v>0</v>
      </c>
      <c r="AB273" s="390">
        <f t="shared" si="726"/>
        <v>0</v>
      </c>
      <c r="AD273" s="55"/>
      <c r="AE273" s="262"/>
      <c r="AF273" s="262"/>
      <c r="AG273" s="49"/>
      <c r="AH273" s="49"/>
      <c r="AI273" s="237" t="str">
        <f t="shared" si="623"/>
        <v>T</v>
      </c>
      <c r="AJ273" s="25">
        <f t="shared" si="624"/>
        <v>2034</v>
      </c>
      <c r="AK273" s="284">
        <f t="shared" si="625"/>
        <v>4</v>
      </c>
      <c r="AL273" s="285">
        <f t="shared" ca="1" si="711"/>
        <v>0</v>
      </c>
      <c r="AM273" s="285">
        <f t="shared" ca="1" si="711"/>
        <v>0</v>
      </c>
      <c r="AN273" s="285">
        <f t="shared" ca="1" si="711"/>
        <v>0</v>
      </c>
      <c r="AO273" s="285">
        <f t="shared" ca="1" si="711"/>
        <v>0</v>
      </c>
      <c r="AP273" s="285">
        <f t="shared" ca="1" si="711"/>
        <v>0</v>
      </c>
      <c r="AQ273" s="285">
        <f t="shared" ca="1" si="711"/>
        <v>0</v>
      </c>
      <c r="AR273" s="285">
        <f t="shared" ca="1" si="711"/>
        <v>0</v>
      </c>
      <c r="AS273" s="285">
        <f t="shared" ca="1" si="711"/>
        <v>0</v>
      </c>
      <c r="AT273" s="285">
        <f t="shared" ca="1" si="711"/>
        <v>600</v>
      </c>
      <c r="AU273" s="285">
        <f t="shared" ca="1" si="711"/>
        <v>150</v>
      </c>
      <c r="AV273" s="285">
        <f t="shared" ca="1" si="712"/>
        <v>500</v>
      </c>
      <c r="AW273" s="285">
        <f t="shared" ca="1" si="712"/>
        <v>0</v>
      </c>
      <c r="AX273" s="285">
        <f t="shared" ca="1" si="712"/>
        <v>0</v>
      </c>
      <c r="AY273" s="609">
        <f t="shared" ca="1" si="712"/>
        <v>0</v>
      </c>
      <c r="AZ273" s="285">
        <f t="shared" ca="1" si="712"/>
        <v>11</v>
      </c>
      <c r="BA273" s="285">
        <f t="shared" ca="1" si="712"/>
        <v>25</v>
      </c>
      <c r="BB273" s="285">
        <f t="shared" ca="1" si="712"/>
        <v>6</v>
      </c>
      <c r="BC273" s="285">
        <f t="shared" ca="1" si="712"/>
        <v>0</v>
      </c>
      <c r="BD273" s="285">
        <f t="shared" ca="1" si="712"/>
        <v>5</v>
      </c>
      <c r="BE273" s="285">
        <f t="shared" ca="1" si="668"/>
        <v>0</v>
      </c>
      <c r="BF273" s="285">
        <f t="shared" ca="1" si="713"/>
        <v>25</v>
      </c>
      <c r="BG273" s="285">
        <f t="shared" ca="1" si="713"/>
        <v>0</v>
      </c>
      <c r="BH273" s="285">
        <f t="shared" ca="1" si="713"/>
        <v>0</v>
      </c>
      <c r="BI273" s="285">
        <f t="shared" ca="1" si="713"/>
        <v>0</v>
      </c>
      <c r="BJ273" s="285">
        <f t="shared" ca="1" si="714"/>
        <v>15</v>
      </c>
      <c r="BK273" s="285">
        <f t="shared" ca="1" si="714"/>
        <v>0</v>
      </c>
      <c r="BL273" s="285">
        <f t="shared" ca="1" si="714"/>
        <v>0</v>
      </c>
      <c r="BM273" s="285">
        <f t="shared" ca="1" si="714"/>
        <v>0</v>
      </c>
      <c r="BN273" s="285">
        <f t="shared" ca="1" si="714"/>
        <v>0</v>
      </c>
      <c r="BO273" s="285">
        <f t="shared" ca="1" si="714"/>
        <v>0</v>
      </c>
      <c r="BP273" s="285">
        <f t="shared" ca="1" si="714"/>
        <v>0</v>
      </c>
      <c r="BQ273" s="514">
        <f t="shared" ca="1" si="669"/>
        <v>22</v>
      </c>
      <c r="BR273" s="566">
        <f t="shared" ca="1" si="622"/>
        <v>87.2</v>
      </c>
      <c r="BS273" s="274">
        <f t="shared" ref="BS273:BS336" ca="1" si="727">ROUND(INDIRECT(CONCATENATE($AI273,BS$2+($AJ273-2010))),1)</f>
        <v>1250</v>
      </c>
      <c r="BT273" s="285">
        <f t="shared" ca="1" si="670"/>
        <v>1337</v>
      </c>
      <c r="BU273" s="286" t="str">
        <f t="shared" si="626"/>
        <v>E</v>
      </c>
      <c r="BV273" s="323">
        <f t="shared" ca="1" si="672"/>
        <v>1337</v>
      </c>
      <c r="BW273" s="323">
        <f t="shared" ca="1" si="671"/>
        <v>0</v>
      </c>
      <c r="BX273" s="288"/>
      <c r="BY273" s="322"/>
      <c r="BZ273" s="288"/>
      <c r="CA273" s="237" t="str">
        <f t="shared" si="665"/>
        <v>E</v>
      </c>
      <c r="CB273" s="278">
        <f t="shared" si="666"/>
        <v>2034</v>
      </c>
      <c r="CC273" s="279">
        <f t="shared" si="667"/>
        <v>4</v>
      </c>
      <c r="CD273" s="280">
        <f t="shared" ca="1" si="673"/>
        <v>0</v>
      </c>
      <c r="CE273" s="280">
        <f t="shared" ca="1" si="674"/>
        <v>0</v>
      </c>
      <c r="CF273" s="280">
        <f t="shared" ca="1" si="675"/>
        <v>0</v>
      </c>
      <c r="CG273" s="280">
        <f t="shared" ca="1" si="676"/>
        <v>0</v>
      </c>
      <c r="CH273" s="280">
        <f t="shared" ca="1" si="677"/>
        <v>0</v>
      </c>
      <c r="CI273" s="280">
        <f t="shared" ca="1" si="678"/>
        <v>0</v>
      </c>
      <c r="CJ273" s="280">
        <f t="shared" ca="1" si="679"/>
        <v>0</v>
      </c>
      <c r="CK273" s="280">
        <f t="shared" ca="1" si="680"/>
        <v>0</v>
      </c>
      <c r="CL273" s="280">
        <f t="shared" ca="1" si="681"/>
        <v>0</v>
      </c>
      <c r="CM273" s="280">
        <f t="shared" ca="1" si="682"/>
        <v>150</v>
      </c>
      <c r="CN273" s="280">
        <f t="shared" ca="1" si="683"/>
        <v>500</v>
      </c>
      <c r="CO273" s="280">
        <f t="shared" ca="1" si="684"/>
        <v>0</v>
      </c>
      <c r="CP273" s="365">
        <f t="shared" ca="1" si="685"/>
        <v>0</v>
      </c>
      <c r="CQ273" s="613">
        <f t="shared" ca="1" si="686"/>
        <v>0</v>
      </c>
      <c r="CR273" s="280">
        <f t="shared" ca="1" si="687"/>
        <v>10</v>
      </c>
      <c r="CS273" s="280">
        <f t="shared" ca="1" si="688"/>
        <v>25</v>
      </c>
      <c r="CT273" s="280">
        <f t="shared" ca="1" si="689"/>
        <v>6</v>
      </c>
      <c r="CU273" s="280">
        <f t="shared" ca="1" si="690"/>
        <v>0</v>
      </c>
      <c r="CV273" s="280">
        <f t="shared" ca="1" si="691"/>
        <v>5</v>
      </c>
      <c r="CW273" s="365">
        <f t="shared" ca="1" si="692"/>
        <v>0</v>
      </c>
      <c r="CX273" s="280">
        <f t="shared" ca="1" si="693"/>
        <v>25</v>
      </c>
      <c r="CY273" s="280">
        <f t="shared" ca="1" si="694"/>
        <v>0</v>
      </c>
      <c r="CZ273" s="280">
        <f t="shared" ca="1" si="695"/>
        <v>0</v>
      </c>
      <c r="DA273" s="280">
        <f t="shared" ca="1" si="696"/>
        <v>0</v>
      </c>
      <c r="DB273" s="280">
        <f t="shared" ca="1" si="697"/>
        <v>15</v>
      </c>
      <c r="DC273" s="280">
        <f t="shared" ca="1" si="698"/>
        <v>0</v>
      </c>
      <c r="DD273" s="280">
        <f t="shared" ca="1" si="699"/>
        <v>0</v>
      </c>
      <c r="DE273" s="280">
        <f t="shared" ca="1" si="700"/>
        <v>0</v>
      </c>
      <c r="DF273" s="280">
        <f t="shared" ca="1" si="701"/>
        <v>0</v>
      </c>
      <c r="DG273" s="280">
        <f t="shared" ca="1" si="702"/>
        <v>0</v>
      </c>
      <c r="DH273" s="280">
        <f t="shared" ca="1" si="703"/>
        <v>0</v>
      </c>
      <c r="DI273" s="568">
        <f t="shared" ca="1" si="704"/>
        <v>21</v>
      </c>
      <c r="DJ273" s="568">
        <f t="shared" ca="1" si="705"/>
        <v>65</v>
      </c>
      <c r="DK273" s="414">
        <f t="shared" ca="1" si="706"/>
        <v>650</v>
      </c>
      <c r="DL273" s="281">
        <f t="shared" ca="1" si="707"/>
        <v>736</v>
      </c>
      <c r="DM273" s="281">
        <f t="shared" ca="1" si="708"/>
        <v>735</v>
      </c>
      <c r="DN273" s="454">
        <f t="shared" ca="1" si="709"/>
        <v>-1</v>
      </c>
      <c r="DO273" s="626">
        <f t="shared" ca="1" si="710"/>
        <v>-1.358695652173913E-3</v>
      </c>
    </row>
    <row r="274" spans="1:119" ht="11.25" customHeight="1">
      <c r="A274" s="1">
        <f t="shared" si="644"/>
        <v>2038</v>
      </c>
      <c r="B274" s="293">
        <v>0</v>
      </c>
      <c r="C274" s="293">
        <v>0</v>
      </c>
      <c r="D274" s="293">
        <v>0</v>
      </c>
      <c r="E274" s="293">
        <v>0</v>
      </c>
      <c r="F274" s="293">
        <v>0</v>
      </c>
      <c r="G274" s="293">
        <v>0</v>
      </c>
      <c r="H274" s="293">
        <v>0</v>
      </c>
      <c r="I274" s="293">
        <v>0</v>
      </c>
      <c r="J274" s="293">
        <v>0</v>
      </c>
      <c r="K274" s="293">
        <v>0</v>
      </c>
      <c r="L274" s="293">
        <v>0</v>
      </c>
      <c r="M274" s="293">
        <v>0</v>
      </c>
      <c r="P274" s="1">
        <f t="shared" si="649"/>
        <v>2038</v>
      </c>
      <c r="Q274" s="357">
        <f t="shared" si="715"/>
        <v>0</v>
      </c>
      <c r="R274" s="357">
        <f t="shared" si="716"/>
        <v>0</v>
      </c>
      <c r="S274" s="390">
        <f t="shared" si="717"/>
        <v>0</v>
      </c>
      <c r="T274" s="390">
        <f t="shared" si="718"/>
        <v>0</v>
      </c>
      <c r="U274" s="390">
        <f t="shared" si="719"/>
        <v>0</v>
      </c>
      <c r="V274" s="390">
        <f t="shared" si="720"/>
        <v>0</v>
      </c>
      <c r="W274" s="390">
        <f t="shared" si="721"/>
        <v>0</v>
      </c>
      <c r="X274" s="390">
        <f t="shared" si="722"/>
        <v>0</v>
      </c>
      <c r="Y274" s="390">
        <f t="shared" si="723"/>
        <v>0</v>
      </c>
      <c r="Z274" s="390">
        <f t="shared" si="724"/>
        <v>0</v>
      </c>
      <c r="AA274" s="390">
        <f t="shared" si="725"/>
        <v>0</v>
      </c>
      <c r="AB274" s="390">
        <f t="shared" si="726"/>
        <v>0</v>
      </c>
      <c r="AE274" s="237"/>
      <c r="AF274" s="259"/>
      <c r="AI274" s="237" t="str">
        <f t="shared" si="623"/>
        <v>U</v>
      </c>
      <c r="AJ274" s="25">
        <f t="shared" si="624"/>
        <v>2034</v>
      </c>
      <c r="AK274" s="284">
        <f t="shared" si="625"/>
        <v>5</v>
      </c>
      <c r="AL274" s="285">
        <f t="shared" ca="1" si="711"/>
        <v>0</v>
      </c>
      <c r="AM274" s="285">
        <f t="shared" ca="1" si="711"/>
        <v>0</v>
      </c>
      <c r="AN274" s="285">
        <f t="shared" ca="1" si="711"/>
        <v>0</v>
      </c>
      <c r="AO274" s="285">
        <f t="shared" ca="1" si="711"/>
        <v>0</v>
      </c>
      <c r="AP274" s="285">
        <f t="shared" ca="1" si="711"/>
        <v>0</v>
      </c>
      <c r="AQ274" s="285">
        <f t="shared" ca="1" si="711"/>
        <v>0</v>
      </c>
      <c r="AR274" s="285">
        <f t="shared" ca="1" si="711"/>
        <v>0</v>
      </c>
      <c r="AS274" s="285">
        <f t="shared" ca="1" si="711"/>
        <v>0</v>
      </c>
      <c r="AT274" s="285">
        <f t="shared" ca="1" si="711"/>
        <v>0</v>
      </c>
      <c r="AU274" s="285">
        <f t="shared" ca="1" si="711"/>
        <v>150</v>
      </c>
      <c r="AV274" s="285">
        <f t="shared" ca="1" si="712"/>
        <v>500</v>
      </c>
      <c r="AW274" s="285">
        <f t="shared" ca="1" si="712"/>
        <v>0</v>
      </c>
      <c r="AX274" s="285">
        <f t="shared" ca="1" si="712"/>
        <v>0</v>
      </c>
      <c r="AY274" s="609">
        <f t="shared" ca="1" si="712"/>
        <v>0</v>
      </c>
      <c r="AZ274" s="285">
        <f t="shared" ca="1" si="712"/>
        <v>10</v>
      </c>
      <c r="BA274" s="285">
        <f t="shared" ca="1" si="712"/>
        <v>25</v>
      </c>
      <c r="BB274" s="285">
        <f t="shared" ca="1" si="712"/>
        <v>6</v>
      </c>
      <c r="BC274" s="285">
        <f t="shared" ca="1" si="712"/>
        <v>0</v>
      </c>
      <c r="BD274" s="285">
        <f t="shared" ca="1" si="712"/>
        <v>5</v>
      </c>
      <c r="BE274" s="285">
        <f t="shared" ca="1" si="668"/>
        <v>0</v>
      </c>
      <c r="BF274" s="285">
        <f t="shared" ca="1" si="713"/>
        <v>25</v>
      </c>
      <c r="BG274" s="285">
        <f t="shared" ca="1" si="713"/>
        <v>0</v>
      </c>
      <c r="BH274" s="285">
        <f t="shared" ca="1" si="713"/>
        <v>0</v>
      </c>
      <c r="BI274" s="285">
        <f t="shared" ca="1" si="713"/>
        <v>0</v>
      </c>
      <c r="BJ274" s="285">
        <f t="shared" ca="1" si="714"/>
        <v>15</v>
      </c>
      <c r="BK274" s="285">
        <f t="shared" ca="1" si="714"/>
        <v>0</v>
      </c>
      <c r="BL274" s="285">
        <f t="shared" ca="1" si="714"/>
        <v>0</v>
      </c>
      <c r="BM274" s="285">
        <f t="shared" ca="1" si="714"/>
        <v>0</v>
      </c>
      <c r="BN274" s="285">
        <f t="shared" ca="1" si="714"/>
        <v>0</v>
      </c>
      <c r="BO274" s="285">
        <f t="shared" ca="1" si="714"/>
        <v>0</v>
      </c>
      <c r="BP274" s="285">
        <f t="shared" ca="1" si="714"/>
        <v>0</v>
      </c>
      <c r="BQ274" s="514">
        <f t="shared" ca="1" si="669"/>
        <v>21</v>
      </c>
      <c r="BR274" s="566">
        <f t="shared" ref="BR274:BS337" ca="1" si="728">ROUND(INDIRECT(CONCATENATE($AI274,BR$2+($AJ274-2010))),1)</f>
        <v>85.8</v>
      </c>
      <c r="BS274" s="274">
        <f t="shared" ca="1" si="727"/>
        <v>650</v>
      </c>
      <c r="BT274" s="285">
        <f t="shared" ca="1" si="670"/>
        <v>736</v>
      </c>
      <c r="BU274" s="286" t="str">
        <f t="shared" si="626"/>
        <v>F</v>
      </c>
      <c r="BV274" s="323">
        <f t="shared" ca="1" si="672"/>
        <v>736</v>
      </c>
      <c r="BW274" s="323">
        <f t="shared" ca="1" si="671"/>
        <v>0</v>
      </c>
      <c r="BX274" s="29"/>
      <c r="BY274" s="29"/>
      <c r="BZ274" s="29"/>
      <c r="CA274" s="237" t="str">
        <f t="shared" si="665"/>
        <v>F</v>
      </c>
      <c r="CB274" s="278">
        <f t="shared" si="666"/>
        <v>2034</v>
      </c>
      <c r="CC274" s="279">
        <f t="shared" si="667"/>
        <v>5</v>
      </c>
      <c r="CD274" s="280">
        <f t="shared" ca="1" si="673"/>
        <v>0</v>
      </c>
      <c r="CE274" s="280">
        <f t="shared" ca="1" si="674"/>
        <v>0</v>
      </c>
      <c r="CF274" s="280">
        <f t="shared" ca="1" si="675"/>
        <v>0</v>
      </c>
      <c r="CG274" s="280">
        <f t="shared" ca="1" si="676"/>
        <v>0</v>
      </c>
      <c r="CH274" s="280">
        <f t="shared" ca="1" si="677"/>
        <v>0</v>
      </c>
      <c r="CI274" s="280">
        <f t="shared" ca="1" si="678"/>
        <v>0</v>
      </c>
      <c r="CJ274" s="280">
        <f t="shared" ca="1" si="679"/>
        <v>0</v>
      </c>
      <c r="CK274" s="280">
        <f t="shared" ca="1" si="680"/>
        <v>0</v>
      </c>
      <c r="CL274" s="280">
        <f t="shared" ca="1" si="681"/>
        <v>0</v>
      </c>
      <c r="CM274" s="280">
        <f t="shared" ca="1" si="682"/>
        <v>150</v>
      </c>
      <c r="CN274" s="280">
        <f t="shared" ca="1" si="683"/>
        <v>500</v>
      </c>
      <c r="CO274" s="280">
        <f t="shared" ca="1" si="684"/>
        <v>0</v>
      </c>
      <c r="CP274" s="365">
        <f t="shared" ca="1" si="685"/>
        <v>0</v>
      </c>
      <c r="CQ274" s="613">
        <f t="shared" ca="1" si="686"/>
        <v>0</v>
      </c>
      <c r="CR274" s="280">
        <f t="shared" ca="1" si="687"/>
        <v>10</v>
      </c>
      <c r="CS274" s="280">
        <f t="shared" ca="1" si="688"/>
        <v>25</v>
      </c>
      <c r="CT274" s="280">
        <f t="shared" ca="1" si="689"/>
        <v>7</v>
      </c>
      <c r="CU274" s="280">
        <f t="shared" ca="1" si="690"/>
        <v>0</v>
      </c>
      <c r="CV274" s="280">
        <f t="shared" ca="1" si="691"/>
        <v>6</v>
      </c>
      <c r="CW274" s="365">
        <f t="shared" ca="1" si="692"/>
        <v>0</v>
      </c>
      <c r="CX274" s="280">
        <f t="shared" ca="1" si="693"/>
        <v>25</v>
      </c>
      <c r="CY274" s="280">
        <f t="shared" ca="1" si="694"/>
        <v>0</v>
      </c>
      <c r="CZ274" s="280">
        <f t="shared" ca="1" si="695"/>
        <v>0</v>
      </c>
      <c r="DA274" s="280">
        <f t="shared" ca="1" si="696"/>
        <v>0</v>
      </c>
      <c r="DB274" s="280">
        <f t="shared" ca="1" si="697"/>
        <v>15</v>
      </c>
      <c r="DC274" s="280">
        <f t="shared" ca="1" si="698"/>
        <v>0</v>
      </c>
      <c r="DD274" s="280">
        <f t="shared" ca="1" si="699"/>
        <v>0</v>
      </c>
      <c r="DE274" s="280">
        <f t="shared" ca="1" si="700"/>
        <v>0</v>
      </c>
      <c r="DF274" s="280">
        <f t="shared" ca="1" si="701"/>
        <v>0</v>
      </c>
      <c r="DG274" s="280">
        <f t="shared" ca="1" si="702"/>
        <v>0</v>
      </c>
      <c r="DH274" s="280">
        <f t="shared" ca="1" si="703"/>
        <v>0</v>
      </c>
      <c r="DI274" s="568">
        <f t="shared" ca="1" si="704"/>
        <v>23</v>
      </c>
      <c r="DJ274" s="568">
        <f t="shared" ca="1" si="705"/>
        <v>65</v>
      </c>
      <c r="DK274" s="414">
        <f t="shared" ca="1" si="706"/>
        <v>650</v>
      </c>
      <c r="DL274" s="281">
        <f t="shared" ca="1" si="707"/>
        <v>738</v>
      </c>
      <c r="DM274" s="281">
        <f t="shared" ca="1" si="708"/>
        <v>738</v>
      </c>
      <c r="DN274" s="454">
        <f t="shared" ca="1" si="709"/>
        <v>0</v>
      </c>
      <c r="DO274" s="626">
        <f t="shared" ca="1" si="710"/>
        <v>0</v>
      </c>
    </row>
    <row r="275" spans="1:119" s="26" customFormat="1" ht="11.25" customHeight="1">
      <c r="A275" s="1">
        <f t="shared" si="644"/>
        <v>2039</v>
      </c>
      <c r="B275" s="293">
        <v>0</v>
      </c>
      <c r="C275" s="293">
        <v>0</v>
      </c>
      <c r="D275" s="293">
        <v>0</v>
      </c>
      <c r="E275" s="293">
        <v>0</v>
      </c>
      <c r="F275" s="293">
        <v>0</v>
      </c>
      <c r="G275" s="293">
        <v>0</v>
      </c>
      <c r="H275" s="293">
        <v>0</v>
      </c>
      <c r="I275" s="293">
        <v>0</v>
      </c>
      <c r="J275" s="293">
        <v>0</v>
      </c>
      <c r="K275" s="293">
        <v>0</v>
      </c>
      <c r="L275" s="293">
        <v>0</v>
      </c>
      <c r="M275" s="293">
        <v>0</v>
      </c>
      <c r="N275" s="32"/>
      <c r="O275" s="29"/>
      <c r="P275" s="1">
        <f t="shared" si="649"/>
        <v>2039</v>
      </c>
      <c r="Q275" s="357">
        <f t="shared" si="715"/>
        <v>0</v>
      </c>
      <c r="R275" s="357">
        <f t="shared" si="716"/>
        <v>0</v>
      </c>
      <c r="S275" s="390">
        <f t="shared" si="717"/>
        <v>0</v>
      </c>
      <c r="T275" s="390">
        <f t="shared" si="718"/>
        <v>0</v>
      </c>
      <c r="U275" s="390">
        <f t="shared" si="719"/>
        <v>0</v>
      </c>
      <c r="V275" s="390">
        <f t="shared" si="720"/>
        <v>0</v>
      </c>
      <c r="W275" s="390">
        <f t="shared" si="721"/>
        <v>0</v>
      </c>
      <c r="X275" s="390">
        <f t="shared" si="722"/>
        <v>0</v>
      </c>
      <c r="Y275" s="390">
        <f t="shared" si="723"/>
        <v>0</v>
      </c>
      <c r="Z275" s="390">
        <f t="shared" si="724"/>
        <v>0</v>
      </c>
      <c r="AA275" s="390">
        <f t="shared" si="725"/>
        <v>0</v>
      </c>
      <c r="AB275" s="390">
        <f t="shared" si="726"/>
        <v>0</v>
      </c>
      <c r="AC275" s="32"/>
      <c r="AD275" s="55"/>
      <c r="AE275" s="262"/>
      <c r="AF275" s="262"/>
      <c r="AI275" s="237" t="str">
        <f t="shared" ref="AI275:AI338" si="729">+AI263</f>
        <v>V</v>
      </c>
      <c r="AJ275" s="25">
        <f t="shared" ref="AJ275:AJ338" si="730">1+AJ263</f>
        <v>2034</v>
      </c>
      <c r="AK275" s="284">
        <f t="shared" ref="AK275:AK338" si="731">AK263</f>
        <v>6</v>
      </c>
      <c r="AL275" s="285">
        <f t="shared" ca="1" si="711"/>
        <v>0</v>
      </c>
      <c r="AM275" s="285">
        <f t="shared" ca="1" si="711"/>
        <v>0</v>
      </c>
      <c r="AN275" s="285">
        <f t="shared" ca="1" si="711"/>
        <v>0</v>
      </c>
      <c r="AO275" s="285">
        <f t="shared" ca="1" si="711"/>
        <v>0</v>
      </c>
      <c r="AP275" s="285">
        <f t="shared" ca="1" si="711"/>
        <v>0</v>
      </c>
      <c r="AQ275" s="285">
        <f t="shared" ca="1" si="711"/>
        <v>0</v>
      </c>
      <c r="AR275" s="285">
        <f t="shared" ca="1" si="711"/>
        <v>0</v>
      </c>
      <c r="AS275" s="285">
        <f t="shared" ca="1" si="711"/>
        <v>0</v>
      </c>
      <c r="AT275" s="285">
        <f t="shared" ca="1" si="711"/>
        <v>0</v>
      </c>
      <c r="AU275" s="285">
        <f t="shared" ca="1" si="711"/>
        <v>150</v>
      </c>
      <c r="AV275" s="285">
        <f t="shared" ca="1" si="712"/>
        <v>500</v>
      </c>
      <c r="AW275" s="285">
        <f t="shared" ca="1" si="712"/>
        <v>0</v>
      </c>
      <c r="AX275" s="285">
        <f t="shared" ca="1" si="712"/>
        <v>0</v>
      </c>
      <c r="AY275" s="609">
        <f t="shared" ca="1" si="712"/>
        <v>0</v>
      </c>
      <c r="AZ275" s="285">
        <f t="shared" ca="1" si="712"/>
        <v>10</v>
      </c>
      <c r="BA275" s="285">
        <f t="shared" ca="1" si="712"/>
        <v>25</v>
      </c>
      <c r="BB275" s="285">
        <f t="shared" ca="1" si="712"/>
        <v>7</v>
      </c>
      <c r="BC275" s="285">
        <f t="shared" ca="1" si="712"/>
        <v>0</v>
      </c>
      <c r="BD275" s="285">
        <f t="shared" ca="1" si="712"/>
        <v>5</v>
      </c>
      <c r="BE275" s="285">
        <f t="shared" ca="1" si="668"/>
        <v>0</v>
      </c>
      <c r="BF275" s="285">
        <f t="shared" ca="1" si="713"/>
        <v>25</v>
      </c>
      <c r="BG275" s="285">
        <f t="shared" ca="1" si="713"/>
        <v>0</v>
      </c>
      <c r="BH275" s="285">
        <f t="shared" ca="1" si="713"/>
        <v>0</v>
      </c>
      <c r="BI275" s="285">
        <f t="shared" ca="1" si="713"/>
        <v>0</v>
      </c>
      <c r="BJ275" s="285">
        <f t="shared" ca="1" si="714"/>
        <v>15</v>
      </c>
      <c r="BK275" s="285">
        <f t="shared" ca="1" si="714"/>
        <v>0</v>
      </c>
      <c r="BL275" s="285">
        <f t="shared" ca="1" si="714"/>
        <v>0</v>
      </c>
      <c r="BM275" s="285">
        <f t="shared" ca="1" si="714"/>
        <v>0</v>
      </c>
      <c r="BN275" s="285">
        <f t="shared" ca="1" si="714"/>
        <v>0</v>
      </c>
      <c r="BO275" s="285">
        <f t="shared" ca="1" si="714"/>
        <v>0</v>
      </c>
      <c r="BP275" s="285">
        <f t="shared" ca="1" si="714"/>
        <v>0</v>
      </c>
      <c r="BQ275" s="514">
        <f t="shared" ca="1" si="669"/>
        <v>22</v>
      </c>
      <c r="BR275" s="566">
        <f t="shared" ca="1" si="728"/>
        <v>86.8</v>
      </c>
      <c r="BS275" s="274">
        <f t="shared" ca="1" si="727"/>
        <v>650</v>
      </c>
      <c r="BT275" s="285">
        <f t="shared" ca="1" si="670"/>
        <v>737</v>
      </c>
      <c r="BU275" s="286" t="str">
        <f t="shared" ref="BU275:BU338" si="732">BU263</f>
        <v>G</v>
      </c>
      <c r="BV275" s="323">
        <f t="shared" ca="1" si="672"/>
        <v>737</v>
      </c>
      <c r="BW275" s="323">
        <f t="shared" ca="1" si="671"/>
        <v>0</v>
      </c>
      <c r="BX275" s="29"/>
      <c r="BY275" s="29"/>
      <c r="BZ275" s="29"/>
      <c r="CA275" s="237" t="str">
        <f t="shared" si="665"/>
        <v>G</v>
      </c>
      <c r="CB275" s="278">
        <f t="shared" si="666"/>
        <v>2034</v>
      </c>
      <c r="CC275" s="279">
        <f t="shared" si="667"/>
        <v>6</v>
      </c>
      <c r="CD275" s="280">
        <f t="shared" ca="1" si="673"/>
        <v>0</v>
      </c>
      <c r="CE275" s="280">
        <f t="shared" ca="1" si="674"/>
        <v>0</v>
      </c>
      <c r="CF275" s="280">
        <f t="shared" ca="1" si="675"/>
        <v>0</v>
      </c>
      <c r="CG275" s="280">
        <f t="shared" ca="1" si="676"/>
        <v>0</v>
      </c>
      <c r="CH275" s="280">
        <f t="shared" ca="1" si="677"/>
        <v>0</v>
      </c>
      <c r="CI275" s="280">
        <f t="shared" ca="1" si="678"/>
        <v>0</v>
      </c>
      <c r="CJ275" s="280">
        <f t="shared" ca="1" si="679"/>
        <v>0</v>
      </c>
      <c r="CK275" s="280">
        <f t="shared" ca="1" si="680"/>
        <v>0</v>
      </c>
      <c r="CL275" s="280">
        <f t="shared" ca="1" si="681"/>
        <v>0</v>
      </c>
      <c r="CM275" s="280">
        <f t="shared" ca="1" si="682"/>
        <v>150</v>
      </c>
      <c r="CN275" s="280">
        <f t="shared" ca="1" si="683"/>
        <v>500</v>
      </c>
      <c r="CO275" s="280">
        <f t="shared" ca="1" si="684"/>
        <v>0</v>
      </c>
      <c r="CP275" s="365">
        <f t="shared" ca="1" si="685"/>
        <v>0</v>
      </c>
      <c r="CQ275" s="613">
        <f t="shared" ca="1" si="686"/>
        <v>0</v>
      </c>
      <c r="CR275" s="280">
        <f t="shared" ca="1" si="687"/>
        <v>12</v>
      </c>
      <c r="CS275" s="280">
        <f t="shared" ca="1" si="688"/>
        <v>25</v>
      </c>
      <c r="CT275" s="280">
        <f t="shared" ca="1" si="689"/>
        <v>8</v>
      </c>
      <c r="CU275" s="280">
        <f t="shared" ca="1" si="690"/>
        <v>0</v>
      </c>
      <c r="CV275" s="280">
        <f t="shared" ca="1" si="691"/>
        <v>7</v>
      </c>
      <c r="CW275" s="365">
        <f t="shared" ca="1" si="692"/>
        <v>0</v>
      </c>
      <c r="CX275" s="280">
        <f t="shared" ca="1" si="693"/>
        <v>25</v>
      </c>
      <c r="CY275" s="280">
        <f t="shared" ca="1" si="694"/>
        <v>0</v>
      </c>
      <c r="CZ275" s="280">
        <f t="shared" ca="1" si="695"/>
        <v>0</v>
      </c>
      <c r="DA275" s="280">
        <f t="shared" ca="1" si="696"/>
        <v>0</v>
      </c>
      <c r="DB275" s="280">
        <f t="shared" ca="1" si="697"/>
        <v>15</v>
      </c>
      <c r="DC275" s="280">
        <f t="shared" ca="1" si="698"/>
        <v>0</v>
      </c>
      <c r="DD275" s="280">
        <f t="shared" ca="1" si="699"/>
        <v>0</v>
      </c>
      <c r="DE275" s="280">
        <f t="shared" ca="1" si="700"/>
        <v>0</v>
      </c>
      <c r="DF275" s="280">
        <f t="shared" ca="1" si="701"/>
        <v>0</v>
      </c>
      <c r="DG275" s="280">
        <f t="shared" ca="1" si="702"/>
        <v>0</v>
      </c>
      <c r="DH275" s="280">
        <f t="shared" ca="1" si="703"/>
        <v>0</v>
      </c>
      <c r="DI275" s="568">
        <f t="shared" ca="1" si="704"/>
        <v>27</v>
      </c>
      <c r="DJ275" s="568">
        <f t="shared" ca="1" si="705"/>
        <v>65</v>
      </c>
      <c r="DK275" s="414">
        <f t="shared" ca="1" si="706"/>
        <v>650</v>
      </c>
      <c r="DL275" s="281">
        <f t="shared" ca="1" si="707"/>
        <v>742</v>
      </c>
      <c r="DM275" s="281">
        <f t="shared" ca="1" si="708"/>
        <v>741</v>
      </c>
      <c r="DN275" s="454">
        <f t="shared" ca="1" si="709"/>
        <v>-1</v>
      </c>
      <c r="DO275" s="626">
        <f t="shared" ca="1" si="710"/>
        <v>-1.3477088948787063E-3</v>
      </c>
    </row>
    <row r="276" spans="1:119" ht="11.25" customHeight="1">
      <c r="A276" s="1">
        <f t="shared" si="644"/>
        <v>2040</v>
      </c>
      <c r="B276" s="293">
        <v>0</v>
      </c>
      <c r="C276" s="293">
        <v>0</v>
      </c>
      <c r="D276" s="293">
        <v>0</v>
      </c>
      <c r="E276" s="293">
        <v>0</v>
      </c>
      <c r="F276" s="293">
        <v>0</v>
      </c>
      <c r="G276" s="293">
        <v>0</v>
      </c>
      <c r="H276" s="293">
        <v>0</v>
      </c>
      <c r="I276" s="293">
        <v>0</v>
      </c>
      <c r="J276" s="293">
        <v>0</v>
      </c>
      <c r="K276" s="293">
        <v>0</v>
      </c>
      <c r="L276" s="293">
        <v>0</v>
      </c>
      <c r="M276" s="293">
        <v>0</v>
      </c>
      <c r="P276" s="1">
        <f t="shared" si="649"/>
        <v>2040</v>
      </c>
      <c r="Q276" s="357">
        <f t="shared" si="715"/>
        <v>0</v>
      </c>
      <c r="R276" s="357">
        <f t="shared" si="716"/>
        <v>0</v>
      </c>
      <c r="S276" s="390">
        <f t="shared" si="717"/>
        <v>0</v>
      </c>
      <c r="T276" s="390">
        <f t="shared" si="718"/>
        <v>0</v>
      </c>
      <c r="U276" s="390">
        <f t="shared" si="719"/>
        <v>0</v>
      </c>
      <c r="V276" s="390">
        <f t="shared" si="720"/>
        <v>0</v>
      </c>
      <c r="W276" s="390">
        <f t="shared" si="721"/>
        <v>0</v>
      </c>
      <c r="X276" s="390">
        <f t="shared" si="722"/>
        <v>0</v>
      </c>
      <c r="Y276" s="390">
        <f t="shared" si="723"/>
        <v>0</v>
      </c>
      <c r="Z276" s="390">
        <f t="shared" si="724"/>
        <v>0</v>
      </c>
      <c r="AA276" s="390">
        <f t="shared" si="725"/>
        <v>0</v>
      </c>
      <c r="AB276" s="390">
        <f t="shared" si="726"/>
        <v>0</v>
      </c>
      <c r="AE276" s="237"/>
      <c r="AF276" s="259"/>
      <c r="AI276" s="237" t="str">
        <f t="shared" si="729"/>
        <v>W</v>
      </c>
      <c r="AJ276" s="25">
        <f t="shared" si="730"/>
        <v>2034</v>
      </c>
      <c r="AK276" s="284">
        <f t="shared" si="731"/>
        <v>7</v>
      </c>
      <c r="AL276" s="285">
        <f t="shared" ref="AL276:AU291" ca="1" si="733">ROUND(INDIRECT(CONCATENATE($AI276,AL$2+($AJ276-2010))),0)</f>
        <v>0</v>
      </c>
      <c r="AM276" s="285">
        <f t="shared" ca="1" si="733"/>
        <v>0</v>
      </c>
      <c r="AN276" s="285">
        <f t="shared" ca="1" si="733"/>
        <v>0</v>
      </c>
      <c r="AO276" s="285">
        <f t="shared" ca="1" si="733"/>
        <v>0</v>
      </c>
      <c r="AP276" s="285">
        <f t="shared" ca="1" si="733"/>
        <v>0</v>
      </c>
      <c r="AQ276" s="285">
        <f t="shared" ca="1" si="733"/>
        <v>0</v>
      </c>
      <c r="AR276" s="285">
        <f t="shared" ca="1" si="733"/>
        <v>0</v>
      </c>
      <c r="AS276" s="285">
        <f t="shared" ca="1" si="733"/>
        <v>0</v>
      </c>
      <c r="AT276" s="285">
        <f t="shared" ca="1" si="733"/>
        <v>0</v>
      </c>
      <c r="AU276" s="285">
        <f t="shared" ca="1" si="733"/>
        <v>150</v>
      </c>
      <c r="AV276" s="285">
        <f t="shared" ref="AV276:BD291" ca="1" si="734">ROUND(INDIRECT(CONCATENATE($AI276,AV$2+($AJ276-2010))),0)</f>
        <v>500</v>
      </c>
      <c r="AW276" s="285">
        <f t="shared" ca="1" si="734"/>
        <v>0</v>
      </c>
      <c r="AX276" s="285">
        <f t="shared" ca="1" si="734"/>
        <v>0</v>
      </c>
      <c r="AY276" s="609">
        <f t="shared" ca="1" si="734"/>
        <v>0</v>
      </c>
      <c r="AZ276" s="285">
        <f t="shared" ca="1" si="734"/>
        <v>10</v>
      </c>
      <c r="BA276" s="285">
        <f t="shared" ca="1" si="734"/>
        <v>25</v>
      </c>
      <c r="BB276" s="285">
        <f t="shared" ca="1" si="734"/>
        <v>8</v>
      </c>
      <c r="BC276" s="285">
        <f t="shared" ca="1" si="734"/>
        <v>0</v>
      </c>
      <c r="BD276" s="285">
        <f t="shared" ca="1" si="734"/>
        <v>6</v>
      </c>
      <c r="BE276" s="285">
        <f t="shared" ca="1" si="668"/>
        <v>0</v>
      </c>
      <c r="BF276" s="285">
        <f t="shared" ca="1" si="713"/>
        <v>25</v>
      </c>
      <c r="BG276" s="285">
        <f t="shared" ca="1" si="713"/>
        <v>0</v>
      </c>
      <c r="BH276" s="285">
        <f t="shared" ca="1" si="713"/>
        <v>0</v>
      </c>
      <c r="BI276" s="285">
        <f t="shared" ca="1" si="713"/>
        <v>0</v>
      </c>
      <c r="BJ276" s="285">
        <f t="shared" ref="BJ276:BP291" ca="1" si="735">ROUND(INDIRECT(CONCATENATE($AI276,BJ$2+($AJ276-2010))),1)</f>
        <v>15</v>
      </c>
      <c r="BK276" s="285">
        <f t="shared" ca="1" si="735"/>
        <v>0</v>
      </c>
      <c r="BL276" s="285">
        <f t="shared" ca="1" si="735"/>
        <v>0</v>
      </c>
      <c r="BM276" s="285">
        <f t="shared" ca="1" si="735"/>
        <v>0</v>
      </c>
      <c r="BN276" s="285">
        <f t="shared" ca="1" si="735"/>
        <v>0</v>
      </c>
      <c r="BO276" s="285">
        <f t="shared" ca="1" si="735"/>
        <v>0</v>
      </c>
      <c r="BP276" s="285">
        <f t="shared" ca="1" si="735"/>
        <v>0</v>
      </c>
      <c r="BQ276" s="514">
        <f t="shared" ca="1" si="669"/>
        <v>23</v>
      </c>
      <c r="BR276" s="566">
        <f t="shared" ca="1" si="728"/>
        <v>88.2</v>
      </c>
      <c r="BS276" s="274">
        <f t="shared" ca="1" si="727"/>
        <v>650</v>
      </c>
      <c r="BT276" s="285">
        <f t="shared" ca="1" si="670"/>
        <v>738</v>
      </c>
      <c r="BU276" s="286" t="str">
        <f t="shared" si="732"/>
        <v>H</v>
      </c>
      <c r="BV276" s="323">
        <f t="shared" ca="1" si="672"/>
        <v>739</v>
      </c>
      <c r="BW276" s="323">
        <f t="shared" ca="1" si="671"/>
        <v>1</v>
      </c>
      <c r="BX276" s="172"/>
      <c r="BY276" s="172"/>
      <c r="BZ276" s="172"/>
      <c r="CA276" s="237" t="str">
        <f t="shared" si="665"/>
        <v>H</v>
      </c>
      <c r="CB276" s="278">
        <f t="shared" si="666"/>
        <v>2034</v>
      </c>
      <c r="CC276" s="279">
        <f t="shared" si="667"/>
        <v>7</v>
      </c>
      <c r="CD276" s="280">
        <f t="shared" ca="1" si="673"/>
        <v>0</v>
      </c>
      <c r="CE276" s="280">
        <f t="shared" ca="1" si="674"/>
        <v>0</v>
      </c>
      <c r="CF276" s="280">
        <f t="shared" ca="1" si="675"/>
        <v>0</v>
      </c>
      <c r="CG276" s="280">
        <f t="shared" ca="1" si="676"/>
        <v>0</v>
      </c>
      <c r="CH276" s="280">
        <f t="shared" ca="1" si="677"/>
        <v>0</v>
      </c>
      <c r="CI276" s="280">
        <f t="shared" ca="1" si="678"/>
        <v>0</v>
      </c>
      <c r="CJ276" s="280">
        <f t="shared" ca="1" si="679"/>
        <v>0</v>
      </c>
      <c r="CK276" s="280">
        <f t="shared" ca="1" si="680"/>
        <v>0</v>
      </c>
      <c r="CL276" s="280">
        <f t="shared" ca="1" si="681"/>
        <v>0</v>
      </c>
      <c r="CM276" s="280">
        <f t="shared" ca="1" si="682"/>
        <v>150</v>
      </c>
      <c r="CN276" s="280">
        <f t="shared" ca="1" si="683"/>
        <v>500</v>
      </c>
      <c r="CO276" s="280">
        <f t="shared" ca="1" si="684"/>
        <v>0</v>
      </c>
      <c r="CP276" s="365">
        <f t="shared" ca="1" si="685"/>
        <v>0</v>
      </c>
      <c r="CQ276" s="613">
        <f t="shared" ca="1" si="686"/>
        <v>0</v>
      </c>
      <c r="CR276" s="280">
        <f t="shared" ca="1" si="687"/>
        <v>10</v>
      </c>
      <c r="CS276" s="280">
        <f t="shared" ca="1" si="688"/>
        <v>25</v>
      </c>
      <c r="CT276" s="280">
        <f t="shared" ca="1" si="689"/>
        <v>8</v>
      </c>
      <c r="CU276" s="280">
        <f t="shared" ca="1" si="690"/>
        <v>0</v>
      </c>
      <c r="CV276" s="280">
        <f t="shared" ca="1" si="691"/>
        <v>7</v>
      </c>
      <c r="CW276" s="365">
        <f t="shared" ca="1" si="692"/>
        <v>0</v>
      </c>
      <c r="CX276" s="280">
        <f t="shared" ca="1" si="693"/>
        <v>25</v>
      </c>
      <c r="CY276" s="280">
        <f t="shared" ca="1" si="694"/>
        <v>0</v>
      </c>
      <c r="CZ276" s="280">
        <f t="shared" ca="1" si="695"/>
        <v>0</v>
      </c>
      <c r="DA276" s="280">
        <f t="shared" ca="1" si="696"/>
        <v>0</v>
      </c>
      <c r="DB276" s="280">
        <f t="shared" ca="1" si="697"/>
        <v>15</v>
      </c>
      <c r="DC276" s="280">
        <f t="shared" ca="1" si="698"/>
        <v>0</v>
      </c>
      <c r="DD276" s="280">
        <f t="shared" ca="1" si="699"/>
        <v>0</v>
      </c>
      <c r="DE276" s="280">
        <f t="shared" ca="1" si="700"/>
        <v>0</v>
      </c>
      <c r="DF276" s="280">
        <f t="shared" ca="1" si="701"/>
        <v>0</v>
      </c>
      <c r="DG276" s="280">
        <f t="shared" ca="1" si="702"/>
        <v>0</v>
      </c>
      <c r="DH276" s="280">
        <f t="shared" ca="1" si="703"/>
        <v>0</v>
      </c>
      <c r="DI276" s="568">
        <f t="shared" ca="1" si="704"/>
        <v>25</v>
      </c>
      <c r="DJ276" s="568">
        <f t="shared" ca="1" si="705"/>
        <v>65</v>
      </c>
      <c r="DK276" s="414">
        <f t="shared" ca="1" si="706"/>
        <v>650</v>
      </c>
      <c r="DL276" s="281">
        <f t="shared" ca="1" si="707"/>
        <v>740</v>
      </c>
      <c r="DM276" s="281">
        <f t="shared" ca="1" si="708"/>
        <v>740</v>
      </c>
      <c r="DN276" s="454">
        <f t="shared" ca="1" si="709"/>
        <v>0</v>
      </c>
      <c r="DO276" s="626">
        <f t="shared" ca="1" si="710"/>
        <v>0</v>
      </c>
    </row>
    <row r="277" spans="1:119" ht="11.25" customHeight="1">
      <c r="A277" s="1">
        <f t="shared" si="644"/>
        <v>2041</v>
      </c>
      <c r="P277" s="1">
        <f t="shared" si="649"/>
        <v>2041</v>
      </c>
      <c r="AD277" s="55"/>
      <c r="AE277" s="262"/>
      <c r="AF277" s="262"/>
      <c r="AI277" s="237" t="str">
        <f t="shared" si="729"/>
        <v>X</v>
      </c>
      <c r="AJ277" s="25">
        <f t="shared" si="730"/>
        <v>2034</v>
      </c>
      <c r="AK277" s="284">
        <f t="shared" si="731"/>
        <v>8</v>
      </c>
      <c r="AL277" s="285">
        <f t="shared" ca="1" si="733"/>
        <v>0</v>
      </c>
      <c r="AM277" s="285">
        <f t="shared" ca="1" si="733"/>
        <v>0</v>
      </c>
      <c r="AN277" s="285">
        <f t="shared" ca="1" si="733"/>
        <v>0</v>
      </c>
      <c r="AO277" s="285">
        <f t="shared" ca="1" si="733"/>
        <v>0</v>
      </c>
      <c r="AP277" s="285">
        <f t="shared" ca="1" si="733"/>
        <v>0</v>
      </c>
      <c r="AQ277" s="285">
        <f t="shared" ca="1" si="733"/>
        <v>0</v>
      </c>
      <c r="AR277" s="285">
        <f t="shared" ca="1" si="733"/>
        <v>0</v>
      </c>
      <c r="AS277" s="285">
        <f t="shared" ca="1" si="733"/>
        <v>0</v>
      </c>
      <c r="AT277" s="285">
        <f t="shared" ca="1" si="733"/>
        <v>0</v>
      </c>
      <c r="AU277" s="285">
        <f t="shared" ca="1" si="733"/>
        <v>150</v>
      </c>
      <c r="AV277" s="285">
        <f t="shared" ca="1" si="734"/>
        <v>500</v>
      </c>
      <c r="AW277" s="285">
        <f t="shared" ca="1" si="734"/>
        <v>0</v>
      </c>
      <c r="AX277" s="285">
        <f t="shared" ca="1" si="734"/>
        <v>0</v>
      </c>
      <c r="AY277" s="609">
        <f t="shared" ca="1" si="734"/>
        <v>0</v>
      </c>
      <c r="AZ277" s="285">
        <f t="shared" ca="1" si="734"/>
        <v>12</v>
      </c>
      <c r="BA277" s="285">
        <f t="shared" ca="1" si="734"/>
        <v>25</v>
      </c>
      <c r="BB277" s="285">
        <f t="shared" ca="1" si="734"/>
        <v>8</v>
      </c>
      <c r="BC277" s="285">
        <f t="shared" ca="1" si="734"/>
        <v>0</v>
      </c>
      <c r="BD277" s="285">
        <f t="shared" ca="1" si="734"/>
        <v>7</v>
      </c>
      <c r="BE277" s="285">
        <f t="shared" ca="1" si="668"/>
        <v>0</v>
      </c>
      <c r="BF277" s="285">
        <f t="shared" ca="1" si="713"/>
        <v>25</v>
      </c>
      <c r="BG277" s="285">
        <f t="shared" ca="1" si="713"/>
        <v>0</v>
      </c>
      <c r="BH277" s="285">
        <f t="shared" ca="1" si="713"/>
        <v>0</v>
      </c>
      <c r="BI277" s="285">
        <f t="shared" ca="1" si="713"/>
        <v>0</v>
      </c>
      <c r="BJ277" s="285">
        <f t="shared" ca="1" si="735"/>
        <v>15</v>
      </c>
      <c r="BK277" s="285">
        <f t="shared" ca="1" si="735"/>
        <v>0</v>
      </c>
      <c r="BL277" s="285">
        <f t="shared" ca="1" si="735"/>
        <v>0</v>
      </c>
      <c r="BM277" s="285">
        <f t="shared" ca="1" si="735"/>
        <v>0</v>
      </c>
      <c r="BN277" s="285">
        <f t="shared" ca="1" si="735"/>
        <v>0</v>
      </c>
      <c r="BO277" s="285">
        <f t="shared" ca="1" si="735"/>
        <v>0</v>
      </c>
      <c r="BP277" s="285">
        <f t="shared" ca="1" si="735"/>
        <v>0</v>
      </c>
      <c r="BQ277" s="514">
        <f t="shared" ca="1" si="669"/>
        <v>26</v>
      </c>
      <c r="BR277" s="566">
        <f t="shared" ca="1" si="728"/>
        <v>91.4</v>
      </c>
      <c r="BS277" s="274">
        <f t="shared" ca="1" si="727"/>
        <v>650</v>
      </c>
      <c r="BT277" s="285">
        <f t="shared" ca="1" si="670"/>
        <v>741</v>
      </c>
      <c r="BU277" s="286" t="str">
        <f t="shared" si="732"/>
        <v>I</v>
      </c>
      <c r="BV277" s="323">
        <f t="shared" ca="1" si="672"/>
        <v>742</v>
      </c>
      <c r="BW277" s="323">
        <f t="shared" ca="1" si="671"/>
        <v>1</v>
      </c>
      <c r="BX277" s="29"/>
      <c r="BY277" s="29"/>
      <c r="BZ277" s="29"/>
      <c r="CA277" s="237" t="str">
        <f t="shared" si="665"/>
        <v>I</v>
      </c>
      <c r="CB277" s="278">
        <f t="shared" si="666"/>
        <v>2034</v>
      </c>
      <c r="CC277" s="279">
        <f t="shared" si="667"/>
        <v>8</v>
      </c>
      <c r="CD277" s="280">
        <f t="shared" ca="1" si="673"/>
        <v>0</v>
      </c>
      <c r="CE277" s="280">
        <f t="shared" ca="1" si="674"/>
        <v>0</v>
      </c>
      <c r="CF277" s="280">
        <f t="shared" ca="1" si="675"/>
        <v>0</v>
      </c>
      <c r="CG277" s="280">
        <f t="shared" ca="1" si="676"/>
        <v>0</v>
      </c>
      <c r="CH277" s="280">
        <f t="shared" ca="1" si="677"/>
        <v>0</v>
      </c>
      <c r="CI277" s="280">
        <f t="shared" ca="1" si="678"/>
        <v>0</v>
      </c>
      <c r="CJ277" s="280">
        <f t="shared" ca="1" si="679"/>
        <v>0</v>
      </c>
      <c r="CK277" s="280">
        <f t="shared" ca="1" si="680"/>
        <v>0</v>
      </c>
      <c r="CL277" s="280">
        <f t="shared" ca="1" si="681"/>
        <v>0</v>
      </c>
      <c r="CM277" s="280">
        <f t="shared" ca="1" si="682"/>
        <v>150</v>
      </c>
      <c r="CN277" s="280">
        <f t="shared" ca="1" si="683"/>
        <v>500</v>
      </c>
      <c r="CO277" s="280">
        <f t="shared" ca="1" si="684"/>
        <v>0</v>
      </c>
      <c r="CP277" s="365">
        <f t="shared" ca="1" si="685"/>
        <v>0</v>
      </c>
      <c r="CQ277" s="613">
        <f t="shared" ca="1" si="686"/>
        <v>0</v>
      </c>
      <c r="CR277" s="280">
        <f t="shared" ca="1" si="687"/>
        <v>10</v>
      </c>
      <c r="CS277" s="280">
        <f t="shared" ca="1" si="688"/>
        <v>25</v>
      </c>
      <c r="CT277" s="280">
        <f t="shared" ca="1" si="689"/>
        <v>8</v>
      </c>
      <c r="CU277" s="280">
        <f t="shared" ca="1" si="690"/>
        <v>0</v>
      </c>
      <c r="CV277" s="280">
        <f t="shared" ca="1" si="691"/>
        <v>7</v>
      </c>
      <c r="CW277" s="365">
        <f t="shared" ca="1" si="692"/>
        <v>0</v>
      </c>
      <c r="CX277" s="280">
        <f t="shared" ca="1" si="693"/>
        <v>25</v>
      </c>
      <c r="CY277" s="280">
        <f t="shared" ca="1" si="694"/>
        <v>0</v>
      </c>
      <c r="CZ277" s="280">
        <f t="shared" ca="1" si="695"/>
        <v>0</v>
      </c>
      <c r="DA277" s="280">
        <f t="shared" ca="1" si="696"/>
        <v>0</v>
      </c>
      <c r="DB277" s="280">
        <f t="shared" ca="1" si="697"/>
        <v>15</v>
      </c>
      <c r="DC277" s="280">
        <f t="shared" ca="1" si="698"/>
        <v>0</v>
      </c>
      <c r="DD277" s="280">
        <f t="shared" ca="1" si="699"/>
        <v>0</v>
      </c>
      <c r="DE277" s="280">
        <f t="shared" ca="1" si="700"/>
        <v>0</v>
      </c>
      <c r="DF277" s="280">
        <f t="shared" ca="1" si="701"/>
        <v>0</v>
      </c>
      <c r="DG277" s="280">
        <f t="shared" ca="1" si="702"/>
        <v>0</v>
      </c>
      <c r="DH277" s="280">
        <f t="shared" ca="1" si="703"/>
        <v>0</v>
      </c>
      <c r="DI277" s="568">
        <f t="shared" ca="1" si="704"/>
        <v>25</v>
      </c>
      <c r="DJ277" s="568">
        <f t="shared" ca="1" si="705"/>
        <v>65</v>
      </c>
      <c r="DK277" s="414">
        <f t="shared" ca="1" si="706"/>
        <v>650</v>
      </c>
      <c r="DL277" s="281">
        <f t="shared" ca="1" si="707"/>
        <v>740</v>
      </c>
      <c r="DM277" s="281">
        <f t="shared" ca="1" si="708"/>
        <v>739</v>
      </c>
      <c r="DN277" s="454">
        <f t="shared" ca="1" si="709"/>
        <v>-1</v>
      </c>
      <c r="DO277" s="626">
        <f t="shared" ca="1" si="710"/>
        <v>-1.3513513513513514E-3</v>
      </c>
    </row>
    <row r="278" spans="1:119" ht="11.25" customHeight="1">
      <c r="A278" s="1">
        <f t="shared" si="644"/>
        <v>2042</v>
      </c>
      <c r="P278" s="1">
        <f t="shared" si="649"/>
        <v>2042</v>
      </c>
      <c r="AE278" s="237"/>
      <c r="AF278" s="259"/>
      <c r="AI278" s="237" t="str">
        <f t="shared" si="729"/>
        <v>Y</v>
      </c>
      <c r="AJ278" s="25">
        <f t="shared" si="730"/>
        <v>2034</v>
      </c>
      <c r="AK278" s="284">
        <f t="shared" si="731"/>
        <v>9</v>
      </c>
      <c r="AL278" s="285">
        <f t="shared" ca="1" si="733"/>
        <v>0</v>
      </c>
      <c r="AM278" s="285">
        <f t="shared" ca="1" si="733"/>
        <v>0</v>
      </c>
      <c r="AN278" s="285">
        <f t="shared" ca="1" si="733"/>
        <v>0</v>
      </c>
      <c r="AO278" s="285">
        <f t="shared" ca="1" si="733"/>
        <v>0</v>
      </c>
      <c r="AP278" s="285">
        <f t="shared" ca="1" si="733"/>
        <v>0</v>
      </c>
      <c r="AQ278" s="285">
        <f t="shared" ca="1" si="733"/>
        <v>0</v>
      </c>
      <c r="AR278" s="285">
        <f t="shared" ca="1" si="733"/>
        <v>0</v>
      </c>
      <c r="AS278" s="285">
        <f t="shared" ca="1" si="733"/>
        <v>0</v>
      </c>
      <c r="AT278" s="285">
        <f t="shared" ca="1" si="733"/>
        <v>0</v>
      </c>
      <c r="AU278" s="285">
        <f t="shared" ca="1" si="733"/>
        <v>150</v>
      </c>
      <c r="AV278" s="285">
        <f t="shared" ca="1" si="734"/>
        <v>500</v>
      </c>
      <c r="AW278" s="285">
        <f t="shared" ca="1" si="734"/>
        <v>0</v>
      </c>
      <c r="AX278" s="285">
        <f t="shared" ca="1" si="734"/>
        <v>0</v>
      </c>
      <c r="AY278" s="609">
        <f t="shared" ca="1" si="734"/>
        <v>0</v>
      </c>
      <c r="AZ278" s="285">
        <f t="shared" ca="1" si="734"/>
        <v>10</v>
      </c>
      <c r="BA278" s="285">
        <f t="shared" ca="1" si="734"/>
        <v>25</v>
      </c>
      <c r="BB278" s="285">
        <f t="shared" ca="1" si="734"/>
        <v>8</v>
      </c>
      <c r="BC278" s="285">
        <f t="shared" ca="1" si="734"/>
        <v>0</v>
      </c>
      <c r="BD278" s="285">
        <f t="shared" ca="1" si="734"/>
        <v>7</v>
      </c>
      <c r="BE278" s="285">
        <f t="shared" ca="1" si="668"/>
        <v>0</v>
      </c>
      <c r="BF278" s="285">
        <f t="shared" ca="1" si="713"/>
        <v>25</v>
      </c>
      <c r="BG278" s="285">
        <f t="shared" ca="1" si="713"/>
        <v>0</v>
      </c>
      <c r="BH278" s="285">
        <f t="shared" ca="1" si="713"/>
        <v>0</v>
      </c>
      <c r="BI278" s="285">
        <f t="shared" ca="1" si="713"/>
        <v>0</v>
      </c>
      <c r="BJ278" s="285">
        <f t="shared" ca="1" si="735"/>
        <v>15</v>
      </c>
      <c r="BK278" s="285">
        <f t="shared" ca="1" si="735"/>
        <v>0</v>
      </c>
      <c r="BL278" s="285">
        <f t="shared" ca="1" si="735"/>
        <v>0</v>
      </c>
      <c r="BM278" s="285">
        <f t="shared" ca="1" si="735"/>
        <v>0</v>
      </c>
      <c r="BN278" s="285">
        <f t="shared" ca="1" si="735"/>
        <v>0</v>
      </c>
      <c r="BO278" s="285">
        <f t="shared" ca="1" si="735"/>
        <v>0</v>
      </c>
      <c r="BP278" s="285">
        <f t="shared" ca="1" si="735"/>
        <v>0</v>
      </c>
      <c r="BQ278" s="514">
        <f t="shared" ca="1" si="669"/>
        <v>24</v>
      </c>
      <c r="BR278" s="566">
        <f t="shared" ca="1" si="728"/>
        <v>89.4</v>
      </c>
      <c r="BS278" s="274">
        <f t="shared" ca="1" si="727"/>
        <v>650</v>
      </c>
      <c r="BT278" s="285">
        <f t="shared" ca="1" si="670"/>
        <v>739</v>
      </c>
      <c r="BU278" s="286" t="str">
        <f t="shared" si="732"/>
        <v>J</v>
      </c>
      <c r="BV278" s="323">
        <f t="shared" ca="1" si="672"/>
        <v>740</v>
      </c>
      <c r="BW278" s="323">
        <f t="shared" ca="1" si="671"/>
        <v>1</v>
      </c>
      <c r="BX278" s="29"/>
      <c r="BY278" s="29"/>
      <c r="BZ278" s="29"/>
      <c r="CA278" s="237" t="str">
        <f t="shared" si="665"/>
        <v>J</v>
      </c>
      <c r="CB278" s="278">
        <f t="shared" si="666"/>
        <v>2034</v>
      </c>
      <c r="CC278" s="279">
        <f t="shared" si="667"/>
        <v>9</v>
      </c>
      <c r="CD278" s="280">
        <f t="shared" ca="1" si="673"/>
        <v>0</v>
      </c>
      <c r="CE278" s="280">
        <f t="shared" ca="1" si="674"/>
        <v>0</v>
      </c>
      <c r="CF278" s="280">
        <f t="shared" ca="1" si="675"/>
        <v>0</v>
      </c>
      <c r="CG278" s="280">
        <f t="shared" ca="1" si="676"/>
        <v>0</v>
      </c>
      <c r="CH278" s="280">
        <f t="shared" ca="1" si="677"/>
        <v>0</v>
      </c>
      <c r="CI278" s="280">
        <f t="shared" ca="1" si="678"/>
        <v>0</v>
      </c>
      <c r="CJ278" s="280">
        <f t="shared" ca="1" si="679"/>
        <v>0</v>
      </c>
      <c r="CK278" s="280">
        <f t="shared" ca="1" si="680"/>
        <v>0</v>
      </c>
      <c r="CL278" s="280">
        <f t="shared" ca="1" si="681"/>
        <v>0</v>
      </c>
      <c r="CM278" s="280">
        <f t="shared" ca="1" si="682"/>
        <v>150</v>
      </c>
      <c r="CN278" s="280">
        <f t="shared" ca="1" si="683"/>
        <v>500</v>
      </c>
      <c r="CO278" s="280">
        <f t="shared" ca="1" si="684"/>
        <v>0</v>
      </c>
      <c r="CP278" s="365">
        <f t="shared" ca="1" si="685"/>
        <v>0</v>
      </c>
      <c r="CQ278" s="613">
        <f t="shared" ca="1" si="686"/>
        <v>0</v>
      </c>
      <c r="CR278" s="280">
        <f t="shared" ca="1" si="687"/>
        <v>10</v>
      </c>
      <c r="CS278" s="280">
        <f t="shared" ca="1" si="688"/>
        <v>25</v>
      </c>
      <c r="CT278" s="280">
        <f t="shared" ca="1" si="689"/>
        <v>7</v>
      </c>
      <c r="CU278" s="280">
        <f t="shared" ca="1" si="690"/>
        <v>0</v>
      </c>
      <c r="CV278" s="280">
        <f t="shared" ca="1" si="691"/>
        <v>7</v>
      </c>
      <c r="CW278" s="365">
        <f t="shared" ca="1" si="692"/>
        <v>0</v>
      </c>
      <c r="CX278" s="280">
        <f t="shared" ca="1" si="693"/>
        <v>25</v>
      </c>
      <c r="CY278" s="280">
        <f t="shared" ca="1" si="694"/>
        <v>0</v>
      </c>
      <c r="CZ278" s="280">
        <f t="shared" ca="1" si="695"/>
        <v>0</v>
      </c>
      <c r="DA278" s="280">
        <f t="shared" ca="1" si="696"/>
        <v>0</v>
      </c>
      <c r="DB278" s="280">
        <f t="shared" ca="1" si="697"/>
        <v>15</v>
      </c>
      <c r="DC278" s="280">
        <f t="shared" ca="1" si="698"/>
        <v>0</v>
      </c>
      <c r="DD278" s="280">
        <f t="shared" ca="1" si="699"/>
        <v>0</v>
      </c>
      <c r="DE278" s="280">
        <f t="shared" ca="1" si="700"/>
        <v>0</v>
      </c>
      <c r="DF278" s="280">
        <f t="shared" ca="1" si="701"/>
        <v>0</v>
      </c>
      <c r="DG278" s="280">
        <f t="shared" ca="1" si="702"/>
        <v>0</v>
      </c>
      <c r="DH278" s="280">
        <f t="shared" ca="1" si="703"/>
        <v>0</v>
      </c>
      <c r="DI278" s="568">
        <f t="shared" ca="1" si="704"/>
        <v>24</v>
      </c>
      <c r="DJ278" s="568">
        <f t="shared" ca="1" si="705"/>
        <v>65</v>
      </c>
      <c r="DK278" s="414">
        <f t="shared" ca="1" si="706"/>
        <v>650</v>
      </c>
      <c r="DL278" s="281">
        <f t="shared" ca="1" si="707"/>
        <v>739</v>
      </c>
      <c r="DM278" s="281">
        <f t="shared" ca="1" si="708"/>
        <v>738</v>
      </c>
      <c r="DN278" s="454">
        <f t="shared" ca="1" si="709"/>
        <v>-1</v>
      </c>
      <c r="DO278" s="626">
        <f t="shared" ca="1" si="710"/>
        <v>-1.3531799729364006E-3</v>
      </c>
    </row>
    <row r="279" spans="1:119" ht="11.25" customHeight="1">
      <c r="A279" s="1">
        <f t="shared" si="644"/>
        <v>2043</v>
      </c>
      <c r="P279" s="1">
        <f t="shared" si="649"/>
        <v>2043</v>
      </c>
      <c r="AD279" s="55"/>
      <c r="AE279" s="262"/>
      <c r="AF279" s="262"/>
      <c r="AI279" s="237" t="str">
        <f t="shared" si="729"/>
        <v>Z</v>
      </c>
      <c r="AJ279" s="25">
        <f t="shared" si="730"/>
        <v>2034</v>
      </c>
      <c r="AK279" s="284">
        <f t="shared" si="731"/>
        <v>10</v>
      </c>
      <c r="AL279" s="285">
        <f t="shared" ca="1" si="733"/>
        <v>0</v>
      </c>
      <c r="AM279" s="285">
        <f t="shared" ca="1" si="733"/>
        <v>0</v>
      </c>
      <c r="AN279" s="285">
        <f t="shared" ca="1" si="733"/>
        <v>0</v>
      </c>
      <c r="AO279" s="285">
        <f t="shared" ca="1" si="733"/>
        <v>0</v>
      </c>
      <c r="AP279" s="285">
        <f t="shared" ca="1" si="733"/>
        <v>0</v>
      </c>
      <c r="AQ279" s="285">
        <f t="shared" ca="1" si="733"/>
        <v>0</v>
      </c>
      <c r="AR279" s="285">
        <f t="shared" ca="1" si="733"/>
        <v>0</v>
      </c>
      <c r="AS279" s="285">
        <f t="shared" ca="1" si="733"/>
        <v>0</v>
      </c>
      <c r="AT279" s="285">
        <f t="shared" ca="1" si="733"/>
        <v>0</v>
      </c>
      <c r="AU279" s="285">
        <f t="shared" ca="1" si="733"/>
        <v>150</v>
      </c>
      <c r="AV279" s="285">
        <f t="shared" ca="1" si="734"/>
        <v>500</v>
      </c>
      <c r="AW279" s="285">
        <f t="shared" ca="1" si="734"/>
        <v>0</v>
      </c>
      <c r="AX279" s="285">
        <f t="shared" ca="1" si="734"/>
        <v>0</v>
      </c>
      <c r="AY279" s="609">
        <f t="shared" ca="1" si="734"/>
        <v>0</v>
      </c>
      <c r="AZ279" s="285">
        <f t="shared" ca="1" si="734"/>
        <v>10</v>
      </c>
      <c r="BA279" s="285">
        <f t="shared" ca="1" si="734"/>
        <v>25</v>
      </c>
      <c r="BB279" s="285">
        <f t="shared" ca="1" si="734"/>
        <v>7</v>
      </c>
      <c r="BC279" s="285">
        <f t="shared" ca="1" si="734"/>
        <v>0</v>
      </c>
      <c r="BD279" s="285">
        <f t="shared" ca="1" si="734"/>
        <v>7</v>
      </c>
      <c r="BE279" s="285">
        <f t="shared" ca="1" si="668"/>
        <v>0</v>
      </c>
      <c r="BF279" s="285">
        <f t="shared" ca="1" si="713"/>
        <v>25</v>
      </c>
      <c r="BG279" s="285">
        <f t="shared" ca="1" si="713"/>
        <v>0</v>
      </c>
      <c r="BH279" s="285">
        <f t="shared" ca="1" si="713"/>
        <v>0</v>
      </c>
      <c r="BI279" s="285">
        <f t="shared" ca="1" si="713"/>
        <v>0</v>
      </c>
      <c r="BJ279" s="285">
        <f t="shared" ca="1" si="735"/>
        <v>15</v>
      </c>
      <c r="BK279" s="285">
        <f t="shared" ca="1" si="735"/>
        <v>0</v>
      </c>
      <c r="BL279" s="285">
        <f t="shared" ca="1" si="735"/>
        <v>0</v>
      </c>
      <c r="BM279" s="285">
        <f t="shared" ca="1" si="735"/>
        <v>0</v>
      </c>
      <c r="BN279" s="285">
        <f t="shared" ca="1" si="735"/>
        <v>0</v>
      </c>
      <c r="BO279" s="285">
        <f t="shared" ca="1" si="735"/>
        <v>0</v>
      </c>
      <c r="BP279" s="285">
        <f t="shared" ca="1" si="735"/>
        <v>0</v>
      </c>
      <c r="BQ279" s="514">
        <f t="shared" ca="1" si="669"/>
        <v>24</v>
      </c>
      <c r="BR279" s="566">
        <f t="shared" ca="1" si="728"/>
        <v>88.7</v>
      </c>
      <c r="BS279" s="274">
        <f t="shared" ca="1" si="727"/>
        <v>650</v>
      </c>
      <c r="BT279" s="285">
        <f t="shared" ca="1" si="670"/>
        <v>739</v>
      </c>
      <c r="BU279" s="286" t="str">
        <f t="shared" si="732"/>
        <v>K</v>
      </c>
      <c r="BV279" s="323">
        <f t="shared" ca="1" si="672"/>
        <v>739</v>
      </c>
      <c r="BW279" s="323">
        <f t="shared" ca="1" si="671"/>
        <v>0</v>
      </c>
      <c r="BX279" s="29"/>
      <c r="BY279" s="29"/>
      <c r="BZ279" s="29"/>
      <c r="CA279" s="237" t="str">
        <f t="shared" si="665"/>
        <v>K</v>
      </c>
      <c r="CB279" s="278">
        <f t="shared" si="666"/>
        <v>2034</v>
      </c>
      <c r="CC279" s="279">
        <f t="shared" si="667"/>
        <v>10</v>
      </c>
      <c r="CD279" s="280">
        <f t="shared" ca="1" si="673"/>
        <v>0</v>
      </c>
      <c r="CE279" s="280">
        <f t="shared" ca="1" si="674"/>
        <v>0</v>
      </c>
      <c r="CF279" s="280">
        <f t="shared" ca="1" si="675"/>
        <v>0</v>
      </c>
      <c r="CG279" s="280">
        <f t="shared" ca="1" si="676"/>
        <v>0</v>
      </c>
      <c r="CH279" s="280">
        <f t="shared" ca="1" si="677"/>
        <v>0</v>
      </c>
      <c r="CI279" s="280">
        <f t="shared" ca="1" si="678"/>
        <v>0</v>
      </c>
      <c r="CJ279" s="280">
        <f t="shared" ca="1" si="679"/>
        <v>0</v>
      </c>
      <c r="CK279" s="280">
        <f t="shared" ca="1" si="680"/>
        <v>0</v>
      </c>
      <c r="CL279" s="280">
        <f t="shared" ca="1" si="681"/>
        <v>0</v>
      </c>
      <c r="CM279" s="280">
        <f t="shared" ca="1" si="682"/>
        <v>150</v>
      </c>
      <c r="CN279" s="280">
        <f t="shared" ca="1" si="683"/>
        <v>500</v>
      </c>
      <c r="CO279" s="280">
        <f t="shared" ca="1" si="684"/>
        <v>0</v>
      </c>
      <c r="CP279" s="365">
        <f t="shared" ca="1" si="685"/>
        <v>0</v>
      </c>
      <c r="CQ279" s="613">
        <f t="shared" ca="1" si="686"/>
        <v>0</v>
      </c>
      <c r="CR279" s="280">
        <f t="shared" ca="1" si="687"/>
        <v>11</v>
      </c>
      <c r="CS279" s="280">
        <f t="shared" ca="1" si="688"/>
        <v>25</v>
      </c>
      <c r="CT279" s="280">
        <f t="shared" ca="1" si="689"/>
        <v>7</v>
      </c>
      <c r="CU279" s="280">
        <f t="shared" ca="1" si="690"/>
        <v>0</v>
      </c>
      <c r="CV279" s="280">
        <f t="shared" ca="1" si="691"/>
        <v>5</v>
      </c>
      <c r="CW279" s="365">
        <f t="shared" ca="1" si="692"/>
        <v>0</v>
      </c>
      <c r="CX279" s="280">
        <f t="shared" ca="1" si="693"/>
        <v>25</v>
      </c>
      <c r="CY279" s="280">
        <f t="shared" ca="1" si="694"/>
        <v>0</v>
      </c>
      <c r="CZ279" s="280">
        <f t="shared" ca="1" si="695"/>
        <v>0</v>
      </c>
      <c r="DA279" s="280">
        <f t="shared" ca="1" si="696"/>
        <v>0</v>
      </c>
      <c r="DB279" s="280">
        <f t="shared" ca="1" si="697"/>
        <v>15</v>
      </c>
      <c r="DC279" s="280">
        <f t="shared" ca="1" si="698"/>
        <v>0</v>
      </c>
      <c r="DD279" s="280">
        <f t="shared" ca="1" si="699"/>
        <v>0</v>
      </c>
      <c r="DE279" s="280">
        <f t="shared" ca="1" si="700"/>
        <v>0</v>
      </c>
      <c r="DF279" s="280">
        <f t="shared" ca="1" si="701"/>
        <v>0</v>
      </c>
      <c r="DG279" s="280">
        <f t="shared" ca="1" si="702"/>
        <v>0</v>
      </c>
      <c r="DH279" s="280">
        <f t="shared" ca="1" si="703"/>
        <v>0</v>
      </c>
      <c r="DI279" s="568">
        <f t="shared" ca="1" si="704"/>
        <v>23</v>
      </c>
      <c r="DJ279" s="568">
        <f t="shared" ca="1" si="705"/>
        <v>65</v>
      </c>
      <c r="DK279" s="414">
        <f t="shared" ca="1" si="706"/>
        <v>650</v>
      </c>
      <c r="DL279" s="281">
        <f t="shared" ca="1" si="707"/>
        <v>738</v>
      </c>
      <c r="DM279" s="281">
        <f t="shared" ca="1" si="708"/>
        <v>737</v>
      </c>
      <c r="DN279" s="454">
        <f t="shared" ca="1" si="709"/>
        <v>-1</v>
      </c>
      <c r="DO279" s="626">
        <f t="shared" ca="1" si="710"/>
        <v>-1.3550135501355014E-3</v>
      </c>
    </row>
    <row r="280" spans="1:119" ht="11.25" customHeight="1">
      <c r="A280" s="1">
        <f t="shared" si="644"/>
        <v>2044</v>
      </c>
      <c r="P280" s="1">
        <f t="shared" si="649"/>
        <v>2044</v>
      </c>
      <c r="AE280" s="237"/>
      <c r="AF280" s="259"/>
      <c r="AI280" s="237" t="str">
        <f t="shared" si="729"/>
        <v>AA</v>
      </c>
      <c r="AJ280" s="25">
        <f t="shared" si="730"/>
        <v>2034</v>
      </c>
      <c r="AK280" s="284">
        <f t="shared" si="731"/>
        <v>11</v>
      </c>
      <c r="AL280" s="285">
        <f t="shared" ca="1" si="733"/>
        <v>0</v>
      </c>
      <c r="AM280" s="285">
        <f t="shared" ca="1" si="733"/>
        <v>0</v>
      </c>
      <c r="AN280" s="285">
        <f t="shared" ca="1" si="733"/>
        <v>0</v>
      </c>
      <c r="AO280" s="285">
        <f t="shared" ca="1" si="733"/>
        <v>0</v>
      </c>
      <c r="AP280" s="285">
        <f t="shared" ca="1" si="733"/>
        <v>0</v>
      </c>
      <c r="AQ280" s="285">
        <f t="shared" ca="1" si="733"/>
        <v>0</v>
      </c>
      <c r="AR280" s="285">
        <f t="shared" ca="1" si="733"/>
        <v>0</v>
      </c>
      <c r="AS280" s="285">
        <f t="shared" ca="1" si="733"/>
        <v>0</v>
      </c>
      <c r="AT280" s="285">
        <f t="shared" ca="1" si="733"/>
        <v>0</v>
      </c>
      <c r="AU280" s="285">
        <f t="shared" ca="1" si="733"/>
        <v>150</v>
      </c>
      <c r="AV280" s="285">
        <f t="shared" ca="1" si="734"/>
        <v>500</v>
      </c>
      <c r="AW280" s="285">
        <f t="shared" ca="1" si="734"/>
        <v>0</v>
      </c>
      <c r="AX280" s="285">
        <f t="shared" ca="1" si="734"/>
        <v>0</v>
      </c>
      <c r="AY280" s="609">
        <f t="shared" ca="1" si="734"/>
        <v>0</v>
      </c>
      <c r="AZ280" s="285">
        <f t="shared" ca="1" si="734"/>
        <v>10</v>
      </c>
      <c r="BA280" s="285">
        <f t="shared" ca="1" si="734"/>
        <v>25</v>
      </c>
      <c r="BB280" s="285">
        <f t="shared" ca="1" si="734"/>
        <v>7</v>
      </c>
      <c r="BC280" s="285">
        <f t="shared" ca="1" si="734"/>
        <v>0</v>
      </c>
      <c r="BD280" s="285">
        <f t="shared" ca="1" si="734"/>
        <v>7</v>
      </c>
      <c r="BE280" s="285">
        <f t="shared" ca="1" si="668"/>
        <v>0</v>
      </c>
      <c r="BF280" s="285">
        <f t="shared" ca="1" si="713"/>
        <v>25</v>
      </c>
      <c r="BG280" s="285">
        <f t="shared" ca="1" si="713"/>
        <v>0</v>
      </c>
      <c r="BH280" s="285">
        <f t="shared" ca="1" si="713"/>
        <v>0</v>
      </c>
      <c r="BI280" s="285">
        <f t="shared" ca="1" si="713"/>
        <v>0</v>
      </c>
      <c r="BJ280" s="285">
        <f t="shared" ca="1" si="735"/>
        <v>15</v>
      </c>
      <c r="BK280" s="285">
        <f t="shared" ca="1" si="735"/>
        <v>0</v>
      </c>
      <c r="BL280" s="285">
        <f t="shared" ca="1" si="735"/>
        <v>0</v>
      </c>
      <c r="BM280" s="285">
        <f t="shared" ca="1" si="735"/>
        <v>0</v>
      </c>
      <c r="BN280" s="285">
        <f t="shared" ca="1" si="735"/>
        <v>0</v>
      </c>
      <c r="BO280" s="285">
        <f t="shared" ca="1" si="735"/>
        <v>0</v>
      </c>
      <c r="BP280" s="285">
        <f t="shared" ca="1" si="735"/>
        <v>0</v>
      </c>
      <c r="BQ280" s="514">
        <f t="shared" ca="1" si="669"/>
        <v>23</v>
      </c>
      <c r="BR280" s="566">
        <f t="shared" ca="1" si="728"/>
        <v>88</v>
      </c>
      <c r="BS280" s="274">
        <f t="shared" ca="1" si="727"/>
        <v>650</v>
      </c>
      <c r="BT280" s="285">
        <f t="shared" ca="1" si="670"/>
        <v>738</v>
      </c>
      <c r="BU280" s="286" t="str">
        <f t="shared" si="732"/>
        <v>L</v>
      </c>
      <c r="BV280" s="323">
        <f t="shared" ca="1" si="672"/>
        <v>739</v>
      </c>
      <c r="BW280" s="323">
        <f t="shared" ca="1" si="671"/>
        <v>1</v>
      </c>
      <c r="BX280" s="29"/>
      <c r="BY280" s="29"/>
      <c r="BZ280" s="29"/>
      <c r="CA280" s="237" t="str">
        <f t="shared" si="665"/>
        <v>L</v>
      </c>
      <c r="CB280" s="278">
        <f t="shared" si="666"/>
        <v>2034</v>
      </c>
      <c r="CC280" s="279">
        <f t="shared" si="667"/>
        <v>11</v>
      </c>
      <c r="CD280" s="280">
        <f t="shared" ca="1" si="673"/>
        <v>0</v>
      </c>
      <c r="CE280" s="280">
        <f t="shared" ca="1" si="674"/>
        <v>0</v>
      </c>
      <c r="CF280" s="280">
        <f t="shared" ca="1" si="675"/>
        <v>0</v>
      </c>
      <c r="CG280" s="280">
        <f t="shared" ca="1" si="676"/>
        <v>0</v>
      </c>
      <c r="CH280" s="280">
        <f t="shared" ca="1" si="677"/>
        <v>0</v>
      </c>
      <c r="CI280" s="280">
        <f t="shared" ca="1" si="678"/>
        <v>0</v>
      </c>
      <c r="CJ280" s="280">
        <f t="shared" ca="1" si="679"/>
        <v>0</v>
      </c>
      <c r="CK280" s="280">
        <f t="shared" ca="1" si="680"/>
        <v>0</v>
      </c>
      <c r="CL280" s="280">
        <f t="shared" ca="1" si="681"/>
        <v>0</v>
      </c>
      <c r="CM280" s="280">
        <f t="shared" ca="1" si="682"/>
        <v>150</v>
      </c>
      <c r="CN280" s="280">
        <f t="shared" ca="1" si="683"/>
        <v>500</v>
      </c>
      <c r="CO280" s="280">
        <f t="shared" ca="1" si="684"/>
        <v>0</v>
      </c>
      <c r="CP280" s="365">
        <f t="shared" ca="1" si="685"/>
        <v>0</v>
      </c>
      <c r="CQ280" s="613">
        <f t="shared" ca="1" si="686"/>
        <v>0</v>
      </c>
      <c r="CR280" s="280">
        <f t="shared" ca="1" si="687"/>
        <v>7</v>
      </c>
      <c r="CS280" s="280">
        <f t="shared" ca="1" si="688"/>
        <v>25</v>
      </c>
      <c r="CT280" s="280">
        <f t="shared" ca="1" si="689"/>
        <v>6</v>
      </c>
      <c r="CU280" s="280">
        <f t="shared" ca="1" si="690"/>
        <v>0</v>
      </c>
      <c r="CV280" s="280">
        <f t="shared" ca="1" si="691"/>
        <v>5</v>
      </c>
      <c r="CW280" s="365">
        <f t="shared" ca="1" si="692"/>
        <v>0</v>
      </c>
      <c r="CX280" s="280">
        <f t="shared" ca="1" si="693"/>
        <v>25</v>
      </c>
      <c r="CY280" s="280">
        <f t="shared" ca="1" si="694"/>
        <v>0</v>
      </c>
      <c r="CZ280" s="280">
        <f t="shared" ca="1" si="695"/>
        <v>0</v>
      </c>
      <c r="DA280" s="280">
        <f t="shared" ca="1" si="696"/>
        <v>0</v>
      </c>
      <c r="DB280" s="280">
        <f t="shared" ca="1" si="697"/>
        <v>15</v>
      </c>
      <c r="DC280" s="280">
        <f t="shared" ca="1" si="698"/>
        <v>0</v>
      </c>
      <c r="DD280" s="280">
        <f t="shared" ca="1" si="699"/>
        <v>0</v>
      </c>
      <c r="DE280" s="280">
        <f t="shared" ca="1" si="700"/>
        <v>0</v>
      </c>
      <c r="DF280" s="280">
        <f t="shared" ca="1" si="701"/>
        <v>0</v>
      </c>
      <c r="DG280" s="280">
        <f t="shared" ca="1" si="702"/>
        <v>0</v>
      </c>
      <c r="DH280" s="280">
        <f t="shared" ca="1" si="703"/>
        <v>0</v>
      </c>
      <c r="DI280" s="568">
        <f t="shared" ca="1" si="704"/>
        <v>18</v>
      </c>
      <c r="DJ280" s="568">
        <f t="shared" ca="1" si="705"/>
        <v>65</v>
      </c>
      <c r="DK280" s="414">
        <f t="shared" ca="1" si="706"/>
        <v>650</v>
      </c>
      <c r="DL280" s="281">
        <f t="shared" ca="1" si="707"/>
        <v>733</v>
      </c>
      <c r="DM280" s="281">
        <f t="shared" ca="1" si="708"/>
        <v>733</v>
      </c>
      <c r="DN280" s="454">
        <f t="shared" ca="1" si="709"/>
        <v>0</v>
      </c>
      <c r="DO280" s="626">
        <f t="shared" ca="1" si="710"/>
        <v>0</v>
      </c>
    </row>
    <row r="281" spans="1:119" ht="11.25" customHeight="1">
      <c r="A281" s="1">
        <f t="shared" si="644"/>
        <v>2045</v>
      </c>
      <c r="P281" s="1">
        <f t="shared" si="649"/>
        <v>2045</v>
      </c>
      <c r="AD281" s="55"/>
      <c r="AE281" s="262"/>
      <c r="AF281" s="262"/>
      <c r="AI281" s="237" t="str">
        <f t="shared" si="729"/>
        <v>AB</v>
      </c>
      <c r="AJ281" s="25">
        <f t="shared" si="730"/>
        <v>2034</v>
      </c>
      <c r="AK281" s="284">
        <f t="shared" si="731"/>
        <v>12</v>
      </c>
      <c r="AL281" s="285">
        <f t="shared" ca="1" si="733"/>
        <v>0</v>
      </c>
      <c r="AM281" s="285">
        <f t="shared" ca="1" si="733"/>
        <v>0</v>
      </c>
      <c r="AN281" s="285">
        <f t="shared" ca="1" si="733"/>
        <v>0</v>
      </c>
      <c r="AO281" s="285">
        <f t="shared" ca="1" si="733"/>
        <v>0</v>
      </c>
      <c r="AP281" s="285">
        <f t="shared" ca="1" si="733"/>
        <v>0</v>
      </c>
      <c r="AQ281" s="285">
        <f t="shared" ca="1" si="733"/>
        <v>0</v>
      </c>
      <c r="AR281" s="285">
        <f t="shared" ca="1" si="733"/>
        <v>0</v>
      </c>
      <c r="AS281" s="285">
        <f t="shared" ca="1" si="733"/>
        <v>0</v>
      </c>
      <c r="AT281" s="285">
        <f t="shared" ca="1" si="733"/>
        <v>0</v>
      </c>
      <c r="AU281" s="285">
        <f t="shared" ca="1" si="733"/>
        <v>150</v>
      </c>
      <c r="AV281" s="285">
        <f t="shared" ca="1" si="734"/>
        <v>500</v>
      </c>
      <c r="AW281" s="285">
        <f t="shared" ca="1" si="734"/>
        <v>0</v>
      </c>
      <c r="AX281" s="285">
        <f t="shared" ca="1" si="734"/>
        <v>0</v>
      </c>
      <c r="AY281" s="609">
        <f t="shared" ca="1" si="734"/>
        <v>0</v>
      </c>
      <c r="AZ281" s="285">
        <f t="shared" ca="1" si="734"/>
        <v>11</v>
      </c>
      <c r="BA281" s="285">
        <f t="shared" ca="1" si="734"/>
        <v>25</v>
      </c>
      <c r="BB281" s="285">
        <f t="shared" ca="1" si="734"/>
        <v>6</v>
      </c>
      <c r="BC281" s="285">
        <f t="shared" ca="1" si="734"/>
        <v>0</v>
      </c>
      <c r="BD281" s="285">
        <f t="shared" ca="1" si="734"/>
        <v>5</v>
      </c>
      <c r="BE281" s="285">
        <f t="shared" ca="1" si="668"/>
        <v>0</v>
      </c>
      <c r="BF281" s="285">
        <f t="shared" ca="1" si="713"/>
        <v>25</v>
      </c>
      <c r="BG281" s="285">
        <f t="shared" ca="1" si="713"/>
        <v>0</v>
      </c>
      <c r="BH281" s="285">
        <f t="shared" ca="1" si="713"/>
        <v>0</v>
      </c>
      <c r="BI281" s="285">
        <f t="shared" ca="1" si="713"/>
        <v>0</v>
      </c>
      <c r="BJ281" s="285">
        <f t="shared" ca="1" si="735"/>
        <v>15</v>
      </c>
      <c r="BK281" s="285">
        <f t="shared" ca="1" si="735"/>
        <v>0</v>
      </c>
      <c r="BL281" s="285">
        <f t="shared" ca="1" si="735"/>
        <v>0</v>
      </c>
      <c r="BM281" s="285">
        <f t="shared" ca="1" si="735"/>
        <v>0</v>
      </c>
      <c r="BN281" s="285">
        <f t="shared" ca="1" si="735"/>
        <v>0</v>
      </c>
      <c r="BO281" s="285">
        <f t="shared" ca="1" si="735"/>
        <v>0</v>
      </c>
      <c r="BP281" s="285">
        <f t="shared" ca="1" si="735"/>
        <v>0</v>
      </c>
      <c r="BQ281" s="514">
        <f t="shared" ca="1" si="669"/>
        <v>22</v>
      </c>
      <c r="BR281" s="566">
        <f t="shared" ca="1" si="728"/>
        <v>86.8</v>
      </c>
      <c r="BS281" s="274">
        <f t="shared" ca="1" si="727"/>
        <v>650</v>
      </c>
      <c r="BT281" s="285">
        <f t="shared" ca="1" si="670"/>
        <v>737</v>
      </c>
      <c r="BU281" s="286" t="str">
        <f t="shared" si="732"/>
        <v>M</v>
      </c>
      <c r="BV281" s="323">
        <f t="shared" ca="1" si="672"/>
        <v>737</v>
      </c>
      <c r="BW281" s="323">
        <f t="shared" ca="1" si="671"/>
        <v>0</v>
      </c>
      <c r="BX281" s="29"/>
      <c r="BY281" s="29"/>
      <c r="BZ281" s="29"/>
      <c r="CA281" s="237" t="str">
        <f t="shared" si="665"/>
        <v>M</v>
      </c>
      <c r="CB281" s="278">
        <f t="shared" si="666"/>
        <v>2034</v>
      </c>
      <c r="CC281" s="279">
        <f t="shared" si="667"/>
        <v>12</v>
      </c>
      <c r="CD281" s="280">
        <f t="shared" ca="1" si="673"/>
        <v>0</v>
      </c>
      <c r="CE281" s="280">
        <f t="shared" ca="1" si="674"/>
        <v>0</v>
      </c>
      <c r="CF281" s="280">
        <f t="shared" ca="1" si="675"/>
        <v>0</v>
      </c>
      <c r="CG281" s="280">
        <f t="shared" ca="1" si="676"/>
        <v>0</v>
      </c>
      <c r="CH281" s="280">
        <f t="shared" ca="1" si="677"/>
        <v>0</v>
      </c>
      <c r="CI281" s="280">
        <f t="shared" ca="1" si="678"/>
        <v>0</v>
      </c>
      <c r="CJ281" s="280">
        <f t="shared" ca="1" si="679"/>
        <v>0</v>
      </c>
      <c r="CK281" s="280">
        <f t="shared" ca="1" si="680"/>
        <v>0</v>
      </c>
      <c r="CL281" s="280">
        <f t="shared" ca="1" si="681"/>
        <v>600</v>
      </c>
      <c r="CM281" s="280">
        <f t="shared" ca="1" si="682"/>
        <v>150</v>
      </c>
      <c r="CN281" s="280">
        <f t="shared" ca="1" si="683"/>
        <v>500</v>
      </c>
      <c r="CO281" s="280">
        <f t="shared" ca="1" si="684"/>
        <v>0</v>
      </c>
      <c r="CP281" s="365">
        <f t="shared" ca="1" si="685"/>
        <v>0</v>
      </c>
      <c r="CQ281" s="613">
        <f t="shared" ca="1" si="686"/>
        <v>0</v>
      </c>
      <c r="CR281" s="280">
        <f t="shared" ca="1" si="687"/>
        <v>10</v>
      </c>
      <c r="CS281" s="280">
        <f t="shared" ca="1" si="688"/>
        <v>25</v>
      </c>
      <c r="CT281" s="280">
        <f t="shared" ca="1" si="689"/>
        <v>8</v>
      </c>
      <c r="CU281" s="280">
        <f t="shared" ca="1" si="690"/>
        <v>0</v>
      </c>
      <c r="CV281" s="280">
        <f t="shared" ca="1" si="691"/>
        <v>6</v>
      </c>
      <c r="CW281" s="365">
        <f t="shared" ca="1" si="692"/>
        <v>0</v>
      </c>
      <c r="CX281" s="280">
        <f t="shared" ca="1" si="693"/>
        <v>25</v>
      </c>
      <c r="CY281" s="280">
        <f t="shared" ca="1" si="694"/>
        <v>0</v>
      </c>
      <c r="CZ281" s="280">
        <f t="shared" ca="1" si="695"/>
        <v>0</v>
      </c>
      <c r="DA281" s="280">
        <f t="shared" ca="1" si="696"/>
        <v>0</v>
      </c>
      <c r="DB281" s="280">
        <f t="shared" ca="1" si="697"/>
        <v>15</v>
      </c>
      <c r="DC281" s="280">
        <f t="shared" ca="1" si="698"/>
        <v>0</v>
      </c>
      <c r="DD281" s="280">
        <f t="shared" ca="1" si="699"/>
        <v>0</v>
      </c>
      <c r="DE281" s="280">
        <f t="shared" ca="1" si="700"/>
        <v>0</v>
      </c>
      <c r="DF281" s="280">
        <f t="shared" ca="1" si="701"/>
        <v>0</v>
      </c>
      <c r="DG281" s="280">
        <f t="shared" ca="1" si="702"/>
        <v>0</v>
      </c>
      <c r="DH281" s="280">
        <f t="shared" ca="1" si="703"/>
        <v>0</v>
      </c>
      <c r="DI281" s="568">
        <f t="shared" ca="1" si="704"/>
        <v>24</v>
      </c>
      <c r="DJ281" s="568">
        <f t="shared" ca="1" si="705"/>
        <v>65</v>
      </c>
      <c r="DK281" s="414">
        <f t="shared" ca="1" si="706"/>
        <v>1250</v>
      </c>
      <c r="DL281" s="281">
        <f t="shared" ca="1" si="707"/>
        <v>1339</v>
      </c>
      <c r="DM281" s="281">
        <f t="shared" ca="1" si="708"/>
        <v>1339</v>
      </c>
      <c r="DN281" s="454">
        <f t="shared" ca="1" si="709"/>
        <v>0</v>
      </c>
      <c r="DO281" s="626">
        <f t="shared" ca="1" si="710"/>
        <v>0</v>
      </c>
    </row>
    <row r="282" spans="1:119" ht="11.25" customHeight="1">
      <c r="AE282" s="237"/>
      <c r="AF282" s="259"/>
      <c r="AI282" s="237" t="str">
        <f t="shared" si="729"/>
        <v>Q</v>
      </c>
      <c r="AJ282" s="25">
        <f t="shared" si="730"/>
        <v>2035</v>
      </c>
      <c r="AK282" s="284">
        <f t="shared" si="731"/>
        <v>1</v>
      </c>
      <c r="AL282" s="285">
        <f t="shared" ca="1" si="733"/>
        <v>0</v>
      </c>
      <c r="AM282" s="285">
        <f t="shared" ca="1" si="733"/>
        <v>0</v>
      </c>
      <c r="AN282" s="285">
        <f t="shared" ca="1" si="733"/>
        <v>0</v>
      </c>
      <c r="AO282" s="285">
        <f t="shared" ca="1" si="733"/>
        <v>0</v>
      </c>
      <c r="AP282" s="285">
        <f t="shared" ca="1" si="733"/>
        <v>0</v>
      </c>
      <c r="AQ282" s="285">
        <f t="shared" ca="1" si="733"/>
        <v>0</v>
      </c>
      <c r="AR282" s="285">
        <f t="shared" ca="1" si="733"/>
        <v>0</v>
      </c>
      <c r="AS282" s="285">
        <f t="shared" ca="1" si="733"/>
        <v>0</v>
      </c>
      <c r="AT282" s="285">
        <f t="shared" ca="1" si="733"/>
        <v>600</v>
      </c>
      <c r="AU282" s="285">
        <f t="shared" ca="1" si="733"/>
        <v>150</v>
      </c>
      <c r="AV282" s="285">
        <f t="shared" ca="1" si="734"/>
        <v>500</v>
      </c>
      <c r="AW282" s="285">
        <f t="shared" ca="1" si="734"/>
        <v>0</v>
      </c>
      <c r="AX282" s="285">
        <f t="shared" ca="1" si="734"/>
        <v>0</v>
      </c>
      <c r="AY282" s="609">
        <f t="shared" ca="1" si="734"/>
        <v>0</v>
      </c>
      <c r="AZ282" s="285">
        <f t="shared" ca="1" si="734"/>
        <v>7</v>
      </c>
      <c r="BA282" s="285">
        <f t="shared" ca="1" si="734"/>
        <v>25</v>
      </c>
      <c r="BB282" s="285">
        <f t="shared" ca="1" si="734"/>
        <v>8</v>
      </c>
      <c r="BC282" s="285">
        <f t="shared" ca="1" si="734"/>
        <v>0</v>
      </c>
      <c r="BD282" s="285">
        <f t="shared" ca="1" si="734"/>
        <v>5</v>
      </c>
      <c r="BE282" s="285">
        <f t="shared" ca="1" si="668"/>
        <v>0</v>
      </c>
      <c r="BF282" s="285">
        <f t="shared" ca="1" si="713"/>
        <v>25</v>
      </c>
      <c r="BG282" s="285">
        <f t="shared" ca="1" si="713"/>
        <v>0</v>
      </c>
      <c r="BH282" s="285">
        <f t="shared" ca="1" si="713"/>
        <v>0</v>
      </c>
      <c r="BI282" s="285">
        <f t="shared" ca="1" si="713"/>
        <v>0</v>
      </c>
      <c r="BJ282" s="285">
        <f t="shared" ca="1" si="735"/>
        <v>15</v>
      </c>
      <c r="BK282" s="285">
        <f t="shared" ca="1" si="735"/>
        <v>0</v>
      </c>
      <c r="BL282" s="285">
        <f t="shared" ca="1" si="735"/>
        <v>0</v>
      </c>
      <c r="BM282" s="285">
        <f t="shared" ca="1" si="735"/>
        <v>0</v>
      </c>
      <c r="BN282" s="285">
        <f t="shared" ca="1" si="735"/>
        <v>0</v>
      </c>
      <c r="BO282" s="285">
        <f t="shared" ca="1" si="735"/>
        <v>0</v>
      </c>
      <c r="BP282" s="285">
        <f t="shared" ca="1" si="735"/>
        <v>0</v>
      </c>
      <c r="BQ282" s="514">
        <f t="shared" ca="1" si="669"/>
        <v>20</v>
      </c>
      <c r="BR282" s="566">
        <f t="shared" ca="1" si="728"/>
        <v>84.6</v>
      </c>
      <c r="BS282" s="274">
        <f t="shared" ca="1" si="727"/>
        <v>1250</v>
      </c>
      <c r="BT282" s="285">
        <f t="shared" ca="1" si="670"/>
        <v>1335</v>
      </c>
      <c r="BU282" s="286" t="str">
        <f t="shared" si="732"/>
        <v>B</v>
      </c>
      <c r="BV282" s="323">
        <f t="shared" ref="BV282:BV293" ca="1" si="736">SUM(AL282:BO282)</f>
        <v>1335</v>
      </c>
      <c r="BW282" s="323">
        <f t="shared" ref="BW282:BW293" ca="1" si="737">BV282-BT282</f>
        <v>0</v>
      </c>
      <c r="BX282" s="29"/>
      <c r="BY282" s="29"/>
      <c r="BZ282" s="29"/>
      <c r="CA282" s="237" t="str">
        <f t="shared" si="665"/>
        <v>B</v>
      </c>
      <c r="CB282" s="278">
        <f t="shared" ref="CB282:CB293" si="738">AJ282</f>
        <v>2035</v>
      </c>
      <c r="CC282" s="279">
        <f t="shared" ref="CC282:CC293" si="739">AK282</f>
        <v>1</v>
      </c>
      <c r="CD282" s="280">
        <f t="shared" ref="CD282:CD293" ca="1" si="740">AL284</f>
        <v>0</v>
      </c>
      <c r="CE282" s="280">
        <f t="shared" ref="CE282:CE293" ca="1" si="741">AM283</f>
        <v>0</v>
      </c>
      <c r="CF282" s="280">
        <f t="shared" ref="CF282:CF293" ca="1" si="742">AN284</f>
        <v>0</v>
      </c>
      <c r="CG282" s="280">
        <f t="shared" ref="CG282:CG293" ca="1" si="743">AO283</f>
        <v>0</v>
      </c>
      <c r="CH282" s="280">
        <f t="shared" ref="CH282:CH293" ca="1" si="744">AP283</f>
        <v>0</v>
      </c>
      <c r="CI282" s="280">
        <f t="shared" ref="CI282:CI293" ca="1" si="745">AQ283</f>
        <v>0</v>
      </c>
      <c r="CJ282" s="280">
        <f t="shared" ref="CJ282:CJ293" ca="1" si="746">AR283</f>
        <v>0</v>
      </c>
      <c r="CK282" s="280">
        <f t="shared" ref="CK282:CK293" ca="1" si="747">AS283</f>
        <v>0</v>
      </c>
      <c r="CL282" s="280">
        <f t="shared" ref="CL282:CL293" ca="1" si="748">AT283</f>
        <v>600</v>
      </c>
      <c r="CM282" s="280">
        <f t="shared" ref="CM282:CM293" ca="1" si="749">AU283</f>
        <v>150</v>
      </c>
      <c r="CN282" s="280">
        <f t="shared" ref="CN282:CN293" ca="1" si="750">AV283</f>
        <v>500</v>
      </c>
      <c r="CO282" s="280">
        <f t="shared" ref="CO282:CO293" ca="1" si="751">AW284</f>
        <v>0</v>
      </c>
      <c r="CP282" s="365">
        <f t="shared" ref="CP282:CP293" ca="1" si="752">AX283</f>
        <v>0</v>
      </c>
      <c r="CQ282" s="613">
        <f t="shared" ref="CQ282:CQ293" ca="1" si="753">AY283</f>
        <v>0</v>
      </c>
      <c r="CR282" s="280">
        <f t="shared" ref="CR282:CR293" ca="1" si="754">AZ284</f>
        <v>11</v>
      </c>
      <c r="CS282" s="280">
        <f t="shared" ref="CS282:CS293" ca="1" si="755">BA283</f>
        <v>25</v>
      </c>
      <c r="CT282" s="280">
        <f t="shared" ref="CT282:CT293" ca="1" si="756">BB283</f>
        <v>8</v>
      </c>
      <c r="CU282" s="280">
        <f t="shared" ref="CU282:CU293" ca="1" si="757">BC283</f>
        <v>0</v>
      </c>
      <c r="CV282" s="280">
        <f t="shared" ref="CV282:CV293" ca="1" si="758">BD284</f>
        <v>7</v>
      </c>
      <c r="CW282" s="365">
        <f t="shared" ref="CW282:CW293" ca="1" si="759">BE283</f>
        <v>0</v>
      </c>
      <c r="CX282" s="280">
        <f t="shared" ref="CX282:CX293" ca="1" si="760">BF283</f>
        <v>25</v>
      </c>
      <c r="CY282" s="280">
        <f t="shared" ref="CY282:CY293" ca="1" si="761">BG283</f>
        <v>0</v>
      </c>
      <c r="CZ282" s="280">
        <f t="shared" ref="CZ282:CZ293" ca="1" si="762">BH283</f>
        <v>0</v>
      </c>
      <c r="DA282" s="280">
        <f t="shared" ref="DA282:DA293" ca="1" si="763">BI283</f>
        <v>0</v>
      </c>
      <c r="DB282" s="280">
        <f t="shared" ref="DB282:DB293" ca="1" si="764">BJ283</f>
        <v>15</v>
      </c>
      <c r="DC282" s="280">
        <f t="shared" ref="DC282:DC293" ca="1" si="765">BK283</f>
        <v>0</v>
      </c>
      <c r="DD282" s="280">
        <f t="shared" ref="DD282:DD293" ca="1" si="766">BL283</f>
        <v>0</v>
      </c>
      <c r="DE282" s="280">
        <f t="shared" ref="DE282:DE293" ca="1" si="767">BM283</f>
        <v>0</v>
      </c>
      <c r="DF282" s="280">
        <f t="shared" ref="DF282:DF293" ca="1" si="768">BN283</f>
        <v>0</v>
      </c>
      <c r="DG282" s="280">
        <f t="shared" ref="DG282:DG293" ca="1" si="769">BO284</f>
        <v>0</v>
      </c>
      <c r="DH282" s="280">
        <f t="shared" ref="DH282:DH293" ca="1" si="770">BP283</f>
        <v>0</v>
      </c>
      <c r="DI282" s="568">
        <f t="shared" ref="DI282:DI293" ca="1" si="771">CR282+CT282+CV282+DC282</f>
        <v>26</v>
      </c>
      <c r="DJ282" s="568">
        <f t="shared" ref="DJ282:DJ293" ca="1" si="772">SUM(CS282,CU282,CW282:DB282,DD282:DH282)</f>
        <v>65</v>
      </c>
      <c r="DK282" s="414">
        <f t="shared" ref="DK282:DK293" ca="1" si="773">SUM(CD282:CQ282)</f>
        <v>1250</v>
      </c>
      <c r="DL282" s="281">
        <f t="shared" ref="DL282:DL293" ca="1" si="774">SUM(DI282:DK282)</f>
        <v>1341</v>
      </c>
      <c r="DM282" s="281">
        <f t="shared" ca="1" si="708"/>
        <v>1342</v>
      </c>
      <c r="DN282" s="454">
        <f t="shared" ref="DN282:DN293" ca="1" si="775">DM282-DL282</f>
        <v>1</v>
      </c>
      <c r="DO282" s="626">
        <f t="shared" ca="1" si="710"/>
        <v>7.4571215510812821E-4</v>
      </c>
    </row>
    <row r="283" spans="1:119" ht="11.25" customHeight="1">
      <c r="P283" s="233"/>
      <c r="AD283" s="55"/>
      <c r="AE283" s="262"/>
      <c r="AF283" s="262"/>
      <c r="AI283" s="237" t="str">
        <f t="shared" si="729"/>
        <v>R</v>
      </c>
      <c r="AJ283" s="25">
        <f t="shared" si="730"/>
        <v>2035</v>
      </c>
      <c r="AK283" s="284">
        <f t="shared" si="731"/>
        <v>2</v>
      </c>
      <c r="AL283" s="285">
        <f t="shared" ca="1" si="733"/>
        <v>0</v>
      </c>
      <c r="AM283" s="285">
        <f t="shared" ca="1" si="733"/>
        <v>0</v>
      </c>
      <c r="AN283" s="285">
        <f t="shared" ca="1" si="733"/>
        <v>0</v>
      </c>
      <c r="AO283" s="285">
        <f t="shared" ca="1" si="733"/>
        <v>0</v>
      </c>
      <c r="AP283" s="285">
        <f t="shared" ca="1" si="733"/>
        <v>0</v>
      </c>
      <c r="AQ283" s="285">
        <f t="shared" ca="1" si="733"/>
        <v>0</v>
      </c>
      <c r="AR283" s="285">
        <f t="shared" ca="1" si="733"/>
        <v>0</v>
      </c>
      <c r="AS283" s="285">
        <f t="shared" ca="1" si="733"/>
        <v>0</v>
      </c>
      <c r="AT283" s="285">
        <f t="shared" ca="1" si="733"/>
        <v>600</v>
      </c>
      <c r="AU283" s="285">
        <f t="shared" ca="1" si="733"/>
        <v>150</v>
      </c>
      <c r="AV283" s="285">
        <f t="shared" ca="1" si="734"/>
        <v>500</v>
      </c>
      <c r="AW283" s="285">
        <f t="shared" ca="1" si="734"/>
        <v>0</v>
      </c>
      <c r="AX283" s="285">
        <f t="shared" ca="1" si="734"/>
        <v>0</v>
      </c>
      <c r="AY283" s="609">
        <f t="shared" ca="1" si="734"/>
        <v>0</v>
      </c>
      <c r="AZ283" s="285">
        <f t="shared" ca="1" si="734"/>
        <v>10</v>
      </c>
      <c r="BA283" s="285">
        <f t="shared" ca="1" si="734"/>
        <v>25</v>
      </c>
      <c r="BB283" s="285">
        <f t="shared" ca="1" si="734"/>
        <v>8</v>
      </c>
      <c r="BC283" s="285">
        <f t="shared" ca="1" si="734"/>
        <v>0</v>
      </c>
      <c r="BD283" s="285">
        <f t="shared" ca="1" si="734"/>
        <v>6</v>
      </c>
      <c r="BE283" s="285">
        <f t="shared" ca="1" si="668"/>
        <v>0</v>
      </c>
      <c r="BF283" s="285">
        <f t="shared" ref="BF283:BI298" ca="1" si="776">ROUND(INDIRECT(CONCATENATE($AI283,BF$2+($AJ283-2010))),0)</f>
        <v>25</v>
      </c>
      <c r="BG283" s="285">
        <f t="shared" ca="1" si="776"/>
        <v>0</v>
      </c>
      <c r="BH283" s="285">
        <f t="shared" ca="1" si="776"/>
        <v>0</v>
      </c>
      <c r="BI283" s="285">
        <f t="shared" ca="1" si="776"/>
        <v>0</v>
      </c>
      <c r="BJ283" s="285">
        <f t="shared" ca="1" si="735"/>
        <v>15</v>
      </c>
      <c r="BK283" s="285">
        <f t="shared" ca="1" si="735"/>
        <v>0</v>
      </c>
      <c r="BL283" s="285">
        <f t="shared" ca="1" si="735"/>
        <v>0</v>
      </c>
      <c r="BM283" s="285">
        <f t="shared" ca="1" si="735"/>
        <v>0</v>
      </c>
      <c r="BN283" s="285">
        <f t="shared" ca="1" si="735"/>
        <v>0</v>
      </c>
      <c r="BO283" s="285">
        <f t="shared" ca="1" si="735"/>
        <v>0</v>
      </c>
      <c r="BP283" s="285">
        <f t="shared" ca="1" si="735"/>
        <v>0</v>
      </c>
      <c r="BQ283" s="514">
        <f t="shared" ca="1" si="669"/>
        <v>24</v>
      </c>
      <c r="BR283" s="566">
        <f t="shared" ca="1" si="728"/>
        <v>89.2</v>
      </c>
      <c r="BS283" s="274">
        <f t="shared" ca="1" si="727"/>
        <v>1250</v>
      </c>
      <c r="BT283" s="285">
        <f t="shared" ca="1" si="670"/>
        <v>1339</v>
      </c>
      <c r="BU283" s="286" t="str">
        <f t="shared" si="732"/>
        <v>C</v>
      </c>
      <c r="BV283" s="323">
        <f t="shared" ca="1" si="736"/>
        <v>1339</v>
      </c>
      <c r="BW283" s="323">
        <f t="shared" ca="1" si="737"/>
        <v>0</v>
      </c>
      <c r="BX283" s="29"/>
      <c r="BY283" s="29"/>
      <c r="BZ283" s="29"/>
      <c r="CA283" s="237" t="str">
        <f t="shared" si="665"/>
        <v>C</v>
      </c>
      <c r="CB283" s="278">
        <f t="shared" si="738"/>
        <v>2035</v>
      </c>
      <c r="CC283" s="279">
        <f t="shared" si="739"/>
        <v>2</v>
      </c>
      <c r="CD283" s="280">
        <f t="shared" ca="1" si="740"/>
        <v>0</v>
      </c>
      <c r="CE283" s="280">
        <f t="shared" ca="1" si="741"/>
        <v>0</v>
      </c>
      <c r="CF283" s="280">
        <f t="shared" ca="1" si="742"/>
        <v>0</v>
      </c>
      <c r="CG283" s="280">
        <f t="shared" ca="1" si="743"/>
        <v>0</v>
      </c>
      <c r="CH283" s="280">
        <f t="shared" ca="1" si="744"/>
        <v>0</v>
      </c>
      <c r="CI283" s="280">
        <f t="shared" ca="1" si="745"/>
        <v>0</v>
      </c>
      <c r="CJ283" s="280">
        <f t="shared" ca="1" si="746"/>
        <v>0</v>
      </c>
      <c r="CK283" s="280">
        <f t="shared" ca="1" si="747"/>
        <v>0</v>
      </c>
      <c r="CL283" s="280">
        <f t="shared" ca="1" si="748"/>
        <v>600</v>
      </c>
      <c r="CM283" s="280">
        <f t="shared" ca="1" si="749"/>
        <v>150</v>
      </c>
      <c r="CN283" s="280">
        <f t="shared" ca="1" si="750"/>
        <v>500</v>
      </c>
      <c r="CO283" s="280">
        <f t="shared" ca="1" si="751"/>
        <v>0</v>
      </c>
      <c r="CP283" s="365">
        <f t="shared" ca="1" si="752"/>
        <v>0</v>
      </c>
      <c r="CQ283" s="613">
        <f t="shared" ca="1" si="753"/>
        <v>0</v>
      </c>
      <c r="CR283" s="280">
        <f t="shared" ca="1" si="754"/>
        <v>11</v>
      </c>
      <c r="CS283" s="280">
        <f t="shared" ca="1" si="755"/>
        <v>25</v>
      </c>
      <c r="CT283" s="280">
        <f t="shared" ca="1" si="756"/>
        <v>6</v>
      </c>
      <c r="CU283" s="280">
        <f t="shared" ca="1" si="757"/>
        <v>0</v>
      </c>
      <c r="CV283" s="280">
        <f t="shared" ca="1" si="758"/>
        <v>5</v>
      </c>
      <c r="CW283" s="365">
        <f t="shared" ca="1" si="759"/>
        <v>0</v>
      </c>
      <c r="CX283" s="280">
        <f t="shared" ca="1" si="760"/>
        <v>25</v>
      </c>
      <c r="CY283" s="280">
        <f t="shared" ca="1" si="761"/>
        <v>0</v>
      </c>
      <c r="CZ283" s="280">
        <f t="shared" ca="1" si="762"/>
        <v>0</v>
      </c>
      <c r="DA283" s="280">
        <f t="shared" ca="1" si="763"/>
        <v>0</v>
      </c>
      <c r="DB283" s="280">
        <f t="shared" ca="1" si="764"/>
        <v>15</v>
      </c>
      <c r="DC283" s="280">
        <f t="shared" ca="1" si="765"/>
        <v>0</v>
      </c>
      <c r="DD283" s="280">
        <f t="shared" ca="1" si="766"/>
        <v>0</v>
      </c>
      <c r="DE283" s="280">
        <f t="shared" ca="1" si="767"/>
        <v>0</v>
      </c>
      <c r="DF283" s="280">
        <f t="shared" ca="1" si="768"/>
        <v>0</v>
      </c>
      <c r="DG283" s="280">
        <f t="shared" ca="1" si="769"/>
        <v>0</v>
      </c>
      <c r="DH283" s="280">
        <f t="shared" ca="1" si="770"/>
        <v>0</v>
      </c>
      <c r="DI283" s="568">
        <f t="shared" ca="1" si="771"/>
        <v>22</v>
      </c>
      <c r="DJ283" s="568">
        <f t="shared" ca="1" si="772"/>
        <v>65</v>
      </c>
      <c r="DK283" s="414">
        <f t="shared" ca="1" si="773"/>
        <v>1250</v>
      </c>
      <c r="DL283" s="281">
        <f t="shared" ca="1" si="774"/>
        <v>1337</v>
      </c>
      <c r="DM283" s="281">
        <f t="shared" ca="1" si="708"/>
        <v>1338</v>
      </c>
      <c r="DN283" s="454">
        <f t="shared" ca="1" si="775"/>
        <v>1</v>
      </c>
      <c r="DO283" s="626">
        <f t="shared" ca="1" si="710"/>
        <v>7.4794315632011965E-4</v>
      </c>
    </row>
    <row r="284" spans="1:119" ht="11.25" customHeight="1">
      <c r="A284" s="559" t="s">
        <v>213</v>
      </c>
      <c r="B284" s="511"/>
      <c r="C284" s="511"/>
      <c r="D284" s="511"/>
      <c r="E284" s="511"/>
      <c r="G284" s="326"/>
      <c r="K284" s="239"/>
      <c r="M284" s="327"/>
      <c r="N284" s="36"/>
      <c r="O284" s="25"/>
      <c r="P284" s="328" t="s">
        <v>125</v>
      </c>
      <c r="Y284" s="25" t="s">
        <v>36</v>
      </c>
      <c r="AC284" s="297" t="s">
        <v>22</v>
      </c>
      <c r="AE284" s="237"/>
      <c r="AF284" s="259"/>
      <c r="AG284" s="259"/>
      <c r="AH284" s="259"/>
      <c r="AI284" s="237" t="str">
        <f t="shared" si="729"/>
        <v>S</v>
      </c>
      <c r="AJ284" s="25">
        <f t="shared" si="730"/>
        <v>2035</v>
      </c>
      <c r="AK284" s="284">
        <f t="shared" si="731"/>
        <v>3</v>
      </c>
      <c r="AL284" s="285">
        <f t="shared" ca="1" si="733"/>
        <v>0</v>
      </c>
      <c r="AM284" s="285">
        <f t="shared" ca="1" si="733"/>
        <v>0</v>
      </c>
      <c r="AN284" s="285">
        <f t="shared" ca="1" si="733"/>
        <v>0</v>
      </c>
      <c r="AO284" s="285">
        <f t="shared" ca="1" si="733"/>
        <v>0</v>
      </c>
      <c r="AP284" s="285">
        <f t="shared" ca="1" si="733"/>
        <v>0</v>
      </c>
      <c r="AQ284" s="285">
        <f t="shared" ca="1" si="733"/>
        <v>0</v>
      </c>
      <c r="AR284" s="285">
        <f t="shared" ca="1" si="733"/>
        <v>0</v>
      </c>
      <c r="AS284" s="285">
        <f t="shared" ca="1" si="733"/>
        <v>0</v>
      </c>
      <c r="AT284" s="285">
        <f t="shared" ca="1" si="733"/>
        <v>600</v>
      </c>
      <c r="AU284" s="285">
        <f t="shared" ca="1" si="733"/>
        <v>150</v>
      </c>
      <c r="AV284" s="285">
        <f t="shared" ca="1" si="734"/>
        <v>500</v>
      </c>
      <c r="AW284" s="285">
        <f t="shared" ca="1" si="734"/>
        <v>0</v>
      </c>
      <c r="AX284" s="285">
        <f t="shared" ca="1" si="734"/>
        <v>0</v>
      </c>
      <c r="AY284" s="609">
        <f t="shared" ca="1" si="734"/>
        <v>0</v>
      </c>
      <c r="AZ284" s="285">
        <f t="shared" ca="1" si="734"/>
        <v>11</v>
      </c>
      <c r="BA284" s="285">
        <f t="shared" ca="1" si="734"/>
        <v>25</v>
      </c>
      <c r="BB284" s="285">
        <f t="shared" ca="1" si="734"/>
        <v>6</v>
      </c>
      <c r="BC284" s="285">
        <f t="shared" ca="1" si="734"/>
        <v>0</v>
      </c>
      <c r="BD284" s="285">
        <f t="shared" ca="1" si="734"/>
        <v>7</v>
      </c>
      <c r="BE284" s="285">
        <f t="shared" ca="1" si="668"/>
        <v>0</v>
      </c>
      <c r="BF284" s="285">
        <f t="shared" ca="1" si="776"/>
        <v>25</v>
      </c>
      <c r="BG284" s="285">
        <f t="shared" ca="1" si="776"/>
        <v>0</v>
      </c>
      <c r="BH284" s="285">
        <f t="shared" ca="1" si="776"/>
        <v>0</v>
      </c>
      <c r="BI284" s="285">
        <f t="shared" ca="1" si="776"/>
        <v>0</v>
      </c>
      <c r="BJ284" s="285">
        <f t="shared" ca="1" si="735"/>
        <v>15</v>
      </c>
      <c r="BK284" s="285">
        <f t="shared" ca="1" si="735"/>
        <v>0</v>
      </c>
      <c r="BL284" s="285">
        <f t="shared" ca="1" si="735"/>
        <v>0</v>
      </c>
      <c r="BM284" s="285">
        <f t="shared" ca="1" si="735"/>
        <v>0</v>
      </c>
      <c r="BN284" s="285">
        <f t="shared" ca="1" si="735"/>
        <v>0</v>
      </c>
      <c r="BO284" s="285">
        <f t="shared" ca="1" si="735"/>
        <v>0</v>
      </c>
      <c r="BP284" s="285">
        <f t="shared" ca="1" si="735"/>
        <v>0</v>
      </c>
      <c r="BQ284" s="514">
        <f t="shared" ca="1" si="669"/>
        <v>23</v>
      </c>
      <c r="BR284" s="566">
        <f t="shared" ca="1" si="728"/>
        <v>88.3</v>
      </c>
      <c r="BS284" s="274">
        <f t="shared" ca="1" si="727"/>
        <v>1250</v>
      </c>
      <c r="BT284" s="285">
        <f t="shared" ca="1" si="670"/>
        <v>1338</v>
      </c>
      <c r="BU284" s="286" t="str">
        <f t="shared" si="732"/>
        <v>D</v>
      </c>
      <c r="BV284" s="323">
        <f t="shared" ca="1" si="736"/>
        <v>1339</v>
      </c>
      <c r="BW284" s="323">
        <f t="shared" ca="1" si="737"/>
        <v>1</v>
      </c>
      <c r="BX284" s="29"/>
      <c r="BY284" s="29"/>
      <c r="BZ284" s="29"/>
      <c r="CA284" s="237" t="str">
        <f t="shared" si="665"/>
        <v>D</v>
      </c>
      <c r="CB284" s="278">
        <f t="shared" si="738"/>
        <v>2035</v>
      </c>
      <c r="CC284" s="279">
        <f t="shared" si="739"/>
        <v>3</v>
      </c>
      <c r="CD284" s="280">
        <f t="shared" ca="1" si="740"/>
        <v>0</v>
      </c>
      <c r="CE284" s="280">
        <f t="shared" ca="1" si="741"/>
        <v>0</v>
      </c>
      <c r="CF284" s="280">
        <f t="shared" ca="1" si="742"/>
        <v>0</v>
      </c>
      <c r="CG284" s="280">
        <f t="shared" ca="1" si="743"/>
        <v>0</v>
      </c>
      <c r="CH284" s="280">
        <f t="shared" ca="1" si="744"/>
        <v>0</v>
      </c>
      <c r="CI284" s="280">
        <f t="shared" ca="1" si="745"/>
        <v>0</v>
      </c>
      <c r="CJ284" s="280">
        <f t="shared" ca="1" si="746"/>
        <v>0</v>
      </c>
      <c r="CK284" s="280">
        <f t="shared" ca="1" si="747"/>
        <v>0</v>
      </c>
      <c r="CL284" s="280">
        <f t="shared" ca="1" si="748"/>
        <v>600</v>
      </c>
      <c r="CM284" s="280">
        <f t="shared" ca="1" si="749"/>
        <v>150</v>
      </c>
      <c r="CN284" s="280">
        <f t="shared" ca="1" si="750"/>
        <v>500</v>
      </c>
      <c r="CO284" s="280">
        <f t="shared" ca="1" si="751"/>
        <v>0</v>
      </c>
      <c r="CP284" s="365">
        <f t="shared" ca="1" si="752"/>
        <v>0</v>
      </c>
      <c r="CQ284" s="613">
        <f t="shared" ca="1" si="753"/>
        <v>0</v>
      </c>
      <c r="CR284" s="280">
        <f t="shared" ca="1" si="754"/>
        <v>10</v>
      </c>
      <c r="CS284" s="280">
        <f t="shared" ca="1" si="755"/>
        <v>25</v>
      </c>
      <c r="CT284" s="280">
        <f t="shared" ca="1" si="756"/>
        <v>6</v>
      </c>
      <c r="CU284" s="280">
        <f t="shared" ca="1" si="757"/>
        <v>0</v>
      </c>
      <c r="CV284" s="280">
        <f t="shared" ca="1" si="758"/>
        <v>5</v>
      </c>
      <c r="CW284" s="365">
        <f t="shared" ca="1" si="759"/>
        <v>0</v>
      </c>
      <c r="CX284" s="280">
        <f t="shared" ca="1" si="760"/>
        <v>25</v>
      </c>
      <c r="CY284" s="280">
        <f t="shared" ca="1" si="761"/>
        <v>0</v>
      </c>
      <c r="CZ284" s="280">
        <f t="shared" ca="1" si="762"/>
        <v>0</v>
      </c>
      <c r="DA284" s="280">
        <f t="shared" ca="1" si="763"/>
        <v>0</v>
      </c>
      <c r="DB284" s="280">
        <f t="shared" ca="1" si="764"/>
        <v>15</v>
      </c>
      <c r="DC284" s="280">
        <f t="shared" ca="1" si="765"/>
        <v>0</v>
      </c>
      <c r="DD284" s="280">
        <f t="shared" ca="1" si="766"/>
        <v>0</v>
      </c>
      <c r="DE284" s="280">
        <f t="shared" ca="1" si="767"/>
        <v>0</v>
      </c>
      <c r="DF284" s="280">
        <f t="shared" ca="1" si="768"/>
        <v>0</v>
      </c>
      <c r="DG284" s="280">
        <f t="shared" ca="1" si="769"/>
        <v>0</v>
      </c>
      <c r="DH284" s="280">
        <f t="shared" ca="1" si="770"/>
        <v>0</v>
      </c>
      <c r="DI284" s="568">
        <f t="shared" ca="1" si="771"/>
        <v>21</v>
      </c>
      <c r="DJ284" s="568">
        <f t="shared" ca="1" si="772"/>
        <v>65</v>
      </c>
      <c r="DK284" s="414">
        <f t="shared" ca="1" si="773"/>
        <v>1250</v>
      </c>
      <c r="DL284" s="281">
        <f t="shared" ca="1" si="774"/>
        <v>1336</v>
      </c>
      <c r="DM284" s="281">
        <f t="shared" ca="1" si="708"/>
        <v>1337</v>
      </c>
      <c r="DN284" s="454">
        <f t="shared" ca="1" si="775"/>
        <v>1</v>
      </c>
      <c r="DO284" s="626">
        <f t="shared" ca="1" si="710"/>
        <v>7.4850299401197609E-4</v>
      </c>
    </row>
    <row r="285" spans="1:119" ht="11.25" customHeight="1">
      <c r="A285" s="260" t="s">
        <v>2</v>
      </c>
      <c r="B285" s="260" t="s">
        <v>3</v>
      </c>
      <c r="C285" s="260" t="s">
        <v>4</v>
      </c>
      <c r="D285" s="260" t="s">
        <v>5</v>
      </c>
      <c r="E285" s="260" t="s">
        <v>6</v>
      </c>
      <c r="F285" s="260" t="s">
        <v>7</v>
      </c>
      <c r="G285" s="260" t="s">
        <v>8</v>
      </c>
      <c r="H285" s="260" t="s">
        <v>9</v>
      </c>
      <c r="I285" s="260" t="s">
        <v>10</v>
      </c>
      <c r="J285" s="260" t="s">
        <v>11</v>
      </c>
      <c r="K285" s="260" t="s">
        <v>12</v>
      </c>
      <c r="L285" s="260" t="s">
        <v>13</v>
      </c>
      <c r="M285" s="260" t="s">
        <v>14</v>
      </c>
      <c r="N285" s="299" t="s">
        <v>15</v>
      </c>
      <c r="O285" s="26"/>
      <c r="P285" s="260" t="s">
        <v>2</v>
      </c>
      <c r="Q285" s="260" t="s">
        <v>3</v>
      </c>
      <c r="R285" s="260" t="s">
        <v>4</v>
      </c>
      <c r="S285" s="260" t="s">
        <v>5</v>
      </c>
      <c r="T285" s="260" t="s">
        <v>6</v>
      </c>
      <c r="U285" s="260" t="s">
        <v>7</v>
      </c>
      <c r="V285" s="260" t="s">
        <v>8</v>
      </c>
      <c r="W285" s="260" t="s">
        <v>9</v>
      </c>
      <c r="X285" s="260" t="s">
        <v>10</v>
      </c>
      <c r="Y285" s="260" t="s">
        <v>11</v>
      </c>
      <c r="Z285" s="260" t="s">
        <v>12</v>
      </c>
      <c r="AA285" s="260" t="s">
        <v>13</v>
      </c>
      <c r="AB285" s="260" t="s">
        <v>14</v>
      </c>
      <c r="AC285" s="299" t="s">
        <v>15</v>
      </c>
      <c r="AD285" s="55"/>
      <c r="AE285" s="262"/>
      <c r="AF285" s="262"/>
      <c r="AG285" s="262"/>
      <c r="AH285" s="262"/>
      <c r="AI285" s="237" t="str">
        <f t="shared" si="729"/>
        <v>T</v>
      </c>
      <c r="AJ285" s="25">
        <f t="shared" si="730"/>
        <v>2035</v>
      </c>
      <c r="AK285" s="284">
        <f t="shared" si="731"/>
        <v>4</v>
      </c>
      <c r="AL285" s="285">
        <f t="shared" ca="1" si="733"/>
        <v>0</v>
      </c>
      <c r="AM285" s="285">
        <f t="shared" ca="1" si="733"/>
        <v>0</v>
      </c>
      <c r="AN285" s="285">
        <f t="shared" ca="1" si="733"/>
        <v>0</v>
      </c>
      <c r="AO285" s="285">
        <f t="shared" ca="1" si="733"/>
        <v>0</v>
      </c>
      <c r="AP285" s="285">
        <f t="shared" ca="1" si="733"/>
        <v>0</v>
      </c>
      <c r="AQ285" s="285">
        <f t="shared" ca="1" si="733"/>
        <v>0</v>
      </c>
      <c r="AR285" s="285">
        <f t="shared" ca="1" si="733"/>
        <v>0</v>
      </c>
      <c r="AS285" s="285">
        <f t="shared" ca="1" si="733"/>
        <v>0</v>
      </c>
      <c r="AT285" s="285">
        <f t="shared" ca="1" si="733"/>
        <v>600</v>
      </c>
      <c r="AU285" s="285">
        <f t="shared" ca="1" si="733"/>
        <v>150</v>
      </c>
      <c r="AV285" s="285">
        <f t="shared" ca="1" si="734"/>
        <v>500</v>
      </c>
      <c r="AW285" s="285">
        <f t="shared" ca="1" si="734"/>
        <v>0</v>
      </c>
      <c r="AX285" s="285">
        <f t="shared" ca="1" si="734"/>
        <v>0</v>
      </c>
      <c r="AY285" s="609">
        <f t="shared" ca="1" si="734"/>
        <v>0</v>
      </c>
      <c r="AZ285" s="285">
        <f t="shared" ca="1" si="734"/>
        <v>11</v>
      </c>
      <c r="BA285" s="285">
        <f t="shared" ca="1" si="734"/>
        <v>25</v>
      </c>
      <c r="BB285" s="285">
        <f t="shared" ca="1" si="734"/>
        <v>6</v>
      </c>
      <c r="BC285" s="285">
        <f t="shared" ca="1" si="734"/>
        <v>0</v>
      </c>
      <c r="BD285" s="285">
        <f t="shared" ca="1" si="734"/>
        <v>5</v>
      </c>
      <c r="BE285" s="285">
        <f t="shared" ca="1" si="668"/>
        <v>0</v>
      </c>
      <c r="BF285" s="285">
        <f t="shared" ca="1" si="776"/>
        <v>25</v>
      </c>
      <c r="BG285" s="285">
        <f t="shared" ca="1" si="776"/>
        <v>0</v>
      </c>
      <c r="BH285" s="285">
        <f t="shared" ca="1" si="776"/>
        <v>0</v>
      </c>
      <c r="BI285" s="285">
        <f t="shared" ca="1" si="776"/>
        <v>0</v>
      </c>
      <c r="BJ285" s="285">
        <f t="shared" ca="1" si="735"/>
        <v>15</v>
      </c>
      <c r="BK285" s="285">
        <f t="shared" ca="1" si="735"/>
        <v>0</v>
      </c>
      <c r="BL285" s="285">
        <f t="shared" ca="1" si="735"/>
        <v>0</v>
      </c>
      <c r="BM285" s="285">
        <f t="shared" ca="1" si="735"/>
        <v>0</v>
      </c>
      <c r="BN285" s="285">
        <f t="shared" ca="1" si="735"/>
        <v>0</v>
      </c>
      <c r="BO285" s="285">
        <f t="shared" ca="1" si="735"/>
        <v>0</v>
      </c>
      <c r="BP285" s="285">
        <f t="shared" ca="1" si="735"/>
        <v>0</v>
      </c>
      <c r="BQ285" s="514">
        <f t="shared" ca="1" si="669"/>
        <v>22</v>
      </c>
      <c r="BR285" s="566">
        <f t="shared" ca="1" si="728"/>
        <v>87.3</v>
      </c>
      <c r="BS285" s="274">
        <f t="shared" ca="1" si="727"/>
        <v>1250</v>
      </c>
      <c r="BT285" s="285">
        <f t="shared" ca="1" si="670"/>
        <v>1337</v>
      </c>
      <c r="BU285" s="286" t="str">
        <f t="shared" si="732"/>
        <v>E</v>
      </c>
      <c r="BV285" s="323">
        <f t="shared" ca="1" si="736"/>
        <v>1337</v>
      </c>
      <c r="BW285" s="323">
        <f t="shared" ca="1" si="737"/>
        <v>0</v>
      </c>
      <c r="BX285" s="29"/>
      <c r="BY285" s="29"/>
      <c r="BZ285" s="29"/>
      <c r="CA285" s="237" t="str">
        <f t="shared" si="665"/>
        <v>E</v>
      </c>
      <c r="CB285" s="278">
        <f t="shared" si="738"/>
        <v>2035</v>
      </c>
      <c r="CC285" s="279">
        <f t="shared" si="739"/>
        <v>4</v>
      </c>
      <c r="CD285" s="280">
        <f t="shared" ca="1" si="740"/>
        <v>0</v>
      </c>
      <c r="CE285" s="280">
        <f t="shared" ca="1" si="741"/>
        <v>0</v>
      </c>
      <c r="CF285" s="280">
        <f t="shared" ca="1" si="742"/>
        <v>0</v>
      </c>
      <c r="CG285" s="280">
        <f t="shared" ca="1" si="743"/>
        <v>0</v>
      </c>
      <c r="CH285" s="280">
        <f t="shared" ca="1" si="744"/>
        <v>0</v>
      </c>
      <c r="CI285" s="280">
        <f t="shared" ca="1" si="745"/>
        <v>0</v>
      </c>
      <c r="CJ285" s="280">
        <f t="shared" ca="1" si="746"/>
        <v>0</v>
      </c>
      <c r="CK285" s="280">
        <f t="shared" ca="1" si="747"/>
        <v>0</v>
      </c>
      <c r="CL285" s="280">
        <f t="shared" ca="1" si="748"/>
        <v>0</v>
      </c>
      <c r="CM285" s="280">
        <f t="shared" ca="1" si="749"/>
        <v>150</v>
      </c>
      <c r="CN285" s="280">
        <f t="shared" ca="1" si="750"/>
        <v>500</v>
      </c>
      <c r="CO285" s="280">
        <f t="shared" ca="1" si="751"/>
        <v>0</v>
      </c>
      <c r="CP285" s="365">
        <f t="shared" ca="1" si="752"/>
        <v>0</v>
      </c>
      <c r="CQ285" s="613">
        <f t="shared" ca="1" si="753"/>
        <v>0</v>
      </c>
      <c r="CR285" s="280">
        <f t="shared" ca="1" si="754"/>
        <v>10</v>
      </c>
      <c r="CS285" s="280">
        <f t="shared" ca="1" si="755"/>
        <v>25</v>
      </c>
      <c r="CT285" s="280">
        <f t="shared" ca="1" si="756"/>
        <v>6</v>
      </c>
      <c r="CU285" s="280">
        <f t="shared" ca="1" si="757"/>
        <v>0</v>
      </c>
      <c r="CV285" s="280">
        <f t="shared" ca="1" si="758"/>
        <v>5</v>
      </c>
      <c r="CW285" s="365">
        <f t="shared" ca="1" si="759"/>
        <v>0</v>
      </c>
      <c r="CX285" s="280">
        <f t="shared" ca="1" si="760"/>
        <v>25</v>
      </c>
      <c r="CY285" s="280">
        <f t="shared" ca="1" si="761"/>
        <v>0</v>
      </c>
      <c r="CZ285" s="280">
        <f t="shared" ca="1" si="762"/>
        <v>0</v>
      </c>
      <c r="DA285" s="280">
        <f t="shared" ca="1" si="763"/>
        <v>0</v>
      </c>
      <c r="DB285" s="280">
        <f t="shared" ca="1" si="764"/>
        <v>15</v>
      </c>
      <c r="DC285" s="280">
        <f t="shared" ca="1" si="765"/>
        <v>0</v>
      </c>
      <c r="DD285" s="280">
        <f t="shared" ca="1" si="766"/>
        <v>0</v>
      </c>
      <c r="DE285" s="280">
        <f t="shared" ca="1" si="767"/>
        <v>0</v>
      </c>
      <c r="DF285" s="280">
        <f t="shared" ca="1" si="768"/>
        <v>0</v>
      </c>
      <c r="DG285" s="280">
        <f t="shared" ca="1" si="769"/>
        <v>0</v>
      </c>
      <c r="DH285" s="280">
        <f t="shared" ca="1" si="770"/>
        <v>0</v>
      </c>
      <c r="DI285" s="568">
        <f t="shared" ca="1" si="771"/>
        <v>21</v>
      </c>
      <c r="DJ285" s="568">
        <f t="shared" ca="1" si="772"/>
        <v>65</v>
      </c>
      <c r="DK285" s="414">
        <f t="shared" ca="1" si="773"/>
        <v>650</v>
      </c>
      <c r="DL285" s="281">
        <f t="shared" ca="1" si="774"/>
        <v>736</v>
      </c>
      <c r="DM285" s="281">
        <f t="shared" ca="1" si="708"/>
        <v>736</v>
      </c>
      <c r="DN285" s="454">
        <f t="shared" ca="1" si="775"/>
        <v>0</v>
      </c>
      <c r="DO285" s="626">
        <f t="shared" ca="1" si="710"/>
        <v>0</v>
      </c>
    </row>
    <row r="286" spans="1:119" ht="11.25" customHeight="1">
      <c r="A286" s="1">
        <f t="shared" ref="A286:A321" si="777">A206</f>
        <v>2010</v>
      </c>
      <c r="B286" s="403">
        <f>R286</f>
        <v>160</v>
      </c>
      <c r="C286" s="403">
        <f t="shared" ref="C286:G286" si="778">S286</f>
        <v>122</v>
      </c>
      <c r="D286" s="403">
        <f t="shared" si="778"/>
        <v>118</v>
      </c>
      <c r="E286" s="403">
        <f t="shared" si="778"/>
        <v>87</v>
      </c>
      <c r="F286" s="403">
        <f t="shared" si="778"/>
        <v>107</v>
      </c>
      <c r="G286" s="403">
        <f t="shared" si="778"/>
        <v>117</v>
      </c>
      <c r="H286" s="403">
        <v>117</v>
      </c>
      <c r="I286" s="403">
        <v>131</v>
      </c>
      <c r="J286" s="403">
        <v>116</v>
      </c>
      <c r="K286" s="403">
        <v>104</v>
      </c>
      <c r="L286" s="403">
        <v>86</v>
      </c>
      <c r="M286" s="403">
        <v>94</v>
      </c>
      <c r="N286" s="32">
        <f t="shared" ref="N286:N297" si="779">SUM(B286:M286)</f>
        <v>1359</v>
      </c>
      <c r="O286" s="25"/>
      <c r="P286" s="1">
        <f>A286</f>
        <v>2010</v>
      </c>
      <c r="Q286" s="31">
        <v>0</v>
      </c>
      <c r="R286" s="403">
        <v>160</v>
      </c>
      <c r="S286" s="403">
        <v>122</v>
      </c>
      <c r="T286" s="403">
        <v>118</v>
      </c>
      <c r="U286" s="403">
        <v>87</v>
      </c>
      <c r="V286" s="403">
        <v>107</v>
      </c>
      <c r="W286" s="403">
        <v>117</v>
      </c>
      <c r="X286" s="403">
        <v>117</v>
      </c>
      <c r="Y286" s="403">
        <v>131</v>
      </c>
      <c r="Z286" s="403">
        <v>116</v>
      </c>
      <c r="AA286" s="403">
        <f t="shared" ref="AA286:AB287" si="780">K286</f>
        <v>104</v>
      </c>
      <c r="AB286" s="403">
        <f t="shared" si="780"/>
        <v>86</v>
      </c>
      <c r="AC286" s="303">
        <f t="shared" ref="AC286:AC297" si="781">SUM(Q286:AB286)</f>
        <v>1265</v>
      </c>
      <c r="AE286" s="237"/>
      <c r="AF286" s="259"/>
      <c r="AG286" s="25"/>
      <c r="AH286" s="25"/>
      <c r="AI286" s="237" t="str">
        <f t="shared" si="729"/>
        <v>U</v>
      </c>
      <c r="AJ286" s="25">
        <f t="shared" si="730"/>
        <v>2035</v>
      </c>
      <c r="AK286" s="284">
        <f t="shared" si="731"/>
        <v>5</v>
      </c>
      <c r="AL286" s="285">
        <f t="shared" ca="1" si="733"/>
        <v>0</v>
      </c>
      <c r="AM286" s="285">
        <f t="shared" ca="1" si="733"/>
        <v>0</v>
      </c>
      <c r="AN286" s="285">
        <f t="shared" ca="1" si="733"/>
        <v>0</v>
      </c>
      <c r="AO286" s="285">
        <f t="shared" ca="1" si="733"/>
        <v>0</v>
      </c>
      <c r="AP286" s="285">
        <f t="shared" ca="1" si="733"/>
        <v>0</v>
      </c>
      <c r="AQ286" s="285">
        <f t="shared" ca="1" si="733"/>
        <v>0</v>
      </c>
      <c r="AR286" s="285">
        <f t="shared" ca="1" si="733"/>
        <v>0</v>
      </c>
      <c r="AS286" s="285">
        <f t="shared" ca="1" si="733"/>
        <v>0</v>
      </c>
      <c r="AT286" s="285">
        <f t="shared" ca="1" si="733"/>
        <v>0</v>
      </c>
      <c r="AU286" s="285">
        <f t="shared" ca="1" si="733"/>
        <v>150</v>
      </c>
      <c r="AV286" s="285">
        <f t="shared" ca="1" si="734"/>
        <v>500</v>
      </c>
      <c r="AW286" s="285">
        <f t="shared" ca="1" si="734"/>
        <v>0</v>
      </c>
      <c r="AX286" s="285">
        <f t="shared" ca="1" si="734"/>
        <v>0</v>
      </c>
      <c r="AY286" s="609">
        <f t="shared" ca="1" si="734"/>
        <v>0</v>
      </c>
      <c r="AZ286" s="285">
        <f t="shared" ca="1" si="734"/>
        <v>10</v>
      </c>
      <c r="BA286" s="285">
        <f t="shared" ca="1" si="734"/>
        <v>25</v>
      </c>
      <c r="BB286" s="285">
        <f t="shared" ca="1" si="734"/>
        <v>6</v>
      </c>
      <c r="BC286" s="285">
        <f t="shared" ca="1" si="734"/>
        <v>0</v>
      </c>
      <c r="BD286" s="285">
        <f t="shared" ca="1" si="734"/>
        <v>5</v>
      </c>
      <c r="BE286" s="285">
        <f t="shared" ca="1" si="668"/>
        <v>0</v>
      </c>
      <c r="BF286" s="285">
        <f t="shared" ca="1" si="776"/>
        <v>25</v>
      </c>
      <c r="BG286" s="285">
        <f t="shared" ca="1" si="776"/>
        <v>0</v>
      </c>
      <c r="BH286" s="285">
        <f t="shared" ca="1" si="776"/>
        <v>0</v>
      </c>
      <c r="BI286" s="285">
        <f t="shared" ca="1" si="776"/>
        <v>0</v>
      </c>
      <c r="BJ286" s="285">
        <f t="shared" ca="1" si="735"/>
        <v>15</v>
      </c>
      <c r="BK286" s="285">
        <f t="shared" ca="1" si="735"/>
        <v>0</v>
      </c>
      <c r="BL286" s="285">
        <f t="shared" ca="1" si="735"/>
        <v>0</v>
      </c>
      <c r="BM286" s="285">
        <f t="shared" ca="1" si="735"/>
        <v>0</v>
      </c>
      <c r="BN286" s="285">
        <f t="shared" ca="1" si="735"/>
        <v>0</v>
      </c>
      <c r="BO286" s="285">
        <f t="shared" ca="1" si="735"/>
        <v>0</v>
      </c>
      <c r="BP286" s="285">
        <f t="shared" ca="1" si="735"/>
        <v>0</v>
      </c>
      <c r="BQ286" s="514">
        <f t="shared" ca="1" si="669"/>
        <v>21</v>
      </c>
      <c r="BR286" s="566">
        <f t="shared" ca="1" si="728"/>
        <v>85.9</v>
      </c>
      <c r="BS286" s="274">
        <f t="shared" ca="1" si="727"/>
        <v>650</v>
      </c>
      <c r="BT286" s="285">
        <f t="shared" ca="1" si="670"/>
        <v>736</v>
      </c>
      <c r="BU286" s="286" t="str">
        <f t="shared" si="732"/>
        <v>F</v>
      </c>
      <c r="BV286" s="323">
        <f t="shared" ca="1" si="736"/>
        <v>736</v>
      </c>
      <c r="BW286" s="323">
        <f t="shared" ca="1" si="737"/>
        <v>0</v>
      </c>
      <c r="BX286" s="29"/>
      <c r="BY286" s="29"/>
      <c r="BZ286" s="29"/>
      <c r="CA286" s="237" t="str">
        <f t="shared" si="665"/>
        <v>F</v>
      </c>
      <c r="CB286" s="278">
        <f t="shared" si="738"/>
        <v>2035</v>
      </c>
      <c r="CC286" s="279">
        <f t="shared" si="739"/>
        <v>5</v>
      </c>
      <c r="CD286" s="280">
        <f t="shared" ca="1" si="740"/>
        <v>0</v>
      </c>
      <c r="CE286" s="280">
        <f t="shared" ca="1" si="741"/>
        <v>0</v>
      </c>
      <c r="CF286" s="280">
        <f t="shared" ca="1" si="742"/>
        <v>0</v>
      </c>
      <c r="CG286" s="280">
        <f t="shared" ca="1" si="743"/>
        <v>0</v>
      </c>
      <c r="CH286" s="280">
        <f t="shared" ca="1" si="744"/>
        <v>0</v>
      </c>
      <c r="CI286" s="280">
        <f t="shared" ca="1" si="745"/>
        <v>0</v>
      </c>
      <c r="CJ286" s="280">
        <f t="shared" ca="1" si="746"/>
        <v>0</v>
      </c>
      <c r="CK286" s="280">
        <f t="shared" ca="1" si="747"/>
        <v>0</v>
      </c>
      <c r="CL286" s="280">
        <f t="shared" ca="1" si="748"/>
        <v>0</v>
      </c>
      <c r="CM286" s="280">
        <f t="shared" ca="1" si="749"/>
        <v>150</v>
      </c>
      <c r="CN286" s="280">
        <f t="shared" ca="1" si="750"/>
        <v>500</v>
      </c>
      <c r="CO286" s="280">
        <f t="shared" ca="1" si="751"/>
        <v>0</v>
      </c>
      <c r="CP286" s="365">
        <f t="shared" ca="1" si="752"/>
        <v>0</v>
      </c>
      <c r="CQ286" s="613">
        <f t="shared" ca="1" si="753"/>
        <v>0</v>
      </c>
      <c r="CR286" s="280">
        <f t="shared" ca="1" si="754"/>
        <v>10</v>
      </c>
      <c r="CS286" s="280">
        <f t="shared" ca="1" si="755"/>
        <v>25</v>
      </c>
      <c r="CT286" s="280">
        <f t="shared" ca="1" si="756"/>
        <v>7</v>
      </c>
      <c r="CU286" s="280">
        <f t="shared" ca="1" si="757"/>
        <v>0</v>
      </c>
      <c r="CV286" s="280">
        <f t="shared" ca="1" si="758"/>
        <v>6</v>
      </c>
      <c r="CW286" s="365">
        <f t="shared" ca="1" si="759"/>
        <v>0</v>
      </c>
      <c r="CX286" s="280">
        <f t="shared" ca="1" si="760"/>
        <v>25</v>
      </c>
      <c r="CY286" s="280">
        <f t="shared" ca="1" si="761"/>
        <v>0</v>
      </c>
      <c r="CZ286" s="280">
        <f t="shared" ca="1" si="762"/>
        <v>0</v>
      </c>
      <c r="DA286" s="280">
        <f t="shared" ca="1" si="763"/>
        <v>0</v>
      </c>
      <c r="DB286" s="280">
        <f t="shared" ca="1" si="764"/>
        <v>15</v>
      </c>
      <c r="DC286" s="280">
        <f t="shared" ca="1" si="765"/>
        <v>0</v>
      </c>
      <c r="DD286" s="280">
        <f t="shared" ca="1" si="766"/>
        <v>0</v>
      </c>
      <c r="DE286" s="280">
        <f t="shared" ca="1" si="767"/>
        <v>0</v>
      </c>
      <c r="DF286" s="280">
        <f t="shared" ca="1" si="768"/>
        <v>0</v>
      </c>
      <c r="DG286" s="280">
        <f t="shared" ca="1" si="769"/>
        <v>0</v>
      </c>
      <c r="DH286" s="280">
        <f t="shared" ca="1" si="770"/>
        <v>0</v>
      </c>
      <c r="DI286" s="568">
        <f t="shared" ca="1" si="771"/>
        <v>23</v>
      </c>
      <c r="DJ286" s="568">
        <f t="shared" ca="1" si="772"/>
        <v>65</v>
      </c>
      <c r="DK286" s="414">
        <f t="shared" ca="1" si="773"/>
        <v>650</v>
      </c>
      <c r="DL286" s="281">
        <f t="shared" ca="1" si="774"/>
        <v>738</v>
      </c>
      <c r="DM286" s="281">
        <f t="shared" ca="1" si="708"/>
        <v>738</v>
      </c>
      <c r="DN286" s="454">
        <f t="shared" ca="1" si="775"/>
        <v>0</v>
      </c>
      <c r="DO286" s="626">
        <f t="shared" ca="1" si="710"/>
        <v>0</v>
      </c>
    </row>
    <row r="287" spans="1:119" ht="11.25" customHeight="1">
      <c r="A287" s="1">
        <f t="shared" si="777"/>
        <v>2011</v>
      </c>
      <c r="B287" s="488">
        <v>75</v>
      </c>
      <c r="C287" s="488">
        <v>75</v>
      </c>
      <c r="D287" s="488">
        <v>75</v>
      </c>
      <c r="E287" s="488">
        <v>100</v>
      </c>
      <c r="F287" s="488">
        <v>133</v>
      </c>
      <c r="G287" s="488">
        <v>175</v>
      </c>
      <c r="H287" s="488">
        <v>175</v>
      </c>
      <c r="I287" s="488">
        <v>175</v>
      </c>
      <c r="J287" s="488">
        <v>175</v>
      </c>
      <c r="K287" s="488">
        <v>100</v>
      </c>
      <c r="L287" s="488">
        <v>50</v>
      </c>
      <c r="M287" s="488">
        <v>50</v>
      </c>
      <c r="N287" s="32">
        <f t="shared" si="779"/>
        <v>1358</v>
      </c>
      <c r="O287" s="25"/>
      <c r="P287" s="1">
        <f t="shared" ref="P287:P321" si="782">A287</f>
        <v>2011</v>
      </c>
      <c r="Q287" s="403">
        <f>M286</f>
        <v>94</v>
      </c>
      <c r="R287" s="488">
        <f>B287</f>
        <v>75</v>
      </c>
      <c r="S287" s="488">
        <f t="shared" ref="S287:Z287" si="783">C287</f>
        <v>75</v>
      </c>
      <c r="T287" s="488">
        <f t="shared" si="783"/>
        <v>75</v>
      </c>
      <c r="U287" s="488">
        <f t="shared" si="783"/>
        <v>100</v>
      </c>
      <c r="V287" s="488">
        <f t="shared" si="783"/>
        <v>133</v>
      </c>
      <c r="W287" s="488">
        <f t="shared" si="783"/>
        <v>175</v>
      </c>
      <c r="X287" s="488">
        <f t="shared" si="783"/>
        <v>175</v>
      </c>
      <c r="Y287" s="488">
        <f t="shared" si="783"/>
        <v>175</v>
      </c>
      <c r="Z287" s="488">
        <f t="shared" si="783"/>
        <v>175</v>
      </c>
      <c r="AA287" s="488">
        <f t="shared" si="780"/>
        <v>100</v>
      </c>
      <c r="AB287" s="488">
        <f t="shared" si="780"/>
        <v>50</v>
      </c>
      <c r="AC287" s="303">
        <f t="shared" si="781"/>
        <v>1402</v>
      </c>
      <c r="AD287" s="55"/>
      <c r="AE287" s="262"/>
      <c r="AF287" s="262"/>
      <c r="AG287" s="25"/>
      <c r="AH287" s="25"/>
      <c r="AI287" s="237" t="str">
        <f t="shared" si="729"/>
        <v>V</v>
      </c>
      <c r="AJ287" s="25">
        <f t="shared" si="730"/>
        <v>2035</v>
      </c>
      <c r="AK287" s="284">
        <f t="shared" si="731"/>
        <v>6</v>
      </c>
      <c r="AL287" s="285">
        <f t="shared" ca="1" si="733"/>
        <v>0</v>
      </c>
      <c r="AM287" s="285">
        <f t="shared" ca="1" si="733"/>
        <v>0</v>
      </c>
      <c r="AN287" s="285">
        <f t="shared" ca="1" si="733"/>
        <v>0</v>
      </c>
      <c r="AO287" s="285">
        <f t="shared" ca="1" si="733"/>
        <v>0</v>
      </c>
      <c r="AP287" s="285">
        <f t="shared" ca="1" si="733"/>
        <v>0</v>
      </c>
      <c r="AQ287" s="285">
        <f t="shared" ca="1" si="733"/>
        <v>0</v>
      </c>
      <c r="AR287" s="285">
        <f t="shared" ca="1" si="733"/>
        <v>0</v>
      </c>
      <c r="AS287" s="285">
        <f t="shared" ca="1" si="733"/>
        <v>0</v>
      </c>
      <c r="AT287" s="285">
        <f t="shared" ca="1" si="733"/>
        <v>0</v>
      </c>
      <c r="AU287" s="285">
        <f t="shared" ca="1" si="733"/>
        <v>150</v>
      </c>
      <c r="AV287" s="285">
        <f t="shared" ca="1" si="734"/>
        <v>500</v>
      </c>
      <c r="AW287" s="285">
        <f t="shared" ca="1" si="734"/>
        <v>0</v>
      </c>
      <c r="AX287" s="285">
        <f t="shared" ca="1" si="734"/>
        <v>0</v>
      </c>
      <c r="AY287" s="609">
        <f t="shared" ca="1" si="734"/>
        <v>0</v>
      </c>
      <c r="AZ287" s="285">
        <f t="shared" ca="1" si="734"/>
        <v>10</v>
      </c>
      <c r="BA287" s="285">
        <f t="shared" ca="1" si="734"/>
        <v>25</v>
      </c>
      <c r="BB287" s="285">
        <f t="shared" ca="1" si="734"/>
        <v>7</v>
      </c>
      <c r="BC287" s="285">
        <f t="shared" ca="1" si="734"/>
        <v>0</v>
      </c>
      <c r="BD287" s="285">
        <f t="shared" ca="1" si="734"/>
        <v>5</v>
      </c>
      <c r="BE287" s="285">
        <f t="shared" ca="1" si="668"/>
        <v>0</v>
      </c>
      <c r="BF287" s="285">
        <f t="shared" ca="1" si="776"/>
        <v>25</v>
      </c>
      <c r="BG287" s="285">
        <f t="shared" ca="1" si="776"/>
        <v>0</v>
      </c>
      <c r="BH287" s="285">
        <f t="shared" ca="1" si="776"/>
        <v>0</v>
      </c>
      <c r="BI287" s="285">
        <f t="shared" ca="1" si="776"/>
        <v>0</v>
      </c>
      <c r="BJ287" s="285">
        <f t="shared" ca="1" si="735"/>
        <v>15</v>
      </c>
      <c r="BK287" s="285">
        <f t="shared" ca="1" si="735"/>
        <v>0</v>
      </c>
      <c r="BL287" s="285">
        <f t="shared" ca="1" si="735"/>
        <v>0</v>
      </c>
      <c r="BM287" s="285">
        <f t="shared" ca="1" si="735"/>
        <v>0</v>
      </c>
      <c r="BN287" s="285">
        <f t="shared" ca="1" si="735"/>
        <v>0</v>
      </c>
      <c r="BO287" s="285">
        <f t="shared" ca="1" si="735"/>
        <v>0</v>
      </c>
      <c r="BP287" s="285">
        <f t="shared" ca="1" si="735"/>
        <v>0</v>
      </c>
      <c r="BQ287" s="514">
        <f t="shared" ca="1" si="669"/>
        <v>22</v>
      </c>
      <c r="BR287" s="566">
        <f t="shared" ca="1" si="728"/>
        <v>86.9</v>
      </c>
      <c r="BS287" s="274">
        <f t="shared" ca="1" si="727"/>
        <v>650</v>
      </c>
      <c r="BT287" s="285">
        <f t="shared" ca="1" si="670"/>
        <v>737</v>
      </c>
      <c r="BU287" s="286" t="str">
        <f t="shared" si="732"/>
        <v>G</v>
      </c>
      <c r="BV287" s="323">
        <f t="shared" ca="1" si="736"/>
        <v>737</v>
      </c>
      <c r="BW287" s="323">
        <f t="shared" ca="1" si="737"/>
        <v>0</v>
      </c>
      <c r="BX287" s="29"/>
      <c r="BY287" s="29"/>
      <c r="BZ287" s="29"/>
      <c r="CA287" s="237" t="str">
        <f t="shared" si="665"/>
        <v>G</v>
      </c>
      <c r="CB287" s="278">
        <f t="shared" si="738"/>
        <v>2035</v>
      </c>
      <c r="CC287" s="279">
        <f t="shared" si="739"/>
        <v>6</v>
      </c>
      <c r="CD287" s="280">
        <f t="shared" ca="1" si="740"/>
        <v>0</v>
      </c>
      <c r="CE287" s="280">
        <f t="shared" ca="1" si="741"/>
        <v>0</v>
      </c>
      <c r="CF287" s="280">
        <f t="shared" ca="1" si="742"/>
        <v>0</v>
      </c>
      <c r="CG287" s="280">
        <f t="shared" ca="1" si="743"/>
        <v>0</v>
      </c>
      <c r="CH287" s="280">
        <f t="shared" ca="1" si="744"/>
        <v>0</v>
      </c>
      <c r="CI287" s="280">
        <f t="shared" ca="1" si="745"/>
        <v>0</v>
      </c>
      <c r="CJ287" s="280">
        <f t="shared" ca="1" si="746"/>
        <v>0</v>
      </c>
      <c r="CK287" s="280">
        <f t="shared" ca="1" si="747"/>
        <v>0</v>
      </c>
      <c r="CL287" s="280">
        <f t="shared" ca="1" si="748"/>
        <v>0</v>
      </c>
      <c r="CM287" s="280">
        <f t="shared" ca="1" si="749"/>
        <v>150</v>
      </c>
      <c r="CN287" s="280">
        <f t="shared" ca="1" si="750"/>
        <v>500</v>
      </c>
      <c r="CO287" s="280">
        <f t="shared" ca="1" si="751"/>
        <v>0</v>
      </c>
      <c r="CP287" s="365">
        <f t="shared" ca="1" si="752"/>
        <v>0</v>
      </c>
      <c r="CQ287" s="613">
        <f t="shared" ca="1" si="753"/>
        <v>0</v>
      </c>
      <c r="CR287" s="280">
        <f t="shared" ca="1" si="754"/>
        <v>12</v>
      </c>
      <c r="CS287" s="280">
        <f t="shared" ca="1" si="755"/>
        <v>25</v>
      </c>
      <c r="CT287" s="280">
        <f t="shared" ca="1" si="756"/>
        <v>8</v>
      </c>
      <c r="CU287" s="280">
        <f t="shared" ca="1" si="757"/>
        <v>0</v>
      </c>
      <c r="CV287" s="280">
        <f t="shared" ca="1" si="758"/>
        <v>7</v>
      </c>
      <c r="CW287" s="365">
        <f t="shared" ca="1" si="759"/>
        <v>0</v>
      </c>
      <c r="CX287" s="280">
        <f t="shared" ca="1" si="760"/>
        <v>25</v>
      </c>
      <c r="CY287" s="280">
        <f t="shared" ca="1" si="761"/>
        <v>0</v>
      </c>
      <c r="CZ287" s="280">
        <f t="shared" ca="1" si="762"/>
        <v>0</v>
      </c>
      <c r="DA287" s="280">
        <f t="shared" ca="1" si="763"/>
        <v>0</v>
      </c>
      <c r="DB287" s="280">
        <f t="shared" ca="1" si="764"/>
        <v>15</v>
      </c>
      <c r="DC287" s="280">
        <f t="shared" ca="1" si="765"/>
        <v>0</v>
      </c>
      <c r="DD287" s="280">
        <f t="shared" ca="1" si="766"/>
        <v>0</v>
      </c>
      <c r="DE287" s="280">
        <f t="shared" ca="1" si="767"/>
        <v>0</v>
      </c>
      <c r="DF287" s="280">
        <f t="shared" ca="1" si="768"/>
        <v>0</v>
      </c>
      <c r="DG287" s="280">
        <f t="shared" ca="1" si="769"/>
        <v>0</v>
      </c>
      <c r="DH287" s="280">
        <f t="shared" ca="1" si="770"/>
        <v>0</v>
      </c>
      <c r="DI287" s="568">
        <f t="shared" ca="1" si="771"/>
        <v>27</v>
      </c>
      <c r="DJ287" s="568">
        <f t="shared" ca="1" si="772"/>
        <v>65</v>
      </c>
      <c r="DK287" s="414">
        <f t="shared" ca="1" si="773"/>
        <v>650</v>
      </c>
      <c r="DL287" s="281">
        <f t="shared" ca="1" si="774"/>
        <v>742</v>
      </c>
      <c r="DM287" s="281">
        <f t="shared" ca="1" si="708"/>
        <v>741</v>
      </c>
      <c r="DN287" s="454">
        <f t="shared" ca="1" si="775"/>
        <v>-1</v>
      </c>
      <c r="DO287" s="626">
        <f t="shared" ca="1" si="710"/>
        <v>-1.3477088948787063E-3</v>
      </c>
    </row>
    <row r="288" spans="1:119" ht="11.25" customHeight="1">
      <c r="A288" s="1">
        <f t="shared" si="777"/>
        <v>2012</v>
      </c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32">
        <f t="shared" si="779"/>
        <v>0</v>
      </c>
      <c r="O288" s="25"/>
      <c r="P288" s="1">
        <f t="shared" si="782"/>
        <v>2012</v>
      </c>
      <c r="Q288" s="488">
        <f>M287</f>
        <v>50</v>
      </c>
      <c r="R288" s="488">
        <f t="shared" ref="R288:R306" si="784">B288</f>
        <v>0</v>
      </c>
      <c r="S288" s="488">
        <f t="shared" ref="S288:S306" si="785">C288</f>
        <v>0</v>
      </c>
      <c r="T288" s="488">
        <f t="shared" ref="T288:T306" si="786">D288</f>
        <v>0</v>
      </c>
      <c r="U288" s="488">
        <f t="shared" ref="U288:U306" si="787">E288</f>
        <v>0</v>
      </c>
      <c r="V288" s="488">
        <f t="shared" ref="V288:V306" si="788">F288</f>
        <v>0</v>
      </c>
      <c r="W288" s="488">
        <f t="shared" ref="W288:W306" si="789">G288</f>
        <v>0</v>
      </c>
      <c r="X288" s="488">
        <f t="shared" ref="X288:X306" si="790">H288</f>
        <v>0</v>
      </c>
      <c r="Y288" s="488">
        <f t="shared" ref="Y288:Y306" si="791">I288</f>
        <v>0</v>
      </c>
      <c r="Z288" s="488">
        <f t="shared" ref="Z288:Z306" si="792">J288</f>
        <v>0</v>
      </c>
      <c r="AA288" s="488">
        <f t="shared" ref="AA288:AA306" si="793">K288</f>
        <v>0</v>
      </c>
      <c r="AB288" s="488">
        <f t="shared" ref="AB288:AB306" si="794">L288</f>
        <v>0</v>
      </c>
      <c r="AC288" s="303">
        <f t="shared" si="781"/>
        <v>50</v>
      </c>
      <c r="AE288" s="237"/>
      <c r="AF288" s="259"/>
      <c r="AG288" s="25"/>
      <c r="AH288" s="25"/>
      <c r="AI288" s="237" t="str">
        <f t="shared" si="729"/>
        <v>W</v>
      </c>
      <c r="AJ288" s="25">
        <f t="shared" si="730"/>
        <v>2035</v>
      </c>
      <c r="AK288" s="284">
        <f t="shared" si="731"/>
        <v>7</v>
      </c>
      <c r="AL288" s="285">
        <f t="shared" ca="1" si="733"/>
        <v>0</v>
      </c>
      <c r="AM288" s="285">
        <f t="shared" ca="1" si="733"/>
        <v>0</v>
      </c>
      <c r="AN288" s="285">
        <f t="shared" ca="1" si="733"/>
        <v>0</v>
      </c>
      <c r="AO288" s="285">
        <f t="shared" ca="1" si="733"/>
        <v>0</v>
      </c>
      <c r="AP288" s="285">
        <f t="shared" ca="1" si="733"/>
        <v>0</v>
      </c>
      <c r="AQ288" s="285">
        <f t="shared" ca="1" si="733"/>
        <v>0</v>
      </c>
      <c r="AR288" s="285">
        <f t="shared" ca="1" si="733"/>
        <v>0</v>
      </c>
      <c r="AS288" s="285">
        <f t="shared" ca="1" si="733"/>
        <v>0</v>
      </c>
      <c r="AT288" s="285">
        <f t="shared" ca="1" si="733"/>
        <v>0</v>
      </c>
      <c r="AU288" s="285">
        <f t="shared" ca="1" si="733"/>
        <v>150</v>
      </c>
      <c r="AV288" s="285">
        <f t="shared" ca="1" si="734"/>
        <v>500</v>
      </c>
      <c r="AW288" s="285">
        <f t="shared" ca="1" si="734"/>
        <v>0</v>
      </c>
      <c r="AX288" s="285">
        <f t="shared" ca="1" si="734"/>
        <v>0</v>
      </c>
      <c r="AY288" s="609">
        <f t="shared" ca="1" si="734"/>
        <v>0</v>
      </c>
      <c r="AZ288" s="285">
        <f t="shared" ca="1" si="734"/>
        <v>10</v>
      </c>
      <c r="BA288" s="285">
        <f t="shared" ca="1" si="734"/>
        <v>25</v>
      </c>
      <c r="BB288" s="285">
        <f t="shared" ca="1" si="734"/>
        <v>8</v>
      </c>
      <c r="BC288" s="285">
        <f t="shared" ca="1" si="734"/>
        <v>0</v>
      </c>
      <c r="BD288" s="285">
        <f t="shared" ca="1" si="734"/>
        <v>6</v>
      </c>
      <c r="BE288" s="285">
        <f t="shared" ca="1" si="668"/>
        <v>0</v>
      </c>
      <c r="BF288" s="285">
        <f t="shared" ca="1" si="776"/>
        <v>25</v>
      </c>
      <c r="BG288" s="285">
        <f t="shared" ca="1" si="776"/>
        <v>0</v>
      </c>
      <c r="BH288" s="285">
        <f t="shared" ca="1" si="776"/>
        <v>0</v>
      </c>
      <c r="BI288" s="285">
        <f t="shared" ca="1" si="776"/>
        <v>0</v>
      </c>
      <c r="BJ288" s="285">
        <f t="shared" ca="1" si="735"/>
        <v>15</v>
      </c>
      <c r="BK288" s="285">
        <f t="shared" ca="1" si="735"/>
        <v>0</v>
      </c>
      <c r="BL288" s="285">
        <f t="shared" ca="1" si="735"/>
        <v>0</v>
      </c>
      <c r="BM288" s="285">
        <f t="shared" ca="1" si="735"/>
        <v>0</v>
      </c>
      <c r="BN288" s="285">
        <f t="shared" ca="1" si="735"/>
        <v>0</v>
      </c>
      <c r="BO288" s="285">
        <f t="shared" ca="1" si="735"/>
        <v>0</v>
      </c>
      <c r="BP288" s="285">
        <f t="shared" ca="1" si="735"/>
        <v>0</v>
      </c>
      <c r="BQ288" s="514">
        <f t="shared" ca="1" si="669"/>
        <v>23</v>
      </c>
      <c r="BR288" s="566">
        <f t="shared" ca="1" si="728"/>
        <v>88.3</v>
      </c>
      <c r="BS288" s="274">
        <f t="shared" ca="1" si="727"/>
        <v>650</v>
      </c>
      <c r="BT288" s="285">
        <f t="shared" ca="1" si="670"/>
        <v>738</v>
      </c>
      <c r="BU288" s="286" t="str">
        <f t="shared" si="732"/>
        <v>H</v>
      </c>
      <c r="BV288" s="323">
        <f t="shared" ca="1" si="736"/>
        <v>739</v>
      </c>
      <c r="BW288" s="323">
        <f t="shared" ca="1" si="737"/>
        <v>1</v>
      </c>
      <c r="BX288" s="29"/>
      <c r="BY288" s="29"/>
      <c r="BZ288" s="29"/>
      <c r="CA288" s="237" t="str">
        <f t="shared" si="665"/>
        <v>H</v>
      </c>
      <c r="CB288" s="278">
        <f t="shared" si="738"/>
        <v>2035</v>
      </c>
      <c r="CC288" s="279">
        <f t="shared" si="739"/>
        <v>7</v>
      </c>
      <c r="CD288" s="280">
        <f t="shared" ca="1" si="740"/>
        <v>0</v>
      </c>
      <c r="CE288" s="280">
        <f t="shared" ca="1" si="741"/>
        <v>0</v>
      </c>
      <c r="CF288" s="280">
        <f t="shared" ca="1" si="742"/>
        <v>0</v>
      </c>
      <c r="CG288" s="280">
        <f t="shared" ca="1" si="743"/>
        <v>0</v>
      </c>
      <c r="CH288" s="280">
        <f t="shared" ca="1" si="744"/>
        <v>0</v>
      </c>
      <c r="CI288" s="280">
        <f t="shared" ca="1" si="745"/>
        <v>0</v>
      </c>
      <c r="CJ288" s="280">
        <f t="shared" ca="1" si="746"/>
        <v>0</v>
      </c>
      <c r="CK288" s="280">
        <f t="shared" ca="1" si="747"/>
        <v>0</v>
      </c>
      <c r="CL288" s="280">
        <f t="shared" ca="1" si="748"/>
        <v>0</v>
      </c>
      <c r="CM288" s="280">
        <f t="shared" ca="1" si="749"/>
        <v>150</v>
      </c>
      <c r="CN288" s="280">
        <f t="shared" ca="1" si="750"/>
        <v>500</v>
      </c>
      <c r="CO288" s="280">
        <f t="shared" ca="1" si="751"/>
        <v>0</v>
      </c>
      <c r="CP288" s="365">
        <f t="shared" ca="1" si="752"/>
        <v>0</v>
      </c>
      <c r="CQ288" s="613">
        <f t="shared" ca="1" si="753"/>
        <v>0</v>
      </c>
      <c r="CR288" s="280">
        <f t="shared" ca="1" si="754"/>
        <v>10</v>
      </c>
      <c r="CS288" s="280">
        <f t="shared" ca="1" si="755"/>
        <v>25</v>
      </c>
      <c r="CT288" s="280">
        <f t="shared" ca="1" si="756"/>
        <v>8</v>
      </c>
      <c r="CU288" s="280">
        <f t="shared" ca="1" si="757"/>
        <v>0</v>
      </c>
      <c r="CV288" s="280">
        <f t="shared" ca="1" si="758"/>
        <v>7</v>
      </c>
      <c r="CW288" s="365">
        <f t="shared" ca="1" si="759"/>
        <v>0</v>
      </c>
      <c r="CX288" s="280">
        <f t="shared" ca="1" si="760"/>
        <v>25</v>
      </c>
      <c r="CY288" s="280">
        <f t="shared" ca="1" si="761"/>
        <v>0</v>
      </c>
      <c r="CZ288" s="280">
        <f t="shared" ca="1" si="762"/>
        <v>0</v>
      </c>
      <c r="DA288" s="280">
        <f t="shared" ca="1" si="763"/>
        <v>0</v>
      </c>
      <c r="DB288" s="280">
        <f t="shared" ca="1" si="764"/>
        <v>15</v>
      </c>
      <c r="DC288" s="280">
        <f t="shared" ca="1" si="765"/>
        <v>0</v>
      </c>
      <c r="DD288" s="280">
        <f t="shared" ca="1" si="766"/>
        <v>0</v>
      </c>
      <c r="DE288" s="280">
        <f t="shared" ca="1" si="767"/>
        <v>0</v>
      </c>
      <c r="DF288" s="280">
        <f t="shared" ca="1" si="768"/>
        <v>0</v>
      </c>
      <c r="DG288" s="280">
        <f t="shared" ca="1" si="769"/>
        <v>0</v>
      </c>
      <c r="DH288" s="280">
        <f t="shared" ca="1" si="770"/>
        <v>0</v>
      </c>
      <c r="DI288" s="568">
        <f t="shared" ca="1" si="771"/>
        <v>25</v>
      </c>
      <c r="DJ288" s="568">
        <f t="shared" ca="1" si="772"/>
        <v>65</v>
      </c>
      <c r="DK288" s="414">
        <f t="shared" ca="1" si="773"/>
        <v>650</v>
      </c>
      <c r="DL288" s="281">
        <f t="shared" ca="1" si="774"/>
        <v>740</v>
      </c>
      <c r="DM288" s="281">
        <f t="shared" ca="1" si="708"/>
        <v>740</v>
      </c>
      <c r="DN288" s="454">
        <f t="shared" ca="1" si="775"/>
        <v>0</v>
      </c>
      <c r="DO288" s="626">
        <f t="shared" ca="1" si="710"/>
        <v>0</v>
      </c>
    </row>
    <row r="289" spans="1:119" ht="11.25" customHeight="1">
      <c r="A289" s="1">
        <f t="shared" si="777"/>
        <v>2013</v>
      </c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32">
        <f t="shared" si="779"/>
        <v>0</v>
      </c>
      <c r="O289" s="25"/>
      <c r="P289" s="1">
        <f t="shared" si="782"/>
        <v>2013</v>
      </c>
      <c r="Q289" s="488">
        <f t="shared" ref="Q289:Q307" si="795">M288</f>
        <v>0</v>
      </c>
      <c r="R289" s="488">
        <f t="shared" si="784"/>
        <v>0</v>
      </c>
      <c r="S289" s="488">
        <f t="shared" si="785"/>
        <v>0</v>
      </c>
      <c r="T289" s="488">
        <f t="shared" si="786"/>
        <v>0</v>
      </c>
      <c r="U289" s="488">
        <f t="shared" si="787"/>
        <v>0</v>
      </c>
      <c r="V289" s="488">
        <f t="shared" si="788"/>
        <v>0</v>
      </c>
      <c r="W289" s="488">
        <f t="shared" si="789"/>
        <v>0</v>
      </c>
      <c r="X289" s="488">
        <f t="shared" si="790"/>
        <v>0</v>
      </c>
      <c r="Y289" s="488">
        <f t="shared" si="791"/>
        <v>0</v>
      </c>
      <c r="Z289" s="488">
        <f t="shared" si="792"/>
        <v>0</v>
      </c>
      <c r="AA289" s="488">
        <f t="shared" si="793"/>
        <v>0</v>
      </c>
      <c r="AB289" s="488">
        <f t="shared" si="794"/>
        <v>0</v>
      </c>
      <c r="AC289" s="303">
        <f t="shared" si="781"/>
        <v>0</v>
      </c>
      <c r="AD289" s="55"/>
      <c r="AE289" s="262"/>
      <c r="AF289" s="262"/>
      <c r="AH289" s="25"/>
      <c r="AI289" s="237" t="str">
        <f t="shared" si="729"/>
        <v>X</v>
      </c>
      <c r="AJ289" s="25">
        <f t="shared" si="730"/>
        <v>2035</v>
      </c>
      <c r="AK289" s="284">
        <f t="shared" si="731"/>
        <v>8</v>
      </c>
      <c r="AL289" s="285">
        <f t="shared" ca="1" si="733"/>
        <v>0</v>
      </c>
      <c r="AM289" s="285">
        <f t="shared" ca="1" si="733"/>
        <v>0</v>
      </c>
      <c r="AN289" s="285">
        <f t="shared" ca="1" si="733"/>
        <v>0</v>
      </c>
      <c r="AO289" s="285">
        <f t="shared" ca="1" si="733"/>
        <v>0</v>
      </c>
      <c r="AP289" s="285">
        <f t="shared" ca="1" si="733"/>
        <v>0</v>
      </c>
      <c r="AQ289" s="285">
        <f t="shared" ca="1" si="733"/>
        <v>0</v>
      </c>
      <c r="AR289" s="285">
        <f t="shared" ca="1" si="733"/>
        <v>0</v>
      </c>
      <c r="AS289" s="285">
        <f t="shared" ca="1" si="733"/>
        <v>0</v>
      </c>
      <c r="AT289" s="285">
        <f t="shared" ca="1" si="733"/>
        <v>0</v>
      </c>
      <c r="AU289" s="285">
        <f t="shared" ca="1" si="733"/>
        <v>150</v>
      </c>
      <c r="AV289" s="285">
        <f t="shared" ca="1" si="734"/>
        <v>500</v>
      </c>
      <c r="AW289" s="285">
        <f t="shared" ca="1" si="734"/>
        <v>0</v>
      </c>
      <c r="AX289" s="285">
        <f t="shared" ca="1" si="734"/>
        <v>0</v>
      </c>
      <c r="AY289" s="609">
        <f t="shared" ca="1" si="734"/>
        <v>0</v>
      </c>
      <c r="AZ289" s="285">
        <f t="shared" ca="1" si="734"/>
        <v>12</v>
      </c>
      <c r="BA289" s="285">
        <f t="shared" ca="1" si="734"/>
        <v>25</v>
      </c>
      <c r="BB289" s="285">
        <f t="shared" ca="1" si="734"/>
        <v>8</v>
      </c>
      <c r="BC289" s="285">
        <f t="shared" ca="1" si="734"/>
        <v>0</v>
      </c>
      <c r="BD289" s="285">
        <f t="shared" ca="1" si="734"/>
        <v>7</v>
      </c>
      <c r="BE289" s="285">
        <f t="shared" ca="1" si="668"/>
        <v>0</v>
      </c>
      <c r="BF289" s="285">
        <f t="shared" ca="1" si="776"/>
        <v>25</v>
      </c>
      <c r="BG289" s="285">
        <f t="shared" ca="1" si="776"/>
        <v>0</v>
      </c>
      <c r="BH289" s="285">
        <f t="shared" ca="1" si="776"/>
        <v>0</v>
      </c>
      <c r="BI289" s="285">
        <f t="shared" ca="1" si="776"/>
        <v>0</v>
      </c>
      <c r="BJ289" s="285">
        <f t="shared" ca="1" si="735"/>
        <v>15</v>
      </c>
      <c r="BK289" s="285">
        <f t="shared" ca="1" si="735"/>
        <v>0</v>
      </c>
      <c r="BL289" s="285">
        <f t="shared" ca="1" si="735"/>
        <v>0</v>
      </c>
      <c r="BM289" s="285">
        <f t="shared" ca="1" si="735"/>
        <v>0</v>
      </c>
      <c r="BN289" s="285">
        <f t="shared" ca="1" si="735"/>
        <v>0</v>
      </c>
      <c r="BO289" s="285">
        <f t="shared" ca="1" si="735"/>
        <v>0</v>
      </c>
      <c r="BP289" s="285">
        <f t="shared" ca="1" si="735"/>
        <v>0</v>
      </c>
      <c r="BQ289" s="514">
        <f t="shared" ca="1" si="669"/>
        <v>27</v>
      </c>
      <c r="BR289" s="566">
        <f t="shared" ca="1" si="728"/>
        <v>91.5</v>
      </c>
      <c r="BS289" s="274">
        <f t="shared" ca="1" si="727"/>
        <v>650</v>
      </c>
      <c r="BT289" s="285">
        <f t="shared" ca="1" si="670"/>
        <v>742</v>
      </c>
      <c r="BU289" s="286" t="str">
        <f t="shared" si="732"/>
        <v>I</v>
      </c>
      <c r="BV289" s="323">
        <f t="shared" ca="1" si="736"/>
        <v>742</v>
      </c>
      <c r="BW289" s="323">
        <f t="shared" ca="1" si="737"/>
        <v>0</v>
      </c>
      <c r="BX289" s="29"/>
      <c r="BY289" s="29"/>
      <c r="BZ289" s="29"/>
      <c r="CA289" s="237" t="str">
        <f t="shared" si="665"/>
        <v>I</v>
      </c>
      <c r="CB289" s="278">
        <f t="shared" si="738"/>
        <v>2035</v>
      </c>
      <c r="CC289" s="279">
        <f t="shared" si="739"/>
        <v>8</v>
      </c>
      <c r="CD289" s="280">
        <f t="shared" ca="1" si="740"/>
        <v>0</v>
      </c>
      <c r="CE289" s="280">
        <f t="shared" ca="1" si="741"/>
        <v>0</v>
      </c>
      <c r="CF289" s="280">
        <f t="shared" ca="1" si="742"/>
        <v>0</v>
      </c>
      <c r="CG289" s="280">
        <f t="shared" ca="1" si="743"/>
        <v>0</v>
      </c>
      <c r="CH289" s="280">
        <f t="shared" ca="1" si="744"/>
        <v>0</v>
      </c>
      <c r="CI289" s="280">
        <f t="shared" ca="1" si="745"/>
        <v>0</v>
      </c>
      <c r="CJ289" s="280">
        <f t="shared" ca="1" si="746"/>
        <v>0</v>
      </c>
      <c r="CK289" s="280">
        <f t="shared" ca="1" si="747"/>
        <v>0</v>
      </c>
      <c r="CL289" s="280">
        <f t="shared" ca="1" si="748"/>
        <v>0</v>
      </c>
      <c r="CM289" s="280">
        <f t="shared" ca="1" si="749"/>
        <v>150</v>
      </c>
      <c r="CN289" s="280">
        <f t="shared" ca="1" si="750"/>
        <v>500</v>
      </c>
      <c r="CO289" s="280">
        <f t="shared" ca="1" si="751"/>
        <v>0</v>
      </c>
      <c r="CP289" s="365">
        <f t="shared" ca="1" si="752"/>
        <v>0</v>
      </c>
      <c r="CQ289" s="613">
        <f t="shared" ca="1" si="753"/>
        <v>0</v>
      </c>
      <c r="CR289" s="280">
        <f t="shared" ca="1" si="754"/>
        <v>10</v>
      </c>
      <c r="CS289" s="280">
        <f t="shared" ca="1" si="755"/>
        <v>25</v>
      </c>
      <c r="CT289" s="280">
        <f t="shared" ca="1" si="756"/>
        <v>8</v>
      </c>
      <c r="CU289" s="280">
        <f t="shared" ca="1" si="757"/>
        <v>0</v>
      </c>
      <c r="CV289" s="280">
        <f t="shared" ca="1" si="758"/>
        <v>7</v>
      </c>
      <c r="CW289" s="365">
        <f t="shared" ca="1" si="759"/>
        <v>0</v>
      </c>
      <c r="CX289" s="280">
        <f t="shared" ca="1" si="760"/>
        <v>25</v>
      </c>
      <c r="CY289" s="280">
        <f t="shared" ca="1" si="761"/>
        <v>0</v>
      </c>
      <c r="CZ289" s="280">
        <f t="shared" ca="1" si="762"/>
        <v>0</v>
      </c>
      <c r="DA289" s="280">
        <f t="shared" ca="1" si="763"/>
        <v>0</v>
      </c>
      <c r="DB289" s="280">
        <f t="shared" ca="1" si="764"/>
        <v>15</v>
      </c>
      <c r="DC289" s="280">
        <f t="shared" ca="1" si="765"/>
        <v>0</v>
      </c>
      <c r="DD289" s="280">
        <f t="shared" ca="1" si="766"/>
        <v>0</v>
      </c>
      <c r="DE289" s="280">
        <f t="shared" ca="1" si="767"/>
        <v>0</v>
      </c>
      <c r="DF289" s="280">
        <f t="shared" ca="1" si="768"/>
        <v>0</v>
      </c>
      <c r="DG289" s="280">
        <f t="shared" ca="1" si="769"/>
        <v>0</v>
      </c>
      <c r="DH289" s="280">
        <f t="shared" ca="1" si="770"/>
        <v>0</v>
      </c>
      <c r="DI289" s="568">
        <f t="shared" ca="1" si="771"/>
        <v>25</v>
      </c>
      <c r="DJ289" s="568">
        <f t="shared" ca="1" si="772"/>
        <v>65</v>
      </c>
      <c r="DK289" s="414">
        <f t="shared" ca="1" si="773"/>
        <v>650</v>
      </c>
      <c r="DL289" s="281">
        <f t="shared" ca="1" si="774"/>
        <v>740</v>
      </c>
      <c r="DM289" s="281">
        <f t="shared" ca="1" si="708"/>
        <v>739</v>
      </c>
      <c r="DN289" s="454">
        <f t="shared" ca="1" si="775"/>
        <v>-1</v>
      </c>
      <c r="DO289" s="626">
        <f t="shared" ca="1" si="710"/>
        <v>-1.3513513513513514E-3</v>
      </c>
    </row>
    <row r="290" spans="1:119" ht="11.25" customHeight="1">
      <c r="A290" s="1">
        <f t="shared" si="777"/>
        <v>2014</v>
      </c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32">
        <f t="shared" si="779"/>
        <v>0</v>
      </c>
      <c r="O290" s="25"/>
      <c r="P290" s="1">
        <f t="shared" si="782"/>
        <v>2014</v>
      </c>
      <c r="Q290" s="488">
        <f t="shared" si="795"/>
        <v>0</v>
      </c>
      <c r="R290" s="488">
        <f t="shared" si="784"/>
        <v>0</v>
      </c>
      <c r="S290" s="488">
        <f t="shared" si="785"/>
        <v>0</v>
      </c>
      <c r="T290" s="488">
        <f t="shared" si="786"/>
        <v>0</v>
      </c>
      <c r="U290" s="488">
        <f t="shared" si="787"/>
        <v>0</v>
      </c>
      <c r="V290" s="488">
        <f t="shared" si="788"/>
        <v>0</v>
      </c>
      <c r="W290" s="488">
        <f t="shared" si="789"/>
        <v>0</v>
      </c>
      <c r="X290" s="488">
        <f t="shared" si="790"/>
        <v>0</v>
      </c>
      <c r="Y290" s="488">
        <f t="shared" si="791"/>
        <v>0</v>
      </c>
      <c r="Z290" s="488">
        <f t="shared" si="792"/>
        <v>0</v>
      </c>
      <c r="AA290" s="488">
        <f t="shared" si="793"/>
        <v>0</v>
      </c>
      <c r="AB290" s="488">
        <f t="shared" si="794"/>
        <v>0</v>
      </c>
      <c r="AC290" s="303">
        <f t="shared" si="781"/>
        <v>0</v>
      </c>
      <c r="AE290" s="237"/>
      <c r="AF290" s="259"/>
      <c r="AH290" s="25"/>
      <c r="AI290" s="237" t="str">
        <f t="shared" si="729"/>
        <v>Y</v>
      </c>
      <c r="AJ290" s="25">
        <f t="shared" si="730"/>
        <v>2035</v>
      </c>
      <c r="AK290" s="284">
        <f t="shared" si="731"/>
        <v>9</v>
      </c>
      <c r="AL290" s="285">
        <f t="shared" ca="1" si="733"/>
        <v>0</v>
      </c>
      <c r="AM290" s="285">
        <f t="shared" ca="1" si="733"/>
        <v>0</v>
      </c>
      <c r="AN290" s="285">
        <f t="shared" ca="1" si="733"/>
        <v>0</v>
      </c>
      <c r="AO290" s="285">
        <f t="shared" ca="1" si="733"/>
        <v>0</v>
      </c>
      <c r="AP290" s="285">
        <f t="shared" ca="1" si="733"/>
        <v>0</v>
      </c>
      <c r="AQ290" s="285">
        <f t="shared" ca="1" si="733"/>
        <v>0</v>
      </c>
      <c r="AR290" s="285">
        <f t="shared" ca="1" si="733"/>
        <v>0</v>
      </c>
      <c r="AS290" s="285">
        <f t="shared" ca="1" si="733"/>
        <v>0</v>
      </c>
      <c r="AT290" s="285">
        <f t="shared" ca="1" si="733"/>
        <v>0</v>
      </c>
      <c r="AU290" s="285">
        <f t="shared" ca="1" si="733"/>
        <v>150</v>
      </c>
      <c r="AV290" s="285">
        <f t="shared" ca="1" si="734"/>
        <v>500</v>
      </c>
      <c r="AW290" s="285">
        <f t="shared" ca="1" si="734"/>
        <v>0</v>
      </c>
      <c r="AX290" s="285">
        <f t="shared" ca="1" si="734"/>
        <v>0</v>
      </c>
      <c r="AY290" s="609">
        <f t="shared" ca="1" si="734"/>
        <v>0</v>
      </c>
      <c r="AZ290" s="285">
        <f t="shared" ca="1" si="734"/>
        <v>10</v>
      </c>
      <c r="BA290" s="285">
        <f t="shared" ca="1" si="734"/>
        <v>25</v>
      </c>
      <c r="BB290" s="285">
        <f t="shared" ca="1" si="734"/>
        <v>8</v>
      </c>
      <c r="BC290" s="285">
        <f t="shared" ca="1" si="734"/>
        <v>0</v>
      </c>
      <c r="BD290" s="285">
        <f t="shared" ca="1" si="734"/>
        <v>7</v>
      </c>
      <c r="BE290" s="285">
        <f t="shared" ca="1" si="668"/>
        <v>0</v>
      </c>
      <c r="BF290" s="285">
        <f t="shared" ca="1" si="776"/>
        <v>25</v>
      </c>
      <c r="BG290" s="285">
        <f t="shared" ca="1" si="776"/>
        <v>0</v>
      </c>
      <c r="BH290" s="285">
        <f t="shared" ca="1" si="776"/>
        <v>0</v>
      </c>
      <c r="BI290" s="285">
        <f t="shared" ca="1" si="776"/>
        <v>0</v>
      </c>
      <c r="BJ290" s="285">
        <f t="shared" ca="1" si="735"/>
        <v>15</v>
      </c>
      <c r="BK290" s="285">
        <f t="shared" ca="1" si="735"/>
        <v>0</v>
      </c>
      <c r="BL290" s="285">
        <f t="shared" ca="1" si="735"/>
        <v>0</v>
      </c>
      <c r="BM290" s="285">
        <f t="shared" ca="1" si="735"/>
        <v>0</v>
      </c>
      <c r="BN290" s="285">
        <f t="shared" ca="1" si="735"/>
        <v>0</v>
      </c>
      <c r="BO290" s="285">
        <f t="shared" ca="1" si="735"/>
        <v>0</v>
      </c>
      <c r="BP290" s="285">
        <f t="shared" ca="1" si="735"/>
        <v>0</v>
      </c>
      <c r="BQ290" s="514">
        <f t="shared" ca="1" si="669"/>
        <v>24</v>
      </c>
      <c r="BR290" s="566">
        <f t="shared" ca="1" si="728"/>
        <v>89.5</v>
      </c>
      <c r="BS290" s="274">
        <f t="shared" ca="1" si="727"/>
        <v>650</v>
      </c>
      <c r="BT290" s="285">
        <f t="shared" ca="1" si="670"/>
        <v>739</v>
      </c>
      <c r="BU290" s="286" t="str">
        <f t="shared" si="732"/>
        <v>J</v>
      </c>
      <c r="BV290" s="323">
        <f t="shared" ca="1" si="736"/>
        <v>740</v>
      </c>
      <c r="BW290" s="323">
        <f t="shared" ca="1" si="737"/>
        <v>1</v>
      </c>
      <c r="BX290" s="29"/>
      <c r="BY290" s="29"/>
      <c r="BZ290" s="29"/>
      <c r="CA290" s="237" t="str">
        <f t="shared" si="665"/>
        <v>J</v>
      </c>
      <c r="CB290" s="278">
        <f t="shared" si="738"/>
        <v>2035</v>
      </c>
      <c r="CC290" s="279">
        <f t="shared" si="739"/>
        <v>9</v>
      </c>
      <c r="CD290" s="280">
        <f t="shared" ca="1" si="740"/>
        <v>0</v>
      </c>
      <c r="CE290" s="280">
        <f t="shared" ca="1" si="741"/>
        <v>0</v>
      </c>
      <c r="CF290" s="280">
        <f t="shared" ca="1" si="742"/>
        <v>0</v>
      </c>
      <c r="CG290" s="280">
        <f t="shared" ca="1" si="743"/>
        <v>0</v>
      </c>
      <c r="CH290" s="280">
        <f t="shared" ca="1" si="744"/>
        <v>0</v>
      </c>
      <c r="CI290" s="280">
        <f t="shared" ca="1" si="745"/>
        <v>0</v>
      </c>
      <c r="CJ290" s="280">
        <f t="shared" ca="1" si="746"/>
        <v>0</v>
      </c>
      <c r="CK290" s="280">
        <f t="shared" ca="1" si="747"/>
        <v>0</v>
      </c>
      <c r="CL290" s="280">
        <f t="shared" ca="1" si="748"/>
        <v>0</v>
      </c>
      <c r="CM290" s="280">
        <f t="shared" ca="1" si="749"/>
        <v>150</v>
      </c>
      <c r="CN290" s="280">
        <f t="shared" ca="1" si="750"/>
        <v>500</v>
      </c>
      <c r="CO290" s="280">
        <f t="shared" ca="1" si="751"/>
        <v>0</v>
      </c>
      <c r="CP290" s="365">
        <f t="shared" ca="1" si="752"/>
        <v>0</v>
      </c>
      <c r="CQ290" s="613">
        <f t="shared" ca="1" si="753"/>
        <v>0</v>
      </c>
      <c r="CR290" s="280">
        <f t="shared" ca="1" si="754"/>
        <v>10</v>
      </c>
      <c r="CS290" s="280">
        <f t="shared" ca="1" si="755"/>
        <v>25</v>
      </c>
      <c r="CT290" s="280">
        <f t="shared" ca="1" si="756"/>
        <v>7</v>
      </c>
      <c r="CU290" s="280">
        <f t="shared" ca="1" si="757"/>
        <v>0</v>
      </c>
      <c r="CV290" s="280">
        <f t="shared" ca="1" si="758"/>
        <v>7</v>
      </c>
      <c r="CW290" s="365">
        <f t="shared" ca="1" si="759"/>
        <v>0</v>
      </c>
      <c r="CX290" s="280">
        <f t="shared" ca="1" si="760"/>
        <v>25</v>
      </c>
      <c r="CY290" s="280">
        <f t="shared" ca="1" si="761"/>
        <v>0</v>
      </c>
      <c r="CZ290" s="280">
        <f t="shared" ca="1" si="762"/>
        <v>0</v>
      </c>
      <c r="DA290" s="280">
        <f t="shared" ca="1" si="763"/>
        <v>0</v>
      </c>
      <c r="DB290" s="280">
        <f t="shared" ca="1" si="764"/>
        <v>15</v>
      </c>
      <c r="DC290" s="280">
        <f t="shared" ca="1" si="765"/>
        <v>0</v>
      </c>
      <c r="DD290" s="280">
        <f t="shared" ca="1" si="766"/>
        <v>0</v>
      </c>
      <c r="DE290" s="280">
        <f t="shared" ca="1" si="767"/>
        <v>0</v>
      </c>
      <c r="DF290" s="280">
        <f t="shared" ca="1" si="768"/>
        <v>0</v>
      </c>
      <c r="DG290" s="280">
        <f t="shared" ca="1" si="769"/>
        <v>0</v>
      </c>
      <c r="DH290" s="280">
        <f t="shared" ca="1" si="770"/>
        <v>0</v>
      </c>
      <c r="DI290" s="568">
        <f t="shared" ca="1" si="771"/>
        <v>24</v>
      </c>
      <c r="DJ290" s="568">
        <f t="shared" ca="1" si="772"/>
        <v>65</v>
      </c>
      <c r="DK290" s="414">
        <f t="shared" ca="1" si="773"/>
        <v>650</v>
      </c>
      <c r="DL290" s="281">
        <f t="shared" ca="1" si="774"/>
        <v>739</v>
      </c>
      <c r="DM290" s="281">
        <f t="shared" ca="1" si="708"/>
        <v>738</v>
      </c>
      <c r="DN290" s="454">
        <f t="shared" ca="1" si="775"/>
        <v>-1</v>
      </c>
      <c r="DO290" s="626">
        <f t="shared" ca="1" si="710"/>
        <v>-1.3531799729364006E-3</v>
      </c>
    </row>
    <row r="291" spans="1:119" ht="11.25" customHeight="1">
      <c r="A291" s="1">
        <f t="shared" si="777"/>
        <v>2015</v>
      </c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32">
        <f t="shared" si="779"/>
        <v>0</v>
      </c>
      <c r="O291" s="25"/>
      <c r="P291" s="1">
        <f t="shared" si="782"/>
        <v>2015</v>
      </c>
      <c r="Q291" s="488">
        <f t="shared" si="795"/>
        <v>0</v>
      </c>
      <c r="R291" s="488">
        <f t="shared" si="784"/>
        <v>0</v>
      </c>
      <c r="S291" s="488">
        <f t="shared" si="785"/>
        <v>0</v>
      </c>
      <c r="T291" s="488">
        <f t="shared" si="786"/>
        <v>0</v>
      </c>
      <c r="U291" s="488">
        <f t="shared" si="787"/>
        <v>0</v>
      </c>
      <c r="V291" s="488">
        <f t="shared" si="788"/>
        <v>0</v>
      </c>
      <c r="W291" s="488">
        <f t="shared" si="789"/>
        <v>0</v>
      </c>
      <c r="X291" s="488">
        <f t="shared" si="790"/>
        <v>0</v>
      </c>
      <c r="Y291" s="488">
        <f t="shared" si="791"/>
        <v>0</v>
      </c>
      <c r="Z291" s="488">
        <f t="shared" si="792"/>
        <v>0</v>
      </c>
      <c r="AA291" s="488">
        <f t="shared" si="793"/>
        <v>0</v>
      </c>
      <c r="AB291" s="488">
        <f t="shared" si="794"/>
        <v>0</v>
      </c>
      <c r="AC291" s="303">
        <f t="shared" si="781"/>
        <v>0</v>
      </c>
      <c r="AD291" s="55"/>
      <c r="AE291" s="262"/>
      <c r="AF291" s="262"/>
      <c r="AG291" s="36"/>
      <c r="AI291" s="237" t="str">
        <f t="shared" si="729"/>
        <v>Z</v>
      </c>
      <c r="AJ291" s="25">
        <f t="shared" si="730"/>
        <v>2035</v>
      </c>
      <c r="AK291" s="284">
        <f t="shared" si="731"/>
        <v>10</v>
      </c>
      <c r="AL291" s="285">
        <f t="shared" ca="1" si="733"/>
        <v>0</v>
      </c>
      <c r="AM291" s="285">
        <f t="shared" ca="1" si="733"/>
        <v>0</v>
      </c>
      <c r="AN291" s="285">
        <f t="shared" ca="1" si="733"/>
        <v>0</v>
      </c>
      <c r="AO291" s="285">
        <f t="shared" ca="1" si="733"/>
        <v>0</v>
      </c>
      <c r="AP291" s="285">
        <f t="shared" ca="1" si="733"/>
        <v>0</v>
      </c>
      <c r="AQ291" s="285">
        <f t="shared" ca="1" si="733"/>
        <v>0</v>
      </c>
      <c r="AR291" s="285">
        <f t="shared" ca="1" si="733"/>
        <v>0</v>
      </c>
      <c r="AS291" s="285">
        <f t="shared" ca="1" si="733"/>
        <v>0</v>
      </c>
      <c r="AT291" s="285">
        <f t="shared" ca="1" si="733"/>
        <v>0</v>
      </c>
      <c r="AU291" s="285">
        <f t="shared" ca="1" si="733"/>
        <v>150</v>
      </c>
      <c r="AV291" s="285">
        <f t="shared" ca="1" si="734"/>
        <v>500</v>
      </c>
      <c r="AW291" s="285">
        <f t="shared" ca="1" si="734"/>
        <v>0</v>
      </c>
      <c r="AX291" s="285">
        <f t="shared" ca="1" si="734"/>
        <v>0</v>
      </c>
      <c r="AY291" s="609">
        <f t="shared" ca="1" si="734"/>
        <v>0</v>
      </c>
      <c r="AZ291" s="285">
        <f t="shared" ca="1" si="734"/>
        <v>10</v>
      </c>
      <c r="BA291" s="285">
        <f t="shared" ca="1" si="734"/>
        <v>25</v>
      </c>
      <c r="BB291" s="285">
        <f t="shared" ca="1" si="734"/>
        <v>7</v>
      </c>
      <c r="BC291" s="285">
        <f t="shared" ca="1" si="734"/>
        <v>0</v>
      </c>
      <c r="BD291" s="285">
        <f t="shared" ca="1" si="734"/>
        <v>7</v>
      </c>
      <c r="BE291" s="285">
        <f t="shared" ca="1" si="668"/>
        <v>0</v>
      </c>
      <c r="BF291" s="285">
        <f t="shared" ca="1" si="776"/>
        <v>25</v>
      </c>
      <c r="BG291" s="285">
        <f t="shared" ca="1" si="776"/>
        <v>0</v>
      </c>
      <c r="BH291" s="285">
        <f t="shared" ca="1" si="776"/>
        <v>0</v>
      </c>
      <c r="BI291" s="285">
        <f t="shared" ca="1" si="776"/>
        <v>0</v>
      </c>
      <c r="BJ291" s="285">
        <f t="shared" ca="1" si="735"/>
        <v>15</v>
      </c>
      <c r="BK291" s="285">
        <f t="shared" ca="1" si="735"/>
        <v>0</v>
      </c>
      <c r="BL291" s="285">
        <f t="shared" ca="1" si="735"/>
        <v>0</v>
      </c>
      <c r="BM291" s="285">
        <f t="shared" ca="1" si="735"/>
        <v>0</v>
      </c>
      <c r="BN291" s="285">
        <f t="shared" ca="1" si="735"/>
        <v>0</v>
      </c>
      <c r="BO291" s="285">
        <f t="shared" ca="1" si="735"/>
        <v>0</v>
      </c>
      <c r="BP291" s="285">
        <f t="shared" ca="1" si="735"/>
        <v>0</v>
      </c>
      <c r="BQ291" s="514">
        <f t="shared" ca="1" si="669"/>
        <v>24</v>
      </c>
      <c r="BR291" s="566">
        <f t="shared" ca="1" si="728"/>
        <v>88.8</v>
      </c>
      <c r="BS291" s="274">
        <f t="shared" ca="1" si="727"/>
        <v>650</v>
      </c>
      <c r="BT291" s="285">
        <f t="shared" ca="1" si="670"/>
        <v>739</v>
      </c>
      <c r="BU291" s="286" t="str">
        <f t="shared" si="732"/>
        <v>K</v>
      </c>
      <c r="BV291" s="323">
        <f t="shared" ca="1" si="736"/>
        <v>739</v>
      </c>
      <c r="BW291" s="323">
        <f t="shared" ca="1" si="737"/>
        <v>0</v>
      </c>
      <c r="BX291" s="29"/>
      <c r="BY291" s="29"/>
      <c r="BZ291" s="29"/>
      <c r="CA291" s="237" t="str">
        <f t="shared" si="665"/>
        <v>K</v>
      </c>
      <c r="CB291" s="278">
        <f t="shared" si="738"/>
        <v>2035</v>
      </c>
      <c r="CC291" s="279">
        <f t="shared" si="739"/>
        <v>10</v>
      </c>
      <c r="CD291" s="280">
        <f t="shared" ca="1" si="740"/>
        <v>0</v>
      </c>
      <c r="CE291" s="280">
        <f t="shared" ca="1" si="741"/>
        <v>0</v>
      </c>
      <c r="CF291" s="280">
        <f t="shared" ca="1" si="742"/>
        <v>0</v>
      </c>
      <c r="CG291" s="280">
        <f t="shared" ca="1" si="743"/>
        <v>0</v>
      </c>
      <c r="CH291" s="280">
        <f t="shared" ca="1" si="744"/>
        <v>0</v>
      </c>
      <c r="CI291" s="280">
        <f t="shared" ca="1" si="745"/>
        <v>0</v>
      </c>
      <c r="CJ291" s="280">
        <f t="shared" ca="1" si="746"/>
        <v>0</v>
      </c>
      <c r="CK291" s="280">
        <f t="shared" ca="1" si="747"/>
        <v>0</v>
      </c>
      <c r="CL291" s="280">
        <f t="shared" ca="1" si="748"/>
        <v>0</v>
      </c>
      <c r="CM291" s="280">
        <f t="shared" ca="1" si="749"/>
        <v>150</v>
      </c>
      <c r="CN291" s="280">
        <f t="shared" ca="1" si="750"/>
        <v>500</v>
      </c>
      <c r="CO291" s="280">
        <f t="shared" ca="1" si="751"/>
        <v>0</v>
      </c>
      <c r="CP291" s="365">
        <f t="shared" ca="1" si="752"/>
        <v>0</v>
      </c>
      <c r="CQ291" s="613">
        <f t="shared" ca="1" si="753"/>
        <v>0</v>
      </c>
      <c r="CR291" s="280">
        <f t="shared" ca="1" si="754"/>
        <v>11</v>
      </c>
      <c r="CS291" s="280">
        <f t="shared" ca="1" si="755"/>
        <v>25</v>
      </c>
      <c r="CT291" s="280">
        <f t="shared" ca="1" si="756"/>
        <v>7</v>
      </c>
      <c r="CU291" s="280">
        <f t="shared" ca="1" si="757"/>
        <v>0</v>
      </c>
      <c r="CV291" s="280">
        <f t="shared" ca="1" si="758"/>
        <v>5</v>
      </c>
      <c r="CW291" s="365">
        <f t="shared" ca="1" si="759"/>
        <v>0</v>
      </c>
      <c r="CX291" s="280">
        <f t="shared" ca="1" si="760"/>
        <v>25</v>
      </c>
      <c r="CY291" s="280">
        <f t="shared" ca="1" si="761"/>
        <v>0</v>
      </c>
      <c r="CZ291" s="280">
        <f t="shared" ca="1" si="762"/>
        <v>0</v>
      </c>
      <c r="DA291" s="280">
        <f t="shared" ca="1" si="763"/>
        <v>0</v>
      </c>
      <c r="DB291" s="280">
        <f t="shared" ca="1" si="764"/>
        <v>15</v>
      </c>
      <c r="DC291" s="280">
        <f t="shared" ca="1" si="765"/>
        <v>0</v>
      </c>
      <c r="DD291" s="280">
        <f t="shared" ca="1" si="766"/>
        <v>0</v>
      </c>
      <c r="DE291" s="280">
        <f t="shared" ca="1" si="767"/>
        <v>0</v>
      </c>
      <c r="DF291" s="280">
        <f t="shared" ca="1" si="768"/>
        <v>0</v>
      </c>
      <c r="DG291" s="280">
        <f t="shared" ca="1" si="769"/>
        <v>0</v>
      </c>
      <c r="DH291" s="280">
        <f t="shared" ca="1" si="770"/>
        <v>0</v>
      </c>
      <c r="DI291" s="568">
        <f t="shared" ca="1" si="771"/>
        <v>23</v>
      </c>
      <c r="DJ291" s="568">
        <f t="shared" ca="1" si="772"/>
        <v>65</v>
      </c>
      <c r="DK291" s="414">
        <f t="shared" ca="1" si="773"/>
        <v>650</v>
      </c>
      <c r="DL291" s="281">
        <f t="shared" ca="1" si="774"/>
        <v>738</v>
      </c>
      <c r="DM291" s="281">
        <f t="shared" ca="1" si="708"/>
        <v>737</v>
      </c>
      <c r="DN291" s="454">
        <f t="shared" ca="1" si="775"/>
        <v>-1</v>
      </c>
      <c r="DO291" s="626">
        <f t="shared" ca="1" si="710"/>
        <v>-1.3550135501355014E-3</v>
      </c>
    </row>
    <row r="292" spans="1:119" ht="11.25" customHeight="1">
      <c r="A292" s="1">
        <f t="shared" si="777"/>
        <v>2016</v>
      </c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32">
        <f t="shared" si="779"/>
        <v>0</v>
      </c>
      <c r="O292" s="25"/>
      <c r="P292" s="1">
        <f t="shared" si="782"/>
        <v>2016</v>
      </c>
      <c r="Q292" s="488">
        <f t="shared" si="795"/>
        <v>0</v>
      </c>
      <c r="R292" s="488">
        <f t="shared" si="784"/>
        <v>0</v>
      </c>
      <c r="S292" s="488">
        <f t="shared" si="785"/>
        <v>0</v>
      </c>
      <c r="T292" s="488">
        <f t="shared" si="786"/>
        <v>0</v>
      </c>
      <c r="U292" s="488">
        <f t="shared" si="787"/>
        <v>0</v>
      </c>
      <c r="V292" s="488">
        <f t="shared" si="788"/>
        <v>0</v>
      </c>
      <c r="W292" s="488">
        <f t="shared" si="789"/>
        <v>0</v>
      </c>
      <c r="X292" s="488">
        <f t="shared" si="790"/>
        <v>0</v>
      </c>
      <c r="Y292" s="488">
        <f t="shared" si="791"/>
        <v>0</v>
      </c>
      <c r="Z292" s="488">
        <f t="shared" si="792"/>
        <v>0</v>
      </c>
      <c r="AA292" s="488">
        <f t="shared" si="793"/>
        <v>0</v>
      </c>
      <c r="AB292" s="488">
        <f t="shared" si="794"/>
        <v>0</v>
      </c>
      <c r="AC292" s="303">
        <f t="shared" si="781"/>
        <v>0</v>
      </c>
      <c r="AE292" s="237"/>
      <c r="AF292" s="259"/>
      <c r="AG292" s="36"/>
      <c r="AI292" s="237" t="str">
        <f t="shared" si="729"/>
        <v>AA</v>
      </c>
      <c r="AJ292" s="25">
        <f t="shared" si="730"/>
        <v>2035</v>
      </c>
      <c r="AK292" s="284">
        <f t="shared" si="731"/>
        <v>11</v>
      </c>
      <c r="AL292" s="285">
        <f t="shared" ref="AL292:BA307" ca="1" si="796">ROUND(INDIRECT(CONCATENATE($AI292,AL$2+($AJ292-2010))),0)</f>
        <v>0</v>
      </c>
      <c r="AM292" s="285">
        <f t="shared" ca="1" si="796"/>
        <v>0</v>
      </c>
      <c r="AN292" s="285">
        <f t="shared" ca="1" si="796"/>
        <v>0</v>
      </c>
      <c r="AO292" s="285">
        <f t="shared" ca="1" si="796"/>
        <v>0</v>
      </c>
      <c r="AP292" s="285">
        <f t="shared" ca="1" si="796"/>
        <v>0</v>
      </c>
      <c r="AQ292" s="285">
        <f t="shared" ca="1" si="796"/>
        <v>0</v>
      </c>
      <c r="AR292" s="285">
        <f t="shared" ca="1" si="796"/>
        <v>0</v>
      </c>
      <c r="AS292" s="285">
        <f t="shared" ca="1" si="796"/>
        <v>0</v>
      </c>
      <c r="AT292" s="285">
        <f t="shared" ca="1" si="796"/>
        <v>0</v>
      </c>
      <c r="AU292" s="285">
        <f t="shared" ca="1" si="796"/>
        <v>150</v>
      </c>
      <c r="AV292" s="285">
        <f t="shared" ca="1" si="796"/>
        <v>500</v>
      </c>
      <c r="AW292" s="285">
        <f t="shared" ca="1" si="796"/>
        <v>0</v>
      </c>
      <c r="AX292" s="285">
        <f t="shared" ca="1" si="796"/>
        <v>0</v>
      </c>
      <c r="AY292" s="609">
        <f t="shared" ca="1" si="796"/>
        <v>0</v>
      </c>
      <c r="AZ292" s="285">
        <f t="shared" ca="1" si="796"/>
        <v>10</v>
      </c>
      <c r="BA292" s="285">
        <f t="shared" ca="1" si="796"/>
        <v>25</v>
      </c>
      <c r="BB292" s="285">
        <f t="shared" ref="AV292:BD307" ca="1" si="797">ROUND(INDIRECT(CONCATENATE($AI292,BB$2+($AJ292-2010))),0)</f>
        <v>7</v>
      </c>
      <c r="BC292" s="285">
        <f t="shared" ca="1" si="797"/>
        <v>0</v>
      </c>
      <c r="BD292" s="285">
        <f t="shared" ca="1" si="797"/>
        <v>7</v>
      </c>
      <c r="BE292" s="285">
        <f t="shared" ca="1" si="668"/>
        <v>0</v>
      </c>
      <c r="BF292" s="285">
        <f t="shared" ca="1" si="776"/>
        <v>25</v>
      </c>
      <c r="BG292" s="285">
        <f t="shared" ca="1" si="776"/>
        <v>0</v>
      </c>
      <c r="BH292" s="285">
        <f t="shared" ca="1" si="776"/>
        <v>0</v>
      </c>
      <c r="BI292" s="285">
        <f t="shared" ca="1" si="776"/>
        <v>0</v>
      </c>
      <c r="BJ292" s="285">
        <f t="shared" ref="BJ292:BP307" ca="1" si="798">ROUND(INDIRECT(CONCATENATE($AI292,BJ$2+($AJ292-2010))),1)</f>
        <v>15</v>
      </c>
      <c r="BK292" s="285">
        <f t="shared" ca="1" si="798"/>
        <v>0</v>
      </c>
      <c r="BL292" s="285">
        <f t="shared" ca="1" si="798"/>
        <v>0</v>
      </c>
      <c r="BM292" s="285">
        <f t="shared" ca="1" si="798"/>
        <v>0</v>
      </c>
      <c r="BN292" s="285">
        <f t="shared" ca="1" si="798"/>
        <v>0</v>
      </c>
      <c r="BO292" s="285">
        <f t="shared" ca="1" si="798"/>
        <v>0</v>
      </c>
      <c r="BP292" s="285">
        <f t="shared" ca="1" si="798"/>
        <v>0</v>
      </c>
      <c r="BQ292" s="514">
        <f t="shared" ca="1" si="669"/>
        <v>23</v>
      </c>
      <c r="BR292" s="566">
        <f t="shared" ca="1" si="728"/>
        <v>88.1</v>
      </c>
      <c r="BS292" s="274">
        <f t="shared" ca="1" si="727"/>
        <v>650</v>
      </c>
      <c r="BT292" s="285">
        <f t="shared" ca="1" si="670"/>
        <v>738</v>
      </c>
      <c r="BU292" s="286" t="str">
        <f t="shared" si="732"/>
        <v>L</v>
      </c>
      <c r="BV292" s="323">
        <f t="shared" ca="1" si="736"/>
        <v>739</v>
      </c>
      <c r="BW292" s="323">
        <f t="shared" ca="1" si="737"/>
        <v>1</v>
      </c>
      <c r="BX292" s="29"/>
      <c r="BY292" s="29"/>
      <c r="BZ292" s="29"/>
      <c r="CA292" s="237" t="str">
        <f t="shared" si="665"/>
        <v>L</v>
      </c>
      <c r="CB292" s="278">
        <f t="shared" si="738"/>
        <v>2035</v>
      </c>
      <c r="CC292" s="279">
        <f t="shared" si="739"/>
        <v>11</v>
      </c>
      <c r="CD292" s="280">
        <f t="shared" ca="1" si="740"/>
        <v>0</v>
      </c>
      <c r="CE292" s="280">
        <f t="shared" ca="1" si="741"/>
        <v>0</v>
      </c>
      <c r="CF292" s="280">
        <f t="shared" ca="1" si="742"/>
        <v>0</v>
      </c>
      <c r="CG292" s="280">
        <f t="shared" ca="1" si="743"/>
        <v>0</v>
      </c>
      <c r="CH292" s="280">
        <f t="shared" ca="1" si="744"/>
        <v>0</v>
      </c>
      <c r="CI292" s="280">
        <f t="shared" ca="1" si="745"/>
        <v>0</v>
      </c>
      <c r="CJ292" s="280">
        <f t="shared" ca="1" si="746"/>
        <v>0</v>
      </c>
      <c r="CK292" s="280">
        <f t="shared" ca="1" si="747"/>
        <v>0</v>
      </c>
      <c r="CL292" s="280">
        <f t="shared" ca="1" si="748"/>
        <v>0</v>
      </c>
      <c r="CM292" s="280">
        <f t="shared" ca="1" si="749"/>
        <v>150</v>
      </c>
      <c r="CN292" s="280">
        <f t="shared" ca="1" si="750"/>
        <v>500</v>
      </c>
      <c r="CO292" s="280">
        <f t="shared" ca="1" si="751"/>
        <v>0</v>
      </c>
      <c r="CP292" s="365">
        <f t="shared" ca="1" si="752"/>
        <v>0</v>
      </c>
      <c r="CQ292" s="613">
        <f t="shared" ca="1" si="753"/>
        <v>0</v>
      </c>
      <c r="CR292" s="280">
        <f t="shared" ca="1" si="754"/>
        <v>7</v>
      </c>
      <c r="CS292" s="280">
        <f t="shared" ca="1" si="755"/>
        <v>25</v>
      </c>
      <c r="CT292" s="280">
        <f t="shared" ca="1" si="756"/>
        <v>6</v>
      </c>
      <c r="CU292" s="280">
        <f t="shared" ca="1" si="757"/>
        <v>0</v>
      </c>
      <c r="CV292" s="280">
        <f t="shared" ca="1" si="758"/>
        <v>5</v>
      </c>
      <c r="CW292" s="365">
        <f t="shared" ca="1" si="759"/>
        <v>0</v>
      </c>
      <c r="CX292" s="280">
        <f t="shared" ca="1" si="760"/>
        <v>25</v>
      </c>
      <c r="CY292" s="280">
        <f t="shared" ca="1" si="761"/>
        <v>0</v>
      </c>
      <c r="CZ292" s="280">
        <f t="shared" ca="1" si="762"/>
        <v>0</v>
      </c>
      <c r="DA292" s="280">
        <f t="shared" ca="1" si="763"/>
        <v>0</v>
      </c>
      <c r="DB292" s="280">
        <f t="shared" ca="1" si="764"/>
        <v>15</v>
      </c>
      <c r="DC292" s="280">
        <f t="shared" ca="1" si="765"/>
        <v>0</v>
      </c>
      <c r="DD292" s="280">
        <f t="shared" ca="1" si="766"/>
        <v>0</v>
      </c>
      <c r="DE292" s="280">
        <f t="shared" ca="1" si="767"/>
        <v>0</v>
      </c>
      <c r="DF292" s="280">
        <f t="shared" ca="1" si="768"/>
        <v>0</v>
      </c>
      <c r="DG292" s="280">
        <f t="shared" ca="1" si="769"/>
        <v>0</v>
      </c>
      <c r="DH292" s="280">
        <f t="shared" ca="1" si="770"/>
        <v>0</v>
      </c>
      <c r="DI292" s="568">
        <f t="shared" ca="1" si="771"/>
        <v>18</v>
      </c>
      <c r="DJ292" s="568">
        <f t="shared" ca="1" si="772"/>
        <v>65</v>
      </c>
      <c r="DK292" s="414">
        <f t="shared" ca="1" si="773"/>
        <v>650</v>
      </c>
      <c r="DL292" s="281">
        <f t="shared" ca="1" si="774"/>
        <v>733</v>
      </c>
      <c r="DM292" s="281">
        <f t="shared" ca="1" si="708"/>
        <v>733</v>
      </c>
      <c r="DN292" s="454">
        <f t="shared" ca="1" si="775"/>
        <v>0</v>
      </c>
      <c r="DO292" s="626">
        <f t="shared" ca="1" si="710"/>
        <v>0</v>
      </c>
    </row>
    <row r="293" spans="1:119" ht="11.25" customHeight="1">
      <c r="A293" s="1">
        <f t="shared" si="777"/>
        <v>2017</v>
      </c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32">
        <f t="shared" si="779"/>
        <v>0</v>
      </c>
      <c r="O293" s="25"/>
      <c r="P293" s="1">
        <f t="shared" si="782"/>
        <v>2017</v>
      </c>
      <c r="Q293" s="488">
        <f t="shared" si="795"/>
        <v>0</v>
      </c>
      <c r="R293" s="488">
        <f t="shared" si="784"/>
        <v>0</v>
      </c>
      <c r="S293" s="488">
        <f t="shared" si="785"/>
        <v>0</v>
      </c>
      <c r="T293" s="488">
        <f t="shared" si="786"/>
        <v>0</v>
      </c>
      <c r="U293" s="488">
        <f t="shared" si="787"/>
        <v>0</v>
      </c>
      <c r="V293" s="488">
        <f t="shared" si="788"/>
        <v>0</v>
      </c>
      <c r="W293" s="488">
        <f t="shared" si="789"/>
        <v>0</v>
      </c>
      <c r="X293" s="488">
        <f t="shared" si="790"/>
        <v>0</v>
      </c>
      <c r="Y293" s="488">
        <f t="shared" si="791"/>
        <v>0</v>
      </c>
      <c r="Z293" s="488">
        <f t="shared" si="792"/>
        <v>0</v>
      </c>
      <c r="AA293" s="488">
        <f t="shared" si="793"/>
        <v>0</v>
      </c>
      <c r="AB293" s="488">
        <f t="shared" si="794"/>
        <v>0</v>
      </c>
      <c r="AC293" s="32">
        <f t="shared" si="781"/>
        <v>0</v>
      </c>
      <c r="AD293" s="55"/>
      <c r="AE293" s="262"/>
      <c r="AF293" s="262"/>
      <c r="AI293" s="237" t="str">
        <f t="shared" si="729"/>
        <v>AB</v>
      </c>
      <c r="AJ293" s="25">
        <f t="shared" si="730"/>
        <v>2035</v>
      </c>
      <c r="AK293" s="284">
        <f t="shared" si="731"/>
        <v>12</v>
      </c>
      <c r="AL293" s="285">
        <f t="shared" ca="1" si="796"/>
        <v>0</v>
      </c>
      <c r="AM293" s="285">
        <f t="shared" ca="1" si="796"/>
        <v>0</v>
      </c>
      <c r="AN293" s="285">
        <f t="shared" ca="1" si="796"/>
        <v>0</v>
      </c>
      <c r="AO293" s="285">
        <f t="shared" ca="1" si="796"/>
        <v>0</v>
      </c>
      <c r="AP293" s="285">
        <f t="shared" ca="1" si="796"/>
        <v>0</v>
      </c>
      <c r="AQ293" s="285">
        <f t="shared" ca="1" si="796"/>
        <v>0</v>
      </c>
      <c r="AR293" s="285">
        <f t="shared" ca="1" si="796"/>
        <v>0</v>
      </c>
      <c r="AS293" s="285">
        <f t="shared" ca="1" si="796"/>
        <v>0</v>
      </c>
      <c r="AT293" s="285">
        <f t="shared" ca="1" si="796"/>
        <v>0</v>
      </c>
      <c r="AU293" s="285">
        <f t="shared" ca="1" si="796"/>
        <v>150</v>
      </c>
      <c r="AV293" s="285">
        <f t="shared" ca="1" si="797"/>
        <v>500</v>
      </c>
      <c r="AW293" s="285">
        <f t="shared" ca="1" si="797"/>
        <v>0</v>
      </c>
      <c r="AX293" s="285">
        <f t="shared" ca="1" si="797"/>
        <v>0</v>
      </c>
      <c r="AY293" s="609">
        <f t="shared" ca="1" si="797"/>
        <v>0</v>
      </c>
      <c r="AZ293" s="285">
        <f t="shared" ca="1" si="797"/>
        <v>11</v>
      </c>
      <c r="BA293" s="285">
        <f t="shared" ca="1" si="797"/>
        <v>25</v>
      </c>
      <c r="BB293" s="285">
        <f t="shared" ca="1" si="797"/>
        <v>6</v>
      </c>
      <c r="BC293" s="285">
        <f t="shared" ca="1" si="797"/>
        <v>0</v>
      </c>
      <c r="BD293" s="285">
        <f t="shared" ca="1" si="797"/>
        <v>5</v>
      </c>
      <c r="BE293" s="285">
        <f t="shared" ca="1" si="668"/>
        <v>0</v>
      </c>
      <c r="BF293" s="285">
        <f t="shared" ca="1" si="776"/>
        <v>25</v>
      </c>
      <c r="BG293" s="285">
        <f t="shared" ca="1" si="776"/>
        <v>0</v>
      </c>
      <c r="BH293" s="285">
        <f t="shared" ca="1" si="776"/>
        <v>0</v>
      </c>
      <c r="BI293" s="285">
        <f t="shared" ca="1" si="776"/>
        <v>0</v>
      </c>
      <c r="BJ293" s="285">
        <f t="shared" ca="1" si="798"/>
        <v>15</v>
      </c>
      <c r="BK293" s="285">
        <f t="shared" ca="1" si="798"/>
        <v>0</v>
      </c>
      <c r="BL293" s="285">
        <f t="shared" ca="1" si="798"/>
        <v>0</v>
      </c>
      <c r="BM293" s="285">
        <f t="shared" ca="1" si="798"/>
        <v>0</v>
      </c>
      <c r="BN293" s="285">
        <f t="shared" ca="1" si="798"/>
        <v>0</v>
      </c>
      <c r="BO293" s="285">
        <f t="shared" ca="1" si="798"/>
        <v>0</v>
      </c>
      <c r="BP293" s="285">
        <f t="shared" ca="1" si="798"/>
        <v>0</v>
      </c>
      <c r="BQ293" s="514">
        <f t="shared" ca="1" si="669"/>
        <v>22</v>
      </c>
      <c r="BR293" s="566">
        <f t="shared" ca="1" si="728"/>
        <v>86.9</v>
      </c>
      <c r="BS293" s="274">
        <f t="shared" ca="1" si="727"/>
        <v>650</v>
      </c>
      <c r="BT293" s="285">
        <f t="shared" ca="1" si="670"/>
        <v>737</v>
      </c>
      <c r="BU293" s="286" t="str">
        <f t="shared" si="732"/>
        <v>M</v>
      </c>
      <c r="BV293" s="323">
        <f t="shared" ca="1" si="736"/>
        <v>737</v>
      </c>
      <c r="BW293" s="323">
        <f t="shared" ca="1" si="737"/>
        <v>0</v>
      </c>
      <c r="BX293" s="29"/>
      <c r="BY293" s="29"/>
      <c r="BZ293" s="29"/>
      <c r="CA293" s="237" t="str">
        <f t="shared" si="665"/>
        <v>M</v>
      </c>
      <c r="CB293" s="278">
        <f t="shared" si="738"/>
        <v>2035</v>
      </c>
      <c r="CC293" s="279">
        <f t="shared" si="739"/>
        <v>12</v>
      </c>
      <c r="CD293" s="280">
        <f t="shared" ca="1" si="740"/>
        <v>0</v>
      </c>
      <c r="CE293" s="280">
        <f t="shared" ca="1" si="741"/>
        <v>0</v>
      </c>
      <c r="CF293" s="280">
        <f t="shared" ca="1" si="742"/>
        <v>0</v>
      </c>
      <c r="CG293" s="280">
        <f t="shared" ca="1" si="743"/>
        <v>0</v>
      </c>
      <c r="CH293" s="280">
        <f t="shared" ca="1" si="744"/>
        <v>0</v>
      </c>
      <c r="CI293" s="280">
        <f t="shared" ca="1" si="745"/>
        <v>0</v>
      </c>
      <c r="CJ293" s="280">
        <f t="shared" ca="1" si="746"/>
        <v>0</v>
      </c>
      <c r="CK293" s="280">
        <f t="shared" ca="1" si="747"/>
        <v>0</v>
      </c>
      <c r="CL293" s="280">
        <f t="shared" ca="1" si="748"/>
        <v>600</v>
      </c>
      <c r="CM293" s="280">
        <f t="shared" ca="1" si="749"/>
        <v>150</v>
      </c>
      <c r="CN293" s="280">
        <f t="shared" ca="1" si="750"/>
        <v>500</v>
      </c>
      <c r="CO293" s="280">
        <f t="shared" ca="1" si="751"/>
        <v>0</v>
      </c>
      <c r="CP293" s="365">
        <f t="shared" ca="1" si="752"/>
        <v>0</v>
      </c>
      <c r="CQ293" s="613">
        <f t="shared" ca="1" si="753"/>
        <v>0</v>
      </c>
      <c r="CR293" s="280">
        <f t="shared" ca="1" si="754"/>
        <v>10</v>
      </c>
      <c r="CS293" s="280">
        <f t="shared" ca="1" si="755"/>
        <v>25</v>
      </c>
      <c r="CT293" s="280">
        <f t="shared" ca="1" si="756"/>
        <v>8</v>
      </c>
      <c r="CU293" s="280">
        <f t="shared" ca="1" si="757"/>
        <v>0</v>
      </c>
      <c r="CV293" s="280">
        <f t="shared" ca="1" si="758"/>
        <v>6</v>
      </c>
      <c r="CW293" s="365">
        <f t="shared" ca="1" si="759"/>
        <v>0</v>
      </c>
      <c r="CX293" s="280">
        <f t="shared" ca="1" si="760"/>
        <v>25</v>
      </c>
      <c r="CY293" s="280">
        <f t="shared" ca="1" si="761"/>
        <v>0</v>
      </c>
      <c r="CZ293" s="280">
        <f t="shared" ca="1" si="762"/>
        <v>0</v>
      </c>
      <c r="DA293" s="280">
        <f t="shared" ca="1" si="763"/>
        <v>0</v>
      </c>
      <c r="DB293" s="280">
        <f t="shared" ca="1" si="764"/>
        <v>15</v>
      </c>
      <c r="DC293" s="280">
        <f t="shared" ca="1" si="765"/>
        <v>0</v>
      </c>
      <c r="DD293" s="280">
        <f t="shared" ca="1" si="766"/>
        <v>0</v>
      </c>
      <c r="DE293" s="280">
        <f t="shared" ca="1" si="767"/>
        <v>0</v>
      </c>
      <c r="DF293" s="280">
        <f t="shared" ca="1" si="768"/>
        <v>0</v>
      </c>
      <c r="DG293" s="280">
        <f t="shared" ca="1" si="769"/>
        <v>0</v>
      </c>
      <c r="DH293" s="280">
        <f t="shared" ca="1" si="770"/>
        <v>0</v>
      </c>
      <c r="DI293" s="568">
        <f t="shared" ca="1" si="771"/>
        <v>24</v>
      </c>
      <c r="DJ293" s="568">
        <f t="shared" ca="1" si="772"/>
        <v>65</v>
      </c>
      <c r="DK293" s="414">
        <f t="shared" ca="1" si="773"/>
        <v>1250</v>
      </c>
      <c r="DL293" s="281">
        <f t="shared" ca="1" si="774"/>
        <v>1339</v>
      </c>
      <c r="DM293" s="281">
        <f t="shared" ca="1" si="708"/>
        <v>1339</v>
      </c>
      <c r="DN293" s="454">
        <f t="shared" ca="1" si="775"/>
        <v>0</v>
      </c>
      <c r="DO293" s="626">
        <f t="shared" ca="1" si="710"/>
        <v>0</v>
      </c>
    </row>
    <row r="294" spans="1:119" ht="11.25" customHeight="1">
      <c r="A294" s="1">
        <f t="shared" si="777"/>
        <v>2018</v>
      </c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32">
        <f t="shared" si="779"/>
        <v>0</v>
      </c>
      <c r="O294" s="25"/>
      <c r="P294" s="1">
        <f t="shared" si="782"/>
        <v>2018</v>
      </c>
      <c r="Q294" s="488">
        <f t="shared" si="795"/>
        <v>0</v>
      </c>
      <c r="R294" s="488">
        <f t="shared" si="784"/>
        <v>0</v>
      </c>
      <c r="S294" s="488">
        <f t="shared" si="785"/>
        <v>0</v>
      </c>
      <c r="T294" s="488">
        <f t="shared" si="786"/>
        <v>0</v>
      </c>
      <c r="U294" s="488">
        <f t="shared" si="787"/>
        <v>0</v>
      </c>
      <c r="V294" s="488">
        <f t="shared" si="788"/>
        <v>0</v>
      </c>
      <c r="W294" s="488">
        <f t="shared" si="789"/>
        <v>0</v>
      </c>
      <c r="X294" s="488">
        <f t="shared" si="790"/>
        <v>0</v>
      </c>
      <c r="Y294" s="488">
        <f t="shared" si="791"/>
        <v>0</v>
      </c>
      <c r="Z294" s="488">
        <f t="shared" si="792"/>
        <v>0</v>
      </c>
      <c r="AA294" s="488">
        <f t="shared" si="793"/>
        <v>0</v>
      </c>
      <c r="AB294" s="488">
        <f t="shared" si="794"/>
        <v>0</v>
      </c>
      <c r="AC294" s="32">
        <f t="shared" si="781"/>
        <v>0</v>
      </c>
      <c r="AE294" s="237"/>
      <c r="AF294" s="259"/>
      <c r="AI294" s="237" t="str">
        <f t="shared" si="729"/>
        <v>Q</v>
      </c>
      <c r="AJ294" s="25">
        <f t="shared" si="730"/>
        <v>2036</v>
      </c>
      <c r="AK294" s="284">
        <f t="shared" si="731"/>
        <v>1</v>
      </c>
      <c r="AL294" s="285">
        <f t="shared" ca="1" si="796"/>
        <v>0</v>
      </c>
      <c r="AM294" s="285">
        <f t="shared" ca="1" si="796"/>
        <v>0</v>
      </c>
      <c r="AN294" s="285">
        <f t="shared" ca="1" si="796"/>
        <v>0</v>
      </c>
      <c r="AO294" s="285">
        <f t="shared" ca="1" si="796"/>
        <v>0</v>
      </c>
      <c r="AP294" s="285">
        <f t="shared" ca="1" si="796"/>
        <v>0</v>
      </c>
      <c r="AQ294" s="285">
        <f t="shared" ca="1" si="796"/>
        <v>0</v>
      </c>
      <c r="AR294" s="285">
        <f t="shared" ca="1" si="796"/>
        <v>0</v>
      </c>
      <c r="AS294" s="285">
        <f t="shared" ca="1" si="796"/>
        <v>0</v>
      </c>
      <c r="AT294" s="285">
        <f t="shared" ca="1" si="796"/>
        <v>600</v>
      </c>
      <c r="AU294" s="285">
        <f t="shared" ca="1" si="796"/>
        <v>150</v>
      </c>
      <c r="AV294" s="285">
        <f t="shared" ca="1" si="797"/>
        <v>500</v>
      </c>
      <c r="AW294" s="285">
        <f t="shared" ca="1" si="797"/>
        <v>0</v>
      </c>
      <c r="AX294" s="285">
        <f t="shared" ca="1" si="797"/>
        <v>0</v>
      </c>
      <c r="AY294" s="609">
        <f t="shared" ca="1" si="797"/>
        <v>0</v>
      </c>
      <c r="AZ294" s="285">
        <f t="shared" ca="1" si="797"/>
        <v>7</v>
      </c>
      <c r="BA294" s="285">
        <f t="shared" ca="1" si="797"/>
        <v>25</v>
      </c>
      <c r="BB294" s="285">
        <f t="shared" ca="1" si="797"/>
        <v>8</v>
      </c>
      <c r="BC294" s="285">
        <f t="shared" ca="1" si="797"/>
        <v>0</v>
      </c>
      <c r="BD294" s="285">
        <f t="shared" ca="1" si="797"/>
        <v>5</v>
      </c>
      <c r="BE294" s="285">
        <f t="shared" ca="1" si="668"/>
        <v>0</v>
      </c>
      <c r="BF294" s="285">
        <f t="shared" ca="1" si="776"/>
        <v>25</v>
      </c>
      <c r="BG294" s="285">
        <f t="shared" ca="1" si="776"/>
        <v>0</v>
      </c>
      <c r="BH294" s="285">
        <f t="shared" ca="1" si="776"/>
        <v>0</v>
      </c>
      <c r="BI294" s="285">
        <f t="shared" ca="1" si="776"/>
        <v>0</v>
      </c>
      <c r="BJ294" s="285">
        <f t="shared" ca="1" si="798"/>
        <v>15</v>
      </c>
      <c r="BK294" s="285">
        <f t="shared" ca="1" si="798"/>
        <v>0</v>
      </c>
      <c r="BL294" s="285">
        <f t="shared" ca="1" si="798"/>
        <v>0</v>
      </c>
      <c r="BM294" s="285">
        <f t="shared" ca="1" si="798"/>
        <v>0</v>
      </c>
      <c r="BN294" s="285">
        <f t="shared" ca="1" si="798"/>
        <v>0</v>
      </c>
      <c r="BO294" s="285">
        <f t="shared" ca="1" si="798"/>
        <v>0</v>
      </c>
      <c r="BP294" s="285">
        <f t="shared" ca="1" si="798"/>
        <v>0</v>
      </c>
      <c r="BQ294" s="514">
        <f t="shared" ca="1" si="669"/>
        <v>20</v>
      </c>
      <c r="BR294" s="566">
        <f t="shared" ca="1" si="728"/>
        <v>84.8</v>
      </c>
      <c r="BS294" s="274">
        <f t="shared" ca="1" si="727"/>
        <v>1250</v>
      </c>
      <c r="BT294" s="285">
        <f t="shared" ca="1" si="670"/>
        <v>1335</v>
      </c>
      <c r="BU294" s="286" t="str">
        <f t="shared" si="732"/>
        <v>B</v>
      </c>
      <c r="BV294" s="323">
        <f t="shared" ref="BV294:BV319" ca="1" si="799">SUM(AL294:BO294)</f>
        <v>1335</v>
      </c>
      <c r="BW294" s="323">
        <f t="shared" ref="BW294:BW319" ca="1" si="800">BV294-BT294</f>
        <v>0</v>
      </c>
      <c r="BX294" s="29"/>
      <c r="BY294" s="29"/>
      <c r="BZ294" s="29"/>
      <c r="CA294" s="237" t="str">
        <f t="shared" si="665"/>
        <v>B</v>
      </c>
      <c r="CB294" s="278">
        <f t="shared" ref="CB294:CB319" si="801">AJ294</f>
        <v>2036</v>
      </c>
      <c r="CC294" s="279">
        <f t="shared" ref="CC294:CC319" si="802">AK294</f>
        <v>1</v>
      </c>
      <c r="CD294" s="280">
        <f t="shared" ref="CD294:CD319" ca="1" si="803">AL296</f>
        <v>0</v>
      </c>
      <c r="CE294" s="280">
        <f t="shared" ref="CE294:CE319" ca="1" si="804">AM295</f>
        <v>0</v>
      </c>
      <c r="CF294" s="280">
        <f t="shared" ref="CF294:CF319" ca="1" si="805">AN296</f>
        <v>0</v>
      </c>
      <c r="CG294" s="280">
        <f t="shared" ref="CG294:CG319" ca="1" si="806">AO295</f>
        <v>0</v>
      </c>
      <c r="CH294" s="280">
        <f t="shared" ref="CH294:CH319" ca="1" si="807">AP295</f>
        <v>0</v>
      </c>
      <c r="CI294" s="280">
        <f t="shared" ref="CI294:CI319" ca="1" si="808">AQ295</f>
        <v>0</v>
      </c>
      <c r="CJ294" s="280">
        <f t="shared" ref="CJ294:CJ319" ca="1" si="809">AR295</f>
        <v>0</v>
      </c>
      <c r="CK294" s="280">
        <f t="shared" ref="CK294:CK319" ca="1" si="810">AS295</f>
        <v>0</v>
      </c>
      <c r="CL294" s="280">
        <f t="shared" ref="CL294:CL319" ca="1" si="811">AT295</f>
        <v>600</v>
      </c>
      <c r="CM294" s="280">
        <f t="shared" ref="CM294:CM319" ca="1" si="812">AU295</f>
        <v>150</v>
      </c>
      <c r="CN294" s="280">
        <f t="shared" ref="CN294:CN319" ca="1" si="813">AV295</f>
        <v>500</v>
      </c>
      <c r="CO294" s="280">
        <f t="shared" ref="CO294:CO319" ca="1" si="814">AW296</f>
        <v>0</v>
      </c>
      <c r="CP294" s="365">
        <f t="shared" ref="CP294:CP319" ca="1" si="815">AX295</f>
        <v>0</v>
      </c>
      <c r="CQ294" s="613">
        <f t="shared" ref="CQ294:CQ319" ca="1" si="816">AY295</f>
        <v>0</v>
      </c>
      <c r="CR294" s="280">
        <f t="shared" ref="CR294:CR319" ca="1" si="817">AZ296</f>
        <v>11</v>
      </c>
      <c r="CS294" s="280">
        <f t="shared" ref="CS294:CS319" ca="1" si="818">BA295</f>
        <v>25</v>
      </c>
      <c r="CT294" s="280">
        <f t="shared" ref="CT294:CT319" ca="1" si="819">BB295</f>
        <v>8</v>
      </c>
      <c r="CU294" s="280">
        <f t="shared" ref="CU294:CU319" ca="1" si="820">BC295</f>
        <v>0</v>
      </c>
      <c r="CV294" s="280">
        <f t="shared" ref="CV294:CV319" ca="1" si="821">BD296</f>
        <v>7</v>
      </c>
      <c r="CW294" s="365">
        <f t="shared" ref="CW294:CW319" ca="1" si="822">BE295</f>
        <v>0</v>
      </c>
      <c r="CX294" s="280">
        <f t="shared" ref="CX294:CX319" ca="1" si="823">BF295</f>
        <v>25</v>
      </c>
      <c r="CY294" s="280">
        <f t="shared" ref="CY294:CY319" ca="1" si="824">BG295</f>
        <v>0</v>
      </c>
      <c r="CZ294" s="280">
        <f t="shared" ref="CZ294:CZ319" ca="1" si="825">BH295</f>
        <v>0</v>
      </c>
      <c r="DA294" s="280">
        <f t="shared" ref="DA294:DA319" ca="1" si="826">BI295</f>
        <v>0</v>
      </c>
      <c r="DB294" s="280">
        <f t="shared" ref="DB294:DB319" ca="1" si="827">BJ295</f>
        <v>15</v>
      </c>
      <c r="DC294" s="280">
        <f t="shared" ref="DC294:DC319" ca="1" si="828">BK295</f>
        <v>0</v>
      </c>
      <c r="DD294" s="280">
        <f t="shared" ref="DD294:DD319" ca="1" si="829">BL295</f>
        <v>0</v>
      </c>
      <c r="DE294" s="280">
        <f t="shared" ref="DE294:DE319" ca="1" si="830">BM295</f>
        <v>0</v>
      </c>
      <c r="DF294" s="280">
        <f t="shared" ref="DF294:DF319" ca="1" si="831">BN295</f>
        <v>0</v>
      </c>
      <c r="DG294" s="280">
        <f t="shared" ref="DG294:DG319" ca="1" si="832">BO296</f>
        <v>0</v>
      </c>
      <c r="DH294" s="280">
        <f t="shared" ref="DH294:DH319" ca="1" si="833">BP295</f>
        <v>0</v>
      </c>
      <c r="DI294" s="568">
        <f t="shared" ref="DI294:DI319" ca="1" si="834">CR294+CT294+CV294+DC294</f>
        <v>26</v>
      </c>
      <c r="DJ294" s="568">
        <f t="shared" ref="DJ294:DJ319" ca="1" si="835">SUM(CS294,CU294,CW294:DB294,DD294:DH294)</f>
        <v>65</v>
      </c>
      <c r="DK294" s="414">
        <f t="shared" ref="DK294:DK319" ca="1" si="836">SUM(CD294:CQ294)</f>
        <v>1250</v>
      </c>
      <c r="DL294" s="281">
        <f t="shared" ref="DL294:DL319" ca="1" si="837">SUM(DI294:DK294)</f>
        <v>1341</v>
      </c>
      <c r="DM294" s="281">
        <f t="shared" ca="1" si="708"/>
        <v>1342</v>
      </c>
      <c r="DN294" s="454">
        <f t="shared" ref="DN294:DN319" ca="1" si="838">DM294-DL294</f>
        <v>1</v>
      </c>
      <c r="DO294" s="626">
        <f t="shared" ref="DO294:DO319" ca="1" si="839">DN294/DL294</f>
        <v>7.4571215510812821E-4</v>
      </c>
    </row>
    <row r="295" spans="1:119" ht="11.25" customHeight="1">
      <c r="A295" s="1">
        <f t="shared" si="777"/>
        <v>2019</v>
      </c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32">
        <f t="shared" si="779"/>
        <v>0</v>
      </c>
      <c r="O295" s="25"/>
      <c r="P295" s="1">
        <f t="shared" si="782"/>
        <v>2019</v>
      </c>
      <c r="Q295" s="488">
        <f t="shared" si="795"/>
        <v>0</v>
      </c>
      <c r="R295" s="488">
        <f t="shared" si="784"/>
        <v>0</v>
      </c>
      <c r="S295" s="488">
        <f t="shared" si="785"/>
        <v>0</v>
      </c>
      <c r="T295" s="488">
        <f t="shared" si="786"/>
        <v>0</v>
      </c>
      <c r="U295" s="488">
        <f t="shared" si="787"/>
        <v>0</v>
      </c>
      <c r="V295" s="488">
        <f t="shared" si="788"/>
        <v>0</v>
      </c>
      <c r="W295" s="488">
        <f t="shared" si="789"/>
        <v>0</v>
      </c>
      <c r="X295" s="488">
        <f t="shared" si="790"/>
        <v>0</v>
      </c>
      <c r="Y295" s="488">
        <f t="shared" si="791"/>
        <v>0</v>
      </c>
      <c r="Z295" s="488">
        <f t="shared" si="792"/>
        <v>0</v>
      </c>
      <c r="AA295" s="488">
        <f t="shared" si="793"/>
        <v>0</v>
      </c>
      <c r="AB295" s="488">
        <f t="shared" si="794"/>
        <v>0</v>
      </c>
      <c r="AC295" s="32">
        <f t="shared" si="781"/>
        <v>0</v>
      </c>
      <c r="AD295" s="55"/>
      <c r="AE295" s="262"/>
      <c r="AF295" s="262"/>
      <c r="AI295" s="237" t="str">
        <f t="shared" si="729"/>
        <v>R</v>
      </c>
      <c r="AJ295" s="25">
        <f t="shared" si="730"/>
        <v>2036</v>
      </c>
      <c r="AK295" s="284">
        <f t="shared" si="731"/>
        <v>2</v>
      </c>
      <c r="AL295" s="285">
        <f t="shared" ca="1" si="796"/>
        <v>0</v>
      </c>
      <c r="AM295" s="285">
        <f t="shared" ca="1" si="796"/>
        <v>0</v>
      </c>
      <c r="AN295" s="285">
        <f t="shared" ca="1" si="796"/>
        <v>0</v>
      </c>
      <c r="AO295" s="285">
        <f t="shared" ca="1" si="796"/>
        <v>0</v>
      </c>
      <c r="AP295" s="285">
        <f t="shared" ca="1" si="796"/>
        <v>0</v>
      </c>
      <c r="AQ295" s="285">
        <f t="shared" ca="1" si="796"/>
        <v>0</v>
      </c>
      <c r="AR295" s="285">
        <f t="shared" ca="1" si="796"/>
        <v>0</v>
      </c>
      <c r="AS295" s="285">
        <f t="shared" ca="1" si="796"/>
        <v>0</v>
      </c>
      <c r="AT295" s="285">
        <f t="shared" ca="1" si="796"/>
        <v>600</v>
      </c>
      <c r="AU295" s="285">
        <f t="shared" ca="1" si="796"/>
        <v>150</v>
      </c>
      <c r="AV295" s="285">
        <f t="shared" ca="1" si="797"/>
        <v>500</v>
      </c>
      <c r="AW295" s="285">
        <f t="shared" ca="1" si="797"/>
        <v>0</v>
      </c>
      <c r="AX295" s="285">
        <f t="shared" ca="1" si="797"/>
        <v>0</v>
      </c>
      <c r="AY295" s="609">
        <f t="shared" ca="1" si="797"/>
        <v>0</v>
      </c>
      <c r="AZ295" s="285">
        <f t="shared" ca="1" si="797"/>
        <v>10</v>
      </c>
      <c r="BA295" s="285">
        <f t="shared" ca="1" si="797"/>
        <v>25</v>
      </c>
      <c r="BB295" s="285">
        <f t="shared" ca="1" si="797"/>
        <v>8</v>
      </c>
      <c r="BC295" s="285">
        <f t="shared" ca="1" si="797"/>
        <v>0</v>
      </c>
      <c r="BD295" s="285">
        <f t="shared" ca="1" si="797"/>
        <v>6</v>
      </c>
      <c r="BE295" s="285">
        <f t="shared" ca="1" si="668"/>
        <v>0</v>
      </c>
      <c r="BF295" s="285">
        <f t="shared" ca="1" si="776"/>
        <v>25</v>
      </c>
      <c r="BG295" s="285">
        <f t="shared" ca="1" si="776"/>
        <v>0</v>
      </c>
      <c r="BH295" s="285">
        <f t="shared" ca="1" si="776"/>
        <v>0</v>
      </c>
      <c r="BI295" s="285">
        <f t="shared" ca="1" si="776"/>
        <v>0</v>
      </c>
      <c r="BJ295" s="285">
        <f t="shared" ca="1" si="798"/>
        <v>15</v>
      </c>
      <c r="BK295" s="285">
        <f t="shared" ca="1" si="798"/>
        <v>0</v>
      </c>
      <c r="BL295" s="285">
        <f t="shared" ca="1" si="798"/>
        <v>0</v>
      </c>
      <c r="BM295" s="285">
        <f t="shared" ca="1" si="798"/>
        <v>0</v>
      </c>
      <c r="BN295" s="285">
        <f t="shared" ca="1" si="798"/>
        <v>0</v>
      </c>
      <c r="BO295" s="285">
        <f t="shared" ca="1" si="798"/>
        <v>0</v>
      </c>
      <c r="BP295" s="285">
        <f t="shared" ca="1" si="798"/>
        <v>0</v>
      </c>
      <c r="BQ295" s="514">
        <f t="shared" ca="1" si="669"/>
        <v>24</v>
      </c>
      <c r="BR295" s="566">
        <f t="shared" ca="1" si="728"/>
        <v>89.4</v>
      </c>
      <c r="BS295" s="274">
        <f t="shared" ca="1" si="727"/>
        <v>1250</v>
      </c>
      <c r="BT295" s="285">
        <f t="shared" ca="1" si="670"/>
        <v>1339</v>
      </c>
      <c r="BU295" s="286" t="str">
        <f t="shared" si="732"/>
        <v>C</v>
      </c>
      <c r="BV295" s="323">
        <f t="shared" ca="1" si="799"/>
        <v>1339</v>
      </c>
      <c r="BW295" s="323">
        <f t="shared" ca="1" si="800"/>
        <v>0</v>
      </c>
      <c r="BX295" s="29"/>
      <c r="BY295" s="29"/>
      <c r="BZ295" s="29"/>
      <c r="CA295" s="237" t="str">
        <f t="shared" si="665"/>
        <v>C</v>
      </c>
      <c r="CB295" s="278">
        <f t="shared" si="801"/>
        <v>2036</v>
      </c>
      <c r="CC295" s="279">
        <f t="shared" si="802"/>
        <v>2</v>
      </c>
      <c r="CD295" s="280">
        <f t="shared" ca="1" si="803"/>
        <v>0</v>
      </c>
      <c r="CE295" s="280">
        <f t="shared" ca="1" si="804"/>
        <v>0</v>
      </c>
      <c r="CF295" s="280">
        <f t="shared" ca="1" si="805"/>
        <v>0</v>
      </c>
      <c r="CG295" s="280">
        <f t="shared" ca="1" si="806"/>
        <v>0</v>
      </c>
      <c r="CH295" s="280">
        <f t="shared" ca="1" si="807"/>
        <v>0</v>
      </c>
      <c r="CI295" s="280">
        <f t="shared" ca="1" si="808"/>
        <v>0</v>
      </c>
      <c r="CJ295" s="280">
        <f t="shared" ca="1" si="809"/>
        <v>0</v>
      </c>
      <c r="CK295" s="280">
        <f t="shared" ca="1" si="810"/>
        <v>0</v>
      </c>
      <c r="CL295" s="280">
        <f t="shared" ca="1" si="811"/>
        <v>600</v>
      </c>
      <c r="CM295" s="280">
        <f t="shared" ca="1" si="812"/>
        <v>150</v>
      </c>
      <c r="CN295" s="280">
        <f t="shared" ca="1" si="813"/>
        <v>500</v>
      </c>
      <c r="CO295" s="280">
        <f t="shared" ca="1" si="814"/>
        <v>0</v>
      </c>
      <c r="CP295" s="365">
        <f t="shared" ca="1" si="815"/>
        <v>0</v>
      </c>
      <c r="CQ295" s="613">
        <f t="shared" ca="1" si="816"/>
        <v>0</v>
      </c>
      <c r="CR295" s="280">
        <f t="shared" ca="1" si="817"/>
        <v>11</v>
      </c>
      <c r="CS295" s="280">
        <f t="shared" ca="1" si="818"/>
        <v>25</v>
      </c>
      <c r="CT295" s="280">
        <f t="shared" ca="1" si="819"/>
        <v>6</v>
      </c>
      <c r="CU295" s="280">
        <f t="shared" ca="1" si="820"/>
        <v>0</v>
      </c>
      <c r="CV295" s="280">
        <f t="shared" ca="1" si="821"/>
        <v>6</v>
      </c>
      <c r="CW295" s="365">
        <f t="shared" ca="1" si="822"/>
        <v>0</v>
      </c>
      <c r="CX295" s="280">
        <f t="shared" ca="1" si="823"/>
        <v>25</v>
      </c>
      <c r="CY295" s="280">
        <f t="shared" ca="1" si="824"/>
        <v>0</v>
      </c>
      <c r="CZ295" s="280">
        <f t="shared" ca="1" si="825"/>
        <v>0</v>
      </c>
      <c r="DA295" s="280">
        <f t="shared" ca="1" si="826"/>
        <v>0</v>
      </c>
      <c r="DB295" s="280">
        <f t="shared" ca="1" si="827"/>
        <v>15</v>
      </c>
      <c r="DC295" s="280">
        <f t="shared" ca="1" si="828"/>
        <v>0</v>
      </c>
      <c r="DD295" s="280">
        <f t="shared" ca="1" si="829"/>
        <v>0</v>
      </c>
      <c r="DE295" s="280">
        <f t="shared" ca="1" si="830"/>
        <v>0</v>
      </c>
      <c r="DF295" s="280">
        <f t="shared" ca="1" si="831"/>
        <v>0</v>
      </c>
      <c r="DG295" s="280">
        <f t="shared" ca="1" si="832"/>
        <v>0</v>
      </c>
      <c r="DH295" s="280">
        <f t="shared" ca="1" si="833"/>
        <v>0</v>
      </c>
      <c r="DI295" s="568">
        <f t="shared" ca="1" si="834"/>
        <v>23</v>
      </c>
      <c r="DJ295" s="568">
        <f t="shared" ca="1" si="835"/>
        <v>65</v>
      </c>
      <c r="DK295" s="414">
        <f t="shared" ca="1" si="836"/>
        <v>1250</v>
      </c>
      <c r="DL295" s="281">
        <f t="shared" ca="1" si="837"/>
        <v>1338</v>
      </c>
      <c r="DM295" s="281">
        <f t="shared" ca="1" si="708"/>
        <v>1338</v>
      </c>
      <c r="DN295" s="454">
        <f t="shared" ca="1" si="838"/>
        <v>0</v>
      </c>
      <c r="DO295" s="626">
        <f t="shared" ca="1" si="839"/>
        <v>0</v>
      </c>
    </row>
    <row r="296" spans="1:119" ht="11.25" customHeight="1">
      <c r="A296" s="1">
        <f t="shared" si="777"/>
        <v>2020</v>
      </c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32">
        <f t="shared" si="779"/>
        <v>0</v>
      </c>
      <c r="O296" s="25"/>
      <c r="P296" s="1">
        <f t="shared" si="782"/>
        <v>2020</v>
      </c>
      <c r="Q296" s="488">
        <f t="shared" si="795"/>
        <v>0</v>
      </c>
      <c r="R296" s="488">
        <f t="shared" si="784"/>
        <v>0</v>
      </c>
      <c r="S296" s="488">
        <f t="shared" si="785"/>
        <v>0</v>
      </c>
      <c r="T296" s="488">
        <f t="shared" si="786"/>
        <v>0</v>
      </c>
      <c r="U296" s="488">
        <f t="shared" si="787"/>
        <v>0</v>
      </c>
      <c r="V296" s="488">
        <f t="shared" si="788"/>
        <v>0</v>
      </c>
      <c r="W296" s="488">
        <f t="shared" si="789"/>
        <v>0</v>
      </c>
      <c r="X296" s="488">
        <f t="shared" si="790"/>
        <v>0</v>
      </c>
      <c r="Y296" s="488">
        <f t="shared" si="791"/>
        <v>0</v>
      </c>
      <c r="Z296" s="488">
        <f t="shared" si="792"/>
        <v>0</v>
      </c>
      <c r="AA296" s="488">
        <f t="shared" si="793"/>
        <v>0</v>
      </c>
      <c r="AB296" s="488">
        <f t="shared" si="794"/>
        <v>0</v>
      </c>
      <c r="AC296" s="32">
        <f t="shared" si="781"/>
        <v>0</v>
      </c>
      <c r="AE296" s="237"/>
      <c r="AF296" s="259"/>
      <c r="AI296" s="237" t="str">
        <f t="shared" si="729"/>
        <v>S</v>
      </c>
      <c r="AJ296" s="25">
        <f t="shared" si="730"/>
        <v>2036</v>
      </c>
      <c r="AK296" s="284">
        <f t="shared" si="731"/>
        <v>3</v>
      </c>
      <c r="AL296" s="285">
        <f t="shared" ca="1" si="796"/>
        <v>0</v>
      </c>
      <c r="AM296" s="285">
        <f t="shared" ca="1" si="796"/>
        <v>0</v>
      </c>
      <c r="AN296" s="285">
        <f t="shared" ca="1" si="796"/>
        <v>0</v>
      </c>
      <c r="AO296" s="285">
        <f t="shared" ca="1" si="796"/>
        <v>0</v>
      </c>
      <c r="AP296" s="285">
        <f t="shared" ca="1" si="796"/>
        <v>0</v>
      </c>
      <c r="AQ296" s="285">
        <f t="shared" ca="1" si="796"/>
        <v>0</v>
      </c>
      <c r="AR296" s="285">
        <f t="shared" ca="1" si="796"/>
        <v>0</v>
      </c>
      <c r="AS296" s="285">
        <f t="shared" ca="1" si="796"/>
        <v>0</v>
      </c>
      <c r="AT296" s="285">
        <f t="shared" ca="1" si="796"/>
        <v>600</v>
      </c>
      <c r="AU296" s="285">
        <f t="shared" ca="1" si="796"/>
        <v>150</v>
      </c>
      <c r="AV296" s="285">
        <f t="shared" ca="1" si="797"/>
        <v>500</v>
      </c>
      <c r="AW296" s="285">
        <f t="shared" ca="1" si="797"/>
        <v>0</v>
      </c>
      <c r="AX296" s="285">
        <f t="shared" ca="1" si="797"/>
        <v>0</v>
      </c>
      <c r="AY296" s="609">
        <f t="shared" ca="1" si="797"/>
        <v>0</v>
      </c>
      <c r="AZ296" s="285">
        <f t="shared" ca="1" si="797"/>
        <v>11</v>
      </c>
      <c r="BA296" s="285">
        <f t="shared" ca="1" si="797"/>
        <v>25</v>
      </c>
      <c r="BB296" s="285">
        <f t="shared" ca="1" si="797"/>
        <v>6</v>
      </c>
      <c r="BC296" s="285">
        <f t="shared" ca="1" si="797"/>
        <v>0</v>
      </c>
      <c r="BD296" s="285">
        <f t="shared" ca="1" si="797"/>
        <v>7</v>
      </c>
      <c r="BE296" s="285">
        <f t="shared" ca="1" si="668"/>
        <v>0</v>
      </c>
      <c r="BF296" s="285">
        <f t="shared" ca="1" si="776"/>
        <v>25</v>
      </c>
      <c r="BG296" s="285">
        <f t="shared" ca="1" si="776"/>
        <v>0</v>
      </c>
      <c r="BH296" s="285">
        <f t="shared" ca="1" si="776"/>
        <v>0</v>
      </c>
      <c r="BI296" s="285">
        <f t="shared" ca="1" si="776"/>
        <v>0</v>
      </c>
      <c r="BJ296" s="285">
        <f t="shared" ca="1" si="798"/>
        <v>15</v>
      </c>
      <c r="BK296" s="285">
        <f t="shared" ca="1" si="798"/>
        <v>0</v>
      </c>
      <c r="BL296" s="285">
        <f t="shared" ca="1" si="798"/>
        <v>0</v>
      </c>
      <c r="BM296" s="285">
        <f t="shared" ca="1" si="798"/>
        <v>0</v>
      </c>
      <c r="BN296" s="285">
        <f t="shared" ca="1" si="798"/>
        <v>0</v>
      </c>
      <c r="BO296" s="285">
        <f t="shared" ca="1" si="798"/>
        <v>0</v>
      </c>
      <c r="BP296" s="285">
        <f t="shared" ca="1" si="798"/>
        <v>0</v>
      </c>
      <c r="BQ296" s="514">
        <f t="shared" ca="1" si="669"/>
        <v>23</v>
      </c>
      <c r="BR296" s="566">
        <f t="shared" ca="1" si="728"/>
        <v>88.4</v>
      </c>
      <c r="BS296" s="274">
        <f t="shared" ca="1" si="727"/>
        <v>1250</v>
      </c>
      <c r="BT296" s="285">
        <f t="shared" ca="1" si="670"/>
        <v>1338</v>
      </c>
      <c r="BU296" s="286" t="str">
        <f t="shared" si="732"/>
        <v>D</v>
      </c>
      <c r="BV296" s="323">
        <f t="shared" ca="1" si="799"/>
        <v>1339</v>
      </c>
      <c r="BW296" s="323">
        <f t="shared" ca="1" si="800"/>
        <v>1</v>
      </c>
      <c r="BX296" s="29"/>
      <c r="BY296" s="29"/>
      <c r="BZ296" s="29"/>
      <c r="CA296" s="237" t="str">
        <f t="shared" si="665"/>
        <v>D</v>
      </c>
      <c r="CB296" s="278">
        <f t="shared" si="801"/>
        <v>2036</v>
      </c>
      <c r="CC296" s="279">
        <f t="shared" si="802"/>
        <v>3</v>
      </c>
      <c r="CD296" s="280">
        <f t="shared" ca="1" si="803"/>
        <v>0</v>
      </c>
      <c r="CE296" s="280">
        <f t="shared" ca="1" si="804"/>
        <v>0</v>
      </c>
      <c r="CF296" s="280">
        <f t="shared" ca="1" si="805"/>
        <v>0</v>
      </c>
      <c r="CG296" s="280">
        <f t="shared" ca="1" si="806"/>
        <v>0</v>
      </c>
      <c r="CH296" s="280">
        <f t="shared" ca="1" si="807"/>
        <v>0</v>
      </c>
      <c r="CI296" s="280">
        <f t="shared" ca="1" si="808"/>
        <v>0</v>
      </c>
      <c r="CJ296" s="280">
        <f t="shared" ca="1" si="809"/>
        <v>0</v>
      </c>
      <c r="CK296" s="280">
        <f t="shared" ca="1" si="810"/>
        <v>0</v>
      </c>
      <c r="CL296" s="280">
        <f t="shared" ca="1" si="811"/>
        <v>600</v>
      </c>
      <c r="CM296" s="280">
        <f t="shared" ca="1" si="812"/>
        <v>150</v>
      </c>
      <c r="CN296" s="280">
        <f t="shared" ca="1" si="813"/>
        <v>500</v>
      </c>
      <c r="CO296" s="280">
        <f t="shared" ca="1" si="814"/>
        <v>0</v>
      </c>
      <c r="CP296" s="365">
        <f t="shared" ca="1" si="815"/>
        <v>0</v>
      </c>
      <c r="CQ296" s="613">
        <f t="shared" ca="1" si="816"/>
        <v>0</v>
      </c>
      <c r="CR296" s="280">
        <f t="shared" ca="1" si="817"/>
        <v>10</v>
      </c>
      <c r="CS296" s="280">
        <f t="shared" ca="1" si="818"/>
        <v>25</v>
      </c>
      <c r="CT296" s="280">
        <f t="shared" ca="1" si="819"/>
        <v>6</v>
      </c>
      <c r="CU296" s="280">
        <f t="shared" ca="1" si="820"/>
        <v>0</v>
      </c>
      <c r="CV296" s="280">
        <f t="shared" ca="1" si="821"/>
        <v>5</v>
      </c>
      <c r="CW296" s="365">
        <f t="shared" ca="1" si="822"/>
        <v>0</v>
      </c>
      <c r="CX296" s="280">
        <f t="shared" ca="1" si="823"/>
        <v>25</v>
      </c>
      <c r="CY296" s="280">
        <f t="shared" ca="1" si="824"/>
        <v>0</v>
      </c>
      <c r="CZ296" s="280">
        <f t="shared" ca="1" si="825"/>
        <v>0</v>
      </c>
      <c r="DA296" s="280">
        <f t="shared" ca="1" si="826"/>
        <v>0</v>
      </c>
      <c r="DB296" s="280">
        <f t="shared" ca="1" si="827"/>
        <v>15</v>
      </c>
      <c r="DC296" s="280">
        <f t="shared" ca="1" si="828"/>
        <v>0</v>
      </c>
      <c r="DD296" s="280">
        <f t="shared" ca="1" si="829"/>
        <v>0</v>
      </c>
      <c r="DE296" s="280">
        <f t="shared" ca="1" si="830"/>
        <v>0</v>
      </c>
      <c r="DF296" s="280">
        <f t="shared" ca="1" si="831"/>
        <v>0</v>
      </c>
      <c r="DG296" s="280">
        <f t="shared" ca="1" si="832"/>
        <v>0</v>
      </c>
      <c r="DH296" s="280">
        <f t="shared" ca="1" si="833"/>
        <v>0</v>
      </c>
      <c r="DI296" s="568">
        <f t="shared" ca="1" si="834"/>
        <v>21</v>
      </c>
      <c r="DJ296" s="568">
        <f t="shared" ca="1" si="835"/>
        <v>65</v>
      </c>
      <c r="DK296" s="414">
        <f t="shared" ca="1" si="836"/>
        <v>1250</v>
      </c>
      <c r="DL296" s="281">
        <f t="shared" ca="1" si="837"/>
        <v>1336</v>
      </c>
      <c r="DM296" s="281">
        <f t="shared" ca="1" si="708"/>
        <v>1337</v>
      </c>
      <c r="DN296" s="454">
        <f t="shared" ca="1" si="838"/>
        <v>1</v>
      </c>
      <c r="DO296" s="626">
        <f t="shared" ca="1" si="839"/>
        <v>7.4850299401197609E-4</v>
      </c>
    </row>
    <row r="297" spans="1:119" ht="11.25" customHeight="1">
      <c r="A297" s="1">
        <f t="shared" si="777"/>
        <v>2021</v>
      </c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32">
        <f t="shared" si="779"/>
        <v>0</v>
      </c>
      <c r="O297" s="25"/>
      <c r="P297" s="1">
        <f t="shared" si="782"/>
        <v>2021</v>
      </c>
      <c r="Q297" s="488">
        <f t="shared" si="795"/>
        <v>0</v>
      </c>
      <c r="R297" s="488">
        <f t="shared" si="784"/>
        <v>0</v>
      </c>
      <c r="S297" s="488">
        <f t="shared" si="785"/>
        <v>0</v>
      </c>
      <c r="T297" s="488">
        <f t="shared" si="786"/>
        <v>0</v>
      </c>
      <c r="U297" s="488">
        <f t="shared" si="787"/>
        <v>0</v>
      </c>
      <c r="V297" s="488">
        <f t="shared" si="788"/>
        <v>0</v>
      </c>
      <c r="W297" s="488">
        <f t="shared" si="789"/>
        <v>0</v>
      </c>
      <c r="X297" s="488">
        <f t="shared" si="790"/>
        <v>0</v>
      </c>
      <c r="Y297" s="488">
        <f t="shared" si="791"/>
        <v>0</v>
      </c>
      <c r="Z297" s="488">
        <f t="shared" si="792"/>
        <v>0</v>
      </c>
      <c r="AA297" s="488">
        <f t="shared" si="793"/>
        <v>0</v>
      </c>
      <c r="AB297" s="488">
        <f t="shared" si="794"/>
        <v>0</v>
      </c>
      <c r="AC297" s="32">
        <f t="shared" si="781"/>
        <v>0</v>
      </c>
      <c r="AD297" s="55"/>
      <c r="AE297" s="262"/>
      <c r="AF297" s="262"/>
      <c r="AI297" s="237" t="str">
        <f t="shared" si="729"/>
        <v>T</v>
      </c>
      <c r="AJ297" s="25">
        <f t="shared" si="730"/>
        <v>2036</v>
      </c>
      <c r="AK297" s="284">
        <f t="shared" si="731"/>
        <v>4</v>
      </c>
      <c r="AL297" s="285">
        <f t="shared" ca="1" si="796"/>
        <v>0</v>
      </c>
      <c r="AM297" s="285">
        <f t="shared" ca="1" si="796"/>
        <v>0</v>
      </c>
      <c r="AN297" s="285">
        <f t="shared" ca="1" si="796"/>
        <v>0</v>
      </c>
      <c r="AO297" s="285">
        <f t="shared" ca="1" si="796"/>
        <v>0</v>
      </c>
      <c r="AP297" s="285">
        <f t="shared" ca="1" si="796"/>
        <v>0</v>
      </c>
      <c r="AQ297" s="285">
        <f t="shared" ca="1" si="796"/>
        <v>0</v>
      </c>
      <c r="AR297" s="285">
        <f t="shared" ca="1" si="796"/>
        <v>0</v>
      </c>
      <c r="AS297" s="285">
        <f t="shared" ca="1" si="796"/>
        <v>0</v>
      </c>
      <c r="AT297" s="285">
        <f t="shared" ca="1" si="796"/>
        <v>600</v>
      </c>
      <c r="AU297" s="285">
        <f t="shared" ca="1" si="796"/>
        <v>150</v>
      </c>
      <c r="AV297" s="285">
        <f t="shared" ca="1" si="797"/>
        <v>500</v>
      </c>
      <c r="AW297" s="285">
        <f t="shared" ca="1" si="797"/>
        <v>0</v>
      </c>
      <c r="AX297" s="285">
        <f t="shared" ca="1" si="797"/>
        <v>0</v>
      </c>
      <c r="AY297" s="609">
        <f t="shared" ca="1" si="797"/>
        <v>0</v>
      </c>
      <c r="AZ297" s="285">
        <f t="shared" ca="1" si="797"/>
        <v>11</v>
      </c>
      <c r="BA297" s="285">
        <f t="shared" ca="1" si="797"/>
        <v>25</v>
      </c>
      <c r="BB297" s="285">
        <f t="shared" ca="1" si="797"/>
        <v>6</v>
      </c>
      <c r="BC297" s="285">
        <f t="shared" ca="1" si="797"/>
        <v>0</v>
      </c>
      <c r="BD297" s="285">
        <f t="shared" ca="1" si="797"/>
        <v>6</v>
      </c>
      <c r="BE297" s="285">
        <f t="shared" ca="1" si="668"/>
        <v>0</v>
      </c>
      <c r="BF297" s="285">
        <f t="shared" ca="1" si="776"/>
        <v>25</v>
      </c>
      <c r="BG297" s="285">
        <f t="shared" ca="1" si="776"/>
        <v>0</v>
      </c>
      <c r="BH297" s="285">
        <f t="shared" ca="1" si="776"/>
        <v>0</v>
      </c>
      <c r="BI297" s="285">
        <f t="shared" ca="1" si="776"/>
        <v>0</v>
      </c>
      <c r="BJ297" s="285">
        <f t="shared" ca="1" si="798"/>
        <v>15</v>
      </c>
      <c r="BK297" s="285">
        <f t="shared" ca="1" si="798"/>
        <v>0</v>
      </c>
      <c r="BL297" s="285">
        <f t="shared" ca="1" si="798"/>
        <v>0</v>
      </c>
      <c r="BM297" s="285">
        <f t="shared" ca="1" si="798"/>
        <v>0</v>
      </c>
      <c r="BN297" s="285">
        <f t="shared" ca="1" si="798"/>
        <v>0</v>
      </c>
      <c r="BO297" s="285">
        <f t="shared" ca="1" si="798"/>
        <v>0</v>
      </c>
      <c r="BP297" s="285">
        <f t="shared" ca="1" si="798"/>
        <v>0</v>
      </c>
      <c r="BQ297" s="514">
        <f t="shared" ca="1" si="669"/>
        <v>22</v>
      </c>
      <c r="BR297" s="566">
        <f t="shared" ca="1" si="728"/>
        <v>87.4</v>
      </c>
      <c r="BS297" s="274">
        <f t="shared" ca="1" si="727"/>
        <v>1250</v>
      </c>
      <c r="BT297" s="285">
        <f t="shared" ca="1" si="670"/>
        <v>1337</v>
      </c>
      <c r="BU297" s="286" t="str">
        <f t="shared" si="732"/>
        <v>E</v>
      </c>
      <c r="BV297" s="323">
        <f t="shared" ca="1" si="799"/>
        <v>1338</v>
      </c>
      <c r="BW297" s="323">
        <f t="shared" ca="1" si="800"/>
        <v>1</v>
      </c>
      <c r="BX297" s="29"/>
      <c r="BY297" s="29"/>
      <c r="BZ297" s="29"/>
      <c r="CA297" s="237" t="str">
        <f t="shared" si="665"/>
        <v>E</v>
      </c>
      <c r="CB297" s="278">
        <f t="shared" si="801"/>
        <v>2036</v>
      </c>
      <c r="CC297" s="279">
        <f t="shared" si="802"/>
        <v>4</v>
      </c>
      <c r="CD297" s="280">
        <f t="shared" ca="1" si="803"/>
        <v>0</v>
      </c>
      <c r="CE297" s="280">
        <f t="shared" ca="1" si="804"/>
        <v>0</v>
      </c>
      <c r="CF297" s="280">
        <f t="shared" ca="1" si="805"/>
        <v>0</v>
      </c>
      <c r="CG297" s="280">
        <f t="shared" ca="1" si="806"/>
        <v>0</v>
      </c>
      <c r="CH297" s="280">
        <f t="shared" ca="1" si="807"/>
        <v>0</v>
      </c>
      <c r="CI297" s="280">
        <f t="shared" ca="1" si="808"/>
        <v>0</v>
      </c>
      <c r="CJ297" s="280">
        <f t="shared" ca="1" si="809"/>
        <v>0</v>
      </c>
      <c r="CK297" s="280">
        <f t="shared" ca="1" si="810"/>
        <v>0</v>
      </c>
      <c r="CL297" s="280">
        <f t="shared" ca="1" si="811"/>
        <v>0</v>
      </c>
      <c r="CM297" s="280">
        <f t="shared" ca="1" si="812"/>
        <v>150</v>
      </c>
      <c r="CN297" s="280">
        <f t="shared" ca="1" si="813"/>
        <v>500</v>
      </c>
      <c r="CO297" s="280">
        <f t="shared" ca="1" si="814"/>
        <v>0</v>
      </c>
      <c r="CP297" s="365">
        <f t="shared" ca="1" si="815"/>
        <v>0</v>
      </c>
      <c r="CQ297" s="613">
        <f t="shared" ca="1" si="816"/>
        <v>0</v>
      </c>
      <c r="CR297" s="280">
        <f t="shared" ca="1" si="817"/>
        <v>10</v>
      </c>
      <c r="CS297" s="280">
        <f t="shared" ca="1" si="818"/>
        <v>25</v>
      </c>
      <c r="CT297" s="280">
        <f t="shared" ca="1" si="819"/>
        <v>6</v>
      </c>
      <c r="CU297" s="280">
        <f t="shared" ca="1" si="820"/>
        <v>0</v>
      </c>
      <c r="CV297" s="280">
        <f t="shared" ca="1" si="821"/>
        <v>5</v>
      </c>
      <c r="CW297" s="365">
        <f t="shared" ca="1" si="822"/>
        <v>0</v>
      </c>
      <c r="CX297" s="280">
        <f t="shared" ca="1" si="823"/>
        <v>25</v>
      </c>
      <c r="CY297" s="280">
        <f t="shared" ca="1" si="824"/>
        <v>0</v>
      </c>
      <c r="CZ297" s="280">
        <f t="shared" ca="1" si="825"/>
        <v>0</v>
      </c>
      <c r="DA297" s="280">
        <f t="shared" ca="1" si="826"/>
        <v>0</v>
      </c>
      <c r="DB297" s="280">
        <f t="shared" ca="1" si="827"/>
        <v>15</v>
      </c>
      <c r="DC297" s="280">
        <f t="shared" ca="1" si="828"/>
        <v>0</v>
      </c>
      <c r="DD297" s="280">
        <f t="shared" ca="1" si="829"/>
        <v>0</v>
      </c>
      <c r="DE297" s="280">
        <f t="shared" ca="1" si="830"/>
        <v>0</v>
      </c>
      <c r="DF297" s="280">
        <f t="shared" ca="1" si="831"/>
        <v>0</v>
      </c>
      <c r="DG297" s="280">
        <f t="shared" ca="1" si="832"/>
        <v>0</v>
      </c>
      <c r="DH297" s="280">
        <f t="shared" ca="1" si="833"/>
        <v>0</v>
      </c>
      <c r="DI297" s="568">
        <f t="shared" ca="1" si="834"/>
        <v>21</v>
      </c>
      <c r="DJ297" s="568">
        <f t="shared" ca="1" si="835"/>
        <v>65</v>
      </c>
      <c r="DK297" s="414">
        <f t="shared" ca="1" si="836"/>
        <v>650</v>
      </c>
      <c r="DL297" s="281">
        <f t="shared" ca="1" si="837"/>
        <v>736</v>
      </c>
      <c r="DM297" s="281">
        <f t="shared" ca="1" si="708"/>
        <v>736</v>
      </c>
      <c r="DN297" s="454">
        <f t="shared" ca="1" si="838"/>
        <v>0</v>
      </c>
      <c r="DO297" s="626">
        <f t="shared" ca="1" si="839"/>
        <v>0</v>
      </c>
    </row>
    <row r="298" spans="1:119" ht="11.25" customHeight="1">
      <c r="A298" s="1">
        <f t="shared" si="777"/>
        <v>2022</v>
      </c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32">
        <f t="shared" ref="N298:N306" si="840">SUM(B298:M298)</f>
        <v>0</v>
      </c>
      <c r="O298" s="25"/>
      <c r="P298" s="1">
        <f t="shared" si="782"/>
        <v>2022</v>
      </c>
      <c r="Q298" s="488">
        <f t="shared" si="795"/>
        <v>0</v>
      </c>
      <c r="R298" s="488">
        <f t="shared" si="784"/>
        <v>0</v>
      </c>
      <c r="S298" s="488">
        <f t="shared" si="785"/>
        <v>0</v>
      </c>
      <c r="T298" s="488">
        <f t="shared" si="786"/>
        <v>0</v>
      </c>
      <c r="U298" s="488">
        <f t="shared" si="787"/>
        <v>0</v>
      </c>
      <c r="V298" s="488">
        <f t="shared" si="788"/>
        <v>0</v>
      </c>
      <c r="W298" s="488">
        <f t="shared" si="789"/>
        <v>0</v>
      </c>
      <c r="X298" s="488">
        <f t="shared" si="790"/>
        <v>0</v>
      </c>
      <c r="Y298" s="488">
        <f t="shared" si="791"/>
        <v>0</v>
      </c>
      <c r="Z298" s="488">
        <f t="shared" si="792"/>
        <v>0</v>
      </c>
      <c r="AA298" s="488">
        <f t="shared" si="793"/>
        <v>0</v>
      </c>
      <c r="AB298" s="488">
        <f t="shared" si="794"/>
        <v>0</v>
      </c>
      <c r="AC298" s="32">
        <f t="shared" ref="AC298:AC304" si="841">SUM(Q298:AB298)</f>
        <v>0</v>
      </c>
      <c r="AE298" s="237"/>
      <c r="AF298" s="259"/>
      <c r="AI298" s="237" t="str">
        <f t="shared" si="729"/>
        <v>U</v>
      </c>
      <c r="AJ298" s="25">
        <f t="shared" si="730"/>
        <v>2036</v>
      </c>
      <c r="AK298" s="284">
        <f t="shared" si="731"/>
        <v>5</v>
      </c>
      <c r="AL298" s="285">
        <f t="shared" ca="1" si="796"/>
        <v>0</v>
      </c>
      <c r="AM298" s="285">
        <f t="shared" ca="1" si="796"/>
        <v>0</v>
      </c>
      <c r="AN298" s="285">
        <f t="shared" ca="1" si="796"/>
        <v>0</v>
      </c>
      <c r="AO298" s="285">
        <f t="shared" ca="1" si="796"/>
        <v>0</v>
      </c>
      <c r="AP298" s="285">
        <f t="shared" ca="1" si="796"/>
        <v>0</v>
      </c>
      <c r="AQ298" s="285">
        <f t="shared" ca="1" si="796"/>
        <v>0</v>
      </c>
      <c r="AR298" s="285">
        <f t="shared" ca="1" si="796"/>
        <v>0</v>
      </c>
      <c r="AS298" s="285">
        <f t="shared" ca="1" si="796"/>
        <v>0</v>
      </c>
      <c r="AT298" s="285">
        <f t="shared" ca="1" si="796"/>
        <v>0</v>
      </c>
      <c r="AU298" s="285">
        <f t="shared" ca="1" si="796"/>
        <v>150</v>
      </c>
      <c r="AV298" s="285">
        <f t="shared" ca="1" si="797"/>
        <v>500</v>
      </c>
      <c r="AW298" s="285">
        <f t="shared" ca="1" si="797"/>
        <v>0</v>
      </c>
      <c r="AX298" s="285">
        <f t="shared" ca="1" si="797"/>
        <v>0</v>
      </c>
      <c r="AY298" s="609">
        <f t="shared" ca="1" si="797"/>
        <v>0</v>
      </c>
      <c r="AZ298" s="285">
        <f t="shared" ca="1" si="797"/>
        <v>10</v>
      </c>
      <c r="BA298" s="285">
        <f t="shared" ca="1" si="797"/>
        <v>25</v>
      </c>
      <c r="BB298" s="285">
        <f t="shared" ca="1" si="797"/>
        <v>6</v>
      </c>
      <c r="BC298" s="285">
        <f t="shared" ca="1" si="797"/>
        <v>0</v>
      </c>
      <c r="BD298" s="285">
        <f t="shared" ca="1" si="797"/>
        <v>5</v>
      </c>
      <c r="BE298" s="285">
        <f t="shared" ca="1" si="668"/>
        <v>0</v>
      </c>
      <c r="BF298" s="285">
        <f t="shared" ca="1" si="776"/>
        <v>25</v>
      </c>
      <c r="BG298" s="285">
        <f t="shared" ca="1" si="776"/>
        <v>0</v>
      </c>
      <c r="BH298" s="285">
        <f t="shared" ca="1" si="776"/>
        <v>0</v>
      </c>
      <c r="BI298" s="285">
        <f t="shared" ca="1" si="776"/>
        <v>0</v>
      </c>
      <c r="BJ298" s="285">
        <f t="shared" ca="1" si="798"/>
        <v>15</v>
      </c>
      <c r="BK298" s="285">
        <f t="shared" ca="1" si="798"/>
        <v>0</v>
      </c>
      <c r="BL298" s="285">
        <f t="shared" ca="1" si="798"/>
        <v>0</v>
      </c>
      <c r="BM298" s="285">
        <f t="shared" ca="1" si="798"/>
        <v>0</v>
      </c>
      <c r="BN298" s="285">
        <f t="shared" ca="1" si="798"/>
        <v>0</v>
      </c>
      <c r="BO298" s="285">
        <f t="shared" ca="1" si="798"/>
        <v>0</v>
      </c>
      <c r="BP298" s="285">
        <f t="shared" ca="1" si="798"/>
        <v>0</v>
      </c>
      <c r="BQ298" s="514">
        <f t="shared" ca="1" si="669"/>
        <v>21</v>
      </c>
      <c r="BR298" s="566">
        <f t="shared" ca="1" si="728"/>
        <v>86</v>
      </c>
      <c r="BS298" s="274">
        <f t="shared" ca="1" si="727"/>
        <v>650</v>
      </c>
      <c r="BT298" s="285">
        <f t="shared" ca="1" si="670"/>
        <v>736</v>
      </c>
      <c r="BU298" s="286" t="str">
        <f t="shared" si="732"/>
        <v>F</v>
      </c>
      <c r="BV298" s="323">
        <f t="shared" ca="1" si="799"/>
        <v>736</v>
      </c>
      <c r="BW298" s="323">
        <f t="shared" ca="1" si="800"/>
        <v>0</v>
      </c>
      <c r="BX298" s="29"/>
      <c r="BY298" s="29"/>
      <c r="BZ298" s="29"/>
      <c r="CA298" s="237" t="str">
        <f t="shared" si="665"/>
        <v>F</v>
      </c>
      <c r="CB298" s="278">
        <f t="shared" si="801"/>
        <v>2036</v>
      </c>
      <c r="CC298" s="279">
        <f t="shared" si="802"/>
        <v>5</v>
      </c>
      <c r="CD298" s="280">
        <f t="shared" ca="1" si="803"/>
        <v>0</v>
      </c>
      <c r="CE298" s="280">
        <f t="shared" ca="1" si="804"/>
        <v>0</v>
      </c>
      <c r="CF298" s="280">
        <f t="shared" ca="1" si="805"/>
        <v>0</v>
      </c>
      <c r="CG298" s="280">
        <f t="shared" ca="1" si="806"/>
        <v>0</v>
      </c>
      <c r="CH298" s="280">
        <f t="shared" ca="1" si="807"/>
        <v>0</v>
      </c>
      <c r="CI298" s="280">
        <f t="shared" ca="1" si="808"/>
        <v>0</v>
      </c>
      <c r="CJ298" s="280">
        <f t="shared" ca="1" si="809"/>
        <v>0</v>
      </c>
      <c r="CK298" s="280">
        <f t="shared" ca="1" si="810"/>
        <v>0</v>
      </c>
      <c r="CL298" s="280">
        <f t="shared" ca="1" si="811"/>
        <v>0</v>
      </c>
      <c r="CM298" s="280">
        <f t="shared" ca="1" si="812"/>
        <v>150</v>
      </c>
      <c r="CN298" s="280">
        <f t="shared" ca="1" si="813"/>
        <v>500</v>
      </c>
      <c r="CO298" s="280">
        <f t="shared" ca="1" si="814"/>
        <v>0</v>
      </c>
      <c r="CP298" s="365">
        <f t="shared" ca="1" si="815"/>
        <v>0</v>
      </c>
      <c r="CQ298" s="613">
        <f t="shared" ca="1" si="816"/>
        <v>0</v>
      </c>
      <c r="CR298" s="280">
        <f t="shared" ca="1" si="817"/>
        <v>10</v>
      </c>
      <c r="CS298" s="280">
        <f t="shared" ca="1" si="818"/>
        <v>25</v>
      </c>
      <c r="CT298" s="280">
        <f t="shared" ca="1" si="819"/>
        <v>7</v>
      </c>
      <c r="CU298" s="280">
        <f t="shared" ca="1" si="820"/>
        <v>0</v>
      </c>
      <c r="CV298" s="280">
        <f t="shared" ca="1" si="821"/>
        <v>6</v>
      </c>
      <c r="CW298" s="365">
        <f t="shared" ca="1" si="822"/>
        <v>0</v>
      </c>
      <c r="CX298" s="280">
        <f t="shared" ca="1" si="823"/>
        <v>25</v>
      </c>
      <c r="CY298" s="280">
        <f t="shared" ca="1" si="824"/>
        <v>0</v>
      </c>
      <c r="CZ298" s="280">
        <f t="shared" ca="1" si="825"/>
        <v>0</v>
      </c>
      <c r="DA298" s="280">
        <f t="shared" ca="1" si="826"/>
        <v>0</v>
      </c>
      <c r="DB298" s="280">
        <f t="shared" ca="1" si="827"/>
        <v>15</v>
      </c>
      <c r="DC298" s="280">
        <f t="shared" ca="1" si="828"/>
        <v>0</v>
      </c>
      <c r="DD298" s="280">
        <f t="shared" ca="1" si="829"/>
        <v>0</v>
      </c>
      <c r="DE298" s="280">
        <f t="shared" ca="1" si="830"/>
        <v>0</v>
      </c>
      <c r="DF298" s="280">
        <f t="shared" ca="1" si="831"/>
        <v>0</v>
      </c>
      <c r="DG298" s="280">
        <f t="shared" ca="1" si="832"/>
        <v>0</v>
      </c>
      <c r="DH298" s="280">
        <f t="shared" ca="1" si="833"/>
        <v>0</v>
      </c>
      <c r="DI298" s="568">
        <f t="shared" ca="1" si="834"/>
        <v>23</v>
      </c>
      <c r="DJ298" s="568">
        <f t="shared" ca="1" si="835"/>
        <v>65</v>
      </c>
      <c r="DK298" s="414">
        <f t="shared" ca="1" si="836"/>
        <v>650</v>
      </c>
      <c r="DL298" s="281">
        <f t="shared" ca="1" si="837"/>
        <v>738</v>
      </c>
      <c r="DM298" s="281">
        <f t="shared" ca="1" si="708"/>
        <v>738</v>
      </c>
      <c r="DN298" s="454">
        <f t="shared" ca="1" si="838"/>
        <v>0</v>
      </c>
      <c r="DO298" s="626">
        <f t="shared" ca="1" si="839"/>
        <v>0</v>
      </c>
    </row>
    <row r="299" spans="1:119" ht="11.25" customHeight="1">
      <c r="A299" s="1">
        <f t="shared" si="777"/>
        <v>2023</v>
      </c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32">
        <f t="shared" si="840"/>
        <v>0</v>
      </c>
      <c r="P299" s="1">
        <f t="shared" si="782"/>
        <v>2023</v>
      </c>
      <c r="Q299" s="488">
        <f t="shared" si="795"/>
        <v>0</v>
      </c>
      <c r="R299" s="488">
        <f t="shared" si="784"/>
        <v>0</v>
      </c>
      <c r="S299" s="488">
        <f t="shared" si="785"/>
        <v>0</v>
      </c>
      <c r="T299" s="488">
        <f t="shared" si="786"/>
        <v>0</v>
      </c>
      <c r="U299" s="488">
        <f t="shared" si="787"/>
        <v>0</v>
      </c>
      <c r="V299" s="488">
        <f t="shared" si="788"/>
        <v>0</v>
      </c>
      <c r="W299" s="488">
        <f t="shared" si="789"/>
        <v>0</v>
      </c>
      <c r="X299" s="488">
        <f t="shared" si="790"/>
        <v>0</v>
      </c>
      <c r="Y299" s="488">
        <f t="shared" si="791"/>
        <v>0</v>
      </c>
      <c r="Z299" s="488">
        <f t="shared" si="792"/>
        <v>0</v>
      </c>
      <c r="AA299" s="488">
        <f t="shared" si="793"/>
        <v>0</v>
      </c>
      <c r="AB299" s="488">
        <f t="shared" si="794"/>
        <v>0</v>
      </c>
      <c r="AC299" s="32">
        <f t="shared" si="841"/>
        <v>0</v>
      </c>
      <c r="AD299" s="55"/>
      <c r="AE299" s="262"/>
      <c r="AF299" s="262"/>
      <c r="AI299" s="237" t="str">
        <f t="shared" si="729"/>
        <v>V</v>
      </c>
      <c r="AJ299" s="25">
        <f t="shared" si="730"/>
        <v>2036</v>
      </c>
      <c r="AK299" s="284">
        <f t="shared" si="731"/>
        <v>6</v>
      </c>
      <c r="AL299" s="285">
        <f t="shared" ca="1" si="796"/>
        <v>0</v>
      </c>
      <c r="AM299" s="285">
        <f t="shared" ca="1" si="796"/>
        <v>0</v>
      </c>
      <c r="AN299" s="285">
        <f t="shared" ca="1" si="796"/>
        <v>0</v>
      </c>
      <c r="AO299" s="285">
        <f t="shared" ca="1" si="796"/>
        <v>0</v>
      </c>
      <c r="AP299" s="285">
        <f t="shared" ca="1" si="796"/>
        <v>0</v>
      </c>
      <c r="AQ299" s="285">
        <f t="shared" ca="1" si="796"/>
        <v>0</v>
      </c>
      <c r="AR299" s="285">
        <f t="shared" ca="1" si="796"/>
        <v>0</v>
      </c>
      <c r="AS299" s="285">
        <f t="shared" ca="1" si="796"/>
        <v>0</v>
      </c>
      <c r="AT299" s="285">
        <f t="shared" ca="1" si="796"/>
        <v>0</v>
      </c>
      <c r="AU299" s="285">
        <f t="shared" ca="1" si="796"/>
        <v>150</v>
      </c>
      <c r="AV299" s="285">
        <f t="shared" ca="1" si="797"/>
        <v>500</v>
      </c>
      <c r="AW299" s="285">
        <f t="shared" ca="1" si="797"/>
        <v>0</v>
      </c>
      <c r="AX299" s="285">
        <f t="shared" ca="1" si="797"/>
        <v>0</v>
      </c>
      <c r="AY299" s="609">
        <f t="shared" ca="1" si="797"/>
        <v>0</v>
      </c>
      <c r="AZ299" s="285">
        <f t="shared" ca="1" si="797"/>
        <v>10</v>
      </c>
      <c r="BA299" s="285">
        <f t="shared" ca="1" si="797"/>
        <v>25</v>
      </c>
      <c r="BB299" s="285">
        <f t="shared" ca="1" si="797"/>
        <v>7</v>
      </c>
      <c r="BC299" s="285">
        <f t="shared" ca="1" si="797"/>
        <v>0</v>
      </c>
      <c r="BD299" s="285">
        <f t="shared" ca="1" si="797"/>
        <v>5</v>
      </c>
      <c r="BE299" s="285">
        <f t="shared" ca="1" si="668"/>
        <v>0</v>
      </c>
      <c r="BF299" s="285">
        <f t="shared" ref="BF299:BI320" ca="1" si="842">ROUND(INDIRECT(CONCATENATE($AI299,BF$2+($AJ299-2010))),0)</f>
        <v>25</v>
      </c>
      <c r="BG299" s="285">
        <f t="shared" ca="1" si="842"/>
        <v>0</v>
      </c>
      <c r="BH299" s="285">
        <f t="shared" ca="1" si="842"/>
        <v>0</v>
      </c>
      <c r="BI299" s="285">
        <f t="shared" ca="1" si="842"/>
        <v>0</v>
      </c>
      <c r="BJ299" s="285">
        <f t="shared" ca="1" si="798"/>
        <v>15</v>
      </c>
      <c r="BK299" s="285">
        <f t="shared" ca="1" si="798"/>
        <v>0</v>
      </c>
      <c r="BL299" s="285">
        <f t="shared" ca="1" si="798"/>
        <v>0</v>
      </c>
      <c r="BM299" s="285">
        <f t="shared" ca="1" si="798"/>
        <v>0</v>
      </c>
      <c r="BN299" s="285">
        <f t="shared" ca="1" si="798"/>
        <v>0</v>
      </c>
      <c r="BO299" s="285">
        <f t="shared" ca="1" si="798"/>
        <v>0</v>
      </c>
      <c r="BP299" s="285">
        <f t="shared" ca="1" si="798"/>
        <v>0</v>
      </c>
      <c r="BQ299" s="514">
        <f t="shared" ca="1" si="669"/>
        <v>22</v>
      </c>
      <c r="BR299" s="566">
        <f t="shared" ca="1" si="728"/>
        <v>87</v>
      </c>
      <c r="BS299" s="274">
        <f t="shared" ca="1" si="727"/>
        <v>650</v>
      </c>
      <c r="BT299" s="285">
        <f t="shared" ca="1" si="670"/>
        <v>737</v>
      </c>
      <c r="BU299" s="286" t="str">
        <f t="shared" si="732"/>
        <v>G</v>
      </c>
      <c r="BV299" s="323">
        <f t="shared" ca="1" si="799"/>
        <v>737</v>
      </c>
      <c r="BW299" s="323">
        <f t="shared" ca="1" si="800"/>
        <v>0</v>
      </c>
      <c r="BX299" s="29"/>
      <c r="BY299" s="29"/>
      <c r="BZ299" s="29"/>
      <c r="CA299" s="237" t="str">
        <f t="shared" si="665"/>
        <v>G</v>
      </c>
      <c r="CB299" s="278">
        <f t="shared" si="801"/>
        <v>2036</v>
      </c>
      <c r="CC299" s="279">
        <f t="shared" si="802"/>
        <v>6</v>
      </c>
      <c r="CD299" s="280">
        <f t="shared" ca="1" si="803"/>
        <v>0</v>
      </c>
      <c r="CE299" s="280">
        <f t="shared" ca="1" si="804"/>
        <v>0</v>
      </c>
      <c r="CF299" s="280">
        <f t="shared" ca="1" si="805"/>
        <v>0</v>
      </c>
      <c r="CG299" s="280">
        <f t="shared" ca="1" si="806"/>
        <v>0</v>
      </c>
      <c r="CH299" s="280">
        <f t="shared" ca="1" si="807"/>
        <v>0</v>
      </c>
      <c r="CI299" s="280">
        <f t="shared" ca="1" si="808"/>
        <v>0</v>
      </c>
      <c r="CJ299" s="280">
        <f t="shared" ca="1" si="809"/>
        <v>0</v>
      </c>
      <c r="CK299" s="280">
        <f t="shared" ca="1" si="810"/>
        <v>0</v>
      </c>
      <c r="CL299" s="280">
        <f t="shared" ca="1" si="811"/>
        <v>0</v>
      </c>
      <c r="CM299" s="280">
        <f t="shared" ca="1" si="812"/>
        <v>150</v>
      </c>
      <c r="CN299" s="280">
        <f t="shared" ca="1" si="813"/>
        <v>500</v>
      </c>
      <c r="CO299" s="280">
        <f t="shared" ca="1" si="814"/>
        <v>0</v>
      </c>
      <c r="CP299" s="365">
        <f t="shared" ca="1" si="815"/>
        <v>0</v>
      </c>
      <c r="CQ299" s="613">
        <f t="shared" ca="1" si="816"/>
        <v>0</v>
      </c>
      <c r="CR299" s="280">
        <f t="shared" ca="1" si="817"/>
        <v>12</v>
      </c>
      <c r="CS299" s="280">
        <f t="shared" ca="1" si="818"/>
        <v>25</v>
      </c>
      <c r="CT299" s="280">
        <f t="shared" ca="1" si="819"/>
        <v>8</v>
      </c>
      <c r="CU299" s="280">
        <f t="shared" ca="1" si="820"/>
        <v>0</v>
      </c>
      <c r="CV299" s="280">
        <f t="shared" ca="1" si="821"/>
        <v>7</v>
      </c>
      <c r="CW299" s="365">
        <f t="shared" ca="1" si="822"/>
        <v>0</v>
      </c>
      <c r="CX299" s="280">
        <f t="shared" ca="1" si="823"/>
        <v>25</v>
      </c>
      <c r="CY299" s="280">
        <f t="shared" ca="1" si="824"/>
        <v>0</v>
      </c>
      <c r="CZ299" s="280">
        <f t="shared" ca="1" si="825"/>
        <v>0</v>
      </c>
      <c r="DA299" s="280">
        <f t="shared" ca="1" si="826"/>
        <v>0</v>
      </c>
      <c r="DB299" s="280">
        <f t="shared" ca="1" si="827"/>
        <v>15</v>
      </c>
      <c r="DC299" s="280">
        <f t="shared" ca="1" si="828"/>
        <v>0</v>
      </c>
      <c r="DD299" s="280">
        <f t="shared" ca="1" si="829"/>
        <v>0</v>
      </c>
      <c r="DE299" s="280">
        <f t="shared" ca="1" si="830"/>
        <v>0</v>
      </c>
      <c r="DF299" s="280">
        <f t="shared" ca="1" si="831"/>
        <v>0</v>
      </c>
      <c r="DG299" s="280">
        <f t="shared" ca="1" si="832"/>
        <v>0</v>
      </c>
      <c r="DH299" s="280">
        <f t="shared" ca="1" si="833"/>
        <v>0</v>
      </c>
      <c r="DI299" s="568">
        <f t="shared" ca="1" si="834"/>
        <v>27</v>
      </c>
      <c r="DJ299" s="568">
        <f t="shared" ca="1" si="835"/>
        <v>65</v>
      </c>
      <c r="DK299" s="414">
        <f t="shared" ca="1" si="836"/>
        <v>650</v>
      </c>
      <c r="DL299" s="281">
        <f t="shared" ca="1" si="837"/>
        <v>742</v>
      </c>
      <c r="DM299" s="281">
        <f t="shared" ca="1" si="708"/>
        <v>741</v>
      </c>
      <c r="DN299" s="454">
        <f t="shared" ca="1" si="838"/>
        <v>-1</v>
      </c>
      <c r="DO299" s="626">
        <f t="shared" ca="1" si="839"/>
        <v>-1.3477088948787063E-3</v>
      </c>
    </row>
    <row r="300" spans="1:119" ht="11.25" customHeight="1">
      <c r="A300" s="1">
        <f t="shared" si="777"/>
        <v>2024</v>
      </c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32">
        <f t="shared" si="840"/>
        <v>0</v>
      </c>
      <c r="P300" s="1">
        <f t="shared" si="782"/>
        <v>2024</v>
      </c>
      <c r="Q300" s="488">
        <f t="shared" si="795"/>
        <v>0</v>
      </c>
      <c r="R300" s="488">
        <f t="shared" si="784"/>
        <v>0</v>
      </c>
      <c r="S300" s="488">
        <f t="shared" si="785"/>
        <v>0</v>
      </c>
      <c r="T300" s="488">
        <f t="shared" si="786"/>
        <v>0</v>
      </c>
      <c r="U300" s="488">
        <f t="shared" si="787"/>
        <v>0</v>
      </c>
      <c r="V300" s="488">
        <f t="shared" si="788"/>
        <v>0</v>
      </c>
      <c r="W300" s="488">
        <f t="shared" si="789"/>
        <v>0</v>
      </c>
      <c r="X300" s="488">
        <f t="shared" si="790"/>
        <v>0</v>
      </c>
      <c r="Y300" s="488">
        <f t="shared" si="791"/>
        <v>0</v>
      </c>
      <c r="Z300" s="488">
        <f t="shared" si="792"/>
        <v>0</v>
      </c>
      <c r="AA300" s="488">
        <f t="shared" si="793"/>
        <v>0</v>
      </c>
      <c r="AB300" s="488">
        <f t="shared" si="794"/>
        <v>0</v>
      </c>
      <c r="AC300" s="32">
        <f t="shared" si="841"/>
        <v>0</v>
      </c>
      <c r="AE300" s="237"/>
      <c r="AF300" s="259"/>
      <c r="AI300" s="237" t="str">
        <f t="shared" si="729"/>
        <v>W</v>
      </c>
      <c r="AJ300" s="25">
        <f t="shared" si="730"/>
        <v>2036</v>
      </c>
      <c r="AK300" s="284">
        <f t="shared" si="731"/>
        <v>7</v>
      </c>
      <c r="AL300" s="285">
        <f t="shared" ca="1" si="796"/>
        <v>0</v>
      </c>
      <c r="AM300" s="285">
        <f t="shared" ca="1" si="796"/>
        <v>0</v>
      </c>
      <c r="AN300" s="285">
        <f t="shared" ca="1" si="796"/>
        <v>0</v>
      </c>
      <c r="AO300" s="285">
        <f t="shared" ca="1" si="796"/>
        <v>0</v>
      </c>
      <c r="AP300" s="285">
        <f t="shared" ca="1" si="796"/>
        <v>0</v>
      </c>
      <c r="AQ300" s="285">
        <f t="shared" ca="1" si="796"/>
        <v>0</v>
      </c>
      <c r="AR300" s="285">
        <f t="shared" ca="1" si="796"/>
        <v>0</v>
      </c>
      <c r="AS300" s="285">
        <f t="shared" ca="1" si="796"/>
        <v>0</v>
      </c>
      <c r="AT300" s="285">
        <f t="shared" ca="1" si="796"/>
        <v>0</v>
      </c>
      <c r="AU300" s="285">
        <f t="shared" ca="1" si="796"/>
        <v>150</v>
      </c>
      <c r="AV300" s="285">
        <f t="shared" ca="1" si="797"/>
        <v>500</v>
      </c>
      <c r="AW300" s="285">
        <f t="shared" ca="1" si="797"/>
        <v>0</v>
      </c>
      <c r="AX300" s="285">
        <f t="shared" ca="1" si="797"/>
        <v>0</v>
      </c>
      <c r="AY300" s="609">
        <f t="shared" ca="1" si="797"/>
        <v>0</v>
      </c>
      <c r="AZ300" s="285">
        <f t="shared" ca="1" si="797"/>
        <v>10</v>
      </c>
      <c r="BA300" s="285">
        <f t="shared" ca="1" si="797"/>
        <v>25</v>
      </c>
      <c r="BB300" s="285">
        <f t="shared" ca="1" si="797"/>
        <v>8</v>
      </c>
      <c r="BC300" s="285">
        <f t="shared" ca="1" si="797"/>
        <v>0</v>
      </c>
      <c r="BD300" s="285">
        <f t="shared" ca="1" si="797"/>
        <v>6</v>
      </c>
      <c r="BE300" s="285">
        <f t="shared" ca="1" si="668"/>
        <v>0</v>
      </c>
      <c r="BF300" s="285">
        <f t="shared" ca="1" si="842"/>
        <v>25</v>
      </c>
      <c r="BG300" s="285">
        <f t="shared" ca="1" si="842"/>
        <v>0</v>
      </c>
      <c r="BH300" s="285">
        <f t="shared" ca="1" si="842"/>
        <v>0</v>
      </c>
      <c r="BI300" s="285">
        <f t="shared" ca="1" si="842"/>
        <v>0</v>
      </c>
      <c r="BJ300" s="285">
        <f t="shared" ca="1" si="798"/>
        <v>15</v>
      </c>
      <c r="BK300" s="285">
        <f t="shared" ca="1" si="798"/>
        <v>0</v>
      </c>
      <c r="BL300" s="285">
        <f t="shared" ca="1" si="798"/>
        <v>0</v>
      </c>
      <c r="BM300" s="285">
        <f t="shared" ca="1" si="798"/>
        <v>0</v>
      </c>
      <c r="BN300" s="285">
        <f t="shared" ca="1" si="798"/>
        <v>0</v>
      </c>
      <c r="BO300" s="285">
        <f t="shared" ca="1" si="798"/>
        <v>0</v>
      </c>
      <c r="BP300" s="285">
        <f t="shared" ca="1" si="798"/>
        <v>0</v>
      </c>
      <c r="BQ300" s="514">
        <f t="shared" ca="1" si="669"/>
        <v>23</v>
      </c>
      <c r="BR300" s="566">
        <f t="shared" ca="1" si="728"/>
        <v>88.4</v>
      </c>
      <c r="BS300" s="274">
        <f t="shared" ca="1" si="727"/>
        <v>650</v>
      </c>
      <c r="BT300" s="285">
        <f t="shared" ca="1" si="670"/>
        <v>738</v>
      </c>
      <c r="BU300" s="286" t="str">
        <f t="shared" si="732"/>
        <v>H</v>
      </c>
      <c r="BV300" s="323">
        <f t="shared" ca="1" si="799"/>
        <v>739</v>
      </c>
      <c r="BW300" s="323">
        <f t="shared" ca="1" si="800"/>
        <v>1</v>
      </c>
      <c r="BX300" s="29"/>
      <c r="BY300" s="29"/>
      <c r="BZ300" s="29"/>
      <c r="CA300" s="237" t="str">
        <f t="shared" si="665"/>
        <v>H</v>
      </c>
      <c r="CB300" s="278">
        <f t="shared" si="801"/>
        <v>2036</v>
      </c>
      <c r="CC300" s="279">
        <f t="shared" si="802"/>
        <v>7</v>
      </c>
      <c r="CD300" s="280">
        <f t="shared" ca="1" si="803"/>
        <v>0</v>
      </c>
      <c r="CE300" s="280">
        <f t="shared" ca="1" si="804"/>
        <v>0</v>
      </c>
      <c r="CF300" s="280">
        <f t="shared" ca="1" si="805"/>
        <v>0</v>
      </c>
      <c r="CG300" s="280">
        <f t="shared" ca="1" si="806"/>
        <v>0</v>
      </c>
      <c r="CH300" s="280">
        <f t="shared" ca="1" si="807"/>
        <v>0</v>
      </c>
      <c r="CI300" s="280">
        <f t="shared" ca="1" si="808"/>
        <v>0</v>
      </c>
      <c r="CJ300" s="280">
        <f t="shared" ca="1" si="809"/>
        <v>0</v>
      </c>
      <c r="CK300" s="280">
        <f t="shared" ca="1" si="810"/>
        <v>0</v>
      </c>
      <c r="CL300" s="280">
        <f t="shared" ca="1" si="811"/>
        <v>0</v>
      </c>
      <c r="CM300" s="280">
        <f t="shared" ca="1" si="812"/>
        <v>150</v>
      </c>
      <c r="CN300" s="280">
        <f t="shared" ca="1" si="813"/>
        <v>500</v>
      </c>
      <c r="CO300" s="280">
        <f t="shared" ca="1" si="814"/>
        <v>0</v>
      </c>
      <c r="CP300" s="365">
        <f t="shared" ca="1" si="815"/>
        <v>0</v>
      </c>
      <c r="CQ300" s="613">
        <f t="shared" ca="1" si="816"/>
        <v>0</v>
      </c>
      <c r="CR300" s="280">
        <f t="shared" ca="1" si="817"/>
        <v>10</v>
      </c>
      <c r="CS300" s="280">
        <f t="shared" ca="1" si="818"/>
        <v>25</v>
      </c>
      <c r="CT300" s="280">
        <f t="shared" ca="1" si="819"/>
        <v>8</v>
      </c>
      <c r="CU300" s="280">
        <f t="shared" ca="1" si="820"/>
        <v>0</v>
      </c>
      <c r="CV300" s="280">
        <f t="shared" ca="1" si="821"/>
        <v>7</v>
      </c>
      <c r="CW300" s="365">
        <f t="shared" ca="1" si="822"/>
        <v>0</v>
      </c>
      <c r="CX300" s="280">
        <f t="shared" ca="1" si="823"/>
        <v>25</v>
      </c>
      <c r="CY300" s="280">
        <f t="shared" ca="1" si="824"/>
        <v>0</v>
      </c>
      <c r="CZ300" s="280">
        <f t="shared" ca="1" si="825"/>
        <v>0</v>
      </c>
      <c r="DA300" s="280">
        <f t="shared" ca="1" si="826"/>
        <v>0</v>
      </c>
      <c r="DB300" s="280">
        <f t="shared" ca="1" si="827"/>
        <v>15</v>
      </c>
      <c r="DC300" s="280">
        <f t="shared" ca="1" si="828"/>
        <v>0</v>
      </c>
      <c r="DD300" s="280">
        <f t="shared" ca="1" si="829"/>
        <v>0</v>
      </c>
      <c r="DE300" s="280">
        <f t="shared" ca="1" si="830"/>
        <v>0</v>
      </c>
      <c r="DF300" s="280">
        <f t="shared" ca="1" si="831"/>
        <v>0</v>
      </c>
      <c r="DG300" s="280">
        <f t="shared" ca="1" si="832"/>
        <v>0</v>
      </c>
      <c r="DH300" s="280">
        <f t="shared" ca="1" si="833"/>
        <v>0</v>
      </c>
      <c r="DI300" s="568">
        <f t="shared" ca="1" si="834"/>
        <v>25</v>
      </c>
      <c r="DJ300" s="568">
        <f t="shared" ca="1" si="835"/>
        <v>65</v>
      </c>
      <c r="DK300" s="414">
        <f t="shared" ca="1" si="836"/>
        <v>650</v>
      </c>
      <c r="DL300" s="281">
        <f t="shared" ca="1" si="837"/>
        <v>740</v>
      </c>
      <c r="DM300" s="281">
        <f t="shared" ca="1" si="708"/>
        <v>740</v>
      </c>
      <c r="DN300" s="454">
        <f t="shared" ca="1" si="838"/>
        <v>0</v>
      </c>
      <c r="DO300" s="626">
        <f t="shared" ca="1" si="839"/>
        <v>0</v>
      </c>
    </row>
    <row r="301" spans="1:119" ht="11.25" customHeight="1">
      <c r="A301" s="1">
        <f t="shared" si="777"/>
        <v>2025</v>
      </c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32">
        <f t="shared" si="840"/>
        <v>0</v>
      </c>
      <c r="P301" s="1">
        <f t="shared" si="782"/>
        <v>2025</v>
      </c>
      <c r="Q301" s="488">
        <f t="shared" si="795"/>
        <v>0</v>
      </c>
      <c r="R301" s="488">
        <f t="shared" si="784"/>
        <v>0</v>
      </c>
      <c r="S301" s="488">
        <f t="shared" si="785"/>
        <v>0</v>
      </c>
      <c r="T301" s="488">
        <f t="shared" si="786"/>
        <v>0</v>
      </c>
      <c r="U301" s="488">
        <f t="shared" si="787"/>
        <v>0</v>
      </c>
      <c r="V301" s="488">
        <f t="shared" si="788"/>
        <v>0</v>
      </c>
      <c r="W301" s="488">
        <f t="shared" si="789"/>
        <v>0</v>
      </c>
      <c r="X301" s="488">
        <f t="shared" si="790"/>
        <v>0</v>
      </c>
      <c r="Y301" s="488">
        <f t="shared" si="791"/>
        <v>0</v>
      </c>
      <c r="Z301" s="488">
        <f t="shared" si="792"/>
        <v>0</v>
      </c>
      <c r="AA301" s="488">
        <f t="shared" si="793"/>
        <v>0</v>
      </c>
      <c r="AB301" s="488">
        <f t="shared" si="794"/>
        <v>0</v>
      </c>
      <c r="AC301" s="32">
        <f t="shared" si="841"/>
        <v>0</v>
      </c>
      <c r="AD301" s="55"/>
      <c r="AE301" s="262"/>
      <c r="AF301" s="262"/>
      <c r="AH301" s="25"/>
      <c r="AI301" s="237" t="str">
        <f t="shared" si="729"/>
        <v>X</v>
      </c>
      <c r="AJ301" s="25">
        <f t="shared" si="730"/>
        <v>2036</v>
      </c>
      <c r="AK301" s="284">
        <f t="shared" si="731"/>
        <v>8</v>
      </c>
      <c r="AL301" s="285">
        <f t="shared" ca="1" si="796"/>
        <v>0</v>
      </c>
      <c r="AM301" s="285">
        <f t="shared" ca="1" si="796"/>
        <v>0</v>
      </c>
      <c r="AN301" s="285">
        <f t="shared" ca="1" si="796"/>
        <v>0</v>
      </c>
      <c r="AO301" s="285">
        <f t="shared" ca="1" si="796"/>
        <v>0</v>
      </c>
      <c r="AP301" s="285">
        <f t="shared" ca="1" si="796"/>
        <v>0</v>
      </c>
      <c r="AQ301" s="285">
        <f t="shared" ca="1" si="796"/>
        <v>0</v>
      </c>
      <c r="AR301" s="285">
        <f t="shared" ca="1" si="796"/>
        <v>0</v>
      </c>
      <c r="AS301" s="285">
        <f t="shared" ca="1" si="796"/>
        <v>0</v>
      </c>
      <c r="AT301" s="285">
        <f t="shared" ca="1" si="796"/>
        <v>0</v>
      </c>
      <c r="AU301" s="285">
        <f t="shared" ca="1" si="796"/>
        <v>150</v>
      </c>
      <c r="AV301" s="285">
        <f t="shared" ca="1" si="797"/>
        <v>500</v>
      </c>
      <c r="AW301" s="285">
        <f t="shared" ca="1" si="797"/>
        <v>0</v>
      </c>
      <c r="AX301" s="285">
        <f t="shared" ca="1" si="797"/>
        <v>0</v>
      </c>
      <c r="AY301" s="609">
        <f t="shared" ca="1" si="797"/>
        <v>0</v>
      </c>
      <c r="AZ301" s="285">
        <f t="shared" ca="1" si="797"/>
        <v>12</v>
      </c>
      <c r="BA301" s="285">
        <f t="shared" ca="1" si="797"/>
        <v>25</v>
      </c>
      <c r="BB301" s="285">
        <f t="shared" ca="1" si="797"/>
        <v>8</v>
      </c>
      <c r="BC301" s="285">
        <f t="shared" ca="1" si="797"/>
        <v>0</v>
      </c>
      <c r="BD301" s="285">
        <f t="shared" ca="1" si="797"/>
        <v>7</v>
      </c>
      <c r="BE301" s="285">
        <f t="shared" ca="1" si="668"/>
        <v>0</v>
      </c>
      <c r="BF301" s="285">
        <f t="shared" ca="1" si="842"/>
        <v>25</v>
      </c>
      <c r="BG301" s="285">
        <f t="shared" ca="1" si="842"/>
        <v>0</v>
      </c>
      <c r="BH301" s="285">
        <f t="shared" ca="1" si="842"/>
        <v>0</v>
      </c>
      <c r="BI301" s="285">
        <f t="shared" ca="1" si="842"/>
        <v>0</v>
      </c>
      <c r="BJ301" s="285">
        <f t="shared" ca="1" si="798"/>
        <v>15</v>
      </c>
      <c r="BK301" s="285">
        <f t="shared" ca="1" si="798"/>
        <v>0</v>
      </c>
      <c r="BL301" s="285">
        <f t="shared" ca="1" si="798"/>
        <v>0</v>
      </c>
      <c r="BM301" s="285">
        <f t="shared" ca="1" si="798"/>
        <v>0</v>
      </c>
      <c r="BN301" s="285">
        <f t="shared" ca="1" si="798"/>
        <v>0</v>
      </c>
      <c r="BO301" s="285">
        <f t="shared" ca="1" si="798"/>
        <v>0</v>
      </c>
      <c r="BP301" s="285">
        <f t="shared" ca="1" si="798"/>
        <v>0</v>
      </c>
      <c r="BQ301" s="514">
        <f t="shared" ca="1" si="669"/>
        <v>27</v>
      </c>
      <c r="BR301" s="566">
        <f t="shared" ca="1" si="728"/>
        <v>91.6</v>
      </c>
      <c r="BS301" s="274">
        <f t="shared" ca="1" si="727"/>
        <v>650</v>
      </c>
      <c r="BT301" s="285">
        <f t="shared" ca="1" si="670"/>
        <v>742</v>
      </c>
      <c r="BU301" s="286" t="str">
        <f t="shared" si="732"/>
        <v>I</v>
      </c>
      <c r="BV301" s="323">
        <f t="shared" ca="1" si="799"/>
        <v>742</v>
      </c>
      <c r="BW301" s="323">
        <f t="shared" ca="1" si="800"/>
        <v>0</v>
      </c>
      <c r="BX301" s="29"/>
      <c r="BY301" s="29"/>
      <c r="BZ301" s="29"/>
      <c r="CA301" s="237" t="str">
        <f t="shared" si="665"/>
        <v>I</v>
      </c>
      <c r="CB301" s="278">
        <f t="shared" si="801"/>
        <v>2036</v>
      </c>
      <c r="CC301" s="279">
        <f t="shared" si="802"/>
        <v>8</v>
      </c>
      <c r="CD301" s="280">
        <f t="shared" ca="1" si="803"/>
        <v>0</v>
      </c>
      <c r="CE301" s="280">
        <f t="shared" ca="1" si="804"/>
        <v>0</v>
      </c>
      <c r="CF301" s="280">
        <f t="shared" ca="1" si="805"/>
        <v>0</v>
      </c>
      <c r="CG301" s="280">
        <f t="shared" ca="1" si="806"/>
        <v>0</v>
      </c>
      <c r="CH301" s="280">
        <f t="shared" ca="1" si="807"/>
        <v>0</v>
      </c>
      <c r="CI301" s="280">
        <f t="shared" ca="1" si="808"/>
        <v>0</v>
      </c>
      <c r="CJ301" s="280">
        <f t="shared" ca="1" si="809"/>
        <v>0</v>
      </c>
      <c r="CK301" s="280">
        <f t="shared" ca="1" si="810"/>
        <v>0</v>
      </c>
      <c r="CL301" s="280">
        <f t="shared" ca="1" si="811"/>
        <v>0</v>
      </c>
      <c r="CM301" s="280">
        <f t="shared" ca="1" si="812"/>
        <v>150</v>
      </c>
      <c r="CN301" s="280">
        <f t="shared" ca="1" si="813"/>
        <v>500</v>
      </c>
      <c r="CO301" s="280">
        <f t="shared" ca="1" si="814"/>
        <v>0</v>
      </c>
      <c r="CP301" s="365">
        <f t="shared" ca="1" si="815"/>
        <v>0</v>
      </c>
      <c r="CQ301" s="613">
        <f t="shared" ca="1" si="816"/>
        <v>0</v>
      </c>
      <c r="CR301" s="280">
        <f t="shared" ca="1" si="817"/>
        <v>10</v>
      </c>
      <c r="CS301" s="280">
        <f t="shared" ca="1" si="818"/>
        <v>25</v>
      </c>
      <c r="CT301" s="280">
        <f t="shared" ca="1" si="819"/>
        <v>8</v>
      </c>
      <c r="CU301" s="280">
        <f t="shared" ca="1" si="820"/>
        <v>0</v>
      </c>
      <c r="CV301" s="280">
        <f t="shared" ca="1" si="821"/>
        <v>7</v>
      </c>
      <c r="CW301" s="365">
        <f t="shared" ca="1" si="822"/>
        <v>0</v>
      </c>
      <c r="CX301" s="280">
        <f t="shared" ca="1" si="823"/>
        <v>25</v>
      </c>
      <c r="CY301" s="280">
        <f t="shared" ca="1" si="824"/>
        <v>0</v>
      </c>
      <c r="CZ301" s="280">
        <f t="shared" ca="1" si="825"/>
        <v>0</v>
      </c>
      <c r="DA301" s="280">
        <f t="shared" ca="1" si="826"/>
        <v>0</v>
      </c>
      <c r="DB301" s="280">
        <f t="shared" ca="1" si="827"/>
        <v>15</v>
      </c>
      <c r="DC301" s="280">
        <f t="shared" ca="1" si="828"/>
        <v>0</v>
      </c>
      <c r="DD301" s="280">
        <f t="shared" ca="1" si="829"/>
        <v>0</v>
      </c>
      <c r="DE301" s="280">
        <f t="shared" ca="1" si="830"/>
        <v>0</v>
      </c>
      <c r="DF301" s="280">
        <f t="shared" ca="1" si="831"/>
        <v>0</v>
      </c>
      <c r="DG301" s="280">
        <f t="shared" ca="1" si="832"/>
        <v>0</v>
      </c>
      <c r="DH301" s="280">
        <f t="shared" ca="1" si="833"/>
        <v>0</v>
      </c>
      <c r="DI301" s="568">
        <f t="shared" ca="1" si="834"/>
        <v>25</v>
      </c>
      <c r="DJ301" s="568">
        <f t="shared" ca="1" si="835"/>
        <v>65</v>
      </c>
      <c r="DK301" s="414">
        <f t="shared" ca="1" si="836"/>
        <v>650</v>
      </c>
      <c r="DL301" s="281">
        <f t="shared" ca="1" si="837"/>
        <v>740</v>
      </c>
      <c r="DM301" s="281">
        <f t="shared" ca="1" si="708"/>
        <v>739</v>
      </c>
      <c r="DN301" s="454">
        <f t="shared" ca="1" si="838"/>
        <v>-1</v>
      </c>
      <c r="DO301" s="626">
        <f t="shared" ca="1" si="839"/>
        <v>-1.3513513513513514E-3</v>
      </c>
    </row>
    <row r="302" spans="1:119" ht="11.25" customHeight="1">
      <c r="A302" s="1">
        <f t="shared" si="777"/>
        <v>2026</v>
      </c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32">
        <f t="shared" si="840"/>
        <v>0</v>
      </c>
      <c r="P302" s="1">
        <f t="shared" si="782"/>
        <v>2026</v>
      </c>
      <c r="Q302" s="488">
        <f t="shared" si="795"/>
        <v>0</v>
      </c>
      <c r="R302" s="488">
        <f t="shared" si="784"/>
        <v>0</v>
      </c>
      <c r="S302" s="488">
        <f t="shared" si="785"/>
        <v>0</v>
      </c>
      <c r="T302" s="488">
        <f t="shared" si="786"/>
        <v>0</v>
      </c>
      <c r="U302" s="488">
        <f t="shared" si="787"/>
        <v>0</v>
      </c>
      <c r="V302" s="488">
        <f t="shared" si="788"/>
        <v>0</v>
      </c>
      <c r="W302" s="488">
        <f t="shared" si="789"/>
        <v>0</v>
      </c>
      <c r="X302" s="488">
        <f t="shared" si="790"/>
        <v>0</v>
      </c>
      <c r="Y302" s="488">
        <f t="shared" si="791"/>
        <v>0</v>
      </c>
      <c r="Z302" s="488">
        <f t="shared" si="792"/>
        <v>0</v>
      </c>
      <c r="AA302" s="488">
        <f t="shared" si="793"/>
        <v>0</v>
      </c>
      <c r="AB302" s="488">
        <f t="shared" si="794"/>
        <v>0</v>
      </c>
      <c r="AC302" s="32">
        <f t="shared" si="841"/>
        <v>0</v>
      </c>
      <c r="AE302" s="237"/>
      <c r="AF302" s="259"/>
      <c r="AH302" s="25"/>
      <c r="AI302" s="237" t="str">
        <f t="shared" si="729"/>
        <v>Y</v>
      </c>
      <c r="AJ302" s="25">
        <f t="shared" si="730"/>
        <v>2036</v>
      </c>
      <c r="AK302" s="284">
        <f t="shared" si="731"/>
        <v>9</v>
      </c>
      <c r="AL302" s="285">
        <f t="shared" ca="1" si="796"/>
        <v>0</v>
      </c>
      <c r="AM302" s="285">
        <f t="shared" ca="1" si="796"/>
        <v>0</v>
      </c>
      <c r="AN302" s="285">
        <f t="shared" ca="1" si="796"/>
        <v>0</v>
      </c>
      <c r="AO302" s="285">
        <f t="shared" ca="1" si="796"/>
        <v>0</v>
      </c>
      <c r="AP302" s="285">
        <f t="shared" ca="1" si="796"/>
        <v>0</v>
      </c>
      <c r="AQ302" s="285">
        <f t="shared" ca="1" si="796"/>
        <v>0</v>
      </c>
      <c r="AR302" s="285">
        <f t="shared" ca="1" si="796"/>
        <v>0</v>
      </c>
      <c r="AS302" s="285">
        <f t="shared" ca="1" si="796"/>
        <v>0</v>
      </c>
      <c r="AT302" s="285">
        <f t="shared" ca="1" si="796"/>
        <v>0</v>
      </c>
      <c r="AU302" s="285">
        <f t="shared" ca="1" si="796"/>
        <v>150</v>
      </c>
      <c r="AV302" s="285">
        <f t="shared" ca="1" si="797"/>
        <v>500</v>
      </c>
      <c r="AW302" s="285">
        <f t="shared" ca="1" si="797"/>
        <v>0</v>
      </c>
      <c r="AX302" s="285">
        <f t="shared" ca="1" si="797"/>
        <v>0</v>
      </c>
      <c r="AY302" s="609">
        <f t="shared" ca="1" si="797"/>
        <v>0</v>
      </c>
      <c r="AZ302" s="285">
        <f t="shared" ca="1" si="797"/>
        <v>10</v>
      </c>
      <c r="BA302" s="285">
        <f t="shared" ca="1" si="797"/>
        <v>25</v>
      </c>
      <c r="BB302" s="285">
        <f t="shared" ca="1" si="797"/>
        <v>8</v>
      </c>
      <c r="BC302" s="285">
        <f t="shared" ca="1" si="797"/>
        <v>0</v>
      </c>
      <c r="BD302" s="285">
        <f t="shared" ca="1" si="797"/>
        <v>7</v>
      </c>
      <c r="BE302" s="285">
        <f t="shared" ca="1" si="668"/>
        <v>0</v>
      </c>
      <c r="BF302" s="285">
        <f t="shared" ca="1" si="842"/>
        <v>25</v>
      </c>
      <c r="BG302" s="285">
        <f t="shared" ca="1" si="842"/>
        <v>0</v>
      </c>
      <c r="BH302" s="285">
        <f t="shared" ca="1" si="842"/>
        <v>0</v>
      </c>
      <c r="BI302" s="285">
        <f t="shared" ca="1" si="842"/>
        <v>0</v>
      </c>
      <c r="BJ302" s="285">
        <f t="shared" ca="1" si="798"/>
        <v>15</v>
      </c>
      <c r="BK302" s="285">
        <f t="shared" ca="1" si="798"/>
        <v>0</v>
      </c>
      <c r="BL302" s="285">
        <f t="shared" ca="1" si="798"/>
        <v>0</v>
      </c>
      <c r="BM302" s="285">
        <f t="shared" ca="1" si="798"/>
        <v>0</v>
      </c>
      <c r="BN302" s="285">
        <f t="shared" ca="1" si="798"/>
        <v>0</v>
      </c>
      <c r="BO302" s="285">
        <f t="shared" ca="1" si="798"/>
        <v>0</v>
      </c>
      <c r="BP302" s="285">
        <f t="shared" ca="1" si="798"/>
        <v>0</v>
      </c>
      <c r="BQ302" s="514">
        <f t="shared" ca="1" si="669"/>
        <v>25</v>
      </c>
      <c r="BR302" s="566">
        <f t="shared" ca="1" si="728"/>
        <v>89.6</v>
      </c>
      <c r="BS302" s="274">
        <f t="shared" ca="1" si="727"/>
        <v>650</v>
      </c>
      <c r="BT302" s="285">
        <f t="shared" ca="1" si="670"/>
        <v>740</v>
      </c>
      <c r="BU302" s="286" t="str">
        <f t="shared" si="732"/>
        <v>J</v>
      </c>
      <c r="BV302" s="323">
        <f t="shared" ca="1" si="799"/>
        <v>740</v>
      </c>
      <c r="BW302" s="323">
        <f t="shared" ca="1" si="800"/>
        <v>0</v>
      </c>
      <c r="BX302" s="29"/>
      <c r="BY302" s="29"/>
      <c r="BZ302" s="29"/>
      <c r="CA302" s="237" t="str">
        <f t="shared" si="665"/>
        <v>J</v>
      </c>
      <c r="CB302" s="278">
        <f t="shared" si="801"/>
        <v>2036</v>
      </c>
      <c r="CC302" s="279">
        <f t="shared" si="802"/>
        <v>9</v>
      </c>
      <c r="CD302" s="280">
        <f t="shared" ca="1" si="803"/>
        <v>0</v>
      </c>
      <c r="CE302" s="280">
        <f t="shared" ca="1" si="804"/>
        <v>0</v>
      </c>
      <c r="CF302" s="280">
        <f t="shared" ca="1" si="805"/>
        <v>0</v>
      </c>
      <c r="CG302" s="280">
        <f t="shared" ca="1" si="806"/>
        <v>0</v>
      </c>
      <c r="CH302" s="280">
        <f t="shared" ca="1" si="807"/>
        <v>0</v>
      </c>
      <c r="CI302" s="280">
        <f t="shared" ca="1" si="808"/>
        <v>0</v>
      </c>
      <c r="CJ302" s="280">
        <f t="shared" ca="1" si="809"/>
        <v>0</v>
      </c>
      <c r="CK302" s="280">
        <f t="shared" ca="1" si="810"/>
        <v>0</v>
      </c>
      <c r="CL302" s="280">
        <f t="shared" ca="1" si="811"/>
        <v>0</v>
      </c>
      <c r="CM302" s="280">
        <f t="shared" ca="1" si="812"/>
        <v>150</v>
      </c>
      <c r="CN302" s="280">
        <f t="shared" ca="1" si="813"/>
        <v>500</v>
      </c>
      <c r="CO302" s="280">
        <f t="shared" ca="1" si="814"/>
        <v>0</v>
      </c>
      <c r="CP302" s="365">
        <f t="shared" ca="1" si="815"/>
        <v>0</v>
      </c>
      <c r="CQ302" s="613">
        <f t="shared" ca="1" si="816"/>
        <v>0</v>
      </c>
      <c r="CR302" s="280">
        <f t="shared" ca="1" si="817"/>
        <v>10</v>
      </c>
      <c r="CS302" s="280">
        <f t="shared" ca="1" si="818"/>
        <v>25</v>
      </c>
      <c r="CT302" s="280">
        <f t="shared" ca="1" si="819"/>
        <v>7</v>
      </c>
      <c r="CU302" s="280">
        <f t="shared" ca="1" si="820"/>
        <v>0</v>
      </c>
      <c r="CV302" s="280">
        <f t="shared" ca="1" si="821"/>
        <v>7</v>
      </c>
      <c r="CW302" s="365">
        <f t="shared" ca="1" si="822"/>
        <v>0</v>
      </c>
      <c r="CX302" s="280">
        <f t="shared" ca="1" si="823"/>
        <v>25</v>
      </c>
      <c r="CY302" s="280">
        <f t="shared" ca="1" si="824"/>
        <v>0</v>
      </c>
      <c r="CZ302" s="280">
        <f t="shared" ca="1" si="825"/>
        <v>0</v>
      </c>
      <c r="DA302" s="280">
        <f t="shared" ca="1" si="826"/>
        <v>0</v>
      </c>
      <c r="DB302" s="280">
        <f t="shared" ca="1" si="827"/>
        <v>15</v>
      </c>
      <c r="DC302" s="280">
        <f t="shared" ca="1" si="828"/>
        <v>0</v>
      </c>
      <c r="DD302" s="280">
        <f t="shared" ca="1" si="829"/>
        <v>0</v>
      </c>
      <c r="DE302" s="280">
        <f t="shared" ca="1" si="830"/>
        <v>0</v>
      </c>
      <c r="DF302" s="280">
        <f t="shared" ca="1" si="831"/>
        <v>0</v>
      </c>
      <c r="DG302" s="280">
        <f t="shared" ca="1" si="832"/>
        <v>0</v>
      </c>
      <c r="DH302" s="280">
        <f t="shared" ca="1" si="833"/>
        <v>0</v>
      </c>
      <c r="DI302" s="568">
        <f t="shared" ca="1" si="834"/>
        <v>24</v>
      </c>
      <c r="DJ302" s="568">
        <f t="shared" ca="1" si="835"/>
        <v>65</v>
      </c>
      <c r="DK302" s="414">
        <f t="shared" ca="1" si="836"/>
        <v>650</v>
      </c>
      <c r="DL302" s="281">
        <f t="shared" ca="1" si="837"/>
        <v>739</v>
      </c>
      <c r="DM302" s="281">
        <f t="shared" ca="1" si="708"/>
        <v>738</v>
      </c>
      <c r="DN302" s="454">
        <f t="shared" ca="1" si="838"/>
        <v>-1</v>
      </c>
      <c r="DO302" s="626">
        <f t="shared" ca="1" si="839"/>
        <v>-1.3531799729364006E-3</v>
      </c>
    </row>
    <row r="303" spans="1:119" ht="11.25" customHeight="1">
      <c r="A303" s="1">
        <f t="shared" si="777"/>
        <v>2027</v>
      </c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32">
        <f t="shared" si="840"/>
        <v>0</v>
      </c>
      <c r="P303" s="1">
        <f t="shared" si="782"/>
        <v>2027</v>
      </c>
      <c r="Q303" s="488">
        <f t="shared" si="795"/>
        <v>0</v>
      </c>
      <c r="R303" s="488">
        <f t="shared" si="784"/>
        <v>0</v>
      </c>
      <c r="S303" s="488">
        <f t="shared" si="785"/>
        <v>0</v>
      </c>
      <c r="T303" s="488">
        <f t="shared" si="786"/>
        <v>0</v>
      </c>
      <c r="U303" s="488">
        <f t="shared" si="787"/>
        <v>0</v>
      </c>
      <c r="V303" s="488">
        <f t="shared" si="788"/>
        <v>0</v>
      </c>
      <c r="W303" s="488">
        <f t="shared" si="789"/>
        <v>0</v>
      </c>
      <c r="X303" s="488">
        <f t="shared" si="790"/>
        <v>0</v>
      </c>
      <c r="Y303" s="488">
        <f t="shared" si="791"/>
        <v>0</v>
      </c>
      <c r="Z303" s="488">
        <f t="shared" si="792"/>
        <v>0</v>
      </c>
      <c r="AA303" s="488">
        <f t="shared" si="793"/>
        <v>0</v>
      </c>
      <c r="AB303" s="488">
        <f t="shared" si="794"/>
        <v>0</v>
      </c>
      <c r="AC303" s="32">
        <f t="shared" si="841"/>
        <v>0</v>
      </c>
      <c r="AD303" s="55"/>
      <c r="AE303" s="262"/>
      <c r="AF303" s="262"/>
      <c r="AH303" s="25"/>
      <c r="AI303" s="237" t="str">
        <f t="shared" si="729"/>
        <v>Z</v>
      </c>
      <c r="AJ303" s="25">
        <f t="shared" si="730"/>
        <v>2036</v>
      </c>
      <c r="AK303" s="284">
        <f t="shared" si="731"/>
        <v>10</v>
      </c>
      <c r="AL303" s="285">
        <f t="shared" ca="1" si="796"/>
        <v>0</v>
      </c>
      <c r="AM303" s="285">
        <f t="shared" ca="1" si="796"/>
        <v>0</v>
      </c>
      <c r="AN303" s="285">
        <f t="shared" ca="1" si="796"/>
        <v>0</v>
      </c>
      <c r="AO303" s="285">
        <f t="shared" ca="1" si="796"/>
        <v>0</v>
      </c>
      <c r="AP303" s="285">
        <f t="shared" ca="1" si="796"/>
        <v>0</v>
      </c>
      <c r="AQ303" s="285">
        <f t="shared" ca="1" si="796"/>
        <v>0</v>
      </c>
      <c r="AR303" s="285">
        <f t="shared" ca="1" si="796"/>
        <v>0</v>
      </c>
      <c r="AS303" s="285">
        <f t="shared" ca="1" si="796"/>
        <v>0</v>
      </c>
      <c r="AT303" s="285">
        <f t="shared" ca="1" si="796"/>
        <v>0</v>
      </c>
      <c r="AU303" s="285">
        <f t="shared" ca="1" si="796"/>
        <v>150</v>
      </c>
      <c r="AV303" s="285">
        <f t="shared" ca="1" si="797"/>
        <v>500</v>
      </c>
      <c r="AW303" s="285">
        <f t="shared" ca="1" si="797"/>
        <v>0</v>
      </c>
      <c r="AX303" s="285">
        <f t="shared" ca="1" si="797"/>
        <v>0</v>
      </c>
      <c r="AY303" s="609">
        <f t="shared" ca="1" si="797"/>
        <v>0</v>
      </c>
      <c r="AZ303" s="285">
        <f t="shared" ca="1" si="797"/>
        <v>10</v>
      </c>
      <c r="BA303" s="285">
        <f t="shared" ca="1" si="797"/>
        <v>25</v>
      </c>
      <c r="BB303" s="285">
        <f t="shared" ca="1" si="797"/>
        <v>7</v>
      </c>
      <c r="BC303" s="285">
        <f t="shared" ca="1" si="797"/>
        <v>0</v>
      </c>
      <c r="BD303" s="285">
        <f t="shared" ca="1" si="797"/>
        <v>7</v>
      </c>
      <c r="BE303" s="285">
        <f t="shared" ca="1" si="668"/>
        <v>0</v>
      </c>
      <c r="BF303" s="285">
        <f t="shared" ca="1" si="842"/>
        <v>25</v>
      </c>
      <c r="BG303" s="285">
        <f t="shared" ca="1" si="842"/>
        <v>0</v>
      </c>
      <c r="BH303" s="285">
        <f t="shared" ca="1" si="842"/>
        <v>0</v>
      </c>
      <c r="BI303" s="285">
        <f t="shared" ca="1" si="842"/>
        <v>0</v>
      </c>
      <c r="BJ303" s="285">
        <f t="shared" ca="1" si="798"/>
        <v>15</v>
      </c>
      <c r="BK303" s="285">
        <f t="shared" ca="1" si="798"/>
        <v>0</v>
      </c>
      <c r="BL303" s="285">
        <f t="shared" ca="1" si="798"/>
        <v>0</v>
      </c>
      <c r="BM303" s="285">
        <f t="shared" ca="1" si="798"/>
        <v>0</v>
      </c>
      <c r="BN303" s="285">
        <f t="shared" ca="1" si="798"/>
        <v>0</v>
      </c>
      <c r="BO303" s="285">
        <f t="shared" ca="1" si="798"/>
        <v>0</v>
      </c>
      <c r="BP303" s="285">
        <f t="shared" ca="1" si="798"/>
        <v>0</v>
      </c>
      <c r="BQ303" s="514">
        <f t="shared" ca="1" si="669"/>
        <v>24</v>
      </c>
      <c r="BR303" s="566">
        <f t="shared" ca="1" si="728"/>
        <v>88.9</v>
      </c>
      <c r="BS303" s="274">
        <f t="shared" ca="1" si="727"/>
        <v>650</v>
      </c>
      <c r="BT303" s="285">
        <f t="shared" ca="1" si="670"/>
        <v>739</v>
      </c>
      <c r="BU303" s="286" t="str">
        <f t="shared" si="732"/>
        <v>K</v>
      </c>
      <c r="BV303" s="323">
        <f t="shared" ca="1" si="799"/>
        <v>739</v>
      </c>
      <c r="BW303" s="323">
        <f t="shared" ca="1" si="800"/>
        <v>0</v>
      </c>
      <c r="BX303" s="29"/>
      <c r="BY303" s="29"/>
      <c r="BZ303" s="29"/>
      <c r="CA303" s="237" t="str">
        <f t="shared" si="665"/>
        <v>K</v>
      </c>
      <c r="CB303" s="278">
        <f t="shared" si="801"/>
        <v>2036</v>
      </c>
      <c r="CC303" s="279">
        <f t="shared" si="802"/>
        <v>10</v>
      </c>
      <c r="CD303" s="280">
        <f t="shared" ca="1" si="803"/>
        <v>0</v>
      </c>
      <c r="CE303" s="280">
        <f t="shared" ca="1" si="804"/>
        <v>0</v>
      </c>
      <c r="CF303" s="280">
        <f t="shared" ca="1" si="805"/>
        <v>0</v>
      </c>
      <c r="CG303" s="280">
        <f t="shared" ca="1" si="806"/>
        <v>0</v>
      </c>
      <c r="CH303" s="280">
        <f t="shared" ca="1" si="807"/>
        <v>0</v>
      </c>
      <c r="CI303" s="280">
        <f t="shared" ca="1" si="808"/>
        <v>0</v>
      </c>
      <c r="CJ303" s="280">
        <f t="shared" ca="1" si="809"/>
        <v>0</v>
      </c>
      <c r="CK303" s="280">
        <f t="shared" ca="1" si="810"/>
        <v>0</v>
      </c>
      <c r="CL303" s="280">
        <f t="shared" ca="1" si="811"/>
        <v>0</v>
      </c>
      <c r="CM303" s="280">
        <f t="shared" ca="1" si="812"/>
        <v>150</v>
      </c>
      <c r="CN303" s="280">
        <f t="shared" ca="1" si="813"/>
        <v>500</v>
      </c>
      <c r="CO303" s="280">
        <f t="shared" ca="1" si="814"/>
        <v>0</v>
      </c>
      <c r="CP303" s="365">
        <f t="shared" ca="1" si="815"/>
        <v>0</v>
      </c>
      <c r="CQ303" s="613">
        <f t="shared" ca="1" si="816"/>
        <v>0</v>
      </c>
      <c r="CR303" s="280">
        <f t="shared" ca="1" si="817"/>
        <v>11</v>
      </c>
      <c r="CS303" s="280">
        <f t="shared" ca="1" si="818"/>
        <v>25</v>
      </c>
      <c r="CT303" s="280">
        <f t="shared" ca="1" si="819"/>
        <v>7</v>
      </c>
      <c r="CU303" s="280">
        <f t="shared" ca="1" si="820"/>
        <v>0</v>
      </c>
      <c r="CV303" s="280">
        <f t="shared" ca="1" si="821"/>
        <v>5</v>
      </c>
      <c r="CW303" s="365">
        <f t="shared" ca="1" si="822"/>
        <v>0</v>
      </c>
      <c r="CX303" s="280">
        <f t="shared" ca="1" si="823"/>
        <v>25</v>
      </c>
      <c r="CY303" s="280">
        <f t="shared" ca="1" si="824"/>
        <v>0</v>
      </c>
      <c r="CZ303" s="280">
        <f t="shared" ca="1" si="825"/>
        <v>0</v>
      </c>
      <c r="DA303" s="280">
        <f t="shared" ca="1" si="826"/>
        <v>0</v>
      </c>
      <c r="DB303" s="280">
        <f t="shared" ca="1" si="827"/>
        <v>15</v>
      </c>
      <c r="DC303" s="280">
        <f t="shared" ca="1" si="828"/>
        <v>0</v>
      </c>
      <c r="DD303" s="280">
        <f t="shared" ca="1" si="829"/>
        <v>0</v>
      </c>
      <c r="DE303" s="280">
        <f t="shared" ca="1" si="830"/>
        <v>0</v>
      </c>
      <c r="DF303" s="280">
        <f t="shared" ca="1" si="831"/>
        <v>0</v>
      </c>
      <c r="DG303" s="280">
        <f t="shared" ca="1" si="832"/>
        <v>0</v>
      </c>
      <c r="DH303" s="280">
        <f t="shared" ca="1" si="833"/>
        <v>0</v>
      </c>
      <c r="DI303" s="568">
        <f t="shared" ca="1" si="834"/>
        <v>23</v>
      </c>
      <c r="DJ303" s="568">
        <f t="shared" ca="1" si="835"/>
        <v>65</v>
      </c>
      <c r="DK303" s="414">
        <f t="shared" ca="1" si="836"/>
        <v>650</v>
      </c>
      <c r="DL303" s="281">
        <f t="shared" ca="1" si="837"/>
        <v>738</v>
      </c>
      <c r="DM303" s="281">
        <f t="shared" ca="1" si="708"/>
        <v>737</v>
      </c>
      <c r="DN303" s="454">
        <f t="shared" ca="1" si="838"/>
        <v>-1</v>
      </c>
      <c r="DO303" s="626">
        <f t="shared" ca="1" si="839"/>
        <v>-1.3550135501355014E-3</v>
      </c>
    </row>
    <row r="304" spans="1:119" ht="11.25" customHeight="1">
      <c r="A304" s="1">
        <f t="shared" si="777"/>
        <v>2028</v>
      </c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32">
        <f t="shared" si="840"/>
        <v>0</v>
      </c>
      <c r="P304" s="1">
        <f t="shared" si="782"/>
        <v>2028</v>
      </c>
      <c r="Q304" s="488">
        <f t="shared" si="795"/>
        <v>0</v>
      </c>
      <c r="R304" s="488">
        <f t="shared" si="784"/>
        <v>0</v>
      </c>
      <c r="S304" s="488">
        <f t="shared" si="785"/>
        <v>0</v>
      </c>
      <c r="T304" s="488">
        <f t="shared" si="786"/>
        <v>0</v>
      </c>
      <c r="U304" s="488">
        <f t="shared" si="787"/>
        <v>0</v>
      </c>
      <c r="V304" s="488">
        <f t="shared" si="788"/>
        <v>0</v>
      </c>
      <c r="W304" s="488">
        <f t="shared" si="789"/>
        <v>0</v>
      </c>
      <c r="X304" s="488">
        <f t="shared" si="790"/>
        <v>0</v>
      </c>
      <c r="Y304" s="488">
        <f t="shared" si="791"/>
        <v>0</v>
      </c>
      <c r="Z304" s="488">
        <f t="shared" si="792"/>
        <v>0</v>
      </c>
      <c r="AA304" s="488">
        <f t="shared" si="793"/>
        <v>0</v>
      </c>
      <c r="AB304" s="488">
        <f t="shared" si="794"/>
        <v>0</v>
      </c>
      <c r="AC304" s="32">
        <f t="shared" si="841"/>
        <v>0</v>
      </c>
      <c r="AE304" s="237"/>
      <c r="AF304" s="259"/>
      <c r="AG304" s="25"/>
      <c r="AH304" s="25"/>
      <c r="AI304" s="237" t="str">
        <f t="shared" si="729"/>
        <v>AA</v>
      </c>
      <c r="AJ304" s="25">
        <f t="shared" si="730"/>
        <v>2036</v>
      </c>
      <c r="AK304" s="284">
        <f t="shared" si="731"/>
        <v>11</v>
      </c>
      <c r="AL304" s="285">
        <f t="shared" ca="1" si="796"/>
        <v>0</v>
      </c>
      <c r="AM304" s="285">
        <f t="shared" ca="1" si="796"/>
        <v>0</v>
      </c>
      <c r="AN304" s="285">
        <f t="shared" ca="1" si="796"/>
        <v>0</v>
      </c>
      <c r="AO304" s="285">
        <f t="shared" ca="1" si="796"/>
        <v>0</v>
      </c>
      <c r="AP304" s="285">
        <f t="shared" ca="1" si="796"/>
        <v>0</v>
      </c>
      <c r="AQ304" s="285">
        <f t="shared" ca="1" si="796"/>
        <v>0</v>
      </c>
      <c r="AR304" s="285">
        <f t="shared" ca="1" si="796"/>
        <v>0</v>
      </c>
      <c r="AS304" s="285">
        <f t="shared" ca="1" si="796"/>
        <v>0</v>
      </c>
      <c r="AT304" s="285">
        <f t="shared" ca="1" si="796"/>
        <v>0</v>
      </c>
      <c r="AU304" s="285">
        <f t="shared" ca="1" si="796"/>
        <v>150</v>
      </c>
      <c r="AV304" s="285">
        <f t="shared" ca="1" si="797"/>
        <v>500</v>
      </c>
      <c r="AW304" s="285">
        <f t="shared" ca="1" si="797"/>
        <v>0</v>
      </c>
      <c r="AX304" s="285">
        <f t="shared" ca="1" si="797"/>
        <v>0</v>
      </c>
      <c r="AY304" s="609">
        <f t="shared" ca="1" si="797"/>
        <v>0</v>
      </c>
      <c r="AZ304" s="285">
        <f t="shared" ca="1" si="797"/>
        <v>10</v>
      </c>
      <c r="BA304" s="285">
        <f t="shared" ca="1" si="797"/>
        <v>25</v>
      </c>
      <c r="BB304" s="285">
        <f t="shared" ca="1" si="797"/>
        <v>7</v>
      </c>
      <c r="BC304" s="285">
        <f t="shared" ca="1" si="797"/>
        <v>0</v>
      </c>
      <c r="BD304" s="285">
        <f t="shared" ca="1" si="797"/>
        <v>7</v>
      </c>
      <c r="BE304" s="285">
        <f t="shared" ca="1" si="668"/>
        <v>0</v>
      </c>
      <c r="BF304" s="285">
        <f t="shared" ca="1" si="842"/>
        <v>25</v>
      </c>
      <c r="BG304" s="285">
        <f t="shared" ca="1" si="842"/>
        <v>0</v>
      </c>
      <c r="BH304" s="285">
        <f t="shared" ca="1" si="842"/>
        <v>0</v>
      </c>
      <c r="BI304" s="285">
        <f t="shared" ca="1" si="842"/>
        <v>0</v>
      </c>
      <c r="BJ304" s="285">
        <f t="shared" ca="1" si="798"/>
        <v>15</v>
      </c>
      <c r="BK304" s="285">
        <f t="shared" ca="1" si="798"/>
        <v>0</v>
      </c>
      <c r="BL304" s="285">
        <f t="shared" ca="1" si="798"/>
        <v>0</v>
      </c>
      <c r="BM304" s="285">
        <f t="shared" ca="1" si="798"/>
        <v>0</v>
      </c>
      <c r="BN304" s="285">
        <f t="shared" ca="1" si="798"/>
        <v>0</v>
      </c>
      <c r="BO304" s="285">
        <f t="shared" ca="1" si="798"/>
        <v>0</v>
      </c>
      <c r="BP304" s="285">
        <f t="shared" ca="1" si="798"/>
        <v>0</v>
      </c>
      <c r="BQ304" s="514">
        <f t="shared" ca="1" si="669"/>
        <v>23</v>
      </c>
      <c r="BR304" s="566">
        <f t="shared" ca="1" si="728"/>
        <v>88.3</v>
      </c>
      <c r="BS304" s="274">
        <f t="shared" ca="1" si="727"/>
        <v>650</v>
      </c>
      <c r="BT304" s="285">
        <f t="shared" ca="1" si="670"/>
        <v>738</v>
      </c>
      <c r="BU304" s="286" t="str">
        <f t="shared" si="732"/>
        <v>L</v>
      </c>
      <c r="BV304" s="323">
        <f t="shared" ca="1" si="799"/>
        <v>739</v>
      </c>
      <c r="BW304" s="323">
        <f t="shared" ca="1" si="800"/>
        <v>1</v>
      </c>
      <c r="BX304" s="29"/>
      <c r="BY304" s="29"/>
      <c r="BZ304" s="29"/>
      <c r="CA304" s="237" t="str">
        <f t="shared" si="665"/>
        <v>L</v>
      </c>
      <c r="CB304" s="278">
        <f t="shared" si="801"/>
        <v>2036</v>
      </c>
      <c r="CC304" s="279">
        <f t="shared" si="802"/>
        <v>11</v>
      </c>
      <c r="CD304" s="280">
        <f t="shared" ca="1" si="803"/>
        <v>0</v>
      </c>
      <c r="CE304" s="280">
        <f t="shared" ca="1" si="804"/>
        <v>0</v>
      </c>
      <c r="CF304" s="280">
        <f t="shared" ca="1" si="805"/>
        <v>0</v>
      </c>
      <c r="CG304" s="280">
        <f t="shared" ca="1" si="806"/>
        <v>0</v>
      </c>
      <c r="CH304" s="280">
        <f t="shared" ca="1" si="807"/>
        <v>0</v>
      </c>
      <c r="CI304" s="280">
        <f t="shared" ca="1" si="808"/>
        <v>0</v>
      </c>
      <c r="CJ304" s="280">
        <f t="shared" ca="1" si="809"/>
        <v>0</v>
      </c>
      <c r="CK304" s="280">
        <f t="shared" ca="1" si="810"/>
        <v>0</v>
      </c>
      <c r="CL304" s="280">
        <f t="shared" ca="1" si="811"/>
        <v>0</v>
      </c>
      <c r="CM304" s="280">
        <f t="shared" ca="1" si="812"/>
        <v>150</v>
      </c>
      <c r="CN304" s="280">
        <f t="shared" ca="1" si="813"/>
        <v>500</v>
      </c>
      <c r="CO304" s="280">
        <f t="shared" ca="1" si="814"/>
        <v>0</v>
      </c>
      <c r="CP304" s="365">
        <f t="shared" ca="1" si="815"/>
        <v>0</v>
      </c>
      <c r="CQ304" s="613">
        <f t="shared" ca="1" si="816"/>
        <v>0</v>
      </c>
      <c r="CR304" s="280">
        <f t="shared" ca="1" si="817"/>
        <v>7</v>
      </c>
      <c r="CS304" s="280">
        <f t="shared" ca="1" si="818"/>
        <v>25</v>
      </c>
      <c r="CT304" s="280">
        <f t="shared" ca="1" si="819"/>
        <v>6</v>
      </c>
      <c r="CU304" s="280">
        <f t="shared" ca="1" si="820"/>
        <v>0</v>
      </c>
      <c r="CV304" s="280">
        <f t="shared" ca="1" si="821"/>
        <v>5</v>
      </c>
      <c r="CW304" s="365">
        <f t="shared" ca="1" si="822"/>
        <v>0</v>
      </c>
      <c r="CX304" s="280">
        <f t="shared" ca="1" si="823"/>
        <v>25</v>
      </c>
      <c r="CY304" s="280">
        <f t="shared" ca="1" si="824"/>
        <v>0</v>
      </c>
      <c r="CZ304" s="280">
        <f t="shared" ca="1" si="825"/>
        <v>0</v>
      </c>
      <c r="DA304" s="280">
        <f t="shared" ca="1" si="826"/>
        <v>0</v>
      </c>
      <c r="DB304" s="280">
        <f t="shared" ca="1" si="827"/>
        <v>15</v>
      </c>
      <c r="DC304" s="280">
        <f t="shared" ca="1" si="828"/>
        <v>0</v>
      </c>
      <c r="DD304" s="280">
        <f t="shared" ca="1" si="829"/>
        <v>0</v>
      </c>
      <c r="DE304" s="280">
        <f t="shared" ca="1" si="830"/>
        <v>0</v>
      </c>
      <c r="DF304" s="280">
        <f t="shared" ca="1" si="831"/>
        <v>0</v>
      </c>
      <c r="DG304" s="280">
        <f t="shared" ca="1" si="832"/>
        <v>0</v>
      </c>
      <c r="DH304" s="280">
        <f t="shared" ca="1" si="833"/>
        <v>0</v>
      </c>
      <c r="DI304" s="568">
        <f t="shared" ca="1" si="834"/>
        <v>18</v>
      </c>
      <c r="DJ304" s="568">
        <f t="shared" ca="1" si="835"/>
        <v>65</v>
      </c>
      <c r="DK304" s="414">
        <f t="shared" ca="1" si="836"/>
        <v>650</v>
      </c>
      <c r="DL304" s="281">
        <f t="shared" ca="1" si="837"/>
        <v>733</v>
      </c>
      <c r="DM304" s="281">
        <f t="shared" ca="1" si="708"/>
        <v>733</v>
      </c>
      <c r="DN304" s="454">
        <f t="shared" ca="1" si="838"/>
        <v>0</v>
      </c>
      <c r="DO304" s="626">
        <f t="shared" ca="1" si="839"/>
        <v>0</v>
      </c>
    </row>
    <row r="305" spans="1:119" s="26" customFormat="1" ht="11.25" customHeight="1">
      <c r="A305" s="1">
        <f t="shared" si="777"/>
        <v>2029</v>
      </c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32">
        <f t="shared" si="840"/>
        <v>0</v>
      </c>
      <c r="O305" s="29"/>
      <c r="P305" s="1">
        <f t="shared" si="782"/>
        <v>2029</v>
      </c>
      <c r="Q305" s="488">
        <f t="shared" si="795"/>
        <v>0</v>
      </c>
      <c r="R305" s="488">
        <f t="shared" si="784"/>
        <v>0</v>
      </c>
      <c r="S305" s="488">
        <f t="shared" si="785"/>
        <v>0</v>
      </c>
      <c r="T305" s="488">
        <f t="shared" si="786"/>
        <v>0</v>
      </c>
      <c r="U305" s="488">
        <f t="shared" si="787"/>
        <v>0</v>
      </c>
      <c r="V305" s="488">
        <f t="shared" si="788"/>
        <v>0</v>
      </c>
      <c r="W305" s="488">
        <f t="shared" si="789"/>
        <v>0</v>
      </c>
      <c r="X305" s="488">
        <f t="shared" si="790"/>
        <v>0</v>
      </c>
      <c r="Y305" s="488">
        <f t="shared" si="791"/>
        <v>0</v>
      </c>
      <c r="Z305" s="488">
        <f t="shared" si="792"/>
        <v>0</v>
      </c>
      <c r="AA305" s="488">
        <f t="shared" si="793"/>
        <v>0</v>
      </c>
      <c r="AB305" s="488">
        <f t="shared" si="794"/>
        <v>0</v>
      </c>
      <c r="AC305" s="32">
        <f>SUM(Q305:AB305)</f>
        <v>0</v>
      </c>
      <c r="AD305" s="55"/>
      <c r="AE305" s="262"/>
      <c r="AF305" s="262"/>
      <c r="AG305" s="25"/>
      <c r="AH305" s="25"/>
      <c r="AI305" s="237" t="str">
        <f t="shared" si="729"/>
        <v>AB</v>
      </c>
      <c r="AJ305" s="25">
        <f t="shared" si="730"/>
        <v>2036</v>
      </c>
      <c r="AK305" s="284">
        <f t="shared" si="731"/>
        <v>12</v>
      </c>
      <c r="AL305" s="285">
        <f t="shared" ca="1" si="796"/>
        <v>0</v>
      </c>
      <c r="AM305" s="285">
        <f t="shared" ca="1" si="796"/>
        <v>0</v>
      </c>
      <c r="AN305" s="285">
        <f t="shared" ca="1" si="796"/>
        <v>0</v>
      </c>
      <c r="AO305" s="285">
        <f t="shared" ca="1" si="796"/>
        <v>0</v>
      </c>
      <c r="AP305" s="285">
        <f t="shared" ca="1" si="796"/>
        <v>0</v>
      </c>
      <c r="AQ305" s="285">
        <f t="shared" ca="1" si="796"/>
        <v>0</v>
      </c>
      <c r="AR305" s="285">
        <f t="shared" ca="1" si="796"/>
        <v>0</v>
      </c>
      <c r="AS305" s="285">
        <f t="shared" ca="1" si="796"/>
        <v>0</v>
      </c>
      <c r="AT305" s="285">
        <f t="shared" ca="1" si="796"/>
        <v>0</v>
      </c>
      <c r="AU305" s="285">
        <f t="shared" ca="1" si="796"/>
        <v>150</v>
      </c>
      <c r="AV305" s="285">
        <f t="shared" ca="1" si="797"/>
        <v>500</v>
      </c>
      <c r="AW305" s="285">
        <f t="shared" ca="1" si="797"/>
        <v>0</v>
      </c>
      <c r="AX305" s="285">
        <f t="shared" ca="1" si="797"/>
        <v>0</v>
      </c>
      <c r="AY305" s="609">
        <f t="shared" ca="1" si="797"/>
        <v>0</v>
      </c>
      <c r="AZ305" s="285">
        <f t="shared" ca="1" si="797"/>
        <v>11</v>
      </c>
      <c r="BA305" s="285">
        <f t="shared" ca="1" si="797"/>
        <v>25</v>
      </c>
      <c r="BB305" s="285">
        <f t="shared" ca="1" si="797"/>
        <v>6</v>
      </c>
      <c r="BC305" s="285">
        <f t="shared" ca="1" si="797"/>
        <v>0</v>
      </c>
      <c r="BD305" s="285">
        <f t="shared" ca="1" si="797"/>
        <v>5</v>
      </c>
      <c r="BE305" s="285">
        <f t="shared" ca="1" si="668"/>
        <v>0</v>
      </c>
      <c r="BF305" s="285">
        <f t="shared" ca="1" si="842"/>
        <v>25</v>
      </c>
      <c r="BG305" s="285">
        <f t="shared" ca="1" si="842"/>
        <v>0</v>
      </c>
      <c r="BH305" s="285">
        <f t="shared" ca="1" si="842"/>
        <v>0</v>
      </c>
      <c r="BI305" s="285">
        <f t="shared" ca="1" si="842"/>
        <v>0</v>
      </c>
      <c r="BJ305" s="285">
        <f t="shared" ca="1" si="798"/>
        <v>15</v>
      </c>
      <c r="BK305" s="285">
        <f t="shared" ca="1" si="798"/>
        <v>0</v>
      </c>
      <c r="BL305" s="285">
        <f t="shared" ca="1" si="798"/>
        <v>0</v>
      </c>
      <c r="BM305" s="285">
        <f t="shared" ca="1" si="798"/>
        <v>0</v>
      </c>
      <c r="BN305" s="285">
        <f t="shared" ca="1" si="798"/>
        <v>0</v>
      </c>
      <c r="BO305" s="285">
        <f t="shared" ca="1" si="798"/>
        <v>0</v>
      </c>
      <c r="BP305" s="285">
        <f t="shared" ca="1" si="798"/>
        <v>0</v>
      </c>
      <c r="BQ305" s="514">
        <f t="shared" ca="1" si="669"/>
        <v>22</v>
      </c>
      <c r="BR305" s="566">
        <f t="shared" ca="1" si="728"/>
        <v>87</v>
      </c>
      <c r="BS305" s="274">
        <f t="shared" ca="1" si="727"/>
        <v>650</v>
      </c>
      <c r="BT305" s="285">
        <f t="shared" ca="1" si="670"/>
        <v>737</v>
      </c>
      <c r="BU305" s="286" t="str">
        <f t="shared" si="732"/>
        <v>M</v>
      </c>
      <c r="BV305" s="323">
        <f t="shared" ca="1" si="799"/>
        <v>737</v>
      </c>
      <c r="BW305" s="323">
        <f t="shared" ca="1" si="800"/>
        <v>0</v>
      </c>
      <c r="BX305" s="29"/>
      <c r="BY305" s="29"/>
      <c r="BZ305" s="29"/>
      <c r="CA305" s="237" t="str">
        <f t="shared" si="665"/>
        <v>M</v>
      </c>
      <c r="CB305" s="278">
        <f t="shared" si="801"/>
        <v>2036</v>
      </c>
      <c r="CC305" s="279">
        <f t="shared" si="802"/>
        <v>12</v>
      </c>
      <c r="CD305" s="280">
        <f t="shared" ca="1" si="803"/>
        <v>0</v>
      </c>
      <c r="CE305" s="280">
        <f t="shared" ca="1" si="804"/>
        <v>0</v>
      </c>
      <c r="CF305" s="280">
        <f t="shared" ca="1" si="805"/>
        <v>0</v>
      </c>
      <c r="CG305" s="280">
        <f t="shared" ca="1" si="806"/>
        <v>0</v>
      </c>
      <c r="CH305" s="280">
        <f t="shared" ca="1" si="807"/>
        <v>0</v>
      </c>
      <c r="CI305" s="280">
        <f t="shared" ca="1" si="808"/>
        <v>0</v>
      </c>
      <c r="CJ305" s="280">
        <f t="shared" ca="1" si="809"/>
        <v>0</v>
      </c>
      <c r="CK305" s="280">
        <f t="shared" ca="1" si="810"/>
        <v>0</v>
      </c>
      <c r="CL305" s="280">
        <f t="shared" ca="1" si="811"/>
        <v>600</v>
      </c>
      <c r="CM305" s="280">
        <f t="shared" ca="1" si="812"/>
        <v>150</v>
      </c>
      <c r="CN305" s="280">
        <f t="shared" ca="1" si="813"/>
        <v>500</v>
      </c>
      <c r="CO305" s="280">
        <f t="shared" ca="1" si="814"/>
        <v>0</v>
      </c>
      <c r="CP305" s="365">
        <f t="shared" ca="1" si="815"/>
        <v>0</v>
      </c>
      <c r="CQ305" s="613">
        <f t="shared" ca="1" si="816"/>
        <v>0</v>
      </c>
      <c r="CR305" s="280">
        <f t="shared" ca="1" si="817"/>
        <v>10</v>
      </c>
      <c r="CS305" s="280">
        <f t="shared" ca="1" si="818"/>
        <v>25</v>
      </c>
      <c r="CT305" s="280">
        <f t="shared" ca="1" si="819"/>
        <v>8</v>
      </c>
      <c r="CU305" s="280">
        <f t="shared" ca="1" si="820"/>
        <v>0</v>
      </c>
      <c r="CV305" s="280">
        <f t="shared" ca="1" si="821"/>
        <v>6</v>
      </c>
      <c r="CW305" s="365">
        <f t="shared" ca="1" si="822"/>
        <v>0</v>
      </c>
      <c r="CX305" s="280">
        <f t="shared" ca="1" si="823"/>
        <v>25</v>
      </c>
      <c r="CY305" s="280">
        <f t="shared" ca="1" si="824"/>
        <v>0</v>
      </c>
      <c r="CZ305" s="280">
        <f t="shared" ca="1" si="825"/>
        <v>0</v>
      </c>
      <c r="DA305" s="280">
        <f t="shared" ca="1" si="826"/>
        <v>0</v>
      </c>
      <c r="DB305" s="280">
        <f t="shared" ca="1" si="827"/>
        <v>15</v>
      </c>
      <c r="DC305" s="280">
        <f t="shared" ca="1" si="828"/>
        <v>0</v>
      </c>
      <c r="DD305" s="280">
        <f t="shared" ca="1" si="829"/>
        <v>0</v>
      </c>
      <c r="DE305" s="280">
        <f t="shared" ca="1" si="830"/>
        <v>0</v>
      </c>
      <c r="DF305" s="280">
        <f t="shared" ca="1" si="831"/>
        <v>0</v>
      </c>
      <c r="DG305" s="280">
        <f t="shared" ca="1" si="832"/>
        <v>0</v>
      </c>
      <c r="DH305" s="280">
        <f t="shared" ca="1" si="833"/>
        <v>0</v>
      </c>
      <c r="DI305" s="568">
        <f t="shared" ca="1" si="834"/>
        <v>24</v>
      </c>
      <c r="DJ305" s="568">
        <f t="shared" ca="1" si="835"/>
        <v>65</v>
      </c>
      <c r="DK305" s="414">
        <f t="shared" ca="1" si="836"/>
        <v>1250</v>
      </c>
      <c r="DL305" s="281">
        <f t="shared" ca="1" si="837"/>
        <v>1339</v>
      </c>
      <c r="DM305" s="281">
        <f t="shared" ca="1" si="708"/>
        <v>1339</v>
      </c>
      <c r="DN305" s="454">
        <f t="shared" ca="1" si="838"/>
        <v>0</v>
      </c>
      <c r="DO305" s="626">
        <f t="shared" ca="1" si="839"/>
        <v>0</v>
      </c>
    </row>
    <row r="306" spans="1:119" ht="11.25" customHeight="1">
      <c r="A306" s="1">
        <f t="shared" si="777"/>
        <v>2030</v>
      </c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32">
        <f t="shared" si="840"/>
        <v>0</v>
      </c>
      <c r="P306" s="1">
        <f t="shared" si="782"/>
        <v>2030</v>
      </c>
      <c r="Q306" s="488">
        <f t="shared" si="795"/>
        <v>0</v>
      </c>
      <c r="R306" s="488">
        <f t="shared" si="784"/>
        <v>0</v>
      </c>
      <c r="S306" s="488">
        <f t="shared" si="785"/>
        <v>0</v>
      </c>
      <c r="T306" s="488">
        <f t="shared" si="786"/>
        <v>0</v>
      </c>
      <c r="U306" s="488">
        <f t="shared" si="787"/>
        <v>0</v>
      </c>
      <c r="V306" s="488">
        <f t="shared" si="788"/>
        <v>0</v>
      </c>
      <c r="W306" s="488">
        <f t="shared" si="789"/>
        <v>0</v>
      </c>
      <c r="X306" s="488">
        <f t="shared" si="790"/>
        <v>0</v>
      </c>
      <c r="Y306" s="488">
        <f t="shared" si="791"/>
        <v>0</v>
      </c>
      <c r="Z306" s="488">
        <f t="shared" si="792"/>
        <v>0</v>
      </c>
      <c r="AA306" s="488">
        <f t="shared" si="793"/>
        <v>0</v>
      </c>
      <c r="AB306" s="488">
        <f t="shared" si="794"/>
        <v>0</v>
      </c>
      <c r="AC306" s="32">
        <f t="shared" ref="AC306:AC307" si="843">SUM(Q306:AB306)</f>
        <v>0</v>
      </c>
      <c r="AE306" s="237"/>
      <c r="AF306" s="259"/>
      <c r="AG306" s="25"/>
      <c r="AH306" s="25"/>
      <c r="AI306" s="237" t="str">
        <f t="shared" si="729"/>
        <v>Q</v>
      </c>
      <c r="AJ306" s="25">
        <f t="shared" si="730"/>
        <v>2037</v>
      </c>
      <c r="AK306" s="284">
        <f t="shared" si="731"/>
        <v>1</v>
      </c>
      <c r="AL306" s="285">
        <f t="shared" ca="1" si="796"/>
        <v>0</v>
      </c>
      <c r="AM306" s="285">
        <f t="shared" ca="1" si="796"/>
        <v>0</v>
      </c>
      <c r="AN306" s="285">
        <f t="shared" ca="1" si="796"/>
        <v>0</v>
      </c>
      <c r="AO306" s="285">
        <f t="shared" ca="1" si="796"/>
        <v>0</v>
      </c>
      <c r="AP306" s="285">
        <f t="shared" ca="1" si="796"/>
        <v>0</v>
      </c>
      <c r="AQ306" s="285">
        <f t="shared" ca="1" si="796"/>
        <v>0</v>
      </c>
      <c r="AR306" s="285">
        <f t="shared" ca="1" si="796"/>
        <v>0</v>
      </c>
      <c r="AS306" s="285">
        <f t="shared" ca="1" si="796"/>
        <v>0</v>
      </c>
      <c r="AT306" s="285">
        <f t="shared" ca="1" si="796"/>
        <v>600</v>
      </c>
      <c r="AU306" s="285">
        <f t="shared" ca="1" si="796"/>
        <v>150</v>
      </c>
      <c r="AV306" s="285">
        <f t="shared" ca="1" si="797"/>
        <v>500</v>
      </c>
      <c r="AW306" s="285">
        <f t="shared" ca="1" si="797"/>
        <v>0</v>
      </c>
      <c r="AX306" s="285">
        <f t="shared" ca="1" si="797"/>
        <v>0</v>
      </c>
      <c r="AY306" s="609">
        <f t="shared" ca="1" si="797"/>
        <v>0</v>
      </c>
      <c r="AZ306" s="285">
        <f t="shared" ca="1" si="797"/>
        <v>7</v>
      </c>
      <c r="BA306" s="285">
        <f t="shared" ca="1" si="797"/>
        <v>25</v>
      </c>
      <c r="BB306" s="285">
        <f t="shared" ca="1" si="797"/>
        <v>8</v>
      </c>
      <c r="BC306" s="285">
        <f t="shared" ca="1" si="797"/>
        <v>0</v>
      </c>
      <c r="BD306" s="285">
        <f t="shared" ca="1" si="797"/>
        <v>5</v>
      </c>
      <c r="BE306" s="285">
        <f t="shared" ca="1" si="668"/>
        <v>0</v>
      </c>
      <c r="BF306" s="285">
        <f t="shared" ca="1" si="842"/>
        <v>25</v>
      </c>
      <c r="BG306" s="285">
        <f t="shared" ca="1" si="842"/>
        <v>0</v>
      </c>
      <c r="BH306" s="285">
        <f t="shared" ca="1" si="842"/>
        <v>0</v>
      </c>
      <c r="BI306" s="285">
        <f t="shared" ca="1" si="842"/>
        <v>0</v>
      </c>
      <c r="BJ306" s="285">
        <f t="shared" ca="1" si="798"/>
        <v>15</v>
      </c>
      <c r="BK306" s="285">
        <f t="shared" ca="1" si="798"/>
        <v>0</v>
      </c>
      <c r="BL306" s="285">
        <f t="shared" ca="1" si="798"/>
        <v>0</v>
      </c>
      <c r="BM306" s="285">
        <f t="shared" ca="1" si="798"/>
        <v>0</v>
      </c>
      <c r="BN306" s="285">
        <f t="shared" ca="1" si="798"/>
        <v>0</v>
      </c>
      <c r="BO306" s="285">
        <f t="shared" ca="1" si="798"/>
        <v>0</v>
      </c>
      <c r="BP306" s="285">
        <f t="shared" ca="1" si="798"/>
        <v>0</v>
      </c>
      <c r="BQ306" s="514">
        <f t="shared" ca="1" si="669"/>
        <v>20</v>
      </c>
      <c r="BR306" s="566">
        <f t="shared" ca="1" si="728"/>
        <v>84.9</v>
      </c>
      <c r="BS306" s="274">
        <f t="shared" ca="1" si="727"/>
        <v>1250</v>
      </c>
      <c r="BT306" s="285">
        <f t="shared" ca="1" si="670"/>
        <v>1335</v>
      </c>
      <c r="BU306" s="286" t="str">
        <f t="shared" si="732"/>
        <v>B</v>
      </c>
      <c r="BV306" s="323">
        <f t="shared" ca="1" si="799"/>
        <v>1335</v>
      </c>
      <c r="BW306" s="323">
        <f t="shared" ca="1" si="800"/>
        <v>0</v>
      </c>
      <c r="BX306" s="29"/>
      <c r="BY306" s="29"/>
      <c r="BZ306" s="29"/>
      <c r="CA306" s="237" t="str">
        <f t="shared" si="665"/>
        <v>B</v>
      </c>
      <c r="CB306" s="278">
        <f t="shared" si="801"/>
        <v>2037</v>
      </c>
      <c r="CC306" s="279">
        <f t="shared" si="802"/>
        <v>1</v>
      </c>
      <c r="CD306" s="280">
        <f t="shared" ca="1" si="803"/>
        <v>0</v>
      </c>
      <c r="CE306" s="280">
        <f t="shared" ca="1" si="804"/>
        <v>0</v>
      </c>
      <c r="CF306" s="280">
        <f t="shared" ca="1" si="805"/>
        <v>0</v>
      </c>
      <c r="CG306" s="280">
        <f t="shared" ca="1" si="806"/>
        <v>0</v>
      </c>
      <c r="CH306" s="280">
        <f t="shared" ca="1" si="807"/>
        <v>0</v>
      </c>
      <c r="CI306" s="280">
        <f t="shared" ca="1" si="808"/>
        <v>0</v>
      </c>
      <c r="CJ306" s="280">
        <f t="shared" ca="1" si="809"/>
        <v>0</v>
      </c>
      <c r="CK306" s="280">
        <f t="shared" ca="1" si="810"/>
        <v>0</v>
      </c>
      <c r="CL306" s="280">
        <f t="shared" ca="1" si="811"/>
        <v>600</v>
      </c>
      <c r="CM306" s="280">
        <f t="shared" ca="1" si="812"/>
        <v>150</v>
      </c>
      <c r="CN306" s="280">
        <f t="shared" ca="1" si="813"/>
        <v>500</v>
      </c>
      <c r="CO306" s="280">
        <f t="shared" ca="1" si="814"/>
        <v>0</v>
      </c>
      <c r="CP306" s="365">
        <f t="shared" ca="1" si="815"/>
        <v>0</v>
      </c>
      <c r="CQ306" s="613">
        <f t="shared" ca="1" si="816"/>
        <v>0</v>
      </c>
      <c r="CR306" s="280">
        <f t="shared" ca="1" si="817"/>
        <v>11</v>
      </c>
      <c r="CS306" s="280">
        <f t="shared" ca="1" si="818"/>
        <v>25</v>
      </c>
      <c r="CT306" s="280">
        <f t="shared" ca="1" si="819"/>
        <v>9</v>
      </c>
      <c r="CU306" s="280">
        <f t="shared" ca="1" si="820"/>
        <v>0</v>
      </c>
      <c r="CV306" s="280">
        <f t="shared" ca="1" si="821"/>
        <v>7</v>
      </c>
      <c r="CW306" s="365">
        <f t="shared" ca="1" si="822"/>
        <v>0</v>
      </c>
      <c r="CX306" s="280">
        <f t="shared" ca="1" si="823"/>
        <v>25</v>
      </c>
      <c r="CY306" s="280">
        <f t="shared" ca="1" si="824"/>
        <v>0</v>
      </c>
      <c r="CZ306" s="280">
        <f t="shared" ca="1" si="825"/>
        <v>0</v>
      </c>
      <c r="DA306" s="280">
        <f t="shared" ca="1" si="826"/>
        <v>0</v>
      </c>
      <c r="DB306" s="280">
        <f t="shared" ca="1" si="827"/>
        <v>15</v>
      </c>
      <c r="DC306" s="280">
        <f t="shared" ca="1" si="828"/>
        <v>0</v>
      </c>
      <c r="DD306" s="280">
        <f t="shared" ca="1" si="829"/>
        <v>0</v>
      </c>
      <c r="DE306" s="280">
        <f t="shared" ca="1" si="830"/>
        <v>0</v>
      </c>
      <c r="DF306" s="280">
        <f t="shared" ca="1" si="831"/>
        <v>0</v>
      </c>
      <c r="DG306" s="280">
        <f t="shared" ca="1" si="832"/>
        <v>0</v>
      </c>
      <c r="DH306" s="280">
        <f t="shared" ca="1" si="833"/>
        <v>0</v>
      </c>
      <c r="DI306" s="568">
        <f t="shared" ca="1" si="834"/>
        <v>27</v>
      </c>
      <c r="DJ306" s="568">
        <f t="shared" ca="1" si="835"/>
        <v>65</v>
      </c>
      <c r="DK306" s="414">
        <f t="shared" ca="1" si="836"/>
        <v>1250</v>
      </c>
      <c r="DL306" s="281">
        <f t="shared" ca="1" si="837"/>
        <v>1342</v>
      </c>
      <c r="DM306" s="281">
        <f t="shared" ca="1" si="708"/>
        <v>1342</v>
      </c>
      <c r="DN306" s="454">
        <f t="shared" ca="1" si="838"/>
        <v>0</v>
      </c>
      <c r="DO306" s="626">
        <f t="shared" ca="1" si="839"/>
        <v>0</v>
      </c>
    </row>
    <row r="307" spans="1:119" ht="11.25" customHeight="1">
      <c r="A307" s="1">
        <f t="shared" si="777"/>
        <v>2031</v>
      </c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P307" s="1">
        <f t="shared" si="782"/>
        <v>2031</v>
      </c>
      <c r="Q307" s="488">
        <f t="shared" si="795"/>
        <v>0</v>
      </c>
      <c r="R307" s="391"/>
      <c r="S307" s="391"/>
      <c r="T307" s="391"/>
      <c r="U307" s="391"/>
      <c r="V307" s="391"/>
      <c r="W307" s="391"/>
      <c r="X307" s="391"/>
      <c r="Y307" s="391"/>
      <c r="Z307" s="391"/>
      <c r="AA307" s="391"/>
      <c r="AB307" s="391"/>
      <c r="AC307" s="32">
        <f t="shared" si="843"/>
        <v>0</v>
      </c>
      <c r="AD307" s="55"/>
      <c r="AE307" s="262"/>
      <c r="AF307" s="262"/>
      <c r="AG307" s="25"/>
      <c r="AH307" s="25"/>
      <c r="AI307" s="237" t="str">
        <f t="shared" si="729"/>
        <v>R</v>
      </c>
      <c r="AJ307" s="25">
        <f t="shared" si="730"/>
        <v>2037</v>
      </c>
      <c r="AK307" s="284">
        <f t="shared" si="731"/>
        <v>2</v>
      </c>
      <c r="AL307" s="285">
        <f t="shared" ca="1" si="796"/>
        <v>0</v>
      </c>
      <c r="AM307" s="285">
        <f t="shared" ca="1" si="796"/>
        <v>0</v>
      </c>
      <c r="AN307" s="285">
        <f t="shared" ca="1" si="796"/>
        <v>0</v>
      </c>
      <c r="AO307" s="285">
        <f t="shared" ca="1" si="796"/>
        <v>0</v>
      </c>
      <c r="AP307" s="285">
        <f t="shared" ca="1" si="796"/>
        <v>0</v>
      </c>
      <c r="AQ307" s="285">
        <f t="shared" ca="1" si="796"/>
        <v>0</v>
      </c>
      <c r="AR307" s="285">
        <f t="shared" ca="1" si="796"/>
        <v>0</v>
      </c>
      <c r="AS307" s="285">
        <f t="shared" ca="1" si="796"/>
        <v>0</v>
      </c>
      <c r="AT307" s="285">
        <f t="shared" ca="1" si="796"/>
        <v>600</v>
      </c>
      <c r="AU307" s="285">
        <f t="shared" ca="1" si="796"/>
        <v>150</v>
      </c>
      <c r="AV307" s="285">
        <f t="shared" ca="1" si="797"/>
        <v>500</v>
      </c>
      <c r="AW307" s="285">
        <f t="shared" ca="1" si="797"/>
        <v>0</v>
      </c>
      <c r="AX307" s="285">
        <f t="shared" ca="1" si="797"/>
        <v>0</v>
      </c>
      <c r="AY307" s="609">
        <f t="shared" ca="1" si="797"/>
        <v>0</v>
      </c>
      <c r="AZ307" s="285">
        <f t="shared" ca="1" si="797"/>
        <v>10</v>
      </c>
      <c r="BA307" s="285">
        <f t="shared" ca="1" si="797"/>
        <v>25</v>
      </c>
      <c r="BB307" s="285">
        <f t="shared" ca="1" si="797"/>
        <v>9</v>
      </c>
      <c r="BC307" s="285">
        <f t="shared" ca="1" si="797"/>
        <v>0</v>
      </c>
      <c r="BD307" s="285">
        <f t="shared" ca="1" si="797"/>
        <v>6</v>
      </c>
      <c r="BE307" s="285">
        <f t="shared" ca="1" si="668"/>
        <v>0</v>
      </c>
      <c r="BF307" s="285">
        <f t="shared" ca="1" si="842"/>
        <v>25</v>
      </c>
      <c r="BG307" s="285">
        <f t="shared" ca="1" si="842"/>
        <v>0</v>
      </c>
      <c r="BH307" s="285">
        <f t="shared" ca="1" si="842"/>
        <v>0</v>
      </c>
      <c r="BI307" s="285">
        <f t="shared" ca="1" si="842"/>
        <v>0</v>
      </c>
      <c r="BJ307" s="285">
        <f t="shared" ca="1" si="798"/>
        <v>15</v>
      </c>
      <c r="BK307" s="285">
        <f t="shared" ca="1" si="798"/>
        <v>0</v>
      </c>
      <c r="BL307" s="285">
        <f t="shared" ca="1" si="798"/>
        <v>0</v>
      </c>
      <c r="BM307" s="285">
        <f t="shared" ca="1" si="798"/>
        <v>0</v>
      </c>
      <c r="BN307" s="285">
        <f t="shared" ca="1" si="798"/>
        <v>0</v>
      </c>
      <c r="BO307" s="285">
        <f t="shared" ca="1" si="798"/>
        <v>0</v>
      </c>
      <c r="BP307" s="285">
        <f t="shared" ca="1" si="798"/>
        <v>0</v>
      </c>
      <c r="BQ307" s="514">
        <f t="shared" ca="1" si="669"/>
        <v>25</v>
      </c>
      <c r="BR307" s="566">
        <f t="shared" ca="1" si="728"/>
        <v>89.5</v>
      </c>
      <c r="BS307" s="274">
        <f t="shared" ca="1" si="727"/>
        <v>1250</v>
      </c>
      <c r="BT307" s="285">
        <f t="shared" ca="1" si="670"/>
        <v>1340</v>
      </c>
      <c r="BU307" s="286" t="str">
        <f t="shared" si="732"/>
        <v>C</v>
      </c>
      <c r="BV307" s="323">
        <f t="shared" ca="1" si="799"/>
        <v>1340</v>
      </c>
      <c r="BW307" s="323">
        <f t="shared" ca="1" si="800"/>
        <v>0</v>
      </c>
      <c r="BX307" s="29"/>
      <c r="BY307" s="29"/>
      <c r="BZ307" s="29"/>
      <c r="CA307" s="237" t="str">
        <f t="shared" si="665"/>
        <v>C</v>
      </c>
      <c r="CB307" s="278">
        <f t="shared" si="801"/>
        <v>2037</v>
      </c>
      <c r="CC307" s="279">
        <f t="shared" si="802"/>
        <v>2</v>
      </c>
      <c r="CD307" s="280">
        <f t="shared" ca="1" si="803"/>
        <v>0</v>
      </c>
      <c r="CE307" s="280">
        <f t="shared" ca="1" si="804"/>
        <v>0</v>
      </c>
      <c r="CF307" s="280">
        <f t="shared" ca="1" si="805"/>
        <v>0</v>
      </c>
      <c r="CG307" s="280">
        <f t="shared" ca="1" si="806"/>
        <v>0</v>
      </c>
      <c r="CH307" s="280">
        <f t="shared" ca="1" si="807"/>
        <v>0</v>
      </c>
      <c r="CI307" s="280">
        <f t="shared" ca="1" si="808"/>
        <v>0</v>
      </c>
      <c r="CJ307" s="280">
        <f t="shared" ca="1" si="809"/>
        <v>0</v>
      </c>
      <c r="CK307" s="280">
        <f t="shared" ca="1" si="810"/>
        <v>0</v>
      </c>
      <c r="CL307" s="280">
        <f t="shared" ca="1" si="811"/>
        <v>600</v>
      </c>
      <c r="CM307" s="280">
        <f t="shared" ca="1" si="812"/>
        <v>150</v>
      </c>
      <c r="CN307" s="280">
        <f t="shared" ca="1" si="813"/>
        <v>500</v>
      </c>
      <c r="CO307" s="280">
        <f t="shared" ca="1" si="814"/>
        <v>0</v>
      </c>
      <c r="CP307" s="365">
        <f t="shared" ca="1" si="815"/>
        <v>0</v>
      </c>
      <c r="CQ307" s="613">
        <f t="shared" ca="1" si="816"/>
        <v>0</v>
      </c>
      <c r="CR307" s="280">
        <f t="shared" ca="1" si="817"/>
        <v>11</v>
      </c>
      <c r="CS307" s="280">
        <f t="shared" ca="1" si="818"/>
        <v>25</v>
      </c>
      <c r="CT307" s="280">
        <f t="shared" ca="1" si="819"/>
        <v>6</v>
      </c>
      <c r="CU307" s="280">
        <f t="shared" ca="1" si="820"/>
        <v>0</v>
      </c>
      <c r="CV307" s="280">
        <f t="shared" ca="1" si="821"/>
        <v>6</v>
      </c>
      <c r="CW307" s="365">
        <f t="shared" ca="1" si="822"/>
        <v>0</v>
      </c>
      <c r="CX307" s="280">
        <f t="shared" ca="1" si="823"/>
        <v>25</v>
      </c>
      <c r="CY307" s="280">
        <f t="shared" ca="1" si="824"/>
        <v>0</v>
      </c>
      <c r="CZ307" s="280">
        <f t="shared" ca="1" si="825"/>
        <v>0</v>
      </c>
      <c r="DA307" s="280">
        <f t="shared" ca="1" si="826"/>
        <v>0</v>
      </c>
      <c r="DB307" s="280">
        <f t="shared" ca="1" si="827"/>
        <v>15</v>
      </c>
      <c r="DC307" s="280">
        <f t="shared" ca="1" si="828"/>
        <v>0</v>
      </c>
      <c r="DD307" s="280">
        <f t="shared" ca="1" si="829"/>
        <v>0</v>
      </c>
      <c r="DE307" s="280">
        <f t="shared" ca="1" si="830"/>
        <v>0</v>
      </c>
      <c r="DF307" s="280">
        <f t="shared" ca="1" si="831"/>
        <v>0</v>
      </c>
      <c r="DG307" s="280">
        <f t="shared" ca="1" si="832"/>
        <v>0</v>
      </c>
      <c r="DH307" s="280">
        <f t="shared" ca="1" si="833"/>
        <v>0</v>
      </c>
      <c r="DI307" s="568">
        <f t="shared" ca="1" si="834"/>
        <v>23</v>
      </c>
      <c r="DJ307" s="568">
        <f t="shared" ca="1" si="835"/>
        <v>65</v>
      </c>
      <c r="DK307" s="414">
        <f t="shared" ca="1" si="836"/>
        <v>1250</v>
      </c>
      <c r="DL307" s="281">
        <f t="shared" ca="1" si="837"/>
        <v>1338</v>
      </c>
      <c r="DM307" s="281">
        <f t="shared" ca="1" si="708"/>
        <v>1338</v>
      </c>
      <c r="DN307" s="454">
        <f t="shared" ca="1" si="838"/>
        <v>0</v>
      </c>
      <c r="DO307" s="626">
        <f t="shared" ca="1" si="839"/>
        <v>0</v>
      </c>
    </row>
    <row r="308" spans="1:119" ht="11.25" customHeight="1">
      <c r="A308" s="1">
        <f t="shared" si="777"/>
        <v>2032</v>
      </c>
      <c r="P308" s="1">
        <f t="shared" si="782"/>
        <v>2032</v>
      </c>
      <c r="AE308" s="237"/>
      <c r="AF308" s="259"/>
      <c r="AG308" s="25"/>
      <c r="AH308" s="25"/>
      <c r="AI308" s="237" t="str">
        <f t="shared" si="729"/>
        <v>S</v>
      </c>
      <c r="AJ308" s="25">
        <f t="shared" si="730"/>
        <v>2037</v>
      </c>
      <c r="AK308" s="284">
        <f t="shared" si="731"/>
        <v>3</v>
      </c>
      <c r="AL308" s="285">
        <f t="shared" ref="AL308:BA323" ca="1" si="844">ROUND(INDIRECT(CONCATENATE($AI308,AL$2+($AJ308-2010))),0)</f>
        <v>0</v>
      </c>
      <c r="AM308" s="285">
        <f t="shared" ca="1" si="844"/>
        <v>0</v>
      </c>
      <c r="AN308" s="285">
        <f t="shared" ca="1" si="844"/>
        <v>0</v>
      </c>
      <c r="AO308" s="285">
        <f t="shared" ca="1" si="844"/>
        <v>0</v>
      </c>
      <c r="AP308" s="285">
        <f t="shared" ca="1" si="844"/>
        <v>0</v>
      </c>
      <c r="AQ308" s="285">
        <f t="shared" ca="1" si="844"/>
        <v>0</v>
      </c>
      <c r="AR308" s="285">
        <f t="shared" ca="1" si="844"/>
        <v>0</v>
      </c>
      <c r="AS308" s="285">
        <f t="shared" ca="1" si="844"/>
        <v>0</v>
      </c>
      <c r="AT308" s="285">
        <f t="shared" ca="1" si="844"/>
        <v>600</v>
      </c>
      <c r="AU308" s="285">
        <f t="shared" ca="1" si="844"/>
        <v>150</v>
      </c>
      <c r="AV308" s="285">
        <f t="shared" ca="1" si="844"/>
        <v>500</v>
      </c>
      <c r="AW308" s="285">
        <f t="shared" ca="1" si="844"/>
        <v>0</v>
      </c>
      <c r="AX308" s="285">
        <f t="shared" ca="1" si="844"/>
        <v>0</v>
      </c>
      <c r="AY308" s="609">
        <f t="shared" ca="1" si="844"/>
        <v>0</v>
      </c>
      <c r="AZ308" s="285">
        <f t="shared" ca="1" si="844"/>
        <v>11</v>
      </c>
      <c r="BA308" s="285">
        <f t="shared" ca="1" si="844"/>
        <v>25</v>
      </c>
      <c r="BB308" s="285">
        <f t="shared" ref="AV308:BD323" ca="1" si="845">ROUND(INDIRECT(CONCATENATE($AI308,BB$2+($AJ308-2010))),0)</f>
        <v>6</v>
      </c>
      <c r="BC308" s="285">
        <f t="shared" ca="1" si="845"/>
        <v>0</v>
      </c>
      <c r="BD308" s="285">
        <f t="shared" ca="1" si="845"/>
        <v>7</v>
      </c>
      <c r="BE308" s="285">
        <f t="shared" ca="1" si="668"/>
        <v>0</v>
      </c>
      <c r="BF308" s="285">
        <f t="shared" ca="1" si="842"/>
        <v>25</v>
      </c>
      <c r="BG308" s="285">
        <f t="shared" ca="1" si="842"/>
        <v>0</v>
      </c>
      <c r="BH308" s="285">
        <f t="shared" ca="1" si="842"/>
        <v>0</v>
      </c>
      <c r="BI308" s="285">
        <f t="shared" ca="1" si="842"/>
        <v>0</v>
      </c>
      <c r="BJ308" s="285">
        <f t="shared" ref="BJ308:BP323" ca="1" si="846">ROUND(INDIRECT(CONCATENATE($AI308,BJ$2+($AJ308-2010))),1)</f>
        <v>15</v>
      </c>
      <c r="BK308" s="285">
        <f t="shared" ca="1" si="846"/>
        <v>0</v>
      </c>
      <c r="BL308" s="285">
        <f t="shared" ca="1" si="846"/>
        <v>0</v>
      </c>
      <c r="BM308" s="285">
        <f t="shared" ca="1" si="846"/>
        <v>0</v>
      </c>
      <c r="BN308" s="285">
        <f t="shared" ca="1" si="846"/>
        <v>0</v>
      </c>
      <c r="BO308" s="285">
        <f t="shared" ca="1" si="846"/>
        <v>0</v>
      </c>
      <c r="BP308" s="285">
        <f t="shared" ca="1" si="846"/>
        <v>0</v>
      </c>
      <c r="BQ308" s="514">
        <f t="shared" ca="1" si="669"/>
        <v>23</v>
      </c>
      <c r="BR308" s="566">
        <f t="shared" ca="1" si="728"/>
        <v>88.4</v>
      </c>
      <c r="BS308" s="274">
        <f t="shared" ca="1" si="727"/>
        <v>1250</v>
      </c>
      <c r="BT308" s="285">
        <f t="shared" ca="1" si="670"/>
        <v>1338</v>
      </c>
      <c r="BU308" s="286" t="str">
        <f t="shared" si="732"/>
        <v>D</v>
      </c>
      <c r="BV308" s="323">
        <f t="shared" ca="1" si="799"/>
        <v>1339</v>
      </c>
      <c r="BW308" s="323">
        <f t="shared" ca="1" si="800"/>
        <v>1</v>
      </c>
      <c r="BX308" s="29"/>
      <c r="BY308" s="29"/>
      <c r="BZ308" s="29"/>
      <c r="CA308" s="237" t="str">
        <f t="shared" si="665"/>
        <v>D</v>
      </c>
      <c r="CB308" s="278">
        <f t="shared" si="801"/>
        <v>2037</v>
      </c>
      <c r="CC308" s="279">
        <f t="shared" si="802"/>
        <v>3</v>
      </c>
      <c r="CD308" s="280">
        <f t="shared" ca="1" si="803"/>
        <v>0</v>
      </c>
      <c r="CE308" s="280">
        <f t="shared" ca="1" si="804"/>
        <v>0</v>
      </c>
      <c r="CF308" s="280">
        <f t="shared" ca="1" si="805"/>
        <v>0</v>
      </c>
      <c r="CG308" s="280">
        <f t="shared" ca="1" si="806"/>
        <v>0</v>
      </c>
      <c r="CH308" s="280">
        <f t="shared" ca="1" si="807"/>
        <v>0</v>
      </c>
      <c r="CI308" s="280">
        <f t="shared" ca="1" si="808"/>
        <v>0</v>
      </c>
      <c r="CJ308" s="280">
        <f t="shared" ca="1" si="809"/>
        <v>0</v>
      </c>
      <c r="CK308" s="280">
        <f t="shared" ca="1" si="810"/>
        <v>0</v>
      </c>
      <c r="CL308" s="280">
        <f t="shared" ca="1" si="811"/>
        <v>600</v>
      </c>
      <c r="CM308" s="280">
        <f t="shared" ca="1" si="812"/>
        <v>150</v>
      </c>
      <c r="CN308" s="280">
        <f t="shared" ca="1" si="813"/>
        <v>500</v>
      </c>
      <c r="CO308" s="280">
        <f t="shared" ca="1" si="814"/>
        <v>0</v>
      </c>
      <c r="CP308" s="365">
        <f t="shared" ca="1" si="815"/>
        <v>0</v>
      </c>
      <c r="CQ308" s="613">
        <f t="shared" ca="1" si="816"/>
        <v>0</v>
      </c>
      <c r="CR308" s="280">
        <f t="shared" ca="1" si="817"/>
        <v>10</v>
      </c>
      <c r="CS308" s="280">
        <f t="shared" ca="1" si="818"/>
        <v>25</v>
      </c>
      <c r="CT308" s="280">
        <f t="shared" ca="1" si="819"/>
        <v>6</v>
      </c>
      <c r="CU308" s="280">
        <f t="shared" ca="1" si="820"/>
        <v>0</v>
      </c>
      <c r="CV308" s="280">
        <f t="shared" ca="1" si="821"/>
        <v>5</v>
      </c>
      <c r="CW308" s="365">
        <f t="shared" ca="1" si="822"/>
        <v>0</v>
      </c>
      <c r="CX308" s="280">
        <f t="shared" ca="1" si="823"/>
        <v>25</v>
      </c>
      <c r="CY308" s="280">
        <f t="shared" ca="1" si="824"/>
        <v>0</v>
      </c>
      <c r="CZ308" s="280">
        <f t="shared" ca="1" si="825"/>
        <v>0</v>
      </c>
      <c r="DA308" s="280">
        <f t="shared" ca="1" si="826"/>
        <v>0</v>
      </c>
      <c r="DB308" s="280">
        <f t="shared" ca="1" si="827"/>
        <v>15</v>
      </c>
      <c r="DC308" s="280">
        <f t="shared" ca="1" si="828"/>
        <v>0</v>
      </c>
      <c r="DD308" s="280">
        <f t="shared" ca="1" si="829"/>
        <v>0</v>
      </c>
      <c r="DE308" s="280">
        <f t="shared" ca="1" si="830"/>
        <v>0</v>
      </c>
      <c r="DF308" s="280">
        <f t="shared" ca="1" si="831"/>
        <v>0</v>
      </c>
      <c r="DG308" s="280">
        <f t="shared" ca="1" si="832"/>
        <v>0</v>
      </c>
      <c r="DH308" s="280">
        <f t="shared" ca="1" si="833"/>
        <v>0</v>
      </c>
      <c r="DI308" s="568">
        <f t="shared" ca="1" si="834"/>
        <v>21</v>
      </c>
      <c r="DJ308" s="568">
        <f t="shared" ca="1" si="835"/>
        <v>65</v>
      </c>
      <c r="DK308" s="414">
        <f t="shared" ca="1" si="836"/>
        <v>1250</v>
      </c>
      <c r="DL308" s="281">
        <f t="shared" ca="1" si="837"/>
        <v>1336</v>
      </c>
      <c r="DM308" s="281">
        <f t="shared" ca="1" si="708"/>
        <v>1337</v>
      </c>
      <c r="DN308" s="454">
        <f t="shared" ca="1" si="838"/>
        <v>1</v>
      </c>
      <c r="DO308" s="626">
        <f t="shared" ca="1" si="839"/>
        <v>7.4850299401197609E-4</v>
      </c>
    </row>
    <row r="309" spans="1:119" ht="11.25" customHeight="1">
      <c r="A309" s="1">
        <f t="shared" si="777"/>
        <v>2033</v>
      </c>
      <c r="P309" s="1">
        <f t="shared" si="782"/>
        <v>2033</v>
      </c>
      <c r="AD309" s="55"/>
      <c r="AE309" s="262"/>
      <c r="AF309" s="262"/>
      <c r="AG309" s="25"/>
      <c r="AH309" s="25"/>
      <c r="AI309" s="237" t="str">
        <f t="shared" si="729"/>
        <v>T</v>
      </c>
      <c r="AJ309" s="25">
        <f t="shared" si="730"/>
        <v>2037</v>
      </c>
      <c r="AK309" s="284">
        <f t="shared" si="731"/>
        <v>4</v>
      </c>
      <c r="AL309" s="285">
        <f t="shared" ca="1" si="844"/>
        <v>0</v>
      </c>
      <c r="AM309" s="285">
        <f t="shared" ca="1" si="844"/>
        <v>0</v>
      </c>
      <c r="AN309" s="285">
        <f t="shared" ca="1" si="844"/>
        <v>0</v>
      </c>
      <c r="AO309" s="285">
        <f t="shared" ca="1" si="844"/>
        <v>0</v>
      </c>
      <c r="AP309" s="285">
        <f t="shared" ca="1" si="844"/>
        <v>0</v>
      </c>
      <c r="AQ309" s="285">
        <f t="shared" ca="1" si="844"/>
        <v>0</v>
      </c>
      <c r="AR309" s="285">
        <f t="shared" ca="1" si="844"/>
        <v>0</v>
      </c>
      <c r="AS309" s="285">
        <f t="shared" ca="1" si="844"/>
        <v>0</v>
      </c>
      <c r="AT309" s="285">
        <f t="shared" ca="1" si="844"/>
        <v>600</v>
      </c>
      <c r="AU309" s="285">
        <f t="shared" ca="1" si="844"/>
        <v>150</v>
      </c>
      <c r="AV309" s="285">
        <f t="shared" ca="1" si="845"/>
        <v>500</v>
      </c>
      <c r="AW309" s="285">
        <f t="shared" ca="1" si="845"/>
        <v>0</v>
      </c>
      <c r="AX309" s="285">
        <f t="shared" ca="1" si="845"/>
        <v>0</v>
      </c>
      <c r="AY309" s="609">
        <f t="shared" ca="1" si="845"/>
        <v>0</v>
      </c>
      <c r="AZ309" s="285">
        <f t="shared" ca="1" si="845"/>
        <v>11</v>
      </c>
      <c r="BA309" s="285">
        <f t="shared" ca="1" si="845"/>
        <v>25</v>
      </c>
      <c r="BB309" s="285">
        <f t="shared" ca="1" si="845"/>
        <v>6</v>
      </c>
      <c r="BC309" s="285">
        <f t="shared" ca="1" si="845"/>
        <v>0</v>
      </c>
      <c r="BD309" s="285">
        <f t="shared" ca="1" si="845"/>
        <v>6</v>
      </c>
      <c r="BE309" s="285">
        <f t="shared" ca="1" si="668"/>
        <v>0</v>
      </c>
      <c r="BF309" s="285">
        <f t="shared" ca="1" si="842"/>
        <v>25</v>
      </c>
      <c r="BG309" s="285">
        <f t="shared" ca="1" si="842"/>
        <v>0</v>
      </c>
      <c r="BH309" s="285">
        <f t="shared" ca="1" si="842"/>
        <v>0</v>
      </c>
      <c r="BI309" s="285">
        <f t="shared" ca="1" si="842"/>
        <v>0</v>
      </c>
      <c r="BJ309" s="285">
        <f t="shared" ca="1" si="846"/>
        <v>15</v>
      </c>
      <c r="BK309" s="285">
        <f t="shared" ca="1" si="846"/>
        <v>0</v>
      </c>
      <c r="BL309" s="285">
        <f t="shared" ca="1" si="846"/>
        <v>0</v>
      </c>
      <c r="BM309" s="285">
        <f t="shared" ca="1" si="846"/>
        <v>0</v>
      </c>
      <c r="BN309" s="285">
        <f t="shared" ca="1" si="846"/>
        <v>0</v>
      </c>
      <c r="BO309" s="285">
        <f t="shared" ca="1" si="846"/>
        <v>0</v>
      </c>
      <c r="BP309" s="285">
        <f t="shared" ca="1" si="846"/>
        <v>0</v>
      </c>
      <c r="BQ309" s="514">
        <f t="shared" ca="1" si="669"/>
        <v>22</v>
      </c>
      <c r="BR309" s="566">
        <f t="shared" ca="1" si="728"/>
        <v>87.5</v>
      </c>
      <c r="BS309" s="274">
        <f t="shared" ca="1" si="727"/>
        <v>1250</v>
      </c>
      <c r="BT309" s="285">
        <f t="shared" ca="1" si="670"/>
        <v>1337</v>
      </c>
      <c r="BU309" s="286" t="str">
        <f t="shared" si="732"/>
        <v>E</v>
      </c>
      <c r="BV309" s="323">
        <f t="shared" ca="1" si="799"/>
        <v>1338</v>
      </c>
      <c r="BW309" s="323">
        <f t="shared" ca="1" si="800"/>
        <v>1</v>
      </c>
      <c r="BX309" s="29"/>
      <c r="BY309" s="29"/>
      <c r="BZ309" s="29"/>
      <c r="CA309" s="237" t="str">
        <f t="shared" si="665"/>
        <v>E</v>
      </c>
      <c r="CB309" s="278">
        <f t="shared" si="801"/>
        <v>2037</v>
      </c>
      <c r="CC309" s="279">
        <f t="shared" si="802"/>
        <v>4</v>
      </c>
      <c r="CD309" s="280">
        <f t="shared" ca="1" si="803"/>
        <v>0</v>
      </c>
      <c r="CE309" s="280">
        <f t="shared" ca="1" si="804"/>
        <v>0</v>
      </c>
      <c r="CF309" s="280">
        <f t="shared" ca="1" si="805"/>
        <v>0</v>
      </c>
      <c r="CG309" s="280">
        <f t="shared" ca="1" si="806"/>
        <v>0</v>
      </c>
      <c r="CH309" s="280">
        <f t="shared" ca="1" si="807"/>
        <v>0</v>
      </c>
      <c r="CI309" s="280">
        <f t="shared" ca="1" si="808"/>
        <v>0</v>
      </c>
      <c r="CJ309" s="280">
        <f t="shared" ca="1" si="809"/>
        <v>0</v>
      </c>
      <c r="CK309" s="280">
        <f t="shared" ca="1" si="810"/>
        <v>0</v>
      </c>
      <c r="CL309" s="280">
        <f t="shared" ca="1" si="811"/>
        <v>0</v>
      </c>
      <c r="CM309" s="280">
        <f t="shared" ca="1" si="812"/>
        <v>150</v>
      </c>
      <c r="CN309" s="280">
        <f t="shared" ca="1" si="813"/>
        <v>500</v>
      </c>
      <c r="CO309" s="280">
        <f t="shared" ca="1" si="814"/>
        <v>0</v>
      </c>
      <c r="CP309" s="365">
        <f t="shared" ca="1" si="815"/>
        <v>0</v>
      </c>
      <c r="CQ309" s="613">
        <f t="shared" ca="1" si="816"/>
        <v>0</v>
      </c>
      <c r="CR309" s="280">
        <f t="shared" ca="1" si="817"/>
        <v>10</v>
      </c>
      <c r="CS309" s="280">
        <f t="shared" ca="1" si="818"/>
        <v>25</v>
      </c>
      <c r="CT309" s="280">
        <f t="shared" ca="1" si="819"/>
        <v>6</v>
      </c>
      <c r="CU309" s="280">
        <f t="shared" ca="1" si="820"/>
        <v>0</v>
      </c>
      <c r="CV309" s="280">
        <f t="shared" ca="1" si="821"/>
        <v>5</v>
      </c>
      <c r="CW309" s="365">
        <f t="shared" ca="1" si="822"/>
        <v>0</v>
      </c>
      <c r="CX309" s="280">
        <f t="shared" ca="1" si="823"/>
        <v>25</v>
      </c>
      <c r="CY309" s="280">
        <f t="shared" ca="1" si="824"/>
        <v>0</v>
      </c>
      <c r="CZ309" s="280">
        <f t="shared" ca="1" si="825"/>
        <v>0</v>
      </c>
      <c r="DA309" s="280">
        <f t="shared" ca="1" si="826"/>
        <v>0</v>
      </c>
      <c r="DB309" s="280">
        <f t="shared" ca="1" si="827"/>
        <v>15</v>
      </c>
      <c r="DC309" s="280">
        <f t="shared" ca="1" si="828"/>
        <v>0</v>
      </c>
      <c r="DD309" s="280">
        <f t="shared" ca="1" si="829"/>
        <v>0</v>
      </c>
      <c r="DE309" s="280">
        <f t="shared" ca="1" si="830"/>
        <v>0</v>
      </c>
      <c r="DF309" s="280">
        <f t="shared" ca="1" si="831"/>
        <v>0</v>
      </c>
      <c r="DG309" s="280">
        <f t="shared" ca="1" si="832"/>
        <v>0</v>
      </c>
      <c r="DH309" s="280">
        <f t="shared" ca="1" si="833"/>
        <v>0</v>
      </c>
      <c r="DI309" s="568">
        <f t="shared" ca="1" si="834"/>
        <v>21</v>
      </c>
      <c r="DJ309" s="568">
        <f t="shared" ca="1" si="835"/>
        <v>65</v>
      </c>
      <c r="DK309" s="414">
        <f t="shared" ca="1" si="836"/>
        <v>650</v>
      </c>
      <c r="DL309" s="281">
        <f t="shared" ca="1" si="837"/>
        <v>736</v>
      </c>
      <c r="DM309" s="281">
        <f t="shared" ca="1" si="708"/>
        <v>736</v>
      </c>
      <c r="DN309" s="454">
        <f t="shared" ca="1" si="838"/>
        <v>0</v>
      </c>
      <c r="DO309" s="626">
        <f t="shared" ca="1" si="839"/>
        <v>0</v>
      </c>
    </row>
    <row r="310" spans="1:119" ht="11.25" customHeight="1">
      <c r="A310" s="1">
        <f t="shared" si="777"/>
        <v>2034</v>
      </c>
      <c r="P310" s="1">
        <f t="shared" si="782"/>
        <v>2034</v>
      </c>
      <c r="AE310" s="237"/>
      <c r="AF310" s="259"/>
      <c r="AG310" s="25"/>
      <c r="AH310" s="25"/>
      <c r="AI310" s="237" t="str">
        <f t="shared" si="729"/>
        <v>U</v>
      </c>
      <c r="AJ310" s="25">
        <f t="shared" si="730"/>
        <v>2037</v>
      </c>
      <c r="AK310" s="284">
        <f t="shared" si="731"/>
        <v>5</v>
      </c>
      <c r="AL310" s="285">
        <f t="shared" ca="1" si="844"/>
        <v>0</v>
      </c>
      <c r="AM310" s="285">
        <f t="shared" ca="1" si="844"/>
        <v>0</v>
      </c>
      <c r="AN310" s="285">
        <f t="shared" ca="1" si="844"/>
        <v>0</v>
      </c>
      <c r="AO310" s="285">
        <f t="shared" ca="1" si="844"/>
        <v>0</v>
      </c>
      <c r="AP310" s="285">
        <f t="shared" ca="1" si="844"/>
        <v>0</v>
      </c>
      <c r="AQ310" s="285">
        <f t="shared" ca="1" si="844"/>
        <v>0</v>
      </c>
      <c r="AR310" s="285">
        <f t="shared" ca="1" si="844"/>
        <v>0</v>
      </c>
      <c r="AS310" s="285">
        <f t="shared" ca="1" si="844"/>
        <v>0</v>
      </c>
      <c r="AT310" s="285">
        <f t="shared" ca="1" si="844"/>
        <v>0</v>
      </c>
      <c r="AU310" s="285">
        <f t="shared" ca="1" si="844"/>
        <v>150</v>
      </c>
      <c r="AV310" s="285">
        <f t="shared" ca="1" si="845"/>
        <v>500</v>
      </c>
      <c r="AW310" s="285">
        <f t="shared" ca="1" si="845"/>
        <v>0</v>
      </c>
      <c r="AX310" s="285">
        <f t="shared" ca="1" si="845"/>
        <v>0</v>
      </c>
      <c r="AY310" s="609">
        <f t="shared" ca="1" si="845"/>
        <v>0</v>
      </c>
      <c r="AZ310" s="285">
        <f t="shared" ca="1" si="845"/>
        <v>10</v>
      </c>
      <c r="BA310" s="285">
        <f t="shared" ca="1" si="845"/>
        <v>25</v>
      </c>
      <c r="BB310" s="285">
        <f t="shared" ca="1" si="845"/>
        <v>6</v>
      </c>
      <c r="BC310" s="285">
        <f t="shared" ca="1" si="845"/>
        <v>0</v>
      </c>
      <c r="BD310" s="285">
        <f t="shared" ca="1" si="845"/>
        <v>5</v>
      </c>
      <c r="BE310" s="285">
        <f t="shared" ca="1" si="668"/>
        <v>0</v>
      </c>
      <c r="BF310" s="285">
        <f t="shared" ca="1" si="842"/>
        <v>25</v>
      </c>
      <c r="BG310" s="285">
        <f t="shared" ca="1" si="842"/>
        <v>0</v>
      </c>
      <c r="BH310" s="285">
        <f t="shared" ca="1" si="842"/>
        <v>0</v>
      </c>
      <c r="BI310" s="285">
        <f t="shared" ca="1" si="842"/>
        <v>0</v>
      </c>
      <c r="BJ310" s="285">
        <f t="shared" ca="1" si="846"/>
        <v>15</v>
      </c>
      <c r="BK310" s="285">
        <f t="shared" ca="1" si="846"/>
        <v>0</v>
      </c>
      <c r="BL310" s="285">
        <f t="shared" ca="1" si="846"/>
        <v>0</v>
      </c>
      <c r="BM310" s="285">
        <f t="shared" ca="1" si="846"/>
        <v>0</v>
      </c>
      <c r="BN310" s="285">
        <f t="shared" ca="1" si="846"/>
        <v>0</v>
      </c>
      <c r="BO310" s="285">
        <f t="shared" ca="1" si="846"/>
        <v>0</v>
      </c>
      <c r="BP310" s="285">
        <f t="shared" ca="1" si="846"/>
        <v>0</v>
      </c>
      <c r="BQ310" s="514">
        <f t="shared" ca="1" si="669"/>
        <v>21</v>
      </c>
      <c r="BR310" s="566">
        <f t="shared" ca="1" si="728"/>
        <v>86.1</v>
      </c>
      <c r="BS310" s="274">
        <f t="shared" ca="1" si="727"/>
        <v>650</v>
      </c>
      <c r="BT310" s="285">
        <f t="shared" ca="1" si="670"/>
        <v>736</v>
      </c>
      <c r="BU310" s="286" t="str">
        <f t="shared" si="732"/>
        <v>F</v>
      </c>
      <c r="BV310" s="323">
        <f t="shared" ca="1" si="799"/>
        <v>736</v>
      </c>
      <c r="BW310" s="323">
        <f t="shared" ca="1" si="800"/>
        <v>0</v>
      </c>
      <c r="BX310" s="29"/>
      <c r="BY310" s="29"/>
      <c r="BZ310" s="29"/>
      <c r="CA310" s="237" t="str">
        <f t="shared" si="665"/>
        <v>F</v>
      </c>
      <c r="CB310" s="278">
        <f t="shared" si="801"/>
        <v>2037</v>
      </c>
      <c r="CC310" s="279">
        <f t="shared" si="802"/>
        <v>5</v>
      </c>
      <c r="CD310" s="280">
        <f t="shared" ca="1" si="803"/>
        <v>0</v>
      </c>
      <c r="CE310" s="280">
        <f t="shared" ca="1" si="804"/>
        <v>0</v>
      </c>
      <c r="CF310" s="280">
        <f t="shared" ca="1" si="805"/>
        <v>0</v>
      </c>
      <c r="CG310" s="280">
        <f t="shared" ca="1" si="806"/>
        <v>0</v>
      </c>
      <c r="CH310" s="280">
        <f t="shared" ca="1" si="807"/>
        <v>0</v>
      </c>
      <c r="CI310" s="280">
        <f t="shared" ca="1" si="808"/>
        <v>0</v>
      </c>
      <c r="CJ310" s="280">
        <f t="shared" ca="1" si="809"/>
        <v>0</v>
      </c>
      <c r="CK310" s="280">
        <f t="shared" ca="1" si="810"/>
        <v>0</v>
      </c>
      <c r="CL310" s="280">
        <f t="shared" ca="1" si="811"/>
        <v>0</v>
      </c>
      <c r="CM310" s="280">
        <f t="shared" ca="1" si="812"/>
        <v>150</v>
      </c>
      <c r="CN310" s="280">
        <f t="shared" ca="1" si="813"/>
        <v>500</v>
      </c>
      <c r="CO310" s="280">
        <f t="shared" ca="1" si="814"/>
        <v>0</v>
      </c>
      <c r="CP310" s="365">
        <f t="shared" ca="1" si="815"/>
        <v>0</v>
      </c>
      <c r="CQ310" s="613">
        <f t="shared" ca="1" si="816"/>
        <v>0</v>
      </c>
      <c r="CR310" s="280">
        <f t="shared" ca="1" si="817"/>
        <v>10</v>
      </c>
      <c r="CS310" s="280">
        <f t="shared" ca="1" si="818"/>
        <v>25</v>
      </c>
      <c r="CT310" s="280">
        <f t="shared" ca="1" si="819"/>
        <v>7</v>
      </c>
      <c r="CU310" s="280">
        <f t="shared" ca="1" si="820"/>
        <v>0</v>
      </c>
      <c r="CV310" s="280">
        <f t="shared" ca="1" si="821"/>
        <v>6</v>
      </c>
      <c r="CW310" s="365">
        <f t="shared" ca="1" si="822"/>
        <v>0</v>
      </c>
      <c r="CX310" s="280">
        <f t="shared" ca="1" si="823"/>
        <v>25</v>
      </c>
      <c r="CY310" s="280">
        <f t="shared" ca="1" si="824"/>
        <v>0</v>
      </c>
      <c r="CZ310" s="280">
        <f t="shared" ca="1" si="825"/>
        <v>0</v>
      </c>
      <c r="DA310" s="280">
        <f t="shared" ca="1" si="826"/>
        <v>0</v>
      </c>
      <c r="DB310" s="280">
        <f t="shared" ca="1" si="827"/>
        <v>15</v>
      </c>
      <c r="DC310" s="280">
        <f t="shared" ca="1" si="828"/>
        <v>0</v>
      </c>
      <c r="DD310" s="280">
        <f t="shared" ca="1" si="829"/>
        <v>0</v>
      </c>
      <c r="DE310" s="280">
        <f t="shared" ca="1" si="830"/>
        <v>0</v>
      </c>
      <c r="DF310" s="280">
        <f t="shared" ca="1" si="831"/>
        <v>0</v>
      </c>
      <c r="DG310" s="280">
        <f t="shared" ca="1" si="832"/>
        <v>0</v>
      </c>
      <c r="DH310" s="280">
        <f t="shared" ca="1" si="833"/>
        <v>0</v>
      </c>
      <c r="DI310" s="568">
        <f t="shared" ca="1" si="834"/>
        <v>23</v>
      </c>
      <c r="DJ310" s="568">
        <f t="shared" ca="1" si="835"/>
        <v>65</v>
      </c>
      <c r="DK310" s="414">
        <f t="shared" ca="1" si="836"/>
        <v>650</v>
      </c>
      <c r="DL310" s="281">
        <f t="shared" ca="1" si="837"/>
        <v>738</v>
      </c>
      <c r="DM310" s="281">
        <f t="shared" ca="1" si="708"/>
        <v>738</v>
      </c>
      <c r="DN310" s="454">
        <f t="shared" ca="1" si="838"/>
        <v>0</v>
      </c>
      <c r="DO310" s="626">
        <f t="shared" ca="1" si="839"/>
        <v>0</v>
      </c>
    </row>
    <row r="311" spans="1:119" ht="11.25" customHeight="1">
      <c r="A311" s="1">
        <f t="shared" si="777"/>
        <v>2035</v>
      </c>
      <c r="P311" s="1">
        <f t="shared" si="782"/>
        <v>2035</v>
      </c>
      <c r="AD311" s="55"/>
      <c r="AE311" s="262"/>
      <c r="AF311" s="262"/>
      <c r="AG311" s="25"/>
      <c r="AH311" s="25"/>
      <c r="AI311" s="237" t="str">
        <f t="shared" si="729"/>
        <v>V</v>
      </c>
      <c r="AJ311" s="25">
        <f t="shared" si="730"/>
        <v>2037</v>
      </c>
      <c r="AK311" s="284">
        <f t="shared" si="731"/>
        <v>6</v>
      </c>
      <c r="AL311" s="285">
        <f t="shared" ca="1" si="844"/>
        <v>0</v>
      </c>
      <c r="AM311" s="285">
        <f t="shared" ca="1" si="844"/>
        <v>0</v>
      </c>
      <c r="AN311" s="285">
        <f t="shared" ca="1" si="844"/>
        <v>0</v>
      </c>
      <c r="AO311" s="285">
        <f t="shared" ca="1" si="844"/>
        <v>0</v>
      </c>
      <c r="AP311" s="285">
        <f t="shared" ca="1" si="844"/>
        <v>0</v>
      </c>
      <c r="AQ311" s="285">
        <f t="shared" ca="1" si="844"/>
        <v>0</v>
      </c>
      <c r="AR311" s="285">
        <f t="shared" ca="1" si="844"/>
        <v>0</v>
      </c>
      <c r="AS311" s="285">
        <f t="shared" ca="1" si="844"/>
        <v>0</v>
      </c>
      <c r="AT311" s="285">
        <f t="shared" ca="1" si="844"/>
        <v>0</v>
      </c>
      <c r="AU311" s="285">
        <f t="shared" ca="1" si="844"/>
        <v>150</v>
      </c>
      <c r="AV311" s="285">
        <f t="shared" ca="1" si="845"/>
        <v>500</v>
      </c>
      <c r="AW311" s="285">
        <f t="shared" ca="1" si="845"/>
        <v>0</v>
      </c>
      <c r="AX311" s="285">
        <f t="shared" ca="1" si="845"/>
        <v>0</v>
      </c>
      <c r="AY311" s="609">
        <f t="shared" ca="1" si="845"/>
        <v>0</v>
      </c>
      <c r="AZ311" s="285">
        <f t="shared" ca="1" si="845"/>
        <v>10</v>
      </c>
      <c r="BA311" s="285">
        <f t="shared" ca="1" si="845"/>
        <v>25</v>
      </c>
      <c r="BB311" s="285">
        <f t="shared" ca="1" si="845"/>
        <v>7</v>
      </c>
      <c r="BC311" s="285">
        <f t="shared" ca="1" si="845"/>
        <v>0</v>
      </c>
      <c r="BD311" s="285">
        <f t="shared" ca="1" si="845"/>
        <v>5</v>
      </c>
      <c r="BE311" s="285">
        <f t="shared" ca="1" si="668"/>
        <v>0</v>
      </c>
      <c r="BF311" s="285">
        <f t="shared" ca="1" si="842"/>
        <v>25</v>
      </c>
      <c r="BG311" s="285">
        <f t="shared" ca="1" si="842"/>
        <v>0</v>
      </c>
      <c r="BH311" s="285">
        <f t="shared" ca="1" si="842"/>
        <v>0</v>
      </c>
      <c r="BI311" s="285">
        <f t="shared" ca="1" si="842"/>
        <v>0</v>
      </c>
      <c r="BJ311" s="285">
        <f t="shared" ca="1" si="846"/>
        <v>15</v>
      </c>
      <c r="BK311" s="285">
        <f t="shared" ca="1" si="846"/>
        <v>0</v>
      </c>
      <c r="BL311" s="285">
        <f t="shared" ca="1" si="846"/>
        <v>0</v>
      </c>
      <c r="BM311" s="285">
        <f t="shared" ca="1" si="846"/>
        <v>0</v>
      </c>
      <c r="BN311" s="285">
        <f t="shared" ca="1" si="846"/>
        <v>0</v>
      </c>
      <c r="BO311" s="285">
        <f t="shared" ca="1" si="846"/>
        <v>0</v>
      </c>
      <c r="BP311" s="285">
        <f t="shared" ca="1" si="846"/>
        <v>0</v>
      </c>
      <c r="BQ311" s="514">
        <f t="shared" ca="1" si="669"/>
        <v>22</v>
      </c>
      <c r="BR311" s="566">
        <f t="shared" ca="1" si="728"/>
        <v>87.1</v>
      </c>
      <c r="BS311" s="274">
        <f t="shared" ca="1" si="727"/>
        <v>650</v>
      </c>
      <c r="BT311" s="285">
        <f t="shared" ca="1" si="670"/>
        <v>737</v>
      </c>
      <c r="BU311" s="286" t="str">
        <f t="shared" si="732"/>
        <v>G</v>
      </c>
      <c r="BV311" s="323">
        <f t="shared" ca="1" si="799"/>
        <v>737</v>
      </c>
      <c r="BW311" s="323">
        <f t="shared" ca="1" si="800"/>
        <v>0</v>
      </c>
      <c r="BX311" s="29"/>
      <c r="BY311" s="29"/>
      <c r="BZ311" s="29"/>
      <c r="CA311" s="237" t="str">
        <f t="shared" si="665"/>
        <v>G</v>
      </c>
      <c r="CB311" s="278">
        <f t="shared" si="801"/>
        <v>2037</v>
      </c>
      <c r="CC311" s="279">
        <f t="shared" si="802"/>
        <v>6</v>
      </c>
      <c r="CD311" s="280">
        <f t="shared" ca="1" si="803"/>
        <v>0</v>
      </c>
      <c r="CE311" s="280">
        <f t="shared" ca="1" si="804"/>
        <v>0</v>
      </c>
      <c r="CF311" s="280">
        <f t="shared" ca="1" si="805"/>
        <v>0</v>
      </c>
      <c r="CG311" s="280">
        <f t="shared" ca="1" si="806"/>
        <v>0</v>
      </c>
      <c r="CH311" s="280">
        <f t="shared" ca="1" si="807"/>
        <v>0</v>
      </c>
      <c r="CI311" s="280">
        <f t="shared" ca="1" si="808"/>
        <v>0</v>
      </c>
      <c r="CJ311" s="280">
        <f t="shared" ca="1" si="809"/>
        <v>0</v>
      </c>
      <c r="CK311" s="280">
        <f t="shared" ca="1" si="810"/>
        <v>0</v>
      </c>
      <c r="CL311" s="280">
        <f t="shared" ca="1" si="811"/>
        <v>0</v>
      </c>
      <c r="CM311" s="280">
        <f t="shared" ca="1" si="812"/>
        <v>150</v>
      </c>
      <c r="CN311" s="280">
        <f t="shared" ca="1" si="813"/>
        <v>500</v>
      </c>
      <c r="CO311" s="280">
        <f t="shared" ca="1" si="814"/>
        <v>0</v>
      </c>
      <c r="CP311" s="365">
        <f t="shared" ca="1" si="815"/>
        <v>0</v>
      </c>
      <c r="CQ311" s="613">
        <f t="shared" ca="1" si="816"/>
        <v>0</v>
      </c>
      <c r="CR311" s="280">
        <f t="shared" ca="1" si="817"/>
        <v>12</v>
      </c>
      <c r="CS311" s="280">
        <f t="shared" ca="1" si="818"/>
        <v>25</v>
      </c>
      <c r="CT311" s="280">
        <f t="shared" ca="1" si="819"/>
        <v>8</v>
      </c>
      <c r="CU311" s="280">
        <f t="shared" ca="1" si="820"/>
        <v>0</v>
      </c>
      <c r="CV311" s="280">
        <f t="shared" ca="1" si="821"/>
        <v>7</v>
      </c>
      <c r="CW311" s="365">
        <f t="shared" ca="1" si="822"/>
        <v>0</v>
      </c>
      <c r="CX311" s="280">
        <f t="shared" ca="1" si="823"/>
        <v>25</v>
      </c>
      <c r="CY311" s="280">
        <f t="shared" ca="1" si="824"/>
        <v>0</v>
      </c>
      <c r="CZ311" s="280">
        <f t="shared" ca="1" si="825"/>
        <v>0</v>
      </c>
      <c r="DA311" s="280">
        <f t="shared" ca="1" si="826"/>
        <v>0</v>
      </c>
      <c r="DB311" s="280">
        <f t="shared" ca="1" si="827"/>
        <v>15</v>
      </c>
      <c r="DC311" s="280">
        <f t="shared" ca="1" si="828"/>
        <v>0</v>
      </c>
      <c r="DD311" s="280">
        <f t="shared" ca="1" si="829"/>
        <v>0</v>
      </c>
      <c r="DE311" s="280">
        <f t="shared" ca="1" si="830"/>
        <v>0</v>
      </c>
      <c r="DF311" s="280">
        <f t="shared" ca="1" si="831"/>
        <v>0</v>
      </c>
      <c r="DG311" s="280">
        <f t="shared" ca="1" si="832"/>
        <v>0</v>
      </c>
      <c r="DH311" s="280">
        <f t="shared" ca="1" si="833"/>
        <v>0</v>
      </c>
      <c r="DI311" s="568">
        <f t="shared" ca="1" si="834"/>
        <v>27</v>
      </c>
      <c r="DJ311" s="568">
        <f t="shared" ca="1" si="835"/>
        <v>65</v>
      </c>
      <c r="DK311" s="414">
        <f t="shared" ca="1" si="836"/>
        <v>650</v>
      </c>
      <c r="DL311" s="281">
        <f t="shared" ca="1" si="837"/>
        <v>742</v>
      </c>
      <c r="DM311" s="281">
        <f t="shared" ca="1" si="708"/>
        <v>741</v>
      </c>
      <c r="DN311" s="454">
        <f t="shared" ca="1" si="838"/>
        <v>-1</v>
      </c>
      <c r="DO311" s="626">
        <f t="shared" ca="1" si="839"/>
        <v>-1.3477088948787063E-3</v>
      </c>
    </row>
    <row r="312" spans="1:119" ht="11.25" customHeight="1">
      <c r="A312" s="1">
        <f t="shared" si="777"/>
        <v>2036</v>
      </c>
      <c r="P312" s="1">
        <f t="shared" si="782"/>
        <v>2036</v>
      </c>
      <c r="AE312" s="237"/>
      <c r="AF312" s="259"/>
      <c r="AG312" s="25"/>
      <c r="AH312" s="25"/>
      <c r="AI312" s="237" t="str">
        <f t="shared" si="729"/>
        <v>W</v>
      </c>
      <c r="AJ312" s="25">
        <f t="shared" si="730"/>
        <v>2037</v>
      </c>
      <c r="AK312" s="284">
        <f t="shared" si="731"/>
        <v>7</v>
      </c>
      <c r="AL312" s="285">
        <f t="shared" ca="1" si="844"/>
        <v>0</v>
      </c>
      <c r="AM312" s="285">
        <f t="shared" ca="1" si="844"/>
        <v>0</v>
      </c>
      <c r="AN312" s="285">
        <f t="shared" ca="1" si="844"/>
        <v>0</v>
      </c>
      <c r="AO312" s="285">
        <f t="shared" ca="1" si="844"/>
        <v>0</v>
      </c>
      <c r="AP312" s="285">
        <f t="shared" ca="1" si="844"/>
        <v>0</v>
      </c>
      <c r="AQ312" s="285">
        <f t="shared" ca="1" si="844"/>
        <v>0</v>
      </c>
      <c r="AR312" s="285">
        <f t="shared" ca="1" si="844"/>
        <v>0</v>
      </c>
      <c r="AS312" s="285">
        <f t="shared" ca="1" si="844"/>
        <v>0</v>
      </c>
      <c r="AT312" s="285">
        <f t="shared" ca="1" si="844"/>
        <v>0</v>
      </c>
      <c r="AU312" s="285">
        <f t="shared" ca="1" si="844"/>
        <v>150</v>
      </c>
      <c r="AV312" s="285">
        <f t="shared" ca="1" si="845"/>
        <v>500</v>
      </c>
      <c r="AW312" s="285">
        <f t="shared" ca="1" si="845"/>
        <v>0</v>
      </c>
      <c r="AX312" s="285">
        <f t="shared" ca="1" si="845"/>
        <v>0</v>
      </c>
      <c r="AY312" s="609">
        <f t="shared" ca="1" si="845"/>
        <v>0</v>
      </c>
      <c r="AZ312" s="285">
        <f t="shared" ca="1" si="845"/>
        <v>10</v>
      </c>
      <c r="BA312" s="285">
        <f t="shared" ca="1" si="845"/>
        <v>25</v>
      </c>
      <c r="BB312" s="285">
        <f t="shared" ca="1" si="845"/>
        <v>8</v>
      </c>
      <c r="BC312" s="285">
        <f t="shared" ca="1" si="845"/>
        <v>0</v>
      </c>
      <c r="BD312" s="285">
        <f t="shared" ca="1" si="845"/>
        <v>6</v>
      </c>
      <c r="BE312" s="285">
        <f t="shared" ca="1" si="668"/>
        <v>0</v>
      </c>
      <c r="BF312" s="285">
        <f t="shared" ca="1" si="842"/>
        <v>25</v>
      </c>
      <c r="BG312" s="285">
        <f t="shared" ca="1" si="842"/>
        <v>0</v>
      </c>
      <c r="BH312" s="285">
        <f t="shared" ca="1" si="842"/>
        <v>0</v>
      </c>
      <c r="BI312" s="285">
        <f t="shared" ca="1" si="842"/>
        <v>0</v>
      </c>
      <c r="BJ312" s="285">
        <f t="shared" ca="1" si="846"/>
        <v>15</v>
      </c>
      <c r="BK312" s="285">
        <f t="shared" ca="1" si="846"/>
        <v>0</v>
      </c>
      <c r="BL312" s="285">
        <f t="shared" ca="1" si="846"/>
        <v>0</v>
      </c>
      <c r="BM312" s="285">
        <f t="shared" ca="1" si="846"/>
        <v>0</v>
      </c>
      <c r="BN312" s="285">
        <f t="shared" ca="1" si="846"/>
        <v>0</v>
      </c>
      <c r="BO312" s="285">
        <f t="shared" ca="1" si="846"/>
        <v>0</v>
      </c>
      <c r="BP312" s="285">
        <f t="shared" ca="1" si="846"/>
        <v>0</v>
      </c>
      <c r="BQ312" s="514">
        <f t="shared" ca="1" si="669"/>
        <v>23</v>
      </c>
      <c r="BR312" s="566">
        <f t="shared" ca="1" si="728"/>
        <v>88.4</v>
      </c>
      <c r="BS312" s="274">
        <f t="shared" ca="1" si="727"/>
        <v>650</v>
      </c>
      <c r="BT312" s="285">
        <f t="shared" ca="1" si="670"/>
        <v>738</v>
      </c>
      <c r="BU312" s="286" t="str">
        <f t="shared" si="732"/>
        <v>H</v>
      </c>
      <c r="BV312" s="323">
        <f t="shared" ca="1" si="799"/>
        <v>739</v>
      </c>
      <c r="BW312" s="323">
        <f t="shared" ca="1" si="800"/>
        <v>1</v>
      </c>
      <c r="BX312" s="29"/>
      <c r="BY312" s="29"/>
      <c r="BZ312" s="29"/>
      <c r="CA312" s="237" t="str">
        <f t="shared" si="665"/>
        <v>H</v>
      </c>
      <c r="CB312" s="278">
        <f t="shared" si="801"/>
        <v>2037</v>
      </c>
      <c r="CC312" s="279">
        <f t="shared" si="802"/>
        <v>7</v>
      </c>
      <c r="CD312" s="280">
        <f t="shared" ca="1" si="803"/>
        <v>0</v>
      </c>
      <c r="CE312" s="280">
        <f t="shared" ca="1" si="804"/>
        <v>0</v>
      </c>
      <c r="CF312" s="280">
        <f t="shared" ca="1" si="805"/>
        <v>0</v>
      </c>
      <c r="CG312" s="280">
        <f t="shared" ca="1" si="806"/>
        <v>0</v>
      </c>
      <c r="CH312" s="280">
        <f t="shared" ca="1" si="807"/>
        <v>0</v>
      </c>
      <c r="CI312" s="280">
        <f t="shared" ca="1" si="808"/>
        <v>0</v>
      </c>
      <c r="CJ312" s="280">
        <f t="shared" ca="1" si="809"/>
        <v>0</v>
      </c>
      <c r="CK312" s="280">
        <f t="shared" ca="1" si="810"/>
        <v>0</v>
      </c>
      <c r="CL312" s="280">
        <f t="shared" ca="1" si="811"/>
        <v>0</v>
      </c>
      <c r="CM312" s="280">
        <f t="shared" ca="1" si="812"/>
        <v>150</v>
      </c>
      <c r="CN312" s="280">
        <f t="shared" ca="1" si="813"/>
        <v>500</v>
      </c>
      <c r="CO312" s="280">
        <f t="shared" ca="1" si="814"/>
        <v>0</v>
      </c>
      <c r="CP312" s="365">
        <f t="shared" ca="1" si="815"/>
        <v>0</v>
      </c>
      <c r="CQ312" s="613">
        <f t="shared" ca="1" si="816"/>
        <v>0</v>
      </c>
      <c r="CR312" s="280">
        <f t="shared" ca="1" si="817"/>
        <v>10</v>
      </c>
      <c r="CS312" s="280">
        <f t="shared" ca="1" si="818"/>
        <v>25</v>
      </c>
      <c r="CT312" s="280">
        <f t="shared" ca="1" si="819"/>
        <v>8</v>
      </c>
      <c r="CU312" s="280">
        <f t="shared" ca="1" si="820"/>
        <v>0</v>
      </c>
      <c r="CV312" s="280">
        <f t="shared" ca="1" si="821"/>
        <v>7</v>
      </c>
      <c r="CW312" s="365">
        <f t="shared" ca="1" si="822"/>
        <v>0</v>
      </c>
      <c r="CX312" s="280">
        <f t="shared" ca="1" si="823"/>
        <v>25</v>
      </c>
      <c r="CY312" s="280">
        <f t="shared" ca="1" si="824"/>
        <v>0</v>
      </c>
      <c r="CZ312" s="280">
        <f t="shared" ca="1" si="825"/>
        <v>0</v>
      </c>
      <c r="DA312" s="280">
        <f t="shared" ca="1" si="826"/>
        <v>0</v>
      </c>
      <c r="DB312" s="280">
        <f t="shared" ca="1" si="827"/>
        <v>15</v>
      </c>
      <c r="DC312" s="280">
        <f t="shared" ca="1" si="828"/>
        <v>0</v>
      </c>
      <c r="DD312" s="280">
        <f t="shared" ca="1" si="829"/>
        <v>0</v>
      </c>
      <c r="DE312" s="280">
        <f t="shared" ca="1" si="830"/>
        <v>0</v>
      </c>
      <c r="DF312" s="280">
        <f t="shared" ca="1" si="831"/>
        <v>0</v>
      </c>
      <c r="DG312" s="280">
        <f t="shared" ca="1" si="832"/>
        <v>0</v>
      </c>
      <c r="DH312" s="280">
        <f t="shared" ca="1" si="833"/>
        <v>0</v>
      </c>
      <c r="DI312" s="568">
        <f t="shared" ca="1" si="834"/>
        <v>25</v>
      </c>
      <c r="DJ312" s="568">
        <f t="shared" ca="1" si="835"/>
        <v>65</v>
      </c>
      <c r="DK312" s="414">
        <f t="shared" ca="1" si="836"/>
        <v>650</v>
      </c>
      <c r="DL312" s="281">
        <f t="shared" ca="1" si="837"/>
        <v>740</v>
      </c>
      <c r="DM312" s="281">
        <f t="shared" ca="1" si="708"/>
        <v>740</v>
      </c>
      <c r="DN312" s="454">
        <f t="shared" ca="1" si="838"/>
        <v>0</v>
      </c>
      <c r="DO312" s="626">
        <f t="shared" ca="1" si="839"/>
        <v>0</v>
      </c>
    </row>
    <row r="313" spans="1:119" ht="11.25" customHeight="1">
      <c r="A313" s="1">
        <f t="shared" si="777"/>
        <v>2037</v>
      </c>
      <c r="P313" s="1">
        <f t="shared" si="782"/>
        <v>2037</v>
      </c>
      <c r="AD313" s="55"/>
      <c r="AE313" s="262"/>
      <c r="AF313" s="262"/>
      <c r="AH313" s="25"/>
      <c r="AI313" s="237" t="str">
        <f t="shared" si="729"/>
        <v>X</v>
      </c>
      <c r="AJ313" s="25">
        <f t="shared" si="730"/>
        <v>2037</v>
      </c>
      <c r="AK313" s="284">
        <f t="shared" si="731"/>
        <v>8</v>
      </c>
      <c r="AL313" s="285">
        <f t="shared" ca="1" si="844"/>
        <v>0</v>
      </c>
      <c r="AM313" s="285">
        <f t="shared" ca="1" si="844"/>
        <v>0</v>
      </c>
      <c r="AN313" s="285">
        <f t="shared" ca="1" si="844"/>
        <v>0</v>
      </c>
      <c r="AO313" s="285">
        <f t="shared" ca="1" si="844"/>
        <v>0</v>
      </c>
      <c r="AP313" s="285">
        <f t="shared" ca="1" si="844"/>
        <v>0</v>
      </c>
      <c r="AQ313" s="285">
        <f t="shared" ca="1" si="844"/>
        <v>0</v>
      </c>
      <c r="AR313" s="285">
        <f t="shared" ca="1" si="844"/>
        <v>0</v>
      </c>
      <c r="AS313" s="285">
        <f t="shared" ca="1" si="844"/>
        <v>0</v>
      </c>
      <c r="AT313" s="285">
        <f t="shared" ca="1" si="844"/>
        <v>0</v>
      </c>
      <c r="AU313" s="285">
        <f t="shared" ca="1" si="844"/>
        <v>150</v>
      </c>
      <c r="AV313" s="285">
        <f t="shared" ca="1" si="845"/>
        <v>500</v>
      </c>
      <c r="AW313" s="285">
        <f t="shared" ca="1" si="845"/>
        <v>0</v>
      </c>
      <c r="AX313" s="285">
        <f t="shared" ca="1" si="845"/>
        <v>0</v>
      </c>
      <c r="AY313" s="609">
        <f t="shared" ca="1" si="845"/>
        <v>0</v>
      </c>
      <c r="AZ313" s="285">
        <f t="shared" ca="1" si="845"/>
        <v>12</v>
      </c>
      <c r="BA313" s="285">
        <f t="shared" ca="1" si="845"/>
        <v>25</v>
      </c>
      <c r="BB313" s="285">
        <f t="shared" ca="1" si="845"/>
        <v>8</v>
      </c>
      <c r="BC313" s="285">
        <f t="shared" ca="1" si="845"/>
        <v>0</v>
      </c>
      <c r="BD313" s="285">
        <f t="shared" ca="1" si="845"/>
        <v>7</v>
      </c>
      <c r="BE313" s="285">
        <f t="shared" ca="1" si="668"/>
        <v>0</v>
      </c>
      <c r="BF313" s="285">
        <f t="shared" ca="1" si="842"/>
        <v>25</v>
      </c>
      <c r="BG313" s="285">
        <f t="shared" ca="1" si="842"/>
        <v>0</v>
      </c>
      <c r="BH313" s="285">
        <f t="shared" ca="1" si="842"/>
        <v>0</v>
      </c>
      <c r="BI313" s="285">
        <f t="shared" ca="1" si="842"/>
        <v>0</v>
      </c>
      <c r="BJ313" s="285">
        <f t="shared" ca="1" si="846"/>
        <v>15</v>
      </c>
      <c r="BK313" s="285">
        <f t="shared" ca="1" si="846"/>
        <v>0</v>
      </c>
      <c r="BL313" s="285">
        <f t="shared" ca="1" si="846"/>
        <v>0</v>
      </c>
      <c r="BM313" s="285">
        <f t="shared" ca="1" si="846"/>
        <v>0</v>
      </c>
      <c r="BN313" s="285">
        <f t="shared" ca="1" si="846"/>
        <v>0</v>
      </c>
      <c r="BO313" s="285">
        <f t="shared" ca="1" si="846"/>
        <v>0</v>
      </c>
      <c r="BP313" s="285">
        <f t="shared" ca="1" si="846"/>
        <v>0</v>
      </c>
      <c r="BQ313" s="514">
        <f t="shared" ca="1" si="669"/>
        <v>27</v>
      </c>
      <c r="BR313" s="566">
        <f t="shared" ca="1" si="728"/>
        <v>91.7</v>
      </c>
      <c r="BS313" s="274">
        <f t="shared" ca="1" si="727"/>
        <v>650</v>
      </c>
      <c r="BT313" s="285">
        <f t="shared" ca="1" si="670"/>
        <v>742</v>
      </c>
      <c r="BU313" s="286" t="str">
        <f t="shared" si="732"/>
        <v>I</v>
      </c>
      <c r="BV313" s="323">
        <f t="shared" ca="1" si="799"/>
        <v>742</v>
      </c>
      <c r="BW313" s="323">
        <f t="shared" ca="1" si="800"/>
        <v>0</v>
      </c>
      <c r="BX313" s="29"/>
      <c r="BY313" s="29"/>
      <c r="BZ313" s="29"/>
      <c r="CA313" s="237" t="str">
        <f t="shared" si="665"/>
        <v>I</v>
      </c>
      <c r="CB313" s="278">
        <f t="shared" si="801"/>
        <v>2037</v>
      </c>
      <c r="CC313" s="279">
        <f t="shared" si="802"/>
        <v>8</v>
      </c>
      <c r="CD313" s="280">
        <f t="shared" ca="1" si="803"/>
        <v>0</v>
      </c>
      <c r="CE313" s="280">
        <f t="shared" ca="1" si="804"/>
        <v>0</v>
      </c>
      <c r="CF313" s="280">
        <f t="shared" ca="1" si="805"/>
        <v>0</v>
      </c>
      <c r="CG313" s="280">
        <f t="shared" ca="1" si="806"/>
        <v>0</v>
      </c>
      <c r="CH313" s="280">
        <f t="shared" ca="1" si="807"/>
        <v>0</v>
      </c>
      <c r="CI313" s="280">
        <f t="shared" ca="1" si="808"/>
        <v>0</v>
      </c>
      <c r="CJ313" s="280">
        <f t="shared" ca="1" si="809"/>
        <v>0</v>
      </c>
      <c r="CK313" s="280">
        <f t="shared" ca="1" si="810"/>
        <v>0</v>
      </c>
      <c r="CL313" s="280">
        <f t="shared" ca="1" si="811"/>
        <v>0</v>
      </c>
      <c r="CM313" s="280">
        <f t="shared" ca="1" si="812"/>
        <v>150</v>
      </c>
      <c r="CN313" s="280">
        <f t="shared" ca="1" si="813"/>
        <v>500</v>
      </c>
      <c r="CO313" s="280">
        <f t="shared" ca="1" si="814"/>
        <v>0</v>
      </c>
      <c r="CP313" s="365">
        <f t="shared" ca="1" si="815"/>
        <v>0</v>
      </c>
      <c r="CQ313" s="613">
        <f t="shared" ca="1" si="816"/>
        <v>0</v>
      </c>
      <c r="CR313" s="280">
        <f t="shared" ca="1" si="817"/>
        <v>10</v>
      </c>
      <c r="CS313" s="280">
        <f t="shared" ca="1" si="818"/>
        <v>25</v>
      </c>
      <c r="CT313" s="280">
        <f t="shared" ca="1" si="819"/>
        <v>8</v>
      </c>
      <c r="CU313" s="280">
        <f t="shared" ca="1" si="820"/>
        <v>0</v>
      </c>
      <c r="CV313" s="280">
        <f t="shared" ca="1" si="821"/>
        <v>7</v>
      </c>
      <c r="CW313" s="365">
        <f t="shared" ca="1" si="822"/>
        <v>0</v>
      </c>
      <c r="CX313" s="280">
        <f t="shared" ca="1" si="823"/>
        <v>25</v>
      </c>
      <c r="CY313" s="280">
        <f t="shared" ca="1" si="824"/>
        <v>0</v>
      </c>
      <c r="CZ313" s="280">
        <f t="shared" ca="1" si="825"/>
        <v>0</v>
      </c>
      <c r="DA313" s="280">
        <f t="shared" ca="1" si="826"/>
        <v>0</v>
      </c>
      <c r="DB313" s="280">
        <f t="shared" ca="1" si="827"/>
        <v>15</v>
      </c>
      <c r="DC313" s="280">
        <f t="shared" ca="1" si="828"/>
        <v>0</v>
      </c>
      <c r="DD313" s="280">
        <f t="shared" ca="1" si="829"/>
        <v>0</v>
      </c>
      <c r="DE313" s="280">
        <f t="shared" ca="1" si="830"/>
        <v>0</v>
      </c>
      <c r="DF313" s="280">
        <f t="shared" ca="1" si="831"/>
        <v>0</v>
      </c>
      <c r="DG313" s="280">
        <f t="shared" ca="1" si="832"/>
        <v>0</v>
      </c>
      <c r="DH313" s="280">
        <f t="shared" ca="1" si="833"/>
        <v>0</v>
      </c>
      <c r="DI313" s="568">
        <f t="shared" ca="1" si="834"/>
        <v>25</v>
      </c>
      <c r="DJ313" s="568">
        <f t="shared" ca="1" si="835"/>
        <v>65</v>
      </c>
      <c r="DK313" s="414">
        <f t="shared" ca="1" si="836"/>
        <v>650</v>
      </c>
      <c r="DL313" s="281">
        <f t="shared" ca="1" si="837"/>
        <v>740</v>
      </c>
      <c r="DM313" s="281">
        <f t="shared" ca="1" si="708"/>
        <v>739</v>
      </c>
      <c r="DN313" s="454">
        <f t="shared" ca="1" si="838"/>
        <v>-1</v>
      </c>
      <c r="DO313" s="626">
        <f t="shared" ca="1" si="839"/>
        <v>-1.3513513513513514E-3</v>
      </c>
    </row>
    <row r="314" spans="1:119" ht="11.25" customHeight="1">
      <c r="A314" s="1">
        <f t="shared" si="777"/>
        <v>2038</v>
      </c>
      <c r="P314" s="1">
        <f t="shared" si="782"/>
        <v>2038</v>
      </c>
      <c r="AE314" s="237"/>
      <c r="AF314" s="259"/>
      <c r="AI314" s="237" t="str">
        <f t="shared" si="729"/>
        <v>Y</v>
      </c>
      <c r="AJ314" s="25">
        <f t="shared" si="730"/>
        <v>2037</v>
      </c>
      <c r="AK314" s="284">
        <f t="shared" si="731"/>
        <v>9</v>
      </c>
      <c r="AL314" s="285">
        <f t="shared" ca="1" si="844"/>
        <v>0</v>
      </c>
      <c r="AM314" s="285">
        <f t="shared" ca="1" si="844"/>
        <v>0</v>
      </c>
      <c r="AN314" s="285">
        <f t="shared" ca="1" si="844"/>
        <v>0</v>
      </c>
      <c r="AO314" s="285">
        <f t="shared" ca="1" si="844"/>
        <v>0</v>
      </c>
      <c r="AP314" s="285">
        <f t="shared" ca="1" si="844"/>
        <v>0</v>
      </c>
      <c r="AQ314" s="285">
        <f t="shared" ca="1" si="844"/>
        <v>0</v>
      </c>
      <c r="AR314" s="285">
        <f t="shared" ca="1" si="844"/>
        <v>0</v>
      </c>
      <c r="AS314" s="285">
        <f t="shared" ca="1" si="844"/>
        <v>0</v>
      </c>
      <c r="AT314" s="285">
        <f t="shared" ca="1" si="844"/>
        <v>0</v>
      </c>
      <c r="AU314" s="285">
        <f t="shared" ca="1" si="844"/>
        <v>150</v>
      </c>
      <c r="AV314" s="285">
        <f t="shared" ca="1" si="845"/>
        <v>500</v>
      </c>
      <c r="AW314" s="285">
        <f t="shared" ca="1" si="845"/>
        <v>0</v>
      </c>
      <c r="AX314" s="285">
        <f t="shared" ca="1" si="845"/>
        <v>0</v>
      </c>
      <c r="AY314" s="609">
        <f t="shared" ca="1" si="845"/>
        <v>0</v>
      </c>
      <c r="AZ314" s="285">
        <f t="shared" ca="1" si="845"/>
        <v>10</v>
      </c>
      <c r="BA314" s="285">
        <f t="shared" ca="1" si="845"/>
        <v>25</v>
      </c>
      <c r="BB314" s="285">
        <f t="shared" ca="1" si="845"/>
        <v>8</v>
      </c>
      <c r="BC314" s="285">
        <f t="shared" ca="1" si="845"/>
        <v>0</v>
      </c>
      <c r="BD314" s="285">
        <f t="shared" ca="1" si="845"/>
        <v>7</v>
      </c>
      <c r="BE314" s="285">
        <f t="shared" ca="1" si="668"/>
        <v>0</v>
      </c>
      <c r="BF314" s="285">
        <f t="shared" ca="1" si="842"/>
        <v>25</v>
      </c>
      <c r="BG314" s="285">
        <f t="shared" ca="1" si="842"/>
        <v>0</v>
      </c>
      <c r="BH314" s="285">
        <f t="shared" ca="1" si="842"/>
        <v>0</v>
      </c>
      <c r="BI314" s="285">
        <f t="shared" ca="1" si="842"/>
        <v>0</v>
      </c>
      <c r="BJ314" s="285">
        <f t="shared" ca="1" si="846"/>
        <v>15</v>
      </c>
      <c r="BK314" s="285">
        <f t="shared" ca="1" si="846"/>
        <v>0</v>
      </c>
      <c r="BL314" s="285">
        <f t="shared" ca="1" si="846"/>
        <v>0</v>
      </c>
      <c r="BM314" s="285">
        <f t="shared" ca="1" si="846"/>
        <v>0</v>
      </c>
      <c r="BN314" s="285">
        <f t="shared" ca="1" si="846"/>
        <v>0</v>
      </c>
      <c r="BO314" s="285">
        <f t="shared" ca="1" si="846"/>
        <v>0</v>
      </c>
      <c r="BP314" s="285">
        <f t="shared" ca="1" si="846"/>
        <v>0</v>
      </c>
      <c r="BQ314" s="514">
        <f t="shared" ca="1" si="669"/>
        <v>25</v>
      </c>
      <c r="BR314" s="566">
        <f t="shared" ca="1" si="728"/>
        <v>89.7</v>
      </c>
      <c r="BS314" s="274">
        <f t="shared" ca="1" si="727"/>
        <v>650</v>
      </c>
      <c r="BT314" s="285">
        <f t="shared" ca="1" si="670"/>
        <v>740</v>
      </c>
      <c r="BU314" s="286" t="str">
        <f t="shared" si="732"/>
        <v>J</v>
      </c>
      <c r="BV314" s="323">
        <f t="shared" ca="1" si="799"/>
        <v>740</v>
      </c>
      <c r="BW314" s="323">
        <f t="shared" ca="1" si="800"/>
        <v>0</v>
      </c>
      <c r="BX314" s="29"/>
      <c r="BY314" s="29"/>
      <c r="BZ314" s="29"/>
      <c r="CA314" s="237" t="str">
        <f t="shared" si="665"/>
        <v>J</v>
      </c>
      <c r="CB314" s="278">
        <f t="shared" si="801"/>
        <v>2037</v>
      </c>
      <c r="CC314" s="279">
        <f t="shared" si="802"/>
        <v>9</v>
      </c>
      <c r="CD314" s="280">
        <f t="shared" ca="1" si="803"/>
        <v>0</v>
      </c>
      <c r="CE314" s="280">
        <f t="shared" ca="1" si="804"/>
        <v>0</v>
      </c>
      <c r="CF314" s="280">
        <f t="shared" ca="1" si="805"/>
        <v>0</v>
      </c>
      <c r="CG314" s="280">
        <f t="shared" ca="1" si="806"/>
        <v>0</v>
      </c>
      <c r="CH314" s="280">
        <f t="shared" ca="1" si="807"/>
        <v>0</v>
      </c>
      <c r="CI314" s="280">
        <f t="shared" ca="1" si="808"/>
        <v>0</v>
      </c>
      <c r="CJ314" s="280">
        <f t="shared" ca="1" si="809"/>
        <v>0</v>
      </c>
      <c r="CK314" s="280">
        <f t="shared" ca="1" si="810"/>
        <v>0</v>
      </c>
      <c r="CL314" s="280">
        <f t="shared" ca="1" si="811"/>
        <v>0</v>
      </c>
      <c r="CM314" s="280">
        <f t="shared" ca="1" si="812"/>
        <v>150</v>
      </c>
      <c r="CN314" s="280">
        <f t="shared" ca="1" si="813"/>
        <v>500</v>
      </c>
      <c r="CO314" s="280">
        <f t="shared" ca="1" si="814"/>
        <v>0</v>
      </c>
      <c r="CP314" s="365">
        <f t="shared" ca="1" si="815"/>
        <v>0</v>
      </c>
      <c r="CQ314" s="613">
        <f t="shared" ca="1" si="816"/>
        <v>0</v>
      </c>
      <c r="CR314" s="280">
        <f t="shared" ca="1" si="817"/>
        <v>10</v>
      </c>
      <c r="CS314" s="280">
        <f t="shared" ca="1" si="818"/>
        <v>25</v>
      </c>
      <c r="CT314" s="280">
        <f t="shared" ca="1" si="819"/>
        <v>7</v>
      </c>
      <c r="CU314" s="280">
        <f t="shared" ca="1" si="820"/>
        <v>0</v>
      </c>
      <c r="CV314" s="280">
        <f t="shared" ca="1" si="821"/>
        <v>7</v>
      </c>
      <c r="CW314" s="365">
        <f t="shared" ca="1" si="822"/>
        <v>0</v>
      </c>
      <c r="CX314" s="280">
        <f t="shared" ca="1" si="823"/>
        <v>25</v>
      </c>
      <c r="CY314" s="280">
        <f t="shared" ca="1" si="824"/>
        <v>0</v>
      </c>
      <c r="CZ314" s="280">
        <f t="shared" ca="1" si="825"/>
        <v>0</v>
      </c>
      <c r="DA314" s="280">
        <f t="shared" ca="1" si="826"/>
        <v>0</v>
      </c>
      <c r="DB314" s="280">
        <f t="shared" ca="1" si="827"/>
        <v>15</v>
      </c>
      <c r="DC314" s="280">
        <f t="shared" ca="1" si="828"/>
        <v>0</v>
      </c>
      <c r="DD314" s="280">
        <f t="shared" ca="1" si="829"/>
        <v>0</v>
      </c>
      <c r="DE314" s="280">
        <f t="shared" ca="1" si="830"/>
        <v>0</v>
      </c>
      <c r="DF314" s="280">
        <f t="shared" ca="1" si="831"/>
        <v>0</v>
      </c>
      <c r="DG314" s="280">
        <f t="shared" ca="1" si="832"/>
        <v>0</v>
      </c>
      <c r="DH314" s="280">
        <f t="shared" ca="1" si="833"/>
        <v>0</v>
      </c>
      <c r="DI314" s="568">
        <f t="shared" ca="1" si="834"/>
        <v>24</v>
      </c>
      <c r="DJ314" s="568">
        <f t="shared" ca="1" si="835"/>
        <v>65</v>
      </c>
      <c r="DK314" s="414">
        <f t="shared" ca="1" si="836"/>
        <v>650</v>
      </c>
      <c r="DL314" s="281">
        <f t="shared" ca="1" si="837"/>
        <v>739</v>
      </c>
      <c r="DM314" s="281">
        <f t="shared" ca="1" si="708"/>
        <v>738</v>
      </c>
      <c r="DN314" s="454">
        <f t="shared" ca="1" si="838"/>
        <v>-1</v>
      </c>
      <c r="DO314" s="626">
        <f t="shared" ca="1" si="839"/>
        <v>-1.3531799729364006E-3</v>
      </c>
    </row>
    <row r="315" spans="1:119" ht="11.25" customHeight="1">
      <c r="A315" s="1">
        <f t="shared" si="777"/>
        <v>2039</v>
      </c>
      <c r="P315" s="1">
        <f t="shared" si="782"/>
        <v>2039</v>
      </c>
      <c r="AD315" s="55"/>
      <c r="AE315" s="262"/>
      <c r="AF315" s="262"/>
      <c r="AI315" s="237" t="str">
        <f t="shared" si="729"/>
        <v>Z</v>
      </c>
      <c r="AJ315" s="25">
        <f t="shared" si="730"/>
        <v>2037</v>
      </c>
      <c r="AK315" s="284">
        <f t="shared" si="731"/>
        <v>10</v>
      </c>
      <c r="AL315" s="285">
        <f t="shared" ca="1" si="844"/>
        <v>0</v>
      </c>
      <c r="AM315" s="285">
        <f t="shared" ca="1" si="844"/>
        <v>0</v>
      </c>
      <c r="AN315" s="285">
        <f t="shared" ca="1" si="844"/>
        <v>0</v>
      </c>
      <c r="AO315" s="285">
        <f t="shared" ca="1" si="844"/>
        <v>0</v>
      </c>
      <c r="AP315" s="285">
        <f t="shared" ca="1" si="844"/>
        <v>0</v>
      </c>
      <c r="AQ315" s="285">
        <f t="shared" ca="1" si="844"/>
        <v>0</v>
      </c>
      <c r="AR315" s="285">
        <f t="shared" ca="1" si="844"/>
        <v>0</v>
      </c>
      <c r="AS315" s="285">
        <f t="shared" ca="1" si="844"/>
        <v>0</v>
      </c>
      <c r="AT315" s="285">
        <f t="shared" ca="1" si="844"/>
        <v>0</v>
      </c>
      <c r="AU315" s="285">
        <f t="shared" ca="1" si="844"/>
        <v>150</v>
      </c>
      <c r="AV315" s="285">
        <f t="shared" ca="1" si="845"/>
        <v>500</v>
      </c>
      <c r="AW315" s="285">
        <f t="shared" ca="1" si="845"/>
        <v>0</v>
      </c>
      <c r="AX315" s="285">
        <f t="shared" ca="1" si="845"/>
        <v>0</v>
      </c>
      <c r="AY315" s="609">
        <f t="shared" ca="1" si="845"/>
        <v>0</v>
      </c>
      <c r="AZ315" s="285">
        <f t="shared" ca="1" si="845"/>
        <v>10</v>
      </c>
      <c r="BA315" s="285">
        <f t="shared" ca="1" si="845"/>
        <v>25</v>
      </c>
      <c r="BB315" s="285">
        <f t="shared" ca="1" si="845"/>
        <v>7</v>
      </c>
      <c r="BC315" s="285">
        <f t="shared" ca="1" si="845"/>
        <v>0</v>
      </c>
      <c r="BD315" s="285">
        <f t="shared" ca="1" si="845"/>
        <v>7</v>
      </c>
      <c r="BE315" s="285">
        <f t="shared" ca="1" si="668"/>
        <v>0</v>
      </c>
      <c r="BF315" s="285">
        <f t="shared" ca="1" si="842"/>
        <v>25</v>
      </c>
      <c r="BG315" s="285">
        <f t="shared" ca="1" si="842"/>
        <v>0</v>
      </c>
      <c r="BH315" s="285">
        <f t="shared" ca="1" si="842"/>
        <v>0</v>
      </c>
      <c r="BI315" s="285">
        <f t="shared" ca="1" si="842"/>
        <v>0</v>
      </c>
      <c r="BJ315" s="285">
        <f t="shared" ca="1" si="846"/>
        <v>15</v>
      </c>
      <c r="BK315" s="285">
        <f t="shared" ca="1" si="846"/>
        <v>0</v>
      </c>
      <c r="BL315" s="285">
        <f t="shared" ca="1" si="846"/>
        <v>0</v>
      </c>
      <c r="BM315" s="285">
        <f t="shared" ca="1" si="846"/>
        <v>0</v>
      </c>
      <c r="BN315" s="285">
        <f t="shared" ca="1" si="846"/>
        <v>0</v>
      </c>
      <c r="BO315" s="285">
        <f t="shared" ca="1" si="846"/>
        <v>0</v>
      </c>
      <c r="BP315" s="285">
        <f t="shared" ca="1" si="846"/>
        <v>0</v>
      </c>
      <c r="BQ315" s="514">
        <f t="shared" ca="1" si="669"/>
        <v>24</v>
      </c>
      <c r="BR315" s="566">
        <f t="shared" ca="1" si="728"/>
        <v>89</v>
      </c>
      <c r="BS315" s="274">
        <f t="shared" ca="1" si="727"/>
        <v>650</v>
      </c>
      <c r="BT315" s="285">
        <f t="shared" ca="1" si="670"/>
        <v>739</v>
      </c>
      <c r="BU315" s="286" t="str">
        <f t="shared" si="732"/>
        <v>K</v>
      </c>
      <c r="BV315" s="323">
        <f t="shared" ca="1" si="799"/>
        <v>739</v>
      </c>
      <c r="BW315" s="323">
        <f t="shared" ca="1" si="800"/>
        <v>0</v>
      </c>
      <c r="BX315" s="29"/>
      <c r="BY315" s="29"/>
      <c r="BZ315" s="29"/>
      <c r="CA315" s="237" t="str">
        <f t="shared" si="665"/>
        <v>K</v>
      </c>
      <c r="CB315" s="278">
        <f t="shared" si="801"/>
        <v>2037</v>
      </c>
      <c r="CC315" s="279">
        <f t="shared" si="802"/>
        <v>10</v>
      </c>
      <c r="CD315" s="280">
        <f t="shared" ca="1" si="803"/>
        <v>0</v>
      </c>
      <c r="CE315" s="280">
        <f t="shared" ca="1" si="804"/>
        <v>0</v>
      </c>
      <c r="CF315" s="280">
        <f t="shared" ca="1" si="805"/>
        <v>0</v>
      </c>
      <c r="CG315" s="280">
        <f t="shared" ca="1" si="806"/>
        <v>0</v>
      </c>
      <c r="CH315" s="280">
        <f t="shared" ca="1" si="807"/>
        <v>0</v>
      </c>
      <c r="CI315" s="280">
        <f t="shared" ca="1" si="808"/>
        <v>0</v>
      </c>
      <c r="CJ315" s="280">
        <f t="shared" ca="1" si="809"/>
        <v>0</v>
      </c>
      <c r="CK315" s="280">
        <f t="shared" ca="1" si="810"/>
        <v>0</v>
      </c>
      <c r="CL315" s="280">
        <f t="shared" ca="1" si="811"/>
        <v>0</v>
      </c>
      <c r="CM315" s="280">
        <f t="shared" ca="1" si="812"/>
        <v>150</v>
      </c>
      <c r="CN315" s="280">
        <f t="shared" ca="1" si="813"/>
        <v>500</v>
      </c>
      <c r="CO315" s="280">
        <f t="shared" ca="1" si="814"/>
        <v>0</v>
      </c>
      <c r="CP315" s="365">
        <f t="shared" ca="1" si="815"/>
        <v>0</v>
      </c>
      <c r="CQ315" s="613">
        <f t="shared" ca="1" si="816"/>
        <v>0</v>
      </c>
      <c r="CR315" s="280">
        <f t="shared" ca="1" si="817"/>
        <v>11</v>
      </c>
      <c r="CS315" s="280">
        <f t="shared" ca="1" si="818"/>
        <v>25</v>
      </c>
      <c r="CT315" s="280">
        <f t="shared" ca="1" si="819"/>
        <v>7</v>
      </c>
      <c r="CU315" s="280">
        <f t="shared" ca="1" si="820"/>
        <v>0</v>
      </c>
      <c r="CV315" s="280">
        <f t="shared" ca="1" si="821"/>
        <v>5</v>
      </c>
      <c r="CW315" s="365">
        <f t="shared" ca="1" si="822"/>
        <v>0</v>
      </c>
      <c r="CX315" s="280">
        <f t="shared" ca="1" si="823"/>
        <v>25</v>
      </c>
      <c r="CY315" s="280">
        <f t="shared" ca="1" si="824"/>
        <v>0</v>
      </c>
      <c r="CZ315" s="280">
        <f t="shared" ca="1" si="825"/>
        <v>0</v>
      </c>
      <c r="DA315" s="280">
        <f t="shared" ca="1" si="826"/>
        <v>0</v>
      </c>
      <c r="DB315" s="280">
        <f t="shared" ca="1" si="827"/>
        <v>15</v>
      </c>
      <c r="DC315" s="280">
        <f t="shared" ca="1" si="828"/>
        <v>0</v>
      </c>
      <c r="DD315" s="280">
        <f t="shared" ca="1" si="829"/>
        <v>0</v>
      </c>
      <c r="DE315" s="280">
        <f t="shared" ca="1" si="830"/>
        <v>0</v>
      </c>
      <c r="DF315" s="280">
        <f t="shared" ca="1" si="831"/>
        <v>0</v>
      </c>
      <c r="DG315" s="280">
        <f t="shared" ca="1" si="832"/>
        <v>0</v>
      </c>
      <c r="DH315" s="280">
        <f t="shared" ca="1" si="833"/>
        <v>0</v>
      </c>
      <c r="DI315" s="568">
        <f t="shared" ca="1" si="834"/>
        <v>23</v>
      </c>
      <c r="DJ315" s="568">
        <f t="shared" ca="1" si="835"/>
        <v>65</v>
      </c>
      <c r="DK315" s="414">
        <f t="shared" ca="1" si="836"/>
        <v>650</v>
      </c>
      <c r="DL315" s="281">
        <f t="shared" ca="1" si="837"/>
        <v>738</v>
      </c>
      <c r="DM315" s="281">
        <f t="shared" ca="1" si="708"/>
        <v>737</v>
      </c>
      <c r="DN315" s="454">
        <f t="shared" ca="1" si="838"/>
        <v>-1</v>
      </c>
      <c r="DO315" s="626">
        <f t="shared" ca="1" si="839"/>
        <v>-1.3550135501355014E-3</v>
      </c>
    </row>
    <row r="316" spans="1:119" ht="11.25" customHeight="1">
      <c r="A316" s="1">
        <f t="shared" si="777"/>
        <v>2040</v>
      </c>
      <c r="P316" s="1">
        <f t="shared" si="782"/>
        <v>2040</v>
      </c>
      <c r="AE316" s="237"/>
      <c r="AF316" s="259"/>
      <c r="AI316" s="237" t="str">
        <f t="shared" si="729"/>
        <v>AA</v>
      </c>
      <c r="AJ316" s="25">
        <f t="shared" si="730"/>
        <v>2037</v>
      </c>
      <c r="AK316" s="284">
        <f t="shared" si="731"/>
        <v>11</v>
      </c>
      <c r="AL316" s="285">
        <f t="shared" ca="1" si="844"/>
        <v>0</v>
      </c>
      <c r="AM316" s="285">
        <f t="shared" ca="1" si="844"/>
        <v>0</v>
      </c>
      <c r="AN316" s="285">
        <f t="shared" ca="1" si="844"/>
        <v>0</v>
      </c>
      <c r="AO316" s="285">
        <f t="shared" ca="1" si="844"/>
        <v>0</v>
      </c>
      <c r="AP316" s="285">
        <f t="shared" ca="1" si="844"/>
        <v>0</v>
      </c>
      <c r="AQ316" s="285">
        <f t="shared" ca="1" si="844"/>
        <v>0</v>
      </c>
      <c r="AR316" s="285">
        <f t="shared" ca="1" si="844"/>
        <v>0</v>
      </c>
      <c r="AS316" s="285">
        <f t="shared" ca="1" si="844"/>
        <v>0</v>
      </c>
      <c r="AT316" s="285">
        <f t="shared" ca="1" si="844"/>
        <v>0</v>
      </c>
      <c r="AU316" s="285">
        <f t="shared" ca="1" si="844"/>
        <v>150</v>
      </c>
      <c r="AV316" s="285">
        <f t="shared" ca="1" si="845"/>
        <v>500</v>
      </c>
      <c r="AW316" s="285">
        <f t="shared" ca="1" si="845"/>
        <v>0</v>
      </c>
      <c r="AX316" s="285">
        <f t="shared" ca="1" si="845"/>
        <v>0</v>
      </c>
      <c r="AY316" s="609">
        <f t="shared" ca="1" si="845"/>
        <v>0</v>
      </c>
      <c r="AZ316" s="285">
        <f t="shared" ca="1" si="845"/>
        <v>10</v>
      </c>
      <c r="BA316" s="285">
        <f t="shared" ca="1" si="845"/>
        <v>25</v>
      </c>
      <c r="BB316" s="285">
        <f t="shared" ca="1" si="845"/>
        <v>7</v>
      </c>
      <c r="BC316" s="285">
        <f t="shared" ca="1" si="845"/>
        <v>0</v>
      </c>
      <c r="BD316" s="285">
        <f t="shared" ca="1" si="845"/>
        <v>7</v>
      </c>
      <c r="BE316" s="285">
        <f t="shared" ca="1" si="668"/>
        <v>0</v>
      </c>
      <c r="BF316" s="285">
        <f t="shared" ca="1" si="842"/>
        <v>25</v>
      </c>
      <c r="BG316" s="285">
        <f t="shared" ca="1" si="842"/>
        <v>0</v>
      </c>
      <c r="BH316" s="285">
        <f t="shared" ca="1" si="842"/>
        <v>0</v>
      </c>
      <c r="BI316" s="285">
        <f t="shared" ca="1" si="842"/>
        <v>0</v>
      </c>
      <c r="BJ316" s="285">
        <f t="shared" ca="1" si="846"/>
        <v>15</v>
      </c>
      <c r="BK316" s="285">
        <f t="shared" ca="1" si="846"/>
        <v>0</v>
      </c>
      <c r="BL316" s="285">
        <f t="shared" ca="1" si="846"/>
        <v>0</v>
      </c>
      <c r="BM316" s="285">
        <f t="shared" ca="1" si="846"/>
        <v>0</v>
      </c>
      <c r="BN316" s="285">
        <f t="shared" ca="1" si="846"/>
        <v>0</v>
      </c>
      <c r="BO316" s="285">
        <f t="shared" ca="1" si="846"/>
        <v>0</v>
      </c>
      <c r="BP316" s="285">
        <f t="shared" ca="1" si="846"/>
        <v>0</v>
      </c>
      <c r="BQ316" s="514">
        <f t="shared" ca="1" si="669"/>
        <v>23</v>
      </c>
      <c r="BR316" s="566">
        <f t="shared" ca="1" si="728"/>
        <v>88.4</v>
      </c>
      <c r="BS316" s="274">
        <f t="shared" ca="1" si="727"/>
        <v>650</v>
      </c>
      <c r="BT316" s="285">
        <f t="shared" ca="1" si="670"/>
        <v>738</v>
      </c>
      <c r="BU316" s="286" t="str">
        <f t="shared" si="732"/>
        <v>L</v>
      </c>
      <c r="BV316" s="323">
        <f t="shared" ca="1" si="799"/>
        <v>739</v>
      </c>
      <c r="BW316" s="323">
        <f t="shared" ca="1" si="800"/>
        <v>1</v>
      </c>
      <c r="BX316" s="29"/>
      <c r="BY316" s="29"/>
      <c r="BZ316" s="29"/>
      <c r="CA316" s="237" t="str">
        <f t="shared" si="665"/>
        <v>L</v>
      </c>
      <c r="CB316" s="278">
        <f t="shared" si="801"/>
        <v>2037</v>
      </c>
      <c r="CC316" s="279">
        <f t="shared" si="802"/>
        <v>11</v>
      </c>
      <c r="CD316" s="280">
        <f t="shared" ca="1" si="803"/>
        <v>0</v>
      </c>
      <c r="CE316" s="280">
        <f t="shared" ca="1" si="804"/>
        <v>0</v>
      </c>
      <c r="CF316" s="280">
        <f t="shared" ca="1" si="805"/>
        <v>0</v>
      </c>
      <c r="CG316" s="280">
        <f t="shared" ca="1" si="806"/>
        <v>0</v>
      </c>
      <c r="CH316" s="280">
        <f t="shared" ca="1" si="807"/>
        <v>0</v>
      </c>
      <c r="CI316" s="280">
        <f t="shared" ca="1" si="808"/>
        <v>0</v>
      </c>
      <c r="CJ316" s="280">
        <f t="shared" ca="1" si="809"/>
        <v>0</v>
      </c>
      <c r="CK316" s="280">
        <f t="shared" ca="1" si="810"/>
        <v>0</v>
      </c>
      <c r="CL316" s="280">
        <f t="shared" ca="1" si="811"/>
        <v>0</v>
      </c>
      <c r="CM316" s="280">
        <f t="shared" ca="1" si="812"/>
        <v>150</v>
      </c>
      <c r="CN316" s="280">
        <f t="shared" ca="1" si="813"/>
        <v>500</v>
      </c>
      <c r="CO316" s="280">
        <f t="shared" ca="1" si="814"/>
        <v>0</v>
      </c>
      <c r="CP316" s="365">
        <f t="shared" ca="1" si="815"/>
        <v>0</v>
      </c>
      <c r="CQ316" s="613">
        <f t="shared" ca="1" si="816"/>
        <v>0</v>
      </c>
      <c r="CR316" s="280">
        <f t="shared" ca="1" si="817"/>
        <v>7</v>
      </c>
      <c r="CS316" s="280">
        <f t="shared" ca="1" si="818"/>
        <v>25</v>
      </c>
      <c r="CT316" s="280">
        <f t="shared" ca="1" si="819"/>
        <v>6</v>
      </c>
      <c r="CU316" s="280">
        <f t="shared" ca="1" si="820"/>
        <v>0</v>
      </c>
      <c r="CV316" s="280">
        <f t="shared" ca="1" si="821"/>
        <v>5</v>
      </c>
      <c r="CW316" s="365">
        <f t="shared" ca="1" si="822"/>
        <v>0</v>
      </c>
      <c r="CX316" s="280">
        <f t="shared" ca="1" si="823"/>
        <v>25</v>
      </c>
      <c r="CY316" s="280">
        <f t="shared" ca="1" si="824"/>
        <v>0</v>
      </c>
      <c r="CZ316" s="280">
        <f t="shared" ca="1" si="825"/>
        <v>0</v>
      </c>
      <c r="DA316" s="280">
        <f t="shared" ca="1" si="826"/>
        <v>0</v>
      </c>
      <c r="DB316" s="280">
        <f t="shared" ca="1" si="827"/>
        <v>15</v>
      </c>
      <c r="DC316" s="280">
        <f t="shared" ca="1" si="828"/>
        <v>0</v>
      </c>
      <c r="DD316" s="280">
        <f t="shared" ca="1" si="829"/>
        <v>0</v>
      </c>
      <c r="DE316" s="280">
        <f t="shared" ca="1" si="830"/>
        <v>0</v>
      </c>
      <c r="DF316" s="280">
        <f t="shared" ca="1" si="831"/>
        <v>0</v>
      </c>
      <c r="DG316" s="280">
        <f t="shared" ca="1" si="832"/>
        <v>0</v>
      </c>
      <c r="DH316" s="280">
        <f t="shared" ca="1" si="833"/>
        <v>0</v>
      </c>
      <c r="DI316" s="568">
        <f t="shared" ca="1" si="834"/>
        <v>18</v>
      </c>
      <c r="DJ316" s="568">
        <f t="shared" ca="1" si="835"/>
        <v>65</v>
      </c>
      <c r="DK316" s="414">
        <f t="shared" ca="1" si="836"/>
        <v>650</v>
      </c>
      <c r="DL316" s="281">
        <f t="shared" ca="1" si="837"/>
        <v>733</v>
      </c>
      <c r="DM316" s="281">
        <f t="shared" ca="1" si="708"/>
        <v>733</v>
      </c>
      <c r="DN316" s="454">
        <f t="shared" ca="1" si="838"/>
        <v>0</v>
      </c>
      <c r="DO316" s="626">
        <f t="shared" ca="1" si="839"/>
        <v>0</v>
      </c>
    </row>
    <row r="317" spans="1:119" ht="11.25" customHeight="1">
      <c r="A317" s="1">
        <f t="shared" si="777"/>
        <v>2041</v>
      </c>
      <c r="P317" s="1">
        <f t="shared" si="782"/>
        <v>2041</v>
      </c>
      <c r="AD317" s="55"/>
      <c r="AE317" s="262"/>
      <c r="AF317" s="262"/>
      <c r="AI317" s="237" t="str">
        <f t="shared" si="729"/>
        <v>AB</v>
      </c>
      <c r="AJ317" s="25">
        <f t="shared" si="730"/>
        <v>2037</v>
      </c>
      <c r="AK317" s="284">
        <f t="shared" si="731"/>
        <v>12</v>
      </c>
      <c r="AL317" s="285">
        <f t="shared" ca="1" si="844"/>
        <v>0</v>
      </c>
      <c r="AM317" s="285">
        <f t="shared" ca="1" si="844"/>
        <v>0</v>
      </c>
      <c r="AN317" s="285">
        <f t="shared" ca="1" si="844"/>
        <v>0</v>
      </c>
      <c r="AO317" s="285">
        <f t="shared" ca="1" si="844"/>
        <v>0</v>
      </c>
      <c r="AP317" s="285">
        <f t="shared" ca="1" si="844"/>
        <v>0</v>
      </c>
      <c r="AQ317" s="285">
        <f t="shared" ca="1" si="844"/>
        <v>0</v>
      </c>
      <c r="AR317" s="285">
        <f t="shared" ca="1" si="844"/>
        <v>0</v>
      </c>
      <c r="AS317" s="285">
        <f t="shared" ca="1" si="844"/>
        <v>0</v>
      </c>
      <c r="AT317" s="285">
        <f t="shared" ca="1" si="844"/>
        <v>0</v>
      </c>
      <c r="AU317" s="285">
        <f t="shared" ca="1" si="844"/>
        <v>150</v>
      </c>
      <c r="AV317" s="285">
        <f t="shared" ca="1" si="845"/>
        <v>500</v>
      </c>
      <c r="AW317" s="285">
        <f t="shared" ca="1" si="845"/>
        <v>0</v>
      </c>
      <c r="AX317" s="285">
        <f t="shared" ca="1" si="845"/>
        <v>0</v>
      </c>
      <c r="AY317" s="609">
        <f t="shared" ca="1" si="845"/>
        <v>0</v>
      </c>
      <c r="AZ317" s="285">
        <f t="shared" ca="1" si="845"/>
        <v>11</v>
      </c>
      <c r="BA317" s="285">
        <f t="shared" ca="1" si="845"/>
        <v>25</v>
      </c>
      <c r="BB317" s="285">
        <f t="shared" ca="1" si="845"/>
        <v>6</v>
      </c>
      <c r="BC317" s="285">
        <f t="shared" ca="1" si="845"/>
        <v>0</v>
      </c>
      <c r="BD317" s="285">
        <f t="shared" ca="1" si="845"/>
        <v>5</v>
      </c>
      <c r="BE317" s="285">
        <f t="shared" ca="1" si="668"/>
        <v>0</v>
      </c>
      <c r="BF317" s="285">
        <f t="shared" ca="1" si="842"/>
        <v>25</v>
      </c>
      <c r="BG317" s="285">
        <f t="shared" ca="1" si="842"/>
        <v>0</v>
      </c>
      <c r="BH317" s="285">
        <f t="shared" ca="1" si="842"/>
        <v>0</v>
      </c>
      <c r="BI317" s="285">
        <f t="shared" ca="1" si="842"/>
        <v>0</v>
      </c>
      <c r="BJ317" s="285">
        <f t="shared" ca="1" si="846"/>
        <v>15</v>
      </c>
      <c r="BK317" s="285">
        <f t="shared" ca="1" si="846"/>
        <v>0</v>
      </c>
      <c r="BL317" s="285">
        <f t="shared" ca="1" si="846"/>
        <v>0</v>
      </c>
      <c r="BM317" s="285">
        <f t="shared" ca="1" si="846"/>
        <v>0</v>
      </c>
      <c r="BN317" s="285">
        <f t="shared" ca="1" si="846"/>
        <v>0</v>
      </c>
      <c r="BO317" s="285">
        <f t="shared" ca="1" si="846"/>
        <v>0</v>
      </c>
      <c r="BP317" s="285">
        <f t="shared" ca="1" si="846"/>
        <v>0</v>
      </c>
      <c r="BQ317" s="514">
        <f t="shared" ca="1" si="669"/>
        <v>22</v>
      </c>
      <c r="BR317" s="566">
        <f t="shared" ca="1" si="728"/>
        <v>87.1</v>
      </c>
      <c r="BS317" s="274">
        <f t="shared" ca="1" si="727"/>
        <v>650</v>
      </c>
      <c r="BT317" s="285">
        <f t="shared" ca="1" si="670"/>
        <v>737</v>
      </c>
      <c r="BU317" s="286" t="str">
        <f t="shared" si="732"/>
        <v>M</v>
      </c>
      <c r="BV317" s="323">
        <f t="shared" ca="1" si="799"/>
        <v>737</v>
      </c>
      <c r="BW317" s="323">
        <f t="shared" ca="1" si="800"/>
        <v>0</v>
      </c>
      <c r="BX317" s="29"/>
      <c r="BY317" s="29"/>
      <c r="BZ317" s="29"/>
      <c r="CA317" s="237" t="str">
        <f t="shared" si="665"/>
        <v>M</v>
      </c>
      <c r="CB317" s="278">
        <f t="shared" si="801"/>
        <v>2037</v>
      </c>
      <c r="CC317" s="279">
        <f t="shared" si="802"/>
        <v>12</v>
      </c>
      <c r="CD317" s="280">
        <f t="shared" ca="1" si="803"/>
        <v>0</v>
      </c>
      <c r="CE317" s="280">
        <f t="shared" ca="1" si="804"/>
        <v>0</v>
      </c>
      <c r="CF317" s="280">
        <f t="shared" ca="1" si="805"/>
        <v>0</v>
      </c>
      <c r="CG317" s="280">
        <f t="shared" ca="1" si="806"/>
        <v>0</v>
      </c>
      <c r="CH317" s="280">
        <f t="shared" ca="1" si="807"/>
        <v>0</v>
      </c>
      <c r="CI317" s="280">
        <f t="shared" ca="1" si="808"/>
        <v>0</v>
      </c>
      <c r="CJ317" s="280">
        <f t="shared" ca="1" si="809"/>
        <v>0</v>
      </c>
      <c r="CK317" s="280">
        <f t="shared" ca="1" si="810"/>
        <v>0</v>
      </c>
      <c r="CL317" s="280">
        <f t="shared" ca="1" si="811"/>
        <v>600</v>
      </c>
      <c r="CM317" s="280">
        <f t="shared" ca="1" si="812"/>
        <v>150</v>
      </c>
      <c r="CN317" s="280">
        <f t="shared" ca="1" si="813"/>
        <v>500</v>
      </c>
      <c r="CO317" s="280">
        <f t="shared" ca="1" si="814"/>
        <v>0</v>
      </c>
      <c r="CP317" s="365">
        <f t="shared" ca="1" si="815"/>
        <v>0</v>
      </c>
      <c r="CQ317" s="613">
        <f t="shared" ca="1" si="816"/>
        <v>0</v>
      </c>
      <c r="CR317" s="280">
        <f t="shared" ca="1" si="817"/>
        <v>10</v>
      </c>
      <c r="CS317" s="280">
        <f t="shared" ca="1" si="818"/>
        <v>25</v>
      </c>
      <c r="CT317" s="280">
        <f t="shared" ca="1" si="819"/>
        <v>8</v>
      </c>
      <c r="CU317" s="280">
        <f t="shared" ca="1" si="820"/>
        <v>0</v>
      </c>
      <c r="CV317" s="280">
        <f t="shared" ca="1" si="821"/>
        <v>6</v>
      </c>
      <c r="CW317" s="365">
        <f t="shared" ca="1" si="822"/>
        <v>0</v>
      </c>
      <c r="CX317" s="280">
        <f t="shared" ca="1" si="823"/>
        <v>25</v>
      </c>
      <c r="CY317" s="280">
        <f t="shared" ca="1" si="824"/>
        <v>0</v>
      </c>
      <c r="CZ317" s="280">
        <f t="shared" ca="1" si="825"/>
        <v>0</v>
      </c>
      <c r="DA317" s="280">
        <f t="shared" ca="1" si="826"/>
        <v>0</v>
      </c>
      <c r="DB317" s="280">
        <f t="shared" ca="1" si="827"/>
        <v>15</v>
      </c>
      <c r="DC317" s="280">
        <f t="shared" ca="1" si="828"/>
        <v>0</v>
      </c>
      <c r="DD317" s="280">
        <f t="shared" ca="1" si="829"/>
        <v>0</v>
      </c>
      <c r="DE317" s="280">
        <f t="shared" ca="1" si="830"/>
        <v>0</v>
      </c>
      <c r="DF317" s="280">
        <f t="shared" ca="1" si="831"/>
        <v>0</v>
      </c>
      <c r="DG317" s="280">
        <f t="shared" ca="1" si="832"/>
        <v>0</v>
      </c>
      <c r="DH317" s="280">
        <f t="shared" ca="1" si="833"/>
        <v>0</v>
      </c>
      <c r="DI317" s="568">
        <f t="shared" ca="1" si="834"/>
        <v>24</v>
      </c>
      <c r="DJ317" s="568">
        <f t="shared" ca="1" si="835"/>
        <v>65</v>
      </c>
      <c r="DK317" s="414">
        <f t="shared" ca="1" si="836"/>
        <v>1250</v>
      </c>
      <c r="DL317" s="281">
        <f t="shared" ca="1" si="837"/>
        <v>1339</v>
      </c>
      <c r="DM317" s="281">
        <f t="shared" ca="1" si="708"/>
        <v>1339</v>
      </c>
      <c r="DN317" s="454">
        <f t="shared" ca="1" si="838"/>
        <v>0</v>
      </c>
      <c r="DO317" s="626">
        <f t="shared" ca="1" si="839"/>
        <v>0</v>
      </c>
    </row>
    <row r="318" spans="1:119" ht="11.25" customHeight="1">
      <c r="A318" s="1">
        <f t="shared" si="777"/>
        <v>2042</v>
      </c>
      <c r="P318" s="1">
        <f t="shared" si="782"/>
        <v>2042</v>
      </c>
      <c r="AE318" s="237"/>
      <c r="AF318" s="259"/>
      <c r="AI318" s="237" t="str">
        <f t="shared" si="729"/>
        <v>Q</v>
      </c>
      <c r="AJ318" s="25">
        <f t="shared" si="730"/>
        <v>2038</v>
      </c>
      <c r="AK318" s="284">
        <f t="shared" si="731"/>
        <v>1</v>
      </c>
      <c r="AL318" s="285">
        <f t="shared" ca="1" si="844"/>
        <v>0</v>
      </c>
      <c r="AM318" s="285">
        <f t="shared" ca="1" si="844"/>
        <v>0</v>
      </c>
      <c r="AN318" s="285">
        <f t="shared" ca="1" si="844"/>
        <v>0</v>
      </c>
      <c r="AO318" s="285">
        <f t="shared" ca="1" si="844"/>
        <v>0</v>
      </c>
      <c r="AP318" s="285">
        <f t="shared" ca="1" si="844"/>
        <v>0</v>
      </c>
      <c r="AQ318" s="285">
        <f t="shared" ca="1" si="844"/>
        <v>0</v>
      </c>
      <c r="AR318" s="285">
        <f t="shared" ca="1" si="844"/>
        <v>0</v>
      </c>
      <c r="AS318" s="285">
        <f t="shared" ca="1" si="844"/>
        <v>0</v>
      </c>
      <c r="AT318" s="285">
        <f t="shared" ca="1" si="844"/>
        <v>600</v>
      </c>
      <c r="AU318" s="285">
        <f t="shared" ca="1" si="844"/>
        <v>150</v>
      </c>
      <c r="AV318" s="285">
        <f t="shared" ca="1" si="845"/>
        <v>500</v>
      </c>
      <c r="AW318" s="285">
        <f t="shared" ca="1" si="845"/>
        <v>0</v>
      </c>
      <c r="AX318" s="285">
        <f t="shared" ca="1" si="845"/>
        <v>0</v>
      </c>
      <c r="AY318" s="609">
        <f t="shared" ca="1" si="845"/>
        <v>0</v>
      </c>
      <c r="AZ318" s="285">
        <f t="shared" ca="1" si="845"/>
        <v>7</v>
      </c>
      <c r="BA318" s="285">
        <f t="shared" ca="1" si="845"/>
        <v>25</v>
      </c>
      <c r="BB318" s="285">
        <f t="shared" ca="1" si="845"/>
        <v>8</v>
      </c>
      <c r="BC318" s="285">
        <f t="shared" ca="1" si="845"/>
        <v>0</v>
      </c>
      <c r="BD318" s="285">
        <f t="shared" ca="1" si="845"/>
        <v>5</v>
      </c>
      <c r="BE318" s="285">
        <f t="shared" ca="1" si="668"/>
        <v>0</v>
      </c>
      <c r="BF318" s="285">
        <f t="shared" ca="1" si="842"/>
        <v>25</v>
      </c>
      <c r="BG318" s="285">
        <f t="shared" ca="1" si="842"/>
        <v>0</v>
      </c>
      <c r="BH318" s="285">
        <f t="shared" ca="1" si="842"/>
        <v>0</v>
      </c>
      <c r="BI318" s="285">
        <f t="shared" ca="1" si="842"/>
        <v>0</v>
      </c>
      <c r="BJ318" s="285">
        <f t="shared" ca="1" si="846"/>
        <v>15</v>
      </c>
      <c r="BK318" s="285">
        <f t="shared" ca="1" si="846"/>
        <v>0</v>
      </c>
      <c r="BL318" s="285">
        <f t="shared" ca="1" si="846"/>
        <v>0</v>
      </c>
      <c r="BM318" s="285">
        <f t="shared" ca="1" si="846"/>
        <v>0</v>
      </c>
      <c r="BN318" s="285">
        <f t="shared" ca="1" si="846"/>
        <v>0</v>
      </c>
      <c r="BO318" s="285">
        <f t="shared" ca="1" si="846"/>
        <v>0</v>
      </c>
      <c r="BP318" s="285">
        <f t="shared" ca="1" si="846"/>
        <v>0</v>
      </c>
      <c r="BQ318" s="514">
        <f t="shared" ca="1" si="669"/>
        <v>20</v>
      </c>
      <c r="BR318" s="566">
        <f t="shared" ca="1" si="728"/>
        <v>85.1</v>
      </c>
      <c r="BS318" s="274">
        <f t="shared" ca="1" si="727"/>
        <v>1250</v>
      </c>
      <c r="BT318" s="285">
        <f t="shared" ca="1" si="670"/>
        <v>1335</v>
      </c>
      <c r="BU318" s="286" t="str">
        <f t="shared" si="732"/>
        <v>B</v>
      </c>
      <c r="BV318" s="323">
        <f t="shared" ca="1" si="799"/>
        <v>1335</v>
      </c>
      <c r="BW318" s="323">
        <f t="shared" ca="1" si="800"/>
        <v>0</v>
      </c>
      <c r="BX318" s="29"/>
      <c r="BY318" s="29"/>
      <c r="BZ318" s="29"/>
      <c r="CA318" s="237" t="str">
        <f t="shared" si="665"/>
        <v>B</v>
      </c>
      <c r="CB318" s="278">
        <f t="shared" si="801"/>
        <v>2038</v>
      </c>
      <c r="CC318" s="279">
        <f t="shared" si="802"/>
        <v>1</v>
      </c>
      <c r="CD318" s="280">
        <f t="shared" ca="1" si="803"/>
        <v>0</v>
      </c>
      <c r="CE318" s="280">
        <f t="shared" ca="1" si="804"/>
        <v>0</v>
      </c>
      <c r="CF318" s="280">
        <f t="shared" ca="1" si="805"/>
        <v>0</v>
      </c>
      <c r="CG318" s="280">
        <f t="shared" ca="1" si="806"/>
        <v>0</v>
      </c>
      <c r="CH318" s="280">
        <f t="shared" ca="1" si="807"/>
        <v>0</v>
      </c>
      <c r="CI318" s="280">
        <f t="shared" ca="1" si="808"/>
        <v>0</v>
      </c>
      <c r="CJ318" s="280">
        <f t="shared" ca="1" si="809"/>
        <v>0</v>
      </c>
      <c r="CK318" s="280">
        <f t="shared" ca="1" si="810"/>
        <v>0</v>
      </c>
      <c r="CL318" s="280">
        <f t="shared" ca="1" si="811"/>
        <v>600</v>
      </c>
      <c r="CM318" s="280">
        <f t="shared" ca="1" si="812"/>
        <v>150</v>
      </c>
      <c r="CN318" s="280">
        <f t="shared" ca="1" si="813"/>
        <v>500</v>
      </c>
      <c r="CO318" s="280">
        <f t="shared" ca="1" si="814"/>
        <v>0</v>
      </c>
      <c r="CP318" s="365">
        <f t="shared" ca="1" si="815"/>
        <v>0</v>
      </c>
      <c r="CQ318" s="613">
        <f t="shared" ca="1" si="816"/>
        <v>0</v>
      </c>
      <c r="CR318" s="280">
        <f t="shared" ca="1" si="817"/>
        <v>11</v>
      </c>
      <c r="CS318" s="280">
        <f t="shared" ca="1" si="818"/>
        <v>25</v>
      </c>
      <c r="CT318" s="280">
        <f t="shared" ca="1" si="819"/>
        <v>9</v>
      </c>
      <c r="CU318" s="280">
        <f t="shared" ca="1" si="820"/>
        <v>0</v>
      </c>
      <c r="CV318" s="280">
        <f t="shared" ca="1" si="821"/>
        <v>7</v>
      </c>
      <c r="CW318" s="365">
        <f t="shared" ca="1" si="822"/>
        <v>0</v>
      </c>
      <c r="CX318" s="280">
        <f t="shared" ca="1" si="823"/>
        <v>25</v>
      </c>
      <c r="CY318" s="280">
        <f t="shared" ca="1" si="824"/>
        <v>0</v>
      </c>
      <c r="CZ318" s="280">
        <f t="shared" ca="1" si="825"/>
        <v>0</v>
      </c>
      <c r="DA318" s="280">
        <f t="shared" ca="1" si="826"/>
        <v>0</v>
      </c>
      <c r="DB318" s="280">
        <f t="shared" ca="1" si="827"/>
        <v>15</v>
      </c>
      <c r="DC318" s="280">
        <f t="shared" ca="1" si="828"/>
        <v>0</v>
      </c>
      <c r="DD318" s="280">
        <f t="shared" ca="1" si="829"/>
        <v>0</v>
      </c>
      <c r="DE318" s="280">
        <f t="shared" ca="1" si="830"/>
        <v>0</v>
      </c>
      <c r="DF318" s="280">
        <f t="shared" ca="1" si="831"/>
        <v>0</v>
      </c>
      <c r="DG318" s="280">
        <f t="shared" ca="1" si="832"/>
        <v>0</v>
      </c>
      <c r="DH318" s="280">
        <f t="shared" ca="1" si="833"/>
        <v>0</v>
      </c>
      <c r="DI318" s="568">
        <f t="shared" ca="1" si="834"/>
        <v>27</v>
      </c>
      <c r="DJ318" s="568">
        <f t="shared" ca="1" si="835"/>
        <v>65</v>
      </c>
      <c r="DK318" s="414">
        <f t="shared" ca="1" si="836"/>
        <v>1250</v>
      </c>
      <c r="DL318" s="281">
        <f t="shared" ca="1" si="837"/>
        <v>1342</v>
      </c>
      <c r="DM318" s="281">
        <f t="shared" ca="1" si="708"/>
        <v>1342</v>
      </c>
      <c r="DN318" s="454">
        <f t="shared" ca="1" si="838"/>
        <v>0</v>
      </c>
      <c r="DO318" s="626">
        <f t="shared" ca="1" si="839"/>
        <v>0</v>
      </c>
    </row>
    <row r="319" spans="1:119" ht="11.25" customHeight="1">
      <c r="A319" s="1">
        <f t="shared" si="777"/>
        <v>2043</v>
      </c>
      <c r="P319" s="1">
        <f t="shared" si="782"/>
        <v>2043</v>
      </c>
      <c r="AD319" s="55"/>
      <c r="AE319" s="262"/>
      <c r="AF319" s="262"/>
      <c r="AI319" s="237" t="str">
        <f t="shared" si="729"/>
        <v>R</v>
      </c>
      <c r="AJ319" s="25">
        <f t="shared" si="730"/>
        <v>2038</v>
      </c>
      <c r="AK319" s="284">
        <f t="shared" si="731"/>
        <v>2</v>
      </c>
      <c r="AL319" s="285">
        <f t="shared" ca="1" si="844"/>
        <v>0</v>
      </c>
      <c r="AM319" s="285">
        <f t="shared" ca="1" si="844"/>
        <v>0</v>
      </c>
      <c r="AN319" s="285">
        <f t="shared" ca="1" si="844"/>
        <v>0</v>
      </c>
      <c r="AO319" s="285">
        <f t="shared" ca="1" si="844"/>
        <v>0</v>
      </c>
      <c r="AP319" s="285">
        <f t="shared" ca="1" si="844"/>
        <v>0</v>
      </c>
      <c r="AQ319" s="285">
        <f t="shared" ca="1" si="844"/>
        <v>0</v>
      </c>
      <c r="AR319" s="285">
        <f t="shared" ca="1" si="844"/>
        <v>0</v>
      </c>
      <c r="AS319" s="285">
        <f t="shared" ca="1" si="844"/>
        <v>0</v>
      </c>
      <c r="AT319" s="285">
        <f t="shared" ca="1" si="844"/>
        <v>600</v>
      </c>
      <c r="AU319" s="285">
        <f t="shared" ca="1" si="844"/>
        <v>150</v>
      </c>
      <c r="AV319" s="285">
        <f t="shared" ca="1" si="845"/>
        <v>500</v>
      </c>
      <c r="AW319" s="285">
        <f t="shared" ca="1" si="845"/>
        <v>0</v>
      </c>
      <c r="AX319" s="285">
        <f t="shared" ca="1" si="845"/>
        <v>0</v>
      </c>
      <c r="AY319" s="609">
        <f t="shared" ca="1" si="845"/>
        <v>0</v>
      </c>
      <c r="AZ319" s="285">
        <f t="shared" ca="1" si="845"/>
        <v>10</v>
      </c>
      <c r="BA319" s="285">
        <f t="shared" ca="1" si="845"/>
        <v>25</v>
      </c>
      <c r="BB319" s="285">
        <f t="shared" ca="1" si="845"/>
        <v>9</v>
      </c>
      <c r="BC319" s="285">
        <f t="shared" ca="1" si="845"/>
        <v>0</v>
      </c>
      <c r="BD319" s="285">
        <f t="shared" ca="1" si="845"/>
        <v>6</v>
      </c>
      <c r="BE319" s="285">
        <f t="shared" ca="1" si="668"/>
        <v>0</v>
      </c>
      <c r="BF319" s="285">
        <f t="shared" ca="1" si="842"/>
        <v>25</v>
      </c>
      <c r="BG319" s="285">
        <f t="shared" ca="1" si="842"/>
        <v>0</v>
      </c>
      <c r="BH319" s="285">
        <f t="shared" ca="1" si="842"/>
        <v>0</v>
      </c>
      <c r="BI319" s="285">
        <f t="shared" ca="1" si="842"/>
        <v>0</v>
      </c>
      <c r="BJ319" s="285">
        <f t="shared" ca="1" si="846"/>
        <v>15</v>
      </c>
      <c r="BK319" s="285">
        <f t="shared" ca="1" si="846"/>
        <v>0</v>
      </c>
      <c r="BL319" s="285">
        <f t="shared" ca="1" si="846"/>
        <v>0</v>
      </c>
      <c r="BM319" s="285">
        <f t="shared" ca="1" si="846"/>
        <v>0</v>
      </c>
      <c r="BN319" s="285">
        <f t="shared" ca="1" si="846"/>
        <v>0</v>
      </c>
      <c r="BO319" s="285">
        <f t="shared" ca="1" si="846"/>
        <v>0</v>
      </c>
      <c r="BP319" s="285">
        <f t="shared" ca="1" si="846"/>
        <v>0</v>
      </c>
      <c r="BQ319" s="514">
        <f t="shared" ca="1" si="669"/>
        <v>25</v>
      </c>
      <c r="BR319" s="566">
        <f t="shared" ca="1" si="728"/>
        <v>89.7</v>
      </c>
      <c r="BS319" s="274">
        <f t="shared" ca="1" si="727"/>
        <v>1250</v>
      </c>
      <c r="BT319" s="285">
        <f t="shared" ca="1" si="670"/>
        <v>1340</v>
      </c>
      <c r="BU319" s="286" t="str">
        <f t="shared" si="732"/>
        <v>C</v>
      </c>
      <c r="BV319" s="323">
        <f t="shared" ca="1" si="799"/>
        <v>1340</v>
      </c>
      <c r="BW319" s="323">
        <f t="shared" ca="1" si="800"/>
        <v>0</v>
      </c>
      <c r="BX319" s="29"/>
      <c r="BY319" s="29"/>
      <c r="BZ319" s="29"/>
      <c r="CA319" s="237" t="str">
        <f t="shared" si="665"/>
        <v>C</v>
      </c>
      <c r="CB319" s="278">
        <f t="shared" si="801"/>
        <v>2038</v>
      </c>
      <c r="CC319" s="279">
        <f t="shared" si="802"/>
        <v>2</v>
      </c>
      <c r="CD319" s="280">
        <f t="shared" ca="1" si="803"/>
        <v>0</v>
      </c>
      <c r="CE319" s="280">
        <f t="shared" ca="1" si="804"/>
        <v>0</v>
      </c>
      <c r="CF319" s="280">
        <f t="shared" ca="1" si="805"/>
        <v>0</v>
      </c>
      <c r="CG319" s="280">
        <f t="shared" ca="1" si="806"/>
        <v>0</v>
      </c>
      <c r="CH319" s="280">
        <f t="shared" ca="1" si="807"/>
        <v>0</v>
      </c>
      <c r="CI319" s="280">
        <f t="shared" ca="1" si="808"/>
        <v>0</v>
      </c>
      <c r="CJ319" s="280">
        <f t="shared" ca="1" si="809"/>
        <v>0</v>
      </c>
      <c r="CK319" s="280">
        <f t="shared" ca="1" si="810"/>
        <v>0</v>
      </c>
      <c r="CL319" s="280">
        <f t="shared" ca="1" si="811"/>
        <v>600</v>
      </c>
      <c r="CM319" s="280">
        <f t="shared" ca="1" si="812"/>
        <v>150</v>
      </c>
      <c r="CN319" s="280">
        <f t="shared" ca="1" si="813"/>
        <v>500</v>
      </c>
      <c r="CO319" s="280">
        <f t="shared" ca="1" si="814"/>
        <v>0</v>
      </c>
      <c r="CP319" s="365">
        <f t="shared" ca="1" si="815"/>
        <v>0</v>
      </c>
      <c r="CQ319" s="613">
        <f t="shared" ca="1" si="816"/>
        <v>0</v>
      </c>
      <c r="CR319" s="280">
        <f t="shared" ca="1" si="817"/>
        <v>11</v>
      </c>
      <c r="CS319" s="280">
        <f t="shared" ca="1" si="818"/>
        <v>25</v>
      </c>
      <c r="CT319" s="280">
        <f t="shared" ca="1" si="819"/>
        <v>6</v>
      </c>
      <c r="CU319" s="280">
        <f t="shared" ca="1" si="820"/>
        <v>0</v>
      </c>
      <c r="CV319" s="280">
        <f t="shared" ca="1" si="821"/>
        <v>6</v>
      </c>
      <c r="CW319" s="365">
        <f t="shared" ca="1" si="822"/>
        <v>0</v>
      </c>
      <c r="CX319" s="280">
        <f t="shared" ca="1" si="823"/>
        <v>25</v>
      </c>
      <c r="CY319" s="280">
        <f t="shared" ca="1" si="824"/>
        <v>0</v>
      </c>
      <c r="CZ319" s="280">
        <f t="shared" ca="1" si="825"/>
        <v>0</v>
      </c>
      <c r="DA319" s="280">
        <f t="shared" ca="1" si="826"/>
        <v>0</v>
      </c>
      <c r="DB319" s="280">
        <f t="shared" ca="1" si="827"/>
        <v>15</v>
      </c>
      <c r="DC319" s="280">
        <f t="shared" ca="1" si="828"/>
        <v>0</v>
      </c>
      <c r="DD319" s="280">
        <f t="shared" ca="1" si="829"/>
        <v>0</v>
      </c>
      <c r="DE319" s="280">
        <f t="shared" ca="1" si="830"/>
        <v>0</v>
      </c>
      <c r="DF319" s="280">
        <f t="shared" ca="1" si="831"/>
        <v>0</v>
      </c>
      <c r="DG319" s="280">
        <f t="shared" ca="1" si="832"/>
        <v>0</v>
      </c>
      <c r="DH319" s="280">
        <f t="shared" ca="1" si="833"/>
        <v>0</v>
      </c>
      <c r="DI319" s="568">
        <f t="shared" ca="1" si="834"/>
        <v>23</v>
      </c>
      <c r="DJ319" s="568">
        <f t="shared" ca="1" si="835"/>
        <v>65</v>
      </c>
      <c r="DK319" s="414">
        <f t="shared" ca="1" si="836"/>
        <v>1250</v>
      </c>
      <c r="DL319" s="281">
        <f t="shared" ca="1" si="837"/>
        <v>1338</v>
      </c>
      <c r="DM319" s="281">
        <f t="shared" ca="1" si="708"/>
        <v>1338</v>
      </c>
      <c r="DN319" s="454">
        <f t="shared" ca="1" si="838"/>
        <v>0</v>
      </c>
      <c r="DO319" s="626">
        <f t="shared" ca="1" si="839"/>
        <v>0</v>
      </c>
    </row>
    <row r="320" spans="1:119" ht="11.25" customHeight="1">
      <c r="A320" s="1">
        <f t="shared" si="777"/>
        <v>2044</v>
      </c>
      <c r="P320" s="1">
        <f t="shared" si="782"/>
        <v>2044</v>
      </c>
      <c r="AE320" s="237"/>
      <c r="AF320" s="259"/>
      <c r="AI320" s="237" t="str">
        <f t="shared" si="729"/>
        <v>S</v>
      </c>
      <c r="AJ320" s="25">
        <f t="shared" si="730"/>
        <v>2038</v>
      </c>
      <c r="AK320" s="284">
        <f t="shared" si="731"/>
        <v>3</v>
      </c>
      <c r="AL320" s="285">
        <f t="shared" ca="1" si="844"/>
        <v>0</v>
      </c>
      <c r="AM320" s="285">
        <f t="shared" ca="1" si="844"/>
        <v>0</v>
      </c>
      <c r="AN320" s="285">
        <f t="shared" ca="1" si="844"/>
        <v>0</v>
      </c>
      <c r="AO320" s="285">
        <f t="shared" ca="1" si="844"/>
        <v>0</v>
      </c>
      <c r="AP320" s="285">
        <f t="shared" ca="1" si="844"/>
        <v>0</v>
      </c>
      <c r="AQ320" s="285">
        <f t="shared" ca="1" si="844"/>
        <v>0</v>
      </c>
      <c r="AR320" s="285">
        <f t="shared" ca="1" si="844"/>
        <v>0</v>
      </c>
      <c r="AS320" s="285">
        <f t="shared" ca="1" si="844"/>
        <v>0</v>
      </c>
      <c r="AT320" s="285">
        <f t="shared" ca="1" si="844"/>
        <v>600</v>
      </c>
      <c r="AU320" s="285">
        <f t="shared" ca="1" si="844"/>
        <v>150</v>
      </c>
      <c r="AV320" s="285">
        <f t="shared" ca="1" si="845"/>
        <v>500</v>
      </c>
      <c r="AW320" s="285">
        <f t="shared" ca="1" si="845"/>
        <v>0</v>
      </c>
      <c r="AX320" s="285">
        <f t="shared" ca="1" si="845"/>
        <v>0</v>
      </c>
      <c r="AY320" s="609">
        <f t="shared" ca="1" si="845"/>
        <v>0</v>
      </c>
      <c r="AZ320" s="285">
        <f t="shared" ca="1" si="845"/>
        <v>11</v>
      </c>
      <c r="BA320" s="285">
        <f t="shared" ca="1" si="845"/>
        <v>25</v>
      </c>
      <c r="BB320" s="285">
        <f t="shared" ca="1" si="845"/>
        <v>6</v>
      </c>
      <c r="BC320" s="285">
        <f t="shared" ca="1" si="845"/>
        <v>0</v>
      </c>
      <c r="BD320" s="285">
        <f t="shared" ca="1" si="845"/>
        <v>7</v>
      </c>
      <c r="BE320" s="285">
        <f t="shared" ca="1" si="668"/>
        <v>0</v>
      </c>
      <c r="BF320" s="285">
        <f t="shared" ca="1" si="842"/>
        <v>25</v>
      </c>
      <c r="BG320" s="285">
        <f t="shared" ca="1" si="842"/>
        <v>0</v>
      </c>
      <c r="BH320" s="285">
        <f t="shared" ca="1" si="842"/>
        <v>0</v>
      </c>
      <c r="BI320" s="285">
        <f t="shared" ca="1" si="842"/>
        <v>0</v>
      </c>
      <c r="BJ320" s="285">
        <f t="shared" ca="1" si="846"/>
        <v>15</v>
      </c>
      <c r="BK320" s="285">
        <f t="shared" ca="1" si="846"/>
        <v>0</v>
      </c>
      <c r="BL320" s="285">
        <f t="shared" ca="1" si="846"/>
        <v>0</v>
      </c>
      <c r="BM320" s="285">
        <f t="shared" ca="1" si="846"/>
        <v>0</v>
      </c>
      <c r="BN320" s="285">
        <f t="shared" ca="1" si="846"/>
        <v>0</v>
      </c>
      <c r="BO320" s="285">
        <f t="shared" ca="1" si="846"/>
        <v>0</v>
      </c>
      <c r="BP320" s="285">
        <f t="shared" ca="1" si="846"/>
        <v>0</v>
      </c>
      <c r="BQ320" s="514">
        <f t="shared" ca="1" si="669"/>
        <v>24</v>
      </c>
      <c r="BR320" s="566">
        <f t="shared" ca="1" si="728"/>
        <v>88.5</v>
      </c>
      <c r="BS320" s="274">
        <f t="shared" ca="1" si="727"/>
        <v>1250</v>
      </c>
      <c r="BT320" s="285">
        <f t="shared" ca="1" si="670"/>
        <v>1339</v>
      </c>
      <c r="BU320" s="286" t="str">
        <f t="shared" si="732"/>
        <v>D</v>
      </c>
      <c r="BV320" s="323">
        <f t="shared" ref="BV320:BV348" ca="1" si="847">SUM(AL320:BO320)</f>
        <v>1339</v>
      </c>
      <c r="BW320" s="323">
        <f t="shared" ref="BW320:BW348" ca="1" si="848">BV320-BT320</f>
        <v>0</v>
      </c>
      <c r="BX320" s="29"/>
      <c r="BY320" s="29"/>
      <c r="BZ320" s="29"/>
      <c r="CA320" s="237" t="str">
        <f t="shared" si="665"/>
        <v>D</v>
      </c>
      <c r="CB320" s="278">
        <f t="shared" ref="CB320:CB348" si="849">AJ320</f>
        <v>2038</v>
      </c>
      <c r="CC320" s="279">
        <f t="shared" ref="CC320:CC348" si="850">AK320</f>
        <v>3</v>
      </c>
      <c r="CD320" s="280">
        <f t="shared" ref="CD320:CD348" ca="1" si="851">AL322</f>
        <v>0</v>
      </c>
      <c r="CE320" s="280">
        <f t="shared" ref="CE320:CE348" ca="1" si="852">AM321</f>
        <v>0</v>
      </c>
      <c r="CF320" s="280">
        <f t="shared" ref="CF320:CF348" ca="1" si="853">AN322</f>
        <v>0</v>
      </c>
      <c r="CG320" s="280">
        <f t="shared" ref="CG320:CG348" ca="1" si="854">AO321</f>
        <v>0</v>
      </c>
      <c r="CH320" s="280">
        <f t="shared" ref="CH320:CH348" ca="1" si="855">AP321</f>
        <v>0</v>
      </c>
      <c r="CI320" s="280">
        <f t="shared" ref="CI320:CI348" ca="1" si="856">AQ321</f>
        <v>0</v>
      </c>
      <c r="CJ320" s="280">
        <f t="shared" ref="CJ320:CJ348" ca="1" si="857">AR321</f>
        <v>0</v>
      </c>
      <c r="CK320" s="280">
        <f t="shared" ref="CK320:CK348" ca="1" si="858">AS321</f>
        <v>0</v>
      </c>
      <c r="CL320" s="280">
        <f t="shared" ref="CL320:CL348" ca="1" si="859">AT321</f>
        <v>600</v>
      </c>
      <c r="CM320" s="280">
        <f t="shared" ref="CM320:CM348" ca="1" si="860">AU321</f>
        <v>150</v>
      </c>
      <c r="CN320" s="280">
        <f t="shared" ref="CN320:CN348" ca="1" si="861">AV321</f>
        <v>500</v>
      </c>
      <c r="CO320" s="280">
        <f t="shared" ref="CO320:CO348" ca="1" si="862">AW322</f>
        <v>0</v>
      </c>
      <c r="CP320" s="365">
        <f t="shared" ref="CP320:CP348" ca="1" si="863">AX321</f>
        <v>0</v>
      </c>
      <c r="CQ320" s="613">
        <f t="shared" ref="CQ320:CQ348" ca="1" si="864">AY321</f>
        <v>0</v>
      </c>
      <c r="CR320" s="280">
        <f t="shared" ref="CR320:CR348" ca="1" si="865">AZ322</f>
        <v>10</v>
      </c>
      <c r="CS320" s="280">
        <f t="shared" ref="CS320:CS348" ca="1" si="866">BA321</f>
        <v>25</v>
      </c>
      <c r="CT320" s="280">
        <f t="shared" ref="CT320:CT348" ca="1" si="867">BB321</f>
        <v>6</v>
      </c>
      <c r="CU320" s="280">
        <f t="shared" ref="CU320:CU348" ca="1" si="868">BC321</f>
        <v>0</v>
      </c>
      <c r="CV320" s="280">
        <f t="shared" ref="CV320:CV348" ca="1" si="869">BD322</f>
        <v>5</v>
      </c>
      <c r="CW320" s="365">
        <f t="shared" ref="CW320:CW348" ca="1" si="870">BE321</f>
        <v>0</v>
      </c>
      <c r="CX320" s="280">
        <f t="shared" ref="CX320:CX348" ca="1" si="871">BF321</f>
        <v>25</v>
      </c>
      <c r="CY320" s="280">
        <f t="shared" ref="CY320:CY348" ca="1" si="872">BG321</f>
        <v>0</v>
      </c>
      <c r="CZ320" s="280">
        <f t="shared" ref="CZ320:CZ348" ca="1" si="873">BH321</f>
        <v>0</v>
      </c>
      <c r="DA320" s="280">
        <f t="shared" ref="DA320:DA348" ca="1" si="874">BI321</f>
        <v>0</v>
      </c>
      <c r="DB320" s="280">
        <f t="shared" ref="DB320:DB348" ca="1" si="875">BJ321</f>
        <v>15</v>
      </c>
      <c r="DC320" s="280">
        <f t="shared" ref="DC320:DC348" ca="1" si="876">BK321</f>
        <v>0</v>
      </c>
      <c r="DD320" s="280">
        <f t="shared" ref="DD320:DD348" ca="1" si="877">BL321</f>
        <v>0</v>
      </c>
      <c r="DE320" s="280">
        <f t="shared" ref="DE320:DE348" ca="1" si="878">BM321</f>
        <v>0</v>
      </c>
      <c r="DF320" s="280">
        <f t="shared" ref="DF320:DF348" ca="1" si="879">BN321</f>
        <v>0</v>
      </c>
      <c r="DG320" s="280">
        <f t="shared" ref="DG320:DG348" ca="1" si="880">BO322</f>
        <v>0</v>
      </c>
      <c r="DH320" s="280">
        <f t="shared" ref="DH320:DH348" ca="1" si="881">BP321</f>
        <v>0</v>
      </c>
      <c r="DI320" s="568">
        <f t="shared" ref="DI320:DI348" ca="1" si="882">CR320+CT320+CV320+DC320</f>
        <v>21</v>
      </c>
      <c r="DJ320" s="568">
        <f t="shared" ref="DJ320:DJ348" ca="1" si="883">SUM(CS320,CU320,CW320:DB320,DD320:DH320)</f>
        <v>65</v>
      </c>
      <c r="DK320" s="414">
        <f t="shared" ref="DK320:DK348" ca="1" si="884">SUM(CD320:CQ320)</f>
        <v>1250</v>
      </c>
      <c r="DL320" s="281">
        <f t="shared" ref="DL320:DL348" ca="1" si="885">SUM(DI320:DK320)</f>
        <v>1336</v>
      </c>
      <c r="DM320" s="281">
        <f t="shared" ca="1" si="708"/>
        <v>1337</v>
      </c>
      <c r="DN320" s="454">
        <f t="shared" ref="DN320:DN348" ca="1" si="886">DM320-DL320</f>
        <v>1</v>
      </c>
      <c r="DO320" s="626">
        <f t="shared" ref="DO320:DO348" ca="1" si="887">DN320/DL320</f>
        <v>7.4850299401197609E-4</v>
      </c>
    </row>
    <row r="321" spans="1:119" ht="11.25" customHeight="1">
      <c r="A321" s="1">
        <f t="shared" si="777"/>
        <v>2045</v>
      </c>
      <c r="P321" s="1">
        <f t="shared" si="782"/>
        <v>2045</v>
      </c>
      <c r="AD321" s="55"/>
      <c r="AE321" s="262"/>
      <c r="AF321" s="262"/>
      <c r="AI321" s="237" t="str">
        <f t="shared" si="729"/>
        <v>T</v>
      </c>
      <c r="AJ321" s="25">
        <f t="shared" si="730"/>
        <v>2038</v>
      </c>
      <c r="AK321" s="284">
        <f t="shared" si="731"/>
        <v>4</v>
      </c>
      <c r="AL321" s="285">
        <f t="shared" ca="1" si="844"/>
        <v>0</v>
      </c>
      <c r="AM321" s="285">
        <f t="shared" ca="1" si="844"/>
        <v>0</v>
      </c>
      <c r="AN321" s="285">
        <f t="shared" ca="1" si="844"/>
        <v>0</v>
      </c>
      <c r="AO321" s="285">
        <f t="shared" ca="1" si="844"/>
        <v>0</v>
      </c>
      <c r="AP321" s="285">
        <f t="shared" ca="1" si="844"/>
        <v>0</v>
      </c>
      <c r="AQ321" s="285">
        <f t="shared" ca="1" si="844"/>
        <v>0</v>
      </c>
      <c r="AR321" s="285">
        <f t="shared" ca="1" si="844"/>
        <v>0</v>
      </c>
      <c r="AS321" s="285">
        <f t="shared" ca="1" si="844"/>
        <v>0</v>
      </c>
      <c r="AT321" s="285">
        <f t="shared" ca="1" si="844"/>
        <v>600</v>
      </c>
      <c r="AU321" s="285">
        <f t="shared" ca="1" si="844"/>
        <v>150</v>
      </c>
      <c r="AV321" s="285">
        <f t="shared" ca="1" si="845"/>
        <v>500</v>
      </c>
      <c r="AW321" s="285">
        <f t="shared" ca="1" si="845"/>
        <v>0</v>
      </c>
      <c r="AX321" s="285">
        <f t="shared" ca="1" si="845"/>
        <v>0</v>
      </c>
      <c r="AY321" s="609">
        <f t="shared" ca="1" si="845"/>
        <v>0</v>
      </c>
      <c r="AZ321" s="285">
        <f t="shared" ca="1" si="845"/>
        <v>11</v>
      </c>
      <c r="BA321" s="285">
        <f t="shared" ca="1" si="845"/>
        <v>25</v>
      </c>
      <c r="BB321" s="285">
        <f t="shared" ca="1" si="845"/>
        <v>6</v>
      </c>
      <c r="BC321" s="285">
        <f t="shared" ca="1" si="845"/>
        <v>0</v>
      </c>
      <c r="BD321" s="285">
        <f t="shared" ca="1" si="845"/>
        <v>6</v>
      </c>
      <c r="BE321" s="285">
        <f t="shared" ca="1" si="668"/>
        <v>0</v>
      </c>
      <c r="BF321" s="285">
        <f t="shared" ref="BF321:BI350" ca="1" si="888">ROUND(INDIRECT(CONCATENATE($AI321,BF$2+($AJ321-2010))),0)</f>
        <v>25</v>
      </c>
      <c r="BG321" s="285">
        <f t="shared" ca="1" si="888"/>
        <v>0</v>
      </c>
      <c r="BH321" s="285">
        <f t="shared" ca="1" si="888"/>
        <v>0</v>
      </c>
      <c r="BI321" s="285">
        <f t="shared" ca="1" si="888"/>
        <v>0</v>
      </c>
      <c r="BJ321" s="285">
        <f t="shared" ca="1" si="846"/>
        <v>15</v>
      </c>
      <c r="BK321" s="285">
        <f t="shared" ca="1" si="846"/>
        <v>0</v>
      </c>
      <c r="BL321" s="285">
        <f t="shared" ca="1" si="846"/>
        <v>0</v>
      </c>
      <c r="BM321" s="285">
        <f t="shared" ca="1" si="846"/>
        <v>0</v>
      </c>
      <c r="BN321" s="285">
        <f t="shared" ca="1" si="846"/>
        <v>0</v>
      </c>
      <c r="BO321" s="285">
        <f t="shared" ca="1" si="846"/>
        <v>0</v>
      </c>
      <c r="BP321" s="285">
        <f t="shared" ca="1" si="846"/>
        <v>0</v>
      </c>
      <c r="BQ321" s="514">
        <f t="shared" ca="1" si="669"/>
        <v>23</v>
      </c>
      <c r="BR321" s="566">
        <f t="shared" ca="1" si="728"/>
        <v>87.6</v>
      </c>
      <c r="BS321" s="274">
        <f t="shared" ca="1" si="727"/>
        <v>1250</v>
      </c>
      <c r="BT321" s="285">
        <f t="shared" ca="1" si="670"/>
        <v>1338</v>
      </c>
      <c r="BU321" s="286" t="str">
        <f t="shared" si="732"/>
        <v>E</v>
      </c>
      <c r="BV321" s="323">
        <f t="shared" ca="1" si="847"/>
        <v>1338</v>
      </c>
      <c r="BW321" s="323">
        <f t="shared" ca="1" si="848"/>
        <v>0</v>
      </c>
      <c r="BX321" s="29"/>
      <c r="BY321" s="29"/>
      <c r="BZ321" s="29"/>
      <c r="CA321" s="237" t="str">
        <f t="shared" si="665"/>
        <v>E</v>
      </c>
      <c r="CB321" s="278">
        <f t="shared" si="849"/>
        <v>2038</v>
      </c>
      <c r="CC321" s="279">
        <f t="shared" si="850"/>
        <v>4</v>
      </c>
      <c r="CD321" s="280">
        <f t="shared" ca="1" si="851"/>
        <v>0</v>
      </c>
      <c r="CE321" s="280">
        <f t="shared" ca="1" si="852"/>
        <v>0</v>
      </c>
      <c r="CF321" s="280">
        <f t="shared" ca="1" si="853"/>
        <v>0</v>
      </c>
      <c r="CG321" s="280">
        <f t="shared" ca="1" si="854"/>
        <v>0</v>
      </c>
      <c r="CH321" s="280">
        <f t="shared" ca="1" si="855"/>
        <v>0</v>
      </c>
      <c r="CI321" s="280">
        <f t="shared" ca="1" si="856"/>
        <v>0</v>
      </c>
      <c r="CJ321" s="280">
        <f t="shared" ca="1" si="857"/>
        <v>0</v>
      </c>
      <c r="CK321" s="280">
        <f t="shared" ca="1" si="858"/>
        <v>0</v>
      </c>
      <c r="CL321" s="280">
        <f t="shared" ca="1" si="859"/>
        <v>0</v>
      </c>
      <c r="CM321" s="280">
        <f t="shared" ca="1" si="860"/>
        <v>150</v>
      </c>
      <c r="CN321" s="280">
        <f t="shared" ca="1" si="861"/>
        <v>500</v>
      </c>
      <c r="CO321" s="280">
        <f t="shared" ca="1" si="862"/>
        <v>0</v>
      </c>
      <c r="CP321" s="365">
        <f t="shared" ca="1" si="863"/>
        <v>0</v>
      </c>
      <c r="CQ321" s="613">
        <f t="shared" ca="1" si="864"/>
        <v>0</v>
      </c>
      <c r="CR321" s="280">
        <f t="shared" ca="1" si="865"/>
        <v>10</v>
      </c>
      <c r="CS321" s="280">
        <f t="shared" ca="1" si="866"/>
        <v>25</v>
      </c>
      <c r="CT321" s="280">
        <f t="shared" ca="1" si="867"/>
        <v>6</v>
      </c>
      <c r="CU321" s="280">
        <f t="shared" ca="1" si="868"/>
        <v>0</v>
      </c>
      <c r="CV321" s="280">
        <f t="shared" ca="1" si="869"/>
        <v>5</v>
      </c>
      <c r="CW321" s="365">
        <f t="shared" ca="1" si="870"/>
        <v>0</v>
      </c>
      <c r="CX321" s="280">
        <f t="shared" ca="1" si="871"/>
        <v>25</v>
      </c>
      <c r="CY321" s="280">
        <f t="shared" ca="1" si="872"/>
        <v>0</v>
      </c>
      <c r="CZ321" s="280">
        <f t="shared" ca="1" si="873"/>
        <v>0</v>
      </c>
      <c r="DA321" s="280">
        <f t="shared" ca="1" si="874"/>
        <v>0</v>
      </c>
      <c r="DB321" s="280">
        <f t="shared" ca="1" si="875"/>
        <v>15</v>
      </c>
      <c r="DC321" s="280">
        <f t="shared" ca="1" si="876"/>
        <v>0</v>
      </c>
      <c r="DD321" s="280">
        <f t="shared" ca="1" si="877"/>
        <v>0</v>
      </c>
      <c r="DE321" s="280">
        <f t="shared" ca="1" si="878"/>
        <v>0</v>
      </c>
      <c r="DF321" s="280">
        <f t="shared" ca="1" si="879"/>
        <v>0</v>
      </c>
      <c r="DG321" s="280">
        <f t="shared" ca="1" si="880"/>
        <v>0</v>
      </c>
      <c r="DH321" s="280">
        <f t="shared" ca="1" si="881"/>
        <v>0</v>
      </c>
      <c r="DI321" s="568">
        <f t="shared" ca="1" si="882"/>
        <v>21</v>
      </c>
      <c r="DJ321" s="568">
        <f t="shared" ca="1" si="883"/>
        <v>65</v>
      </c>
      <c r="DK321" s="414">
        <f t="shared" ca="1" si="884"/>
        <v>650</v>
      </c>
      <c r="DL321" s="281">
        <f t="shared" ca="1" si="885"/>
        <v>736</v>
      </c>
      <c r="DM321" s="281">
        <f t="shared" ca="1" si="708"/>
        <v>736</v>
      </c>
      <c r="DN321" s="454">
        <f t="shared" ca="1" si="886"/>
        <v>0</v>
      </c>
      <c r="DO321" s="626">
        <f t="shared" ca="1" si="887"/>
        <v>0</v>
      </c>
    </row>
    <row r="322" spans="1:119" ht="11.25" customHeight="1">
      <c r="AE322" s="237"/>
      <c r="AF322" s="259"/>
      <c r="AI322" s="237" t="str">
        <f t="shared" si="729"/>
        <v>U</v>
      </c>
      <c r="AJ322" s="25">
        <f t="shared" si="730"/>
        <v>2038</v>
      </c>
      <c r="AK322" s="284">
        <f t="shared" si="731"/>
        <v>5</v>
      </c>
      <c r="AL322" s="285">
        <f t="shared" ca="1" si="844"/>
        <v>0</v>
      </c>
      <c r="AM322" s="285">
        <f t="shared" ca="1" si="844"/>
        <v>0</v>
      </c>
      <c r="AN322" s="285">
        <f t="shared" ca="1" si="844"/>
        <v>0</v>
      </c>
      <c r="AO322" s="285">
        <f t="shared" ca="1" si="844"/>
        <v>0</v>
      </c>
      <c r="AP322" s="285">
        <f t="shared" ca="1" si="844"/>
        <v>0</v>
      </c>
      <c r="AQ322" s="285">
        <f t="shared" ca="1" si="844"/>
        <v>0</v>
      </c>
      <c r="AR322" s="285">
        <f t="shared" ca="1" si="844"/>
        <v>0</v>
      </c>
      <c r="AS322" s="285">
        <f t="shared" ca="1" si="844"/>
        <v>0</v>
      </c>
      <c r="AT322" s="285">
        <f t="shared" ca="1" si="844"/>
        <v>0</v>
      </c>
      <c r="AU322" s="285">
        <f t="shared" ca="1" si="844"/>
        <v>150</v>
      </c>
      <c r="AV322" s="285">
        <f t="shared" ca="1" si="845"/>
        <v>500</v>
      </c>
      <c r="AW322" s="285">
        <f t="shared" ca="1" si="845"/>
        <v>0</v>
      </c>
      <c r="AX322" s="285">
        <f t="shared" ca="1" si="845"/>
        <v>0</v>
      </c>
      <c r="AY322" s="609">
        <f t="shared" ca="1" si="845"/>
        <v>0</v>
      </c>
      <c r="AZ322" s="285">
        <f t="shared" ca="1" si="845"/>
        <v>10</v>
      </c>
      <c r="BA322" s="285">
        <f t="shared" ca="1" si="845"/>
        <v>25</v>
      </c>
      <c r="BB322" s="285">
        <f t="shared" ca="1" si="845"/>
        <v>6</v>
      </c>
      <c r="BC322" s="285">
        <f t="shared" ca="1" si="845"/>
        <v>0</v>
      </c>
      <c r="BD322" s="285">
        <f t="shared" ca="1" si="845"/>
        <v>5</v>
      </c>
      <c r="BE322" s="285">
        <f t="shared" ca="1" si="668"/>
        <v>0</v>
      </c>
      <c r="BF322" s="285">
        <f t="shared" ca="1" si="888"/>
        <v>25</v>
      </c>
      <c r="BG322" s="285">
        <f t="shared" ca="1" si="888"/>
        <v>0</v>
      </c>
      <c r="BH322" s="285">
        <f t="shared" ca="1" si="888"/>
        <v>0</v>
      </c>
      <c r="BI322" s="285">
        <f t="shared" ca="1" si="888"/>
        <v>0</v>
      </c>
      <c r="BJ322" s="285">
        <f t="shared" ca="1" si="846"/>
        <v>15</v>
      </c>
      <c r="BK322" s="285">
        <f t="shared" ca="1" si="846"/>
        <v>0</v>
      </c>
      <c r="BL322" s="285">
        <f t="shared" ca="1" si="846"/>
        <v>0</v>
      </c>
      <c r="BM322" s="285">
        <f t="shared" ca="1" si="846"/>
        <v>0</v>
      </c>
      <c r="BN322" s="285">
        <f t="shared" ca="1" si="846"/>
        <v>0</v>
      </c>
      <c r="BO322" s="285">
        <f t="shared" ca="1" si="846"/>
        <v>0</v>
      </c>
      <c r="BP322" s="285">
        <f t="shared" ca="1" si="846"/>
        <v>0</v>
      </c>
      <c r="BQ322" s="514">
        <f t="shared" ca="1" si="669"/>
        <v>21</v>
      </c>
      <c r="BR322" s="566">
        <f t="shared" ca="1" si="728"/>
        <v>86.1</v>
      </c>
      <c r="BS322" s="274">
        <f t="shared" ca="1" si="727"/>
        <v>650</v>
      </c>
      <c r="BT322" s="285">
        <f t="shared" ca="1" si="670"/>
        <v>736</v>
      </c>
      <c r="BU322" s="286" t="str">
        <f t="shared" si="732"/>
        <v>F</v>
      </c>
      <c r="BV322" s="323">
        <f t="shared" ca="1" si="847"/>
        <v>736</v>
      </c>
      <c r="BW322" s="323">
        <f t="shared" ca="1" si="848"/>
        <v>0</v>
      </c>
      <c r="BX322" s="29"/>
      <c r="BY322" s="29"/>
      <c r="BZ322" s="29"/>
      <c r="CA322" s="237" t="str">
        <f t="shared" si="665"/>
        <v>F</v>
      </c>
      <c r="CB322" s="278">
        <f t="shared" si="849"/>
        <v>2038</v>
      </c>
      <c r="CC322" s="279">
        <f t="shared" si="850"/>
        <v>5</v>
      </c>
      <c r="CD322" s="280">
        <f t="shared" ca="1" si="851"/>
        <v>0</v>
      </c>
      <c r="CE322" s="280">
        <f t="shared" ca="1" si="852"/>
        <v>0</v>
      </c>
      <c r="CF322" s="280">
        <f t="shared" ca="1" si="853"/>
        <v>0</v>
      </c>
      <c r="CG322" s="280">
        <f t="shared" ca="1" si="854"/>
        <v>0</v>
      </c>
      <c r="CH322" s="280">
        <f t="shared" ca="1" si="855"/>
        <v>0</v>
      </c>
      <c r="CI322" s="280">
        <f t="shared" ca="1" si="856"/>
        <v>0</v>
      </c>
      <c r="CJ322" s="280">
        <f t="shared" ca="1" si="857"/>
        <v>0</v>
      </c>
      <c r="CK322" s="280">
        <f t="shared" ca="1" si="858"/>
        <v>0</v>
      </c>
      <c r="CL322" s="280">
        <f t="shared" ca="1" si="859"/>
        <v>0</v>
      </c>
      <c r="CM322" s="280">
        <f t="shared" ca="1" si="860"/>
        <v>150</v>
      </c>
      <c r="CN322" s="280">
        <f t="shared" ca="1" si="861"/>
        <v>500</v>
      </c>
      <c r="CO322" s="280">
        <f t="shared" ca="1" si="862"/>
        <v>0</v>
      </c>
      <c r="CP322" s="365">
        <f t="shared" ca="1" si="863"/>
        <v>0</v>
      </c>
      <c r="CQ322" s="613">
        <f t="shared" ca="1" si="864"/>
        <v>0</v>
      </c>
      <c r="CR322" s="280">
        <f t="shared" ca="1" si="865"/>
        <v>10</v>
      </c>
      <c r="CS322" s="280">
        <f t="shared" ca="1" si="866"/>
        <v>25</v>
      </c>
      <c r="CT322" s="280">
        <f t="shared" ca="1" si="867"/>
        <v>7</v>
      </c>
      <c r="CU322" s="280">
        <f t="shared" ca="1" si="868"/>
        <v>0</v>
      </c>
      <c r="CV322" s="280">
        <f t="shared" ca="1" si="869"/>
        <v>6</v>
      </c>
      <c r="CW322" s="365">
        <f t="shared" ca="1" si="870"/>
        <v>0</v>
      </c>
      <c r="CX322" s="280">
        <f t="shared" ca="1" si="871"/>
        <v>25</v>
      </c>
      <c r="CY322" s="280">
        <f t="shared" ca="1" si="872"/>
        <v>0</v>
      </c>
      <c r="CZ322" s="280">
        <f t="shared" ca="1" si="873"/>
        <v>0</v>
      </c>
      <c r="DA322" s="280">
        <f t="shared" ca="1" si="874"/>
        <v>0</v>
      </c>
      <c r="DB322" s="280">
        <f t="shared" ca="1" si="875"/>
        <v>15</v>
      </c>
      <c r="DC322" s="280">
        <f t="shared" ca="1" si="876"/>
        <v>0</v>
      </c>
      <c r="DD322" s="280">
        <f t="shared" ca="1" si="877"/>
        <v>0</v>
      </c>
      <c r="DE322" s="280">
        <f t="shared" ca="1" si="878"/>
        <v>0</v>
      </c>
      <c r="DF322" s="280">
        <f t="shared" ca="1" si="879"/>
        <v>0</v>
      </c>
      <c r="DG322" s="280">
        <f t="shared" ca="1" si="880"/>
        <v>0</v>
      </c>
      <c r="DH322" s="280">
        <f t="shared" ca="1" si="881"/>
        <v>0</v>
      </c>
      <c r="DI322" s="568">
        <f t="shared" ca="1" si="882"/>
        <v>23</v>
      </c>
      <c r="DJ322" s="568">
        <f t="shared" ca="1" si="883"/>
        <v>65</v>
      </c>
      <c r="DK322" s="414">
        <f t="shared" ca="1" si="884"/>
        <v>650</v>
      </c>
      <c r="DL322" s="281">
        <f t="shared" ca="1" si="885"/>
        <v>738</v>
      </c>
      <c r="DM322" s="281">
        <f t="shared" ca="1" si="708"/>
        <v>738</v>
      </c>
      <c r="DN322" s="454">
        <f t="shared" ca="1" si="886"/>
        <v>0</v>
      </c>
      <c r="DO322" s="626">
        <f t="shared" ca="1" si="887"/>
        <v>0</v>
      </c>
    </row>
    <row r="323" spans="1:119" ht="11.25" customHeight="1">
      <c r="AD323" s="55"/>
      <c r="AE323" s="262"/>
      <c r="AF323" s="262"/>
      <c r="AG323" s="49"/>
      <c r="AI323" s="237" t="str">
        <f t="shared" si="729"/>
        <v>V</v>
      </c>
      <c r="AJ323" s="25">
        <f t="shared" si="730"/>
        <v>2038</v>
      </c>
      <c r="AK323" s="284">
        <f t="shared" si="731"/>
        <v>6</v>
      </c>
      <c r="AL323" s="285">
        <f t="shared" ca="1" si="844"/>
        <v>0</v>
      </c>
      <c r="AM323" s="285">
        <f t="shared" ca="1" si="844"/>
        <v>0</v>
      </c>
      <c r="AN323" s="285">
        <f t="shared" ca="1" si="844"/>
        <v>0</v>
      </c>
      <c r="AO323" s="285">
        <f t="shared" ca="1" si="844"/>
        <v>0</v>
      </c>
      <c r="AP323" s="285">
        <f t="shared" ca="1" si="844"/>
        <v>0</v>
      </c>
      <c r="AQ323" s="285">
        <f t="shared" ca="1" si="844"/>
        <v>0</v>
      </c>
      <c r="AR323" s="285">
        <f t="shared" ca="1" si="844"/>
        <v>0</v>
      </c>
      <c r="AS323" s="285">
        <f t="shared" ca="1" si="844"/>
        <v>0</v>
      </c>
      <c r="AT323" s="285">
        <f t="shared" ca="1" si="844"/>
        <v>0</v>
      </c>
      <c r="AU323" s="285">
        <f t="shared" ca="1" si="844"/>
        <v>150</v>
      </c>
      <c r="AV323" s="285">
        <f t="shared" ca="1" si="845"/>
        <v>500</v>
      </c>
      <c r="AW323" s="285">
        <f t="shared" ca="1" si="845"/>
        <v>0</v>
      </c>
      <c r="AX323" s="285">
        <f t="shared" ca="1" si="845"/>
        <v>0</v>
      </c>
      <c r="AY323" s="609">
        <f t="shared" ca="1" si="845"/>
        <v>0</v>
      </c>
      <c r="AZ323" s="285">
        <f t="shared" ca="1" si="845"/>
        <v>10</v>
      </c>
      <c r="BA323" s="285">
        <f t="shared" ca="1" si="845"/>
        <v>25</v>
      </c>
      <c r="BB323" s="285">
        <f t="shared" ca="1" si="845"/>
        <v>7</v>
      </c>
      <c r="BC323" s="285">
        <f t="shared" ca="1" si="845"/>
        <v>0</v>
      </c>
      <c r="BD323" s="285">
        <f t="shared" ca="1" si="845"/>
        <v>5</v>
      </c>
      <c r="BE323" s="285">
        <f t="shared" ca="1" si="668"/>
        <v>0</v>
      </c>
      <c r="BF323" s="285">
        <f t="shared" ca="1" si="888"/>
        <v>25</v>
      </c>
      <c r="BG323" s="285">
        <f t="shared" ca="1" si="888"/>
        <v>0</v>
      </c>
      <c r="BH323" s="285">
        <f t="shared" ca="1" si="888"/>
        <v>0</v>
      </c>
      <c r="BI323" s="285">
        <f t="shared" ca="1" si="888"/>
        <v>0</v>
      </c>
      <c r="BJ323" s="285">
        <f t="shared" ca="1" si="846"/>
        <v>15</v>
      </c>
      <c r="BK323" s="285">
        <f t="shared" ca="1" si="846"/>
        <v>0</v>
      </c>
      <c r="BL323" s="285">
        <f t="shared" ca="1" si="846"/>
        <v>0</v>
      </c>
      <c r="BM323" s="285">
        <f t="shared" ca="1" si="846"/>
        <v>0</v>
      </c>
      <c r="BN323" s="285">
        <f t="shared" ca="1" si="846"/>
        <v>0</v>
      </c>
      <c r="BO323" s="285">
        <f t="shared" ca="1" si="846"/>
        <v>0</v>
      </c>
      <c r="BP323" s="285">
        <f t="shared" ca="1" si="846"/>
        <v>0</v>
      </c>
      <c r="BQ323" s="514">
        <f t="shared" ca="1" si="669"/>
        <v>22</v>
      </c>
      <c r="BR323" s="566">
        <f t="shared" ca="1" si="728"/>
        <v>87.1</v>
      </c>
      <c r="BS323" s="274">
        <f t="shared" ca="1" si="727"/>
        <v>650</v>
      </c>
      <c r="BT323" s="285">
        <f t="shared" ca="1" si="670"/>
        <v>737</v>
      </c>
      <c r="BU323" s="286" t="str">
        <f t="shared" si="732"/>
        <v>G</v>
      </c>
      <c r="BV323" s="323">
        <f t="shared" ca="1" si="847"/>
        <v>737</v>
      </c>
      <c r="BW323" s="323">
        <f t="shared" ca="1" si="848"/>
        <v>0</v>
      </c>
      <c r="BX323" s="29"/>
      <c r="BY323" s="29"/>
      <c r="BZ323" s="29"/>
      <c r="CA323" s="237" t="str">
        <f t="shared" si="665"/>
        <v>G</v>
      </c>
      <c r="CB323" s="278">
        <f t="shared" si="849"/>
        <v>2038</v>
      </c>
      <c r="CC323" s="279">
        <f t="shared" si="850"/>
        <v>6</v>
      </c>
      <c r="CD323" s="280">
        <f t="shared" ca="1" si="851"/>
        <v>0</v>
      </c>
      <c r="CE323" s="280">
        <f t="shared" ca="1" si="852"/>
        <v>0</v>
      </c>
      <c r="CF323" s="280">
        <f t="shared" ca="1" si="853"/>
        <v>0</v>
      </c>
      <c r="CG323" s="280">
        <f t="shared" ca="1" si="854"/>
        <v>0</v>
      </c>
      <c r="CH323" s="280">
        <f t="shared" ca="1" si="855"/>
        <v>0</v>
      </c>
      <c r="CI323" s="280">
        <f t="shared" ca="1" si="856"/>
        <v>0</v>
      </c>
      <c r="CJ323" s="280">
        <f t="shared" ca="1" si="857"/>
        <v>0</v>
      </c>
      <c r="CK323" s="280">
        <f t="shared" ca="1" si="858"/>
        <v>0</v>
      </c>
      <c r="CL323" s="280">
        <f t="shared" ca="1" si="859"/>
        <v>0</v>
      </c>
      <c r="CM323" s="280">
        <f t="shared" ca="1" si="860"/>
        <v>150</v>
      </c>
      <c r="CN323" s="280">
        <f t="shared" ca="1" si="861"/>
        <v>500</v>
      </c>
      <c r="CO323" s="280">
        <f t="shared" ca="1" si="862"/>
        <v>0</v>
      </c>
      <c r="CP323" s="365">
        <f t="shared" ca="1" si="863"/>
        <v>0</v>
      </c>
      <c r="CQ323" s="613">
        <f t="shared" ca="1" si="864"/>
        <v>0</v>
      </c>
      <c r="CR323" s="280">
        <f t="shared" ca="1" si="865"/>
        <v>12</v>
      </c>
      <c r="CS323" s="280">
        <f t="shared" ca="1" si="866"/>
        <v>25</v>
      </c>
      <c r="CT323" s="280">
        <f t="shared" ca="1" si="867"/>
        <v>8</v>
      </c>
      <c r="CU323" s="280">
        <f t="shared" ca="1" si="868"/>
        <v>0</v>
      </c>
      <c r="CV323" s="280">
        <f t="shared" ca="1" si="869"/>
        <v>7</v>
      </c>
      <c r="CW323" s="365">
        <f t="shared" ca="1" si="870"/>
        <v>0</v>
      </c>
      <c r="CX323" s="280">
        <f t="shared" ca="1" si="871"/>
        <v>25</v>
      </c>
      <c r="CY323" s="280">
        <f t="shared" ca="1" si="872"/>
        <v>0</v>
      </c>
      <c r="CZ323" s="280">
        <f t="shared" ca="1" si="873"/>
        <v>0</v>
      </c>
      <c r="DA323" s="280">
        <f t="shared" ca="1" si="874"/>
        <v>0</v>
      </c>
      <c r="DB323" s="280">
        <f t="shared" ca="1" si="875"/>
        <v>15</v>
      </c>
      <c r="DC323" s="280">
        <f t="shared" ca="1" si="876"/>
        <v>0</v>
      </c>
      <c r="DD323" s="280">
        <f t="shared" ca="1" si="877"/>
        <v>0</v>
      </c>
      <c r="DE323" s="280">
        <f t="shared" ca="1" si="878"/>
        <v>0</v>
      </c>
      <c r="DF323" s="280">
        <f t="shared" ca="1" si="879"/>
        <v>0</v>
      </c>
      <c r="DG323" s="280">
        <f t="shared" ca="1" si="880"/>
        <v>0</v>
      </c>
      <c r="DH323" s="280">
        <f t="shared" ca="1" si="881"/>
        <v>0</v>
      </c>
      <c r="DI323" s="568">
        <f t="shared" ca="1" si="882"/>
        <v>27</v>
      </c>
      <c r="DJ323" s="568">
        <f t="shared" ca="1" si="883"/>
        <v>65</v>
      </c>
      <c r="DK323" s="414">
        <f t="shared" ca="1" si="884"/>
        <v>650</v>
      </c>
      <c r="DL323" s="281">
        <f t="shared" ca="1" si="885"/>
        <v>742</v>
      </c>
      <c r="DM323" s="281">
        <f t="shared" ca="1" si="708"/>
        <v>741</v>
      </c>
      <c r="DN323" s="454">
        <f t="shared" ca="1" si="886"/>
        <v>-1</v>
      </c>
      <c r="DO323" s="626">
        <f t="shared" ca="1" si="887"/>
        <v>-1.3477088948787063E-3</v>
      </c>
    </row>
    <row r="324" spans="1:119" ht="11.25" customHeight="1">
      <c r="A324" s="325" t="s">
        <v>270</v>
      </c>
      <c r="G324" s="326"/>
      <c r="K324" s="271"/>
      <c r="L324" s="271"/>
      <c r="M324" s="327"/>
      <c r="N324" s="36"/>
      <c r="O324" s="25"/>
      <c r="P324" s="328" t="str">
        <f>A324</f>
        <v>532 SECI 1995 Agreementt - System Combined Cycle CC 2011-2013</v>
      </c>
      <c r="AA324" s="25" t="s">
        <v>35</v>
      </c>
      <c r="AC324" s="297" t="s">
        <v>22</v>
      </c>
      <c r="AE324" s="237"/>
      <c r="AF324" s="259"/>
      <c r="AG324" s="259"/>
      <c r="AH324" s="25"/>
      <c r="AI324" s="237" t="str">
        <f t="shared" si="729"/>
        <v>W</v>
      </c>
      <c r="AJ324" s="25">
        <f t="shared" si="730"/>
        <v>2038</v>
      </c>
      <c r="AK324" s="284">
        <f t="shared" si="731"/>
        <v>7</v>
      </c>
      <c r="AL324" s="285">
        <f t="shared" ref="AL324:BA348" ca="1" si="889">ROUND(INDIRECT(CONCATENATE($AI324,AL$2+($AJ324-2010))),0)</f>
        <v>0</v>
      </c>
      <c r="AM324" s="285">
        <f t="shared" ca="1" si="889"/>
        <v>0</v>
      </c>
      <c r="AN324" s="285">
        <f t="shared" ca="1" si="889"/>
        <v>0</v>
      </c>
      <c r="AO324" s="285">
        <f t="shared" ca="1" si="889"/>
        <v>0</v>
      </c>
      <c r="AP324" s="285">
        <f t="shared" ca="1" si="889"/>
        <v>0</v>
      </c>
      <c r="AQ324" s="285">
        <f t="shared" ca="1" si="889"/>
        <v>0</v>
      </c>
      <c r="AR324" s="285">
        <f t="shared" ca="1" si="889"/>
        <v>0</v>
      </c>
      <c r="AS324" s="285">
        <f t="shared" ca="1" si="889"/>
        <v>0</v>
      </c>
      <c r="AT324" s="285">
        <f t="shared" ca="1" si="889"/>
        <v>0</v>
      </c>
      <c r="AU324" s="285">
        <f t="shared" ca="1" si="889"/>
        <v>150</v>
      </c>
      <c r="AV324" s="285">
        <f t="shared" ca="1" si="889"/>
        <v>500</v>
      </c>
      <c r="AW324" s="285">
        <f t="shared" ca="1" si="889"/>
        <v>0</v>
      </c>
      <c r="AX324" s="285">
        <f t="shared" ca="1" si="889"/>
        <v>0</v>
      </c>
      <c r="AY324" s="609">
        <f t="shared" ca="1" si="889"/>
        <v>0</v>
      </c>
      <c r="AZ324" s="285">
        <f t="shared" ca="1" si="889"/>
        <v>10</v>
      </c>
      <c r="BA324" s="285">
        <f t="shared" ca="1" si="889"/>
        <v>25</v>
      </c>
      <c r="BB324" s="285">
        <f t="shared" ref="AV324:BD348" ca="1" si="890">ROUND(INDIRECT(CONCATENATE($AI324,BB$2+($AJ324-2010))),0)</f>
        <v>8</v>
      </c>
      <c r="BC324" s="285">
        <f t="shared" ca="1" si="890"/>
        <v>0</v>
      </c>
      <c r="BD324" s="285">
        <f t="shared" ca="1" si="890"/>
        <v>6</v>
      </c>
      <c r="BE324" s="285">
        <f t="shared" ca="1" si="668"/>
        <v>0</v>
      </c>
      <c r="BF324" s="285">
        <f t="shared" ca="1" si="888"/>
        <v>25</v>
      </c>
      <c r="BG324" s="285">
        <f t="shared" ca="1" si="888"/>
        <v>0</v>
      </c>
      <c r="BH324" s="285">
        <f t="shared" ca="1" si="888"/>
        <v>0</v>
      </c>
      <c r="BI324" s="285">
        <f t="shared" ca="1" si="888"/>
        <v>0</v>
      </c>
      <c r="BJ324" s="285">
        <f t="shared" ref="BJ324:BP348" ca="1" si="891">ROUND(INDIRECT(CONCATENATE($AI324,BJ$2+($AJ324-2010))),1)</f>
        <v>15</v>
      </c>
      <c r="BK324" s="285">
        <f t="shared" ca="1" si="891"/>
        <v>0</v>
      </c>
      <c r="BL324" s="285">
        <f t="shared" ca="1" si="891"/>
        <v>0</v>
      </c>
      <c r="BM324" s="285">
        <f t="shared" ca="1" si="891"/>
        <v>0</v>
      </c>
      <c r="BN324" s="285">
        <f t="shared" ca="1" si="891"/>
        <v>0</v>
      </c>
      <c r="BO324" s="285">
        <f t="shared" ca="1" si="891"/>
        <v>0</v>
      </c>
      <c r="BP324" s="285">
        <f t="shared" ca="1" si="891"/>
        <v>0</v>
      </c>
      <c r="BQ324" s="514">
        <f t="shared" ca="1" si="669"/>
        <v>23</v>
      </c>
      <c r="BR324" s="566">
        <f t="shared" ca="1" si="728"/>
        <v>88.5</v>
      </c>
      <c r="BS324" s="274">
        <f t="shared" ca="1" si="727"/>
        <v>650</v>
      </c>
      <c r="BT324" s="285">
        <f t="shared" ca="1" si="670"/>
        <v>738</v>
      </c>
      <c r="BU324" s="286" t="str">
        <f t="shared" si="732"/>
        <v>H</v>
      </c>
      <c r="BV324" s="323">
        <f t="shared" ca="1" si="847"/>
        <v>739</v>
      </c>
      <c r="BW324" s="323">
        <f t="shared" ca="1" si="848"/>
        <v>1</v>
      </c>
      <c r="BX324" s="29"/>
      <c r="BY324" s="29"/>
      <c r="BZ324" s="29"/>
      <c r="CA324" s="237" t="str">
        <f t="shared" ref="CA324:CA353" si="892">CA312</f>
        <v>H</v>
      </c>
      <c r="CB324" s="278">
        <f t="shared" si="849"/>
        <v>2038</v>
      </c>
      <c r="CC324" s="279">
        <f t="shared" si="850"/>
        <v>7</v>
      </c>
      <c r="CD324" s="280">
        <f t="shared" ca="1" si="851"/>
        <v>0</v>
      </c>
      <c r="CE324" s="280">
        <f t="shared" ca="1" si="852"/>
        <v>0</v>
      </c>
      <c r="CF324" s="280">
        <f t="shared" ca="1" si="853"/>
        <v>0</v>
      </c>
      <c r="CG324" s="280">
        <f t="shared" ca="1" si="854"/>
        <v>0</v>
      </c>
      <c r="CH324" s="280">
        <f t="shared" ca="1" si="855"/>
        <v>0</v>
      </c>
      <c r="CI324" s="280">
        <f t="shared" ca="1" si="856"/>
        <v>0</v>
      </c>
      <c r="CJ324" s="280">
        <f t="shared" ca="1" si="857"/>
        <v>0</v>
      </c>
      <c r="CK324" s="280">
        <f t="shared" ca="1" si="858"/>
        <v>0</v>
      </c>
      <c r="CL324" s="280">
        <f t="shared" ca="1" si="859"/>
        <v>0</v>
      </c>
      <c r="CM324" s="280">
        <f t="shared" ca="1" si="860"/>
        <v>150</v>
      </c>
      <c r="CN324" s="280">
        <f t="shared" ca="1" si="861"/>
        <v>500</v>
      </c>
      <c r="CO324" s="280">
        <f t="shared" ca="1" si="862"/>
        <v>0</v>
      </c>
      <c r="CP324" s="365">
        <f t="shared" ca="1" si="863"/>
        <v>0</v>
      </c>
      <c r="CQ324" s="613">
        <f t="shared" ca="1" si="864"/>
        <v>0</v>
      </c>
      <c r="CR324" s="280">
        <f t="shared" ca="1" si="865"/>
        <v>10</v>
      </c>
      <c r="CS324" s="280">
        <f t="shared" ca="1" si="866"/>
        <v>25</v>
      </c>
      <c r="CT324" s="280">
        <f t="shared" ca="1" si="867"/>
        <v>8</v>
      </c>
      <c r="CU324" s="280">
        <f t="shared" ca="1" si="868"/>
        <v>0</v>
      </c>
      <c r="CV324" s="280">
        <f t="shared" ca="1" si="869"/>
        <v>7</v>
      </c>
      <c r="CW324" s="365">
        <f t="shared" ca="1" si="870"/>
        <v>0</v>
      </c>
      <c r="CX324" s="280">
        <f t="shared" ca="1" si="871"/>
        <v>25</v>
      </c>
      <c r="CY324" s="280">
        <f t="shared" ca="1" si="872"/>
        <v>0</v>
      </c>
      <c r="CZ324" s="280">
        <f t="shared" ca="1" si="873"/>
        <v>0</v>
      </c>
      <c r="DA324" s="280">
        <f t="shared" ca="1" si="874"/>
        <v>0</v>
      </c>
      <c r="DB324" s="280">
        <f t="shared" ca="1" si="875"/>
        <v>15</v>
      </c>
      <c r="DC324" s="280">
        <f t="shared" ca="1" si="876"/>
        <v>0</v>
      </c>
      <c r="DD324" s="280">
        <f t="shared" ca="1" si="877"/>
        <v>0</v>
      </c>
      <c r="DE324" s="280">
        <f t="shared" ca="1" si="878"/>
        <v>0</v>
      </c>
      <c r="DF324" s="280">
        <f t="shared" ca="1" si="879"/>
        <v>0</v>
      </c>
      <c r="DG324" s="280">
        <f t="shared" ca="1" si="880"/>
        <v>0</v>
      </c>
      <c r="DH324" s="280">
        <f t="shared" ca="1" si="881"/>
        <v>0</v>
      </c>
      <c r="DI324" s="568">
        <f t="shared" ca="1" si="882"/>
        <v>25</v>
      </c>
      <c r="DJ324" s="568">
        <f t="shared" ca="1" si="883"/>
        <v>65</v>
      </c>
      <c r="DK324" s="414">
        <f t="shared" ca="1" si="884"/>
        <v>650</v>
      </c>
      <c r="DL324" s="281">
        <f t="shared" ca="1" si="885"/>
        <v>740</v>
      </c>
      <c r="DM324" s="281">
        <f t="shared" ca="1" si="708"/>
        <v>740</v>
      </c>
      <c r="DN324" s="454">
        <f t="shared" ca="1" si="886"/>
        <v>0</v>
      </c>
      <c r="DO324" s="626">
        <f t="shared" ca="1" si="887"/>
        <v>0</v>
      </c>
    </row>
    <row r="325" spans="1:119" s="26" customFormat="1" ht="11.25" customHeight="1">
      <c r="A325" s="260" t="s">
        <v>2</v>
      </c>
      <c r="B325" s="260" t="s">
        <v>3</v>
      </c>
      <c r="C325" s="260" t="s">
        <v>4</v>
      </c>
      <c r="D325" s="260" t="s">
        <v>5</v>
      </c>
      <c r="E325" s="260" t="s">
        <v>6</v>
      </c>
      <c r="F325" s="260" t="s">
        <v>7</v>
      </c>
      <c r="G325" s="260" t="s">
        <v>8</v>
      </c>
      <c r="H325" s="260" t="s">
        <v>9</v>
      </c>
      <c r="I325" s="260" t="s">
        <v>10</v>
      </c>
      <c r="J325" s="260" t="s">
        <v>11</v>
      </c>
      <c r="K325" s="260" t="s">
        <v>12</v>
      </c>
      <c r="L325" s="260" t="s">
        <v>13</v>
      </c>
      <c r="M325" s="260" t="s">
        <v>14</v>
      </c>
      <c r="N325" s="299" t="s">
        <v>15</v>
      </c>
      <c r="P325" s="260" t="s">
        <v>2</v>
      </c>
      <c r="Q325" s="260" t="s">
        <v>3</v>
      </c>
      <c r="R325" s="260" t="s">
        <v>4</v>
      </c>
      <c r="S325" s="260" t="s">
        <v>5</v>
      </c>
      <c r="T325" s="260" t="s">
        <v>6</v>
      </c>
      <c r="U325" s="260" t="s">
        <v>7</v>
      </c>
      <c r="V325" s="260" t="s">
        <v>8</v>
      </c>
      <c r="W325" s="260" t="s">
        <v>9</v>
      </c>
      <c r="X325" s="260" t="s">
        <v>10</v>
      </c>
      <c r="Y325" s="260" t="s">
        <v>11</v>
      </c>
      <c r="Z325" s="260" t="s">
        <v>12</v>
      </c>
      <c r="AA325" s="260" t="s">
        <v>13</v>
      </c>
      <c r="AB325" s="260" t="s">
        <v>14</v>
      </c>
      <c r="AC325" s="299" t="s">
        <v>15</v>
      </c>
      <c r="AD325" s="55"/>
      <c r="AE325" s="262"/>
      <c r="AF325" s="262"/>
      <c r="AG325" s="262"/>
      <c r="AI325" s="237" t="str">
        <f t="shared" si="729"/>
        <v>X</v>
      </c>
      <c r="AJ325" s="25">
        <f t="shared" si="730"/>
        <v>2038</v>
      </c>
      <c r="AK325" s="284">
        <f t="shared" si="731"/>
        <v>8</v>
      </c>
      <c r="AL325" s="285">
        <f t="shared" ca="1" si="889"/>
        <v>0</v>
      </c>
      <c r="AM325" s="285">
        <f t="shared" ca="1" si="889"/>
        <v>0</v>
      </c>
      <c r="AN325" s="285">
        <f t="shared" ca="1" si="889"/>
        <v>0</v>
      </c>
      <c r="AO325" s="285">
        <f t="shared" ca="1" si="889"/>
        <v>0</v>
      </c>
      <c r="AP325" s="285">
        <f t="shared" ca="1" si="889"/>
        <v>0</v>
      </c>
      <c r="AQ325" s="285">
        <f t="shared" ca="1" si="889"/>
        <v>0</v>
      </c>
      <c r="AR325" s="285">
        <f t="shared" ca="1" si="889"/>
        <v>0</v>
      </c>
      <c r="AS325" s="285">
        <f t="shared" ca="1" si="889"/>
        <v>0</v>
      </c>
      <c r="AT325" s="285">
        <f t="shared" ca="1" si="889"/>
        <v>0</v>
      </c>
      <c r="AU325" s="285">
        <f t="shared" ca="1" si="889"/>
        <v>150</v>
      </c>
      <c r="AV325" s="285">
        <f t="shared" ca="1" si="890"/>
        <v>500</v>
      </c>
      <c r="AW325" s="285">
        <f t="shared" ca="1" si="890"/>
        <v>0</v>
      </c>
      <c r="AX325" s="285">
        <f t="shared" ca="1" si="890"/>
        <v>0</v>
      </c>
      <c r="AY325" s="609">
        <f t="shared" ca="1" si="890"/>
        <v>0</v>
      </c>
      <c r="AZ325" s="285">
        <f t="shared" ca="1" si="890"/>
        <v>12</v>
      </c>
      <c r="BA325" s="285">
        <f t="shared" ca="1" si="890"/>
        <v>25</v>
      </c>
      <c r="BB325" s="285">
        <f t="shared" ca="1" si="890"/>
        <v>8</v>
      </c>
      <c r="BC325" s="285">
        <f t="shared" ca="1" si="890"/>
        <v>0</v>
      </c>
      <c r="BD325" s="285">
        <f t="shared" ca="1" si="890"/>
        <v>7</v>
      </c>
      <c r="BE325" s="285">
        <f t="shared" ca="1" si="668"/>
        <v>0</v>
      </c>
      <c r="BF325" s="285">
        <f t="shared" ca="1" si="888"/>
        <v>25</v>
      </c>
      <c r="BG325" s="285">
        <f t="shared" ca="1" si="888"/>
        <v>0</v>
      </c>
      <c r="BH325" s="285">
        <f t="shared" ca="1" si="888"/>
        <v>0</v>
      </c>
      <c r="BI325" s="285">
        <f t="shared" ca="1" si="888"/>
        <v>0</v>
      </c>
      <c r="BJ325" s="285">
        <f t="shared" ca="1" si="891"/>
        <v>15</v>
      </c>
      <c r="BK325" s="285">
        <f t="shared" ca="1" si="891"/>
        <v>0</v>
      </c>
      <c r="BL325" s="285">
        <f t="shared" ca="1" si="891"/>
        <v>0</v>
      </c>
      <c r="BM325" s="285">
        <f t="shared" ca="1" si="891"/>
        <v>0</v>
      </c>
      <c r="BN325" s="285">
        <f t="shared" ca="1" si="891"/>
        <v>0</v>
      </c>
      <c r="BO325" s="285">
        <f t="shared" ca="1" si="891"/>
        <v>0</v>
      </c>
      <c r="BP325" s="285">
        <f t="shared" ca="1" si="891"/>
        <v>0</v>
      </c>
      <c r="BQ325" s="514">
        <f t="shared" ca="1" si="669"/>
        <v>27</v>
      </c>
      <c r="BR325" s="566">
        <f t="shared" ca="1" si="728"/>
        <v>91.8</v>
      </c>
      <c r="BS325" s="274">
        <f t="shared" ca="1" si="727"/>
        <v>650</v>
      </c>
      <c r="BT325" s="285">
        <f t="shared" ca="1" si="670"/>
        <v>742</v>
      </c>
      <c r="BU325" s="286" t="str">
        <f t="shared" si="732"/>
        <v>I</v>
      </c>
      <c r="BV325" s="323">
        <f t="shared" ca="1" si="847"/>
        <v>742</v>
      </c>
      <c r="BW325" s="323">
        <f t="shared" ca="1" si="848"/>
        <v>0</v>
      </c>
      <c r="BX325" s="29"/>
      <c r="BY325" s="29"/>
      <c r="BZ325" s="29"/>
      <c r="CA325" s="237" t="str">
        <f t="shared" si="892"/>
        <v>I</v>
      </c>
      <c r="CB325" s="278">
        <f t="shared" si="849"/>
        <v>2038</v>
      </c>
      <c r="CC325" s="279">
        <f t="shared" si="850"/>
        <v>8</v>
      </c>
      <c r="CD325" s="280">
        <f t="shared" ca="1" si="851"/>
        <v>0</v>
      </c>
      <c r="CE325" s="280">
        <f t="shared" ca="1" si="852"/>
        <v>0</v>
      </c>
      <c r="CF325" s="280">
        <f t="shared" ca="1" si="853"/>
        <v>0</v>
      </c>
      <c r="CG325" s="280">
        <f t="shared" ca="1" si="854"/>
        <v>0</v>
      </c>
      <c r="CH325" s="280">
        <f t="shared" ca="1" si="855"/>
        <v>0</v>
      </c>
      <c r="CI325" s="280">
        <f t="shared" ca="1" si="856"/>
        <v>0</v>
      </c>
      <c r="CJ325" s="280">
        <f t="shared" ca="1" si="857"/>
        <v>0</v>
      </c>
      <c r="CK325" s="280">
        <f t="shared" ca="1" si="858"/>
        <v>0</v>
      </c>
      <c r="CL325" s="280">
        <f t="shared" ca="1" si="859"/>
        <v>0</v>
      </c>
      <c r="CM325" s="280">
        <f t="shared" ca="1" si="860"/>
        <v>150</v>
      </c>
      <c r="CN325" s="280">
        <f t="shared" ca="1" si="861"/>
        <v>500</v>
      </c>
      <c r="CO325" s="280">
        <f t="shared" ca="1" si="862"/>
        <v>0</v>
      </c>
      <c r="CP325" s="365">
        <f t="shared" ca="1" si="863"/>
        <v>0</v>
      </c>
      <c r="CQ325" s="613">
        <f t="shared" ca="1" si="864"/>
        <v>0</v>
      </c>
      <c r="CR325" s="280">
        <f t="shared" ca="1" si="865"/>
        <v>10</v>
      </c>
      <c r="CS325" s="280">
        <f t="shared" ca="1" si="866"/>
        <v>25</v>
      </c>
      <c r="CT325" s="280">
        <f t="shared" ca="1" si="867"/>
        <v>8</v>
      </c>
      <c r="CU325" s="280">
        <f t="shared" ca="1" si="868"/>
        <v>0</v>
      </c>
      <c r="CV325" s="280">
        <f t="shared" ca="1" si="869"/>
        <v>7</v>
      </c>
      <c r="CW325" s="365">
        <f t="shared" ca="1" si="870"/>
        <v>0</v>
      </c>
      <c r="CX325" s="280">
        <f t="shared" ca="1" si="871"/>
        <v>25</v>
      </c>
      <c r="CY325" s="280">
        <f t="shared" ca="1" si="872"/>
        <v>0</v>
      </c>
      <c r="CZ325" s="280">
        <f t="shared" ca="1" si="873"/>
        <v>0</v>
      </c>
      <c r="DA325" s="280">
        <f t="shared" ca="1" si="874"/>
        <v>0</v>
      </c>
      <c r="DB325" s="280">
        <f t="shared" ca="1" si="875"/>
        <v>15</v>
      </c>
      <c r="DC325" s="280">
        <f t="shared" ca="1" si="876"/>
        <v>0</v>
      </c>
      <c r="DD325" s="280">
        <f t="shared" ca="1" si="877"/>
        <v>0</v>
      </c>
      <c r="DE325" s="280">
        <f t="shared" ca="1" si="878"/>
        <v>0</v>
      </c>
      <c r="DF325" s="280">
        <f t="shared" ca="1" si="879"/>
        <v>0</v>
      </c>
      <c r="DG325" s="280">
        <f t="shared" ca="1" si="880"/>
        <v>0</v>
      </c>
      <c r="DH325" s="280">
        <f t="shared" ca="1" si="881"/>
        <v>0</v>
      </c>
      <c r="DI325" s="568">
        <f t="shared" ca="1" si="882"/>
        <v>25</v>
      </c>
      <c r="DJ325" s="568">
        <f t="shared" ca="1" si="883"/>
        <v>65</v>
      </c>
      <c r="DK325" s="414">
        <f t="shared" ca="1" si="884"/>
        <v>650</v>
      </c>
      <c r="DL325" s="281">
        <f t="shared" ca="1" si="885"/>
        <v>740</v>
      </c>
      <c r="DM325" s="281">
        <f t="shared" ca="1" si="708"/>
        <v>740</v>
      </c>
      <c r="DN325" s="454">
        <f t="shared" ca="1" si="886"/>
        <v>0</v>
      </c>
      <c r="DO325" s="626">
        <f t="shared" ca="1" si="887"/>
        <v>0</v>
      </c>
    </row>
    <row r="326" spans="1:119" ht="11.25" customHeight="1">
      <c r="A326" s="1">
        <f>A286</f>
        <v>2010</v>
      </c>
      <c r="B326" s="323">
        <v>0</v>
      </c>
      <c r="C326" s="323">
        <v>0</v>
      </c>
      <c r="D326" s="323">
        <v>0</v>
      </c>
      <c r="E326" s="323">
        <v>0</v>
      </c>
      <c r="F326" s="323">
        <v>0</v>
      </c>
      <c r="G326" s="323">
        <v>0</v>
      </c>
      <c r="H326" s="323">
        <v>0</v>
      </c>
      <c r="I326" s="323">
        <v>0</v>
      </c>
      <c r="J326" s="323">
        <v>0</v>
      </c>
      <c r="K326" s="323">
        <v>0</v>
      </c>
      <c r="L326" s="323">
        <v>0</v>
      </c>
      <c r="M326" s="323">
        <v>0</v>
      </c>
      <c r="N326" s="32">
        <f t="shared" ref="N326:N346" si="893">SUM(B326:M326)</f>
        <v>0</v>
      </c>
      <c r="O326" s="25"/>
      <c r="P326" s="1">
        <f>A326</f>
        <v>2010</v>
      </c>
      <c r="Q326" s="323">
        <v>0</v>
      </c>
      <c r="R326" s="323">
        <f t="shared" ref="R326:AB326" si="894">B326</f>
        <v>0</v>
      </c>
      <c r="S326" s="323">
        <f t="shared" si="894"/>
        <v>0</v>
      </c>
      <c r="T326" s="323">
        <f t="shared" si="894"/>
        <v>0</v>
      </c>
      <c r="U326" s="323">
        <f t="shared" si="894"/>
        <v>0</v>
      </c>
      <c r="V326" s="323">
        <f t="shared" si="894"/>
        <v>0</v>
      </c>
      <c r="W326" s="323">
        <f t="shared" si="894"/>
        <v>0</v>
      </c>
      <c r="X326" s="323">
        <f t="shared" si="894"/>
        <v>0</v>
      </c>
      <c r="Y326" s="323">
        <f t="shared" si="894"/>
        <v>0</v>
      </c>
      <c r="Z326" s="323">
        <f t="shared" si="894"/>
        <v>0</v>
      </c>
      <c r="AA326" s="323">
        <f t="shared" si="894"/>
        <v>0</v>
      </c>
      <c r="AB326" s="323">
        <f t="shared" si="894"/>
        <v>0</v>
      </c>
      <c r="AC326" s="303">
        <f>SUM(Q326:AB326)</f>
        <v>0</v>
      </c>
      <c r="AE326" s="237"/>
      <c r="AF326" s="259"/>
      <c r="AG326" s="25"/>
      <c r="AH326" s="25"/>
      <c r="AI326" s="237" t="str">
        <f t="shared" si="729"/>
        <v>Y</v>
      </c>
      <c r="AJ326" s="25">
        <f t="shared" si="730"/>
        <v>2038</v>
      </c>
      <c r="AK326" s="284">
        <f t="shared" si="731"/>
        <v>9</v>
      </c>
      <c r="AL326" s="285">
        <f t="shared" ca="1" si="889"/>
        <v>0</v>
      </c>
      <c r="AM326" s="285">
        <f t="shared" ca="1" si="889"/>
        <v>0</v>
      </c>
      <c r="AN326" s="285">
        <f t="shared" ca="1" si="889"/>
        <v>0</v>
      </c>
      <c r="AO326" s="285">
        <f t="shared" ca="1" si="889"/>
        <v>0</v>
      </c>
      <c r="AP326" s="285">
        <f t="shared" ca="1" si="889"/>
        <v>0</v>
      </c>
      <c r="AQ326" s="285">
        <f t="shared" ca="1" si="889"/>
        <v>0</v>
      </c>
      <c r="AR326" s="285">
        <f t="shared" ca="1" si="889"/>
        <v>0</v>
      </c>
      <c r="AS326" s="285">
        <f t="shared" ca="1" si="889"/>
        <v>0</v>
      </c>
      <c r="AT326" s="285">
        <f t="shared" ca="1" si="889"/>
        <v>0</v>
      </c>
      <c r="AU326" s="285">
        <f t="shared" ca="1" si="889"/>
        <v>150</v>
      </c>
      <c r="AV326" s="285">
        <f t="shared" ca="1" si="890"/>
        <v>500</v>
      </c>
      <c r="AW326" s="285">
        <f t="shared" ca="1" si="890"/>
        <v>0</v>
      </c>
      <c r="AX326" s="285">
        <f t="shared" ca="1" si="890"/>
        <v>0</v>
      </c>
      <c r="AY326" s="609">
        <f t="shared" ca="1" si="890"/>
        <v>0</v>
      </c>
      <c r="AZ326" s="285">
        <f t="shared" ca="1" si="890"/>
        <v>10</v>
      </c>
      <c r="BA326" s="285">
        <f t="shared" ca="1" si="890"/>
        <v>25</v>
      </c>
      <c r="BB326" s="285">
        <f t="shared" ca="1" si="890"/>
        <v>8</v>
      </c>
      <c r="BC326" s="285">
        <f t="shared" ca="1" si="890"/>
        <v>0</v>
      </c>
      <c r="BD326" s="285">
        <f t="shared" ca="1" si="890"/>
        <v>7</v>
      </c>
      <c r="BE326" s="285">
        <f t="shared" ref="BE326:BE353" ca="1" si="895">ROUND(INDIRECT(CONCATENATE($AI326,BE$2+($AJ326-2010))),1)</f>
        <v>0</v>
      </c>
      <c r="BF326" s="285">
        <f t="shared" ca="1" si="888"/>
        <v>25</v>
      </c>
      <c r="BG326" s="285">
        <f t="shared" ca="1" si="888"/>
        <v>0</v>
      </c>
      <c r="BH326" s="285">
        <f t="shared" ca="1" si="888"/>
        <v>0</v>
      </c>
      <c r="BI326" s="285">
        <f t="shared" ca="1" si="888"/>
        <v>0</v>
      </c>
      <c r="BJ326" s="285">
        <f t="shared" ca="1" si="891"/>
        <v>15</v>
      </c>
      <c r="BK326" s="285">
        <f t="shared" ca="1" si="891"/>
        <v>0</v>
      </c>
      <c r="BL326" s="285">
        <f t="shared" ca="1" si="891"/>
        <v>0</v>
      </c>
      <c r="BM326" s="285">
        <f t="shared" ca="1" si="891"/>
        <v>0</v>
      </c>
      <c r="BN326" s="285">
        <f t="shared" ca="1" si="891"/>
        <v>0</v>
      </c>
      <c r="BO326" s="285">
        <f t="shared" ca="1" si="891"/>
        <v>0</v>
      </c>
      <c r="BP326" s="285">
        <f t="shared" ca="1" si="891"/>
        <v>0</v>
      </c>
      <c r="BQ326" s="514">
        <f t="shared" ref="BQ326:BQ353" ca="1" si="896">ROUND(INDIRECT(CONCATENATE($AI326,BQ$2+($AJ326-2010))),0)</f>
        <v>25</v>
      </c>
      <c r="BR326" s="566">
        <f t="shared" ca="1" si="728"/>
        <v>89.8</v>
      </c>
      <c r="BS326" s="274">
        <f t="shared" ca="1" si="727"/>
        <v>650</v>
      </c>
      <c r="BT326" s="285">
        <f t="shared" ref="BT326:BT353" ca="1" si="897">ROUND(INDIRECT(CONCATENATE($AI326,BT$2+($AJ326-2010))),0)</f>
        <v>740</v>
      </c>
      <c r="BU326" s="286" t="str">
        <f t="shared" si="732"/>
        <v>J</v>
      </c>
      <c r="BV326" s="323">
        <f t="shared" ca="1" si="847"/>
        <v>740</v>
      </c>
      <c r="BW326" s="323">
        <f t="shared" ca="1" si="848"/>
        <v>0</v>
      </c>
      <c r="BX326" s="29"/>
      <c r="BY326" s="29"/>
      <c r="BZ326" s="29"/>
      <c r="CA326" s="237" t="str">
        <f t="shared" si="892"/>
        <v>J</v>
      </c>
      <c r="CB326" s="278">
        <f t="shared" si="849"/>
        <v>2038</v>
      </c>
      <c r="CC326" s="279">
        <f t="shared" si="850"/>
        <v>9</v>
      </c>
      <c r="CD326" s="280">
        <f t="shared" ca="1" si="851"/>
        <v>0</v>
      </c>
      <c r="CE326" s="280">
        <f t="shared" ca="1" si="852"/>
        <v>0</v>
      </c>
      <c r="CF326" s="280">
        <f t="shared" ca="1" si="853"/>
        <v>0</v>
      </c>
      <c r="CG326" s="280">
        <f t="shared" ca="1" si="854"/>
        <v>0</v>
      </c>
      <c r="CH326" s="280">
        <f t="shared" ca="1" si="855"/>
        <v>0</v>
      </c>
      <c r="CI326" s="280">
        <f t="shared" ca="1" si="856"/>
        <v>0</v>
      </c>
      <c r="CJ326" s="280">
        <f t="shared" ca="1" si="857"/>
        <v>0</v>
      </c>
      <c r="CK326" s="280">
        <f t="shared" ca="1" si="858"/>
        <v>0</v>
      </c>
      <c r="CL326" s="280">
        <f t="shared" ca="1" si="859"/>
        <v>0</v>
      </c>
      <c r="CM326" s="280">
        <f t="shared" ca="1" si="860"/>
        <v>150</v>
      </c>
      <c r="CN326" s="280">
        <f t="shared" ca="1" si="861"/>
        <v>500</v>
      </c>
      <c r="CO326" s="280">
        <f t="shared" ca="1" si="862"/>
        <v>0</v>
      </c>
      <c r="CP326" s="365">
        <f t="shared" ca="1" si="863"/>
        <v>0</v>
      </c>
      <c r="CQ326" s="613">
        <f t="shared" ca="1" si="864"/>
        <v>0</v>
      </c>
      <c r="CR326" s="280">
        <f t="shared" ca="1" si="865"/>
        <v>10</v>
      </c>
      <c r="CS326" s="280">
        <f t="shared" ca="1" si="866"/>
        <v>25</v>
      </c>
      <c r="CT326" s="280">
        <f t="shared" ca="1" si="867"/>
        <v>7</v>
      </c>
      <c r="CU326" s="280">
        <f t="shared" ca="1" si="868"/>
        <v>0</v>
      </c>
      <c r="CV326" s="280">
        <f t="shared" ca="1" si="869"/>
        <v>7</v>
      </c>
      <c r="CW326" s="365">
        <f t="shared" ca="1" si="870"/>
        <v>0</v>
      </c>
      <c r="CX326" s="280">
        <f t="shared" ca="1" si="871"/>
        <v>25</v>
      </c>
      <c r="CY326" s="280">
        <f t="shared" ca="1" si="872"/>
        <v>0</v>
      </c>
      <c r="CZ326" s="280">
        <f t="shared" ca="1" si="873"/>
        <v>0</v>
      </c>
      <c r="DA326" s="280">
        <f t="shared" ca="1" si="874"/>
        <v>0</v>
      </c>
      <c r="DB326" s="280">
        <f t="shared" ca="1" si="875"/>
        <v>15</v>
      </c>
      <c r="DC326" s="280">
        <f t="shared" ca="1" si="876"/>
        <v>0</v>
      </c>
      <c r="DD326" s="280">
        <f t="shared" ca="1" si="877"/>
        <v>0</v>
      </c>
      <c r="DE326" s="280">
        <f t="shared" ca="1" si="878"/>
        <v>0</v>
      </c>
      <c r="DF326" s="280">
        <f t="shared" ca="1" si="879"/>
        <v>0</v>
      </c>
      <c r="DG326" s="280">
        <f t="shared" ca="1" si="880"/>
        <v>0</v>
      </c>
      <c r="DH326" s="280">
        <f t="shared" ca="1" si="881"/>
        <v>0</v>
      </c>
      <c r="DI326" s="568">
        <f t="shared" ca="1" si="882"/>
        <v>24</v>
      </c>
      <c r="DJ326" s="568">
        <f t="shared" ca="1" si="883"/>
        <v>65</v>
      </c>
      <c r="DK326" s="414">
        <f t="shared" ca="1" si="884"/>
        <v>650</v>
      </c>
      <c r="DL326" s="281">
        <f t="shared" ca="1" si="885"/>
        <v>739</v>
      </c>
      <c r="DM326" s="281">
        <f t="shared" ca="1" si="708"/>
        <v>738</v>
      </c>
      <c r="DN326" s="454">
        <f t="shared" ca="1" si="886"/>
        <v>-1</v>
      </c>
      <c r="DO326" s="626">
        <f t="shared" ca="1" si="887"/>
        <v>-1.3531799729364006E-3</v>
      </c>
    </row>
    <row r="327" spans="1:119" ht="11.25" customHeight="1">
      <c r="A327" s="1">
        <f t="shared" ref="A327:A361" si="898">A287</f>
        <v>2011</v>
      </c>
      <c r="B327" s="390">
        <v>150</v>
      </c>
      <c r="C327" s="390">
        <v>150</v>
      </c>
      <c r="D327" s="390">
        <v>150</v>
      </c>
      <c r="E327" s="390">
        <v>150</v>
      </c>
      <c r="F327" s="390">
        <v>150</v>
      </c>
      <c r="G327" s="390">
        <v>150</v>
      </c>
      <c r="H327" s="390">
        <v>150</v>
      </c>
      <c r="I327" s="390">
        <v>150</v>
      </c>
      <c r="J327" s="390">
        <v>150</v>
      </c>
      <c r="K327" s="390">
        <v>150</v>
      </c>
      <c r="L327" s="390">
        <v>150</v>
      </c>
      <c r="M327" s="390">
        <v>150</v>
      </c>
      <c r="N327" s="32">
        <f t="shared" si="893"/>
        <v>1800</v>
      </c>
      <c r="O327" s="25"/>
      <c r="P327" s="1">
        <f t="shared" ref="P327:P361" si="899">A327</f>
        <v>2011</v>
      </c>
      <c r="Q327" s="304">
        <f t="shared" ref="Q327" si="900">M326</f>
        <v>0</v>
      </c>
      <c r="R327" s="390">
        <v>150</v>
      </c>
      <c r="S327" s="390">
        <v>150</v>
      </c>
      <c r="T327" s="390">
        <v>150</v>
      </c>
      <c r="U327" s="390">
        <v>150</v>
      </c>
      <c r="V327" s="390">
        <v>150</v>
      </c>
      <c r="W327" s="390">
        <v>150</v>
      </c>
      <c r="X327" s="390">
        <v>150</v>
      </c>
      <c r="Y327" s="390">
        <v>150</v>
      </c>
      <c r="Z327" s="390">
        <v>150</v>
      </c>
      <c r="AA327" s="390">
        <v>150</v>
      </c>
      <c r="AB327" s="390">
        <v>150</v>
      </c>
      <c r="AC327" s="303">
        <f t="shared" ref="AC327:AC341" si="901">SUM(Q327:AB327)</f>
        <v>1650</v>
      </c>
      <c r="AD327" s="55"/>
      <c r="AE327" s="262"/>
      <c r="AF327" s="262"/>
      <c r="AG327" s="25"/>
      <c r="AH327" s="25"/>
      <c r="AI327" s="237" t="str">
        <f t="shared" si="729"/>
        <v>Z</v>
      </c>
      <c r="AJ327" s="25">
        <f t="shared" si="730"/>
        <v>2038</v>
      </c>
      <c r="AK327" s="284">
        <f t="shared" si="731"/>
        <v>10</v>
      </c>
      <c r="AL327" s="285">
        <f t="shared" ca="1" si="889"/>
        <v>0</v>
      </c>
      <c r="AM327" s="285">
        <f t="shared" ca="1" si="889"/>
        <v>0</v>
      </c>
      <c r="AN327" s="285">
        <f t="shared" ca="1" si="889"/>
        <v>0</v>
      </c>
      <c r="AO327" s="285">
        <f t="shared" ca="1" si="889"/>
        <v>0</v>
      </c>
      <c r="AP327" s="285">
        <f t="shared" ca="1" si="889"/>
        <v>0</v>
      </c>
      <c r="AQ327" s="285">
        <f t="shared" ca="1" si="889"/>
        <v>0</v>
      </c>
      <c r="AR327" s="285">
        <f t="shared" ca="1" si="889"/>
        <v>0</v>
      </c>
      <c r="AS327" s="285">
        <f t="shared" ca="1" si="889"/>
        <v>0</v>
      </c>
      <c r="AT327" s="285">
        <f t="shared" ca="1" si="889"/>
        <v>0</v>
      </c>
      <c r="AU327" s="285">
        <f t="shared" ca="1" si="889"/>
        <v>150</v>
      </c>
      <c r="AV327" s="285">
        <f t="shared" ca="1" si="890"/>
        <v>500</v>
      </c>
      <c r="AW327" s="285">
        <f t="shared" ca="1" si="890"/>
        <v>0</v>
      </c>
      <c r="AX327" s="285">
        <f t="shared" ca="1" si="890"/>
        <v>0</v>
      </c>
      <c r="AY327" s="609">
        <f t="shared" ca="1" si="890"/>
        <v>0</v>
      </c>
      <c r="AZ327" s="285">
        <f t="shared" ca="1" si="890"/>
        <v>10</v>
      </c>
      <c r="BA327" s="285">
        <f t="shared" ca="1" si="890"/>
        <v>25</v>
      </c>
      <c r="BB327" s="285">
        <f t="shared" ca="1" si="890"/>
        <v>7</v>
      </c>
      <c r="BC327" s="285">
        <f t="shared" ca="1" si="890"/>
        <v>0</v>
      </c>
      <c r="BD327" s="285">
        <f t="shared" ca="1" si="890"/>
        <v>7</v>
      </c>
      <c r="BE327" s="285">
        <f t="shared" ca="1" si="895"/>
        <v>0</v>
      </c>
      <c r="BF327" s="285">
        <f t="shared" ca="1" si="888"/>
        <v>25</v>
      </c>
      <c r="BG327" s="285">
        <f t="shared" ca="1" si="888"/>
        <v>0</v>
      </c>
      <c r="BH327" s="285">
        <f t="shared" ca="1" si="888"/>
        <v>0</v>
      </c>
      <c r="BI327" s="285">
        <f t="shared" ca="1" si="888"/>
        <v>0</v>
      </c>
      <c r="BJ327" s="285">
        <f t="shared" ca="1" si="891"/>
        <v>15</v>
      </c>
      <c r="BK327" s="285">
        <f t="shared" ca="1" si="891"/>
        <v>0</v>
      </c>
      <c r="BL327" s="285">
        <f t="shared" ca="1" si="891"/>
        <v>0</v>
      </c>
      <c r="BM327" s="285">
        <f t="shared" ca="1" si="891"/>
        <v>0</v>
      </c>
      <c r="BN327" s="285">
        <f t="shared" ca="1" si="891"/>
        <v>0</v>
      </c>
      <c r="BO327" s="285">
        <f t="shared" ca="1" si="891"/>
        <v>0</v>
      </c>
      <c r="BP327" s="285">
        <f t="shared" ca="1" si="891"/>
        <v>0</v>
      </c>
      <c r="BQ327" s="514">
        <f t="shared" ca="1" si="896"/>
        <v>24</v>
      </c>
      <c r="BR327" s="566">
        <f t="shared" ca="1" si="728"/>
        <v>89</v>
      </c>
      <c r="BS327" s="274">
        <f t="shared" ca="1" si="727"/>
        <v>650</v>
      </c>
      <c r="BT327" s="285">
        <f t="shared" ca="1" si="897"/>
        <v>739</v>
      </c>
      <c r="BU327" s="286" t="str">
        <f t="shared" si="732"/>
        <v>K</v>
      </c>
      <c r="BV327" s="323">
        <f t="shared" ca="1" si="847"/>
        <v>739</v>
      </c>
      <c r="BW327" s="323">
        <f t="shared" ca="1" si="848"/>
        <v>0</v>
      </c>
      <c r="BX327" s="29"/>
      <c r="BY327" s="29"/>
      <c r="BZ327" s="29"/>
      <c r="CA327" s="237" t="str">
        <f t="shared" si="892"/>
        <v>K</v>
      </c>
      <c r="CB327" s="278">
        <f t="shared" si="849"/>
        <v>2038</v>
      </c>
      <c r="CC327" s="279">
        <f t="shared" si="850"/>
        <v>10</v>
      </c>
      <c r="CD327" s="280">
        <f t="shared" ca="1" si="851"/>
        <v>0</v>
      </c>
      <c r="CE327" s="280">
        <f t="shared" ca="1" si="852"/>
        <v>0</v>
      </c>
      <c r="CF327" s="280">
        <f t="shared" ca="1" si="853"/>
        <v>0</v>
      </c>
      <c r="CG327" s="280">
        <f t="shared" ca="1" si="854"/>
        <v>0</v>
      </c>
      <c r="CH327" s="280">
        <f t="shared" ca="1" si="855"/>
        <v>0</v>
      </c>
      <c r="CI327" s="280">
        <f t="shared" ca="1" si="856"/>
        <v>0</v>
      </c>
      <c r="CJ327" s="280">
        <f t="shared" ca="1" si="857"/>
        <v>0</v>
      </c>
      <c r="CK327" s="280">
        <f t="shared" ca="1" si="858"/>
        <v>0</v>
      </c>
      <c r="CL327" s="280">
        <f t="shared" ca="1" si="859"/>
        <v>0</v>
      </c>
      <c r="CM327" s="280">
        <f t="shared" ca="1" si="860"/>
        <v>150</v>
      </c>
      <c r="CN327" s="280">
        <f t="shared" ca="1" si="861"/>
        <v>500</v>
      </c>
      <c r="CO327" s="280">
        <f t="shared" ca="1" si="862"/>
        <v>0</v>
      </c>
      <c r="CP327" s="365">
        <f t="shared" ca="1" si="863"/>
        <v>0</v>
      </c>
      <c r="CQ327" s="613">
        <f t="shared" ca="1" si="864"/>
        <v>0</v>
      </c>
      <c r="CR327" s="280">
        <f t="shared" ca="1" si="865"/>
        <v>11</v>
      </c>
      <c r="CS327" s="280">
        <f t="shared" ca="1" si="866"/>
        <v>25</v>
      </c>
      <c r="CT327" s="280">
        <f t="shared" ca="1" si="867"/>
        <v>7</v>
      </c>
      <c r="CU327" s="280">
        <f t="shared" ca="1" si="868"/>
        <v>0</v>
      </c>
      <c r="CV327" s="280">
        <f t="shared" ca="1" si="869"/>
        <v>5</v>
      </c>
      <c r="CW327" s="365">
        <f t="shared" ca="1" si="870"/>
        <v>0</v>
      </c>
      <c r="CX327" s="280">
        <f t="shared" ca="1" si="871"/>
        <v>25</v>
      </c>
      <c r="CY327" s="280">
        <f t="shared" ca="1" si="872"/>
        <v>0</v>
      </c>
      <c r="CZ327" s="280">
        <f t="shared" ca="1" si="873"/>
        <v>0</v>
      </c>
      <c r="DA327" s="280">
        <f t="shared" ca="1" si="874"/>
        <v>0</v>
      </c>
      <c r="DB327" s="280">
        <f t="shared" ca="1" si="875"/>
        <v>15</v>
      </c>
      <c r="DC327" s="280">
        <f t="shared" ca="1" si="876"/>
        <v>0</v>
      </c>
      <c r="DD327" s="280">
        <f t="shared" ca="1" si="877"/>
        <v>0</v>
      </c>
      <c r="DE327" s="280">
        <f t="shared" ca="1" si="878"/>
        <v>0</v>
      </c>
      <c r="DF327" s="280">
        <f t="shared" ca="1" si="879"/>
        <v>0</v>
      </c>
      <c r="DG327" s="280">
        <f t="shared" ca="1" si="880"/>
        <v>0</v>
      </c>
      <c r="DH327" s="280">
        <f t="shared" ca="1" si="881"/>
        <v>0</v>
      </c>
      <c r="DI327" s="568">
        <f t="shared" ca="1" si="882"/>
        <v>23</v>
      </c>
      <c r="DJ327" s="568">
        <f t="shared" ca="1" si="883"/>
        <v>65</v>
      </c>
      <c r="DK327" s="414">
        <f t="shared" ca="1" si="884"/>
        <v>650</v>
      </c>
      <c r="DL327" s="281">
        <f t="shared" ca="1" si="885"/>
        <v>738</v>
      </c>
      <c r="DM327" s="281">
        <f t="shared" ref="DM327:DM353" ca="1" si="902">ROUND(INDIRECT(CONCATENATE($CA327,DM$2+($AJ327-2010))),0)</f>
        <v>738</v>
      </c>
      <c r="DN327" s="454">
        <f t="shared" ca="1" si="886"/>
        <v>0</v>
      </c>
      <c r="DO327" s="626">
        <f t="shared" ca="1" si="887"/>
        <v>0</v>
      </c>
    </row>
    <row r="328" spans="1:119" ht="11.25" customHeight="1">
      <c r="A328" s="1">
        <f t="shared" si="898"/>
        <v>2012</v>
      </c>
      <c r="B328" s="95">
        <f>[1]MW!C242</f>
        <v>150</v>
      </c>
      <c r="C328" s="95">
        <f>[1]MW!D242</f>
        <v>150</v>
      </c>
      <c r="D328" s="95">
        <f>[1]MW!E242</f>
        <v>150</v>
      </c>
      <c r="E328" s="95">
        <f>[1]MW!F242</f>
        <v>150</v>
      </c>
      <c r="F328" s="592">
        <f>[1]MW!G242</f>
        <v>150</v>
      </c>
      <c r="G328" s="592">
        <f>[1]MW!H242</f>
        <v>150</v>
      </c>
      <c r="H328" s="592">
        <f>[1]MW!I242</f>
        <v>150</v>
      </c>
      <c r="I328" s="592">
        <f>[1]MW!J242</f>
        <v>150</v>
      </c>
      <c r="J328" s="592">
        <f>[1]MW!K242</f>
        <v>150</v>
      </c>
      <c r="K328" s="592">
        <f>[1]MW!L242</f>
        <v>150</v>
      </c>
      <c r="L328" s="592">
        <f>[1]MW!M242</f>
        <v>150</v>
      </c>
      <c r="M328" s="592">
        <f>[1]MW!N242</f>
        <v>150</v>
      </c>
      <c r="N328" s="32">
        <f t="shared" si="893"/>
        <v>1800</v>
      </c>
      <c r="O328" s="25"/>
      <c r="P328" s="1">
        <f t="shared" si="899"/>
        <v>2012</v>
      </c>
      <c r="Q328" s="95">
        <f>[1]MW!S242</f>
        <v>150</v>
      </c>
      <c r="R328" s="95">
        <f>[1]MW!T242</f>
        <v>150</v>
      </c>
      <c r="S328" s="95">
        <f>[1]MW!U242</f>
        <v>150</v>
      </c>
      <c r="T328" s="95">
        <f>[1]MW!V242</f>
        <v>150</v>
      </c>
      <c r="U328" s="592">
        <f>[1]MW!W242</f>
        <v>150</v>
      </c>
      <c r="V328" s="592">
        <f>[1]MW!X242</f>
        <v>150</v>
      </c>
      <c r="W328" s="592">
        <f>[1]MW!Y242</f>
        <v>150</v>
      </c>
      <c r="X328" s="592">
        <f>[1]MW!Z242</f>
        <v>150</v>
      </c>
      <c r="Y328" s="592">
        <f>[1]MW!AA242</f>
        <v>150</v>
      </c>
      <c r="Z328" s="592">
        <f>[1]MW!AB242</f>
        <v>150</v>
      </c>
      <c r="AA328" s="592">
        <f>[1]MW!AC242</f>
        <v>150</v>
      </c>
      <c r="AB328" s="592">
        <f>[1]MW!AD242</f>
        <v>150</v>
      </c>
      <c r="AC328" s="303">
        <f t="shared" si="901"/>
        <v>1800</v>
      </c>
      <c r="AE328" s="237"/>
      <c r="AF328" s="259"/>
      <c r="AG328" s="25"/>
      <c r="AH328" s="25"/>
      <c r="AI328" s="237" t="str">
        <f t="shared" si="729"/>
        <v>AA</v>
      </c>
      <c r="AJ328" s="25">
        <f t="shared" si="730"/>
        <v>2038</v>
      </c>
      <c r="AK328" s="284">
        <f t="shared" si="731"/>
        <v>11</v>
      </c>
      <c r="AL328" s="285">
        <f t="shared" ca="1" si="889"/>
        <v>0</v>
      </c>
      <c r="AM328" s="285">
        <f t="shared" ca="1" si="889"/>
        <v>0</v>
      </c>
      <c r="AN328" s="285">
        <f t="shared" ca="1" si="889"/>
        <v>0</v>
      </c>
      <c r="AO328" s="285">
        <f t="shared" ca="1" si="889"/>
        <v>0</v>
      </c>
      <c r="AP328" s="285">
        <f t="shared" ca="1" si="889"/>
        <v>0</v>
      </c>
      <c r="AQ328" s="285">
        <f t="shared" ca="1" si="889"/>
        <v>0</v>
      </c>
      <c r="AR328" s="285">
        <f t="shared" ca="1" si="889"/>
        <v>0</v>
      </c>
      <c r="AS328" s="285">
        <f t="shared" ca="1" si="889"/>
        <v>0</v>
      </c>
      <c r="AT328" s="285">
        <f t="shared" ca="1" si="889"/>
        <v>0</v>
      </c>
      <c r="AU328" s="285">
        <f t="shared" ca="1" si="889"/>
        <v>150</v>
      </c>
      <c r="AV328" s="285">
        <f t="shared" ca="1" si="890"/>
        <v>500</v>
      </c>
      <c r="AW328" s="285">
        <f t="shared" ca="1" si="890"/>
        <v>0</v>
      </c>
      <c r="AX328" s="285">
        <f t="shared" ca="1" si="890"/>
        <v>0</v>
      </c>
      <c r="AY328" s="609">
        <f t="shared" ca="1" si="890"/>
        <v>0</v>
      </c>
      <c r="AZ328" s="285">
        <f t="shared" ca="1" si="890"/>
        <v>10</v>
      </c>
      <c r="BA328" s="285">
        <f t="shared" ca="1" si="890"/>
        <v>25</v>
      </c>
      <c r="BB328" s="285">
        <f t="shared" ca="1" si="890"/>
        <v>7</v>
      </c>
      <c r="BC328" s="285">
        <f t="shared" ca="1" si="890"/>
        <v>0</v>
      </c>
      <c r="BD328" s="285">
        <f t="shared" ca="1" si="890"/>
        <v>7</v>
      </c>
      <c r="BE328" s="285">
        <f t="shared" ca="1" si="895"/>
        <v>0</v>
      </c>
      <c r="BF328" s="285">
        <f t="shared" ca="1" si="888"/>
        <v>25</v>
      </c>
      <c r="BG328" s="285">
        <f t="shared" ca="1" si="888"/>
        <v>0</v>
      </c>
      <c r="BH328" s="285">
        <f t="shared" ca="1" si="888"/>
        <v>0</v>
      </c>
      <c r="BI328" s="285">
        <f t="shared" ca="1" si="888"/>
        <v>0</v>
      </c>
      <c r="BJ328" s="285">
        <f t="shared" ca="1" si="891"/>
        <v>15</v>
      </c>
      <c r="BK328" s="285">
        <f t="shared" ca="1" si="891"/>
        <v>0</v>
      </c>
      <c r="BL328" s="285">
        <f t="shared" ca="1" si="891"/>
        <v>0</v>
      </c>
      <c r="BM328" s="285">
        <f t="shared" ca="1" si="891"/>
        <v>0</v>
      </c>
      <c r="BN328" s="285">
        <f t="shared" ca="1" si="891"/>
        <v>0</v>
      </c>
      <c r="BO328" s="285">
        <f t="shared" ca="1" si="891"/>
        <v>0</v>
      </c>
      <c r="BP328" s="285">
        <f t="shared" ca="1" si="891"/>
        <v>0</v>
      </c>
      <c r="BQ328" s="514">
        <f t="shared" ca="1" si="896"/>
        <v>23</v>
      </c>
      <c r="BR328" s="566">
        <f t="shared" ca="1" si="728"/>
        <v>88.5</v>
      </c>
      <c r="BS328" s="274">
        <f t="shared" ca="1" si="727"/>
        <v>650</v>
      </c>
      <c r="BT328" s="285">
        <f t="shared" ca="1" si="897"/>
        <v>738</v>
      </c>
      <c r="BU328" s="286" t="str">
        <f t="shared" si="732"/>
        <v>L</v>
      </c>
      <c r="BV328" s="323">
        <f t="shared" ca="1" si="847"/>
        <v>739</v>
      </c>
      <c r="BW328" s="323">
        <f t="shared" ca="1" si="848"/>
        <v>1</v>
      </c>
      <c r="BX328" s="29"/>
      <c r="BY328" s="29"/>
      <c r="BZ328" s="29"/>
      <c r="CA328" s="237" t="str">
        <f t="shared" si="892"/>
        <v>L</v>
      </c>
      <c r="CB328" s="278">
        <f t="shared" si="849"/>
        <v>2038</v>
      </c>
      <c r="CC328" s="279">
        <f t="shared" si="850"/>
        <v>11</v>
      </c>
      <c r="CD328" s="280">
        <f t="shared" ca="1" si="851"/>
        <v>0</v>
      </c>
      <c r="CE328" s="280">
        <f t="shared" ca="1" si="852"/>
        <v>0</v>
      </c>
      <c r="CF328" s="280">
        <f t="shared" ca="1" si="853"/>
        <v>0</v>
      </c>
      <c r="CG328" s="280">
        <f t="shared" ca="1" si="854"/>
        <v>0</v>
      </c>
      <c r="CH328" s="280">
        <f t="shared" ca="1" si="855"/>
        <v>0</v>
      </c>
      <c r="CI328" s="280">
        <f t="shared" ca="1" si="856"/>
        <v>0</v>
      </c>
      <c r="CJ328" s="280">
        <f t="shared" ca="1" si="857"/>
        <v>0</v>
      </c>
      <c r="CK328" s="280">
        <f t="shared" ca="1" si="858"/>
        <v>0</v>
      </c>
      <c r="CL328" s="280">
        <f t="shared" ca="1" si="859"/>
        <v>0</v>
      </c>
      <c r="CM328" s="280">
        <f t="shared" ca="1" si="860"/>
        <v>150</v>
      </c>
      <c r="CN328" s="280">
        <f t="shared" ca="1" si="861"/>
        <v>500</v>
      </c>
      <c r="CO328" s="280">
        <f t="shared" ca="1" si="862"/>
        <v>0</v>
      </c>
      <c r="CP328" s="365">
        <f t="shared" ca="1" si="863"/>
        <v>0</v>
      </c>
      <c r="CQ328" s="613">
        <f t="shared" ca="1" si="864"/>
        <v>0</v>
      </c>
      <c r="CR328" s="280">
        <f t="shared" ca="1" si="865"/>
        <v>7</v>
      </c>
      <c r="CS328" s="280">
        <f t="shared" ca="1" si="866"/>
        <v>25</v>
      </c>
      <c r="CT328" s="280">
        <f t="shared" ca="1" si="867"/>
        <v>6</v>
      </c>
      <c r="CU328" s="280">
        <f t="shared" ca="1" si="868"/>
        <v>0</v>
      </c>
      <c r="CV328" s="280">
        <f t="shared" ca="1" si="869"/>
        <v>5</v>
      </c>
      <c r="CW328" s="365">
        <f t="shared" ca="1" si="870"/>
        <v>0</v>
      </c>
      <c r="CX328" s="280">
        <f t="shared" ca="1" si="871"/>
        <v>25</v>
      </c>
      <c r="CY328" s="280">
        <f t="shared" ca="1" si="872"/>
        <v>0</v>
      </c>
      <c r="CZ328" s="280">
        <f t="shared" ca="1" si="873"/>
        <v>0</v>
      </c>
      <c r="DA328" s="280">
        <f t="shared" ca="1" si="874"/>
        <v>0</v>
      </c>
      <c r="DB328" s="280">
        <f t="shared" ca="1" si="875"/>
        <v>15</v>
      </c>
      <c r="DC328" s="280">
        <f t="shared" ca="1" si="876"/>
        <v>0</v>
      </c>
      <c r="DD328" s="280">
        <f t="shared" ca="1" si="877"/>
        <v>0</v>
      </c>
      <c r="DE328" s="280">
        <f t="shared" ca="1" si="878"/>
        <v>0</v>
      </c>
      <c r="DF328" s="280">
        <f t="shared" ca="1" si="879"/>
        <v>0</v>
      </c>
      <c r="DG328" s="280">
        <f t="shared" ca="1" si="880"/>
        <v>0</v>
      </c>
      <c r="DH328" s="280">
        <f t="shared" ca="1" si="881"/>
        <v>0</v>
      </c>
      <c r="DI328" s="568">
        <f t="shared" ca="1" si="882"/>
        <v>18</v>
      </c>
      <c r="DJ328" s="568">
        <f t="shared" ca="1" si="883"/>
        <v>65</v>
      </c>
      <c r="DK328" s="414">
        <f t="shared" ca="1" si="884"/>
        <v>650</v>
      </c>
      <c r="DL328" s="281">
        <f t="shared" ca="1" si="885"/>
        <v>733</v>
      </c>
      <c r="DM328" s="281">
        <f t="shared" ca="1" si="902"/>
        <v>733</v>
      </c>
      <c r="DN328" s="454">
        <f t="shared" ca="1" si="886"/>
        <v>0</v>
      </c>
      <c r="DO328" s="626">
        <f t="shared" ca="1" si="887"/>
        <v>0</v>
      </c>
    </row>
    <row r="329" spans="1:119" s="29" customFormat="1" ht="11.25" customHeight="1">
      <c r="A329" s="1">
        <f t="shared" si="898"/>
        <v>2013</v>
      </c>
      <c r="B329" s="592">
        <f>[3]Demand!C242</f>
        <v>150.11000000000001</v>
      </c>
      <c r="C329" s="592">
        <f>[3]Demand!D242</f>
        <v>150.11000000000001</v>
      </c>
      <c r="D329" s="592">
        <f>[3]Demand!E242</f>
        <v>150.11000000000001</v>
      </c>
      <c r="E329" s="592">
        <f>[3]Demand!F242</f>
        <v>150.11000000000001</v>
      </c>
      <c r="F329" s="592">
        <f>[3]Demand!G242</f>
        <v>150.11000000000001</v>
      </c>
      <c r="G329" s="592">
        <f>[3]Demand!H242</f>
        <v>150.11000000000001</v>
      </c>
      <c r="H329" s="592">
        <f>[3]Demand!I242</f>
        <v>150.11000000000001</v>
      </c>
      <c r="I329" s="592">
        <f>[3]Demand!J242</f>
        <v>150.11000000000001</v>
      </c>
      <c r="J329" s="592">
        <f>[3]Demand!K242</f>
        <v>150.11000000000001</v>
      </c>
      <c r="K329" s="592">
        <f>[3]Demand!L242</f>
        <v>150.11000000000001</v>
      </c>
      <c r="L329" s="592">
        <f>[3]Demand!M242</f>
        <v>150.11000000000001</v>
      </c>
      <c r="M329" s="592">
        <f>[3]Demand!N242</f>
        <v>150.11000000000001</v>
      </c>
      <c r="N329" s="32">
        <f t="shared" si="893"/>
        <v>1801.3200000000006</v>
      </c>
      <c r="O329" s="25"/>
      <c r="P329" s="1">
        <f t="shared" si="899"/>
        <v>2013</v>
      </c>
      <c r="Q329" s="592">
        <f>[3]Demand!S242</f>
        <v>150</v>
      </c>
      <c r="R329" s="592">
        <f>[3]Demand!T242</f>
        <v>150</v>
      </c>
      <c r="S329" s="592">
        <f>[3]Demand!U242</f>
        <v>150</v>
      </c>
      <c r="T329" s="592">
        <f>[3]Demand!V242</f>
        <v>150</v>
      </c>
      <c r="U329" s="592">
        <f>[3]Demand!W242</f>
        <v>150</v>
      </c>
      <c r="V329" s="592">
        <f>[3]Demand!X242</f>
        <v>150</v>
      </c>
      <c r="W329" s="592">
        <f>[3]Demand!Y242</f>
        <v>150</v>
      </c>
      <c r="X329" s="592">
        <f>[3]Demand!Z242</f>
        <v>150</v>
      </c>
      <c r="Y329" s="592">
        <f>[3]Demand!AA242</f>
        <v>150</v>
      </c>
      <c r="Z329" s="592">
        <f>[3]Demand!AB242</f>
        <v>150</v>
      </c>
      <c r="AA329" s="592">
        <f>[3]Demand!AC242</f>
        <v>150</v>
      </c>
      <c r="AB329" s="592">
        <f>[3]Demand!AD242</f>
        <v>150</v>
      </c>
      <c r="AC329" s="303">
        <f t="shared" si="901"/>
        <v>1800</v>
      </c>
      <c r="AD329" s="55"/>
      <c r="AE329" s="262"/>
      <c r="AF329" s="262"/>
      <c r="AG329" s="25"/>
      <c r="AH329" s="25"/>
      <c r="AI329" s="237" t="str">
        <f t="shared" si="729"/>
        <v>AB</v>
      </c>
      <c r="AJ329" s="25">
        <f t="shared" si="730"/>
        <v>2038</v>
      </c>
      <c r="AK329" s="284">
        <f t="shared" si="731"/>
        <v>12</v>
      </c>
      <c r="AL329" s="285">
        <f t="shared" ca="1" si="889"/>
        <v>0</v>
      </c>
      <c r="AM329" s="285">
        <f t="shared" ca="1" si="889"/>
        <v>0</v>
      </c>
      <c r="AN329" s="285">
        <f t="shared" ca="1" si="889"/>
        <v>0</v>
      </c>
      <c r="AO329" s="285">
        <f t="shared" ca="1" si="889"/>
        <v>0</v>
      </c>
      <c r="AP329" s="285">
        <f t="shared" ca="1" si="889"/>
        <v>0</v>
      </c>
      <c r="AQ329" s="285">
        <f t="shared" ca="1" si="889"/>
        <v>0</v>
      </c>
      <c r="AR329" s="285">
        <f t="shared" ca="1" si="889"/>
        <v>0</v>
      </c>
      <c r="AS329" s="285">
        <f t="shared" ca="1" si="889"/>
        <v>0</v>
      </c>
      <c r="AT329" s="285">
        <f t="shared" ca="1" si="889"/>
        <v>0</v>
      </c>
      <c r="AU329" s="285">
        <f t="shared" ca="1" si="889"/>
        <v>150</v>
      </c>
      <c r="AV329" s="285">
        <f t="shared" ca="1" si="890"/>
        <v>500</v>
      </c>
      <c r="AW329" s="285">
        <f t="shared" ca="1" si="890"/>
        <v>0</v>
      </c>
      <c r="AX329" s="285">
        <f t="shared" ca="1" si="890"/>
        <v>0</v>
      </c>
      <c r="AY329" s="609">
        <f t="shared" ca="1" si="890"/>
        <v>0</v>
      </c>
      <c r="AZ329" s="285">
        <f t="shared" ca="1" si="890"/>
        <v>11</v>
      </c>
      <c r="BA329" s="285">
        <f t="shared" ca="1" si="890"/>
        <v>25</v>
      </c>
      <c r="BB329" s="285">
        <f t="shared" ca="1" si="890"/>
        <v>6</v>
      </c>
      <c r="BC329" s="285">
        <f t="shared" ca="1" si="890"/>
        <v>0</v>
      </c>
      <c r="BD329" s="285">
        <f t="shared" ca="1" si="890"/>
        <v>5</v>
      </c>
      <c r="BE329" s="285">
        <f t="shared" ca="1" si="895"/>
        <v>0</v>
      </c>
      <c r="BF329" s="285">
        <f t="shared" ca="1" si="888"/>
        <v>25</v>
      </c>
      <c r="BG329" s="285">
        <f t="shared" ca="1" si="888"/>
        <v>0</v>
      </c>
      <c r="BH329" s="285">
        <f t="shared" ca="1" si="888"/>
        <v>0</v>
      </c>
      <c r="BI329" s="285">
        <f t="shared" ca="1" si="888"/>
        <v>0</v>
      </c>
      <c r="BJ329" s="285">
        <f t="shared" ca="1" si="891"/>
        <v>15</v>
      </c>
      <c r="BK329" s="285">
        <f t="shared" ca="1" si="891"/>
        <v>0</v>
      </c>
      <c r="BL329" s="285">
        <f t="shared" ca="1" si="891"/>
        <v>0</v>
      </c>
      <c r="BM329" s="285">
        <f t="shared" ca="1" si="891"/>
        <v>0</v>
      </c>
      <c r="BN329" s="285">
        <f t="shared" ca="1" si="891"/>
        <v>0</v>
      </c>
      <c r="BO329" s="285">
        <f t="shared" ca="1" si="891"/>
        <v>0</v>
      </c>
      <c r="BP329" s="285">
        <f t="shared" ca="1" si="891"/>
        <v>0</v>
      </c>
      <c r="BQ329" s="514">
        <f t="shared" ca="1" si="896"/>
        <v>22</v>
      </c>
      <c r="BR329" s="566">
        <f t="shared" ca="1" si="728"/>
        <v>87.2</v>
      </c>
      <c r="BS329" s="274">
        <f t="shared" ca="1" si="727"/>
        <v>650</v>
      </c>
      <c r="BT329" s="285">
        <f t="shared" ca="1" si="897"/>
        <v>737</v>
      </c>
      <c r="BU329" s="286" t="str">
        <f t="shared" si="732"/>
        <v>M</v>
      </c>
      <c r="BV329" s="323">
        <f t="shared" ca="1" si="847"/>
        <v>737</v>
      </c>
      <c r="BW329" s="323">
        <f t="shared" ca="1" si="848"/>
        <v>0</v>
      </c>
      <c r="CA329" s="237" t="str">
        <f t="shared" si="892"/>
        <v>M</v>
      </c>
      <c r="CB329" s="278">
        <f t="shared" si="849"/>
        <v>2038</v>
      </c>
      <c r="CC329" s="279">
        <f t="shared" si="850"/>
        <v>12</v>
      </c>
      <c r="CD329" s="280">
        <f t="shared" ca="1" si="851"/>
        <v>0</v>
      </c>
      <c r="CE329" s="280">
        <f t="shared" ca="1" si="852"/>
        <v>0</v>
      </c>
      <c r="CF329" s="280">
        <f t="shared" ca="1" si="853"/>
        <v>0</v>
      </c>
      <c r="CG329" s="280">
        <f t="shared" ca="1" si="854"/>
        <v>0</v>
      </c>
      <c r="CH329" s="280">
        <f t="shared" ca="1" si="855"/>
        <v>0</v>
      </c>
      <c r="CI329" s="280">
        <f t="shared" ca="1" si="856"/>
        <v>0</v>
      </c>
      <c r="CJ329" s="280">
        <f t="shared" ca="1" si="857"/>
        <v>0</v>
      </c>
      <c r="CK329" s="280">
        <f t="shared" ca="1" si="858"/>
        <v>0</v>
      </c>
      <c r="CL329" s="280">
        <f t="shared" ca="1" si="859"/>
        <v>600</v>
      </c>
      <c r="CM329" s="280">
        <f t="shared" ca="1" si="860"/>
        <v>150</v>
      </c>
      <c r="CN329" s="280">
        <f t="shared" ca="1" si="861"/>
        <v>500</v>
      </c>
      <c r="CO329" s="280">
        <f t="shared" ca="1" si="862"/>
        <v>0</v>
      </c>
      <c r="CP329" s="365">
        <f t="shared" ca="1" si="863"/>
        <v>0</v>
      </c>
      <c r="CQ329" s="613">
        <f t="shared" ca="1" si="864"/>
        <v>0</v>
      </c>
      <c r="CR329" s="280">
        <f t="shared" ca="1" si="865"/>
        <v>10</v>
      </c>
      <c r="CS329" s="280">
        <f t="shared" ca="1" si="866"/>
        <v>25</v>
      </c>
      <c r="CT329" s="280">
        <f t="shared" ca="1" si="867"/>
        <v>8</v>
      </c>
      <c r="CU329" s="280">
        <f t="shared" ca="1" si="868"/>
        <v>0</v>
      </c>
      <c r="CV329" s="280">
        <f t="shared" ca="1" si="869"/>
        <v>6</v>
      </c>
      <c r="CW329" s="365">
        <f t="shared" ca="1" si="870"/>
        <v>0</v>
      </c>
      <c r="CX329" s="280">
        <f t="shared" ca="1" si="871"/>
        <v>25</v>
      </c>
      <c r="CY329" s="280">
        <f t="shared" ca="1" si="872"/>
        <v>0</v>
      </c>
      <c r="CZ329" s="280">
        <f t="shared" ca="1" si="873"/>
        <v>0</v>
      </c>
      <c r="DA329" s="280">
        <f t="shared" ca="1" si="874"/>
        <v>0</v>
      </c>
      <c r="DB329" s="280">
        <f t="shared" ca="1" si="875"/>
        <v>15</v>
      </c>
      <c r="DC329" s="280">
        <f t="shared" ca="1" si="876"/>
        <v>0</v>
      </c>
      <c r="DD329" s="280">
        <f t="shared" ca="1" si="877"/>
        <v>0</v>
      </c>
      <c r="DE329" s="280">
        <f t="shared" ca="1" si="878"/>
        <v>0</v>
      </c>
      <c r="DF329" s="280">
        <f t="shared" ca="1" si="879"/>
        <v>0</v>
      </c>
      <c r="DG329" s="280">
        <f t="shared" ca="1" si="880"/>
        <v>0</v>
      </c>
      <c r="DH329" s="280">
        <f t="shared" ca="1" si="881"/>
        <v>0</v>
      </c>
      <c r="DI329" s="568">
        <f t="shared" ca="1" si="882"/>
        <v>24</v>
      </c>
      <c r="DJ329" s="568">
        <f t="shared" ca="1" si="883"/>
        <v>65</v>
      </c>
      <c r="DK329" s="414">
        <f t="shared" ca="1" si="884"/>
        <v>1250</v>
      </c>
      <c r="DL329" s="281">
        <f t="shared" ca="1" si="885"/>
        <v>1339</v>
      </c>
      <c r="DM329" s="281">
        <f t="shared" ca="1" si="902"/>
        <v>1339</v>
      </c>
      <c r="DN329" s="454">
        <f t="shared" ca="1" si="886"/>
        <v>0</v>
      </c>
      <c r="DO329" s="626">
        <f t="shared" ca="1" si="887"/>
        <v>0</v>
      </c>
    </row>
    <row r="330" spans="1:119" s="29" customFormat="1" ht="11.25" customHeight="1">
      <c r="A330" s="1">
        <f t="shared" si="898"/>
        <v>2014</v>
      </c>
      <c r="B330" s="592">
        <f>[3]Demand!C243</f>
        <v>0</v>
      </c>
      <c r="C330" s="592">
        <f>[3]Demand!D243</f>
        <v>0</v>
      </c>
      <c r="D330" s="592">
        <f>[3]Demand!E243</f>
        <v>0</v>
      </c>
      <c r="E330" s="592">
        <f>[3]Demand!F243</f>
        <v>0</v>
      </c>
      <c r="F330" s="592">
        <f>[3]Demand!G243</f>
        <v>0</v>
      </c>
      <c r="G330" s="592">
        <f>[3]Demand!H243</f>
        <v>0</v>
      </c>
      <c r="H330" s="592">
        <f>[3]Demand!I243</f>
        <v>0</v>
      </c>
      <c r="I330" s="592">
        <f>[3]Demand!J243</f>
        <v>0</v>
      </c>
      <c r="J330" s="592">
        <f>[3]Demand!K243</f>
        <v>0</v>
      </c>
      <c r="K330" s="592">
        <f>[3]Demand!L243</f>
        <v>0</v>
      </c>
      <c r="L330" s="592">
        <f>[3]Demand!M243</f>
        <v>0</v>
      </c>
      <c r="M330" s="592">
        <f>[3]Demand!N243</f>
        <v>0</v>
      </c>
      <c r="N330" s="32">
        <f t="shared" si="893"/>
        <v>0</v>
      </c>
      <c r="O330" s="25"/>
      <c r="P330" s="1">
        <f t="shared" si="899"/>
        <v>2014</v>
      </c>
      <c r="Q330" s="592">
        <f>[3]Demand!S243</f>
        <v>150</v>
      </c>
      <c r="R330" s="592">
        <f>[3]Demand!T243</f>
        <v>0</v>
      </c>
      <c r="S330" s="592">
        <f>[3]Demand!U243</f>
        <v>0</v>
      </c>
      <c r="T330" s="592">
        <f>[3]Demand!V243</f>
        <v>0</v>
      </c>
      <c r="U330" s="592">
        <f>[3]Demand!W243</f>
        <v>0</v>
      </c>
      <c r="V330" s="592">
        <f>[3]Demand!X243</f>
        <v>0</v>
      </c>
      <c r="W330" s="592">
        <f>[3]Demand!Y243</f>
        <v>0</v>
      </c>
      <c r="X330" s="592">
        <f>[3]Demand!Z243</f>
        <v>0</v>
      </c>
      <c r="Y330" s="592">
        <f>[3]Demand!AA243</f>
        <v>0</v>
      </c>
      <c r="Z330" s="592">
        <f>[3]Demand!AB243</f>
        <v>0</v>
      </c>
      <c r="AA330" s="592">
        <f>[3]Demand!AC243</f>
        <v>0</v>
      </c>
      <c r="AB330" s="592">
        <f>[3]Demand!AD243</f>
        <v>0</v>
      </c>
      <c r="AC330" s="303">
        <f t="shared" si="901"/>
        <v>150</v>
      </c>
      <c r="AD330" s="51"/>
      <c r="AE330" s="237"/>
      <c r="AF330" s="259"/>
      <c r="AG330" s="25"/>
      <c r="AH330" s="25"/>
      <c r="AI330" s="237" t="str">
        <f t="shared" si="729"/>
        <v>Q</v>
      </c>
      <c r="AJ330" s="25">
        <f t="shared" si="730"/>
        <v>2039</v>
      </c>
      <c r="AK330" s="284">
        <f t="shared" si="731"/>
        <v>1</v>
      </c>
      <c r="AL330" s="285">
        <f t="shared" ca="1" si="889"/>
        <v>0</v>
      </c>
      <c r="AM330" s="285">
        <f t="shared" ca="1" si="889"/>
        <v>0</v>
      </c>
      <c r="AN330" s="285">
        <f t="shared" ca="1" si="889"/>
        <v>0</v>
      </c>
      <c r="AO330" s="285">
        <f t="shared" ca="1" si="889"/>
        <v>0</v>
      </c>
      <c r="AP330" s="285">
        <f t="shared" ca="1" si="889"/>
        <v>0</v>
      </c>
      <c r="AQ330" s="285">
        <f t="shared" ca="1" si="889"/>
        <v>0</v>
      </c>
      <c r="AR330" s="285">
        <f t="shared" ca="1" si="889"/>
        <v>0</v>
      </c>
      <c r="AS330" s="285">
        <f t="shared" ca="1" si="889"/>
        <v>0</v>
      </c>
      <c r="AT330" s="285">
        <f t="shared" ca="1" si="889"/>
        <v>600</v>
      </c>
      <c r="AU330" s="285">
        <f t="shared" ca="1" si="889"/>
        <v>150</v>
      </c>
      <c r="AV330" s="285">
        <f t="shared" ca="1" si="890"/>
        <v>500</v>
      </c>
      <c r="AW330" s="285">
        <f t="shared" ca="1" si="890"/>
        <v>0</v>
      </c>
      <c r="AX330" s="285">
        <f t="shared" ca="1" si="890"/>
        <v>0</v>
      </c>
      <c r="AY330" s="609">
        <f t="shared" ca="1" si="890"/>
        <v>0</v>
      </c>
      <c r="AZ330" s="285">
        <f t="shared" ca="1" si="890"/>
        <v>7</v>
      </c>
      <c r="BA330" s="285">
        <f t="shared" ca="1" si="890"/>
        <v>25</v>
      </c>
      <c r="BB330" s="285">
        <f t="shared" ca="1" si="890"/>
        <v>8</v>
      </c>
      <c r="BC330" s="285">
        <f t="shared" ca="1" si="890"/>
        <v>0</v>
      </c>
      <c r="BD330" s="285">
        <f t="shared" ca="1" si="890"/>
        <v>5</v>
      </c>
      <c r="BE330" s="285">
        <f t="shared" ca="1" si="895"/>
        <v>0</v>
      </c>
      <c r="BF330" s="285">
        <f t="shared" ca="1" si="888"/>
        <v>25</v>
      </c>
      <c r="BG330" s="285">
        <f t="shared" ca="1" si="888"/>
        <v>0</v>
      </c>
      <c r="BH330" s="285">
        <f t="shared" ca="1" si="888"/>
        <v>0</v>
      </c>
      <c r="BI330" s="285">
        <f t="shared" ca="1" si="888"/>
        <v>0</v>
      </c>
      <c r="BJ330" s="285">
        <f t="shared" ca="1" si="891"/>
        <v>15</v>
      </c>
      <c r="BK330" s="285">
        <f t="shared" ca="1" si="891"/>
        <v>0</v>
      </c>
      <c r="BL330" s="285">
        <f t="shared" ca="1" si="891"/>
        <v>0</v>
      </c>
      <c r="BM330" s="285">
        <f t="shared" ca="1" si="891"/>
        <v>0</v>
      </c>
      <c r="BN330" s="285">
        <f t="shared" ca="1" si="891"/>
        <v>0</v>
      </c>
      <c r="BO330" s="285">
        <f t="shared" ca="1" si="891"/>
        <v>0</v>
      </c>
      <c r="BP330" s="285">
        <f t="shared" ca="1" si="891"/>
        <v>0</v>
      </c>
      <c r="BQ330" s="514">
        <f t="shared" ca="1" si="896"/>
        <v>20</v>
      </c>
      <c r="BR330" s="566">
        <f t="shared" ca="1" si="728"/>
        <v>85.2</v>
      </c>
      <c r="BS330" s="274">
        <f t="shared" ca="1" si="727"/>
        <v>1250</v>
      </c>
      <c r="BT330" s="285">
        <f t="shared" ca="1" si="897"/>
        <v>1335</v>
      </c>
      <c r="BU330" s="286" t="str">
        <f t="shared" si="732"/>
        <v>B</v>
      </c>
      <c r="BV330" s="323">
        <f t="shared" ca="1" si="847"/>
        <v>1335</v>
      </c>
      <c r="BW330" s="323">
        <f t="shared" ca="1" si="848"/>
        <v>0</v>
      </c>
      <c r="CA330" s="237" t="str">
        <f t="shared" si="892"/>
        <v>B</v>
      </c>
      <c r="CB330" s="278">
        <f t="shared" si="849"/>
        <v>2039</v>
      </c>
      <c r="CC330" s="279">
        <f t="shared" si="850"/>
        <v>1</v>
      </c>
      <c r="CD330" s="280">
        <f t="shared" ca="1" si="851"/>
        <v>0</v>
      </c>
      <c r="CE330" s="280">
        <f t="shared" ca="1" si="852"/>
        <v>0</v>
      </c>
      <c r="CF330" s="280">
        <f t="shared" ca="1" si="853"/>
        <v>0</v>
      </c>
      <c r="CG330" s="280">
        <f t="shared" ca="1" si="854"/>
        <v>0</v>
      </c>
      <c r="CH330" s="280">
        <f t="shared" ca="1" si="855"/>
        <v>0</v>
      </c>
      <c r="CI330" s="280">
        <f t="shared" ca="1" si="856"/>
        <v>0</v>
      </c>
      <c r="CJ330" s="280">
        <f t="shared" ca="1" si="857"/>
        <v>0</v>
      </c>
      <c r="CK330" s="280">
        <f t="shared" ca="1" si="858"/>
        <v>0</v>
      </c>
      <c r="CL330" s="280">
        <f t="shared" ca="1" si="859"/>
        <v>600</v>
      </c>
      <c r="CM330" s="280">
        <f t="shared" ca="1" si="860"/>
        <v>150</v>
      </c>
      <c r="CN330" s="280">
        <f t="shared" ca="1" si="861"/>
        <v>500</v>
      </c>
      <c r="CO330" s="280">
        <f t="shared" ca="1" si="862"/>
        <v>0</v>
      </c>
      <c r="CP330" s="365">
        <f t="shared" ca="1" si="863"/>
        <v>0</v>
      </c>
      <c r="CQ330" s="613">
        <f t="shared" ca="1" si="864"/>
        <v>0</v>
      </c>
      <c r="CR330" s="280">
        <f t="shared" ca="1" si="865"/>
        <v>11</v>
      </c>
      <c r="CS330" s="280">
        <f t="shared" ca="1" si="866"/>
        <v>25</v>
      </c>
      <c r="CT330" s="280">
        <f t="shared" ca="1" si="867"/>
        <v>9</v>
      </c>
      <c r="CU330" s="280">
        <f t="shared" ca="1" si="868"/>
        <v>0</v>
      </c>
      <c r="CV330" s="280">
        <f t="shared" ca="1" si="869"/>
        <v>7</v>
      </c>
      <c r="CW330" s="365">
        <f t="shared" ca="1" si="870"/>
        <v>0</v>
      </c>
      <c r="CX330" s="280">
        <f t="shared" ca="1" si="871"/>
        <v>25</v>
      </c>
      <c r="CY330" s="280">
        <f t="shared" ca="1" si="872"/>
        <v>0</v>
      </c>
      <c r="CZ330" s="280">
        <f t="shared" ca="1" si="873"/>
        <v>0</v>
      </c>
      <c r="DA330" s="280">
        <f t="shared" ca="1" si="874"/>
        <v>0</v>
      </c>
      <c r="DB330" s="280">
        <f t="shared" ca="1" si="875"/>
        <v>15</v>
      </c>
      <c r="DC330" s="280">
        <f t="shared" ca="1" si="876"/>
        <v>0</v>
      </c>
      <c r="DD330" s="280">
        <f t="shared" ca="1" si="877"/>
        <v>0</v>
      </c>
      <c r="DE330" s="280">
        <f t="shared" ca="1" si="878"/>
        <v>0</v>
      </c>
      <c r="DF330" s="280">
        <f t="shared" ca="1" si="879"/>
        <v>0</v>
      </c>
      <c r="DG330" s="280">
        <f t="shared" ca="1" si="880"/>
        <v>0</v>
      </c>
      <c r="DH330" s="280">
        <f t="shared" ca="1" si="881"/>
        <v>0</v>
      </c>
      <c r="DI330" s="568">
        <f t="shared" ca="1" si="882"/>
        <v>27</v>
      </c>
      <c r="DJ330" s="568">
        <f t="shared" ca="1" si="883"/>
        <v>65</v>
      </c>
      <c r="DK330" s="414">
        <f t="shared" ca="1" si="884"/>
        <v>1250</v>
      </c>
      <c r="DL330" s="281">
        <f t="shared" ca="1" si="885"/>
        <v>1342</v>
      </c>
      <c r="DM330" s="281">
        <f t="shared" ca="1" si="902"/>
        <v>1342</v>
      </c>
      <c r="DN330" s="454">
        <f t="shared" ca="1" si="886"/>
        <v>0</v>
      </c>
      <c r="DO330" s="626">
        <f t="shared" ca="1" si="887"/>
        <v>0</v>
      </c>
    </row>
    <row r="331" spans="1:119" ht="11.25" customHeight="1">
      <c r="A331" s="1">
        <f t="shared" si="898"/>
        <v>2015</v>
      </c>
      <c r="B331" s="592">
        <f>[3]Demand!C244</f>
        <v>0</v>
      </c>
      <c r="C331" s="592">
        <f>[3]Demand!D244</f>
        <v>0</v>
      </c>
      <c r="D331" s="592">
        <f>[3]Demand!E244</f>
        <v>0</v>
      </c>
      <c r="E331" s="592">
        <f>[3]Demand!F244</f>
        <v>0</v>
      </c>
      <c r="F331" s="592">
        <f>[3]Demand!G244</f>
        <v>0</v>
      </c>
      <c r="G331" s="592">
        <f>[3]Demand!H244</f>
        <v>0</v>
      </c>
      <c r="H331" s="592">
        <f>[3]Demand!I244</f>
        <v>0</v>
      </c>
      <c r="I331" s="592">
        <f>[3]Demand!J244</f>
        <v>0</v>
      </c>
      <c r="J331" s="592">
        <f>[3]Demand!K244</f>
        <v>0</v>
      </c>
      <c r="K331" s="592">
        <f>[3]Demand!L244</f>
        <v>0</v>
      </c>
      <c r="L331" s="592">
        <f>[3]Demand!M244</f>
        <v>0</v>
      </c>
      <c r="M331" s="592">
        <f>[3]Demand!N244</f>
        <v>0</v>
      </c>
      <c r="N331" s="32">
        <f t="shared" si="893"/>
        <v>0</v>
      </c>
      <c r="O331" s="25"/>
      <c r="P331" s="1">
        <f t="shared" si="899"/>
        <v>2015</v>
      </c>
      <c r="Q331" s="390">
        <v>0</v>
      </c>
      <c r="R331" s="390">
        <v>0</v>
      </c>
      <c r="S331" s="390">
        <v>0</v>
      </c>
      <c r="T331" s="390">
        <v>0</v>
      </c>
      <c r="U331" s="390">
        <v>0</v>
      </c>
      <c r="V331" s="390">
        <v>0</v>
      </c>
      <c r="W331" s="390">
        <v>0</v>
      </c>
      <c r="X331" s="390">
        <v>0</v>
      </c>
      <c r="Y331" s="390">
        <v>0</v>
      </c>
      <c r="Z331" s="390">
        <v>0</v>
      </c>
      <c r="AA331" s="390">
        <v>0</v>
      </c>
      <c r="AB331" s="390">
        <v>0</v>
      </c>
      <c r="AC331" s="303">
        <f t="shared" si="901"/>
        <v>0</v>
      </c>
      <c r="AD331" s="55"/>
      <c r="AE331" s="262"/>
      <c r="AF331" s="262"/>
      <c r="AH331" s="25"/>
      <c r="AI331" s="237" t="str">
        <f t="shared" si="729"/>
        <v>R</v>
      </c>
      <c r="AJ331" s="25">
        <f t="shared" si="730"/>
        <v>2039</v>
      </c>
      <c r="AK331" s="284">
        <f t="shared" si="731"/>
        <v>2</v>
      </c>
      <c r="AL331" s="285">
        <f t="shared" ca="1" si="889"/>
        <v>0</v>
      </c>
      <c r="AM331" s="285">
        <f t="shared" ca="1" si="889"/>
        <v>0</v>
      </c>
      <c r="AN331" s="285">
        <f t="shared" ca="1" si="889"/>
        <v>0</v>
      </c>
      <c r="AO331" s="285">
        <f t="shared" ca="1" si="889"/>
        <v>0</v>
      </c>
      <c r="AP331" s="285">
        <f t="shared" ca="1" si="889"/>
        <v>0</v>
      </c>
      <c r="AQ331" s="285">
        <f t="shared" ca="1" si="889"/>
        <v>0</v>
      </c>
      <c r="AR331" s="285">
        <f t="shared" ca="1" si="889"/>
        <v>0</v>
      </c>
      <c r="AS331" s="285">
        <f t="shared" ca="1" si="889"/>
        <v>0</v>
      </c>
      <c r="AT331" s="285">
        <f t="shared" ca="1" si="889"/>
        <v>600</v>
      </c>
      <c r="AU331" s="285">
        <f t="shared" ca="1" si="889"/>
        <v>150</v>
      </c>
      <c r="AV331" s="285">
        <f t="shared" ca="1" si="890"/>
        <v>500</v>
      </c>
      <c r="AW331" s="285">
        <f t="shared" ca="1" si="890"/>
        <v>0</v>
      </c>
      <c r="AX331" s="285">
        <f t="shared" ca="1" si="890"/>
        <v>0</v>
      </c>
      <c r="AY331" s="609">
        <f t="shared" ca="1" si="890"/>
        <v>0</v>
      </c>
      <c r="AZ331" s="285">
        <f t="shared" ca="1" si="890"/>
        <v>10</v>
      </c>
      <c r="BA331" s="285">
        <f t="shared" ca="1" si="890"/>
        <v>25</v>
      </c>
      <c r="BB331" s="285">
        <f t="shared" ca="1" si="890"/>
        <v>9</v>
      </c>
      <c r="BC331" s="285">
        <f t="shared" ca="1" si="890"/>
        <v>0</v>
      </c>
      <c r="BD331" s="285">
        <f t="shared" ca="1" si="890"/>
        <v>6</v>
      </c>
      <c r="BE331" s="285">
        <f t="shared" ca="1" si="895"/>
        <v>0</v>
      </c>
      <c r="BF331" s="285">
        <f t="shared" ca="1" si="888"/>
        <v>25</v>
      </c>
      <c r="BG331" s="285">
        <f t="shared" ca="1" si="888"/>
        <v>0</v>
      </c>
      <c r="BH331" s="285">
        <f t="shared" ca="1" si="888"/>
        <v>0</v>
      </c>
      <c r="BI331" s="285">
        <f t="shared" ca="1" si="888"/>
        <v>0</v>
      </c>
      <c r="BJ331" s="285">
        <f t="shared" ca="1" si="891"/>
        <v>15</v>
      </c>
      <c r="BK331" s="285">
        <f t="shared" ca="1" si="891"/>
        <v>0</v>
      </c>
      <c r="BL331" s="285">
        <f t="shared" ca="1" si="891"/>
        <v>0</v>
      </c>
      <c r="BM331" s="285">
        <f t="shared" ca="1" si="891"/>
        <v>0</v>
      </c>
      <c r="BN331" s="285">
        <f t="shared" ca="1" si="891"/>
        <v>0</v>
      </c>
      <c r="BO331" s="285">
        <f t="shared" ca="1" si="891"/>
        <v>0</v>
      </c>
      <c r="BP331" s="285">
        <f t="shared" ca="1" si="891"/>
        <v>0</v>
      </c>
      <c r="BQ331" s="514">
        <f t="shared" ca="1" si="896"/>
        <v>25</v>
      </c>
      <c r="BR331" s="566">
        <f t="shared" ca="1" si="728"/>
        <v>89.8</v>
      </c>
      <c r="BS331" s="274">
        <f t="shared" ca="1" si="727"/>
        <v>1250</v>
      </c>
      <c r="BT331" s="285">
        <f t="shared" ca="1" si="897"/>
        <v>1340</v>
      </c>
      <c r="BU331" s="286" t="str">
        <f t="shared" si="732"/>
        <v>C</v>
      </c>
      <c r="BV331" s="323">
        <f t="shared" ca="1" si="847"/>
        <v>1340</v>
      </c>
      <c r="BW331" s="323">
        <f t="shared" ca="1" si="848"/>
        <v>0</v>
      </c>
      <c r="BX331" s="29"/>
      <c r="BY331" s="29"/>
      <c r="BZ331" s="29"/>
      <c r="CA331" s="237" t="str">
        <f t="shared" si="892"/>
        <v>C</v>
      </c>
      <c r="CB331" s="278">
        <f t="shared" si="849"/>
        <v>2039</v>
      </c>
      <c r="CC331" s="279">
        <f t="shared" si="850"/>
        <v>2</v>
      </c>
      <c r="CD331" s="280">
        <f t="shared" ca="1" si="851"/>
        <v>0</v>
      </c>
      <c r="CE331" s="280">
        <f t="shared" ca="1" si="852"/>
        <v>0</v>
      </c>
      <c r="CF331" s="280">
        <f t="shared" ca="1" si="853"/>
        <v>0</v>
      </c>
      <c r="CG331" s="280">
        <f t="shared" ca="1" si="854"/>
        <v>0</v>
      </c>
      <c r="CH331" s="280">
        <f t="shared" ca="1" si="855"/>
        <v>0</v>
      </c>
      <c r="CI331" s="280">
        <f t="shared" ca="1" si="856"/>
        <v>0</v>
      </c>
      <c r="CJ331" s="280">
        <f t="shared" ca="1" si="857"/>
        <v>0</v>
      </c>
      <c r="CK331" s="280">
        <f t="shared" ca="1" si="858"/>
        <v>0</v>
      </c>
      <c r="CL331" s="280">
        <f t="shared" ca="1" si="859"/>
        <v>600</v>
      </c>
      <c r="CM331" s="280">
        <f t="shared" ca="1" si="860"/>
        <v>150</v>
      </c>
      <c r="CN331" s="280">
        <f t="shared" ca="1" si="861"/>
        <v>500</v>
      </c>
      <c r="CO331" s="280">
        <f t="shared" ca="1" si="862"/>
        <v>0</v>
      </c>
      <c r="CP331" s="365">
        <f t="shared" ca="1" si="863"/>
        <v>0</v>
      </c>
      <c r="CQ331" s="613">
        <f t="shared" ca="1" si="864"/>
        <v>0</v>
      </c>
      <c r="CR331" s="280">
        <f t="shared" ca="1" si="865"/>
        <v>11</v>
      </c>
      <c r="CS331" s="280">
        <f t="shared" ca="1" si="866"/>
        <v>25</v>
      </c>
      <c r="CT331" s="280">
        <f t="shared" ca="1" si="867"/>
        <v>6</v>
      </c>
      <c r="CU331" s="280">
        <f t="shared" ca="1" si="868"/>
        <v>0</v>
      </c>
      <c r="CV331" s="280">
        <f t="shared" ca="1" si="869"/>
        <v>6</v>
      </c>
      <c r="CW331" s="365">
        <f t="shared" ca="1" si="870"/>
        <v>0</v>
      </c>
      <c r="CX331" s="280">
        <f t="shared" ca="1" si="871"/>
        <v>25</v>
      </c>
      <c r="CY331" s="280">
        <f t="shared" ca="1" si="872"/>
        <v>0</v>
      </c>
      <c r="CZ331" s="280">
        <f t="shared" ca="1" si="873"/>
        <v>0</v>
      </c>
      <c r="DA331" s="280">
        <f t="shared" ca="1" si="874"/>
        <v>0</v>
      </c>
      <c r="DB331" s="280">
        <f t="shared" ca="1" si="875"/>
        <v>15</v>
      </c>
      <c r="DC331" s="280">
        <f t="shared" ca="1" si="876"/>
        <v>0</v>
      </c>
      <c r="DD331" s="280">
        <f t="shared" ca="1" si="877"/>
        <v>0</v>
      </c>
      <c r="DE331" s="280">
        <f t="shared" ca="1" si="878"/>
        <v>0</v>
      </c>
      <c r="DF331" s="280">
        <f t="shared" ca="1" si="879"/>
        <v>0</v>
      </c>
      <c r="DG331" s="280">
        <f t="shared" ca="1" si="880"/>
        <v>0</v>
      </c>
      <c r="DH331" s="280">
        <f t="shared" ca="1" si="881"/>
        <v>0</v>
      </c>
      <c r="DI331" s="568">
        <f t="shared" ca="1" si="882"/>
        <v>23</v>
      </c>
      <c r="DJ331" s="568">
        <f t="shared" ca="1" si="883"/>
        <v>65</v>
      </c>
      <c r="DK331" s="414">
        <f t="shared" ca="1" si="884"/>
        <v>1250</v>
      </c>
      <c r="DL331" s="281">
        <f t="shared" ca="1" si="885"/>
        <v>1338</v>
      </c>
      <c r="DM331" s="281">
        <f t="shared" ca="1" si="902"/>
        <v>1338</v>
      </c>
      <c r="DN331" s="454">
        <f t="shared" ca="1" si="886"/>
        <v>0</v>
      </c>
      <c r="DO331" s="626">
        <f t="shared" ca="1" si="887"/>
        <v>0</v>
      </c>
    </row>
    <row r="332" spans="1:119" ht="11.25" customHeight="1">
      <c r="A332" s="1">
        <f t="shared" si="898"/>
        <v>2016</v>
      </c>
      <c r="B332" s="592">
        <f>[3]Demand!C245</f>
        <v>0</v>
      </c>
      <c r="C332" s="592">
        <f>[3]Demand!D245</f>
        <v>0</v>
      </c>
      <c r="D332" s="592">
        <f>[3]Demand!E245</f>
        <v>0</v>
      </c>
      <c r="E332" s="592">
        <f>[3]Demand!F245</f>
        <v>0</v>
      </c>
      <c r="F332" s="592">
        <f>[3]Demand!G245</f>
        <v>0</v>
      </c>
      <c r="G332" s="592">
        <f>[3]Demand!H245</f>
        <v>0</v>
      </c>
      <c r="H332" s="592">
        <f>[3]Demand!I245</f>
        <v>0</v>
      </c>
      <c r="I332" s="592">
        <f>[3]Demand!J245</f>
        <v>0</v>
      </c>
      <c r="J332" s="592">
        <f>[3]Demand!K245</f>
        <v>0</v>
      </c>
      <c r="K332" s="592">
        <f>[3]Demand!L245</f>
        <v>0</v>
      </c>
      <c r="L332" s="592">
        <f>[3]Demand!M245</f>
        <v>0</v>
      </c>
      <c r="M332" s="592">
        <f>[3]Demand!N245</f>
        <v>0</v>
      </c>
      <c r="N332" s="32">
        <f t="shared" si="893"/>
        <v>0</v>
      </c>
      <c r="O332" s="25"/>
      <c r="P332" s="1">
        <f t="shared" si="899"/>
        <v>2016</v>
      </c>
      <c r="Q332" s="390">
        <v>0</v>
      </c>
      <c r="R332" s="390">
        <v>0</v>
      </c>
      <c r="S332" s="390">
        <v>0</v>
      </c>
      <c r="T332" s="390">
        <v>0</v>
      </c>
      <c r="U332" s="390">
        <v>0</v>
      </c>
      <c r="V332" s="390">
        <v>0</v>
      </c>
      <c r="W332" s="390">
        <v>0</v>
      </c>
      <c r="X332" s="390">
        <v>0</v>
      </c>
      <c r="Y332" s="390">
        <v>0</v>
      </c>
      <c r="Z332" s="390">
        <v>0</v>
      </c>
      <c r="AA332" s="390">
        <v>0</v>
      </c>
      <c r="AB332" s="390">
        <v>0</v>
      </c>
      <c r="AC332" s="303">
        <f t="shared" si="901"/>
        <v>0</v>
      </c>
      <c r="AE332" s="237"/>
      <c r="AF332" s="259"/>
      <c r="AH332" s="25"/>
      <c r="AI332" s="237" t="str">
        <f t="shared" si="729"/>
        <v>S</v>
      </c>
      <c r="AJ332" s="25">
        <f t="shared" si="730"/>
        <v>2039</v>
      </c>
      <c r="AK332" s="284">
        <f t="shared" si="731"/>
        <v>3</v>
      </c>
      <c r="AL332" s="285">
        <f t="shared" ca="1" si="889"/>
        <v>0</v>
      </c>
      <c r="AM332" s="285">
        <f t="shared" ca="1" si="889"/>
        <v>0</v>
      </c>
      <c r="AN332" s="285">
        <f t="shared" ca="1" si="889"/>
        <v>0</v>
      </c>
      <c r="AO332" s="285">
        <f t="shared" ca="1" si="889"/>
        <v>0</v>
      </c>
      <c r="AP332" s="285">
        <f t="shared" ca="1" si="889"/>
        <v>0</v>
      </c>
      <c r="AQ332" s="285">
        <f t="shared" ca="1" si="889"/>
        <v>0</v>
      </c>
      <c r="AR332" s="285">
        <f t="shared" ca="1" si="889"/>
        <v>0</v>
      </c>
      <c r="AS332" s="285">
        <f t="shared" ca="1" si="889"/>
        <v>0</v>
      </c>
      <c r="AT332" s="285">
        <f t="shared" ca="1" si="889"/>
        <v>600</v>
      </c>
      <c r="AU332" s="285">
        <f t="shared" ca="1" si="889"/>
        <v>150</v>
      </c>
      <c r="AV332" s="285">
        <f t="shared" ca="1" si="890"/>
        <v>500</v>
      </c>
      <c r="AW332" s="285">
        <f t="shared" ca="1" si="890"/>
        <v>0</v>
      </c>
      <c r="AX332" s="285">
        <f t="shared" ca="1" si="890"/>
        <v>0</v>
      </c>
      <c r="AY332" s="609">
        <f t="shared" ca="1" si="890"/>
        <v>0</v>
      </c>
      <c r="AZ332" s="285">
        <f t="shared" ca="1" si="890"/>
        <v>11</v>
      </c>
      <c r="BA332" s="285">
        <f t="shared" ca="1" si="890"/>
        <v>25</v>
      </c>
      <c r="BB332" s="285">
        <f t="shared" ca="1" si="890"/>
        <v>6</v>
      </c>
      <c r="BC332" s="285">
        <f t="shared" ca="1" si="890"/>
        <v>0</v>
      </c>
      <c r="BD332" s="285">
        <f t="shared" ca="1" si="890"/>
        <v>7</v>
      </c>
      <c r="BE332" s="285">
        <f t="shared" ca="1" si="895"/>
        <v>0</v>
      </c>
      <c r="BF332" s="285">
        <f t="shared" ca="1" si="888"/>
        <v>25</v>
      </c>
      <c r="BG332" s="285">
        <f t="shared" ca="1" si="888"/>
        <v>0</v>
      </c>
      <c r="BH332" s="285">
        <f t="shared" ca="1" si="888"/>
        <v>0</v>
      </c>
      <c r="BI332" s="285">
        <f t="shared" ca="1" si="888"/>
        <v>0</v>
      </c>
      <c r="BJ332" s="285">
        <f t="shared" ca="1" si="891"/>
        <v>15</v>
      </c>
      <c r="BK332" s="285">
        <f t="shared" ca="1" si="891"/>
        <v>0</v>
      </c>
      <c r="BL332" s="285">
        <f t="shared" ca="1" si="891"/>
        <v>0</v>
      </c>
      <c r="BM332" s="285">
        <f t="shared" ca="1" si="891"/>
        <v>0</v>
      </c>
      <c r="BN332" s="285">
        <f t="shared" ca="1" si="891"/>
        <v>0</v>
      </c>
      <c r="BO332" s="285">
        <f t="shared" ca="1" si="891"/>
        <v>0</v>
      </c>
      <c r="BP332" s="285">
        <f t="shared" ca="1" si="891"/>
        <v>0</v>
      </c>
      <c r="BQ332" s="514">
        <f t="shared" ca="1" si="896"/>
        <v>24</v>
      </c>
      <c r="BR332" s="566">
        <f t="shared" ca="1" si="728"/>
        <v>88.6</v>
      </c>
      <c r="BS332" s="274">
        <f t="shared" ca="1" si="727"/>
        <v>1250</v>
      </c>
      <c r="BT332" s="285">
        <f t="shared" ca="1" si="897"/>
        <v>1339</v>
      </c>
      <c r="BU332" s="286" t="str">
        <f t="shared" si="732"/>
        <v>D</v>
      </c>
      <c r="BV332" s="323">
        <f t="shared" ca="1" si="847"/>
        <v>1339</v>
      </c>
      <c r="BW332" s="323">
        <f t="shared" ca="1" si="848"/>
        <v>0</v>
      </c>
      <c r="BX332" s="29"/>
      <c r="BY332" s="29"/>
      <c r="BZ332" s="29"/>
      <c r="CA332" s="237" t="str">
        <f t="shared" si="892"/>
        <v>D</v>
      </c>
      <c r="CB332" s="278">
        <f t="shared" si="849"/>
        <v>2039</v>
      </c>
      <c r="CC332" s="279">
        <f t="shared" si="850"/>
        <v>3</v>
      </c>
      <c r="CD332" s="280">
        <f t="shared" ca="1" si="851"/>
        <v>0</v>
      </c>
      <c r="CE332" s="280">
        <f t="shared" ca="1" si="852"/>
        <v>0</v>
      </c>
      <c r="CF332" s="280">
        <f t="shared" ca="1" si="853"/>
        <v>0</v>
      </c>
      <c r="CG332" s="280">
        <f t="shared" ca="1" si="854"/>
        <v>0</v>
      </c>
      <c r="CH332" s="280">
        <f t="shared" ca="1" si="855"/>
        <v>0</v>
      </c>
      <c r="CI332" s="280">
        <f t="shared" ca="1" si="856"/>
        <v>0</v>
      </c>
      <c r="CJ332" s="280">
        <f t="shared" ca="1" si="857"/>
        <v>0</v>
      </c>
      <c r="CK332" s="280">
        <f t="shared" ca="1" si="858"/>
        <v>0</v>
      </c>
      <c r="CL332" s="280">
        <f t="shared" ca="1" si="859"/>
        <v>600</v>
      </c>
      <c r="CM332" s="280">
        <f t="shared" ca="1" si="860"/>
        <v>150</v>
      </c>
      <c r="CN332" s="280">
        <f t="shared" ca="1" si="861"/>
        <v>500</v>
      </c>
      <c r="CO332" s="280">
        <f t="shared" ca="1" si="862"/>
        <v>0</v>
      </c>
      <c r="CP332" s="365">
        <f t="shared" ca="1" si="863"/>
        <v>0</v>
      </c>
      <c r="CQ332" s="613">
        <f t="shared" ca="1" si="864"/>
        <v>0</v>
      </c>
      <c r="CR332" s="280">
        <f t="shared" ca="1" si="865"/>
        <v>10</v>
      </c>
      <c r="CS332" s="280">
        <f t="shared" ca="1" si="866"/>
        <v>25</v>
      </c>
      <c r="CT332" s="280">
        <f t="shared" ca="1" si="867"/>
        <v>6</v>
      </c>
      <c r="CU332" s="280">
        <f t="shared" ca="1" si="868"/>
        <v>0</v>
      </c>
      <c r="CV332" s="280">
        <f t="shared" ca="1" si="869"/>
        <v>5</v>
      </c>
      <c r="CW332" s="365">
        <f t="shared" ca="1" si="870"/>
        <v>0</v>
      </c>
      <c r="CX332" s="280">
        <f t="shared" ca="1" si="871"/>
        <v>25</v>
      </c>
      <c r="CY332" s="280">
        <f t="shared" ca="1" si="872"/>
        <v>0</v>
      </c>
      <c r="CZ332" s="280">
        <f t="shared" ca="1" si="873"/>
        <v>0</v>
      </c>
      <c r="DA332" s="280">
        <f t="shared" ca="1" si="874"/>
        <v>0</v>
      </c>
      <c r="DB332" s="280">
        <f t="shared" ca="1" si="875"/>
        <v>15</v>
      </c>
      <c r="DC332" s="280">
        <f t="shared" ca="1" si="876"/>
        <v>0</v>
      </c>
      <c r="DD332" s="280">
        <f t="shared" ca="1" si="877"/>
        <v>0</v>
      </c>
      <c r="DE332" s="280">
        <f t="shared" ca="1" si="878"/>
        <v>0</v>
      </c>
      <c r="DF332" s="280">
        <f t="shared" ca="1" si="879"/>
        <v>0</v>
      </c>
      <c r="DG332" s="280">
        <f t="shared" ca="1" si="880"/>
        <v>0</v>
      </c>
      <c r="DH332" s="280">
        <f t="shared" ca="1" si="881"/>
        <v>0</v>
      </c>
      <c r="DI332" s="568">
        <f t="shared" ca="1" si="882"/>
        <v>21</v>
      </c>
      <c r="DJ332" s="568">
        <f t="shared" ca="1" si="883"/>
        <v>65</v>
      </c>
      <c r="DK332" s="414">
        <f t="shared" ca="1" si="884"/>
        <v>1250</v>
      </c>
      <c r="DL332" s="281">
        <f t="shared" ca="1" si="885"/>
        <v>1336</v>
      </c>
      <c r="DM332" s="281">
        <f t="shared" ca="1" si="902"/>
        <v>1337</v>
      </c>
      <c r="DN332" s="454">
        <f t="shared" ca="1" si="886"/>
        <v>1</v>
      </c>
      <c r="DO332" s="626">
        <f t="shared" ca="1" si="887"/>
        <v>7.4850299401197609E-4</v>
      </c>
    </row>
    <row r="333" spans="1:119" ht="11.25" customHeight="1">
      <c r="A333" s="1">
        <f t="shared" si="898"/>
        <v>2017</v>
      </c>
      <c r="B333" s="592">
        <f>[3]Demand!C246</f>
        <v>0</v>
      </c>
      <c r="C333" s="592">
        <f>[3]Demand!D246</f>
        <v>0</v>
      </c>
      <c r="D333" s="592">
        <f>[3]Demand!E246</f>
        <v>0</v>
      </c>
      <c r="E333" s="592">
        <f>[3]Demand!F246</f>
        <v>0</v>
      </c>
      <c r="F333" s="592">
        <f>[3]Demand!G246</f>
        <v>0</v>
      </c>
      <c r="G333" s="592">
        <f>[3]Demand!H246</f>
        <v>0</v>
      </c>
      <c r="H333" s="592">
        <f>[3]Demand!I246</f>
        <v>0</v>
      </c>
      <c r="I333" s="592">
        <f>[3]Demand!J246</f>
        <v>0</v>
      </c>
      <c r="J333" s="592">
        <f>[3]Demand!K246</f>
        <v>0</v>
      </c>
      <c r="K333" s="592">
        <f>[3]Demand!L246</f>
        <v>0</v>
      </c>
      <c r="L333" s="592">
        <f>[3]Demand!M246</f>
        <v>0</v>
      </c>
      <c r="M333" s="592">
        <f>[3]Demand!N246</f>
        <v>0</v>
      </c>
      <c r="N333" s="32">
        <f t="shared" si="893"/>
        <v>0</v>
      </c>
      <c r="O333" s="25"/>
      <c r="P333" s="1">
        <f t="shared" si="899"/>
        <v>2017</v>
      </c>
      <c r="Q333" s="390">
        <v>0</v>
      </c>
      <c r="R333" s="390">
        <v>0</v>
      </c>
      <c r="S333" s="390">
        <v>0</v>
      </c>
      <c r="T333" s="390">
        <v>0</v>
      </c>
      <c r="U333" s="390">
        <v>0</v>
      </c>
      <c r="V333" s="390">
        <v>0</v>
      </c>
      <c r="W333" s="390">
        <v>0</v>
      </c>
      <c r="X333" s="390">
        <v>0</v>
      </c>
      <c r="Y333" s="390">
        <v>0</v>
      </c>
      <c r="Z333" s="390">
        <v>0</v>
      </c>
      <c r="AA333" s="390">
        <v>0</v>
      </c>
      <c r="AB333" s="390">
        <v>0</v>
      </c>
      <c r="AC333" s="32">
        <f t="shared" si="901"/>
        <v>0</v>
      </c>
      <c r="AD333" s="55"/>
      <c r="AE333" s="262"/>
      <c r="AF333" s="262"/>
      <c r="AH333" s="25"/>
      <c r="AI333" s="237" t="str">
        <f t="shared" si="729"/>
        <v>T</v>
      </c>
      <c r="AJ333" s="25">
        <f t="shared" si="730"/>
        <v>2039</v>
      </c>
      <c r="AK333" s="284">
        <f t="shared" si="731"/>
        <v>4</v>
      </c>
      <c r="AL333" s="285">
        <f t="shared" ca="1" si="889"/>
        <v>0</v>
      </c>
      <c r="AM333" s="285">
        <f t="shared" ca="1" si="889"/>
        <v>0</v>
      </c>
      <c r="AN333" s="285">
        <f t="shared" ca="1" si="889"/>
        <v>0</v>
      </c>
      <c r="AO333" s="285">
        <f t="shared" ca="1" si="889"/>
        <v>0</v>
      </c>
      <c r="AP333" s="285">
        <f t="shared" ca="1" si="889"/>
        <v>0</v>
      </c>
      <c r="AQ333" s="285">
        <f t="shared" ca="1" si="889"/>
        <v>0</v>
      </c>
      <c r="AR333" s="285">
        <f t="shared" ca="1" si="889"/>
        <v>0</v>
      </c>
      <c r="AS333" s="285">
        <f t="shared" ca="1" si="889"/>
        <v>0</v>
      </c>
      <c r="AT333" s="285">
        <f t="shared" ca="1" si="889"/>
        <v>600</v>
      </c>
      <c r="AU333" s="285">
        <f t="shared" ca="1" si="889"/>
        <v>150</v>
      </c>
      <c r="AV333" s="285">
        <f t="shared" ca="1" si="890"/>
        <v>500</v>
      </c>
      <c r="AW333" s="285">
        <f t="shared" ca="1" si="890"/>
        <v>0</v>
      </c>
      <c r="AX333" s="285">
        <f t="shared" ca="1" si="890"/>
        <v>0</v>
      </c>
      <c r="AY333" s="609">
        <f t="shared" ca="1" si="890"/>
        <v>0</v>
      </c>
      <c r="AZ333" s="285">
        <f t="shared" ca="1" si="890"/>
        <v>11</v>
      </c>
      <c r="BA333" s="285">
        <f t="shared" ca="1" si="890"/>
        <v>25</v>
      </c>
      <c r="BB333" s="285">
        <f t="shared" ca="1" si="890"/>
        <v>6</v>
      </c>
      <c r="BC333" s="285">
        <f t="shared" ca="1" si="890"/>
        <v>0</v>
      </c>
      <c r="BD333" s="285">
        <f t="shared" ca="1" si="890"/>
        <v>6</v>
      </c>
      <c r="BE333" s="285">
        <f t="shared" ca="1" si="895"/>
        <v>0</v>
      </c>
      <c r="BF333" s="285">
        <f t="shared" ca="1" si="888"/>
        <v>25</v>
      </c>
      <c r="BG333" s="285">
        <f t="shared" ca="1" si="888"/>
        <v>0</v>
      </c>
      <c r="BH333" s="285">
        <f t="shared" ca="1" si="888"/>
        <v>0</v>
      </c>
      <c r="BI333" s="285">
        <f t="shared" ca="1" si="888"/>
        <v>0</v>
      </c>
      <c r="BJ333" s="285">
        <f t="shared" ca="1" si="891"/>
        <v>15</v>
      </c>
      <c r="BK333" s="285">
        <f t="shared" ca="1" si="891"/>
        <v>0</v>
      </c>
      <c r="BL333" s="285">
        <f t="shared" ca="1" si="891"/>
        <v>0</v>
      </c>
      <c r="BM333" s="285">
        <f t="shared" ca="1" si="891"/>
        <v>0</v>
      </c>
      <c r="BN333" s="285">
        <f t="shared" ca="1" si="891"/>
        <v>0</v>
      </c>
      <c r="BO333" s="285">
        <f t="shared" ca="1" si="891"/>
        <v>0</v>
      </c>
      <c r="BP333" s="285">
        <f t="shared" ca="1" si="891"/>
        <v>0</v>
      </c>
      <c r="BQ333" s="514">
        <f t="shared" ca="1" si="896"/>
        <v>23</v>
      </c>
      <c r="BR333" s="566">
        <f t="shared" ca="1" si="728"/>
        <v>87.6</v>
      </c>
      <c r="BS333" s="274">
        <f t="shared" ca="1" si="727"/>
        <v>1250</v>
      </c>
      <c r="BT333" s="285">
        <f t="shared" ca="1" si="897"/>
        <v>1338</v>
      </c>
      <c r="BU333" s="286" t="str">
        <f t="shared" si="732"/>
        <v>E</v>
      </c>
      <c r="BV333" s="323">
        <f t="shared" ca="1" si="847"/>
        <v>1338</v>
      </c>
      <c r="BW333" s="323">
        <f t="shared" ca="1" si="848"/>
        <v>0</v>
      </c>
      <c r="BX333" s="29"/>
      <c r="BY333" s="29"/>
      <c r="BZ333" s="29"/>
      <c r="CA333" s="237" t="str">
        <f t="shared" si="892"/>
        <v>E</v>
      </c>
      <c r="CB333" s="278">
        <f t="shared" si="849"/>
        <v>2039</v>
      </c>
      <c r="CC333" s="279">
        <f t="shared" si="850"/>
        <v>4</v>
      </c>
      <c r="CD333" s="280">
        <f t="shared" ca="1" si="851"/>
        <v>0</v>
      </c>
      <c r="CE333" s="280">
        <f t="shared" ca="1" si="852"/>
        <v>0</v>
      </c>
      <c r="CF333" s="280">
        <f t="shared" ca="1" si="853"/>
        <v>0</v>
      </c>
      <c r="CG333" s="280">
        <f t="shared" ca="1" si="854"/>
        <v>0</v>
      </c>
      <c r="CH333" s="280">
        <f t="shared" ca="1" si="855"/>
        <v>0</v>
      </c>
      <c r="CI333" s="280">
        <f t="shared" ca="1" si="856"/>
        <v>0</v>
      </c>
      <c r="CJ333" s="280">
        <f t="shared" ca="1" si="857"/>
        <v>0</v>
      </c>
      <c r="CK333" s="280">
        <f t="shared" ca="1" si="858"/>
        <v>0</v>
      </c>
      <c r="CL333" s="280">
        <f t="shared" ca="1" si="859"/>
        <v>0</v>
      </c>
      <c r="CM333" s="280">
        <f t="shared" ca="1" si="860"/>
        <v>150</v>
      </c>
      <c r="CN333" s="280">
        <f t="shared" ca="1" si="861"/>
        <v>500</v>
      </c>
      <c r="CO333" s="280">
        <f t="shared" ca="1" si="862"/>
        <v>0</v>
      </c>
      <c r="CP333" s="365">
        <f t="shared" ca="1" si="863"/>
        <v>0</v>
      </c>
      <c r="CQ333" s="613">
        <f t="shared" ca="1" si="864"/>
        <v>0</v>
      </c>
      <c r="CR333" s="280">
        <f t="shared" ca="1" si="865"/>
        <v>10</v>
      </c>
      <c r="CS333" s="280">
        <f t="shared" ca="1" si="866"/>
        <v>25</v>
      </c>
      <c r="CT333" s="280">
        <f t="shared" ca="1" si="867"/>
        <v>6</v>
      </c>
      <c r="CU333" s="280">
        <f t="shared" ca="1" si="868"/>
        <v>0</v>
      </c>
      <c r="CV333" s="280">
        <f t="shared" ca="1" si="869"/>
        <v>5</v>
      </c>
      <c r="CW333" s="365">
        <f t="shared" ca="1" si="870"/>
        <v>0</v>
      </c>
      <c r="CX333" s="280">
        <f t="shared" ca="1" si="871"/>
        <v>25</v>
      </c>
      <c r="CY333" s="280">
        <f t="shared" ca="1" si="872"/>
        <v>0</v>
      </c>
      <c r="CZ333" s="280">
        <f t="shared" ca="1" si="873"/>
        <v>0</v>
      </c>
      <c r="DA333" s="280">
        <f t="shared" ca="1" si="874"/>
        <v>0</v>
      </c>
      <c r="DB333" s="280">
        <f t="shared" ca="1" si="875"/>
        <v>15</v>
      </c>
      <c r="DC333" s="280">
        <f t="shared" ca="1" si="876"/>
        <v>0</v>
      </c>
      <c r="DD333" s="280">
        <f t="shared" ca="1" si="877"/>
        <v>0</v>
      </c>
      <c r="DE333" s="280">
        <f t="shared" ca="1" si="878"/>
        <v>0</v>
      </c>
      <c r="DF333" s="280">
        <f t="shared" ca="1" si="879"/>
        <v>0</v>
      </c>
      <c r="DG333" s="280">
        <f t="shared" ca="1" si="880"/>
        <v>0</v>
      </c>
      <c r="DH333" s="280">
        <f t="shared" ca="1" si="881"/>
        <v>0</v>
      </c>
      <c r="DI333" s="568">
        <f t="shared" ca="1" si="882"/>
        <v>21</v>
      </c>
      <c r="DJ333" s="568">
        <f t="shared" ca="1" si="883"/>
        <v>65</v>
      </c>
      <c r="DK333" s="414">
        <f t="shared" ca="1" si="884"/>
        <v>650</v>
      </c>
      <c r="DL333" s="281">
        <f t="shared" ca="1" si="885"/>
        <v>736</v>
      </c>
      <c r="DM333" s="281">
        <f t="shared" ca="1" si="902"/>
        <v>736</v>
      </c>
      <c r="DN333" s="454">
        <f t="shared" ca="1" si="886"/>
        <v>0</v>
      </c>
      <c r="DO333" s="626">
        <f t="shared" ca="1" si="887"/>
        <v>0</v>
      </c>
    </row>
    <row r="334" spans="1:119" ht="11.25" customHeight="1">
      <c r="A334" s="1">
        <f t="shared" si="898"/>
        <v>2018</v>
      </c>
      <c r="B334" s="592">
        <f>[3]Demand!C247</f>
        <v>0</v>
      </c>
      <c r="C334" s="592">
        <f>[3]Demand!D247</f>
        <v>0</v>
      </c>
      <c r="D334" s="592">
        <f>[3]Demand!E247</f>
        <v>0</v>
      </c>
      <c r="E334" s="592">
        <f>[3]Demand!F247</f>
        <v>0</v>
      </c>
      <c r="F334" s="592">
        <f>[3]Demand!G247</f>
        <v>0</v>
      </c>
      <c r="G334" s="592">
        <f>[3]Demand!H247</f>
        <v>0</v>
      </c>
      <c r="H334" s="592">
        <f>[3]Demand!I247</f>
        <v>0</v>
      </c>
      <c r="I334" s="592">
        <f>[3]Demand!J247</f>
        <v>0</v>
      </c>
      <c r="J334" s="592">
        <f>[3]Demand!K247</f>
        <v>0</v>
      </c>
      <c r="K334" s="592">
        <f>[3]Demand!L247</f>
        <v>0</v>
      </c>
      <c r="L334" s="592">
        <f>[3]Demand!M247</f>
        <v>0</v>
      </c>
      <c r="M334" s="592">
        <f>[3]Demand!N247</f>
        <v>0</v>
      </c>
      <c r="N334" s="32">
        <f t="shared" si="893"/>
        <v>0</v>
      </c>
      <c r="O334" s="25"/>
      <c r="P334" s="1">
        <f t="shared" si="899"/>
        <v>2018</v>
      </c>
      <c r="Q334" s="390">
        <v>0</v>
      </c>
      <c r="R334" s="390">
        <v>0</v>
      </c>
      <c r="S334" s="390">
        <v>0</v>
      </c>
      <c r="T334" s="390">
        <v>0</v>
      </c>
      <c r="U334" s="390">
        <v>0</v>
      </c>
      <c r="V334" s="390">
        <v>0</v>
      </c>
      <c r="W334" s="390">
        <v>0</v>
      </c>
      <c r="X334" s="390">
        <v>0</v>
      </c>
      <c r="Y334" s="390">
        <v>0</v>
      </c>
      <c r="Z334" s="390">
        <v>0</v>
      </c>
      <c r="AA334" s="390">
        <v>0</v>
      </c>
      <c r="AB334" s="390">
        <v>0</v>
      </c>
      <c r="AC334" s="32">
        <f t="shared" si="901"/>
        <v>0</v>
      </c>
      <c r="AE334" s="237"/>
      <c r="AF334" s="259"/>
      <c r="AH334" s="25"/>
      <c r="AI334" s="237" t="str">
        <f t="shared" si="729"/>
        <v>U</v>
      </c>
      <c r="AJ334" s="25">
        <f t="shared" si="730"/>
        <v>2039</v>
      </c>
      <c r="AK334" s="284">
        <f t="shared" si="731"/>
        <v>5</v>
      </c>
      <c r="AL334" s="285">
        <f t="shared" ca="1" si="889"/>
        <v>0</v>
      </c>
      <c r="AM334" s="285">
        <f t="shared" ca="1" si="889"/>
        <v>0</v>
      </c>
      <c r="AN334" s="285">
        <f t="shared" ca="1" si="889"/>
        <v>0</v>
      </c>
      <c r="AO334" s="285">
        <f t="shared" ca="1" si="889"/>
        <v>0</v>
      </c>
      <c r="AP334" s="285">
        <f t="shared" ca="1" si="889"/>
        <v>0</v>
      </c>
      <c r="AQ334" s="285">
        <f t="shared" ca="1" si="889"/>
        <v>0</v>
      </c>
      <c r="AR334" s="285">
        <f t="shared" ca="1" si="889"/>
        <v>0</v>
      </c>
      <c r="AS334" s="285">
        <f t="shared" ca="1" si="889"/>
        <v>0</v>
      </c>
      <c r="AT334" s="285">
        <f t="shared" ca="1" si="889"/>
        <v>0</v>
      </c>
      <c r="AU334" s="285">
        <f t="shared" ca="1" si="889"/>
        <v>150</v>
      </c>
      <c r="AV334" s="285">
        <f t="shared" ca="1" si="890"/>
        <v>500</v>
      </c>
      <c r="AW334" s="285">
        <f t="shared" ca="1" si="890"/>
        <v>0</v>
      </c>
      <c r="AX334" s="285">
        <f t="shared" ca="1" si="890"/>
        <v>0</v>
      </c>
      <c r="AY334" s="609">
        <f t="shared" ca="1" si="890"/>
        <v>0</v>
      </c>
      <c r="AZ334" s="285">
        <f t="shared" ca="1" si="890"/>
        <v>10</v>
      </c>
      <c r="BA334" s="285">
        <f t="shared" ca="1" si="890"/>
        <v>25</v>
      </c>
      <c r="BB334" s="285">
        <f t="shared" ca="1" si="890"/>
        <v>6</v>
      </c>
      <c r="BC334" s="285">
        <f t="shared" ca="1" si="890"/>
        <v>0</v>
      </c>
      <c r="BD334" s="285">
        <f t="shared" ca="1" si="890"/>
        <v>5</v>
      </c>
      <c r="BE334" s="285">
        <f t="shared" ca="1" si="895"/>
        <v>0</v>
      </c>
      <c r="BF334" s="285">
        <f t="shared" ca="1" si="888"/>
        <v>25</v>
      </c>
      <c r="BG334" s="285">
        <f t="shared" ca="1" si="888"/>
        <v>0</v>
      </c>
      <c r="BH334" s="285">
        <f t="shared" ca="1" si="888"/>
        <v>0</v>
      </c>
      <c r="BI334" s="285">
        <f t="shared" ca="1" si="888"/>
        <v>0</v>
      </c>
      <c r="BJ334" s="285">
        <f t="shared" ca="1" si="891"/>
        <v>15</v>
      </c>
      <c r="BK334" s="285">
        <f t="shared" ca="1" si="891"/>
        <v>0</v>
      </c>
      <c r="BL334" s="285">
        <f t="shared" ca="1" si="891"/>
        <v>0</v>
      </c>
      <c r="BM334" s="285">
        <f t="shared" ca="1" si="891"/>
        <v>0</v>
      </c>
      <c r="BN334" s="285">
        <f t="shared" ca="1" si="891"/>
        <v>0</v>
      </c>
      <c r="BO334" s="285">
        <f t="shared" ca="1" si="891"/>
        <v>0</v>
      </c>
      <c r="BP334" s="285">
        <f t="shared" ca="1" si="891"/>
        <v>0</v>
      </c>
      <c r="BQ334" s="514">
        <f t="shared" ca="1" si="896"/>
        <v>21</v>
      </c>
      <c r="BR334" s="566">
        <f t="shared" ca="1" si="728"/>
        <v>86.2</v>
      </c>
      <c r="BS334" s="274">
        <f t="shared" ca="1" si="727"/>
        <v>650</v>
      </c>
      <c r="BT334" s="285">
        <f t="shared" ca="1" si="897"/>
        <v>736</v>
      </c>
      <c r="BU334" s="286" t="str">
        <f t="shared" si="732"/>
        <v>F</v>
      </c>
      <c r="BV334" s="323">
        <f t="shared" ca="1" si="847"/>
        <v>736</v>
      </c>
      <c r="BW334" s="323">
        <f t="shared" ca="1" si="848"/>
        <v>0</v>
      </c>
      <c r="BX334" s="29"/>
      <c r="BY334" s="29"/>
      <c r="BZ334" s="29"/>
      <c r="CA334" s="237" t="str">
        <f t="shared" si="892"/>
        <v>F</v>
      </c>
      <c r="CB334" s="278">
        <f t="shared" si="849"/>
        <v>2039</v>
      </c>
      <c r="CC334" s="279">
        <f t="shared" si="850"/>
        <v>5</v>
      </c>
      <c r="CD334" s="280">
        <f t="shared" ca="1" si="851"/>
        <v>0</v>
      </c>
      <c r="CE334" s="280">
        <f t="shared" ca="1" si="852"/>
        <v>0</v>
      </c>
      <c r="CF334" s="280">
        <f t="shared" ca="1" si="853"/>
        <v>0</v>
      </c>
      <c r="CG334" s="280">
        <f t="shared" ca="1" si="854"/>
        <v>0</v>
      </c>
      <c r="CH334" s="280">
        <f t="shared" ca="1" si="855"/>
        <v>0</v>
      </c>
      <c r="CI334" s="280">
        <f t="shared" ca="1" si="856"/>
        <v>0</v>
      </c>
      <c r="CJ334" s="280">
        <f t="shared" ca="1" si="857"/>
        <v>0</v>
      </c>
      <c r="CK334" s="280">
        <f t="shared" ca="1" si="858"/>
        <v>0</v>
      </c>
      <c r="CL334" s="280">
        <f t="shared" ca="1" si="859"/>
        <v>0</v>
      </c>
      <c r="CM334" s="280">
        <f t="shared" ca="1" si="860"/>
        <v>150</v>
      </c>
      <c r="CN334" s="280">
        <f t="shared" ca="1" si="861"/>
        <v>500</v>
      </c>
      <c r="CO334" s="280">
        <f t="shared" ca="1" si="862"/>
        <v>0</v>
      </c>
      <c r="CP334" s="365">
        <f t="shared" ca="1" si="863"/>
        <v>0</v>
      </c>
      <c r="CQ334" s="613">
        <f t="shared" ca="1" si="864"/>
        <v>0</v>
      </c>
      <c r="CR334" s="280">
        <f t="shared" ca="1" si="865"/>
        <v>10</v>
      </c>
      <c r="CS334" s="280">
        <f t="shared" ca="1" si="866"/>
        <v>25</v>
      </c>
      <c r="CT334" s="280">
        <f t="shared" ca="1" si="867"/>
        <v>8</v>
      </c>
      <c r="CU334" s="280">
        <f t="shared" ca="1" si="868"/>
        <v>0</v>
      </c>
      <c r="CV334" s="280">
        <f t="shared" ca="1" si="869"/>
        <v>6</v>
      </c>
      <c r="CW334" s="365">
        <f t="shared" ca="1" si="870"/>
        <v>0</v>
      </c>
      <c r="CX334" s="280">
        <f t="shared" ca="1" si="871"/>
        <v>25</v>
      </c>
      <c r="CY334" s="280">
        <f t="shared" ca="1" si="872"/>
        <v>0</v>
      </c>
      <c r="CZ334" s="280">
        <f t="shared" ca="1" si="873"/>
        <v>0</v>
      </c>
      <c r="DA334" s="280">
        <f t="shared" ca="1" si="874"/>
        <v>0</v>
      </c>
      <c r="DB334" s="280">
        <f t="shared" ca="1" si="875"/>
        <v>15</v>
      </c>
      <c r="DC334" s="280">
        <f t="shared" ca="1" si="876"/>
        <v>0</v>
      </c>
      <c r="DD334" s="280">
        <f t="shared" ca="1" si="877"/>
        <v>0</v>
      </c>
      <c r="DE334" s="280">
        <f t="shared" ca="1" si="878"/>
        <v>0</v>
      </c>
      <c r="DF334" s="280">
        <f t="shared" ca="1" si="879"/>
        <v>0</v>
      </c>
      <c r="DG334" s="280">
        <f t="shared" ca="1" si="880"/>
        <v>0</v>
      </c>
      <c r="DH334" s="280">
        <f t="shared" ca="1" si="881"/>
        <v>0</v>
      </c>
      <c r="DI334" s="568">
        <f t="shared" ca="1" si="882"/>
        <v>24</v>
      </c>
      <c r="DJ334" s="568">
        <f t="shared" ca="1" si="883"/>
        <v>65</v>
      </c>
      <c r="DK334" s="414">
        <f t="shared" ca="1" si="884"/>
        <v>650</v>
      </c>
      <c r="DL334" s="281">
        <f t="shared" ca="1" si="885"/>
        <v>739</v>
      </c>
      <c r="DM334" s="281">
        <f t="shared" ca="1" si="902"/>
        <v>738</v>
      </c>
      <c r="DN334" s="454">
        <f t="shared" ca="1" si="886"/>
        <v>-1</v>
      </c>
      <c r="DO334" s="626">
        <f t="shared" ca="1" si="887"/>
        <v>-1.3531799729364006E-3</v>
      </c>
    </row>
    <row r="335" spans="1:119" ht="11.25" customHeight="1">
      <c r="A335" s="1">
        <f t="shared" si="898"/>
        <v>2019</v>
      </c>
      <c r="B335" s="592">
        <f>[3]Demand!C248</f>
        <v>0</v>
      </c>
      <c r="C335" s="592">
        <f>[3]Demand!D248</f>
        <v>0</v>
      </c>
      <c r="D335" s="592">
        <f>[3]Demand!E248</f>
        <v>0</v>
      </c>
      <c r="E335" s="592">
        <f>[3]Demand!F248</f>
        <v>0</v>
      </c>
      <c r="F335" s="592">
        <f>[3]Demand!G248</f>
        <v>0</v>
      </c>
      <c r="G335" s="592">
        <f>[3]Demand!H248</f>
        <v>0</v>
      </c>
      <c r="H335" s="592">
        <f>[3]Demand!I248</f>
        <v>0</v>
      </c>
      <c r="I335" s="592">
        <f>[3]Demand!J248</f>
        <v>0</v>
      </c>
      <c r="J335" s="592">
        <f>[3]Demand!K248</f>
        <v>0</v>
      </c>
      <c r="K335" s="592">
        <f>[3]Demand!L248</f>
        <v>0</v>
      </c>
      <c r="L335" s="592">
        <f>[3]Demand!M248</f>
        <v>0</v>
      </c>
      <c r="M335" s="592">
        <f>[3]Demand!N248</f>
        <v>0</v>
      </c>
      <c r="N335" s="32">
        <f t="shared" si="893"/>
        <v>0</v>
      </c>
      <c r="O335" s="25"/>
      <c r="P335" s="1">
        <f t="shared" si="899"/>
        <v>2019</v>
      </c>
      <c r="Q335" s="390">
        <v>0</v>
      </c>
      <c r="R335" s="390">
        <v>0</v>
      </c>
      <c r="S335" s="390">
        <v>0</v>
      </c>
      <c r="T335" s="390">
        <v>0</v>
      </c>
      <c r="U335" s="390">
        <v>0</v>
      </c>
      <c r="V335" s="390">
        <v>0</v>
      </c>
      <c r="W335" s="390">
        <v>0</v>
      </c>
      <c r="X335" s="390">
        <v>0</v>
      </c>
      <c r="Y335" s="390">
        <v>0</v>
      </c>
      <c r="Z335" s="390">
        <v>0</v>
      </c>
      <c r="AA335" s="390">
        <v>0</v>
      </c>
      <c r="AB335" s="390">
        <v>0</v>
      </c>
      <c r="AC335" s="32">
        <f t="shared" si="901"/>
        <v>0</v>
      </c>
      <c r="AD335" s="55"/>
      <c r="AE335" s="262"/>
      <c r="AF335" s="262"/>
      <c r="AH335" s="25"/>
      <c r="AI335" s="237" t="str">
        <f t="shared" si="729"/>
        <v>V</v>
      </c>
      <c r="AJ335" s="25">
        <f t="shared" si="730"/>
        <v>2039</v>
      </c>
      <c r="AK335" s="284">
        <f t="shared" si="731"/>
        <v>6</v>
      </c>
      <c r="AL335" s="285">
        <f t="shared" ca="1" si="889"/>
        <v>0</v>
      </c>
      <c r="AM335" s="285">
        <f t="shared" ca="1" si="889"/>
        <v>0</v>
      </c>
      <c r="AN335" s="285">
        <f t="shared" ca="1" si="889"/>
        <v>0</v>
      </c>
      <c r="AO335" s="285">
        <f t="shared" ca="1" si="889"/>
        <v>0</v>
      </c>
      <c r="AP335" s="285">
        <f t="shared" ca="1" si="889"/>
        <v>0</v>
      </c>
      <c r="AQ335" s="285">
        <f t="shared" ca="1" si="889"/>
        <v>0</v>
      </c>
      <c r="AR335" s="285">
        <f t="shared" ca="1" si="889"/>
        <v>0</v>
      </c>
      <c r="AS335" s="285">
        <f t="shared" ca="1" si="889"/>
        <v>0</v>
      </c>
      <c r="AT335" s="285">
        <f t="shared" ca="1" si="889"/>
        <v>0</v>
      </c>
      <c r="AU335" s="285">
        <f t="shared" ca="1" si="889"/>
        <v>150</v>
      </c>
      <c r="AV335" s="285">
        <f t="shared" ca="1" si="890"/>
        <v>500</v>
      </c>
      <c r="AW335" s="285">
        <f t="shared" ca="1" si="890"/>
        <v>0</v>
      </c>
      <c r="AX335" s="285">
        <f t="shared" ca="1" si="890"/>
        <v>0</v>
      </c>
      <c r="AY335" s="609">
        <f t="shared" ca="1" si="890"/>
        <v>0</v>
      </c>
      <c r="AZ335" s="285">
        <f t="shared" ca="1" si="890"/>
        <v>10</v>
      </c>
      <c r="BA335" s="285">
        <f t="shared" ca="1" si="890"/>
        <v>25</v>
      </c>
      <c r="BB335" s="285">
        <f t="shared" ca="1" si="890"/>
        <v>8</v>
      </c>
      <c r="BC335" s="285">
        <f t="shared" ca="1" si="890"/>
        <v>0</v>
      </c>
      <c r="BD335" s="285">
        <f t="shared" ca="1" si="890"/>
        <v>5</v>
      </c>
      <c r="BE335" s="285">
        <f t="shared" ca="1" si="895"/>
        <v>0</v>
      </c>
      <c r="BF335" s="285">
        <f t="shared" ca="1" si="888"/>
        <v>25</v>
      </c>
      <c r="BG335" s="285">
        <f t="shared" ca="1" si="888"/>
        <v>0</v>
      </c>
      <c r="BH335" s="285">
        <f t="shared" ca="1" si="888"/>
        <v>0</v>
      </c>
      <c r="BI335" s="285">
        <f t="shared" ca="1" si="888"/>
        <v>0</v>
      </c>
      <c r="BJ335" s="285">
        <f t="shared" ca="1" si="891"/>
        <v>15</v>
      </c>
      <c r="BK335" s="285">
        <f t="shared" ca="1" si="891"/>
        <v>0</v>
      </c>
      <c r="BL335" s="285">
        <f t="shared" ca="1" si="891"/>
        <v>0</v>
      </c>
      <c r="BM335" s="285">
        <f t="shared" ca="1" si="891"/>
        <v>0</v>
      </c>
      <c r="BN335" s="285">
        <f t="shared" ca="1" si="891"/>
        <v>0</v>
      </c>
      <c r="BO335" s="285">
        <f t="shared" ca="1" si="891"/>
        <v>0</v>
      </c>
      <c r="BP335" s="285">
        <f t="shared" ca="1" si="891"/>
        <v>0</v>
      </c>
      <c r="BQ335" s="514">
        <f t="shared" ca="1" si="896"/>
        <v>22</v>
      </c>
      <c r="BR335" s="566">
        <f t="shared" ca="1" si="728"/>
        <v>87.2</v>
      </c>
      <c r="BS335" s="274">
        <f t="shared" ca="1" si="727"/>
        <v>650</v>
      </c>
      <c r="BT335" s="285">
        <f t="shared" ca="1" si="897"/>
        <v>737</v>
      </c>
      <c r="BU335" s="286" t="str">
        <f t="shared" si="732"/>
        <v>G</v>
      </c>
      <c r="BV335" s="323">
        <f t="shared" ca="1" si="847"/>
        <v>738</v>
      </c>
      <c r="BW335" s="323">
        <f t="shared" ca="1" si="848"/>
        <v>1</v>
      </c>
      <c r="BX335" s="29"/>
      <c r="BY335" s="29"/>
      <c r="BZ335" s="29"/>
      <c r="CA335" s="237" t="str">
        <f t="shared" si="892"/>
        <v>G</v>
      </c>
      <c r="CB335" s="278">
        <f t="shared" si="849"/>
        <v>2039</v>
      </c>
      <c r="CC335" s="279">
        <f t="shared" si="850"/>
        <v>6</v>
      </c>
      <c r="CD335" s="280">
        <f t="shared" ca="1" si="851"/>
        <v>0</v>
      </c>
      <c r="CE335" s="280">
        <f t="shared" ca="1" si="852"/>
        <v>0</v>
      </c>
      <c r="CF335" s="280">
        <f t="shared" ca="1" si="853"/>
        <v>0</v>
      </c>
      <c r="CG335" s="280">
        <f t="shared" ca="1" si="854"/>
        <v>0</v>
      </c>
      <c r="CH335" s="280">
        <f t="shared" ca="1" si="855"/>
        <v>0</v>
      </c>
      <c r="CI335" s="280">
        <f t="shared" ca="1" si="856"/>
        <v>0</v>
      </c>
      <c r="CJ335" s="280">
        <f t="shared" ca="1" si="857"/>
        <v>0</v>
      </c>
      <c r="CK335" s="280">
        <f t="shared" ca="1" si="858"/>
        <v>0</v>
      </c>
      <c r="CL335" s="280">
        <f t="shared" ca="1" si="859"/>
        <v>0</v>
      </c>
      <c r="CM335" s="280">
        <f t="shared" ca="1" si="860"/>
        <v>150</v>
      </c>
      <c r="CN335" s="280">
        <f t="shared" ca="1" si="861"/>
        <v>500</v>
      </c>
      <c r="CO335" s="280">
        <f t="shared" ca="1" si="862"/>
        <v>0</v>
      </c>
      <c r="CP335" s="365">
        <f t="shared" ca="1" si="863"/>
        <v>0</v>
      </c>
      <c r="CQ335" s="613">
        <f t="shared" ca="1" si="864"/>
        <v>0</v>
      </c>
      <c r="CR335" s="280">
        <f t="shared" ca="1" si="865"/>
        <v>12</v>
      </c>
      <c r="CS335" s="280">
        <f t="shared" ca="1" si="866"/>
        <v>25</v>
      </c>
      <c r="CT335" s="280">
        <f t="shared" ca="1" si="867"/>
        <v>8</v>
      </c>
      <c r="CU335" s="280">
        <f t="shared" ca="1" si="868"/>
        <v>0</v>
      </c>
      <c r="CV335" s="280">
        <f t="shared" ca="1" si="869"/>
        <v>7</v>
      </c>
      <c r="CW335" s="365">
        <f t="shared" ca="1" si="870"/>
        <v>0</v>
      </c>
      <c r="CX335" s="280">
        <f t="shared" ca="1" si="871"/>
        <v>25</v>
      </c>
      <c r="CY335" s="280">
        <f t="shared" ca="1" si="872"/>
        <v>0</v>
      </c>
      <c r="CZ335" s="280">
        <f t="shared" ca="1" si="873"/>
        <v>0</v>
      </c>
      <c r="DA335" s="280">
        <f t="shared" ca="1" si="874"/>
        <v>0</v>
      </c>
      <c r="DB335" s="280">
        <f t="shared" ca="1" si="875"/>
        <v>15</v>
      </c>
      <c r="DC335" s="280">
        <f t="shared" ca="1" si="876"/>
        <v>0</v>
      </c>
      <c r="DD335" s="280">
        <f t="shared" ca="1" si="877"/>
        <v>0</v>
      </c>
      <c r="DE335" s="280">
        <f t="shared" ca="1" si="878"/>
        <v>0</v>
      </c>
      <c r="DF335" s="280">
        <f t="shared" ca="1" si="879"/>
        <v>0</v>
      </c>
      <c r="DG335" s="280">
        <f t="shared" ca="1" si="880"/>
        <v>0</v>
      </c>
      <c r="DH335" s="280">
        <f t="shared" ca="1" si="881"/>
        <v>0</v>
      </c>
      <c r="DI335" s="568">
        <f t="shared" ca="1" si="882"/>
        <v>27</v>
      </c>
      <c r="DJ335" s="568">
        <f t="shared" ca="1" si="883"/>
        <v>65</v>
      </c>
      <c r="DK335" s="414">
        <f t="shared" ca="1" si="884"/>
        <v>650</v>
      </c>
      <c r="DL335" s="281">
        <f t="shared" ca="1" si="885"/>
        <v>742</v>
      </c>
      <c r="DM335" s="281">
        <f t="shared" ca="1" si="902"/>
        <v>741</v>
      </c>
      <c r="DN335" s="454">
        <f t="shared" ca="1" si="886"/>
        <v>-1</v>
      </c>
      <c r="DO335" s="626">
        <f t="shared" ca="1" si="887"/>
        <v>-1.3477088948787063E-3</v>
      </c>
    </row>
    <row r="336" spans="1:119" ht="11.25" customHeight="1">
      <c r="A336" s="1">
        <f t="shared" si="898"/>
        <v>2020</v>
      </c>
      <c r="B336" s="592">
        <f>[3]Demand!C249</f>
        <v>0</v>
      </c>
      <c r="C336" s="592">
        <f>[3]Demand!D249</f>
        <v>0</v>
      </c>
      <c r="D336" s="592">
        <f>[3]Demand!E249</f>
        <v>0</v>
      </c>
      <c r="E336" s="592">
        <f>[3]Demand!F249</f>
        <v>0</v>
      </c>
      <c r="F336" s="592">
        <f>[3]Demand!G249</f>
        <v>0</v>
      </c>
      <c r="G336" s="592">
        <f>[3]Demand!H249</f>
        <v>0</v>
      </c>
      <c r="H336" s="592">
        <f>[3]Demand!I249</f>
        <v>0</v>
      </c>
      <c r="I336" s="592">
        <f>[3]Demand!J249</f>
        <v>0</v>
      </c>
      <c r="J336" s="592">
        <f>[3]Demand!K249</f>
        <v>0</v>
      </c>
      <c r="K336" s="592">
        <f>[3]Demand!L249</f>
        <v>0</v>
      </c>
      <c r="L336" s="592">
        <f>[3]Demand!M249</f>
        <v>0</v>
      </c>
      <c r="M336" s="592">
        <f>[3]Demand!N249</f>
        <v>0</v>
      </c>
      <c r="N336" s="32">
        <f t="shared" si="893"/>
        <v>0</v>
      </c>
      <c r="O336" s="25"/>
      <c r="P336" s="1">
        <f t="shared" si="899"/>
        <v>2020</v>
      </c>
      <c r="Q336" s="390">
        <v>0</v>
      </c>
      <c r="R336" s="390">
        <v>0</v>
      </c>
      <c r="S336" s="390">
        <v>0</v>
      </c>
      <c r="T336" s="390">
        <v>0</v>
      </c>
      <c r="U336" s="390">
        <v>0</v>
      </c>
      <c r="V336" s="390">
        <v>0</v>
      </c>
      <c r="W336" s="390">
        <v>0</v>
      </c>
      <c r="X336" s="390">
        <v>0</v>
      </c>
      <c r="Y336" s="390">
        <v>0</v>
      </c>
      <c r="Z336" s="390">
        <v>0</v>
      </c>
      <c r="AA336" s="390">
        <v>0</v>
      </c>
      <c r="AB336" s="390">
        <v>0</v>
      </c>
      <c r="AC336" s="32">
        <f t="shared" si="901"/>
        <v>0</v>
      </c>
      <c r="AE336" s="237"/>
      <c r="AF336" s="259"/>
      <c r="AH336" s="25"/>
      <c r="AI336" s="237" t="str">
        <f t="shared" si="729"/>
        <v>W</v>
      </c>
      <c r="AJ336" s="25">
        <f t="shared" si="730"/>
        <v>2039</v>
      </c>
      <c r="AK336" s="284">
        <f t="shared" si="731"/>
        <v>7</v>
      </c>
      <c r="AL336" s="285">
        <f t="shared" ca="1" si="889"/>
        <v>0</v>
      </c>
      <c r="AM336" s="285">
        <f t="shared" ca="1" si="889"/>
        <v>0</v>
      </c>
      <c r="AN336" s="285">
        <f t="shared" ca="1" si="889"/>
        <v>0</v>
      </c>
      <c r="AO336" s="285">
        <f t="shared" ca="1" si="889"/>
        <v>0</v>
      </c>
      <c r="AP336" s="285">
        <f t="shared" ca="1" si="889"/>
        <v>0</v>
      </c>
      <c r="AQ336" s="285">
        <f t="shared" ca="1" si="889"/>
        <v>0</v>
      </c>
      <c r="AR336" s="285">
        <f t="shared" ca="1" si="889"/>
        <v>0</v>
      </c>
      <c r="AS336" s="285">
        <f t="shared" ca="1" si="889"/>
        <v>0</v>
      </c>
      <c r="AT336" s="285">
        <f t="shared" ca="1" si="889"/>
        <v>0</v>
      </c>
      <c r="AU336" s="285">
        <f t="shared" ca="1" si="889"/>
        <v>150</v>
      </c>
      <c r="AV336" s="285">
        <f t="shared" ca="1" si="890"/>
        <v>500</v>
      </c>
      <c r="AW336" s="285">
        <f t="shared" ca="1" si="890"/>
        <v>0</v>
      </c>
      <c r="AX336" s="285">
        <f t="shared" ca="1" si="890"/>
        <v>0</v>
      </c>
      <c r="AY336" s="609">
        <f t="shared" ca="1" si="890"/>
        <v>0</v>
      </c>
      <c r="AZ336" s="285">
        <f t="shared" ca="1" si="890"/>
        <v>10</v>
      </c>
      <c r="BA336" s="285">
        <f t="shared" ca="1" si="890"/>
        <v>25</v>
      </c>
      <c r="BB336" s="285">
        <f t="shared" ca="1" si="890"/>
        <v>8</v>
      </c>
      <c r="BC336" s="285">
        <f t="shared" ca="1" si="890"/>
        <v>0</v>
      </c>
      <c r="BD336" s="285">
        <f t="shared" ca="1" si="890"/>
        <v>6</v>
      </c>
      <c r="BE336" s="285">
        <f t="shared" ca="1" si="895"/>
        <v>0</v>
      </c>
      <c r="BF336" s="285">
        <f t="shared" ca="1" si="888"/>
        <v>25</v>
      </c>
      <c r="BG336" s="285">
        <f t="shared" ca="1" si="888"/>
        <v>0</v>
      </c>
      <c r="BH336" s="285">
        <f t="shared" ca="1" si="888"/>
        <v>0</v>
      </c>
      <c r="BI336" s="285">
        <f t="shared" ca="1" si="888"/>
        <v>0</v>
      </c>
      <c r="BJ336" s="285">
        <f t="shared" ca="1" si="891"/>
        <v>15</v>
      </c>
      <c r="BK336" s="285">
        <f t="shared" ca="1" si="891"/>
        <v>0</v>
      </c>
      <c r="BL336" s="285">
        <f t="shared" ca="1" si="891"/>
        <v>0</v>
      </c>
      <c r="BM336" s="285">
        <f t="shared" ca="1" si="891"/>
        <v>0</v>
      </c>
      <c r="BN336" s="285">
        <f t="shared" ca="1" si="891"/>
        <v>0</v>
      </c>
      <c r="BO336" s="285">
        <f t="shared" ca="1" si="891"/>
        <v>0</v>
      </c>
      <c r="BP336" s="285">
        <f t="shared" ca="1" si="891"/>
        <v>0</v>
      </c>
      <c r="BQ336" s="514">
        <f t="shared" ca="1" si="896"/>
        <v>24</v>
      </c>
      <c r="BR336" s="566">
        <f t="shared" ca="1" si="728"/>
        <v>88.5</v>
      </c>
      <c r="BS336" s="274">
        <f t="shared" ca="1" si="727"/>
        <v>650</v>
      </c>
      <c r="BT336" s="285">
        <f t="shared" ca="1" si="897"/>
        <v>739</v>
      </c>
      <c r="BU336" s="286" t="str">
        <f t="shared" si="732"/>
        <v>H</v>
      </c>
      <c r="BV336" s="323">
        <f t="shared" ca="1" si="847"/>
        <v>739</v>
      </c>
      <c r="BW336" s="323">
        <f t="shared" ca="1" si="848"/>
        <v>0</v>
      </c>
      <c r="BX336" s="29"/>
      <c r="BY336" s="29"/>
      <c r="BZ336" s="29"/>
      <c r="CA336" s="237" t="str">
        <f t="shared" si="892"/>
        <v>H</v>
      </c>
      <c r="CB336" s="278">
        <f t="shared" si="849"/>
        <v>2039</v>
      </c>
      <c r="CC336" s="279">
        <f t="shared" si="850"/>
        <v>7</v>
      </c>
      <c r="CD336" s="280">
        <f t="shared" ca="1" si="851"/>
        <v>0</v>
      </c>
      <c r="CE336" s="280">
        <f t="shared" ca="1" si="852"/>
        <v>0</v>
      </c>
      <c r="CF336" s="280">
        <f t="shared" ca="1" si="853"/>
        <v>0</v>
      </c>
      <c r="CG336" s="280">
        <f t="shared" ca="1" si="854"/>
        <v>0</v>
      </c>
      <c r="CH336" s="280">
        <f t="shared" ca="1" si="855"/>
        <v>0</v>
      </c>
      <c r="CI336" s="280">
        <f t="shared" ca="1" si="856"/>
        <v>0</v>
      </c>
      <c r="CJ336" s="280">
        <f t="shared" ca="1" si="857"/>
        <v>0</v>
      </c>
      <c r="CK336" s="280">
        <f t="shared" ca="1" si="858"/>
        <v>0</v>
      </c>
      <c r="CL336" s="280">
        <f t="shared" ca="1" si="859"/>
        <v>0</v>
      </c>
      <c r="CM336" s="280">
        <f t="shared" ca="1" si="860"/>
        <v>150</v>
      </c>
      <c r="CN336" s="280">
        <f t="shared" ca="1" si="861"/>
        <v>500</v>
      </c>
      <c r="CO336" s="280">
        <f t="shared" ca="1" si="862"/>
        <v>0</v>
      </c>
      <c r="CP336" s="365">
        <f t="shared" ca="1" si="863"/>
        <v>0</v>
      </c>
      <c r="CQ336" s="613">
        <f t="shared" ca="1" si="864"/>
        <v>0</v>
      </c>
      <c r="CR336" s="280">
        <f t="shared" ca="1" si="865"/>
        <v>10</v>
      </c>
      <c r="CS336" s="280">
        <f t="shared" ca="1" si="866"/>
        <v>25</v>
      </c>
      <c r="CT336" s="280">
        <f t="shared" ca="1" si="867"/>
        <v>8</v>
      </c>
      <c r="CU336" s="280">
        <f t="shared" ca="1" si="868"/>
        <v>0</v>
      </c>
      <c r="CV336" s="280">
        <f t="shared" ca="1" si="869"/>
        <v>7</v>
      </c>
      <c r="CW336" s="365">
        <f t="shared" ca="1" si="870"/>
        <v>0</v>
      </c>
      <c r="CX336" s="280">
        <f t="shared" ca="1" si="871"/>
        <v>25</v>
      </c>
      <c r="CY336" s="280">
        <f t="shared" ca="1" si="872"/>
        <v>0</v>
      </c>
      <c r="CZ336" s="280">
        <f t="shared" ca="1" si="873"/>
        <v>0</v>
      </c>
      <c r="DA336" s="280">
        <f t="shared" ca="1" si="874"/>
        <v>0</v>
      </c>
      <c r="DB336" s="280">
        <f t="shared" ca="1" si="875"/>
        <v>15</v>
      </c>
      <c r="DC336" s="280">
        <f t="shared" ca="1" si="876"/>
        <v>0</v>
      </c>
      <c r="DD336" s="280">
        <f t="shared" ca="1" si="877"/>
        <v>0</v>
      </c>
      <c r="DE336" s="280">
        <f t="shared" ca="1" si="878"/>
        <v>0</v>
      </c>
      <c r="DF336" s="280">
        <f t="shared" ca="1" si="879"/>
        <v>0</v>
      </c>
      <c r="DG336" s="280">
        <f t="shared" ca="1" si="880"/>
        <v>0</v>
      </c>
      <c r="DH336" s="280">
        <f t="shared" ca="1" si="881"/>
        <v>0</v>
      </c>
      <c r="DI336" s="568">
        <f t="shared" ca="1" si="882"/>
        <v>25</v>
      </c>
      <c r="DJ336" s="568">
        <f t="shared" ca="1" si="883"/>
        <v>65</v>
      </c>
      <c r="DK336" s="414">
        <f t="shared" ca="1" si="884"/>
        <v>650</v>
      </c>
      <c r="DL336" s="281">
        <f t="shared" ca="1" si="885"/>
        <v>740</v>
      </c>
      <c r="DM336" s="281">
        <f t="shared" ca="1" si="902"/>
        <v>740</v>
      </c>
      <c r="DN336" s="454">
        <f t="shared" ca="1" si="886"/>
        <v>0</v>
      </c>
      <c r="DO336" s="626">
        <f t="shared" ca="1" si="887"/>
        <v>0</v>
      </c>
    </row>
    <row r="337" spans="1:119" ht="11.25" customHeight="1">
      <c r="A337" s="1">
        <f t="shared" si="898"/>
        <v>2021</v>
      </c>
      <c r="B337" s="592">
        <f>[3]Demand!C250</f>
        <v>0</v>
      </c>
      <c r="C337" s="592">
        <f>[3]Demand!D250</f>
        <v>0</v>
      </c>
      <c r="D337" s="592">
        <f>[3]Demand!E250</f>
        <v>0</v>
      </c>
      <c r="E337" s="592">
        <f>[3]Demand!F250</f>
        <v>0</v>
      </c>
      <c r="F337" s="592">
        <f>[3]Demand!G250</f>
        <v>0</v>
      </c>
      <c r="G337" s="592">
        <f>[3]Demand!H250</f>
        <v>0</v>
      </c>
      <c r="H337" s="592">
        <f>[3]Demand!I250</f>
        <v>0</v>
      </c>
      <c r="I337" s="592">
        <f>[3]Demand!J250</f>
        <v>0</v>
      </c>
      <c r="J337" s="592">
        <f>[3]Demand!K250</f>
        <v>0</v>
      </c>
      <c r="K337" s="592">
        <f>[3]Demand!L250</f>
        <v>0</v>
      </c>
      <c r="L337" s="592">
        <f>[3]Demand!M250</f>
        <v>0</v>
      </c>
      <c r="M337" s="592">
        <f>[3]Demand!N250</f>
        <v>0</v>
      </c>
      <c r="N337" s="32">
        <f t="shared" si="893"/>
        <v>0</v>
      </c>
      <c r="O337" s="25"/>
      <c r="P337" s="1">
        <f t="shared" si="899"/>
        <v>2021</v>
      </c>
      <c r="Q337" s="390">
        <v>0</v>
      </c>
      <c r="R337" s="390">
        <v>0</v>
      </c>
      <c r="S337" s="390">
        <v>0</v>
      </c>
      <c r="T337" s="390">
        <v>0</v>
      </c>
      <c r="U337" s="390">
        <v>0</v>
      </c>
      <c r="V337" s="390">
        <v>0</v>
      </c>
      <c r="W337" s="390">
        <v>0</v>
      </c>
      <c r="X337" s="390">
        <v>0</v>
      </c>
      <c r="Y337" s="390">
        <v>0</v>
      </c>
      <c r="Z337" s="390">
        <v>0</v>
      </c>
      <c r="AA337" s="390">
        <v>0</v>
      </c>
      <c r="AB337" s="390">
        <v>0</v>
      </c>
      <c r="AC337" s="32">
        <f t="shared" si="901"/>
        <v>0</v>
      </c>
      <c r="AD337" s="55"/>
      <c r="AE337" s="262"/>
      <c r="AF337" s="262"/>
      <c r="AH337" s="25"/>
      <c r="AI337" s="237" t="str">
        <f t="shared" si="729"/>
        <v>X</v>
      </c>
      <c r="AJ337" s="25">
        <f t="shared" si="730"/>
        <v>2039</v>
      </c>
      <c r="AK337" s="284">
        <f t="shared" si="731"/>
        <v>8</v>
      </c>
      <c r="AL337" s="285">
        <f t="shared" ca="1" si="889"/>
        <v>0</v>
      </c>
      <c r="AM337" s="285">
        <f t="shared" ca="1" si="889"/>
        <v>0</v>
      </c>
      <c r="AN337" s="285">
        <f t="shared" ca="1" si="889"/>
        <v>0</v>
      </c>
      <c r="AO337" s="285">
        <f t="shared" ca="1" si="889"/>
        <v>0</v>
      </c>
      <c r="AP337" s="285">
        <f t="shared" ca="1" si="889"/>
        <v>0</v>
      </c>
      <c r="AQ337" s="285">
        <f t="shared" ca="1" si="889"/>
        <v>0</v>
      </c>
      <c r="AR337" s="285">
        <f t="shared" ca="1" si="889"/>
        <v>0</v>
      </c>
      <c r="AS337" s="285">
        <f t="shared" ca="1" si="889"/>
        <v>0</v>
      </c>
      <c r="AT337" s="285">
        <f t="shared" ca="1" si="889"/>
        <v>0</v>
      </c>
      <c r="AU337" s="285">
        <f t="shared" ca="1" si="889"/>
        <v>150</v>
      </c>
      <c r="AV337" s="285">
        <f t="shared" ca="1" si="890"/>
        <v>500</v>
      </c>
      <c r="AW337" s="285">
        <f t="shared" ca="1" si="890"/>
        <v>0</v>
      </c>
      <c r="AX337" s="285">
        <f t="shared" ca="1" si="890"/>
        <v>0</v>
      </c>
      <c r="AY337" s="609">
        <f t="shared" ca="1" si="890"/>
        <v>0</v>
      </c>
      <c r="AZ337" s="285">
        <f t="shared" ca="1" si="890"/>
        <v>12</v>
      </c>
      <c r="BA337" s="285">
        <f t="shared" ca="1" si="890"/>
        <v>25</v>
      </c>
      <c r="BB337" s="285">
        <f t="shared" ca="1" si="890"/>
        <v>8</v>
      </c>
      <c r="BC337" s="285">
        <f t="shared" ca="1" si="890"/>
        <v>0</v>
      </c>
      <c r="BD337" s="285">
        <f t="shared" ca="1" si="890"/>
        <v>7</v>
      </c>
      <c r="BE337" s="285">
        <f t="shared" ca="1" si="895"/>
        <v>0</v>
      </c>
      <c r="BF337" s="285">
        <f t="shared" ca="1" si="888"/>
        <v>25</v>
      </c>
      <c r="BG337" s="285">
        <f t="shared" ca="1" si="888"/>
        <v>0</v>
      </c>
      <c r="BH337" s="285">
        <f t="shared" ca="1" si="888"/>
        <v>0</v>
      </c>
      <c r="BI337" s="285">
        <f t="shared" ca="1" si="888"/>
        <v>0</v>
      </c>
      <c r="BJ337" s="285">
        <f t="shared" ca="1" si="891"/>
        <v>15</v>
      </c>
      <c r="BK337" s="285">
        <f t="shared" ca="1" si="891"/>
        <v>0</v>
      </c>
      <c r="BL337" s="285">
        <f t="shared" ca="1" si="891"/>
        <v>0</v>
      </c>
      <c r="BM337" s="285">
        <f t="shared" ca="1" si="891"/>
        <v>0</v>
      </c>
      <c r="BN337" s="285">
        <f t="shared" ca="1" si="891"/>
        <v>0</v>
      </c>
      <c r="BO337" s="285">
        <f t="shared" ca="1" si="891"/>
        <v>0</v>
      </c>
      <c r="BP337" s="285">
        <f t="shared" ca="1" si="891"/>
        <v>0</v>
      </c>
      <c r="BQ337" s="514">
        <f t="shared" ca="1" si="896"/>
        <v>27</v>
      </c>
      <c r="BR337" s="566">
        <f t="shared" ca="1" si="728"/>
        <v>91.9</v>
      </c>
      <c r="BS337" s="274">
        <f t="shared" ca="1" si="728"/>
        <v>650</v>
      </c>
      <c r="BT337" s="285">
        <f t="shared" ca="1" si="897"/>
        <v>742</v>
      </c>
      <c r="BU337" s="286" t="str">
        <f t="shared" si="732"/>
        <v>I</v>
      </c>
      <c r="BV337" s="323">
        <f t="shared" ca="1" si="847"/>
        <v>742</v>
      </c>
      <c r="BW337" s="323">
        <f t="shared" ca="1" si="848"/>
        <v>0</v>
      </c>
      <c r="BX337" s="29"/>
      <c r="BY337" s="29"/>
      <c r="BZ337" s="29"/>
      <c r="CA337" s="237" t="str">
        <f t="shared" si="892"/>
        <v>I</v>
      </c>
      <c r="CB337" s="278">
        <f t="shared" si="849"/>
        <v>2039</v>
      </c>
      <c r="CC337" s="279">
        <f t="shared" si="850"/>
        <v>8</v>
      </c>
      <c r="CD337" s="280">
        <f t="shared" ca="1" si="851"/>
        <v>0</v>
      </c>
      <c r="CE337" s="280">
        <f t="shared" ca="1" si="852"/>
        <v>0</v>
      </c>
      <c r="CF337" s="280">
        <f t="shared" ca="1" si="853"/>
        <v>0</v>
      </c>
      <c r="CG337" s="280">
        <f t="shared" ca="1" si="854"/>
        <v>0</v>
      </c>
      <c r="CH337" s="280">
        <f t="shared" ca="1" si="855"/>
        <v>0</v>
      </c>
      <c r="CI337" s="280">
        <f t="shared" ca="1" si="856"/>
        <v>0</v>
      </c>
      <c r="CJ337" s="280">
        <f t="shared" ca="1" si="857"/>
        <v>0</v>
      </c>
      <c r="CK337" s="280">
        <f t="shared" ca="1" si="858"/>
        <v>0</v>
      </c>
      <c r="CL337" s="280">
        <f t="shared" ca="1" si="859"/>
        <v>0</v>
      </c>
      <c r="CM337" s="280">
        <f t="shared" ca="1" si="860"/>
        <v>150</v>
      </c>
      <c r="CN337" s="280">
        <f t="shared" ca="1" si="861"/>
        <v>500</v>
      </c>
      <c r="CO337" s="280">
        <f t="shared" ca="1" si="862"/>
        <v>0</v>
      </c>
      <c r="CP337" s="365">
        <f t="shared" ca="1" si="863"/>
        <v>0</v>
      </c>
      <c r="CQ337" s="613">
        <f t="shared" ca="1" si="864"/>
        <v>0</v>
      </c>
      <c r="CR337" s="280">
        <f t="shared" ca="1" si="865"/>
        <v>10</v>
      </c>
      <c r="CS337" s="280">
        <f t="shared" ca="1" si="866"/>
        <v>25</v>
      </c>
      <c r="CT337" s="280">
        <f t="shared" ca="1" si="867"/>
        <v>8</v>
      </c>
      <c r="CU337" s="280">
        <f t="shared" ca="1" si="868"/>
        <v>0</v>
      </c>
      <c r="CV337" s="280">
        <f t="shared" ca="1" si="869"/>
        <v>7</v>
      </c>
      <c r="CW337" s="365">
        <f t="shared" ca="1" si="870"/>
        <v>0</v>
      </c>
      <c r="CX337" s="280">
        <f t="shared" ca="1" si="871"/>
        <v>25</v>
      </c>
      <c r="CY337" s="280">
        <f t="shared" ca="1" si="872"/>
        <v>0</v>
      </c>
      <c r="CZ337" s="280">
        <f t="shared" ca="1" si="873"/>
        <v>0</v>
      </c>
      <c r="DA337" s="280">
        <f t="shared" ca="1" si="874"/>
        <v>0</v>
      </c>
      <c r="DB337" s="280">
        <f t="shared" ca="1" si="875"/>
        <v>15</v>
      </c>
      <c r="DC337" s="280">
        <f t="shared" ca="1" si="876"/>
        <v>0</v>
      </c>
      <c r="DD337" s="280">
        <f t="shared" ca="1" si="877"/>
        <v>0</v>
      </c>
      <c r="DE337" s="280">
        <f t="shared" ca="1" si="878"/>
        <v>0</v>
      </c>
      <c r="DF337" s="280">
        <f t="shared" ca="1" si="879"/>
        <v>0</v>
      </c>
      <c r="DG337" s="280">
        <f t="shared" ca="1" si="880"/>
        <v>0</v>
      </c>
      <c r="DH337" s="280">
        <f t="shared" ca="1" si="881"/>
        <v>0</v>
      </c>
      <c r="DI337" s="568">
        <f t="shared" ca="1" si="882"/>
        <v>25</v>
      </c>
      <c r="DJ337" s="568">
        <f t="shared" ca="1" si="883"/>
        <v>65</v>
      </c>
      <c r="DK337" s="414">
        <f t="shared" ca="1" si="884"/>
        <v>650</v>
      </c>
      <c r="DL337" s="281">
        <f t="shared" ca="1" si="885"/>
        <v>740</v>
      </c>
      <c r="DM337" s="281">
        <f t="shared" ca="1" si="902"/>
        <v>740</v>
      </c>
      <c r="DN337" s="454">
        <f t="shared" ca="1" si="886"/>
        <v>0</v>
      </c>
      <c r="DO337" s="626">
        <f t="shared" ca="1" si="887"/>
        <v>0</v>
      </c>
    </row>
    <row r="338" spans="1:119" ht="11.25" customHeight="1">
      <c r="A338" s="1">
        <f t="shared" si="898"/>
        <v>2022</v>
      </c>
      <c r="B338" s="592">
        <f>[3]Demand!C251</f>
        <v>0</v>
      </c>
      <c r="C338" s="592">
        <f>[3]Demand!D251</f>
        <v>0</v>
      </c>
      <c r="D338" s="592">
        <f>[3]Demand!E251</f>
        <v>0</v>
      </c>
      <c r="E338" s="592">
        <f>[3]Demand!F251</f>
        <v>0</v>
      </c>
      <c r="F338" s="592">
        <f>[3]Demand!G251</f>
        <v>0</v>
      </c>
      <c r="G338" s="592">
        <f>[3]Demand!H251</f>
        <v>0</v>
      </c>
      <c r="H338" s="592">
        <f>[3]Demand!I251</f>
        <v>0</v>
      </c>
      <c r="I338" s="592">
        <f>[3]Demand!J251</f>
        <v>0</v>
      </c>
      <c r="J338" s="592">
        <f>[3]Demand!K251</f>
        <v>0</v>
      </c>
      <c r="K338" s="592">
        <f>[3]Demand!L251</f>
        <v>0</v>
      </c>
      <c r="L338" s="592">
        <f>[3]Demand!M251</f>
        <v>0</v>
      </c>
      <c r="M338" s="592">
        <f>[3]Demand!N251</f>
        <v>0</v>
      </c>
      <c r="N338" s="32">
        <f t="shared" si="893"/>
        <v>0</v>
      </c>
      <c r="O338" s="25"/>
      <c r="P338" s="1">
        <f t="shared" si="899"/>
        <v>2022</v>
      </c>
      <c r="Q338" s="390">
        <v>0</v>
      </c>
      <c r="R338" s="390">
        <v>0</v>
      </c>
      <c r="S338" s="390">
        <v>0</v>
      </c>
      <c r="T338" s="390">
        <v>0</v>
      </c>
      <c r="U338" s="390">
        <v>0</v>
      </c>
      <c r="V338" s="390">
        <v>0</v>
      </c>
      <c r="W338" s="390">
        <v>0</v>
      </c>
      <c r="X338" s="390">
        <v>0</v>
      </c>
      <c r="Y338" s="390">
        <v>0</v>
      </c>
      <c r="Z338" s="390">
        <v>0</v>
      </c>
      <c r="AA338" s="390">
        <v>0</v>
      </c>
      <c r="AB338" s="390">
        <v>0</v>
      </c>
      <c r="AC338" s="32">
        <f t="shared" si="901"/>
        <v>0</v>
      </c>
      <c r="AE338" s="237"/>
      <c r="AF338" s="259"/>
      <c r="AH338" s="25"/>
      <c r="AI338" s="237" t="str">
        <f t="shared" si="729"/>
        <v>Y</v>
      </c>
      <c r="AJ338" s="25">
        <f t="shared" si="730"/>
        <v>2039</v>
      </c>
      <c r="AK338" s="284">
        <f t="shared" si="731"/>
        <v>9</v>
      </c>
      <c r="AL338" s="285">
        <f t="shared" ca="1" si="889"/>
        <v>0</v>
      </c>
      <c r="AM338" s="285">
        <f t="shared" ca="1" si="889"/>
        <v>0</v>
      </c>
      <c r="AN338" s="285">
        <f t="shared" ca="1" si="889"/>
        <v>0</v>
      </c>
      <c r="AO338" s="285">
        <f t="shared" ca="1" si="889"/>
        <v>0</v>
      </c>
      <c r="AP338" s="285">
        <f t="shared" ca="1" si="889"/>
        <v>0</v>
      </c>
      <c r="AQ338" s="285">
        <f t="shared" ca="1" si="889"/>
        <v>0</v>
      </c>
      <c r="AR338" s="285">
        <f t="shared" ca="1" si="889"/>
        <v>0</v>
      </c>
      <c r="AS338" s="285">
        <f t="shared" ca="1" si="889"/>
        <v>0</v>
      </c>
      <c r="AT338" s="285">
        <f t="shared" ca="1" si="889"/>
        <v>0</v>
      </c>
      <c r="AU338" s="285">
        <f t="shared" ca="1" si="889"/>
        <v>150</v>
      </c>
      <c r="AV338" s="285">
        <f t="shared" ca="1" si="890"/>
        <v>500</v>
      </c>
      <c r="AW338" s="285">
        <f t="shared" ca="1" si="890"/>
        <v>0</v>
      </c>
      <c r="AX338" s="285">
        <f t="shared" ca="1" si="890"/>
        <v>0</v>
      </c>
      <c r="AY338" s="609">
        <f t="shared" ca="1" si="890"/>
        <v>0</v>
      </c>
      <c r="AZ338" s="285">
        <f t="shared" ca="1" si="890"/>
        <v>10</v>
      </c>
      <c r="BA338" s="285">
        <f t="shared" ca="1" si="890"/>
        <v>25</v>
      </c>
      <c r="BB338" s="285">
        <f t="shared" ca="1" si="890"/>
        <v>8</v>
      </c>
      <c r="BC338" s="285">
        <f t="shared" ca="1" si="890"/>
        <v>0</v>
      </c>
      <c r="BD338" s="285">
        <f t="shared" ca="1" si="890"/>
        <v>7</v>
      </c>
      <c r="BE338" s="285">
        <f t="shared" ca="1" si="895"/>
        <v>0</v>
      </c>
      <c r="BF338" s="285">
        <f t="shared" ca="1" si="888"/>
        <v>25</v>
      </c>
      <c r="BG338" s="285">
        <f t="shared" ca="1" si="888"/>
        <v>0</v>
      </c>
      <c r="BH338" s="285">
        <f t="shared" ca="1" si="888"/>
        <v>0</v>
      </c>
      <c r="BI338" s="285">
        <f t="shared" ca="1" si="888"/>
        <v>0</v>
      </c>
      <c r="BJ338" s="285">
        <f t="shared" ca="1" si="891"/>
        <v>15</v>
      </c>
      <c r="BK338" s="285">
        <f t="shared" ca="1" si="891"/>
        <v>0</v>
      </c>
      <c r="BL338" s="285">
        <f t="shared" ca="1" si="891"/>
        <v>0</v>
      </c>
      <c r="BM338" s="285">
        <f t="shared" ca="1" si="891"/>
        <v>0</v>
      </c>
      <c r="BN338" s="285">
        <f t="shared" ca="1" si="891"/>
        <v>0</v>
      </c>
      <c r="BO338" s="285">
        <f t="shared" ca="1" si="891"/>
        <v>0</v>
      </c>
      <c r="BP338" s="285">
        <f t="shared" ca="1" si="891"/>
        <v>0</v>
      </c>
      <c r="BQ338" s="514">
        <f t="shared" ca="1" si="896"/>
        <v>25</v>
      </c>
      <c r="BR338" s="566">
        <f t="shared" ref="BR338:BS353" ca="1" si="903">ROUND(INDIRECT(CONCATENATE($AI338,BR$2+($AJ338-2010))),1)</f>
        <v>89.9</v>
      </c>
      <c r="BS338" s="274">
        <f t="shared" ca="1" si="903"/>
        <v>650</v>
      </c>
      <c r="BT338" s="285">
        <f t="shared" ca="1" si="897"/>
        <v>740</v>
      </c>
      <c r="BU338" s="286" t="str">
        <f t="shared" si="732"/>
        <v>J</v>
      </c>
      <c r="BV338" s="323">
        <f t="shared" ca="1" si="847"/>
        <v>740</v>
      </c>
      <c r="BW338" s="323">
        <f t="shared" ca="1" si="848"/>
        <v>0</v>
      </c>
      <c r="BX338" s="29"/>
      <c r="BY338" s="29"/>
      <c r="BZ338" s="29"/>
      <c r="CA338" s="237" t="str">
        <f t="shared" si="892"/>
        <v>J</v>
      </c>
      <c r="CB338" s="278">
        <f t="shared" si="849"/>
        <v>2039</v>
      </c>
      <c r="CC338" s="279">
        <f t="shared" si="850"/>
        <v>9</v>
      </c>
      <c r="CD338" s="280">
        <f t="shared" ca="1" si="851"/>
        <v>0</v>
      </c>
      <c r="CE338" s="280">
        <f t="shared" ca="1" si="852"/>
        <v>0</v>
      </c>
      <c r="CF338" s="280">
        <f t="shared" ca="1" si="853"/>
        <v>0</v>
      </c>
      <c r="CG338" s="280">
        <f t="shared" ca="1" si="854"/>
        <v>0</v>
      </c>
      <c r="CH338" s="280">
        <f t="shared" ca="1" si="855"/>
        <v>0</v>
      </c>
      <c r="CI338" s="280">
        <f t="shared" ca="1" si="856"/>
        <v>0</v>
      </c>
      <c r="CJ338" s="280">
        <f t="shared" ca="1" si="857"/>
        <v>0</v>
      </c>
      <c r="CK338" s="280">
        <f t="shared" ca="1" si="858"/>
        <v>0</v>
      </c>
      <c r="CL338" s="280">
        <f t="shared" ca="1" si="859"/>
        <v>0</v>
      </c>
      <c r="CM338" s="280">
        <f t="shared" ca="1" si="860"/>
        <v>150</v>
      </c>
      <c r="CN338" s="280">
        <f t="shared" ca="1" si="861"/>
        <v>500</v>
      </c>
      <c r="CO338" s="280">
        <f t="shared" ca="1" si="862"/>
        <v>0</v>
      </c>
      <c r="CP338" s="365">
        <f t="shared" ca="1" si="863"/>
        <v>0</v>
      </c>
      <c r="CQ338" s="613">
        <f t="shared" ca="1" si="864"/>
        <v>0</v>
      </c>
      <c r="CR338" s="280">
        <f t="shared" ca="1" si="865"/>
        <v>10</v>
      </c>
      <c r="CS338" s="280">
        <f t="shared" ca="1" si="866"/>
        <v>25</v>
      </c>
      <c r="CT338" s="280">
        <f t="shared" ca="1" si="867"/>
        <v>7</v>
      </c>
      <c r="CU338" s="280">
        <f t="shared" ca="1" si="868"/>
        <v>0</v>
      </c>
      <c r="CV338" s="280">
        <f t="shared" ca="1" si="869"/>
        <v>7</v>
      </c>
      <c r="CW338" s="365">
        <f t="shared" ca="1" si="870"/>
        <v>0</v>
      </c>
      <c r="CX338" s="280">
        <f t="shared" ca="1" si="871"/>
        <v>25</v>
      </c>
      <c r="CY338" s="280">
        <f t="shared" ca="1" si="872"/>
        <v>0</v>
      </c>
      <c r="CZ338" s="280">
        <f t="shared" ca="1" si="873"/>
        <v>0</v>
      </c>
      <c r="DA338" s="280">
        <f t="shared" ca="1" si="874"/>
        <v>0</v>
      </c>
      <c r="DB338" s="280">
        <f t="shared" ca="1" si="875"/>
        <v>15</v>
      </c>
      <c r="DC338" s="280">
        <f t="shared" ca="1" si="876"/>
        <v>0</v>
      </c>
      <c r="DD338" s="280">
        <f t="shared" ca="1" si="877"/>
        <v>0</v>
      </c>
      <c r="DE338" s="280">
        <f t="shared" ca="1" si="878"/>
        <v>0</v>
      </c>
      <c r="DF338" s="280">
        <f t="shared" ca="1" si="879"/>
        <v>0</v>
      </c>
      <c r="DG338" s="280">
        <f t="shared" ca="1" si="880"/>
        <v>0</v>
      </c>
      <c r="DH338" s="280">
        <f t="shared" ca="1" si="881"/>
        <v>0</v>
      </c>
      <c r="DI338" s="568">
        <f t="shared" ca="1" si="882"/>
        <v>24</v>
      </c>
      <c r="DJ338" s="568">
        <f t="shared" ca="1" si="883"/>
        <v>65</v>
      </c>
      <c r="DK338" s="414">
        <f t="shared" ca="1" si="884"/>
        <v>650</v>
      </c>
      <c r="DL338" s="281">
        <f t="shared" ca="1" si="885"/>
        <v>739</v>
      </c>
      <c r="DM338" s="281">
        <f t="shared" ca="1" si="902"/>
        <v>738</v>
      </c>
      <c r="DN338" s="454">
        <f t="shared" ca="1" si="886"/>
        <v>-1</v>
      </c>
      <c r="DO338" s="626">
        <f t="shared" ca="1" si="887"/>
        <v>-1.3531799729364006E-3</v>
      </c>
    </row>
    <row r="339" spans="1:119" ht="11.25" customHeight="1">
      <c r="A339" s="1">
        <f t="shared" si="898"/>
        <v>2023</v>
      </c>
      <c r="B339" s="592">
        <f>[3]Demand!C252</f>
        <v>0</v>
      </c>
      <c r="C339" s="592">
        <f>[3]Demand!D252</f>
        <v>0</v>
      </c>
      <c r="D339" s="592">
        <f>[3]Demand!E252</f>
        <v>0</v>
      </c>
      <c r="E339" s="592">
        <f>[3]Demand!F252</f>
        <v>0</v>
      </c>
      <c r="F339" s="592">
        <f>[3]Demand!G252</f>
        <v>0</v>
      </c>
      <c r="G339" s="592">
        <f>[3]Demand!H252</f>
        <v>0</v>
      </c>
      <c r="H339" s="592">
        <f>[3]Demand!I252</f>
        <v>0</v>
      </c>
      <c r="I339" s="592">
        <f>[3]Demand!J252</f>
        <v>0</v>
      </c>
      <c r="J339" s="592">
        <f>[3]Demand!K252</f>
        <v>0</v>
      </c>
      <c r="K339" s="592">
        <f>[3]Demand!L252</f>
        <v>0</v>
      </c>
      <c r="L339" s="592">
        <f>[3]Demand!M252</f>
        <v>0</v>
      </c>
      <c r="M339" s="592">
        <f>[3]Demand!N252</f>
        <v>0</v>
      </c>
      <c r="N339" s="32">
        <f t="shared" si="893"/>
        <v>0</v>
      </c>
      <c r="P339" s="1">
        <f t="shared" si="899"/>
        <v>2023</v>
      </c>
      <c r="Q339" s="390">
        <v>0</v>
      </c>
      <c r="R339" s="390">
        <v>0</v>
      </c>
      <c r="S339" s="390">
        <v>0</v>
      </c>
      <c r="T339" s="390">
        <v>0</v>
      </c>
      <c r="U339" s="390">
        <v>0</v>
      </c>
      <c r="V339" s="390">
        <v>0</v>
      </c>
      <c r="W339" s="390">
        <v>0</v>
      </c>
      <c r="X339" s="390">
        <v>0</v>
      </c>
      <c r="Y339" s="390">
        <v>0</v>
      </c>
      <c r="Z339" s="390">
        <v>0</v>
      </c>
      <c r="AA339" s="390">
        <v>0</v>
      </c>
      <c r="AB339" s="390">
        <v>0</v>
      </c>
      <c r="AC339" s="32">
        <f t="shared" si="901"/>
        <v>0</v>
      </c>
      <c r="AD339" s="55"/>
      <c r="AE339" s="262"/>
      <c r="AF339" s="262"/>
      <c r="AH339" s="25"/>
      <c r="AI339" s="237" t="str">
        <f t="shared" ref="AI339:AI353" si="904">+AI327</f>
        <v>Z</v>
      </c>
      <c r="AJ339" s="25">
        <f t="shared" ref="AJ339:AJ353" si="905">1+AJ327</f>
        <v>2039</v>
      </c>
      <c r="AK339" s="284">
        <f t="shared" ref="AK339:AK353" si="906">AK327</f>
        <v>10</v>
      </c>
      <c r="AL339" s="285">
        <f t="shared" ca="1" si="889"/>
        <v>0</v>
      </c>
      <c r="AM339" s="285">
        <f t="shared" ca="1" si="889"/>
        <v>0</v>
      </c>
      <c r="AN339" s="285">
        <f t="shared" ca="1" si="889"/>
        <v>0</v>
      </c>
      <c r="AO339" s="285">
        <f t="shared" ca="1" si="889"/>
        <v>0</v>
      </c>
      <c r="AP339" s="285">
        <f t="shared" ca="1" si="889"/>
        <v>0</v>
      </c>
      <c r="AQ339" s="285">
        <f t="shared" ca="1" si="889"/>
        <v>0</v>
      </c>
      <c r="AR339" s="285">
        <f t="shared" ca="1" si="889"/>
        <v>0</v>
      </c>
      <c r="AS339" s="285">
        <f t="shared" ca="1" si="889"/>
        <v>0</v>
      </c>
      <c r="AT339" s="285">
        <f t="shared" ca="1" si="889"/>
        <v>0</v>
      </c>
      <c r="AU339" s="285">
        <f t="shared" ca="1" si="889"/>
        <v>150</v>
      </c>
      <c r="AV339" s="285">
        <f t="shared" ca="1" si="890"/>
        <v>500</v>
      </c>
      <c r="AW339" s="285">
        <f t="shared" ca="1" si="890"/>
        <v>0</v>
      </c>
      <c r="AX339" s="285">
        <f t="shared" ca="1" si="890"/>
        <v>0</v>
      </c>
      <c r="AY339" s="609">
        <f t="shared" ca="1" si="890"/>
        <v>0</v>
      </c>
      <c r="AZ339" s="285">
        <f t="shared" ca="1" si="890"/>
        <v>10</v>
      </c>
      <c r="BA339" s="285">
        <f t="shared" ca="1" si="890"/>
        <v>25</v>
      </c>
      <c r="BB339" s="285">
        <f t="shared" ca="1" si="890"/>
        <v>7</v>
      </c>
      <c r="BC339" s="285">
        <f t="shared" ca="1" si="890"/>
        <v>0</v>
      </c>
      <c r="BD339" s="285">
        <f t="shared" ca="1" si="890"/>
        <v>7</v>
      </c>
      <c r="BE339" s="285">
        <f t="shared" ca="1" si="895"/>
        <v>0</v>
      </c>
      <c r="BF339" s="285">
        <f t="shared" ca="1" si="888"/>
        <v>25</v>
      </c>
      <c r="BG339" s="285">
        <f t="shared" ca="1" si="888"/>
        <v>0</v>
      </c>
      <c r="BH339" s="285">
        <f t="shared" ca="1" si="888"/>
        <v>0</v>
      </c>
      <c r="BI339" s="285">
        <f t="shared" ca="1" si="888"/>
        <v>0</v>
      </c>
      <c r="BJ339" s="285">
        <f t="shared" ca="1" si="891"/>
        <v>15</v>
      </c>
      <c r="BK339" s="285">
        <f t="shared" ca="1" si="891"/>
        <v>0</v>
      </c>
      <c r="BL339" s="285">
        <f t="shared" ca="1" si="891"/>
        <v>0</v>
      </c>
      <c r="BM339" s="285">
        <f t="shared" ca="1" si="891"/>
        <v>0</v>
      </c>
      <c r="BN339" s="285">
        <f t="shared" ca="1" si="891"/>
        <v>0</v>
      </c>
      <c r="BO339" s="285">
        <f t="shared" ca="1" si="891"/>
        <v>0</v>
      </c>
      <c r="BP339" s="285">
        <f t="shared" ca="1" si="891"/>
        <v>0</v>
      </c>
      <c r="BQ339" s="514">
        <f t="shared" ca="1" si="896"/>
        <v>24</v>
      </c>
      <c r="BR339" s="566">
        <f t="shared" ca="1" si="903"/>
        <v>89.1</v>
      </c>
      <c r="BS339" s="274">
        <f t="shared" ca="1" si="903"/>
        <v>650</v>
      </c>
      <c r="BT339" s="285">
        <f t="shared" ca="1" si="897"/>
        <v>739</v>
      </c>
      <c r="BU339" s="286" t="str">
        <f t="shared" ref="BU339:BU353" si="907">BU327</f>
        <v>K</v>
      </c>
      <c r="BV339" s="323">
        <f t="shared" ca="1" si="847"/>
        <v>739</v>
      </c>
      <c r="BW339" s="323">
        <f t="shared" ca="1" si="848"/>
        <v>0</v>
      </c>
      <c r="BX339" s="29"/>
      <c r="BY339" s="29"/>
      <c r="BZ339" s="29"/>
      <c r="CA339" s="237" t="str">
        <f t="shared" si="892"/>
        <v>K</v>
      </c>
      <c r="CB339" s="278">
        <f t="shared" si="849"/>
        <v>2039</v>
      </c>
      <c r="CC339" s="279">
        <f t="shared" si="850"/>
        <v>10</v>
      </c>
      <c r="CD339" s="280">
        <f t="shared" ca="1" si="851"/>
        <v>0</v>
      </c>
      <c r="CE339" s="280">
        <f t="shared" ca="1" si="852"/>
        <v>0</v>
      </c>
      <c r="CF339" s="280">
        <f t="shared" ca="1" si="853"/>
        <v>0</v>
      </c>
      <c r="CG339" s="280">
        <f t="shared" ca="1" si="854"/>
        <v>0</v>
      </c>
      <c r="CH339" s="280">
        <f t="shared" ca="1" si="855"/>
        <v>0</v>
      </c>
      <c r="CI339" s="280">
        <f t="shared" ca="1" si="856"/>
        <v>0</v>
      </c>
      <c r="CJ339" s="280">
        <f t="shared" ca="1" si="857"/>
        <v>0</v>
      </c>
      <c r="CK339" s="280">
        <f t="shared" ca="1" si="858"/>
        <v>0</v>
      </c>
      <c r="CL339" s="280">
        <f t="shared" ca="1" si="859"/>
        <v>0</v>
      </c>
      <c r="CM339" s="280">
        <f t="shared" ca="1" si="860"/>
        <v>150</v>
      </c>
      <c r="CN339" s="280">
        <f t="shared" ca="1" si="861"/>
        <v>500</v>
      </c>
      <c r="CO339" s="280">
        <f t="shared" ca="1" si="862"/>
        <v>0</v>
      </c>
      <c r="CP339" s="365">
        <f t="shared" ca="1" si="863"/>
        <v>0</v>
      </c>
      <c r="CQ339" s="613">
        <f t="shared" ca="1" si="864"/>
        <v>0</v>
      </c>
      <c r="CR339" s="280">
        <f t="shared" ca="1" si="865"/>
        <v>11</v>
      </c>
      <c r="CS339" s="280">
        <f t="shared" ca="1" si="866"/>
        <v>25</v>
      </c>
      <c r="CT339" s="280">
        <f t="shared" ca="1" si="867"/>
        <v>7</v>
      </c>
      <c r="CU339" s="280">
        <f t="shared" ca="1" si="868"/>
        <v>0</v>
      </c>
      <c r="CV339" s="280">
        <f t="shared" ca="1" si="869"/>
        <v>5</v>
      </c>
      <c r="CW339" s="365">
        <f t="shared" ca="1" si="870"/>
        <v>0</v>
      </c>
      <c r="CX339" s="280">
        <f t="shared" ca="1" si="871"/>
        <v>25</v>
      </c>
      <c r="CY339" s="280">
        <f t="shared" ca="1" si="872"/>
        <v>0</v>
      </c>
      <c r="CZ339" s="280">
        <f t="shared" ca="1" si="873"/>
        <v>0</v>
      </c>
      <c r="DA339" s="280">
        <f t="shared" ca="1" si="874"/>
        <v>0</v>
      </c>
      <c r="DB339" s="280">
        <f t="shared" ca="1" si="875"/>
        <v>15</v>
      </c>
      <c r="DC339" s="280">
        <f t="shared" ca="1" si="876"/>
        <v>0</v>
      </c>
      <c r="DD339" s="280">
        <f t="shared" ca="1" si="877"/>
        <v>0</v>
      </c>
      <c r="DE339" s="280">
        <f t="shared" ca="1" si="878"/>
        <v>0</v>
      </c>
      <c r="DF339" s="280">
        <f t="shared" ca="1" si="879"/>
        <v>0</v>
      </c>
      <c r="DG339" s="280">
        <f t="shared" ca="1" si="880"/>
        <v>0</v>
      </c>
      <c r="DH339" s="280">
        <f t="shared" ca="1" si="881"/>
        <v>0</v>
      </c>
      <c r="DI339" s="568">
        <f t="shared" ca="1" si="882"/>
        <v>23</v>
      </c>
      <c r="DJ339" s="568">
        <f t="shared" ca="1" si="883"/>
        <v>65</v>
      </c>
      <c r="DK339" s="414">
        <f t="shared" ca="1" si="884"/>
        <v>650</v>
      </c>
      <c r="DL339" s="281">
        <f t="shared" ca="1" si="885"/>
        <v>738</v>
      </c>
      <c r="DM339" s="281">
        <f t="shared" ca="1" si="902"/>
        <v>738</v>
      </c>
      <c r="DN339" s="454">
        <f t="shared" ca="1" si="886"/>
        <v>0</v>
      </c>
      <c r="DO339" s="626">
        <f t="shared" ca="1" si="887"/>
        <v>0</v>
      </c>
    </row>
    <row r="340" spans="1:119" ht="11.25" customHeight="1">
      <c r="A340" s="1">
        <f t="shared" si="898"/>
        <v>2024</v>
      </c>
      <c r="B340" s="592">
        <f>[3]Demand!C253</f>
        <v>0</v>
      </c>
      <c r="C340" s="592">
        <f>[3]Demand!D253</f>
        <v>0</v>
      </c>
      <c r="D340" s="592">
        <f>[3]Demand!E253</f>
        <v>0</v>
      </c>
      <c r="E340" s="592">
        <f>[3]Demand!F253</f>
        <v>0</v>
      </c>
      <c r="F340" s="592">
        <f>[3]Demand!G253</f>
        <v>0</v>
      </c>
      <c r="G340" s="592">
        <f>[3]Demand!H253</f>
        <v>0</v>
      </c>
      <c r="H340" s="592">
        <f>[3]Demand!I253</f>
        <v>0</v>
      </c>
      <c r="I340" s="592">
        <f>[3]Demand!J253</f>
        <v>0</v>
      </c>
      <c r="J340" s="592">
        <f>[3]Demand!K253</f>
        <v>0</v>
      </c>
      <c r="K340" s="592">
        <f>[3]Demand!L253</f>
        <v>0</v>
      </c>
      <c r="L340" s="592">
        <f>[3]Demand!M253</f>
        <v>0</v>
      </c>
      <c r="M340" s="592">
        <f>[3]Demand!N253</f>
        <v>0</v>
      </c>
      <c r="N340" s="32">
        <f t="shared" si="893"/>
        <v>0</v>
      </c>
      <c r="P340" s="1">
        <f t="shared" si="899"/>
        <v>2024</v>
      </c>
      <c r="Q340" s="390">
        <v>0</v>
      </c>
      <c r="R340" s="390">
        <v>0</v>
      </c>
      <c r="S340" s="390">
        <v>0</v>
      </c>
      <c r="T340" s="390">
        <v>0</v>
      </c>
      <c r="U340" s="390">
        <v>0</v>
      </c>
      <c r="V340" s="390">
        <v>0</v>
      </c>
      <c r="W340" s="390">
        <v>0</v>
      </c>
      <c r="X340" s="390">
        <v>0</v>
      </c>
      <c r="Y340" s="390">
        <v>0</v>
      </c>
      <c r="Z340" s="390">
        <v>0</v>
      </c>
      <c r="AA340" s="390">
        <v>0</v>
      </c>
      <c r="AB340" s="390">
        <v>0</v>
      </c>
      <c r="AC340" s="32">
        <f t="shared" si="901"/>
        <v>0</v>
      </c>
      <c r="AE340" s="237"/>
      <c r="AF340" s="259"/>
      <c r="AH340" s="25"/>
      <c r="AI340" s="237" t="str">
        <f t="shared" si="904"/>
        <v>AA</v>
      </c>
      <c r="AJ340" s="25">
        <f t="shared" si="905"/>
        <v>2039</v>
      </c>
      <c r="AK340" s="284">
        <f t="shared" si="906"/>
        <v>11</v>
      </c>
      <c r="AL340" s="285">
        <f t="shared" ca="1" si="889"/>
        <v>0</v>
      </c>
      <c r="AM340" s="285">
        <f t="shared" ca="1" si="889"/>
        <v>0</v>
      </c>
      <c r="AN340" s="285">
        <f t="shared" ca="1" si="889"/>
        <v>0</v>
      </c>
      <c r="AO340" s="285">
        <f t="shared" ca="1" si="889"/>
        <v>0</v>
      </c>
      <c r="AP340" s="285">
        <f t="shared" ca="1" si="889"/>
        <v>0</v>
      </c>
      <c r="AQ340" s="285">
        <f t="shared" ca="1" si="889"/>
        <v>0</v>
      </c>
      <c r="AR340" s="285">
        <f t="shared" ca="1" si="889"/>
        <v>0</v>
      </c>
      <c r="AS340" s="285">
        <f t="shared" ca="1" si="889"/>
        <v>0</v>
      </c>
      <c r="AT340" s="285">
        <f t="shared" ca="1" si="889"/>
        <v>0</v>
      </c>
      <c r="AU340" s="285">
        <f t="shared" ca="1" si="889"/>
        <v>150</v>
      </c>
      <c r="AV340" s="285">
        <f t="shared" ca="1" si="890"/>
        <v>500</v>
      </c>
      <c r="AW340" s="285">
        <f t="shared" ca="1" si="890"/>
        <v>0</v>
      </c>
      <c r="AX340" s="285">
        <f t="shared" ca="1" si="890"/>
        <v>0</v>
      </c>
      <c r="AY340" s="609">
        <f t="shared" ca="1" si="890"/>
        <v>0</v>
      </c>
      <c r="AZ340" s="285">
        <f t="shared" ca="1" si="890"/>
        <v>10</v>
      </c>
      <c r="BA340" s="285">
        <f t="shared" ca="1" si="890"/>
        <v>25</v>
      </c>
      <c r="BB340" s="285">
        <f t="shared" ca="1" si="890"/>
        <v>7</v>
      </c>
      <c r="BC340" s="285">
        <f t="shared" ca="1" si="890"/>
        <v>0</v>
      </c>
      <c r="BD340" s="285">
        <f t="shared" ca="1" si="890"/>
        <v>7</v>
      </c>
      <c r="BE340" s="285">
        <f t="shared" ca="1" si="895"/>
        <v>0</v>
      </c>
      <c r="BF340" s="285">
        <f t="shared" ca="1" si="888"/>
        <v>25</v>
      </c>
      <c r="BG340" s="285">
        <f t="shared" ca="1" si="888"/>
        <v>0</v>
      </c>
      <c r="BH340" s="285">
        <f t="shared" ca="1" si="888"/>
        <v>0</v>
      </c>
      <c r="BI340" s="285">
        <f t="shared" ca="1" si="888"/>
        <v>0</v>
      </c>
      <c r="BJ340" s="285">
        <f t="shared" ca="1" si="891"/>
        <v>15</v>
      </c>
      <c r="BK340" s="285">
        <f t="shared" ca="1" si="891"/>
        <v>0</v>
      </c>
      <c r="BL340" s="285">
        <f t="shared" ca="1" si="891"/>
        <v>0</v>
      </c>
      <c r="BM340" s="285">
        <f t="shared" ca="1" si="891"/>
        <v>0</v>
      </c>
      <c r="BN340" s="285">
        <f t="shared" ca="1" si="891"/>
        <v>0</v>
      </c>
      <c r="BO340" s="285">
        <f t="shared" ca="1" si="891"/>
        <v>0</v>
      </c>
      <c r="BP340" s="285">
        <f t="shared" ca="1" si="891"/>
        <v>0</v>
      </c>
      <c r="BQ340" s="514">
        <f t="shared" ca="1" si="896"/>
        <v>24</v>
      </c>
      <c r="BR340" s="566">
        <f t="shared" ca="1" si="903"/>
        <v>88.6</v>
      </c>
      <c r="BS340" s="274">
        <f t="shared" ca="1" si="903"/>
        <v>650</v>
      </c>
      <c r="BT340" s="285">
        <f t="shared" ca="1" si="897"/>
        <v>739</v>
      </c>
      <c r="BU340" s="286" t="str">
        <f t="shared" si="907"/>
        <v>L</v>
      </c>
      <c r="BV340" s="323">
        <f t="shared" ca="1" si="847"/>
        <v>739</v>
      </c>
      <c r="BW340" s="323">
        <f t="shared" ca="1" si="848"/>
        <v>0</v>
      </c>
      <c r="BX340" s="29"/>
      <c r="BY340" s="29"/>
      <c r="BZ340" s="29"/>
      <c r="CA340" s="237" t="str">
        <f t="shared" si="892"/>
        <v>L</v>
      </c>
      <c r="CB340" s="278">
        <f t="shared" si="849"/>
        <v>2039</v>
      </c>
      <c r="CC340" s="279">
        <f t="shared" si="850"/>
        <v>11</v>
      </c>
      <c r="CD340" s="280">
        <f t="shared" ca="1" si="851"/>
        <v>0</v>
      </c>
      <c r="CE340" s="280">
        <f t="shared" ca="1" si="852"/>
        <v>0</v>
      </c>
      <c r="CF340" s="280">
        <f t="shared" ca="1" si="853"/>
        <v>0</v>
      </c>
      <c r="CG340" s="280">
        <f t="shared" ca="1" si="854"/>
        <v>0</v>
      </c>
      <c r="CH340" s="280">
        <f t="shared" ca="1" si="855"/>
        <v>0</v>
      </c>
      <c r="CI340" s="280">
        <f t="shared" ca="1" si="856"/>
        <v>0</v>
      </c>
      <c r="CJ340" s="280">
        <f t="shared" ca="1" si="857"/>
        <v>0</v>
      </c>
      <c r="CK340" s="280">
        <f t="shared" ca="1" si="858"/>
        <v>0</v>
      </c>
      <c r="CL340" s="280">
        <f t="shared" ca="1" si="859"/>
        <v>0</v>
      </c>
      <c r="CM340" s="280">
        <f t="shared" ca="1" si="860"/>
        <v>150</v>
      </c>
      <c r="CN340" s="280">
        <f t="shared" ca="1" si="861"/>
        <v>500</v>
      </c>
      <c r="CO340" s="280">
        <f t="shared" ca="1" si="862"/>
        <v>0</v>
      </c>
      <c r="CP340" s="365">
        <f t="shared" ca="1" si="863"/>
        <v>0</v>
      </c>
      <c r="CQ340" s="613">
        <f t="shared" ca="1" si="864"/>
        <v>0</v>
      </c>
      <c r="CR340" s="280">
        <f t="shared" ca="1" si="865"/>
        <v>7</v>
      </c>
      <c r="CS340" s="280">
        <f t="shared" ca="1" si="866"/>
        <v>25</v>
      </c>
      <c r="CT340" s="280">
        <f t="shared" ca="1" si="867"/>
        <v>6</v>
      </c>
      <c r="CU340" s="280">
        <f t="shared" ca="1" si="868"/>
        <v>0</v>
      </c>
      <c r="CV340" s="280">
        <f t="shared" ca="1" si="869"/>
        <v>5</v>
      </c>
      <c r="CW340" s="365">
        <f t="shared" ca="1" si="870"/>
        <v>0</v>
      </c>
      <c r="CX340" s="280">
        <f t="shared" ca="1" si="871"/>
        <v>25</v>
      </c>
      <c r="CY340" s="280">
        <f t="shared" ca="1" si="872"/>
        <v>0</v>
      </c>
      <c r="CZ340" s="280">
        <f t="shared" ca="1" si="873"/>
        <v>0</v>
      </c>
      <c r="DA340" s="280">
        <f t="shared" ca="1" si="874"/>
        <v>0</v>
      </c>
      <c r="DB340" s="280">
        <f t="shared" ca="1" si="875"/>
        <v>15</v>
      </c>
      <c r="DC340" s="280">
        <f t="shared" ca="1" si="876"/>
        <v>0</v>
      </c>
      <c r="DD340" s="280">
        <f t="shared" ca="1" si="877"/>
        <v>0</v>
      </c>
      <c r="DE340" s="280">
        <f t="shared" ca="1" si="878"/>
        <v>0</v>
      </c>
      <c r="DF340" s="280">
        <f t="shared" ca="1" si="879"/>
        <v>0</v>
      </c>
      <c r="DG340" s="280">
        <f t="shared" ca="1" si="880"/>
        <v>0</v>
      </c>
      <c r="DH340" s="280">
        <f t="shared" ca="1" si="881"/>
        <v>0</v>
      </c>
      <c r="DI340" s="568">
        <f t="shared" ca="1" si="882"/>
        <v>18</v>
      </c>
      <c r="DJ340" s="568">
        <f t="shared" ca="1" si="883"/>
        <v>65</v>
      </c>
      <c r="DK340" s="414">
        <f t="shared" ca="1" si="884"/>
        <v>650</v>
      </c>
      <c r="DL340" s="281">
        <f t="shared" ca="1" si="885"/>
        <v>733</v>
      </c>
      <c r="DM340" s="281">
        <f t="shared" ca="1" si="902"/>
        <v>733</v>
      </c>
      <c r="DN340" s="454">
        <f t="shared" ca="1" si="886"/>
        <v>0</v>
      </c>
      <c r="DO340" s="626">
        <f t="shared" ca="1" si="887"/>
        <v>0</v>
      </c>
    </row>
    <row r="341" spans="1:119" ht="11.25" customHeight="1">
      <c r="A341" s="1">
        <f t="shared" si="898"/>
        <v>2025</v>
      </c>
      <c r="B341" s="592">
        <f>[3]Demand!C254</f>
        <v>0</v>
      </c>
      <c r="C341" s="592">
        <f>[3]Demand!D254</f>
        <v>0</v>
      </c>
      <c r="D341" s="592">
        <f>[3]Demand!E254</f>
        <v>0</v>
      </c>
      <c r="E341" s="592">
        <f>[3]Demand!F254</f>
        <v>0</v>
      </c>
      <c r="F341" s="592">
        <f>[3]Demand!G254</f>
        <v>0</v>
      </c>
      <c r="G341" s="592">
        <f>[3]Demand!H254</f>
        <v>0</v>
      </c>
      <c r="H341" s="592">
        <f>[3]Demand!I254</f>
        <v>0</v>
      </c>
      <c r="I341" s="592">
        <f>[3]Demand!J254</f>
        <v>0</v>
      </c>
      <c r="J341" s="592">
        <f>[3]Demand!K254</f>
        <v>0</v>
      </c>
      <c r="K341" s="592">
        <f>[3]Demand!L254</f>
        <v>0</v>
      </c>
      <c r="L341" s="592">
        <f>[3]Demand!M254</f>
        <v>0</v>
      </c>
      <c r="M341" s="592">
        <f>[3]Demand!N254</f>
        <v>0</v>
      </c>
      <c r="N341" s="32">
        <f t="shared" si="893"/>
        <v>0</v>
      </c>
      <c r="P341" s="1">
        <f t="shared" si="899"/>
        <v>2025</v>
      </c>
      <c r="Q341" s="390">
        <v>0</v>
      </c>
      <c r="R341" s="390">
        <v>0</v>
      </c>
      <c r="S341" s="390">
        <v>0</v>
      </c>
      <c r="T341" s="390">
        <v>0</v>
      </c>
      <c r="U341" s="390">
        <v>0</v>
      </c>
      <c r="V341" s="390">
        <v>0</v>
      </c>
      <c r="W341" s="390">
        <v>0</v>
      </c>
      <c r="X341" s="390">
        <v>0</v>
      </c>
      <c r="Y341" s="390">
        <v>0</v>
      </c>
      <c r="Z341" s="390">
        <v>0</v>
      </c>
      <c r="AA341" s="390">
        <v>0</v>
      </c>
      <c r="AB341" s="390">
        <v>0</v>
      </c>
      <c r="AC341" s="32">
        <f t="shared" si="901"/>
        <v>0</v>
      </c>
      <c r="AD341" s="55"/>
      <c r="AE341" s="262"/>
      <c r="AF341" s="262"/>
      <c r="AH341" s="25"/>
      <c r="AI341" s="237" t="str">
        <f t="shared" si="904"/>
        <v>AB</v>
      </c>
      <c r="AJ341" s="25">
        <f t="shared" si="905"/>
        <v>2039</v>
      </c>
      <c r="AK341" s="284">
        <f t="shared" si="906"/>
        <v>12</v>
      </c>
      <c r="AL341" s="285">
        <f t="shared" ca="1" si="889"/>
        <v>0</v>
      </c>
      <c r="AM341" s="285">
        <f t="shared" ca="1" si="889"/>
        <v>0</v>
      </c>
      <c r="AN341" s="285">
        <f t="shared" ca="1" si="889"/>
        <v>0</v>
      </c>
      <c r="AO341" s="285">
        <f t="shared" ca="1" si="889"/>
        <v>0</v>
      </c>
      <c r="AP341" s="285">
        <f t="shared" ca="1" si="889"/>
        <v>0</v>
      </c>
      <c r="AQ341" s="285">
        <f t="shared" ca="1" si="889"/>
        <v>0</v>
      </c>
      <c r="AR341" s="285">
        <f t="shared" ca="1" si="889"/>
        <v>0</v>
      </c>
      <c r="AS341" s="285">
        <f t="shared" ca="1" si="889"/>
        <v>0</v>
      </c>
      <c r="AT341" s="285">
        <f t="shared" ca="1" si="889"/>
        <v>0</v>
      </c>
      <c r="AU341" s="285">
        <f t="shared" ca="1" si="889"/>
        <v>150</v>
      </c>
      <c r="AV341" s="285">
        <f t="shared" ca="1" si="890"/>
        <v>500</v>
      </c>
      <c r="AW341" s="285">
        <f t="shared" ca="1" si="890"/>
        <v>0</v>
      </c>
      <c r="AX341" s="285">
        <f t="shared" ca="1" si="890"/>
        <v>0</v>
      </c>
      <c r="AY341" s="609">
        <f t="shared" ca="1" si="890"/>
        <v>0</v>
      </c>
      <c r="AZ341" s="285">
        <f t="shared" ca="1" si="890"/>
        <v>11</v>
      </c>
      <c r="BA341" s="285">
        <f t="shared" ca="1" si="890"/>
        <v>25</v>
      </c>
      <c r="BB341" s="285">
        <f t="shared" ca="1" si="890"/>
        <v>6</v>
      </c>
      <c r="BC341" s="285">
        <f t="shared" ca="1" si="890"/>
        <v>0</v>
      </c>
      <c r="BD341" s="285">
        <f t="shared" ca="1" si="890"/>
        <v>5</v>
      </c>
      <c r="BE341" s="285">
        <f t="shared" ca="1" si="895"/>
        <v>0</v>
      </c>
      <c r="BF341" s="285">
        <f t="shared" ca="1" si="888"/>
        <v>25</v>
      </c>
      <c r="BG341" s="285">
        <f t="shared" ca="1" si="888"/>
        <v>0</v>
      </c>
      <c r="BH341" s="285">
        <f t="shared" ca="1" si="888"/>
        <v>0</v>
      </c>
      <c r="BI341" s="285">
        <f t="shared" ca="1" si="888"/>
        <v>0</v>
      </c>
      <c r="BJ341" s="285">
        <f t="shared" ca="1" si="891"/>
        <v>15</v>
      </c>
      <c r="BK341" s="285">
        <f t="shared" ca="1" si="891"/>
        <v>0</v>
      </c>
      <c r="BL341" s="285">
        <f t="shared" ca="1" si="891"/>
        <v>0</v>
      </c>
      <c r="BM341" s="285">
        <f t="shared" ca="1" si="891"/>
        <v>0</v>
      </c>
      <c r="BN341" s="285">
        <f t="shared" ca="1" si="891"/>
        <v>0</v>
      </c>
      <c r="BO341" s="285">
        <f t="shared" ca="1" si="891"/>
        <v>0</v>
      </c>
      <c r="BP341" s="285">
        <f t="shared" ca="1" si="891"/>
        <v>0</v>
      </c>
      <c r="BQ341" s="514">
        <f t="shared" ca="1" si="896"/>
        <v>22</v>
      </c>
      <c r="BR341" s="566">
        <f t="shared" ca="1" si="903"/>
        <v>87.3</v>
      </c>
      <c r="BS341" s="274">
        <f t="shared" ca="1" si="903"/>
        <v>650</v>
      </c>
      <c r="BT341" s="285">
        <f t="shared" ca="1" si="897"/>
        <v>737</v>
      </c>
      <c r="BU341" s="286" t="str">
        <f t="shared" si="907"/>
        <v>M</v>
      </c>
      <c r="BV341" s="323">
        <f t="shared" ca="1" si="847"/>
        <v>737</v>
      </c>
      <c r="BW341" s="323">
        <f t="shared" ca="1" si="848"/>
        <v>0</v>
      </c>
      <c r="BX341" s="29"/>
      <c r="BY341" s="29"/>
      <c r="BZ341" s="29"/>
      <c r="CA341" s="237" t="str">
        <f t="shared" si="892"/>
        <v>M</v>
      </c>
      <c r="CB341" s="278">
        <f t="shared" si="849"/>
        <v>2039</v>
      </c>
      <c r="CC341" s="279">
        <f t="shared" si="850"/>
        <v>12</v>
      </c>
      <c r="CD341" s="280">
        <f t="shared" ca="1" si="851"/>
        <v>0</v>
      </c>
      <c r="CE341" s="280">
        <f t="shared" ca="1" si="852"/>
        <v>0</v>
      </c>
      <c r="CF341" s="280">
        <f t="shared" ca="1" si="853"/>
        <v>0</v>
      </c>
      <c r="CG341" s="280">
        <f t="shared" ca="1" si="854"/>
        <v>0</v>
      </c>
      <c r="CH341" s="280">
        <f t="shared" ca="1" si="855"/>
        <v>0</v>
      </c>
      <c r="CI341" s="280">
        <f t="shared" ca="1" si="856"/>
        <v>0</v>
      </c>
      <c r="CJ341" s="280">
        <f t="shared" ca="1" si="857"/>
        <v>0</v>
      </c>
      <c r="CK341" s="280">
        <f t="shared" ca="1" si="858"/>
        <v>0</v>
      </c>
      <c r="CL341" s="280">
        <f t="shared" ca="1" si="859"/>
        <v>600</v>
      </c>
      <c r="CM341" s="280">
        <f t="shared" ca="1" si="860"/>
        <v>150</v>
      </c>
      <c r="CN341" s="280">
        <f t="shared" ca="1" si="861"/>
        <v>500</v>
      </c>
      <c r="CO341" s="280">
        <f t="shared" ca="1" si="862"/>
        <v>0</v>
      </c>
      <c r="CP341" s="365">
        <f t="shared" ca="1" si="863"/>
        <v>0</v>
      </c>
      <c r="CQ341" s="613">
        <f t="shared" ca="1" si="864"/>
        <v>0</v>
      </c>
      <c r="CR341" s="280">
        <f t="shared" ca="1" si="865"/>
        <v>10</v>
      </c>
      <c r="CS341" s="280">
        <f t="shared" ca="1" si="866"/>
        <v>25</v>
      </c>
      <c r="CT341" s="280">
        <f t="shared" ca="1" si="867"/>
        <v>8</v>
      </c>
      <c r="CU341" s="280">
        <f t="shared" ca="1" si="868"/>
        <v>0</v>
      </c>
      <c r="CV341" s="280">
        <f t="shared" ca="1" si="869"/>
        <v>6</v>
      </c>
      <c r="CW341" s="365">
        <f t="shared" ca="1" si="870"/>
        <v>0</v>
      </c>
      <c r="CX341" s="280">
        <f t="shared" ca="1" si="871"/>
        <v>25</v>
      </c>
      <c r="CY341" s="280">
        <f t="shared" ca="1" si="872"/>
        <v>0</v>
      </c>
      <c r="CZ341" s="280">
        <f t="shared" ca="1" si="873"/>
        <v>0</v>
      </c>
      <c r="DA341" s="280">
        <f t="shared" ca="1" si="874"/>
        <v>0</v>
      </c>
      <c r="DB341" s="280">
        <f t="shared" ca="1" si="875"/>
        <v>15</v>
      </c>
      <c r="DC341" s="280">
        <f t="shared" ca="1" si="876"/>
        <v>0</v>
      </c>
      <c r="DD341" s="280">
        <f t="shared" ca="1" si="877"/>
        <v>0</v>
      </c>
      <c r="DE341" s="280">
        <f t="shared" ca="1" si="878"/>
        <v>0</v>
      </c>
      <c r="DF341" s="280">
        <f t="shared" ca="1" si="879"/>
        <v>0</v>
      </c>
      <c r="DG341" s="280">
        <f t="shared" ca="1" si="880"/>
        <v>0</v>
      </c>
      <c r="DH341" s="280">
        <f t="shared" ca="1" si="881"/>
        <v>0</v>
      </c>
      <c r="DI341" s="568">
        <f t="shared" ca="1" si="882"/>
        <v>24</v>
      </c>
      <c r="DJ341" s="568">
        <f t="shared" ca="1" si="883"/>
        <v>65</v>
      </c>
      <c r="DK341" s="414">
        <f t="shared" ca="1" si="884"/>
        <v>1250</v>
      </c>
      <c r="DL341" s="281">
        <f t="shared" ca="1" si="885"/>
        <v>1339</v>
      </c>
      <c r="DM341" s="281">
        <f t="shared" ca="1" si="902"/>
        <v>1340</v>
      </c>
      <c r="DN341" s="454">
        <f t="shared" ca="1" si="886"/>
        <v>1</v>
      </c>
      <c r="DO341" s="626">
        <f t="shared" ca="1" si="887"/>
        <v>7.468259895444362E-4</v>
      </c>
    </row>
    <row r="342" spans="1:119" ht="11.25" customHeight="1">
      <c r="A342" s="1">
        <f t="shared" si="898"/>
        <v>2026</v>
      </c>
      <c r="B342" s="592">
        <f>[3]Demand!C255</f>
        <v>0</v>
      </c>
      <c r="C342" s="592">
        <f>[3]Demand!D255</f>
        <v>0</v>
      </c>
      <c r="D342" s="592">
        <f>[3]Demand!E255</f>
        <v>0</v>
      </c>
      <c r="E342" s="592">
        <f>[3]Demand!F255</f>
        <v>0</v>
      </c>
      <c r="F342" s="592">
        <f>[3]Demand!G255</f>
        <v>0</v>
      </c>
      <c r="G342" s="592">
        <f>[3]Demand!H255</f>
        <v>0</v>
      </c>
      <c r="H342" s="592">
        <f>[3]Demand!I255</f>
        <v>0</v>
      </c>
      <c r="I342" s="592">
        <f>[3]Demand!J255</f>
        <v>0</v>
      </c>
      <c r="J342" s="592">
        <f>[3]Demand!K255</f>
        <v>0</v>
      </c>
      <c r="K342" s="592">
        <f>[3]Demand!L255</f>
        <v>0</v>
      </c>
      <c r="L342" s="592">
        <f>[3]Demand!M255</f>
        <v>0</v>
      </c>
      <c r="M342" s="592">
        <f>[3]Demand!N255</f>
        <v>0</v>
      </c>
      <c r="N342" s="32">
        <f t="shared" si="893"/>
        <v>0</v>
      </c>
      <c r="P342" s="1">
        <f t="shared" si="899"/>
        <v>2026</v>
      </c>
      <c r="Q342" s="390">
        <v>0</v>
      </c>
      <c r="R342" s="390">
        <v>0</v>
      </c>
      <c r="S342" s="390">
        <v>0</v>
      </c>
      <c r="T342" s="390">
        <v>0</v>
      </c>
      <c r="U342" s="390">
        <v>0</v>
      </c>
      <c r="V342" s="390">
        <v>0</v>
      </c>
      <c r="W342" s="390">
        <v>0</v>
      </c>
      <c r="X342" s="390">
        <v>0</v>
      </c>
      <c r="Y342" s="390">
        <v>0</v>
      </c>
      <c r="Z342" s="390">
        <v>0</v>
      </c>
      <c r="AA342" s="390">
        <v>0</v>
      </c>
      <c r="AB342" s="390">
        <v>0</v>
      </c>
      <c r="AC342" s="32">
        <f t="shared" ref="AC342:AC347" si="908">SUM(Q342:AB342)</f>
        <v>0</v>
      </c>
      <c r="AE342" s="237"/>
      <c r="AF342" s="259"/>
      <c r="AH342" s="25"/>
      <c r="AI342" s="237" t="str">
        <f t="shared" si="904"/>
        <v>Q</v>
      </c>
      <c r="AJ342" s="25">
        <f t="shared" si="905"/>
        <v>2040</v>
      </c>
      <c r="AK342" s="284">
        <f t="shared" si="906"/>
        <v>1</v>
      </c>
      <c r="AL342" s="285">
        <f t="shared" ca="1" si="889"/>
        <v>0</v>
      </c>
      <c r="AM342" s="285">
        <f t="shared" ca="1" si="889"/>
        <v>0</v>
      </c>
      <c r="AN342" s="285">
        <f t="shared" ca="1" si="889"/>
        <v>0</v>
      </c>
      <c r="AO342" s="285">
        <f t="shared" ca="1" si="889"/>
        <v>0</v>
      </c>
      <c r="AP342" s="285">
        <f t="shared" ca="1" si="889"/>
        <v>0</v>
      </c>
      <c r="AQ342" s="285">
        <f t="shared" ca="1" si="889"/>
        <v>0</v>
      </c>
      <c r="AR342" s="285">
        <f t="shared" ca="1" si="889"/>
        <v>0</v>
      </c>
      <c r="AS342" s="285">
        <f t="shared" ca="1" si="889"/>
        <v>0</v>
      </c>
      <c r="AT342" s="285">
        <f t="shared" ca="1" si="889"/>
        <v>600</v>
      </c>
      <c r="AU342" s="285">
        <f t="shared" ca="1" si="889"/>
        <v>150</v>
      </c>
      <c r="AV342" s="285">
        <f t="shared" ca="1" si="890"/>
        <v>500</v>
      </c>
      <c r="AW342" s="285">
        <f t="shared" ca="1" si="890"/>
        <v>0</v>
      </c>
      <c r="AX342" s="285">
        <f t="shared" ca="1" si="890"/>
        <v>0</v>
      </c>
      <c r="AY342" s="609">
        <f t="shared" ca="1" si="890"/>
        <v>0</v>
      </c>
      <c r="AZ342" s="285">
        <f t="shared" ca="1" si="890"/>
        <v>7</v>
      </c>
      <c r="BA342" s="285">
        <f t="shared" ca="1" si="890"/>
        <v>25</v>
      </c>
      <c r="BB342" s="285">
        <f t="shared" ca="1" si="890"/>
        <v>8</v>
      </c>
      <c r="BC342" s="285">
        <f t="shared" ca="1" si="890"/>
        <v>0</v>
      </c>
      <c r="BD342" s="285">
        <f t="shared" ca="1" si="890"/>
        <v>5</v>
      </c>
      <c r="BE342" s="285">
        <f t="shared" ca="1" si="895"/>
        <v>0</v>
      </c>
      <c r="BF342" s="285">
        <f t="shared" ca="1" si="888"/>
        <v>25</v>
      </c>
      <c r="BG342" s="285">
        <f t="shared" ca="1" si="888"/>
        <v>0</v>
      </c>
      <c r="BH342" s="285">
        <f t="shared" ca="1" si="888"/>
        <v>0</v>
      </c>
      <c r="BI342" s="285">
        <f t="shared" ca="1" si="888"/>
        <v>0</v>
      </c>
      <c r="BJ342" s="285">
        <f t="shared" ca="1" si="891"/>
        <v>15</v>
      </c>
      <c r="BK342" s="285">
        <f t="shared" ca="1" si="891"/>
        <v>0</v>
      </c>
      <c r="BL342" s="285">
        <f t="shared" ca="1" si="891"/>
        <v>0</v>
      </c>
      <c r="BM342" s="285">
        <f t="shared" ca="1" si="891"/>
        <v>0</v>
      </c>
      <c r="BN342" s="285">
        <f t="shared" ca="1" si="891"/>
        <v>0</v>
      </c>
      <c r="BO342" s="285">
        <f t="shared" ca="1" si="891"/>
        <v>0</v>
      </c>
      <c r="BP342" s="285">
        <f t="shared" ca="1" si="891"/>
        <v>0</v>
      </c>
      <c r="BQ342" s="514">
        <f t="shared" ca="1" si="896"/>
        <v>20</v>
      </c>
      <c r="BR342" s="566">
        <f t="shared" ca="1" si="903"/>
        <v>85.4</v>
      </c>
      <c r="BS342" s="274">
        <f t="shared" ca="1" si="903"/>
        <v>1250</v>
      </c>
      <c r="BT342" s="285">
        <f t="shared" ca="1" si="897"/>
        <v>1335</v>
      </c>
      <c r="BU342" s="286" t="str">
        <f t="shared" si="907"/>
        <v>B</v>
      </c>
      <c r="BV342" s="323">
        <f t="shared" ca="1" si="847"/>
        <v>1335</v>
      </c>
      <c r="BW342" s="323">
        <f t="shared" ca="1" si="848"/>
        <v>0</v>
      </c>
      <c r="BX342" s="29"/>
      <c r="BY342" s="29"/>
      <c r="BZ342" s="29"/>
      <c r="CA342" s="237" t="str">
        <f t="shared" si="892"/>
        <v>B</v>
      </c>
      <c r="CB342" s="278">
        <f t="shared" si="849"/>
        <v>2040</v>
      </c>
      <c r="CC342" s="279">
        <f t="shared" si="850"/>
        <v>1</v>
      </c>
      <c r="CD342" s="280">
        <f t="shared" ca="1" si="851"/>
        <v>0</v>
      </c>
      <c r="CE342" s="280">
        <f t="shared" ca="1" si="852"/>
        <v>0</v>
      </c>
      <c r="CF342" s="280">
        <f t="shared" ca="1" si="853"/>
        <v>0</v>
      </c>
      <c r="CG342" s="280">
        <f t="shared" ca="1" si="854"/>
        <v>0</v>
      </c>
      <c r="CH342" s="280">
        <f t="shared" ca="1" si="855"/>
        <v>0</v>
      </c>
      <c r="CI342" s="280">
        <f t="shared" ca="1" si="856"/>
        <v>0</v>
      </c>
      <c r="CJ342" s="280">
        <f t="shared" ca="1" si="857"/>
        <v>0</v>
      </c>
      <c r="CK342" s="280">
        <f t="shared" ca="1" si="858"/>
        <v>0</v>
      </c>
      <c r="CL342" s="280">
        <f t="shared" ca="1" si="859"/>
        <v>600</v>
      </c>
      <c r="CM342" s="280">
        <f t="shared" ca="1" si="860"/>
        <v>150</v>
      </c>
      <c r="CN342" s="280">
        <f t="shared" ca="1" si="861"/>
        <v>500</v>
      </c>
      <c r="CO342" s="280">
        <f t="shared" ca="1" si="862"/>
        <v>0</v>
      </c>
      <c r="CP342" s="365">
        <f t="shared" ca="1" si="863"/>
        <v>0</v>
      </c>
      <c r="CQ342" s="613">
        <f t="shared" ca="1" si="864"/>
        <v>0</v>
      </c>
      <c r="CR342" s="280">
        <f t="shared" ca="1" si="865"/>
        <v>11</v>
      </c>
      <c r="CS342" s="280">
        <f t="shared" ca="1" si="866"/>
        <v>25</v>
      </c>
      <c r="CT342" s="280">
        <f t="shared" ca="1" si="867"/>
        <v>9</v>
      </c>
      <c r="CU342" s="280">
        <f t="shared" ca="1" si="868"/>
        <v>0</v>
      </c>
      <c r="CV342" s="280">
        <f t="shared" ca="1" si="869"/>
        <v>7</v>
      </c>
      <c r="CW342" s="365">
        <f t="shared" ca="1" si="870"/>
        <v>0</v>
      </c>
      <c r="CX342" s="280">
        <f t="shared" ca="1" si="871"/>
        <v>25</v>
      </c>
      <c r="CY342" s="280">
        <f t="shared" ca="1" si="872"/>
        <v>0</v>
      </c>
      <c r="CZ342" s="280">
        <f t="shared" ca="1" si="873"/>
        <v>0</v>
      </c>
      <c r="DA342" s="280">
        <f t="shared" ca="1" si="874"/>
        <v>0</v>
      </c>
      <c r="DB342" s="280">
        <f t="shared" ca="1" si="875"/>
        <v>15</v>
      </c>
      <c r="DC342" s="280">
        <f t="shared" ca="1" si="876"/>
        <v>0</v>
      </c>
      <c r="DD342" s="280">
        <f t="shared" ca="1" si="877"/>
        <v>0</v>
      </c>
      <c r="DE342" s="280">
        <f t="shared" ca="1" si="878"/>
        <v>0</v>
      </c>
      <c r="DF342" s="280">
        <f t="shared" ca="1" si="879"/>
        <v>0</v>
      </c>
      <c r="DG342" s="280">
        <f t="shared" ca="1" si="880"/>
        <v>0</v>
      </c>
      <c r="DH342" s="280">
        <f t="shared" ca="1" si="881"/>
        <v>0</v>
      </c>
      <c r="DI342" s="568">
        <f t="shared" ca="1" si="882"/>
        <v>27</v>
      </c>
      <c r="DJ342" s="568">
        <f t="shared" ca="1" si="883"/>
        <v>65</v>
      </c>
      <c r="DK342" s="414">
        <f t="shared" ca="1" si="884"/>
        <v>1250</v>
      </c>
      <c r="DL342" s="281">
        <f t="shared" ca="1" si="885"/>
        <v>1342</v>
      </c>
      <c r="DM342" s="281">
        <f t="shared" ca="1" si="902"/>
        <v>1342</v>
      </c>
      <c r="DN342" s="454">
        <f t="shared" ca="1" si="886"/>
        <v>0</v>
      </c>
      <c r="DO342" s="626">
        <f t="shared" ca="1" si="887"/>
        <v>0</v>
      </c>
    </row>
    <row r="343" spans="1:119" ht="11.25" customHeight="1">
      <c r="A343" s="1">
        <f t="shared" si="898"/>
        <v>2027</v>
      </c>
      <c r="B343" s="592">
        <f>[3]Demand!C256</f>
        <v>0</v>
      </c>
      <c r="C343" s="592">
        <f>[3]Demand!D256</f>
        <v>0</v>
      </c>
      <c r="D343" s="592">
        <f>[3]Demand!E256</f>
        <v>0</v>
      </c>
      <c r="E343" s="592">
        <f>[3]Demand!F256</f>
        <v>0</v>
      </c>
      <c r="F343" s="592">
        <f>[3]Demand!G256</f>
        <v>0</v>
      </c>
      <c r="G343" s="592">
        <f>[3]Demand!H256</f>
        <v>0</v>
      </c>
      <c r="H343" s="592">
        <f>[3]Demand!I256</f>
        <v>0</v>
      </c>
      <c r="I343" s="592">
        <f>[3]Demand!J256</f>
        <v>0</v>
      </c>
      <c r="J343" s="592">
        <f>[3]Demand!K256</f>
        <v>0</v>
      </c>
      <c r="K343" s="592">
        <f>[3]Demand!L256</f>
        <v>0</v>
      </c>
      <c r="L343" s="592">
        <f>[3]Demand!M256</f>
        <v>0</v>
      </c>
      <c r="M343" s="592">
        <f>[3]Demand!N256</f>
        <v>0</v>
      </c>
      <c r="N343" s="32">
        <f t="shared" si="893"/>
        <v>0</v>
      </c>
      <c r="P343" s="1">
        <f t="shared" si="899"/>
        <v>2027</v>
      </c>
      <c r="Q343" s="390">
        <v>0</v>
      </c>
      <c r="R343" s="390">
        <v>0</v>
      </c>
      <c r="S343" s="390">
        <v>0</v>
      </c>
      <c r="T343" s="390">
        <v>0</v>
      </c>
      <c r="U343" s="390">
        <v>0</v>
      </c>
      <c r="V343" s="390">
        <v>0</v>
      </c>
      <c r="W343" s="390">
        <v>0</v>
      </c>
      <c r="X343" s="390">
        <v>0</v>
      </c>
      <c r="Y343" s="390">
        <v>0</v>
      </c>
      <c r="Z343" s="390">
        <v>0</v>
      </c>
      <c r="AA343" s="390">
        <v>0</v>
      </c>
      <c r="AB343" s="390">
        <v>0</v>
      </c>
      <c r="AC343" s="32">
        <f t="shared" si="908"/>
        <v>0</v>
      </c>
      <c r="AD343" s="55"/>
      <c r="AE343" s="262"/>
      <c r="AF343" s="262"/>
      <c r="AH343" s="25"/>
      <c r="AI343" s="237" t="str">
        <f t="shared" si="904"/>
        <v>R</v>
      </c>
      <c r="AJ343" s="25">
        <f t="shared" si="905"/>
        <v>2040</v>
      </c>
      <c r="AK343" s="284">
        <f t="shared" si="906"/>
        <v>2</v>
      </c>
      <c r="AL343" s="285">
        <f t="shared" ca="1" si="889"/>
        <v>0</v>
      </c>
      <c r="AM343" s="285">
        <f t="shared" ca="1" si="889"/>
        <v>0</v>
      </c>
      <c r="AN343" s="285">
        <f t="shared" ca="1" si="889"/>
        <v>0</v>
      </c>
      <c r="AO343" s="285">
        <f t="shared" ca="1" si="889"/>
        <v>0</v>
      </c>
      <c r="AP343" s="285">
        <f t="shared" ca="1" si="889"/>
        <v>0</v>
      </c>
      <c r="AQ343" s="285">
        <f t="shared" ca="1" si="889"/>
        <v>0</v>
      </c>
      <c r="AR343" s="285">
        <f t="shared" ca="1" si="889"/>
        <v>0</v>
      </c>
      <c r="AS343" s="285">
        <f t="shared" ca="1" si="889"/>
        <v>0</v>
      </c>
      <c r="AT343" s="285">
        <f t="shared" ca="1" si="889"/>
        <v>600</v>
      </c>
      <c r="AU343" s="285">
        <f t="shared" ca="1" si="889"/>
        <v>150</v>
      </c>
      <c r="AV343" s="285">
        <f t="shared" ca="1" si="890"/>
        <v>500</v>
      </c>
      <c r="AW343" s="285">
        <f t="shared" ca="1" si="890"/>
        <v>0</v>
      </c>
      <c r="AX343" s="285">
        <f t="shared" ca="1" si="890"/>
        <v>0</v>
      </c>
      <c r="AY343" s="609">
        <f t="shared" ca="1" si="890"/>
        <v>0</v>
      </c>
      <c r="AZ343" s="285">
        <f t="shared" ca="1" si="890"/>
        <v>10</v>
      </c>
      <c r="BA343" s="285">
        <f t="shared" ca="1" si="890"/>
        <v>25</v>
      </c>
      <c r="BB343" s="285">
        <f t="shared" ca="1" si="890"/>
        <v>9</v>
      </c>
      <c r="BC343" s="285">
        <f t="shared" ca="1" si="890"/>
        <v>0</v>
      </c>
      <c r="BD343" s="285">
        <f t="shared" ca="1" si="890"/>
        <v>6</v>
      </c>
      <c r="BE343" s="285">
        <f t="shared" ca="1" si="895"/>
        <v>0</v>
      </c>
      <c r="BF343" s="285">
        <f t="shared" ca="1" si="888"/>
        <v>25</v>
      </c>
      <c r="BG343" s="285">
        <f t="shared" ca="1" si="888"/>
        <v>0</v>
      </c>
      <c r="BH343" s="285">
        <f t="shared" ca="1" si="888"/>
        <v>0</v>
      </c>
      <c r="BI343" s="285">
        <f t="shared" ca="1" si="888"/>
        <v>0</v>
      </c>
      <c r="BJ343" s="285">
        <f t="shared" ca="1" si="891"/>
        <v>15</v>
      </c>
      <c r="BK343" s="285">
        <f t="shared" ca="1" si="891"/>
        <v>0</v>
      </c>
      <c r="BL343" s="285">
        <f t="shared" ca="1" si="891"/>
        <v>0</v>
      </c>
      <c r="BM343" s="285">
        <f t="shared" ca="1" si="891"/>
        <v>0</v>
      </c>
      <c r="BN343" s="285">
        <f t="shared" ca="1" si="891"/>
        <v>0</v>
      </c>
      <c r="BO343" s="285">
        <f t="shared" ca="1" si="891"/>
        <v>0</v>
      </c>
      <c r="BP343" s="285">
        <f t="shared" ca="1" si="891"/>
        <v>0</v>
      </c>
      <c r="BQ343" s="514">
        <f t="shared" ca="1" si="896"/>
        <v>25</v>
      </c>
      <c r="BR343" s="566">
        <f t="shared" ca="1" si="903"/>
        <v>90</v>
      </c>
      <c r="BS343" s="274">
        <f t="shared" ca="1" si="903"/>
        <v>1250</v>
      </c>
      <c r="BT343" s="285">
        <f t="shared" ca="1" si="897"/>
        <v>1340</v>
      </c>
      <c r="BU343" s="286" t="str">
        <f t="shared" si="907"/>
        <v>C</v>
      </c>
      <c r="BV343" s="323">
        <f t="shared" ca="1" si="847"/>
        <v>1340</v>
      </c>
      <c r="BW343" s="323">
        <f t="shared" ca="1" si="848"/>
        <v>0</v>
      </c>
      <c r="BX343" s="29"/>
      <c r="BY343" s="29"/>
      <c r="BZ343" s="29"/>
      <c r="CA343" s="237" t="str">
        <f t="shared" si="892"/>
        <v>C</v>
      </c>
      <c r="CB343" s="278">
        <f t="shared" si="849"/>
        <v>2040</v>
      </c>
      <c r="CC343" s="279">
        <f t="shared" si="850"/>
        <v>2</v>
      </c>
      <c r="CD343" s="280">
        <f t="shared" ca="1" si="851"/>
        <v>0</v>
      </c>
      <c r="CE343" s="280">
        <f t="shared" ca="1" si="852"/>
        <v>0</v>
      </c>
      <c r="CF343" s="280">
        <f t="shared" ca="1" si="853"/>
        <v>0</v>
      </c>
      <c r="CG343" s="280">
        <f t="shared" ca="1" si="854"/>
        <v>0</v>
      </c>
      <c r="CH343" s="280">
        <f t="shared" ca="1" si="855"/>
        <v>0</v>
      </c>
      <c r="CI343" s="280">
        <f t="shared" ca="1" si="856"/>
        <v>0</v>
      </c>
      <c r="CJ343" s="280">
        <f t="shared" ca="1" si="857"/>
        <v>0</v>
      </c>
      <c r="CK343" s="280">
        <f t="shared" ca="1" si="858"/>
        <v>0</v>
      </c>
      <c r="CL343" s="280">
        <f t="shared" ca="1" si="859"/>
        <v>600</v>
      </c>
      <c r="CM343" s="280">
        <f t="shared" ca="1" si="860"/>
        <v>150</v>
      </c>
      <c r="CN343" s="280">
        <f t="shared" ca="1" si="861"/>
        <v>500</v>
      </c>
      <c r="CO343" s="280">
        <f t="shared" ca="1" si="862"/>
        <v>0</v>
      </c>
      <c r="CP343" s="365">
        <f t="shared" ca="1" si="863"/>
        <v>0</v>
      </c>
      <c r="CQ343" s="613">
        <f t="shared" ca="1" si="864"/>
        <v>0</v>
      </c>
      <c r="CR343" s="280">
        <f t="shared" ca="1" si="865"/>
        <v>11</v>
      </c>
      <c r="CS343" s="280">
        <f t="shared" ca="1" si="866"/>
        <v>25</v>
      </c>
      <c r="CT343" s="280">
        <f t="shared" ca="1" si="867"/>
        <v>6</v>
      </c>
      <c r="CU343" s="280">
        <f t="shared" ca="1" si="868"/>
        <v>0</v>
      </c>
      <c r="CV343" s="280">
        <f t="shared" ca="1" si="869"/>
        <v>6</v>
      </c>
      <c r="CW343" s="365">
        <f t="shared" ca="1" si="870"/>
        <v>0</v>
      </c>
      <c r="CX343" s="280">
        <f t="shared" ca="1" si="871"/>
        <v>25</v>
      </c>
      <c r="CY343" s="280">
        <f t="shared" ca="1" si="872"/>
        <v>0</v>
      </c>
      <c r="CZ343" s="280">
        <f t="shared" ca="1" si="873"/>
        <v>0</v>
      </c>
      <c r="DA343" s="280">
        <f t="shared" ca="1" si="874"/>
        <v>0</v>
      </c>
      <c r="DB343" s="280">
        <f t="shared" ca="1" si="875"/>
        <v>15</v>
      </c>
      <c r="DC343" s="280">
        <f t="shared" ca="1" si="876"/>
        <v>0</v>
      </c>
      <c r="DD343" s="280">
        <f t="shared" ca="1" si="877"/>
        <v>0</v>
      </c>
      <c r="DE343" s="280">
        <f t="shared" ca="1" si="878"/>
        <v>0</v>
      </c>
      <c r="DF343" s="280">
        <f t="shared" ca="1" si="879"/>
        <v>0</v>
      </c>
      <c r="DG343" s="280">
        <f t="shared" ca="1" si="880"/>
        <v>0</v>
      </c>
      <c r="DH343" s="280">
        <f t="shared" ca="1" si="881"/>
        <v>0</v>
      </c>
      <c r="DI343" s="568">
        <f t="shared" ca="1" si="882"/>
        <v>23</v>
      </c>
      <c r="DJ343" s="568">
        <f t="shared" ca="1" si="883"/>
        <v>65</v>
      </c>
      <c r="DK343" s="414">
        <f t="shared" ca="1" si="884"/>
        <v>1250</v>
      </c>
      <c r="DL343" s="281">
        <f t="shared" ca="1" si="885"/>
        <v>1338</v>
      </c>
      <c r="DM343" s="281">
        <f t="shared" ca="1" si="902"/>
        <v>1338</v>
      </c>
      <c r="DN343" s="454">
        <f t="shared" ca="1" si="886"/>
        <v>0</v>
      </c>
      <c r="DO343" s="626">
        <f t="shared" ca="1" si="887"/>
        <v>0</v>
      </c>
    </row>
    <row r="344" spans="1:119" ht="11.25" customHeight="1">
      <c r="A344" s="1">
        <f t="shared" si="898"/>
        <v>2028</v>
      </c>
      <c r="B344" s="592">
        <f>[3]Demand!C257</f>
        <v>0</v>
      </c>
      <c r="C344" s="592">
        <f>[3]Demand!D257</f>
        <v>0</v>
      </c>
      <c r="D344" s="592">
        <f>[3]Demand!E257</f>
        <v>0</v>
      </c>
      <c r="E344" s="592">
        <f>[3]Demand!F257</f>
        <v>0</v>
      </c>
      <c r="F344" s="592">
        <f>[3]Demand!G257</f>
        <v>0</v>
      </c>
      <c r="G344" s="592">
        <f>[3]Demand!H257</f>
        <v>0</v>
      </c>
      <c r="H344" s="592">
        <f>[3]Demand!I257</f>
        <v>0</v>
      </c>
      <c r="I344" s="592">
        <f>[3]Demand!J257</f>
        <v>0</v>
      </c>
      <c r="J344" s="592">
        <f>[3]Demand!K257</f>
        <v>0</v>
      </c>
      <c r="K344" s="592">
        <f>[3]Demand!L257</f>
        <v>0</v>
      </c>
      <c r="L344" s="592">
        <f>[3]Demand!M257</f>
        <v>0</v>
      </c>
      <c r="M344" s="592">
        <f>[3]Demand!N257</f>
        <v>0</v>
      </c>
      <c r="N344" s="32">
        <f t="shared" si="893"/>
        <v>0</v>
      </c>
      <c r="P344" s="1">
        <f t="shared" si="899"/>
        <v>2028</v>
      </c>
      <c r="Q344" s="390">
        <v>0</v>
      </c>
      <c r="R344" s="390">
        <v>0</v>
      </c>
      <c r="S344" s="390">
        <v>0</v>
      </c>
      <c r="T344" s="390">
        <v>0</v>
      </c>
      <c r="U344" s="390">
        <v>0</v>
      </c>
      <c r="V344" s="390">
        <v>0</v>
      </c>
      <c r="W344" s="390">
        <v>0</v>
      </c>
      <c r="X344" s="390">
        <v>0</v>
      </c>
      <c r="Y344" s="390">
        <v>0</v>
      </c>
      <c r="Z344" s="390">
        <v>0</v>
      </c>
      <c r="AA344" s="390">
        <v>0</v>
      </c>
      <c r="AB344" s="390">
        <v>0</v>
      </c>
      <c r="AC344" s="32">
        <f t="shared" si="908"/>
        <v>0</v>
      </c>
      <c r="AE344" s="237"/>
      <c r="AF344" s="259"/>
      <c r="AH344" s="25"/>
      <c r="AI344" s="237" t="str">
        <f t="shared" si="904"/>
        <v>S</v>
      </c>
      <c r="AJ344" s="25">
        <f t="shared" si="905"/>
        <v>2040</v>
      </c>
      <c r="AK344" s="284">
        <f t="shared" si="906"/>
        <v>3</v>
      </c>
      <c r="AL344" s="285">
        <f t="shared" ca="1" si="889"/>
        <v>0</v>
      </c>
      <c r="AM344" s="285">
        <f t="shared" ca="1" si="889"/>
        <v>0</v>
      </c>
      <c r="AN344" s="285">
        <f t="shared" ca="1" si="889"/>
        <v>0</v>
      </c>
      <c r="AO344" s="285">
        <f t="shared" ca="1" si="889"/>
        <v>0</v>
      </c>
      <c r="AP344" s="285">
        <f t="shared" ca="1" si="889"/>
        <v>0</v>
      </c>
      <c r="AQ344" s="285">
        <f t="shared" ca="1" si="889"/>
        <v>0</v>
      </c>
      <c r="AR344" s="285">
        <f t="shared" ca="1" si="889"/>
        <v>0</v>
      </c>
      <c r="AS344" s="285">
        <f t="shared" ca="1" si="889"/>
        <v>0</v>
      </c>
      <c r="AT344" s="285">
        <f t="shared" ca="1" si="889"/>
        <v>600</v>
      </c>
      <c r="AU344" s="285">
        <f t="shared" ca="1" si="889"/>
        <v>150</v>
      </c>
      <c r="AV344" s="285">
        <f t="shared" ca="1" si="890"/>
        <v>500</v>
      </c>
      <c r="AW344" s="285">
        <f t="shared" ca="1" si="890"/>
        <v>0</v>
      </c>
      <c r="AX344" s="285">
        <f t="shared" ca="1" si="890"/>
        <v>0</v>
      </c>
      <c r="AY344" s="609">
        <f t="shared" ca="1" si="890"/>
        <v>0</v>
      </c>
      <c r="AZ344" s="285">
        <f t="shared" ca="1" si="890"/>
        <v>11</v>
      </c>
      <c r="BA344" s="285">
        <f t="shared" ca="1" si="890"/>
        <v>25</v>
      </c>
      <c r="BB344" s="285">
        <f t="shared" ca="1" si="890"/>
        <v>6</v>
      </c>
      <c r="BC344" s="285">
        <f t="shared" ca="1" si="890"/>
        <v>0</v>
      </c>
      <c r="BD344" s="285">
        <f t="shared" ca="1" si="890"/>
        <v>7</v>
      </c>
      <c r="BE344" s="285">
        <f t="shared" ca="1" si="895"/>
        <v>0</v>
      </c>
      <c r="BF344" s="285">
        <f t="shared" ca="1" si="888"/>
        <v>25</v>
      </c>
      <c r="BG344" s="285">
        <f t="shared" ca="1" si="888"/>
        <v>0</v>
      </c>
      <c r="BH344" s="285">
        <f t="shared" ca="1" si="888"/>
        <v>0</v>
      </c>
      <c r="BI344" s="285">
        <f t="shared" ca="1" si="888"/>
        <v>0</v>
      </c>
      <c r="BJ344" s="285">
        <f t="shared" ca="1" si="891"/>
        <v>15</v>
      </c>
      <c r="BK344" s="285">
        <f t="shared" ca="1" si="891"/>
        <v>0</v>
      </c>
      <c r="BL344" s="285">
        <f t="shared" ca="1" si="891"/>
        <v>0</v>
      </c>
      <c r="BM344" s="285">
        <f t="shared" ca="1" si="891"/>
        <v>0</v>
      </c>
      <c r="BN344" s="285">
        <f t="shared" ca="1" si="891"/>
        <v>0</v>
      </c>
      <c r="BO344" s="285">
        <f t="shared" ca="1" si="891"/>
        <v>0</v>
      </c>
      <c r="BP344" s="285">
        <f t="shared" ca="1" si="891"/>
        <v>0</v>
      </c>
      <c r="BQ344" s="514">
        <f t="shared" ca="1" si="896"/>
        <v>24</v>
      </c>
      <c r="BR344" s="566">
        <f t="shared" ca="1" si="903"/>
        <v>88.6</v>
      </c>
      <c r="BS344" s="274">
        <f t="shared" ca="1" si="903"/>
        <v>1250</v>
      </c>
      <c r="BT344" s="285">
        <f t="shared" ca="1" si="897"/>
        <v>1339</v>
      </c>
      <c r="BU344" s="286" t="str">
        <f t="shared" si="907"/>
        <v>D</v>
      </c>
      <c r="BV344" s="323">
        <f t="shared" ca="1" si="847"/>
        <v>1339</v>
      </c>
      <c r="BW344" s="323">
        <f t="shared" ca="1" si="848"/>
        <v>0</v>
      </c>
      <c r="BX344" s="29"/>
      <c r="BY344" s="29"/>
      <c r="BZ344" s="29"/>
      <c r="CA344" s="237" t="str">
        <f t="shared" si="892"/>
        <v>D</v>
      </c>
      <c r="CB344" s="278">
        <f t="shared" si="849"/>
        <v>2040</v>
      </c>
      <c r="CC344" s="279">
        <f t="shared" si="850"/>
        <v>3</v>
      </c>
      <c r="CD344" s="280">
        <f t="shared" ca="1" si="851"/>
        <v>0</v>
      </c>
      <c r="CE344" s="280">
        <f t="shared" ca="1" si="852"/>
        <v>0</v>
      </c>
      <c r="CF344" s="280">
        <f t="shared" ca="1" si="853"/>
        <v>0</v>
      </c>
      <c r="CG344" s="280">
        <f t="shared" ca="1" si="854"/>
        <v>0</v>
      </c>
      <c r="CH344" s="280">
        <f t="shared" ca="1" si="855"/>
        <v>0</v>
      </c>
      <c r="CI344" s="280">
        <f t="shared" ca="1" si="856"/>
        <v>0</v>
      </c>
      <c r="CJ344" s="280">
        <f t="shared" ca="1" si="857"/>
        <v>0</v>
      </c>
      <c r="CK344" s="280">
        <f t="shared" ca="1" si="858"/>
        <v>0</v>
      </c>
      <c r="CL344" s="280">
        <f t="shared" ca="1" si="859"/>
        <v>600</v>
      </c>
      <c r="CM344" s="280">
        <f t="shared" ca="1" si="860"/>
        <v>150</v>
      </c>
      <c r="CN344" s="280">
        <f t="shared" ca="1" si="861"/>
        <v>500</v>
      </c>
      <c r="CO344" s="280">
        <f t="shared" ca="1" si="862"/>
        <v>0</v>
      </c>
      <c r="CP344" s="365">
        <f t="shared" ca="1" si="863"/>
        <v>0</v>
      </c>
      <c r="CQ344" s="613">
        <f t="shared" ca="1" si="864"/>
        <v>0</v>
      </c>
      <c r="CR344" s="280">
        <f t="shared" ca="1" si="865"/>
        <v>10</v>
      </c>
      <c r="CS344" s="280">
        <f t="shared" ca="1" si="866"/>
        <v>25</v>
      </c>
      <c r="CT344" s="280">
        <f t="shared" ca="1" si="867"/>
        <v>6</v>
      </c>
      <c r="CU344" s="280">
        <f t="shared" ca="1" si="868"/>
        <v>0</v>
      </c>
      <c r="CV344" s="280">
        <f t="shared" ca="1" si="869"/>
        <v>5</v>
      </c>
      <c r="CW344" s="365">
        <f t="shared" ca="1" si="870"/>
        <v>0</v>
      </c>
      <c r="CX344" s="280">
        <f t="shared" ca="1" si="871"/>
        <v>25</v>
      </c>
      <c r="CY344" s="280">
        <f t="shared" ca="1" si="872"/>
        <v>0</v>
      </c>
      <c r="CZ344" s="280">
        <f t="shared" ca="1" si="873"/>
        <v>0</v>
      </c>
      <c r="DA344" s="280">
        <f t="shared" ca="1" si="874"/>
        <v>0</v>
      </c>
      <c r="DB344" s="280">
        <f t="shared" ca="1" si="875"/>
        <v>15</v>
      </c>
      <c r="DC344" s="280">
        <f t="shared" ca="1" si="876"/>
        <v>0</v>
      </c>
      <c r="DD344" s="280">
        <f t="shared" ca="1" si="877"/>
        <v>0</v>
      </c>
      <c r="DE344" s="280">
        <f t="shared" ca="1" si="878"/>
        <v>0</v>
      </c>
      <c r="DF344" s="280">
        <f t="shared" ca="1" si="879"/>
        <v>0</v>
      </c>
      <c r="DG344" s="280">
        <f t="shared" ca="1" si="880"/>
        <v>0</v>
      </c>
      <c r="DH344" s="280">
        <f t="shared" ca="1" si="881"/>
        <v>0</v>
      </c>
      <c r="DI344" s="568">
        <f t="shared" ca="1" si="882"/>
        <v>21</v>
      </c>
      <c r="DJ344" s="568">
        <f t="shared" ca="1" si="883"/>
        <v>65</v>
      </c>
      <c r="DK344" s="414">
        <f t="shared" ca="1" si="884"/>
        <v>1250</v>
      </c>
      <c r="DL344" s="281">
        <f t="shared" ca="1" si="885"/>
        <v>1336</v>
      </c>
      <c r="DM344" s="281">
        <f t="shared" ca="1" si="902"/>
        <v>1337</v>
      </c>
      <c r="DN344" s="454">
        <f t="shared" ca="1" si="886"/>
        <v>1</v>
      </c>
      <c r="DO344" s="626">
        <f t="shared" ca="1" si="887"/>
        <v>7.4850299401197609E-4</v>
      </c>
    </row>
    <row r="345" spans="1:119" ht="11.25" customHeight="1">
      <c r="A345" s="1">
        <f t="shared" si="898"/>
        <v>2029</v>
      </c>
      <c r="B345" s="592">
        <f>[3]Demand!C258</f>
        <v>0</v>
      </c>
      <c r="C345" s="592">
        <f>[3]Demand!D258</f>
        <v>0</v>
      </c>
      <c r="D345" s="592">
        <f>[3]Demand!E258</f>
        <v>0</v>
      </c>
      <c r="E345" s="592">
        <f>[3]Demand!F258</f>
        <v>0</v>
      </c>
      <c r="F345" s="592">
        <f>[3]Demand!G258</f>
        <v>0</v>
      </c>
      <c r="G345" s="592">
        <f>[3]Demand!H258</f>
        <v>0</v>
      </c>
      <c r="H345" s="592">
        <f>[3]Demand!I258</f>
        <v>0</v>
      </c>
      <c r="I345" s="592">
        <f>[3]Demand!J258</f>
        <v>0</v>
      </c>
      <c r="J345" s="592">
        <f>[3]Demand!K258</f>
        <v>0</v>
      </c>
      <c r="K345" s="592">
        <f>[3]Demand!L258</f>
        <v>0</v>
      </c>
      <c r="L345" s="592">
        <f>[3]Demand!M258</f>
        <v>0</v>
      </c>
      <c r="M345" s="592">
        <f>[3]Demand!N258</f>
        <v>0</v>
      </c>
      <c r="N345" s="32">
        <f t="shared" si="893"/>
        <v>0</v>
      </c>
      <c r="P345" s="1">
        <f t="shared" si="899"/>
        <v>2029</v>
      </c>
      <c r="Q345" s="390">
        <v>0</v>
      </c>
      <c r="R345" s="390">
        <v>0</v>
      </c>
      <c r="S345" s="390">
        <v>0</v>
      </c>
      <c r="T345" s="390">
        <v>0</v>
      </c>
      <c r="U345" s="390">
        <v>0</v>
      </c>
      <c r="V345" s="390">
        <v>0</v>
      </c>
      <c r="W345" s="390">
        <v>0</v>
      </c>
      <c r="X345" s="390">
        <v>0</v>
      </c>
      <c r="Y345" s="390">
        <v>0</v>
      </c>
      <c r="Z345" s="390">
        <v>0</v>
      </c>
      <c r="AA345" s="390">
        <v>0</v>
      </c>
      <c r="AB345" s="390">
        <v>0</v>
      </c>
      <c r="AC345" s="32">
        <f t="shared" si="908"/>
        <v>0</v>
      </c>
      <c r="AE345" s="262"/>
      <c r="AF345" s="262"/>
      <c r="AH345" s="25"/>
      <c r="AI345" s="237" t="str">
        <f t="shared" si="904"/>
        <v>T</v>
      </c>
      <c r="AJ345" s="25">
        <f t="shared" si="905"/>
        <v>2040</v>
      </c>
      <c r="AK345" s="284">
        <f t="shared" si="906"/>
        <v>4</v>
      </c>
      <c r="AL345" s="285">
        <f t="shared" ca="1" si="889"/>
        <v>0</v>
      </c>
      <c r="AM345" s="285">
        <f t="shared" ca="1" si="889"/>
        <v>0</v>
      </c>
      <c r="AN345" s="285">
        <f t="shared" ca="1" si="889"/>
        <v>0</v>
      </c>
      <c r="AO345" s="285">
        <f t="shared" ca="1" si="889"/>
        <v>0</v>
      </c>
      <c r="AP345" s="285">
        <f t="shared" ca="1" si="889"/>
        <v>0</v>
      </c>
      <c r="AQ345" s="285">
        <f t="shared" ca="1" si="889"/>
        <v>0</v>
      </c>
      <c r="AR345" s="285">
        <f t="shared" ca="1" si="889"/>
        <v>0</v>
      </c>
      <c r="AS345" s="285">
        <f t="shared" ca="1" si="889"/>
        <v>0</v>
      </c>
      <c r="AT345" s="285">
        <f t="shared" ca="1" si="889"/>
        <v>600</v>
      </c>
      <c r="AU345" s="285">
        <f t="shared" ca="1" si="889"/>
        <v>150</v>
      </c>
      <c r="AV345" s="285">
        <f t="shared" ca="1" si="890"/>
        <v>500</v>
      </c>
      <c r="AW345" s="285">
        <f t="shared" ca="1" si="890"/>
        <v>0</v>
      </c>
      <c r="AX345" s="285">
        <f t="shared" ca="1" si="890"/>
        <v>0</v>
      </c>
      <c r="AY345" s="609">
        <f t="shared" ca="1" si="890"/>
        <v>0</v>
      </c>
      <c r="AZ345" s="285">
        <f t="shared" ca="1" si="890"/>
        <v>11</v>
      </c>
      <c r="BA345" s="285">
        <f t="shared" ca="1" si="890"/>
        <v>25</v>
      </c>
      <c r="BB345" s="285">
        <f t="shared" ca="1" si="890"/>
        <v>6</v>
      </c>
      <c r="BC345" s="285">
        <f t="shared" ca="1" si="890"/>
        <v>0</v>
      </c>
      <c r="BD345" s="285">
        <f t="shared" ca="1" si="890"/>
        <v>6</v>
      </c>
      <c r="BE345" s="285">
        <f t="shared" ca="1" si="895"/>
        <v>0</v>
      </c>
      <c r="BF345" s="285">
        <f t="shared" ca="1" si="888"/>
        <v>25</v>
      </c>
      <c r="BG345" s="285">
        <f t="shared" ca="1" si="888"/>
        <v>0</v>
      </c>
      <c r="BH345" s="285">
        <f t="shared" ca="1" si="888"/>
        <v>0</v>
      </c>
      <c r="BI345" s="285">
        <f t="shared" ca="1" si="888"/>
        <v>0</v>
      </c>
      <c r="BJ345" s="285">
        <f t="shared" ca="1" si="891"/>
        <v>15</v>
      </c>
      <c r="BK345" s="285">
        <f t="shared" ca="1" si="891"/>
        <v>0</v>
      </c>
      <c r="BL345" s="285">
        <f t="shared" ca="1" si="891"/>
        <v>0</v>
      </c>
      <c r="BM345" s="285">
        <f t="shared" ca="1" si="891"/>
        <v>0</v>
      </c>
      <c r="BN345" s="285">
        <f t="shared" ca="1" si="891"/>
        <v>0</v>
      </c>
      <c r="BO345" s="285">
        <f t="shared" ca="1" si="891"/>
        <v>0</v>
      </c>
      <c r="BP345" s="285">
        <f t="shared" ca="1" si="891"/>
        <v>0</v>
      </c>
      <c r="BQ345" s="514">
        <f t="shared" ca="1" si="896"/>
        <v>23</v>
      </c>
      <c r="BR345" s="566">
        <f t="shared" ca="1" si="903"/>
        <v>87.7</v>
      </c>
      <c r="BS345" s="274">
        <f t="shared" ca="1" si="903"/>
        <v>1250</v>
      </c>
      <c r="BT345" s="285">
        <f t="shared" ca="1" si="897"/>
        <v>1338</v>
      </c>
      <c r="BU345" s="286" t="str">
        <f t="shared" si="907"/>
        <v>E</v>
      </c>
      <c r="BV345" s="323">
        <f t="shared" ca="1" si="847"/>
        <v>1338</v>
      </c>
      <c r="BW345" s="323">
        <f t="shared" ca="1" si="848"/>
        <v>0</v>
      </c>
      <c r="BX345" s="29"/>
      <c r="BY345" s="29"/>
      <c r="BZ345" s="29"/>
      <c r="CA345" s="237" t="str">
        <f t="shared" si="892"/>
        <v>E</v>
      </c>
      <c r="CB345" s="278">
        <f t="shared" si="849"/>
        <v>2040</v>
      </c>
      <c r="CC345" s="279">
        <f t="shared" si="850"/>
        <v>4</v>
      </c>
      <c r="CD345" s="280">
        <f t="shared" ca="1" si="851"/>
        <v>0</v>
      </c>
      <c r="CE345" s="280">
        <f t="shared" ca="1" si="852"/>
        <v>0</v>
      </c>
      <c r="CF345" s="280">
        <f t="shared" ca="1" si="853"/>
        <v>0</v>
      </c>
      <c r="CG345" s="280">
        <f t="shared" ca="1" si="854"/>
        <v>0</v>
      </c>
      <c r="CH345" s="280">
        <f t="shared" ca="1" si="855"/>
        <v>0</v>
      </c>
      <c r="CI345" s="280">
        <f t="shared" ca="1" si="856"/>
        <v>0</v>
      </c>
      <c r="CJ345" s="280">
        <f t="shared" ca="1" si="857"/>
        <v>0</v>
      </c>
      <c r="CK345" s="280">
        <f t="shared" ca="1" si="858"/>
        <v>0</v>
      </c>
      <c r="CL345" s="280">
        <f t="shared" ca="1" si="859"/>
        <v>0</v>
      </c>
      <c r="CM345" s="280">
        <f t="shared" ca="1" si="860"/>
        <v>150</v>
      </c>
      <c r="CN345" s="280">
        <f t="shared" ca="1" si="861"/>
        <v>500</v>
      </c>
      <c r="CO345" s="280">
        <f t="shared" ca="1" si="862"/>
        <v>0</v>
      </c>
      <c r="CP345" s="365">
        <f t="shared" ca="1" si="863"/>
        <v>0</v>
      </c>
      <c r="CQ345" s="613">
        <f t="shared" ca="1" si="864"/>
        <v>0</v>
      </c>
      <c r="CR345" s="280">
        <f t="shared" ca="1" si="865"/>
        <v>10</v>
      </c>
      <c r="CS345" s="280">
        <f t="shared" ca="1" si="866"/>
        <v>25</v>
      </c>
      <c r="CT345" s="280">
        <f t="shared" ca="1" si="867"/>
        <v>6</v>
      </c>
      <c r="CU345" s="280">
        <f t="shared" ca="1" si="868"/>
        <v>0</v>
      </c>
      <c r="CV345" s="280">
        <f t="shared" ca="1" si="869"/>
        <v>5</v>
      </c>
      <c r="CW345" s="365">
        <f t="shared" ca="1" si="870"/>
        <v>0</v>
      </c>
      <c r="CX345" s="280">
        <f t="shared" ca="1" si="871"/>
        <v>25</v>
      </c>
      <c r="CY345" s="280">
        <f t="shared" ca="1" si="872"/>
        <v>0</v>
      </c>
      <c r="CZ345" s="280">
        <f t="shared" ca="1" si="873"/>
        <v>0</v>
      </c>
      <c r="DA345" s="280">
        <f t="shared" ca="1" si="874"/>
        <v>0</v>
      </c>
      <c r="DB345" s="280">
        <f t="shared" ca="1" si="875"/>
        <v>15</v>
      </c>
      <c r="DC345" s="280">
        <f t="shared" ca="1" si="876"/>
        <v>0</v>
      </c>
      <c r="DD345" s="280">
        <f t="shared" ca="1" si="877"/>
        <v>0</v>
      </c>
      <c r="DE345" s="280">
        <f t="shared" ca="1" si="878"/>
        <v>0</v>
      </c>
      <c r="DF345" s="280">
        <f t="shared" ca="1" si="879"/>
        <v>0</v>
      </c>
      <c r="DG345" s="280">
        <f t="shared" ca="1" si="880"/>
        <v>0</v>
      </c>
      <c r="DH345" s="280">
        <f t="shared" ca="1" si="881"/>
        <v>0</v>
      </c>
      <c r="DI345" s="568">
        <f t="shared" ca="1" si="882"/>
        <v>21</v>
      </c>
      <c r="DJ345" s="568">
        <f t="shared" ca="1" si="883"/>
        <v>65</v>
      </c>
      <c r="DK345" s="414">
        <f t="shared" ca="1" si="884"/>
        <v>650</v>
      </c>
      <c r="DL345" s="281">
        <f t="shared" ca="1" si="885"/>
        <v>736</v>
      </c>
      <c r="DM345" s="281">
        <f t="shared" ca="1" si="902"/>
        <v>736</v>
      </c>
      <c r="DN345" s="454">
        <f t="shared" ca="1" si="886"/>
        <v>0</v>
      </c>
      <c r="DO345" s="626">
        <f t="shared" ca="1" si="887"/>
        <v>0</v>
      </c>
    </row>
    <row r="346" spans="1:119" ht="11.25" customHeight="1">
      <c r="A346" s="1">
        <f t="shared" si="898"/>
        <v>2030</v>
      </c>
      <c r="B346" s="592">
        <f>[3]Demand!C259</f>
        <v>0</v>
      </c>
      <c r="C346" s="592">
        <f>[3]Demand!D259</f>
        <v>0</v>
      </c>
      <c r="D346" s="592">
        <f>[3]Demand!E259</f>
        <v>0</v>
      </c>
      <c r="E346" s="592">
        <f>[3]Demand!F259</f>
        <v>0</v>
      </c>
      <c r="F346" s="592">
        <f>[3]Demand!G259</f>
        <v>0</v>
      </c>
      <c r="G346" s="592">
        <f>[3]Demand!H259</f>
        <v>0</v>
      </c>
      <c r="H346" s="592">
        <f>[3]Demand!I259</f>
        <v>0</v>
      </c>
      <c r="I346" s="592">
        <f>[3]Demand!J259</f>
        <v>0</v>
      </c>
      <c r="J346" s="592">
        <f>[3]Demand!K259</f>
        <v>0</v>
      </c>
      <c r="K346" s="592">
        <f>[3]Demand!L259</f>
        <v>0</v>
      </c>
      <c r="L346" s="592">
        <f>[3]Demand!M259</f>
        <v>0</v>
      </c>
      <c r="M346" s="592">
        <f>[3]Demand!N259</f>
        <v>0</v>
      </c>
      <c r="N346" s="32">
        <f t="shared" si="893"/>
        <v>0</v>
      </c>
      <c r="P346" s="1">
        <f t="shared" si="899"/>
        <v>2030</v>
      </c>
      <c r="Q346" s="390">
        <v>0</v>
      </c>
      <c r="R346" s="390">
        <v>0</v>
      </c>
      <c r="S346" s="390">
        <v>0</v>
      </c>
      <c r="T346" s="390">
        <v>0</v>
      </c>
      <c r="U346" s="390">
        <v>0</v>
      </c>
      <c r="V346" s="390">
        <v>0</v>
      </c>
      <c r="W346" s="390">
        <v>0</v>
      </c>
      <c r="X346" s="390">
        <v>0</v>
      </c>
      <c r="Y346" s="390">
        <v>0</v>
      </c>
      <c r="Z346" s="390">
        <v>0</v>
      </c>
      <c r="AA346" s="390">
        <v>0</v>
      </c>
      <c r="AB346" s="390">
        <v>0</v>
      </c>
      <c r="AC346" s="32">
        <f t="shared" si="908"/>
        <v>0</v>
      </c>
      <c r="AE346" s="237"/>
      <c r="AF346" s="259"/>
      <c r="AH346" s="25"/>
      <c r="AI346" s="237" t="str">
        <f t="shared" si="904"/>
        <v>U</v>
      </c>
      <c r="AJ346" s="25">
        <f t="shared" si="905"/>
        <v>2040</v>
      </c>
      <c r="AK346" s="284">
        <f t="shared" si="906"/>
        <v>5</v>
      </c>
      <c r="AL346" s="285">
        <f t="shared" ca="1" si="889"/>
        <v>0</v>
      </c>
      <c r="AM346" s="285">
        <f t="shared" ca="1" si="889"/>
        <v>0</v>
      </c>
      <c r="AN346" s="285">
        <f t="shared" ca="1" si="889"/>
        <v>0</v>
      </c>
      <c r="AO346" s="285">
        <f t="shared" ca="1" si="889"/>
        <v>0</v>
      </c>
      <c r="AP346" s="285">
        <f t="shared" ca="1" si="889"/>
        <v>0</v>
      </c>
      <c r="AQ346" s="285">
        <f t="shared" ca="1" si="889"/>
        <v>0</v>
      </c>
      <c r="AR346" s="285">
        <f t="shared" ca="1" si="889"/>
        <v>0</v>
      </c>
      <c r="AS346" s="285">
        <f t="shared" ca="1" si="889"/>
        <v>0</v>
      </c>
      <c r="AT346" s="285">
        <f t="shared" ca="1" si="889"/>
        <v>0</v>
      </c>
      <c r="AU346" s="285">
        <f t="shared" ca="1" si="889"/>
        <v>150</v>
      </c>
      <c r="AV346" s="285">
        <f t="shared" ca="1" si="890"/>
        <v>500</v>
      </c>
      <c r="AW346" s="285">
        <f t="shared" ca="1" si="890"/>
        <v>0</v>
      </c>
      <c r="AX346" s="285">
        <f t="shared" ca="1" si="890"/>
        <v>0</v>
      </c>
      <c r="AY346" s="609">
        <f t="shared" ca="1" si="890"/>
        <v>0</v>
      </c>
      <c r="AZ346" s="285">
        <f t="shared" ca="1" si="890"/>
        <v>10</v>
      </c>
      <c r="BA346" s="285">
        <f t="shared" ca="1" si="890"/>
        <v>25</v>
      </c>
      <c r="BB346" s="285">
        <f t="shared" ca="1" si="890"/>
        <v>6</v>
      </c>
      <c r="BC346" s="285">
        <f t="shared" ca="1" si="890"/>
        <v>0</v>
      </c>
      <c r="BD346" s="285">
        <f t="shared" ca="1" si="890"/>
        <v>5</v>
      </c>
      <c r="BE346" s="285">
        <f t="shared" ca="1" si="895"/>
        <v>0</v>
      </c>
      <c r="BF346" s="285">
        <f t="shared" ca="1" si="888"/>
        <v>25</v>
      </c>
      <c r="BG346" s="285">
        <f t="shared" ca="1" si="888"/>
        <v>0</v>
      </c>
      <c r="BH346" s="285">
        <f t="shared" ca="1" si="888"/>
        <v>0</v>
      </c>
      <c r="BI346" s="285">
        <f t="shared" ca="1" si="888"/>
        <v>0</v>
      </c>
      <c r="BJ346" s="285">
        <f t="shared" ca="1" si="891"/>
        <v>15</v>
      </c>
      <c r="BK346" s="285">
        <f t="shared" ca="1" si="891"/>
        <v>0</v>
      </c>
      <c r="BL346" s="285">
        <f t="shared" ca="1" si="891"/>
        <v>0</v>
      </c>
      <c r="BM346" s="285">
        <f t="shared" ca="1" si="891"/>
        <v>0</v>
      </c>
      <c r="BN346" s="285">
        <f t="shared" ca="1" si="891"/>
        <v>0</v>
      </c>
      <c r="BO346" s="285">
        <f t="shared" ca="1" si="891"/>
        <v>0</v>
      </c>
      <c r="BP346" s="285">
        <f t="shared" ca="1" si="891"/>
        <v>0</v>
      </c>
      <c r="BQ346" s="514">
        <f t="shared" ca="1" si="896"/>
        <v>21</v>
      </c>
      <c r="BR346" s="566">
        <f t="shared" ca="1" si="903"/>
        <v>86.3</v>
      </c>
      <c r="BS346" s="274">
        <f t="shared" ca="1" si="903"/>
        <v>650</v>
      </c>
      <c r="BT346" s="285">
        <f t="shared" ca="1" si="897"/>
        <v>736</v>
      </c>
      <c r="BU346" s="286" t="str">
        <f t="shared" si="907"/>
        <v>F</v>
      </c>
      <c r="BV346" s="323">
        <f t="shared" ca="1" si="847"/>
        <v>736</v>
      </c>
      <c r="BW346" s="323">
        <f t="shared" ca="1" si="848"/>
        <v>0</v>
      </c>
      <c r="BX346" s="29"/>
      <c r="BY346" s="29"/>
      <c r="BZ346" s="29"/>
      <c r="CA346" s="237" t="str">
        <f t="shared" si="892"/>
        <v>F</v>
      </c>
      <c r="CB346" s="278">
        <f t="shared" si="849"/>
        <v>2040</v>
      </c>
      <c r="CC346" s="279">
        <f t="shared" si="850"/>
        <v>5</v>
      </c>
      <c r="CD346" s="280">
        <f t="shared" ca="1" si="851"/>
        <v>0</v>
      </c>
      <c r="CE346" s="280">
        <f t="shared" ca="1" si="852"/>
        <v>0</v>
      </c>
      <c r="CF346" s="280">
        <f t="shared" ca="1" si="853"/>
        <v>0</v>
      </c>
      <c r="CG346" s="280">
        <f t="shared" ca="1" si="854"/>
        <v>0</v>
      </c>
      <c r="CH346" s="280">
        <f t="shared" ca="1" si="855"/>
        <v>0</v>
      </c>
      <c r="CI346" s="280">
        <f t="shared" ca="1" si="856"/>
        <v>0</v>
      </c>
      <c r="CJ346" s="280">
        <f t="shared" ca="1" si="857"/>
        <v>0</v>
      </c>
      <c r="CK346" s="280">
        <f t="shared" ca="1" si="858"/>
        <v>0</v>
      </c>
      <c r="CL346" s="280">
        <f t="shared" ca="1" si="859"/>
        <v>0</v>
      </c>
      <c r="CM346" s="280">
        <f t="shared" ca="1" si="860"/>
        <v>150</v>
      </c>
      <c r="CN346" s="280">
        <f t="shared" ca="1" si="861"/>
        <v>500</v>
      </c>
      <c r="CO346" s="280">
        <f t="shared" ca="1" si="862"/>
        <v>0</v>
      </c>
      <c r="CP346" s="365">
        <f t="shared" ca="1" si="863"/>
        <v>0</v>
      </c>
      <c r="CQ346" s="613">
        <f t="shared" ca="1" si="864"/>
        <v>0</v>
      </c>
      <c r="CR346" s="280">
        <f t="shared" ca="1" si="865"/>
        <v>10</v>
      </c>
      <c r="CS346" s="280">
        <f t="shared" ca="1" si="866"/>
        <v>25</v>
      </c>
      <c r="CT346" s="280">
        <f t="shared" ca="1" si="867"/>
        <v>8</v>
      </c>
      <c r="CU346" s="280">
        <f t="shared" ca="1" si="868"/>
        <v>0</v>
      </c>
      <c r="CV346" s="280">
        <f t="shared" ca="1" si="869"/>
        <v>6</v>
      </c>
      <c r="CW346" s="365">
        <f t="shared" ca="1" si="870"/>
        <v>0</v>
      </c>
      <c r="CX346" s="280">
        <f t="shared" ca="1" si="871"/>
        <v>25</v>
      </c>
      <c r="CY346" s="280">
        <f t="shared" ca="1" si="872"/>
        <v>0</v>
      </c>
      <c r="CZ346" s="280">
        <f t="shared" ca="1" si="873"/>
        <v>0</v>
      </c>
      <c r="DA346" s="280">
        <f t="shared" ca="1" si="874"/>
        <v>0</v>
      </c>
      <c r="DB346" s="280">
        <f t="shared" ca="1" si="875"/>
        <v>15</v>
      </c>
      <c r="DC346" s="280">
        <f t="shared" ca="1" si="876"/>
        <v>0</v>
      </c>
      <c r="DD346" s="280">
        <f t="shared" ca="1" si="877"/>
        <v>0</v>
      </c>
      <c r="DE346" s="280">
        <f t="shared" ca="1" si="878"/>
        <v>0</v>
      </c>
      <c r="DF346" s="280">
        <f t="shared" ca="1" si="879"/>
        <v>0</v>
      </c>
      <c r="DG346" s="280">
        <f t="shared" ca="1" si="880"/>
        <v>0</v>
      </c>
      <c r="DH346" s="280">
        <f t="shared" ca="1" si="881"/>
        <v>0</v>
      </c>
      <c r="DI346" s="568">
        <f t="shared" ca="1" si="882"/>
        <v>24</v>
      </c>
      <c r="DJ346" s="568">
        <f t="shared" ca="1" si="883"/>
        <v>65</v>
      </c>
      <c r="DK346" s="414">
        <f t="shared" ca="1" si="884"/>
        <v>650</v>
      </c>
      <c r="DL346" s="281">
        <f t="shared" ca="1" si="885"/>
        <v>739</v>
      </c>
      <c r="DM346" s="281">
        <f t="shared" ca="1" si="902"/>
        <v>738</v>
      </c>
      <c r="DN346" s="454">
        <f t="shared" ca="1" si="886"/>
        <v>-1</v>
      </c>
      <c r="DO346" s="626">
        <f t="shared" ca="1" si="887"/>
        <v>-1.3531799729364006E-3</v>
      </c>
    </row>
    <row r="347" spans="1:119" ht="11.25" customHeight="1">
      <c r="A347" s="1">
        <f t="shared" si="898"/>
        <v>2031</v>
      </c>
      <c r="B347" s="592">
        <f>[3]Demand!C260</f>
        <v>0</v>
      </c>
      <c r="C347" s="592">
        <f>[3]Demand!D260</f>
        <v>0</v>
      </c>
      <c r="D347" s="592">
        <f>[3]Demand!E260</f>
        <v>0</v>
      </c>
      <c r="E347" s="592">
        <f>[3]Demand!F260</f>
        <v>0</v>
      </c>
      <c r="F347" s="592">
        <f>[3]Demand!G260</f>
        <v>0</v>
      </c>
      <c r="G347" s="592">
        <f>[3]Demand!H260</f>
        <v>0</v>
      </c>
      <c r="H347" s="592">
        <f>[3]Demand!I260</f>
        <v>0</v>
      </c>
      <c r="I347" s="592">
        <f>[3]Demand!J260</f>
        <v>0</v>
      </c>
      <c r="J347" s="592">
        <f>[3]Demand!K260</f>
        <v>0</v>
      </c>
      <c r="K347" s="592">
        <f>[3]Demand!L260</f>
        <v>0</v>
      </c>
      <c r="L347" s="592">
        <f>[3]Demand!M260</f>
        <v>0</v>
      </c>
      <c r="M347" s="592">
        <f>[3]Demand!N260</f>
        <v>0</v>
      </c>
      <c r="N347" s="32">
        <f t="shared" ref="N347:N356" si="909">SUM(B347:M347)</f>
        <v>0</v>
      </c>
      <c r="P347" s="1">
        <f t="shared" ref="P347:P356" si="910">A347</f>
        <v>2031</v>
      </c>
      <c r="Q347" s="390">
        <v>0</v>
      </c>
      <c r="R347" s="390">
        <v>0</v>
      </c>
      <c r="S347" s="390">
        <v>0</v>
      </c>
      <c r="T347" s="390">
        <v>0</v>
      </c>
      <c r="U347" s="390">
        <v>0</v>
      </c>
      <c r="V347" s="390">
        <v>0</v>
      </c>
      <c r="W347" s="390">
        <v>0</v>
      </c>
      <c r="X347" s="390">
        <v>0</v>
      </c>
      <c r="Y347" s="390">
        <v>0</v>
      </c>
      <c r="Z347" s="390">
        <v>0</v>
      </c>
      <c r="AA347" s="390">
        <v>0</v>
      </c>
      <c r="AB347" s="390">
        <v>0</v>
      </c>
      <c r="AC347" s="32">
        <f t="shared" si="908"/>
        <v>0</v>
      </c>
      <c r="AE347" s="262"/>
      <c r="AF347" s="262"/>
      <c r="AG347" s="25"/>
      <c r="AH347" s="25"/>
      <c r="AI347" s="237" t="str">
        <f t="shared" si="904"/>
        <v>V</v>
      </c>
      <c r="AJ347" s="25">
        <f t="shared" si="905"/>
        <v>2040</v>
      </c>
      <c r="AK347" s="284">
        <f t="shared" si="906"/>
        <v>6</v>
      </c>
      <c r="AL347" s="285">
        <f t="shared" ca="1" si="889"/>
        <v>0</v>
      </c>
      <c r="AM347" s="285">
        <f t="shared" ca="1" si="889"/>
        <v>0</v>
      </c>
      <c r="AN347" s="285">
        <f t="shared" ca="1" si="889"/>
        <v>0</v>
      </c>
      <c r="AO347" s="285">
        <f t="shared" ca="1" si="889"/>
        <v>0</v>
      </c>
      <c r="AP347" s="285">
        <f t="shared" ca="1" si="889"/>
        <v>0</v>
      </c>
      <c r="AQ347" s="285">
        <f t="shared" ca="1" si="889"/>
        <v>0</v>
      </c>
      <c r="AR347" s="285">
        <f t="shared" ca="1" si="889"/>
        <v>0</v>
      </c>
      <c r="AS347" s="285">
        <f t="shared" ca="1" si="889"/>
        <v>0</v>
      </c>
      <c r="AT347" s="285">
        <f t="shared" ca="1" si="889"/>
        <v>0</v>
      </c>
      <c r="AU347" s="285">
        <f t="shared" ca="1" si="889"/>
        <v>150</v>
      </c>
      <c r="AV347" s="285">
        <f t="shared" ca="1" si="890"/>
        <v>500</v>
      </c>
      <c r="AW347" s="285">
        <f t="shared" ca="1" si="890"/>
        <v>0</v>
      </c>
      <c r="AX347" s="285">
        <f t="shared" ca="1" si="890"/>
        <v>0</v>
      </c>
      <c r="AY347" s="609">
        <f t="shared" ca="1" si="890"/>
        <v>0</v>
      </c>
      <c r="AZ347" s="285">
        <f t="shared" ca="1" si="890"/>
        <v>10</v>
      </c>
      <c r="BA347" s="285">
        <f t="shared" ca="1" si="890"/>
        <v>25</v>
      </c>
      <c r="BB347" s="285">
        <f t="shared" ca="1" si="890"/>
        <v>8</v>
      </c>
      <c r="BC347" s="285">
        <f t="shared" ca="1" si="890"/>
        <v>0</v>
      </c>
      <c r="BD347" s="285">
        <f t="shared" ca="1" si="890"/>
        <v>5</v>
      </c>
      <c r="BE347" s="285">
        <f t="shared" ca="1" si="895"/>
        <v>0</v>
      </c>
      <c r="BF347" s="285">
        <f t="shared" ca="1" si="888"/>
        <v>25</v>
      </c>
      <c r="BG347" s="285">
        <f t="shared" ca="1" si="888"/>
        <v>0</v>
      </c>
      <c r="BH347" s="285">
        <f t="shared" ca="1" si="888"/>
        <v>0</v>
      </c>
      <c r="BI347" s="285">
        <f t="shared" ca="1" si="888"/>
        <v>0</v>
      </c>
      <c r="BJ347" s="285">
        <f t="shared" ca="1" si="891"/>
        <v>15</v>
      </c>
      <c r="BK347" s="285">
        <f t="shared" ca="1" si="891"/>
        <v>0</v>
      </c>
      <c r="BL347" s="285">
        <f t="shared" ca="1" si="891"/>
        <v>0</v>
      </c>
      <c r="BM347" s="285">
        <f t="shared" ca="1" si="891"/>
        <v>0</v>
      </c>
      <c r="BN347" s="285">
        <f t="shared" ca="1" si="891"/>
        <v>0</v>
      </c>
      <c r="BO347" s="285">
        <f t="shared" ca="1" si="891"/>
        <v>0</v>
      </c>
      <c r="BP347" s="285">
        <f t="shared" ca="1" si="891"/>
        <v>0</v>
      </c>
      <c r="BQ347" s="514">
        <f t="shared" ca="1" si="896"/>
        <v>22</v>
      </c>
      <c r="BR347" s="566">
        <f t="shared" ca="1" si="903"/>
        <v>87.2</v>
      </c>
      <c r="BS347" s="274">
        <f t="shared" ca="1" si="903"/>
        <v>650</v>
      </c>
      <c r="BT347" s="285">
        <f t="shared" ca="1" si="897"/>
        <v>737</v>
      </c>
      <c r="BU347" s="286" t="str">
        <f t="shared" si="907"/>
        <v>G</v>
      </c>
      <c r="BV347" s="323">
        <f t="shared" ca="1" si="847"/>
        <v>738</v>
      </c>
      <c r="BW347" s="323">
        <f t="shared" ca="1" si="848"/>
        <v>1</v>
      </c>
      <c r="BX347" s="29"/>
      <c r="BY347" s="29"/>
      <c r="BZ347" s="29"/>
      <c r="CA347" s="237" t="str">
        <f t="shared" si="892"/>
        <v>G</v>
      </c>
      <c r="CB347" s="278">
        <f t="shared" si="849"/>
        <v>2040</v>
      </c>
      <c r="CC347" s="279">
        <f t="shared" si="850"/>
        <v>6</v>
      </c>
      <c r="CD347" s="280">
        <f t="shared" ca="1" si="851"/>
        <v>0</v>
      </c>
      <c r="CE347" s="280">
        <f t="shared" ca="1" si="852"/>
        <v>0</v>
      </c>
      <c r="CF347" s="280">
        <f t="shared" ca="1" si="853"/>
        <v>0</v>
      </c>
      <c r="CG347" s="280">
        <f t="shared" ca="1" si="854"/>
        <v>0</v>
      </c>
      <c r="CH347" s="280">
        <f t="shared" ca="1" si="855"/>
        <v>0</v>
      </c>
      <c r="CI347" s="280">
        <f t="shared" ca="1" si="856"/>
        <v>0</v>
      </c>
      <c r="CJ347" s="280">
        <f t="shared" ca="1" si="857"/>
        <v>0</v>
      </c>
      <c r="CK347" s="280">
        <f t="shared" ca="1" si="858"/>
        <v>0</v>
      </c>
      <c r="CL347" s="280">
        <f t="shared" ca="1" si="859"/>
        <v>0</v>
      </c>
      <c r="CM347" s="280">
        <f t="shared" ca="1" si="860"/>
        <v>150</v>
      </c>
      <c r="CN347" s="280">
        <f t="shared" ca="1" si="861"/>
        <v>500</v>
      </c>
      <c r="CO347" s="280">
        <f t="shared" ca="1" si="862"/>
        <v>0</v>
      </c>
      <c r="CP347" s="365">
        <f t="shared" ca="1" si="863"/>
        <v>0</v>
      </c>
      <c r="CQ347" s="613">
        <f t="shared" ca="1" si="864"/>
        <v>0</v>
      </c>
      <c r="CR347" s="280">
        <f t="shared" ca="1" si="865"/>
        <v>12</v>
      </c>
      <c r="CS347" s="280">
        <f t="shared" ca="1" si="866"/>
        <v>25</v>
      </c>
      <c r="CT347" s="280">
        <f t="shared" ca="1" si="867"/>
        <v>8</v>
      </c>
      <c r="CU347" s="280">
        <f t="shared" ca="1" si="868"/>
        <v>0</v>
      </c>
      <c r="CV347" s="280">
        <f t="shared" ca="1" si="869"/>
        <v>7</v>
      </c>
      <c r="CW347" s="365">
        <f t="shared" ca="1" si="870"/>
        <v>0</v>
      </c>
      <c r="CX347" s="280">
        <f t="shared" ca="1" si="871"/>
        <v>25</v>
      </c>
      <c r="CY347" s="280">
        <f t="shared" ca="1" si="872"/>
        <v>0</v>
      </c>
      <c r="CZ347" s="280">
        <f t="shared" ca="1" si="873"/>
        <v>0</v>
      </c>
      <c r="DA347" s="280">
        <f t="shared" ca="1" si="874"/>
        <v>0</v>
      </c>
      <c r="DB347" s="280">
        <f t="shared" ca="1" si="875"/>
        <v>15</v>
      </c>
      <c r="DC347" s="280">
        <f t="shared" ca="1" si="876"/>
        <v>0</v>
      </c>
      <c r="DD347" s="280">
        <f t="shared" ca="1" si="877"/>
        <v>0</v>
      </c>
      <c r="DE347" s="280">
        <f t="shared" ca="1" si="878"/>
        <v>0</v>
      </c>
      <c r="DF347" s="280">
        <f t="shared" ca="1" si="879"/>
        <v>0</v>
      </c>
      <c r="DG347" s="280">
        <f t="shared" ca="1" si="880"/>
        <v>0</v>
      </c>
      <c r="DH347" s="280">
        <f t="shared" ca="1" si="881"/>
        <v>0</v>
      </c>
      <c r="DI347" s="568">
        <f t="shared" ca="1" si="882"/>
        <v>27</v>
      </c>
      <c r="DJ347" s="568">
        <f t="shared" ca="1" si="883"/>
        <v>65</v>
      </c>
      <c r="DK347" s="414">
        <f t="shared" ca="1" si="884"/>
        <v>650</v>
      </c>
      <c r="DL347" s="281">
        <f t="shared" ca="1" si="885"/>
        <v>742</v>
      </c>
      <c r="DM347" s="281">
        <f t="shared" ca="1" si="902"/>
        <v>741</v>
      </c>
      <c r="DN347" s="454">
        <f t="shared" ca="1" si="886"/>
        <v>-1</v>
      </c>
      <c r="DO347" s="626">
        <f t="shared" ca="1" si="887"/>
        <v>-1.3477088948787063E-3</v>
      </c>
    </row>
    <row r="348" spans="1:119" ht="11.25" customHeight="1">
      <c r="A348" s="1">
        <f t="shared" si="898"/>
        <v>2032</v>
      </c>
      <c r="B348" s="592">
        <f>[3]Demand!C261</f>
        <v>0</v>
      </c>
      <c r="C348" s="592">
        <f>[3]Demand!D261</f>
        <v>0</v>
      </c>
      <c r="D348" s="592">
        <f>[3]Demand!E261</f>
        <v>0</v>
      </c>
      <c r="E348" s="592">
        <f>[3]Demand!F261</f>
        <v>0</v>
      </c>
      <c r="F348" s="592">
        <f>[3]Demand!G261</f>
        <v>0</v>
      </c>
      <c r="G348" s="592">
        <f>[3]Demand!H261</f>
        <v>0</v>
      </c>
      <c r="H348" s="592">
        <f>[3]Demand!I261</f>
        <v>0</v>
      </c>
      <c r="I348" s="592">
        <f>[3]Demand!J261</f>
        <v>0</v>
      </c>
      <c r="J348" s="592">
        <f>[3]Demand!K261</f>
        <v>0</v>
      </c>
      <c r="K348" s="592">
        <f>[3]Demand!L261</f>
        <v>0</v>
      </c>
      <c r="L348" s="592">
        <f>[3]Demand!M261</f>
        <v>0</v>
      </c>
      <c r="M348" s="592">
        <f>[3]Demand!N261</f>
        <v>0</v>
      </c>
      <c r="N348" s="32">
        <f t="shared" si="909"/>
        <v>0</v>
      </c>
      <c r="P348" s="1">
        <f t="shared" si="910"/>
        <v>2032</v>
      </c>
      <c r="Q348" s="390">
        <v>0</v>
      </c>
      <c r="R348" s="390">
        <v>0</v>
      </c>
      <c r="S348" s="390">
        <v>0</v>
      </c>
      <c r="T348" s="390">
        <v>0</v>
      </c>
      <c r="U348" s="390">
        <v>0</v>
      </c>
      <c r="V348" s="390">
        <v>0</v>
      </c>
      <c r="W348" s="390">
        <v>0</v>
      </c>
      <c r="X348" s="390">
        <v>0</v>
      </c>
      <c r="Y348" s="390">
        <v>0</v>
      </c>
      <c r="Z348" s="390">
        <v>0</v>
      </c>
      <c r="AA348" s="390">
        <v>0</v>
      </c>
      <c r="AB348" s="390">
        <v>0</v>
      </c>
      <c r="AE348" s="237"/>
      <c r="AF348" s="259"/>
      <c r="AG348" s="25"/>
      <c r="AH348" s="25"/>
      <c r="AI348" s="237" t="str">
        <f t="shared" si="904"/>
        <v>W</v>
      </c>
      <c r="AJ348" s="25">
        <f t="shared" si="905"/>
        <v>2040</v>
      </c>
      <c r="AK348" s="284">
        <f t="shared" si="906"/>
        <v>7</v>
      </c>
      <c r="AL348" s="285">
        <f t="shared" ca="1" si="889"/>
        <v>0</v>
      </c>
      <c r="AM348" s="285">
        <f t="shared" ca="1" si="889"/>
        <v>0</v>
      </c>
      <c r="AN348" s="285">
        <f t="shared" ca="1" si="889"/>
        <v>0</v>
      </c>
      <c r="AO348" s="285">
        <f t="shared" ca="1" si="889"/>
        <v>0</v>
      </c>
      <c r="AP348" s="285">
        <f t="shared" ca="1" si="889"/>
        <v>0</v>
      </c>
      <c r="AQ348" s="285">
        <f t="shared" ca="1" si="889"/>
        <v>0</v>
      </c>
      <c r="AR348" s="285">
        <f t="shared" ca="1" si="889"/>
        <v>0</v>
      </c>
      <c r="AS348" s="285">
        <f t="shared" ca="1" si="889"/>
        <v>0</v>
      </c>
      <c r="AT348" s="285">
        <f t="shared" ca="1" si="889"/>
        <v>0</v>
      </c>
      <c r="AU348" s="285">
        <f t="shared" ref="AU348" ca="1" si="911">ROUND(INDIRECT(CONCATENATE($AI348,AU$2+($AJ348-2010))),0)</f>
        <v>150</v>
      </c>
      <c r="AV348" s="285">
        <f t="shared" ca="1" si="890"/>
        <v>500</v>
      </c>
      <c r="AW348" s="285">
        <f t="shared" ca="1" si="890"/>
        <v>0</v>
      </c>
      <c r="AX348" s="285">
        <f t="shared" ca="1" si="890"/>
        <v>0</v>
      </c>
      <c r="AY348" s="609">
        <f t="shared" ca="1" si="890"/>
        <v>0</v>
      </c>
      <c r="AZ348" s="285">
        <f t="shared" ca="1" si="890"/>
        <v>10</v>
      </c>
      <c r="BA348" s="285">
        <f t="shared" ca="1" si="890"/>
        <v>25</v>
      </c>
      <c r="BB348" s="285">
        <f t="shared" ca="1" si="890"/>
        <v>8</v>
      </c>
      <c r="BC348" s="285">
        <f t="shared" ca="1" si="890"/>
        <v>0</v>
      </c>
      <c r="BD348" s="285">
        <f t="shared" ca="1" si="890"/>
        <v>6</v>
      </c>
      <c r="BE348" s="285">
        <f t="shared" ca="1" si="895"/>
        <v>0</v>
      </c>
      <c r="BF348" s="285">
        <f t="shared" ca="1" si="888"/>
        <v>25</v>
      </c>
      <c r="BG348" s="285">
        <f t="shared" ca="1" si="888"/>
        <v>0</v>
      </c>
      <c r="BH348" s="285">
        <f t="shared" ca="1" si="888"/>
        <v>0</v>
      </c>
      <c r="BI348" s="285">
        <f t="shared" ca="1" si="888"/>
        <v>0</v>
      </c>
      <c r="BJ348" s="285">
        <f t="shared" ca="1" si="891"/>
        <v>15</v>
      </c>
      <c r="BK348" s="285">
        <f t="shared" ca="1" si="891"/>
        <v>0</v>
      </c>
      <c r="BL348" s="285">
        <f t="shared" ca="1" si="891"/>
        <v>0</v>
      </c>
      <c r="BM348" s="285">
        <f t="shared" ca="1" si="891"/>
        <v>0</v>
      </c>
      <c r="BN348" s="285">
        <f t="shared" ca="1" si="891"/>
        <v>0</v>
      </c>
      <c r="BO348" s="285">
        <f t="shared" ca="1" si="891"/>
        <v>0</v>
      </c>
      <c r="BP348" s="285">
        <f t="shared" ca="1" si="891"/>
        <v>0</v>
      </c>
      <c r="BQ348" s="514">
        <f t="shared" ca="1" si="896"/>
        <v>24</v>
      </c>
      <c r="BR348" s="566">
        <f t="shared" ca="1" si="903"/>
        <v>88.6</v>
      </c>
      <c r="BS348" s="274">
        <f t="shared" ca="1" si="903"/>
        <v>650</v>
      </c>
      <c r="BT348" s="285">
        <f t="shared" ca="1" si="897"/>
        <v>739</v>
      </c>
      <c r="BU348" s="286" t="str">
        <f t="shared" si="907"/>
        <v>H</v>
      </c>
      <c r="BV348" s="323">
        <f t="shared" ca="1" si="847"/>
        <v>739</v>
      </c>
      <c r="BW348" s="323">
        <f t="shared" ca="1" si="848"/>
        <v>0</v>
      </c>
      <c r="BX348" s="29"/>
      <c r="BY348" s="29"/>
      <c r="BZ348" s="29"/>
      <c r="CA348" s="237" t="str">
        <f t="shared" si="892"/>
        <v>H</v>
      </c>
      <c r="CB348" s="278">
        <f t="shared" si="849"/>
        <v>2040</v>
      </c>
      <c r="CC348" s="279">
        <f t="shared" si="850"/>
        <v>7</v>
      </c>
      <c r="CD348" s="280">
        <f t="shared" ca="1" si="851"/>
        <v>0</v>
      </c>
      <c r="CE348" s="280">
        <f t="shared" ca="1" si="852"/>
        <v>0</v>
      </c>
      <c r="CF348" s="280">
        <f t="shared" ca="1" si="853"/>
        <v>0</v>
      </c>
      <c r="CG348" s="280">
        <f t="shared" ca="1" si="854"/>
        <v>0</v>
      </c>
      <c r="CH348" s="280">
        <f t="shared" ca="1" si="855"/>
        <v>0</v>
      </c>
      <c r="CI348" s="280">
        <f t="shared" ca="1" si="856"/>
        <v>0</v>
      </c>
      <c r="CJ348" s="280">
        <f t="shared" ca="1" si="857"/>
        <v>0</v>
      </c>
      <c r="CK348" s="280">
        <f t="shared" ca="1" si="858"/>
        <v>0</v>
      </c>
      <c r="CL348" s="280">
        <f t="shared" ca="1" si="859"/>
        <v>0</v>
      </c>
      <c r="CM348" s="280">
        <f t="shared" ca="1" si="860"/>
        <v>150</v>
      </c>
      <c r="CN348" s="280">
        <f t="shared" ca="1" si="861"/>
        <v>500</v>
      </c>
      <c r="CO348" s="280">
        <f t="shared" ca="1" si="862"/>
        <v>0</v>
      </c>
      <c r="CP348" s="365">
        <f t="shared" ca="1" si="863"/>
        <v>0</v>
      </c>
      <c r="CQ348" s="613">
        <f t="shared" ca="1" si="864"/>
        <v>0</v>
      </c>
      <c r="CR348" s="280">
        <f t="shared" ca="1" si="865"/>
        <v>10</v>
      </c>
      <c r="CS348" s="280">
        <f t="shared" ca="1" si="866"/>
        <v>25</v>
      </c>
      <c r="CT348" s="280">
        <f t="shared" ca="1" si="867"/>
        <v>8</v>
      </c>
      <c r="CU348" s="280">
        <f t="shared" ca="1" si="868"/>
        <v>0</v>
      </c>
      <c r="CV348" s="280">
        <f t="shared" ca="1" si="869"/>
        <v>7</v>
      </c>
      <c r="CW348" s="365">
        <f t="shared" ca="1" si="870"/>
        <v>0</v>
      </c>
      <c r="CX348" s="280">
        <f t="shared" ca="1" si="871"/>
        <v>25</v>
      </c>
      <c r="CY348" s="280">
        <f t="shared" ca="1" si="872"/>
        <v>0</v>
      </c>
      <c r="CZ348" s="280">
        <f t="shared" ca="1" si="873"/>
        <v>0</v>
      </c>
      <c r="DA348" s="280">
        <f t="shared" ca="1" si="874"/>
        <v>0</v>
      </c>
      <c r="DB348" s="280">
        <f t="shared" ca="1" si="875"/>
        <v>15</v>
      </c>
      <c r="DC348" s="280">
        <f t="shared" ca="1" si="876"/>
        <v>0</v>
      </c>
      <c r="DD348" s="280">
        <f t="shared" ca="1" si="877"/>
        <v>0</v>
      </c>
      <c r="DE348" s="280">
        <f t="shared" ca="1" si="878"/>
        <v>0</v>
      </c>
      <c r="DF348" s="280">
        <f t="shared" ca="1" si="879"/>
        <v>0</v>
      </c>
      <c r="DG348" s="280">
        <f t="shared" ca="1" si="880"/>
        <v>0</v>
      </c>
      <c r="DH348" s="280">
        <f t="shared" ca="1" si="881"/>
        <v>0</v>
      </c>
      <c r="DI348" s="568">
        <f t="shared" ca="1" si="882"/>
        <v>25</v>
      </c>
      <c r="DJ348" s="568">
        <f t="shared" ca="1" si="883"/>
        <v>65</v>
      </c>
      <c r="DK348" s="414">
        <f t="shared" ca="1" si="884"/>
        <v>650</v>
      </c>
      <c r="DL348" s="281">
        <f t="shared" ca="1" si="885"/>
        <v>740</v>
      </c>
      <c r="DM348" s="281">
        <f t="shared" ca="1" si="902"/>
        <v>740</v>
      </c>
      <c r="DN348" s="454">
        <f t="shared" ca="1" si="886"/>
        <v>0</v>
      </c>
      <c r="DO348" s="626">
        <f t="shared" ca="1" si="887"/>
        <v>0</v>
      </c>
    </row>
    <row r="349" spans="1:119" ht="11.25" customHeight="1">
      <c r="A349" s="1">
        <f t="shared" si="898"/>
        <v>2033</v>
      </c>
      <c r="B349" s="592">
        <f>[3]Demand!C262</f>
        <v>0</v>
      </c>
      <c r="C349" s="592">
        <f>[3]Demand!D262</f>
        <v>0</v>
      </c>
      <c r="D349" s="592">
        <f>[3]Demand!E262</f>
        <v>0</v>
      </c>
      <c r="E349" s="592">
        <f>[3]Demand!F262</f>
        <v>0</v>
      </c>
      <c r="F349" s="592">
        <f>[3]Demand!G262</f>
        <v>0</v>
      </c>
      <c r="G349" s="592">
        <f>[3]Demand!H262</f>
        <v>0</v>
      </c>
      <c r="H349" s="592">
        <f>[3]Demand!I262</f>
        <v>0</v>
      </c>
      <c r="I349" s="592">
        <f>[3]Demand!J262</f>
        <v>0</v>
      </c>
      <c r="J349" s="592">
        <f>[3]Demand!K262</f>
        <v>0</v>
      </c>
      <c r="K349" s="592">
        <f>[3]Demand!L262</f>
        <v>0</v>
      </c>
      <c r="L349" s="592">
        <f>[3]Demand!M262</f>
        <v>0</v>
      </c>
      <c r="M349" s="592">
        <f>[3]Demand!N262</f>
        <v>0</v>
      </c>
      <c r="N349" s="32">
        <f t="shared" si="909"/>
        <v>0</v>
      </c>
      <c r="P349" s="1">
        <f t="shared" si="910"/>
        <v>2033</v>
      </c>
      <c r="Q349" s="390">
        <v>0</v>
      </c>
      <c r="R349" s="390">
        <v>0</v>
      </c>
      <c r="S349" s="390">
        <v>0</v>
      </c>
      <c r="T349" s="390">
        <v>0</v>
      </c>
      <c r="U349" s="390">
        <v>0</v>
      </c>
      <c r="V349" s="390">
        <v>0</v>
      </c>
      <c r="W349" s="390">
        <v>0</v>
      </c>
      <c r="X349" s="390">
        <v>0</v>
      </c>
      <c r="Y349" s="390">
        <v>0</v>
      </c>
      <c r="Z349" s="390">
        <v>0</v>
      </c>
      <c r="AA349" s="390">
        <v>0</v>
      </c>
      <c r="AB349" s="390">
        <v>0</v>
      </c>
      <c r="AE349" s="262"/>
      <c r="AF349" s="262"/>
      <c r="AG349" s="25"/>
      <c r="AH349" s="25"/>
      <c r="AI349" s="237" t="str">
        <f t="shared" si="904"/>
        <v>X</v>
      </c>
      <c r="AJ349" s="25">
        <f t="shared" si="905"/>
        <v>2040</v>
      </c>
      <c r="AK349" s="284">
        <f t="shared" si="906"/>
        <v>8</v>
      </c>
      <c r="AL349" s="285">
        <f t="shared" ref="AL349:BA353" ca="1" si="912">ROUND(INDIRECT(CONCATENATE($AI349,AL$2+($AJ349-2010))),0)</f>
        <v>0</v>
      </c>
      <c r="AM349" s="285">
        <f t="shared" ca="1" si="912"/>
        <v>0</v>
      </c>
      <c r="AN349" s="285">
        <f t="shared" ca="1" si="912"/>
        <v>0</v>
      </c>
      <c r="AO349" s="285">
        <f t="shared" ca="1" si="912"/>
        <v>0</v>
      </c>
      <c r="AP349" s="285">
        <f t="shared" ca="1" si="912"/>
        <v>0</v>
      </c>
      <c r="AQ349" s="285">
        <f t="shared" ca="1" si="912"/>
        <v>0</v>
      </c>
      <c r="AR349" s="285">
        <f t="shared" ca="1" si="912"/>
        <v>0</v>
      </c>
      <c r="AS349" s="285">
        <f t="shared" ca="1" si="912"/>
        <v>0</v>
      </c>
      <c r="AT349" s="285">
        <f t="shared" ca="1" si="912"/>
        <v>0</v>
      </c>
      <c r="AU349" s="285">
        <f t="shared" ca="1" si="912"/>
        <v>150</v>
      </c>
      <c r="AV349" s="285">
        <f t="shared" ca="1" si="912"/>
        <v>500</v>
      </c>
      <c r="AW349" s="285">
        <f t="shared" ca="1" si="912"/>
        <v>0</v>
      </c>
      <c r="AX349" s="285">
        <f t="shared" ca="1" si="912"/>
        <v>0</v>
      </c>
      <c r="AY349" s="609">
        <f t="shared" ca="1" si="912"/>
        <v>0</v>
      </c>
      <c r="AZ349" s="285">
        <f t="shared" ca="1" si="912"/>
        <v>12</v>
      </c>
      <c r="BA349" s="285">
        <f t="shared" ca="1" si="912"/>
        <v>25</v>
      </c>
      <c r="BB349" s="285">
        <f t="shared" ref="AV349:BD353" ca="1" si="913">ROUND(INDIRECT(CONCATENATE($AI349,BB$2+($AJ349-2010))),0)</f>
        <v>8</v>
      </c>
      <c r="BC349" s="285">
        <f t="shared" ca="1" si="913"/>
        <v>0</v>
      </c>
      <c r="BD349" s="285">
        <f t="shared" ca="1" si="913"/>
        <v>7</v>
      </c>
      <c r="BE349" s="285">
        <f t="shared" ca="1" si="895"/>
        <v>0</v>
      </c>
      <c r="BF349" s="285">
        <f t="shared" ref="BF349:BI349" ca="1" si="914">ROUND(INDIRECT(CONCATENATE($AI349,BF$2+($AJ349-2010))),0)</f>
        <v>25</v>
      </c>
      <c r="BG349" s="285">
        <f t="shared" ca="1" si="914"/>
        <v>0</v>
      </c>
      <c r="BH349" s="285">
        <f t="shared" ca="1" si="914"/>
        <v>0</v>
      </c>
      <c r="BI349" s="285">
        <f t="shared" ca="1" si="914"/>
        <v>0</v>
      </c>
      <c r="BJ349" s="285">
        <f t="shared" ref="BJ349:BP353" ca="1" si="915">ROUND(INDIRECT(CONCATENATE($AI349,BJ$2+($AJ349-2010))),1)</f>
        <v>15</v>
      </c>
      <c r="BK349" s="285">
        <f t="shared" ca="1" si="915"/>
        <v>0</v>
      </c>
      <c r="BL349" s="285">
        <f t="shared" ca="1" si="915"/>
        <v>0</v>
      </c>
      <c r="BM349" s="285">
        <f t="shared" ca="1" si="915"/>
        <v>0</v>
      </c>
      <c r="BN349" s="285">
        <f t="shared" ca="1" si="915"/>
        <v>0</v>
      </c>
      <c r="BO349" s="285">
        <f t="shared" ca="1" si="915"/>
        <v>0</v>
      </c>
      <c r="BP349" s="285">
        <f t="shared" ca="1" si="915"/>
        <v>0</v>
      </c>
      <c r="BQ349" s="514">
        <f t="shared" ca="1" si="896"/>
        <v>27</v>
      </c>
      <c r="BR349" s="566">
        <f t="shared" ca="1" si="903"/>
        <v>92</v>
      </c>
      <c r="BS349" s="274">
        <f t="shared" ca="1" si="903"/>
        <v>650</v>
      </c>
      <c r="BT349" s="285">
        <f t="shared" ca="1" si="897"/>
        <v>742</v>
      </c>
      <c r="BU349" s="286" t="str">
        <f t="shared" si="907"/>
        <v>I</v>
      </c>
      <c r="BV349" s="323">
        <f t="shared" ref="BV349:BV353" ca="1" si="916">SUM(AL349:BO349)</f>
        <v>742</v>
      </c>
      <c r="BW349" s="323">
        <f t="shared" ref="BW349:BW353" ca="1" si="917">BV349-BT349</f>
        <v>0</v>
      </c>
      <c r="BX349" s="29"/>
      <c r="BY349" s="29"/>
      <c r="BZ349" s="29"/>
      <c r="CA349" s="237" t="str">
        <f t="shared" si="892"/>
        <v>I</v>
      </c>
      <c r="CB349" s="278">
        <f t="shared" ref="CB349:CB353" si="918">AJ349</f>
        <v>2040</v>
      </c>
      <c r="CC349" s="279">
        <f t="shared" ref="CC349:CC353" si="919">AK349</f>
        <v>8</v>
      </c>
      <c r="CD349" s="280">
        <f t="shared" ref="CD349:CD353" ca="1" si="920">AL351</f>
        <v>0</v>
      </c>
      <c r="CE349" s="280">
        <f t="shared" ref="CE349:CE353" ca="1" si="921">AM350</f>
        <v>0</v>
      </c>
      <c r="CF349" s="280">
        <f t="shared" ref="CF349:CF353" ca="1" si="922">AN351</f>
        <v>0</v>
      </c>
      <c r="CG349" s="280">
        <f t="shared" ref="CG349:CG353" ca="1" si="923">AO350</f>
        <v>0</v>
      </c>
      <c r="CH349" s="280">
        <f t="shared" ref="CH349:CH353" ca="1" si="924">AP350</f>
        <v>0</v>
      </c>
      <c r="CI349" s="280">
        <f t="shared" ref="CI349:CI353" ca="1" si="925">AQ350</f>
        <v>0</v>
      </c>
      <c r="CJ349" s="280">
        <f t="shared" ref="CJ349:CJ353" ca="1" si="926">AR350</f>
        <v>0</v>
      </c>
      <c r="CK349" s="280">
        <f t="shared" ref="CK349:CK353" ca="1" si="927">AS350</f>
        <v>0</v>
      </c>
      <c r="CL349" s="280">
        <f t="shared" ref="CL349:CL353" ca="1" si="928">AT350</f>
        <v>0</v>
      </c>
      <c r="CM349" s="280">
        <f t="shared" ref="CM349:CM353" ca="1" si="929">AU350</f>
        <v>150</v>
      </c>
      <c r="CN349" s="280">
        <f t="shared" ref="CN349:CN353" ca="1" si="930">AV350</f>
        <v>500</v>
      </c>
      <c r="CO349" s="280">
        <f t="shared" ref="CO349:CO353" ca="1" si="931">AW351</f>
        <v>0</v>
      </c>
      <c r="CP349" s="365">
        <f t="shared" ref="CP349:CP353" ca="1" si="932">AX350</f>
        <v>0</v>
      </c>
      <c r="CQ349" s="613">
        <f t="shared" ref="CQ349:CQ353" ca="1" si="933">AY350</f>
        <v>0</v>
      </c>
      <c r="CR349" s="280">
        <f t="shared" ref="CR349:CR353" ca="1" si="934">AZ351</f>
        <v>10</v>
      </c>
      <c r="CS349" s="280">
        <f t="shared" ref="CS349:CS353" ca="1" si="935">BA350</f>
        <v>25</v>
      </c>
      <c r="CT349" s="280">
        <f t="shared" ref="CT349:CT353" ca="1" si="936">BB350</f>
        <v>8</v>
      </c>
      <c r="CU349" s="280">
        <f t="shared" ref="CU349:CU353" ca="1" si="937">BC350</f>
        <v>0</v>
      </c>
      <c r="CV349" s="280">
        <f t="shared" ref="CV349:CV353" ca="1" si="938">BD351</f>
        <v>7</v>
      </c>
      <c r="CW349" s="365">
        <f t="shared" ref="CW349:CW353" ca="1" si="939">BE350</f>
        <v>0</v>
      </c>
      <c r="CX349" s="280">
        <f t="shared" ref="CX349:CX353" ca="1" si="940">BF350</f>
        <v>25</v>
      </c>
      <c r="CY349" s="280">
        <f t="shared" ref="CY349:CY353" ca="1" si="941">BG350</f>
        <v>0</v>
      </c>
      <c r="CZ349" s="280">
        <f t="shared" ref="CZ349:CZ353" ca="1" si="942">BH350</f>
        <v>0</v>
      </c>
      <c r="DA349" s="280">
        <f t="shared" ref="DA349:DA353" ca="1" si="943">BI350</f>
        <v>0</v>
      </c>
      <c r="DB349" s="280">
        <f t="shared" ref="DB349:DB353" ca="1" si="944">BJ350</f>
        <v>15</v>
      </c>
      <c r="DC349" s="280">
        <f t="shared" ref="DC349:DC353" ca="1" si="945">BK350</f>
        <v>0</v>
      </c>
      <c r="DD349" s="280">
        <f t="shared" ref="DD349:DD353" ca="1" si="946">BL350</f>
        <v>0</v>
      </c>
      <c r="DE349" s="280">
        <f t="shared" ref="DE349:DE353" ca="1" si="947">BM350</f>
        <v>0</v>
      </c>
      <c r="DF349" s="280">
        <f t="shared" ref="DF349:DF353" ca="1" si="948">BN350</f>
        <v>0</v>
      </c>
      <c r="DG349" s="280">
        <f t="shared" ref="DG349:DG353" ca="1" si="949">BO351</f>
        <v>0</v>
      </c>
      <c r="DH349" s="280">
        <f t="shared" ref="DH349:DH353" ca="1" si="950">BP350</f>
        <v>0</v>
      </c>
      <c r="DI349" s="568">
        <f t="shared" ref="DI349:DI353" ca="1" si="951">CR349+CT349+CV349+DC349</f>
        <v>25</v>
      </c>
      <c r="DJ349" s="568">
        <f t="shared" ref="DJ349:DJ353" ca="1" si="952">SUM(CS349,CU349,CW349:DB349,DD349:DH349)</f>
        <v>65</v>
      </c>
      <c r="DK349" s="414">
        <f t="shared" ref="DK349:DK353" ca="1" si="953">SUM(CD349:CQ349)</f>
        <v>650</v>
      </c>
      <c r="DL349" s="281">
        <f t="shared" ref="DL349:DL353" ca="1" si="954">SUM(DI349:DK349)</f>
        <v>740</v>
      </c>
      <c r="DM349" s="281">
        <f t="shared" ca="1" si="902"/>
        <v>740</v>
      </c>
      <c r="DN349" s="454">
        <f t="shared" ref="DN349:DN353" ca="1" si="955">DM349-DL349</f>
        <v>0</v>
      </c>
      <c r="DO349" s="626">
        <f t="shared" ref="DO349:DO353" ca="1" si="956">DN349/DL349</f>
        <v>0</v>
      </c>
    </row>
    <row r="350" spans="1:119" ht="11.25" customHeight="1">
      <c r="A350" s="1">
        <f t="shared" si="898"/>
        <v>2034</v>
      </c>
      <c r="B350" s="592">
        <f>[3]Demand!C263</f>
        <v>0</v>
      </c>
      <c r="C350" s="592">
        <f>[3]Demand!D263</f>
        <v>0</v>
      </c>
      <c r="D350" s="592">
        <f>[3]Demand!E263</f>
        <v>0</v>
      </c>
      <c r="E350" s="592">
        <f>[3]Demand!F263</f>
        <v>0</v>
      </c>
      <c r="F350" s="592">
        <f>[3]Demand!G263</f>
        <v>0</v>
      </c>
      <c r="G350" s="592">
        <f>[3]Demand!H263</f>
        <v>0</v>
      </c>
      <c r="H350" s="592">
        <f>[3]Demand!I263</f>
        <v>0</v>
      </c>
      <c r="I350" s="592">
        <f>[3]Demand!J263</f>
        <v>0</v>
      </c>
      <c r="J350" s="592">
        <f>[3]Demand!K263</f>
        <v>0</v>
      </c>
      <c r="K350" s="592">
        <f>[3]Demand!L263</f>
        <v>0</v>
      </c>
      <c r="L350" s="592">
        <f>[3]Demand!M263</f>
        <v>0</v>
      </c>
      <c r="M350" s="592">
        <f>[3]Demand!N263</f>
        <v>0</v>
      </c>
      <c r="N350" s="32">
        <f t="shared" si="909"/>
        <v>0</v>
      </c>
      <c r="P350" s="1">
        <f t="shared" si="910"/>
        <v>2034</v>
      </c>
      <c r="Q350" s="390">
        <v>0</v>
      </c>
      <c r="R350" s="390">
        <v>0</v>
      </c>
      <c r="S350" s="390">
        <v>0</v>
      </c>
      <c r="T350" s="390">
        <v>0</v>
      </c>
      <c r="U350" s="390">
        <v>0</v>
      </c>
      <c r="V350" s="390">
        <v>0</v>
      </c>
      <c r="W350" s="390">
        <v>0</v>
      </c>
      <c r="X350" s="390">
        <v>0</v>
      </c>
      <c r="Y350" s="390">
        <v>0</v>
      </c>
      <c r="Z350" s="390">
        <v>0</v>
      </c>
      <c r="AA350" s="390">
        <v>0</v>
      </c>
      <c r="AB350" s="390">
        <v>0</v>
      </c>
      <c r="AE350" s="237"/>
      <c r="AF350" s="259"/>
      <c r="AG350" s="25"/>
      <c r="AH350" s="25"/>
      <c r="AI350" s="237" t="str">
        <f t="shared" si="904"/>
        <v>Y</v>
      </c>
      <c r="AJ350" s="25">
        <f t="shared" si="905"/>
        <v>2040</v>
      </c>
      <c r="AK350" s="284">
        <f t="shared" si="906"/>
        <v>9</v>
      </c>
      <c r="AL350" s="285">
        <f t="shared" ca="1" si="912"/>
        <v>0</v>
      </c>
      <c r="AM350" s="285">
        <f t="shared" ca="1" si="912"/>
        <v>0</v>
      </c>
      <c r="AN350" s="285">
        <f t="shared" ca="1" si="912"/>
        <v>0</v>
      </c>
      <c r="AO350" s="285">
        <f t="shared" ca="1" si="912"/>
        <v>0</v>
      </c>
      <c r="AP350" s="285">
        <f t="shared" ca="1" si="912"/>
        <v>0</v>
      </c>
      <c r="AQ350" s="285">
        <f t="shared" ca="1" si="912"/>
        <v>0</v>
      </c>
      <c r="AR350" s="285">
        <f t="shared" ca="1" si="912"/>
        <v>0</v>
      </c>
      <c r="AS350" s="285">
        <f t="shared" ca="1" si="912"/>
        <v>0</v>
      </c>
      <c r="AT350" s="285">
        <f t="shared" ca="1" si="912"/>
        <v>0</v>
      </c>
      <c r="AU350" s="285">
        <f t="shared" ca="1" si="912"/>
        <v>150</v>
      </c>
      <c r="AV350" s="285">
        <f t="shared" ca="1" si="913"/>
        <v>500</v>
      </c>
      <c r="AW350" s="285">
        <f t="shared" ca="1" si="913"/>
        <v>0</v>
      </c>
      <c r="AX350" s="285">
        <f t="shared" ca="1" si="913"/>
        <v>0</v>
      </c>
      <c r="AY350" s="609">
        <f t="shared" ca="1" si="913"/>
        <v>0</v>
      </c>
      <c r="AZ350" s="285">
        <f t="shared" ca="1" si="913"/>
        <v>10</v>
      </c>
      <c r="BA350" s="285">
        <f t="shared" ca="1" si="913"/>
        <v>25</v>
      </c>
      <c r="BB350" s="285">
        <f t="shared" ca="1" si="913"/>
        <v>8</v>
      </c>
      <c r="BC350" s="285">
        <f t="shared" ca="1" si="913"/>
        <v>0</v>
      </c>
      <c r="BD350" s="285">
        <f t="shared" ca="1" si="913"/>
        <v>7</v>
      </c>
      <c r="BE350" s="285">
        <f t="shared" ca="1" si="895"/>
        <v>0</v>
      </c>
      <c r="BF350" s="285">
        <f t="shared" ca="1" si="888"/>
        <v>25</v>
      </c>
      <c r="BG350" s="285">
        <f t="shared" ca="1" si="888"/>
        <v>0</v>
      </c>
      <c r="BH350" s="285">
        <f t="shared" ca="1" si="888"/>
        <v>0</v>
      </c>
      <c r="BI350" s="285">
        <f t="shared" ca="1" si="888"/>
        <v>0</v>
      </c>
      <c r="BJ350" s="285">
        <f t="shared" ca="1" si="915"/>
        <v>15</v>
      </c>
      <c r="BK350" s="285">
        <f t="shared" ca="1" si="915"/>
        <v>0</v>
      </c>
      <c r="BL350" s="285">
        <f t="shared" ca="1" si="915"/>
        <v>0</v>
      </c>
      <c r="BM350" s="285">
        <f t="shared" ca="1" si="915"/>
        <v>0</v>
      </c>
      <c r="BN350" s="285">
        <f t="shared" ca="1" si="915"/>
        <v>0</v>
      </c>
      <c r="BO350" s="285">
        <f t="shared" ca="1" si="915"/>
        <v>0</v>
      </c>
      <c r="BP350" s="285">
        <f t="shared" ca="1" si="915"/>
        <v>0</v>
      </c>
      <c r="BQ350" s="514">
        <f t="shared" ca="1" si="896"/>
        <v>25</v>
      </c>
      <c r="BR350" s="566">
        <f t="shared" ca="1" si="903"/>
        <v>90</v>
      </c>
      <c r="BS350" s="274">
        <f t="shared" ca="1" si="903"/>
        <v>650</v>
      </c>
      <c r="BT350" s="285">
        <f t="shared" ca="1" si="897"/>
        <v>740</v>
      </c>
      <c r="BU350" s="286" t="str">
        <f t="shared" si="907"/>
        <v>J</v>
      </c>
      <c r="BV350" s="323">
        <f t="shared" ca="1" si="916"/>
        <v>740</v>
      </c>
      <c r="BW350" s="323">
        <f t="shared" ca="1" si="917"/>
        <v>0</v>
      </c>
      <c r="BX350" s="29"/>
      <c r="BY350" s="29"/>
      <c r="BZ350" s="29"/>
      <c r="CA350" s="237" t="str">
        <f t="shared" si="892"/>
        <v>J</v>
      </c>
      <c r="CB350" s="278">
        <f t="shared" si="918"/>
        <v>2040</v>
      </c>
      <c r="CC350" s="279">
        <f t="shared" si="919"/>
        <v>9</v>
      </c>
      <c r="CD350" s="280">
        <f t="shared" ca="1" si="920"/>
        <v>0</v>
      </c>
      <c r="CE350" s="280">
        <f t="shared" ca="1" si="921"/>
        <v>0</v>
      </c>
      <c r="CF350" s="280">
        <f t="shared" ca="1" si="922"/>
        <v>0</v>
      </c>
      <c r="CG350" s="280">
        <f t="shared" ca="1" si="923"/>
        <v>0</v>
      </c>
      <c r="CH350" s="280">
        <f t="shared" ca="1" si="924"/>
        <v>0</v>
      </c>
      <c r="CI350" s="280">
        <f t="shared" ca="1" si="925"/>
        <v>0</v>
      </c>
      <c r="CJ350" s="280">
        <f t="shared" ca="1" si="926"/>
        <v>0</v>
      </c>
      <c r="CK350" s="280">
        <f t="shared" ca="1" si="927"/>
        <v>0</v>
      </c>
      <c r="CL350" s="280">
        <f t="shared" ca="1" si="928"/>
        <v>0</v>
      </c>
      <c r="CM350" s="280">
        <f t="shared" ca="1" si="929"/>
        <v>150</v>
      </c>
      <c r="CN350" s="280">
        <f t="shared" ca="1" si="930"/>
        <v>500</v>
      </c>
      <c r="CO350" s="280">
        <f t="shared" ca="1" si="931"/>
        <v>0</v>
      </c>
      <c r="CP350" s="365">
        <f t="shared" ca="1" si="932"/>
        <v>0</v>
      </c>
      <c r="CQ350" s="613">
        <f t="shared" ca="1" si="933"/>
        <v>0</v>
      </c>
      <c r="CR350" s="280">
        <f t="shared" ca="1" si="934"/>
        <v>10</v>
      </c>
      <c r="CS350" s="280">
        <f t="shared" ca="1" si="935"/>
        <v>25</v>
      </c>
      <c r="CT350" s="280">
        <f t="shared" ca="1" si="936"/>
        <v>7</v>
      </c>
      <c r="CU350" s="280">
        <f t="shared" ca="1" si="937"/>
        <v>0</v>
      </c>
      <c r="CV350" s="280">
        <f t="shared" ca="1" si="938"/>
        <v>7</v>
      </c>
      <c r="CW350" s="365">
        <f t="shared" ca="1" si="939"/>
        <v>0</v>
      </c>
      <c r="CX350" s="280">
        <f t="shared" ca="1" si="940"/>
        <v>25</v>
      </c>
      <c r="CY350" s="280">
        <f t="shared" ca="1" si="941"/>
        <v>0</v>
      </c>
      <c r="CZ350" s="280">
        <f t="shared" ca="1" si="942"/>
        <v>0</v>
      </c>
      <c r="DA350" s="280">
        <f t="shared" ca="1" si="943"/>
        <v>0</v>
      </c>
      <c r="DB350" s="280">
        <f t="shared" ca="1" si="944"/>
        <v>15</v>
      </c>
      <c r="DC350" s="280">
        <f t="shared" ca="1" si="945"/>
        <v>0</v>
      </c>
      <c r="DD350" s="280">
        <f t="shared" ca="1" si="946"/>
        <v>0</v>
      </c>
      <c r="DE350" s="280">
        <f t="shared" ca="1" si="947"/>
        <v>0</v>
      </c>
      <c r="DF350" s="280">
        <f t="shared" ca="1" si="948"/>
        <v>0</v>
      </c>
      <c r="DG350" s="280">
        <f t="shared" ca="1" si="949"/>
        <v>0</v>
      </c>
      <c r="DH350" s="280">
        <f t="shared" ca="1" si="950"/>
        <v>0</v>
      </c>
      <c r="DI350" s="568">
        <f t="shared" ca="1" si="951"/>
        <v>24</v>
      </c>
      <c r="DJ350" s="568">
        <f t="shared" ca="1" si="952"/>
        <v>65</v>
      </c>
      <c r="DK350" s="414">
        <f t="shared" ca="1" si="953"/>
        <v>650</v>
      </c>
      <c r="DL350" s="281">
        <f t="shared" ca="1" si="954"/>
        <v>739</v>
      </c>
      <c r="DM350" s="281">
        <f t="shared" ca="1" si="902"/>
        <v>739</v>
      </c>
      <c r="DN350" s="454">
        <f t="shared" ca="1" si="955"/>
        <v>0</v>
      </c>
      <c r="DO350" s="626">
        <f t="shared" ca="1" si="956"/>
        <v>0</v>
      </c>
    </row>
    <row r="351" spans="1:119" ht="11.25" customHeight="1">
      <c r="A351" s="1">
        <f t="shared" si="898"/>
        <v>2035</v>
      </c>
      <c r="B351" s="592">
        <f>[3]Demand!C264</f>
        <v>0</v>
      </c>
      <c r="C351" s="592">
        <f>[3]Demand!D264</f>
        <v>0</v>
      </c>
      <c r="D351" s="592">
        <f>[3]Demand!E264</f>
        <v>0</v>
      </c>
      <c r="E351" s="592">
        <f>[3]Demand!F264</f>
        <v>0</v>
      </c>
      <c r="F351" s="592">
        <f>[3]Demand!G264</f>
        <v>0</v>
      </c>
      <c r="G351" s="592">
        <f>[3]Demand!H264</f>
        <v>0</v>
      </c>
      <c r="H351" s="592">
        <f>[3]Demand!I264</f>
        <v>0</v>
      </c>
      <c r="I351" s="592">
        <f>[3]Demand!J264</f>
        <v>0</v>
      </c>
      <c r="J351" s="592">
        <f>[3]Demand!K264</f>
        <v>0</v>
      </c>
      <c r="K351" s="592">
        <f>[3]Demand!L264</f>
        <v>0</v>
      </c>
      <c r="L351" s="592">
        <f>[3]Demand!M264</f>
        <v>0</v>
      </c>
      <c r="M351" s="592">
        <f>[3]Demand!N264</f>
        <v>0</v>
      </c>
      <c r="N351" s="32">
        <f t="shared" si="909"/>
        <v>0</v>
      </c>
      <c r="P351" s="1">
        <f t="shared" si="910"/>
        <v>2035</v>
      </c>
      <c r="Q351" s="390">
        <v>0</v>
      </c>
      <c r="R351" s="390">
        <v>0</v>
      </c>
      <c r="S351" s="390">
        <v>0</v>
      </c>
      <c r="T351" s="390">
        <v>0</v>
      </c>
      <c r="U351" s="390">
        <v>0</v>
      </c>
      <c r="V351" s="390">
        <v>0</v>
      </c>
      <c r="W351" s="390">
        <v>0</v>
      </c>
      <c r="X351" s="390">
        <v>0</v>
      </c>
      <c r="Y351" s="390">
        <v>0</v>
      </c>
      <c r="Z351" s="390">
        <v>0</v>
      </c>
      <c r="AA351" s="390">
        <v>0</v>
      </c>
      <c r="AB351" s="390">
        <v>0</v>
      </c>
      <c r="AE351" s="262"/>
      <c r="AF351" s="262"/>
      <c r="AG351" s="25"/>
      <c r="AH351" s="25"/>
      <c r="AI351" s="237" t="str">
        <f t="shared" si="904"/>
        <v>Z</v>
      </c>
      <c r="AJ351" s="25">
        <f t="shared" si="905"/>
        <v>2040</v>
      </c>
      <c r="AK351" s="284">
        <f t="shared" si="906"/>
        <v>10</v>
      </c>
      <c r="AL351" s="285">
        <f t="shared" ca="1" si="912"/>
        <v>0</v>
      </c>
      <c r="AM351" s="285">
        <f t="shared" ca="1" si="912"/>
        <v>0</v>
      </c>
      <c r="AN351" s="285">
        <f t="shared" ca="1" si="912"/>
        <v>0</v>
      </c>
      <c r="AO351" s="285">
        <f t="shared" ca="1" si="912"/>
        <v>0</v>
      </c>
      <c r="AP351" s="285">
        <f t="shared" ca="1" si="912"/>
        <v>0</v>
      </c>
      <c r="AQ351" s="285">
        <f t="shared" ca="1" si="912"/>
        <v>0</v>
      </c>
      <c r="AR351" s="285">
        <f t="shared" ca="1" si="912"/>
        <v>0</v>
      </c>
      <c r="AS351" s="285">
        <f t="shared" ca="1" si="912"/>
        <v>0</v>
      </c>
      <c r="AT351" s="285">
        <f t="shared" ca="1" si="912"/>
        <v>0</v>
      </c>
      <c r="AU351" s="285">
        <f t="shared" ca="1" si="912"/>
        <v>150</v>
      </c>
      <c r="AV351" s="285">
        <f t="shared" ca="1" si="913"/>
        <v>500</v>
      </c>
      <c r="AW351" s="285">
        <f t="shared" ca="1" si="913"/>
        <v>0</v>
      </c>
      <c r="AX351" s="285">
        <f t="shared" ca="1" si="913"/>
        <v>0</v>
      </c>
      <c r="AY351" s="609">
        <f t="shared" ca="1" si="913"/>
        <v>0</v>
      </c>
      <c r="AZ351" s="285">
        <f t="shared" ca="1" si="913"/>
        <v>10</v>
      </c>
      <c r="BA351" s="285">
        <f t="shared" ca="1" si="913"/>
        <v>25</v>
      </c>
      <c r="BB351" s="285">
        <f t="shared" ca="1" si="913"/>
        <v>7</v>
      </c>
      <c r="BC351" s="285">
        <f t="shared" ca="1" si="913"/>
        <v>0</v>
      </c>
      <c r="BD351" s="285">
        <f t="shared" ca="1" si="913"/>
        <v>7</v>
      </c>
      <c r="BE351" s="285">
        <f t="shared" ca="1" si="895"/>
        <v>0</v>
      </c>
      <c r="BF351" s="285">
        <f t="shared" ref="BF351:BI353" ca="1" si="957">ROUND(INDIRECT(CONCATENATE($AI351,BF$2+($AJ351-2010))),0)</f>
        <v>25</v>
      </c>
      <c r="BG351" s="285">
        <f t="shared" ca="1" si="957"/>
        <v>0</v>
      </c>
      <c r="BH351" s="285">
        <f t="shared" ca="1" si="957"/>
        <v>0</v>
      </c>
      <c r="BI351" s="285">
        <f t="shared" ca="1" si="957"/>
        <v>0</v>
      </c>
      <c r="BJ351" s="285">
        <f t="shared" ca="1" si="915"/>
        <v>15</v>
      </c>
      <c r="BK351" s="285">
        <f t="shared" ca="1" si="915"/>
        <v>0</v>
      </c>
      <c r="BL351" s="285">
        <f t="shared" ca="1" si="915"/>
        <v>0</v>
      </c>
      <c r="BM351" s="285">
        <f t="shared" ca="1" si="915"/>
        <v>0</v>
      </c>
      <c r="BN351" s="285">
        <f t="shared" ca="1" si="915"/>
        <v>0</v>
      </c>
      <c r="BO351" s="285">
        <f t="shared" ca="1" si="915"/>
        <v>0</v>
      </c>
      <c r="BP351" s="285">
        <f t="shared" ca="1" si="915"/>
        <v>0</v>
      </c>
      <c r="BQ351" s="514">
        <f t="shared" ca="1" si="896"/>
        <v>24</v>
      </c>
      <c r="BR351" s="566">
        <f t="shared" ca="1" si="903"/>
        <v>89.2</v>
      </c>
      <c r="BS351" s="274">
        <f t="shared" ca="1" si="903"/>
        <v>650</v>
      </c>
      <c r="BT351" s="285">
        <f t="shared" ca="1" si="897"/>
        <v>739</v>
      </c>
      <c r="BU351" s="286" t="str">
        <f t="shared" si="907"/>
        <v>K</v>
      </c>
      <c r="BV351" s="323">
        <f t="shared" ca="1" si="916"/>
        <v>739</v>
      </c>
      <c r="BW351" s="323">
        <f t="shared" ca="1" si="917"/>
        <v>0</v>
      </c>
      <c r="BX351" s="29"/>
      <c r="BY351" s="29"/>
      <c r="BZ351" s="29"/>
      <c r="CA351" s="237" t="str">
        <f t="shared" si="892"/>
        <v>K</v>
      </c>
      <c r="CB351" s="278">
        <f t="shared" si="918"/>
        <v>2040</v>
      </c>
      <c r="CC351" s="279">
        <f t="shared" si="919"/>
        <v>10</v>
      </c>
      <c r="CD351" s="280">
        <f t="shared" ca="1" si="920"/>
        <v>0</v>
      </c>
      <c r="CE351" s="280">
        <f t="shared" ca="1" si="921"/>
        <v>0</v>
      </c>
      <c r="CF351" s="280">
        <f t="shared" ca="1" si="922"/>
        <v>0</v>
      </c>
      <c r="CG351" s="280">
        <f t="shared" ca="1" si="923"/>
        <v>0</v>
      </c>
      <c r="CH351" s="280">
        <f t="shared" ca="1" si="924"/>
        <v>0</v>
      </c>
      <c r="CI351" s="280">
        <f t="shared" ca="1" si="925"/>
        <v>0</v>
      </c>
      <c r="CJ351" s="280">
        <f t="shared" ca="1" si="926"/>
        <v>0</v>
      </c>
      <c r="CK351" s="280">
        <f t="shared" ca="1" si="927"/>
        <v>0</v>
      </c>
      <c r="CL351" s="280">
        <f t="shared" ca="1" si="928"/>
        <v>0</v>
      </c>
      <c r="CM351" s="280">
        <f t="shared" ca="1" si="929"/>
        <v>150</v>
      </c>
      <c r="CN351" s="280">
        <f t="shared" ca="1" si="930"/>
        <v>500</v>
      </c>
      <c r="CO351" s="280">
        <f t="shared" ca="1" si="931"/>
        <v>0</v>
      </c>
      <c r="CP351" s="365">
        <f t="shared" ca="1" si="932"/>
        <v>0</v>
      </c>
      <c r="CQ351" s="613">
        <f t="shared" ca="1" si="933"/>
        <v>0</v>
      </c>
      <c r="CR351" s="280">
        <f t="shared" ca="1" si="934"/>
        <v>11</v>
      </c>
      <c r="CS351" s="280">
        <f t="shared" ca="1" si="935"/>
        <v>25</v>
      </c>
      <c r="CT351" s="280">
        <f t="shared" ca="1" si="936"/>
        <v>7</v>
      </c>
      <c r="CU351" s="280">
        <f t="shared" ca="1" si="937"/>
        <v>0</v>
      </c>
      <c r="CV351" s="280">
        <f t="shared" ca="1" si="938"/>
        <v>5</v>
      </c>
      <c r="CW351" s="365">
        <f t="shared" ca="1" si="939"/>
        <v>0</v>
      </c>
      <c r="CX351" s="280">
        <f t="shared" ca="1" si="940"/>
        <v>25</v>
      </c>
      <c r="CY351" s="280">
        <f t="shared" ca="1" si="941"/>
        <v>0</v>
      </c>
      <c r="CZ351" s="280">
        <f t="shared" ca="1" si="942"/>
        <v>0</v>
      </c>
      <c r="DA351" s="280">
        <f t="shared" ca="1" si="943"/>
        <v>0</v>
      </c>
      <c r="DB351" s="280">
        <f t="shared" ca="1" si="944"/>
        <v>15</v>
      </c>
      <c r="DC351" s="280">
        <f t="shared" ca="1" si="945"/>
        <v>0</v>
      </c>
      <c r="DD351" s="280">
        <f t="shared" ca="1" si="946"/>
        <v>0</v>
      </c>
      <c r="DE351" s="280">
        <f t="shared" ca="1" si="947"/>
        <v>0</v>
      </c>
      <c r="DF351" s="280">
        <f t="shared" ca="1" si="948"/>
        <v>0</v>
      </c>
      <c r="DG351" s="280">
        <f t="shared" ca="1" si="949"/>
        <v>0</v>
      </c>
      <c r="DH351" s="280">
        <f t="shared" ca="1" si="950"/>
        <v>0</v>
      </c>
      <c r="DI351" s="568">
        <f t="shared" ca="1" si="951"/>
        <v>23</v>
      </c>
      <c r="DJ351" s="568">
        <f t="shared" ca="1" si="952"/>
        <v>65</v>
      </c>
      <c r="DK351" s="414">
        <f t="shared" ca="1" si="953"/>
        <v>650</v>
      </c>
      <c r="DL351" s="281">
        <f t="shared" ca="1" si="954"/>
        <v>738</v>
      </c>
      <c r="DM351" s="281">
        <f t="shared" ca="1" si="902"/>
        <v>738</v>
      </c>
      <c r="DN351" s="454">
        <f t="shared" ca="1" si="955"/>
        <v>0</v>
      </c>
      <c r="DO351" s="626">
        <f t="shared" ca="1" si="956"/>
        <v>0</v>
      </c>
    </row>
    <row r="352" spans="1:119" ht="11.25" customHeight="1">
      <c r="A352" s="1">
        <f t="shared" si="898"/>
        <v>2036</v>
      </c>
      <c r="B352" s="592">
        <f>[3]Demand!C265</f>
        <v>0</v>
      </c>
      <c r="C352" s="592">
        <f>[3]Demand!D265</f>
        <v>0</v>
      </c>
      <c r="D352" s="592">
        <f>[3]Demand!E265</f>
        <v>0</v>
      </c>
      <c r="E352" s="592">
        <f>[3]Demand!F265</f>
        <v>0</v>
      </c>
      <c r="F352" s="592">
        <f>[3]Demand!G265</f>
        <v>0</v>
      </c>
      <c r="G352" s="592">
        <f>[3]Demand!H265</f>
        <v>0</v>
      </c>
      <c r="H352" s="592">
        <f>[3]Demand!I265</f>
        <v>0</v>
      </c>
      <c r="I352" s="592">
        <f>[3]Demand!J265</f>
        <v>0</v>
      </c>
      <c r="J352" s="592">
        <f>[3]Demand!K265</f>
        <v>0</v>
      </c>
      <c r="K352" s="592">
        <f>[3]Demand!L265</f>
        <v>0</v>
      </c>
      <c r="L352" s="592">
        <f>[3]Demand!M265</f>
        <v>0</v>
      </c>
      <c r="M352" s="592">
        <f>[3]Demand!N265</f>
        <v>0</v>
      </c>
      <c r="N352" s="32">
        <f t="shared" si="909"/>
        <v>0</v>
      </c>
      <c r="P352" s="1">
        <f t="shared" si="910"/>
        <v>2036</v>
      </c>
      <c r="Q352" s="390">
        <v>0</v>
      </c>
      <c r="R352" s="390">
        <v>0</v>
      </c>
      <c r="S352" s="390">
        <v>0</v>
      </c>
      <c r="T352" s="390">
        <v>0</v>
      </c>
      <c r="U352" s="390">
        <v>0</v>
      </c>
      <c r="V352" s="390">
        <v>0</v>
      </c>
      <c r="W352" s="390">
        <v>0</v>
      </c>
      <c r="X352" s="390">
        <v>0</v>
      </c>
      <c r="Y352" s="390">
        <v>0</v>
      </c>
      <c r="Z352" s="390">
        <v>0</v>
      </c>
      <c r="AA352" s="390">
        <v>0</v>
      </c>
      <c r="AB352" s="390">
        <v>0</v>
      </c>
      <c r="AE352" s="237"/>
      <c r="AF352" s="259"/>
      <c r="AG352" s="25"/>
      <c r="AH352" s="25"/>
      <c r="AI352" s="237" t="str">
        <f t="shared" si="904"/>
        <v>AA</v>
      </c>
      <c r="AJ352" s="25">
        <f t="shared" si="905"/>
        <v>2040</v>
      </c>
      <c r="AK352" s="284">
        <f t="shared" si="906"/>
        <v>11</v>
      </c>
      <c r="AL352" s="285">
        <f t="shared" ca="1" si="912"/>
        <v>0</v>
      </c>
      <c r="AM352" s="285">
        <f t="shared" ca="1" si="912"/>
        <v>0</v>
      </c>
      <c r="AN352" s="285">
        <f t="shared" ca="1" si="912"/>
        <v>0</v>
      </c>
      <c r="AO352" s="285">
        <f t="shared" ca="1" si="912"/>
        <v>0</v>
      </c>
      <c r="AP352" s="285">
        <f t="shared" ca="1" si="912"/>
        <v>0</v>
      </c>
      <c r="AQ352" s="285">
        <f t="shared" ca="1" si="912"/>
        <v>0</v>
      </c>
      <c r="AR352" s="285">
        <f t="shared" ca="1" si="912"/>
        <v>0</v>
      </c>
      <c r="AS352" s="285">
        <f t="shared" ca="1" si="912"/>
        <v>0</v>
      </c>
      <c r="AT352" s="285">
        <f t="shared" ca="1" si="912"/>
        <v>0</v>
      </c>
      <c r="AU352" s="285">
        <f t="shared" ca="1" si="912"/>
        <v>150</v>
      </c>
      <c r="AV352" s="285">
        <f t="shared" ca="1" si="913"/>
        <v>500</v>
      </c>
      <c r="AW352" s="285">
        <f t="shared" ca="1" si="913"/>
        <v>0</v>
      </c>
      <c r="AX352" s="285">
        <f t="shared" ca="1" si="913"/>
        <v>0</v>
      </c>
      <c r="AY352" s="609">
        <f t="shared" ca="1" si="913"/>
        <v>0</v>
      </c>
      <c r="AZ352" s="285">
        <f t="shared" ca="1" si="913"/>
        <v>10</v>
      </c>
      <c r="BA352" s="285">
        <f t="shared" ca="1" si="913"/>
        <v>25</v>
      </c>
      <c r="BB352" s="285">
        <f t="shared" ca="1" si="913"/>
        <v>7</v>
      </c>
      <c r="BC352" s="285">
        <f t="shared" ca="1" si="913"/>
        <v>0</v>
      </c>
      <c r="BD352" s="285">
        <f t="shared" ca="1" si="913"/>
        <v>7</v>
      </c>
      <c r="BE352" s="285">
        <f t="shared" ca="1" si="895"/>
        <v>0</v>
      </c>
      <c r="BF352" s="285">
        <f t="shared" ca="1" si="957"/>
        <v>25</v>
      </c>
      <c r="BG352" s="285">
        <f t="shared" ca="1" si="957"/>
        <v>0</v>
      </c>
      <c r="BH352" s="285">
        <f t="shared" ca="1" si="957"/>
        <v>0</v>
      </c>
      <c r="BI352" s="285">
        <f t="shared" ca="1" si="957"/>
        <v>0</v>
      </c>
      <c r="BJ352" s="285">
        <f t="shared" ca="1" si="915"/>
        <v>15</v>
      </c>
      <c r="BK352" s="285">
        <f t="shared" ca="1" si="915"/>
        <v>0</v>
      </c>
      <c r="BL352" s="285">
        <f t="shared" ca="1" si="915"/>
        <v>0</v>
      </c>
      <c r="BM352" s="285">
        <f t="shared" ca="1" si="915"/>
        <v>0</v>
      </c>
      <c r="BN352" s="285">
        <f t="shared" ca="1" si="915"/>
        <v>0</v>
      </c>
      <c r="BO352" s="285">
        <f t="shared" ca="1" si="915"/>
        <v>0</v>
      </c>
      <c r="BP352" s="285">
        <f t="shared" ca="1" si="915"/>
        <v>0</v>
      </c>
      <c r="BQ352" s="514">
        <f t="shared" ca="1" si="896"/>
        <v>24</v>
      </c>
      <c r="BR352" s="566">
        <f t="shared" ca="1" si="903"/>
        <v>88.7</v>
      </c>
      <c r="BS352" s="274">
        <f t="shared" ca="1" si="903"/>
        <v>650</v>
      </c>
      <c r="BT352" s="285">
        <f t="shared" ca="1" si="897"/>
        <v>739</v>
      </c>
      <c r="BU352" s="286" t="str">
        <f t="shared" si="907"/>
        <v>L</v>
      </c>
      <c r="BV352" s="323">
        <f t="shared" ca="1" si="916"/>
        <v>739</v>
      </c>
      <c r="BW352" s="323">
        <f t="shared" ca="1" si="917"/>
        <v>0</v>
      </c>
      <c r="BX352" s="29"/>
      <c r="BY352" s="29"/>
      <c r="BZ352" s="29"/>
      <c r="CA352" s="237" t="str">
        <f t="shared" si="892"/>
        <v>L</v>
      </c>
      <c r="CB352" s="278">
        <f t="shared" si="918"/>
        <v>2040</v>
      </c>
      <c r="CC352" s="279">
        <f t="shared" si="919"/>
        <v>11</v>
      </c>
      <c r="CD352" s="280">
        <f t="shared" si="920"/>
        <v>0</v>
      </c>
      <c r="CE352" s="280">
        <f t="shared" ca="1" si="921"/>
        <v>0</v>
      </c>
      <c r="CF352" s="280">
        <f t="shared" si="922"/>
        <v>0</v>
      </c>
      <c r="CG352" s="280">
        <f t="shared" ca="1" si="923"/>
        <v>0</v>
      </c>
      <c r="CH352" s="280">
        <f t="shared" ca="1" si="924"/>
        <v>0</v>
      </c>
      <c r="CI352" s="280">
        <f t="shared" ca="1" si="925"/>
        <v>0</v>
      </c>
      <c r="CJ352" s="280">
        <f t="shared" ca="1" si="926"/>
        <v>0</v>
      </c>
      <c r="CK352" s="280">
        <f t="shared" ca="1" si="927"/>
        <v>0</v>
      </c>
      <c r="CL352" s="280">
        <f t="shared" ca="1" si="928"/>
        <v>0</v>
      </c>
      <c r="CM352" s="280">
        <f t="shared" ca="1" si="929"/>
        <v>150</v>
      </c>
      <c r="CN352" s="280">
        <f t="shared" ca="1" si="930"/>
        <v>500</v>
      </c>
      <c r="CO352" s="280">
        <f t="shared" si="931"/>
        <v>0</v>
      </c>
      <c r="CP352" s="365">
        <f t="shared" ca="1" si="932"/>
        <v>0</v>
      </c>
      <c r="CQ352" s="613">
        <f t="shared" ca="1" si="933"/>
        <v>0</v>
      </c>
      <c r="CR352" s="280">
        <f t="shared" si="934"/>
        <v>0</v>
      </c>
      <c r="CS352" s="280">
        <f t="shared" ca="1" si="935"/>
        <v>25</v>
      </c>
      <c r="CT352" s="280">
        <f t="shared" ca="1" si="936"/>
        <v>6</v>
      </c>
      <c r="CU352" s="280">
        <f t="shared" ca="1" si="937"/>
        <v>0</v>
      </c>
      <c r="CV352" s="280">
        <f t="shared" si="938"/>
        <v>0</v>
      </c>
      <c r="CW352" s="365">
        <f t="shared" ca="1" si="939"/>
        <v>0</v>
      </c>
      <c r="CX352" s="280">
        <f t="shared" ca="1" si="940"/>
        <v>25</v>
      </c>
      <c r="CY352" s="280">
        <f t="shared" ca="1" si="941"/>
        <v>0</v>
      </c>
      <c r="CZ352" s="280">
        <f t="shared" ca="1" si="942"/>
        <v>0</v>
      </c>
      <c r="DA352" s="280">
        <f t="shared" ca="1" si="943"/>
        <v>0</v>
      </c>
      <c r="DB352" s="280">
        <f t="shared" ca="1" si="944"/>
        <v>15</v>
      </c>
      <c r="DC352" s="280">
        <f t="shared" ca="1" si="945"/>
        <v>0</v>
      </c>
      <c r="DD352" s="280">
        <f t="shared" ca="1" si="946"/>
        <v>0</v>
      </c>
      <c r="DE352" s="280">
        <f t="shared" ca="1" si="947"/>
        <v>0</v>
      </c>
      <c r="DF352" s="280">
        <f t="shared" ca="1" si="948"/>
        <v>0</v>
      </c>
      <c r="DG352" s="280">
        <f t="shared" si="949"/>
        <v>0</v>
      </c>
      <c r="DH352" s="280">
        <f t="shared" ca="1" si="950"/>
        <v>0</v>
      </c>
      <c r="DI352" s="568">
        <f t="shared" ca="1" si="951"/>
        <v>6</v>
      </c>
      <c r="DJ352" s="568">
        <f t="shared" ca="1" si="952"/>
        <v>65</v>
      </c>
      <c r="DK352" s="414">
        <f t="shared" ca="1" si="953"/>
        <v>650</v>
      </c>
      <c r="DL352" s="281">
        <f t="shared" ca="1" si="954"/>
        <v>721</v>
      </c>
      <c r="DM352" s="281">
        <f t="shared" ca="1" si="902"/>
        <v>733</v>
      </c>
      <c r="DN352" s="454">
        <f t="shared" ca="1" si="955"/>
        <v>12</v>
      </c>
      <c r="DO352" s="626">
        <f t="shared" ca="1" si="956"/>
        <v>1.6643550624133148E-2</v>
      </c>
    </row>
    <row r="353" spans="1:119" ht="11.25" customHeight="1">
      <c r="A353" s="1">
        <f t="shared" si="898"/>
        <v>2037</v>
      </c>
      <c r="B353" s="592">
        <f>[3]Demand!C266</f>
        <v>0</v>
      </c>
      <c r="C353" s="592">
        <f>[3]Demand!D266</f>
        <v>0</v>
      </c>
      <c r="D353" s="592">
        <f>[3]Demand!E266</f>
        <v>0</v>
      </c>
      <c r="E353" s="592">
        <f>[3]Demand!F266</f>
        <v>0</v>
      </c>
      <c r="F353" s="592">
        <f>[3]Demand!G266</f>
        <v>0</v>
      </c>
      <c r="G353" s="592">
        <f>[3]Demand!H266</f>
        <v>0</v>
      </c>
      <c r="H353" s="592">
        <f>[3]Demand!I266</f>
        <v>0</v>
      </c>
      <c r="I353" s="592">
        <f>[3]Demand!J266</f>
        <v>0</v>
      </c>
      <c r="J353" s="592">
        <f>[3]Demand!K266</f>
        <v>0</v>
      </c>
      <c r="K353" s="592">
        <f>[3]Demand!L266</f>
        <v>0</v>
      </c>
      <c r="L353" s="592">
        <f>[3]Demand!M266</f>
        <v>0</v>
      </c>
      <c r="M353" s="592">
        <f>[3]Demand!N266</f>
        <v>0</v>
      </c>
      <c r="N353" s="32">
        <f t="shared" si="909"/>
        <v>0</v>
      </c>
      <c r="P353" s="1">
        <f t="shared" si="910"/>
        <v>2037</v>
      </c>
      <c r="Q353" s="390">
        <v>0</v>
      </c>
      <c r="R353" s="390">
        <v>0</v>
      </c>
      <c r="S353" s="390">
        <v>0</v>
      </c>
      <c r="T353" s="390">
        <v>0</v>
      </c>
      <c r="U353" s="390">
        <v>0</v>
      </c>
      <c r="V353" s="390">
        <v>0</v>
      </c>
      <c r="W353" s="390">
        <v>0</v>
      </c>
      <c r="X353" s="390">
        <v>0</v>
      </c>
      <c r="Y353" s="390">
        <v>0</v>
      </c>
      <c r="Z353" s="390">
        <v>0</v>
      </c>
      <c r="AA353" s="390">
        <v>0</v>
      </c>
      <c r="AB353" s="390">
        <v>0</v>
      </c>
      <c r="AE353" s="262"/>
      <c r="AF353" s="262"/>
      <c r="AG353" s="49"/>
      <c r="AH353" s="49"/>
      <c r="AI353" s="237" t="str">
        <f t="shared" si="904"/>
        <v>AB</v>
      </c>
      <c r="AJ353" s="25">
        <f t="shared" si="905"/>
        <v>2040</v>
      </c>
      <c r="AK353" s="284">
        <f t="shared" si="906"/>
        <v>12</v>
      </c>
      <c r="AL353" s="285">
        <f t="shared" ca="1" si="912"/>
        <v>0</v>
      </c>
      <c r="AM353" s="285">
        <f t="shared" ca="1" si="912"/>
        <v>0</v>
      </c>
      <c r="AN353" s="285">
        <f t="shared" ca="1" si="912"/>
        <v>0</v>
      </c>
      <c r="AO353" s="285">
        <f t="shared" ca="1" si="912"/>
        <v>0</v>
      </c>
      <c r="AP353" s="285">
        <f t="shared" ca="1" si="912"/>
        <v>0</v>
      </c>
      <c r="AQ353" s="285">
        <f t="shared" ca="1" si="912"/>
        <v>0</v>
      </c>
      <c r="AR353" s="285">
        <f t="shared" ca="1" si="912"/>
        <v>0</v>
      </c>
      <c r="AS353" s="285">
        <f t="shared" ca="1" si="912"/>
        <v>0</v>
      </c>
      <c r="AT353" s="285">
        <f t="shared" ca="1" si="912"/>
        <v>0</v>
      </c>
      <c r="AU353" s="285">
        <f t="shared" ca="1" si="912"/>
        <v>150</v>
      </c>
      <c r="AV353" s="285">
        <f t="shared" ca="1" si="912"/>
        <v>500</v>
      </c>
      <c r="AW353" s="285">
        <f t="shared" ca="1" si="912"/>
        <v>0</v>
      </c>
      <c r="AX353" s="285">
        <f t="shared" ca="1" si="912"/>
        <v>0</v>
      </c>
      <c r="AY353" s="609">
        <f t="shared" ca="1" si="912"/>
        <v>0</v>
      </c>
      <c r="AZ353" s="285">
        <f t="shared" ca="1" si="912"/>
        <v>11</v>
      </c>
      <c r="BA353" s="285">
        <f t="shared" ca="1" si="912"/>
        <v>25</v>
      </c>
      <c r="BB353" s="285">
        <f t="shared" ca="1" si="913"/>
        <v>6</v>
      </c>
      <c r="BC353" s="285">
        <f t="shared" ca="1" si="913"/>
        <v>0</v>
      </c>
      <c r="BD353" s="285">
        <f t="shared" ca="1" si="913"/>
        <v>5</v>
      </c>
      <c r="BE353" s="285">
        <f t="shared" ca="1" si="895"/>
        <v>0</v>
      </c>
      <c r="BF353" s="285">
        <f t="shared" ca="1" si="957"/>
        <v>25</v>
      </c>
      <c r="BG353" s="285">
        <f t="shared" ca="1" si="957"/>
        <v>0</v>
      </c>
      <c r="BH353" s="285">
        <f t="shared" ca="1" si="957"/>
        <v>0</v>
      </c>
      <c r="BI353" s="285">
        <f t="shared" ca="1" si="957"/>
        <v>0</v>
      </c>
      <c r="BJ353" s="285">
        <f t="shared" ca="1" si="915"/>
        <v>15</v>
      </c>
      <c r="BK353" s="285">
        <f t="shared" ca="1" si="915"/>
        <v>0</v>
      </c>
      <c r="BL353" s="285">
        <f t="shared" ca="1" si="915"/>
        <v>0</v>
      </c>
      <c r="BM353" s="285">
        <f t="shared" ca="1" si="915"/>
        <v>0</v>
      </c>
      <c r="BN353" s="285">
        <f t="shared" ca="1" si="915"/>
        <v>0</v>
      </c>
      <c r="BO353" s="285">
        <f t="shared" ca="1" si="915"/>
        <v>0</v>
      </c>
      <c r="BP353" s="285">
        <f t="shared" ca="1" si="915"/>
        <v>0</v>
      </c>
      <c r="BQ353" s="514">
        <f t="shared" ca="1" si="896"/>
        <v>22</v>
      </c>
      <c r="BR353" s="566">
        <f t="shared" ca="1" si="903"/>
        <v>87.4</v>
      </c>
      <c r="BS353" s="274">
        <f t="shared" ca="1" si="903"/>
        <v>650</v>
      </c>
      <c r="BT353" s="285">
        <f t="shared" ca="1" si="897"/>
        <v>737</v>
      </c>
      <c r="BU353" s="286" t="str">
        <f t="shared" si="907"/>
        <v>M</v>
      </c>
      <c r="BV353" s="323">
        <f t="shared" ca="1" si="916"/>
        <v>737</v>
      </c>
      <c r="BW353" s="323">
        <f t="shared" ca="1" si="917"/>
        <v>0</v>
      </c>
      <c r="BX353" s="29"/>
      <c r="BY353" s="29"/>
      <c r="BZ353" s="29"/>
      <c r="CA353" s="237" t="str">
        <f t="shared" si="892"/>
        <v>M</v>
      </c>
      <c r="CB353" s="278">
        <f t="shared" si="918"/>
        <v>2040</v>
      </c>
      <c r="CC353" s="279">
        <f t="shared" si="919"/>
        <v>12</v>
      </c>
      <c r="CD353" s="280">
        <f t="shared" si="920"/>
        <v>0</v>
      </c>
      <c r="CE353" s="280">
        <f t="shared" si="921"/>
        <v>0</v>
      </c>
      <c r="CF353" s="280">
        <f t="shared" si="922"/>
        <v>0</v>
      </c>
      <c r="CG353" s="280">
        <f t="shared" si="923"/>
        <v>0</v>
      </c>
      <c r="CH353" s="280">
        <f t="shared" si="924"/>
        <v>0</v>
      </c>
      <c r="CI353" s="280">
        <f t="shared" si="925"/>
        <v>0</v>
      </c>
      <c r="CJ353" s="280">
        <f t="shared" si="926"/>
        <v>0</v>
      </c>
      <c r="CK353" s="280">
        <f t="shared" si="927"/>
        <v>0</v>
      </c>
      <c r="CL353" s="280">
        <f t="shared" si="928"/>
        <v>0</v>
      </c>
      <c r="CM353" s="280">
        <f t="shared" si="929"/>
        <v>0</v>
      </c>
      <c r="CN353" s="280">
        <f t="shared" si="930"/>
        <v>0</v>
      </c>
      <c r="CO353" s="280">
        <f t="shared" si="931"/>
        <v>0</v>
      </c>
      <c r="CP353" s="365">
        <f t="shared" si="932"/>
        <v>0</v>
      </c>
      <c r="CQ353" s="613">
        <f t="shared" si="933"/>
        <v>0</v>
      </c>
      <c r="CR353" s="280">
        <f t="shared" si="934"/>
        <v>0</v>
      </c>
      <c r="CS353" s="280">
        <f t="shared" si="935"/>
        <v>0</v>
      </c>
      <c r="CT353" s="280">
        <f t="shared" si="936"/>
        <v>0</v>
      </c>
      <c r="CU353" s="280">
        <f t="shared" si="937"/>
        <v>0</v>
      </c>
      <c r="CV353" s="280">
        <f t="shared" si="938"/>
        <v>0</v>
      </c>
      <c r="CW353" s="365">
        <f t="shared" si="939"/>
        <v>0</v>
      </c>
      <c r="CX353" s="280">
        <f t="shared" si="940"/>
        <v>0</v>
      </c>
      <c r="CY353" s="280">
        <f t="shared" si="941"/>
        <v>0</v>
      </c>
      <c r="CZ353" s="280">
        <f t="shared" si="942"/>
        <v>0</v>
      </c>
      <c r="DA353" s="280">
        <f t="shared" si="943"/>
        <v>0</v>
      </c>
      <c r="DB353" s="280">
        <f t="shared" si="944"/>
        <v>0</v>
      </c>
      <c r="DC353" s="280">
        <f t="shared" si="945"/>
        <v>0</v>
      </c>
      <c r="DD353" s="280">
        <f t="shared" si="946"/>
        <v>0</v>
      </c>
      <c r="DE353" s="280">
        <f t="shared" si="947"/>
        <v>0</v>
      </c>
      <c r="DF353" s="280">
        <f t="shared" si="948"/>
        <v>0</v>
      </c>
      <c r="DG353" s="280">
        <f t="shared" si="949"/>
        <v>0</v>
      </c>
      <c r="DH353" s="280">
        <f t="shared" si="950"/>
        <v>0</v>
      </c>
      <c r="DI353" s="568">
        <f t="shared" si="951"/>
        <v>0</v>
      </c>
      <c r="DJ353" s="568">
        <f t="shared" si="952"/>
        <v>0</v>
      </c>
      <c r="DK353" s="414">
        <f t="shared" si="953"/>
        <v>0</v>
      </c>
      <c r="DL353" s="281">
        <f t="shared" si="954"/>
        <v>0</v>
      </c>
      <c r="DM353" s="281">
        <f t="shared" ca="1" si="902"/>
        <v>1340</v>
      </c>
      <c r="DN353" s="454">
        <f t="shared" ca="1" si="955"/>
        <v>1340</v>
      </c>
      <c r="DO353" s="626" t="e">
        <f t="shared" ca="1" si="956"/>
        <v>#DIV/0!</v>
      </c>
    </row>
    <row r="354" spans="1:119" ht="11.25" customHeight="1">
      <c r="A354" s="1">
        <f t="shared" si="898"/>
        <v>2038</v>
      </c>
      <c r="B354" s="592">
        <f>[3]Demand!C267</f>
        <v>0</v>
      </c>
      <c r="C354" s="592">
        <f>[3]Demand!D267</f>
        <v>0</v>
      </c>
      <c r="D354" s="592">
        <f>[3]Demand!E267</f>
        <v>0</v>
      </c>
      <c r="E354" s="592">
        <f>[3]Demand!F267</f>
        <v>0</v>
      </c>
      <c r="F354" s="592">
        <f>[3]Demand!G267</f>
        <v>0</v>
      </c>
      <c r="G354" s="592">
        <f>[3]Demand!H267</f>
        <v>0</v>
      </c>
      <c r="H354" s="592">
        <f>[3]Demand!I267</f>
        <v>0</v>
      </c>
      <c r="I354" s="592">
        <f>[3]Demand!J267</f>
        <v>0</v>
      </c>
      <c r="J354" s="592">
        <f>[3]Demand!K267</f>
        <v>0</v>
      </c>
      <c r="K354" s="592">
        <f>[3]Demand!L267</f>
        <v>0</v>
      </c>
      <c r="L354" s="592">
        <f>[3]Demand!M267</f>
        <v>0</v>
      </c>
      <c r="M354" s="592">
        <f>[3]Demand!N267</f>
        <v>0</v>
      </c>
      <c r="N354" s="32">
        <f t="shared" si="909"/>
        <v>0</v>
      </c>
      <c r="P354" s="1">
        <f t="shared" si="910"/>
        <v>2038</v>
      </c>
      <c r="Q354" s="390">
        <v>0</v>
      </c>
      <c r="R354" s="390">
        <v>0</v>
      </c>
      <c r="S354" s="390">
        <v>0</v>
      </c>
      <c r="T354" s="390">
        <v>0</v>
      </c>
      <c r="U354" s="390">
        <v>0</v>
      </c>
      <c r="V354" s="390">
        <v>0</v>
      </c>
      <c r="W354" s="390">
        <v>0</v>
      </c>
      <c r="X354" s="390">
        <v>0</v>
      </c>
      <c r="Y354" s="390">
        <v>0</v>
      </c>
      <c r="Z354" s="390">
        <v>0</v>
      </c>
      <c r="AA354" s="390">
        <v>0</v>
      </c>
      <c r="AB354" s="390">
        <v>0</v>
      </c>
      <c r="AE354" s="237"/>
      <c r="AF354" s="25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88"/>
      <c r="BJ354" s="29"/>
      <c r="BK354" s="324"/>
      <c r="BL354" s="324"/>
      <c r="BM354" s="324"/>
      <c r="BN354" s="324"/>
      <c r="BO354" s="324"/>
      <c r="BP354" s="324"/>
      <c r="BQ354" s="324"/>
      <c r="BR354" s="324"/>
      <c r="BS354" s="324"/>
      <c r="BT354" s="29"/>
      <c r="BU354" s="29"/>
      <c r="BV354" s="288"/>
      <c r="BW354" s="288"/>
      <c r="BX354" s="288"/>
      <c r="BY354" s="322"/>
      <c r="BZ354" s="288"/>
      <c r="DL354" s="29"/>
      <c r="DN354" s="289"/>
    </row>
    <row r="355" spans="1:119" s="26" customFormat="1" ht="11.25" customHeight="1">
      <c r="A355" s="1">
        <f t="shared" si="898"/>
        <v>2039</v>
      </c>
      <c r="B355" s="592">
        <f>[3]Demand!C268</f>
        <v>0</v>
      </c>
      <c r="C355" s="592">
        <f>[3]Demand!D268</f>
        <v>0</v>
      </c>
      <c r="D355" s="592">
        <f>[3]Demand!E268</f>
        <v>0</v>
      </c>
      <c r="E355" s="592">
        <f>[3]Demand!F268</f>
        <v>0</v>
      </c>
      <c r="F355" s="592">
        <f>[3]Demand!G268</f>
        <v>0</v>
      </c>
      <c r="G355" s="592">
        <f>[3]Demand!H268</f>
        <v>0</v>
      </c>
      <c r="H355" s="592">
        <f>[3]Demand!I268</f>
        <v>0</v>
      </c>
      <c r="I355" s="592">
        <f>[3]Demand!J268</f>
        <v>0</v>
      </c>
      <c r="J355" s="592">
        <f>[3]Demand!K268</f>
        <v>0</v>
      </c>
      <c r="K355" s="592">
        <f>[3]Demand!L268</f>
        <v>0</v>
      </c>
      <c r="L355" s="592">
        <f>[3]Demand!M268</f>
        <v>0</v>
      </c>
      <c r="M355" s="592">
        <f>[3]Demand!N268</f>
        <v>0</v>
      </c>
      <c r="N355" s="32">
        <f t="shared" si="909"/>
        <v>0</v>
      </c>
      <c r="O355" s="29"/>
      <c r="P355" s="1">
        <f t="shared" si="910"/>
        <v>2039</v>
      </c>
      <c r="Q355" s="390">
        <v>0</v>
      </c>
      <c r="R355" s="390">
        <v>0</v>
      </c>
      <c r="S355" s="390">
        <v>0</v>
      </c>
      <c r="T355" s="390">
        <v>0</v>
      </c>
      <c r="U355" s="390">
        <v>0</v>
      </c>
      <c r="V355" s="390">
        <v>0</v>
      </c>
      <c r="W355" s="390">
        <v>0</v>
      </c>
      <c r="X355" s="390">
        <v>0</v>
      </c>
      <c r="Y355" s="390">
        <v>0</v>
      </c>
      <c r="Z355" s="390">
        <v>0</v>
      </c>
      <c r="AA355" s="390">
        <v>0</v>
      </c>
      <c r="AB355" s="390">
        <v>0</v>
      </c>
      <c r="AC355" s="32"/>
      <c r="AD355" s="51"/>
      <c r="AE355" s="262"/>
      <c r="AF355" s="262"/>
      <c r="AG355" s="32"/>
      <c r="AH355" s="32"/>
      <c r="AI355" s="25"/>
      <c r="AL355" s="172"/>
      <c r="AM355" s="172"/>
      <c r="AN355" s="172"/>
      <c r="AO355" s="172"/>
      <c r="AP355" s="29"/>
      <c r="AQ355" s="29"/>
      <c r="AR355" s="29"/>
      <c r="AS355" s="29"/>
      <c r="AT355" s="29"/>
      <c r="AU355" s="29"/>
      <c r="AV355" s="29"/>
      <c r="AW355" s="29"/>
      <c r="AX355" s="29"/>
      <c r="AY355" s="60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88"/>
      <c r="BJ355" s="29"/>
      <c r="BK355" s="324"/>
      <c r="BL355" s="324"/>
      <c r="BM355" s="324"/>
      <c r="BN355" s="324"/>
      <c r="BO355" s="324"/>
      <c r="BP355" s="324"/>
      <c r="BQ355" s="324"/>
      <c r="BR355" s="324"/>
      <c r="BS355" s="324"/>
      <c r="BT355" s="29"/>
      <c r="BU355" s="29"/>
      <c r="BV355" s="288"/>
      <c r="BW355" s="288"/>
      <c r="BX355" s="288"/>
      <c r="BY355" s="322"/>
      <c r="BZ355" s="288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609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H355" s="516"/>
      <c r="DI355" s="516"/>
      <c r="DL355" s="172"/>
      <c r="DM355" s="25"/>
      <c r="DN355" s="599"/>
    </row>
    <row r="356" spans="1:119" ht="11.25" customHeight="1">
      <c r="A356" s="1">
        <f t="shared" si="898"/>
        <v>2040</v>
      </c>
      <c r="B356" s="592">
        <f>[3]Demand!C269</f>
        <v>0</v>
      </c>
      <c r="C356" s="592">
        <f>[3]Demand!D269</f>
        <v>0</v>
      </c>
      <c r="D356" s="592">
        <f>[3]Demand!E269</f>
        <v>0</v>
      </c>
      <c r="E356" s="592">
        <f>[3]Demand!F269</f>
        <v>0</v>
      </c>
      <c r="F356" s="592">
        <f>[3]Demand!G269</f>
        <v>0</v>
      </c>
      <c r="G356" s="592">
        <f>[3]Demand!H269</f>
        <v>0</v>
      </c>
      <c r="H356" s="592">
        <f>[3]Demand!I269</f>
        <v>0</v>
      </c>
      <c r="I356" s="592">
        <f>[3]Demand!J269</f>
        <v>0</v>
      </c>
      <c r="J356" s="592">
        <f>[3]Demand!K269</f>
        <v>0</v>
      </c>
      <c r="K356" s="592">
        <f>[3]Demand!L269</f>
        <v>0</v>
      </c>
      <c r="L356" s="592">
        <f>[3]Demand!M269</f>
        <v>0</v>
      </c>
      <c r="M356" s="592">
        <f>[3]Demand!N269</f>
        <v>0</v>
      </c>
      <c r="N356" s="32">
        <f t="shared" si="909"/>
        <v>0</v>
      </c>
      <c r="P356" s="1">
        <f t="shared" si="910"/>
        <v>2040</v>
      </c>
      <c r="Q356" s="390">
        <v>0</v>
      </c>
      <c r="R356" s="390">
        <v>0</v>
      </c>
      <c r="S356" s="390">
        <v>0</v>
      </c>
      <c r="T356" s="390">
        <v>0</v>
      </c>
      <c r="U356" s="390">
        <v>0</v>
      </c>
      <c r="V356" s="390">
        <v>0</v>
      </c>
      <c r="W356" s="390">
        <v>0</v>
      </c>
      <c r="X356" s="390">
        <v>0</v>
      </c>
      <c r="Y356" s="390">
        <v>0</v>
      </c>
      <c r="Z356" s="390">
        <v>0</v>
      </c>
      <c r="AA356" s="390">
        <v>0</v>
      </c>
      <c r="AB356" s="390">
        <v>0</v>
      </c>
      <c r="AE356" s="237"/>
      <c r="AF356" s="25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88"/>
      <c r="BJ356" s="29"/>
      <c r="BK356" s="324"/>
      <c r="BL356" s="324"/>
      <c r="BM356" s="324"/>
      <c r="BN356" s="324"/>
      <c r="BO356" s="324"/>
      <c r="BP356" s="324"/>
      <c r="BQ356" s="324"/>
      <c r="BR356" s="324"/>
      <c r="BS356" s="324"/>
      <c r="BT356" s="29"/>
      <c r="BU356" s="29"/>
      <c r="BV356" s="288"/>
      <c r="BW356" s="288"/>
      <c r="BX356" s="288"/>
      <c r="BY356" s="322"/>
      <c r="BZ356" s="288"/>
      <c r="DL356" s="29"/>
      <c r="DN356" s="289"/>
    </row>
    <row r="357" spans="1:119" ht="11.25" customHeight="1">
      <c r="A357" s="1">
        <f t="shared" si="898"/>
        <v>2041</v>
      </c>
      <c r="P357" s="1">
        <f t="shared" si="899"/>
        <v>2041</v>
      </c>
      <c r="AE357" s="262"/>
      <c r="AF357" s="262"/>
      <c r="AI357" s="237"/>
      <c r="AJ357" s="29"/>
      <c r="AK357" s="28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324"/>
      <c r="BL357" s="324"/>
      <c r="BM357" s="324"/>
      <c r="BN357" s="324"/>
      <c r="BO357" s="324"/>
      <c r="BP357" s="324"/>
      <c r="BQ357" s="324"/>
      <c r="BR357" s="324"/>
      <c r="BS357" s="324"/>
      <c r="BT357" s="29"/>
      <c r="BU357" s="321"/>
      <c r="BV357" s="288"/>
      <c r="BW357" s="288"/>
      <c r="BX357" s="288"/>
      <c r="BY357" s="322"/>
      <c r="BZ357" s="288"/>
      <c r="CA357" s="288"/>
      <c r="CB357" s="288"/>
      <c r="CC357" s="288"/>
      <c r="CD357" s="36"/>
      <c r="DL357" s="29"/>
      <c r="DN357" s="289"/>
    </row>
    <row r="358" spans="1:119" ht="11.25" customHeight="1">
      <c r="A358" s="1">
        <f t="shared" si="898"/>
        <v>2042</v>
      </c>
      <c r="P358" s="1">
        <f t="shared" si="899"/>
        <v>2042</v>
      </c>
      <c r="AE358" s="237"/>
      <c r="AF358" s="259"/>
      <c r="AI358" s="237"/>
      <c r="AJ358" s="29"/>
      <c r="AK358" s="28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324"/>
      <c r="BL358" s="324"/>
      <c r="BM358" s="324"/>
      <c r="BN358" s="324"/>
      <c r="BO358" s="324"/>
      <c r="BP358" s="324"/>
      <c r="BQ358" s="324"/>
      <c r="BR358" s="324"/>
      <c r="BS358" s="324"/>
      <c r="BT358" s="29"/>
      <c r="BU358" s="321"/>
      <c r="BV358" s="288"/>
      <c r="BW358" s="288"/>
      <c r="BX358" s="288"/>
      <c r="BY358" s="322"/>
      <c r="BZ358" s="288"/>
      <c r="CA358" s="36"/>
      <c r="CB358" s="288"/>
      <c r="CC358" s="288"/>
      <c r="CD358" s="36"/>
      <c r="DL358" s="29"/>
      <c r="DN358" s="289"/>
    </row>
    <row r="359" spans="1:119" ht="11.25" customHeight="1">
      <c r="A359" s="1">
        <f t="shared" si="898"/>
        <v>2043</v>
      </c>
      <c r="P359" s="1">
        <f t="shared" si="899"/>
        <v>2043</v>
      </c>
      <c r="AE359" s="262"/>
      <c r="AF359" s="262"/>
      <c r="AI359" s="237"/>
      <c r="AJ359" s="29"/>
      <c r="AK359" s="28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324"/>
      <c r="BL359" s="324"/>
      <c r="BM359" s="324"/>
      <c r="BN359" s="324"/>
      <c r="BO359" s="324"/>
      <c r="BP359" s="324"/>
      <c r="BQ359" s="324"/>
      <c r="BR359" s="324"/>
      <c r="BS359" s="324"/>
      <c r="BT359" s="29"/>
      <c r="BU359" s="321"/>
      <c r="BV359" s="288"/>
      <c r="BW359" s="288"/>
      <c r="BX359" s="288"/>
      <c r="BY359" s="322"/>
      <c r="BZ359" s="288"/>
      <c r="CA359" s="36"/>
      <c r="CB359" s="288"/>
      <c r="CC359" s="288"/>
      <c r="CD359" s="36"/>
      <c r="DL359" s="29"/>
      <c r="DN359" s="289"/>
    </row>
    <row r="360" spans="1:119" ht="11.25" customHeight="1">
      <c r="A360" s="1">
        <f t="shared" si="898"/>
        <v>2044</v>
      </c>
      <c r="P360" s="1">
        <f t="shared" si="899"/>
        <v>2044</v>
      </c>
      <c r="AE360" s="237"/>
      <c r="AF360" s="259"/>
      <c r="AI360" s="237"/>
      <c r="AJ360" s="29"/>
      <c r="AK360" s="28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324"/>
      <c r="BL360" s="324"/>
      <c r="BM360" s="324"/>
      <c r="BN360" s="324"/>
      <c r="BO360" s="324"/>
      <c r="BP360" s="324"/>
      <c r="BQ360" s="324"/>
      <c r="BR360" s="324"/>
      <c r="BS360" s="324"/>
      <c r="BT360" s="29"/>
      <c r="BU360" s="321"/>
      <c r="BV360" s="288"/>
      <c r="BW360" s="288"/>
      <c r="BX360" s="288"/>
      <c r="BY360" s="322"/>
      <c r="BZ360" s="288"/>
      <c r="CA360" s="36"/>
      <c r="CB360" s="288"/>
      <c r="CC360" s="288"/>
      <c r="CD360" s="36"/>
      <c r="DL360" s="29"/>
      <c r="DN360" s="289"/>
    </row>
    <row r="361" spans="1:119" ht="11.25" customHeight="1">
      <c r="A361" s="1">
        <f t="shared" si="898"/>
        <v>2045</v>
      </c>
      <c r="P361" s="1">
        <f t="shared" si="899"/>
        <v>2045</v>
      </c>
      <c r="AE361" s="262"/>
      <c r="AF361" s="262"/>
      <c r="AI361" s="237"/>
      <c r="AJ361" s="29"/>
      <c r="AK361" s="28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324"/>
      <c r="BL361" s="324"/>
      <c r="BM361" s="324"/>
      <c r="BN361" s="324"/>
      <c r="BO361" s="324"/>
      <c r="BP361" s="324"/>
      <c r="BQ361" s="324"/>
      <c r="BR361" s="324"/>
      <c r="BS361" s="324"/>
      <c r="BT361" s="29"/>
      <c r="BU361" s="321"/>
      <c r="BV361" s="288"/>
      <c r="BW361" s="288"/>
      <c r="BX361" s="288"/>
      <c r="BY361" s="322"/>
      <c r="BZ361" s="288"/>
      <c r="CA361" s="36"/>
      <c r="CB361" s="288"/>
      <c r="CC361" s="288"/>
      <c r="CD361" s="36"/>
      <c r="DL361" s="29"/>
      <c r="DN361" s="289"/>
    </row>
    <row r="362" spans="1:119" ht="11.25" customHeight="1">
      <c r="AE362" s="237"/>
      <c r="AF362" s="259"/>
      <c r="AI362" s="237"/>
      <c r="AJ362" s="29"/>
      <c r="AK362" s="28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324"/>
      <c r="BL362" s="324"/>
      <c r="BM362" s="324"/>
      <c r="BN362" s="324"/>
      <c r="BO362" s="324"/>
      <c r="BP362" s="324"/>
      <c r="BQ362" s="324"/>
      <c r="BR362" s="324"/>
      <c r="BS362" s="324"/>
      <c r="BT362" s="29"/>
      <c r="BU362" s="321"/>
      <c r="BV362" s="288"/>
      <c r="BW362" s="288"/>
      <c r="BX362" s="288"/>
      <c r="BY362" s="322"/>
      <c r="BZ362" s="288"/>
      <c r="CA362" s="36"/>
      <c r="CB362" s="288"/>
      <c r="CC362" s="288"/>
      <c r="CD362" s="36"/>
      <c r="DL362" s="29"/>
      <c r="DN362" s="289"/>
    </row>
    <row r="363" spans="1:119" ht="11.25" customHeight="1">
      <c r="AD363" s="55"/>
      <c r="AE363" s="262"/>
      <c r="AF363" s="262"/>
      <c r="AI363" s="237"/>
      <c r="AJ363" s="29"/>
      <c r="AK363" s="28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324"/>
      <c r="BL363" s="324"/>
      <c r="BM363" s="324"/>
      <c r="BN363" s="324"/>
      <c r="BO363" s="324"/>
      <c r="BP363" s="324"/>
      <c r="BQ363" s="324"/>
      <c r="BR363" s="324"/>
      <c r="BS363" s="324"/>
      <c r="BT363" s="29"/>
      <c r="BU363" s="321"/>
      <c r="BV363" s="288"/>
      <c r="BW363" s="288"/>
      <c r="BX363" s="288"/>
      <c r="BY363" s="322"/>
      <c r="BZ363" s="288"/>
      <c r="CA363" s="36"/>
      <c r="CB363" s="288"/>
      <c r="CC363" s="288"/>
      <c r="CD363" s="36"/>
      <c r="DL363" s="29"/>
      <c r="DN363" s="289"/>
    </row>
    <row r="364" spans="1:119" ht="11.25" customHeight="1">
      <c r="A364" s="480" t="s">
        <v>185</v>
      </c>
      <c r="D364" s="233"/>
      <c r="F364" s="355"/>
      <c r="G364" s="363"/>
      <c r="H364" s="280"/>
      <c r="I364" s="368"/>
      <c r="N364" s="36"/>
      <c r="P364" s="346" t="str">
        <f>A364</f>
        <v>533 SECI-Base 150 MW Sale</v>
      </c>
      <c r="Q364" s="29"/>
      <c r="R364" s="29"/>
      <c r="S364" s="29"/>
      <c r="T364" s="232"/>
      <c r="U364" s="334"/>
      <c r="W364" s="29"/>
      <c r="X364" s="29"/>
      <c r="Y364" s="29"/>
      <c r="Z364" s="334"/>
      <c r="AA364" s="29"/>
      <c r="AB364" s="29"/>
      <c r="AC364" s="36"/>
      <c r="AE364" s="237"/>
      <c r="AF364" s="259"/>
      <c r="AG364" s="259"/>
      <c r="BI364" s="29"/>
      <c r="BJ364" s="29"/>
      <c r="BK364" s="324"/>
      <c r="BL364" s="324"/>
      <c r="BM364" s="324"/>
      <c r="BN364" s="324"/>
      <c r="BO364" s="324"/>
      <c r="BP364" s="324"/>
      <c r="BQ364" s="324"/>
      <c r="BR364" s="324"/>
      <c r="BS364" s="324"/>
      <c r="BT364" s="29"/>
      <c r="BU364" s="321"/>
      <c r="BV364" s="288"/>
      <c r="BW364" s="288"/>
      <c r="BX364" s="288"/>
      <c r="BY364" s="322"/>
      <c r="BZ364" s="288"/>
      <c r="CA364" s="36"/>
      <c r="CB364" s="288"/>
      <c r="CC364" s="288"/>
      <c r="CD364" s="36"/>
      <c r="DL364" s="29"/>
      <c r="DN364" s="289"/>
    </row>
    <row r="365" spans="1:119" ht="11.25" customHeight="1">
      <c r="A365" s="260" t="s">
        <v>2</v>
      </c>
      <c r="B365" s="260" t="s">
        <v>3</v>
      </c>
      <c r="C365" s="260" t="s">
        <v>4</v>
      </c>
      <c r="D365" s="260" t="s">
        <v>5</v>
      </c>
      <c r="E365" s="260" t="s">
        <v>6</v>
      </c>
      <c r="F365" s="260" t="s">
        <v>7</v>
      </c>
      <c r="G365" s="260" t="s">
        <v>8</v>
      </c>
      <c r="H365" s="260" t="s">
        <v>9</v>
      </c>
      <c r="I365" s="260" t="s">
        <v>10</v>
      </c>
      <c r="J365" s="260" t="s">
        <v>11</v>
      </c>
      <c r="K365" s="260" t="s">
        <v>12</v>
      </c>
      <c r="L365" s="260" t="s">
        <v>13</v>
      </c>
      <c r="M365" s="260" t="s">
        <v>14</v>
      </c>
      <c r="N365" s="299" t="s">
        <v>15</v>
      </c>
      <c r="O365" s="172"/>
      <c r="P365" s="301" t="s">
        <v>2</v>
      </c>
      <c r="Q365" s="301" t="s">
        <v>3</v>
      </c>
      <c r="R365" s="301" t="s">
        <v>4</v>
      </c>
      <c r="S365" s="301" t="s">
        <v>5</v>
      </c>
      <c r="T365" s="301" t="s">
        <v>6</v>
      </c>
      <c r="U365" s="301" t="s">
        <v>7</v>
      </c>
      <c r="V365" s="301" t="s">
        <v>8</v>
      </c>
      <c r="W365" s="301" t="s">
        <v>9</v>
      </c>
      <c r="X365" s="301" t="s">
        <v>10</v>
      </c>
      <c r="Y365" s="301" t="s">
        <v>11</v>
      </c>
      <c r="Z365" s="301" t="s">
        <v>12</v>
      </c>
      <c r="AA365" s="301" t="s">
        <v>13</v>
      </c>
      <c r="AB365" s="301" t="s">
        <v>14</v>
      </c>
      <c r="AC365" s="299" t="s">
        <v>15</v>
      </c>
      <c r="AD365" s="55"/>
      <c r="AE365" s="262"/>
      <c r="AF365" s="262"/>
      <c r="AG365" s="262"/>
      <c r="BI365" s="29"/>
      <c r="BJ365" s="29"/>
      <c r="BK365" s="324"/>
      <c r="BL365" s="324"/>
      <c r="BM365" s="324"/>
      <c r="BN365" s="324"/>
      <c r="BO365" s="324"/>
      <c r="BP365" s="324"/>
      <c r="BQ365" s="324"/>
      <c r="BR365" s="324"/>
      <c r="BS365" s="324"/>
      <c r="BT365" s="29"/>
      <c r="BU365" s="321"/>
      <c r="BV365" s="288"/>
      <c r="BW365" s="288"/>
      <c r="BX365" s="288"/>
      <c r="BY365" s="322"/>
      <c r="BZ365" s="288"/>
      <c r="CA365" s="36"/>
      <c r="CB365" s="288"/>
      <c r="CC365" s="288"/>
      <c r="CD365" s="36"/>
      <c r="DL365" s="29"/>
      <c r="DN365" s="289"/>
    </row>
    <row r="366" spans="1:119" ht="11.25" customHeight="1">
      <c r="A366" s="1">
        <f>A326</f>
        <v>2010</v>
      </c>
      <c r="B366" s="353"/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06"/>
      <c r="O366" s="400"/>
      <c r="P366" s="1">
        <f>A366</f>
        <v>2010</v>
      </c>
      <c r="Q366" s="353"/>
      <c r="R366" s="353"/>
      <c r="S366" s="353"/>
      <c r="T366" s="353"/>
      <c r="U366" s="353"/>
      <c r="V366" s="353"/>
      <c r="W366" s="353"/>
      <c r="X366" s="353"/>
      <c r="Y366" s="353"/>
      <c r="Z366" s="353"/>
      <c r="AA366" s="353"/>
      <c r="AB366" s="353"/>
      <c r="AE366" s="237"/>
      <c r="AF366" s="259"/>
      <c r="AG366" s="25"/>
      <c r="BI366" s="29"/>
      <c r="BJ366" s="29"/>
      <c r="BK366" s="324"/>
      <c r="BL366" s="324"/>
      <c r="BM366" s="324"/>
      <c r="BN366" s="324"/>
      <c r="BO366" s="324"/>
      <c r="BP366" s="324"/>
      <c r="BQ366" s="324"/>
      <c r="BR366" s="324"/>
      <c r="BS366" s="324"/>
      <c r="BT366" s="29"/>
      <c r="BU366" s="321"/>
      <c r="BV366" s="288"/>
      <c r="BW366" s="288"/>
      <c r="BX366" s="288"/>
      <c r="BY366" s="322"/>
      <c r="BZ366" s="288"/>
      <c r="CA366" s="36"/>
      <c r="CB366" s="288"/>
      <c r="CC366" s="288"/>
      <c r="CD366" s="36"/>
      <c r="CI366" s="26"/>
      <c r="CJ366" s="26"/>
      <c r="CK366" s="26"/>
      <c r="CL366" s="26"/>
      <c r="CM366" s="26"/>
      <c r="CN366" s="26"/>
      <c r="CO366" s="26"/>
      <c r="CP366" s="26"/>
      <c r="CQ366" s="61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L366" s="29"/>
      <c r="DM366" s="26"/>
      <c r="DN366" s="289"/>
    </row>
    <row r="367" spans="1:119" ht="11.25" customHeight="1">
      <c r="A367" s="1">
        <f t="shared" ref="A367:A401" si="958">A327</f>
        <v>2011</v>
      </c>
      <c r="B367" s="404">
        <v>0</v>
      </c>
      <c r="C367" s="404">
        <v>0</v>
      </c>
      <c r="D367" s="404">
        <v>0</v>
      </c>
      <c r="E367" s="404">
        <v>0</v>
      </c>
      <c r="F367" s="404">
        <v>0</v>
      </c>
      <c r="G367" s="404">
        <v>0</v>
      </c>
      <c r="H367" s="404">
        <v>0</v>
      </c>
      <c r="I367" s="404">
        <v>0</v>
      </c>
      <c r="J367" s="404">
        <v>0</v>
      </c>
      <c r="K367" s="404">
        <v>0</v>
      </c>
      <c r="L367" s="404">
        <v>0</v>
      </c>
      <c r="M367" s="404">
        <v>0</v>
      </c>
      <c r="N367" s="306">
        <f t="shared" ref="N367:N386" si="959">SUM(B367:M367)</f>
        <v>0</v>
      </c>
      <c r="O367" s="400"/>
      <c r="P367" s="1">
        <f t="shared" ref="P367:P401" si="960">A367</f>
        <v>2011</v>
      </c>
      <c r="Q367" s="404">
        <v>0</v>
      </c>
      <c r="R367" s="404">
        <v>0</v>
      </c>
      <c r="S367" s="404">
        <v>0</v>
      </c>
      <c r="T367" s="404">
        <v>0</v>
      </c>
      <c r="U367" s="404">
        <v>0</v>
      </c>
      <c r="V367" s="404">
        <v>0</v>
      </c>
      <c r="W367" s="404">
        <v>0</v>
      </c>
      <c r="X367" s="404">
        <v>0</v>
      </c>
      <c r="Y367" s="404">
        <v>0</v>
      </c>
      <c r="Z367" s="404">
        <v>0</v>
      </c>
      <c r="AA367" s="404">
        <v>0</v>
      </c>
      <c r="AB367" s="404">
        <v>0</v>
      </c>
      <c r="AC367" s="32">
        <f t="shared" ref="AC367:AC386" si="961">SUM(Q367:AB367)</f>
        <v>0</v>
      </c>
      <c r="AD367" s="55"/>
      <c r="AE367" s="262"/>
      <c r="AF367" s="262"/>
      <c r="AG367" s="25"/>
      <c r="BI367" s="29"/>
      <c r="BJ367" s="29"/>
      <c r="BK367" s="324"/>
      <c r="BL367" s="324"/>
      <c r="BM367" s="324"/>
      <c r="BN367" s="324"/>
      <c r="BO367" s="324"/>
      <c r="BP367" s="324"/>
      <c r="BQ367" s="324"/>
      <c r="BR367" s="324"/>
      <c r="BS367" s="324"/>
      <c r="BT367" s="29"/>
      <c r="BU367" s="321"/>
      <c r="BV367" s="288"/>
      <c r="BW367" s="288"/>
      <c r="BX367" s="288"/>
      <c r="BY367" s="322"/>
      <c r="BZ367" s="288"/>
      <c r="CA367" s="36"/>
      <c r="CB367" s="288"/>
      <c r="CC367" s="288"/>
      <c r="CD367" s="36"/>
      <c r="DL367" s="29"/>
      <c r="DN367" s="289"/>
    </row>
    <row r="368" spans="1:119" ht="11.25" customHeight="1">
      <c r="A368" s="1">
        <f t="shared" si="958"/>
        <v>2012</v>
      </c>
      <c r="B368" s="95">
        <f>[1]MW!C362</f>
        <v>150</v>
      </c>
      <c r="C368" s="95">
        <f>[1]MW!D362</f>
        <v>150</v>
      </c>
      <c r="D368" s="95">
        <f>[1]MW!E362</f>
        <v>150</v>
      </c>
      <c r="E368" s="95">
        <f>[1]MW!F362</f>
        <v>150</v>
      </c>
      <c r="F368" s="592">
        <f>[1]MW!G362</f>
        <v>150</v>
      </c>
      <c r="G368" s="592">
        <f>[1]MW!H362</f>
        <v>150</v>
      </c>
      <c r="H368" s="592">
        <f>[1]MW!I362</f>
        <v>150</v>
      </c>
      <c r="I368" s="592">
        <f>[1]MW!J362</f>
        <v>150</v>
      </c>
      <c r="J368" s="592">
        <f>[1]MW!K362</f>
        <v>150</v>
      </c>
      <c r="K368" s="592">
        <f>[1]MW!L362</f>
        <v>150</v>
      </c>
      <c r="L368" s="592">
        <f>[1]MW!M362</f>
        <v>150</v>
      </c>
      <c r="M368" s="592">
        <f>[1]MW!N362</f>
        <v>150</v>
      </c>
      <c r="N368" s="306">
        <f t="shared" si="959"/>
        <v>1800</v>
      </c>
      <c r="O368" s="400"/>
      <c r="P368" s="1">
        <f t="shared" si="960"/>
        <v>2012</v>
      </c>
      <c r="Q368" s="95">
        <f>[1]MW!S362</f>
        <v>0</v>
      </c>
      <c r="R368" s="95">
        <f>[1]MW!T362</f>
        <v>150</v>
      </c>
      <c r="S368" s="95">
        <f>[1]MW!U362</f>
        <v>150</v>
      </c>
      <c r="T368" s="95">
        <f>[1]MW!V362</f>
        <v>150</v>
      </c>
      <c r="U368" s="592">
        <f>[1]MW!W362</f>
        <v>150</v>
      </c>
      <c r="V368" s="592">
        <f>[1]MW!X362</f>
        <v>150</v>
      </c>
      <c r="W368" s="592">
        <f>[1]MW!Y362</f>
        <v>150</v>
      </c>
      <c r="X368" s="592">
        <f>[1]MW!Z362</f>
        <v>150</v>
      </c>
      <c r="Y368" s="592">
        <f>[1]MW!AA362</f>
        <v>150</v>
      </c>
      <c r="Z368" s="592">
        <f>[1]MW!AB362</f>
        <v>150</v>
      </c>
      <c r="AA368" s="592">
        <f>[1]MW!AC362</f>
        <v>150</v>
      </c>
      <c r="AB368" s="592">
        <f>[1]MW!AD362</f>
        <v>150</v>
      </c>
      <c r="AC368" s="32">
        <f t="shared" si="961"/>
        <v>1650</v>
      </c>
      <c r="AE368" s="237"/>
      <c r="AF368" s="259"/>
      <c r="AG368" s="25"/>
      <c r="BI368" s="29"/>
      <c r="BJ368" s="29"/>
      <c r="BK368" s="324"/>
      <c r="BL368" s="324"/>
      <c r="BM368" s="324"/>
      <c r="BN368" s="324"/>
      <c r="BO368" s="324"/>
      <c r="BP368" s="324"/>
      <c r="BQ368" s="324"/>
      <c r="BR368" s="324"/>
      <c r="BS368" s="324"/>
      <c r="BT368" s="29"/>
      <c r="BU368" s="321"/>
      <c r="BV368" s="288"/>
      <c r="BW368" s="288"/>
      <c r="BX368" s="288"/>
      <c r="BY368" s="322"/>
      <c r="BZ368" s="288"/>
      <c r="CA368" s="36"/>
      <c r="CB368" s="288"/>
      <c r="CC368" s="288"/>
      <c r="CD368" s="36"/>
      <c r="DL368" s="29"/>
      <c r="DN368" s="289"/>
    </row>
    <row r="369" spans="1:118" ht="11.25" customHeight="1">
      <c r="A369" s="1">
        <f t="shared" si="958"/>
        <v>2013</v>
      </c>
      <c r="B369" s="592">
        <f>[3]Demand!C362</f>
        <v>150.11000000000001</v>
      </c>
      <c r="C369" s="592">
        <f>[3]Demand!D362</f>
        <v>150.11000000000001</v>
      </c>
      <c r="D369" s="592">
        <f>[3]Demand!E362</f>
        <v>150.11000000000001</v>
      </c>
      <c r="E369" s="592">
        <f>[3]Demand!F362</f>
        <v>150.11000000000001</v>
      </c>
      <c r="F369" s="592">
        <f>[3]Demand!G362</f>
        <v>150.11000000000001</v>
      </c>
      <c r="G369" s="592">
        <f>[3]Demand!H362</f>
        <v>150.11000000000001</v>
      </c>
      <c r="H369" s="592">
        <f>[3]Demand!I362</f>
        <v>150.11000000000001</v>
      </c>
      <c r="I369" s="592">
        <f>[3]Demand!J362</f>
        <v>150.11000000000001</v>
      </c>
      <c r="J369" s="592">
        <f>[3]Demand!K362</f>
        <v>150.11000000000001</v>
      </c>
      <c r="K369" s="592">
        <f>[3]Demand!L362</f>
        <v>150.11000000000001</v>
      </c>
      <c r="L369" s="592">
        <f>[3]Demand!M362</f>
        <v>150.11000000000001</v>
      </c>
      <c r="M369" s="592">
        <f>[3]Demand!N362</f>
        <v>150.11000000000001</v>
      </c>
      <c r="N369" s="306">
        <f t="shared" si="959"/>
        <v>1801.3200000000006</v>
      </c>
      <c r="O369" s="400"/>
      <c r="P369" s="1">
        <f t="shared" si="960"/>
        <v>2013</v>
      </c>
      <c r="Q369" s="592">
        <f>[3]Demand!S362</f>
        <v>150</v>
      </c>
      <c r="R369" s="592">
        <f>[3]Demand!T362</f>
        <v>150</v>
      </c>
      <c r="S369" s="592">
        <f>[3]Demand!U362</f>
        <v>150</v>
      </c>
      <c r="T369" s="592">
        <f>[3]Demand!V362</f>
        <v>150</v>
      </c>
      <c r="U369" s="592">
        <f>[3]Demand!W362</f>
        <v>150</v>
      </c>
      <c r="V369" s="592">
        <f>[3]Demand!X362</f>
        <v>150</v>
      </c>
      <c r="W369" s="592">
        <f>[3]Demand!Y362</f>
        <v>150</v>
      </c>
      <c r="X369" s="592">
        <f>[3]Demand!Z362</f>
        <v>150</v>
      </c>
      <c r="Y369" s="592">
        <f>[3]Demand!AA362</f>
        <v>150</v>
      </c>
      <c r="Z369" s="592">
        <f>[3]Demand!AB362</f>
        <v>150</v>
      </c>
      <c r="AA369" s="592">
        <f>[3]Demand!AC362</f>
        <v>150</v>
      </c>
      <c r="AB369" s="592">
        <f>[3]Demand!AD362</f>
        <v>150</v>
      </c>
      <c r="AC369" s="32">
        <f t="shared" si="961"/>
        <v>1800</v>
      </c>
      <c r="AD369" s="55"/>
      <c r="AE369" s="262"/>
      <c r="AF369" s="262"/>
      <c r="BI369" s="29"/>
      <c r="BJ369" s="29"/>
      <c r="BK369" s="324"/>
      <c r="BL369" s="324"/>
      <c r="BM369" s="324"/>
      <c r="BN369" s="324"/>
      <c r="BO369" s="324"/>
      <c r="BP369" s="324"/>
      <c r="BQ369" s="324"/>
      <c r="BR369" s="324"/>
      <c r="BS369" s="324"/>
      <c r="BT369" s="29"/>
      <c r="BU369" s="321"/>
      <c r="BV369" s="288"/>
      <c r="BW369" s="288"/>
      <c r="BX369" s="288"/>
      <c r="BY369" s="322"/>
      <c r="BZ369" s="288"/>
      <c r="CA369" s="36"/>
      <c r="CB369" s="288"/>
      <c r="CC369" s="288"/>
      <c r="CD369" s="36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R369" s="29"/>
      <c r="CS369" s="29"/>
      <c r="CT369" s="29"/>
      <c r="CU369" s="29"/>
      <c r="CV369" s="29"/>
      <c r="CW369" s="29"/>
      <c r="CX369" s="29"/>
      <c r="CY369" s="29"/>
      <c r="CZ369" s="29"/>
      <c r="DL369" s="29"/>
      <c r="DN369" s="289"/>
    </row>
    <row r="370" spans="1:118" ht="11.25" customHeight="1">
      <c r="A370" s="1">
        <f t="shared" si="958"/>
        <v>2014</v>
      </c>
      <c r="B370" s="592">
        <f>[3]Demand!C363</f>
        <v>0</v>
      </c>
      <c r="C370" s="592">
        <f>[3]Demand!D363</f>
        <v>0</v>
      </c>
      <c r="D370" s="592">
        <f>[3]Demand!E363</f>
        <v>0</v>
      </c>
      <c r="E370" s="592">
        <f>[3]Demand!F363</f>
        <v>0</v>
      </c>
      <c r="F370" s="592">
        <f>[3]Demand!G363</f>
        <v>0</v>
      </c>
      <c r="G370" s="592">
        <f>[3]Demand!H363</f>
        <v>0</v>
      </c>
      <c r="H370" s="592">
        <f>[3]Demand!I363</f>
        <v>0</v>
      </c>
      <c r="I370" s="592">
        <f>[3]Demand!J363</f>
        <v>0</v>
      </c>
      <c r="J370" s="592">
        <f>[3]Demand!K363</f>
        <v>0</v>
      </c>
      <c r="K370" s="592">
        <f>[3]Demand!L363</f>
        <v>0</v>
      </c>
      <c r="L370" s="592">
        <f>[3]Demand!M363</f>
        <v>0</v>
      </c>
      <c r="M370" s="592">
        <f>[3]Demand!N363</f>
        <v>0</v>
      </c>
      <c r="N370" s="306">
        <f t="shared" si="959"/>
        <v>0</v>
      </c>
      <c r="O370" s="400"/>
      <c r="P370" s="1">
        <f t="shared" si="960"/>
        <v>2014</v>
      </c>
      <c r="Q370" s="592">
        <f>[3]Demand!S363</f>
        <v>150</v>
      </c>
      <c r="R370" s="592">
        <f>[3]Demand!T363</f>
        <v>0</v>
      </c>
      <c r="S370" s="592">
        <f>[3]Demand!U363</f>
        <v>0</v>
      </c>
      <c r="T370" s="592">
        <f>[3]Demand!V363</f>
        <v>0</v>
      </c>
      <c r="U370" s="592">
        <f>[3]Demand!W363</f>
        <v>0</v>
      </c>
      <c r="V370" s="592">
        <f>[3]Demand!X363</f>
        <v>0</v>
      </c>
      <c r="W370" s="592">
        <f>[3]Demand!Y363</f>
        <v>0</v>
      </c>
      <c r="X370" s="592">
        <f>[3]Demand!Z363</f>
        <v>0</v>
      </c>
      <c r="Y370" s="592">
        <f>[3]Demand!AA363</f>
        <v>0</v>
      </c>
      <c r="Z370" s="592">
        <f>[3]Demand!AB363</f>
        <v>0</v>
      </c>
      <c r="AA370" s="592">
        <f>[3]Demand!AC363</f>
        <v>0</v>
      </c>
      <c r="AB370" s="592">
        <f>[3]Demand!AD363</f>
        <v>0</v>
      </c>
      <c r="AC370" s="32">
        <f t="shared" si="961"/>
        <v>150</v>
      </c>
      <c r="AE370" s="237"/>
      <c r="AF370" s="259"/>
      <c r="BI370" s="29"/>
      <c r="BJ370" s="29"/>
      <c r="BK370" s="324"/>
      <c r="BL370" s="324"/>
      <c r="BM370" s="324"/>
      <c r="BN370" s="324"/>
      <c r="BO370" s="324"/>
      <c r="BP370" s="324"/>
      <c r="BQ370" s="324"/>
      <c r="BR370" s="324"/>
      <c r="BS370" s="324"/>
      <c r="BT370" s="29"/>
      <c r="BU370" s="321"/>
      <c r="BV370" s="288"/>
      <c r="BW370" s="288"/>
      <c r="BX370" s="288"/>
      <c r="BY370" s="322"/>
      <c r="BZ370" s="288"/>
      <c r="CA370" s="36"/>
      <c r="CB370" s="36"/>
      <c r="CC370" s="36"/>
      <c r="CD370" s="36"/>
      <c r="DL370" s="29"/>
      <c r="DN370" s="289"/>
    </row>
    <row r="371" spans="1:118" ht="11.25" customHeight="1">
      <c r="A371" s="1">
        <f t="shared" si="958"/>
        <v>2015</v>
      </c>
      <c r="B371" s="404">
        <v>0</v>
      </c>
      <c r="C371" s="404">
        <v>0</v>
      </c>
      <c r="D371" s="404">
        <v>0</v>
      </c>
      <c r="E371" s="404">
        <v>0</v>
      </c>
      <c r="F371" s="404">
        <v>0</v>
      </c>
      <c r="G371" s="404">
        <v>0</v>
      </c>
      <c r="H371" s="404">
        <v>0</v>
      </c>
      <c r="I371" s="404">
        <v>0</v>
      </c>
      <c r="J371" s="404">
        <v>0</v>
      </c>
      <c r="K371" s="404">
        <v>0</v>
      </c>
      <c r="L371" s="404">
        <v>0</v>
      </c>
      <c r="M371" s="404">
        <v>0</v>
      </c>
      <c r="N371" s="306">
        <f t="shared" si="959"/>
        <v>0</v>
      </c>
      <c r="O371" s="400"/>
      <c r="P371" s="1">
        <f t="shared" si="960"/>
        <v>2015</v>
      </c>
      <c r="Q371" s="404">
        <v>0</v>
      </c>
      <c r="R371" s="404">
        <v>0</v>
      </c>
      <c r="S371" s="404">
        <v>0</v>
      </c>
      <c r="T371" s="404">
        <v>0</v>
      </c>
      <c r="U371" s="404">
        <v>0</v>
      </c>
      <c r="V371" s="404">
        <v>0</v>
      </c>
      <c r="W371" s="404">
        <v>0</v>
      </c>
      <c r="X371" s="404">
        <v>0</v>
      </c>
      <c r="Y371" s="404">
        <v>0</v>
      </c>
      <c r="Z371" s="404">
        <v>0</v>
      </c>
      <c r="AA371" s="404">
        <v>0</v>
      </c>
      <c r="AB371" s="404">
        <v>0</v>
      </c>
      <c r="AC371" s="32">
        <f t="shared" si="961"/>
        <v>0</v>
      </c>
      <c r="AD371" s="55"/>
      <c r="AE371" s="262"/>
      <c r="AF371" s="262"/>
      <c r="BI371" s="29"/>
      <c r="BJ371" s="29"/>
      <c r="BK371" s="324"/>
      <c r="BL371" s="324"/>
      <c r="BM371" s="324"/>
      <c r="BN371" s="324"/>
      <c r="BO371" s="324"/>
      <c r="BP371" s="324"/>
      <c r="BQ371" s="324"/>
      <c r="BR371" s="324"/>
      <c r="BS371" s="324"/>
      <c r="BT371" s="29"/>
      <c r="BU371" s="321"/>
      <c r="BV371" s="288"/>
      <c r="BW371" s="288"/>
      <c r="BX371" s="288"/>
      <c r="BY371" s="322"/>
      <c r="BZ371" s="288"/>
      <c r="CA371" s="36"/>
      <c r="CB371" s="36"/>
      <c r="CC371" s="36"/>
      <c r="CD371" s="36"/>
      <c r="DL371" s="29"/>
      <c r="DN371" s="289"/>
    </row>
    <row r="372" spans="1:118" ht="11.25" customHeight="1">
      <c r="A372" s="1">
        <f t="shared" si="958"/>
        <v>2016</v>
      </c>
      <c r="B372" s="404">
        <v>0</v>
      </c>
      <c r="C372" s="404">
        <v>0</v>
      </c>
      <c r="D372" s="404">
        <v>0</v>
      </c>
      <c r="E372" s="404">
        <v>0</v>
      </c>
      <c r="F372" s="404">
        <v>0</v>
      </c>
      <c r="G372" s="404">
        <v>0</v>
      </c>
      <c r="H372" s="404">
        <v>0</v>
      </c>
      <c r="I372" s="404">
        <v>0</v>
      </c>
      <c r="J372" s="404">
        <v>0</v>
      </c>
      <c r="K372" s="404">
        <v>0</v>
      </c>
      <c r="L372" s="404">
        <v>0</v>
      </c>
      <c r="M372" s="404">
        <v>0</v>
      </c>
      <c r="N372" s="306">
        <f t="shared" si="959"/>
        <v>0</v>
      </c>
      <c r="O372" s="400"/>
      <c r="P372" s="1">
        <f t="shared" si="960"/>
        <v>2016</v>
      </c>
      <c r="Q372" s="404">
        <v>0</v>
      </c>
      <c r="R372" s="404">
        <v>0</v>
      </c>
      <c r="S372" s="404">
        <v>0</v>
      </c>
      <c r="T372" s="404">
        <v>0</v>
      </c>
      <c r="U372" s="404">
        <v>0</v>
      </c>
      <c r="V372" s="404">
        <v>0</v>
      </c>
      <c r="W372" s="404">
        <v>0</v>
      </c>
      <c r="X372" s="404">
        <v>0</v>
      </c>
      <c r="Y372" s="404">
        <v>0</v>
      </c>
      <c r="Z372" s="404">
        <v>0</v>
      </c>
      <c r="AA372" s="404">
        <v>0</v>
      </c>
      <c r="AB372" s="404">
        <v>0</v>
      </c>
      <c r="AC372" s="32">
        <f t="shared" si="961"/>
        <v>0</v>
      </c>
      <c r="AE372" s="237"/>
      <c r="AF372" s="259"/>
      <c r="BI372" s="29"/>
      <c r="BJ372" s="29"/>
      <c r="BK372" s="324"/>
      <c r="BL372" s="324"/>
      <c r="BM372" s="324"/>
      <c r="BN372" s="324"/>
      <c r="BO372" s="324"/>
      <c r="BP372" s="324"/>
      <c r="BQ372" s="324"/>
      <c r="BR372" s="324"/>
      <c r="BS372" s="324"/>
      <c r="BT372" s="29"/>
      <c r="BU372" s="321"/>
      <c r="BV372" s="288"/>
      <c r="BW372" s="288"/>
      <c r="BX372" s="288"/>
      <c r="BY372" s="322"/>
      <c r="BZ372" s="288"/>
      <c r="CA372" s="36"/>
      <c r="CB372" s="36"/>
      <c r="CC372" s="36"/>
      <c r="CD372" s="36"/>
      <c r="DL372" s="29"/>
      <c r="DN372" s="289"/>
    </row>
    <row r="373" spans="1:118" ht="11.25" customHeight="1">
      <c r="A373" s="1">
        <f t="shared" si="958"/>
        <v>2017</v>
      </c>
      <c r="B373" s="404">
        <v>0</v>
      </c>
      <c r="C373" s="404">
        <v>0</v>
      </c>
      <c r="D373" s="404">
        <v>0</v>
      </c>
      <c r="E373" s="404">
        <v>0</v>
      </c>
      <c r="F373" s="404">
        <v>0</v>
      </c>
      <c r="G373" s="404">
        <v>0</v>
      </c>
      <c r="H373" s="404">
        <v>0</v>
      </c>
      <c r="I373" s="404">
        <v>0</v>
      </c>
      <c r="J373" s="404">
        <v>0</v>
      </c>
      <c r="K373" s="404">
        <v>0</v>
      </c>
      <c r="L373" s="404">
        <v>0</v>
      </c>
      <c r="M373" s="404">
        <v>0</v>
      </c>
      <c r="N373" s="306">
        <f t="shared" si="959"/>
        <v>0</v>
      </c>
      <c r="O373" s="400"/>
      <c r="P373" s="1">
        <f t="shared" si="960"/>
        <v>2017</v>
      </c>
      <c r="Q373" s="404">
        <v>0</v>
      </c>
      <c r="R373" s="404">
        <v>0</v>
      </c>
      <c r="S373" s="404">
        <v>0</v>
      </c>
      <c r="T373" s="404">
        <v>0</v>
      </c>
      <c r="U373" s="404">
        <v>0</v>
      </c>
      <c r="V373" s="404">
        <v>0</v>
      </c>
      <c r="W373" s="404">
        <v>0</v>
      </c>
      <c r="X373" s="404">
        <v>0</v>
      </c>
      <c r="Y373" s="404">
        <v>0</v>
      </c>
      <c r="Z373" s="404">
        <v>0</v>
      </c>
      <c r="AA373" s="404">
        <v>0</v>
      </c>
      <c r="AB373" s="404">
        <v>0</v>
      </c>
      <c r="AC373" s="32">
        <f t="shared" si="961"/>
        <v>0</v>
      </c>
      <c r="AD373" s="55"/>
      <c r="AE373" s="262"/>
      <c r="AF373" s="262"/>
      <c r="BI373" s="29"/>
      <c r="BJ373" s="29"/>
      <c r="BK373" s="324"/>
      <c r="BL373" s="324"/>
      <c r="BM373" s="324"/>
      <c r="BN373" s="324"/>
      <c r="BO373" s="324"/>
      <c r="BP373" s="324"/>
      <c r="BQ373" s="324"/>
      <c r="BR373" s="324"/>
      <c r="BS373" s="324"/>
      <c r="BT373" s="29"/>
      <c r="BU373" s="321"/>
      <c r="BV373" s="288"/>
      <c r="BW373" s="288"/>
      <c r="BX373" s="288"/>
      <c r="BY373" s="322"/>
      <c r="BZ373" s="288"/>
      <c r="CA373" s="36"/>
      <c r="CB373" s="36"/>
      <c r="CC373" s="36"/>
      <c r="CD373" s="36"/>
      <c r="DL373" s="29"/>
      <c r="DN373" s="289"/>
    </row>
    <row r="374" spans="1:118" ht="11.25" customHeight="1">
      <c r="A374" s="1">
        <f t="shared" si="958"/>
        <v>2018</v>
      </c>
      <c r="B374" s="404">
        <v>0</v>
      </c>
      <c r="C374" s="404">
        <v>0</v>
      </c>
      <c r="D374" s="404">
        <v>0</v>
      </c>
      <c r="E374" s="404">
        <v>0</v>
      </c>
      <c r="F374" s="404">
        <v>0</v>
      </c>
      <c r="G374" s="404">
        <v>0</v>
      </c>
      <c r="H374" s="404">
        <v>0</v>
      </c>
      <c r="I374" s="404">
        <v>0</v>
      </c>
      <c r="J374" s="404">
        <v>0</v>
      </c>
      <c r="K374" s="404">
        <v>0</v>
      </c>
      <c r="L374" s="404">
        <v>0</v>
      </c>
      <c r="M374" s="404">
        <v>0</v>
      </c>
      <c r="N374" s="306">
        <f t="shared" si="959"/>
        <v>0</v>
      </c>
      <c r="O374" s="400"/>
      <c r="P374" s="1">
        <f t="shared" si="960"/>
        <v>2018</v>
      </c>
      <c r="Q374" s="404">
        <v>0</v>
      </c>
      <c r="R374" s="404">
        <v>0</v>
      </c>
      <c r="S374" s="404">
        <v>0</v>
      </c>
      <c r="T374" s="404">
        <v>0</v>
      </c>
      <c r="U374" s="404">
        <v>0</v>
      </c>
      <c r="V374" s="404">
        <v>0</v>
      </c>
      <c r="W374" s="404">
        <v>0</v>
      </c>
      <c r="X374" s="404">
        <v>0</v>
      </c>
      <c r="Y374" s="404">
        <v>0</v>
      </c>
      <c r="Z374" s="404">
        <v>0</v>
      </c>
      <c r="AA374" s="404">
        <v>0</v>
      </c>
      <c r="AB374" s="404">
        <v>0</v>
      </c>
      <c r="AC374" s="32">
        <f t="shared" si="961"/>
        <v>0</v>
      </c>
      <c r="AE374" s="237"/>
      <c r="AF374" s="259"/>
      <c r="AG374" s="25"/>
      <c r="BI374" s="29"/>
      <c r="BJ374" s="29"/>
      <c r="BK374" s="324"/>
      <c r="BL374" s="324"/>
      <c r="BM374" s="324"/>
      <c r="BN374" s="324"/>
      <c r="BO374" s="324"/>
      <c r="BP374" s="324"/>
      <c r="BQ374" s="324"/>
      <c r="BR374" s="324"/>
      <c r="BS374" s="324"/>
      <c r="BT374" s="29"/>
      <c r="BU374" s="321"/>
      <c r="BV374" s="288"/>
      <c r="BW374" s="288"/>
      <c r="BX374" s="288"/>
      <c r="BY374" s="322"/>
      <c r="BZ374" s="288"/>
      <c r="CA374" s="36"/>
      <c r="CB374" s="36"/>
      <c r="CC374" s="36"/>
      <c r="CD374" s="36"/>
      <c r="DL374" s="29"/>
      <c r="DN374" s="289"/>
    </row>
    <row r="375" spans="1:118" s="26" customFormat="1" ht="11.25" customHeight="1">
      <c r="A375" s="1">
        <f t="shared" si="958"/>
        <v>2019</v>
      </c>
      <c r="B375" s="404">
        <v>0</v>
      </c>
      <c r="C375" s="404">
        <v>0</v>
      </c>
      <c r="D375" s="404">
        <v>0</v>
      </c>
      <c r="E375" s="404">
        <v>0</v>
      </c>
      <c r="F375" s="404">
        <v>0</v>
      </c>
      <c r="G375" s="404">
        <v>0</v>
      </c>
      <c r="H375" s="404">
        <v>0</v>
      </c>
      <c r="I375" s="404">
        <v>0</v>
      </c>
      <c r="J375" s="404">
        <v>0</v>
      </c>
      <c r="K375" s="404">
        <v>0</v>
      </c>
      <c r="L375" s="404">
        <v>0</v>
      </c>
      <c r="M375" s="404">
        <v>0</v>
      </c>
      <c r="N375" s="306">
        <f t="shared" si="959"/>
        <v>0</v>
      </c>
      <c r="O375" s="400"/>
      <c r="P375" s="1">
        <f t="shared" si="960"/>
        <v>2019</v>
      </c>
      <c r="Q375" s="404">
        <v>0</v>
      </c>
      <c r="R375" s="404">
        <v>0</v>
      </c>
      <c r="S375" s="404">
        <v>0</v>
      </c>
      <c r="T375" s="404">
        <v>0</v>
      </c>
      <c r="U375" s="404">
        <v>0</v>
      </c>
      <c r="V375" s="404">
        <v>0</v>
      </c>
      <c r="W375" s="404">
        <v>0</v>
      </c>
      <c r="X375" s="404">
        <v>0</v>
      </c>
      <c r="Y375" s="404">
        <v>0</v>
      </c>
      <c r="Z375" s="404">
        <v>0</v>
      </c>
      <c r="AA375" s="404">
        <v>0</v>
      </c>
      <c r="AB375" s="404">
        <v>0</v>
      </c>
      <c r="AC375" s="32">
        <f t="shared" si="961"/>
        <v>0</v>
      </c>
      <c r="AD375" s="55"/>
      <c r="AE375" s="262"/>
      <c r="AF375" s="262"/>
      <c r="AG375" s="25"/>
      <c r="AY375" s="616"/>
      <c r="BI375" s="29"/>
      <c r="BJ375" s="29"/>
      <c r="BK375" s="324"/>
      <c r="BL375" s="324"/>
      <c r="BM375" s="324"/>
      <c r="BN375" s="324"/>
      <c r="BO375" s="324"/>
      <c r="BP375" s="324"/>
      <c r="BQ375" s="324"/>
      <c r="BR375" s="324"/>
      <c r="BS375" s="324"/>
      <c r="BT375" s="29"/>
      <c r="BU375" s="321"/>
      <c r="BV375" s="288"/>
      <c r="BW375" s="288"/>
      <c r="BX375" s="288"/>
      <c r="BY375" s="322"/>
      <c r="BZ375" s="288"/>
      <c r="CA375" s="36"/>
      <c r="CB375" s="36"/>
      <c r="CC375" s="36"/>
      <c r="CD375" s="36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609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H375" s="516"/>
      <c r="DI375" s="516"/>
      <c r="DL375" s="172"/>
      <c r="DM375" s="25"/>
      <c r="DN375" s="599"/>
    </row>
    <row r="376" spans="1:118" ht="11.25" customHeight="1">
      <c r="A376" s="1">
        <f t="shared" si="958"/>
        <v>2020</v>
      </c>
      <c r="B376" s="404">
        <v>0</v>
      </c>
      <c r="C376" s="404">
        <v>0</v>
      </c>
      <c r="D376" s="404">
        <v>0</v>
      </c>
      <c r="E376" s="404">
        <v>0</v>
      </c>
      <c r="F376" s="404">
        <v>0</v>
      </c>
      <c r="G376" s="404">
        <v>0</v>
      </c>
      <c r="H376" s="404">
        <v>0</v>
      </c>
      <c r="I376" s="404">
        <v>0</v>
      </c>
      <c r="J376" s="404">
        <v>0</v>
      </c>
      <c r="K376" s="404">
        <v>0</v>
      </c>
      <c r="L376" s="404">
        <v>0</v>
      </c>
      <c r="M376" s="404">
        <v>0</v>
      </c>
      <c r="N376" s="306">
        <f t="shared" si="959"/>
        <v>0</v>
      </c>
      <c r="O376" s="400"/>
      <c r="P376" s="1">
        <f t="shared" si="960"/>
        <v>2020</v>
      </c>
      <c r="Q376" s="404">
        <v>0</v>
      </c>
      <c r="R376" s="404">
        <v>0</v>
      </c>
      <c r="S376" s="404">
        <v>0</v>
      </c>
      <c r="T376" s="404">
        <v>0</v>
      </c>
      <c r="U376" s="404">
        <v>0</v>
      </c>
      <c r="V376" s="404">
        <v>0</v>
      </c>
      <c r="W376" s="404">
        <v>0</v>
      </c>
      <c r="X376" s="404">
        <v>0</v>
      </c>
      <c r="Y376" s="404">
        <v>0</v>
      </c>
      <c r="Z376" s="404">
        <v>0</v>
      </c>
      <c r="AA376" s="404">
        <v>0</v>
      </c>
      <c r="AB376" s="404">
        <v>0</v>
      </c>
      <c r="AC376" s="32">
        <f t="shared" si="961"/>
        <v>0</v>
      </c>
      <c r="AE376" s="237"/>
      <c r="AF376" s="259"/>
      <c r="AG376" s="25"/>
      <c r="BI376" s="29"/>
      <c r="BJ376" s="29"/>
      <c r="BK376" s="324"/>
      <c r="BL376" s="324"/>
      <c r="BM376" s="324"/>
      <c r="BN376" s="324"/>
      <c r="BO376" s="324"/>
      <c r="BP376" s="324"/>
      <c r="BQ376" s="324"/>
      <c r="BR376" s="324"/>
      <c r="BS376" s="324"/>
      <c r="BT376" s="29"/>
      <c r="BU376" s="321"/>
      <c r="BV376" s="288"/>
      <c r="BW376" s="288"/>
      <c r="BX376" s="288"/>
      <c r="BY376" s="322"/>
      <c r="BZ376" s="288"/>
      <c r="CA376" s="32"/>
      <c r="CB376" s="36"/>
      <c r="CC376" s="36"/>
      <c r="CD376" s="36"/>
      <c r="DL376" s="29"/>
      <c r="DN376" s="289"/>
    </row>
    <row r="377" spans="1:118" ht="11.25" customHeight="1">
      <c r="A377" s="1">
        <f t="shared" si="958"/>
        <v>2021</v>
      </c>
      <c r="B377" s="404">
        <v>0</v>
      </c>
      <c r="C377" s="404">
        <v>0</v>
      </c>
      <c r="D377" s="404">
        <v>0</v>
      </c>
      <c r="E377" s="404">
        <v>0</v>
      </c>
      <c r="F377" s="404">
        <v>0</v>
      </c>
      <c r="G377" s="404">
        <v>0</v>
      </c>
      <c r="H377" s="404">
        <v>0</v>
      </c>
      <c r="I377" s="404">
        <v>0</v>
      </c>
      <c r="J377" s="404">
        <v>0</v>
      </c>
      <c r="K377" s="404">
        <v>0</v>
      </c>
      <c r="L377" s="404">
        <v>0</v>
      </c>
      <c r="M377" s="404">
        <v>0</v>
      </c>
      <c r="N377" s="306">
        <f t="shared" si="959"/>
        <v>0</v>
      </c>
      <c r="O377" s="400"/>
      <c r="P377" s="1">
        <f t="shared" si="960"/>
        <v>2021</v>
      </c>
      <c r="Q377" s="404">
        <v>0</v>
      </c>
      <c r="R377" s="404">
        <v>0</v>
      </c>
      <c r="S377" s="404">
        <v>0</v>
      </c>
      <c r="T377" s="404">
        <v>0</v>
      </c>
      <c r="U377" s="404">
        <v>0</v>
      </c>
      <c r="V377" s="404">
        <v>0</v>
      </c>
      <c r="W377" s="404">
        <v>0</v>
      </c>
      <c r="X377" s="404">
        <v>0</v>
      </c>
      <c r="Y377" s="404">
        <v>0</v>
      </c>
      <c r="Z377" s="404">
        <v>0</v>
      </c>
      <c r="AA377" s="404">
        <v>0</v>
      </c>
      <c r="AB377" s="404">
        <v>0</v>
      </c>
      <c r="AC377" s="32">
        <f t="shared" si="961"/>
        <v>0</v>
      </c>
      <c r="AD377" s="55"/>
      <c r="AE377" s="262"/>
      <c r="AF377" s="262"/>
      <c r="AG377" s="25"/>
      <c r="BI377" s="29"/>
      <c r="BJ377" s="29"/>
      <c r="BK377" s="324"/>
      <c r="BL377" s="324"/>
      <c r="BM377" s="324"/>
      <c r="BN377" s="324"/>
      <c r="BO377" s="324"/>
      <c r="BP377" s="324"/>
      <c r="BQ377" s="324"/>
      <c r="BR377" s="324"/>
      <c r="BS377" s="324"/>
      <c r="BT377" s="29"/>
      <c r="BU377" s="321"/>
      <c r="BV377" s="288"/>
      <c r="BW377" s="288"/>
      <c r="BX377" s="288"/>
      <c r="BY377" s="322"/>
      <c r="BZ377" s="288"/>
      <c r="CA377" s="32"/>
      <c r="CB377" s="36"/>
      <c r="CC377" s="36"/>
      <c r="CD377" s="36"/>
      <c r="DL377" s="29"/>
      <c r="DN377" s="289"/>
    </row>
    <row r="378" spans="1:118" ht="11.25" customHeight="1">
      <c r="A378" s="1">
        <f t="shared" si="958"/>
        <v>2022</v>
      </c>
      <c r="B378" s="404">
        <v>0</v>
      </c>
      <c r="C378" s="404">
        <v>0</v>
      </c>
      <c r="D378" s="404">
        <v>0</v>
      </c>
      <c r="E378" s="404">
        <v>0</v>
      </c>
      <c r="F378" s="404">
        <v>0</v>
      </c>
      <c r="G378" s="404">
        <v>0</v>
      </c>
      <c r="H378" s="404">
        <v>0</v>
      </c>
      <c r="I378" s="404">
        <v>0</v>
      </c>
      <c r="J378" s="404">
        <v>0</v>
      </c>
      <c r="K378" s="404">
        <v>0</v>
      </c>
      <c r="L378" s="404">
        <v>0</v>
      </c>
      <c r="M378" s="404">
        <v>0</v>
      </c>
      <c r="N378" s="306">
        <f t="shared" si="959"/>
        <v>0</v>
      </c>
      <c r="O378" s="400"/>
      <c r="P378" s="1">
        <f t="shared" si="960"/>
        <v>2022</v>
      </c>
      <c r="Q378" s="404">
        <v>0</v>
      </c>
      <c r="R378" s="404">
        <v>0</v>
      </c>
      <c r="S378" s="404">
        <v>0</v>
      </c>
      <c r="T378" s="404">
        <v>0</v>
      </c>
      <c r="U378" s="404">
        <v>0</v>
      </c>
      <c r="V378" s="404">
        <v>0</v>
      </c>
      <c r="W378" s="404">
        <v>0</v>
      </c>
      <c r="X378" s="404">
        <v>0</v>
      </c>
      <c r="Y378" s="404">
        <v>0</v>
      </c>
      <c r="Z378" s="404">
        <v>0</v>
      </c>
      <c r="AA378" s="404">
        <v>0</v>
      </c>
      <c r="AB378" s="404">
        <v>0</v>
      </c>
      <c r="AC378" s="32">
        <f t="shared" si="961"/>
        <v>0</v>
      </c>
      <c r="AE378" s="237"/>
      <c r="AF378" s="259"/>
      <c r="AG378" s="25"/>
      <c r="BI378" s="29"/>
      <c r="BJ378" s="29"/>
      <c r="BK378" s="324"/>
      <c r="BL378" s="324"/>
      <c r="BM378" s="324"/>
      <c r="BN378" s="324"/>
      <c r="BO378" s="324"/>
      <c r="BP378" s="324"/>
      <c r="BQ378" s="324"/>
      <c r="BR378" s="324"/>
      <c r="BS378" s="324"/>
      <c r="BT378" s="29"/>
      <c r="BU378" s="321"/>
      <c r="BV378" s="288"/>
      <c r="BW378" s="288"/>
      <c r="BX378" s="288"/>
      <c r="BY378" s="322"/>
      <c r="BZ378" s="288"/>
      <c r="CA378" s="32"/>
      <c r="CB378" s="36"/>
      <c r="CC378" s="36"/>
      <c r="CD378" s="36"/>
      <c r="DL378" s="29"/>
      <c r="DN378" s="289"/>
    </row>
    <row r="379" spans="1:118" ht="11.25" customHeight="1">
      <c r="A379" s="1">
        <f t="shared" si="958"/>
        <v>2023</v>
      </c>
      <c r="B379" s="404">
        <v>0</v>
      </c>
      <c r="C379" s="404">
        <v>0</v>
      </c>
      <c r="D379" s="404">
        <v>0</v>
      </c>
      <c r="E379" s="404">
        <v>0</v>
      </c>
      <c r="F379" s="404">
        <v>0</v>
      </c>
      <c r="G379" s="404">
        <v>0</v>
      </c>
      <c r="H379" s="404">
        <v>0</v>
      </c>
      <c r="I379" s="404">
        <v>0</v>
      </c>
      <c r="J379" s="404">
        <v>0</v>
      </c>
      <c r="K379" s="404">
        <v>0</v>
      </c>
      <c r="L379" s="404">
        <v>0</v>
      </c>
      <c r="M379" s="404">
        <v>0</v>
      </c>
      <c r="N379" s="306">
        <f t="shared" si="959"/>
        <v>0</v>
      </c>
      <c r="O379" s="400"/>
      <c r="P379" s="1">
        <f t="shared" si="960"/>
        <v>2023</v>
      </c>
      <c r="Q379" s="404">
        <v>0</v>
      </c>
      <c r="R379" s="404">
        <v>0</v>
      </c>
      <c r="S379" s="404">
        <v>0</v>
      </c>
      <c r="T379" s="404">
        <v>0</v>
      </c>
      <c r="U379" s="404">
        <v>0</v>
      </c>
      <c r="V379" s="404">
        <v>0</v>
      </c>
      <c r="W379" s="404">
        <v>0</v>
      </c>
      <c r="X379" s="404">
        <v>0</v>
      </c>
      <c r="Y379" s="404">
        <v>0</v>
      </c>
      <c r="Z379" s="404">
        <v>0</v>
      </c>
      <c r="AA379" s="404">
        <v>0</v>
      </c>
      <c r="AB379" s="404">
        <v>0</v>
      </c>
      <c r="AC379" s="32">
        <f t="shared" si="961"/>
        <v>0</v>
      </c>
      <c r="AD379" s="55"/>
      <c r="AE379" s="262"/>
      <c r="AF379" s="262"/>
      <c r="AG379" s="25"/>
      <c r="BI379" s="29"/>
      <c r="BJ379" s="29"/>
      <c r="BK379" s="324"/>
      <c r="BL379" s="324"/>
      <c r="BM379" s="324"/>
      <c r="BN379" s="324"/>
      <c r="BO379" s="324"/>
      <c r="BP379" s="324"/>
      <c r="BQ379" s="324"/>
      <c r="BR379" s="324"/>
      <c r="BS379" s="324"/>
      <c r="BT379" s="29"/>
      <c r="BU379" s="321"/>
      <c r="BV379" s="288"/>
      <c r="BW379" s="288"/>
      <c r="BX379" s="288"/>
      <c r="BY379" s="322"/>
      <c r="BZ379" s="288"/>
      <c r="CA379" s="32"/>
      <c r="CB379" s="36"/>
      <c r="CC379" s="36"/>
      <c r="CD379" s="36"/>
      <c r="DL379" s="29"/>
      <c r="DN379" s="289"/>
    </row>
    <row r="380" spans="1:118" ht="11.25" customHeight="1">
      <c r="A380" s="1">
        <f t="shared" si="958"/>
        <v>2024</v>
      </c>
      <c r="B380" s="404">
        <v>0</v>
      </c>
      <c r="C380" s="404">
        <v>0</v>
      </c>
      <c r="D380" s="404">
        <v>0</v>
      </c>
      <c r="E380" s="404">
        <v>0</v>
      </c>
      <c r="F380" s="404">
        <v>0</v>
      </c>
      <c r="G380" s="404">
        <v>0</v>
      </c>
      <c r="H380" s="404">
        <v>0</v>
      </c>
      <c r="I380" s="404">
        <v>0</v>
      </c>
      <c r="J380" s="404">
        <v>0</v>
      </c>
      <c r="K380" s="404">
        <v>0</v>
      </c>
      <c r="L380" s="404">
        <v>0</v>
      </c>
      <c r="M380" s="404">
        <v>0</v>
      </c>
      <c r="N380" s="306">
        <f t="shared" si="959"/>
        <v>0</v>
      </c>
      <c r="O380" s="400"/>
      <c r="P380" s="1">
        <f t="shared" si="960"/>
        <v>2024</v>
      </c>
      <c r="Q380" s="404">
        <v>0</v>
      </c>
      <c r="R380" s="404">
        <v>0</v>
      </c>
      <c r="S380" s="404">
        <v>0</v>
      </c>
      <c r="T380" s="404">
        <v>0</v>
      </c>
      <c r="U380" s="404">
        <v>0</v>
      </c>
      <c r="V380" s="404">
        <v>0</v>
      </c>
      <c r="W380" s="404">
        <v>0</v>
      </c>
      <c r="X380" s="404">
        <v>0</v>
      </c>
      <c r="Y380" s="404">
        <v>0</v>
      </c>
      <c r="Z380" s="404">
        <v>0</v>
      </c>
      <c r="AA380" s="404">
        <v>0</v>
      </c>
      <c r="AB380" s="404">
        <v>0</v>
      </c>
      <c r="AC380" s="32">
        <f t="shared" si="961"/>
        <v>0</v>
      </c>
      <c r="AE380" s="237"/>
      <c r="AF380" s="259"/>
      <c r="AG380" s="25"/>
      <c r="BI380" s="29"/>
      <c r="BJ380" s="29"/>
      <c r="BK380" s="324"/>
      <c r="BL380" s="324"/>
      <c r="BM380" s="324"/>
      <c r="BN380" s="324"/>
      <c r="BO380" s="324"/>
      <c r="BP380" s="324"/>
      <c r="BQ380" s="324"/>
      <c r="BR380" s="324"/>
      <c r="BS380" s="324"/>
      <c r="BT380" s="29"/>
      <c r="BU380" s="321"/>
      <c r="BV380" s="288"/>
      <c r="BW380" s="288"/>
      <c r="BX380" s="288"/>
      <c r="BY380" s="322"/>
      <c r="BZ380" s="288"/>
      <c r="CA380" s="32"/>
      <c r="CB380" s="36"/>
      <c r="CC380" s="36"/>
      <c r="CD380" s="36"/>
      <c r="DL380" s="29"/>
      <c r="DN380" s="289"/>
    </row>
    <row r="381" spans="1:118" ht="11.25" customHeight="1">
      <c r="A381" s="1">
        <f t="shared" si="958"/>
        <v>2025</v>
      </c>
      <c r="B381" s="404">
        <v>0</v>
      </c>
      <c r="C381" s="404">
        <v>0</v>
      </c>
      <c r="D381" s="404">
        <v>0</v>
      </c>
      <c r="E381" s="404">
        <v>0</v>
      </c>
      <c r="F381" s="404">
        <v>0</v>
      </c>
      <c r="G381" s="404">
        <v>0</v>
      </c>
      <c r="H381" s="404">
        <v>0</v>
      </c>
      <c r="I381" s="404">
        <v>0</v>
      </c>
      <c r="J381" s="404">
        <v>0</v>
      </c>
      <c r="K381" s="404">
        <v>0</v>
      </c>
      <c r="L381" s="404">
        <v>0</v>
      </c>
      <c r="M381" s="404">
        <v>0</v>
      </c>
      <c r="N381" s="306">
        <f t="shared" si="959"/>
        <v>0</v>
      </c>
      <c r="O381" s="400"/>
      <c r="P381" s="1">
        <f t="shared" si="960"/>
        <v>2025</v>
      </c>
      <c r="Q381" s="404">
        <v>0</v>
      </c>
      <c r="R381" s="404">
        <v>0</v>
      </c>
      <c r="S381" s="404">
        <v>0</v>
      </c>
      <c r="T381" s="404">
        <v>0</v>
      </c>
      <c r="U381" s="404">
        <v>0</v>
      </c>
      <c r="V381" s="404">
        <v>0</v>
      </c>
      <c r="W381" s="404">
        <v>0</v>
      </c>
      <c r="X381" s="404">
        <v>0</v>
      </c>
      <c r="Y381" s="404">
        <v>0</v>
      </c>
      <c r="Z381" s="404">
        <v>0</v>
      </c>
      <c r="AA381" s="404">
        <v>0</v>
      </c>
      <c r="AB381" s="404">
        <v>0</v>
      </c>
      <c r="AC381" s="32">
        <f t="shared" si="961"/>
        <v>0</v>
      </c>
      <c r="AD381" s="55"/>
      <c r="AE381" s="262"/>
      <c r="AF381" s="262"/>
      <c r="AG381" s="25"/>
      <c r="BI381" s="29"/>
      <c r="BJ381" s="29"/>
      <c r="BK381" s="324"/>
      <c r="BL381" s="324"/>
      <c r="BM381" s="324"/>
      <c r="BN381" s="324"/>
      <c r="BO381" s="324"/>
      <c r="BP381" s="324"/>
      <c r="BQ381" s="324"/>
      <c r="BR381" s="324"/>
      <c r="BS381" s="324"/>
      <c r="BT381" s="29"/>
      <c r="BU381" s="321"/>
      <c r="BV381" s="288"/>
      <c r="BW381" s="288"/>
      <c r="BX381" s="288"/>
      <c r="BY381" s="322"/>
      <c r="BZ381" s="288"/>
      <c r="CA381" s="32"/>
      <c r="CB381" s="36"/>
      <c r="CC381" s="36"/>
      <c r="CD381" s="36"/>
      <c r="DL381" s="29"/>
      <c r="DN381" s="289"/>
    </row>
    <row r="382" spans="1:118" ht="11.25" customHeight="1">
      <c r="A382" s="1">
        <f t="shared" si="958"/>
        <v>2026</v>
      </c>
      <c r="B382" s="404">
        <v>0</v>
      </c>
      <c r="C382" s="404">
        <v>0</v>
      </c>
      <c r="D382" s="404">
        <v>0</v>
      </c>
      <c r="E382" s="404">
        <v>0</v>
      </c>
      <c r="F382" s="404">
        <v>0</v>
      </c>
      <c r="G382" s="404">
        <v>0</v>
      </c>
      <c r="H382" s="404">
        <v>0</v>
      </c>
      <c r="I382" s="404">
        <v>0</v>
      </c>
      <c r="J382" s="404">
        <v>0</v>
      </c>
      <c r="K382" s="404">
        <v>0</v>
      </c>
      <c r="L382" s="404">
        <v>0</v>
      </c>
      <c r="M382" s="404">
        <v>0</v>
      </c>
      <c r="N382" s="306">
        <f t="shared" si="959"/>
        <v>0</v>
      </c>
      <c r="O382" s="400"/>
      <c r="P382" s="1">
        <f t="shared" si="960"/>
        <v>2026</v>
      </c>
      <c r="Q382" s="404">
        <v>0</v>
      </c>
      <c r="R382" s="404">
        <v>0</v>
      </c>
      <c r="S382" s="404">
        <v>0</v>
      </c>
      <c r="T382" s="404">
        <v>0</v>
      </c>
      <c r="U382" s="404">
        <v>0</v>
      </c>
      <c r="V382" s="404">
        <v>0</v>
      </c>
      <c r="W382" s="404">
        <v>0</v>
      </c>
      <c r="X382" s="404">
        <v>0</v>
      </c>
      <c r="Y382" s="404">
        <v>0</v>
      </c>
      <c r="Z382" s="404">
        <v>0</v>
      </c>
      <c r="AA382" s="404">
        <v>0</v>
      </c>
      <c r="AB382" s="404">
        <v>0</v>
      </c>
      <c r="AC382" s="32">
        <f t="shared" si="961"/>
        <v>0</v>
      </c>
      <c r="AE382" s="237"/>
      <c r="AF382" s="259"/>
      <c r="AG382" s="25"/>
      <c r="BI382" s="29"/>
      <c r="BJ382" s="29"/>
      <c r="BK382" s="324"/>
      <c r="BL382" s="324"/>
      <c r="BM382" s="324"/>
      <c r="BN382" s="324"/>
      <c r="BO382" s="324"/>
      <c r="BP382" s="324"/>
      <c r="BQ382" s="324"/>
      <c r="BR382" s="324"/>
      <c r="BS382" s="324"/>
      <c r="BT382" s="29"/>
      <c r="BU382" s="321"/>
      <c r="BV382" s="288"/>
      <c r="BW382" s="288"/>
      <c r="BX382" s="288"/>
      <c r="BY382" s="322"/>
      <c r="BZ382" s="288"/>
      <c r="CA382" s="32"/>
      <c r="CB382" s="36"/>
      <c r="CC382" s="36"/>
      <c r="CD382" s="36"/>
      <c r="DL382" s="29"/>
      <c r="DN382" s="289"/>
    </row>
    <row r="383" spans="1:118" ht="11.25" customHeight="1">
      <c r="A383" s="1">
        <f t="shared" si="958"/>
        <v>2027</v>
      </c>
      <c r="B383" s="404">
        <v>0</v>
      </c>
      <c r="C383" s="404">
        <v>0</v>
      </c>
      <c r="D383" s="404">
        <v>0</v>
      </c>
      <c r="E383" s="404">
        <v>0</v>
      </c>
      <c r="F383" s="404">
        <v>0</v>
      </c>
      <c r="G383" s="404">
        <v>0</v>
      </c>
      <c r="H383" s="404">
        <v>0</v>
      </c>
      <c r="I383" s="404">
        <v>0</v>
      </c>
      <c r="J383" s="404">
        <v>0</v>
      </c>
      <c r="K383" s="404">
        <v>0</v>
      </c>
      <c r="L383" s="404">
        <v>0</v>
      </c>
      <c r="M383" s="404">
        <v>0</v>
      </c>
      <c r="N383" s="306">
        <f t="shared" si="959"/>
        <v>0</v>
      </c>
      <c r="O383" s="400"/>
      <c r="P383" s="1">
        <f t="shared" si="960"/>
        <v>2027</v>
      </c>
      <c r="Q383" s="404">
        <v>0</v>
      </c>
      <c r="R383" s="404">
        <v>0</v>
      </c>
      <c r="S383" s="404">
        <v>0</v>
      </c>
      <c r="T383" s="404">
        <v>0</v>
      </c>
      <c r="U383" s="404">
        <v>0</v>
      </c>
      <c r="V383" s="404">
        <v>0</v>
      </c>
      <c r="W383" s="404">
        <v>0</v>
      </c>
      <c r="X383" s="404">
        <v>0</v>
      </c>
      <c r="Y383" s="404">
        <v>0</v>
      </c>
      <c r="Z383" s="404">
        <v>0</v>
      </c>
      <c r="AA383" s="404">
        <v>0</v>
      </c>
      <c r="AB383" s="404">
        <v>0</v>
      </c>
      <c r="AC383" s="32">
        <f t="shared" si="961"/>
        <v>0</v>
      </c>
      <c r="AD383" s="55"/>
      <c r="AE383" s="262"/>
      <c r="AF383" s="262"/>
      <c r="AG383" s="25"/>
      <c r="BI383" s="29"/>
      <c r="BJ383" s="29"/>
      <c r="BK383" s="324"/>
      <c r="BL383" s="324"/>
      <c r="BM383" s="324"/>
      <c r="BN383" s="324"/>
      <c r="BO383" s="324"/>
      <c r="BP383" s="324"/>
      <c r="BQ383" s="324"/>
      <c r="BR383" s="324"/>
      <c r="BS383" s="324"/>
      <c r="BT383" s="29"/>
      <c r="BU383" s="321"/>
      <c r="BV383" s="288"/>
      <c r="BW383" s="288"/>
      <c r="BX383" s="288"/>
      <c r="BY383" s="322"/>
      <c r="BZ383" s="288"/>
      <c r="CA383" s="32"/>
      <c r="CB383" s="36"/>
      <c r="CC383" s="36"/>
      <c r="CD383" s="36"/>
      <c r="DL383" s="29"/>
      <c r="DN383" s="289"/>
    </row>
    <row r="384" spans="1:118" ht="11.25" customHeight="1">
      <c r="A384" s="1">
        <f t="shared" si="958"/>
        <v>2028</v>
      </c>
      <c r="B384" s="404">
        <v>0</v>
      </c>
      <c r="C384" s="404">
        <v>0</v>
      </c>
      <c r="D384" s="404">
        <v>0</v>
      </c>
      <c r="E384" s="404">
        <v>0</v>
      </c>
      <c r="F384" s="404">
        <v>0</v>
      </c>
      <c r="G384" s="404">
        <v>0</v>
      </c>
      <c r="H384" s="404">
        <v>0</v>
      </c>
      <c r="I384" s="404">
        <v>0</v>
      </c>
      <c r="J384" s="404">
        <v>0</v>
      </c>
      <c r="K384" s="404">
        <v>0</v>
      </c>
      <c r="L384" s="404">
        <v>0</v>
      </c>
      <c r="M384" s="404">
        <v>0</v>
      </c>
      <c r="N384" s="306">
        <f t="shared" si="959"/>
        <v>0</v>
      </c>
      <c r="O384" s="400"/>
      <c r="P384" s="1">
        <f t="shared" si="960"/>
        <v>2028</v>
      </c>
      <c r="Q384" s="404">
        <v>0</v>
      </c>
      <c r="R384" s="404">
        <v>0</v>
      </c>
      <c r="S384" s="404">
        <v>0</v>
      </c>
      <c r="T384" s="404">
        <v>0</v>
      </c>
      <c r="U384" s="404">
        <v>0</v>
      </c>
      <c r="V384" s="404">
        <v>0</v>
      </c>
      <c r="W384" s="404">
        <v>0</v>
      </c>
      <c r="X384" s="404">
        <v>0</v>
      </c>
      <c r="Y384" s="404">
        <v>0</v>
      </c>
      <c r="Z384" s="404">
        <v>0</v>
      </c>
      <c r="AA384" s="404">
        <v>0</v>
      </c>
      <c r="AB384" s="404">
        <v>0</v>
      </c>
      <c r="AC384" s="32">
        <f t="shared" si="961"/>
        <v>0</v>
      </c>
      <c r="AE384" s="237"/>
      <c r="AF384" s="259"/>
      <c r="AG384" s="25"/>
      <c r="BI384" s="29"/>
      <c r="BJ384" s="29"/>
      <c r="BK384" s="324"/>
      <c r="BL384" s="324"/>
      <c r="BM384" s="324"/>
      <c r="BN384" s="324"/>
      <c r="BO384" s="324"/>
      <c r="BP384" s="324"/>
      <c r="BQ384" s="324"/>
      <c r="BR384" s="324"/>
      <c r="BS384" s="324"/>
      <c r="BT384" s="29"/>
      <c r="BU384" s="321"/>
      <c r="BV384" s="288"/>
      <c r="BW384" s="288"/>
      <c r="BX384" s="288"/>
      <c r="BY384" s="322"/>
      <c r="BZ384" s="288"/>
      <c r="CA384" s="32"/>
      <c r="CB384" s="36"/>
      <c r="CC384" s="36"/>
      <c r="CD384" s="36"/>
      <c r="DL384" s="29"/>
      <c r="DN384" s="289"/>
    </row>
    <row r="385" spans="1:118" ht="11.25" customHeight="1">
      <c r="A385" s="1">
        <f t="shared" si="958"/>
        <v>2029</v>
      </c>
      <c r="B385" s="404">
        <v>0</v>
      </c>
      <c r="C385" s="404">
        <v>0</v>
      </c>
      <c r="D385" s="404">
        <v>0</v>
      </c>
      <c r="E385" s="404">
        <v>0</v>
      </c>
      <c r="F385" s="404">
        <v>0</v>
      </c>
      <c r="G385" s="404">
        <v>0</v>
      </c>
      <c r="H385" s="404">
        <v>0</v>
      </c>
      <c r="I385" s="404">
        <v>0</v>
      </c>
      <c r="J385" s="404">
        <v>0</v>
      </c>
      <c r="K385" s="404">
        <v>0</v>
      </c>
      <c r="L385" s="404">
        <v>0</v>
      </c>
      <c r="M385" s="404">
        <v>0</v>
      </c>
      <c r="N385" s="306">
        <f t="shared" si="959"/>
        <v>0</v>
      </c>
      <c r="O385" s="400"/>
      <c r="P385" s="1">
        <f t="shared" si="960"/>
        <v>2029</v>
      </c>
      <c r="Q385" s="404">
        <v>0</v>
      </c>
      <c r="R385" s="404">
        <v>0</v>
      </c>
      <c r="S385" s="404">
        <v>0</v>
      </c>
      <c r="T385" s="404">
        <v>0</v>
      </c>
      <c r="U385" s="404">
        <v>0</v>
      </c>
      <c r="V385" s="404">
        <v>0</v>
      </c>
      <c r="W385" s="404">
        <v>0</v>
      </c>
      <c r="X385" s="404">
        <v>0</v>
      </c>
      <c r="Y385" s="404">
        <v>0</v>
      </c>
      <c r="Z385" s="404">
        <v>0</v>
      </c>
      <c r="AA385" s="404">
        <v>0</v>
      </c>
      <c r="AB385" s="404">
        <v>0</v>
      </c>
      <c r="AC385" s="32">
        <f t="shared" si="961"/>
        <v>0</v>
      </c>
      <c r="AD385" s="55"/>
      <c r="AE385" s="262"/>
      <c r="AF385" s="262"/>
      <c r="AG385" s="25"/>
      <c r="BI385" s="29"/>
      <c r="BJ385" s="29"/>
      <c r="BK385" s="324"/>
      <c r="BL385" s="324"/>
      <c r="BM385" s="324"/>
      <c r="BN385" s="324"/>
      <c r="BO385" s="324"/>
      <c r="BP385" s="324"/>
      <c r="BQ385" s="324"/>
      <c r="BR385" s="324"/>
      <c r="BS385" s="324"/>
      <c r="BT385" s="29"/>
      <c r="BU385" s="321"/>
      <c r="BV385" s="288"/>
      <c r="BW385" s="288"/>
      <c r="BX385" s="288"/>
      <c r="BY385" s="322"/>
      <c r="BZ385" s="288"/>
      <c r="CA385" s="32"/>
      <c r="CB385" s="36"/>
      <c r="CC385" s="36"/>
      <c r="CD385" s="36"/>
      <c r="DL385" s="29"/>
      <c r="DN385" s="289"/>
    </row>
    <row r="386" spans="1:118" ht="11.25" customHeight="1">
      <c r="A386" s="1">
        <f t="shared" si="958"/>
        <v>2030</v>
      </c>
      <c r="B386" s="404">
        <v>0</v>
      </c>
      <c r="C386" s="404">
        <v>0</v>
      </c>
      <c r="D386" s="404">
        <v>0</v>
      </c>
      <c r="E386" s="404">
        <v>0</v>
      </c>
      <c r="F386" s="404">
        <v>0</v>
      </c>
      <c r="G386" s="404">
        <v>0</v>
      </c>
      <c r="H386" s="404">
        <v>0</v>
      </c>
      <c r="I386" s="404">
        <v>0</v>
      </c>
      <c r="J386" s="404">
        <v>0</v>
      </c>
      <c r="K386" s="404">
        <v>0</v>
      </c>
      <c r="L386" s="404">
        <v>0</v>
      </c>
      <c r="M386" s="404">
        <v>0</v>
      </c>
      <c r="N386" s="306">
        <f t="shared" si="959"/>
        <v>0</v>
      </c>
      <c r="O386" s="400"/>
      <c r="P386" s="1">
        <f t="shared" si="960"/>
        <v>2030</v>
      </c>
      <c r="Q386" s="404">
        <v>0</v>
      </c>
      <c r="R386" s="404">
        <v>0</v>
      </c>
      <c r="S386" s="404">
        <v>0</v>
      </c>
      <c r="T386" s="404">
        <v>0</v>
      </c>
      <c r="U386" s="404">
        <v>0</v>
      </c>
      <c r="V386" s="404">
        <v>0</v>
      </c>
      <c r="W386" s="404">
        <v>0</v>
      </c>
      <c r="X386" s="404">
        <v>0</v>
      </c>
      <c r="Y386" s="404">
        <v>0</v>
      </c>
      <c r="Z386" s="404">
        <v>0</v>
      </c>
      <c r="AA386" s="404">
        <v>0</v>
      </c>
      <c r="AB386" s="404">
        <v>0</v>
      </c>
      <c r="AC386" s="32">
        <f t="shared" si="961"/>
        <v>0</v>
      </c>
      <c r="AE386" s="237"/>
      <c r="AF386" s="259"/>
      <c r="AG386" s="25"/>
      <c r="BI386" s="29"/>
      <c r="BJ386" s="29"/>
      <c r="BK386" s="324"/>
      <c r="BL386" s="324"/>
      <c r="BM386" s="324"/>
      <c r="BN386" s="324"/>
      <c r="BO386" s="324"/>
      <c r="BP386" s="324"/>
      <c r="BQ386" s="324"/>
      <c r="BR386" s="324"/>
      <c r="BS386" s="324"/>
      <c r="BT386" s="29"/>
      <c r="BU386" s="321"/>
      <c r="BV386" s="288"/>
      <c r="BW386" s="288"/>
      <c r="BX386" s="288"/>
      <c r="BY386" s="322"/>
      <c r="BZ386" s="288"/>
      <c r="CA386" s="32"/>
      <c r="CB386" s="36"/>
      <c r="CC386" s="36"/>
      <c r="CD386" s="36"/>
      <c r="DL386" s="29"/>
      <c r="DN386" s="289"/>
    </row>
    <row r="387" spans="1:118" ht="11.25" customHeight="1">
      <c r="A387" s="1">
        <f t="shared" si="958"/>
        <v>2031</v>
      </c>
      <c r="B387" s="404">
        <v>0</v>
      </c>
      <c r="C387" s="404">
        <v>0</v>
      </c>
      <c r="D387" s="404">
        <v>0</v>
      </c>
      <c r="E387" s="404">
        <v>0</v>
      </c>
      <c r="F387" s="404">
        <v>0</v>
      </c>
      <c r="G387" s="404">
        <v>0</v>
      </c>
      <c r="H387" s="404">
        <v>0</v>
      </c>
      <c r="I387" s="404">
        <v>0</v>
      </c>
      <c r="J387" s="404">
        <v>0</v>
      </c>
      <c r="K387" s="404">
        <v>0</v>
      </c>
      <c r="L387" s="404">
        <v>0</v>
      </c>
      <c r="M387" s="404">
        <v>0</v>
      </c>
      <c r="N387" s="306">
        <f t="shared" ref="N387:N396" si="962">SUM(B387:M387)</f>
        <v>0</v>
      </c>
      <c r="O387" s="400"/>
      <c r="P387" s="1">
        <f t="shared" ref="P387:P396" si="963">A387</f>
        <v>2031</v>
      </c>
      <c r="Q387" s="404">
        <v>0</v>
      </c>
      <c r="R387" s="404">
        <v>0</v>
      </c>
      <c r="S387" s="404">
        <v>0</v>
      </c>
      <c r="T387" s="404">
        <v>0</v>
      </c>
      <c r="U387" s="404">
        <v>0</v>
      </c>
      <c r="V387" s="404">
        <v>0</v>
      </c>
      <c r="W387" s="404">
        <v>0</v>
      </c>
      <c r="X387" s="404">
        <v>0</v>
      </c>
      <c r="Y387" s="404">
        <v>0</v>
      </c>
      <c r="Z387" s="404">
        <v>0</v>
      </c>
      <c r="AA387" s="404">
        <v>0</v>
      </c>
      <c r="AB387" s="404">
        <v>0</v>
      </c>
      <c r="AC387" s="32">
        <f t="shared" ref="AC387:AC396" si="964">SUM(Q387:AB387)</f>
        <v>0</v>
      </c>
      <c r="AD387" s="55"/>
      <c r="AE387" s="262"/>
      <c r="AF387" s="262"/>
      <c r="AG387" s="25"/>
      <c r="BI387" s="29"/>
      <c r="BJ387" s="29"/>
      <c r="BK387" s="324"/>
      <c r="BL387" s="324"/>
      <c r="BM387" s="324"/>
      <c r="BN387" s="324"/>
      <c r="BO387" s="324"/>
      <c r="BP387" s="324"/>
      <c r="BQ387" s="324"/>
      <c r="BR387" s="324"/>
      <c r="BS387" s="324"/>
      <c r="BT387" s="29"/>
      <c r="BU387" s="321"/>
      <c r="BV387" s="288"/>
      <c r="BW387" s="288"/>
      <c r="BX387" s="288"/>
      <c r="BY387" s="322"/>
      <c r="BZ387" s="288"/>
      <c r="CA387" s="32"/>
      <c r="CB387" s="36"/>
      <c r="CC387" s="36"/>
      <c r="CD387" s="36"/>
      <c r="DL387" s="29"/>
      <c r="DN387" s="289"/>
    </row>
    <row r="388" spans="1:118" ht="11.25" customHeight="1">
      <c r="A388" s="1">
        <f t="shared" si="958"/>
        <v>2032</v>
      </c>
      <c r="B388" s="404">
        <v>0</v>
      </c>
      <c r="C388" s="404">
        <v>0</v>
      </c>
      <c r="D388" s="404">
        <v>0</v>
      </c>
      <c r="E388" s="404">
        <v>0</v>
      </c>
      <c r="F388" s="404">
        <v>0</v>
      </c>
      <c r="G388" s="404">
        <v>0</v>
      </c>
      <c r="H388" s="404">
        <v>0</v>
      </c>
      <c r="I388" s="404">
        <v>0</v>
      </c>
      <c r="J388" s="404">
        <v>0</v>
      </c>
      <c r="K388" s="404">
        <v>0</v>
      </c>
      <c r="L388" s="404">
        <v>0</v>
      </c>
      <c r="M388" s="404">
        <v>0</v>
      </c>
      <c r="N388" s="306">
        <f t="shared" si="962"/>
        <v>0</v>
      </c>
      <c r="O388" s="400"/>
      <c r="P388" s="1">
        <f t="shared" si="963"/>
        <v>2032</v>
      </c>
      <c r="Q388" s="404">
        <v>0</v>
      </c>
      <c r="R388" s="404">
        <v>0</v>
      </c>
      <c r="S388" s="404">
        <v>0</v>
      </c>
      <c r="T388" s="404">
        <v>0</v>
      </c>
      <c r="U388" s="404">
        <v>0</v>
      </c>
      <c r="V388" s="404">
        <v>0</v>
      </c>
      <c r="W388" s="404">
        <v>0</v>
      </c>
      <c r="X388" s="404">
        <v>0</v>
      </c>
      <c r="Y388" s="404">
        <v>0</v>
      </c>
      <c r="Z388" s="404">
        <v>0</v>
      </c>
      <c r="AA388" s="404">
        <v>0</v>
      </c>
      <c r="AB388" s="404">
        <v>0</v>
      </c>
      <c r="AC388" s="32">
        <f t="shared" si="964"/>
        <v>0</v>
      </c>
      <c r="AE388" s="237"/>
      <c r="AF388" s="259"/>
      <c r="AG388" s="25"/>
      <c r="BI388" s="29"/>
      <c r="BJ388" s="29"/>
      <c r="BK388" s="324"/>
      <c r="BL388" s="324"/>
      <c r="BM388" s="324"/>
      <c r="BN388" s="324"/>
      <c r="BO388" s="324"/>
      <c r="BP388" s="324"/>
      <c r="BQ388" s="324"/>
      <c r="BR388" s="324"/>
      <c r="BS388" s="324"/>
      <c r="BT388" s="29"/>
      <c r="BU388" s="321"/>
      <c r="BV388" s="288"/>
      <c r="BW388" s="288"/>
      <c r="BX388" s="288"/>
      <c r="BY388" s="322"/>
      <c r="BZ388" s="288"/>
      <c r="CA388" s="32"/>
      <c r="CB388" s="36"/>
      <c r="CC388" s="36"/>
      <c r="CD388" s="36"/>
      <c r="DL388" s="29"/>
      <c r="DN388" s="289"/>
    </row>
    <row r="389" spans="1:118" ht="11.25" customHeight="1">
      <c r="A389" s="1">
        <f t="shared" si="958"/>
        <v>2033</v>
      </c>
      <c r="B389" s="404">
        <v>0</v>
      </c>
      <c r="C389" s="404">
        <v>0</v>
      </c>
      <c r="D389" s="404">
        <v>0</v>
      </c>
      <c r="E389" s="404">
        <v>0</v>
      </c>
      <c r="F389" s="404">
        <v>0</v>
      </c>
      <c r="G389" s="404">
        <v>0</v>
      </c>
      <c r="H389" s="404">
        <v>0</v>
      </c>
      <c r="I389" s="404">
        <v>0</v>
      </c>
      <c r="J389" s="404">
        <v>0</v>
      </c>
      <c r="K389" s="404">
        <v>0</v>
      </c>
      <c r="L389" s="404">
        <v>0</v>
      </c>
      <c r="M389" s="404">
        <v>0</v>
      </c>
      <c r="N389" s="306">
        <f t="shared" si="962"/>
        <v>0</v>
      </c>
      <c r="O389" s="400"/>
      <c r="P389" s="1">
        <f t="shared" si="963"/>
        <v>2033</v>
      </c>
      <c r="Q389" s="404">
        <v>0</v>
      </c>
      <c r="R389" s="404">
        <v>0</v>
      </c>
      <c r="S389" s="404">
        <v>0</v>
      </c>
      <c r="T389" s="404">
        <v>0</v>
      </c>
      <c r="U389" s="404">
        <v>0</v>
      </c>
      <c r="V389" s="404">
        <v>0</v>
      </c>
      <c r="W389" s="404">
        <v>0</v>
      </c>
      <c r="X389" s="404">
        <v>0</v>
      </c>
      <c r="Y389" s="404">
        <v>0</v>
      </c>
      <c r="Z389" s="404">
        <v>0</v>
      </c>
      <c r="AA389" s="404">
        <v>0</v>
      </c>
      <c r="AB389" s="404">
        <v>0</v>
      </c>
      <c r="AC389" s="32">
        <f t="shared" si="964"/>
        <v>0</v>
      </c>
      <c r="AD389" s="55"/>
      <c r="AE389" s="262"/>
      <c r="AF389" s="262"/>
      <c r="AG389" s="25"/>
      <c r="BI389" s="29"/>
      <c r="BJ389" s="29"/>
      <c r="BK389" s="324"/>
      <c r="BL389" s="324"/>
      <c r="BM389" s="324"/>
      <c r="BN389" s="324"/>
      <c r="BO389" s="324"/>
      <c r="BP389" s="324"/>
      <c r="BQ389" s="324"/>
      <c r="BR389" s="324"/>
      <c r="BS389" s="324"/>
      <c r="BT389" s="29"/>
      <c r="BU389" s="321"/>
      <c r="BV389" s="288"/>
      <c r="BW389" s="288"/>
      <c r="BX389" s="288"/>
      <c r="BY389" s="322"/>
      <c r="BZ389" s="288"/>
      <c r="CA389" s="32"/>
      <c r="CB389" s="32"/>
      <c r="CC389" s="32"/>
      <c r="CD389" s="32"/>
      <c r="DL389" s="29"/>
      <c r="DN389" s="289"/>
    </row>
    <row r="390" spans="1:118" ht="11.25" customHeight="1">
      <c r="A390" s="1">
        <f t="shared" si="958"/>
        <v>2034</v>
      </c>
      <c r="B390" s="404">
        <v>0</v>
      </c>
      <c r="C390" s="404">
        <v>0</v>
      </c>
      <c r="D390" s="404">
        <v>0</v>
      </c>
      <c r="E390" s="404">
        <v>0</v>
      </c>
      <c r="F390" s="404">
        <v>0</v>
      </c>
      <c r="G390" s="404">
        <v>0</v>
      </c>
      <c r="H390" s="404">
        <v>0</v>
      </c>
      <c r="I390" s="404">
        <v>0</v>
      </c>
      <c r="J390" s="404">
        <v>0</v>
      </c>
      <c r="K390" s="404">
        <v>0</v>
      </c>
      <c r="L390" s="404">
        <v>0</v>
      </c>
      <c r="M390" s="404">
        <v>0</v>
      </c>
      <c r="N390" s="306">
        <f t="shared" si="962"/>
        <v>0</v>
      </c>
      <c r="O390" s="400"/>
      <c r="P390" s="1">
        <f t="shared" si="963"/>
        <v>2034</v>
      </c>
      <c r="Q390" s="404">
        <v>0</v>
      </c>
      <c r="R390" s="404">
        <v>0</v>
      </c>
      <c r="S390" s="404">
        <v>0</v>
      </c>
      <c r="T390" s="404">
        <v>0</v>
      </c>
      <c r="U390" s="404">
        <v>0</v>
      </c>
      <c r="V390" s="404">
        <v>0</v>
      </c>
      <c r="W390" s="404">
        <v>0</v>
      </c>
      <c r="X390" s="404">
        <v>0</v>
      </c>
      <c r="Y390" s="404">
        <v>0</v>
      </c>
      <c r="Z390" s="404">
        <v>0</v>
      </c>
      <c r="AA390" s="404">
        <v>0</v>
      </c>
      <c r="AB390" s="404">
        <v>0</v>
      </c>
      <c r="AC390" s="32">
        <f t="shared" si="964"/>
        <v>0</v>
      </c>
      <c r="AE390" s="237"/>
      <c r="AF390" s="259"/>
      <c r="AG390" s="25"/>
      <c r="BI390" s="29"/>
      <c r="BJ390" s="29"/>
      <c r="BK390" s="324"/>
      <c r="BL390" s="324"/>
      <c r="BM390" s="324"/>
      <c r="BN390" s="324"/>
      <c r="BO390" s="324"/>
      <c r="BP390" s="324"/>
      <c r="BQ390" s="324"/>
      <c r="BR390" s="324"/>
      <c r="BS390" s="324"/>
      <c r="BT390" s="29"/>
      <c r="BU390" s="321"/>
      <c r="BV390" s="288"/>
      <c r="BW390" s="288"/>
      <c r="BX390" s="288"/>
      <c r="BY390" s="322"/>
      <c r="BZ390" s="288"/>
      <c r="CA390" s="32"/>
      <c r="CB390" s="32"/>
      <c r="CC390" s="32"/>
      <c r="CD390" s="32"/>
      <c r="DL390" s="29"/>
      <c r="DN390" s="289"/>
    </row>
    <row r="391" spans="1:118" ht="11.25" customHeight="1">
      <c r="A391" s="1">
        <f t="shared" si="958"/>
        <v>2035</v>
      </c>
      <c r="B391" s="404">
        <v>0</v>
      </c>
      <c r="C391" s="404">
        <v>0</v>
      </c>
      <c r="D391" s="404">
        <v>0</v>
      </c>
      <c r="E391" s="404">
        <v>0</v>
      </c>
      <c r="F391" s="404">
        <v>0</v>
      </c>
      <c r="G391" s="404">
        <v>0</v>
      </c>
      <c r="H391" s="404">
        <v>0</v>
      </c>
      <c r="I391" s="404">
        <v>0</v>
      </c>
      <c r="J391" s="404">
        <v>0</v>
      </c>
      <c r="K391" s="404">
        <v>0</v>
      </c>
      <c r="L391" s="404">
        <v>0</v>
      </c>
      <c r="M391" s="404">
        <v>0</v>
      </c>
      <c r="N391" s="306">
        <f t="shared" si="962"/>
        <v>0</v>
      </c>
      <c r="O391" s="400"/>
      <c r="P391" s="1">
        <f t="shared" si="963"/>
        <v>2035</v>
      </c>
      <c r="Q391" s="404">
        <v>0</v>
      </c>
      <c r="R391" s="404">
        <v>0</v>
      </c>
      <c r="S391" s="404">
        <v>0</v>
      </c>
      <c r="T391" s="404">
        <v>0</v>
      </c>
      <c r="U391" s="404">
        <v>0</v>
      </c>
      <c r="V391" s="404">
        <v>0</v>
      </c>
      <c r="W391" s="404">
        <v>0</v>
      </c>
      <c r="X391" s="404">
        <v>0</v>
      </c>
      <c r="Y391" s="404">
        <v>0</v>
      </c>
      <c r="Z391" s="404">
        <v>0</v>
      </c>
      <c r="AA391" s="404">
        <v>0</v>
      </c>
      <c r="AB391" s="404">
        <v>0</v>
      </c>
      <c r="AC391" s="32">
        <f t="shared" si="964"/>
        <v>0</v>
      </c>
      <c r="AD391" s="55"/>
      <c r="AE391" s="262"/>
      <c r="AF391" s="262"/>
      <c r="AG391" s="25"/>
      <c r="BI391" s="29"/>
      <c r="BJ391" s="29"/>
      <c r="BK391" s="324"/>
      <c r="BL391" s="324"/>
      <c r="BM391" s="324"/>
      <c r="BN391" s="324"/>
      <c r="BO391" s="324"/>
      <c r="BP391" s="324"/>
      <c r="BQ391" s="324"/>
      <c r="BR391" s="324"/>
      <c r="BS391" s="324"/>
      <c r="BT391" s="29"/>
      <c r="BU391" s="321"/>
      <c r="BV391" s="288"/>
      <c r="BW391" s="288"/>
      <c r="BX391" s="288"/>
      <c r="BY391" s="322"/>
      <c r="BZ391" s="288"/>
      <c r="CA391" s="32"/>
      <c r="CB391" s="32"/>
      <c r="CC391" s="32"/>
      <c r="CD391" s="32"/>
      <c r="DL391" s="29"/>
      <c r="DN391" s="289"/>
    </row>
    <row r="392" spans="1:118" ht="11.25" customHeight="1">
      <c r="A392" s="1">
        <f t="shared" si="958"/>
        <v>2036</v>
      </c>
      <c r="B392" s="404">
        <v>0</v>
      </c>
      <c r="C392" s="404">
        <v>0</v>
      </c>
      <c r="D392" s="404">
        <v>0</v>
      </c>
      <c r="E392" s="404">
        <v>0</v>
      </c>
      <c r="F392" s="404">
        <v>0</v>
      </c>
      <c r="G392" s="404">
        <v>0</v>
      </c>
      <c r="H392" s="404">
        <v>0</v>
      </c>
      <c r="I392" s="404">
        <v>0</v>
      </c>
      <c r="J392" s="404">
        <v>0</v>
      </c>
      <c r="K392" s="404">
        <v>0</v>
      </c>
      <c r="L392" s="404">
        <v>0</v>
      </c>
      <c r="M392" s="404">
        <v>0</v>
      </c>
      <c r="N392" s="306">
        <f t="shared" si="962"/>
        <v>0</v>
      </c>
      <c r="O392" s="400"/>
      <c r="P392" s="1">
        <f t="shared" si="963"/>
        <v>2036</v>
      </c>
      <c r="Q392" s="404">
        <v>0</v>
      </c>
      <c r="R392" s="404">
        <v>0</v>
      </c>
      <c r="S392" s="404">
        <v>0</v>
      </c>
      <c r="T392" s="404">
        <v>0</v>
      </c>
      <c r="U392" s="404">
        <v>0</v>
      </c>
      <c r="V392" s="404">
        <v>0</v>
      </c>
      <c r="W392" s="404">
        <v>0</v>
      </c>
      <c r="X392" s="404">
        <v>0</v>
      </c>
      <c r="Y392" s="404">
        <v>0</v>
      </c>
      <c r="Z392" s="404">
        <v>0</v>
      </c>
      <c r="AA392" s="404">
        <v>0</v>
      </c>
      <c r="AB392" s="404">
        <v>0</v>
      </c>
      <c r="AC392" s="32">
        <f t="shared" si="964"/>
        <v>0</v>
      </c>
      <c r="AE392" s="237"/>
      <c r="AF392" s="259"/>
      <c r="AG392" s="25"/>
      <c r="BI392" s="29"/>
      <c r="BJ392" s="29"/>
      <c r="BK392" s="324"/>
      <c r="BL392" s="324"/>
      <c r="BM392" s="324"/>
      <c r="BN392" s="324"/>
      <c r="BO392" s="324"/>
      <c r="BP392" s="324"/>
      <c r="BQ392" s="324"/>
      <c r="BR392" s="324"/>
      <c r="BS392" s="324"/>
      <c r="BT392" s="29"/>
      <c r="BU392" s="321"/>
      <c r="BV392" s="288"/>
      <c r="BW392" s="288"/>
      <c r="BX392" s="288"/>
      <c r="BY392" s="322"/>
      <c r="BZ392" s="288"/>
      <c r="CA392" s="32"/>
      <c r="CB392" s="32"/>
      <c r="CC392" s="32"/>
      <c r="CD392" s="32"/>
      <c r="DL392" s="29"/>
      <c r="DN392" s="289"/>
    </row>
    <row r="393" spans="1:118" ht="11.25" customHeight="1">
      <c r="A393" s="1">
        <f t="shared" si="958"/>
        <v>2037</v>
      </c>
      <c r="B393" s="404">
        <v>0</v>
      </c>
      <c r="C393" s="404">
        <v>0</v>
      </c>
      <c r="D393" s="404">
        <v>0</v>
      </c>
      <c r="E393" s="404">
        <v>0</v>
      </c>
      <c r="F393" s="404">
        <v>0</v>
      </c>
      <c r="G393" s="404">
        <v>0</v>
      </c>
      <c r="H393" s="404">
        <v>0</v>
      </c>
      <c r="I393" s="404">
        <v>0</v>
      </c>
      <c r="J393" s="404">
        <v>0</v>
      </c>
      <c r="K393" s="404">
        <v>0</v>
      </c>
      <c r="L393" s="404">
        <v>0</v>
      </c>
      <c r="M393" s="404">
        <v>0</v>
      </c>
      <c r="N393" s="306">
        <f t="shared" si="962"/>
        <v>0</v>
      </c>
      <c r="O393" s="400"/>
      <c r="P393" s="1">
        <f t="shared" si="963"/>
        <v>2037</v>
      </c>
      <c r="Q393" s="404">
        <v>0</v>
      </c>
      <c r="R393" s="404">
        <v>0</v>
      </c>
      <c r="S393" s="404">
        <v>0</v>
      </c>
      <c r="T393" s="404">
        <v>0</v>
      </c>
      <c r="U393" s="404">
        <v>0</v>
      </c>
      <c r="V393" s="404">
        <v>0</v>
      </c>
      <c r="W393" s="404">
        <v>0</v>
      </c>
      <c r="X393" s="404">
        <v>0</v>
      </c>
      <c r="Y393" s="404">
        <v>0</v>
      </c>
      <c r="Z393" s="404">
        <v>0</v>
      </c>
      <c r="AA393" s="404">
        <v>0</v>
      </c>
      <c r="AB393" s="404">
        <v>0</v>
      </c>
      <c r="AC393" s="32">
        <f t="shared" si="964"/>
        <v>0</v>
      </c>
      <c r="AD393" s="55"/>
      <c r="AE393" s="262"/>
      <c r="AF393" s="262"/>
      <c r="AG393" s="49"/>
      <c r="BI393" s="29"/>
      <c r="BJ393" s="29"/>
      <c r="BK393" s="324"/>
      <c r="BL393" s="324"/>
      <c r="BM393" s="324"/>
      <c r="BN393" s="324"/>
      <c r="BO393" s="324"/>
      <c r="BP393" s="324"/>
      <c r="BQ393" s="324"/>
      <c r="BR393" s="324"/>
      <c r="BS393" s="324"/>
      <c r="BT393" s="29"/>
      <c r="BU393" s="321"/>
      <c r="BV393" s="288"/>
      <c r="BW393" s="288"/>
      <c r="BX393" s="288"/>
      <c r="BY393" s="322"/>
      <c r="BZ393" s="288"/>
      <c r="CA393" s="26"/>
      <c r="CB393" s="32"/>
      <c r="CC393" s="32"/>
      <c r="CD393" s="32"/>
      <c r="DL393" s="29"/>
      <c r="DN393" s="289"/>
    </row>
    <row r="394" spans="1:118" ht="11.25" customHeight="1">
      <c r="A394" s="1">
        <f t="shared" si="958"/>
        <v>2038</v>
      </c>
      <c r="B394" s="404">
        <v>0</v>
      </c>
      <c r="C394" s="404">
        <v>0</v>
      </c>
      <c r="D394" s="404">
        <v>0</v>
      </c>
      <c r="E394" s="404">
        <v>0</v>
      </c>
      <c r="F394" s="404">
        <v>0</v>
      </c>
      <c r="G394" s="404">
        <v>0</v>
      </c>
      <c r="H394" s="404">
        <v>0</v>
      </c>
      <c r="I394" s="404">
        <v>0</v>
      </c>
      <c r="J394" s="404">
        <v>0</v>
      </c>
      <c r="K394" s="404">
        <v>0</v>
      </c>
      <c r="L394" s="404">
        <v>0</v>
      </c>
      <c r="M394" s="404">
        <v>0</v>
      </c>
      <c r="N394" s="306">
        <f t="shared" si="962"/>
        <v>0</v>
      </c>
      <c r="O394" s="400"/>
      <c r="P394" s="1">
        <f t="shared" si="963"/>
        <v>2038</v>
      </c>
      <c r="Q394" s="404">
        <v>0</v>
      </c>
      <c r="R394" s="404">
        <v>0</v>
      </c>
      <c r="S394" s="404">
        <v>0</v>
      </c>
      <c r="T394" s="404">
        <v>0</v>
      </c>
      <c r="U394" s="404">
        <v>0</v>
      </c>
      <c r="V394" s="404">
        <v>0</v>
      </c>
      <c r="W394" s="404">
        <v>0</v>
      </c>
      <c r="X394" s="404">
        <v>0</v>
      </c>
      <c r="Y394" s="404">
        <v>0</v>
      </c>
      <c r="Z394" s="404">
        <v>0</v>
      </c>
      <c r="AA394" s="404">
        <v>0</v>
      </c>
      <c r="AB394" s="404">
        <v>0</v>
      </c>
      <c r="AC394" s="32">
        <f t="shared" si="964"/>
        <v>0</v>
      </c>
      <c r="AE394" s="237"/>
      <c r="AF394" s="259"/>
      <c r="BI394" s="29"/>
      <c r="BJ394" s="29"/>
      <c r="BK394" s="324"/>
      <c r="BL394" s="324"/>
      <c r="BM394" s="324"/>
      <c r="BN394" s="324"/>
      <c r="BO394" s="324"/>
      <c r="BP394" s="324"/>
      <c r="BQ394" s="324"/>
      <c r="BR394" s="324"/>
      <c r="BS394" s="324"/>
      <c r="BT394" s="29"/>
      <c r="BU394" s="321"/>
      <c r="BV394" s="288"/>
      <c r="BW394" s="288"/>
      <c r="BX394" s="288"/>
      <c r="BY394" s="322"/>
      <c r="BZ394" s="288"/>
      <c r="CA394" s="32"/>
      <c r="CB394" s="32"/>
      <c r="CC394" s="32"/>
      <c r="CD394" s="32"/>
      <c r="DL394" s="29"/>
      <c r="DN394" s="289"/>
    </row>
    <row r="395" spans="1:118" ht="11.25" customHeight="1">
      <c r="A395" s="1">
        <f t="shared" si="958"/>
        <v>2039</v>
      </c>
      <c r="B395" s="404">
        <v>0</v>
      </c>
      <c r="C395" s="404">
        <v>0</v>
      </c>
      <c r="D395" s="404">
        <v>0</v>
      </c>
      <c r="E395" s="404">
        <v>0</v>
      </c>
      <c r="F395" s="404">
        <v>0</v>
      </c>
      <c r="G395" s="404">
        <v>0</v>
      </c>
      <c r="H395" s="404">
        <v>0</v>
      </c>
      <c r="I395" s="404">
        <v>0</v>
      </c>
      <c r="J395" s="404">
        <v>0</v>
      </c>
      <c r="K395" s="404">
        <v>0</v>
      </c>
      <c r="L395" s="404">
        <v>0</v>
      </c>
      <c r="M395" s="404">
        <v>0</v>
      </c>
      <c r="N395" s="306">
        <f t="shared" si="962"/>
        <v>0</v>
      </c>
      <c r="O395" s="400"/>
      <c r="P395" s="1">
        <f t="shared" si="963"/>
        <v>2039</v>
      </c>
      <c r="Q395" s="404">
        <v>0</v>
      </c>
      <c r="R395" s="404">
        <v>0</v>
      </c>
      <c r="S395" s="404">
        <v>0</v>
      </c>
      <c r="T395" s="404">
        <v>0</v>
      </c>
      <c r="U395" s="404">
        <v>0</v>
      </c>
      <c r="V395" s="404">
        <v>0</v>
      </c>
      <c r="W395" s="404">
        <v>0</v>
      </c>
      <c r="X395" s="404">
        <v>0</v>
      </c>
      <c r="Y395" s="404">
        <v>0</v>
      </c>
      <c r="Z395" s="404">
        <v>0</v>
      </c>
      <c r="AA395" s="404">
        <v>0</v>
      </c>
      <c r="AB395" s="404">
        <v>0</v>
      </c>
      <c r="AC395" s="32">
        <f t="shared" si="964"/>
        <v>0</v>
      </c>
      <c r="AD395" s="55"/>
      <c r="AE395" s="262"/>
      <c r="AF395" s="262"/>
      <c r="AG395" s="26"/>
      <c r="BI395" s="29"/>
      <c r="BJ395" s="29"/>
      <c r="BK395" s="324"/>
      <c r="BL395" s="324"/>
      <c r="BM395" s="324"/>
      <c r="BN395" s="324"/>
      <c r="BO395" s="324"/>
      <c r="BP395" s="324"/>
      <c r="BQ395" s="324"/>
      <c r="BR395" s="324"/>
      <c r="BS395" s="324"/>
      <c r="BT395" s="29"/>
      <c r="BU395" s="321"/>
      <c r="BV395" s="288"/>
      <c r="BW395" s="288"/>
      <c r="BX395" s="288"/>
      <c r="BY395" s="322"/>
      <c r="BZ395" s="288"/>
      <c r="CA395" s="32"/>
      <c r="CB395" s="32"/>
      <c r="CC395" s="32"/>
      <c r="CD395" s="32"/>
      <c r="DL395" s="29"/>
      <c r="DN395" s="289"/>
    </row>
    <row r="396" spans="1:118" ht="11.25" customHeight="1">
      <c r="A396" s="1">
        <f t="shared" si="958"/>
        <v>2040</v>
      </c>
      <c r="B396" s="404">
        <v>0</v>
      </c>
      <c r="C396" s="404">
        <v>0</v>
      </c>
      <c r="D396" s="404">
        <v>0</v>
      </c>
      <c r="E396" s="404">
        <v>0</v>
      </c>
      <c r="F396" s="404">
        <v>0</v>
      </c>
      <c r="G396" s="404">
        <v>0</v>
      </c>
      <c r="H396" s="404">
        <v>0</v>
      </c>
      <c r="I396" s="404">
        <v>0</v>
      </c>
      <c r="J396" s="404">
        <v>0</v>
      </c>
      <c r="K396" s="404">
        <v>0</v>
      </c>
      <c r="L396" s="404">
        <v>0</v>
      </c>
      <c r="M396" s="404">
        <v>0</v>
      </c>
      <c r="N396" s="306">
        <f t="shared" si="962"/>
        <v>0</v>
      </c>
      <c r="O396" s="400"/>
      <c r="P396" s="1">
        <f t="shared" si="963"/>
        <v>2040</v>
      </c>
      <c r="Q396" s="404">
        <v>0</v>
      </c>
      <c r="R396" s="404">
        <v>0</v>
      </c>
      <c r="S396" s="404">
        <v>0</v>
      </c>
      <c r="T396" s="404">
        <v>0</v>
      </c>
      <c r="U396" s="404">
        <v>0</v>
      </c>
      <c r="V396" s="404">
        <v>0</v>
      </c>
      <c r="W396" s="404">
        <v>0</v>
      </c>
      <c r="X396" s="404">
        <v>0</v>
      </c>
      <c r="Y396" s="404">
        <v>0</v>
      </c>
      <c r="Z396" s="404">
        <v>0</v>
      </c>
      <c r="AA396" s="404">
        <v>0</v>
      </c>
      <c r="AB396" s="404">
        <v>0</v>
      </c>
      <c r="AC396" s="32">
        <f t="shared" si="964"/>
        <v>0</v>
      </c>
      <c r="AE396" s="237"/>
      <c r="AF396" s="259"/>
      <c r="BI396" s="29"/>
      <c r="BJ396" s="29"/>
      <c r="BK396" s="324"/>
      <c r="BL396" s="324"/>
      <c r="BM396" s="324"/>
      <c r="BN396" s="324"/>
      <c r="BO396" s="324"/>
      <c r="BP396" s="324"/>
      <c r="BQ396" s="324"/>
      <c r="BR396" s="324"/>
      <c r="BS396" s="324"/>
      <c r="BT396" s="29"/>
      <c r="BU396" s="321"/>
      <c r="BV396" s="288"/>
      <c r="BW396" s="288"/>
      <c r="BX396" s="288"/>
      <c r="BY396" s="322"/>
      <c r="BZ396" s="288"/>
      <c r="CA396" s="32"/>
      <c r="CB396" s="32"/>
      <c r="CC396" s="32"/>
      <c r="CD396" s="32"/>
      <c r="DL396" s="29"/>
      <c r="DN396" s="289"/>
    </row>
    <row r="397" spans="1:118" ht="11.25" customHeight="1">
      <c r="A397" s="1">
        <f t="shared" si="958"/>
        <v>2041</v>
      </c>
      <c r="P397" s="1">
        <f t="shared" si="960"/>
        <v>2041</v>
      </c>
      <c r="AD397" s="55"/>
      <c r="AE397" s="262"/>
      <c r="AF397" s="262"/>
      <c r="AH397" s="25"/>
      <c r="AS397" s="32"/>
      <c r="AT397" s="29"/>
      <c r="BH397" s="32"/>
      <c r="BI397" s="288"/>
      <c r="BJ397" s="29"/>
      <c r="BK397" s="324"/>
      <c r="BL397" s="324"/>
      <c r="BM397" s="324"/>
      <c r="BN397" s="324"/>
      <c r="BO397" s="324"/>
      <c r="BP397" s="324"/>
      <c r="BQ397" s="324"/>
      <c r="BR397" s="324"/>
      <c r="BS397" s="324"/>
      <c r="BT397" s="29"/>
      <c r="BU397" s="29"/>
      <c r="BV397" s="288"/>
      <c r="BW397" s="288"/>
      <c r="BX397" s="288"/>
      <c r="BY397" s="322"/>
      <c r="BZ397" s="288"/>
      <c r="DL397" s="29"/>
      <c r="DN397" s="289"/>
    </row>
    <row r="398" spans="1:118" ht="11.25" customHeight="1">
      <c r="A398" s="1">
        <f t="shared" si="958"/>
        <v>2042</v>
      </c>
      <c r="P398" s="1">
        <f t="shared" si="960"/>
        <v>2042</v>
      </c>
      <c r="AE398" s="237"/>
      <c r="AF398" s="25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88"/>
      <c r="BJ398" s="29"/>
      <c r="BK398" s="324"/>
      <c r="BL398" s="324"/>
      <c r="BM398" s="324"/>
      <c r="BN398" s="324"/>
      <c r="BO398" s="324"/>
      <c r="BP398" s="324"/>
      <c r="BQ398" s="324"/>
      <c r="BR398" s="324"/>
      <c r="BS398" s="324"/>
      <c r="BT398" s="29"/>
      <c r="BU398" s="29"/>
      <c r="BV398" s="288"/>
      <c r="BW398" s="288"/>
      <c r="BX398" s="288"/>
      <c r="BY398" s="322"/>
      <c r="BZ398" s="288"/>
      <c r="DL398" s="29"/>
      <c r="DN398" s="289"/>
    </row>
    <row r="399" spans="1:118" ht="11.25" customHeight="1">
      <c r="A399" s="1">
        <f t="shared" si="958"/>
        <v>2043</v>
      </c>
      <c r="P399" s="1">
        <f t="shared" si="960"/>
        <v>2043</v>
      </c>
      <c r="AD399" s="55"/>
      <c r="AE399" s="262"/>
      <c r="AF399" s="262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88"/>
      <c r="BJ399" s="29"/>
      <c r="BK399" s="324"/>
      <c r="BL399" s="324"/>
      <c r="BM399" s="324"/>
      <c r="BN399" s="324"/>
      <c r="BO399" s="324"/>
      <c r="BP399" s="324"/>
      <c r="BQ399" s="324"/>
      <c r="BR399" s="324"/>
      <c r="BS399" s="324"/>
      <c r="BT399" s="29"/>
      <c r="BU399" s="29"/>
      <c r="BV399" s="288"/>
      <c r="BW399" s="288"/>
      <c r="BX399" s="288"/>
      <c r="BY399" s="322"/>
      <c r="BZ399" s="288"/>
      <c r="DL399" s="29"/>
      <c r="DN399" s="289"/>
    </row>
    <row r="400" spans="1:118" ht="11.25" customHeight="1">
      <c r="A400" s="1">
        <f t="shared" si="958"/>
        <v>2044</v>
      </c>
      <c r="P400" s="1">
        <f t="shared" si="960"/>
        <v>2044</v>
      </c>
      <c r="AE400" s="237"/>
      <c r="AF400" s="25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324"/>
      <c r="BL400" s="324"/>
      <c r="BM400" s="324"/>
      <c r="BN400" s="324"/>
      <c r="BO400" s="324"/>
      <c r="BP400" s="324"/>
      <c r="BQ400" s="324"/>
      <c r="BR400" s="324"/>
      <c r="BS400" s="324"/>
      <c r="BT400" s="29"/>
      <c r="BU400" s="29"/>
      <c r="BV400" s="29"/>
      <c r="BW400" s="29"/>
      <c r="BX400" s="29"/>
      <c r="BY400" s="29"/>
      <c r="BZ400" s="29"/>
      <c r="DL400" s="29"/>
      <c r="DN400" s="289"/>
    </row>
    <row r="401" spans="1:118" ht="11.25" customHeight="1">
      <c r="A401" s="1">
        <f t="shared" si="958"/>
        <v>2045</v>
      </c>
      <c r="P401" s="1">
        <f t="shared" si="960"/>
        <v>2045</v>
      </c>
      <c r="AD401" s="55"/>
      <c r="AE401" s="262"/>
      <c r="AF401" s="262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88"/>
      <c r="BJ401" s="29"/>
      <c r="BK401" s="324"/>
      <c r="BL401" s="324"/>
      <c r="BM401" s="324"/>
      <c r="BN401" s="324"/>
      <c r="BO401" s="324"/>
      <c r="BP401" s="324"/>
      <c r="BQ401" s="324"/>
      <c r="BR401" s="324"/>
      <c r="BS401" s="324"/>
      <c r="BT401" s="29"/>
      <c r="BU401" s="29"/>
      <c r="BV401" s="288"/>
      <c r="BW401" s="288"/>
      <c r="BX401" s="288"/>
      <c r="BY401" s="322"/>
      <c r="BZ401" s="288"/>
      <c r="DL401" s="29"/>
      <c r="DN401" s="289"/>
    </row>
    <row r="402" spans="1:118" ht="11.25" customHeight="1">
      <c r="AE402" s="237"/>
      <c r="AF402" s="259"/>
      <c r="AJ402" s="32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88"/>
      <c r="BJ402" s="29"/>
      <c r="BK402" s="324"/>
      <c r="BL402" s="324"/>
      <c r="BM402" s="324"/>
      <c r="BN402" s="324"/>
      <c r="BO402" s="324"/>
      <c r="BP402" s="324"/>
      <c r="BQ402" s="324"/>
      <c r="BR402" s="324"/>
      <c r="BS402" s="324"/>
      <c r="BT402" s="29"/>
      <c r="BU402" s="29"/>
      <c r="BV402" s="288"/>
      <c r="BW402" s="288"/>
      <c r="BX402" s="288"/>
      <c r="BY402" s="322"/>
      <c r="BZ402" s="288"/>
      <c r="DL402" s="29"/>
      <c r="DN402" s="289"/>
    </row>
    <row r="403" spans="1:118" ht="11.25" customHeight="1">
      <c r="AD403" s="55"/>
      <c r="AE403" s="262"/>
      <c r="AF403" s="262"/>
      <c r="AJ403" s="32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88"/>
      <c r="BJ403" s="29"/>
      <c r="BK403" s="324"/>
      <c r="BL403" s="324"/>
      <c r="BM403" s="324"/>
      <c r="BN403" s="324"/>
      <c r="BO403" s="324"/>
      <c r="BP403" s="324"/>
      <c r="BQ403" s="324"/>
      <c r="BR403" s="324"/>
      <c r="BS403" s="324"/>
      <c r="BT403" s="29"/>
      <c r="BU403" s="29"/>
      <c r="BV403" s="288"/>
      <c r="BW403" s="288"/>
      <c r="BX403" s="288"/>
      <c r="BY403" s="322"/>
      <c r="BZ403" s="288"/>
      <c r="DL403" s="29"/>
      <c r="DN403" s="289"/>
    </row>
    <row r="404" spans="1:118" ht="11.25" customHeight="1">
      <c r="A404" s="296" t="s">
        <v>186</v>
      </c>
      <c r="F404" s="232"/>
      <c r="K404" s="25" t="s">
        <v>28</v>
      </c>
      <c r="N404" s="297" t="s">
        <v>22</v>
      </c>
      <c r="O404" s="172"/>
      <c r="P404" s="298" t="str">
        <f>A404</f>
        <v>534-SECI BASE 250 MW Sale</v>
      </c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7" t="s">
        <v>22</v>
      </c>
      <c r="AE404" s="237"/>
      <c r="AF404" s="259"/>
      <c r="AG404" s="259"/>
      <c r="AH404" s="259"/>
      <c r="AJ404" s="32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88"/>
      <c r="BJ404" s="29"/>
      <c r="BK404" s="324"/>
      <c r="BL404" s="324"/>
      <c r="BM404" s="324"/>
      <c r="BN404" s="324"/>
      <c r="BO404" s="324"/>
      <c r="BP404" s="324"/>
      <c r="BQ404" s="324"/>
      <c r="BR404" s="324"/>
      <c r="BS404" s="324"/>
      <c r="BT404" s="29"/>
      <c r="BU404" s="29"/>
      <c r="BV404" s="288"/>
      <c r="BW404" s="288"/>
      <c r="BX404" s="288"/>
      <c r="BY404" s="322"/>
      <c r="BZ404" s="288"/>
      <c r="DL404" s="29"/>
      <c r="DN404" s="289"/>
    </row>
    <row r="405" spans="1:118" ht="11.25" customHeight="1">
      <c r="A405" s="260" t="s">
        <v>2</v>
      </c>
      <c r="B405" s="260" t="s">
        <v>3</v>
      </c>
      <c r="C405" s="260" t="s">
        <v>4</v>
      </c>
      <c r="D405" s="260" t="s">
        <v>5</v>
      </c>
      <c r="E405" s="260" t="s">
        <v>6</v>
      </c>
      <c r="F405" s="260" t="s">
        <v>7</v>
      </c>
      <c r="G405" s="260" t="s">
        <v>8</v>
      </c>
      <c r="H405" s="260" t="s">
        <v>9</v>
      </c>
      <c r="I405" s="260" t="s">
        <v>10</v>
      </c>
      <c r="J405" s="260" t="s">
        <v>11</v>
      </c>
      <c r="K405" s="260" t="s">
        <v>12</v>
      </c>
      <c r="L405" s="260" t="s">
        <v>13</v>
      </c>
      <c r="M405" s="260" t="s">
        <v>14</v>
      </c>
      <c r="N405" s="299" t="s">
        <v>15</v>
      </c>
      <c r="O405" s="300"/>
      <c r="P405" s="301" t="s">
        <v>2</v>
      </c>
      <c r="Q405" s="301" t="s">
        <v>3</v>
      </c>
      <c r="R405" s="301" t="s">
        <v>4</v>
      </c>
      <c r="S405" s="301" t="s">
        <v>5</v>
      </c>
      <c r="T405" s="301" t="s">
        <v>6</v>
      </c>
      <c r="U405" s="301" t="s">
        <v>7</v>
      </c>
      <c r="V405" s="301" t="s">
        <v>8</v>
      </c>
      <c r="W405" s="301" t="s">
        <v>9</v>
      </c>
      <c r="X405" s="301" t="s">
        <v>10</v>
      </c>
      <c r="Y405" s="301" t="s">
        <v>11</v>
      </c>
      <c r="Z405" s="301" t="s">
        <v>12</v>
      </c>
      <c r="AA405" s="301" t="s">
        <v>13</v>
      </c>
      <c r="AB405" s="301" t="s">
        <v>14</v>
      </c>
      <c r="AC405" s="299" t="s">
        <v>15</v>
      </c>
      <c r="AD405" s="55"/>
      <c r="AE405" s="262"/>
      <c r="AF405" s="262"/>
      <c r="AG405" s="262"/>
      <c r="AH405" s="262"/>
      <c r="AI405" s="26"/>
      <c r="AJ405" s="32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88"/>
      <c r="BJ405" s="29"/>
      <c r="BK405" s="324"/>
      <c r="BL405" s="324"/>
      <c r="BM405" s="324"/>
      <c r="BN405" s="324"/>
      <c r="BO405" s="324"/>
      <c r="BP405" s="324"/>
      <c r="BQ405" s="324"/>
      <c r="BR405" s="324"/>
      <c r="BS405" s="324"/>
      <c r="BT405" s="29"/>
      <c r="BU405" s="29"/>
      <c r="BV405" s="288"/>
      <c r="BW405" s="288"/>
      <c r="BX405" s="288"/>
      <c r="BY405" s="322"/>
      <c r="BZ405" s="288"/>
      <c r="DL405" s="29"/>
      <c r="DN405" s="289"/>
    </row>
    <row r="406" spans="1:118" ht="11.25" customHeight="1">
      <c r="A406" s="1">
        <f>A366</f>
        <v>2010</v>
      </c>
      <c r="B406" s="32">
        <f t="shared" ref="B406:K406" si="965">+S406</f>
        <v>0</v>
      </c>
      <c r="C406" s="32">
        <f t="shared" si="965"/>
        <v>0</v>
      </c>
      <c r="D406" s="32">
        <f t="shared" si="965"/>
        <v>0</v>
      </c>
      <c r="E406" s="32">
        <f t="shared" si="965"/>
        <v>0</v>
      </c>
      <c r="F406" s="32">
        <f t="shared" si="965"/>
        <v>0</v>
      </c>
      <c r="G406" s="32">
        <f t="shared" si="965"/>
        <v>0</v>
      </c>
      <c r="H406" s="32">
        <f t="shared" si="965"/>
        <v>0</v>
      </c>
      <c r="I406" s="32">
        <f t="shared" si="965"/>
        <v>0</v>
      </c>
      <c r="J406" s="32">
        <f t="shared" si="965"/>
        <v>0</v>
      </c>
      <c r="K406" s="32">
        <f t="shared" si="965"/>
        <v>0</v>
      </c>
      <c r="L406" s="32">
        <f>+Q407</f>
        <v>0</v>
      </c>
      <c r="M406" s="32">
        <f>+R407</f>
        <v>0</v>
      </c>
      <c r="N406" s="319">
        <f t="shared" ref="N406:N426" si="966">SUM(B406:M406)</f>
        <v>0</v>
      </c>
      <c r="O406" s="30"/>
      <c r="P406" s="1">
        <f>A406</f>
        <v>2010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19">
        <f>SUM(Q406:AB406)</f>
        <v>0</v>
      </c>
      <c r="AE406" s="237"/>
      <c r="AF406" s="259"/>
      <c r="AG406" s="25"/>
      <c r="AH406" s="25"/>
      <c r="AJ406" s="32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88"/>
      <c r="BJ406" s="29"/>
      <c r="BK406" s="324"/>
      <c r="BL406" s="324"/>
      <c r="BM406" s="324"/>
      <c r="BN406" s="324"/>
      <c r="BO406" s="324"/>
      <c r="BP406" s="324"/>
      <c r="BQ406" s="324"/>
      <c r="BR406" s="324"/>
      <c r="BS406" s="324"/>
      <c r="BT406" s="29"/>
      <c r="BU406" s="29"/>
      <c r="BV406" s="288"/>
      <c r="BW406" s="288"/>
      <c r="BX406" s="288"/>
      <c r="BY406" s="322"/>
      <c r="BZ406" s="288"/>
      <c r="CI406" s="26"/>
      <c r="CJ406" s="26"/>
      <c r="CK406" s="26"/>
      <c r="CL406" s="26"/>
      <c r="CM406" s="26"/>
      <c r="CN406" s="26"/>
      <c r="CO406" s="26"/>
      <c r="CP406" s="26"/>
      <c r="CQ406" s="61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L406" s="29"/>
      <c r="DM406" s="26"/>
      <c r="DN406" s="289"/>
    </row>
    <row r="407" spans="1:118" ht="11.25" customHeight="1">
      <c r="A407" s="1">
        <f t="shared" ref="A407:A441" si="967">A367</f>
        <v>2011</v>
      </c>
      <c r="B407" s="390">
        <v>0</v>
      </c>
      <c r="C407" s="390">
        <v>0</v>
      </c>
      <c r="D407" s="390">
        <v>0</v>
      </c>
      <c r="E407" s="390">
        <v>0</v>
      </c>
      <c r="F407" s="390">
        <v>0</v>
      </c>
      <c r="G407" s="390">
        <v>0</v>
      </c>
      <c r="H407" s="390">
        <v>0</v>
      </c>
      <c r="I407" s="390">
        <v>0</v>
      </c>
      <c r="J407" s="390">
        <v>0</v>
      </c>
      <c r="K407" s="390">
        <v>0</v>
      </c>
      <c r="L407" s="390">
        <v>0</v>
      </c>
      <c r="M407" s="390">
        <v>0</v>
      </c>
      <c r="N407" s="319">
        <f t="shared" si="966"/>
        <v>0</v>
      </c>
      <c r="O407" s="30"/>
      <c r="P407" s="1">
        <f t="shared" ref="P407:P441" si="968">A407</f>
        <v>2011</v>
      </c>
      <c r="Q407" s="390">
        <v>0</v>
      </c>
      <c r="R407" s="390">
        <v>0</v>
      </c>
      <c r="S407" s="390">
        <v>0</v>
      </c>
      <c r="T407" s="390">
        <v>0</v>
      </c>
      <c r="U407" s="390">
        <v>0</v>
      </c>
      <c r="V407" s="390">
        <v>0</v>
      </c>
      <c r="W407" s="390">
        <v>0</v>
      </c>
      <c r="X407" s="390">
        <v>0</v>
      </c>
      <c r="Y407" s="390">
        <v>0</v>
      </c>
      <c r="Z407" s="390">
        <v>0</v>
      </c>
      <c r="AA407" s="390">
        <v>0</v>
      </c>
      <c r="AB407" s="390">
        <v>0</v>
      </c>
      <c r="AC407" s="319">
        <f>SUM(Q407:AB407)</f>
        <v>0</v>
      </c>
      <c r="AD407" s="55"/>
      <c r="AE407" s="262"/>
      <c r="AF407" s="262"/>
      <c r="AG407" s="25"/>
      <c r="AH407" s="25"/>
      <c r="AI407" s="29"/>
      <c r="AJ407" s="32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88"/>
      <c r="BJ407" s="29"/>
      <c r="BK407" s="324"/>
      <c r="BL407" s="324"/>
      <c r="BM407" s="324"/>
      <c r="BN407" s="324"/>
      <c r="BO407" s="324"/>
      <c r="BP407" s="324"/>
      <c r="BQ407" s="324"/>
      <c r="BR407" s="324"/>
      <c r="BS407" s="324"/>
      <c r="BT407" s="29"/>
      <c r="BU407" s="29"/>
      <c r="BV407" s="288"/>
      <c r="BW407" s="288"/>
      <c r="BX407" s="288"/>
      <c r="BY407" s="322"/>
      <c r="BZ407" s="288"/>
      <c r="DL407" s="29"/>
      <c r="DN407" s="289"/>
    </row>
    <row r="408" spans="1:118" ht="11.25" customHeight="1">
      <c r="A408" s="1">
        <f t="shared" si="967"/>
        <v>2012</v>
      </c>
      <c r="B408" s="560">
        <f>[1]MW!C442</f>
        <v>0</v>
      </c>
      <c r="C408" s="560">
        <f>[1]MW!D442</f>
        <v>0</v>
      </c>
      <c r="D408" s="560">
        <f>[1]MW!E442</f>
        <v>0</v>
      </c>
      <c r="E408" s="560">
        <f>[1]MW!F442</f>
        <v>0</v>
      </c>
      <c r="F408" s="560">
        <f>[1]MW!G442</f>
        <v>0</v>
      </c>
      <c r="G408" s="560">
        <f>[1]MW!H442</f>
        <v>0</v>
      </c>
      <c r="H408" s="560">
        <f>[1]MW!I442</f>
        <v>0</v>
      </c>
      <c r="I408" s="560">
        <f>[1]MW!J442</f>
        <v>0</v>
      </c>
      <c r="J408" s="560">
        <f>[1]MW!K442</f>
        <v>0</v>
      </c>
      <c r="K408" s="560">
        <f>[1]MW!L442</f>
        <v>0</v>
      </c>
      <c r="L408" s="560">
        <f>[1]MW!M442</f>
        <v>0</v>
      </c>
      <c r="M408" s="560">
        <f>[1]MW!N442</f>
        <v>0</v>
      </c>
      <c r="N408" s="319">
        <f t="shared" si="966"/>
        <v>0</v>
      </c>
      <c r="O408" s="30"/>
      <c r="P408" s="1">
        <f t="shared" si="968"/>
        <v>2012</v>
      </c>
      <c r="Q408" s="560">
        <f>[1]MW!S442</f>
        <v>0</v>
      </c>
      <c r="R408" s="560">
        <f>[1]MW!T442</f>
        <v>0</v>
      </c>
      <c r="S408" s="560">
        <f>[1]MW!U442</f>
        <v>0</v>
      </c>
      <c r="T408" s="560">
        <f>[1]MW!V442</f>
        <v>0</v>
      </c>
      <c r="U408" s="560">
        <f>[1]MW!W442</f>
        <v>0</v>
      </c>
      <c r="V408" s="560">
        <f>[1]MW!X442</f>
        <v>0</v>
      </c>
      <c r="W408" s="560">
        <f>[1]MW!Y442</f>
        <v>0</v>
      </c>
      <c r="X408" s="560">
        <f>[1]MW!Z442</f>
        <v>0</v>
      </c>
      <c r="Y408" s="560">
        <f>[1]MW!AA442</f>
        <v>0</v>
      </c>
      <c r="Z408" s="560">
        <f>[1]MW!AB442</f>
        <v>0</v>
      </c>
      <c r="AA408" s="560">
        <f>[1]MW!AC442</f>
        <v>0</v>
      </c>
      <c r="AB408" s="560">
        <f>[1]MW!AD442</f>
        <v>0</v>
      </c>
      <c r="AC408" s="319">
        <f>SUM(Q408:AB408)</f>
        <v>0</v>
      </c>
      <c r="AE408" s="237"/>
      <c r="AF408" s="259"/>
      <c r="AG408" s="25"/>
      <c r="AH408" s="25"/>
      <c r="AI408" s="29"/>
      <c r="AJ408" s="32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88"/>
      <c r="BJ408" s="29"/>
      <c r="BK408" s="324"/>
      <c r="BL408" s="324"/>
      <c r="BM408" s="324"/>
      <c r="BN408" s="324"/>
      <c r="BO408" s="324"/>
      <c r="BP408" s="324"/>
      <c r="BQ408" s="324"/>
      <c r="BR408" s="324"/>
      <c r="BS408" s="324"/>
      <c r="BT408" s="29"/>
      <c r="BU408" s="29"/>
      <c r="BV408" s="288"/>
      <c r="BW408" s="288"/>
      <c r="BX408" s="288"/>
      <c r="BY408" s="322"/>
      <c r="BZ408" s="288"/>
      <c r="DL408" s="29"/>
      <c r="DN408" s="289"/>
    </row>
    <row r="409" spans="1:118" ht="11.25" customHeight="1">
      <c r="A409" s="1">
        <f t="shared" si="967"/>
        <v>2013</v>
      </c>
      <c r="B409" s="560">
        <f>[3]Demand!C442</f>
        <v>0</v>
      </c>
      <c r="C409" s="560">
        <f>[3]Demand!D442</f>
        <v>0</v>
      </c>
      <c r="D409" s="560">
        <f>[3]Demand!E442</f>
        <v>0</v>
      </c>
      <c r="E409" s="560">
        <f>[3]Demand!F442</f>
        <v>0</v>
      </c>
      <c r="F409" s="560">
        <f>[3]Demand!G442</f>
        <v>0</v>
      </c>
      <c r="G409" s="560">
        <f>[3]Demand!H442</f>
        <v>0</v>
      </c>
      <c r="H409" s="560">
        <f>[3]Demand!I442</f>
        <v>0</v>
      </c>
      <c r="I409" s="560">
        <f>[3]Demand!J442</f>
        <v>0</v>
      </c>
      <c r="J409" s="560">
        <f>[3]Demand!K442</f>
        <v>0</v>
      </c>
      <c r="K409" s="560">
        <f>[3]Demand!L442</f>
        <v>0</v>
      </c>
      <c r="L409" s="560">
        <f>[3]Demand!M442</f>
        <v>0</v>
      </c>
      <c r="M409" s="560">
        <f>[3]Demand!N442</f>
        <v>0</v>
      </c>
      <c r="N409" s="319">
        <f t="shared" si="966"/>
        <v>0</v>
      </c>
      <c r="O409" s="30"/>
      <c r="P409" s="1">
        <f t="shared" si="968"/>
        <v>2013</v>
      </c>
      <c r="Q409" s="560">
        <f>[3]Demand!S442</f>
        <v>0</v>
      </c>
      <c r="R409" s="560">
        <f>[3]Demand!T442</f>
        <v>0</v>
      </c>
      <c r="S409" s="560">
        <f>[3]Demand!U442</f>
        <v>0</v>
      </c>
      <c r="T409" s="560">
        <f>[3]Demand!V442</f>
        <v>0</v>
      </c>
      <c r="U409" s="560">
        <f>[3]Demand!W442</f>
        <v>0</v>
      </c>
      <c r="V409" s="560">
        <f>[3]Demand!X442</f>
        <v>0</v>
      </c>
      <c r="W409" s="560">
        <f>[3]Demand!Y442</f>
        <v>0</v>
      </c>
      <c r="X409" s="560">
        <f>[3]Demand!Z442</f>
        <v>0</v>
      </c>
      <c r="Y409" s="560">
        <f>[3]Demand!AA442</f>
        <v>0</v>
      </c>
      <c r="Z409" s="560">
        <f>[3]Demand!AB442</f>
        <v>0</v>
      </c>
      <c r="AA409" s="560">
        <f>[3]Demand!AC442</f>
        <v>0</v>
      </c>
      <c r="AB409" s="560">
        <f>[3]Demand!AD442</f>
        <v>0</v>
      </c>
      <c r="AC409" s="319">
        <f>SUM(Q409:AB409)</f>
        <v>0</v>
      </c>
      <c r="AD409" s="55"/>
      <c r="AE409" s="262"/>
      <c r="AF409" s="262"/>
      <c r="AG409" s="25"/>
      <c r="AH409" s="25"/>
      <c r="AI409" s="29"/>
      <c r="AJ409" s="32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88"/>
      <c r="BJ409" s="29"/>
      <c r="BK409" s="324"/>
      <c r="BL409" s="324"/>
      <c r="BM409" s="324"/>
      <c r="BN409" s="324"/>
      <c r="BO409" s="324"/>
      <c r="BP409" s="324"/>
      <c r="BQ409" s="324"/>
      <c r="BR409" s="324"/>
      <c r="BS409" s="324"/>
      <c r="BT409" s="29"/>
      <c r="BU409" s="29"/>
      <c r="BV409" s="288"/>
      <c r="BW409" s="288"/>
      <c r="BX409" s="288"/>
      <c r="BY409" s="322"/>
      <c r="BZ409" s="288"/>
      <c r="DL409" s="29"/>
      <c r="DN409" s="289"/>
    </row>
    <row r="410" spans="1:118" ht="11.25" customHeight="1">
      <c r="A410" s="1">
        <f t="shared" si="967"/>
        <v>2014</v>
      </c>
      <c r="B410" s="560">
        <f>[3]Demand!C443</f>
        <v>250.18</v>
      </c>
      <c r="C410" s="560">
        <f>[3]Demand!D443</f>
        <v>250.18</v>
      </c>
      <c r="D410" s="560">
        <f>[3]Demand!E443</f>
        <v>250.18</v>
      </c>
      <c r="E410" s="560">
        <f>[3]Demand!F443</f>
        <v>250.18</v>
      </c>
      <c r="F410" s="560">
        <f>[3]Demand!G443</f>
        <v>250.18</v>
      </c>
      <c r="G410" s="560">
        <f>[3]Demand!H443</f>
        <v>250.18</v>
      </c>
      <c r="H410" s="560">
        <f>[3]Demand!I443</f>
        <v>250.18</v>
      </c>
      <c r="I410" s="560">
        <f>[3]Demand!J443</f>
        <v>250.18</v>
      </c>
      <c r="J410" s="560">
        <f>[3]Demand!K443</f>
        <v>250.18</v>
      </c>
      <c r="K410" s="560">
        <f>[3]Demand!L443</f>
        <v>250.18</v>
      </c>
      <c r="L410" s="560">
        <f>[3]Demand!M443</f>
        <v>250.18</v>
      </c>
      <c r="M410" s="560">
        <f>[3]Demand!N443</f>
        <v>250.18</v>
      </c>
      <c r="N410" s="319">
        <f t="shared" si="966"/>
        <v>3002.16</v>
      </c>
      <c r="O410" s="30"/>
      <c r="P410" s="1">
        <f t="shared" si="968"/>
        <v>2014</v>
      </c>
      <c r="Q410" s="560">
        <f>[3]Demand!S443</f>
        <v>0</v>
      </c>
      <c r="R410" s="560">
        <f>[3]Demand!T443</f>
        <v>250</v>
      </c>
      <c r="S410" s="560">
        <f>[3]Demand!U443</f>
        <v>250</v>
      </c>
      <c r="T410" s="560">
        <f>[3]Demand!V443</f>
        <v>250</v>
      </c>
      <c r="U410" s="560">
        <f>[3]Demand!W443</f>
        <v>250</v>
      </c>
      <c r="V410" s="560">
        <f>[3]Demand!X443</f>
        <v>250</v>
      </c>
      <c r="W410" s="560">
        <f>[3]Demand!Y443</f>
        <v>250</v>
      </c>
      <c r="X410" s="560">
        <f>[3]Demand!Z443</f>
        <v>250</v>
      </c>
      <c r="Y410" s="560">
        <f>[3]Demand!AA443</f>
        <v>250</v>
      </c>
      <c r="Z410" s="560">
        <f>[3]Demand!AB443</f>
        <v>250</v>
      </c>
      <c r="AA410" s="560">
        <f>[3]Demand!AC443</f>
        <v>250</v>
      </c>
      <c r="AB410" s="560">
        <f>[3]Demand!AD443</f>
        <v>250</v>
      </c>
      <c r="AC410" s="32">
        <v>0</v>
      </c>
      <c r="AE410" s="237"/>
      <c r="AF410" s="259"/>
      <c r="AG410" s="25"/>
      <c r="AH410" s="25"/>
      <c r="AI410" s="29"/>
      <c r="AJ410" s="32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88"/>
      <c r="BJ410" s="29"/>
      <c r="BK410" s="324"/>
      <c r="BL410" s="324"/>
      <c r="BM410" s="324"/>
      <c r="BN410" s="324"/>
      <c r="BO410" s="324"/>
      <c r="BP410" s="324"/>
      <c r="BQ410" s="324"/>
      <c r="BR410" s="324"/>
      <c r="BS410" s="324"/>
      <c r="BT410" s="29"/>
      <c r="BU410" s="29"/>
      <c r="BV410" s="288"/>
      <c r="BW410" s="288"/>
      <c r="BX410" s="288"/>
      <c r="BY410" s="322"/>
      <c r="BZ410" s="288"/>
      <c r="DL410" s="29"/>
      <c r="DN410" s="289"/>
    </row>
    <row r="411" spans="1:118" ht="11.25" customHeight="1">
      <c r="A411" s="1">
        <f t="shared" si="967"/>
        <v>2015</v>
      </c>
      <c r="B411" s="560">
        <f>[3]Demand!C444</f>
        <v>250.18</v>
      </c>
      <c r="C411" s="560">
        <f>[3]Demand!D444</f>
        <v>250.18</v>
      </c>
      <c r="D411" s="560">
        <f>[3]Demand!E444</f>
        <v>250.18</v>
      </c>
      <c r="E411" s="560">
        <f>[3]Demand!F444</f>
        <v>250.18</v>
      </c>
      <c r="F411" s="560">
        <f>[3]Demand!G444</f>
        <v>250.18</v>
      </c>
      <c r="G411" s="560">
        <f>[3]Demand!H444</f>
        <v>250.18</v>
      </c>
      <c r="H411" s="560">
        <f>[3]Demand!I444</f>
        <v>250.18</v>
      </c>
      <c r="I411" s="560">
        <f>[3]Demand!J444</f>
        <v>250.18</v>
      </c>
      <c r="J411" s="560">
        <f>[3]Demand!K444</f>
        <v>250.18</v>
      </c>
      <c r="K411" s="560">
        <f>[3]Demand!L444</f>
        <v>250.18</v>
      </c>
      <c r="L411" s="560">
        <f>[3]Demand!M444</f>
        <v>250.18</v>
      </c>
      <c r="M411" s="560">
        <f>[3]Demand!N444</f>
        <v>250.18</v>
      </c>
      <c r="N411" s="319">
        <f t="shared" si="966"/>
        <v>3002.16</v>
      </c>
      <c r="O411" s="30"/>
      <c r="P411" s="1">
        <f t="shared" si="968"/>
        <v>2015</v>
      </c>
      <c r="Q411" s="560">
        <f>[3]Demand!S444</f>
        <v>250</v>
      </c>
      <c r="R411" s="560">
        <f>[3]Demand!T444</f>
        <v>250</v>
      </c>
      <c r="S411" s="560">
        <f>[3]Demand!U444</f>
        <v>250</v>
      </c>
      <c r="T411" s="560">
        <f>[3]Demand!V444</f>
        <v>250</v>
      </c>
      <c r="U411" s="560">
        <f>[3]Demand!W444</f>
        <v>250</v>
      </c>
      <c r="V411" s="560">
        <f>[3]Demand!X444</f>
        <v>250</v>
      </c>
      <c r="W411" s="560">
        <f>[3]Demand!Y444</f>
        <v>250</v>
      </c>
      <c r="X411" s="560">
        <f>[3]Demand!Z444</f>
        <v>250</v>
      </c>
      <c r="Y411" s="560">
        <f>[3]Demand!AA444</f>
        <v>250</v>
      </c>
      <c r="Z411" s="560">
        <f>[3]Demand!AB444</f>
        <v>250</v>
      </c>
      <c r="AA411" s="560">
        <f>[3]Demand!AC444</f>
        <v>250</v>
      </c>
      <c r="AB411" s="560">
        <f>[3]Demand!AD444</f>
        <v>250</v>
      </c>
      <c r="AC411" s="32">
        <v>0</v>
      </c>
      <c r="AD411" s="55"/>
      <c r="AE411" s="262"/>
      <c r="AF411" s="262"/>
      <c r="AH411" s="33"/>
      <c r="AJ411" s="32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88"/>
      <c r="BJ411" s="29"/>
      <c r="BK411" s="324"/>
      <c r="BL411" s="324"/>
      <c r="BM411" s="324"/>
      <c r="BN411" s="324"/>
      <c r="BO411" s="324"/>
      <c r="BP411" s="324"/>
      <c r="BQ411" s="324"/>
      <c r="BR411" s="324"/>
      <c r="BS411" s="324"/>
      <c r="BT411" s="29"/>
      <c r="BU411" s="29"/>
      <c r="BV411" s="288"/>
      <c r="BW411" s="288"/>
      <c r="BX411" s="288"/>
      <c r="BY411" s="322"/>
      <c r="BZ411" s="288"/>
      <c r="DL411" s="29"/>
      <c r="DN411" s="289"/>
    </row>
    <row r="412" spans="1:118" ht="11.25" customHeight="1">
      <c r="A412" s="1">
        <f t="shared" si="967"/>
        <v>2016</v>
      </c>
      <c r="B412" s="560">
        <f>[3]Demand!C445</f>
        <v>250.18</v>
      </c>
      <c r="C412" s="560">
        <f>[3]Demand!D445</f>
        <v>250.18</v>
      </c>
      <c r="D412" s="560">
        <f>[3]Demand!E445</f>
        <v>250.18</v>
      </c>
      <c r="E412" s="560">
        <f>[3]Demand!F445</f>
        <v>250.18</v>
      </c>
      <c r="F412" s="560">
        <f>[3]Demand!G445</f>
        <v>250.18</v>
      </c>
      <c r="G412" s="560">
        <f>[3]Demand!H445</f>
        <v>50.04</v>
      </c>
      <c r="H412" s="560">
        <f>[3]Demand!I445</f>
        <v>50.04</v>
      </c>
      <c r="I412" s="560">
        <f>[3]Demand!J445</f>
        <v>50.04</v>
      </c>
      <c r="J412" s="560">
        <f>[3]Demand!K445</f>
        <v>50.04</v>
      </c>
      <c r="K412" s="560">
        <f>[3]Demand!L445</f>
        <v>50.04</v>
      </c>
      <c r="L412" s="560">
        <f>[3]Demand!M445</f>
        <v>50.04</v>
      </c>
      <c r="M412" s="560">
        <f>[3]Demand!N445</f>
        <v>50.04</v>
      </c>
      <c r="N412" s="319">
        <f t="shared" si="966"/>
        <v>1601.1799999999998</v>
      </c>
      <c r="O412" s="30"/>
      <c r="P412" s="1">
        <f t="shared" si="968"/>
        <v>2016</v>
      </c>
      <c r="Q412" s="560">
        <f>[3]Demand!S445</f>
        <v>250</v>
      </c>
      <c r="R412" s="560">
        <f>[3]Demand!T445</f>
        <v>250</v>
      </c>
      <c r="S412" s="560">
        <f>[3]Demand!U445</f>
        <v>250</v>
      </c>
      <c r="T412" s="560">
        <f>[3]Demand!V445</f>
        <v>250</v>
      </c>
      <c r="U412" s="560">
        <f>[3]Demand!W445</f>
        <v>250</v>
      </c>
      <c r="V412" s="560">
        <f>[3]Demand!X445</f>
        <v>250</v>
      </c>
      <c r="W412" s="560">
        <f>[3]Demand!Y445</f>
        <v>50</v>
      </c>
      <c r="X412" s="560">
        <f>[3]Demand!Z445</f>
        <v>50</v>
      </c>
      <c r="Y412" s="560">
        <f>[3]Demand!AA445</f>
        <v>50</v>
      </c>
      <c r="Z412" s="560">
        <f>[3]Demand!AB445</f>
        <v>50</v>
      </c>
      <c r="AA412" s="560">
        <f>[3]Demand!AC445</f>
        <v>50</v>
      </c>
      <c r="AB412" s="560">
        <f>[3]Demand!AD445</f>
        <v>50</v>
      </c>
      <c r="AC412" s="32">
        <v>0</v>
      </c>
      <c r="AE412" s="237"/>
      <c r="AF412" s="259"/>
      <c r="AH412" s="33"/>
      <c r="AJ412" s="32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88"/>
      <c r="BJ412" s="29"/>
      <c r="BK412" s="324"/>
      <c r="BL412" s="324"/>
      <c r="BM412" s="324"/>
      <c r="BN412" s="324"/>
      <c r="BO412" s="324"/>
      <c r="BP412" s="324"/>
      <c r="BQ412" s="324"/>
      <c r="BR412" s="324"/>
      <c r="BS412" s="324"/>
      <c r="BT412" s="29"/>
      <c r="BU412" s="29"/>
      <c r="BV412" s="288"/>
      <c r="BW412" s="288"/>
      <c r="BX412" s="288"/>
      <c r="BY412" s="322"/>
      <c r="BZ412" s="288"/>
      <c r="DL412" s="29"/>
      <c r="DN412" s="289"/>
    </row>
    <row r="413" spans="1:118" ht="11.25" customHeight="1">
      <c r="A413" s="1">
        <f t="shared" si="967"/>
        <v>2017</v>
      </c>
      <c r="B413" s="560">
        <f>[3]Demand!C446</f>
        <v>50.04</v>
      </c>
      <c r="C413" s="560">
        <f>[3]Demand!D446</f>
        <v>50.04</v>
      </c>
      <c r="D413" s="560">
        <f>[3]Demand!E446</f>
        <v>50.04</v>
      </c>
      <c r="E413" s="560">
        <f>[3]Demand!F446</f>
        <v>50.04</v>
      </c>
      <c r="F413" s="560">
        <f>[3]Demand!G446</f>
        <v>50.04</v>
      </c>
      <c r="G413" s="560">
        <f>[3]Demand!H446</f>
        <v>50.04</v>
      </c>
      <c r="H413" s="560">
        <f>[3]Demand!I446</f>
        <v>50.04</v>
      </c>
      <c r="I413" s="560">
        <f>[3]Demand!J446</f>
        <v>50.04</v>
      </c>
      <c r="J413" s="560">
        <f>[3]Demand!K446</f>
        <v>50.04</v>
      </c>
      <c r="K413" s="560">
        <f>[3]Demand!L446</f>
        <v>50.04</v>
      </c>
      <c r="L413" s="560">
        <f>[3]Demand!M446</f>
        <v>50.04</v>
      </c>
      <c r="M413" s="560">
        <f>[3]Demand!N446</f>
        <v>50.04</v>
      </c>
      <c r="N413" s="319">
        <f t="shared" si="966"/>
        <v>600.48</v>
      </c>
      <c r="O413" s="30"/>
      <c r="P413" s="1">
        <f t="shared" si="968"/>
        <v>2017</v>
      </c>
      <c r="Q413" s="560">
        <f>[3]Demand!S446</f>
        <v>50</v>
      </c>
      <c r="R413" s="560">
        <f>[3]Demand!T446</f>
        <v>50</v>
      </c>
      <c r="S413" s="560">
        <f>[3]Demand!U446</f>
        <v>50</v>
      </c>
      <c r="T413" s="560">
        <f>[3]Demand!V446</f>
        <v>50</v>
      </c>
      <c r="U413" s="560">
        <f>[3]Demand!W446</f>
        <v>50</v>
      </c>
      <c r="V413" s="560">
        <f>[3]Demand!X446</f>
        <v>50</v>
      </c>
      <c r="W413" s="560">
        <f>[3]Demand!Y446</f>
        <v>50</v>
      </c>
      <c r="X413" s="560">
        <f>[3]Demand!Z446</f>
        <v>50</v>
      </c>
      <c r="Y413" s="560">
        <f>[3]Demand!AA446</f>
        <v>50</v>
      </c>
      <c r="Z413" s="560">
        <f>[3]Demand!AB446</f>
        <v>50</v>
      </c>
      <c r="AA413" s="560">
        <f>[3]Demand!AC446</f>
        <v>50</v>
      </c>
      <c r="AB413" s="560">
        <f>[3]Demand!AD446</f>
        <v>50</v>
      </c>
      <c r="AC413" s="32">
        <v>0</v>
      </c>
      <c r="AD413" s="55"/>
      <c r="AE413" s="262"/>
      <c r="AF413" s="262"/>
      <c r="AH413" s="33"/>
      <c r="AJ413" s="32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88"/>
      <c r="BJ413" s="29"/>
      <c r="BK413" s="324"/>
      <c r="BL413" s="324"/>
      <c r="BM413" s="324"/>
      <c r="BN413" s="324"/>
      <c r="BO413" s="324"/>
      <c r="BP413" s="324"/>
      <c r="BQ413" s="324"/>
      <c r="BR413" s="324"/>
      <c r="BS413" s="324"/>
      <c r="BT413" s="29"/>
      <c r="BU413" s="29"/>
      <c r="BV413" s="288"/>
      <c r="BW413" s="288"/>
      <c r="BX413" s="288"/>
      <c r="BY413" s="322"/>
      <c r="BZ413" s="288"/>
      <c r="DL413" s="29"/>
      <c r="DN413" s="289"/>
    </row>
    <row r="414" spans="1:118" ht="11.25" customHeight="1">
      <c r="A414" s="1">
        <f t="shared" si="967"/>
        <v>2018</v>
      </c>
      <c r="B414" s="560">
        <f>[3]Demand!C447</f>
        <v>50.04</v>
      </c>
      <c r="C414" s="560">
        <f>[3]Demand!D447</f>
        <v>50.04</v>
      </c>
      <c r="D414" s="560">
        <f>[3]Demand!E447</f>
        <v>50.04</v>
      </c>
      <c r="E414" s="560">
        <f>[3]Demand!F447</f>
        <v>50.04</v>
      </c>
      <c r="F414" s="560">
        <f>[3]Demand!G447</f>
        <v>50.04</v>
      </c>
      <c r="G414" s="560">
        <f>[3]Demand!H447</f>
        <v>50.04</v>
      </c>
      <c r="H414" s="560">
        <f>[3]Demand!I447</f>
        <v>50.04</v>
      </c>
      <c r="I414" s="560">
        <f>[3]Demand!J447</f>
        <v>50.04</v>
      </c>
      <c r="J414" s="560">
        <f>[3]Demand!K447</f>
        <v>50.04</v>
      </c>
      <c r="K414" s="560">
        <f>[3]Demand!L447</f>
        <v>50.04</v>
      </c>
      <c r="L414" s="560">
        <f>[3]Demand!M447</f>
        <v>50.04</v>
      </c>
      <c r="M414" s="560">
        <f>[3]Demand!N447</f>
        <v>50.04</v>
      </c>
      <c r="N414" s="319">
        <f t="shared" si="966"/>
        <v>600.48</v>
      </c>
      <c r="O414" s="30"/>
      <c r="P414" s="1">
        <f t="shared" si="968"/>
        <v>2018</v>
      </c>
      <c r="Q414" s="560">
        <f>[3]Demand!S447</f>
        <v>50</v>
      </c>
      <c r="R414" s="560">
        <f>[3]Demand!T447</f>
        <v>50</v>
      </c>
      <c r="S414" s="560">
        <f>[3]Demand!U447</f>
        <v>50</v>
      </c>
      <c r="T414" s="560">
        <f>[3]Demand!V447</f>
        <v>50</v>
      </c>
      <c r="U414" s="560">
        <f>[3]Demand!W447</f>
        <v>50</v>
      </c>
      <c r="V414" s="560">
        <f>[3]Demand!X447</f>
        <v>50</v>
      </c>
      <c r="W414" s="560">
        <f>[3]Demand!Y447</f>
        <v>50</v>
      </c>
      <c r="X414" s="560">
        <f>[3]Demand!Z447</f>
        <v>50</v>
      </c>
      <c r="Y414" s="560">
        <f>[3]Demand!AA447</f>
        <v>50</v>
      </c>
      <c r="Z414" s="560">
        <f>[3]Demand!AB447</f>
        <v>50</v>
      </c>
      <c r="AA414" s="560">
        <f>[3]Demand!AC447</f>
        <v>50</v>
      </c>
      <c r="AB414" s="560">
        <f>[3]Demand!AD447</f>
        <v>50</v>
      </c>
      <c r="AC414" s="32">
        <v>0</v>
      </c>
      <c r="AE414" s="237"/>
      <c r="AF414" s="259"/>
      <c r="AH414" s="33"/>
      <c r="AJ414" s="32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88"/>
      <c r="BJ414" s="29"/>
      <c r="BK414" s="324"/>
      <c r="BL414" s="324"/>
      <c r="BM414" s="324"/>
      <c r="BN414" s="324"/>
      <c r="BO414" s="324"/>
      <c r="BP414" s="324"/>
      <c r="BQ414" s="324"/>
      <c r="BR414" s="324"/>
      <c r="BS414" s="324"/>
      <c r="BT414" s="29"/>
      <c r="BU414" s="29"/>
      <c r="BV414" s="288"/>
      <c r="BW414" s="288"/>
      <c r="BX414" s="288"/>
      <c r="BY414" s="322"/>
      <c r="BZ414" s="288"/>
      <c r="DL414" s="29"/>
      <c r="DN414" s="289"/>
    </row>
    <row r="415" spans="1:118" ht="11.25" customHeight="1">
      <c r="A415" s="1">
        <f t="shared" si="967"/>
        <v>2019</v>
      </c>
      <c r="B415" s="560">
        <f>[3]Demand!C448</f>
        <v>0</v>
      </c>
      <c r="C415" s="560">
        <f>[3]Demand!D448</f>
        <v>0</v>
      </c>
      <c r="D415" s="560">
        <f>[3]Demand!E448</f>
        <v>0</v>
      </c>
      <c r="E415" s="560">
        <f>[3]Demand!F448</f>
        <v>0</v>
      </c>
      <c r="F415" s="560">
        <f>[3]Demand!G448</f>
        <v>0</v>
      </c>
      <c r="G415" s="560">
        <f>[3]Demand!H448</f>
        <v>0</v>
      </c>
      <c r="H415" s="560">
        <f>[3]Demand!I448</f>
        <v>0</v>
      </c>
      <c r="I415" s="560">
        <f>[3]Demand!J448</f>
        <v>0</v>
      </c>
      <c r="J415" s="560">
        <f>[3]Demand!K448</f>
        <v>0</v>
      </c>
      <c r="K415" s="560">
        <f>[3]Demand!L448</f>
        <v>0</v>
      </c>
      <c r="L415" s="560">
        <f>[3]Demand!M448</f>
        <v>0</v>
      </c>
      <c r="M415" s="560">
        <f>[3]Demand!N448</f>
        <v>0</v>
      </c>
      <c r="N415" s="319">
        <f t="shared" si="966"/>
        <v>0</v>
      </c>
      <c r="O415" s="30"/>
      <c r="P415" s="1">
        <f t="shared" si="968"/>
        <v>2019</v>
      </c>
      <c r="Q415" s="560">
        <f>[3]Demand!S448</f>
        <v>50</v>
      </c>
      <c r="R415" s="560">
        <f>[3]Demand!T448</f>
        <v>0</v>
      </c>
      <c r="S415" s="560">
        <f>[3]Demand!U448</f>
        <v>0</v>
      </c>
      <c r="T415" s="560">
        <f>[3]Demand!V448</f>
        <v>0</v>
      </c>
      <c r="U415" s="560">
        <f>[3]Demand!W448</f>
        <v>0</v>
      </c>
      <c r="V415" s="560">
        <f>[3]Demand!X448</f>
        <v>0</v>
      </c>
      <c r="W415" s="560">
        <f>[3]Demand!Y448</f>
        <v>0</v>
      </c>
      <c r="X415" s="560">
        <f>[3]Demand!Z448</f>
        <v>0</v>
      </c>
      <c r="Y415" s="560">
        <f>[3]Demand!AA448</f>
        <v>0</v>
      </c>
      <c r="Z415" s="560">
        <f>[3]Demand!AB448</f>
        <v>0</v>
      </c>
      <c r="AA415" s="560">
        <f>[3]Demand!AC448</f>
        <v>0</v>
      </c>
      <c r="AB415" s="560">
        <f>[3]Demand!AD448</f>
        <v>0</v>
      </c>
      <c r="AC415" s="32">
        <v>0</v>
      </c>
      <c r="AD415" s="55"/>
      <c r="AE415" s="262"/>
      <c r="AF415" s="262"/>
      <c r="AH415" s="33"/>
      <c r="AJ415" s="32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88"/>
      <c r="BJ415" s="29"/>
      <c r="BK415" s="324"/>
      <c r="BL415" s="324"/>
      <c r="BM415" s="324"/>
      <c r="BN415" s="324"/>
      <c r="BO415" s="324"/>
      <c r="BP415" s="324"/>
      <c r="BQ415" s="324"/>
      <c r="BR415" s="324"/>
      <c r="BS415" s="324"/>
      <c r="BT415" s="29"/>
      <c r="BU415" s="29"/>
      <c r="BV415" s="288"/>
      <c r="BW415" s="288"/>
      <c r="BX415" s="288"/>
      <c r="BY415" s="322"/>
      <c r="BZ415" s="288"/>
      <c r="DL415" s="29"/>
      <c r="DN415" s="289"/>
    </row>
    <row r="416" spans="1:118" ht="11.25" customHeight="1">
      <c r="A416" s="1">
        <f t="shared" si="967"/>
        <v>2020</v>
      </c>
      <c r="B416" s="390">
        <v>0</v>
      </c>
      <c r="C416" s="390">
        <v>0</v>
      </c>
      <c r="D416" s="390">
        <v>0</v>
      </c>
      <c r="E416" s="390">
        <v>0</v>
      </c>
      <c r="F416" s="390">
        <v>0</v>
      </c>
      <c r="G416" s="390">
        <v>0</v>
      </c>
      <c r="H416" s="390">
        <v>0</v>
      </c>
      <c r="I416" s="390">
        <v>0</v>
      </c>
      <c r="J416" s="390">
        <v>0</v>
      </c>
      <c r="K416" s="390">
        <v>0</v>
      </c>
      <c r="L416" s="390">
        <v>0</v>
      </c>
      <c r="M416" s="390">
        <v>0</v>
      </c>
      <c r="N416" s="319">
        <f t="shared" si="966"/>
        <v>0</v>
      </c>
      <c r="O416" s="30"/>
      <c r="P416" s="1">
        <f t="shared" si="968"/>
        <v>2020</v>
      </c>
      <c r="Q416" s="390">
        <v>0</v>
      </c>
      <c r="R416" s="390">
        <v>0</v>
      </c>
      <c r="S416" s="390">
        <v>0</v>
      </c>
      <c r="T416" s="390">
        <v>0</v>
      </c>
      <c r="U416" s="390">
        <v>0</v>
      </c>
      <c r="V416" s="390">
        <v>0</v>
      </c>
      <c r="W416" s="390">
        <v>0</v>
      </c>
      <c r="X416" s="390">
        <v>0</v>
      </c>
      <c r="Y416" s="390">
        <v>0</v>
      </c>
      <c r="Z416" s="390">
        <v>0</v>
      </c>
      <c r="AA416" s="390">
        <v>0</v>
      </c>
      <c r="AB416" s="390">
        <v>0</v>
      </c>
      <c r="AC416" s="32">
        <v>0</v>
      </c>
      <c r="AE416" s="237"/>
      <c r="AF416" s="259"/>
      <c r="AH416" s="33"/>
      <c r="AJ416" s="32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88"/>
      <c r="BJ416" s="29"/>
      <c r="BK416" s="324"/>
      <c r="BL416" s="324"/>
      <c r="BM416" s="324"/>
      <c r="BN416" s="324"/>
      <c r="BO416" s="324"/>
      <c r="BP416" s="324"/>
      <c r="BQ416" s="324"/>
      <c r="BR416" s="324"/>
      <c r="BS416" s="324"/>
      <c r="BT416" s="29"/>
      <c r="BU416" s="29"/>
      <c r="BV416" s="288"/>
      <c r="BW416" s="288"/>
      <c r="BX416" s="288"/>
      <c r="BY416" s="322"/>
      <c r="BZ416" s="288"/>
      <c r="DL416" s="29"/>
      <c r="DN416" s="289"/>
    </row>
    <row r="417" spans="1:118" ht="11.25" customHeight="1">
      <c r="A417" s="1">
        <f t="shared" si="967"/>
        <v>2021</v>
      </c>
      <c r="B417" s="390">
        <v>0</v>
      </c>
      <c r="C417" s="390">
        <v>0</v>
      </c>
      <c r="D417" s="390">
        <v>0</v>
      </c>
      <c r="E417" s="390">
        <v>0</v>
      </c>
      <c r="F417" s="390">
        <v>0</v>
      </c>
      <c r="G417" s="390">
        <v>0</v>
      </c>
      <c r="H417" s="390">
        <v>0</v>
      </c>
      <c r="I417" s="390">
        <v>0</v>
      </c>
      <c r="J417" s="390">
        <v>0</v>
      </c>
      <c r="K417" s="390">
        <v>0</v>
      </c>
      <c r="L417" s="390">
        <v>0</v>
      </c>
      <c r="M417" s="390">
        <v>0</v>
      </c>
      <c r="N417" s="319">
        <f t="shared" si="966"/>
        <v>0</v>
      </c>
      <c r="O417" s="30"/>
      <c r="P417" s="1">
        <f t="shared" si="968"/>
        <v>2021</v>
      </c>
      <c r="Q417" s="390">
        <v>0</v>
      </c>
      <c r="R417" s="390">
        <v>0</v>
      </c>
      <c r="S417" s="390">
        <v>0</v>
      </c>
      <c r="T417" s="390">
        <v>0</v>
      </c>
      <c r="U417" s="390">
        <v>0</v>
      </c>
      <c r="V417" s="390">
        <v>0</v>
      </c>
      <c r="W417" s="390">
        <v>0</v>
      </c>
      <c r="X417" s="390">
        <v>0</v>
      </c>
      <c r="Y417" s="390">
        <v>0</v>
      </c>
      <c r="Z417" s="390">
        <v>0</v>
      </c>
      <c r="AA417" s="390">
        <v>0</v>
      </c>
      <c r="AB417" s="390">
        <v>0</v>
      </c>
      <c r="AC417" s="32">
        <v>0</v>
      </c>
      <c r="AD417" s="55"/>
      <c r="AE417" s="262"/>
      <c r="AF417" s="262"/>
      <c r="AH417" s="33"/>
      <c r="AJ417" s="32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88"/>
      <c r="BJ417" s="29"/>
      <c r="BK417" s="324"/>
      <c r="BL417" s="324"/>
      <c r="BM417" s="324"/>
      <c r="BN417" s="324"/>
      <c r="BO417" s="324"/>
      <c r="BP417" s="324"/>
      <c r="BQ417" s="324"/>
      <c r="BR417" s="324"/>
      <c r="BS417" s="324"/>
      <c r="BT417" s="29"/>
      <c r="BU417" s="29"/>
      <c r="BV417" s="288"/>
      <c r="BW417" s="288"/>
      <c r="BX417" s="288"/>
      <c r="BY417" s="322"/>
      <c r="BZ417" s="288"/>
      <c r="DL417" s="29"/>
      <c r="DN417" s="289"/>
    </row>
    <row r="418" spans="1:118" ht="11.25" customHeight="1">
      <c r="A418" s="1">
        <f t="shared" si="967"/>
        <v>2022</v>
      </c>
      <c r="B418" s="390">
        <v>0</v>
      </c>
      <c r="C418" s="390">
        <v>0</v>
      </c>
      <c r="D418" s="390">
        <v>0</v>
      </c>
      <c r="E418" s="390">
        <v>0</v>
      </c>
      <c r="F418" s="390">
        <v>0</v>
      </c>
      <c r="G418" s="390">
        <v>0</v>
      </c>
      <c r="H418" s="390">
        <v>0</v>
      </c>
      <c r="I418" s="390">
        <v>0</v>
      </c>
      <c r="J418" s="390">
        <v>0</v>
      </c>
      <c r="K418" s="390">
        <v>0</v>
      </c>
      <c r="L418" s="390">
        <v>0</v>
      </c>
      <c r="M418" s="390">
        <v>0</v>
      </c>
      <c r="N418" s="319">
        <f t="shared" si="966"/>
        <v>0</v>
      </c>
      <c r="O418" s="30"/>
      <c r="P418" s="1">
        <f t="shared" si="968"/>
        <v>2022</v>
      </c>
      <c r="Q418" s="390">
        <v>0</v>
      </c>
      <c r="R418" s="390">
        <v>0</v>
      </c>
      <c r="S418" s="390">
        <v>0</v>
      </c>
      <c r="T418" s="390">
        <v>0</v>
      </c>
      <c r="U418" s="390">
        <v>0</v>
      </c>
      <c r="V418" s="390">
        <v>0</v>
      </c>
      <c r="W418" s="390">
        <v>0</v>
      </c>
      <c r="X418" s="390">
        <v>0</v>
      </c>
      <c r="Y418" s="390">
        <v>0</v>
      </c>
      <c r="Z418" s="390">
        <v>0</v>
      </c>
      <c r="AA418" s="390">
        <v>0</v>
      </c>
      <c r="AB418" s="390">
        <v>0</v>
      </c>
      <c r="AC418" s="32">
        <v>0</v>
      </c>
      <c r="AE418" s="237"/>
      <c r="AF418" s="259"/>
      <c r="AH418" s="33"/>
      <c r="AJ418" s="32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88"/>
      <c r="BJ418" s="29"/>
      <c r="BK418" s="324"/>
      <c r="BL418" s="324"/>
      <c r="BM418" s="324"/>
      <c r="BN418" s="324"/>
      <c r="BO418" s="324"/>
      <c r="BP418" s="324"/>
      <c r="BQ418" s="324"/>
      <c r="BR418" s="324"/>
      <c r="BS418" s="324"/>
      <c r="BT418" s="29"/>
      <c r="BU418" s="29"/>
      <c r="BV418" s="288"/>
      <c r="BW418" s="288"/>
      <c r="BX418" s="288"/>
      <c r="BY418" s="322"/>
      <c r="BZ418" s="288"/>
      <c r="DL418" s="29"/>
      <c r="DN418" s="289"/>
    </row>
    <row r="419" spans="1:118" ht="11.25" customHeight="1">
      <c r="A419" s="1">
        <f t="shared" si="967"/>
        <v>2023</v>
      </c>
      <c r="B419" s="390">
        <v>0</v>
      </c>
      <c r="C419" s="390">
        <v>0</v>
      </c>
      <c r="D419" s="390">
        <v>0</v>
      </c>
      <c r="E419" s="390">
        <v>0</v>
      </c>
      <c r="F419" s="390">
        <v>0</v>
      </c>
      <c r="G419" s="390">
        <v>0</v>
      </c>
      <c r="H419" s="390">
        <v>0</v>
      </c>
      <c r="I419" s="390">
        <v>0</v>
      </c>
      <c r="J419" s="390">
        <v>0</v>
      </c>
      <c r="K419" s="390">
        <v>0</v>
      </c>
      <c r="L419" s="390">
        <v>0</v>
      </c>
      <c r="M419" s="390">
        <v>0</v>
      </c>
      <c r="N419" s="319">
        <f t="shared" si="966"/>
        <v>0</v>
      </c>
      <c r="O419" s="30"/>
      <c r="P419" s="1">
        <f t="shared" si="968"/>
        <v>2023</v>
      </c>
      <c r="Q419" s="390">
        <v>0</v>
      </c>
      <c r="R419" s="390">
        <v>0</v>
      </c>
      <c r="S419" s="390">
        <v>0</v>
      </c>
      <c r="T419" s="390">
        <v>0</v>
      </c>
      <c r="U419" s="390">
        <v>0</v>
      </c>
      <c r="V419" s="390">
        <v>0</v>
      </c>
      <c r="W419" s="390">
        <v>0</v>
      </c>
      <c r="X419" s="390">
        <v>0</v>
      </c>
      <c r="Y419" s="390">
        <v>0</v>
      </c>
      <c r="Z419" s="390">
        <v>0</v>
      </c>
      <c r="AA419" s="390">
        <v>0</v>
      </c>
      <c r="AB419" s="390">
        <v>0</v>
      </c>
      <c r="AC419" s="32">
        <v>0</v>
      </c>
      <c r="AD419" s="55"/>
      <c r="AE419" s="262"/>
      <c r="AF419" s="262"/>
      <c r="AH419" s="33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88"/>
      <c r="BJ419" s="29"/>
      <c r="BK419" s="324"/>
      <c r="BL419" s="324"/>
      <c r="BM419" s="324"/>
      <c r="BN419" s="324"/>
      <c r="BO419" s="324"/>
      <c r="BP419" s="324"/>
      <c r="BQ419" s="324"/>
      <c r="BR419" s="324"/>
      <c r="BS419" s="324"/>
      <c r="BT419" s="29"/>
      <c r="BU419" s="29"/>
      <c r="BV419" s="288"/>
      <c r="BW419" s="288"/>
      <c r="BX419" s="288"/>
      <c r="BY419" s="322"/>
      <c r="BZ419" s="288"/>
      <c r="DL419" s="29"/>
      <c r="DN419" s="289"/>
    </row>
    <row r="420" spans="1:118" ht="11.25" customHeight="1">
      <c r="A420" s="1">
        <f t="shared" si="967"/>
        <v>2024</v>
      </c>
      <c r="B420" s="390">
        <v>0</v>
      </c>
      <c r="C420" s="390">
        <v>0</v>
      </c>
      <c r="D420" s="390">
        <v>0</v>
      </c>
      <c r="E420" s="390">
        <v>0</v>
      </c>
      <c r="F420" s="390">
        <v>0</v>
      </c>
      <c r="G420" s="390">
        <v>0</v>
      </c>
      <c r="H420" s="390">
        <v>0</v>
      </c>
      <c r="I420" s="390">
        <v>0</v>
      </c>
      <c r="J420" s="390">
        <v>0</v>
      </c>
      <c r="K420" s="390">
        <v>0</v>
      </c>
      <c r="L420" s="390">
        <v>0</v>
      </c>
      <c r="M420" s="390">
        <v>0</v>
      </c>
      <c r="N420" s="319">
        <f t="shared" si="966"/>
        <v>0</v>
      </c>
      <c r="O420" s="30"/>
      <c r="P420" s="1">
        <f t="shared" si="968"/>
        <v>2024</v>
      </c>
      <c r="Q420" s="390">
        <v>0</v>
      </c>
      <c r="R420" s="390">
        <v>0</v>
      </c>
      <c r="S420" s="390">
        <v>0</v>
      </c>
      <c r="T420" s="390">
        <v>0</v>
      </c>
      <c r="U420" s="390">
        <v>0</v>
      </c>
      <c r="V420" s="390">
        <v>0</v>
      </c>
      <c r="W420" s="390">
        <v>0</v>
      </c>
      <c r="X420" s="390">
        <v>0</v>
      </c>
      <c r="Y420" s="390">
        <v>0</v>
      </c>
      <c r="Z420" s="390">
        <v>0</v>
      </c>
      <c r="AA420" s="390">
        <v>0</v>
      </c>
      <c r="AB420" s="390">
        <v>0</v>
      </c>
      <c r="AC420" s="32">
        <v>0</v>
      </c>
      <c r="AE420" s="237"/>
      <c r="AF420" s="259"/>
      <c r="AH420" s="33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88"/>
      <c r="BJ420" s="29"/>
      <c r="BK420" s="324"/>
      <c r="BL420" s="324"/>
      <c r="BM420" s="324"/>
      <c r="BN420" s="324"/>
      <c r="BO420" s="324"/>
      <c r="BP420" s="324"/>
      <c r="BQ420" s="324"/>
      <c r="BR420" s="324"/>
      <c r="BS420" s="324"/>
      <c r="BT420" s="29"/>
      <c r="BU420" s="29"/>
      <c r="BV420" s="288"/>
      <c r="BW420" s="288"/>
      <c r="BX420" s="288"/>
      <c r="BY420" s="322"/>
      <c r="BZ420" s="288"/>
      <c r="DL420" s="29"/>
      <c r="DN420" s="289"/>
    </row>
    <row r="421" spans="1:118" ht="11.25" customHeight="1">
      <c r="A421" s="1">
        <f t="shared" si="967"/>
        <v>2025</v>
      </c>
      <c r="B421" s="390">
        <v>0</v>
      </c>
      <c r="C421" s="390">
        <v>0</v>
      </c>
      <c r="D421" s="390">
        <v>0</v>
      </c>
      <c r="E421" s="390">
        <v>0</v>
      </c>
      <c r="F421" s="390">
        <v>0</v>
      </c>
      <c r="G421" s="390">
        <v>0</v>
      </c>
      <c r="H421" s="390">
        <v>0</v>
      </c>
      <c r="I421" s="390">
        <v>0</v>
      </c>
      <c r="J421" s="390">
        <v>0</v>
      </c>
      <c r="K421" s="390">
        <v>0</v>
      </c>
      <c r="L421" s="390">
        <v>0</v>
      </c>
      <c r="M421" s="390">
        <v>0</v>
      </c>
      <c r="N421" s="303">
        <f t="shared" si="966"/>
        <v>0</v>
      </c>
      <c r="O421" s="30"/>
      <c r="P421" s="1">
        <f t="shared" si="968"/>
        <v>2025</v>
      </c>
      <c r="Q421" s="390">
        <v>0</v>
      </c>
      <c r="R421" s="390">
        <v>0</v>
      </c>
      <c r="S421" s="390">
        <v>0</v>
      </c>
      <c r="T421" s="390">
        <v>0</v>
      </c>
      <c r="U421" s="390">
        <v>0</v>
      </c>
      <c r="V421" s="390">
        <v>0</v>
      </c>
      <c r="W421" s="390">
        <v>0</v>
      </c>
      <c r="X421" s="390">
        <v>0</v>
      </c>
      <c r="Y421" s="390">
        <v>0</v>
      </c>
      <c r="Z421" s="390">
        <v>0</v>
      </c>
      <c r="AA421" s="390">
        <v>0</v>
      </c>
      <c r="AB421" s="390">
        <v>0</v>
      </c>
      <c r="AC421" s="32">
        <v>0</v>
      </c>
      <c r="AD421" s="55"/>
      <c r="AE421" s="262"/>
      <c r="AF421" s="262"/>
      <c r="AG421" s="25"/>
      <c r="AH421" s="33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88"/>
      <c r="BJ421" s="29"/>
      <c r="BK421" s="324"/>
      <c r="BL421" s="324"/>
      <c r="BM421" s="324"/>
      <c r="BN421" s="324"/>
      <c r="BO421" s="324"/>
      <c r="BP421" s="324"/>
      <c r="BQ421" s="324"/>
      <c r="BR421" s="324"/>
      <c r="BS421" s="324"/>
      <c r="BT421" s="29"/>
      <c r="BU421" s="29"/>
      <c r="BV421" s="288"/>
      <c r="BW421" s="288"/>
      <c r="BX421" s="288"/>
      <c r="BY421" s="322"/>
      <c r="BZ421" s="288"/>
      <c r="DL421" s="29"/>
      <c r="DN421" s="289"/>
    </row>
    <row r="422" spans="1:118" ht="11.25" customHeight="1">
      <c r="A422" s="1">
        <f t="shared" si="967"/>
        <v>2026</v>
      </c>
      <c r="B422" s="390">
        <v>0</v>
      </c>
      <c r="C422" s="390">
        <v>0</v>
      </c>
      <c r="D422" s="390">
        <v>0</v>
      </c>
      <c r="E422" s="390">
        <v>0</v>
      </c>
      <c r="F422" s="390">
        <v>0</v>
      </c>
      <c r="G422" s="390">
        <v>0</v>
      </c>
      <c r="H422" s="390">
        <v>0</v>
      </c>
      <c r="I422" s="390">
        <v>0</v>
      </c>
      <c r="J422" s="390">
        <v>0</v>
      </c>
      <c r="K422" s="390">
        <v>0</v>
      </c>
      <c r="L422" s="390">
        <v>0</v>
      </c>
      <c r="M422" s="390">
        <v>0</v>
      </c>
      <c r="N422" s="303">
        <f t="shared" si="966"/>
        <v>0</v>
      </c>
      <c r="O422" s="30"/>
      <c r="P422" s="1">
        <f t="shared" si="968"/>
        <v>2026</v>
      </c>
      <c r="Q422" s="390">
        <v>0</v>
      </c>
      <c r="R422" s="390">
        <v>0</v>
      </c>
      <c r="S422" s="390">
        <v>0</v>
      </c>
      <c r="T422" s="390">
        <v>0</v>
      </c>
      <c r="U422" s="390">
        <v>0</v>
      </c>
      <c r="V422" s="390">
        <v>0</v>
      </c>
      <c r="W422" s="390">
        <v>0</v>
      </c>
      <c r="X422" s="390">
        <v>0</v>
      </c>
      <c r="Y422" s="390">
        <v>0</v>
      </c>
      <c r="Z422" s="390">
        <v>0</v>
      </c>
      <c r="AA422" s="390">
        <v>0</v>
      </c>
      <c r="AB422" s="390">
        <v>0</v>
      </c>
      <c r="AC422" s="32">
        <v>0</v>
      </c>
      <c r="AE422" s="237"/>
      <c r="AF422" s="259"/>
      <c r="AG422" s="25"/>
      <c r="AH422" s="33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88"/>
      <c r="BJ422" s="29"/>
      <c r="BK422" s="324"/>
      <c r="BL422" s="324"/>
      <c r="BM422" s="324"/>
      <c r="BN422" s="324"/>
      <c r="BO422" s="324"/>
      <c r="BP422" s="324"/>
      <c r="BQ422" s="324"/>
      <c r="BR422" s="324"/>
      <c r="BS422" s="324"/>
      <c r="BT422" s="29"/>
      <c r="BU422" s="29"/>
      <c r="BV422" s="288"/>
      <c r="BW422" s="288"/>
      <c r="BX422" s="288"/>
      <c r="BY422" s="322"/>
      <c r="BZ422" s="288"/>
      <c r="DL422" s="29"/>
      <c r="DN422" s="289"/>
    </row>
    <row r="423" spans="1:118" ht="11.25" customHeight="1">
      <c r="A423" s="1">
        <f t="shared" si="967"/>
        <v>2027</v>
      </c>
      <c r="B423" s="390">
        <v>0</v>
      </c>
      <c r="C423" s="390">
        <v>0</v>
      </c>
      <c r="D423" s="390">
        <v>0</v>
      </c>
      <c r="E423" s="390">
        <v>0</v>
      </c>
      <c r="F423" s="390">
        <v>0</v>
      </c>
      <c r="G423" s="390">
        <v>0</v>
      </c>
      <c r="H423" s="390">
        <v>0</v>
      </c>
      <c r="I423" s="390">
        <v>0</v>
      </c>
      <c r="J423" s="390">
        <v>0</v>
      </c>
      <c r="K423" s="390">
        <v>0</v>
      </c>
      <c r="L423" s="390">
        <v>0</v>
      </c>
      <c r="M423" s="390">
        <v>0</v>
      </c>
      <c r="N423" s="303">
        <f t="shared" si="966"/>
        <v>0</v>
      </c>
      <c r="P423" s="1">
        <f t="shared" si="968"/>
        <v>2027</v>
      </c>
      <c r="Q423" s="390">
        <v>0</v>
      </c>
      <c r="R423" s="390">
        <v>0</v>
      </c>
      <c r="S423" s="390">
        <v>0</v>
      </c>
      <c r="T423" s="390">
        <v>0</v>
      </c>
      <c r="U423" s="390">
        <v>0</v>
      </c>
      <c r="V423" s="390">
        <v>0</v>
      </c>
      <c r="W423" s="390">
        <v>0</v>
      </c>
      <c r="X423" s="390">
        <v>0</v>
      </c>
      <c r="Y423" s="390">
        <v>0</v>
      </c>
      <c r="Z423" s="390">
        <v>0</v>
      </c>
      <c r="AA423" s="390">
        <v>0</v>
      </c>
      <c r="AB423" s="390">
        <v>0</v>
      </c>
      <c r="AC423" s="32">
        <v>0</v>
      </c>
      <c r="AD423" s="55"/>
      <c r="AE423" s="262"/>
      <c r="AF423" s="262"/>
      <c r="AG423" s="25"/>
      <c r="AH423" s="33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88"/>
      <c r="BJ423" s="29"/>
      <c r="BK423" s="324"/>
      <c r="BL423" s="324"/>
      <c r="BM423" s="324"/>
      <c r="BN423" s="324"/>
      <c r="BO423" s="324"/>
      <c r="BP423" s="324"/>
      <c r="BQ423" s="324"/>
      <c r="BR423" s="324"/>
      <c r="BS423" s="324"/>
      <c r="BT423" s="29"/>
      <c r="BU423" s="29"/>
      <c r="BV423" s="288"/>
      <c r="BW423" s="288"/>
      <c r="BX423" s="288"/>
      <c r="BY423" s="322"/>
      <c r="BZ423" s="288"/>
      <c r="DL423" s="29"/>
      <c r="DN423" s="289"/>
    </row>
    <row r="424" spans="1:118" ht="11.25" customHeight="1">
      <c r="A424" s="1">
        <f t="shared" si="967"/>
        <v>2028</v>
      </c>
      <c r="B424" s="390">
        <v>0</v>
      </c>
      <c r="C424" s="390">
        <v>0</v>
      </c>
      <c r="D424" s="390">
        <v>0</v>
      </c>
      <c r="E424" s="390">
        <v>0</v>
      </c>
      <c r="F424" s="390">
        <v>0</v>
      </c>
      <c r="G424" s="390">
        <v>0</v>
      </c>
      <c r="H424" s="390">
        <v>0</v>
      </c>
      <c r="I424" s="390">
        <v>0</v>
      </c>
      <c r="J424" s="390">
        <v>0</v>
      </c>
      <c r="K424" s="390">
        <v>0</v>
      </c>
      <c r="L424" s="390">
        <v>0</v>
      </c>
      <c r="M424" s="390">
        <v>0</v>
      </c>
      <c r="N424" s="303">
        <f t="shared" si="966"/>
        <v>0</v>
      </c>
      <c r="P424" s="1">
        <f t="shared" si="968"/>
        <v>2028</v>
      </c>
      <c r="Q424" s="390">
        <v>0</v>
      </c>
      <c r="R424" s="390">
        <v>0</v>
      </c>
      <c r="S424" s="390">
        <v>0</v>
      </c>
      <c r="T424" s="390">
        <v>0</v>
      </c>
      <c r="U424" s="390">
        <v>0</v>
      </c>
      <c r="V424" s="390">
        <v>0</v>
      </c>
      <c r="W424" s="390">
        <v>0</v>
      </c>
      <c r="X424" s="390">
        <v>0</v>
      </c>
      <c r="Y424" s="390">
        <v>0</v>
      </c>
      <c r="Z424" s="390">
        <v>0</v>
      </c>
      <c r="AA424" s="390">
        <v>0</v>
      </c>
      <c r="AB424" s="390">
        <v>0</v>
      </c>
      <c r="AC424" s="32">
        <v>0</v>
      </c>
      <c r="AE424" s="237"/>
      <c r="AF424" s="259"/>
      <c r="AG424" s="25"/>
      <c r="AH424" s="33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88"/>
      <c r="BJ424" s="29"/>
      <c r="BK424" s="324"/>
      <c r="BL424" s="324"/>
      <c r="BM424" s="324"/>
      <c r="BN424" s="324"/>
      <c r="BO424" s="324"/>
      <c r="BP424" s="324"/>
      <c r="BQ424" s="324"/>
      <c r="BR424" s="324"/>
      <c r="BS424" s="324"/>
      <c r="BT424" s="29"/>
      <c r="BU424" s="29"/>
      <c r="BV424" s="288"/>
      <c r="BW424" s="288"/>
      <c r="BX424" s="288"/>
      <c r="BY424" s="322"/>
      <c r="BZ424" s="288"/>
      <c r="DL424" s="29"/>
      <c r="DN424" s="289"/>
    </row>
    <row r="425" spans="1:118" s="26" customFormat="1" ht="11.25" customHeight="1">
      <c r="A425" s="1">
        <f t="shared" si="967"/>
        <v>2029</v>
      </c>
      <c r="B425" s="390">
        <v>0</v>
      </c>
      <c r="C425" s="390">
        <v>0</v>
      </c>
      <c r="D425" s="390">
        <v>0</v>
      </c>
      <c r="E425" s="390">
        <v>0</v>
      </c>
      <c r="F425" s="390">
        <v>0</v>
      </c>
      <c r="G425" s="390">
        <v>0</v>
      </c>
      <c r="H425" s="390">
        <v>0</v>
      </c>
      <c r="I425" s="390">
        <v>0</v>
      </c>
      <c r="J425" s="390">
        <v>0</v>
      </c>
      <c r="K425" s="390">
        <v>0</v>
      </c>
      <c r="L425" s="390">
        <v>0</v>
      </c>
      <c r="M425" s="390">
        <v>0</v>
      </c>
      <c r="N425" s="303">
        <f t="shared" si="966"/>
        <v>0</v>
      </c>
      <c r="O425" s="29"/>
      <c r="P425" s="1">
        <f t="shared" si="968"/>
        <v>2029</v>
      </c>
      <c r="Q425" s="390">
        <v>0</v>
      </c>
      <c r="R425" s="390">
        <v>0</v>
      </c>
      <c r="S425" s="390">
        <v>0</v>
      </c>
      <c r="T425" s="390">
        <v>0</v>
      </c>
      <c r="U425" s="390">
        <v>0</v>
      </c>
      <c r="V425" s="390">
        <v>0</v>
      </c>
      <c r="W425" s="390">
        <v>0</v>
      </c>
      <c r="X425" s="390">
        <v>0</v>
      </c>
      <c r="Y425" s="390">
        <v>0</v>
      </c>
      <c r="Z425" s="390">
        <v>0</v>
      </c>
      <c r="AA425" s="390">
        <v>0</v>
      </c>
      <c r="AB425" s="390">
        <v>0</v>
      </c>
      <c r="AC425" s="32">
        <v>0</v>
      </c>
      <c r="AD425" s="55"/>
      <c r="AE425" s="262"/>
      <c r="AF425" s="262"/>
      <c r="AG425" s="25"/>
      <c r="AH425" s="33"/>
      <c r="AI425" s="25"/>
      <c r="AL425" s="172"/>
      <c r="AM425" s="172"/>
      <c r="AN425" s="172"/>
      <c r="AO425" s="172"/>
      <c r="AP425" s="172"/>
      <c r="AQ425" s="172"/>
      <c r="AR425" s="29"/>
      <c r="AS425" s="172"/>
      <c r="AT425" s="29"/>
      <c r="AU425" s="29"/>
      <c r="AV425" s="29"/>
      <c r="AW425" s="29"/>
      <c r="AX425" s="29"/>
      <c r="AY425" s="60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88"/>
      <c r="BJ425" s="29"/>
      <c r="BK425" s="324"/>
      <c r="BL425" s="324"/>
      <c r="BM425" s="324"/>
      <c r="BN425" s="324"/>
      <c r="BO425" s="324"/>
      <c r="BP425" s="324"/>
      <c r="BQ425" s="324"/>
      <c r="BR425" s="324"/>
      <c r="BS425" s="324"/>
      <c r="BT425" s="29"/>
      <c r="BU425" s="29"/>
      <c r="BV425" s="288"/>
      <c r="BW425" s="288"/>
      <c r="BX425" s="288"/>
      <c r="BY425" s="322"/>
      <c r="BZ425" s="288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609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H425" s="516"/>
      <c r="DI425" s="516"/>
      <c r="DL425" s="172"/>
      <c r="DM425" s="25"/>
      <c r="DN425" s="599"/>
    </row>
    <row r="426" spans="1:118" ht="11.25" customHeight="1">
      <c r="A426" s="1">
        <f t="shared" si="967"/>
        <v>2030</v>
      </c>
      <c r="B426" s="390">
        <v>0</v>
      </c>
      <c r="C426" s="390">
        <v>0</v>
      </c>
      <c r="D426" s="390">
        <v>0</v>
      </c>
      <c r="E426" s="390">
        <v>0</v>
      </c>
      <c r="F426" s="390">
        <v>0</v>
      </c>
      <c r="G426" s="390">
        <v>0</v>
      </c>
      <c r="H426" s="390">
        <v>0</v>
      </c>
      <c r="I426" s="390">
        <v>0</v>
      </c>
      <c r="J426" s="390">
        <v>0</v>
      </c>
      <c r="K426" s="390">
        <v>0</v>
      </c>
      <c r="L426" s="390">
        <v>0</v>
      </c>
      <c r="M426" s="390">
        <v>0</v>
      </c>
      <c r="N426" s="303">
        <f t="shared" si="966"/>
        <v>0</v>
      </c>
      <c r="P426" s="1">
        <f t="shared" si="968"/>
        <v>2030</v>
      </c>
      <c r="Q426" s="390">
        <v>0</v>
      </c>
      <c r="R426" s="390">
        <v>0</v>
      </c>
      <c r="S426" s="390">
        <v>0</v>
      </c>
      <c r="T426" s="390">
        <v>0</v>
      </c>
      <c r="U426" s="390">
        <v>0</v>
      </c>
      <c r="V426" s="390">
        <v>0</v>
      </c>
      <c r="W426" s="390">
        <v>0</v>
      </c>
      <c r="X426" s="390">
        <v>0</v>
      </c>
      <c r="Y426" s="390">
        <v>0</v>
      </c>
      <c r="Z426" s="390">
        <v>0</v>
      </c>
      <c r="AA426" s="390">
        <v>0</v>
      </c>
      <c r="AB426" s="390">
        <v>0</v>
      </c>
      <c r="AC426" s="32">
        <v>0</v>
      </c>
      <c r="AE426" s="237"/>
      <c r="AF426" s="259"/>
      <c r="AG426" s="25"/>
      <c r="AH426" s="33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88"/>
      <c r="BJ426" s="29"/>
      <c r="BK426" s="324"/>
      <c r="BL426" s="324"/>
      <c r="BM426" s="324"/>
      <c r="BN426" s="324"/>
      <c r="BO426" s="324"/>
      <c r="BP426" s="324"/>
      <c r="BQ426" s="324"/>
      <c r="BR426" s="324"/>
      <c r="BS426" s="324"/>
      <c r="BT426" s="29"/>
      <c r="BU426" s="29"/>
      <c r="BV426" s="288"/>
      <c r="BW426" s="288"/>
      <c r="BX426" s="288"/>
      <c r="BY426" s="322"/>
      <c r="BZ426" s="288"/>
      <c r="DL426" s="29"/>
      <c r="DN426" s="289"/>
    </row>
    <row r="427" spans="1:118" s="34" customFormat="1" ht="11.25" customHeight="1">
      <c r="A427" s="1">
        <f t="shared" si="967"/>
        <v>2031</v>
      </c>
      <c r="B427" s="390">
        <v>0</v>
      </c>
      <c r="C427" s="390">
        <v>0</v>
      </c>
      <c r="D427" s="390">
        <v>0</v>
      </c>
      <c r="E427" s="390">
        <v>0</v>
      </c>
      <c r="F427" s="390">
        <v>0</v>
      </c>
      <c r="G427" s="390">
        <v>0</v>
      </c>
      <c r="H427" s="390">
        <v>0</v>
      </c>
      <c r="I427" s="390">
        <v>0</v>
      </c>
      <c r="J427" s="390">
        <v>0</v>
      </c>
      <c r="K427" s="390">
        <v>0</v>
      </c>
      <c r="L427" s="390">
        <v>0</v>
      </c>
      <c r="M427" s="390">
        <v>0</v>
      </c>
      <c r="N427" s="303">
        <f t="shared" ref="N427:N436" si="969">SUM(B427:M427)</f>
        <v>0</v>
      </c>
      <c r="O427" s="29"/>
      <c r="P427" s="1">
        <f t="shared" ref="P427:P436" si="970">A427</f>
        <v>2031</v>
      </c>
      <c r="Q427" s="390">
        <v>0</v>
      </c>
      <c r="R427" s="390">
        <v>0</v>
      </c>
      <c r="S427" s="390">
        <v>0</v>
      </c>
      <c r="T427" s="390">
        <v>0</v>
      </c>
      <c r="U427" s="390">
        <v>0</v>
      </c>
      <c r="V427" s="390">
        <v>0</v>
      </c>
      <c r="W427" s="390">
        <v>0</v>
      </c>
      <c r="X427" s="390">
        <v>0</v>
      </c>
      <c r="Y427" s="390">
        <v>0</v>
      </c>
      <c r="Z427" s="390">
        <v>0</v>
      </c>
      <c r="AA427" s="390">
        <v>0</v>
      </c>
      <c r="AB427" s="390">
        <v>0</v>
      </c>
      <c r="AC427" s="32">
        <v>0</v>
      </c>
      <c r="AD427" s="55"/>
      <c r="AE427" s="262"/>
      <c r="AF427" s="262"/>
      <c r="AG427" s="25"/>
      <c r="AH427" s="33"/>
      <c r="AI427" s="25"/>
      <c r="AL427" s="331"/>
      <c r="AM427" s="331"/>
      <c r="AN427" s="331"/>
      <c r="AO427" s="331"/>
      <c r="AP427" s="331"/>
      <c r="AQ427" s="331"/>
      <c r="AR427" s="29"/>
      <c r="AS427" s="331"/>
      <c r="AT427" s="29"/>
      <c r="AU427" s="29"/>
      <c r="AV427" s="29"/>
      <c r="AW427" s="29"/>
      <c r="AX427" s="29"/>
      <c r="AY427" s="60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88"/>
      <c r="BJ427" s="29"/>
      <c r="BK427" s="324"/>
      <c r="BL427" s="324"/>
      <c r="BM427" s="324"/>
      <c r="BN427" s="324"/>
      <c r="BO427" s="324"/>
      <c r="BP427" s="324"/>
      <c r="BQ427" s="324"/>
      <c r="BR427" s="324"/>
      <c r="BS427" s="324"/>
      <c r="BT427" s="29"/>
      <c r="BU427" s="29"/>
      <c r="BV427" s="288"/>
      <c r="BW427" s="288"/>
      <c r="BX427" s="288"/>
      <c r="BY427" s="322"/>
      <c r="BZ427" s="288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609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H427" s="518"/>
      <c r="DI427" s="518"/>
      <c r="DL427" s="331"/>
      <c r="DM427" s="25"/>
      <c r="DN427" s="289"/>
    </row>
    <row r="428" spans="1:118" ht="11.25" customHeight="1">
      <c r="A428" s="1">
        <f t="shared" si="967"/>
        <v>2032</v>
      </c>
      <c r="B428" s="390">
        <v>0</v>
      </c>
      <c r="C428" s="390">
        <v>0</v>
      </c>
      <c r="D428" s="390">
        <v>0</v>
      </c>
      <c r="E428" s="390">
        <v>0</v>
      </c>
      <c r="F428" s="390">
        <v>0</v>
      </c>
      <c r="G428" s="390">
        <v>0</v>
      </c>
      <c r="H428" s="390">
        <v>0</v>
      </c>
      <c r="I428" s="390">
        <v>0</v>
      </c>
      <c r="J428" s="390">
        <v>0</v>
      </c>
      <c r="K428" s="390">
        <v>0</v>
      </c>
      <c r="L428" s="390">
        <v>0</v>
      </c>
      <c r="M428" s="390">
        <v>0</v>
      </c>
      <c r="N428" s="303">
        <f t="shared" si="969"/>
        <v>0</v>
      </c>
      <c r="P428" s="1">
        <f t="shared" si="970"/>
        <v>2032</v>
      </c>
      <c r="Q428" s="390">
        <v>0</v>
      </c>
      <c r="R428" s="390">
        <v>0</v>
      </c>
      <c r="S428" s="390">
        <v>0</v>
      </c>
      <c r="T428" s="390">
        <v>0</v>
      </c>
      <c r="U428" s="390">
        <v>0</v>
      </c>
      <c r="V428" s="390">
        <v>0</v>
      </c>
      <c r="W428" s="390">
        <v>0</v>
      </c>
      <c r="X428" s="390">
        <v>0</v>
      </c>
      <c r="Y428" s="390">
        <v>0</v>
      </c>
      <c r="Z428" s="390">
        <v>0</v>
      </c>
      <c r="AA428" s="390">
        <v>0</v>
      </c>
      <c r="AB428" s="390">
        <v>0</v>
      </c>
      <c r="AC428" s="32">
        <v>0</v>
      </c>
      <c r="AE428" s="237"/>
      <c r="AF428" s="259"/>
      <c r="AG428" s="25"/>
      <c r="AH428" s="33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88"/>
      <c r="BJ428" s="29"/>
      <c r="BK428" s="324"/>
      <c r="BL428" s="324"/>
      <c r="BM428" s="324"/>
      <c r="BN428" s="324"/>
      <c r="BO428" s="324"/>
      <c r="BP428" s="324"/>
      <c r="BQ428" s="324"/>
      <c r="BR428" s="324"/>
      <c r="BS428" s="324"/>
      <c r="BT428" s="29"/>
      <c r="BU428" s="29"/>
      <c r="BV428" s="288"/>
      <c r="BW428" s="288"/>
      <c r="BX428" s="288"/>
      <c r="BY428" s="322"/>
      <c r="BZ428" s="288"/>
      <c r="DL428" s="29"/>
      <c r="DN428" s="289"/>
    </row>
    <row r="429" spans="1:118" ht="11.25" customHeight="1">
      <c r="A429" s="1">
        <f t="shared" si="967"/>
        <v>2033</v>
      </c>
      <c r="B429" s="390">
        <v>0</v>
      </c>
      <c r="C429" s="390">
        <v>0</v>
      </c>
      <c r="D429" s="390">
        <v>0</v>
      </c>
      <c r="E429" s="390">
        <v>0</v>
      </c>
      <c r="F429" s="390">
        <v>0</v>
      </c>
      <c r="G429" s="390">
        <v>0</v>
      </c>
      <c r="H429" s="390">
        <v>0</v>
      </c>
      <c r="I429" s="390">
        <v>0</v>
      </c>
      <c r="J429" s="390">
        <v>0</v>
      </c>
      <c r="K429" s="390">
        <v>0</v>
      </c>
      <c r="L429" s="390">
        <v>0</v>
      </c>
      <c r="M429" s="390">
        <v>0</v>
      </c>
      <c r="N429" s="303">
        <f t="shared" si="969"/>
        <v>0</v>
      </c>
      <c r="P429" s="1">
        <f t="shared" si="970"/>
        <v>2033</v>
      </c>
      <c r="Q429" s="390">
        <v>0</v>
      </c>
      <c r="R429" s="390">
        <v>0</v>
      </c>
      <c r="S429" s="390">
        <v>0</v>
      </c>
      <c r="T429" s="390">
        <v>0</v>
      </c>
      <c r="U429" s="390">
        <v>0</v>
      </c>
      <c r="V429" s="390">
        <v>0</v>
      </c>
      <c r="W429" s="390">
        <v>0</v>
      </c>
      <c r="X429" s="390">
        <v>0</v>
      </c>
      <c r="Y429" s="390">
        <v>0</v>
      </c>
      <c r="Z429" s="390">
        <v>0</v>
      </c>
      <c r="AA429" s="390">
        <v>0</v>
      </c>
      <c r="AB429" s="390">
        <v>0</v>
      </c>
      <c r="AC429" s="32">
        <v>0</v>
      </c>
      <c r="AD429" s="55"/>
      <c r="AE429" s="262"/>
      <c r="AF429" s="262"/>
      <c r="AG429" s="25"/>
      <c r="AH429" s="25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88"/>
      <c r="BJ429" s="29"/>
      <c r="BK429" s="324"/>
      <c r="BL429" s="324"/>
      <c r="BM429" s="324"/>
      <c r="BN429" s="324"/>
      <c r="BO429" s="324"/>
      <c r="BP429" s="324"/>
      <c r="BQ429" s="324"/>
      <c r="BR429" s="324"/>
      <c r="BS429" s="324"/>
      <c r="BT429" s="29"/>
      <c r="BU429" s="29"/>
      <c r="BV429" s="288"/>
      <c r="BW429" s="288"/>
      <c r="BX429" s="288"/>
      <c r="BY429" s="322"/>
      <c r="BZ429" s="288"/>
      <c r="DL429" s="29"/>
      <c r="DN429" s="289"/>
    </row>
    <row r="430" spans="1:118" ht="11.25" customHeight="1">
      <c r="A430" s="1">
        <f t="shared" si="967"/>
        <v>2034</v>
      </c>
      <c r="B430" s="390">
        <v>0</v>
      </c>
      <c r="C430" s="390">
        <v>0</v>
      </c>
      <c r="D430" s="390">
        <v>0</v>
      </c>
      <c r="E430" s="390">
        <v>0</v>
      </c>
      <c r="F430" s="390">
        <v>0</v>
      </c>
      <c r="G430" s="390">
        <v>0</v>
      </c>
      <c r="H430" s="390">
        <v>0</v>
      </c>
      <c r="I430" s="390">
        <v>0</v>
      </c>
      <c r="J430" s="390">
        <v>0</v>
      </c>
      <c r="K430" s="390">
        <v>0</v>
      </c>
      <c r="L430" s="390">
        <v>0</v>
      </c>
      <c r="M430" s="390">
        <v>0</v>
      </c>
      <c r="N430" s="303">
        <f t="shared" si="969"/>
        <v>0</v>
      </c>
      <c r="P430" s="1">
        <f t="shared" si="970"/>
        <v>2034</v>
      </c>
      <c r="Q430" s="390">
        <v>0</v>
      </c>
      <c r="R430" s="390">
        <v>0</v>
      </c>
      <c r="S430" s="390">
        <v>0</v>
      </c>
      <c r="T430" s="390">
        <v>0</v>
      </c>
      <c r="U430" s="390">
        <v>0</v>
      </c>
      <c r="V430" s="390">
        <v>0</v>
      </c>
      <c r="W430" s="390">
        <v>0</v>
      </c>
      <c r="X430" s="390">
        <v>0</v>
      </c>
      <c r="Y430" s="390">
        <v>0</v>
      </c>
      <c r="Z430" s="390">
        <v>0</v>
      </c>
      <c r="AA430" s="390">
        <v>0</v>
      </c>
      <c r="AB430" s="390">
        <v>0</v>
      </c>
      <c r="AC430" s="32">
        <v>0</v>
      </c>
      <c r="AE430" s="237"/>
      <c r="AF430" s="259"/>
      <c r="AG430" s="25"/>
      <c r="AH430" s="25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88"/>
      <c r="BJ430" s="29"/>
      <c r="BK430" s="324"/>
      <c r="BL430" s="324"/>
      <c r="BM430" s="324"/>
      <c r="BN430" s="324"/>
      <c r="BO430" s="324"/>
      <c r="BP430" s="324"/>
      <c r="BQ430" s="324"/>
      <c r="BR430" s="324"/>
      <c r="BS430" s="324"/>
      <c r="BT430" s="29"/>
      <c r="BU430" s="29"/>
      <c r="BV430" s="288"/>
      <c r="BW430" s="288"/>
      <c r="BX430" s="288"/>
      <c r="BY430" s="322"/>
      <c r="BZ430" s="288"/>
      <c r="DL430" s="29"/>
      <c r="DN430" s="289"/>
    </row>
    <row r="431" spans="1:118" ht="11.25" customHeight="1">
      <c r="A431" s="1">
        <f t="shared" si="967"/>
        <v>2035</v>
      </c>
      <c r="B431" s="390">
        <v>0</v>
      </c>
      <c r="C431" s="390">
        <v>0</v>
      </c>
      <c r="D431" s="390">
        <v>0</v>
      </c>
      <c r="E431" s="390">
        <v>0</v>
      </c>
      <c r="F431" s="390">
        <v>0</v>
      </c>
      <c r="G431" s="390">
        <v>0</v>
      </c>
      <c r="H431" s="390">
        <v>0</v>
      </c>
      <c r="I431" s="390">
        <v>0</v>
      </c>
      <c r="J431" s="390">
        <v>0</v>
      </c>
      <c r="K431" s="390">
        <v>0</v>
      </c>
      <c r="L431" s="390">
        <v>0</v>
      </c>
      <c r="M431" s="390">
        <v>0</v>
      </c>
      <c r="N431" s="303">
        <f t="shared" si="969"/>
        <v>0</v>
      </c>
      <c r="P431" s="1">
        <f t="shared" si="970"/>
        <v>2035</v>
      </c>
      <c r="Q431" s="390">
        <v>0</v>
      </c>
      <c r="R431" s="390">
        <v>0</v>
      </c>
      <c r="S431" s="390">
        <v>0</v>
      </c>
      <c r="T431" s="390">
        <v>0</v>
      </c>
      <c r="U431" s="390">
        <v>0</v>
      </c>
      <c r="V431" s="390">
        <v>0</v>
      </c>
      <c r="W431" s="390">
        <v>0</v>
      </c>
      <c r="X431" s="390">
        <v>0</v>
      </c>
      <c r="Y431" s="390">
        <v>0</v>
      </c>
      <c r="Z431" s="390">
        <v>0</v>
      </c>
      <c r="AA431" s="390">
        <v>0</v>
      </c>
      <c r="AB431" s="390">
        <v>0</v>
      </c>
      <c r="AC431" s="32">
        <v>0</v>
      </c>
      <c r="AD431" s="55"/>
      <c r="AE431" s="262"/>
      <c r="AF431" s="262"/>
      <c r="AG431" s="25"/>
      <c r="AH431" s="25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88"/>
      <c r="BJ431" s="29"/>
      <c r="BK431" s="324"/>
      <c r="BL431" s="324"/>
      <c r="BM431" s="324"/>
      <c r="BN431" s="324"/>
      <c r="BO431" s="324"/>
      <c r="BP431" s="324"/>
      <c r="BQ431" s="324"/>
      <c r="BR431" s="324"/>
      <c r="BS431" s="324"/>
      <c r="BT431" s="29"/>
      <c r="BU431" s="29"/>
      <c r="BV431" s="288"/>
      <c r="BW431" s="288"/>
      <c r="BX431" s="288"/>
      <c r="BY431" s="322"/>
      <c r="BZ431" s="288"/>
      <c r="DL431" s="29"/>
      <c r="DN431" s="289"/>
    </row>
    <row r="432" spans="1:118" ht="11.25" customHeight="1">
      <c r="A432" s="1">
        <f t="shared" si="967"/>
        <v>2036</v>
      </c>
      <c r="B432" s="390">
        <v>0</v>
      </c>
      <c r="C432" s="390">
        <v>0</v>
      </c>
      <c r="D432" s="390">
        <v>0</v>
      </c>
      <c r="E432" s="390">
        <v>0</v>
      </c>
      <c r="F432" s="390">
        <v>0</v>
      </c>
      <c r="G432" s="390">
        <v>0</v>
      </c>
      <c r="H432" s="390">
        <v>0</v>
      </c>
      <c r="I432" s="390">
        <v>0</v>
      </c>
      <c r="J432" s="390">
        <v>0</v>
      </c>
      <c r="K432" s="390">
        <v>0</v>
      </c>
      <c r="L432" s="390">
        <v>0</v>
      </c>
      <c r="M432" s="390">
        <v>0</v>
      </c>
      <c r="N432" s="303">
        <f t="shared" si="969"/>
        <v>0</v>
      </c>
      <c r="P432" s="1">
        <f t="shared" si="970"/>
        <v>2036</v>
      </c>
      <c r="Q432" s="390">
        <v>0</v>
      </c>
      <c r="R432" s="390">
        <v>0</v>
      </c>
      <c r="S432" s="390">
        <v>0</v>
      </c>
      <c r="T432" s="390">
        <v>0</v>
      </c>
      <c r="U432" s="390">
        <v>0</v>
      </c>
      <c r="V432" s="390">
        <v>0</v>
      </c>
      <c r="W432" s="390">
        <v>0</v>
      </c>
      <c r="X432" s="390">
        <v>0</v>
      </c>
      <c r="Y432" s="390">
        <v>0</v>
      </c>
      <c r="Z432" s="390">
        <v>0</v>
      </c>
      <c r="AA432" s="390">
        <v>0</v>
      </c>
      <c r="AB432" s="390">
        <v>0</v>
      </c>
      <c r="AC432" s="32">
        <v>0</v>
      </c>
      <c r="AE432" s="237"/>
      <c r="AF432" s="259"/>
      <c r="AG432" s="25"/>
      <c r="AH432" s="29"/>
      <c r="AI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88"/>
      <c r="BJ432" s="29"/>
      <c r="BK432" s="324"/>
      <c r="BL432" s="324"/>
      <c r="BM432" s="324"/>
      <c r="BN432" s="324"/>
      <c r="BO432" s="324"/>
      <c r="BP432" s="324"/>
      <c r="BQ432" s="324"/>
      <c r="BR432" s="324"/>
      <c r="BS432" s="324"/>
      <c r="BT432" s="29"/>
      <c r="BU432" s="29"/>
      <c r="BV432" s="288"/>
      <c r="BW432" s="288"/>
      <c r="BX432" s="288"/>
      <c r="BY432" s="322"/>
      <c r="BZ432" s="288"/>
      <c r="DL432" s="29"/>
      <c r="DN432" s="289"/>
    </row>
    <row r="433" spans="1:118" ht="11.25" customHeight="1">
      <c r="A433" s="1">
        <f t="shared" si="967"/>
        <v>2037</v>
      </c>
      <c r="B433" s="390">
        <v>0</v>
      </c>
      <c r="C433" s="390">
        <v>0</v>
      </c>
      <c r="D433" s="390">
        <v>0</v>
      </c>
      <c r="E433" s="390">
        <v>0</v>
      </c>
      <c r="F433" s="390">
        <v>0</v>
      </c>
      <c r="G433" s="390">
        <v>0</v>
      </c>
      <c r="H433" s="390">
        <v>0</v>
      </c>
      <c r="I433" s="390">
        <v>0</v>
      </c>
      <c r="J433" s="390">
        <v>0</v>
      </c>
      <c r="K433" s="390">
        <v>0</v>
      </c>
      <c r="L433" s="390">
        <v>0</v>
      </c>
      <c r="M433" s="390">
        <v>0</v>
      </c>
      <c r="N433" s="303">
        <f t="shared" si="969"/>
        <v>0</v>
      </c>
      <c r="P433" s="1">
        <f t="shared" si="970"/>
        <v>2037</v>
      </c>
      <c r="Q433" s="390">
        <v>0</v>
      </c>
      <c r="R433" s="390">
        <v>0</v>
      </c>
      <c r="S433" s="390">
        <v>0</v>
      </c>
      <c r="T433" s="390">
        <v>0</v>
      </c>
      <c r="U433" s="390">
        <v>0</v>
      </c>
      <c r="V433" s="390">
        <v>0</v>
      </c>
      <c r="W433" s="390">
        <v>0</v>
      </c>
      <c r="X433" s="390">
        <v>0</v>
      </c>
      <c r="Y433" s="390">
        <v>0</v>
      </c>
      <c r="Z433" s="390">
        <v>0</v>
      </c>
      <c r="AA433" s="390">
        <v>0</v>
      </c>
      <c r="AB433" s="390">
        <v>0</v>
      </c>
      <c r="AC433" s="32">
        <v>0</v>
      </c>
      <c r="AD433" s="55"/>
      <c r="AE433" s="262"/>
      <c r="AF433" s="262"/>
      <c r="AG433" s="25"/>
      <c r="AH433" s="67"/>
      <c r="AI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88"/>
      <c r="BJ433" s="29"/>
      <c r="BK433" s="324"/>
      <c r="BL433" s="324"/>
      <c r="BM433" s="324"/>
      <c r="BN433" s="324"/>
      <c r="BO433" s="324"/>
      <c r="BP433" s="324"/>
      <c r="BQ433" s="324"/>
      <c r="BR433" s="324"/>
      <c r="BS433" s="324"/>
      <c r="BT433" s="29"/>
      <c r="BU433" s="29"/>
      <c r="BV433" s="288"/>
      <c r="BW433" s="288"/>
      <c r="BX433" s="288"/>
      <c r="BY433" s="322"/>
      <c r="BZ433" s="288"/>
      <c r="DL433" s="29"/>
      <c r="DN433" s="289"/>
    </row>
    <row r="434" spans="1:118" ht="11.25" customHeight="1">
      <c r="A434" s="1">
        <f t="shared" si="967"/>
        <v>2038</v>
      </c>
      <c r="B434" s="390">
        <v>0</v>
      </c>
      <c r="C434" s="390">
        <v>0</v>
      </c>
      <c r="D434" s="390">
        <v>0</v>
      </c>
      <c r="E434" s="390">
        <v>0</v>
      </c>
      <c r="F434" s="390">
        <v>0</v>
      </c>
      <c r="G434" s="390">
        <v>0</v>
      </c>
      <c r="H434" s="390">
        <v>0</v>
      </c>
      <c r="I434" s="390">
        <v>0</v>
      </c>
      <c r="J434" s="390">
        <v>0</v>
      </c>
      <c r="K434" s="390">
        <v>0</v>
      </c>
      <c r="L434" s="390">
        <v>0</v>
      </c>
      <c r="M434" s="390">
        <v>0</v>
      </c>
      <c r="N434" s="303">
        <f t="shared" si="969"/>
        <v>0</v>
      </c>
      <c r="P434" s="1">
        <f t="shared" si="970"/>
        <v>2038</v>
      </c>
      <c r="Q434" s="390">
        <v>0</v>
      </c>
      <c r="R434" s="390">
        <v>0</v>
      </c>
      <c r="S434" s="390">
        <v>0</v>
      </c>
      <c r="T434" s="390">
        <v>0</v>
      </c>
      <c r="U434" s="390">
        <v>0</v>
      </c>
      <c r="V434" s="390">
        <v>0</v>
      </c>
      <c r="W434" s="390">
        <v>0</v>
      </c>
      <c r="X434" s="390">
        <v>0</v>
      </c>
      <c r="Y434" s="390">
        <v>0</v>
      </c>
      <c r="Z434" s="390">
        <v>0</v>
      </c>
      <c r="AA434" s="390">
        <v>0</v>
      </c>
      <c r="AB434" s="390">
        <v>0</v>
      </c>
      <c r="AC434" s="32">
        <v>0</v>
      </c>
      <c r="AE434" s="237"/>
      <c r="AF434" s="25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88"/>
      <c r="BJ434" s="29"/>
      <c r="BK434" s="324"/>
      <c r="BL434" s="324"/>
      <c r="BM434" s="324"/>
      <c r="BN434" s="324"/>
      <c r="BO434" s="324"/>
      <c r="BP434" s="324"/>
      <c r="BQ434" s="324"/>
      <c r="BR434" s="324"/>
      <c r="BS434" s="324"/>
      <c r="BT434" s="29"/>
      <c r="BU434" s="29"/>
      <c r="BV434" s="288"/>
      <c r="BW434" s="288"/>
      <c r="BX434" s="288"/>
      <c r="BY434" s="322"/>
      <c r="BZ434" s="288"/>
      <c r="DL434" s="29"/>
      <c r="DN434" s="289"/>
    </row>
    <row r="435" spans="1:118" ht="11.25" customHeight="1">
      <c r="A435" s="1">
        <f t="shared" si="967"/>
        <v>2039</v>
      </c>
      <c r="B435" s="390">
        <v>0</v>
      </c>
      <c r="C435" s="390">
        <v>0</v>
      </c>
      <c r="D435" s="390">
        <v>0</v>
      </c>
      <c r="E435" s="390">
        <v>0</v>
      </c>
      <c r="F435" s="390">
        <v>0</v>
      </c>
      <c r="G435" s="390">
        <v>0</v>
      </c>
      <c r="H435" s="390">
        <v>0</v>
      </c>
      <c r="I435" s="390">
        <v>0</v>
      </c>
      <c r="J435" s="390">
        <v>0</v>
      </c>
      <c r="K435" s="390">
        <v>0</v>
      </c>
      <c r="L435" s="390">
        <v>0</v>
      </c>
      <c r="M435" s="390">
        <v>0</v>
      </c>
      <c r="N435" s="303">
        <f t="shared" si="969"/>
        <v>0</v>
      </c>
      <c r="P435" s="1">
        <f t="shared" si="970"/>
        <v>2039</v>
      </c>
      <c r="Q435" s="390">
        <v>0</v>
      </c>
      <c r="R435" s="390">
        <v>0</v>
      </c>
      <c r="S435" s="390">
        <v>0</v>
      </c>
      <c r="T435" s="390">
        <v>0</v>
      </c>
      <c r="U435" s="390">
        <v>0</v>
      </c>
      <c r="V435" s="390">
        <v>0</v>
      </c>
      <c r="W435" s="390">
        <v>0</v>
      </c>
      <c r="X435" s="390">
        <v>0</v>
      </c>
      <c r="Y435" s="390">
        <v>0</v>
      </c>
      <c r="Z435" s="390">
        <v>0</v>
      </c>
      <c r="AA435" s="390">
        <v>0</v>
      </c>
      <c r="AB435" s="390">
        <v>0</v>
      </c>
      <c r="AC435" s="32">
        <v>0</v>
      </c>
      <c r="AD435" s="55"/>
      <c r="AE435" s="262"/>
      <c r="AF435" s="262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88"/>
      <c r="BJ435" s="29"/>
      <c r="BK435" s="324"/>
      <c r="BL435" s="324"/>
      <c r="BM435" s="324"/>
      <c r="BN435" s="324"/>
      <c r="BO435" s="324"/>
      <c r="BP435" s="324"/>
      <c r="BQ435" s="324"/>
      <c r="BR435" s="324"/>
      <c r="BS435" s="324"/>
      <c r="BT435" s="29"/>
      <c r="BU435" s="29"/>
      <c r="BV435" s="288"/>
      <c r="BW435" s="288"/>
      <c r="BX435" s="288"/>
      <c r="BY435" s="322"/>
      <c r="BZ435" s="288"/>
      <c r="DL435" s="29"/>
      <c r="DN435" s="289"/>
    </row>
    <row r="436" spans="1:118" ht="11.25" customHeight="1">
      <c r="A436" s="1">
        <f t="shared" si="967"/>
        <v>2040</v>
      </c>
      <c r="B436" s="390">
        <v>0</v>
      </c>
      <c r="C436" s="390">
        <v>0</v>
      </c>
      <c r="D436" s="390">
        <v>0</v>
      </c>
      <c r="E436" s="390">
        <v>0</v>
      </c>
      <c r="F436" s="390">
        <v>0</v>
      </c>
      <c r="G436" s="390">
        <v>0</v>
      </c>
      <c r="H436" s="390">
        <v>0</v>
      </c>
      <c r="I436" s="390">
        <v>0</v>
      </c>
      <c r="J436" s="390">
        <v>0</v>
      </c>
      <c r="K436" s="390">
        <v>0</v>
      </c>
      <c r="L436" s="390">
        <v>0</v>
      </c>
      <c r="M436" s="390">
        <v>0</v>
      </c>
      <c r="N436" s="303">
        <f t="shared" si="969"/>
        <v>0</v>
      </c>
      <c r="P436" s="1">
        <f t="shared" si="970"/>
        <v>2040</v>
      </c>
      <c r="Q436" s="390">
        <v>0</v>
      </c>
      <c r="R436" s="390">
        <v>0</v>
      </c>
      <c r="S436" s="390">
        <v>0</v>
      </c>
      <c r="T436" s="390">
        <v>0</v>
      </c>
      <c r="U436" s="390">
        <v>0</v>
      </c>
      <c r="V436" s="390">
        <v>0</v>
      </c>
      <c r="W436" s="390">
        <v>0</v>
      </c>
      <c r="X436" s="390">
        <v>0</v>
      </c>
      <c r="Y436" s="390">
        <v>0</v>
      </c>
      <c r="Z436" s="390">
        <v>0</v>
      </c>
      <c r="AA436" s="390">
        <v>0</v>
      </c>
      <c r="AB436" s="390">
        <v>0</v>
      </c>
      <c r="AC436" s="32">
        <v>0</v>
      </c>
      <c r="AE436" s="237"/>
      <c r="AF436" s="25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88"/>
      <c r="BJ436" s="29"/>
      <c r="BK436" s="324"/>
      <c r="BL436" s="324"/>
      <c r="BM436" s="324"/>
      <c r="BN436" s="324"/>
      <c r="BO436" s="324"/>
      <c r="BP436" s="324"/>
      <c r="BQ436" s="324"/>
      <c r="BR436" s="324"/>
      <c r="BS436" s="324"/>
      <c r="BT436" s="29"/>
      <c r="BU436" s="29"/>
      <c r="BV436" s="288"/>
      <c r="BW436" s="288"/>
      <c r="BX436" s="288"/>
      <c r="BY436" s="322"/>
      <c r="BZ436" s="288"/>
      <c r="DL436" s="29"/>
      <c r="DN436" s="289"/>
    </row>
    <row r="437" spans="1:118" ht="11.25" customHeight="1">
      <c r="A437" s="1">
        <f t="shared" si="967"/>
        <v>2041</v>
      </c>
      <c r="P437" s="1">
        <f t="shared" si="968"/>
        <v>2041</v>
      </c>
      <c r="AD437" s="55"/>
      <c r="AE437" s="262"/>
      <c r="AF437" s="262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88"/>
      <c r="BJ437" s="29"/>
      <c r="BK437" s="324"/>
      <c r="BL437" s="324"/>
      <c r="BM437" s="324"/>
      <c r="BN437" s="324"/>
      <c r="BO437" s="324"/>
      <c r="BP437" s="324"/>
      <c r="BQ437" s="324"/>
      <c r="BR437" s="324"/>
      <c r="BS437" s="324"/>
      <c r="BT437" s="29"/>
      <c r="BU437" s="29"/>
      <c r="BV437" s="288"/>
      <c r="BW437" s="288"/>
      <c r="BX437" s="288"/>
      <c r="BY437" s="322"/>
      <c r="BZ437" s="288"/>
      <c r="DL437" s="29"/>
      <c r="DN437" s="289"/>
    </row>
    <row r="438" spans="1:118" ht="11.25" customHeight="1">
      <c r="A438" s="1">
        <f t="shared" si="967"/>
        <v>2042</v>
      </c>
      <c r="P438" s="1">
        <f t="shared" si="968"/>
        <v>2042</v>
      </c>
      <c r="AE438" s="237"/>
      <c r="AF438" s="25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88"/>
      <c r="BJ438" s="29"/>
      <c r="BK438" s="324"/>
      <c r="BL438" s="324"/>
      <c r="BM438" s="324"/>
      <c r="BN438" s="324"/>
      <c r="BO438" s="324"/>
      <c r="BP438" s="324"/>
      <c r="BQ438" s="324"/>
      <c r="BR438" s="324"/>
      <c r="BS438" s="324"/>
      <c r="BT438" s="29"/>
      <c r="BU438" s="29"/>
      <c r="BV438" s="288"/>
      <c r="BW438" s="288"/>
      <c r="BX438" s="288"/>
      <c r="BY438" s="322"/>
      <c r="BZ438" s="288"/>
      <c r="DL438" s="29"/>
      <c r="DN438" s="289"/>
    </row>
    <row r="439" spans="1:118" ht="11.25" customHeight="1">
      <c r="A439" s="1">
        <f t="shared" si="967"/>
        <v>2043</v>
      </c>
      <c r="P439" s="1">
        <f t="shared" si="968"/>
        <v>2043</v>
      </c>
      <c r="AD439" s="55"/>
      <c r="AE439" s="262"/>
      <c r="AF439" s="262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88"/>
      <c r="BJ439" s="29"/>
      <c r="BK439" s="324"/>
      <c r="BL439" s="324"/>
      <c r="BM439" s="324"/>
      <c r="BN439" s="324"/>
      <c r="BO439" s="324"/>
      <c r="BP439" s="324"/>
      <c r="BQ439" s="324"/>
      <c r="BR439" s="324"/>
      <c r="BS439" s="324"/>
      <c r="BT439" s="29"/>
      <c r="BU439" s="29"/>
      <c r="BV439" s="288"/>
      <c r="BW439" s="288"/>
      <c r="BX439" s="288"/>
      <c r="BY439" s="322"/>
      <c r="BZ439" s="288"/>
      <c r="DL439" s="29"/>
      <c r="DN439" s="289"/>
    </row>
    <row r="440" spans="1:118" ht="11.25" customHeight="1">
      <c r="A440" s="1">
        <f t="shared" si="967"/>
        <v>2044</v>
      </c>
      <c r="P440" s="1">
        <f t="shared" si="968"/>
        <v>2044</v>
      </c>
      <c r="AE440" s="237"/>
      <c r="AF440" s="25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88"/>
      <c r="BJ440" s="29"/>
      <c r="BK440" s="324"/>
      <c r="BL440" s="324"/>
      <c r="BM440" s="324"/>
      <c r="BN440" s="324"/>
      <c r="BO440" s="324"/>
      <c r="BP440" s="324"/>
      <c r="BQ440" s="324"/>
      <c r="BR440" s="324"/>
      <c r="BS440" s="324"/>
      <c r="BT440" s="29"/>
      <c r="BU440" s="29"/>
      <c r="BV440" s="288"/>
      <c r="BW440" s="288"/>
      <c r="BX440" s="288"/>
      <c r="BY440" s="322"/>
      <c r="BZ440" s="288"/>
      <c r="DL440" s="29"/>
      <c r="DM440" s="29"/>
      <c r="DN440" s="289"/>
    </row>
    <row r="441" spans="1:118" ht="11.25" customHeight="1">
      <c r="A441" s="1">
        <f t="shared" si="967"/>
        <v>2045</v>
      </c>
      <c r="P441" s="1">
        <f t="shared" si="968"/>
        <v>2045</v>
      </c>
      <c r="AD441" s="55"/>
      <c r="AE441" s="262"/>
      <c r="AF441" s="262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88"/>
      <c r="BJ441" s="29"/>
      <c r="BK441" s="324"/>
      <c r="BL441" s="324"/>
      <c r="BM441" s="324"/>
      <c r="BN441" s="324"/>
      <c r="BO441" s="324"/>
      <c r="BP441" s="324"/>
      <c r="BQ441" s="324"/>
      <c r="BR441" s="324"/>
      <c r="BS441" s="324"/>
      <c r="BT441" s="29"/>
      <c r="BU441" s="29"/>
      <c r="BV441" s="288"/>
      <c r="BW441" s="288"/>
      <c r="BX441" s="288"/>
      <c r="BY441" s="322"/>
      <c r="BZ441" s="288"/>
      <c r="DL441" s="29"/>
      <c r="DM441" s="29"/>
      <c r="DN441" s="289"/>
    </row>
    <row r="442" spans="1:118" ht="11.25" customHeight="1">
      <c r="AE442" s="237"/>
      <c r="AF442" s="25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88"/>
      <c r="BJ442" s="29"/>
      <c r="BK442" s="324"/>
      <c r="BL442" s="324"/>
      <c r="BM442" s="324"/>
      <c r="BN442" s="324"/>
      <c r="BO442" s="324"/>
      <c r="BP442" s="324"/>
      <c r="BQ442" s="324"/>
      <c r="BR442" s="324"/>
      <c r="BS442" s="324"/>
      <c r="BT442" s="29"/>
      <c r="BU442" s="29"/>
      <c r="BV442" s="288"/>
      <c r="BW442" s="288"/>
      <c r="BX442" s="288"/>
      <c r="BY442" s="322"/>
      <c r="BZ442" s="288"/>
      <c r="DL442" s="29"/>
      <c r="DM442" s="29"/>
      <c r="DN442" s="289"/>
    </row>
    <row r="443" spans="1:118" ht="11.25" customHeight="1">
      <c r="A443" s="233"/>
      <c r="AD443" s="55"/>
      <c r="AE443" s="262"/>
      <c r="AF443" s="262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88"/>
      <c r="BJ443" s="29"/>
      <c r="BK443" s="324"/>
      <c r="BL443" s="324"/>
      <c r="BM443" s="324"/>
      <c r="BN443" s="324"/>
      <c r="BO443" s="324"/>
      <c r="BP443" s="324"/>
      <c r="BQ443" s="324"/>
      <c r="BR443" s="324"/>
      <c r="BS443" s="324"/>
      <c r="BT443" s="29"/>
      <c r="BU443" s="29"/>
      <c r="BV443" s="288"/>
      <c r="BW443" s="288"/>
      <c r="BX443" s="288"/>
      <c r="BY443" s="322"/>
      <c r="BZ443" s="288"/>
      <c r="DL443" s="29"/>
      <c r="DM443" s="29"/>
      <c r="DN443" s="289"/>
    </row>
    <row r="444" spans="1:118" ht="11.25" customHeight="1">
      <c r="A444" s="255" t="s">
        <v>184</v>
      </c>
      <c r="E444" s="251"/>
      <c r="F444" s="393"/>
      <c r="G444" s="271"/>
      <c r="H444" s="271"/>
      <c r="L444" s="25" t="s">
        <v>123</v>
      </c>
      <c r="N444" s="297" t="s">
        <v>22</v>
      </c>
      <c r="O444" s="172"/>
      <c r="P444" s="298" t="str">
        <f>A444&amp;"   (BILLING)"</f>
        <v>535 SECI - Average 150 MW Sale   (BILLING)</v>
      </c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7" t="s">
        <v>22</v>
      </c>
      <c r="AE444" s="237"/>
      <c r="AF444" s="259"/>
      <c r="AG444" s="25"/>
      <c r="AH444" s="25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88"/>
      <c r="BJ444" s="29"/>
      <c r="BK444" s="324"/>
      <c r="BL444" s="324"/>
      <c r="BM444" s="324"/>
      <c r="BN444" s="324"/>
      <c r="BO444" s="324"/>
      <c r="BP444" s="324"/>
      <c r="BQ444" s="324"/>
      <c r="BR444" s="324"/>
      <c r="BS444" s="324"/>
      <c r="BT444" s="29"/>
      <c r="BU444" s="29"/>
      <c r="BV444" s="288"/>
      <c r="BW444" s="288"/>
      <c r="BX444" s="288"/>
      <c r="BY444" s="322"/>
      <c r="BZ444" s="288"/>
      <c r="DL444" s="29"/>
      <c r="DM444" s="29"/>
      <c r="DN444" s="289"/>
    </row>
    <row r="445" spans="1:118" ht="11.25" customHeight="1">
      <c r="A445" s="260" t="s">
        <v>2</v>
      </c>
      <c r="B445" s="260" t="s">
        <v>3</v>
      </c>
      <c r="C445" s="260" t="s">
        <v>4</v>
      </c>
      <c r="D445" s="260" t="s">
        <v>5</v>
      </c>
      <c r="E445" s="260" t="s">
        <v>6</v>
      </c>
      <c r="F445" s="260" t="s">
        <v>7</v>
      </c>
      <c r="G445" s="260" t="s">
        <v>8</v>
      </c>
      <c r="H445" s="260" t="s">
        <v>9</v>
      </c>
      <c r="I445" s="260" t="s">
        <v>10</v>
      </c>
      <c r="J445" s="260" t="s">
        <v>11</v>
      </c>
      <c r="K445" s="260" t="s">
        <v>12</v>
      </c>
      <c r="L445" s="260" t="s">
        <v>13</v>
      </c>
      <c r="M445" s="260" t="s">
        <v>14</v>
      </c>
      <c r="N445" s="299" t="s">
        <v>15</v>
      </c>
      <c r="O445" s="300"/>
      <c r="P445" s="260" t="s">
        <v>2</v>
      </c>
      <c r="Q445" s="301" t="s">
        <v>3</v>
      </c>
      <c r="R445" s="301" t="s">
        <v>4</v>
      </c>
      <c r="S445" s="301" t="s">
        <v>5</v>
      </c>
      <c r="T445" s="301" t="s">
        <v>6</v>
      </c>
      <c r="U445" s="301" t="s">
        <v>7</v>
      </c>
      <c r="V445" s="301" t="s">
        <v>8</v>
      </c>
      <c r="W445" s="301" t="s">
        <v>9</v>
      </c>
      <c r="X445" s="301" t="s">
        <v>10</v>
      </c>
      <c r="Y445" s="301" t="s">
        <v>11</v>
      </c>
      <c r="Z445" s="301" t="s">
        <v>12</v>
      </c>
      <c r="AA445" s="301" t="s">
        <v>13</v>
      </c>
      <c r="AB445" s="301" t="s">
        <v>14</v>
      </c>
      <c r="AC445" s="299" t="s">
        <v>15</v>
      </c>
      <c r="AD445" s="55"/>
      <c r="AE445" s="262"/>
      <c r="AF445" s="262"/>
      <c r="AG445" s="26"/>
      <c r="AH445" s="262"/>
      <c r="AI445" s="26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88"/>
      <c r="BJ445" s="29"/>
      <c r="BK445" s="324"/>
      <c r="BL445" s="324"/>
      <c r="BM445" s="324"/>
      <c r="BN445" s="324"/>
      <c r="BO445" s="324"/>
      <c r="BP445" s="324"/>
      <c r="BQ445" s="324"/>
      <c r="BR445" s="324"/>
      <c r="BS445" s="324"/>
      <c r="BT445" s="29"/>
      <c r="BU445" s="29"/>
      <c r="BV445" s="288"/>
      <c r="BW445" s="288"/>
      <c r="BX445" s="288"/>
      <c r="BY445" s="322"/>
      <c r="BZ445" s="288"/>
      <c r="DL445" s="29"/>
      <c r="DM445" s="29"/>
      <c r="DN445" s="289"/>
    </row>
    <row r="446" spans="1:118" ht="11.25" customHeight="1">
      <c r="A446" s="1">
        <f>A406</f>
        <v>2010</v>
      </c>
      <c r="B446" s="205">
        <v>0</v>
      </c>
      <c r="C446" s="205">
        <v>0</v>
      </c>
      <c r="D446" s="205">
        <v>0</v>
      </c>
      <c r="E446" s="205">
        <v>0</v>
      </c>
      <c r="F446" s="205">
        <v>0</v>
      </c>
      <c r="G446" s="205">
        <v>0</v>
      </c>
      <c r="H446" s="205">
        <v>0</v>
      </c>
      <c r="I446" s="205">
        <v>0</v>
      </c>
      <c r="J446" s="205">
        <v>0</v>
      </c>
      <c r="K446" s="205">
        <v>0</v>
      </c>
      <c r="L446" s="205">
        <v>0</v>
      </c>
      <c r="M446" s="205">
        <v>0</v>
      </c>
      <c r="N446" s="319">
        <f t="shared" ref="N446:N457" si="971">SUM(B446:M446)</f>
        <v>0</v>
      </c>
      <c r="P446" s="1">
        <f>A446</f>
        <v>2010</v>
      </c>
      <c r="Q446" s="35">
        <v>150</v>
      </c>
      <c r="R446" s="330">
        <f t="shared" ref="R446:AB446" si="972">B446</f>
        <v>0</v>
      </c>
      <c r="S446" s="330">
        <f t="shared" si="972"/>
        <v>0</v>
      </c>
      <c r="T446" s="330">
        <f t="shared" si="972"/>
        <v>0</v>
      </c>
      <c r="U446" s="330">
        <f t="shared" si="972"/>
        <v>0</v>
      </c>
      <c r="V446" s="330">
        <f t="shared" si="972"/>
        <v>0</v>
      </c>
      <c r="W446" s="330">
        <f t="shared" si="972"/>
        <v>0</v>
      </c>
      <c r="X446" s="330">
        <f t="shared" si="972"/>
        <v>0</v>
      </c>
      <c r="Y446" s="330">
        <f t="shared" si="972"/>
        <v>0</v>
      </c>
      <c r="Z446" s="330">
        <f t="shared" si="972"/>
        <v>0</v>
      </c>
      <c r="AA446" s="330">
        <f t="shared" si="972"/>
        <v>0</v>
      </c>
      <c r="AB446" s="330">
        <f t="shared" si="972"/>
        <v>0</v>
      </c>
      <c r="AC446" s="303">
        <f t="shared" ref="AC446:AC461" si="973">SUM(Q446:AB446)</f>
        <v>150</v>
      </c>
      <c r="AE446" s="237"/>
      <c r="AF446" s="259"/>
      <c r="AG446" s="25"/>
      <c r="AH446" s="25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88"/>
      <c r="BJ446" s="29"/>
      <c r="BK446" s="324"/>
      <c r="BL446" s="324"/>
      <c r="BM446" s="324"/>
      <c r="BN446" s="324"/>
      <c r="BO446" s="324"/>
      <c r="BP446" s="324"/>
      <c r="BQ446" s="324"/>
      <c r="BR446" s="324"/>
      <c r="BS446" s="324"/>
      <c r="BT446" s="29"/>
      <c r="BU446" s="29"/>
      <c r="BV446" s="288"/>
      <c r="BW446" s="288"/>
      <c r="BX446" s="288"/>
      <c r="BY446" s="322"/>
      <c r="BZ446" s="288"/>
      <c r="CI446" s="26"/>
      <c r="CJ446" s="26"/>
      <c r="CK446" s="26"/>
      <c r="CL446" s="26"/>
      <c r="CM446" s="26"/>
      <c r="CN446" s="26"/>
      <c r="CO446" s="26"/>
      <c r="CP446" s="26"/>
      <c r="CQ446" s="61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516"/>
      <c r="DI446" s="516"/>
      <c r="DJ446" s="26"/>
      <c r="DK446" s="26"/>
      <c r="DL446" s="29"/>
      <c r="DM446" s="29"/>
      <c r="DN446" s="289"/>
    </row>
    <row r="447" spans="1:118" ht="11.25" customHeight="1">
      <c r="A447" s="1">
        <f t="shared" ref="A447:A481" si="974">A407</f>
        <v>2011</v>
      </c>
      <c r="B447" s="479">
        <v>0</v>
      </c>
      <c r="C447" s="479">
        <v>0</v>
      </c>
      <c r="D447" s="479">
        <v>0</v>
      </c>
      <c r="E447" s="479">
        <v>0</v>
      </c>
      <c r="F447" s="479">
        <v>0</v>
      </c>
      <c r="G447" s="479">
        <v>0</v>
      </c>
      <c r="H447" s="479">
        <v>0</v>
      </c>
      <c r="I447" s="479">
        <v>0</v>
      </c>
      <c r="J447" s="479">
        <v>0</v>
      </c>
      <c r="K447" s="479">
        <v>0</v>
      </c>
      <c r="L447" s="479">
        <v>0</v>
      </c>
      <c r="M447" s="479">
        <v>0</v>
      </c>
      <c r="N447" s="319">
        <f t="shared" si="971"/>
        <v>0</v>
      </c>
      <c r="P447" s="1">
        <f t="shared" ref="P447:P481" si="975">A447</f>
        <v>2011</v>
      </c>
      <c r="Q447" s="479">
        <v>0</v>
      </c>
      <c r="R447" s="479">
        <v>0</v>
      </c>
      <c r="S447" s="479">
        <v>0</v>
      </c>
      <c r="T447" s="479">
        <v>0</v>
      </c>
      <c r="U447" s="479">
        <v>0</v>
      </c>
      <c r="V447" s="479">
        <v>0</v>
      </c>
      <c r="W447" s="479">
        <v>0</v>
      </c>
      <c r="X447" s="479">
        <v>0</v>
      </c>
      <c r="Y447" s="479">
        <v>0</v>
      </c>
      <c r="Z447" s="479">
        <v>0</v>
      </c>
      <c r="AA447" s="479">
        <v>0</v>
      </c>
      <c r="AB447" s="479">
        <v>0</v>
      </c>
      <c r="AC447" s="303">
        <f t="shared" si="973"/>
        <v>0</v>
      </c>
      <c r="AD447" s="55"/>
      <c r="AE447" s="262"/>
      <c r="AF447" s="262"/>
      <c r="AG447" s="25"/>
      <c r="AH447" s="25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88"/>
      <c r="BJ447" s="29"/>
      <c r="BK447" s="324"/>
      <c r="BL447" s="324"/>
      <c r="BM447" s="324"/>
      <c r="BN447" s="324"/>
      <c r="BO447" s="324"/>
      <c r="BP447" s="324"/>
      <c r="BQ447" s="324"/>
      <c r="BR447" s="324"/>
      <c r="BS447" s="324"/>
      <c r="BT447" s="29"/>
      <c r="BU447" s="29"/>
      <c r="BV447" s="288"/>
      <c r="BW447" s="288"/>
      <c r="BX447" s="288"/>
      <c r="BY447" s="322"/>
      <c r="BZ447" s="288"/>
      <c r="DL447" s="29"/>
      <c r="DM447" s="29"/>
      <c r="DN447" s="289"/>
    </row>
    <row r="448" spans="1:118" ht="11.25" customHeight="1">
      <c r="A448" s="1">
        <f t="shared" si="974"/>
        <v>2012</v>
      </c>
      <c r="B448" s="560">
        <f>[1]MW!C402</f>
        <v>0</v>
      </c>
      <c r="C448" s="560">
        <f>[1]MW!D402</f>
        <v>0</v>
      </c>
      <c r="D448" s="560">
        <f>[1]MW!E402</f>
        <v>0</v>
      </c>
      <c r="E448" s="560">
        <f>[1]MW!F402</f>
        <v>0</v>
      </c>
      <c r="F448" s="560">
        <f>[1]MW!G402</f>
        <v>0</v>
      </c>
      <c r="G448" s="560">
        <f>[1]MW!H402</f>
        <v>0</v>
      </c>
      <c r="H448" s="560">
        <f>[1]MW!I402</f>
        <v>0</v>
      </c>
      <c r="I448" s="560">
        <f>[1]MW!J402</f>
        <v>0</v>
      </c>
      <c r="J448" s="560">
        <f>[1]MW!K402</f>
        <v>0</v>
      </c>
      <c r="K448" s="560">
        <f>[1]MW!L402</f>
        <v>0</v>
      </c>
      <c r="L448" s="560">
        <f>[1]MW!M402</f>
        <v>0</v>
      </c>
      <c r="M448" s="560">
        <f>[1]MW!N402</f>
        <v>0</v>
      </c>
      <c r="N448" s="319">
        <f t="shared" si="971"/>
        <v>0</v>
      </c>
      <c r="P448" s="1">
        <f t="shared" si="975"/>
        <v>2012</v>
      </c>
      <c r="Q448" s="560">
        <f>[1]MW!S402</f>
        <v>0</v>
      </c>
      <c r="R448" s="560">
        <f>[1]MW!T402</f>
        <v>0</v>
      </c>
      <c r="S448" s="560">
        <f>[1]MW!U402</f>
        <v>0</v>
      </c>
      <c r="T448" s="560">
        <f>[1]MW!V402</f>
        <v>0</v>
      </c>
      <c r="U448" s="560">
        <f>[1]MW!W402</f>
        <v>0</v>
      </c>
      <c r="V448" s="560">
        <f>[1]MW!X402</f>
        <v>0</v>
      </c>
      <c r="W448" s="560">
        <f>[1]MW!Y402</f>
        <v>0</v>
      </c>
      <c r="X448" s="560">
        <f>[1]MW!Z402</f>
        <v>0</v>
      </c>
      <c r="Y448" s="560">
        <f>[1]MW!AA402</f>
        <v>0</v>
      </c>
      <c r="Z448" s="560">
        <f>[1]MW!AB402</f>
        <v>0</v>
      </c>
      <c r="AA448" s="560">
        <f>[1]MW!AC402</f>
        <v>0</v>
      </c>
      <c r="AB448" s="560">
        <f>[1]MW!AD402</f>
        <v>0</v>
      </c>
      <c r="AC448" s="303">
        <f t="shared" si="973"/>
        <v>0</v>
      </c>
      <c r="AE448" s="237"/>
      <c r="AF448" s="259"/>
      <c r="AG448" s="25"/>
      <c r="AH448" s="25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88"/>
      <c r="BJ448" s="29"/>
      <c r="BK448" s="324"/>
      <c r="BL448" s="324"/>
      <c r="BM448" s="324"/>
      <c r="BN448" s="324"/>
      <c r="BO448" s="324"/>
      <c r="BP448" s="324"/>
      <c r="BQ448" s="324"/>
      <c r="BR448" s="324"/>
      <c r="BS448" s="324"/>
      <c r="BT448" s="29"/>
      <c r="BU448" s="29"/>
      <c r="BV448" s="288"/>
      <c r="BW448" s="288"/>
      <c r="BX448" s="288"/>
      <c r="BY448" s="322"/>
      <c r="BZ448" s="288"/>
      <c r="DL448" s="29"/>
      <c r="DM448" s="29"/>
      <c r="DN448" s="289"/>
    </row>
    <row r="449" spans="1:118" ht="11.25" customHeight="1">
      <c r="A449" s="1">
        <f t="shared" si="974"/>
        <v>2013</v>
      </c>
      <c r="B449" s="560">
        <f>[3]Demand!C402</f>
        <v>0</v>
      </c>
      <c r="C449" s="560">
        <f>[3]Demand!D402</f>
        <v>0</v>
      </c>
      <c r="D449" s="560">
        <f>[3]Demand!E402</f>
        <v>0</v>
      </c>
      <c r="E449" s="560">
        <f>[3]Demand!F402</f>
        <v>0</v>
      </c>
      <c r="F449" s="560">
        <f>[3]Demand!G402</f>
        <v>0</v>
      </c>
      <c r="G449" s="560">
        <f>[3]Demand!H402</f>
        <v>0</v>
      </c>
      <c r="H449" s="560">
        <f>[3]Demand!I402</f>
        <v>0</v>
      </c>
      <c r="I449" s="560">
        <f>[3]Demand!J402</f>
        <v>0</v>
      </c>
      <c r="J449" s="560">
        <f>[3]Demand!K402</f>
        <v>0</v>
      </c>
      <c r="K449" s="560">
        <f>[3]Demand!L402</f>
        <v>0</v>
      </c>
      <c r="L449" s="560">
        <f>[3]Demand!M402</f>
        <v>0</v>
      </c>
      <c r="M449" s="560">
        <f>[3]Demand!N402</f>
        <v>0</v>
      </c>
      <c r="N449" s="319">
        <f t="shared" si="971"/>
        <v>0</v>
      </c>
      <c r="P449" s="1">
        <f t="shared" si="975"/>
        <v>2013</v>
      </c>
      <c r="Q449" s="560">
        <f>[3]Demand!S402</f>
        <v>0</v>
      </c>
      <c r="R449" s="560">
        <f>[3]Demand!T402</f>
        <v>0</v>
      </c>
      <c r="S449" s="560">
        <f>[3]Demand!U402</f>
        <v>0</v>
      </c>
      <c r="T449" s="560">
        <f>[3]Demand!V402</f>
        <v>0</v>
      </c>
      <c r="U449" s="560">
        <f>[3]Demand!W402</f>
        <v>0</v>
      </c>
      <c r="V449" s="560">
        <f>[3]Demand!X402</f>
        <v>0</v>
      </c>
      <c r="W449" s="560">
        <f>[3]Demand!Y402</f>
        <v>0</v>
      </c>
      <c r="X449" s="560">
        <f>[3]Demand!Z402</f>
        <v>0</v>
      </c>
      <c r="Y449" s="560">
        <f>[3]Demand!AA402</f>
        <v>0</v>
      </c>
      <c r="Z449" s="560">
        <f>[3]Demand!AB402</f>
        <v>0</v>
      </c>
      <c r="AA449" s="560">
        <f>[3]Demand!AC402</f>
        <v>0</v>
      </c>
      <c r="AB449" s="560">
        <f>[3]Demand!AD402</f>
        <v>0</v>
      </c>
      <c r="AC449" s="303">
        <f t="shared" si="973"/>
        <v>0</v>
      </c>
      <c r="AD449" s="55"/>
      <c r="AE449" s="262"/>
      <c r="AF449" s="262"/>
      <c r="AG449" s="25"/>
      <c r="AH449" s="25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88"/>
      <c r="BJ449" s="29"/>
      <c r="BK449" s="324"/>
      <c r="BL449" s="324"/>
      <c r="BM449" s="324"/>
      <c r="BN449" s="324"/>
      <c r="BO449" s="324"/>
      <c r="BP449" s="324"/>
      <c r="BQ449" s="324"/>
      <c r="BR449" s="324"/>
      <c r="BS449" s="324"/>
      <c r="BT449" s="29"/>
      <c r="BU449" s="29"/>
      <c r="BV449" s="288"/>
      <c r="BW449" s="288"/>
      <c r="BX449" s="288"/>
      <c r="BY449" s="322"/>
      <c r="BZ449" s="288"/>
      <c r="DL449" s="29"/>
      <c r="DM449" s="29"/>
      <c r="DN449" s="289"/>
    </row>
    <row r="450" spans="1:118" ht="11.25" customHeight="1">
      <c r="A450" s="1">
        <f t="shared" si="974"/>
        <v>2014</v>
      </c>
      <c r="B450" s="560">
        <f>[3]Demand!C403</f>
        <v>150.11000000000001</v>
      </c>
      <c r="C450" s="560">
        <f>[3]Demand!D403</f>
        <v>150.11000000000001</v>
      </c>
      <c r="D450" s="560">
        <f>[3]Demand!E403</f>
        <v>150.11000000000001</v>
      </c>
      <c r="E450" s="560">
        <f>[3]Demand!F403</f>
        <v>150.11000000000001</v>
      </c>
      <c r="F450" s="560">
        <f>[3]Demand!G403</f>
        <v>150.11000000000001</v>
      </c>
      <c r="G450" s="560">
        <f>[3]Demand!H403</f>
        <v>150.11000000000001</v>
      </c>
      <c r="H450" s="560">
        <f>[3]Demand!I403</f>
        <v>150.11000000000001</v>
      </c>
      <c r="I450" s="560">
        <f>[3]Demand!J403</f>
        <v>150.11000000000001</v>
      </c>
      <c r="J450" s="560">
        <f>[3]Demand!K403</f>
        <v>150.11000000000001</v>
      </c>
      <c r="K450" s="560">
        <f>[3]Demand!L403</f>
        <v>150.11000000000001</v>
      </c>
      <c r="L450" s="560">
        <f>[3]Demand!M403</f>
        <v>150.11000000000001</v>
      </c>
      <c r="M450" s="560">
        <f>[3]Demand!N403</f>
        <v>150.11000000000001</v>
      </c>
      <c r="N450" s="319">
        <f t="shared" si="971"/>
        <v>1801.3200000000006</v>
      </c>
      <c r="P450" s="1">
        <f t="shared" si="975"/>
        <v>2014</v>
      </c>
      <c r="Q450" s="560">
        <f>[3]Demand!S403</f>
        <v>0</v>
      </c>
      <c r="R450" s="560">
        <f>[3]Demand!T403</f>
        <v>150</v>
      </c>
      <c r="S450" s="560">
        <f>[3]Demand!U403</f>
        <v>150</v>
      </c>
      <c r="T450" s="560">
        <f>[3]Demand!V403</f>
        <v>150</v>
      </c>
      <c r="U450" s="560">
        <f>[3]Demand!W403</f>
        <v>150</v>
      </c>
      <c r="V450" s="560">
        <f>[3]Demand!X403</f>
        <v>150</v>
      </c>
      <c r="W450" s="560">
        <f>[3]Demand!Y403</f>
        <v>150</v>
      </c>
      <c r="X450" s="560">
        <f>[3]Demand!Z403</f>
        <v>150</v>
      </c>
      <c r="Y450" s="560">
        <f>[3]Demand!AA403</f>
        <v>150</v>
      </c>
      <c r="Z450" s="560">
        <f>[3]Demand!AB403</f>
        <v>150</v>
      </c>
      <c r="AA450" s="560">
        <f>[3]Demand!AC403</f>
        <v>150</v>
      </c>
      <c r="AB450" s="560">
        <f>[3]Demand!AD403</f>
        <v>150</v>
      </c>
      <c r="AC450" s="303">
        <f t="shared" si="973"/>
        <v>1650</v>
      </c>
      <c r="AE450" s="237"/>
      <c r="AF450" s="259"/>
      <c r="AG450" s="25"/>
      <c r="AH450" s="25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88"/>
      <c r="BJ450" s="29"/>
      <c r="BK450" s="324"/>
      <c r="BL450" s="324"/>
      <c r="BM450" s="324"/>
      <c r="BN450" s="324"/>
      <c r="BO450" s="324"/>
      <c r="BP450" s="324"/>
      <c r="BQ450" s="324"/>
      <c r="BR450" s="324"/>
      <c r="BS450" s="324"/>
      <c r="BT450" s="29"/>
      <c r="BU450" s="29"/>
      <c r="BV450" s="288"/>
      <c r="BW450" s="288"/>
      <c r="BX450" s="288"/>
      <c r="BY450" s="322"/>
      <c r="BZ450" s="288"/>
      <c r="DL450" s="29"/>
      <c r="DM450" s="29"/>
      <c r="DN450" s="289"/>
    </row>
    <row r="451" spans="1:118" ht="11.25" customHeight="1">
      <c r="A451" s="1">
        <f t="shared" si="974"/>
        <v>2015</v>
      </c>
      <c r="B451" s="560">
        <f>[3]Demand!C404</f>
        <v>150.11000000000001</v>
      </c>
      <c r="C451" s="560">
        <f>[3]Demand!D404</f>
        <v>150.11000000000001</v>
      </c>
      <c r="D451" s="560">
        <f>[3]Demand!E404</f>
        <v>150.11000000000001</v>
      </c>
      <c r="E451" s="560">
        <f>[3]Demand!F404</f>
        <v>150.11000000000001</v>
      </c>
      <c r="F451" s="560">
        <f>[3]Demand!G404</f>
        <v>150.11000000000001</v>
      </c>
      <c r="G451" s="560">
        <f>[3]Demand!H404</f>
        <v>150.11000000000001</v>
      </c>
      <c r="H451" s="560">
        <f>[3]Demand!I404</f>
        <v>150.11000000000001</v>
      </c>
      <c r="I451" s="560">
        <f>[3]Demand!J404</f>
        <v>150.11000000000001</v>
      </c>
      <c r="J451" s="560">
        <f>[3]Demand!K404</f>
        <v>150.11000000000001</v>
      </c>
      <c r="K451" s="560">
        <f>[3]Demand!L404</f>
        <v>150.11000000000001</v>
      </c>
      <c r="L451" s="560">
        <f>[3]Demand!M404</f>
        <v>150.11000000000001</v>
      </c>
      <c r="M451" s="560">
        <f>[3]Demand!N404</f>
        <v>150.11000000000001</v>
      </c>
      <c r="N451" s="319">
        <f t="shared" si="971"/>
        <v>1801.3200000000006</v>
      </c>
      <c r="O451" s="26"/>
      <c r="P451" s="1">
        <f t="shared" si="975"/>
        <v>2015</v>
      </c>
      <c r="Q451" s="560">
        <f>[3]Demand!S404</f>
        <v>150</v>
      </c>
      <c r="R451" s="560">
        <f>[3]Demand!T404</f>
        <v>150</v>
      </c>
      <c r="S451" s="560">
        <f>[3]Demand!U404</f>
        <v>150</v>
      </c>
      <c r="T451" s="560">
        <f>[3]Demand!V404</f>
        <v>150</v>
      </c>
      <c r="U451" s="560">
        <f>[3]Demand!W404</f>
        <v>150</v>
      </c>
      <c r="V451" s="560">
        <f>[3]Demand!X404</f>
        <v>150</v>
      </c>
      <c r="W451" s="560">
        <f>[3]Demand!Y404</f>
        <v>150</v>
      </c>
      <c r="X451" s="560">
        <f>[3]Demand!Z404</f>
        <v>150</v>
      </c>
      <c r="Y451" s="560">
        <f>[3]Demand!AA404</f>
        <v>150</v>
      </c>
      <c r="Z451" s="560">
        <f>[3]Demand!AB404</f>
        <v>150</v>
      </c>
      <c r="AA451" s="560">
        <f>[3]Demand!AC404</f>
        <v>150</v>
      </c>
      <c r="AB451" s="560">
        <f>[3]Demand!AD404</f>
        <v>150</v>
      </c>
      <c r="AC451" s="303">
        <f t="shared" si="973"/>
        <v>1800</v>
      </c>
      <c r="AD451" s="55"/>
      <c r="AE451" s="262"/>
      <c r="AF451" s="262"/>
      <c r="AG451" s="25"/>
      <c r="AH451" s="56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88"/>
      <c r="BJ451" s="29"/>
      <c r="BK451" s="324"/>
      <c r="BL451" s="324"/>
      <c r="BM451" s="324"/>
      <c r="BN451" s="324"/>
      <c r="BO451" s="324"/>
      <c r="BP451" s="324"/>
      <c r="BQ451" s="324"/>
      <c r="BR451" s="324"/>
      <c r="BS451" s="324"/>
      <c r="BT451" s="29"/>
      <c r="BU451" s="29"/>
      <c r="BV451" s="288"/>
      <c r="BW451" s="288"/>
      <c r="BX451" s="288"/>
      <c r="BY451" s="322"/>
      <c r="BZ451" s="288"/>
      <c r="DL451" s="29"/>
      <c r="DM451" s="29"/>
      <c r="DN451" s="289"/>
    </row>
    <row r="452" spans="1:118" ht="11.25" customHeight="1">
      <c r="A452" s="1">
        <f t="shared" si="974"/>
        <v>2016</v>
      </c>
      <c r="B452" s="560">
        <f>[3]Demand!C405</f>
        <v>150.11000000000001</v>
      </c>
      <c r="C452" s="560">
        <f>[3]Demand!D405</f>
        <v>150.11000000000001</v>
      </c>
      <c r="D452" s="560">
        <f>[3]Demand!E405</f>
        <v>150.11000000000001</v>
      </c>
      <c r="E452" s="560">
        <f>[3]Demand!F405</f>
        <v>150.11000000000001</v>
      </c>
      <c r="F452" s="560">
        <f>[3]Demand!G405</f>
        <v>150.11000000000001</v>
      </c>
      <c r="G452" s="560">
        <f>[3]Demand!H405</f>
        <v>0</v>
      </c>
      <c r="H452" s="560">
        <f>[3]Demand!I405</f>
        <v>0</v>
      </c>
      <c r="I452" s="560">
        <f>[3]Demand!J405</f>
        <v>0</v>
      </c>
      <c r="J452" s="560">
        <f>[3]Demand!K405</f>
        <v>0</v>
      </c>
      <c r="K452" s="560">
        <f>[3]Demand!L405</f>
        <v>0</v>
      </c>
      <c r="L452" s="560">
        <f>[3]Demand!M405</f>
        <v>0</v>
      </c>
      <c r="M452" s="560">
        <f>[3]Demand!N405</f>
        <v>0</v>
      </c>
      <c r="N452" s="319">
        <f t="shared" si="971"/>
        <v>750.55000000000007</v>
      </c>
      <c r="P452" s="1">
        <f t="shared" si="975"/>
        <v>2016</v>
      </c>
      <c r="Q452" s="560">
        <f>[3]Demand!S405</f>
        <v>150</v>
      </c>
      <c r="R452" s="560">
        <f>[3]Demand!T405</f>
        <v>150</v>
      </c>
      <c r="S452" s="560">
        <f>[3]Demand!U405</f>
        <v>150</v>
      </c>
      <c r="T452" s="560">
        <f>[3]Demand!V405</f>
        <v>150</v>
      </c>
      <c r="U452" s="560">
        <f>[3]Demand!W405</f>
        <v>150</v>
      </c>
      <c r="V452" s="560">
        <f>[3]Demand!X405</f>
        <v>150</v>
      </c>
      <c r="W452" s="560">
        <f>[3]Demand!Y405</f>
        <v>0</v>
      </c>
      <c r="X452" s="560">
        <f>[3]Demand!Z405</f>
        <v>0</v>
      </c>
      <c r="Y452" s="560">
        <f>[3]Demand!AA405</f>
        <v>0</v>
      </c>
      <c r="Z452" s="560">
        <f>[3]Demand!AB405</f>
        <v>0</v>
      </c>
      <c r="AA452" s="560">
        <f>[3]Demand!AC405</f>
        <v>0</v>
      </c>
      <c r="AB452" s="560">
        <f>[3]Demand!AD405</f>
        <v>0</v>
      </c>
      <c r="AC452" s="303">
        <f t="shared" si="973"/>
        <v>900</v>
      </c>
      <c r="AE452" s="237"/>
      <c r="AF452" s="259"/>
      <c r="AG452" s="25"/>
      <c r="AH452" s="56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88"/>
      <c r="BJ452" s="29"/>
      <c r="BK452" s="324"/>
      <c r="BL452" s="324"/>
      <c r="BM452" s="324"/>
      <c r="BN452" s="324"/>
      <c r="BO452" s="324"/>
      <c r="BP452" s="324"/>
      <c r="BQ452" s="324"/>
      <c r="BR452" s="324"/>
      <c r="BS452" s="324"/>
      <c r="BT452" s="29"/>
      <c r="BU452" s="29"/>
      <c r="BV452" s="288"/>
      <c r="BW452" s="288"/>
      <c r="BX452" s="288"/>
      <c r="BY452" s="322"/>
      <c r="BZ452" s="288"/>
      <c r="DL452" s="29"/>
      <c r="DM452" s="29"/>
      <c r="DN452" s="289"/>
    </row>
    <row r="453" spans="1:118" ht="11.25" customHeight="1">
      <c r="A453" s="1">
        <f t="shared" si="974"/>
        <v>2017</v>
      </c>
      <c r="B453" s="560">
        <f>[3]Demand!C406</f>
        <v>0</v>
      </c>
      <c r="C453" s="560">
        <f>[3]Demand!D406</f>
        <v>0</v>
      </c>
      <c r="D453" s="560">
        <f>[3]Demand!E406</f>
        <v>0</v>
      </c>
      <c r="E453" s="560">
        <f>[3]Demand!F406</f>
        <v>0</v>
      </c>
      <c r="F453" s="560">
        <f>[3]Demand!G406</f>
        <v>0</v>
      </c>
      <c r="G453" s="560">
        <f>[3]Demand!H406</f>
        <v>0</v>
      </c>
      <c r="H453" s="560">
        <f>[3]Demand!I406</f>
        <v>0</v>
      </c>
      <c r="I453" s="560">
        <f>[3]Demand!J406</f>
        <v>0</v>
      </c>
      <c r="J453" s="560">
        <f>[3]Demand!K406</f>
        <v>0</v>
      </c>
      <c r="K453" s="560">
        <f>[3]Demand!L406</f>
        <v>0</v>
      </c>
      <c r="L453" s="560">
        <f>[3]Demand!M406</f>
        <v>0</v>
      </c>
      <c r="M453" s="560">
        <f>[3]Demand!N406</f>
        <v>0</v>
      </c>
      <c r="N453" s="319">
        <f t="shared" si="971"/>
        <v>0</v>
      </c>
      <c r="O453" s="34"/>
      <c r="P453" s="1">
        <f t="shared" si="975"/>
        <v>2017</v>
      </c>
      <c r="Q453" s="560">
        <f>[3]Demand!S406</f>
        <v>0</v>
      </c>
      <c r="R453" s="560">
        <f>[3]Demand!T406</f>
        <v>0</v>
      </c>
      <c r="S453" s="560">
        <f>[3]Demand!U406</f>
        <v>0</v>
      </c>
      <c r="T453" s="560">
        <f>[3]Demand!V406</f>
        <v>0</v>
      </c>
      <c r="U453" s="560">
        <f>[3]Demand!W406</f>
        <v>0</v>
      </c>
      <c r="V453" s="560">
        <f>[3]Demand!X406</f>
        <v>0</v>
      </c>
      <c r="W453" s="560">
        <f>[3]Demand!Y406</f>
        <v>0</v>
      </c>
      <c r="X453" s="560">
        <f>[3]Demand!Z406</f>
        <v>0</v>
      </c>
      <c r="Y453" s="560">
        <f>[3]Demand!AA406</f>
        <v>0</v>
      </c>
      <c r="Z453" s="560">
        <f>[3]Demand!AB406</f>
        <v>0</v>
      </c>
      <c r="AA453" s="560">
        <f>[3]Demand!AC406</f>
        <v>0</v>
      </c>
      <c r="AB453" s="560">
        <f>[3]Demand!AD406</f>
        <v>0</v>
      </c>
      <c r="AC453" s="303">
        <f t="shared" si="973"/>
        <v>0</v>
      </c>
      <c r="AD453" s="55"/>
      <c r="AE453" s="262"/>
      <c r="AF453" s="262"/>
      <c r="AG453" s="25"/>
      <c r="AH453" s="56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88"/>
      <c r="BJ453" s="29"/>
      <c r="BK453" s="324"/>
      <c r="BL453" s="324"/>
      <c r="BM453" s="324"/>
      <c r="BN453" s="324"/>
      <c r="BO453" s="324"/>
      <c r="BP453" s="324"/>
      <c r="BQ453" s="324"/>
      <c r="BR453" s="324"/>
      <c r="BS453" s="324"/>
      <c r="BT453" s="29"/>
      <c r="BU453" s="29"/>
      <c r="BV453" s="288"/>
      <c r="BW453" s="288"/>
      <c r="BX453" s="288"/>
      <c r="BY453" s="322"/>
      <c r="BZ453" s="288"/>
      <c r="DL453" s="29"/>
      <c r="DM453" s="29"/>
      <c r="DN453" s="289"/>
    </row>
    <row r="454" spans="1:118" ht="11.25" customHeight="1">
      <c r="A454" s="1">
        <f t="shared" si="974"/>
        <v>2018</v>
      </c>
      <c r="B454" s="479">
        <v>0</v>
      </c>
      <c r="C454" s="479">
        <v>0</v>
      </c>
      <c r="D454" s="479">
        <v>0</v>
      </c>
      <c r="E454" s="479">
        <v>0</v>
      </c>
      <c r="F454" s="479">
        <v>0</v>
      </c>
      <c r="G454" s="479">
        <v>0</v>
      </c>
      <c r="H454" s="479">
        <v>0</v>
      </c>
      <c r="I454" s="479">
        <v>0</v>
      </c>
      <c r="J454" s="479">
        <v>0</v>
      </c>
      <c r="K454" s="479">
        <v>0</v>
      </c>
      <c r="L454" s="479">
        <v>0</v>
      </c>
      <c r="M454" s="479">
        <v>0</v>
      </c>
      <c r="N454" s="319">
        <f t="shared" si="971"/>
        <v>0</v>
      </c>
      <c r="P454" s="1">
        <f t="shared" si="975"/>
        <v>2018</v>
      </c>
      <c r="Q454" s="479">
        <v>0</v>
      </c>
      <c r="R454" s="479">
        <v>0</v>
      </c>
      <c r="S454" s="479">
        <v>0</v>
      </c>
      <c r="T454" s="479">
        <v>0</v>
      </c>
      <c r="U454" s="479">
        <v>0</v>
      </c>
      <c r="V454" s="479">
        <v>0</v>
      </c>
      <c r="W454" s="479">
        <v>0</v>
      </c>
      <c r="X454" s="479">
        <v>0</v>
      </c>
      <c r="Y454" s="479">
        <v>0</v>
      </c>
      <c r="Z454" s="479">
        <v>0</v>
      </c>
      <c r="AA454" s="479">
        <v>0</v>
      </c>
      <c r="AB454" s="479">
        <v>0</v>
      </c>
      <c r="AC454" s="303">
        <f t="shared" si="973"/>
        <v>0</v>
      </c>
      <c r="AE454" s="237"/>
      <c r="AF454" s="259"/>
      <c r="AG454" s="25"/>
      <c r="AH454" s="56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88"/>
      <c r="BJ454" s="29"/>
      <c r="BK454" s="324"/>
      <c r="BL454" s="324"/>
      <c r="BM454" s="324"/>
      <c r="BN454" s="324"/>
      <c r="BO454" s="324"/>
      <c r="BP454" s="324"/>
      <c r="BQ454" s="324"/>
      <c r="BR454" s="324"/>
      <c r="BS454" s="324"/>
      <c r="BT454" s="29"/>
      <c r="BU454" s="29"/>
      <c r="BV454" s="288"/>
      <c r="BW454" s="288"/>
      <c r="BX454" s="288"/>
      <c r="BY454" s="322"/>
      <c r="BZ454" s="288"/>
      <c r="DL454" s="29"/>
      <c r="DM454" s="29"/>
      <c r="DN454" s="289"/>
    </row>
    <row r="455" spans="1:118" s="26" customFormat="1" ht="11.25" customHeight="1">
      <c r="A455" s="1">
        <f t="shared" si="974"/>
        <v>2019</v>
      </c>
      <c r="B455" s="479">
        <v>0</v>
      </c>
      <c r="C455" s="479">
        <v>0</v>
      </c>
      <c r="D455" s="479">
        <v>0</v>
      </c>
      <c r="E455" s="479">
        <v>0</v>
      </c>
      <c r="F455" s="479">
        <v>0</v>
      </c>
      <c r="G455" s="479">
        <v>0</v>
      </c>
      <c r="H455" s="479">
        <v>0</v>
      </c>
      <c r="I455" s="479">
        <v>0</v>
      </c>
      <c r="J455" s="479">
        <v>0</v>
      </c>
      <c r="K455" s="479">
        <v>0</v>
      </c>
      <c r="L455" s="479">
        <v>0</v>
      </c>
      <c r="M455" s="479">
        <v>0</v>
      </c>
      <c r="N455" s="319">
        <f t="shared" si="971"/>
        <v>0</v>
      </c>
      <c r="O455" s="29"/>
      <c r="P455" s="1">
        <f t="shared" si="975"/>
        <v>2019</v>
      </c>
      <c r="Q455" s="479">
        <v>0</v>
      </c>
      <c r="R455" s="479">
        <v>0</v>
      </c>
      <c r="S455" s="479">
        <v>0</v>
      </c>
      <c r="T455" s="479">
        <v>0</v>
      </c>
      <c r="U455" s="479">
        <v>0</v>
      </c>
      <c r="V455" s="479">
        <v>0</v>
      </c>
      <c r="W455" s="479">
        <v>0</v>
      </c>
      <c r="X455" s="479">
        <v>0</v>
      </c>
      <c r="Y455" s="479">
        <v>0</v>
      </c>
      <c r="Z455" s="479">
        <v>0</v>
      </c>
      <c r="AA455" s="479">
        <v>0</v>
      </c>
      <c r="AB455" s="479">
        <v>0</v>
      </c>
      <c r="AC455" s="303">
        <f t="shared" si="973"/>
        <v>0</v>
      </c>
      <c r="AD455" s="55"/>
      <c r="AE455" s="262"/>
      <c r="AF455" s="262"/>
      <c r="AG455" s="25"/>
      <c r="AH455" s="56"/>
      <c r="AI455" s="25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29"/>
      <c r="AY455" s="616"/>
      <c r="AZ455" s="29"/>
      <c r="BA455" s="29"/>
      <c r="BB455" s="29"/>
      <c r="BC455" s="29"/>
      <c r="BD455" s="29"/>
      <c r="BE455" s="29"/>
      <c r="BF455" s="29"/>
      <c r="BG455" s="29"/>
      <c r="BH455" s="29"/>
      <c r="BI455" s="288"/>
      <c r="BJ455" s="29"/>
      <c r="BK455" s="324"/>
      <c r="BL455" s="324"/>
      <c r="BM455" s="324"/>
      <c r="BN455" s="324"/>
      <c r="BO455" s="324"/>
      <c r="BP455" s="324"/>
      <c r="BQ455" s="324"/>
      <c r="BR455" s="324"/>
      <c r="BS455" s="324"/>
      <c r="BT455" s="29"/>
      <c r="BU455" s="29"/>
      <c r="BV455" s="288"/>
      <c r="BW455" s="288"/>
      <c r="BX455" s="288"/>
      <c r="BY455" s="322"/>
      <c r="BZ455" s="288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609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357"/>
      <c r="DI455" s="357"/>
      <c r="DJ455" s="25"/>
      <c r="DK455" s="25"/>
      <c r="DL455" s="172"/>
      <c r="DM455" s="172"/>
      <c r="DN455" s="599"/>
    </row>
    <row r="456" spans="1:118" ht="11.25" customHeight="1">
      <c r="A456" s="1">
        <f t="shared" si="974"/>
        <v>2020</v>
      </c>
      <c r="B456" s="479">
        <v>0</v>
      </c>
      <c r="C456" s="479">
        <v>0</v>
      </c>
      <c r="D456" s="479">
        <v>0</v>
      </c>
      <c r="E456" s="479">
        <v>0</v>
      </c>
      <c r="F456" s="479">
        <v>0</v>
      </c>
      <c r="G456" s="479">
        <v>0</v>
      </c>
      <c r="H456" s="479">
        <v>0</v>
      </c>
      <c r="I456" s="479">
        <v>0</v>
      </c>
      <c r="J456" s="479">
        <v>0</v>
      </c>
      <c r="K456" s="479">
        <v>0</v>
      </c>
      <c r="L456" s="479">
        <v>0</v>
      </c>
      <c r="M456" s="479">
        <v>0</v>
      </c>
      <c r="N456" s="319">
        <f t="shared" si="971"/>
        <v>0</v>
      </c>
      <c r="P456" s="1">
        <f t="shared" si="975"/>
        <v>2020</v>
      </c>
      <c r="Q456" s="479">
        <v>0</v>
      </c>
      <c r="R456" s="479">
        <v>0</v>
      </c>
      <c r="S456" s="479">
        <v>0</v>
      </c>
      <c r="T456" s="479">
        <v>0</v>
      </c>
      <c r="U456" s="479">
        <v>0</v>
      </c>
      <c r="V456" s="479">
        <v>0</v>
      </c>
      <c r="W456" s="479">
        <v>0</v>
      </c>
      <c r="X456" s="479">
        <v>0</v>
      </c>
      <c r="Y456" s="479">
        <v>0</v>
      </c>
      <c r="Z456" s="479">
        <v>0</v>
      </c>
      <c r="AA456" s="479">
        <v>0</v>
      </c>
      <c r="AB456" s="479">
        <v>0</v>
      </c>
      <c r="AC456" s="303">
        <f t="shared" si="973"/>
        <v>0</v>
      </c>
      <c r="AE456" s="237"/>
      <c r="AF456" s="259"/>
      <c r="AG456" s="25"/>
      <c r="AH456" s="56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88"/>
      <c r="BJ456" s="29"/>
      <c r="BK456" s="324"/>
      <c r="BL456" s="324"/>
      <c r="BM456" s="324"/>
      <c r="BN456" s="324"/>
      <c r="BO456" s="324"/>
      <c r="BP456" s="324"/>
      <c r="BQ456" s="324"/>
      <c r="BR456" s="324"/>
      <c r="BS456" s="324"/>
      <c r="BT456" s="29"/>
      <c r="BU456" s="29"/>
      <c r="BV456" s="288"/>
      <c r="BW456" s="288"/>
      <c r="BX456" s="288"/>
      <c r="BY456" s="322"/>
      <c r="BZ456" s="288"/>
      <c r="DL456" s="29"/>
      <c r="DM456" s="29"/>
      <c r="DN456" s="289"/>
    </row>
    <row r="457" spans="1:118" ht="11.25" customHeight="1">
      <c r="A457" s="1">
        <f t="shared" si="974"/>
        <v>2021</v>
      </c>
      <c r="B457" s="479">
        <v>0</v>
      </c>
      <c r="C457" s="479">
        <v>0</v>
      </c>
      <c r="D457" s="479">
        <v>0</v>
      </c>
      <c r="E457" s="479">
        <v>0</v>
      </c>
      <c r="F457" s="479">
        <v>0</v>
      </c>
      <c r="G457" s="479">
        <v>0</v>
      </c>
      <c r="H457" s="479">
        <v>0</v>
      </c>
      <c r="I457" s="479">
        <v>0</v>
      </c>
      <c r="J457" s="479">
        <v>0</v>
      </c>
      <c r="K457" s="479">
        <v>0</v>
      </c>
      <c r="L457" s="479">
        <v>0</v>
      </c>
      <c r="M457" s="479">
        <v>0</v>
      </c>
      <c r="N457" s="319">
        <f t="shared" si="971"/>
        <v>0</v>
      </c>
      <c r="P457" s="1">
        <f t="shared" si="975"/>
        <v>2021</v>
      </c>
      <c r="Q457" s="479">
        <v>0</v>
      </c>
      <c r="R457" s="479">
        <v>0</v>
      </c>
      <c r="S457" s="479">
        <v>0</v>
      </c>
      <c r="T457" s="479">
        <v>0</v>
      </c>
      <c r="U457" s="479">
        <v>0</v>
      </c>
      <c r="V457" s="479">
        <v>0</v>
      </c>
      <c r="W457" s="479">
        <v>0</v>
      </c>
      <c r="X457" s="479">
        <v>0</v>
      </c>
      <c r="Y457" s="479">
        <v>0</v>
      </c>
      <c r="Z457" s="479">
        <v>0</v>
      </c>
      <c r="AA457" s="479">
        <v>0</v>
      </c>
      <c r="AB457" s="479">
        <v>0</v>
      </c>
      <c r="AC457" s="303">
        <f t="shared" si="973"/>
        <v>0</v>
      </c>
      <c r="AD457" s="55"/>
      <c r="AE457" s="262"/>
      <c r="AF457" s="262"/>
      <c r="AG457" s="25"/>
      <c r="AH457" s="56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88"/>
      <c r="BJ457" s="29"/>
      <c r="BK457" s="324"/>
      <c r="BL457" s="324"/>
      <c r="BM457" s="324"/>
      <c r="BN457" s="324"/>
      <c r="BO457" s="324"/>
      <c r="BP457" s="324"/>
      <c r="BQ457" s="324"/>
      <c r="BR457" s="324"/>
      <c r="BS457" s="324"/>
      <c r="BT457" s="29"/>
      <c r="BU457" s="29"/>
      <c r="BV457" s="288"/>
      <c r="BW457" s="288"/>
      <c r="BX457" s="288"/>
      <c r="BY457" s="322"/>
      <c r="BZ457" s="288"/>
      <c r="DL457" s="29"/>
      <c r="DM457" s="29"/>
      <c r="DN457" s="289"/>
    </row>
    <row r="458" spans="1:118" ht="11.25" customHeight="1">
      <c r="A458" s="1">
        <f t="shared" si="974"/>
        <v>2022</v>
      </c>
      <c r="B458" s="479">
        <v>0</v>
      </c>
      <c r="C458" s="479">
        <v>0</v>
      </c>
      <c r="D458" s="479">
        <v>0</v>
      </c>
      <c r="E458" s="479">
        <v>0</v>
      </c>
      <c r="F458" s="479">
        <v>0</v>
      </c>
      <c r="G458" s="479">
        <v>0</v>
      </c>
      <c r="H458" s="479">
        <v>0</v>
      </c>
      <c r="I458" s="479">
        <v>0</v>
      </c>
      <c r="J458" s="479">
        <v>0</v>
      </c>
      <c r="K458" s="479">
        <v>0</v>
      </c>
      <c r="L458" s="479">
        <v>0</v>
      </c>
      <c r="M458" s="479">
        <v>0</v>
      </c>
      <c r="N458" s="319">
        <f t="shared" ref="N458:N466" si="976">SUM(B458:M458)</f>
        <v>0</v>
      </c>
      <c r="P458" s="1">
        <f t="shared" si="975"/>
        <v>2022</v>
      </c>
      <c r="Q458" s="479">
        <v>0</v>
      </c>
      <c r="R458" s="479">
        <v>0</v>
      </c>
      <c r="S458" s="479">
        <v>0</v>
      </c>
      <c r="T458" s="479">
        <v>0</v>
      </c>
      <c r="U458" s="479">
        <v>0</v>
      </c>
      <c r="V458" s="479">
        <v>0</v>
      </c>
      <c r="W458" s="479">
        <v>0</v>
      </c>
      <c r="X458" s="479">
        <v>0</v>
      </c>
      <c r="Y458" s="479">
        <v>0</v>
      </c>
      <c r="Z458" s="479">
        <v>0</v>
      </c>
      <c r="AA458" s="479">
        <v>0</v>
      </c>
      <c r="AB458" s="479">
        <v>0</v>
      </c>
      <c r="AC458" s="303">
        <f t="shared" si="973"/>
        <v>0</v>
      </c>
      <c r="AE458" s="237"/>
      <c r="AF458" s="259"/>
      <c r="AG458" s="25"/>
      <c r="AH458" s="56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88"/>
      <c r="BJ458" s="29"/>
      <c r="BK458" s="324"/>
      <c r="BL458" s="324"/>
      <c r="BM458" s="324"/>
      <c r="BN458" s="324"/>
      <c r="BO458" s="324"/>
      <c r="BP458" s="324"/>
      <c r="BQ458" s="324"/>
      <c r="BR458" s="324"/>
      <c r="BS458" s="324"/>
      <c r="BT458" s="29"/>
      <c r="BU458" s="29"/>
      <c r="BV458" s="288"/>
      <c r="BW458" s="288"/>
      <c r="BX458" s="288"/>
      <c r="BY458" s="322"/>
      <c r="BZ458" s="288"/>
      <c r="CI458" s="34"/>
      <c r="CJ458" s="34"/>
      <c r="CK458" s="34"/>
      <c r="CL458" s="34"/>
      <c r="CM458" s="34"/>
      <c r="CN458" s="34"/>
      <c r="CO458" s="34"/>
      <c r="CP458" s="34"/>
      <c r="CQ458" s="619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518"/>
      <c r="DI458" s="518"/>
      <c r="DJ458" s="34"/>
      <c r="DK458" s="34"/>
      <c r="DL458" s="29"/>
      <c r="DM458" s="29"/>
      <c r="DN458" s="289"/>
    </row>
    <row r="459" spans="1:118" ht="11.25" customHeight="1">
      <c r="A459" s="1">
        <f t="shared" si="974"/>
        <v>2023</v>
      </c>
      <c r="B459" s="479">
        <v>0</v>
      </c>
      <c r="C459" s="479">
        <v>0</v>
      </c>
      <c r="D459" s="479">
        <v>0</v>
      </c>
      <c r="E459" s="479">
        <v>0</v>
      </c>
      <c r="F459" s="479">
        <v>0</v>
      </c>
      <c r="G459" s="479">
        <v>0</v>
      </c>
      <c r="H459" s="479">
        <v>0</v>
      </c>
      <c r="I459" s="479">
        <v>0</v>
      </c>
      <c r="J459" s="479">
        <v>0</v>
      </c>
      <c r="K459" s="479">
        <v>0</v>
      </c>
      <c r="L459" s="479">
        <v>0</v>
      </c>
      <c r="M459" s="479">
        <v>0</v>
      </c>
      <c r="N459" s="319">
        <f t="shared" si="976"/>
        <v>0</v>
      </c>
      <c r="P459" s="1">
        <f t="shared" si="975"/>
        <v>2023</v>
      </c>
      <c r="Q459" s="479">
        <v>0</v>
      </c>
      <c r="R459" s="479">
        <v>0</v>
      </c>
      <c r="S459" s="479">
        <v>0</v>
      </c>
      <c r="T459" s="479">
        <v>0</v>
      </c>
      <c r="U459" s="479">
        <v>0</v>
      </c>
      <c r="V459" s="479">
        <v>0</v>
      </c>
      <c r="W459" s="479">
        <v>0</v>
      </c>
      <c r="X459" s="479">
        <v>0</v>
      </c>
      <c r="Y459" s="479">
        <v>0</v>
      </c>
      <c r="Z459" s="479">
        <v>0</v>
      </c>
      <c r="AA459" s="479">
        <v>0</v>
      </c>
      <c r="AB459" s="479">
        <v>0</v>
      </c>
      <c r="AC459" s="303">
        <f t="shared" si="973"/>
        <v>0</v>
      </c>
      <c r="AD459" s="55"/>
      <c r="AE459" s="262"/>
      <c r="AF459" s="262"/>
      <c r="AG459" s="25"/>
      <c r="AH459" s="56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88"/>
      <c r="BJ459" s="29"/>
      <c r="BK459" s="324"/>
      <c r="BL459" s="324"/>
      <c r="BM459" s="324"/>
      <c r="BN459" s="324"/>
      <c r="BO459" s="324"/>
      <c r="BP459" s="324"/>
      <c r="BQ459" s="324"/>
      <c r="BR459" s="324"/>
      <c r="BS459" s="324"/>
      <c r="BT459" s="29"/>
      <c r="BU459" s="29"/>
      <c r="BV459" s="288"/>
      <c r="BW459" s="288"/>
      <c r="BX459" s="288"/>
      <c r="BY459" s="322"/>
      <c r="BZ459" s="288"/>
      <c r="DL459" s="29"/>
      <c r="DM459" s="29"/>
      <c r="DN459" s="289"/>
    </row>
    <row r="460" spans="1:118" ht="11.25" customHeight="1">
      <c r="A460" s="1">
        <f t="shared" si="974"/>
        <v>2024</v>
      </c>
      <c r="B460" s="479">
        <v>0</v>
      </c>
      <c r="C460" s="479">
        <v>0</v>
      </c>
      <c r="D460" s="479">
        <v>0</v>
      </c>
      <c r="E460" s="479">
        <v>0</v>
      </c>
      <c r="F460" s="479">
        <v>0</v>
      </c>
      <c r="G460" s="479">
        <v>0</v>
      </c>
      <c r="H460" s="479">
        <v>0</v>
      </c>
      <c r="I460" s="479">
        <v>0</v>
      </c>
      <c r="J460" s="479">
        <v>0</v>
      </c>
      <c r="K460" s="479">
        <v>0</v>
      </c>
      <c r="L460" s="479">
        <v>0</v>
      </c>
      <c r="M460" s="479">
        <v>0</v>
      </c>
      <c r="N460" s="319">
        <f t="shared" si="976"/>
        <v>0</v>
      </c>
      <c r="P460" s="1">
        <f t="shared" si="975"/>
        <v>2024</v>
      </c>
      <c r="Q460" s="479">
        <v>0</v>
      </c>
      <c r="R460" s="479">
        <v>0</v>
      </c>
      <c r="S460" s="479">
        <v>0</v>
      </c>
      <c r="T460" s="479">
        <v>0</v>
      </c>
      <c r="U460" s="479">
        <v>0</v>
      </c>
      <c r="V460" s="479">
        <v>0</v>
      </c>
      <c r="W460" s="479">
        <v>0</v>
      </c>
      <c r="X460" s="479">
        <v>0</v>
      </c>
      <c r="Y460" s="479">
        <v>0</v>
      </c>
      <c r="Z460" s="479">
        <v>0</v>
      </c>
      <c r="AA460" s="479">
        <v>0</v>
      </c>
      <c r="AB460" s="479">
        <v>0</v>
      </c>
      <c r="AC460" s="303">
        <f t="shared" si="973"/>
        <v>0</v>
      </c>
      <c r="AE460" s="237"/>
      <c r="AF460" s="259"/>
      <c r="AG460" s="25"/>
      <c r="AH460" s="56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88"/>
      <c r="BJ460" s="29"/>
      <c r="BK460" s="324"/>
      <c r="BL460" s="324"/>
      <c r="BM460" s="324"/>
      <c r="BN460" s="324"/>
      <c r="BO460" s="324"/>
      <c r="BP460" s="324"/>
      <c r="BQ460" s="324"/>
      <c r="BR460" s="324"/>
      <c r="BS460" s="324"/>
      <c r="BT460" s="29"/>
      <c r="BU460" s="29"/>
      <c r="BV460" s="288"/>
      <c r="BW460" s="288"/>
      <c r="BX460" s="288"/>
      <c r="BY460" s="322"/>
      <c r="BZ460" s="288"/>
      <c r="DL460" s="29"/>
      <c r="DM460" s="29"/>
      <c r="DN460" s="289"/>
    </row>
    <row r="461" spans="1:118" ht="11.25" customHeight="1">
      <c r="A461" s="1">
        <f t="shared" si="974"/>
        <v>2025</v>
      </c>
      <c r="B461" s="479">
        <v>0</v>
      </c>
      <c r="C461" s="479">
        <v>0</v>
      </c>
      <c r="D461" s="479">
        <v>0</v>
      </c>
      <c r="E461" s="479">
        <v>0</v>
      </c>
      <c r="F461" s="479">
        <v>0</v>
      </c>
      <c r="G461" s="479">
        <v>0</v>
      </c>
      <c r="H461" s="479">
        <v>0</v>
      </c>
      <c r="I461" s="479">
        <v>0</v>
      </c>
      <c r="J461" s="479">
        <v>0</v>
      </c>
      <c r="K461" s="479">
        <v>0</v>
      </c>
      <c r="L461" s="479">
        <v>0</v>
      </c>
      <c r="M461" s="479">
        <v>0</v>
      </c>
      <c r="N461" s="319">
        <f t="shared" si="976"/>
        <v>0</v>
      </c>
      <c r="P461" s="1">
        <f t="shared" si="975"/>
        <v>2025</v>
      </c>
      <c r="Q461" s="479">
        <v>0</v>
      </c>
      <c r="R461" s="479">
        <v>0</v>
      </c>
      <c r="S461" s="479">
        <v>0</v>
      </c>
      <c r="T461" s="479">
        <v>0</v>
      </c>
      <c r="U461" s="479">
        <v>0</v>
      </c>
      <c r="V461" s="479">
        <v>0</v>
      </c>
      <c r="W461" s="479">
        <v>0</v>
      </c>
      <c r="X461" s="479">
        <v>0</v>
      </c>
      <c r="Y461" s="479">
        <v>0</v>
      </c>
      <c r="Z461" s="479">
        <v>0</v>
      </c>
      <c r="AA461" s="479">
        <v>0</v>
      </c>
      <c r="AB461" s="479">
        <v>0</v>
      </c>
      <c r="AC461" s="303">
        <f t="shared" si="973"/>
        <v>0</v>
      </c>
      <c r="AD461" s="55"/>
      <c r="AE461" s="262"/>
      <c r="AF461" s="262"/>
      <c r="AG461" s="25"/>
      <c r="AH461" s="56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8"/>
      <c r="AZ461" s="29"/>
      <c r="BA461" s="29"/>
      <c r="BB461" s="29"/>
      <c r="BC461" s="29"/>
      <c r="BD461" s="29"/>
      <c r="BE461" s="29"/>
      <c r="BF461" s="29"/>
      <c r="BG461" s="29"/>
      <c r="BH461" s="29"/>
      <c r="BI461" s="288"/>
      <c r="BJ461" s="29"/>
      <c r="BK461" s="324"/>
      <c r="BL461" s="324"/>
      <c r="BM461" s="324"/>
      <c r="BN461" s="324"/>
      <c r="BO461" s="324"/>
      <c r="BP461" s="324"/>
      <c r="BQ461" s="324"/>
      <c r="BR461" s="324"/>
      <c r="BS461" s="324"/>
      <c r="BT461" s="29"/>
      <c r="BU461" s="29"/>
      <c r="BV461" s="288"/>
      <c r="BW461" s="288"/>
      <c r="BX461" s="288"/>
      <c r="BY461" s="322"/>
      <c r="BZ461" s="288"/>
      <c r="DL461" s="29"/>
      <c r="DM461" s="29"/>
      <c r="DN461" s="289"/>
    </row>
    <row r="462" spans="1:118" ht="11.25" customHeight="1">
      <c r="A462" s="1">
        <f t="shared" si="974"/>
        <v>2026</v>
      </c>
      <c r="B462" s="479">
        <v>0</v>
      </c>
      <c r="C462" s="479">
        <v>0</v>
      </c>
      <c r="D462" s="479">
        <v>0</v>
      </c>
      <c r="E462" s="479">
        <v>0</v>
      </c>
      <c r="F462" s="479">
        <v>0</v>
      </c>
      <c r="G462" s="479">
        <v>0</v>
      </c>
      <c r="H462" s="479">
        <v>0</v>
      </c>
      <c r="I462" s="479">
        <v>0</v>
      </c>
      <c r="J462" s="479">
        <v>0</v>
      </c>
      <c r="K462" s="479">
        <v>0</v>
      </c>
      <c r="L462" s="479">
        <v>0</v>
      </c>
      <c r="M462" s="479">
        <v>0</v>
      </c>
      <c r="N462" s="319">
        <f t="shared" si="976"/>
        <v>0</v>
      </c>
      <c r="P462" s="1">
        <f t="shared" si="975"/>
        <v>2026</v>
      </c>
      <c r="Q462" s="479">
        <v>0</v>
      </c>
      <c r="R462" s="479">
        <v>0</v>
      </c>
      <c r="S462" s="479">
        <v>0</v>
      </c>
      <c r="T462" s="479">
        <v>0</v>
      </c>
      <c r="U462" s="479">
        <v>0</v>
      </c>
      <c r="V462" s="479">
        <v>0</v>
      </c>
      <c r="W462" s="479">
        <v>0</v>
      </c>
      <c r="X462" s="479">
        <v>0</v>
      </c>
      <c r="Y462" s="479">
        <v>0</v>
      </c>
      <c r="Z462" s="479">
        <v>0</v>
      </c>
      <c r="AA462" s="479">
        <v>0</v>
      </c>
      <c r="AB462" s="479">
        <v>0</v>
      </c>
      <c r="AC462" s="303">
        <f t="shared" ref="AC462:AC466" si="977">SUM(Q462:AB462)</f>
        <v>0</v>
      </c>
      <c r="AE462" s="237"/>
      <c r="AF462" s="259"/>
      <c r="AG462" s="25"/>
      <c r="AH462" s="56"/>
      <c r="AJ462" s="32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8"/>
      <c r="AZ462" s="29"/>
      <c r="BA462" s="29"/>
      <c r="BB462" s="29"/>
      <c r="BC462" s="29"/>
      <c r="BD462" s="29"/>
      <c r="BE462" s="29"/>
      <c r="BF462" s="29"/>
      <c r="BG462" s="29"/>
      <c r="BH462" s="29"/>
      <c r="BI462" s="288"/>
      <c r="BJ462" s="29"/>
      <c r="BK462" s="324"/>
      <c r="BL462" s="324"/>
      <c r="BM462" s="324"/>
      <c r="BN462" s="324"/>
      <c r="BO462" s="324"/>
      <c r="BP462" s="324"/>
      <c r="BQ462" s="324"/>
      <c r="BR462" s="324"/>
      <c r="BS462" s="324"/>
      <c r="BT462" s="29"/>
      <c r="BU462" s="29"/>
      <c r="BV462" s="288"/>
      <c r="BW462" s="288"/>
      <c r="BX462" s="288"/>
      <c r="BY462" s="322"/>
      <c r="BZ462" s="288"/>
      <c r="DL462" s="29"/>
      <c r="DM462" s="29"/>
      <c r="DN462" s="289"/>
    </row>
    <row r="463" spans="1:118" ht="11.25" customHeight="1">
      <c r="A463" s="1">
        <f t="shared" si="974"/>
        <v>2027</v>
      </c>
      <c r="B463" s="479">
        <v>0</v>
      </c>
      <c r="C463" s="479">
        <v>0</v>
      </c>
      <c r="D463" s="479">
        <v>0</v>
      </c>
      <c r="E463" s="479">
        <v>0</v>
      </c>
      <c r="F463" s="479">
        <v>0</v>
      </c>
      <c r="G463" s="479">
        <v>0</v>
      </c>
      <c r="H463" s="479">
        <v>0</v>
      </c>
      <c r="I463" s="479">
        <v>0</v>
      </c>
      <c r="J463" s="479">
        <v>0</v>
      </c>
      <c r="K463" s="479">
        <v>0</v>
      </c>
      <c r="L463" s="479">
        <v>0</v>
      </c>
      <c r="M463" s="479">
        <v>0</v>
      </c>
      <c r="N463" s="319">
        <f t="shared" si="976"/>
        <v>0</v>
      </c>
      <c r="P463" s="1">
        <f t="shared" si="975"/>
        <v>2027</v>
      </c>
      <c r="Q463" s="479">
        <v>0</v>
      </c>
      <c r="R463" s="479">
        <v>0</v>
      </c>
      <c r="S463" s="479">
        <v>0</v>
      </c>
      <c r="T463" s="479">
        <v>0</v>
      </c>
      <c r="U463" s="479">
        <v>0</v>
      </c>
      <c r="V463" s="479">
        <v>0</v>
      </c>
      <c r="W463" s="479">
        <v>0</v>
      </c>
      <c r="X463" s="479">
        <v>0</v>
      </c>
      <c r="Y463" s="479">
        <v>0</v>
      </c>
      <c r="Z463" s="479">
        <v>0</v>
      </c>
      <c r="AA463" s="479">
        <v>0</v>
      </c>
      <c r="AB463" s="479">
        <v>0</v>
      </c>
      <c r="AC463" s="303">
        <f t="shared" si="977"/>
        <v>0</v>
      </c>
      <c r="AD463" s="55"/>
      <c r="AE463" s="262"/>
      <c r="AF463" s="262"/>
      <c r="AG463" s="25"/>
      <c r="AH463" s="56"/>
      <c r="AJ463" s="32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8"/>
      <c r="AZ463" s="29"/>
      <c r="BA463" s="29"/>
      <c r="BB463" s="29"/>
      <c r="BC463" s="29"/>
      <c r="BD463" s="29"/>
      <c r="BE463" s="29"/>
      <c r="BF463" s="29"/>
      <c r="BG463" s="29"/>
      <c r="BH463" s="29"/>
      <c r="BI463" s="288"/>
      <c r="BJ463" s="29"/>
      <c r="BK463" s="324"/>
      <c r="BL463" s="324"/>
      <c r="BM463" s="324"/>
      <c r="BN463" s="324"/>
      <c r="BO463" s="324"/>
      <c r="BP463" s="324"/>
      <c r="BQ463" s="324"/>
      <c r="BR463" s="324"/>
      <c r="BS463" s="324"/>
      <c r="BT463" s="29"/>
      <c r="BU463" s="29"/>
      <c r="BV463" s="288"/>
      <c r="BW463" s="288"/>
      <c r="BX463" s="288"/>
      <c r="BY463" s="322"/>
      <c r="BZ463" s="288"/>
      <c r="DL463" s="29"/>
      <c r="DM463" s="29"/>
      <c r="DN463" s="289"/>
    </row>
    <row r="464" spans="1:118" ht="11.25" customHeight="1">
      <c r="A464" s="1">
        <f t="shared" si="974"/>
        <v>2028</v>
      </c>
      <c r="B464" s="479">
        <v>0</v>
      </c>
      <c r="C464" s="479">
        <v>0</v>
      </c>
      <c r="D464" s="479">
        <v>0</v>
      </c>
      <c r="E464" s="479">
        <v>0</v>
      </c>
      <c r="F464" s="479">
        <v>0</v>
      </c>
      <c r="G464" s="479">
        <v>0</v>
      </c>
      <c r="H464" s="479">
        <v>0</v>
      </c>
      <c r="I464" s="479">
        <v>0</v>
      </c>
      <c r="J464" s="479">
        <v>0</v>
      </c>
      <c r="K464" s="479">
        <v>0</v>
      </c>
      <c r="L464" s="479">
        <v>0</v>
      </c>
      <c r="M464" s="479">
        <v>0</v>
      </c>
      <c r="N464" s="319">
        <f t="shared" si="976"/>
        <v>0</v>
      </c>
      <c r="P464" s="1">
        <f t="shared" si="975"/>
        <v>2028</v>
      </c>
      <c r="Q464" s="479">
        <v>0</v>
      </c>
      <c r="R464" s="479">
        <v>0</v>
      </c>
      <c r="S464" s="479">
        <v>0</v>
      </c>
      <c r="T464" s="479">
        <v>0</v>
      </c>
      <c r="U464" s="479">
        <v>0</v>
      </c>
      <c r="V464" s="479">
        <v>0</v>
      </c>
      <c r="W464" s="479">
        <v>0</v>
      </c>
      <c r="X464" s="479">
        <v>0</v>
      </c>
      <c r="Y464" s="479">
        <v>0</v>
      </c>
      <c r="Z464" s="479">
        <v>0</v>
      </c>
      <c r="AA464" s="479">
        <v>0</v>
      </c>
      <c r="AB464" s="479">
        <v>0</v>
      </c>
      <c r="AC464" s="303">
        <f t="shared" si="977"/>
        <v>0</v>
      </c>
      <c r="AE464" s="237"/>
      <c r="AF464" s="259"/>
      <c r="AG464" s="25"/>
      <c r="AH464" s="56"/>
      <c r="AJ464" s="32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8"/>
      <c r="AZ464" s="29"/>
      <c r="BA464" s="29"/>
      <c r="BB464" s="29"/>
      <c r="BC464" s="29"/>
      <c r="BD464" s="29"/>
      <c r="BE464" s="29"/>
      <c r="BF464" s="29"/>
      <c r="BG464" s="29"/>
      <c r="BH464" s="29"/>
      <c r="BI464" s="288"/>
      <c r="BJ464" s="29"/>
      <c r="BK464" s="324"/>
      <c r="BL464" s="324"/>
      <c r="BM464" s="324"/>
      <c r="BN464" s="324"/>
      <c r="BO464" s="324"/>
      <c r="BP464" s="324"/>
      <c r="BQ464" s="324"/>
      <c r="BR464" s="324"/>
      <c r="BS464" s="324"/>
      <c r="BT464" s="29"/>
      <c r="BU464" s="29"/>
      <c r="BV464" s="288"/>
      <c r="BW464" s="288"/>
      <c r="BX464" s="288"/>
      <c r="BY464" s="322"/>
      <c r="BZ464" s="288"/>
      <c r="DL464" s="29"/>
      <c r="DM464" s="29"/>
      <c r="DN464" s="289"/>
    </row>
    <row r="465" spans="1:118" ht="11.25" customHeight="1">
      <c r="A465" s="1">
        <f t="shared" si="974"/>
        <v>2029</v>
      </c>
      <c r="B465" s="479">
        <v>0</v>
      </c>
      <c r="C465" s="479">
        <v>0</v>
      </c>
      <c r="D465" s="479">
        <v>0</v>
      </c>
      <c r="E465" s="479">
        <v>0</v>
      </c>
      <c r="F465" s="479">
        <v>0</v>
      </c>
      <c r="G465" s="479">
        <v>0</v>
      </c>
      <c r="H465" s="479">
        <v>0</v>
      </c>
      <c r="I465" s="479">
        <v>0</v>
      </c>
      <c r="J465" s="479">
        <v>0</v>
      </c>
      <c r="K465" s="479">
        <v>0</v>
      </c>
      <c r="L465" s="479">
        <v>0</v>
      </c>
      <c r="M465" s="479">
        <v>0</v>
      </c>
      <c r="N465" s="319">
        <f t="shared" si="976"/>
        <v>0</v>
      </c>
      <c r="P465" s="1">
        <f t="shared" si="975"/>
        <v>2029</v>
      </c>
      <c r="Q465" s="479">
        <v>0</v>
      </c>
      <c r="R465" s="479">
        <v>0</v>
      </c>
      <c r="S465" s="479">
        <v>0</v>
      </c>
      <c r="T465" s="479">
        <v>0</v>
      </c>
      <c r="U465" s="479">
        <v>0</v>
      </c>
      <c r="V465" s="479">
        <v>0</v>
      </c>
      <c r="W465" s="479">
        <v>0</v>
      </c>
      <c r="X465" s="479">
        <v>0</v>
      </c>
      <c r="Y465" s="479">
        <v>0</v>
      </c>
      <c r="Z465" s="479">
        <v>0</v>
      </c>
      <c r="AA465" s="479">
        <v>0</v>
      </c>
      <c r="AB465" s="479">
        <v>0</v>
      </c>
      <c r="AC465" s="303">
        <f t="shared" si="977"/>
        <v>0</v>
      </c>
      <c r="AD465" s="55"/>
      <c r="AE465" s="262"/>
      <c r="AF465" s="262"/>
      <c r="AG465" s="25"/>
      <c r="AH465" s="56"/>
      <c r="AJ465" s="32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8"/>
      <c r="AZ465" s="29"/>
      <c r="BA465" s="29"/>
      <c r="BB465" s="29"/>
      <c r="BC465" s="29"/>
      <c r="BD465" s="29"/>
      <c r="BE465" s="29"/>
      <c r="BF465" s="29"/>
      <c r="BG465" s="29"/>
      <c r="BH465" s="29"/>
      <c r="BI465" s="288"/>
      <c r="BJ465" s="29"/>
      <c r="BK465" s="324"/>
      <c r="BL465" s="324"/>
      <c r="BM465" s="324"/>
      <c r="BN465" s="324"/>
      <c r="BO465" s="324"/>
      <c r="BP465" s="324"/>
      <c r="BQ465" s="324"/>
      <c r="BR465" s="324"/>
      <c r="BS465" s="324"/>
      <c r="BT465" s="29"/>
      <c r="BU465" s="29"/>
      <c r="BV465" s="288"/>
      <c r="BW465" s="288"/>
      <c r="BX465" s="288"/>
      <c r="BY465" s="322"/>
      <c r="BZ465" s="288"/>
      <c r="DL465" s="29"/>
      <c r="DM465" s="29"/>
      <c r="DN465" s="289"/>
    </row>
    <row r="466" spans="1:118" ht="11.25" customHeight="1">
      <c r="A466" s="1">
        <f t="shared" si="974"/>
        <v>2030</v>
      </c>
      <c r="B466" s="479">
        <v>0</v>
      </c>
      <c r="C466" s="479">
        <v>0</v>
      </c>
      <c r="D466" s="479">
        <v>0</v>
      </c>
      <c r="E466" s="479">
        <v>0</v>
      </c>
      <c r="F466" s="479">
        <v>0</v>
      </c>
      <c r="G466" s="479">
        <v>0</v>
      </c>
      <c r="H466" s="479">
        <v>0</v>
      </c>
      <c r="I466" s="479">
        <v>0</v>
      </c>
      <c r="J466" s="479">
        <v>0</v>
      </c>
      <c r="K466" s="479">
        <v>0</v>
      </c>
      <c r="L466" s="479">
        <v>0</v>
      </c>
      <c r="M466" s="479">
        <v>0</v>
      </c>
      <c r="N466" s="319">
        <f t="shared" si="976"/>
        <v>0</v>
      </c>
      <c r="P466" s="1">
        <f t="shared" si="975"/>
        <v>2030</v>
      </c>
      <c r="Q466" s="479">
        <v>0</v>
      </c>
      <c r="R466" s="479">
        <v>0</v>
      </c>
      <c r="S466" s="479">
        <v>0</v>
      </c>
      <c r="T466" s="479">
        <v>0</v>
      </c>
      <c r="U466" s="479">
        <v>0</v>
      </c>
      <c r="V466" s="479">
        <v>0</v>
      </c>
      <c r="W466" s="479">
        <v>0</v>
      </c>
      <c r="X466" s="479">
        <v>0</v>
      </c>
      <c r="Y466" s="479">
        <v>0</v>
      </c>
      <c r="Z466" s="479">
        <v>0</v>
      </c>
      <c r="AA466" s="479">
        <v>0</v>
      </c>
      <c r="AB466" s="479">
        <v>0</v>
      </c>
      <c r="AC466" s="303">
        <f t="shared" si="977"/>
        <v>0</v>
      </c>
      <c r="AE466" s="237"/>
      <c r="AF466" s="259"/>
      <c r="AG466" s="25"/>
      <c r="AH466" s="56"/>
      <c r="AJ466" s="32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8"/>
      <c r="AZ466" s="29"/>
      <c r="BA466" s="29"/>
      <c r="BB466" s="29"/>
      <c r="BC466" s="29"/>
      <c r="BD466" s="29"/>
      <c r="BE466" s="29"/>
      <c r="BF466" s="29"/>
      <c r="BG466" s="29"/>
      <c r="BH466" s="29"/>
      <c r="BI466" s="288"/>
      <c r="BJ466" s="29"/>
      <c r="BK466" s="324"/>
      <c r="BL466" s="324"/>
      <c r="BM466" s="324"/>
      <c r="BN466" s="324"/>
      <c r="BO466" s="324"/>
      <c r="BP466" s="324"/>
      <c r="BQ466" s="324"/>
      <c r="BR466" s="324"/>
      <c r="BS466" s="324"/>
      <c r="BT466" s="29"/>
      <c r="BU466" s="29"/>
      <c r="BV466" s="288"/>
      <c r="BW466" s="288"/>
      <c r="BX466" s="288"/>
      <c r="BY466" s="322"/>
      <c r="BZ466" s="288"/>
      <c r="DL466" s="29"/>
      <c r="DM466" s="29"/>
      <c r="DN466" s="289"/>
    </row>
    <row r="467" spans="1:118" ht="11.25" customHeight="1">
      <c r="A467" s="1">
        <f t="shared" si="974"/>
        <v>2031</v>
      </c>
      <c r="B467" s="479">
        <v>0</v>
      </c>
      <c r="C467" s="479">
        <v>0</v>
      </c>
      <c r="D467" s="479">
        <v>0</v>
      </c>
      <c r="E467" s="479">
        <v>0</v>
      </c>
      <c r="F467" s="479">
        <v>0</v>
      </c>
      <c r="G467" s="479">
        <v>0</v>
      </c>
      <c r="H467" s="479">
        <v>0</v>
      </c>
      <c r="I467" s="479">
        <v>0</v>
      </c>
      <c r="J467" s="479">
        <v>0</v>
      </c>
      <c r="K467" s="479">
        <v>0</v>
      </c>
      <c r="L467" s="479">
        <v>0</v>
      </c>
      <c r="M467" s="479">
        <v>0</v>
      </c>
      <c r="N467" s="319">
        <f t="shared" ref="N467:N476" si="978">SUM(B467:M467)</f>
        <v>0</v>
      </c>
      <c r="P467" s="1">
        <f t="shared" ref="P467:P476" si="979">A467</f>
        <v>2031</v>
      </c>
      <c r="Q467" s="479">
        <v>0</v>
      </c>
      <c r="R467" s="479">
        <v>0</v>
      </c>
      <c r="S467" s="479">
        <v>0</v>
      </c>
      <c r="T467" s="479">
        <v>0</v>
      </c>
      <c r="U467" s="479">
        <v>0</v>
      </c>
      <c r="V467" s="479">
        <v>0</v>
      </c>
      <c r="W467" s="479">
        <v>0</v>
      </c>
      <c r="X467" s="479">
        <v>0</v>
      </c>
      <c r="Y467" s="479">
        <v>0</v>
      </c>
      <c r="Z467" s="479">
        <v>0</v>
      </c>
      <c r="AA467" s="479">
        <v>0</v>
      </c>
      <c r="AB467" s="479">
        <v>0</v>
      </c>
      <c r="AC467" s="303">
        <f t="shared" ref="AC467:AC476" si="980">SUM(Q467:AB467)</f>
        <v>0</v>
      </c>
      <c r="AD467" s="55"/>
      <c r="AE467" s="262"/>
      <c r="AF467" s="262"/>
      <c r="AG467" s="25"/>
      <c r="AH467" s="56"/>
      <c r="AJ467" s="32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88"/>
      <c r="BJ467" s="29"/>
      <c r="BK467" s="324"/>
      <c r="BL467" s="324"/>
      <c r="BM467" s="324"/>
      <c r="BN467" s="324"/>
      <c r="BO467" s="324"/>
      <c r="BP467" s="324"/>
      <c r="BQ467" s="324"/>
      <c r="BR467" s="324"/>
      <c r="BS467" s="324"/>
      <c r="BT467" s="29"/>
      <c r="BU467" s="29"/>
      <c r="BV467" s="288"/>
      <c r="BW467" s="288"/>
      <c r="BX467" s="288"/>
      <c r="BY467" s="322"/>
      <c r="BZ467" s="288"/>
      <c r="DL467" s="29"/>
      <c r="DM467" s="29"/>
      <c r="DN467" s="289"/>
    </row>
    <row r="468" spans="1:118" ht="11.25" customHeight="1">
      <c r="A468" s="1">
        <f t="shared" si="974"/>
        <v>2032</v>
      </c>
      <c r="B468" s="479">
        <v>0</v>
      </c>
      <c r="C468" s="479">
        <v>0</v>
      </c>
      <c r="D468" s="479">
        <v>0</v>
      </c>
      <c r="E468" s="479">
        <v>0</v>
      </c>
      <c r="F468" s="479">
        <v>0</v>
      </c>
      <c r="G468" s="479">
        <v>0</v>
      </c>
      <c r="H468" s="479">
        <v>0</v>
      </c>
      <c r="I468" s="479">
        <v>0</v>
      </c>
      <c r="J468" s="479">
        <v>0</v>
      </c>
      <c r="K468" s="479">
        <v>0</v>
      </c>
      <c r="L468" s="479">
        <v>0</v>
      </c>
      <c r="M468" s="479">
        <v>0</v>
      </c>
      <c r="N468" s="319">
        <f t="shared" si="978"/>
        <v>0</v>
      </c>
      <c r="P468" s="1">
        <f t="shared" si="979"/>
        <v>2032</v>
      </c>
      <c r="Q468" s="479">
        <v>0</v>
      </c>
      <c r="R468" s="479">
        <v>0</v>
      </c>
      <c r="S468" s="479">
        <v>0</v>
      </c>
      <c r="T468" s="479">
        <v>0</v>
      </c>
      <c r="U468" s="479">
        <v>0</v>
      </c>
      <c r="V468" s="479">
        <v>0</v>
      </c>
      <c r="W468" s="479">
        <v>0</v>
      </c>
      <c r="X468" s="479">
        <v>0</v>
      </c>
      <c r="Y468" s="479">
        <v>0</v>
      </c>
      <c r="Z468" s="479">
        <v>0</v>
      </c>
      <c r="AA468" s="479">
        <v>0</v>
      </c>
      <c r="AB468" s="479">
        <v>0</v>
      </c>
      <c r="AC468" s="303">
        <f t="shared" si="980"/>
        <v>0</v>
      </c>
      <c r="AE468" s="237"/>
      <c r="AF468" s="259"/>
      <c r="AG468" s="25"/>
      <c r="AH468" s="56"/>
      <c r="AJ468" s="32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88"/>
      <c r="BJ468" s="29"/>
      <c r="BK468" s="324"/>
      <c r="BL468" s="324"/>
      <c r="BM468" s="324"/>
      <c r="BN468" s="324"/>
      <c r="BO468" s="324"/>
      <c r="BP468" s="324"/>
      <c r="BQ468" s="324"/>
      <c r="BR468" s="324"/>
      <c r="BS468" s="324"/>
      <c r="BT468" s="29"/>
      <c r="BU468" s="29"/>
      <c r="BV468" s="288"/>
      <c r="BW468" s="288"/>
      <c r="BX468" s="288"/>
      <c r="BY468" s="322"/>
      <c r="BZ468" s="288"/>
      <c r="DL468" s="29"/>
      <c r="DM468" s="29"/>
      <c r="DN468" s="289"/>
    </row>
    <row r="469" spans="1:118" ht="11.25" customHeight="1">
      <c r="A469" s="1">
        <f t="shared" si="974"/>
        <v>2033</v>
      </c>
      <c r="B469" s="479">
        <v>0</v>
      </c>
      <c r="C469" s="479">
        <v>0</v>
      </c>
      <c r="D469" s="479">
        <v>0</v>
      </c>
      <c r="E469" s="479">
        <v>0</v>
      </c>
      <c r="F469" s="479">
        <v>0</v>
      </c>
      <c r="G469" s="479">
        <v>0</v>
      </c>
      <c r="H469" s="479">
        <v>0</v>
      </c>
      <c r="I469" s="479">
        <v>0</v>
      </c>
      <c r="J469" s="479">
        <v>0</v>
      </c>
      <c r="K469" s="479">
        <v>0</v>
      </c>
      <c r="L469" s="479">
        <v>0</v>
      </c>
      <c r="M469" s="479">
        <v>0</v>
      </c>
      <c r="N469" s="319">
        <f t="shared" si="978"/>
        <v>0</v>
      </c>
      <c r="P469" s="1">
        <f t="shared" si="979"/>
        <v>2033</v>
      </c>
      <c r="Q469" s="479">
        <v>0</v>
      </c>
      <c r="R469" s="479">
        <v>0</v>
      </c>
      <c r="S469" s="479">
        <v>0</v>
      </c>
      <c r="T469" s="479">
        <v>0</v>
      </c>
      <c r="U469" s="479">
        <v>0</v>
      </c>
      <c r="V469" s="479">
        <v>0</v>
      </c>
      <c r="W469" s="479">
        <v>0</v>
      </c>
      <c r="X469" s="479">
        <v>0</v>
      </c>
      <c r="Y469" s="479">
        <v>0</v>
      </c>
      <c r="Z469" s="479">
        <v>0</v>
      </c>
      <c r="AA469" s="479">
        <v>0</v>
      </c>
      <c r="AB469" s="479">
        <v>0</v>
      </c>
      <c r="AC469" s="303">
        <f t="shared" si="980"/>
        <v>0</v>
      </c>
      <c r="AD469" s="55"/>
      <c r="AE469" s="262"/>
      <c r="AF469" s="262"/>
      <c r="AG469" s="25"/>
      <c r="AH469" s="56"/>
      <c r="AJ469" s="32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88"/>
      <c r="BJ469" s="29"/>
      <c r="BK469" s="324"/>
      <c r="BL469" s="324"/>
      <c r="BM469" s="324"/>
      <c r="BN469" s="324"/>
      <c r="BO469" s="324"/>
      <c r="BP469" s="324"/>
      <c r="BQ469" s="324"/>
      <c r="BR469" s="324"/>
      <c r="BS469" s="324"/>
      <c r="BT469" s="29"/>
      <c r="BU469" s="29"/>
      <c r="BV469" s="288"/>
      <c r="BW469" s="288"/>
      <c r="BX469" s="288"/>
      <c r="BY469" s="322"/>
      <c r="BZ469" s="288"/>
      <c r="DL469" s="29"/>
      <c r="DM469" s="29"/>
      <c r="DN469" s="289"/>
    </row>
    <row r="470" spans="1:118" ht="11.25" customHeight="1">
      <c r="A470" s="1">
        <f t="shared" si="974"/>
        <v>2034</v>
      </c>
      <c r="B470" s="479">
        <v>0</v>
      </c>
      <c r="C470" s="479">
        <v>0</v>
      </c>
      <c r="D470" s="479">
        <v>0</v>
      </c>
      <c r="E470" s="479">
        <v>0</v>
      </c>
      <c r="F470" s="479">
        <v>0</v>
      </c>
      <c r="G470" s="479">
        <v>0</v>
      </c>
      <c r="H470" s="479">
        <v>0</v>
      </c>
      <c r="I470" s="479">
        <v>0</v>
      </c>
      <c r="J470" s="479">
        <v>0</v>
      </c>
      <c r="K470" s="479">
        <v>0</v>
      </c>
      <c r="L470" s="479">
        <v>0</v>
      </c>
      <c r="M470" s="479">
        <v>0</v>
      </c>
      <c r="N470" s="319">
        <f t="shared" si="978"/>
        <v>0</v>
      </c>
      <c r="P470" s="1">
        <f t="shared" si="979"/>
        <v>2034</v>
      </c>
      <c r="Q470" s="479">
        <v>0</v>
      </c>
      <c r="R470" s="479">
        <v>0</v>
      </c>
      <c r="S470" s="479">
        <v>0</v>
      </c>
      <c r="T470" s="479">
        <v>0</v>
      </c>
      <c r="U470" s="479">
        <v>0</v>
      </c>
      <c r="V470" s="479">
        <v>0</v>
      </c>
      <c r="W470" s="479">
        <v>0</v>
      </c>
      <c r="X470" s="479">
        <v>0</v>
      </c>
      <c r="Y470" s="479">
        <v>0</v>
      </c>
      <c r="Z470" s="479">
        <v>0</v>
      </c>
      <c r="AA470" s="479">
        <v>0</v>
      </c>
      <c r="AB470" s="479">
        <v>0</v>
      </c>
      <c r="AC470" s="303">
        <f t="shared" si="980"/>
        <v>0</v>
      </c>
      <c r="AE470" s="237"/>
      <c r="AF470" s="259"/>
      <c r="AG470" s="25"/>
      <c r="AH470" s="25"/>
      <c r="AJ470" s="32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88"/>
      <c r="BJ470" s="29"/>
      <c r="BK470" s="324"/>
      <c r="BL470" s="324"/>
      <c r="BM470" s="324"/>
      <c r="BN470" s="324"/>
      <c r="BO470" s="324"/>
      <c r="BP470" s="324"/>
      <c r="BQ470" s="324"/>
      <c r="BR470" s="324"/>
      <c r="BS470" s="324"/>
      <c r="BT470" s="29"/>
      <c r="BU470" s="29"/>
      <c r="BV470" s="288"/>
      <c r="BW470" s="288"/>
      <c r="BX470" s="288"/>
      <c r="BY470" s="322"/>
      <c r="BZ470" s="288"/>
      <c r="DL470" s="29"/>
      <c r="DM470" s="29"/>
      <c r="DN470" s="289"/>
    </row>
    <row r="471" spans="1:118" ht="11.25" customHeight="1">
      <c r="A471" s="1">
        <f t="shared" si="974"/>
        <v>2035</v>
      </c>
      <c r="B471" s="479">
        <v>0</v>
      </c>
      <c r="C471" s="479">
        <v>0</v>
      </c>
      <c r="D471" s="479">
        <v>0</v>
      </c>
      <c r="E471" s="479">
        <v>0</v>
      </c>
      <c r="F471" s="479">
        <v>0</v>
      </c>
      <c r="G471" s="479">
        <v>0</v>
      </c>
      <c r="H471" s="479">
        <v>0</v>
      </c>
      <c r="I471" s="479">
        <v>0</v>
      </c>
      <c r="J471" s="479">
        <v>0</v>
      </c>
      <c r="K471" s="479">
        <v>0</v>
      </c>
      <c r="L471" s="479">
        <v>0</v>
      </c>
      <c r="M471" s="479">
        <v>0</v>
      </c>
      <c r="N471" s="319">
        <f t="shared" si="978"/>
        <v>0</v>
      </c>
      <c r="P471" s="1">
        <f t="shared" si="979"/>
        <v>2035</v>
      </c>
      <c r="Q471" s="479">
        <v>0</v>
      </c>
      <c r="R471" s="479">
        <v>0</v>
      </c>
      <c r="S471" s="479">
        <v>0</v>
      </c>
      <c r="T471" s="479">
        <v>0</v>
      </c>
      <c r="U471" s="479">
        <v>0</v>
      </c>
      <c r="V471" s="479">
        <v>0</v>
      </c>
      <c r="W471" s="479">
        <v>0</v>
      </c>
      <c r="X471" s="479">
        <v>0</v>
      </c>
      <c r="Y471" s="479">
        <v>0</v>
      </c>
      <c r="Z471" s="479">
        <v>0</v>
      </c>
      <c r="AA471" s="479">
        <v>0</v>
      </c>
      <c r="AB471" s="479">
        <v>0</v>
      </c>
      <c r="AC471" s="303">
        <f t="shared" si="980"/>
        <v>0</v>
      </c>
      <c r="AD471" s="55"/>
      <c r="AE471" s="262"/>
      <c r="AF471" s="262"/>
      <c r="AG471" s="25"/>
      <c r="AH471" s="25"/>
      <c r="AJ471" s="32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88"/>
      <c r="BJ471" s="29"/>
      <c r="BK471" s="324"/>
      <c r="BL471" s="324"/>
      <c r="BM471" s="324"/>
      <c r="BN471" s="324"/>
      <c r="BO471" s="324"/>
      <c r="BP471" s="324"/>
      <c r="BQ471" s="324"/>
      <c r="BR471" s="324"/>
      <c r="BS471" s="324"/>
      <c r="BT471" s="29"/>
      <c r="BU471" s="29"/>
      <c r="BV471" s="288"/>
      <c r="BW471" s="288"/>
      <c r="BX471" s="288"/>
      <c r="BY471" s="322"/>
      <c r="BZ471" s="288"/>
      <c r="DL471" s="29"/>
      <c r="DM471" s="29"/>
      <c r="DN471" s="289"/>
    </row>
    <row r="472" spans="1:118" ht="11.25" customHeight="1">
      <c r="A472" s="1">
        <f t="shared" si="974"/>
        <v>2036</v>
      </c>
      <c r="B472" s="479">
        <v>0</v>
      </c>
      <c r="C472" s="479">
        <v>0</v>
      </c>
      <c r="D472" s="479">
        <v>0</v>
      </c>
      <c r="E472" s="479">
        <v>0</v>
      </c>
      <c r="F472" s="479">
        <v>0</v>
      </c>
      <c r="G472" s="479">
        <v>0</v>
      </c>
      <c r="H472" s="479">
        <v>0</v>
      </c>
      <c r="I472" s="479">
        <v>0</v>
      </c>
      <c r="J472" s="479">
        <v>0</v>
      </c>
      <c r="K472" s="479">
        <v>0</v>
      </c>
      <c r="L472" s="479">
        <v>0</v>
      </c>
      <c r="M472" s="479">
        <v>0</v>
      </c>
      <c r="N472" s="319">
        <f t="shared" si="978"/>
        <v>0</v>
      </c>
      <c r="P472" s="1">
        <f t="shared" si="979"/>
        <v>2036</v>
      </c>
      <c r="Q472" s="479">
        <v>0</v>
      </c>
      <c r="R472" s="479">
        <v>0</v>
      </c>
      <c r="S472" s="479">
        <v>0</v>
      </c>
      <c r="T472" s="479">
        <v>0</v>
      </c>
      <c r="U472" s="479">
        <v>0</v>
      </c>
      <c r="V472" s="479">
        <v>0</v>
      </c>
      <c r="W472" s="479">
        <v>0</v>
      </c>
      <c r="X472" s="479">
        <v>0</v>
      </c>
      <c r="Y472" s="479">
        <v>0</v>
      </c>
      <c r="Z472" s="479">
        <v>0</v>
      </c>
      <c r="AA472" s="479">
        <v>0</v>
      </c>
      <c r="AB472" s="479">
        <v>0</v>
      </c>
      <c r="AC472" s="303">
        <f t="shared" si="980"/>
        <v>0</v>
      </c>
      <c r="AE472" s="237"/>
      <c r="AF472" s="259"/>
      <c r="AG472" s="25"/>
      <c r="AH472" s="25"/>
      <c r="AJ472" s="32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88"/>
      <c r="BJ472" s="29"/>
      <c r="BK472" s="324"/>
      <c r="BL472" s="324"/>
      <c r="BM472" s="324"/>
      <c r="BN472" s="324"/>
      <c r="BO472" s="324"/>
      <c r="BP472" s="324"/>
      <c r="BQ472" s="324"/>
      <c r="BR472" s="324"/>
      <c r="BS472" s="324"/>
      <c r="BT472" s="29"/>
      <c r="BU472" s="29"/>
      <c r="BV472" s="288"/>
      <c r="BW472" s="288"/>
      <c r="BX472" s="288"/>
      <c r="BY472" s="322"/>
      <c r="BZ472" s="288"/>
      <c r="DL472" s="29"/>
      <c r="DM472" s="29"/>
      <c r="DN472" s="289"/>
    </row>
    <row r="473" spans="1:118" ht="11.25" customHeight="1">
      <c r="A473" s="1">
        <f t="shared" si="974"/>
        <v>2037</v>
      </c>
      <c r="B473" s="479">
        <v>0</v>
      </c>
      <c r="C473" s="479">
        <v>0</v>
      </c>
      <c r="D473" s="479">
        <v>0</v>
      </c>
      <c r="E473" s="479">
        <v>0</v>
      </c>
      <c r="F473" s="479">
        <v>0</v>
      </c>
      <c r="G473" s="479">
        <v>0</v>
      </c>
      <c r="H473" s="479">
        <v>0</v>
      </c>
      <c r="I473" s="479">
        <v>0</v>
      </c>
      <c r="J473" s="479">
        <v>0</v>
      </c>
      <c r="K473" s="479">
        <v>0</v>
      </c>
      <c r="L473" s="479">
        <v>0</v>
      </c>
      <c r="M473" s="479">
        <v>0</v>
      </c>
      <c r="N473" s="319">
        <f t="shared" si="978"/>
        <v>0</v>
      </c>
      <c r="P473" s="1">
        <f t="shared" si="979"/>
        <v>2037</v>
      </c>
      <c r="Q473" s="479">
        <v>0</v>
      </c>
      <c r="R473" s="479">
        <v>0</v>
      </c>
      <c r="S473" s="479">
        <v>0</v>
      </c>
      <c r="T473" s="479">
        <v>0</v>
      </c>
      <c r="U473" s="479">
        <v>0</v>
      </c>
      <c r="V473" s="479">
        <v>0</v>
      </c>
      <c r="W473" s="479">
        <v>0</v>
      </c>
      <c r="X473" s="479">
        <v>0</v>
      </c>
      <c r="Y473" s="479">
        <v>0</v>
      </c>
      <c r="Z473" s="479">
        <v>0</v>
      </c>
      <c r="AA473" s="479">
        <v>0</v>
      </c>
      <c r="AB473" s="479">
        <v>0</v>
      </c>
      <c r="AC473" s="303">
        <f t="shared" si="980"/>
        <v>0</v>
      </c>
      <c r="AD473" s="55"/>
      <c r="AE473" s="262"/>
      <c r="AF473" s="262"/>
      <c r="AG473" s="49"/>
      <c r="AH473" s="49"/>
      <c r="AJ473" s="32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88"/>
      <c r="BJ473" s="29"/>
      <c r="BK473" s="324"/>
      <c r="BL473" s="324"/>
      <c r="BM473" s="324"/>
      <c r="BN473" s="324"/>
      <c r="BO473" s="324"/>
      <c r="BP473" s="324"/>
      <c r="BQ473" s="324"/>
      <c r="BR473" s="324"/>
      <c r="BS473" s="324"/>
      <c r="BT473" s="29"/>
      <c r="BU473" s="29"/>
      <c r="BV473" s="288"/>
      <c r="BW473" s="288"/>
      <c r="BX473" s="288"/>
      <c r="BY473" s="322"/>
      <c r="BZ473" s="288"/>
      <c r="DL473" s="29"/>
      <c r="DM473" s="29"/>
      <c r="DN473" s="289"/>
    </row>
    <row r="474" spans="1:118" ht="11.25" customHeight="1">
      <c r="A474" s="1">
        <f t="shared" si="974"/>
        <v>2038</v>
      </c>
      <c r="B474" s="479">
        <v>0</v>
      </c>
      <c r="C474" s="479">
        <v>0</v>
      </c>
      <c r="D474" s="479">
        <v>0</v>
      </c>
      <c r="E474" s="479">
        <v>0</v>
      </c>
      <c r="F474" s="479">
        <v>0</v>
      </c>
      <c r="G474" s="479">
        <v>0</v>
      </c>
      <c r="H474" s="479">
        <v>0</v>
      </c>
      <c r="I474" s="479">
        <v>0</v>
      </c>
      <c r="J474" s="479">
        <v>0</v>
      </c>
      <c r="K474" s="479">
        <v>0</v>
      </c>
      <c r="L474" s="479">
        <v>0</v>
      </c>
      <c r="M474" s="479">
        <v>0</v>
      </c>
      <c r="N474" s="319">
        <f t="shared" si="978"/>
        <v>0</v>
      </c>
      <c r="P474" s="1">
        <f t="shared" si="979"/>
        <v>2038</v>
      </c>
      <c r="Q474" s="479">
        <v>0</v>
      </c>
      <c r="R474" s="479">
        <v>0</v>
      </c>
      <c r="S474" s="479">
        <v>0</v>
      </c>
      <c r="T474" s="479">
        <v>0</v>
      </c>
      <c r="U474" s="479">
        <v>0</v>
      </c>
      <c r="V474" s="479">
        <v>0</v>
      </c>
      <c r="W474" s="479">
        <v>0</v>
      </c>
      <c r="X474" s="479">
        <v>0</v>
      </c>
      <c r="Y474" s="479">
        <v>0</v>
      </c>
      <c r="Z474" s="479">
        <v>0</v>
      </c>
      <c r="AA474" s="479">
        <v>0</v>
      </c>
      <c r="AB474" s="479">
        <v>0</v>
      </c>
      <c r="AC474" s="303">
        <f t="shared" si="980"/>
        <v>0</v>
      </c>
      <c r="AE474" s="237"/>
      <c r="AF474" s="259"/>
      <c r="AJ474" s="32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88"/>
      <c r="BJ474" s="29"/>
      <c r="BK474" s="324"/>
      <c r="BL474" s="324"/>
      <c r="BM474" s="324"/>
      <c r="BN474" s="324"/>
      <c r="BO474" s="324"/>
      <c r="BP474" s="324"/>
      <c r="BQ474" s="324"/>
      <c r="BR474" s="324"/>
      <c r="BS474" s="324"/>
      <c r="BT474" s="29"/>
      <c r="BU474" s="29"/>
      <c r="BV474" s="288"/>
      <c r="BW474" s="288"/>
      <c r="BX474" s="288"/>
      <c r="BY474" s="322"/>
      <c r="BZ474" s="288"/>
      <c r="DL474" s="29"/>
      <c r="DM474" s="29"/>
      <c r="DN474" s="289"/>
    </row>
    <row r="475" spans="1:118" ht="11.25" customHeight="1">
      <c r="A475" s="1">
        <f t="shared" si="974"/>
        <v>2039</v>
      </c>
      <c r="B475" s="479">
        <v>0</v>
      </c>
      <c r="C475" s="479">
        <v>0</v>
      </c>
      <c r="D475" s="479">
        <v>0</v>
      </c>
      <c r="E475" s="479">
        <v>0</v>
      </c>
      <c r="F475" s="479">
        <v>0</v>
      </c>
      <c r="G475" s="479">
        <v>0</v>
      </c>
      <c r="H475" s="479">
        <v>0</v>
      </c>
      <c r="I475" s="479">
        <v>0</v>
      </c>
      <c r="J475" s="479">
        <v>0</v>
      </c>
      <c r="K475" s="479">
        <v>0</v>
      </c>
      <c r="L475" s="479">
        <v>0</v>
      </c>
      <c r="M475" s="479">
        <v>0</v>
      </c>
      <c r="N475" s="319">
        <f t="shared" si="978"/>
        <v>0</v>
      </c>
      <c r="P475" s="1">
        <f t="shared" si="979"/>
        <v>2039</v>
      </c>
      <c r="Q475" s="479">
        <v>0</v>
      </c>
      <c r="R475" s="479">
        <v>0</v>
      </c>
      <c r="S475" s="479">
        <v>0</v>
      </c>
      <c r="T475" s="479">
        <v>0</v>
      </c>
      <c r="U475" s="479">
        <v>0</v>
      </c>
      <c r="V475" s="479">
        <v>0</v>
      </c>
      <c r="W475" s="479">
        <v>0</v>
      </c>
      <c r="X475" s="479">
        <v>0</v>
      </c>
      <c r="Y475" s="479">
        <v>0</v>
      </c>
      <c r="Z475" s="479">
        <v>0</v>
      </c>
      <c r="AA475" s="479">
        <v>0</v>
      </c>
      <c r="AB475" s="479">
        <v>0</v>
      </c>
      <c r="AC475" s="303">
        <f t="shared" si="980"/>
        <v>0</v>
      </c>
      <c r="AD475" s="55"/>
      <c r="AE475" s="262"/>
      <c r="AF475" s="262"/>
      <c r="AJ475" s="32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88"/>
      <c r="BJ475" s="29"/>
      <c r="BK475" s="324"/>
      <c r="BL475" s="324"/>
      <c r="BM475" s="324"/>
      <c r="BN475" s="324"/>
      <c r="BO475" s="324"/>
      <c r="BP475" s="324"/>
      <c r="BQ475" s="324"/>
      <c r="BR475" s="324"/>
      <c r="BS475" s="324"/>
      <c r="BT475" s="29"/>
      <c r="BU475" s="29"/>
      <c r="BV475" s="288"/>
      <c r="BW475" s="288"/>
      <c r="BX475" s="288"/>
      <c r="BY475" s="322"/>
      <c r="BZ475" s="288"/>
      <c r="DL475" s="29"/>
      <c r="DM475" s="29"/>
      <c r="DN475" s="289"/>
    </row>
    <row r="476" spans="1:118" ht="11.25" customHeight="1">
      <c r="A476" s="1">
        <f t="shared" si="974"/>
        <v>2040</v>
      </c>
      <c r="B476" s="479">
        <v>0</v>
      </c>
      <c r="C476" s="479">
        <v>0</v>
      </c>
      <c r="D476" s="479">
        <v>0</v>
      </c>
      <c r="E476" s="479">
        <v>0</v>
      </c>
      <c r="F476" s="479">
        <v>0</v>
      </c>
      <c r="G476" s="479">
        <v>0</v>
      </c>
      <c r="H476" s="479">
        <v>0</v>
      </c>
      <c r="I476" s="479">
        <v>0</v>
      </c>
      <c r="J476" s="479">
        <v>0</v>
      </c>
      <c r="K476" s="479">
        <v>0</v>
      </c>
      <c r="L476" s="479">
        <v>0</v>
      </c>
      <c r="M476" s="479">
        <v>0</v>
      </c>
      <c r="N476" s="319">
        <f t="shared" si="978"/>
        <v>0</v>
      </c>
      <c r="P476" s="1">
        <f t="shared" si="979"/>
        <v>2040</v>
      </c>
      <c r="Q476" s="479">
        <v>0</v>
      </c>
      <c r="R476" s="479">
        <v>0</v>
      </c>
      <c r="S476" s="479">
        <v>0</v>
      </c>
      <c r="T476" s="479">
        <v>0</v>
      </c>
      <c r="U476" s="479">
        <v>0</v>
      </c>
      <c r="V476" s="479">
        <v>0</v>
      </c>
      <c r="W476" s="479">
        <v>0</v>
      </c>
      <c r="X476" s="479">
        <v>0</v>
      </c>
      <c r="Y476" s="479">
        <v>0</v>
      </c>
      <c r="Z476" s="479">
        <v>0</v>
      </c>
      <c r="AA476" s="479">
        <v>0</v>
      </c>
      <c r="AB476" s="479">
        <v>0</v>
      </c>
      <c r="AC476" s="303">
        <f t="shared" si="980"/>
        <v>0</v>
      </c>
      <c r="AE476" s="237"/>
      <c r="AF476" s="259"/>
      <c r="AJ476" s="32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88"/>
      <c r="BJ476" s="29"/>
      <c r="BK476" s="324"/>
      <c r="BL476" s="324"/>
      <c r="BM476" s="324"/>
      <c r="BN476" s="324"/>
      <c r="BO476" s="324"/>
      <c r="BP476" s="324"/>
      <c r="BQ476" s="324"/>
      <c r="BR476" s="324"/>
      <c r="BS476" s="324"/>
      <c r="BT476" s="29"/>
      <c r="BU476" s="29"/>
      <c r="BV476" s="288"/>
      <c r="BW476" s="288"/>
      <c r="BX476" s="288"/>
      <c r="BY476" s="322"/>
      <c r="BZ476" s="288"/>
      <c r="DL476" s="29"/>
      <c r="DM476" s="29"/>
      <c r="DN476" s="289"/>
    </row>
    <row r="477" spans="1:118" ht="11.25" customHeight="1">
      <c r="A477" s="1">
        <f t="shared" si="974"/>
        <v>2041</v>
      </c>
      <c r="P477" s="1">
        <f t="shared" si="975"/>
        <v>2041</v>
      </c>
      <c r="AD477" s="55"/>
      <c r="AE477" s="262"/>
      <c r="AF477" s="262"/>
      <c r="AJ477" s="32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88"/>
      <c r="BJ477" s="29"/>
      <c r="BK477" s="324"/>
      <c r="BL477" s="324"/>
      <c r="BM477" s="324"/>
      <c r="BN477" s="324"/>
      <c r="BO477" s="324"/>
      <c r="BP477" s="324"/>
      <c r="BQ477" s="324"/>
      <c r="BR477" s="324"/>
      <c r="BS477" s="324"/>
      <c r="BT477" s="29"/>
      <c r="BU477" s="29"/>
      <c r="BV477" s="288"/>
      <c r="BW477" s="288"/>
      <c r="BX477" s="288"/>
      <c r="BY477" s="322"/>
      <c r="BZ477" s="288"/>
      <c r="DL477" s="29"/>
      <c r="DM477" s="29"/>
      <c r="DN477" s="289"/>
    </row>
    <row r="478" spans="1:118" ht="11.25" customHeight="1">
      <c r="A478" s="1">
        <f t="shared" si="974"/>
        <v>2042</v>
      </c>
      <c r="P478" s="1">
        <f t="shared" si="975"/>
        <v>2042</v>
      </c>
      <c r="AE478" s="237"/>
      <c r="AF478" s="259"/>
      <c r="AJ478" s="32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88"/>
      <c r="BJ478" s="29"/>
      <c r="BK478" s="324"/>
      <c r="BL478" s="324"/>
      <c r="BM478" s="324"/>
      <c r="BN478" s="324"/>
      <c r="BO478" s="324"/>
      <c r="BP478" s="324"/>
      <c r="BQ478" s="324"/>
      <c r="BR478" s="324"/>
      <c r="BS478" s="324"/>
      <c r="BT478" s="29"/>
      <c r="BU478" s="29"/>
      <c r="BV478" s="288"/>
      <c r="BW478" s="288"/>
      <c r="BX478" s="288"/>
      <c r="BY478" s="322"/>
      <c r="BZ478" s="288"/>
      <c r="DL478" s="29"/>
      <c r="DM478" s="29"/>
      <c r="DN478" s="289"/>
    </row>
    <row r="479" spans="1:118" ht="11.25" customHeight="1">
      <c r="A479" s="1">
        <f t="shared" si="974"/>
        <v>2043</v>
      </c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P479" s="1">
        <f t="shared" si="975"/>
        <v>2043</v>
      </c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55"/>
      <c r="AE479" s="262"/>
      <c r="AF479" s="262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88"/>
      <c r="BJ479" s="29"/>
      <c r="BK479" s="324"/>
      <c r="BL479" s="324"/>
      <c r="BM479" s="324"/>
      <c r="BN479" s="324"/>
      <c r="BO479" s="324"/>
      <c r="BP479" s="324"/>
      <c r="BQ479" s="324"/>
      <c r="BR479" s="324"/>
      <c r="BS479" s="324"/>
      <c r="BT479" s="29"/>
      <c r="BU479" s="29"/>
      <c r="BV479" s="288"/>
      <c r="BW479" s="288"/>
      <c r="BX479" s="288"/>
      <c r="BY479" s="322"/>
      <c r="BZ479" s="288"/>
      <c r="DL479" s="29"/>
      <c r="DM479" s="29"/>
      <c r="DN479" s="289"/>
    </row>
    <row r="480" spans="1:118" ht="11.25" customHeight="1">
      <c r="A480" s="1">
        <f t="shared" si="974"/>
        <v>2044</v>
      </c>
      <c r="P480" s="1">
        <f t="shared" si="975"/>
        <v>2044</v>
      </c>
      <c r="AE480" s="237"/>
      <c r="AF480" s="25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88"/>
      <c r="BJ480" s="29"/>
      <c r="BK480" s="324"/>
      <c r="BL480" s="324"/>
      <c r="BM480" s="324"/>
      <c r="BN480" s="324"/>
      <c r="BO480" s="324"/>
      <c r="BP480" s="324"/>
      <c r="BQ480" s="324"/>
      <c r="BR480" s="324"/>
      <c r="BS480" s="324"/>
      <c r="BT480" s="29"/>
      <c r="BU480" s="29"/>
      <c r="BV480" s="288"/>
      <c r="BW480" s="288"/>
      <c r="BX480" s="288"/>
      <c r="BY480" s="322"/>
      <c r="BZ480" s="288"/>
      <c r="DL480" s="29"/>
      <c r="DM480" s="29"/>
      <c r="DN480" s="289"/>
    </row>
    <row r="481" spans="1:118" ht="11.25" customHeight="1">
      <c r="A481" s="1">
        <f t="shared" si="974"/>
        <v>2045</v>
      </c>
      <c r="P481" s="1">
        <f t="shared" si="975"/>
        <v>2045</v>
      </c>
      <c r="AD481" s="55"/>
      <c r="AE481" s="262"/>
      <c r="AF481" s="262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88"/>
      <c r="BJ481" s="29"/>
      <c r="BK481" s="324"/>
      <c r="BL481" s="324"/>
      <c r="BM481" s="324"/>
      <c r="BN481" s="324"/>
      <c r="BO481" s="324"/>
      <c r="BP481" s="324"/>
      <c r="BQ481" s="324"/>
      <c r="BR481" s="324"/>
      <c r="BS481" s="324"/>
      <c r="BT481" s="29"/>
      <c r="BU481" s="29"/>
      <c r="BV481" s="288"/>
      <c r="BW481" s="288"/>
      <c r="BX481" s="288"/>
      <c r="BY481" s="322"/>
      <c r="BZ481" s="288"/>
      <c r="DL481" s="29"/>
      <c r="DM481" s="29"/>
      <c r="DN481" s="289"/>
    </row>
    <row r="482" spans="1:118" s="29" customFormat="1" ht="11.2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32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32"/>
      <c r="AD482" s="51"/>
      <c r="AE482" s="237"/>
      <c r="AF482" s="259"/>
      <c r="AG482" s="32"/>
      <c r="AY482" s="609"/>
      <c r="BI482" s="288"/>
      <c r="BK482" s="324"/>
      <c r="BL482" s="324"/>
      <c r="BM482" s="324"/>
      <c r="BN482" s="324"/>
      <c r="BO482" s="324"/>
      <c r="BP482" s="324"/>
      <c r="BQ482" s="324"/>
      <c r="BR482" s="324"/>
      <c r="BS482" s="324"/>
      <c r="BV482" s="288"/>
      <c r="BW482" s="288"/>
      <c r="BX482" s="288"/>
      <c r="BY482" s="322"/>
      <c r="BZ482" s="288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609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357"/>
      <c r="DI482" s="357"/>
      <c r="DJ482" s="25"/>
      <c r="DK482" s="25"/>
      <c r="DN482" s="289"/>
    </row>
    <row r="483" spans="1:118" ht="11.25" customHeight="1">
      <c r="AD483" s="55"/>
      <c r="AE483" s="262"/>
      <c r="AF483" s="262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88"/>
      <c r="BJ483" s="29"/>
      <c r="BK483" s="324"/>
      <c r="BL483" s="324"/>
      <c r="BM483" s="324"/>
      <c r="BN483" s="324"/>
      <c r="BO483" s="324"/>
      <c r="BP483" s="324"/>
      <c r="BQ483" s="324"/>
      <c r="BR483" s="324"/>
      <c r="BS483" s="324"/>
      <c r="BT483" s="29"/>
      <c r="BU483" s="29"/>
      <c r="BV483" s="288"/>
      <c r="BW483" s="288"/>
      <c r="BX483" s="288"/>
      <c r="BY483" s="322"/>
      <c r="BZ483" s="288"/>
      <c r="DL483" s="29"/>
      <c r="DM483" s="29"/>
      <c r="DN483" s="289"/>
    </row>
    <row r="484" spans="1:118" ht="11.25" customHeight="1">
      <c r="A484" s="561" t="s">
        <v>188</v>
      </c>
      <c r="B484" s="511"/>
      <c r="C484" s="511"/>
      <c r="D484" s="511"/>
      <c r="E484" s="511"/>
      <c r="F484" s="511"/>
      <c r="H484" s="232"/>
      <c r="N484" s="297" t="s">
        <v>22</v>
      </c>
      <c r="O484" s="172"/>
      <c r="P484" s="298" t="str">
        <f>A484&amp;"   (BILLING)"</f>
        <v>536 SCP SECI PEAKING  WTR Pking - 2014-2020 (600)    (BILLING)</v>
      </c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7" t="s">
        <v>22</v>
      </c>
      <c r="AE484" s="237"/>
      <c r="AF484" s="259"/>
      <c r="AH484" s="25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88"/>
      <c r="BJ484" s="29"/>
      <c r="BK484" s="324"/>
      <c r="BL484" s="324"/>
      <c r="BM484" s="324"/>
      <c r="BN484" s="324"/>
      <c r="BO484" s="324"/>
      <c r="BP484" s="324"/>
      <c r="BQ484" s="324"/>
      <c r="BR484" s="324"/>
      <c r="BS484" s="324"/>
      <c r="BT484" s="29"/>
      <c r="BU484" s="29"/>
      <c r="BV484" s="288"/>
      <c r="BW484" s="288"/>
      <c r="BX484" s="288"/>
      <c r="BY484" s="322"/>
      <c r="BZ484" s="288"/>
      <c r="DL484" s="29"/>
      <c r="DM484" s="29"/>
      <c r="DN484" s="289"/>
    </row>
    <row r="485" spans="1:118" s="26" customFormat="1" ht="11.25" customHeight="1">
      <c r="A485" s="260" t="s">
        <v>2</v>
      </c>
      <c r="B485" s="260" t="s">
        <v>3</v>
      </c>
      <c r="C485" s="260" t="s">
        <v>4</v>
      </c>
      <c r="D485" s="260" t="s">
        <v>5</v>
      </c>
      <c r="E485" s="260" t="s">
        <v>6</v>
      </c>
      <c r="F485" s="260" t="s">
        <v>7</v>
      </c>
      <c r="G485" s="260" t="s">
        <v>8</v>
      </c>
      <c r="H485" s="260" t="s">
        <v>9</v>
      </c>
      <c r="I485" s="260" t="s">
        <v>10</v>
      </c>
      <c r="J485" s="260" t="s">
        <v>11</v>
      </c>
      <c r="K485" s="260" t="s">
        <v>12</v>
      </c>
      <c r="L485" s="260" t="s">
        <v>13</v>
      </c>
      <c r="M485" s="260" t="s">
        <v>14</v>
      </c>
      <c r="N485" s="299" t="s">
        <v>15</v>
      </c>
      <c r="O485" s="300"/>
      <c r="P485" s="301" t="s">
        <v>2</v>
      </c>
      <c r="Q485" s="301" t="s">
        <v>3</v>
      </c>
      <c r="R485" s="301" t="s">
        <v>4</v>
      </c>
      <c r="S485" s="301" t="s">
        <v>5</v>
      </c>
      <c r="T485" s="301" t="s">
        <v>6</v>
      </c>
      <c r="U485" s="301" t="s">
        <v>7</v>
      </c>
      <c r="V485" s="301" t="s">
        <v>8</v>
      </c>
      <c r="W485" s="301" t="s">
        <v>9</v>
      </c>
      <c r="X485" s="301" t="s">
        <v>10</v>
      </c>
      <c r="Y485" s="301" t="s">
        <v>11</v>
      </c>
      <c r="Z485" s="301" t="s">
        <v>12</v>
      </c>
      <c r="AA485" s="301" t="s">
        <v>13</v>
      </c>
      <c r="AB485" s="301" t="s">
        <v>14</v>
      </c>
      <c r="AC485" s="299" t="s">
        <v>15</v>
      </c>
      <c r="AD485" s="55"/>
      <c r="AE485" s="262"/>
      <c r="AF485" s="262"/>
      <c r="AG485" s="32"/>
      <c r="AH485" s="26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29"/>
      <c r="AY485" s="616"/>
      <c r="AZ485" s="172"/>
      <c r="BA485" s="172"/>
      <c r="BB485" s="172"/>
      <c r="BC485" s="29"/>
      <c r="BD485" s="29"/>
      <c r="BE485" s="29"/>
      <c r="BF485" s="29"/>
      <c r="BG485" s="29"/>
      <c r="BH485" s="29"/>
      <c r="BI485" s="288"/>
      <c r="BJ485" s="29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29"/>
      <c r="BU485" s="29"/>
      <c r="BV485" s="288"/>
      <c r="BW485" s="288"/>
      <c r="BX485" s="288"/>
      <c r="BY485" s="322"/>
      <c r="BZ485" s="288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609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357"/>
      <c r="DI485" s="357"/>
      <c r="DJ485" s="25"/>
      <c r="DK485" s="25"/>
      <c r="DL485" s="172"/>
      <c r="DM485" s="172"/>
      <c r="DN485" s="599"/>
    </row>
    <row r="486" spans="1:118" ht="11.25" customHeight="1">
      <c r="A486" s="1">
        <f>A446</f>
        <v>2010</v>
      </c>
      <c r="B486" s="302">
        <v>0</v>
      </c>
      <c r="C486" s="302">
        <v>0</v>
      </c>
      <c r="D486" s="302">
        <v>0</v>
      </c>
      <c r="E486" s="302">
        <v>0</v>
      </c>
      <c r="F486" s="302">
        <v>0</v>
      </c>
      <c r="G486" s="302">
        <v>0</v>
      </c>
      <c r="H486" s="302">
        <v>0</v>
      </c>
      <c r="I486" s="302">
        <v>0</v>
      </c>
      <c r="J486" s="302">
        <v>0</v>
      </c>
      <c r="K486" s="302">
        <v>0</v>
      </c>
      <c r="L486" s="302">
        <v>0</v>
      </c>
      <c r="M486" s="302">
        <v>0</v>
      </c>
      <c r="N486" s="303">
        <f t="shared" ref="N486:N506" si="981">SUM(B486:M486)</f>
        <v>0</v>
      </c>
      <c r="O486" s="30"/>
      <c r="P486" s="1">
        <f>A486</f>
        <v>2010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03">
        <f t="shared" ref="AC486:AC497" si="982">SUM(Q486:AB486)</f>
        <v>0</v>
      </c>
      <c r="AE486" s="237"/>
      <c r="AF486" s="259"/>
      <c r="AH486" s="57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88"/>
      <c r="BJ486" s="29"/>
      <c r="BK486" s="324"/>
      <c r="BL486" s="324"/>
      <c r="BM486" s="324"/>
      <c r="BN486" s="324"/>
      <c r="BO486" s="324"/>
      <c r="BP486" s="324"/>
      <c r="BQ486" s="324"/>
      <c r="BR486" s="324"/>
      <c r="BS486" s="324"/>
      <c r="BT486" s="29"/>
      <c r="BU486" s="29"/>
      <c r="BV486" s="288"/>
      <c r="BW486" s="288"/>
      <c r="BX486" s="288"/>
      <c r="BY486" s="322"/>
      <c r="BZ486" s="288"/>
      <c r="CI486" s="26"/>
      <c r="CJ486" s="26"/>
      <c r="CK486" s="26"/>
      <c r="CL486" s="26"/>
      <c r="CM486" s="26"/>
      <c r="CN486" s="26"/>
      <c r="CO486" s="26"/>
      <c r="CP486" s="26"/>
      <c r="CQ486" s="61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516"/>
      <c r="DI486" s="516"/>
      <c r="DJ486" s="26"/>
      <c r="DK486" s="26"/>
      <c r="DL486" s="29"/>
      <c r="DM486" s="29"/>
      <c r="DN486" s="289"/>
    </row>
    <row r="487" spans="1:118" ht="11.25" customHeight="1">
      <c r="A487" s="1">
        <f t="shared" ref="A487:A521" si="983">A447</f>
        <v>2011</v>
      </c>
      <c r="B487" s="390">
        <v>0</v>
      </c>
      <c r="C487" s="390">
        <v>0</v>
      </c>
      <c r="D487" s="390">
        <v>0</v>
      </c>
      <c r="E487" s="390">
        <v>0</v>
      </c>
      <c r="F487" s="390">
        <v>0</v>
      </c>
      <c r="G487" s="390">
        <v>0</v>
      </c>
      <c r="H487" s="390">
        <v>0</v>
      </c>
      <c r="I487" s="390">
        <v>0</v>
      </c>
      <c r="J487" s="390">
        <v>0</v>
      </c>
      <c r="K487" s="390">
        <v>0</v>
      </c>
      <c r="L487" s="390">
        <v>0</v>
      </c>
      <c r="M487" s="390">
        <v>0</v>
      </c>
      <c r="N487" s="303">
        <f t="shared" si="981"/>
        <v>0</v>
      </c>
      <c r="O487" s="30"/>
      <c r="P487" s="1">
        <f t="shared" ref="P487:P521" si="984">A487</f>
        <v>2011</v>
      </c>
      <c r="Q487" s="390">
        <v>0</v>
      </c>
      <c r="R487" s="390">
        <v>0</v>
      </c>
      <c r="S487" s="390">
        <v>0</v>
      </c>
      <c r="T487" s="390">
        <v>0</v>
      </c>
      <c r="U487" s="390">
        <v>0</v>
      </c>
      <c r="V487" s="390">
        <v>0</v>
      </c>
      <c r="W487" s="390">
        <v>0</v>
      </c>
      <c r="X487" s="390">
        <v>0</v>
      </c>
      <c r="Y487" s="390">
        <v>0</v>
      </c>
      <c r="Z487" s="390">
        <v>0</v>
      </c>
      <c r="AA487" s="390">
        <v>0</v>
      </c>
      <c r="AB487" s="390">
        <v>0</v>
      </c>
      <c r="AC487" s="303">
        <f t="shared" si="982"/>
        <v>0</v>
      </c>
      <c r="AD487" s="55"/>
      <c r="AE487" s="262"/>
      <c r="AF487" s="262"/>
      <c r="AH487" s="25"/>
      <c r="AI487" s="34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88"/>
      <c r="BJ487" s="29"/>
      <c r="BK487" s="324"/>
      <c r="BL487" s="324"/>
      <c r="BM487" s="324"/>
      <c r="BN487" s="324"/>
      <c r="BO487" s="324"/>
      <c r="BP487" s="324"/>
      <c r="BQ487" s="324"/>
      <c r="BR487" s="324"/>
      <c r="BS487" s="324"/>
      <c r="BT487" s="29"/>
      <c r="BU487" s="29"/>
      <c r="BV487" s="288"/>
      <c r="BW487" s="288"/>
      <c r="BX487" s="288"/>
      <c r="BY487" s="322"/>
      <c r="BZ487" s="288"/>
      <c r="DL487" s="29"/>
      <c r="DM487" s="29"/>
      <c r="DN487" s="289"/>
    </row>
    <row r="488" spans="1:118" ht="11.25" customHeight="1">
      <c r="A488" s="1">
        <f t="shared" si="983"/>
        <v>2012</v>
      </c>
      <c r="B488" s="590">
        <f>[1]MW!C522</f>
        <v>0</v>
      </c>
      <c r="C488" s="590">
        <f>[1]MW!D522</f>
        <v>0</v>
      </c>
      <c r="D488" s="590">
        <f>[1]MW!E522</f>
        <v>0</v>
      </c>
      <c r="E488" s="590">
        <f>[1]MW!F522</f>
        <v>0</v>
      </c>
      <c r="F488" s="590">
        <f>[1]MW!G522</f>
        <v>0</v>
      </c>
      <c r="G488" s="590">
        <f>[1]MW!H522</f>
        <v>0</v>
      </c>
      <c r="H488" s="590">
        <f>[1]MW!I522</f>
        <v>0</v>
      </c>
      <c r="I488" s="590">
        <f>[1]MW!J522</f>
        <v>0</v>
      </c>
      <c r="J488" s="590">
        <f>[1]MW!K522</f>
        <v>0</v>
      </c>
      <c r="K488" s="590">
        <f>[1]MW!L522</f>
        <v>0</v>
      </c>
      <c r="L488" s="590">
        <f>[1]MW!M522</f>
        <v>0</v>
      </c>
      <c r="M488" s="590">
        <f>[1]MW!N522</f>
        <v>0</v>
      </c>
      <c r="N488" s="303">
        <f t="shared" si="981"/>
        <v>0</v>
      </c>
      <c r="O488" s="30"/>
      <c r="P488" s="1">
        <f t="shared" si="984"/>
        <v>2012</v>
      </c>
      <c r="Q488" s="590">
        <f>[1]MW!S522</f>
        <v>0</v>
      </c>
      <c r="R488" s="590">
        <f>[1]MW!T522</f>
        <v>0</v>
      </c>
      <c r="S488" s="590">
        <f>[1]MW!U522</f>
        <v>0</v>
      </c>
      <c r="T488" s="590">
        <f>[1]MW!V522</f>
        <v>0</v>
      </c>
      <c r="U488" s="590">
        <f>[1]MW!W522</f>
        <v>0</v>
      </c>
      <c r="V488" s="590">
        <f>[1]MW!X522</f>
        <v>0</v>
      </c>
      <c r="W488" s="590">
        <f>[1]MW!Y522</f>
        <v>0</v>
      </c>
      <c r="X488" s="590">
        <f>[1]MW!Z522</f>
        <v>0</v>
      </c>
      <c r="Y488" s="590">
        <f>[1]MW!AA522</f>
        <v>0</v>
      </c>
      <c r="Z488" s="590">
        <f>[1]MW!AB522</f>
        <v>0</v>
      </c>
      <c r="AA488" s="590">
        <f>[1]MW!AC522</f>
        <v>0</v>
      </c>
      <c r="AB488" s="590">
        <f>[1]MW!AD522</f>
        <v>0</v>
      </c>
      <c r="AC488" s="303">
        <f t="shared" si="982"/>
        <v>0</v>
      </c>
      <c r="AE488" s="237"/>
      <c r="AF488" s="259"/>
      <c r="AH488" s="25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88"/>
      <c r="BJ488" s="29"/>
      <c r="BK488" s="324"/>
      <c r="BL488" s="324"/>
      <c r="BM488" s="324"/>
      <c r="BN488" s="324"/>
      <c r="BO488" s="324"/>
      <c r="BP488" s="324"/>
      <c r="BQ488" s="324"/>
      <c r="BR488" s="324"/>
      <c r="BS488" s="324"/>
      <c r="BT488" s="29"/>
      <c r="BU488" s="29"/>
      <c r="BV488" s="288"/>
      <c r="BW488" s="288"/>
      <c r="BX488" s="288"/>
      <c r="BY488" s="322"/>
      <c r="BZ488" s="288"/>
      <c r="DL488" s="29"/>
      <c r="DM488" s="29"/>
      <c r="DN488" s="289"/>
    </row>
    <row r="489" spans="1:118" ht="11.25" customHeight="1">
      <c r="A489" s="1">
        <f t="shared" si="983"/>
        <v>2013</v>
      </c>
      <c r="B489" s="590">
        <f>[3]Demand!C522</f>
        <v>0</v>
      </c>
      <c r="C489" s="590">
        <f>[3]Demand!D522</f>
        <v>0</v>
      </c>
      <c r="D489" s="590">
        <f>[3]Demand!E522</f>
        <v>0</v>
      </c>
      <c r="E489" s="590">
        <f>[3]Demand!F522</f>
        <v>0</v>
      </c>
      <c r="F489" s="590">
        <f>[3]Demand!G522</f>
        <v>0</v>
      </c>
      <c r="G489" s="590">
        <f>[3]Demand!H522</f>
        <v>0</v>
      </c>
      <c r="H489" s="590">
        <f>[3]Demand!I522</f>
        <v>0</v>
      </c>
      <c r="I489" s="590">
        <f>[3]Demand!J522</f>
        <v>0</v>
      </c>
      <c r="J489" s="590">
        <f>[3]Demand!K522</f>
        <v>0</v>
      </c>
      <c r="K489" s="590">
        <f>[3]Demand!L522</f>
        <v>0</v>
      </c>
      <c r="L489" s="590">
        <f>[3]Demand!M522</f>
        <v>0</v>
      </c>
      <c r="M489" s="590">
        <f>[3]Demand!N522</f>
        <v>0</v>
      </c>
      <c r="N489" s="303">
        <f t="shared" si="981"/>
        <v>0</v>
      </c>
      <c r="O489" s="30"/>
      <c r="P489" s="1">
        <f t="shared" si="984"/>
        <v>2013</v>
      </c>
      <c r="Q489" s="590">
        <f>[3]Demand!S522</f>
        <v>0</v>
      </c>
      <c r="R489" s="590">
        <f>[3]Demand!T522</f>
        <v>0</v>
      </c>
      <c r="S489" s="590">
        <f>[3]Demand!U522</f>
        <v>0</v>
      </c>
      <c r="T489" s="590">
        <f>[3]Demand!V522</f>
        <v>0</v>
      </c>
      <c r="U489" s="590">
        <f>[3]Demand!W522</f>
        <v>0</v>
      </c>
      <c r="V489" s="590">
        <f>[3]Demand!X522</f>
        <v>0</v>
      </c>
      <c r="W489" s="590">
        <f>[3]Demand!Y522</f>
        <v>0</v>
      </c>
      <c r="X489" s="590">
        <f>[3]Demand!Z522</f>
        <v>0</v>
      </c>
      <c r="Y489" s="590">
        <f>[3]Demand!AA522</f>
        <v>0</v>
      </c>
      <c r="Z489" s="590">
        <f>[3]Demand!AB522</f>
        <v>0</v>
      </c>
      <c r="AA489" s="590">
        <f>[3]Demand!AC522</f>
        <v>0</v>
      </c>
      <c r="AB489" s="590">
        <f>[3]Demand!AD522</f>
        <v>0</v>
      </c>
      <c r="AC489" s="303">
        <f t="shared" si="982"/>
        <v>0</v>
      </c>
      <c r="AD489" s="55"/>
      <c r="AE489" s="262"/>
      <c r="AF489" s="262"/>
      <c r="AH489" s="25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88"/>
      <c r="BJ489" s="29"/>
      <c r="BK489" s="324"/>
      <c r="BL489" s="324"/>
      <c r="BM489" s="324"/>
      <c r="BN489" s="324"/>
      <c r="BO489" s="324"/>
      <c r="BP489" s="324"/>
      <c r="BQ489" s="324"/>
      <c r="BR489" s="324"/>
      <c r="BS489" s="324"/>
      <c r="BT489" s="29"/>
      <c r="BU489" s="29"/>
      <c r="BV489" s="288"/>
      <c r="BW489" s="288"/>
      <c r="BX489" s="288"/>
      <c r="BY489" s="322"/>
      <c r="BZ489" s="288"/>
      <c r="DL489" s="29"/>
      <c r="DM489" s="29"/>
      <c r="DN489" s="289"/>
    </row>
    <row r="490" spans="1:118" ht="11.25" customHeight="1">
      <c r="A490" s="1">
        <f t="shared" si="983"/>
        <v>2014</v>
      </c>
      <c r="B490" s="590">
        <f>[3]Demand!C523</f>
        <v>100.07</v>
      </c>
      <c r="C490" s="590">
        <f>[3]Demand!D523</f>
        <v>100.07</v>
      </c>
      <c r="D490" s="590">
        <f>[3]Demand!E523</f>
        <v>100.07</v>
      </c>
      <c r="E490" s="590">
        <f>[3]Demand!F523</f>
        <v>0</v>
      </c>
      <c r="F490" s="590">
        <f>[3]Demand!G523</f>
        <v>0</v>
      </c>
      <c r="G490" s="590">
        <f>[3]Demand!H523</f>
        <v>0</v>
      </c>
      <c r="H490" s="590">
        <f>[3]Demand!I523</f>
        <v>0</v>
      </c>
      <c r="I490" s="590">
        <f>[3]Demand!J523</f>
        <v>0</v>
      </c>
      <c r="J490" s="590">
        <f>[3]Demand!K523</f>
        <v>0</v>
      </c>
      <c r="K490" s="590">
        <f>[3]Demand!L523</f>
        <v>0</v>
      </c>
      <c r="L490" s="590">
        <f>[3]Demand!M523</f>
        <v>0</v>
      </c>
      <c r="M490" s="590">
        <f>[3]Demand!N523</f>
        <v>600.44000000000005</v>
      </c>
      <c r="N490" s="303">
        <f>SUM(B490:M490)</f>
        <v>900.65000000000009</v>
      </c>
      <c r="O490" s="30"/>
      <c r="P490" s="1">
        <f t="shared" si="984"/>
        <v>2014</v>
      </c>
      <c r="Q490" s="590">
        <f>[3]Demand!S523</f>
        <v>0</v>
      </c>
      <c r="R490" s="590">
        <f>[3]Demand!T523</f>
        <v>100</v>
      </c>
      <c r="S490" s="590">
        <f>[3]Demand!U523</f>
        <v>100</v>
      </c>
      <c r="T490" s="590">
        <f>[3]Demand!V523</f>
        <v>100</v>
      </c>
      <c r="U490" s="590">
        <f>[3]Demand!W523</f>
        <v>0</v>
      </c>
      <c r="V490" s="590">
        <f>[3]Demand!X523</f>
        <v>0</v>
      </c>
      <c r="W490" s="590">
        <f>[3]Demand!Y523</f>
        <v>0</v>
      </c>
      <c r="X490" s="590">
        <f>[3]Demand!Z523</f>
        <v>0</v>
      </c>
      <c r="Y490" s="590">
        <f>[3]Demand!AA523</f>
        <v>0</v>
      </c>
      <c r="Z490" s="590">
        <f>[3]Demand!AB523</f>
        <v>0</v>
      </c>
      <c r="AA490" s="590">
        <f>[3]Demand!AC523</f>
        <v>0</v>
      </c>
      <c r="AB490" s="590">
        <f>[3]Demand!AD523</f>
        <v>0</v>
      </c>
      <c r="AC490" s="303">
        <f t="shared" si="982"/>
        <v>300</v>
      </c>
      <c r="AE490" s="237"/>
      <c r="AF490" s="259"/>
      <c r="AH490" s="25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88"/>
      <c r="BJ490" s="29"/>
      <c r="BK490" s="324"/>
      <c r="BL490" s="324"/>
      <c r="BM490" s="324"/>
      <c r="BN490" s="324"/>
      <c r="BO490" s="324"/>
      <c r="BP490" s="324"/>
      <c r="BQ490" s="324"/>
      <c r="BR490" s="324"/>
      <c r="BS490" s="324"/>
      <c r="BT490" s="29"/>
      <c r="BU490" s="29"/>
      <c r="BV490" s="288"/>
      <c r="BW490" s="288"/>
      <c r="BX490" s="288"/>
      <c r="BY490" s="322"/>
      <c r="BZ490" s="288"/>
      <c r="DL490" s="29"/>
      <c r="DM490" s="29"/>
      <c r="DN490" s="289"/>
    </row>
    <row r="491" spans="1:118" ht="11.25" customHeight="1">
      <c r="A491" s="1">
        <f t="shared" si="983"/>
        <v>2015</v>
      </c>
      <c r="B491" s="590">
        <f>[3]Demand!C524</f>
        <v>600.44000000000005</v>
      </c>
      <c r="C491" s="590">
        <f>[3]Demand!D524</f>
        <v>600.44000000000005</v>
      </c>
      <c r="D491" s="590">
        <f>[3]Demand!E524</f>
        <v>600.44000000000005</v>
      </c>
      <c r="E491" s="590">
        <f>[3]Demand!F524</f>
        <v>0</v>
      </c>
      <c r="F491" s="590">
        <f>[3]Demand!G524</f>
        <v>0</v>
      </c>
      <c r="G491" s="590">
        <f>[3]Demand!H524</f>
        <v>0</v>
      </c>
      <c r="H491" s="590">
        <f>[3]Demand!I524</f>
        <v>0</v>
      </c>
      <c r="I491" s="590">
        <f>[3]Demand!J524</f>
        <v>0</v>
      </c>
      <c r="J491" s="590">
        <f>[3]Demand!K524</f>
        <v>0</v>
      </c>
      <c r="K491" s="590">
        <f>[3]Demand!L524</f>
        <v>0</v>
      </c>
      <c r="L491" s="590">
        <f>[3]Demand!M524</f>
        <v>0</v>
      </c>
      <c r="M491" s="590">
        <f>[3]Demand!N524</f>
        <v>600.44000000000005</v>
      </c>
      <c r="N491" s="303">
        <f t="shared" si="981"/>
        <v>2401.7600000000002</v>
      </c>
      <c r="O491" s="30"/>
      <c r="P491" s="1">
        <f t="shared" si="984"/>
        <v>2015</v>
      </c>
      <c r="Q491" s="590">
        <f>[3]Demand!S524</f>
        <v>600</v>
      </c>
      <c r="R491" s="590">
        <f>[3]Demand!T524</f>
        <v>600</v>
      </c>
      <c r="S491" s="590">
        <f>[3]Demand!U524</f>
        <v>600</v>
      </c>
      <c r="T491" s="590">
        <f>[3]Demand!V524</f>
        <v>600</v>
      </c>
      <c r="U491" s="590">
        <f>[3]Demand!W524</f>
        <v>0</v>
      </c>
      <c r="V491" s="590">
        <f>[3]Demand!X524</f>
        <v>0</v>
      </c>
      <c r="W491" s="590">
        <f>[3]Demand!Y524</f>
        <v>0</v>
      </c>
      <c r="X491" s="590">
        <f>[3]Demand!Z524</f>
        <v>0</v>
      </c>
      <c r="Y491" s="590">
        <f>[3]Demand!AA524</f>
        <v>0</v>
      </c>
      <c r="Z491" s="590">
        <f>[3]Demand!AB524</f>
        <v>0</v>
      </c>
      <c r="AA491" s="590">
        <f>[3]Demand!AC524</f>
        <v>0</v>
      </c>
      <c r="AB491" s="590">
        <f>[3]Demand!AD524</f>
        <v>0</v>
      </c>
      <c r="AC491" s="303">
        <f t="shared" si="982"/>
        <v>2400</v>
      </c>
      <c r="AD491" s="55"/>
      <c r="AE491" s="262"/>
      <c r="AF491" s="262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88"/>
      <c r="BJ491" s="29"/>
      <c r="BK491" s="324"/>
      <c r="BL491" s="324"/>
      <c r="BM491" s="324"/>
      <c r="BN491" s="324"/>
      <c r="BO491" s="324"/>
      <c r="BP491" s="324"/>
      <c r="BQ491" s="324"/>
      <c r="BR491" s="324"/>
      <c r="BS491" s="324"/>
      <c r="BT491" s="29"/>
      <c r="BU491" s="29"/>
      <c r="BV491" s="288"/>
      <c r="BW491" s="288"/>
      <c r="BX491" s="288"/>
      <c r="BY491" s="322"/>
      <c r="BZ491" s="288"/>
      <c r="DL491" s="29"/>
      <c r="DM491" s="29"/>
      <c r="DN491" s="289"/>
    </row>
    <row r="492" spans="1:118" ht="11.25" customHeight="1">
      <c r="A492" s="1">
        <f t="shared" si="983"/>
        <v>2016</v>
      </c>
      <c r="B492" s="590">
        <f>[3]Demand!C525</f>
        <v>600.44000000000005</v>
      </c>
      <c r="C492" s="590">
        <f>[3]Demand!D525</f>
        <v>600.44000000000005</v>
      </c>
      <c r="D492" s="590">
        <f>[3]Demand!E525</f>
        <v>600.44000000000005</v>
      </c>
      <c r="E492" s="590">
        <f>[3]Demand!F525</f>
        <v>0</v>
      </c>
      <c r="F492" s="590">
        <f>[3]Demand!G525</f>
        <v>0</v>
      </c>
      <c r="G492" s="590">
        <f>[3]Demand!H525</f>
        <v>0</v>
      </c>
      <c r="H492" s="590">
        <f>[3]Demand!I525</f>
        <v>0</v>
      </c>
      <c r="I492" s="590">
        <f>[3]Demand!J525</f>
        <v>0</v>
      </c>
      <c r="J492" s="590">
        <f>[3]Demand!K525</f>
        <v>0</v>
      </c>
      <c r="K492" s="590">
        <f>[3]Demand!L525</f>
        <v>0</v>
      </c>
      <c r="L492" s="590">
        <f>[3]Demand!M525</f>
        <v>0</v>
      </c>
      <c r="M492" s="590">
        <f>[3]Demand!N525</f>
        <v>600.44000000000005</v>
      </c>
      <c r="N492" s="303">
        <f t="shared" si="981"/>
        <v>2401.7600000000002</v>
      </c>
      <c r="O492" s="30"/>
      <c r="P492" s="1">
        <f t="shared" si="984"/>
        <v>2016</v>
      </c>
      <c r="Q492" s="590">
        <f>[3]Demand!S525</f>
        <v>600</v>
      </c>
      <c r="R492" s="590">
        <f>[3]Demand!T525</f>
        <v>600</v>
      </c>
      <c r="S492" s="590">
        <f>[3]Demand!U525</f>
        <v>600</v>
      </c>
      <c r="T492" s="590">
        <f>[3]Demand!V525</f>
        <v>600</v>
      </c>
      <c r="U492" s="590">
        <f>[3]Demand!W525</f>
        <v>0</v>
      </c>
      <c r="V492" s="590">
        <f>[3]Demand!X525</f>
        <v>0</v>
      </c>
      <c r="W492" s="590">
        <f>[3]Demand!Y525</f>
        <v>0</v>
      </c>
      <c r="X492" s="590">
        <f>[3]Demand!Z525</f>
        <v>0</v>
      </c>
      <c r="Y492" s="590">
        <f>[3]Demand!AA525</f>
        <v>0</v>
      </c>
      <c r="Z492" s="590">
        <f>[3]Demand!AB525</f>
        <v>0</v>
      </c>
      <c r="AA492" s="590">
        <f>[3]Demand!AC525</f>
        <v>0</v>
      </c>
      <c r="AB492" s="590">
        <f>[3]Demand!AD525</f>
        <v>0</v>
      </c>
      <c r="AC492" s="303">
        <f t="shared" si="982"/>
        <v>2400</v>
      </c>
      <c r="AE492" s="237"/>
      <c r="AF492" s="259"/>
      <c r="AJ492" s="32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324"/>
      <c r="BL492" s="324"/>
      <c r="BM492" s="324"/>
      <c r="BN492" s="324"/>
      <c r="BO492" s="324"/>
      <c r="BP492" s="324"/>
      <c r="BQ492" s="324"/>
      <c r="BR492" s="324"/>
      <c r="BS492" s="324"/>
      <c r="BT492" s="29"/>
      <c r="BU492" s="29"/>
      <c r="BV492" s="29"/>
      <c r="BW492" s="29"/>
      <c r="BX492" s="29"/>
      <c r="BY492" s="29"/>
      <c r="BZ492" s="29"/>
      <c r="DL492" s="29"/>
      <c r="DM492" s="29"/>
      <c r="DN492" s="289"/>
    </row>
    <row r="493" spans="1:118" ht="11.25" customHeight="1">
      <c r="A493" s="1">
        <f t="shared" si="983"/>
        <v>2017</v>
      </c>
      <c r="B493" s="590">
        <f>[3]Demand!C526</f>
        <v>600.44000000000005</v>
      </c>
      <c r="C493" s="590">
        <f>[3]Demand!D526</f>
        <v>600.44000000000005</v>
      </c>
      <c r="D493" s="590">
        <f>[3]Demand!E526</f>
        <v>600.44000000000005</v>
      </c>
      <c r="E493" s="590">
        <f>[3]Demand!F526</f>
        <v>0</v>
      </c>
      <c r="F493" s="590">
        <f>[3]Demand!G526</f>
        <v>0</v>
      </c>
      <c r="G493" s="590">
        <f>[3]Demand!H526</f>
        <v>100.07</v>
      </c>
      <c r="H493" s="590">
        <f>[3]Demand!I526</f>
        <v>100.07</v>
      </c>
      <c r="I493" s="590">
        <f>[3]Demand!J526</f>
        <v>100.07</v>
      </c>
      <c r="J493" s="590">
        <f>[3]Demand!K526</f>
        <v>100.07</v>
      </c>
      <c r="K493" s="590">
        <f>[3]Demand!L526</f>
        <v>0</v>
      </c>
      <c r="L493" s="590">
        <f>[3]Demand!M526</f>
        <v>0</v>
      </c>
      <c r="M493" s="590">
        <f>[3]Demand!N526</f>
        <v>600.44000000000005</v>
      </c>
      <c r="N493" s="303">
        <f t="shared" si="981"/>
        <v>2802.0400000000004</v>
      </c>
      <c r="O493" s="30"/>
      <c r="P493" s="1">
        <f t="shared" si="984"/>
        <v>2017</v>
      </c>
      <c r="Q493" s="590">
        <f>[3]Demand!S526</f>
        <v>600</v>
      </c>
      <c r="R493" s="590">
        <f>[3]Demand!T526</f>
        <v>600</v>
      </c>
      <c r="S493" s="590">
        <f>[3]Demand!U526</f>
        <v>600</v>
      </c>
      <c r="T493" s="590">
        <f>[3]Demand!V526</f>
        <v>600</v>
      </c>
      <c r="U493" s="590">
        <f>[3]Demand!W526</f>
        <v>0</v>
      </c>
      <c r="V493" s="590">
        <f>[3]Demand!X526</f>
        <v>0</v>
      </c>
      <c r="W493" s="590">
        <f>[3]Demand!Y526</f>
        <v>100</v>
      </c>
      <c r="X493" s="590">
        <f>[3]Demand!Z526</f>
        <v>100</v>
      </c>
      <c r="Y493" s="590">
        <f>[3]Demand!AA526</f>
        <v>100</v>
      </c>
      <c r="Z493" s="590">
        <f>[3]Demand!AB526</f>
        <v>100</v>
      </c>
      <c r="AA493" s="590">
        <f>[3]Demand!AC526</f>
        <v>0</v>
      </c>
      <c r="AB493" s="590">
        <f>[3]Demand!AD526</f>
        <v>0</v>
      </c>
      <c r="AC493" s="303">
        <f t="shared" si="982"/>
        <v>2800</v>
      </c>
      <c r="AD493" s="55"/>
      <c r="AE493" s="262"/>
      <c r="AF493" s="262"/>
      <c r="AJ493" s="32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324"/>
      <c r="BL493" s="324"/>
      <c r="BM493" s="324"/>
      <c r="BN493" s="324"/>
      <c r="BO493" s="324"/>
      <c r="BP493" s="324"/>
      <c r="BQ493" s="324"/>
      <c r="BR493" s="324"/>
      <c r="BS493" s="324"/>
      <c r="BT493" s="29"/>
      <c r="BU493" s="29"/>
      <c r="BV493" s="29"/>
      <c r="BW493" s="29"/>
      <c r="BX493" s="29"/>
      <c r="BY493" s="29"/>
      <c r="BZ493" s="29"/>
      <c r="DL493" s="29"/>
      <c r="DM493" s="29"/>
      <c r="DN493" s="289"/>
    </row>
    <row r="494" spans="1:118" ht="11.25" customHeight="1">
      <c r="A494" s="1">
        <f t="shared" si="983"/>
        <v>2018</v>
      </c>
      <c r="B494" s="590">
        <f>[3]Demand!C527</f>
        <v>600.44000000000005</v>
      </c>
      <c r="C494" s="590">
        <f>[3]Demand!D527</f>
        <v>600.44000000000005</v>
      </c>
      <c r="D494" s="590">
        <f>[3]Demand!E527</f>
        <v>600.44000000000005</v>
      </c>
      <c r="E494" s="590">
        <f>[3]Demand!F527</f>
        <v>0</v>
      </c>
      <c r="F494" s="590">
        <f>[3]Demand!G527</f>
        <v>0</v>
      </c>
      <c r="G494" s="590">
        <f>[3]Demand!H527</f>
        <v>100.07</v>
      </c>
      <c r="H494" s="590">
        <f>[3]Demand!I527</f>
        <v>100.07</v>
      </c>
      <c r="I494" s="590">
        <f>[3]Demand!J527</f>
        <v>100.07</v>
      </c>
      <c r="J494" s="590">
        <f>[3]Demand!K527</f>
        <v>100.07</v>
      </c>
      <c r="K494" s="590">
        <f>[3]Demand!L527</f>
        <v>0</v>
      </c>
      <c r="L494" s="590">
        <f>[3]Demand!M527</f>
        <v>0</v>
      </c>
      <c r="M494" s="590">
        <f>[3]Demand!N527</f>
        <v>600.44000000000005</v>
      </c>
      <c r="N494" s="303">
        <f t="shared" si="981"/>
        <v>2802.0400000000004</v>
      </c>
      <c r="O494" s="30"/>
      <c r="P494" s="1">
        <f t="shared" si="984"/>
        <v>2018</v>
      </c>
      <c r="Q494" s="590">
        <f>[3]Demand!S527</f>
        <v>600</v>
      </c>
      <c r="R494" s="590">
        <f>[3]Demand!T527</f>
        <v>600</v>
      </c>
      <c r="S494" s="590">
        <f>[3]Demand!U527</f>
        <v>600</v>
      </c>
      <c r="T494" s="590">
        <f>[3]Demand!V527</f>
        <v>600</v>
      </c>
      <c r="U494" s="590">
        <f>[3]Demand!W527</f>
        <v>0</v>
      </c>
      <c r="V494" s="590">
        <f>[3]Demand!X527</f>
        <v>0</v>
      </c>
      <c r="W494" s="590">
        <f>[3]Demand!Y527</f>
        <v>100</v>
      </c>
      <c r="X494" s="590">
        <f>[3]Demand!Z527</f>
        <v>100</v>
      </c>
      <c r="Y494" s="590">
        <f>[3]Demand!AA527</f>
        <v>100</v>
      </c>
      <c r="Z494" s="590">
        <f>[3]Demand!AB527</f>
        <v>100</v>
      </c>
      <c r="AA494" s="590">
        <f>[3]Demand!AC527</f>
        <v>0</v>
      </c>
      <c r="AB494" s="590">
        <f>[3]Demand!AD527</f>
        <v>0</v>
      </c>
      <c r="AC494" s="303">
        <f t="shared" si="982"/>
        <v>2800</v>
      </c>
      <c r="AE494" s="237"/>
      <c r="AF494" s="259"/>
      <c r="AJ494" s="32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324"/>
      <c r="BL494" s="324"/>
      <c r="BM494" s="324"/>
      <c r="BN494" s="324"/>
      <c r="BO494" s="324"/>
      <c r="BP494" s="324"/>
      <c r="BQ494" s="324"/>
      <c r="BR494" s="324"/>
      <c r="BS494" s="324"/>
      <c r="BT494" s="29"/>
      <c r="BU494" s="29"/>
      <c r="BV494" s="29"/>
      <c r="BW494" s="29"/>
      <c r="BX494" s="29"/>
      <c r="BY494" s="29"/>
      <c r="BZ494" s="29"/>
      <c r="DL494" s="29"/>
      <c r="DM494" s="29"/>
      <c r="DN494" s="289"/>
    </row>
    <row r="495" spans="1:118" ht="11.25" customHeight="1">
      <c r="A495" s="1">
        <f t="shared" si="983"/>
        <v>2019</v>
      </c>
      <c r="B495" s="590">
        <f>[3]Demand!C528</f>
        <v>600.44000000000005</v>
      </c>
      <c r="C495" s="590">
        <f>[3]Demand!D528</f>
        <v>600.44000000000005</v>
      </c>
      <c r="D495" s="590">
        <f>[3]Demand!E528</f>
        <v>600.44000000000005</v>
      </c>
      <c r="E495" s="590">
        <f>[3]Demand!F528</f>
        <v>0</v>
      </c>
      <c r="F495" s="590">
        <f>[3]Demand!G528</f>
        <v>0</v>
      </c>
      <c r="G495" s="590">
        <f>[3]Demand!H528</f>
        <v>100.07</v>
      </c>
      <c r="H495" s="590">
        <f>[3]Demand!I528</f>
        <v>100.07</v>
      </c>
      <c r="I495" s="590">
        <f>[3]Demand!J528</f>
        <v>100.07</v>
      </c>
      <c r="J495" s="590">
        <f>[3]Demand!K528</f>
        <v>100.07</v>
      </c>
      <c r="K495" s="590">
        <f>[3]Demand!L528</f>
        <v>0</v>
      </c>
      <c r="L495" s="590">
        <f>[3]Demand!M528</f>
        <v>0</v>
      </c>
      <c r="M495" s="590">
        <f>[3]Demand!N528</f>
        <v>600.44000000000005</v>
      </c>
      <c r="N495" s="303">
        <f t="shared" si="981"/>
        <v>2802.0400000000004</v>
      </c>
      <c r="O495" s="30"/>
      <c r="P495" s="1">
        <f t="shared" si="984"/>
        <v>2019</v>
      </c>
      <c r="Q495" s="590">
        <f>[3]Demand!S528</f>
        <v>600</v>
      </c>
      <c r="R495" s="590">
        <f>[3]Demand!T528</f>
        <v>600</v>
      </c>
      <c r="S495" s="590">
        <f>[3]Demand!U528</f>
        <v>600</v>
      </c>
      <c r="T495" s="590">
        <f>[3]Demand!V528</f>
        <v>600</v>
      </c>
      <c r="U495" s="590">
        <f>[3]Demand!W528</f>
        <v>0</v>
      </c>
      <c r="V495" s="590">
        <f>[3]Demand!X528</f>
        <v>0</v>
      </c>
      <c r="W495" s="590">
        <f>[3]Demand!Y528</f>
        <v>100</v>
      </c>
      <c r="X495" s="590">
        <f>[3]Demand!Z528</f>
        <v>100</v>
      </c>
      <c r="Y495" s="590">
        <f>[3]Demand!AA528</f>
        <v>100</v>
      </c>
      <c r="Z495" s="590">
        <f>[3]Demand!AB528</f>
        <v>100</v>
      </c>
      <c r="AA495" s="590">
        <f>[3]Demand!AC528</f>
        <v>0</v>
      </c>
      <c r="AB495" s="590">
        <f>[3]Demand!AD528</f>
        <v>0</v>
      </c>
      <c r="AC495" s="303">
        <f t="shared" si="982"/>
        <v>2800</v>
      </c>
      <c r="AD495" s="55"/>
      <c r="AE495" s="262"/>
      <c r="AF495" s="262"/>
      <c r="AG495" s="26"/>
      <c r="AJ495" s="32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616"/>
      <c r="AZ495" s="172"/>
      <c r="BA495" s="172"/>
      <c r="BB495" s="172"/>
      <c r="BC495" s="29"/>
      <c r="BD495" s="29"/>
      <c r="BE495" s="29"/>
      <c r="BF495" s="29"/>
      <c r="BG495" s="29"/>
      <c r="BH495" s="29"/>
      <c r="BI495" s="29"/>
      <c r="BJ495" s="29"/>
      <c r="BK495" s="324"/>
      <c r="BL495" s="324"/>
      <c r="BM495" s="324"/>
      <c r="BN495" s="324"/>
      <c r="BO495" s="324"/>
      <c r="BP495" s="324"/>
      <c r="BQ495" s="324"/>
      <c r="BR495" s="324"/>
      <c r="BS495" s="324"/>
      <c r="BT495" s="29"/>
      <c r="BU495" s="29"/>
      <c r="BV495" s="29"/>
      <c r="BW495" s="29"/>
      <c r="BX495" s="29"/>
      <c r="BY495" s="29"/>
      <c r="BZ495" s="29"/>
      <c r="DL495" s="29"/>
      <c r="DM495" s="29"/>
      <c r="DN495" s="289"/>
    </row>
    <row r="496" spans="1:118" ht="11.25" customHeight="1">
      <c r="A496" s="1">
        <f t="shared" si="983"/>
        <v>2020</v>
      </c>
      <c r="B496" s="590">
        <f>[3]Demand!C529</f>
        <v>600.44000000000005</v>
      </c>
      <c r="C496" s="590">
        <f>[3]Demand!D529</f>
        <v>600.44000000000005</v>
      </c>
      <c r="D496" s="590">
        <f>[3]Demand!E529</f>
        <v>600.44000000000005</v>
      </c>
      <c r="E496" s="590">
        <f>[3]Demand!F529</f>
        <v>0</v>
      </c>
      <c r="F496" s="590">
        <f>[3]Demand!G529</f>
        <v>0</v>
      </c>
      <c r="G496" s="590">
        <f>[3]Demand!H529</f>
        <v>100.07</v>
      </c>
      <c r="H496" s="590">
        <f>[3]Demand!I529</f>
        <v>100.07</v>
      </c>
      <c r="I496" s="590">
        <f>[3]Demand!J529</f>
        <v>100.07</v>
      </c>
      <c r="J496" s="590">
        <f>[3]Demand!K529</f>
        <v>100.07</v>
      </c>
      <c r="K496" s="590">
        <f>[3]Demand!L529</f>
        <v>0</v>
      </c>
      <c r="L496" s="590">
        <f>[3]Demand!M529</f>
        <v>0</v>
      </c>
      <c r="M496" s="590">
        <f>[3]Demand!N529</f>
        <v>600.44000000000005</v>
      </c>
      <c r="N496" s="303">
        <f t="shared" si="981"/>
        <v>2802.0400000000004</v>
      </c>
      <c r="O496" s="30"/>
      <c r="P496" s="1">
        <f t="shared" si="984"/>
        <v>2020</v>
      </c>
      <c r="Q496" s="590">
        <f>[3]Demand!S529</f>
        <v>600</v>
      </c>
      <c r="R496" s="590">
        <f>[3]Demand!T529</f>
        <v>600</v>
      </c>
      <c r="S496" s="590">
        <f>[3]Demand!U529</f>
        <v>600</v>
      </c>
      <c r="T496" s="590">
        <f>[3]Demand!V529</f>
        <v>600</v>
      </c>
      <c r="U496" s="590">
        <f>[3]Demand!W529</f>
        <v>0</v>
      </c>
      <c r="V496" s="590">
        <f>[3]Demand!X529</f>
        <v>0</v>
      </c>
      <c r="W496" s="590">
        <f>[3]Demand!Y529</f>
        <v>100</v>
      </c>
      <c r="X496" s="590">
        <f>[3]Demand!Z529</f>
        <v>100</v>
      </c>
      <c r="Y496" s="590">
        <f>[3]Demand!AA529</f>
        <v>100</v>
      </c>
      <c r="Z496" s="590">
        <f>[3]Demand!AB529</f>
        <v>100</v>
      </c>
      <c r="AA496" s="590">
        <f>[3]Demand!AC529</f>
        <v>0</v>
      </c>
      <c r="AB496" s="590">
        <f>[3]Demand!AD529</f>
        <v>0</v>
      </c>
      <c r="AC496" s="303">
        <f t="shared" si="982"/>
        <v>2800</v>
      </c>
      <c r="AE496" s="237"/>
      <c r="AF496" s="259"/>
      <c r="AJ496" s="32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324"/>
      <c r="BL496" s="324"/>
      <c r="BM496" s="324"/>
      <c r="BN496" s="324"/>
      <c r="BO496" s="324"/>
      <c r="BP496" s="324"/>
      <c r="BQ496" s="324"/>
      <c r="BR496" s="324"/>
      <c r="BS496" s="324"/>
      <c r="BT496" s="29"/>
      <c r="BU496" s="29"/>
      <c r="BV496" s="29"/>
      <c r="BW496" s="29"/>
      <c r="BX496" s="29"/>
      <c r="BY496" s="29"/>
      <c r="BZ496" s="29"/>
      <c r="DL496" s="29"/>
      <c r="DM496" s="29"/>
      <c r="DN496" s="289"/>
    </row>
    <row r="497" spans="1:118" ht="11.25" customHeight="1">
      <c r="A497" s="1">
        <f t="shared" si="983"/>
        <v>2021</v>
      </c>
      <c r="B497" s="590">
        <f>[3]Demand!C530</f>
        <v>600.44000000000005</v>
      </c>
      <c r="C497" s="590">
        <f>[3]Demand!D530</f>
        <v>600.44000000000005</v>
      </c>
      <c r="D497" s="590">
        <f>[3]Demand!E530</f>
        <v>600.44000000000005</v>
      </c>
      <c r="E497" s="590">
        <f>[3]Demand!F530</f>
        <v>0</v>
      </c>
      <c r="F497" s="590">
        <f>[3]Demand!G530</f>
        <v>0</v>
      </c>
      <c r="G497" s="590">
        <f>[3]Demand!H530</f>
        <v>0</v>
      </c>
      <c r="H497" s="590">
        <f>[3]Demand!I530</f>
        <v>0</v>
      </c>
      <c r="I497" s="590">
        <f>[3]Demand!J530</f>
        <v>0</v>
      </c>
      <c r="J497" s="590">
        <f>[3]Demand!K530</f>
        <v>0</v>
      </c>
      <c r="K497" s="590">
        <f>[3]Demand!L530</f>
        <v>0</v>
      </c>
      <c r="L497" s="590">
        <f>[3]Demand!M530</f>
        <v>0</v>
      </c>
      <c r="M497" s="590">
        <f>[3]Demand!N530</f>
        <v>600.44000000000005</v>
      </c>
      <c r="N497" s="319">
        <f t="shared" si="981"/>
        <v>2401.7600000000002</v>
      </c>
      <c r="P497" s="1">
        <f t="shared" si="984"/>
        <v>2021</v>
      </c>
      <c r="Q497" s="590">
        <f>[3]Demand!S530</f>
        <v>600</v>
      </c>
      <c r="R497" s="590">
        <f>[3]Demand!T530</f>
        <v>600</v>
      </c>
      <c r="S497" s="590">
        <f>[3]Demand!U530</f>
        <v>600</v>
      </c>
      <c r="T497" s="590">
        <f>[3]Demand!V530</f>
        <v>600</v>
      </c>
      <c r="U497" s="590">
        <f>[3]Demand!W530</f>
        <v>0</v>
      </c>
      <c r="V497" s="590">
        <f>[3]Demand!X530</f>
        <v>0</v>
      </c>
      <c r="W497" s="590">
        <f>[3]Demand!Y530</f>
        <v>0</v>
      </c>
      <c r="X497" s="590">
        <f>[3]Demand!Z530</f>
        <v>0</v>
      </c>
      <c r="Y497" s="590">
        <f>[3]Demand!AA530</f>
        <v>0</v>
      </c>
      <c r="Z497" s="590">
        <f>[3]Demand!AB530</f>
        <v>0</v>
      </c>
      <c r="AA497" s="590">
        <f>[3]Demand!AC530</f>
        <v>0</v>
      </c>
      <c r="AB497" s="590">
        <f>[3]Demand!AD530</f>
        <v>0</v>
      </c>
      <c r="AC497" s="303">
        <f t="shared" si="982"/>
        <v>2400</v>
      </c>
      <c r="AD497" s="55"/>
      <c r="AE497" s="262"/>
      <c r="AF497" s="262"/>
      <c r="AJ497" s="32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324"/>
      <c r="BL497" s="324"/>
      <c r="BM497" s="324"/>
      <c r="BN497" s="324"/>
      <c r="BO497" s="324"/>
      <c r="BP497" s="324"/>
      <c r="BQ497" s="324"/>
      <c r="BR497" s="324"/>
      <c r="BS497" s="324"/>
      <c r="BT497" s="29"/>
      <c r="BU497" s="29"/>
      <c r="BV497" s="29"/>
      <c r="BW497" s="29"/>
      <c r="BX497" s="29"/>
      <c r="BY497" s="29"/>
      <c r="BZ497" s="29"/>
      <c r="DL497" s="29"/>
      <c r="DM497" s="29"/>
      <c r="DN497" s="289"/>
    </row>
    <row r="498" spans="1:118" ht="11.25" customHeight="1">
      <c r="A498" s="1">
        <f t="shared" si="983"/>
        <v>2022</v>
      </c>
      <c r="B498" s="590">
        <f>[3]Demand!C531</f>
        <v>600.44000000000005</v>
      </c>
      <c r="C498" s="590">
        <f>[3]Demand!D531</f>
        <v>600.44000000000005</v>
      </c>
      <c r="D498" s="590">
        <f>[3]Demand!E531</f>
        <v>600.44000000000005</v>
      </c>
      <c r="E498" s="590">
        <f>[3]Demand!F531</f>
        <v>0</v>
      </c>
      <c r="F498" s="590">
        <f>[3]Demand!G531</f>
        <v>0</v>
      </c>
      <c r="G498" s="590">
        <f>[3]Demand!H531</f>
        <v>0</v>
      </c>
      <c r="H498" s="590">
        <f>[3]Demand!I531</f>
        <v>0</v>
      </c>
      <c r="I498" s="590">
        <f>[3]Demand!J531</f>
        <v>0</v>
      </c>
      <c r="J498" s="590">
        <f>[3]Demand!K531</f>
        <v>0</v>
      </c>
      <c r="K498" s="590">
        <f>[3]Demand!L531</f>
        <v>0</v>
      </c>
      <c r="L498" s="590">
        <f>[3]Demand!M531</f>
        <v>0</v>
      </c>
      <c r="M498" s="590">
        <f>[3]Demand!N531</f>
        <v>600.44000000000005</v>
      </c>
      <c r="N498" s="319">
        <f t="shared" si="981"/>
        <v>2401.7600000000002</v>
      </c>
      <c r="P498" s="1">
        <f t="shared" si="984"/>
        <v>2022</v>
      </c>
      <c r="Q498" s="590">
        <f>[3]Demand!S531</f>
        <v>600</v>
      </c>
      <c r="R498" s="590">
        <f>[3]Demand!T531</f>
        <v>600</v>
      </c>
      <c r="S498" s="590">
        <f>[3]Demand!U531</f>
        <v>600</v>
      </c>
      <c r="T498" s="590">
        <f>[3]Demand!V531</f>
        <v>600</v>
      </c>
      <c r="U498" s="590">
        <f>[3]Demand!W531</f>
        <v>0</v>
      </c>
      <c r="V498" s="590">
        <f>[3]Demand!X531</f>
        <v>0</v>
      </c>
      <c r="W498" s="590">
        <f>[3]Demand!Y531</f>
        <v>0</v>
      </c>
      <c r="X498" s="590">
        <f>[3]Demand!Z531</f>
        <v>0</v>
      </c>
      <c r="Y498" s="590">
        <f>[3]Demand!AA531</f>
        <v>0</v>
      </c>
      <c r="Z498" s="590">
        <f>[3]Demand!AB531</f>
        <v>0</v>
      </c>
      <c r="AA498" s="590">
        <f>[3]Demand!AC531</f>
        <v>0</v>
      </c>
      <c r="AB498" s="590">
        <f>[3]Demand!AD531</f>
        <v>0</v>
      </c>
      <c r="AC498" s="303">
        <f t="shared" ref="AC498:AC506" si="985">SUM(Q498:AB498)</f>
        <v>2400</v>
      </c>
      <c r="AE498" s="237"/>
      <c r="AF498" s="259"/>
      <c r="AJ498" s="32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324"/>
      <c r="BL498" s="324"/>
      <c r="BM498" s="324"/>
      <c r="BN498" s="324"/>
      <c r="BO498" s="324"/>
      <c r="BP498" s="324"/>
      <c r="BQ498" s="324"/>
      <c r="BR498" s="324"/>
      <c r="BS498" s="324"/>
      <c r="BT498" s="29"/>
      <c r="BU498" s="29"/>
      <c r="BV498" s="29"/>
      <c r="BW498" s="29"/>
      <c r="BX498" s="29"/>
      <c r="BY498" s="29"/>
      <c r="BZ498" s="29"/>
      <c r="DL498" s="29"/>
      <c r="DM498" s="29"/>
      <c r="DN498" s="289"/>
    </row>
    <row r="499" spans="1:118" ht="11.25" customHeight="1">
      <c r="A499" s="1">
        <f t="shared" si="983"/>
        <v>2023</v>
      </c>
      <c r="B499" s="590">
        <f>[3]Demand!C532</f>
        <v>600.44000000000005</v>
      </c>
      <c r="C499" s="590">
        <f>[3]Demand!D532</f>
        <v>600.44000000000005</v>
      </c>
      <c r="D499" s="590">
        <f>[3]Demand!E532</f>
        <v>600.44000000000005</v>
      </c>
      <c r="E499" s="590">
        <f>[3]Demand!F532</f>
        <v>0</v>
      </c>
      <c r="F499" s="590">
        <f>[3]Demand!G532</f>
        <v>0</v>
      </c>
      <c r="G499" s="590">
        <f>[3]Demand!H532</f>
        <v>0</v>
      </c>
      <c r="H499" s="590">
        <f>[3]Demand!I532</f>
        <v>0</v>
      </c>
      <c r="I499" s="590">
        <f>[3]Demand!J532</f>
        <v>0</v>
      </c>
      <c r="J499" s="590">
        <f>[3]Demand!K532</f>
        <v>0</v>
      </c>
      <c r="K499" s="590">
        <f>[3]Demand!L532</f>
        <v>0</v>
      </c>
      <c r="L499" s="590">
        <f>[3]Demand!M532</f>
        <v>0</v>
      </c>
      <c r="M499" s="590">
        <f>[3]Demand!N532</f>
        <v>600.44000000000005</v>
      </c>
      <c r="N499" s="319">
        <f t="shared" si="981"/>
        <v>2401.7600000000002</v>
      </c>
      <c r="O499" s="25"/>
      <c r="P499" s="1">
        <f t="shared" si="984"/>
        <v>2023</v>
      </c>
      <c r="Q499" s="590">
        <f>[3]Demand!S532</f>
        <v>600</v>
      </c>
      <c r="R499" s="590">
        <f>[3]Demand!T532</f>
        <v>600</v>
      </c>
      <c r="S499" s="590">
        <f>[3]Demand!U532</f>
        <v>600</v>
      </c>
      <c r="T499" s="590">
        <f>[3]Demand!V532</f>
        <v>600</v>
      </c>
      <c r="U499" s="590">
        <f>[3]Demand!W532</f>
        <v>0</v>
      </c>
      <c r="V499" s="590">
        <f>[3]Demand!X532</f>
        <v>0</v>
      </c>
      <c r="W499" s="590">
        <f>[3]Demand!Y532</f>
        <v>0</v>
      </c>
      <c r="X499" s="590">
        <f>[3]Demand!Z532</f>
        <v>0</v>
      </c>
      <c r="Y499" s="590">
        <f>[3]Demand!AA532</f>
        <v>0</v>
      </c>
      <c r="Z499" s="590">
        <f>[3]Demand!AB532</f>
        <v>0</v>
      </c>
      <c r="AA499" s="590">
        <f>[3]Demand!AC532</f>
        <v>0</v>
      </c>
      <c r="AB499" s="590">
        <f>[3]Demand!AD532</f>
        <v>0</v>
      </c>
      <c r="AC499" s="303">
        <f t="shared" si="985"/>
        <v>2400</v>
      </c>
      <c r="AD499" s="55"/>
      <c r="AE499" s="262"/>
      <c r="AF499" s="262"/>
      <c r="AJ499" s="32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172"/>
      <c r="AZ499" s="29"/>
      <c r="BA499" s="29"/>
      <c r="BB499" s="29"/>
      <c r="BC499" s="29"/>
      <c r="BD499" s="172"/>
      <c r="BE499" s="172"/>
      <c r="BF499" s="172"/>
      <c r="BG499" s="172"/>
      <c r="BH499" s="172"/>
      <c r="BI499" s="172"/>
      <c r="BJ499" s="172"/>
      <c r="BK499" s="332"/>
      <c r="BL499" s="332"/>
      <c r="BM499" s="332"/>
      <c r="BN499" s="332"/>
      <c r="BO499" s="332"/>
      <c r="BP499" s="332"/>
      <c r="BQ499" s="332"/>
      <c r="BR499" s="332"/>
      <c r="BS499" s="332"/>
      <c r="BT499" s="172"/>
      <c r="BU499" s="172"/>
      <c r="BV499" s="172"/>
      <c r="BW499" s="172"/>
      <c r="BX499" s="172"/>
      <c r="BY499" s="172"/>
      <c r="BZ499" s="172"/>
      <c r="DL499" s="29"/>
      <c r="DM499" s="29"/>
      <c r="DN499" s="289"/>
    </row>
    <row r="500" spans="1:118" ht="11.25" customHeight="1">
      <c r="A500" s="1">
        <f t="shared" si="983"/>
        <v>2024</v>
      </c>
      <c r="B500" s="590">
        <f>[3]Demand!C533</f>
        <v>600.44000000000005</v>
      </c>
      <c r="C500" s="590">
        <f>[3]Demand!D533</f>
        <v>600.44000000000005</v>
      </c>
      <c r="D500" s="590">
        <f>[3]Demand!E533</f>
        <v>600.44000000000005</v>
      </c>
      <c r="E500" s="590">
        <f>[3]Demand!F533</f>
        <v>0</v>
      </c>
      <c r="F500" s="590">
        <f>[3]Demand!G533</f>
        <v>0</v>
      </c>
      <c r="G500" s="590">
        <f>[3]Demand!H533</f>
        <v>0</v>
      </c>
      <c r="H500" s="590">
        <f>[3]Demand!I533</f>
        <v>0</v>
      </c>
      <c r="I500" s="590">
        <f>[3]Demand!J533</f>
        <v>0</v>
      </c>
      <c r="J500" s="590">
        <f>[3]Demand!K533</f>
        <v>0</v>
      </c>
      <c r="K500" s="590">
        <f>[3]Demand!L533</f>
        <v>0</v>
      </c>
      <c r="L500" s="590">
        <f>[3]Demand!M533</f>
        <v>0</v>
      </c>
      <c r="M500" s="590">
        <f>[3]Demand!N533</f>
        <v>600.44000000000005</v>
      </c>
      <c r="N500" s="319">
        <f t="shared" si="981"/>
        <v>2401.7600000000002</v>
      </c>
      <c r="P500" s="1">
        <f t="shared" si="984"/>
        <v>2024</v>
      </c>
      <c r="Q500" s="590">
        <f>[3]Demand!S533</f>
        <v>600</v>
      </c>
      <c r="R500" s="590">
        <f>[3]Demand!T533</f>
        <v>600</v>
      </c>
      <c r="S500" s="590">
        <f>[3]Demand!U533</f>
        <v>600</v>
      </c>
      <c r="T500" s="590">
        <f>[3]Demand!V533</f>
        <v>600</v>
      </c>
      <c r="U500" s="590">
        <f>[3]Demand!W533</f>
        <v>0</v>
      </c>
      <c r="V500" s="590">
        <f>[3]Demand!X533</f>
        <v>0</v>
      </c>
      <c r="W500" s="590">
        <f>[3]Demand!Y533</f>
        <v>0</v>
      </c>
      <c r="X500" s="590">
        <f>[3]Demand!Z533</f>
        <v>0</v>
      </c>
      <c r="Y500" s="590">
        <f>[3]Demand!AA533</f>
        <v>0</v>
      </c>
      <c r="Z500" s="590">
        <f>[3]Demand!AB533</f>
        <v>0</v>
      </c>
      <c r="AA500" s="590">
        <f>[3]Demand!AC533</f>
        <v>0</v>
      </c>
      <c r="AB500" s="590">
        <f>[3]Demand!AD533</f>
        <v>0</v>
      </c>
      <c r="AC500" s="303">
        <f t="shared" si="985"/>
        <v>2400</v>
      </c>
      <c r="AE500" s="237"/>
      <c r="AF500" s="259"/>
      <c r="AJ500" s="32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324"/>
      <c r="BL500" s="324"/>
      <c r="BM500" s="324"/>
      <c r="BN500" s="324"/>
      <c r="BO500" s="324"/>
      <c r="BP500" s="324"/>
      <c r="BQ500" s="324"/>
      <c r="BR500" s="324"/>
      <c r="BS500" s="324"/>
      <c r="BT500" s="29"/>
      <c r="BU500" s="29"/>
      <c r="BV500" s="29"/>
      <c r="BW500" s="29"/>
      <c r="BX500" s="29"/>
      <c r="BY500" s="29"/>
      <c r="BZ500" s="29"/>
      <c r="DL500" s="29"/>
      <c r="DM500" s="29"/>
      <c r="DN500" s="289"/>
    </row>
    <row r="501" spans="1:118" ht="11.25" customHeight="1">
      <c r="A501" s="1">
        <f t="shared" si="983"/>
        <v>2025</v>
      </c>
      <c r="B501" s="590">
        <f>[3]Demand!C534</f>
        <v>600.44000000000005</v>
      </c>
      <c r="C501" s="590">
        <f>[3]Demand!D534</f>
        <v>600.44000000000005</v>
      </c>
      <c r="D501" s="590">
        <f>[3]Demand!E534</f>
        <v>600.44000000000005</v>
      </c>
      <c r="E501" s="590">
        <f>[3]Demand!F534</f>
        <v>0</v>
      </c>
      <c r="F501" s="590">
        <f>[3]Demand!G534</f>
        <v>0</v>
      </c>
      <c r="G501" s="590">
        <f>[3]Demand!H534</f>
        <v>0</v>
      </c>
      <c r="H501" s="590">
        <f>[3]Demand!I534</f>
        <v>0</v>
      </c>
      <c r="I501" s="590">
        <f>[3]Demand!J534</f>
        <v>0</v>
      </c>
      <c r="J501" s="590">
        <f>[3]Demand!K534</f>
        <v>0</v>
      </c>
      <c r="K501" s="590">
        <f>[3]Demand!L534</f>
        <v>0</v>
      </c>
      <c r="L501" s="590">
        <f>[3]Demand!M534</f>
        <v>0</v>
      </c>
      <c r="M501" s="590">
        <f>[3]Demand!N534</f>
        <v>600.44000000000005</v>
      </c>
      <c r="N501" s="319">
        <f t="shared" si="981"/>
        <v>2401.7600000000002</v>
      </c>
      <c r="P501" s="1">
        <f t="shared" si="984"/>
        <v>2025</v>
      </c>
      <c r="Q501" s="590">
        <f>[3]Demand!S534</f>
        <v>600</v>
      </c>
      <c r="R501" s="590">
        <f>[3]Demand!T534</f>
        <v>600</v>
      </c>
      <c r="S501" s="590">
        <f>[3]Demand!U534</f>
        <v>600</v>
      </c>
      <c r="T501" s="590">
        <f>[3]Demand!V534</f>
        <v>600</v>
      </c>
      <c r="U501" s="590">
        <f>[3]Demand!W534</f>
        <v>0</v>
      </c>
      <c r="V501" s="590">
        <f>[3]Demand!X534</f>
        <v>0</v>
      </c>
      <c r="W501" s="590">
        <f>[3]Demand!Y534</f>
        <v>0</v>
      </c>
      <c r="X501" s="590">
        <f>[3]Demand!Z534</f>
        <v>0</v>
      </c>
      <c r="Y501" s="590">
        <f>[3]Demand!AA534</f>
        <v>0</v>
      </c>
      <c r="Z501" s="590">
        <f>[3]Demand!AB534</f>
        <v>0</v>
      </c>
      <c r="AA501" s="590">
        <f>[3]Demand!AC534</f>
        <v>0</v>
      </c>
      <c r="AB501" s="590">
        <f>[3]Demand!AD534</f>
        <v>0</v>
      </c>
      <c r="AC501" s="303">
        <f t="shared" si="985"/>
        <v>2400</v>
      </c>
      <c r="AD501" s="55"/>
      <c r="AE501" s="262"/>
      <c r="AF501" s="262"/>
      <c r="AJ501" s="32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324"/>
      <c r="BL501" s="324"/>
      <c r="BM501" s="324"/>
      <c r="BN501" s="324"/>
      <c r="BO501" s="324"/>
      <c r="BP501" s="324"/>
      <c r="BQ501" s="324"/>
      <c r="BR501" s="324"/>
      <c r="BS501" s="324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517"/>
      <c r="DI501" s="517"/>
      <c r="DJ501" s="29"/>
      <c r="DK501" s="29"/>
      <c r="DL501" s="29"/>
      <c r="DM501" s="29"/>
      <c r="DN501" s="289"/>
    </row>
    <row r="502" spans="1:118" ht="11.25" customHeight="1">
      <c r="A502" s="1">
        <f t="shared" si="983"/>
        <v>2026</v>
      </c>
      <c r="B502" s="590">
        <f>[3]Demand!C535</f>
        <v>600.44000000000005</v>
      </c>
      <c r="C502" s="590">
        <f>[3]Demand!D535</f>
        <v>600.44000000000005</v>
      </c>
      <c r="D502" s="590">
        <f>[3]Demand!E535</f>
        <v>600.44000000000005</v>
      </c>
      <c r="E502" s="590">
        <f>[3]Demand!F535</f>
        <v>0</v>
      </c>
      <c r="F502" s="590">
        <f>[3]Demand!G535</f>
        <v>0</v>
      </c>
      <c r="G502" s="590">
        <f>[3]Demand!H535</f>
        <v>0</v>
      </c>
      <c r="H502" s="590">
        <f>[3]Demand!I535</f>
        <v>0</v>
      </c>
      <c r="I502" s="590">
        <f>[3]Demand!J535</f>
        <v>0</v>
      </c>
      <c r="J502" s="590">
        <f>[3]Demand!K535</f>
        <v>0</v>
      </c>
      <c r="K502" s="590">
        <f>[3]Demand!L535</f>
        <v>0</v>
      </c>
      <c r="L502" s="590">
        <f>[3]Demand!M535</f>
        <v>0</v>
      </c>
      <c r="M502" s="590">
        <f>[3]Demand!N535</f>
        <v>600.44000000000005</v>
      </c>
      <c r="N502" s="319">
        <f t="shared" si="981"/>
        <v>2401.7600000000002</v>
      </c>
      <c r="P502" s="1">
        <f t="shared" si="984"/>
        <v>2026</v>
      </c>
      <c r="Q502" s="590">
        <f>[3]Demand!S535</f>
        <v>600</v>
      </c>
      <c r="R502" s="590">
        <f>[3]Demand!T535</f>
        <v>600</v>
      </c>
      <c r="S502" s="590">
        <f>[3]Demand!U535</f>
        <v>600</v>
      </c>
      <c r="T502" s="590">
        <f>[3]Demand!V535</f>
        <v>600</v>
      </c>
      <c r="U502" s="590">
        <f>[3]Demand!W535</f>
        <v>0</v>
      </c>
      <c r="V502" s="590">
        <f>[3]Demand!X535</f>
        <v>0</v>
      </c>
      <c r="W502" s="590">
        <f>[3]Demand!Y535</f>
        <v>0</v>
      </c>
      <c r="X502" s="590">
        <f>[3]Demand!Z535</f>
        <v>0</v>
      </c>
      <c r="Y502" s="590">
        <f>[3]Demand!AA535</f>
        <v>0</v>
      </c>
      <c r="Z502" s="590">
        <f>[3]Demand!AB535</f>
        <v>0</v>
      </c>
      <c r="AA502" s="590">
        <f>[3]Demand!AC535</f>
        <v>0</v>
      </c>
      <c r="AB502" s="590">
        <f>[3]Demand!AD535</f>
        <v>0</v>
      </c>
      <c r="AC502" s="303">
        <f t="shared" si="985"/>
        <v>2400</v>
      </c>
      <c r="AE502" s="237"/>
      <c r="AF502" s="259"/>
      <c r="AJ502" s="32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324"/>
      <c r="BL502" s="324"/>
      <c r="BM502" s="324"/>
      <c r="BN502" s="324"/>
      <c r="BO502" s="324"/>
      <c r="BP502" s="324"/>
      <c r="BQ502" s="324"/>
      <c r="BR502" s="324"/>
      <c r="BS502" s="324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517"/>
      <c r="DI502" s="517"/>
      <c r="DJ502" s="29"/>
      <c r="DK502" s="29"/>
      <c r="DL502" s="29"/>
      <c r="DM502" s="29"/>
      <c r="DN502" s="289"/>
    </row>
    <row r="503" spans="1:118" ht="11.25" customHeight="1">
      <c r="A503" s="1">
        <f t="shared" si="983"/>
        <v>2027</v>
      </c>
      <c r="B503" s="590">
        <f>[3]Demand!C536</f>
        <v>600.44000000000005</v>
      </c>
      <c r="C503" s="590">
        <f>[3]Demand!D536</f>
        <v>600.44000000000005</v>
      </c>
      <c r="D503" s="590">
        <f>[3]Demand!E536</f>
        <v>600.44000000000005</v>
      </c>
      <c r="E503" s="590">
        <f>[3]Demand!F536</f>
        <v>0</v>
      </c>
      <c r="F503" s="590">
        <f>[3]Demand!G536</f>
        <v>0</v>
      </c>
      <c r="G503" s="590">
        <f>[3]Demand!H536</f>
        <v>0</v>
      </c>
      <c r="H503" s="590">
        <f>[3]Demand!I536</f>
        <v>0</v>
      </c>
      <c r="I503" s="590">
        <f>[3]Demand!J536</f>
        <v>0</v>
      </c>
      <c r="J503" s="590">
        <f>[3]Demand!K536</f>
        <v>0</v>
      </c>
      <c r="K503" s="590">
        <f>[3]Demand!L536</f>
        <v>0</v>
      </c>
      <c r="L503" s="590">
        <f>[3]Demand!M536</f>
        <v>0</v>
      </c>
      <c r="M503" s="590">
        <f>[3]Demand!N536</f>
        <v>600.44000000000005</v>
      </c>
      <c r="N503" s="319">
        <f t="shared" si="981"/>
        <v>2401.7600000000002</v>
      </c>
      <c r="P503" s="1">
        <f t="shared" si="984"/>
        <v>2027</v>
      </c>
      <c r="Q503" s="590">
        <f>[3]Demand!S536</f>
        <v>600</v>
      </c>
      <c r="R503" s="590">
        <f>[3]Demand!T536</f>
        <v>600</v>
      </c>
      <c r="S503" s="590">
        <f>[3]Demand!U536</f>
        <v>600</v>
      </c>
      <c r="T503" s="590">
        <f>[3]Demand!V536</f>
        <v>600</v>
      </c>
      <c r="U503" s="590">
        <f>[3]Demand!W536</f>
        <v>0</v>
      </c>
      <c r="V503" s="590">
        <f>[3]Demand!X536</f>
        <v>0</v>
      </c>
      <c r="W503" s="590">
        <f>[3]Demand!Y536</f>
        <v>0</v>
      </c>
      <c r="X503" s="590">
        <f>[3]Demand!Z536</f>
        <v>0</v>
      </c>
      <c r="Y503" s="590">
        <f>[3]Demand!AA536</f>
        <v>0</v>
      </c>
      <c r="Z503" s="590">
        <f>[3]Demand!AB536</f>
        <v>0</v>
      </c>
      <c r="AA503" s="590">
        <f>[3]Demand!AC536</f>
        <v>0</v>
      </c>
      <c r="AB503" s="590">
        <f>[3]Demand!AD536</f>
        <v>0</v>
      </c>
      <c r="AC503" s="303">
        <f t="shared" si="985"/>
        <v>2400</v>
      </c>
      <c r="AD503" s="55"/>
      <c r="AE503" s="262"/>
      <c r="AF503" s="262"/>
      <c r="AJ503" s="32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324"/>
      <c r="BL503" s="324"/>
      <c r="BM503" s="324"/>
      <c r="BN503" s="324"/>
      <c r="BO503" s="324"/>
      <c r="BP503" s="324"/>
      <c r="BQ503" s="324"/>
      <c r="BR503" s="324"/>
      <c r="BS503" s="324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517"/>
      <c r="DI503" s="517"/>
      <c r="DJ503" s="29"/>
      <c r="DK503" s="29"/>
      <c r="DL503" s="29"/>
      <c r="DM503" s="29"/>
      <c r="DN503" s="289"/>
    </row>
    <row r="504" spans="1:118" ht="11.25" customHeight="1">
      <c r="A504" s="1">
        <f t="shared" si="983"/>
        <v>2028</v>
      </c>
      <c r="B504" s="590">
        <f>[3]Demand!C537</f>
        <v>600.44000000000005</v>
      </c>
      <c r="C504" s="590">
        <f>[3]Demand!D537</f>
        <v>600.44000000000005</v>
      </c>
      <c r="D504" s="590">
        <f>[3]Demand!E537</f>
        <v>600.44000000000005</v>
      </c>
      <c r="E504" s="590">
        <f>[3]Demand!F537</f>
        <v>0</v>
      </c>
      <c r="F504" s="590">
        <f>[3]Demand!G537</f>
        <v>0</v>
      </c>
      <c r="G504" s="590">
        <f>[3]Demand!H537</f>
        <v>0</v>
      </c>
      <c r="H504" s="590">
        <f>[3]Demand!I537</f>
        <v>0</v>
      </c>
      <c r="I504" s="590">
        <f>[3]Demand!J537</f>
        <v>0</v>
      </c>
      <c r="J504" s="590">
        <f>[3]Demand!K537</f>
        <v>0</v>
      </c>
      <c r="K504" s="590">
        <f>[3]Demand!L537</f>
        <v>0</v>
      </c>
      <c r="L504" s="590">
        <f>[3]Demand!M537</f>
        <v>0</v>
      </c>
      <c r="M504" s="590">
        <f>[3]Demand!N537</f>
        <v>600.44000000000005</v>
      </c>
      <c r="N504" s="319">
        <f t="shared" si="981"/>
        <v>2401.7600000000002</v>
      </c>
      <c r="P504" s="1">
        <f t="shared" si="984"/>
        <v>2028</v>
      </c>
      <c r="Q504" s="590">
        <f>[3]Demand!S537</f>
        <v>600</v>
      </c>
      <c r="R504" s="590">
        <f>[3]Demand!T537</f>
        <v>600</v>
      </c>
      <c r="S504" s="590">
        <f>[3]Demand!U537</f>
        <v>600</v>
      </c>
      <c r="T504" s="590">
        <f>[3]Demand!V537</f>
        <v>600</v>
      </c>
      <c r="U504" s="590">
        <f>[3]Demand!W537</f>
        <v>0</v>
      </c>
      <c r="V504" s="590">
        <f>[3]Demand!X537</f>
        <v>0</v>
      </c>
      <c r="W504" s="590">
        <f>[3]Demand!Y537</f>
        <v>0</v>
      </c>
      <c r="X504" s="590">
        <f>[3]Demand!Z537</f>
        <v>0</v>
      </c>
      <c r="Y504" s="590">
        <f>[3]Demand!AA537</f>
        <v>0</v>
      </c>
      <c r="Z504" s="590">
        <f>[3]Demand!AB537</f>
        <v>0</v>
      </c>
      <c r="AA504" s="590">
        <f>[3]Demand!AC537</f>
        <v>0</v>
      </c>
      <c r="AB504" s="590">
        <f>[3]Demand!AD537</f>
        <v>0</v>
      </c>
      <c r="AC504" s="303">
        <f t="shared" si="985"/>
        <v>2400</v>
      </c>
      <c r="AJ504" s="32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324"/>
      <c r="BL504" s="324"/>
      <c r="BM504" s="324"/>
      <c r="BN504" s="324"/>
      <c r="BO504" s="324"/>
      <c r="BP504" s="324"/>
      <c r="BQ504" s="324"/>
      <c r="BR504" s="324"/>
      <c r="BS504" s="324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517"/>
      <c r="DI504" s="517"/>
      <c r="DJ504" s="29"/>
      <c r="DK504" s="29"/>
      <c r="DL504" s="29"/>
      <c r="DM504" s="29"/>
      <c r="DN504" s="289"/>
    </row>
    <row r="505" spans="1:118" ht="11.25" customHeight="1">
      <c r="A505" s="1">
        <f t="shared" si="983"/>
        <v>2029</v>
      </c>
      <c r="B505" s="590">
        <f>[3]Demand!C538</f>
        <v>600.44000000000005</v>
      </c>
      <c r="C505" s="590">
        <f>[3]Demand!D538</f>
        <v>600.44000000000005</v>
      </c>
      <c r="D505" s="590">
        <f>[3]Demand!E538</f>
        <v>600.44000000000005</v>
      </c>
      <c r="E505" s="590">
        <f>[3]Demand!F538</f>
        <v>0</v>
      </c>
      <c r="F505" s="590">
        <f>[3]Demand!G538</f>
        <v>0</v>
      </c>
      <c r="G505" s="590">
        <f>[3]Demand!H538</f>
        <v>0</v>
      </c>
      <c r="H505" s="590">
        <f>[3]Demand!I538</f>
        <v>0</v>
      </c>
      <c r="I505" s="590">
        <f>[3]Demand!J538</f>
        <v>0</v>
      </c>
      <c r="J505" s="590">
        <f>[3]Demand!K538</f>
        <v>0</v>
      </c>
      <c r="K505" s="590">
        <f>[3]Demand!L538</f>
        <v>0</v>
      </c>
      <c r="L505" s="590">
        <f>[3]Demand!M538</f>
        <v>0</v>
      </c>
      <c r="M505" s="590">
        <f>[3]Demand!N538</f>
        <v>600.44000000000005</v>
      </c>
      <c r="N505" s="319">
        <f t="shared" si="981"/>
        <v>2401.7600000000002</v>
      </c>
      <c r="P505" s="1">
        <f t="shared" si="984"/>
        <v>2029</v>
      </c>
      <c r="Q505" s="590">
        <f>[3]Demand!S538</f>
        <v>600</v>
      </c>
      <c r="R505" s="590">
        <f>[3]Demand!T538</f>
        <v>600</v>
      </c>
      <c r="S505" s="590">
        <f>[3]Demand!U538</f>
        <v>600</v>
      </c>
      <c r="T505" s="590">
        <f>[3]Demand!V538</f>
        <v>600</v>
      </c>
      <c r="U505" s="590">
        <f>[3]Demand!W538</f>
        <v>0</v>
      </c>
      <c r="V505" s="590">
        <f>[3]Demand!X538</f>
        <v>0</v>
      </c>
      <c r="W505" s="590">
        <f>[3]Demand!Y538</f>
        <v>0</v>
      </c>
      <c r="X505" s="590">
        <f>[3]Demand!Z538</f>
        <v>0</v>
      </c>
      <c r="Y505" s="590">
        <f>[3]Demand!AA538</f>
        <v>0</v>
      </c>
      <c r="Z505" s="590">
        <f>[3]Demand!AB538</f>
        <v>0</v>
      </c>
      <c r="AA505" s="590">
        <f>[3]Demand!AC538</f>
        <v>0</v>
      </c>
      <c r="AB505" s="590">
        <f>[3]Demand!AD538</f>
        <v>0</v>
      </c>
      <c r="AC505" s="303">
        <f t="shared" si="985"/>
        <v>2400</v>
      </c>
      <c r="AD505" s="55"/>
      <c r="AJ505" s="32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324"/>
      <c r="BL505" s="324"/>
      <c r="BM505" s="324"/>
      <c r="BN505" s="324"/>
      <c r="BO505" s="324"/>
      <c r="BP505" s="324"/>
      <c r="BQ505" s="324"/>
      <c r="BR505" s="324"/>
      <c r="BS505" s="324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517"/>
      <c r="DI505" s="517"/>
      <c r="DJ505" s="29"/>
      <c r="DK505" s="29"/>
      <c r="DL505" s="29"/>
      <c r="DM505" s="29"/>
      <c r="DN505" s="289"/>
    </row>
    <row r="506" spans="1:118" ht="11.25" customHeight="1">
      <c r="A506" s="1">
        <f t="shared" si="983"/>
        <v>2030</v>
      </c>
      <c r="B506" s="590">
        <f>[3]Demand!C539</f>
        <v>600.44000000000005</v>
      </c>
      <c r="C506" s="590">
        <f>[3]Demand!D539</f>
        <v>600.44000000000005</v>
      </c>
      <c r="D506" s="590">
        <f>[3]Demand!E539</f>
        <v>600.44000000000005</v>
      </c>
      <c r="E506" s="590">
        <f>[3]Demand!F539</f>
        <v>0</v>
      </c>
      <c r="F506" s="590">
        <f>[3]Demand!G539</f>
        <v>0</v>
      </c>
      <c r="G506" s="590">
        <f>[3]Demand!H539</f>
        <v>0</v>
      </c>
      <c r="H506" s="590">
        <f>[3]Demand!I539</f>
        <v>0</v>
      </c>
      <c r="I506" s="590">
        <f>[3]Demand!J539</f>
        <v>0</v>
      </c>
      <c r="J506" s="590">
        <f>[3]Demand!K539</f>
        <v>0</v>
      </c>
      <c r="K506" s="590">
        <f>[3]Demand!L539</f>
        <v>0</v>
      </c>
      <c r="L506" s="590">
        <f>[3]Demand!M539</f>
        <v>0</v>
      </c>
      <c r="M506" s="590">
        <f>[3]Demand!N539</f>
        <v>600.44000000000005</v>
      </c>
      <c r="N506" s="319">
        <f t="shared" si="981"/>
        <v>2401.7600000000002</v>
      </c>
      <c r="P506" s="1">
        <f t="shared" si="984"/>
        <v>2030</v>
      </c>
      <c r="Q506" s="590">
        <f>[3]Demand!S539</f>
        <v>600</v>
      </c>
      <c r="R506" s="590">
        <f>[3]Demand!T539</f>
        <v>600</v>
      </c>
      <c r="S506" s="590">
        <f>[3]Demand!U539</f>
        <v>600</v>
      </c>
      <c r="T506" s="590">
        <f>[3]Demand!V539</f>
        <v>600</v>
      </c>
      <c r="U506" s="590">
        <f>[3]Demand!W539</f>
        <v>0</v>
      </c>
      <c r="V506" s="590">
        <f>[3]Demand!X539</f>
        <v>0</v>
      </c>
      <c r="W506" s="590">
        <f>[3]Demand!Y539</f>
        <v>0</v>
      </c>
      <c r="X506" s="590">
        <f>[3]Demand!Z539</f>
        <v>0</v>
      </c>
      <c r="Y506" s="590">
        <f>[3]Demand!AA539</f>
        <v>0</v>
      </c>
      <c r="Z506" s="590">
        <f>[3]Demand!AB539</f>
        <v>0</v>
      </c>
      <c r="AA506" s="590">
        <f>[3]Demand!AC539</f>
        <v>0</v>
      </c>
      <c r="AB506" s="590">
        <f>[3]Demand!AD539</f>
        <v>0</v>
      </c>
      <c r="AC506" s="303">
        <f t="shared" si="985"/>
        <v>2400</v>
      </c>
      <c r="AJ506" s="32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324"/>
      <c r="BL506" s="324"/>
      <c r="BM506" s="324"/>
      <c r="BN506" s="324"/>
      <c r="BO506" s="324"/>
      <c r="BP506" s="324"/>
      <c r="BQ506" s="324"/>
      <c r="BR506" s="324"/>
      <c r="BS506" s="324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517"/>
      <c r="DI506" s="517"/>
      <c r="DJ506" s="29"/>
      <c r="DK506" s="29"/>
      <c r="DL506" s="29"/>
      <c r="DM506" s="29"/>
      <c r="DN506" s="289"/>
    </row>
    <row r="507" spans="1:118" ht="11.25" customHeight="1">
      <c r="A507" s="1">
        <f t="shared" si="983"/>
        <v>2031</v>
      </c>
      <c r="B507" s="590">
        <f>[3]Demand!C540</f>
        <v>600.44000000000005</v>
      </c>
      <c r="C507" s="590">
        <f>[3]Demand!D540</f>
        <v>600.44000000000005</v>
      </c>
      <c r="D507" s="590">
        <f>[3]Demand!E540</f>
        <v>600.44000000000005</v>
      </c>
      <c r="E507" s="590">
        <f>[3]Demand!F540</f>
        <v>0</v>
      </c>
      <c r="F507" s="590">
        <f>[3]Demand!G540</f>
        <v>0</v>
      </c>
      <c r="G507" s="590">
        <f>[3]Demand!H540</f>
        <v>0</v>
      </c>
      <c r="H507" s="590">
        <f>[3]Demand!I540</f>
        <v>0</v>
      </c>
      <c r="I507" s="590">
        <f>[3]Demand!J540</f>
        <v>0</v>
      </c>
      <c r="J507" s="590">
        <f>[3]Demand!K540</f>
        <v>0</v>
      </c>
      <c r="K507" s="590">
        <f>[3]Demand!L540</f>
        <v>0</v>
      </c>
      <c r="L507" s="590">
        <f>[3]Demand!M540</f>
        <v>0</v>
      </c>
      <c r="M507" s="590">
        <f>[3]Demand!N540</f>
        <v>600.44000000000005</v>
      </c>
      <c r="N507" s="319">
        <f t="shared" ref="N507:N516" si="986">SUM(B507:M507)</f>
        <v>2401.7600000000002</v>
      </c>
      <c r="P507" s="1">
        <f t="shared" si="984"/>
        <v>2031</v>
      </c>
      <c r="Q507" s="590">
        <f>[3]Demand!S540</f>
        <v>600</v>
      </c>
      <c r="R507" s="590">
        <f>[3]Demand!T540</f>
        <v>600</v>
      </c>
      <c r="S507" s="590">
        <f>[3]Demand!U540</f>
        <v>600</v>
      </c>
      <c r="T507" s="590">
        <f>[3]Demand!V540</f>
        <v>600</v>
      </c>
      <c r="U507" s="590">
        <f>[3]Demand!W540</f>
        <v>0</v>
      </c>
      <c r="V507" s="590">
        <f>[3]Demand!X540</f>
        <v>0</v>
      </c>
      <c r="W507" s="590">
        <f>[3]Demand!Y540</f>
        <v>0</v>
      </c>
      <c r="X507" s="590">
        <f>[3]Demand!Z540</f>
        <v>0</v>
      </c>
      <c r="Y507" s="590">
        <f>[3]Demand!AA540</f>
        <v>0</v>
      </c>
      <c r="Z507" s="590">
        <f>[3]Demand!AB540</f>
        <v>0</v>
      </c>
      <c r="AA507" s="590">
        <f>[3]Demand!AC540</f>
        <v>0</v>
      </c>
      <c r="AB507" s="590">
        <f>[3]Demand!AD540</f>
        <v>0</v>
      </c>
      <c r="AC507" s="303">
        <f t="shared" ref="AC507:AC516" si="987">SUM(Q507:AB507)</f>
        <v>2400</v>
      </c>
      <c r="AD507" s="55"/>
      <c r="AJ507" s="32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324"/>
      <c r="BL507" s="324"/>
      <c r="BM507" s="324"/>
      <c r="BN507" s="324"/>
      <c r="BO507" s="324"/>
      <c r="BP507" s="324"/>
      <c r="BQ507" s="324"/>
      <c r="BR507" s="324"/>
      <c r="BS507" s="324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517"/>
      <c r="DI507" s="517"/>
      <c r="DJ507" s="29"/>
      <c r="DK507" s="29"/>
      <c r="DL507" s="29"/>
      <c r="DM507" s="29"/>
      <c r="DN507" s="289"/>
    </row>
    <row r="508" spans="1:118" ht="11.25" customHeight="1">
      <c r="A508" s="1">
        <f t="shared" si="983"/>
        <v>2032</v>
      </c>
      <c r="B508" s="590">
        <f>[3]Demand!C541</f>
        <v>600.44000000000005</v>
      </c>
      <c r="C508" s="590">
        <f>[3]Demand!D541</f>
        <v>600.44000000000005</v>
      </c>
      <c r="D508" s="590">
        <f>[3]Demand!E541</f>
        <v>600.44000000000005</v>
      </c>
      <c r="E508" s="590">
        <f>[3]Demand!F541</f>
        <v>0</v>
      </c>
      <c r="F508" s="590">
        <f>[3]Demand!G541</f>
        <v>0</v>
      </c>
      <c r="G508" s="590">
        <f>[3]Demand!H541</f>
        <v>0</v>
      </c>
      <c r="H508" s="590">
        <f>[3]Demand!I541</f>
        <v>0</v>
      </c>
      <c r="I508" s="590">
        <f>[3]Demand!J541</f>
        <v>0</v>
      </c>
      <c r="J508" s="590">
        <f>[3]Demand!K541</f>
        <v>0</v>
      </c>
      <c r="K508" s="590">
        <f>[3]Demand!L541</f>
        <v>0</v>
      </c>
      <c r="L508" s="590">
        <f>[3]Demand!M541</f>
        <v>0</v>
      </c>
      <c r="M508" s="590">
        <f>[3]Demand!N541</f>
        <v>600.44000000000005</v>
      </c>
      <c r="N508" s="319">
        <f t="shared" si="986"/>
        <v>2401.7600000000002</v>
      </c>
      <c r="P508" s="1">
        <f t="shared" si="984"/>
        <v>2032</v>
      </c>
      <c r="Q508" s="590">
        <f>[3]Demand!S541</f>
        <v>600</v>
      </c>
      <c r="R508" s="590">
        <f>[3]Demand!T541</f>
        <v>600</v>
      </c>
      <c r="S508" s="590">
        <f>[3]Demand!U541</f>
        <v>600</v>
      </c>
      <c r="T508" s="590">
        <f>[3]Demand!V541</f>
        <v>600</v>
      </c>
      <c r="U508" s="590">
        <f>[3]Demand!W541</f>
        <v>0</v>
      </c>
      <c r="V508" s="590">
        <f>[3]Demand!X541</f>
        <v>0</v>
      </c>
      <c r="W508" s="590">
        <f>[3]Demand!Y541</f>
        <v>0</v>
      </c>
      <c r="X508" s="590">
        <f>[3]Demand!Z541</f>
        <v>0</v>
      </c>
      <c r="Y508" s="590">
        <f>[3]Demand!AA541</f>
        <v>0</v>
      </c>
      <c r="Z508" s="590">
        <f>[3]Demand!AB541</f>
        <v>0</v>
      </c>
      <c r="AA508" s="590">
        <f>[3]Demand!AC541</f>
        <v>0</v>
      </c>
      <c r="AB508" s="590">
        <f>[3]Demand!AD541</f>
        <v>0</v>
      </c>
      <c r="AC508" s="303">
        <f t="shared" si="987"/>
        <v>2400</v>
      </c>
      <c r="AJ508" s="32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324"/>
      <c r="BL508" s="324"/>
      <c r="BM508" s="324"/>
      <c r="BN508" s="324"/>
      <c r="BO508" s="324"/>
      <c r="BP508" s="324"/>
      <c r="BQ508" s="324"/>
      <c r="BR508" s="324"/>
      <c r="BS508" s="324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517"/>
      <c r="DI508" s="517"/>
      <c r="DJ508" s="29"/>
      <c r="DK508" s="29"/>
      <c r="DL508" s="29"/>
      <c r="DM508" s="29"/>
      <c r="DN508" s="289"/>
    </row>
    <row r="509" spans="1:118" ht="11.25" customHeight="1">
      <c r="A509" s="1">
        <f t="shared" si="983"/>
        <v>2033</v>
      </c>
      <c r="B509" s="590">
        <f>[3]Demand!C542</f>
        <v>600.44000000000005</v>
      </c>
      <c r="C509" s="590">
        <f>[3]Demand!D542</f>
        <v>600.44000000000005</v>
      </c>
      <c r="D509" s="590">
        <f>[3]Demand!E542</f>
        <v>600.44000000000005</v>
      </c>
      <c r="E509" s="590">
        <f>[3]Demand!F542</f>
        <v>0</v>
      </c>
      <c r="F509" s="590">
        <f>[3]Demand!G542</f>
        <v>0</v>
      </c>
      <c r="G509" s="590">
        <f>[3]Demand!H542</f>
        <v>0</v>
      </c>
      <c r="H509" s="590">
        <f>[3]Demand!I542</f>
        <v>0</v>
      </c>
      <c r="I509" s="590">
        <f>[3]Demand!J542</f>
        <v>0</v>
      </c>
      <c r="J509" s="590">
        <f>[3]Demand!K542</f>
        <v>0</v>
      </c>
      <c r="K509" s="590">
        <f>[3]Demand!L542</f>
        <v>0</v>
      </c>
      <c r="L509" s="590">
        <f>[3]Demand!M542</f>
        <v>0</v>
      </c>
      <c r="M509" s="590">
        <f>[3]Demand!N542</f>
        <v>600.44000000000005</v>
      </c>
      <c r="N509" s="319">
        <f t="shared" si="986"/>
        <v>2401.7600000000002</v>
      </c>
      <c r="P509" s="1">
        <f t="shared" si="984"/>
        <v>2033</v>
      </c>
      <c r="Q509" s="590">
        <f>[3]Demand!S542</f>
        <v>600</v>
      </c>
      <c r="R509" s="590">
        <f>[3]Demand!T542</f>
        <v>600</v>
      </c>
      <c r="S509" s="590">
        <f>[3]Demand!U542</f>
        <v>600</v>
      </c>
      <c r="T509" s="590">
        <f>[3]Demand!V542</f>
        <v>600</v>
      </c>
      <c r="U509" s="590">
        <f>[3]Demand!W542</f>
        <v>0</v>
      </c>
      <c r="V509" s="590">
        <f>[3]Demand!X542</f>
        <v>0</v>
      </c>
      <c r="W509" s="590">
        <f>[3]Demand!Y542</f>
        <v>0</v>
      </c>
      <c r="X509" s="590">
        <f>[3]Demand!Z542</f>
        <v>0</v>
      </c>
      <c r="Y509" s="590">
        <f>[3]Demand!AA542</f>
        <v>0</v>
      </c>
      <c r="Z509" s="590">
        <f>[3]Demand!AB542</f>
        <v>0</v>
      </c>
      <c r="AA509" s="590">
        <f>[3]Demand!AC542</f>
        <v>0</v>
      </c>
      <c r="AB509" s="590">
        <f>[3]Demand!AD542</f>
        <v>0</v>
      </c>
      <c r="AC509" s="303">
        <f t="shared" si="987"/>
        <v>2400</v>
      </c>
      <c r="AD509" s="55"/>
      <c r="AH509" s="25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172"/>
      <c r="AZ509" s="29"/>
      <c r="BA509" s="29"/>
      <c r="BB509" s="29"/>
      <c r="BC509" s="29"/>
      <c r="BD509" s="29"/>
      <c r="BE509" s="29"/>
      <c r="BF509" s="172"/>
      <c r="BG509" s="172"/>
      <c r="BH509" s="172"/>
      <c r="BI509" s="172"/>
      <c r="BJ509" s="172"/>
      <c r="BK509" s="332"/>
      <c r="BL509" s="332"/>
      <c r="BM509" s="332"/>
      <c r="BN509" s="332"/>
      <c r="BO509" s="332"/>
      <c r="BP509" s="332"/>
      <c r="BQ509" s="332"/>
      <c r="BR509" s="332"/>
      <c r="BS509" s="332"/>
      <c r="BT509" s="172"/>
      <c r="BU509" s="172"/>
      <c r="BV509" s="172"/>
      <c r="BW509" s="172"/>
      <c r="BX509" s="172"/>
      <c r="BY509" s="172"/>
      <c r="BZ509" s="172"/>
      <c r="CA509" s="29"/>
      <c r="CB509" s="29"/>
      <c r="CC509" s="29"/>
      <c r="CD509" s="172"/>
      <c r="CE509" s="172"/>
      <c r="CF509" s="172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517"/>
      <c r="DI509" s="517"/>
      <c r="DJ509" s="29"/>
      <c r="DK509" s="29"/>
      <c r="DL509" s="29"/>
      <c r="DM509" s="29"/>
      <c r="DN509" s="289"/>
    </row>
    <row r="510" spans="1:118" ht="11.25" customHeight="1">
      <c r="A510" s="1">
        <f t="shared" si="983"/>
        <v>2034</v>
      </c>
      <c r="B510" s="590">
        <f>[3]Demand!C543</f>
        <v>600.44000000000005</v>
      </c>
      <c r="C510" s="590">
        <f>[3]Demand!D543</f>
        <v>600.44000000000005</v>
      </c>
      <c r="D510" s="590">
        <f>[3]Demand!E543</f>
        <v>600.44000000000005</v>
      </c>
      <c r="E510" s="590">
        <f>[3]Demand!F543</f>
        <v>0</v>
      </c>
      <c r="F510" s="590">
        <f>[3]Demand!G543</f>
        <v>0</v>
      </c>
      <c r="G510" s="590">
        <f>[3]Demand!H543</f>
        <v>0</v>
      </c>
      <c r="H510" s="590">
        <f>[3]Demand!I543</f>
        <v>0</v>
      </c>
      <c r="I510" s="590">
        <f>[3]Demand!J543</f>
        <v>0</v>
      </c>
      <c r="J510" s="590">
        <f>[3]Demand!K543</f>
        <v>0</v>
      </c>
      <c r="K510" s="590">
        <f>[3]Demand!L543</f>
        <v>0</v>
      </c>
      <c r="L510" s="590">
        <f>[3]Demand!M543</f>
        <v>0</v>
      </c>
      <c r="M510" s="590">
        <f>[3]Demand!N543</f>
        <v>600.44000000000005</v>
      </c>
      <c r="N510" s="319">
        <f t="shared" si="986"/>
        <v>2401.7600000000002</v>
      </c>
      <c r="P510" s="1">
        <f t="shared" si="984"/>
        <v>2034</v>
      </c>
      <c r="Q510" s="590">
        <f>[3]Demand!S543</f>
        <v>600</v>
      </c>
      <c r="R510" s="590">
        <f>[3]Demand!T543</f>
        <v>600</v>
      </c>
      <c r="S510" s="590">
        <f>[3]Demand!U543</f>
        <v>600</v>
      </c>
      <c r="T510" s="590">
        <f>[3]Demand!V543</f>
        <v>600</v>
      </c>
      <c r="U510" s="590">
        <f>[3]Demand!W543</f>
        <v>0</v>
      </c>
      <c r="V510" s="590">
        <f>[3]Demand!X543</f>
        <v>0</v>
      </c>
      <c r="W510" s="590">
        <f>[3]Demand!Y543</f>
        <v>0</v>
      </c>
      <c r="X510" s="590">
        <f>[3]Demand!Z543</f>
        <v>0</v>
      </c>
      <c r="Y510" s="590">
        <f>[3]Demand!AA543</f>
        <v>0</v>
      </c>
      <c r="Z510" s="590">
        <f>[3]Demand!AB543</f>
        <v>0</v>
      </c>
      <c r="AA510" s="590">
        <f>[3]Demand!AC543</f>
        <v>0</v>
      </c>
      <c r="AB510" s="590">
        <f>[3]Demand!AD543</f>
        <v>0</v>
      </c>
      <c r="AC510" s="303">
        <f t="shared" si="987"/>
        <v>2400</v>
      </c>
      <c r="AH510" s="25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324"/>
      <c r="BL510" s="324"/>
      <c r="BM510" s="324"/>
      <c r="BN510" s="324"/>
      <c r="BO510" s="324"/>
      <c r="BP510" s="324"/>
      <c r="BQ510" s="324"/>
      <c r="BR510" s="324"/>
      <c r="BS510" s="324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517"/>
      <c r="DI510" s="517"/>
      <c r="DJ510" s="29"/>
      <c r="DK510" s="29"/>
      <c r="DL510" s="29"/>
      <c r="DM510" s="29"/>
      <c r="DN510" s="289"/>
    </row>
    <row r="511" spans="1:118" ht="11.25" customHeight="1">
      <c r="A511" s="1">
        <f t="shared" si="983"/>
        <v>2035</v>
      </c>
      <c r="B511" s="590">
        <f>[3]Demand!C544</f>
        <v>600.44000000000005</v>
      </c>
      <c r="C511" s="590">
        <f>[3]Demand!D544</f>
        <v>600.44000000000005</v>
      </c>
      <c r="D511" s="590">
        <f>[3]Demand!E544</f>
        <v>600.44000000000005</v>
      </c>
      <c r="E511" s="590">
        <f>[3]Demand!F544</f>
        <v>0</v>
      </c>
      <c r="F511" s="590">
        <f>[3]Demand!G544</f>
        <v>0</v>
      </c>
      <c r="G511" s="590">
        <f>[3]Demand!H544</f>
        <v>0</v>
      </c>
      <c r="H511" s="590">
        <f>[3]Demand!I544</f>
        <v>0</v>
      </c>
      <c r="I511" s="590">
        <f>[3]Demand!J544</f>
        <v>0</v>
      </c>
      <c r="J511" s="590">
        <f>[3]Demand!K544</f>
        <v>0</v>
      </c>
      <c r="K511" s="590">
        <f>[3]Demand!L544</f>
        <v>0</v>
      </c>
      <c r="L511" s="590">
        <f>[3]Demand!M544</f>
        <v>0</v>
      </c>
      <c r="M511" s="590">
        <f>[3]Demand!N544</f>
        <v>600.44000000000005</v>
      </c>
      <c r="N511" s="319">
        <f t="shared" si="986"/>
        <v>2401.7600000000002</v>
      </c>
      <c r="P511" s="1">
        <f t="shared" si="984"/>
        <v>2035</v>
      </c>
      <c r="Q511" s="590">
        <f>[3]Demand!S544</f>
        <v>600</v>
      </c>
      <c r="R511" s="590">
        <f>[3]Demand!T544</f>
        <v>600</v>
      </c>
      <c r="S511" s="590">
        <f>[3]Demand!U544</f>
        <v>600</v>
      </c>
      <c r="T511" s="590">
        <f>[3]Demand!V544</f>
        <v>600</v>
      </c>
      <c r="U511" s="590">
        <f>[3]Demand!W544</f>
        <v>0</v>
      </c>
      <c r="V511" s="590">
        <f>[3]Demand!X544</f>
        <v>0</v>
      </c>
      <c r="W511" s="590">
        <f>[3]Demand!Y544</f>
        <v>0</v>
      </c>
      <c r="X511" s="590">
        <f>[3]Demand!Z544</f>
        <v>0</v>
      </c>
      <c r="Y511" s="590">
        <f>[3]Demand!AA544</f>
        <v>0</v>
      </c>
      <c r="Z511" s="590">
        <f>[3]Demand!AB544</f>
        <v>0</v>
      </c>
      <c r="AA511" s="590">
        <f>[3]Demand!AC544</f>
        <v>0</v>
      </c>
      <c r="AB511" s="590">
        <f>[3]Demand!AD544</f>
        <v>0</v>
      </c>
      <c r="AC511" s="303">
        <f t="shared" si="987"/>
        <v>2400</v>
      </c>
      <c r="AD511" s="55"/>
      <c r="AH511" s="25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324"/>
      <c r="BL511" s="324"/>
      <c r="BM511" s="324"/>
      <c r="BN511" s="324"/>
      <c r="BO511" s="324"/>
      <c r="BP511" s="324"/>
      <c r="BQ511" s="324"/>
      <c r="BR511" s="324"/>
      <c r="BS511" s="324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517"/>
      <c r="DI511" s="517"/>
      <c r="DJ511" s="29"/>
      <c r="DK511" s="29"/>
      <c r="DL511" s="29"/>
      <c r="DM511" s="29"/>
      <c r="DN511" s="289"/>
    </row>
    <row r="512" spans="1:118" s="29" customFormat="1" ht="11.25" customHeight="1">
      <c r="A512" s="1">
        <f t="shared" si="983"/>
        <v>2036</v>
      </c>
      <c r="B512" s="590">
        <f>[3]Demand!C545</f>
        <v>600.44000000000005</v>
      </c>
      <c r="C512" s="590">
        <f>[3]Demand!D545</f>
        <v>600.44000000000005</v>
      </c>
      <c r="D512" s="590">
        <f>[3]Demand!E545</f>
        <v>600.44000000000005</v>
      </c>
      <c r="E512" s="590">
        <f>[3]Demand!F545</f>
        <v>0</v>
      </c>
      <c r="F512" s="590">
        <f>[3]Demand!G545</f>
        <v>0</v>
      </c>
      <c r="G512" s="590">
        <f>[3]Demand!H545</f>
        <v>0</v>
      </c>
      <c r="H512" s="590">
        <f>[3]Demand!I545</f>
        <v>0</v>
      </c>
      <c r="I512" s="590">
        <f>[3]Demand!J545</f>
        <v>0</v>
      </c>
      <c r="J512" s="590">
        <f>[3]Demand!K545</f>
        <v>0</v>
      </c>
      <c r="K512" s="590">
        <f>[3]Demand!L545</f>
        <v>0</v>
      </c>
      <c r="L512" s="590">
        <f>[3]Demand!M545</f>
        <v>0</v>
      </c>
      <c r="M512" s="590">
        <f>[3]Demand!N545</f>
        <v>600.44000000000005</v>
      </c>
      <c r="N512" s="319">
        <f t="shared" si="986"/>
        <v>2401.7600000000002</v>
      </c>
      <c r="P512" s="1">
        <f t="shared" si="984"/>
        <v>2036</v>
      </c>
      <c r="Q512" s="590">
        <f>[3]Demand!S545</f>
        <v>600</v>
      </c>
      <c r="R512" s="590">
        <f>[3]Demand!T545</f>
        <v>600</v>
      </c>
      <c r="S512" s="590">
        <f>[3]Demand!U545</f>
        <v>600</v>
      </c>
      <c r="T512" s="590">
        <f>[3]Demand!V545</f>
        <v>600</v>
      </c>
      <c r="U512" s="590">
        <f>[3]Demand!W545</f>
        <v>0</v>
      </c>
      <c r="V512" s="590">
        <f>[3]Demand!X545</f>
        <v>0</v>
      </c>
      <c r="W512" s="590">
        <f>[3]Demand!Y545</f>
        <v>0</v>
      </c>
      <c r="X512" s="590">
        <f>[3]Demand!Z545</f>
        <v>0</v>
      </c>
      <c r="Y512" s="590">
        <f>[3]Demand!AA545</f>
        <v>0</v>
      </c>
      <c r="Z512" s="590">
        <f>[3]Demand!AB545</f>
        <v>0</v>
      </c>
      <c r="AA512" s="590">
        <f>[3]Demand!AC545</f>
        <v>0</v>
      </c>
      <c r="AB512" s="590">
        <f>[3]Demand!AD545</f>
        <v>0</v>
      </c>
      <c r="AC512" s="303">
        <f t="shared" si="987"/>
        <v>2400</v>
      </c>
      <c r="AD512" s="51"/>
      <c r="AE512" s="32"/>
      <c r="AF512" s="32"/>
      <c r="AG512" s="32"/>
      <c r="AH512" s="25"/>
      <c r="AI512" s="25"/>
      <c r="AY512" s="609"/>
      <c r="BK512" s="324"/>
      <c r="BL512" s="324"/>
      <c r="BM512" s="324"/>
      <c r="BN512" s="324"/>
      <c r="BO512" s="324"/>
      <c r="BP512" s="324"/>
      <c r="BQ512" s="324"/>
      <c r="BR512" s="324"/>
      <c r="BS512" s="324"/>
      <c r="CQ512" s="609"/>
      <c r="DH512" s="517"/>
      <c r="DI512" s="517"/>
      <c r="DN512" s="289"/>
    </row>
    <row r="513" spans="1:118" ht="11.25" customHeight="1">
      <c r="A513" s="1">
        <f t="shared" si="983"/>
        <v>2037</v>
      </c>
      <c r="B513" s="590">
        <f>[3]Demand!C546</f>
        <v>600.44000000000005</v>
      </c>
      <c r="C513" s="590">
        <f>[3]Demand!D546</f>
        <v>600.44000000000005</v>
      </c>
      <c r="D513" s="590">
        <f>[3]Demand!E546</f>
        <v>600.44000000000005</v>
      </c>
      <c r="E513" s="590">
        <f>[3]Demand!F546</f>
        <v>0</v>
      </c>
      <c r="F513" s="590">
        <f>[3]Demand!G546</f>
        <v>0</v>
      </c>
      <c r="G513" s="590">
        <f>[3]Demand!H546</f>
        <v>0</v>
      </c>
      <c r="H513" s="590">
        <f>[3]Demand!I546</f>
        <v>0</v>
      </c>
      <c r="I513" s="590">
        <f>[3]Demand!J546</f>
        <v>0</v>
      </c>
      <c r="J513" s="590">
        <f>[3]Demand!K546</f>
        <v>0</v>
      </c>
      <c r="K513" s="590">
        <f>[3]Demand!L546</f>
        <v>0</v>
      </c>
      <c r="L513" s="590">
        <f>[3]Demand!M546</f>
        <v>0</v>
      </c>
      <c r="M513" s="590">
        <f>[3]Demand!N546</f>
        <v>600.44000000000005</v>
      </c>
      <c r="N513" s="319">
        <f t="shared" si="986"/>
        <v>2401.7600000000002</v>
      </c>
      <c r="P513" s="1">
        <f t="shared" si="984"/>
        <v>2037</v>
      </c>
      <c r="Q513" s="590">
        <f>[3]Demand!S546</f>
        <v>600</v>
      </c>
      <c r="R513" s="590">
        <f>[3]Demand!T546</f>
        <v>600</v>
      </c>
      <c r="S513" s="590">
        <f>[3]Demand!U546</f>
        <v>600</v>
      </c>
      <c r="T513" s="590">
        <f>[3]Demand!V546</f>
        <v>600</v>
      </c>
      <c r="U513" s="590">
        <f>[3]Demand!W546</f>
        <v>0</v>
      </c>
      <c r="V513" s="590">
        <f>[3]Demand!X546</f>
        <v>0</v>
      </c>
      <c r="W513" s="590">
        <f>[3]Demand!Y546</f>
        <v>0</v>
      </c>
      <c r="X513" s="590">
        <f>[3]Demand!Z546</f>
        <v>0</v>
      </c>
      <c r="Y513" s="590">
        <f>[3]Demand!AA546</f>
        <v>0</v>
      </c>
      <c r="Z513" s="590">
        <f>[3]Demand!AB546</f>
        <v>0</v>
      </c>
      <c r="AA513" s="590">
        <f>[3]Demand!AC546</f>
        <v>0</v>
      </c>
      <c r="AB513" s="590">
        <f>[3]Demand!AD546</f>
        <v>0</v>
      </c>
      <c r="AC513" s="303">
        <f t="shared" si="987"/>
        <v>2400</v>
      </c>
      <c r="AD513" s="55"/>
      <c r="AH513" s="4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324"/>
      <c r="BL513" s="324"/>
      <c r="BM513" s="324"/>
      <c r="BN513" s="324"/>
      <c r="BO513" s="324"/>
      <c r="BP513" s="324"/>
      <c r="BQ513" s="324"/>
      <c r="BR513" s="324"/>
      <c r="BS513" s="324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517"/>
      <c r="DI513" s="517"/>
      <c r="DJ513" s="29"/>
      <c r="DK513" s="29"/>
      <c r="DL513" s="29"/>
      <c r="DM513" s="29"/>
      <c r="DN513" s="289"/>
    </row>
    <row r="514" spans="1:118" ht="11.25" customHeight="1">
      <c r="A514" s="1">
        <f t="shared" si="983"/>
        <v>2038</v>
      </c>
      <c r="B514" s="590">
        <f>[3]Demand!C547</f>
        <v>600.44000000000005</v>
      </c>
      <c r="C514" s="590">
        <f>[3]Demand!D547</f>
        <v>600.44000000000005</v>
      </c>
      <c r="D514" s="590">
        <f>[3]Demand!E547</f>
        <v>600.44000000000005</v>
      </c>
      <c r="E514" s="590">
        <f>[3]Demand!F547</f>
        <v>0</v>
      </c>
      <c r="F514" s="590">
        <f>[3]Demand!G547</f>
        <v>0</v>
      </c>
      <c r="G514" s="590">
        <f>[3]Demand!H547</f>
        <v>0</v>
      </c>
      <c r="H514" s="590">
        <f>[3]Demand!I547</f>
        <v>0</v>
      </c>
      <c r="I514" s="590">
        <f>[3]Demand!J547</f>
        <v>0</v>
      </c>
      <c r="J514" s="590">
        <f>[3]Demand!K547</f>
        <v>0</v>
      </c>
      <c r="K514" s="590">
        <f>[3]Demand!L547</f>
        <v>0</v>
      </c>
      <c r="L514" s="590">
        <f>[3]Demand!M547</f>
        <v>0</v>
      </c>
      <c r="M514" s="590">
        <f>[3]Demand!N547</f>
        <v>600.44000000000005</v>
      </c>
      <c r="N514" s="319">
        <f t="shared" si="986"/>
        <v>2401.7600000000002</v>
      </c>
      <c r="P514" s="1">
        <f t="shared" si="984"/>
        <v>2038</v>
      </c>
      <c r="Q514" s="590">
        <f>[3]Demand!S547</f>
        <v>600</v>
      </c>
      <c r="R514" s="590">
        <f>[3]Demand!T547</f>
        <v>600</v>
      </c>
      <c r="S514" s="590">
        <f>[3]Demand!U547</f>
        <v>600</v>
      </c>
      <c r="T514" s="590">
        <f>[3]Demand!V547</f>
        <v>600</v>
      </c>
      <c r="U514" s="590">
        <f>[3]Demand!W547</f>
        <v>0</v>
      </c>
      <c r="V514" s="590">
        <f>[3]Demand!X547</f>
        <v>0</v>
      </c>
      <c r="W514" s="590">
        <f>[3]Demand!Y547</f>
        <v>0</v>
      </c>
      <c r="X514" s="590">
        <f>[3]Demand!Z547</f>
        <v>0</v>
      </c>
      <c r="Y514" s="590">
        <f>[3]Demand!AA547</f>
        <v>0</v>
      </c>
      <c r="Z514" s="590">
        <f>[3]Demand!AB547</f>
        <v>0</v>
      </c>
      <c r="AA514" s="590">
        <f>[3]Demand!AC547</f>
        <v>0</v>
      </c>
      <c r="AB514" s="590">
        <f>[3]Demand!AD547</f>
        <v>0</v>
      </c>
      <c r="AC514" s="303">
        <f t="shared" si="987"/>
        <v>2400</v>
      </c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324"/>
      <c r="BL514" s="324"/>
      <c r="BM514" s="324"/>
      <c r="BN514" s="324"/>
      <c r="BO514" s="324"/>
      <c r="BP514" s="324"/>
      <c r="BQ514" s="324"/>
      <c r="BR514" s="324"/>
      <c r="BS514" s="324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517"/>
      <c r="DI514" s="517"/>
      <c r="DJ514" s="29"/>
      <c r="DK514" s="29"/>
      <c r="DL514" s="29"/>
      <c r="DM514" s="29"/>
      <c r="DN514" s="289"/>
    </row>
    <row r="515" spans="1:118" s="26" customFormat="1" ht="11.25" customHeight="1">
      <c r="A515" s="1">
        <f t="shared" si="983"/>
        <v>2039</v>
      </c>
      <c r="B515" s="590">
        <f>[3]Demand!C548</f>
        <v>600.44000000000005</v>
      </c>
      <c r="C515" s="590">
        <f>[3]Demand!D548</f>
        <v>600.44000000000005</v>
      </c>
      <c r="D515" s="590">
        <f>[3]Demand!E548</f>
        <v>600.44000000000005</v>
      </c>
      <c r="E515" s="590">
        <f>[3]Demand!F548</f>
        <v>0</v>
      </c>
      <c r="F515" s="590">
        <f>[3]Demand!G548</f>
        <v>0</v>
      </c>
      <c r="G515" s="590">
        <f>[3]Demand!H548</f>
        <v>0</v>
      </c>
      <c r="H515" s="590">
        <f>[3]Demand!I548</f>
        <v>0</v>
      </c>
      <c r="I515" s="590">
        <f>[3]Demand!J548</f>
        <v>0</v>
      </c>
      <c r="J515" s="590">
        <f>[3]Demand!K548</f>
        <v>0</v>
      </c>
      <c r="K515" s="590">
        <f>[3]Demand!L548</f>
        <v>0</v>
      </c>
      <c r="L515" s="590">
        <f>[3]Demand!M548</f>
        <v>0</v>
      </c>
      <c r="M515" s="590">
        <f>[3]Demand!N548</f>
        <v>600.44000000000005</v>
      </c>
      <c r="N515" s="319">
        <f t="shared" si="986"/>
        <v>2401.7600000000002</v>
      </c>
      <c r="P515" s="1">
        <f t="shared" si="984"/>
        <v>2039</v>
      </c>
      <c r="Q515" s="590">
        <f>[3]Demand!S548</f>
        <v>600</v>
      </c>
      <c r="R515" s="590">
        <f>[3]Demand!T548</f>
        <v>600</v>
      </c>
      <c r="S515" s="590">
        <f>[3]Demand!U548</f>
        <v>600</v>
      </c>
      <c r="T515" s="590">
        <f>[3]Demand!V548</f>
        <v>600</v>
      </c>
      <c r="U515" s="590">
        <f>[3]Demand!W548</f>
        <v>0</v>
      </c>
      <c r="V515" s="590">
        <f>[3]Demand!X548</f>
        <v>0</v>
      </c>
      <c r="W515" s="590">
        <f>[3]Demand!Y548</f>
        <v>0</v>
      </c>
      <c r="X515" s="590">
        <f>[3]Demand!Z548</f>
        <v>0</v>
      </c>
      <c r="Y515" s="590">
        <f>[3]Demand!AA548</f>
        <v>0</v>
      </c>
      <c r="Z515" s="590">
        <f>[3]Demand!AB548</f>
        <v>0</v>
      </c>
      <c r="AA515" s="590">
        <f>[3]Demand!AC548</f>
        <v>0</v>
      </c>
      <c r="AB515" s="590">
        <f>[3]Demand!AD548</f>
        <v>0</v>
      </c>
      <c r="AC515" s="303">
        <f t="shared" si="987"/>
        <v>2400</v>
      </c>
      <c r="AD515" s="55"/>
      <c r="AE515" s="32"/>
      <c r="AF515" s="32"/>
      <c r="AG515" s="3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29"/>
      <c r="AY515" s="616"/>
      <c r="AZ515" s="172"/>
      <c r="BA515" s="172"/>
      <c r="BB515" s="172"/>
      <c r="BC515" s="172"/>
      <c r="BD515" s="172"/>
      <c r="BE515" s="29"/>
      <c r="BF515" s="29"/>
      <c r="BG515" s="29"/>
      <c r="BH515" s="29"/>
      <c r="BI515" s="29"/>
      <c r="BJ515" s="29"/>
      <c r="BK515" s="324"/>
      <c r="BL515" s="324"/>
      <c r="BM515" s="324"/>
      <c r="BN515" s="324"/>
      <c r="BO515" s="324"/>
      <c r="BP515" s="324"/>
      <c r="BQ515" s="324"/>
      <c r="BR515" s="324"/>
      <c r="BS515" s="324"/>
      <c r="BT515" s="29"/>
      <c r="BU515" s="29"/>
      <c r="BV515" s="29"/>
      <c r="BW515" s="29"/>
      <c r="BX515" s="29"/>
      <c r="BY515" s="29"/>
      <c r="BZ515" s="29"/>
      <c r="CA515" s="172"/>
      <c r="CB515" s="172"/>
      <c r="CC515" s="172"/>
      <c r="CD515" s="29"/>
      <c r="CE515" s="29"/>
      <c r="CF515" s="29"/>
      <c r="CG515" s="29"/>
      <c r="CH515" s="29"/>
      <c r="CI515" s="29"/>
      <c r="CJ515" s="29"/>
      <c r="CK515" s="172"/>
      <c r="CL515" s="172"/>
      <c r="CM515" s="172"/>
      <c r="CN515" s="172"/>
      <c r="CO515" s="172"/>
      <c r="CP515" s="172"/>
      <c r="CQ515" s="616"/>
      <c r="CR515" s="172"/>
      <c r="CS515" s="172"/>
      <c r="CT515" s="172"/>
      <c r="CU515" s="172"/>
      <c r="CV515" s="172"/>
      <c r="CW515" s="172"/>
      <c r="CX515" s="172"/>
      <c r="CY515" s="172"/>
      <c r="CZ515" s="172"/>
      <c r="DA515" s="172"/>
      <c r="DB515" s="172"/>
      <c r="DC515" s="172"/>
      <c r="DD515" s="172"/>
      <c r="DE515" s="172"/>
      <c r="DF515" s="172"/>
      <c r="DG515" s="172"/>
      <c r="DH515" s="519"/>
      <c r="DI515" s="519"/>
      <c r="DJ515" s="172"/>
      <c r="DK515" s="172"/>
      <c r="DL515" s="172"/>
      <c r="DM515" s="172"/>
      <c r="DN515" s="599"/>
    </row>
    <row r="516" spans="1:118" ht="11.25" customHeight="1">
      <c r="A516" s="1">
        <f t="shared" si="983"/>
        <v>2040</v>
      </c>
      <c r="B516" s="590">
        <f>[3]Demand!C549</f>
        <v>600.44000000000005</v>
      </c>
      <c r="C516" s="590">
        <f>[3]Demand!D549</f>
        <v>600.44000000000005</v>
      </c>
      <c r="D516" s="590">
        <f>[3]Demand!E549</f>
        <v>600.44000000000005</v>
      </c>
      <c r="E516" s="590">
        <f>[3]Demand!F549</f>
        <v>0</v>
      </c>
      <c r="F516" s="590">
        <f>[3]Demand!G549</f>
        <v>0</v>
      </c>
      <c r="G516" s="590">
        <f>[3]Demand!H549</f>
        <v>0</v>
      </c>
      <c r="H516" s="590">
        <f>[3]Demand!I549</f>
        <v>0</v>
      </c>
      <c r="I516" s="590">
        <f>[3]Demand!J549</f>
        <v>0</v>
      </c>
      <c r="J516" s="590">
        <f>[3]Demand!K549</f>
        <v>0</v>
      </c>
      <c r="K516" s="590">
        <f>[3]Demand!L549</f>
        <v>0</v>
      </c>
      <c r="L516" s="590">
        <f>[3]Demand!M549</f>
        <v>0</v>
      </c>
      <c r="M516" s="590">
        <f>[3]Demand!N549</f>
        <v>600.44000000000005</v>
      </c>
      <c r="N516" s="319">
        <f t="shared" si="986"/>
        <v>2401.7600000000002</v>
      </c>
      <c r="P516" s="1">
        <f t="shared" si="984"/>
        <v>2040</v>
      </c>
      <c r="Q516" s="590">
        <f>[3]Demand!S549</f>
        <v>600</v>
      </c>
      <c r="R516" s="590">
        <f>[3]Demand!T549</f>
        <v>600</v>
      </c>
      <c r="S516" s="590">
        <f>[3]Demand!U549</f>
        <v>600</v>
      </c>
      <c r="T516" s="590">
        <f>[3]Demand!V549</f>
        <v>600</v>
      </c>
      <c r="U516" s="590">
        <f>[3]Demand!W549</f>
        <v>0</v>
      </c>
      <c r="V516" s="590">
        <f>[3]Demand!X549</f>
        <v>0</v>
      </c>
      <c r="W516" s="590">
        <f>[3]Demand!Y549</f>
        <v>0</v>
      </c>
      <c r="X516" s="590">
        <f>[3]Demand!Z549</f>
        <v>0</v>
      </c>
      <c r="Y516" s="590">
        <f>[3]Demand!AA549</f>
        <v>0</v>
      </c>
      <c r="Z516" s="590">
        <f>[3]Demand!AB549</f>
        <v>0</v>
      </c>
      <c r="AA516" s="590">
        <f>[3]Demand!AC549</f>
        <v>0</v>
      </c>
      <c r="AB516" s="590">
        <f>[3]Demand!AD549</f>
        <v>0</v>
      </c>
      <c r="AC516" s="303">
        <f t="shared" si="987"/>
        <v>2400</v>
      </c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324"/>
      <c r="BL516" s="324"/>
      <c r="BM516" s="324"/>
      <c r="BN516" s="324"/>
      <c r="BO516" s="324"/>
      <c r="BP516" s="324"/>
      <c r="BQ516" s="324"/>
      <c r="BR516" s="324"/>
      <c r="BS516" s="324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517"/>
      <c r="DI516" s="517"/>
      <c r="DJ516" s="29"/>
      <c r="DK516" s="29"/>
      <c r="DL516" s="29"/>
      <c r="DM516" s="29"/>
      <c r="DN516" s="289"/>
    </row>
    <row r="517" spans="1:118" ht="11.25" customHeight="1">
      <c r="A517" s="1">
        <f t="shared" si="983"/>
        <v>2041</v>
      </c>
      <c r="P517" s="1">
        <f t="shared" si="984"/>
        <v>2041</v>
      </c>
      <c r="Q517" s="590">
        <f>[3]Demand!S550</f>
        <v>600</v>
      </c>
      <c r="R517" s="590">
        <f>[3]Demand!T550</f>
        <v>0</v>
      </c>
      <c r="AD517" s="55"/>
      <c r="AF517" s="25"/>
      <c r="AG517" s="25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324"/>
      <c r="BL517" s="324"/>
      <c r="BM517" s="324"/>
      <c r="BN517" s="324"/>
      <c r="BO517" s="324"/>
      <c r="BP517" s="324"/>
      <c r="BQ517" s="324"/>
      <c r="BR517" s="324"/>
      <c r="BS517" s="324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517"/>
      <c r="DI517" s="517"/>
      <c r="DJ517" s="29"/>
      <c r="DK517" s="29"/>
      <c r="DL517" s="29"/>
      <c r="DM517" s="29"/>
      <c r="DN517" s="289"/>
    </row>
    <row r="518" spans="1:118" ht="11.25" customHeight="1">
      <c r="A518" s="1">
        <f t="shared" si="983"/>
        <v>2042</v>
      </c>
      <c r="P518" s="1">
        <f t="shared" si="984"/>
        <v>2042</v>
      </c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324"/>
      <c r="BL518" s="324"/>
      <c r="BM518" s="324"/>
      <c r="BN518" s="324"/>
      <c r="BO518" s="324"/>
      <c r="BP518" s="324"/>
      <c r="BQ518" s="324"/>
      <c r="BR518" s="324"/>
      <c r="BS518" s="324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517"/>
      <c r="DI518" s="517"/>
      <c r="DJ518" s="29"/>
      <c r="DK518" s="29"/>
      <c r="DL518" s="29"/>
      <c r="DM518" s="29"/>
      <c r="DN518" s="289"/>
    </row>
    <row r="519" spans="1:118" s="294" customFormat="1" ht="11.25" customHeight="1">
      <c r="A519" s="1">
        <f t="shared" si="983"/>
        <v>2043</v>
      </c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">
        <f t="shared" si="984"/>
        <v>2043</v>
      </c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55"/>
      <c r="AE519" s="32"/>
      <c r="AF519" s="32"/>
      <c r="AG519" s="32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60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324"/>
      <c r="BL519" s="324"/>
      <c r="BM519" s="324"/>
      <c r="BN519" s="324"/>
      <c r="BO519" s="324"/>
      <c r="BP519" s="324"/>
      <c r="BQ519" s="324"/>
      <c r="BR519" s="324"/>
      <c r="BS519" s="324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60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517"/>
      <c r="DI519" s="517"/>
      <c r="DJ519" s="29"/>
      <c r="DK519" s="29"/>
      <c r="DL519" s="29"/>
      <c r="DM519" s="29"/>
      <c r="DN519" s="289"/>
    </row>
    <row r="520" spans="1:118" ht="11.25" customHeight="1">
      <c r="A520" s="1">
        <f t="shared" si="983"/>
        <v>2044</v>
      </c>
      <c r="P520" s="1">
        <f t="shared" si="984"/>
        <v>2044</v>
      </c>
      <c r="AH520" s="36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324"/>
      <c r="BL520" s="324"/>
      <c r="BM520" s="324"/>
      <c r="BN520" s="324"/>
      <c r="BO520" s="324"/>
      <c r="BP520" s="324"/>
      <c r="BQ520" s="324"/>
      <c r="BR520" s="324"/>
      <c r="BS520" s="324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517"/>
      <c r="DI520" s="517"/>
      <c r="DJ520" s="29"/>
      <c r="DK520" s="29"/>
      <c r="DL520" s="29"/>
      <c r="DM520" s="29"/>
      <c r="DN520" s="289"/>
    </row>
    <row r="521" spans="1:118" ht="11.25" customHeight="1">
      <c r="A521" s="1">
        <f t="shared" si="983"/>
        <v>2045</v>
      </c>
      <c r="P521" s="1">
        <f t="shared" si="984"/>
        <v>2045</v>
      </c>
      <c r="AD521" s="55"/>
      <c r="AH521" s="36"/>
      <c r="AI521" s="29"/>
      <c r="AJ521" s="36"/>
      <c r="AK521" s="36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324"/>
      <c r="BL521" s="324"/>
      <c r="BM521" s="324"/>
      <c r="BN521" s="324"/>
      <c r="BO521" s="324"/>
      <c r="BP521" s="324"/>
      <c r="BQ521" s="324"/>
      <c r="BR521" s="324"/>
      <c r="BS521" s="324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517"/>
      <c r="DI521" s="517"/>
      <c r="DJ521" s="29"/>
      <c r="DK521" s="29"/>
      <c r="DL521" s="29"/>
      <c r="DM521" s="29"/>
      <c r="DN521" s="289"/>
    </row>
    <row r="522" spans="1:118" ht="11.25" customHeight="1">
      <c r="AH522" s="36"/>
      <c r="AI522" s="29"/>
      <c r="AJ522" s="36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324"/>
      <c r="BL522" s="324"/>
      <c r="BM522" s="324"/>
      <c r="BN522" s="324"/>
      <c r="BO522" s="324"/>
      <c r="BP522" s="324"/>
      <c r="BQ522" s="324"/>
      <c r="BR522" s="324"/>
      <c r="BS522" s="324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517"/>
      <c r="DI522" s="517"/>
      <c r="DJ522" s="29"/>
      <c r="DK522" s="29"/>
      <c r="DL522" s="29"/>
      <c r="DM522" s="29"/>
      <c r="DN522" s="289"/>
    </row>
    <row r="523" spans="1:118" ht="11.25" customHeight="1">
      <c r="A523" s="406"/>
      <c r="AD523" s="55"/>
      <c r="AJ523" s="32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324"/>
      <c r="BL523" s="324"/>
      <c r="BM523" s="324"/>
      <c r="BN523" s="324"/>
      <c r="BO523" s="324"/>
      <c r="BP523" s="324"/>
      <c r="BQ523" s="324"/>
      <c r="BR523" s="324"/>
      <c r="BS523" s="324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517"/>
      <c r="DI523" s="517"/>
      <c r="DJ523" s="29"/>
      <c r="DK523" s="29"/>
      <c r="DL523" s="29"/>
      <c r="DM523" s="29"/>
      <c r="DN523" s="289"/>
    </row>
    <row r="524" spans="1:118" ht="11.25" customHeight="1">
      <c r="A524" s="255" t="s">
        <v>190</v>
      </c>
      <c r="P524" s="298" t="str">
        <f>A524&amp;"   (BILLING)"</f>
        <v>537-SECI - Intermediate 150 MW 2014-2030   (BILLING)</v>
      </c>
      <c r="AG524" s="259"/>
      <c r="AH524" s="259"/>
      <c r="AJ524" s="32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324"/>
      <c r="BL524" s="324"/>
      <c r="BM524" s="324"/>
      <c r="BN524" s="324"/>
      <c r="BO524" s="324"/>
      <c r="BP524" s="324"/>
      <c r="BQ524" s="324"/>
      <c r="BR524" s="324"/>
      <c r="BS524" s="324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517"/>
      <c r="DI524" s="517"/>
      <c r="DJ524" s="29"/>
      <c r="DK524" s="29"/>
      <c r="DL524" s="29"/>
      <c r="DM524" s="29"/>
      <c r="DN524" s="289"/>
    </row>
    <row r="525" spans="1:118" ht="11.25" customHeight="1">
      <c r="A525" s="260" t="s">
        <v>2</v>
      </c>
      <c r="B525" s="260" t="s">
        <v>3</v>
      </c>
      <c r="C525" s="260" t="s">
        <v>4</v>
      </c>
      <c r="D525" s="260" t="s">
        <v>5</v>
      </c>
      <c r="E525" s="260" t="s">
        <v>6</v>
      </c>
      <c r="F525" s="260" t="s">
        <v>7</v>
      </c>
      <c r="G525" s="260" t="s">
        <v>8</v>
      </c>
      <c r="H525" s="260" t="s">
        <v>9</v>
      </c>
      <c r="I525" s="260" t="s">
        <v>10</v>
      </c>
      <c r="J525" s="260" t="s">
        <v>11</v>
      </c>
      <c r="K525" s="260" t="s">
        <v>12</v>
      </c>
      <c r="L525" s="260" t="s">
        <v>13</v>
      </c>
      <c r="M525" s="260" t="s">
        <v>14</v>
      </c>
      <c r="N525" s="299" t="s">
        <v>15</v>
      </c>
      <c r="O525" s="300"/>
      <c r="P525" s="301" t="s">
        <v>2</v>
      </c>
      <c r="Q525" s="301" t="s">
        <v>3</v>
      </c>
      <c r="R525" s="301" t="s">
        <v>4</v>
      </c>
      <c r="S525" s="301" t="s">
        <v>5</v>
      </c>
      <c r="T525" s="301" t="s">
        <v>6</v>
      </c>
      <c r="U525" s="301" t="s">
        <v>7</v>
      </c>
      <c r="V525" s="301" t="s">
        <v>8</v>
      </c>
      <c r="W525" s="301" t="s">
        <v>9</v>
      </c>
      <c r="X525" s="301" t="s">
        <v>10</v>
      </c>
      <c r="Y525" s="301" t="s">
        <v>11</v>
      </c>
      <c r="Z525" s="301" t="s">
        <v>12</v>
      </c>
      <c r="AA525" s="301" t="s">
        <v>13</v>
      </c>
      <c r="AB525" s="301" t="s">
        <v>14</v>
      </c>
      <c r="AC525" s="299" t="s">
        <v>15</v>
      </c>
      <c r="AG525" s="262"/>
      <c r="AH525" s="262"/>
      <c r="AI525" s="26"/>
      <c r="AJ525" s="32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324"/>
      <c r="BL525" s="324"/>
      <c r="BM525" s="324"/>
      <c r="BN525" s="324"/>
      <c r="BO525" s="324"/>
      <c r="BP525" s="324"/>
      <c r="BQ525" s="324"/>
      <c r="BR525" s="324"/>
      <c r="BS525" s="324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517"/>
      <c r="DI525" s="517"/>
      <c r="DJ525" s="29"/>
      <c r="DK525" s="29"/>
      <c r="DL525" s="29"/>
      <c r="DM525" s="29"/>
      <c r="DN525" s="289"/>
    </row>
    <row r="526" spans="1:118" ht="11.25" customHeight="1">
      <c r="A526" s="1">
        <f t="shared" ref="A526:A561" si="988">A206</f>
        <v>2010</v>
      </c>
      <c r="P526" s="1">
        <f>A526</f>
        <v>2010</v>
      </c>
      <c r="AG526" s="25"/>
      <c r="AH526" s="57"/>
      <c r="AJ526" s="32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324"/>
      <c r="BL526" s="324"/>
      <c r="BM526" s="324"/>
      <c r="BN526" s="324"/>
      <c r="BO526" s="324"/>
      <c r="BP526" s="324"/>
      <c r="BQ526" s="324"/>
      <c r="BR526" s="324"/>
      <c r="BS526" s="324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517"/>
      <c r="DI526" s="517"/>
      <c r="DJ526" s="29"/>
      <c r="DK526" s="29"/>
      <c r="DL526" s="29"/>
      <c r="DM526" s="29"/>
      <c r="DN526" s="289"/>
    </row>
    <row r="527" spans="1:118" ht="11.25" customHeight="1">
      <c r="A527" s="1">
        <f t="shared" si="988"/>
        <v>2011</v>
      </c>
      <c r="B527" s="357">
        <v>0</v>
      </c>
      <c r="C527" s="357">
        <v>0</v>
      </c>
      <c r="D527" s="357">
        <v>0</v>
      </c>
      <c r="E527" s="357">
        <v>0</v>
      </c>
      <c r="F527" s="357">
        <v>0</v>
      </c>
      <c r="G527" s="357">
        <v>0</v>
      </c>
      <c r="H527" s="357">
        <v>0</v>
      </c>
      <c r="I527" s="357">
        <v>0</v>
      </c>
      <c r="J527" s="357">
        <v>0</v>
      </c>
      <c r="K527" s="357">
        <v>0</v>
      </c>
      <c r="L527" s="357">
        <v>0</v>
      </c>
      <c r="M527" s="357">
        <v>0</v>
      </c>
      <c r="N527" s="306">
        <f t="shared" ref="N527" si="989">SUM(B527:M527)</f>
        <v>0</v>
      </c>
      <c r="P527" s="1">
        <f t="shared" ref="P527:P561" si="990">A527</f>
        <v>2011</v>
      </c>
      <c r="Q527" s="390">
        <v>0</v>
      </c>
      <c r="R527" s="390">
        <v>0</v>
      </c>
      <c r="S527" s="390">
        <v>0</v>
      </c>
      <c r="T527" s="390">
        <v>0</v>
      </c>
      <c r="U527" s="390">
        <v>0</v>
      </c>
      <c r="V527" s="390">
        <v>0</v>
      </c>
      <c r="W527" s="390">
        <v>0</v>
      </c>
      <c r="X527" s="390">
        <v>0</v>
      </c>
      <c r="Y527" s="390">
        <v>0</v>
      </c>
      <c r="Z527" s="390">
        <v>0</v>
      </c>
      <c r="AA527" s="390">
        <v>0</v>
      </c>
      <c r="AB527" s="390">
        <v>0</v>
      </c>
      <c r="AC527" s="303">
        <f t="shared" ref="AC527:AC556" si="991">SUM(Q527:AB527)</f>
        <v>0</v>
      </c>
      <c r="AG527" s="25"/>
      <c r="AH527" s="25"/>
      <c r="AJ527" s="32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324"/>
      <c r="BL527" s="324"/>
      <c r="BM527" s="324"/>
      <c r="BN527" s="324"/>
      <c r="BO527" s="324"/>
      <c r="BP527" s="324"/>
      <c r="BQ527" s="324"/>
      <c r="BR527" s="324"/>
      <c r="BS527" s="324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517"/>
      <c r="DI527" s="517"/>
      <c r="DJ527" s="29"/>
      <c r="DK527" s="29"/>
      <c r="DL527" s="29"/>
      <c r="DM527" s="29"/>
      <c r="DN527" s="289"/>
    </row>
    <row r="528" spans="1:118" ht="11.25" customHeight="1">
      <c r="A528" s="1">
        <f t="shared" si="988"/>
        <v>2012</v>
      </c>
      <c r="B528" s="592">
        <f>[1]MW!C482</f>
        <v>0</v>
      </c>
      <c r="C528" s="592">
        <f>[1]MW!D482</f>
        <v>0</v>
      </c>
      <c r="D528" s="592">
        <f>[1]MW!E482</f>
        <v>0</v>
      </c>
      <c r="E528" s="592">
        <f>[1]MW!F482</f>
        <v>0</v>
      </c>
      <c r="F528" s="592">
        <f>[1]MW!G482</f>
        <v>0</v>
      </c>
      <c r="G528" s="592">
        <f>[1]MW!H482</f>
        <v>0</v>
      </c>
      <c r="H528" s="592">
        <f>[1]MW!I482</f>
        <v>0</v>
      </c>
      <c r="I528" s="592">
        <f>[1]MW!J482</f>
        <v>0</v>
      </c>
      <c r="J528" s="592">
        <f>[1]MW!K482</f>
        <v>0</v>
      </c>
      <c r="K528" s="592">
        <f>[1]MW!L482</f>
        <v>0</v>
      </c>
      <c r="L528" s="592">
        <f>[1]MW!M482</f>
        <v>0</v>
      </c>
      <c r="M528" s="592">
        <f>[1]MW!N482</f>
        <v>0</v>
      </c>
      <c r="N528" s="306">
        <f t="shared" ref="N528:N556" si="992">SUM(B528:M528)</f>
        <v>0</v>
      </c>
      <c r="P528" s="1">
        <f t="shared" si="990"/>
        <v>2012</v>
      </c>
      <c r="Q528" s="592">
        <f>[1]MW!S482</f>
        <v>0</v>
      </c>
      <c r="R528" s="592">
        <f>[1]MW!T482</f>
        <v>0</v>
      </c>
      <c r="S528" s="592">
        <f>[1]MW!U482</f>
        <v>0</v>
      </c>
      <c r="T528" s="592">
        <f>[1]MW!V482</f>
        <v>0</v>
      </c>
      <c r="U528" s="592">
        <f>[1]MW!W482</f>
        <v>0</v>
      </c>
      <c r="V528" s="592">
        <f>[1]MW!X482</f>
        <v>0</v>
      </c>
      <c r="W528" s="592">
        <f>[1]MW!Y482</f>
        <v>0</v>
      </c>
      <c r="X528" s="592">
        <f>[1]MW!Z482</f>
        <v>0</v>
      </c>
      <c r="Y528" s="592">
        <f>[1]MW!AA482</f>
        <v>0</v>
      </c>
      <c r="Z528" s="592">
        <f>[1]MW!AB482</f>
        <v>0</v>
      </c>
      <c r="AA528" s="592">
        <f>[1]MW!AC482</f>
        <v>0</v>
      </c>
      <c r="AB528" s="592">
        <f>[1]MW!AD482</f>
        <v>0</v>
      </c>
      <c r="AC528" s="306">
        <f t="shared" si="991"/>
        <v>0</v>
      </c>
      <c r="AG528" s="25"/>
      <c r="AH528" s="25"/>
      <c r="AJ528" s="32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324"/>
      <c r="BL528" s="324"/>
      <c r="BM528" s="324"/>
      <c r="BN528" s="324"/>
      <c r="BO528" s="324"/>
      <c r="BP528" s="324"/>
      <c r="BQ528" s="324"/>
      <c r="BR528" s="324"/>
      <c r="BS528" s="324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517"/>
      <c r="DI528" s="517"/>
      <c r="DJ528" s="29"/>
      <c r="DK528" s="29"/>
      <c r="DL528" s="29"/>
      <c r="DM528" s="29"/>
      <c r="DN528" s="289"/>
    </row>
    <row r="529" spans="1:118" ht="11.25" customHeight="1">
      <c r="A529" s="1">
        <f t="shared" si="988"/>
        <v>2013</v>
      </c>
      <c r="B529" s="592">
        <f>[3]Demand!C482</f>
        <v>0</v>
      </c>
      <c r="C529" s="592">
        <f>[3]Demand!D482</f>
        <v>0</v>
      </c>
      <c r="D529" s="592">
        <f>[3]Demand!E482</f>
        <v>0</v>
      </c>
      <c r="E529" s="592">
        <f>[3]Demand!F482</f>
        <v>0</v>
      </c>
      <c r="F529" s="592">
        <f>[3]Demand!G482</f>
        <v>0</v>
      </c>
      <c r="G529" s="592">
        <f>[3]Demand!H482</f>
        <v>0</v>
      </c>
      <c r="H529" s="592">
        <f>[3]Demand!I482</f>
        <v>0</v>
      </c>
      <c r="I529" s="592">
        <f>[3]Demand!J482</f>
        <v>0</v>
      </c>
      <c r="J529" s="592">
        <f>[3]Demand!K482</f>
        <v>0</v>
      </c>
      <c r="K529" s="592">
        <f>[3]Demand!L482</f>
        <v>0</v>
      </c>
      <c r="L529" s="592">
        <f>[3]Demand!M482</f>
        <v>0</v>
      </c>
      <c r="M529" s="592">
        <f>[3]Demand!N482</f>
        <v>0</v>
      </c>
      <c r="N529" s="306">
        <f t="shared" si="992"/>
        <v>0</v>
      </c>
      <c r="P529" s="1">
        <f t="shared" si="990"/>
        <v>2013</v>
      </c>
      <c r="Q529" s="592">
        <f>[3]Demand!S482</f>
        <v>0</v>
      </c>
      <c r="R529" s="592">
        <f>[3]Demand!T482</f>
        <v>0</v>
      </c>
      <c r="S529" s="592">
        <f>[3]Demand!U482</f>
        <v>0</v>
      </c>
      <c r="T529" s="592">
        <f>[3]Demand!V482</f>
        <v>0</v>
      </c>
      <c r="U529" s="592">
        <f>[3]Demand!W482</f>
        <v>0</v>
      </c>
      <c r="V529" s="592">
        <f>[3]Demand!X482</f>
        <v>0</v>
      </c>
      <c r="W529" s="592">
        <f>[3]Demand!Y482</f>
        <v>0</v>
      </c>
      <c r="X529" s="592">
        <f>[3]Demand!Z482</f>
        <v>0</v>
      </c>
      <c r="Y529" s="592">
        <f>[3]Demand!AA482</f>
        <v>0</v>
      </c>
      <c r="Z529" s="592">
        <f>[3]Demand!AB482</f>
        <v>0</v>
      </c>
      <c r="AA529" s="592">
        <f>[3]Demand!AC482</f>
        <v>0</v>
      </c>
      <c r="AB529" s="592">
        <f>[3]Demand!AD482</f>
        <v>0</v>
      </c>
      <c r="AC529" s="306">
        <f t="shared" si="991"/>
        <v>0</v>
      </c>
      <c r="AG529" s="25"/>
      <c r="AH529" s="25"/>
      <c r="AJ529" s="32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324"/>
      <c r="BL529" s="324"/>
      <c r="BM529" s="324"/>
      <c r="BN529" s="324"/>
      <c r="BO529" s="324"/>
      <c r="BP529" s="324"/>
      <c r="BQ529" s="324"/>
      <c r="BR529" s="324"/>
      <c r="BS529" s="324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517"/>
      <c r="DI529" s="517"/>
      <c r="DJ529" s="29"/>
      <c r="DK529" s="29"/>
      <c r="DL529" s="29"/>
      <c r="DM529" s="29"/>
      <c r="DN529" s="289"/>
    </row>
    <row r="530" spans="1:118" ht="11.25" customHeight="1">
      <c r="A530" s="1">
        <f t="shared" si="988"/>
        <v>2014</v>
      </c>
      <c r="B530" s="592">
        <f>[3]Demand!C483</f>
        <v>150.11000000000001</v>
      </c>
      <c r="C530" s="592">
        <f>[3]Demand!D483</f>
        <v>150.11000000000001</v>
      </c>
      <c r="D530" s="592">
        <f>[3]Demand!E483</f>
        <v>150.11000000000001</v>
      </c>
      <c r="E530" s="592">
        <f>[3]Demand!F483</f>
        <v>150.11000000000001</v>
      </c>
      <c r="F530" s="592">
        <f>[3]Demand!G483</f>
        <v>150.11000000000001</v>
      </c>
      <c r="G530" s="592">
        <f>[3]Demand!H483</f>
        <v>150.11000000000001</v>
      </c>
      <c r="H530" s="592">
        <f>[3]Demand!I483</f>
        <v>150.11000000000001</v>
      </c>
      <c r="I530" s="592">
        <f>[3]Demand!J483</f>
        <v>150.11000000000001</v>
      </c>
      <c r="J530" s="592">
        <f>[3]Demand!K483</f>
        <v>150.11000000000001</v>
      </c>
      <c r="K530" s="592">
        <f>[3]Demand!L483</f>
        <v>150.11000000000001</v>
      </c>
      <c r="L530" s="592">
        <f>[3]Demand!M483</f>
        <v>150.11000000000001</v>
      </c>
      <c r="M530" s="592">
        <f>[3]Demand!N483</f>
        <v>150.11000000000001</v>
      </c>
      <c r="N530" s="306">
        <f t="shared" si="992"/>
        <v>1801.3200000000006</v>
      </c>
      <c r="P530" s="1">
        <f t="shared" si="990"/>
        <v>2014</v>
      </c>
      <c r="Q530" s="592">
        <f>[3]Demand!S483</f>
        <v>0</v>
      </c>
      <c r="R530" s="592">
        <f>[3]Demand!T483</f>
        <v>150</v>
      </c>
      <c r="S530" s="592">
        <f>[3]Demand!U483</f>
        <v>150</v>
      </c>
      <c r="T530" s="592">
        <f>[3]Demand!V483</f>
        <v>150</v>
      </c>
      <c r="U530" s="592">
        <f>[3]Demand!W483</f>
        <v>150</v>
      </c>
      <c r="V530" s="592">
        <f>[3]Demand!X483</f>
        <v>150</v>
      </c>
      <c r="W530" s="592">
        <f>[3]Demand!Y483</f>
        <v>150</v>
      </c>
      <c r="X530" s="592">
        <f>[3]Demand!Z483</f>
        <v>150</v>
      </c>
      <c r="Y530" s="592">
        <f>[3]Demand!AA483</f>
        <v>150</v>
      </c>
      <c r="Z530" s="592">
        <f>[3]Demand!AB483</f>
        <v>150</v>
      </c>
      <c r="AA530" s="592">
        <f>[3]Demand!AC483</f>
        <v>150</v>
      </c>
      <c r="AB530" s="592">
        <f>[3]Demand!AD483</f>
        <v>150</v>
      </c>
      <c r="AC530" s="306">
        <f t="shared" si="991"/>
        <v>1650</v>
      </c>
      <c r="AG530" s="25"/>
      <c r="AH530" s="25"/>
      <c r="AJ530" s="32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324"/>
      <c r="BL530" s="324"/>
      <c r="BM530" s="324"/>
      <c r="BN530" s="324"/>
      <c r="BO530" s="324"/>
      <c r="BP530" s="324"/>
      <c r="BQ530" s="324"/>
      <c r="BR530" s="324"/>
      <c r="BS530" s="324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517"/>
      <c r="DI530" s="517"/>
      <c r="DJ530" s="29"/>
      <c r="DK530" s="29"/>
      <c r="DL530" s="29"/>
      <c r="DM530" s="29"/>
      <c r="DN530" s="289"/>
    </row>
    <row r="531" spans="1:118" ht="11.25" customHeight="1">
      <c r="A531" s="1">
        <f t="shared" si="988"/>
        <v>2015</v>
      </c>
      <c r="B531" s="592">
        <f>[3]Demand!C484</f>
        <v>150.11000000000001</v>
      </c>
      <c r="C531" s="592">
        <f>[3]Demand!D484</f>
        <v>150.11000000000001</v>
      </c>
      <c r="D531" s="592">
        <f>[3]Demand!E484</f>
        <v>150.11000000000001</v>
      </c>
      <c r="E531" s="592">
        <f>[3]Demand!F484</f>
        <v>150.11000000000001</v>
      </c>
      <c r="F531" s="592">
        <f>[3]Demand!G484</f>
        <v>150.11000000000001</v>
      </c>
      <c r="G531" s="592">
        <f>[3]Demand!H484</f>
        <v>150.11000000000001</v>
      </c>
      <c r="H531" s="592">
        <f>[3]Demand!I484</f>
        <v>150.11000000000001</v>
      </c>
      <c r="I531" s="592">
        <f>[3]Demand!J484</f>
        <v>150.11000000000001</v>
      </c>
      <c r="J531" s="592">
        <f>[3]Demand!K484</f>
        <v>150.11000000000001</v>
      </c>
      <c r="K531" s="592">
        <f>[3]Demand!L484</f>
        <v>150.11000000000001</v>
      </c>
      <c r="L531" s="592">
        <f>[3]Demand!M484</f>
        <v>150.11000000000001</v>
      </c>
      <c r="M531" s="592">
        <f>[3]Demand!N484</f>
        <v>150.11000000000001</v>
      </c>
      <c r="N531" s="306">
        <f t="shared" si="992"/>
        <v>1801.3200000000006</v>
      </c>
      <c r="P531" s="1">
        <f t="shared" si="990"/>
        <v>2015</v>
      </c>
      <c r="Q531" s="592">
        <f>[3]Demand!S484</f>
        <v>150</v>
      </c>
      <c r="R531" s="592">
        <f>[3]Demand!T484</f>
        <v>150</v>
      </c>
      <c r="S531" s="592">
        <f>[3]Demand!U484</f>
        <v>150</v>
      </c>
      <c r="T531" s="592">
        <f>[3]Demand!V484</f>
        <v>150</v>
      </c>
      <c r="U531" s="592">
        <f>[3]Demand!W484</f>
        <v>150</v>
      </c>
      <c r="V531" s="592">
        <f>[3]Demand!X484</f>
        <v>150</v>
      </c>
      <c r="W531" s="592">
        <f>[3]Demand!Y484</f>
        <v>150</v>
      </c>
      <c r="X531" s="592">
        <f>[3]Demand!Z484</f>
        <v>150</v>
      </c>
      <c r="Y531" s="592">
        <f>[3]Demand!AA484</f>
        <v>150</v>
      </c>
      <c r="Z531" s="592">
        <f>[3]Demand!AB484</f>
        <v>150</v>
      </c>
      <c r="AA531" s="592">
        <f>[3]Demand!AC484</f>
        <v>150</v>
      </c>
      <c r="AB531" s="592">
        <f>[3]Demand!AD484</f>
        <v>150</v>
      </c>
      <c r="AC531" s="306">
        <f t="shared" si="991"/>
        <v>1800</v>
      </c>
      <c r="AG531" s="33"/>
      <c r="AJ531" s="32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324"/>
      <c r="BL531" s="324"/>
      <c r="BM531" s="324"/>
      <c r="BN531" s="324"/>
      <c r="BO531" s="324"/>
      <c r="BP531" s="324"/>
      <c r="BQ531" s="324"/>
      <c r="BR531" s="324"/>
      <c r="BS531" s="324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517"/>
      <c r="DI531" s="517"/>
      <c r="DJ531" s="29"/>
      <c r="DK531" s="29"/>
      <c r="DL531" s="29"/>
      <c r="DM531" s="29"/>
      <c r="DN531" s="289"/>
    </row>
    <row r="532" spans="1:118" ht="11.25" customHeight="1">
      <c r="A532" s="1">
        <f t="shared" si="988"/>
        <v>2016</v>
      </c>
      <c r="B532" s="592">
        <f>[3]Demand!C485</f>
        <v>150.11000000000001</v>
      </c>
      <c r="C532" s="592">
        <f>[3]Demand!D485</f>
        <v>150.11000000000001</v>
      </c>
      <c r="D532" s="592">
        <f>[3]Demand!E485</f>
        <v>150.11000000000001</v>
      </c>
      <c r="E532" s="592">
        <f>[3]Demand!F485</f>
        <v>150.11000000000001</v>
      </c>
      <c r="F532" s="592">
        <f>[3]Demand!G485</f>
        <v>150.11000000000001</v>
      </c>
      <c r="G532" s="592">
        <f>[3]Demand!H485</f>
        <v>150.11000000000001</v>
      </c>
      <c r="H532" s="592">
        <f>[3]Demand!I485</f>
        <v>150.11000000000001</v>
      </c>
      <c r="I532" s="592">
        <f>[3]Demand!J485</f>
        <v>150.11000000000001</v>
      </c>
      <c r="J532" s="592">
        <f>[3]Demand!K485</f>
        <v>150.11000000000001</v>
      </c>
      <c r="K532" s="592">
        <f>[3]Demand!L485</f>
        <v>150.11000000000001</v>
      </c>
      <c r="L532" s="592">
        <f>[3]Demand!M485</f>
        <v>150.11000000000001</v>
      </c>
      <c r="M532" s="592">
        <f>[3]Demand!N485</f>
        <v>150.11000000000001</v>
      </c>
      <c r="N532" s="306">
        <f t="shared" si="992"/>
        <v>1801.3200000000006</v>
      </c>
      <c r="P532" s="1">
        <f t="shared" si="990"/>
        <v>2016</v>
      </c>
      <c r="Q532" s="592">
        <f>[3]Demand!S485</f>
        <v>150</v>
      </c>
      <c r="R532" s="592">
        <f>[3]Demand!T485</f>
        <v>150</v>
      </c>
      <c r="S532" s="592">
        <f>[3]Demand!U485</f>
        <v>150</v>
      </c>
      <c r="T532" s="592">
        <f>[3]Demand!V485</f>
        <v>150</v>
      </c>
      <c r="U532" s="592">
        <f>[3]Demand!W485</f>
        <v>150</v>
      </c>
      <c r="V532" s="592">
        <f>[3]Demand!X485</f>
        <v>150</v>
      </c>
      <c r="W532" s="592">
        <f>[3]Demand!Y485</f>
        <v>150</v>
      </c>
      <c r="X532" s="592">
        <f>[3]Demand!Z485</f>
        <v>150</v>
      </c>
      <c r="Y532" s="592">
        <f>[3]Demand!AA485</f>
        <v>150</v>
      </c>
      <c r="Z532" s="592">
        <f>[3]Demand!AB485</f>
        <v>150</v>
      </c>
      <c r="AA532" s="592">
        <f>[3]Demand!AC485</f>
        <v>150</v>
      </c>
      <c r="AB532" s="592">
        <f>[3]Demand!AD485</f>
        <v>150</v>
      </c>
      <c r="AC532" s="306">
        <f t="shared" si="991"/>
        <v>1800</v>
      </c>
      <c r="AG532" s="33"/>
      <c r="AJ532" s="32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324"/>
      <c r="BL532" s="324"/>
      <c r="BM532" s="324"/>
      <c r="BN532" s="324"/>
      <c r="BO532" s="324"/>
      <c r="BP532" s="324"/>
      <c r="BQ532" s="324"/>
      <c r="BR532" s="324"/>
      <c r="BS532" s="324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517"/>
      <c r="DI532" s="517"/>
      <c r="DJ532" s="29"/>
      <c r="DK532" s="29"/>
      <c r="DL532" s="29"/>
      <c r="DM532" s="29"/>
      <c r="DN532" s="289"/>
    </row>
    <row r="533" spans="1:118" ht="11.25" customHeight="1">
      <c r="A533" s="1">
        <f t="shared" si="988"/>
        <v>2017</v>
      </c>
      <c r="B533" s="592">
        <f>[3]Demand!C486</f>
        <v>150.11000000000001</v>
      </c>
      <c r="C533" s="592">
        <f>[3]Demand!D486</f>
        <v>150.11000000000001</v>
      </c>
      <c r="D533" s="592">
        <f>[3]Demand!E486</f>
        <v>150.11000000000001</v>
      </c>
      <c r="E533" s="592">
        <f>[3]Demand!F486</f>
        <v>150.11000000000001</v>
      </c>
      <c r="F533" s="592">
        <f>[3]Demand!G486</f>
        <v>150.11000000000001</v>
      </c>
      <c r="G533" s="592">
        <f>[3]Demand!H486</f>
        <v>150.11000000000001</v>
      </c>
      <c r="H533" s="592">
        <f>[3]Demand!I486</f>
        <v>150.11000000000001</v>
      </c>
      <c r="I533" s="592">
        <f>[3]Demand!J486</f>
        <v>150.11000000000001</v>
      </c>
      <c r="J533" s="592">
        <f>[3]Demand!K486</f>
        <v>150.11000000000001</v>
      </c>
      <c r="K533" s="592">
        <f>[3]Demand!L486</f>
        <v>150.11000000000001</v>
      </c>
      <c r="L533" s="592">
        <f>[3]Demand!M486</f>
        <v>150.11000000000001</v>
      </c>
      <c r="M533" s="592">
        <f>[3]Demand!N486</f>
        <v>150.11000000000001</v>
      </c>
      <c r="N533" s="306">
        <f t="shared" si="992"/>
        <v>1801.3200000000006</v>
      </c>
      <c r="P533" s="1">
        <f t="shared" si="990"/>
        <v>2017</v>
      </c>
      <c r="Q533" s="592">
        <f>[3]Demand!S486</f>
        <v>150</v>
      </c>
      <c r="R533" s="592">
        <f>[3]Demand!T486</f>
        <v>150</v>
      </c>
      <c r="S533" s="592">
        <f>[3]Demand!U486</f>
        <v>150</v>
      </c>
      <c r="T533" s="592">
        <f>[3]Demand!V486</f>
        <v>150</v>
      </c>
      <c r="U533" s="592">
        <f>[3]Demand!W486</f>
        <v>150</v>
      </c>
      <c r="V533" s="592">
        <f>[3]Demand!X486</f>
        <v>150</v>
      </c>
      <c r="W533" s="592">
        <f>[3]Demand!Y486</f>
        <v>150</v>
      </c>
      <c r="X533" s="592">
        <f>[3]Demand!Z486</f>
        <v>150</v>
      </c>
      <c r="Y533" s="592">
        <f>[3]Demand!AA486</f>
        <v>150</v>
      </c>
      <c r="Z533" s="592">
        <f>[3]Demand!AB486</f>
        <v>150</v>
      </c>
      <c r="AA533" s="592">
        <f>[3]Demand!AC486</f>
        <v>150</v>
      </c>
      <c r="AB533" s="592">
        <f>[3]Demand!AD486</f>
        <v>150</v>
      </c>
      <c r="AC533" s="306">
        <f t="shared" si="991"/>
        <v>1800</v>
      </c>
      <c r="AG533" s="33"/>
      <c r="AJ533" s="32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324"/>
      <c r="BL533" s="324"/>
      <c r="BM533" s="324"/>
      <c r="BN533" s="324"/>
      <c r="BO533" s="324"/>
      <c r="BP533" s="324"/>
      <c r="BQ533" s="324"/>
      <c r="BR533" s="324"/>
      <c r="BS533" s="324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517"/>
      <c r="DI533" s="517"/>
      <c r="DJ533" s="29"/>
      <c r="DK533" s="29"/>
      <c r="DL533" s="29"/>
      <c r="DM533" s="29"/>
      <c r="DN533" s="289"/>
    </row>
    <row r="534" spans="1:118" ht="11.25" customHeight="1">
      <c r="A534" s="1">
        <f t="shared" si="988"/>
        <v>2018</v>
      </c>
      <c r="B534" s="592">
        <f>[3]Demand!C487</f>
        <v>150.11000000000001</v>
      </c>
      <c r="C534" s="592">
        <f>[3]Demand!D487</f>
        <v>150.11000000000001</v>
      </c>
      <c r="D534" s="592">
        <f>[3]Demand!E487</f>
        <v>150.11000000000001</v>
      </c>
      <c r="E534" s="592">
        <f>[3]Demand!F487</f>
        <v>150.11000000000001</v>
      </c>
      <c r="F534" s="592">
        <f>[3]Demand!G487</f>
        <v>150.11000000000001</v>
      </c>
      <c r="G534" s="592">
        <f>[3]Demand!H487</f>
        <v>150.11000000000001</v>
      </c>
      <c r="H534" s="592">
        <f>[3]Demand!I487</f>
        <v>150.11000000000001</v>
      </c>
      <c r="I534" s="592">
        <f>[3]Demand!J487</f>
        <v>150.11000000000001</v>
      </c>
      <c r="J534" s="592">
        <f>[3]Demand!K487</f>
        <v>150.11000000000001</v>
      </c>
      <c r="K534" s="592">
        <f>[3]Demand!L487</f>
        <v>150.11000000000001</v>
      </c>
      <c r="L534" s="592">
        <f>[3]Demand!M487</f>
        <v>150.11000000000001</v>
      </c>
      <c r="M534" s="592">
        <f>[3]Demand!N487</f>
        <v>150.11000000000001</v>
      </c>
      <c r="N534" s="306">
        <f t="shared" si="992"/>
        <v>1801.3200000000006</v>
      </c>
      <c r="P534" s="1">
        <f t="shared" si="990"/>
        <v>2018</v>
      </c>
      <c r="Q534" s="592">
        <f>[3]Demand!S487</f>
        <v>150</v>
      </c>
      <c r="R534" s="592">
        <f>[3]Demand!T487</f>
        <v>150</v>
      </c>
      <c r="S534" s="592">
        <f>[3]Demand!U487</f>
        <v>150</v>
      </c>
      <c r="T534" s="592">
        <f>[3]Demand!V487</f>
        <v>150</v>
      </c>
      <c r="U534" s="592">
        <f>[3]Demand!W487</f>
        <v>150</v>
      </c>
      <c r="V534" s="592">
        <f>[3]Demand!X487</f>
        <v>150</v>
      </c>
      <c r="W534" s="592">
        <f>[3]Demand!Y487</f>
        <v>150</v>
      </c>
      <c r="X534" s="592">
        <f>[3]Demand!Z487</f>
        <v>150</v>
      </c>
      <c r="Y534" s="592">
        <f>[3]Demand!AA487</f>
        <v>150</v>
      </c>
      <c r="Z534" s="592">
        <f>[3]Demand!AB487</f>
        <v>150</v>
      </c>
      <c r="AA534" s="592">
        <f>[3]Demand!AC487</f>
        <v>150</v>
      </c>
      <c r="AB534" s="592">
        <f>[3]Demand!AD487</f>
        <v>150</v>
      </c>
      <c r="AC534" s="306">
        <f t="shared" si="991"/>
        <v>1800</v>
      </c>
      <c r="AG534" s="33"/>
      <c r="AJ534" s="32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324"/>
      <c r="BL534" s="324"/>
      <c r="BM534" s="324"/>
      <c r="BN534" s="324"/>
      <c r="BO534" s="324"/>
      <c r="BP534" s="324"/>
      <c r="BQ534" s="324"/>
      <c r="BR534" s="324"/>
      <c r="BS534" s="324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517"/>
      <c r="DI534" s="517"/>
      <c r="DJ534" s="29"/>
      <c r="DK534" s="29"/>
      <c r="DL534" s="29"/>
      <c r="DM534" s="29"/>
      <c r="DN534" s="289"/>
    </row>
    <row r="535" spans="1:118" ht="11.25" customHeight="1">
      <c r="A535" s="1">
        <f t="shared" si="988"/>
        <v>2019</v>
      </c>
      <c r="B535" s="592">
        <f>[3]Demand!C488</f>
        <v>150.11000000000001</v>
      </c>
      <c r="C535" s="592">
        <f>[3]Demand!D488</f>
        <v>150.11000000000001</v>
      </c>
      <c r="D535" s="592">
        <f>[3]Demand!E488</f>
        <v>150.11000000000001</v>
      </c>
      <c r="E535" s="592">
        <f>[3]Demand!F488</f>
        <v>150.11000000000001</v>
      </c>
      <c r="F535" s="592">
        <f>[3]Demand!G488</f>
        <v>150.11000000000001</v>
      </c>
      <c r="G535" s="592">
        <f>[3]Demand!H488</f>
        <v>150.11000000000001</v>
      </c>
      <c r="H535" s="592">
        <f>[3]Demand!I488</f>
        <v>150.11000000000001</v>
      </c>
      <c r="I535" s="592">
        <f>[3]Demand!J488</f>
        <v>150.11000000000001</v>
      </c>
      <c r="J535" s="592">
        <f>[3]Demand!K488</f>
        <v>150.11000000000001</v>
      </c>
      <c r="K535" s="592">
        <f>[3]Demand!L488</f>
        <v>150.11000000000001</v>
      </c>
      <c r="L535" s="592">
        <f>[3]Demand!M488</f>
        <v>150.11000000000001</v>
      </c>
      <c r="M535" s="592">
        <f>[3]Demand!N488</f>
        <v>150.11000000000001</v>
      </c>
      <c r="N535" s="306">
        <f t="shared" si="992"/>
        <v>1801.3200000000006</v>
      </c>
      <c r="P535" s="1">
        <f t="shared" si="990"/>
        <v>2019</v>
      </c>
      <c r="Q535" s="592">
        <f>[3]Demand!S488</f>
        <v>150</v>
      </c>
      <c r="R535" s="592">
        <f>[3]Demand!T488</f>
        <v>150</v>
      </c>
      <c r="S535" s="592">
        <f>[3]Demand!U488</f>
        <v>150</v>
      </c>
      <c r="T535" s="592">
        <f>[3]Demand!V488</f>
        <v>150</v>
      </c>
      <c r="U535" s="592">
        <f>[3]Demand!W488</f>
        <v>150</v>
      </c>
      <c r="V535" s="592">
        <f>[3]Demand!X488</f>
        <v>150</v>
      </c>
      <c r="W535" s="592">
        <f>[3]Demand!Y488</f>
        <v>150</v>
      </c>
      <c r="X535" s="592">
        <f>[3]Demand!Z488</f>
        <v>150</v>
      </c>
      <c r="Y535" s="592">
        <f>[3]Demand!AA488</f>
        <v>150</v>
      </c>
      <c r="Z535" s="592">
        <f>[3]Demand!AB488</f>
        <v>150</v>
      </c>
      <c r="AA535" s="592">
        <f>[3]Demand!AC488</f>
        <v>150</v>
      </c>
      <c r="AB535" s="592">
        <f>[3]Demand!AD488</f>
        <v>150</v>
      </c>
      <c r="AC535" s="306">
        <f t="shared" si="991"/>
        <v>1800</v>
      </c>
      <c r="AG535" s="33"/>
      <c r="AJ535" s="32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324"/>
      <c r="BL535" s="324"/>
      <c r="BM535" s="324"/>
      <c r="BN535" s="324"/>
      <c r="BO535" s="324"/>
      <c r="BP535" s="324"/>
      <c r="BQ535" s="324"/>
      <c r="BR535" s="324"/>
      <c r="BS535" s="324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517"/>
      <c r="DI535" s="517"/>
      <c r="DJ535" s="29"/>
      <c r="DK535" s="29"/>
      <c r="DL535" s="29"/>
      <c r="DM535" s="29"/>
      <c r="DN535" s="289"/>
    </row>
    <row r="536" spans="1:118" ht="11.25" customHeight="1">
      <c r="A536" s="1">
        <f t="shared" si="988"/>
        <v>2020</v>
      </c>
      <c r="B536" s="592">
        <f>[3]Demand!C489</f>
        <v>150.11000000000001</v>
      </c>
      <c r="C536" s="592">
        <f>[3]Demand!D489</f>
        <v>150.11000000000001</v>
      </c>
      <c r="D536" s="592">
        <f>[3]Demand!E489</f>
        <v>150.11000000000001</v>
      </c>
      <c r="E536" s="592">
        <f>[3]Demand!F489</f>
        <v>150.11000000000001</v>
      </c>
      <c r="F536" s="592">
        <f>[3]Demand!G489</f>
        <v>150.11000000000001</v>
      </c>
      <c r="G536" s="592">
        <f>[3]Demand!H489</f>
        <v>150.11000000000001</v>
      </c>
      <c r="H536" s="592">
        <f>[3]Demand!I489</f>
        <v>150.11000000000001</v>
      </c>
      <c r="I536" s="592">
        <f>[3]Demand!J489</f>
        <v>150.11000000000001</v>
      </c>
      <c r="J536" s="592">
        <f>[3]Demand!K489</f>
        <v>150.11000000000001</v>
      </c>
      <c r="K536" s="592">
        <f>[3]Demand!L489</f>
        <v>150.11000000000001</v>
      </c>
      <c r="L536" s="592">
        <f>[3]Demand!M489</f>
        <v>150.11000000000001</v>
      </c>
      <c r="M536" s="592">
        <f>[3]Demand!N489</f>
        <v>150.11000000000001</v>
      </c>
      <c r="N536" s="306">
        <f t="shared" si="992"/>
        <v>1801.3200000000006</v>
      </c>
      <c r="P536" s="1">
        <f t="shared" si="990"/>
        <v>2020</v>
      </c>
      <c r="Q536" s="592">
        <f>[3]Demand!S489</f>
        <v>150</v>
      </c>
      <c r="R536" s="592">
        <f>[3]Demand!T489</f>
        <v>150</v>
      </c>
      <c r="S536" s="592">
        <f>[3]Demand!U489</f>
        <v>150</v>
      </c>
      <c r="T536" s="592">
        <f>[3]Demand!V489</f>
        <v>150</v>
      </c>
      <c r="U536" s="592">
        <f>[3]Demand!W489</f>
        <v>150</v>
      </c>
      <c r="V536" s="592">
        <f>[3]Demand!X489</f>
        <v>150</v>
      </c>
      <c r="W536" s="592">
        <f>[3]Demand!Y489</f>
        <v>150</v>
      </c>
      <c r="X536" s="592">
        <f>[3]Demand!Z489</f>
        <v>150</v>
      </c>
      <c r="Y536" s="592">
        <f>[3]Demand!AA489</f>
        <v>150</v>
      </c>
      <c r="Z536" s="592">
        <f>[3]Demand!AB489</f>
        <v>150</v>
      </c>
      <c r="AA536" s="592">
        <f>[3]Demand!AC489</f>
        <v>150</v>
      </c>
      <c r="AB536" s="592">
        <f>[3]Demand!AD489</f>
        <v>150</v>
      </c>
      <c r="AC536" s="306">
        <f t="shared" si="991"/>
        <v>1800</v>
      </c>
      <c r="AG536" s="33"/>
      <c r="AJ536" s="32"/>
      <c r="AK536" s="32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324"/>
      <c r="BL536" s="324"/>
      <c r="BM536" s="324"/>
      <c r="BN536" s="324"/>
      <c r="BO536" s="324"/>
      <c r="BP536" s="324"/>
      <c r="BQ536" s="324"/>
      <c r="BR536" s="324"/>
      <c r="BS536" s="324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517"/>
      <c r="DI536" s="517"/>
      <c r="DJ536" s="29"/>
      <c r="DK536" s="29"/>
      <c r="DL536" s="29"/>
      <c r="DM536" s="29"/>
      <c r="DN536" s="289"/>
    </row>
    <row r="537" spans="1:118" ht="11.25" customHeight="1">
      <c r="A537" s="1">
        <f t="shared" si="988"/>
        <v>2021</v>
      </c>
      <c r="B537" s="592">
        <f>[3]Demand!C490</f>
        <v>150.11000000000001</v>
      </c>
      <c r="C537" s="592">
        <f>[3]Demand!D490</f>
        <v>150.11000000000001</v>
      </c>
      <c r="D537" s="592">
        <f>[3]Demand!E490</f>
        <v>150.11000000000001</v>
      </c>
      <c r="E537" s="592">
        <f>[3]Demand!F490</f>
        <v>150.11000000000001</v>
      </c>
      <c r="F537" s="592">
        <f>[3]Demand!G490</f>
        <v>150.11000000000001</v>
      </c>
      <c r="G537" s="592">
        <f>[3]Demand!H490</f>
        <v>150.11000000000001</v>
      </c>
      <c r="H537" s="592">
        <f>[3]Demand!I490</f>
        <v>150.11000000000001</v>
      </c>
      <c r="I537" s="592">
        <f>[3]Demand!J490</f>
        <v>150.11000000000001</v>
      </c>
      <c r="J537" s="592">
        <f>[3]Demand!K490</f>
        <v>150.11000000000001</v>
      </c>
      <c r="K537" s="592">
        <f>[3]Demand!L490</f>
        <v>150.11000000000001</v>
      </c>
      <c r="L537" s="592">
        <f>[3]Demand!M490</f>
        <v>150.11000000000001</v>
      </c>
      <c r="M537" s="592">
        <f>[3]Demand!N490</f>
        <v>150.11000000000001</v>
      </c>
      <c r="N537" s="306">
        <f t="shared" si="992"/>
        <v>1801.3200000000006</v>
      </c>
      <c r="P537" s="1">
        <f t="shared" si="990"/>
        <v>2021</v>
      </c>
      <c r="Q537" s="592">
        <f>[3]Demand!S490</f>
        <v>150</v>
      </c>
      <c r="R537" s="592">
        <f>[3]Demand!T490</f>
        <v>150</v>
      </c>
      <c r="S537" s="592">
        <f>[3]Demand!U490</f>
        <v>150</v>
      </c>
      <c r="T537" s="592">
        <f>[3]Demand!V490</f>
        <v>150</v>
      </c>
      <c r="U537" s="592">
        <f>[3]Demand!W490</f>
        <v>150</v>
      </c>
      <c r="V537" s="592">
        <f>[3]Demand!X490</f>
        <v>150</v>
      </c>
      <c r="W537" s="592">
        <f>[3]Demand!Y490</f>
        <v>150</v>
      </c>
      <c r="X537" s="592">
        <f>[3]Demand!Z490</f>
        <v>150</v>
      </c>
      <c r="Y537" s="592">
        <f>[3]Demand!AA490</f>
        <v>150</v>
      </c>
      <c r="Z537" s="592">
        <f>[3]Demand!AB490</f>
        <v>150</v>
      </c>
      <c r="AA537" s="592">
        <f>[3]Demand!AC490</f>
        <v>150</v>
      </c>
      <c r="AB537" s="592">
        <f>[3]Demand!AD490</f>
        <v>150</v>
      </c>
      <c r="AC537" s="306">
        <f t="shared" si="991"/>
        <v>1800</v>
      </c>
      <c r="AG537" s="33"/>
      <c r="AJ537" s="32"/>
      <c r="AK537" s="32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324"/>
      <c r="BL537" s="324"/>
      <c r="BM537" s="324"/>
      <c r="BN537" s="324"/>
      <c r="BO537" s="324"/>
      <c r="BP537" s="324"/>
      <c r="BQ537" s="324"/>
      <c r="BR537" s="324"/>
      <c r="BS537" s="324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517"/>
      <c r="DI537" s="517"/>
      <c r="DJ537" s="29"/>
      <c r="DK537" s="29"/>
      <c r="DL537" s="29"/>
      <c r="DM537" s="29"/>
      <c r="DN537" s="289"/>
    </row>
    <row r="538" spans="1:118" ht="11.25" customHeight="1">
      <c r="A538" s="1">
        <f t="shared" si="988"/>
        <v>2022</v>
      </c>
      <c r="B538" s="592">
        <f>[3]Demand!C491</f>
        <v>150.11000000000001</v>
      </c>
      <c r="C538" s="592">
        <f>[3]Demand!D491</f>
        <v>150.11000000000001</v>
      </c>
      <c r="D538" s="592">
        <f>[3]Demand!E491</f>
        <v>150.11000000000001</v>
      </c>
      <c r="E538" s="592">
        <f>[3]Demand!F491</f>
        <v>150.11000000000001</v>
      </c>
      <c r="F538" s="592">
        <f>[3]Demand!G491</f>
        <v>150.11000000000001</v>
      </c>
      <c r="G538" s="592">
        <f>[3]Demand!H491</f>
        <v>150.11000000000001</v>
      </c>
      <c r="H538" s="592">
        <f>[3]Demand!I491</f>
        <v>150.11000000000001</v>
      </c>
      <c r="I538" s="592">
        <f>[3]Demand!J491</f>
        <v>150.11000000000001</v>
      </c>
      <c r="J538" s="592">
        <f>[3]Demand!K491</f>
        <v>150.11000000000001</v>
      </c>
      <c r="K538" s="592">
        <f>[3]Demand!L491</f>
        <v>150.11000000000001</v>
      </c>
      <c r="L538" s="592">
        <f>[3]Demand!M491</f>
        <v>150.11000000000001</v>
      </c>
      <c r="M538" s="592">
        <f>[3]Demand!N491</f>
        <v>150.11000000000001</v>
      </c>
      <c r="N538" s="306">
        <f t="shared" si="992"/>
        <v>1801.3200000000006</v>
      </c>
      <c r="P538" s="1">
        <f t="shared" si="990"/>
        <v>2022</v>
      </c>
      <c r="Q538" s="592">
        <f>[3]Demand!S491</f>
        <v>150</v>
      </c>
      <c r="R538" s="592">
        <f>[3]Demand!T491</f>
        <v>150</v>
      </c>
      <c r="S538" s="592">
        <f>[3]Demand!U491</f>
        <v>150</v>
      </c>
      <c r="T538" s="592">
        <f>[3]Demand!V491</f>
        <v>150</v>
      </c>
      <c r="U538" s="592">
        <f>[3]Demand!W491</f>
        <v>150</v>
      </c>
      <c r="V538" s="592">
        <f>[3]Demand!X491</f>
        <v>150</v>
      </c>
      <c r="W538" s="592">
        <f>[3]Demand!Y491</f>
        <v>150</v>
      </c>
      <c r="X538" s="592">
        <f>[3]Demand!Z491</f>
        <v>150</v>
      </c>
      <c r="Y538" s="592">
        <f>[3]Demand!AA491</f>
        <v>150</v>
      </c>
      <c r="Z538" s="592">
        <f>[3]Demand!AB491</f>
        <v>150</v>
      </c>
      <c r="AA538" s="592">
        <f>[3]Demand!AC491</f>
        <v>150</v>
      </c>
      <c r="AB538" s="592">
        <f>[3]Demand!AD491</f>
        <v>150</v>
      </c>
      <c r="AC538" s="306">
        <f t="shared" si="991"/>
        <v>1800</v>
      </c>
      <c r="AG538" s="33"/>
      <c r="AJ538" s="32"/>
      <c r="AK538" s="32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324"/>
      <c r="BL538" s="324"/>
      <c r="BM538" s="324"/>
      <c r="BN538" s="324"/>
      <c r="BO538" s="324"/>
      <c r="BP538" s="324"/>
      <c r="BQ538" s="324"/>
      <c r="BR538" s="324"/>
      <c r="BS538" s="324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517"/>
      <c r="DI538" s="517"/>
      <c r="DJ538" s="29"/>
      <c r="DK538" s="29"/>
      <c r="DL538" s="29"/>
      <c r="DM538" s="29"/>
      <c r="DN538" s="289"/>
    </row>
    <row r="539" spans="1:118" ht="11.25" customHeight="1">
      <c r="A539" s="1">
        <f t="shared" si="988"/>
        <v>2023</v>
      </c>
      <c r="B539" s="592">
        <f>[3]Demand!C492</f>
        <v>150.11000000000001</v>
      </c>
      <c r="C539" s="592">
        <f>[3]Demand!D492</f>
        <v>150.11000000000001</v>
      </c>
      <c r="D539" s="592">
        <f>[3]Demand!E492</f>
        <v>150.11000000000001</v>
      </c>
      <c r="E539" s="592">
        <f>[3]Demand!F492</f>
        <v>150.11000000000001</v>
      </c>
      <c r="F539" s="592">
        <f>[3]Demand!G492</f>
        <v>150.11000000000001</v>
      </c>
      <c r="G539" s="592">
        <f>[3]Demand!H492</f>
        <v>150.11000000000001</v>
      </c>
      <c r="H539" s="592">
        <f>[3]Demand!I492</f>
        <v>150.11000000000001</v>
      </c>
      <c r="I539" s="592">
        <f>[3]Demand!J492</f>
        <v>150.11000000000001</v>
      </c>
      <c r="J539" s="592">
        <f>[3]Demand!K492</f>
        <v>150.11000000000001</v>
      </c>
      <c r="K539" s="592">
        <f>[3]Demand!L492</f>
        <v>150.11000000000001</v>
      </c>
      <c r="L539" s="592">
        <f>[3]Demand!M492</f>
        <v>150.11000000000001</v>
      </c>
      <c r="M539" s="592">
        <f>[3]Demand!N492</f>
        <v>150.11000000000001</v>
      </c>
      <c r="N539" s="306">
        <f t="shared" si="992"/>
        <v>1801.3200000000006</v>
      </c>
      <c r="P539" s="1">
        <f t="shared" si="990"/>
        <v>2023</v>
      </c>
      <c r="Q539" s="592">
        <f>[3]Demand!S492</f>
        <v>150</v>
      </c>
      <c r="R539" s="592">
        <f>[3]Demand!T492</f>
        <v>150</v>
      </c>
      <c r="S539" s="592">
        <f>[3]Demand!U492</f>
        <v>150</v>
      </c>
      <c r="T539" s="592">
        <f>[3]Demand!V492</f>
        <v>150</v>
      </c>
      <c r="U539" s="592">
        <f>[3]Demand!W492</f>
        <v>150</v>
      </c>
      <c r="V539" s="592">
        <f>[3]Demand!X492</f>
        <v>150</v>
      </c>
      <c r="W539" s="592">
        <f>[3]Demand!Y492</f>
        <v>150</v>
      </c>
      <c r="X539" s="592">
        <f>[3]Demand!Z492</f>
        <v>150</v>
      </c>
      <c r="Y539" s="592">
        <f>[3]Demand!AA492</f>
        <v>150</v>
      </c>
      <c r="Z539" s="592">
        <f>[3]Demand!AB492</f>
        <v>150</v>
      </c>
      <c r="AA539" s="592">
        <f>[3]Demand!AC492</f>
        <v>150</v>
      </c>
      <c r="AB539" s="592">
        <f>[3]Demand!AD492</f>
        <v>150</v>
      </c>
      <c r="AC539" s="306">
        <f t="shared" si="991"/>
        <v>1800</v>
      </c>
      <c r="AG539" s="33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324"/>
      <c r="BL539" s="324"/>
      <c r="BM539" s="324"/>
      <c r="BN539" s="324"/>
      <c r="BO539" s="324"/>
      <c r="BP539" s="324"/>
      <c r="BQ539" s="324"/>
      <c r="BR539" s="324"/>
      <c r="BS539" s="324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517"/>
      <c r="DI539" s="517"/>
      <c r="DJ539" s="29"/>
      <c r="DK539" s="29"/>
      <c r="DL539" s="29"/>
      <c r="DM539" s="29"/>
      <c r="DN539" s="289"/>
    </row>
    <row r="540" spans="1:118" ht="11.25" customHeight="1">
      <c r="A540" s="1">
        <f t="shared" si="988"/>
        <v>2024</v>
      </c>
      <c r="B540" s="592">
        <f>[3]Demand!C493</f>
        <v>150.11000000000001</v>
      </c>
      <c r="C540" s="592">
        <f>[3]Demand!D493</f>
        <v>150.11000000000001</v>
      </c>
      <c r="D540" s="592">
        <f>[3]Demand!E493</f>
        <v>150.11000000000001</v>
      </c>
      <c r="E540" s="592">
        <f>[3]Demand!F493</f>
        <v>150.11000000000001</v>
      </c>
      <c r="F540" s="592">
        <f>[3]Demand!G493</f>
        <v>150.11000000000001</v>
      </c>
      <c r="G540" s="592">
        <f>[3]Demand!H493</f>
        <v>150.11000000000001</v>
      </c>
      <c r="H540" s="592">
        <f>[3]Demand!I493</f>
        <v>150.11000000000001</v>
      </c>
      <c r="I540" s="592">
        <f>[3]Demand!J493</f>
        <v>150.11000000000001</v>
      </c>
      <c r="J540" s="592">
        <f>[3]Demand!K493</f>
        <v>150.11000000000001</v>
      </c>
      <c r="K540" s="592">
        <f>[3]Demand!L493</f>
        <v>150.11000000000001</v>
      </c>
      <c r="L540" s="592">
        <f>[3]Demand!M493</f>
        <v>150.11000000000001</v>
      </c>
      <c r="M540" s="592">
        <f>[3]Demand!N493</f>
        <v>150.11000000000001</v>
      </c>
      <c r="N540" s="306">
        <f t="shared" si="992"/>
        <v>1801.3200000000006</v>
      </c>
      <c r="P540" s="1">
        <f t="shared" si="990"/>
        <v>2024</v>
      </c>
      <c r="Q540" s="592">
        <f>[3]Demand!S493</f>
        <v>150</v>
      </c>
      <c r="R540" s="592">
        <f>[3]Demand!T493</f>
        <v>150</v>
      </c>
      <c r="S540" s="592">
        <f>[3]Demand!U493</f>
        <v>150</v>
      </c>
      <c r="T540" s="592">
        <f>[3]Demand!V493</f>
        <v>150</v>
      </c>
      <c r="U540" s="592">
        <f>[3]Demand!W493</f>
        <v>150</v>
      </c>
      <c r="V540" s="592">
        <f>[3]Demand!X493</f>
        <v>150</v>
      </c>
      <c r="W540" s="592">
        <f>[3]Demand!Y493</f>
        <v>150</v>
      </c>
      <c r="X540" s="592">
        <f>[3]Demand!Z493</f>
        <v>150</v>
      </c>
      <c r="Y540" s="592">
        <f>[3]Demand!AA493</f>
        <v>150</v>
      </c>
      <c r="Z540" s="592">
        <f>[3]Demand!AB493</f>
        <v>150</v>
      </c>
      <c r="AA540" s="592">
        <f>[3]Demand!AC493</f>
        <v>150</v>
      </c>
      <c r="AB540" s="592">
        <f>[3]Demand!AD493</f>
        <v>150</v>
      </c>
      <c r="AC540" s="306">
        <f t="shared" si="991"/>
        <v>1800</v>
      </c>
      <c r="AG540" s="33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324"/>
      <c r="BL540" s="324"/>
      <c r="BM540" s="324"/>
      <c r="BN540" s="324"/>
      <c r="BO540" s="324"/>
      <c r="BP540" s="324"/>
      <c r="BQ540" s="324"/>
      <c r="BR540" s="324"/>
      <c r="BS540" s="324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517"/>
      <c r="DI540" s="517"/>
      <c r="DJ540" s="29"/>
      <c r="DK540" s="29"/>
      <c r="DL540" s="29"/>
      <c r="DM540" s="29"/>
      <c r="DN540" s="289"/>
    </row>
    <row r="541" spans="1:118" ht="11.25" customHeight="1">
      <c r="A541" s="1">
        <f t="shared" si="988"/>
        <v>2025</v>
      </c>
      <c r="B541" s="592">
        <f>[3]Demand!C494</f>
        <v>150.11000000000001</v>
      </c>
      <c r="C541" s="592">
        <f>[3]Demand!D494</f>
        <v>150.11000000000001</v>
      </c>
      <c r="D541" s="592">
        <f>[3]Demand!E494</f>
        <v>150.11000000000001</v>
      </c>
      <c r="E541" s="592">
        <f>[3]Demand!F494</f>
        <v>150.11000000000001</v>
      </c>
      <c r="F541" s="592">
        <f>[3]Demand!G494</f>
        <v>150.11000000000001</v>
      </c>
      <c r="G541" s="592">
        <f>[3]Demand!H494</f>
        <v>150.11000000000001</v>
      </c>
      <c r="H541" s="592">
        <f>[3]Demand!I494</f>
        <v>150.11000000000001</v>
      </c>
      <c r="I541" s="592">
        <f>[3]Demand!J494</f>
        <v>150.11000000000001</v>
      </c>
      <c r="J541" s="592">
        <f>[3]Demand!K494</f>
        <v>150.11000000000001</v>
      </c>
      <c r="K541" s="592">
        <f>[3]Demand!L494</f>
        <v>150.11000000000001</v>
      </c>
      <c r="L541" s="592">
        <f>[3]Demand!M494</f>
        <v>150.11000000000001</v>
      </c>
      <c r="M541" s="592">
        <f>[3]Demand!N494</f>
        <v>150.11000000000001</v>
      </c>
      <c r="N541" s="306">
        <f t="shared" si="992"/>
        <v>1801.3200000000006</v>
      </c>
      <c r="O541" s="26"/>
      <c r="P541" s="1">
        <f t="shared" si="990"/>
        <v>2025</v>
      </c>
      <c r="Q541" s="592">
        <f>[3]Demand!S494</f>
        <v>150</v>
      </c>
      <c r="R541" s="592">
        <f>[3]Demand!T494</f>
        <v>150</v>
      </c>
      <c r="S541" s="592">
        <f>[3]Demand!U494</f>
        <v>150</v>
      </c>
      <c r="T541" s="592">
        <f>[3]Demand!V494</f>
        <v>150</v>
      </c>
      <c r="U541" s="592">
        <f>[3]Demand!W494</f>
        <v>150</v>
      </c>
      <c r="V541" s="592">
        <f>[3]Demand!X494</f>
        <v>150</v>
      </c>
      <c r="W541" s="592">
        <f>[3]Demand!Y494</f>
        <v>150</v>
      </c>
      <c r="X541" s="592">
        <f>[3]Demand!Z494</f>
        <v>150</v>
      </c>
      <c r="Y541" s="592">
        <f>[3]Demand!AA494</f>
        <v>150</v>
      </c>
      <c r="Z541" s="592">
        <f>[3]Demand!AB494</f>
        <v>150</v>
      </c>
      <c r="AA541" s="592">
        <f>[3]Demand!AC494</f>
        <v>150</v>
      </c>
      <c r="AB541" s="592">
        <f>[3]Demand!AD494</f>
        <v>150</v>
      </c>
      <c r="AC541" s="306">
        <f t="shared" si="991"/>
        <v>1800</v>
      </c>
      <c r="AG541" s="33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324"/>
      <c r="BL541" s="324"/>
      <c r="BM541" s="324"/>
      <c r="BN541" s="324"/>
      <c r="BO541" s="324"/>
      <c r="BP541" s="324"/>
      <c r="BQ541" s="324"/>
      <c r="BR541" s="324"/>
      <c r="BS541" s="324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517"/>
      <c r="DI541" s="517"/>
      <c r="DJ541" s="29"/>
      <c r="DK541" s="29"/>
      <c r="DL541" s="29"/>
      <c r="DM541" s="29"/>
      <c r="DN541" s="289"/>
    </row>
    <row r="542" spans="1:118" ht="11.25" customHeight="1">
      <c r="A542" s="1">
        <f t="shared" si="988"/>
        <v>2026</v>
      </c>
      <c r="B542" s="592">
        <f>[3]Demand!C495</f>
        <v>150.11000000000001</v>
      </c>
      <c r="C542" s="592">
        <f>[3]Demand!D495</f>
        <v>150.11000000000001</v>
      </c>
      <c r="D542" s="592">
        <f>[3]Demand!E495</f>
        <v>150.11000000000001</v>
      </c>
      <c r="E542" s="592">
        <f>[3]Demand!F495</f>
        <v>150.11000000000001</v>
      </c>
      <c r="F542" s="592">
        <f>[3]Demand!G495</f>
        <v>150.11000000000001</v>
      </c>
      <c r="G542" s="592">
        <f>[3]Demand!H495</f>
        <v>150.11000000000001</v>
      </c>
      <c r="H542" s="592">
        <f>[3]Demand!I495</f>
        <v>150.11000000000001</v>
      </c>
      <c r="I542" s="592">
        <f>[3]Demand!J495</f>
        <v>150.11000000000001</v>
      </c>
      <c r="J542" s="592">
        <f>[3]Demand!K495</f>
        <v>150.11000000000001</v>
      </c>
      <c r="K542" s="592">
        <f>[3]Demand!L495</f>
        <v>150.11000000000001</v>
      </c>
      <c r="L542" s="592">
        <f>[3]Demand!M495</f>
        <v>150.11000000000001</v>
      </c>
      <c r="M542" s="592">
        <f>[3]Demand!N495</f>
        <v>150.11000000000001</v>
      </c>
      <c r="N542" s="306">
        <f t="shared" si="992"/>
        <v>1801.3200000000006</v>
      </c>
      <c r="P542" s="1">
        <f t="shared" si="990"/>
        <v>2026</v>
      </c>
      <c r="Q542" s="592">
        <f>[3]Demand!S495</f>
        <v>150</v>
      </c>
      <c r="R542" s="592">
        <f>[3]Demand!T495</f>
        <v>150</v>
      </c>
      <c r="S542" s="592">
        <f>[3]Demand!U495</f>
        <v>150</v>
      </c>
      <c r="T542" s="592">
        <f>[3]Demand!V495</f>
        <v>150</v>
      </c>
      <c r="U542" s="592">
        <f>[3]Demand!W495</f>
        <v>150</v>
      </c>
      <c r="V542" s="592">
        <f>[3]Demand!X495</f>
        <v>150</v>
      </c>
      <c r="W542" s="592">
        <f>[3]Demand!Y495</f>
        <v>150</v>
      </c>
      <c r="X542" s="592">
        <f>[3]Demand!Z495</f>
        <v>150</v>
      </c>
      <c r="Y542" s="592">
        <f>[3]Demand!AA495</f>
        <v>150</v>
      </c>
      <c r="Z542" s="592">
        <f>[3]Demand!AB495</f>
        <v>150</v>
      </c>
      <c r="AA542" s="592">
        <f>[3]Demand!AC495</f>
        <v>150</v>
      </c>
      <c r="AB542" s="592">
        <f>[3]Demand!AD495</f>
        <v>150</v>
      </c>
      <c r="AC542" s="306">
        <f t="shared" si="991"/>
        <v>1800</v>
      </c>
      <c r="AG542" s="33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324"/>
      <c r="BL542" s="324"/>
      <c r="BM542" s="324"/>
      <c r="BN542" s="324"/>
      <c r="BO542" s="324"/>
      <c r="BP542" s="324"/>
      <c r="BQ542" s="324"/>
      <c r="BR542" s="324"/>
      <c r="BS542" s="324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517"/>
      <c r="DI542" s="517"/>
      <c r="DJ542" s="29"/>
      <c r="DK542" s="29"/>
      <c r="DL542" s="29"/>
      <c r="DM542" s="29"/>
      <c r="DN542" s="289"/>
    </row>
    <row r="543" spans="1:118" ht="11.25" customHeight="1">
      <c r="A543" s="1">
        <f t="shared" si="988"/>
        <v>2027</v>
      </c>
      <c r="B543" s="592">
        <f>[3]Demand!C496</f>
        <v>150.11000000000001</v>
      </c>
      <c r="C543" s="592">
        <f>[3]Demand!D496</f>
        <v>150.11000000000001</v>
      </c>
      <c r="D543" s="592">
        <f>[3]Demand!E496</f>
        <v>150.11000000000001</v>
      </c>
      <c r="E543" s="592">
        <f>[3]Demand!F496</f>
        <v>150.11000000000001</v>
      </c>
      <c r="F543" s="592">
        <f>[3]Demand!G496</f>
        <v>150.11000000000001</v>
      </c>
      <c r="G543" s="592">
        <f>[3]Demand!H496</f>
        <v>150.11000000000001</v>
      </c>
      <c r="H543" s="592">
        <f>[3]Demand!I496</f>
        <v>150.11000000000001</v>
      </c>
      <c r="I543" s="592">
        <f>[3]Demand!J496</f>
        <v>150.11000000000001</v>
      </c>
      <c r="J543" s="592">
        <f>[3]Demand!K496</f>
        <v>150.11000000000001</v>
      </c>
      <c r="K543" s="592">
        <f>[3]Demand!L496</f>
        <v>150.11000000000001</v>
      </c>
      <c r="L543" s="592">
        <f>[3]Demand!M496</f>
        <v>150.11000000000001</v>
      </c>
      <c r="M543" s="592">
        <f>[3]Demand!N496</f>
        <v>150.11000000000001</v>
      </c>
      <c r="N543" s="306">
        <f t="shared" si="992"/>
        <v>1801.3200000000006</v>
      </c>
      <c r="P543" s="1">
        <f t="shared" si="990"/>
        <v>2027</v>
      </c>
      <c r="Q543" s="592">
        <f>[3]Demand!S496</f>
        <v>150</v>
      </c>
      <c r="R543" s="592">
        <f>[3]Demand!T496</f>
        <v>150</v>
      </c>
      <c r="S543" s="592">
        <f>[3]Demand!U496</f>
        <v>150</v>
      </c>
      <c r="T543" s="592">
        <f>[3]Demand!V496</f>
        <v>150</v>
      </c>
      <c r="U543" s="592">
        <f>[3]Demand!W496</f>
        <v>150</v>
      </c>
      <c r="V543" s="592">
        <f>[3]Demand!X496</f>
        <v>150</v>
      </c>
      <c r="W543" s="592">
        <f>[3]Demand!Y496</f>
        <v>150</v>
      </c>
      <c r="X543" s="592">
        <f>[3]Demand!Z496</f>
        <v>150</v>
      </c>
      <c r="Y543" s="592">
        <f>[3]Demand!AA496</f>
        <v>150</v>
      </c>
      <c r="Z543" s="592">
        <f>[3]Demand!AB496</f>
        <v>150</v>
      </c>
      <c r="AA543" s="592">
        <f>[3]Demand!AC496</f>
        <v>150</v>
      </c>
      <c r="AB543" s="592">
        <f>[3]Demand!AD496</f>
        <v>150</v>
      </c>
      <c r="AC543" s="306">
        <f t="shared" si="991"/>
        <v>1800</v>
      </c>
      <c r="AG543" s="33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324"/>
      <c r="BL543" s="324"/>
      <c r="BM543" s="324"/>
      <c r="BN543" s="324"/>
      <c r="BO543" s="324"/>
      <c r="BP543" s="324"/>
      <c r="BQ543" s="324"/>
      <c r="BR543" s="324"/>
      <c r="BS543" s="324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517"/>
      <c r="DI543" s="517"/>
      <c r="DJ543" s="29"/>
      <c r="DK543" s="29"/>
      <c r="DL543" s="29"/>
      <c r="DM543" s="29"/>
      <c r="DN543" s="289"/>
    </row>
    <row r="544" spans="1:118" ht="11.25" customHeight="1">
      <c r="A544" s="1">
        <f t="shared" si="988"/>
        <v>2028</v>
      </c>
      <c r="B544" s="592">
        <f>[3]Demand!C497</f>
        <v>150.11000000000001</v>
      </c>
      <c r="C544" s="592">
        <f>[3]Demand!D497</f>
        <v>150.11000000000001</v>
      </c>
      <c r="D544" s="592">
        <f>[3]Demand!E497</f>
        <v>150.11000000000001</v>
      </c>
      <c r="E544" s="592">
        <f>[3]Demand!F497</f>
        <v>150.11000000000001</v>
      </c>
      <c r="F544" s="592">
        <f>[3]Demand!G497</f>
        <v>150.11000000000001</v>
      </c>
      <c r="G544" s="592">
        <f>[3]Demand!H497</f>
        <v>150.11000000000001</v>
      </c>
      <c r="H544" s="592">
        <f>[3]Demand!I497</f>
        <v>150.11000000000001</v>
      </c>
      <c r="I544" s="592">
        <f>[3]Demand!J497</f>
        <v>150.11000000000001</v>
      </c>
      <c r="J544" s="592">
        <f>[3]Demand!K497</f>
        <v>150.11000000000001</v>
      </c>
      <c r="K544" s="592">
        <f>[3]Demand!L497</f>
        <v>150.11000000000001</v>
      </c>
      <c r="L544" s="592">
        <f>[3]Demand!M497</f>
        <v>150.11000000000001</v>
      </c>
      <c r="M544" s="592">
        <f>[3]Demand!N497</f>
        <v>150.11000000000001</v>
      </c>
      <c r="N544" s="306">
        <f t="shared" si="992"/>
        <v>1801.3200000000006</v>
      </c>
      <c r="P544" s="1">
        <f t="shared" si="990"/>
        <v>2028</v>
      </c>
      <c r="Q544" s="592">
        <f>[3]Demand!S497</f>
        <v>150</v>
      </c>
      <c r="R544" s="592">
        <f>[3]Demand!T497</f>
        <v>150</v>
      </c>
      <c r="S544" s="592">
        <f>[3]Demand!U497</f>
        <v>150</v>
      </c>
      <c r="T544" s="592">
        <f>[3]Demand!V497</f>
        <v>150</v>
      </c>
      <c r="U544" s="592">
        <f>[3]Demand!W497</f>
        <v>150</v>
      </c>
      <c r="V544" s="592">
        <f>[3]Demand!X497</f>
        <v>150</v>
      </c>
      <c r="W544" s="592">
        <f>[3]Demand!Y497</f>
        <v>150</v>
      </c>
      <c r="X544" s="592">
        <f>[3]Demand!Z497</f>
        <v>150</v>
      </c>
      <c r="Y544" s="592">
        <f>[3]Demand!AA497</f>
        <v>150</v>
      </c>
      <c r="Z544" s="592">
        <f>[3]Demand!AB497</f>
        <v>150</v>
      </c>
      <c r="AA544" s="592">
        <f>[3]Demand!AC497</f>
        <v>150</v>
      </c>
      <c r="AB544" s="592">
        <f>[3]Demand!AD497</f>
        <v>150</v>
      </c>
      <c r="AC544" s="306">
        <f t="shared" si="991"/>
        <v>1800</v>
      </c>
      <c r="AG544" s="33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324"/>
      <c r="BL544" s="324"/>
      <c r="BM544" s="324"/>
      <c r="BN544" s="324"/>
      <c r="BO544" s="324"/>
      <c r="BP544" s="324"/>
      <c r="BQ544" s="324"/>
      <c r="BR544" s="324"/>
      <c r="BS544" s="324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517"/>
      <c r="DI544" s="517"/>
      <c r="DJ544" s="29"/>
      <c r="DK544" s="29"/>
      <c r="DL544" s="29"/>
      <c r="DM544" s="29"/>
      <c r="DN544" s="289"/>
    </row>
    <row r="545" spans="1:118" s="26" customFormat="1" ht="11.25" customHeight="1">
      <c r="A545" s="1">
        <f t="shared" si="988"/>
        <v>2029</v>
      </c>
      <c r="B545" s="592">
        <f>[3]Demand!C498</f>
        <v>150.11000000000001</v>
      </c>
      <c r="C545" s="592">
        <f>[3]Demand!D498</f>
        <v>150.11000000000001</v>
      </c>
      <c r="D545" s="592">
        <f>[3]Demand!E498</f>
        <v>150.11000000000001</v>
      </c>
      <c r="E545" s="592">
        <f>[3]Demand!F498</f>
        <v>150.11000000000001</v>
      </c>
      <c r="F545" s="592">
        <f>[3]Demand!G498</f>
        <v>150.11000000000001</v>
      </c>
      <c r="G545" s="592">
        <f>[3]Demand!H498</f>
        <v>150.11000000000001</v>
      </c>
      <c r="H545" s="592">
        <f>[3]Demand!I498</f>
        <v>150.11000000000001</v>
      </c>
      <c r="I545" s="592">
        <f>[3]Demand!J498</f>
        <v>150.11000000000001</v>
      </c>
      <c r="J545" s="592">
        <f>[3]Demand!K498</f>
        <v>150.11000000000001</v>
      </c>
      <c r="K545" s="592">
        <f>[3]Demand!L498</f>
        <v>150.11000000000001</v>
      </c>
      <c r="L545" s="592">
        <f>[3]Demand!M498</f>
        <v>150.11000000000001</v>
      </c>
      <c r="M545" s="592">
        <f>[3]Demand!N498</f>
        <v>150.11000000000001</v>
      </c>
      <c r="N545" s="306">
        <f t="shared" si="992"/>
        <v>1801.3200000000006</v>
      </c>
      <c r="O545" s="29"/>
      <c r="P545" s="1">
        <f t="shared" si="990"/>
        <v>2029</v>
      </c>
      <c r="Q545" s="592">
        <f>[3]Demand!S498</f>
        <v>150</v>
      </c>
      <c r="R545" s="592">
        <f>[3]Demand!T498</f>
        <v>150</v>
      </c>
      <c r="S545" s="592">
        <f>[3]Demand!U498</f>
        <v>150</v>
      </c>
      <c r="T545" s="592">
        <f>[3]Demand!V498</f>
        <v>150</v>
      </c>
      <c r="U545" s="592">
        <f>[3]Demand!W498</f>
        <v>150</v>
      </c>
      <c r="V545" s="592">
        <f>[3]Demand!X498</f>
        <v>150</v>
      </c>
      <c r="W545" s="592">
        <f>[3]Demand!Y498</f>
        <v>150</v>
      </c>
      <c r="X545" s="592">
        <f>[3]Demand!Z498</f>
        <v>150</v>
      </c>
      <c r="Y545" s="592">
        <f>[3]Demand!AA498</f>
        <v>150</v>
      </c>
      <c r="Z545" s="592">
        <f>[3]Demand!AB498</f>
        <v>150</v>
      </c>
      <c r="AA545" s="592">
        <f>[3]Demand!AC498</f>
        <v>150</v>
      </c>
      <c r="AB545" s="592">
        <f>[3]Demand!AD498</f>
        <v>150</v>
      </c>
      <c r="AC545" s="306">
        <f t="shared" si="991"/>
        <v>1800</v>
      </c>
      <c r="AG545" s="33"/>
      <c r="AH545" s="32"/>
      <c r="AI545" s="25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616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332"/>
      <c r="BL545" s="332"/>
      <c r="BM545" s="332"/>
      <c r="BN545" s="332"/>
      <c r="BO545" s="332"/>
      <c r="BP545" s="332"/>
      <c r="BQ545" s="332"/>
      <c r="BR545" s="332"/>
      <c r="BS545" s="332"/>
      <c r="BT545" s="172"/>
      <c r="BU545" s="172"/>
      <c r="BV545" s="172"/>
      <c r="BW545" s="172"/>
      <c r="BX545" s="172"/>
      <c r="BY545" s="172"/>
      <c r="BZ545" s="172"/>
      <c r="CA545" s="172"/>
      <c r="CB545" s="172"/>
      <c r="CC545" s="172"/>
      <c r="CD545" s="172"/>
      <c r="CE545" s="172"/>
      <c r="CF545" s="172"/>
      <c r="CG545" s="172"/>
      <c r="CH545" s="172"/>
      <c r="CI545" s="172"/>
      <c r="CJ545" s="172"/>
      <c r="CK545" s="172"/>
      <c r="CL545" s="172"/>
      <c r="CM545" s="172"/>
      <c r="CN545" s="172"/>
      <c r="CO545" s="172"/>
      <c r="CP545" s="172"/>
      <c r="CQ545" s="616"/>
      <c r="CR545" s="172"/>
      <c r="CS545" s="172"/>
      <c r="CT545" s="172"/>
      <c r="CU545" s="172"/>
      <c r="CV545" s="172"/>
      <c r="CW545" s="172"/>
      <c r="CX545" s="172"/>
      <c r="CY545" s="172"/>
      <c r="CZ545" s="172"/>
      <c r="DA545" s="172"/>
      <c r="DB545" s="172"/>
      <c r="DC545" s="172"/>
      <c r="DD545" s="172"/>
      <c r="DE545" s="172"/>
      <c r="DF545" s="172"/>
      <c r="DG545" s="172"/>
      <c r="DH545" s="519"/>
      <c r="DI545" s="519"/>
      <c r="DJ545" s="172"/>
      <c r="DK545" s="172"/>
      <c r="DL545" s="172"/>
      <c r="DM545" s="172"/>
      <c r="DN545" s="599"/>
    </row>
    <row r="546" spans="1:118" ht="11.25" customHeight="1">
      <c r="A546" s="1">
        <f t="shared" si="988"/>
        <v>2030</v>
      </c>
      <c r="B546" s="592">
        <f>[3]Demand!C499</f>
        <v>150.11000000000001</v>
      </c>
      <c r="C546" s="592">
        <f>[3]Demand!D499</f>
        <v>150.11000000000001</v>
      </c>
      <c r="D546" s="592">
        <f>[3]Demand!E499</f>
        <v>150.11000000000001</v>
      </c>
      <c r="E546" s="592">
        <f>[3]Demand!F499</f>
        <v>150.11000000000001</v>
      </c>
      <c r="F546" s="592">
        <f>[3]Demand!G499</f>
        <v>150.11000000000001</v>
      </c>
      <c r="G546" s="592">
        <f>[3]Demand!H499</f>
        <v>150.11000000000001</v>
      </c>
      <c r="H546" s="592">
        <f>[3]Demand!I499</f>
        <v>150.11000000000001</v>
      </c>
      <c r="I546" s="592">
        <f>[3]Demand!J499</f>
        <v>150.11000000000001</v>
      </c>
      <c r="J546" s="592">
        <f>[3]Demand!K499</f>
        <v>150.11000000000001</v>
      </c>
      <c r="K546" s="592">
        <f>[3]Demand!L499</f>
        <v>150.11000000000001</v>
      </c>
      <c r="L546" s="592">
        <f>[3]Demand!M499</f>
        <v>150.11000000000001</v>
      </c>
      <c r="M546" s="592">
        <f>[3]Demand!N499</f>
        <v>150.11000000000001</v>
      </c>
      <c r="N546" s="306">
        <f t="shared" si="992"/>
        <v>1801.3200000000006</v>
      </c>
      <c r="P546" s="1">
        <f t="shared" si="990"/>
        <v>2030</v>
      </c>
      <c r="Q546" s="592">
        <f>[3]Demand!S499</f>
        <v>150</v>
      </c>
      <c r="R546" s="592">
        <f>[3]Demand!T499</f>
        <v>150</v>
      </c>
      <c r="S546" s="592">
        <f>[3]Demand!U499</f>
        <v>150</v>
      </c>
      <c r="T546" s="592">
        <f>[3]Demand!V499</f>
        <v>150</v>
      </c>
      <c r="U546" s="592">
        <f>[3]Demand!W499</f>
        <v>150</v>
      </c>
      <c r="V546" s="592">
        <f>[3]Demand!X499</f>
        <v>150</v>
      </c>
      <c r="W546" s="592">
        <f>[3]Demand!Y499</f>
        <v>150</v>
      </c>
      <c r="X546" s="592">
        <f>[3]Demand!Z499</f>
        <v>150</v>
      </c>
      <c r="Y546" s="592">
        <f>[3]Demand!AA499</f>
        <v>150</v>
      </c>
      <c r="Z546" s="592">
        <f>[3]Demand!AB499</f>
        <v>150</v>
      </c>
      <c r="AA546" s="592">
        <f>[3]Demand!AC499</f>
        <v>150</v>
      </c>
      <c r="AB546" s="592">
        <f>[3]Demand!AD499</f>
        <v>150</v>
      </c>
      <c r="AC546" s="306">
        <f t="shared" si="991"/>
        <v>1800</v>
      </c>
      <c r="AG546" s="33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324"/>
      <c r="BL546" s="324"/>
      <c r="BM546" s="324"/>
      <c r="BN546" s="324"/>
      <c r="BO546" s="324"/>
      <c r="BP546" s="324"/>
      <c r="BQ546" s="324"/>
      <c r="BR546" s="324"/>
      <c r="BS546" s="324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517"/>
      <c r="DI546" s="517"/>
      <c r="DJ546" s="29"/>
      <c r="DK546" s="29"/>
      <c r="DL546" s="29"/>
      <c r="DM546" s="29"/>
      <c r="DN546" s="289"/>
    </row>
    <row r="547" spans="1:118" ht="11.25" customHeight="1">
      <c r="A547" s="1">
        <f t="shared" si="988"/>
        <v>2031</v>
      </c>
      <c r="B547" s="592">
        <f>[3]Demand!C500</f>
        <v>150.11000000000001</v>
      </c>
      <c r="C547" s="592">
        <f>[3]Demand!D500</f>
        <v>150.11000000000001</v>
      </c>
      <c r="D547" s="592">
        <f>[3]Demand!E500</f>
        <v>150.11000000000001</v>
      </c>
      <c r="E547" s="592">
        <f>[3]Demand!F500</f>
        <v>150.11000000000001</v>
      </c>
      <c r="F547" s="592">
        <f>[3]Demand!G500</f>
        <v>150.11000000000001</v>
      </c>
      <c r="G547" s="592">
        <f>[3]Demand!H500</f>
        <v>150.11000000000001</v>
      </c>
      <c r="H547" s="592">
        <f>[3]Demand!I500</f>
        <v>150.11000000000001</v>
      </c>
      <c r="I547" s="592">
        <f>[3]Demand!J500</f>
        <v>150.11000000000001</v>
      </c>
      <c r="J547" s="592">
        <f>[3]Demand!K500</f>
        <v>150.11000000000001</v>
      </c>
      <c r="K547" s="592">
        <f>[3]Demand!L500</f>
        <v>150.11000000000001</v>
      </c>
      <c r="L547" s="592">
        <f>[3]Demand!M500</f>
        <v>150.11000000000001</v>
      </c>
      <c r="M547" s="592">
        <f>[3]Demand!N500</f>
        <v>150.11000000000001</v>
      </c>
      <c r="N547" s="306">
        <f t="shared" si="992"/>
        <v>1801.3200000000006</v>
      </c>
      <c r="P547" s="1">
        <f t="shared" si="990"/>
        <v>2031</v>
      </c>
      <c r="Q547" s="592">
        <f>[3]Demand!S500</f>
        <v>150</v>
      </c>
      <c r="R547" s="592">
        <f>[3]Demand!T500</f>
        <v>150</v>
      </c>
      <c r="S547" s="592">
        <f>[3]Demand!U500</f>
        <v>150</v>
      </c>
      <c r="T547" s="592">
        <f>[3]Demand!V500</f>
        <v>150</v>
      </c>
      <c r="U547" s="592">
        <f>[3]Demand!W500</f>
        <v>150</v>
      </c>
      <c r="V547" s="592">
        <f>[3]Demand!X500</f>
        <v>150</v>
      </c>
      <c r="W547" s="592">
        <f>[3]Demand!Y500</f>
        <v>150</v>
      </c>
      <c r="X547" s="592">
        <f>[3]Demand!Z500</f>
        <v>150</v>
      </c>
      <c r="Y547" s="592">
        <f>[3]Demand!AA500</f>
        <v>150</v>
      </c>
      <c r="Z547" s="592">
        <f>[3]Demand!AB500</f>
        <v>150</v>
      </c>
      <c r="AA547" s="592">
        <f>[3]Demand!AC500</f>
        <v>150</v>
      </c>
      <c r="AB547" s="592">
        <f>[3]Demand!AD500</f>
        <v>150</v>
      </c>
      <c r="AC547" s="306">
        <f t="shared" si="991"/>
        <v>1800</v>
      </c>
      <c r="AE547" s="34"/>
      <c r="AF547" s="34"/>
      <c r="AG547" s="33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324"/>
      <c r="BL547" s="324"/>
      <c r="BM547" s="324"/>
      <c r="BN547" s="324"/>
      <c r="BO547" s="324"/>
      <c r="BP547" s="324"/>
      <c r="BQ547" s="324"/>
      <c r="BR547" s="324"/>
      <c r="BS547" s="324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517"/>
      <c r="DI547" s="517"/>
      <c r="DJ547" s="29"/>
      <c r="DK547" s="29"/>
      <c r="DL547" s="29"/>
      <c r="DM547" s="29"/>
      <c r="DN547" s="289"/>
    </row>
    <row r="548" spans="1:118" ht="11.25" customHeight="1">
      <c r="A548" s="1">
        <f t="shared" si="988"/>
        <v>2032</v>
      </c>
      <c r="B548" s="592">
        <f>[3]Demand!C501</f>
        <v>150.11000000000001</v>
      </c>
      <c r="C548" s="592">
        <f>[3]Demand!D501</f>
        <v>150.11000000000001</v>
      </c>
      <c r="D548" s="592">
        <f>[3]Demand!E501</f>
        <v>150.11000000000001</v>
      </c>
      <c r="E548" s="592">
        <f>[3]Demand!F501</f>
        <v>150.11000000000001</v>
      </c>
      <c r="F548" s="592">
        <f>[3]Demand!G501</f>
        <v>150.11000000000001</v>
      </c>
      <c r="G548" s="592">
        <f>[3]Demand!H501</f>
        <v>150.11000000000001</v>
      </c>
      <c r="H548" s="592">
        <f>[3]Demand!I501</f>
        <v>150.11000000000001</v>
      </c>
      <c r="I548" s="592">
        <f>[3]Demand!J501</f>
        <v>150.11000000000001</v>
      </c>
      <c r="J548" s="592">
        <f>[3]Demand!K501</f>
        <v>150.11000000000001</v>
      </c>
      <c r="K548" s="592">
        <f>[3]Demand!L501</f>
        <v>150.11000000000001</v>
      </c>
      <c r="L548" s="592">
        <f>[3]Demand!M501</f>
        <v>150.11000000000001</v>
      </c>
      <c r="M548" s="592">
        <f>[3]Demand!N501</f>
        <v>150.11000000000001</v>
      </c>
      <c r="N548" s="306">
        <f t="shared" si="992"/>
        <v>1801.3200000000006</v>
      </c>
      <c r="P548" s="1">
        <f t="shared" si="990"/>
        <v>2032</v>
      </c>
      <c r="Q548" s="592">
        <f>[3]Demand!S501</f>
        <v>150</v>
      </c>
      <c r="R548" s="592">
        <f>[3]Demand!T501</f>
        <v>150</v>
      </c>
      <c r="S548" s="592">
        <f>[3]Demand!U501</f>
        <v>150</v>
      </c>
      <c r="T548" s="592">
        <f>[3]Demand!V501</f>
        <v>150</v>
      </c>
      <c r="U548" s="592">
        <f>[3]Demand!W501</f>
        <v>150</v>
      </c>
      <c r="V548" s="592">
        <f>[3]Demand!X501</f>
        <v>150</v>
      </c>
      <c r="W548" s="592">
        <f>[3]Demand!Y501</f>
        <v>150</v>
      </c>
      <c r="X548" s="592">
        <f>[3]Demand!Z501</f>
        <v>150</v>
      </c>
      <c r="Y548" s="592">
        <f>[3]Demand!AA501</f>
        <v>150</v>
      </c>
      <c r="Z548" s="592">
        <f>[3]Demand!AB501</f>
        <v>150</v>
      </c>
      <c r="AA548" s="592">
        <f>[3]Demand!AC501</f>
        <v>150</v>
      </c>
      <c r="AB548" s="592">
        <f>[3]Demand!AD501</f>
        <v>150</v>
      </c>
      <c r="AC548" s="306">
        <f t="shared" si="991"/>
        <v>1800</v>
      </c>
      <c r="AG548" s="33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324"/>
      <c r="BL548" s="324"/>
      <c r="BM548" s="324"/>
      <c r="BN548" s="324"/>
      <c r="BO548" s="324"/>
      <c r="BP548" s="324"/>
      <c r="BQ548" s="324"/>
      <c r="BR548" s="324"/>
      <c r="BS548" s="324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517"/>
      <c r="DI548" s="517"/>
      <c r="DJ548" s="29"/>
      <c r="DK548" s="29"/>
      <c r="DL548" s="29"/>
      <c r="DM548" s="29"/>
      <c r="DN548" s="289"/>
    </row>
    <row r="549" spans="1:118" ht="11.25" customHeight="1">
      <c r="A549" s="1">
        <f t="shared" si="988"/>
        <v>2033</v>
      </c>
      <c r="B549" s="592">
        <f>[3]Demand!C502</f>
        <v>150.11000000000001</v>
      </c>
      <c r="C549" s="592">
        <f>[3]Demand!D502</f>
        <v>150.11000000000001</v>
      </c>
      <c r="D549" s="592">
        <f>[3]Demand!E502</f>
        <v>150.11000000000001</v>
      </c>
      <c r="E549" s="592">
        <f>[3]Demand!F502</f>
        <v>150.11000000000001</v>
      </c>
      <c r="F549" s="592">
        <f>[3]Demand!G502</f>
        <v>150.11000000000001</v>
      </c>
      <c r="G549" s="592">
        <f>[3]Demand!H502</f>
        <v>150.11000000000001</v>
      </c>
      <c r="H549" s="592">
        <f>[3]Demand!I502</f>
        <v>150.11000000000001</v>
      </c>
      <c r="I549" s="592">
        <f>[3]Demand!J502</f>
        <v>150.11000000000001</v>
      </c>
      <c r="J549" s="592">
        <f>[3]Demand!K502</f>
        <v>150.11000000000001</v>
      </c>
      <c r="K549" s="592">
        <f>[3]Demand!L502</f>
        <v>150.11000000000001</v>
      </c>
      <c r="L549" s="592">
        <f>[3]Demand!M502</f>
        <v>150.11000000000001</v>
      </c>
      <c r="M549" s="592">
        <f>[3]Demand!N502</f>
        <v>150.11000000000001</v>
      </c>
      <c r="N549" s="306">
        <f t="shared" si="992"/>
        <v>1801.3200000000006</v>
      </c>
      <c r="P549" s="1">
        <f t="shared" si="990"/>
        <v>2033</v>
      </c>
      <c r="Q549" s="592">
        <f>[3]Demand!S502</f>
        <v>150</v>
      </c>
      <c r="R549" s="592">
        <f>[3]Demand!T502</f>
        <v>150</v>
      </c>
      <c r="S549" s="592">
        <f>[3]Demand!U502</f>
        <v>150</v>
      </c>
      <c r="T549" s="592">
        <f>[3]Demand!V502</f>
        <v>150</v>
      </c>
      <c r="U549" s="592">
        <f>[3]Demand!W502</f>
        <v>150</v>
      </c>
      <c r="V549" s="592">
        <f>[3]Demand!X502</f>
        <v>150</v>
      </c>
      <c r="W549" s="592">
        <f>[3]Demand!Y502</f>
        <v>150</v>
      </c>
      <c r="X549" s="592">
        <f>[3]Demand!Z502</f>
        <v>150</v>
      </c>
      <c r="Y549" s="592">
        <f>[3]Demand!AA502</f>
        <v>150</v>
      </c>
      <c r="Z549" s="592">
        <f>[3]Demand!AB502</f>
        <v>150</v>
      </c>
      <c r="AA549" s="592">
        <f>[3]Demand!AC502</f>
        <v>150</v>
      </c>
      <c r="AB549" s="592">
        <f>[3]Demand!AD502</f>
        <v>150</v>
      </c>
      <c r="AC549" s="306">
        <f t="shared" si="991"/>
        <v>1800</v>
      </c>
      <c r="AG549" s="25"/>
      <c r="AH549" s="25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324"/>
      <c r="BL549" s="324"/>
      <c r="BM549" s="324"/>
      <c r="BN549" s="324"/>
      <c r="BO549" s="324"/>
      <c r="BP549" s="324"/>
      <c r="BQ549" s="324"/>
      <c r="BR549" s="324"/>
      <c r="BS549" s="324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517"/>
      <c r="DI549" s="517"/>
      <c r="DJ549" s="29"/>
      <c r="DK549" s="29"/>
      <c r="DL549" s="29"/>
      <c r="DM549" s="29"/>
      <c r="DN549" s="289"/>
    </row>
    <row r="550" spans="1:118" ht="11.25" customHeight="1">
      <c r="A550" s="1">
        <f t="shared" si="988"/>
        <v>2034</v>
      </c>
      <c r="B550" s="592">
        <f>[3]Demand!C503</f>
        <v>150.11000000000001</v>
      </c>
      <c r="C550" s="592">
        <f>[3]Demand!D503</f>
        <v>150.11000000000001</v>
      </c>
      <c r="D550" s="592">
        <f>[3]Demand!E503</f>
        <v>150.11000000000001</v>
      </c>
      <c r="E550" s="592">
        <f>[3]Demand!F503</f>
        <v>150.11000000000001</v>
      </c>
      <c r="F550" s="592">
        <f>[3]Demand!G503</f>
        <v>150.11000000000001</v>
      </c>
      <c r="G550" s="592">
        <f>[3]Demand!H503</f>
        <v>150.11000000000001</v>
      </c>
      <c r="H550" s="592">
        <f>[3]Demand!I503</f>
        <v>150.11000000000001</v>
      </c>
      <c r="I550" s="592">
        <f>[3]Demand!J503</f>
        <v>150.11000000000001</v>
      </c>
      <c r="J550" s="592">
        <f>[3]Demand!K503</f>
        <v>150.11000000000001</v>
      </c>
      <c r="K550" s="592">
        <f>[3]Demand!L503</f>
        <v>150.11000000000001</v>
      </c>
      <c r="L550" s="592">
        <f>[3]Demand!M503</f>
        <v>150.11000000000001</v>
      </c>
      <c r="M550" s="592">
        <f>[3]Demand!N503</f>
        <v>150.11000000000001</v>
      </c>
      <c r="N550" s="306">
        <f t="shared" si="992"/>
        <v>1801.3200000000006</v>
      </c>
      <c r="P550" s="1">
        <f t="shared" si="990"/>
        <v>2034</v>
      </c>
      <c r="Q550" s="592">
        <f>[3]Demand!S503</f>
        <v>150</v>
      </c>
      <c r="R550" s="592">
        <f>[3]Demand!T503</f>
        <v>150</v>
      </c>
      <c r="S550" s="592">
        <f>[3]Demand!U503</f>
        <v>150</v>
      </c>
      <c r="T550" s="592">
        <f>[3]Demand!V503</f>
        <v>150</v>
      </c>
      <c r="U550" s="592">
        <f>[3]Demand!W503</f>
        <v>150</v>
      </c>
      <c r="V550" s="592">
        <f>[3]Demand!X503</f>
        <v>150</v>
      </c>
      <c r="W550" s="592">
        <f>[3]Demand!Y503</f>
        <v>150</v>
      </c>
      <c r="X550" s="592">
        <f>[3]Demand!Z503</f>
        <v>150</v>
      </c>
      <c r="Y550" s="592">
        <f>[3]Demand!AA503</f>
        <v>150</v>
      </c>
      <c r="Z550" s="592">
        <f>[3]Demand!AB503</f>
        <v>150</v>
      </c>
      <c r="AA550" s="592">
        <f>[3]Demand!AC503</f>
        <v>150</v>
      </c>
      <c r="AB550" s="592">
        <f>[3]Demand!AD503</f>
        <v>150</v>
      </c>
      <c r="AC550" s="306">
        <f t="shared" si="991"/>
        <v>1800</v>
      </c>
      <c r="AG550" s="25"/>
      <c r="AH550" s="25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324"/>
      <c r="BL550" s="324"/>
      <c r="BM550" s="324"/>
      <c r="BN550" s="324"/>
      <c r="BO550" s="324"/>
      <c r="BP550" s="324"/>
      <c r="BQ550" s="324"/>
      <c r="BR550" s="324"/>
      <c r="BS550" s="324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517"/>
      <c r="DI550" s="517"/>
      <c r="DJ550" s="29"/>
      <c r="DK550" s="29"/>
      <c r="DL550" s="29"/>
      <c r="DM550" s="29"/>
      <c r="DN550" s="289"/>
    </row>
    <row r="551" spans="1:118" ht="11.25" customHeight="1">
      <c r="A551" s="1">
        <f t="shared" si="988"/>
        <v>2035</v>
      </c>
      <c r="B551" s="592">
        <f>[3]Demand!C504</f>
        <v>150.11000000000001</v>
      </c>
      <c r="C551" s="592">
        <f>[3]Demand!D504</f>
        <v>150.11000000000001</v>
      </c>
      <c r="D551" s="592">
        <f>[3]Demand!E504</f>
        <v>150.11000000000001</v>
      </c>
      <c r="E551" s="592">
        <f>[3]Demand!F504</f>
        <v>150.11000000000001</v>
      </c>
      <c r="F551" s="592">
        <f>[3]Demand!G504</f>
        <v>150.11000000000001</v>
      </c>
      <c r="G551" s="592">
        <f>[3]Demand!H504</f>
        <v>150.11000000000001</v>
      </c>
      <c r="H551" s="592">
        <f>[3]Demand!I504</f>
        <v>150.11000000000001</v>
      </c>
      <c r="I551" s="592">
        <f>[3]Demand!J504</f>
        <v>150.11000000000001</v>
      </c>
      <c r="J551" s="592">
        <f>[3]Demand!K504</f>
        <v>150.11000000000001</v>
      </c>
      <c r="K551" s="592">
        <f>[3]Demand!L504</f>
        <v>150.11000000000001</v>
      </c>
      <c r="L551" s="592">
        <f>[3]Demand!M504</f>
        <v>150.11000000000001</v>
      </c>
      <c r="M551" s="592">
        <f>[3]Demand!N504</f>
        <v>150.11000000000001</v>
      </c>
      <c r="N551" s="306">
        <f t="shared" si="992"/>
        <v>1801.3200000000006</v>
      </c>
      <c r="P551" s="1">
        <f t="shared" si="990"/>
        <v>2035</v>
      </c>
      <c r="Q551" s="592">
        <f>[3]Demand!S504</f>
        <v>150</v>
      </c>
      <c r="R551" s="592">
        <f>[3]Demand!T504</f>
        <v>150</v>
      </c>
      <c r="S551" s="592">
        <f>[3]Demand!U504</f>
        <v>150</v>
      </c>
      <c r="T551" s="592">
        <f>[3]Demand!V504</f>
        <v>150</v>
      </c>
      <c r="U551" s="592">
        <f>[3]Demand!W504</f>
        <v>150</v>
      </c>
      <c r="V551" s="592">
        <f>[3]Demand!X504</f>
        <v>150</v>
      </c>
      <c r="W551" s="592">
        <f>[3]Demand!Y504</f>
        <v>150</v>
      </c>
      <c r="X551" s="592">
        <f>[3]Demand!Z504</f>
        <v>150</v>
      </c>
      <c r="Y551" s="592">
        <f>[3]Demand!AA504</f>
        <v>150</v>
      </c>
      <c r="Z551" s="592">
        <f>[3]Demand!AB504</f>
        <v>150</v>
      </c>
      <c r="AA551" s="592">
        <f>[3]Demand!AC504</f>
        <v>150</v>
      </c>
      <c r="AB551" s="592">
        <f>[3]Demand!AD504</f>
        <v>150</v>
      </c>
      <c r="AC551" s="306">
        <f t="shared" si="991"/>
        <v>1800</v>
      </c>
      <c r="AG551" s="25"/>
      <c r="AH551" s="25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324"/>
      <c r="BL551" s="324"/>
      <c r="BM551" s="324"/>
      <c r="BN551" s="324"/>
      <c r="BO551" s="324"/>
      <c r="BP551" s="324"/>
      <c r="BQ551" s="324"/>
      <c r="BR551" s="324"/>
      <c r="BS551" s="324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517"/>
      <c r="DI551" s="517"/>
      <c r="DJ551" s="29"/>
      <c r="DK551" s="29"/>
      <c r="DL551" s="29"/>
      <c r="DM551" s="29"/>
      <c r="DN551" s="289"/>
    </row>
    <row r="552" spans="1:118" ht="11.25" customHeight="1">
      <c r="A552" s="1">
        <f t="shared" si="988"/>
        <v>2036</v>
      </c>
      <c r="B552" s="592">
        <f>[3]Demand!C505</f>
        <v>150.11000000000001</v>
      </c>
      <c r="C552" s="592">
        <f>[3]Demand!D505</f>
        <v>150.11000000000001</v>
      </c>
      <c r="D552" s="592">
        <f>[3]Demand!E505</f>
        <v>150.11000000000001</v>
      </c>
      <c r="E552" s="592">
        <f>[3]Demand!F505</f>
        <v>150.11000000000001</v>
      </c>
      <c r="F552" s="592">
        <f>[3]Demand!G505</f>
        <v>150.11000000000001</v>
      </c>
      <c r="G552" s="592">
        <f>[3]Demand!H505</f>
        <v>150.11000000000001</v>
      </c>
      <c r="H552" s="592">
        <f>[3]Demand!I505</f>
        <v>150.11000000000001</v>
      </c>
      <c r="I552" s="592">
        <f>[3]Demand!J505</f>
        <v>150.11000000000001</v>
      </c>
      <c r="J552" s="592">
        <f>[3]Demand!K505</f>
        <v>150.11000000000001</v>
      </c>
      <c r="K552" s="592">
        <f>[3]Demand!L505</f>
        <v>150.11000000000001</v>
      </c>
      <c r="L552" s="592">
        <f>[3]Demand!M505</f>
        <v>150.11000000000001</v>
      </c>
      <c r="M552" s="592">
        <f>[3]Demand!N505</f>
        <v>150.11000000000001</v>
      </c>
      <c r="N552" s="306">
        <f t="shared" si="992"/>
        <v>1801.3200000000006</v>
      </c>
      <c r="P552" s="1">
        <f t="shared" si="990"/>
        <v>2036</v>
      </c>
      <c r="Q552" s="592">
        <f>[3]Demand!S505</f>
        <v>150</v>
      </c>
      <c r="R552" s="592">
        <f>[3]Demand!T505</f>
        <v>150</v>
      </c>
      <c r="S552" s="592">
        <f>[3]Demand!U505</f>
        <v>150</v>
      </c>
      <c r="T552" s="592">
        <f>[3]Demand!V505</f>
        <v>150</v>
      </c>
      <c r="U552" s="592">
        <f>[3]Demand!W505</f>
        <v>150</v>
      </c>
      <c r="V552" s="592">
        <f>[3]Demand!X505</f>
        <v>150</v>
      </c>
      <c r="W552" s="592">
        <f>[3]Demand!Y505</f>
        <v>150</v>
      </c>
      <c r="X552" s="592">
        <f>[3]Demand!Z505</f>
        <v>150</v>
      </c>
      <c r="Y552" s="592">
        <f>[3]Demand!AA505</f>
        <v>150</v>
      </c>
      <c r="Z552" s="592">
        <f>[3]Demand!AB505</f>
        <v>150</v>
      </c>
      <c r="AA552" s="592">
        <f>[3]Demand!AC505</f>
        <v>150</v>
      </c>
      <c r="AB552" s="592">
        <f>[3]Demand!AD505</f>
        <v>150</v>
      </c>
      <c r="AC552" s="306">
        <f t="shared" si="991"/>
        <v>1800</v>
      </c>
      <c r="AG552" s="29"/>
      <c r="AH552" s="25"/>
      <c r="AI552" s="29"/>
      <c r="AJ552" s="32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324"/>
      <c r="BL552" s="324"/>
      <c r="BM552" s="324"/>
      <c r="BN552" s="324"/>
      <c r="BO552" s="324"/>
      <c r="BP552" s="324"/>
      <c r="BQ552" s="324"/>
      <c r="BR552" s="324"/>
      <c r="BS552" s="324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517"/>
      <c r="DI552" s="517"/>
      <c r="DJ552" s="29"/>
      <c r="DK552" s="29"/>
      <c r="DL552" s="29"/>
      <c r="DM552" s="29"/>
      <c r="DN552" s="289"/>
    </row>
    <row r="553" spans="1:118" ht="11.25" customHeight="1">
      <c r="A553" s="1">
        <f t="shared" si="988"/>
        <v>2037</v>
      </c>
      <c r="B553" s="592">
        <f>[3]Demand!C506</f>
        <v>150.11000000000001</v>
      </c>
      <c r="C553" s="592">
        <f>[3]Demand!D506</f>
        <v>150.11000000000001</v>
      </c>
      <c r="D553" s="592">
        <f>[3]Demand!E506</f>
        <v>150.11000000000001</v>
      </c>
      <c r="E553" s="592">
        <f>[3]Demand!F506</f>
        <v>150.11000000000001</v>
      </c>
      <c r="F553" s="592">
        <f>[3]Demand!G506</f>
        <v>150.11000000000001</v>
      </c>
      <c r="G553" s="592">
        <f>[3]Demand!H506</f>
        <v>150.11000000000001</v>
      </c>
      <c r="H553" s="592">
        <f>[3]Demand!I506</f>
        <v>150.11000000000001</v>
      </c>
      <c r="I553" s="592">
        <f>[3]Demand!J506</f>
        <v>150.11000000000001</v>
      </c>
      <c r="J553" s="592">
        <f>[3]Demand!K506</f>
        <v>150.11000000000001</v>
      </c>
      <c r="K553" s="592">
        <f>[3]Demand!L506</f>
        <v>150.11000000000001</v>
      </c>
      <c r="L553" s="592">
        <f>[3]Demand!M506</f>
        <v>150.11000000000001</v>
      </c>
      <c r="M553" s="592">
        <f>[3]Demand!N506</f>
        <v>150.11000000000001</v>
      </c>
      <c r="N553" s="306">
        <f t="shared" si="992"/>
        <v>1801.3200000000006</v>
      </c>
      <c r="P553" s="1">
        <f t="shared" si="990"/>
        <v>2037</v>
      </c>
      <c r="Q553" s="592">
        <f>[3]Demand!S506</f>
        <v>150</v>
      </c>
      <c r="R553" s="592">
        <f>[3]Demand!T506</f>
        <v>150</v>
      </c>
      <c r="S553" s="592">
        <f>[3]Demand!U506</f>
        <v>150</v>
      </c>
      <c r="T553" s="592">
        <f>[3]Demand!V506</f>
        <v>150</v>
      </c>
      <c r="U553" s="592">
        <f>[3]Demand!W506</f>
        <v>150</v>
      </c>
      <c r="V553" s="592">
        <f>[3]Demand!X506</f>
        <v>150</v>
      </c>
      <c r="W553" s="592">
        <f>[3]Demand!Y506</f>
        <v>150</v>
      </c>
      <c r="X553" s="592">
        <f>[3]Demand!Z506</f>
        <v>150</v>
      </c>
      <c r="Y553" s="592">
        <f>[3]Demand!AA506</f>
        <v>150</v>
      </c>
      <c r="Z553" s="592">
        <f>[3]Demand!AB506</f>
        <v>150</v>
      </c>
      <c r="AA553" s="592">
        <f>[3]Demand!AC506</f>
        <v>150</v>
      </c>
      <c r="AB553" s="592">
        <f>[3]Demand!AD506</f>
        <v>150</v>
      </c>
      <c r="AC553" s="306">
        <f t="shared" si="991"/>
        <v>1800</v>
      </c>
      <c r="AG553" s="67"/>
      <c r="AH553" s="49"/>
      <c r="AJ553" s="32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324"/>
      <c r="BL553" s="324"/>
      <c r="BM553" s="324"/>
      <c r="BN553" s="324"/>
      <c r="BO553" s="324"/>
      <c r="BP553" s="324"/>
      <c r="BQ553" s="324"/>
      <c r="BR553" s="324"/>
      <c r="BS553" s="324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517"/>
      <c r="DI553" s="517"/>
      <c r="DJ553" s="29"/>
      <c r="DK553" s="29"/>
      <c r="DL553" s="29"/>
      <c r="DM553" s="29"/>
      <c r="DN553" s="289"/>
    </row>
    <row r="554" spans="1:118" ht="11.25" customHeight="1">
      <c r="A554" s="1">
        <f t="shared" si="988"/>
        <v>2038</v>
      </c>
      <c r="B554" s="592">
        <f>[3]Demand!C507</f>
        <v>150.11000000000001</v>
      </c>
      <c r="C554" s="592">
        <f>[3]Demand!D507</f>
        <v>150.11000000000001</v>
      </c>
      <c r="D554" s="592">
        <f>[3]Demand!E507</f>
        <v>150.11000000000001</v>
      </c>
      <c r="E554" s="592">
        <f>[3]Demand!F507</f>
        <v>150.11000000000001</v>
      </c>
      <c r="F554" s="592">
        <f>[3]Demand!G507</f>
        <v>150.11000000000001</v>
      </c>
      <c r="G554" s="592">
        <f>[3]Demand!H507</f>
        <v>150.11000000000001</v>
      </c>
      <c r="H554" s="592">
        <f>[3]Demand!I507</f>
        <v>150.11000000000001</v>
      </c>
      <c r="I554" s="592">
        <f>[3]Demand!J507</f>
        <v>150.11000000000001</v>
      </c>
      <c r="J554" s="592">
        <f>[3]Demand!K507</f>
        <v>150.11000000000001</v>
      </c>
      <c r="K554" s="592">
        <f>[3]Demand!L507</f>
        <v>150.11000000000001</v>
      </c>
      <c r="L554" s="592">
        <f>[3]Demand!M507</f>
        <v>150.11000000000001</v>
      </c>
      <c r="M554" s="592">
        <f>[3]Demand!N507</f>
        <v>150.11000000000001</v>
      </c>
      <c r="N554" s="306">
        <f t="shared" si="992"/>
        <v>1801.3200000000006</v>
      </c>
      <c r="P554" s="1">
        <f t="shared" si="990"/>
        <v>2038</v>
      </c>
      <c r="Q554" s="592">
        <f>[3]Demand!S507</f>
        <v>150</v>
      </c>
      <c r="R554" s="592">
        <f>[3]Demand!T507</f>
        <v>150</v>
      </c>
      <c r="S554" s="592">
        <f>[3]Demand!U507</f>
        <v>150</v>
      </c>
      <c r="T554" s="592">
        <f>[3]Demand!V507</f>
        <v>150</v>
      </c>
      <c r="U554" s="592">
        <f>[3]Demand!W507</f>
        <v>150</v>
      </c>
      <c r="V554" s="592">
        <f>[3]Demand!X507</f>
        <v>150</v>
      </c>
      <c r="W554" s="592">
        <f>[3]Demand!Y507</f>
        <v>150</v>
      </c>
      <c r="X554" s="592">
        <f>[3]Demand!Z507</f>
        <v>150</v>
      </c>
      <c r="Y554" s="592">
        <f>[3]Demand!AA507</f>
        <v>150</v>
      </c>
      <c r="Z554" s="592">
        <f>[3]Demand!AB507</f>
        <v>150</v>
      </c>
      <c r="AA554" s="592">
        <f>[3]Demand!AC507</f>
        <v>150</v>
      </c>
      <c r="AB554" s="592">
        <f>[3]Demand!AD507</f>
        <v>150</v>
      </c>
      <c r="AC554" s="306">
        <f t="shared" si="991"/>
        <v>1800</v>
      </c>
      <c r="AJ554" s="32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324"/>
      <c r="BL554" s="324"/>
      <c r="BM554" s="324"/>
      <c r="BN554" s="324"/>
      <c r="BO554" s="324"/>
      <c r="BP554" s="324"/>
      <c r="BQ554" s="324"/>
      <c r="BR554" s="324"/>
      <c r="BS554" s="324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517"/>
      <c r="DI554" s="517"/>
      <c r="DJ554" s="29"/>
      <c r="DK554" s="29"/>
      <c r="DL554" s="29"/>
      <c r="DM554" s="29"/>
      <c r="DN554" s="289"/>
    </row>
    <row r="555" spans="1:118" ht="11.25" customHeight="1">
      <c r="A555" s="1">
        <f t="shared" si="988"/>
        <v>2039</v>
      </c>
      <c r="B555" s="592">
        <f>[3]Demand!C508</f>
        <v>150.11000000000001</v>
      </c>
      <c r="C555" s="592">
        <f>[3]Demand!D508</f>
        <v>150.11000000000001</v>
      </c>
      <c r="D555" s="592">
        <f>[3]Demand!E508</f>
        <v>150.11000000000001</v>
      </c>
      <c r="E555" s="592">
        <f>[3]Demand!F508</f>
        <v>150.11000000000001</v>
      </c>
      <c r="F555" s="592">
        <f>[3]Demand!G508</f>
        <v>150.11000000000001</v>
      </c>
      <c r="G555" s="592">
        <f>[3]Demand!H508</f>
        <v>150.11000000000001</v>
      </c>
      <c r="H555" s="592">
        <f>[3]Demand!I508</f>
        <v>150.11000000000001</v>
      </c>
      <c r="I555" s="592">
        <f>[3]Demand!J508</f>
        <v>150.11000000000001</v>
      </c>
      <c r="J555" s="592">
        <f>[3]Demand!K508</f>
        <v>150.11000000000001</v>
      </c>
      <c r="K555" s="592">
        <f>[3]Demand!L508</f>
        <v>150.11000000000001</v>
      </c>
      <c r="L555" s="592">
        <f>[3]Demand!M508</f>
        <v>150.11000000000001</v>
      </c>
      <c r="M555" s="592">
        <f>[3]Demand!N508</f>
        <v>150.11000000000001</v>
      </c>
      <c r="N555" s="306">
        <f t="shared" si="992"/>
        <v>1801.3200000000006</v>
      </c>
      <c r="O555" s="26"/>
      <c r="P555" s="1">
        <f t="shared" si="990"/>
        <v>2039</v>
      </c>
      <c r="Q555" s="592">
        <f>[3]Demand!S508</f>
        <v>150</v>
      </c>
      <c r="R555" s="592">
        <f>[3]Demand!T508</f>
        <v>150</v>
      </c>
      <c r="S555" s="592">
        <f>[3]Demand!U508</f>
        <v>150</v>
      </c>
      <c r="T555" s="592">
        <f>[3]Demand!V508</f>
        <v>150</v>
      </c>
      <c r="U555" s="592">
        <f>[3]Demand!W508</f>
        <v>150</v>
      </c>
      <c r="V555" s="592">
        <f>[3]Demand!X508</f>
        <v>150</v>
      </c>
      <c r="W555" s="592">
        <f>[3]Demand!Y508</f>
        <v>150</v>
      </c>
      <c r="X555" s="592">
        <f>[3]Demand!Z508</f>
        <v>150</v>
      </c>
      <c r="Y555" s="592">
        <f>[3]Demand!AA508</f>
        <v>150</v>
      </c>
      <c r="Z555" s="592">
        <f>[3]Demand!AB508</f>
        <v>150</v>
      </c>
      <c r="AA555" s="592">
        <f>[3]Demand!AC508</f>
        <v>150</v>
      </c>
      <c r="AB555" s="592">
        <f>[3]Demand!AD508</f>
        <v>150</v>
      </c>
      <c r="AC555" s="306">
        <f t="shared" si="991"/>
        <v>1800</v>
      </c>
      <c r="AJ555" s="32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324"/>
      <c r="BL555" s="324"/>
      <c r="BM555" s="324"/>
      <c r="BN555" s="324"/>
      <c r="BO555" s="324"/>
      <c r="BP555" s="324"/>
      <c r="BQ555" s="324"/>
      <c r="BR555" s="324"/>
      <c r="BS555" s="324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517"/>
      <c r="DI555" s="517"/>
      <c r="DJ555" s="29"/>
      <c r="DK555" s="29"/>
      <c r="DL555" s="29"/>
      <c r="DM555" s="29"/>
      <c r="DN555" s="289"/>
    </row>
    <row r="556" spans="1:118" ht="11.25" customHeight="1">
      <c r="A556" s="1">
        <f t="shared" si="988"/>
        <v>2040</v>
      </c>
      <c r="B556" s="592">
        <f>[3]Demand!C509</f>
        <v>150.11000000000001</v>
      </c>
      <c r="C556" s="592">
        <f>[3]Demand!D509</f>
        <v>150.11000000000001</v>
      </c>
      <c r="D556" s="592">
        <f>[3]Demand!E509</f>
        <v>150.11000000000001</v>
      </c>
      <c r="E556" s="592">
        <f>[3]Demand!F509</f>
        <v>150.11000000000001</v>
      </c>
      <c r="F556" s="592">
        <f>[3]Demand!G509</f>
        <v>150.11000000000001</v>
      </c>
      <c r="G556" s="592">
        <f>[3]Demand!H509</f>
        <v>150.11000000000001</v>
      </c>
      <c r="H556" s="592">
        <f>[3]Demand!I509</f>
        <v>150.11000000000001</v>
      </c>
      <c r="I556" s="592">
        <f>[3]Demand!J509</f>
        <v>150.11000000000001</v>
      </c>
      <c r="J556" s="592">
        <f>[3]Demand!K509</f>
        <v>150.11000000000001</v>
      </c>
      <c r="K556" s="592">
        <f>[3]Demand!L509</f>
        <v>150.11000000000001</v>
      </c>
      <c r="L556" s="592">
        <f>[3]Demand!M509</f>
        <v>150.11000000000001</v>
      </c>
      <c r="M556" s="592">
        <f>[3]Demand!N509</f>
        <v>150.11000000000001</v>
      </c>
      <c r="N556" s="306">
        <f t="shared" si="992"/>
        <v>1801.3200000000006</v>
      </c>
      <c r="P556" s="1">
        <f t="shared" si="990"/>
        <v>2040</v>
      </c>
      <c r="Q556" s="592">
        <f>[3]Demand!S509</f>
        <v>150</v>
      </c>
      <c r="R556" s="592">
        <f>[3]Demand!T509</f>
        <v>150</v>
      </c>
      <c r="S556" s="592">
        <f>[3]Demand!U509</f>
        <v>150</v>
      </c>
      <c r="T556" s="592">
        <f>[3]Demand!V509</f>
        <v>150</v>
      </c>
      <c r="U556" s="592">
        <f>[3]Demand!W509</f>
        <v>150</v>
      </c>
      <c r="V556" s="592">
        <f>[3]Demand!X509</f>
        <v>150</v>
      </c>
      <c r="W556" s="592">
        <f>[3]Demand!Y509</f>
        <v>150</v>
      </c>
      <c r="X556" s="592">
        <f>[3]Demand!Z509</f>
        <v>150</v>
      </c>
      <c r="Y556" s="592">
        <f>[3]Demand!AA509</f>
        <v>150</v>
      </c>
      <c r="Z556" s="592">
        <f>[3]Demand!AB509</f>
        <v>150</v>
      </c>
      <c r="AA556" s="592">
        <f>[3]Demand!AC509</f>
        <v>150</v>
      </c>
      <c r="AB556" s="592">
        <f>[3]Demand!AD509</f>
        <v>150</v>
      </c>
      <c r="AC556" s="306">
        <f t="shared" si="991"/>
        <v>1800</v>
      </c>
      <c r="AJ556" s="32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324"/>
      <c r="BL556" s="324"/>
      <c r="BM556" s="324"/>
      <c r="BN556" s="324"/>
      <c r="BO556" s="324"/>
      <c r="BP556" s="324"/>
      <c r="BQ556" s="324"/>
      <c r="BR556" s="324"/>
      <c r="BS556" s="324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517"/>
      <c r="DI556" s="517"/>
      <c r="DJ556" s="29"/>
      <c r="DK556" s="29"/>
      <c r="DL556" s="29"/>
      <c r="DM556" s="29"/>
      <c r="DN556" s="289"/>
    </row>
    <row r="557" spans="1:118" ht="11.25" customHeight="1">
      <c r="A557" s="1">
        <f t="shared" si="988"/>
        <v>2041</v>
      </c>
      <c r="P557" s="1">
        <f t="shared" si="990"/>
        <v>2041</v>
      </c>
      <c r="Q557" s="592">
        <f>[3]Demand!S510</f>
        <v>150</v>
      </c>
      <c r="R557" s="592">
        <f>[3]Demand!T510</f>
        <v>0</v>
      </c>
      <c r="AJ557" s="32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324"/>
      <c r="BL557" s="324"/>
      <c r="BM557" s="324"/>
      <c r="BN557" s="324"/>
      <c r="BO557" s="324"/>
      <c r="BP557" s="324"/>
      <c r="BQ557" s="324"/>
      <c r="BR557" s="324"/>
      <c r="BS557" s="324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517"/>
      <c r="DI557" s="517"/>
      <c r="DJ557" s="29"/>
      <c r="DK557" s="29"/>
      <c r="DL557" s="29"/>
      <c r="DM557" s="29"/>
      <c r="DN557" s="289"/>
    </row>
    <row r="558" spans="1:118" ht="11.25" customHeight="1">
      <c r="A558" s="1">
        <f t="shared" si="988"/>
        <v>2042</v>
      </c>
      <c r="P558" s="1">
        <f t="shared" si="990"/>
        <v>2042</v>
      </c>
      <c r="AJ558" s="32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324"/>
      <c r="BL558" s="324"/>
      <c r="BM558" s="324"/>
      <c r="BN558" s="324"/>
      <c r="BO558" s="324"/>
      <c r="BP558" s="324"/>
      <c r="BQ558" s="324"/>
      <c r="BR558" s="324"/>
      <c r="BS558" s="324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517"/>
      <c r="DI558" s="517"/>
      <c r="DJ558" s="29"/>
      <c r="DK558" s="29"/>
      <c r="DL558" s="29"/>
      <c r="DM558" s="29"/>
      <c r="DN558" s="289"/>
    </row>
    <row r="559" spans="1:118" ht="11.25" customHeight="1">
      <c r="A559" s="1">
        <f t="shared" si="988"/>
        <v>2043</v>
      </c>
      <c r="P559" s="1">
        <f t="shared" si="990"/>
        <v>2043</v>
      </c>
      <c r="AJ559" s="32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324"/>
      <c r="BL559" s="324"/>
      <c r="BM559" s="324"/>
      <c r="BN559" s="324"/>
      <c r="BO559" s="324"/>
      <c r="BP559" s="324"/>
      <c r="BQ559" s="324"/>
      <c r="BR559" s="324"/>
      <c r="BS559" s="324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517"/>
      <c r="DI559" s="517"/>
      <c r="DJ559" s="29"/>
      <c r="DK559" s="29"/>
      <c r="DL559" s="29"/>
      <c r="DM559" s="29"/>
      <c r="DN559" s="289"/>
    </row>
    <row r="560" spans="1:118" ht="11.25" customHeight="1">
      <c r="A560" s="1">
        <f t="shared" si="988"/>
        <v>2044</v>
      </c>
      <c r="P560" s="1">
        <f t="shared" si="990"/>
        <v>2044</v>
      </c>
      <c r="AJ560" s="32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324"/>
      <c r="BL560" s="324"/>
      <c r="BM560" s="324"/>
      <c r="BN560" s="324"/>
      <c r="BO560" s="324"/>
      <c r="BP560" s="324"/>
      <c r="BQ560" s="324"/>
      <c r="BR560" s="324"/>
      <c r="BS560" s="324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517"/>
      <c r="DI560" s="517"/>
      <c r="DJ560" s="29"/>
      <c r="DK560" s="29"/>
      <c r="DL560" s="29"/>
      <c r="DM560" s="29"/>
      <c r="DN560" s="289"/>
    </row>
    <row r="561" spans="1:118" ht="11.25" customHeight="1">
      <c r="A561" s="1">
        <f t="shared" si="988"/>
        <v>2045</v>
      </c>
      <c r="P561" s="1">
        <f t="shared" si="990"/>
        <v>2045</v>
      </c>
      <c r="AJ561" s="32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324"/>
      <c r="BL561" s="324"/>
      <c r="BM561" s="324"/>
      <c r="BN561" s="324"/>
      <c r="BO561" s="324"/>
      <c r="BP561" s="324"/>
      <c r="BQ561" s="324"/>
      <c r="BR561" s="324"/>
      <c r="BS561" s="324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517"/>
      <c r="DI561" s="517"/>
      <c r="DJ561" s="29"/>
      <c r="DK561" s="29"/>
      <c r="DL561" s="29"/>
      <c r="DM561" s="29"/>
      <c r="DN561" s="289"/>
    </row>
    <row r="562" spans="1:118" ht="11.25" customHeight="1">
      <c r="AJ562" s="32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324"/>
      <c r="BL562" s="324"/>
      <c r="BM562" s="324"/>
      <c r="BN562" s="324"/>
      <c r="BO562" s="324"/>
      <c r="BP562" s="324"/>
      <c r="BQ562" s="324"/>
      <c r="BR562" s="324"/>
      <c r="BS562" s="324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517"/>
      <c r="DI562" s="517"/>
      <c r="DJ562" s="29"/>
      <c r="DK562" s="29"/>
      <c r="DL562" s="29"/>
      <c r="DM562" s="29"/>
      <c r="DN562" s="289"/>
    </row>
    <row r="563" spans="1:118" ht="11.25" customHeight="1">
      <c r="E563" s="659" t="s">
        <v>274</v>
      </c>
      <c r="AJ563" s="32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324"/>
      <c r="BL563" s="324"/>
      <c r="BM563" s="324"/>
      <c r="BN563" s="324"/>
      <c r="BO563" s="324"/>
      <c r="BP563" s="324"/>
      <c r="BQ563" s="324"/>
      <c r="BR563" s="324"/>
      <c r="BS563" s="324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517"/>
      <c r="DI563" s="517"/>
      <c r="DJ563" s="29"/>
      <c r="DK563" s="29"/>
      <c r="DL563" s="29"/>
      <c r="DM563" s="29"/>
      <c r="DN563" s="289"/>
    </row>
    <row r="564" spans="1:118" ht="11.25" customHeight="1">
      <c r="A564" s="480" t="s">
        <v>253</v>
      </c>
      <c r="D564" s="233"/>
      <c r="E564" s="233" t="s">
        <v>252</v>
      </c>
      <c r="F564" s="355"/>
      <c r="G564" s="653" t="s">
        <v>265</v>
      </c>
      <c r="H564" s="280"/>
      <c r="I564" s="368"/>
      <c r="N564" s="36"/>
      <c r="P564" s="346" t="str">
        <f>A564</f>
        <v>538 SECI 200-500 System CC</v>
      </c>
      <c r="Q564" s="29"/>
      <c r="R564" s="29"/>
      <c r="S564" s="29"/>
      <c r="T564" s="232"/>
      <c r="W564" s="29"/>
      <c r="X564" s="29"/>
      <c r="Y564" s="29"/>
      <c r="Z564" s="334"/>
      <c r="AA564" s="29"/>
      <c r="AB564" s="29"/>
      <c r="AC564" s="36"/>
      <c r="AG564" s="259"/>
      <c r="AH564" s="259"/>
      <c r="AJ564" s="32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324"/>
      <c r="BL564" s="324"/>
      <c r="BM564" s="324"/>
      <c r="BN564" s="324"/>
      <c r="BO564" s="324"/>
      <c r="BP564" s="324"/>
      <c r="BQ564" s="324"/>
      <c r="BR564" s="324"/>
      <c r="BS564" s="324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517"/>
      <c r="DI564" s="517"/>
      <c r="DJ564" s="29"/>
      <c r="DK564" s="29"/>
      <c r="DL564" s="29"/>
      <c r="DM564" s="29"/>
      <c r="DN564" s="289"/>
    </row>
    <row r="565" spans="1:118" ht="11.25" customHeight="1">
      <c r="A565" s="260" t="s">
        <v>2</v>
      </c>
      <c r="B565" s="260" t="s">
        <v>3</v>
      </c>
      <c r="C565" s="260" t="s">
        <v>4</v>
      </c>
      <c r="D565" s="260" t="s">
        <v>5</v>
      </c>
      <c r="E565" s="260" t="s">
        <v>6</v>
      </c>
      <c r="F565" s="260" t="s">
        <v>7</v>
      </c>
      <c r="G565" s="260" t="s">
        <v>8</v>
      </c>
      <c r="H565" s="260" t="s">
        <v>9</v>
      </c>
      <c r="I565" s="260" t="s">
        <v>10</v>
      </c>
      <c r="J565" s="260" t="s">
        <v>11</v>
      </c>
      <c r="K565" s="260" t="s">
        <v>12</v>
      </c>
      <c r="L565" s="260" t="s">
        <v>13</v>
      </c>
      <c r="M565" s="260" t="s">
        <v>14</v>
      </c>
      <c r="N565" s="299" t="s">
        <v>15</v>
      </c>
      <c r="O565" s="172"/>
      <c r="P565" s="301" t="s">
        <v>2</v>
      </c>
      <c r="Q565" s="301" t="s">
        <v>3</v>
      </c>
      <c r="R565" s="301" t="s">
        <v>4</v>
      </c>
      <c r="S565" s="301" t="s">
        <v>5</v>
      </c>
      <c r="T565" s="301" t="s">
        <v>6</v>
      </c>
      <c r="U565" s="301" t="s">
        <v>7</v>
      </c>
      <c r="V565" s="301" t="s">
        <v>8</v>
      </c>
      <c r="W565" s="301" t="s">
        <v>9</v>
      </c>
      <c r="X565" s="301" t="s">
        <v>10</v>
      </c>
      <c r="Y565" s="301" t="s">
        <v>11</v>
      </c>
      <c r="Z565" s="301" t="s">
        <v>12</v>
      </c>
      <c r="AA565" s="301" t="s">
        <v>13</v>
      </c>
      <c r="AB565" s="301" t="s">
        <v>14</v>
      </c>
      <c r="AC565" s="299" t="s">
        <v>15</v>
      </c>
      <c r="AG565" s="262"/>
      <c r="AH565" s="262"/>
      <c r="AI565" s="26"/>
      <c r="AJ565" s="32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324"/>
      <c r="BL565" s="324"/>
      <c r="BM565" s="324"/>
      <c r="BN565" s="324"/>
      <c r="BO565" s="324"/>
      <c r="BP565" s="324"/>
      <c r="BQ565" s="324"/>
      <c r="BR565" s="324"/>
      <c r="BS565" s="324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517"/>
      <c r="DI565" s="517"/>
      <c r="DJ565" s="29"/>
      <c r="DK565" s="29"/>
      <c r="DL565" s="29"/>
      <c r="DM565" s="29"/>
      <c r="DN565" s="289"/>
    </row>
    <row r="566" spans="1:118" ht="11.25" customHeight="1">
      <c r="A566" s="1">
        <f t="shared" ref="A566:A601" si="993">A446</f>
        <v>2010</v>
      </c>
      <c r="B566" s="353"/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306"/>
      <c r="O566" s="400"/>
      <c r="P566" s="1">
        <f>A566</f>
        <v>2010</v>
      </c>
      <c r="Q566" s="353"/>
      <c r="R566" s="353"/>
      <c r="S566" s="353"/>
      <c r="T566" s="353"/>
      <c r="U566" s="353"/>
      <c r="V566" s="353"/>
      <c r="W566" s="353"/>
      <c r="X566" s="353"/>
      <c r="Y566" s="353"/>
      <c r="Z566" s="353"/>
      <c r="AA566" s="353"/>
      <c r="AB566" s="353"/>
      <c r="AG566" s="25"/>
      <c r="AH566" s="25"/>
      <c r="AJ566" s="32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324"/>
      <c r="BL566" s="324"/>
      <c r="BM566" s="324"/>
      <c r="BN566" s="324"/>
      <c r="BO566" s="324"/>
      <c r="BP566" s="324"/>
      <c r="BQ566" s="324"/>
      <c r="BR566" s="324"/>
      <c r="BS566" s="324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517"/>
      <c r="DI566" s="517"/>
      <c r="DJ566" s="29"/>
      <c r="DK566" s="29"/>
      <c r="DL566" s="29"/>
      <c r="DM566" s="29"/>
      <c r="DN566" s="289"/>
    </row>
    <row r="567" spans="1:118" ht="11.25" customHeight="1">
      <c r="A567" s="1">
        <f t="shared" si="993"/>
        <v>2011</v>
      </c>
      <c r="B567" s="404">
        <v>0</v>
      </c>
      <c r="C567" s="404">
        <v>0</v>
      </c>
      <c r="D567" s="404">
        <v>0</v>
      </c>
      <c r="E567" s="404">
        <v>0</v>
      </c>
      <c r="F567" s="404">
        <v>0</v>
      </c>
      <c r="G567" s="404">
        <v>0</v>
      </c>
      <c r="H567" s="404">
        <v>0</v>
      </c>
      <c r="I567" s="404">
        <v>0</v>
      </c>
      <c r="J567" s="404">
        <v>0</v>
      </c>
      <c r="K567" s="404">
        <v>0</v>
      </c>
      <c r="L567" s="404">
        <v>0</v>
      </c>
      <c r="M567" s="404">
        <v>0</v>
      </c>
      <c r="N567" s="306">
        <f t="shared" ref="N567:N596" si="994">SUM(B567:M567)</f>
        <v>0</v>
      </c>
      <c r="O567" s="400"/>
      <c r="P567" s="1">
        <f t="shared" ref="P567:P601" si="995">A567</f>
        <v>2011</v>
      </c>
      <c r="Q567" s="404">
        <v>0</v>
      </c>
      <c r="R567" s="404">
        <v>0</v>
      </c>
      <c r="S567" s="404">
        <v>0</v>
      </c>
      <c r="T567" s="404">
        <v>0</v>
      </c>
      <c r="U567" s="404">
        <v>0</v>
      </c>
      <c r="V567" s="404">
        <v>0</v>
      </c>
      <c r="W567" s="404">
        <v>0</v>
      </c>
      <c r="X567" s="404">
        <v>0</v>
      </c>
      <c r="Y567" s="404">
        <v>0</v>
      </c>
      <c r="Z567" s="404">
        <v>0</v>
      </c>
      <c r="AA567" s="404">
        <v>0</v>
      </c>
      <c r="AB567" s="404">
        <v>0</v>
      </c>
      <c r="AC567" s="32">
        <f t="shared" ref="AC567:AC596" si="996">SUM(Q567:AB567)</f>
        <v>0</v>
      </c>
      <c r="AG567" s="25"/>
      <c r="AH567" s="25"/>
      <c r="AJ567" s="32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324"/>
      <c r="BL567" s="324"/>
      <c r="BM567" s="324"/>
      <c r="BN567" s="324"/>
      <c r="BO567" s="324"/>
      <c r="BP567" s="324"/>
      <c r="BQ567" s="324"/>
      <c r="BR567" s="324"/>
      <c r="BS567" s="324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517"/>
      <c r="DI567" s="517"/>
      <c r="DJ567" s="29"/>
      <c r="DK567" s="29"/>
      <c r="DL567" s="29"/>
      <c r="DM567" s="29"/>
      <c r="DN567" s="289"/>
    </row>
    <row r="568" spans="1:118" ht="11.25" customHeight="1">
      <c r="A568" s="1">
        <f t="shared" si="993"/>
        <v>2012</v>
      </c>
      <c r="B568" s="489">
        <f>[1]MW!C562+[1]MW!C602</f>
        <v>0</v>
      </c>
      <c r="C568" s="489">
        <f>[1]MW!D562+[1]MW!D602</f>
        <v>0</v>
      </c>
      <c r="D568" s="489">
        <f>[1]MW!E562+[1]MW!E602</f>
        <v>0</v>
      </c>
      <c r="E568" s="489">
        <f>[1]MW!F562+[1]MW!F602</f>
        <v>0</v>
      </c>
      <c r="F568" s="489">
        <f>[1]MW!G562+[1]MW!G602</f>
        <v>0</v>
      </c>
      <c r="G568" s="489">
        <f>[1]MW!H562+[1]MW!H602</f>
        <v>0</v>
      </c>
      <c r="H568" s="489">
        <f>[1]MW!I562+[1]MW!I602</f>
        <v>0</v>
      </c>
      <c r="I568" s="489">
        <f>[1]MW!J562+[1]MW!J602</f>
        <v>0</v>
      </c>
      <c r="J568" s="489">
        <f>[1]MW!K562+[1]MW!K602</f>
        <v>0</v>
      </c>
      <c r="K568" s="489">
        <f>[1]MW!L562+[1]MW!L602</f>
        <v>0</v>
      </c>
      <c r="L568" s="489">
        <f>[1]MW!M562+[1]MW!M602</f>
        <v>0</v>
      </c>
      <c r="M568" s="489">
        <f>[1]MW!N562+[1]MW!N602</f>
        <v>0</v>
      </c>
      <c r="N568" s="306">
        <f t="shared" si="994"/>
        <v>0</v>
      </c>
      <c r="O568" s="400"/>
      <c r="P568" s="1">
        <f t="shared" si="995"/>
        <v>2012</v>
      </c>
      <c r="Q568" s="489">
        <f>[1]MW!S562+[1]MW!S602</f>
        <v>0</v>
      </c>
      <c r="R568" s="489">
        <f>[1]MW!T562+[1]MW!T602</f>
        <v>0</v>
      </c>
      <c r="S568" s="489">
        <f>[1]MW!U562+[1]MW!U602</f>
        <v>0</v>
      </c>
      <c r="T568" s="489">
        <f>[1]MW!V562+[1]MW!V602</f>
        <v>0</v>
      </c>
      <c r="U568" s="489">
        <f>[1]MW!W562+[1]MW!W602</f>
        <v>0</v>
      </c>
      <c r="V568" s="489">
        <f>[1]MW!X562+[1]MW!X602</f>
        <v>0</v>
      </c>
      <c r="W568" s="489">
        <f>[1]MW!Y562+[1]MW!Y602</f>
        <v>0</v>
      </c>
      <c r="X568" s="489">
        <f>[1]MW!Z562+[1]MW!Z602</f>
        <v>0</v>
      </c>
      <c r="Y568" s="489">
        <f>[1]MW!AA562+[1]MW!AA602</f>
        <v>0</v>
      </c>
      <c r="Z568" s="489">
        <f>[1]MW!AB562+[1]MW!AB602</f>
        <v>0</v>
      </c>
      <c r="AA568" s="489">
        <f>[1]MW!AC562+[1]MW!AC602</f>
        <v>0</v>
      </c>
      <c r="AB568" s="489">
        <f>[1]MW!AD562+[1]MW!AD602</f>
        <v>0</v>
      </c>
      <c r="AC568" s="306">
        <f t="shared" si="996"/>
        <v>0</v>
      </c>
      <c r="AG568" s="25"/>
      <c r="AH568" s="25"/>
      <c r="AJ568" s="32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324"/>
      <c r="BL568" s="324"/>
      <c r="BM568" s="324"/>
      <c r="BN568" s="324"/>
      <c r="BO568" s="324"/>
      <c r="BP568" s="324"/>
      <c r="BQ568" s="324"/>
      <c r="BR568" s="324"/>
      <c r="BS568" s="324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517"/>
      <c r="DI568" s="517"/>
      <c r="DJ568" s="29"/>
      <c r="DK568" s="29"/>
      <c r="DL568" s="29"/>
      <c r="DM568" s="29"/>
      <c r="DN568" s="289"/>
    </row>
    <row r="569" spans="1:118" ht="11.25" customHeight="1">
      <c r="A569" s="1">
        <f t="shared" si="993"/>
        <v>2013</v>
      </c>
      <c r="B569" s="489">
        <f>[3]Demand!C562+[3]Demand!C602</f>
        <v>0</v>
      </c>
      <c r="C569" s="489">
        <f>[3]Demand!D562+[3]Demand!D602</f>
        <v>0</v>
      </c>
      <c r="D569" s="489">
        <f>[3]Demand!E562+[3]Demand!E602</f>
        <v>0</v>
      </c>
      <c r="E569" s="489">
        <f>[3]Demand!F562+[3]Demand!F602</f>
        <v>0</v>
      </c>
      <c r="F569" s="489">
        <f>[3]Demand!G562+[3]Demand!G602</f>
        <v>0</v>
      </c>
      <c r="G569" s="489">
        <f>[3]Demand!H562+[3]Demand!H602</f>
        <v>0</v>
      </c>
      <c r="H569" s="489">
        <f>[3]Demand!I562+[3]Demand!I602</f>
        <v>0</v>
      </c>
      <c r="I569" s="489">
        <f>[3]Demand!J562+[3]Demand!J602</f>
        <v>0</v>
      </c>
      <c r="J569" s="489">
        <f>[3]Demand!K562+[3]Demand!K602</f>
        <v>0</v>
      </c>
      <c r="K569" s="489">
        <f>[3]Demand!L562+[3]Demand!L602</f>
        <v>0</v>
      </c>
      <c r="L569" s="489">
        <f>[3]Demand!M562+[3]Demand!M602</f>
        <v>0</v>
      </c>
      <c r="M569" s="489">
        <f>[3]Demand!N562+[3]Demand!N602</f>
        <v>0</v>
      </c>
      <c r="N569" s="306">
        <f t="shared" si="994"/>
        <v>0</v>
      </c>
      <c r="O569" s="400"/>
      <c r="P569" s="1">
        <f t="shared" si="995"/>
        <v>2013</v>
      </c>
      <c r="Q569" s="489">
        <f>[3]Demand!S562+[3]Demand!S602</f>
        <v>0</v>
      </c>
      <c r="R569" s="489">
        <f>[3]Demand!T562+[3]Demand!T602</f>
        <v>0</v>
      </c>
      <c r="S569" s="489">
        <f>[3]Demand!U562+[3]Demand!U602</f>
        <v>0</v>
      </c>
      <c r="T569" s="489">
        <f>[3]Demand!V562+[3]Demand!V602</f>
        <v>0</v>
      </c>
      <c r="U569" s="489">
        <f>[3]Demand!W562+[3]Demand!W602</f>
        <v>0</v>
      </c>
      <c r="V569" s="489">
        <f>[3]Demand!X562+[3]Demand!X602</f>
        <v>0</v>
      </c>
      <c r="W569" s="489">
        <f>[3]Demand!Y562+[3]Demand!Y602</f>
        <v>0</v>
      </c>
      <c r="X569" s="489">
        <f>[3]Demand!Z562+[3]Demand!Z602</f>
        <v>0</v>
      </c>
      <c r="Y569" s="489">
        <f>[3]Demand!AA562+[3]Demand!AA602</f>
        <v>0</v>
      </c>
      <c r="Z569" s="489">
        <f>[3]Demand!AB562+[3]Demand!AB602</f>
        <v>0</v>
      </c>
      <c r="AA569" s="489">
        <f>[3]Demand!AC562+[3]Demand!AC602</f>
        <v>0</v>
      </c>
      <c r="AB569" s="489">
        <f>[3]Demand!AD562+[3]Demand!AD602</f>
        <v>0</v>
      </c>
      <c r="AC569" s="306">
        <f t="shared" si="996"/>
        <v>0</v>
      </c>
      <c r="AG569" s="25"/>
      <c r="AH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324"/>
      <c r="BL569" s="324"/>
      <c r="BM569" s="324"/>
      <c r="BN569" s="324"/>
      <c r="BO569" s="324"/>
      <c r="BP569" s="324"/>
      <c r="BQ569" s="324"/>
      <c r="BR569" s="324"/>
      <c r="BS569" s="324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517"/>
      <c r="DI569" s="517"/>
      <c r="DJ569" s="29"/>
      <c r="DK569" s="29"/>
      <c r="DL569" s="29"/>
      <c r="DM569" s="29"/>
      <c r="DN569" s="289"/>
    </row>
    <row r="570" spans="1:118" ht="11.25" customHeight="1">
      <c r="A570" s="1">
        <f t="shared" si="993"/>
        <v>2014</v>
      </c>
      <c r="B570" s="489">
        <f>[3]Demand!C563+[3]Demand!C603</f>
        <v>0</v>
      </c>
      <c r="C570" s="489">
        <f>[3]Demand!D563+[3]Demand!D603</f>
        <v>0</v>
      </c>
      <c r="D570" s="489">
        <f>[3]Demand!E563+[3]Demand!E603</f>
        <v>0</v>
      </c>
      <c r="E570" s="489">
        <f>[3]Demand!F563+[3]Demand!F603</f>
        <v>0</v>
      </c>
      <c r="F570" s="489">
        <f>[3]Demand!G563+[3]Demand!G603</f>
        <v>0</v>
      </c>
      <c r="G570" s="489">
        <f>[3]Demand!H563+[3]Demand!H603</f>
        <v>0</v>
      </c>
      <c r="H570" s="489">
        <f>[3]Demand!I563+[3]Demand!I603</f>
        <v>0</v>
      </c>
      <c r="I570" s="489">
        <f>[3]Demand!J563+[3]Demand!J603</f>
        <v>0</v>
      </c>
      <c r="J570" s="489">
        <f>[3]Demand!K563+[3]Demand!K603</f>
        <v>0</v>
      </c>
      <c r="K570" s="489">
        <f>[3]Demand!L563+[3]Demand!L603</f>
        <v>0</v>
      </c>
      <c r="L570" s="489">
        <f>[3]Demand!M563+[3]Demand!M603</f>
        <v>0</v>
      </c>
      <c r="M570" s="489">
        <f>[3]Demand!N563+[3]Demand!N603</f>
        <v>0</v>
      </c>
      <c r="N570" s="306">
        <f t="shared" si="994"/>
        <v>0</v>
      </c>
      <c r="O570" s="400"/>
      <c r="P570" s="1">
        <f t="shared" si="995"/>
        <v>2014</v>
      </c>
      <c r="Q570" s="489">
        <f>[3]Demand!S563+[3]Demand!S603</f>
        <v>0</v>
      </c>
      <c r="R570" s="489">
        <f>[3]Demand!T563+[3]Demand!T603</f>
        <v>0</v>
      </c>
      <c r="S570" s="489">
        <f>[3]Demand!U563+[3]Demand!U603</f>
        <v>0</v>
      </c>
      <c r="T570" s="489">
        <f>[3]Demand!V563+[3]Demand!V603</f>
        <v>0</v>
      </c>
      <c r="U570" s="489">
        <f>[3]Demand!W563+[3]Demand!W603</f>
        <v>0</v>
      </c>
      <c r="V570" s="489">
        <f>[3]Demand!X563+[3]Demand!X603</f>
        <v>0</v>
      </c>
      <c r="W570" s="489">
        <f>[3]Demand!Y563+[3]Demand!Y603</f>
        <v>0</v>
      </c>
      <c r="X570" s="489">
        <f>[3]Demand!Z563+[3]Demand!Z603</f>
        <v>0</v>
      </c>
      <c r="Y570" s="489">
        <f>[3]Demand!AA563+[3]Demand!AA603</f>
        <v>0</v>
      </c>
      <c r="Z570" s="489">
        <f>[3]Demand!AB563+[3]Demand!AB603</f>
        <v>0</v>
      </c>
      <c r="AA570" s="489">
        <f>[3]Demand!AC563+[3]Demand!AC603</f>
        <v>0</v>
      </c>
      <c r="AB570" s="489">
        <f>[3]Demand!AD563+[3]Demand!AD603</f>
        <v>0</v>
      </c>
      <c r="AC570" s="306">
        <f t="shared" si="996"/>
        <v>0</v>
      </c>
      <c r="AG570" s="25"/>
      <c r="AH570" s="25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324"/>
      <c r="BL570" s="324"/>
      <c r="BM570" s="324"/>
      <c r="BN570" s="324"/>
      <c r="BO570" s="324"/>
      <c r="BP570" s="324"/>
      <c r="BQ570" s="324"/>
      <c r="BR570" s="324"/>
      <c r="BS570" s="324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517"/>
      <c r="DI570" s="517"/>
      <c r="DJ570" s="29"/>
      <c r="DK570" s="29"/>
      <c r="DL570" s="29"/>
      <c r="DM570" s="29"/>
      <c r="DN570" s="289"/>
    </row>
    <row r="571" spans="1:118" ht="11.25" customHeight="1">
      <c r="A571" s="1">
        <f t="shared" si="993"/>
        <v>2015</v>
      </c>
      <c r="B571" s="489">
        <f>[3]Demand!C564+[3]Demand!C604</f>
        <v>0</v>
      </c>
      <c r="C571" s="489">
        <f>[3]Demand!D564+[3]Demand!D604</f>
        <v>0</v>
      </c>
      <c r="D571" s="489">
        <f>[3]Demand!E564+[3]Demand!E604</f>
        <v>0</v>
      </c>
      <c r="E571" s="489">
        <f>[3]Demand!F564+[3]Demand!F604</f>
        <v>0</v>
      </c>
      <c r="F571" s="489">
        <f>[3]Demand!G564+[3]Demand!G604</f>
        <v>0</v>
      </c>
      <c r="G571" s="489">
        <f>[3]Demand!H564+[3]Demand!H604</f>
        <v>0</v>
      </c>
      <c r="H571" s="489">
        <f>[3]Demand!I564+[3]Demand!I604</f>
        <v>0</v>
      </c>
      <c r="I571" s="489">
        <f>[3]Demand!J564+[3]Demand!J604</f>
        <v>0</v>
      </c>
      <c r="J571" s="489">
        <f>[3]Demand!K564+[3]Demand!K604</f>
        <v>0</v>
      </c>
      <c r="K571" s="489">
        <f>[3]Demand!L564+[3]Demand!L604</f>
        <v>0</v>
      </c>
      <c r="L571" s="489">
        <f>[3]Demand!M564+[3]Demand!M604</f>
        <v>0</v>
      </c>
      <c r="M571" s="489">
        <f>[3]Demand!N564+[3]Demand!N604</f>
        <v>0</v>
      </c>
      <c r="N571" s="306">
        <f t="shared" si="994"/>
        <v>0</v>
      </c>
      <c r="O571" s="400"/>
      <c r="P571" s="1">
        <f t="shared" si="995"/>
        <v>2015</v>
      </c>
      <c r="Q571" s="489">
        <f>[3]Demand!S564+[3]Demand!S604</f>
        <v>0</v>
      </c>
      <c r="R571" s="489">
        <f>[3]Demand!T564+[3]Demand!T604</f>
        <v>0</v>
      </c>
      <c r="S571" s="489">
        <f>[3]Demand!U564+[3]Demand!U604</f>
        <v>0</v>
      </c>
      <c r="T571" s="489">
        <f>[3]Demand!V564+[3]Demand!V604</f>
        <v>0</v>
      </c>
      <c r="U571" s="489">
        <f>[3]Demand!W564+[3]Demand!W604</f>
        <v>0</v>
      </c>
      <c r="V571" s="489">
        <f>[3]Demand!X564+[3]Demand!X604</f>
        <v>0</v>
      </c>
      <c r="W571" s="489">
        <f>[3]Demand!Y564+[3]Demand!Y604</f>
        <v>0</v>
      </c>
      <c r="X571" s="489">
        <f>[3]Demand!Z564+[3]Demand!Z604</f>
        <v>0</v>
      </c>
      <c r="Y571" s="489">
        <f>[3]Demand!AA564+[3]Demand!AA604</f>
        <v>0</v>
      </c>
      <c r="Z571" s="489">
        <f>[3]Demand!AB564+[3]Demand!AB604</f>
        <v>0</v>
      </c>
      <c r="AA571" s="489">
        <f>[3]Demand!AC564+[3]Demand!AC604</f>
        <v>0</v>
      </c>
      <c r="AB571" s="489">
        <f>[3]Demand!AD564+[3]Demand!AD604</f>
        <v>0</v>
      </c>
      <c r="AC571" s="306">
        <f t="shared" si="996"/>
        <v>0</v>
      </c>
      <c r="AG571" s="56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324"/>
      <c r="BL571" s="324"/>
      <c r="BM571" s="324"/>
      <c r="BN571" s="324"/>
      <c r="BO571" s="324"/>
      <c r="BP571" s="324"/>
      <c r="BQ571" s="324"/>
      <c r="BR571" s="324"/>
      <c r="BS571" s="324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517"/>
      <c r="DI571" s="517"/>
      <c r="DJ571" s="29"/>
      <c r="DK571" s="29"/>
      <c r="DL571" s="29"/>
      <c r="DM571" s="29"/>
      <c r="DN571" s="289"/>
    </row>
    <row r="572" spans="1:118" ht="11.25" customHeight="1">
      <c r="A572" s="1">
        <f t="shared" si="993"/>
        <v>2016</v>
      </c>
      <c r="B572" s="489">
        <f>[3]Demand!C565+[3]Demand!C605</f>
        <v>0</v>
      </c>
      <c r="C572" s="489">
        <f>[3]Demand!D565+[3]Demand!D605</f>
        <v>0</v>
      </c>
      <c r="D572" s="489">
        <f>[3]Demand!E565+[3]Demand!E605</f>
        <v>0</v>
      </c>
      <c r="E572" s="489">
        <f>[3]Demand!F565+[3]Demand!F605</f>
        <v>0</v>
      </c>
      <c r="F572" s="489">
        <f>[3]Demand!G565+[3]Demand!G605</f>
        <v>0</v>
      </c>
      <c r="G572" s="489">
        <f>[3]Demand!H565+[3]Demand!H605</f>
        <v>200.15</v>
      </c>
      <c r="H572" s="489">
        <f>[3]Demand!I565+[3]Demand!I605</f>
        <v>200.15</v>
      </c>
      <c r="I572" s="489">
        <f>[3]Demand!J565+[3]Demand!J605</f>
        <v>200.15</v>
      </c>
      <c r="J572" s="489">
        <f>[3]Demand!K565+[3]Demand!K605</f>
        <v>200.15</v>
      </c>
      <c r="K572" s="489">
        <f>[3]Demand!L565+[3]Demand!L605</f>
        <v>200.15</v>
      </c>
      <c r="L572" s="489">
        <f>[3]Demand!M565+[3]Demand!M605</f>
        <v>200.15</v>
      </c>
      <c r="M572" s="489">
        <f>[3]Demand!N565+[3]Demand!N605</f>
        <v>200.15</v>
      </c>
      <c r="N572" s="306">
        <f t="shared" si="994"/>
        <v>1401.0500000000002</v>
      </c>
      <c r="O572" s="400"/>
      <c r="P572" s="1">
        <f t="shared" si="995"/>
        <v>2016</v>
      </c>
      <c r="Q572" s="489">
        <f>[3]Demand!S565+[3]Demand!S605</f>
        <v>0</v>
      </c>
      <c r="R572" s="489">
        <f>[3]Demand!T565+[3]Demand!T605</f>
        <v>0</v>
      </c>
      <c r="S572" s="489">
        <f>[3]Demand!U565+[3]Demand!U605</f>
        <v>0</v>
      </c>
      <c r="T572" s="489">
        <f>[3]Demand!V565+[3]Demand!V605</f>
        <v>0</v>
      </c>
      <c r="U572" s="489">
        <f>[3]Demand!W565+[3]Demand!W605</f>
        <v>0</v>
      </c>
      <c r="V572" s="489">
        <f>[3]Demand!X565+[3]Demand!X605</f>
        <v>0</v>
      </c>
      <c r="W572" s="489">
        <f>[3]Demand!Y565+[3]Demand!Y605</f>
        <v>200</v>
      </c>
      <c r="X572" s="489">
        <f>[3]Demand!Z565+[3]Demand!Z605</f>
        <v>200</v>
      </c>
      <c r="Y572" s="489">
        <f>[3]Demand!AA565+[3]Demand!AA605</f>
        <v>200</v>
      </c>
      <c r="Z572" s="489">
        <f>[3]Demand!AB565+[3]Demand!AB605</f>
        <v>200</v>
      </c>
      <c r="AA572" s="489">
        <f>[3]Demand!AC565+[3]Demand!AC605</f>
        <v>200</v>
      </c>
      <c r="AB572" s="489">
        <f>[3]Demand!AD565+[3]Demand!AD605</f>
        <v>200</v>
      </c>
      <c r="AC572" s="306">
        <f t="shared" si="996"/>
        <v>1200</v>
      </c>
      <c r="AG572" s="56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324"/>
      <c r="BL572" s="324"/>
      <c r="BM572" s="324"/>
      <c r="BN572" s="324"/>
      <c r="BO572" s="324"/>
      <c r="BP572" s="324"/>
      <c r="BQ572" s="324"/>
      <c r="BR572" s="324"/>
      <c r="BS572" s="324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517"/>
      <c r="DI572" s="517"/>
      <c r="DJ572" s="29"/>
      <c r="DK572" s="29"/>
      <c r="DL572" s="29"/>
      <c r="DM572" s="29"/>
      <c r="DN572" s="289"/>
    </row>
    <row r="573" spans="1:118" ht="11.25" customHeight="1">
      <c r="A573" s="1">
        <f t="shared" si="993"/>
        <v>2017</v>
      </c>
      <c r="B573" s="489">
        <f>[3]Demand!C566+[3]Demand!C606</f>
        <v>200.15</v>
      </c>
      <c r="C573" s="489">
        <f>[3]Demand!D566+[3]Demand!D606</f>
        <v>200.15</v>
      </c>
      <c r="D573" s="489">
        <f>[3]Demand!E566+[3]Demand!E606</f>
        <v>200.15</v>
      </c>
      <c r="E573" s="489">
        <f>[3]Demand!F566+[3]Demand!F606</f>
        <v>200.15</v>
      </c>
      <c r="F573" s="489">
        <f>[3]Demand!G566+[3]Demand!G606</f>
        <v>200.15</v>
      </c>
      <c r="G573" s="489">
        <f>[3]Demand!H566+[3]Demand!H606</f>
        <v>200.15</v>
      </c>
      <c r="H573" s="489">
        <f>[3]Demand!I566+[3]Demand!I606</f>
        <v>200.15</v>
      </c>
      <c r="I573" s="489">
        <f>[3]Demand!J566+[3]Demand!J606</f>
        <v>200.15</v>
      </c>
      <c r="J573" s="489">
        <f>[3]Demand!K566+[3]Demand!K606</f>
        <v>200.15</v>
      </c>
      <c r="K573" s="489">
        <f>[3]Demand!L566+[3]Demand!L606</f>
        <v>200.15</v>
      </c>
      <c r="L573" s="489">
        <f>[3]Demand!M566+[3]Demand!M606</f>
        <v>200.15</v>
      </c>
      <c r="M573" s="489">
        <f>[3]Demand!N566+[3]Demand!N606</f>
        <v>200.15</v>
      </c>
      <c r="N573" s="306">
        <f t="shared" si="994"/>
        <v>2401.8000000000006</v>
      </c>
      <c r="O573" s="400"/>
      <c r="P573" s="1">
        <f t="shared" si="995"/>
        <v>2017</v>
      </c>
      <c r="Q573" s="489">
        <f>[3]Demand!S566+[3]Demand!S606</f>
        <v>200</v>
      </c>
      <c r="R573" s="489">
        <f>[3]Demand!T566+[3]Demand!T606</f>
        <v>200</v>
      </c>
      <c r="S573" s="489">
        <f>[3]Demand!U566+[3]Demand!U606</f>
        <v>200</v>
      </c>
      <c r="T573" s="489">
        <f>[3]Demand!V566+[3]Demand!V606</f>
        <v>200</v>
      </c>
      <c r="U573" s="489">
        <f>[3]Demand!W566+[3]Demand!W606</f>
        <v>200</v>
      </c>
      <c r="V573" s="489">
        <f>[3]Demand!X566+[3]Demand!X606</f>
        <v>200</v>
      </c>
      <c r="W573" s="489">
        <f>[3]Demand!Y566+[3]Demand!Y606</f>
        <v>200</v>
      </c>
      <c r="X573" s="489">
        <f>[3]Demand!Z566+[3]Demand!Z606</f>
        <v>200</v>
      </c>
      <c r="Y573" s="489">
        <f>[3]Demand!AA566+[3]Demand!AA606</f>
        <v>200</v>
      </c>
      <c r="Z573" s="489">
        <f>[3]Demand!AB566+[3]Demand!AB606</f>
        <v>200</v>
      </c>
      <c r="AA573" s="489">
        <f>[3]Demand!AC566+[3]Demand!AC606</f>
        <v>200</v>
      </c>
      <c r="AB573" s="489">
        <f>[3]Demand!AD566+[3]Demand!AD606</f>
        <v>200</v>
      </c>
      <c r="AC573" s="306">
        <f t="shared" si="996"/>
        <v>2400</v>
      </c>
      <c r="AG573" s="56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324"/>
      <c r="BL573" s="324"/>
      <c r="BM573" s="324"/>
      <c r="BN573" s="324"/>
      <c r="BO573" s="324"/>
      <c r="BP573" s="324"/>
      <c r="BQ573" s="324"/>
      <c r="BR573" s="324"/>
      <c r="BS573" s="324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517"/>
      <c r="DI573" s="517"/>
      <c r="DJ573" s="29"/>
      <c r="DK573" s="29"/>
      <c r="DL573" s="29"/>
      <c r="DM573" s="29"/>
      <c r="DN573" s="289"/>
    </row>
    <row r="574" spans="1:118" ht="11.25" customHeight="1">
      <c r="A574" s="1">
        <f t="shared" si="993"/>
        <v>2018</v>
      </c>
      <c r="B574" s="489">
        <f>[3]Demand!C567+[3]Demand!C607</f>
        <v>200.15</v>
      </c>
      <c r="C574" s="489">
        <f>[3]Demand!D567+[3]Demand!D607</f>
        <v>200.15</v>
      </c>
      <c r="D574" s="489">
        <f>[3]Demand!E567+[3]Demand!E607</f>
        <v>200.15</v>
      </c>
      <c r="E574" s="489">
        <f>[3]Demand!F567+[3]Demand!F607</f>
        <v>200.15</v>
      </c>
      <c r="F574" s="489">
        <f>[3]Demand!G567+[3]Demand!G607</f>
        <v>200.15</v>
      </c>
      <c r="G574" s="489">
        <f>[3]Demand!H567+[3]Demand!H607</f>
        <v>200.15</v>
      </c>
      <c r="H574" s="489">
        <f>[3]Demand!I567+[3]Demand!I607</f>
        <v>200.15</v>
      </c>
      <c r="I574" s="489">
        <f>[3]Demand!J567+[3]Demand!J607</f>
        <v>200.15</v>
      </c>
      <c r="J574" s="489">
        <f>[3]Demand!K567+[3]Demand!K607</f>
        <v>200.15</v>
      </c>
      <c r="K574" s="489">
        <f>[3]Demand!L567+[3]Demand!L607</f>
        <v>200.15</v>
      </c>
      <c r="L574" s="489">
        <f>[3]Demand!M567+[3]Demand!M607</f>
        <v>200.15</v>
      </c>
      <c r="M574" s="489">
        <f>[3]Demand!N567+[3]Demand!N607</f>
        <v>200.15</v>
      </c>
      <c r="N574" s="306">
        <f t="shared" si="994"/>
        <v>2401.8000000000006</v>
      </c>
      <c r="O574" s="400"/>
      <c r="P574" s="1">
        <f t="shared" si="995"/>
        <v>2018</v>
      </c>
      <c r="Q574" s="489">
        <f>[3]Demand!S567+[3]Demand!S607</f>
        <v>200</v>
      </c>
      <c r="R574" s="489">
        <f>[3]Demand!T567+[3]Demand!T607</f>
        <v>200</v>
      </c>
      <c r="S574" s="489">
        <f>[3]Demand!U567+[3]Demand!U607</f>
        <v>200</v>
      </c>
      <c r="T574" s="489">
        <f>[3]Demand!V567+[3]Demand!V607</f>
        <v>200</v>
      </c>
      <c r="U574" s="489">
        <f>[3]Demand!W567+[3]Demand!W607</f>
        <v>200</v>
      </c>
      <c r="V574" s="489">
        <f>[3]Demand!X567+[3]Demand!X607</f>
        <v>200</v>
      </c>
      <c r="W574" s="489">
        <f>[3]Demand!Y567+[3]Demand!Y607</f>
        <v>200</v>
      </c>
      <c r="X574" s="489">
        <f>[3]Demand!Z567+[3]Demand!Z607</f>
        <v>200</v>
      </c>
      <c r="Y574" s="489">
        <f>[3]Demand!AA567+[3]Demand!AA607</f>
        <v>200</v>
      </c>
      <c r="Z574" s="489">
        <f>[3]Demand!AB567+[3]Demand!AB607</f>
        <v>200</v>
      </c>
      <c r="AA574" s="489">
        <f>[3]Demand!AC567+[3]Demand!AC607</f>
        <v>200</v>
      </c>
      <c r="AB574" s="489">
        <f>[3]Demand!AD567+[3]Demand!AD607</f>
        <v>200</v>
      </c>
      <c r="AC574" s="306">
        <f t="shared" si="996"/>
        <v>2400</v>
      </c>
      <c r="AG574" s="56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324"/>
      <c r="BL574" s="324"/>
      <c r="BM574" s="324"/>
      <c r="BN574" s="324"/>
      <c r="BO574" s="324"/>
      <c r="BP574" s="324"/>
      <c r="BQ574" s="324"/>
      <c r="BR574" s="324"/>
      <c r="BS574" s="324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517"/>
      <c r="DI574" s="517"/>
      <c r="DJ574" s="29"/>
      <c r="DK574" s="29"/>
      <c r="DL574" s="29"/>
      <c r="DM574" s="29"/>
      <c r="DN574" s="289"/>
    </row>
    <row r="575" spans="1:118" s="26" customFormat="1" ht="11.25" customHeight="1">
      <c r="A575" s="1">
        <f t="shared" si="993"/>
        <v>2019</v>
      </c>
      <c r="B575" s="489">
        <f>[3]Demand!C568+[3]Demand!C608</f>
        <v>250.18</v>
      </c>
      <c r="C575" s="489">
        <f>[3]Demand!D568+[3]Demand!D608</f>
        <v>250.18</v>
      </c>
      <c r="D575" s="489">
        <f>[3]Demand!E568+[3]Demand!E608</f>
        <v>250.18</v>
      </c>
      <c r="E575" s="489">
        <f>[3]Demand!F568+[3]Demand!F608</f>
        <v>250.18</v>
      </c>
      <c r="F575" s="489">
        <f>[3]Demand!G568+[3]Demand!G608</f>
        <v>250.18</v>
      </c>
      <c r="G575" s="489">
        <f>[3]Demand!H568+[3]Demand!H608</f>
        <v>500.37</v>
      </c>
      <c r="H575" s="489">
        <f>[3]Demand!I568+[3]Demand!I608</f>
        <v>500.37</v>
      </c>
      <c r="I575" s="489">
        <f>[3]Demand!J568+[3]Demand!J608</f>
        <v>500.37</v>
      </c>
      <c r="J575" s="489">
        <f>[3]Demand!K568+[3]Demand!K608</f>
        <v>500.37</v>
      </c>
      <c r="K575" s="489">
        <f>[3]Demand!L568+[3]Demand!L608</f>
        <v>500.37</v>
      </c>
      <c r="L575" s="489">
        <f>[3]Demand!M568+[3]Demand!M608</f>
        <v>500.37</v>
      </c>
      <c r="M575" s="489">
        <f>[3]Demand!N568+[3]Demand!N608</f>
        <v>500.37</v>
      </c>
      <c r="N575" s="306">
        <f t="shared" si="994"/>
        <v>4753.49</v>
      </c>
      <c r="O575" s="400"/>
      <c r="P575" s="1">
        <f t="shared" si="995"/>
        <v>2019</v>
      </c>
      <c r="Q575" s="489">
        <f>[3]Demand!S568+[3]Demand!S608</f>
        <v>200</v>
      </c>
      <c r="R575" s="489">
        <f>[3]Demand!T568+[3]Demand!T608</f>
        <v>250</v>
      </c>
      <c r="S575" s="489">
        <f>[3]Demand!U568+[3]Demand!U608</f>
        <v>250</v>
      </c>
      <c r="T575" s="489">
        <f>[3]Demand!V568+[3]Demand!V608</f>
        <v>250</v>
      </c>
      <c r="U575" s="489">
        <f>[3]Demand!W568+[3]Demand!W608</f>
        <v>250</v>
      </c>
      <c r="V575" s="489">
        <f>[3]Demand!X568+[3]Demand!X608</f>
        <v>250</v>
      </c>
      <c r="W575" s="489">
        <f>[3]Demand!Y568+[3]Demand!Y608</f>
        <v>500</v>
      </c>
      <c r="X575" s="489">
        <f>[3]Demand!Z568+[3]Demand!Z608</f>
        <v>500</v>
      </c>
      <c r="Y575" s="489">
        <f>[3]Demand!AA568+[3]Demand!AA608</f>
        <v>500</v>
      </c>
      <c r="Z575" s="489">
        <f>[3]Demand!AB568+[3]Demand!AB608</f>
        <v>500</v>
      </c>
      <c r="AA575" s="489">
        <f>[3]Demand!AC568+[3]Demand!AC608</f>
        <v>500</v>
      </c>
      <c r="AB575" s="489">
        <f>[3]Demand!AD568+[3]Demand!AD608</f>
        <v>500</v>
      </c>
      <c r="AC575" s="306">
        <f t="shared" si="996"/>
        <v>4450</v>
      </c>
      <c r="AD575" s="51"/>
      <c r="AE575" s="32"/>
      <c r="AF575" s="32"/>
      <c r="AG575" s="56"/>
      <c r="AH575" s="32"/>
      <c r="AI575" s="25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616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332"/>
      <c r="BL575" s="332"/>
      <c r="BM575" s="332"/>
      <c r="BN575" s="332"/>
      <c r="BO575" s="332"/>
      <c r="BP575" s="332"/>
      <c r="BQ575" s="332"/>
      <c r="BR575" s="332"/>
      <c r="BS575" s="332"/>
      <c r="BT575" s="172"/>
      <c r="BU575" s="172"/>
      <c r="BV575" s="172"/>
      <c r="BW575" s="172"/>
      <c r="BX575" s="172"/>
      <c r="BY575" s="172"/>
      <c r="BZ575" s="172"/>
      <c r="CA575" s="172"/>
      <c r="CB575" s="172"/>
      <c r="CC575" s="172"/>
      <c r="CD575" s="172"/>
      <c r="CE575" s="172"/>
      <c r="CF575" s="172"/>
      <c r="CG575" s="172"/>
      <c r="CH575" s="172"/>
      <c r="CI575" s="172"/>
      <c r="CJ575" s="172"/>
      <c r="CK575" s="172"/>
      <c r="CL575" s="172"/>
      <c r="CM575" s="172"/>
      <c r="CN575" s="172"/>
      <c r="CO575" s="172"/>
      <c r="CP575" s="172"/>
      <c r="CQ575" s="616"/>
      <c r="CR575" s="172"/>
      <c r="CS575" s="172"/>
      <c r="CT575" s="172"/>
      <c r="CU575" s="172"/>
      <c r="CV575" s="172"/>
      <c r="CW575" s="172"/>
      <c r="CX575" s="172"/>
      <c r="CY575" s="172"/>
      <c r="CZ575" s="172"/>
      <c r="DA575" s="172"/>
      <c r="DB575" s="172"/>
      <c r="DC575" s="172"/>
      <c r="DD575" s="172"/>
      <c r="DE575" s="172"/>
      <c r="DF575" s="172"/>
      <c r="DG575" s="172"/>
      <c r="DH575" s="519"/>
      <c r="DI575" s="519"/>
      <c r="DJ575" s="172"/>
      <c r="DK575" s="172"/>
      <c r="DL575" s="172"/>
      <c r="DM575" s="172"/>
      <c r="DN575" s="599"/>
    </row>
    <row r="576" spans="1:118" ht="11.25" customHeight="1">
      <c r="A576" s="1">
        <f t="shared" si="993"/>
        <v>2020</v>
      </c>
      <c r="B576" s="489">
        <f>[3]Demand!C569+[3]Demand!C609</f>
        <v>500.37</v>
      </c>
      <c r="C576" s="489">
        <f>[3]Demand!D569+[3]Demand!D609</f>
        <v>500.37</v>
      </c>
      <c r="D576" s="489">
        <f>[3]Demand!E569+[3]Demand!E609</f>
        <v>500.37</v>
      </c>
      <c r="E576" s="489">
        <f>[3]Demand!F569+[3]Demand!F609</f>
        <v>500.37</v>
      </c>
      <c r="F576" s="489">
        <f>[3]Demand!G569+[3]Demand!G609</f>
        <v>500.37</v>
      </c>
      <c r="G576" s="489">
        <f>[3]Demand!H569+[3]Demand!H609</f>
        <v>500.37</v>
      </c>
      <c r="H576" s="489">
        <f>[3]Demand!I569+[3]Demand!I609</f>
        <v>500.37</v>
      </c>
      <c r="I576" s="489">
        <f>[3]Demand!J569+[3]Demand!J609</f>
        <v>500.37</v>
      </c>
      <c r="J576" s="489">
        <f>[3]Demand!K569+[3]Demand!K609</f>
        <v>500.37</v>
      </c>
      <c r="K576" s="489">
        <f>[3]Demand!L569+[3]Demand!L609</f>
        <v>500.37</v>
      </c>
      <c r="L576" s="489">
        <f>[3]Demand!M569+[3]Demand!M609</f>
        <v>500.37</v>
      </c>
      <c r="M576" s="489">
        <f>[3]Demand!N569+[3]Demand!N609</f>
        <v>500.37</v>
      </c>
      <c r="N576" s="306">
        <f t="shared" si="994"/>
        <v>6004.44</v>
      </c>
      <c r="O576" s="400"/>
      <c r="P576" s="1">
        <f t="shared" si="995"/>
        <v>2020</v>
      </c>
      <c r="Q576" s="489">
        <f>[3]Demand!S569+[3]Demand!S609</f>
        <v>500</v>
      </c>
      <c r="R576" s="489">
        <f>[3]Demand!T569+[3]Demand!T609</f>
        <v>500</v>
      </c>
      <c r="S576" s="489">
        <f>[3]Demand!U569+[3]Demand!U609</f>
        <v>500</v>
      </c>
      <c r="T576" s="489">
        <f>[3]Demand!V569+[3]Demand!V609</f>
        <v>500</v>
      </c>
      <c r="U576" s="489">
        <f>[3]Demand!W569+[3]Demand!W609</f>
        <v>500</v>
      </c>
      <c r="V576" s="489">
        <f>[3]Demand!X569+[3]Demand!X609</f>
        <v>500</v>
      </c>
      <c r="W576" s="489">
        <f>[3]Demand!Y569+[3]Demand!Y609</f>
        <v>500</v>
      </c>
      <c r="X576" s="489">
        <f>[3]Demand!Z569+[3]Demand!Z609</f>
        <v>500</v>
      </c>
      <c r="Y576" s="489">
        <f>[3]Demand!AA569+[3]Demand!AA609</f>
        <v>500</v>
      </c>
      <c r="Z576" s="489">
        <f>[3]Demand!AB569+[3]Demand!AB609</f>
        <v>500</v>
      </c>
      <c r="AA576" s="489">
        <f>[3]Demand!AC569+[3]Demand!AC609</f>
        <v>500</v>
      </c>
      <c r="AB576" s="489">
        <f>[3]Demand!AD569+[3]Demand!AD609</f>
        <v>500</v>
      </c>
      <c r="AC576" s="306">
        <f t="shared" si="996"/>
        <v>6000</v>
      </c>
      <c r="AG576" s="56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324"/>
      <c r="BL576" s="324"/>
      <c r="BM576" s="324"/>
      <c r="BN576" s="324"/>
      <c r="BO576" s="324"/>
      <c r="BP576" s="324"/>
      <c r="BQ576" s="324"/>
      <c r="BR576" s="324"/>
      <c r="BS576" s="324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517"/>
      <c r="DI576" s="517"/>
      <c r="DJ576" s="29"/>
      <c r="DK576" s="29"/>
      <c r="DL576" s="29"/>
      <c r="DM576" s="29"/>
      <c r="DN576" s="289"/>
    </row>
    <row r="577" spans="1:118" ht="11.25" customHeight="1">
      <c r="A577" s="1">
        <f t="shared" si="993"/>
        <v>2021</v>
      </c>
      <c r="B577" s="489">
        <f>[3]Demand!C570+[3]Demand!C610</f>
        <v>500.37</v>
      </c>
      <c r="C577" s="489">
        <f>[3]Demand!D570+[3]Demand!D610</f>
        <v>500.37</v>
      </c>
      <c r="D577" s="489">
        <f>[3]Demand!E570+[3]Demand!E610</f>
        <v>500.37</v>
      </c>
      <c r="E577" s="489">
        <f>[3]Demand!F570+[3]Demand!F610</f>
        <v>500.37</v>
      </c>
      <c r="F577" s="489">
        <f>[3]Demand!G570+[3]Demand!G610</f>
        <v>500.37</v>
      </c>
      <c r="G577" s="489">
        <f>[3]Demand!H570+[3]Demand!H610</f>
        <v>500.37</v>
      </c>
      <c r="H577" s="489">
        <f>[3]Demand!I570+[3]Demand!I610</f>
        <v>500.37</v>
      </c>
      <c r="I577" s="489">
        <f>[3]Demand!J570+[3]Demand!J610</f>
        <v>500.37</v>
      </c>
      <c r="J577" s="489">
        <f>[3]Demand!K570+[3]Demand!K610</f>
        <v>500.37</v>
      </c>
      <c r="K577" s="489">
        <f>[3]Demand!L570+[3]Demand!L610</f>
        <v>500.37</v>
      </c>
      <c r="L577" s="489">
        <f>[3]Demand!M570+[3]Demand!M610</f>
        <v>500.37</v>
      </c>
      <c r="M577" s="489">
        <f>[3]Demand!N570+[3]Demand!N610</f>
        <v>500.37</v>
      </c>
      <c r="N577" s="306">
        <f t="shared" si="994"/>
        <v>6004.44</v>
      </c>
      <c r="O577" s="400"/>
      <c r="P577" s="1">
        <f t="shared" si="995"/>
        <v>2021</v>
      </c>
      <c r="Q577" s="489">
        <f>[3]Demand!S570+[3]Demand!S610</f>
        <v>500</v>
      </c>
      <c r="R577" s="489">
        <f>[3]Demand!T570+[3]Demand!T610</f>
        <v>500</v>
      </c>
      <c r="S577" s="489">
        <f>[3]Demand!U570+[3]Demand!U610</f>
        <v>500</v>
      </c>
      <c r="T577" s="489">
        <f>[3]Demand!V570+[3]Demand!V610</f>
        <v>500</v>
      </c>
      <c r="U577" s="489">
        <f>[3]Demand!W570+[3]Demand!W610</f>
        <v>500</v>
      </c>
      <c r="V577" s="489">
        <f>[3]Demand!X570+[3]Demand!X610</f>
        <v>500</v>
      </c>
      <c r="W577" s="489">
        <f>[3]Demand!Y570+[3]Demand!Y610</f>
        <v>500</v>
      </c>
      <c r="X577" s="489">
        <f>[3]Demand!Z570+[3]Demand!Z610</f>
        <v>500</v>
      </c>
      <c r="Y577" s="489">
        <f>[3]Demand!AA570+[3]Demand!AA610</f>
        <v>500</v>
      </c>
      <c r="Z577" s="489">
        <f>[3]Demand!AB570+[3]Demand!AB610</f>
        <v>500</v>
      </c>
      <c r="AA577" s="489">
        <f>[3]Demand!AC570+[3]Demand!AC610</f>
        <v>500</v>
      </c>
      <c r="AB577" s="489">
        <f>[3]Demand!AD570+[3]Demand!AD610</f>
        <v>500</v>
      </c>
      <c r="AC577" s="306">
        <f t="shared" si="996"/>
        <v>6000</v>
      </c>
      <c r="AG577" s="56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324"/>
      <c r="BL577" s="324"/>
      <c r="BM577" s="324"/>
      <c r="BN577" s="324"/>
      <c r="BO577" s="324"/>
      <c r="BP577" s="324"/>
      <c r="BQ577" s="324"/>
      <c r="BR577" s="324"/>
      <c r="BS577" s="324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517"/>
      <c r="DI577" s="517"/>
      <c r="DJ577" s="29"/>
      <c r="DK577" s="29"/>
      <c r="DL577" s="29"/>
      <c r="DM577" s="29"/>
      <c r="DN577" s="289"/>
    </row>
    <row r="578" spans="1:118" ht="11.25" customHeight="1">
      <c r="A578" s="1">
        <f t="shared" si="993"/>
        <v>2022</v>
      </c>
      <c r="B578" s="489">
        <f>[3]Demand!C571+[3]Demand!C611</f>
        <v>500.37</v>
      </c>
      <c r="C578" s="489">
        <f>[3]Demand!D571+[3]Demand!D611</f>
        <v>500.37</v>
      </c>
      <c r="D578" s="489">
        <f>[3]Demand!E571+[3]Demand!E611</f>
        <v>500.37</v>
      </c>
      <c r="E578" s="489">
        <f>[3]Demand!F571+[3]Demand!F611</f>
        <v>500.37</v>
      </c>
      <c r="F578" s="489">
        <f>[3]Demand!G571+[3]Demand!G611</f>
        <v>500.37</v>
      </c>
      <c r="G578" s="489">
        <f>[3]Demand!H571+[3]Demand!H611</f>
        <v>500.37</v>
      </c>
      <c r="H578" s="489">
        <f>[3]Demand!I571+[3]Demand!I611</f>
        <v>500.37</v>
      </c>
      <c r="I578" s="489">
        <f>[3]Demand!J571+[3]Demand!J611</f>
        <v>500.37</v>
      </c>
      <c r="J578" s="489">
        <f>[3]Demand!K571+[3]Demand!K611</f>
        <v>500.37</v>
      </c>
      <c r="K578" s="489">
        <f>[3]Demand!L571+[3]Demand!L611</f>
        <v>500.37</v>
      </c>
      <c r="L578" s="489">
        <f>[3]Demand!M571+[3]Demand!M611</f>
        <v>500.37</v>
      </c>
      <c r="M578" s="489">
        <f>[3]Demand!N571+[3]Demand!N611</f>
        <v>500.37</v>
      </c>
      <c r="N578" s="306">
        <f t="shared" si="994"/>
        <v>6004.44</v>
      </c>
      <c r="O578" s="400"/>
      <c r="P578" s="1">
        <f t="shared" si="995"/>
        <v>2022</v>
      </c>
      <c r="Q578" s="489">
        <f>[3]Demand!S571+[3]Demand!S611</f>
        <v>500</v>
      </c>
      <c r="R578" s="489">
        <f>[3]Demand!T571+[3]Demand!T611</f>
        <v>500</v>
      </c>
      <c r="S578" s="489">
        <f>[3]Demand!U571+[3]Demand!U611</f>
        <v>500</v>
      </c>
      <c r="T578" s="489">
        <f>[3]Demand!V571+[3]Demand!V611</f>
        <v>500</v>
      </c>
      <c r="U578" s="489">
        <f>[3]Demand!W571+[3]Demand!W611</f>
        <v>500</v>
      </c>
      <c r="V578" s="489">
        <f>[3]Demand!X571+[3]Demand!X611</f>
        <v>500</v>
      </c>
      <c r="W578" s="489">
        <f>[3]Demand!Y571+[3]Demand!Y611</f>
        <v>500</v>
      </c>
      <c r="X578" s="489">
        <f>[3]Demand!Z571+[3]Demand!Z611</f>
        <v>500</v>
      </c>
      <c r="Y578" s="489">
        <f>[3]Demand!AA571+[3]Demand!AA611</f>
        <v>500</v>
      </c>
      <c r="Z578" s="489">
        <f>[3]Demand!AB571+[3]Demand!AB611</f>
        <v>500</v>
      </c>
      <c r="AA578" s="489">
        <f>[3]Demand!AC571+[3]Demand!AC611</f>
        <v>500</v>
      </c>
      <c r="AB578" s="489">
        <f>[3]Demand!AD571+[3]Demand!AD611</f>
        <v>500</v>
      </c>
      <c r="AC578" s="306">
        <f t="shared" si="996"/>
        <v>6000</v>
      </c>
      <c r="AG578" s="56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324"/>
      <c r="BL578" s="324"/>
      <c r="BM578" s="324"/>
      <c r="BN578" s="324"/>
      <c r="BO578" s="324"/>
      <c r="BP578" s="324"/>
      <c r="BQ578" s="324"/>
      <c r="BR578" s="324"/>
      <c r="BS578" s="324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517"/>
      <c r="DI578" s="517"/>
      <c r="DJ578" s="29"/>
      <c r="DK578" s="29"/>
      <c r="DL578" s="29"/>
      <c r="DM578" s="29"/>
      <c r="DN578" s="289"/>
    </row>
    <row r="579" spans="1:118" ht="11.25" customHeight="1">
      <c r="A579" s="1">
        <f t="shared" si="993"/>
        <v>2023</v>
      </c>
      <c r="B579" s="489">
        <f>[3]Demand!C572+[3]Demand!C612</f>
        <v>500.37</v>
      </c>
      <c r="C579" s="489">
        <f>[3]Demand!D572+[3]Demand!D612</f>
        <v>500.37</v>
      </c>
      <c r="D579" s="489">
        <f>[3]Demand!E572+[3]Demand!E612</f>
        <v>500.37</v>
      </c>
      <c r="E579" s="489">
        <f>[3]Demand!F572+[3]Demand!F612</f>
        <v>500.37</v>
      </c>
      <c r="F579" s="489">
        <f>[3]Demand!G572+[3]Demand!G612</f>
        <v>500.37</v>
      </c>
      <c r="G579" s="489">
        <f>[3]Demand!H572+[3]Demand!H612</f>
        <v>500.37</v>
      </c>
      <c r="H579" s="489">
        <f>[3]Demand!I572+[3]Demand!I612</f>
        <v>500.37</v>
      </c>
      <c r="I579" s="489">
        <f>[3]Demand!J572+[3]Demand!J612</f>
        <v>500.37</v>
      </c>
      <c r="J579" s="489">
        <f>[3]Demand!K572+[3]Demand!K612</f>
        <v>500.37</v>
      </c>
      <c r="K579" s="489">
        <f>[3]Demand!L572+[3]Demand!L612</f>
        <v>500.37</v>
      </c>
      <c r="L579" s="489">
        <f>[3]Demand!M572+[3]Demand!M612</f>
        <v>500.37</v>
      </c>
      <c r="M579" s="489">
        <f>[3]Demand!N572+[3]Demand!N612</f>
        <v>500.37</v>
      </c>
      <c r="N579" s="306">
        <f t="shared" si="994"/>
        <v>6004.44</v>
      </c>
      <c r="O579" s="400"/>
      <c r="P579" s="1">
        <f t="shared" si="995"/>
        <v>2023</v>
      </c>
      <c r="Q579" s="489">
        <f>[3]Demand!S572+[3]Demand!S612</f>
        <v>500</v>
      </c>
      <c r="R579" s="489">
        <f>[3]Demand!T572+[3]Demand!T612</f>
        <v>500</v>
      </c>
      <c r="S579" s="489">
        <f>[3]Demand!U572+[3]Demand!U612</f>
        <v>500</v>
      </c>
      <c r="T579" s="489">
        <f>[3]Demand!V572+[3]Demand!V612</f>
        <v>500</v>
      </c>
      <c r="U579" s="489">
        <f>[3]Demand!W572+[3]Demand!W612</f>
        <v>500</v>
      </c>
      <c r="V579" s="489">
        <f>[3]Demand!X572+[3]Demand!X612</f>
        <v>500</v>
      </c>
      <c r="W579" s="489">
        <f>[3]Demand!Y572+[3]Demand!Y612</f>
        <v>500</v>
      </c>
      <c r="X579" s="489">
        <f>[3]Demand!Z572+[3]Demand!Z612</f>
        <v>500</v>
      </c>
      <c r="Y579" s="489">
        <f>[3]Demand!AA572+[3]Demand!AA612</f>
        <v>500</v>
      </c>
      <c r="Z579" s="489">
        <f>[3]Demand!AB572+[3]Demand!AB612</f>
        <v>500</v>
      </c>
      <c r="AA579" s="489">
        <f>[3]Demand!AC572+[3]Demand!AC612</f>
        <v>500</v>
      </c>
      <c r="AB579" s="489">
        <f>[3]Demand!AD572+[3]Demand!AD612</f>
        <v>500</v>
      </c>
      <c r="AC579" s="306">
        <f t="shared" si="996"/>
        <v>6000</v>
      </c>
      <c r="AG579" s="56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324"/>
      <c r="BL579" s="324"/>
      <c r="BM579" s="324"/>
      <c r="BN579" s="324"/>
      <c r="BO579" s="324"/>
      <c r="BP579" s="324"/>
      <c r="BQ579" s="324"/>
      <c r="BR579" s="324"/>
      <c r="BS579" s="324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517"/>
      <c r="DI579" s="517"/>
      <c r="DJ579" s="29"/>
      <c r="DK579" s="29"/>
      <c r="DL579" s="29"/>
      <c r="DM579" s="29"/>
      <c r="DN579" s="289"/>
    </row>
    <row r="580" spans="1:118" ht="11.25" customHeight="1">
      <c r="A580" s="1">
        <f t="shared" si="993"/>
        <v>2024</v>
      </c>
      <c r="B580" s="489">
        <f>[3]Demand!C573+[3]Demand!C613</f>
        <v>500.37</v>
      </c>
      <c r="C580" s="489">
        <f>[3]Demand!D573+[3]Demand!D613</f>
        <v>500.37</v>
      </c>
      <c r="D580" s="489">
        <f>[3]Demand!E573+[3]Demand!E613</f>
        <v>500.37</v>
      </c>
      <c r="E580" s="489">
        <f>[3]Demand!F573+[3]Demand!F613</f>
        <v>500.37</v>
      </c>
      <c r="F580" s="489">
        <f>[3]Demand!G573+[3]Demand!G613</f>
        <v>500.37</v>
      </c>
      <c r="G580" s="489">
        <f>[3]Demand!H573+[3]Demand!H613</f>
        <v>500.15</v>
      </c>
      <c r="H580" s="489">
        <f>[3]Demand!I573+[3]Demand!I613</f>
        <v>500.15</v>
      </c>
      <c r="I580" s="489">
        <f>[3]Demand!J573+[3]Demand!J613</f>
        <v>500.15</v>
      </c>
      <c r="J580" s="489">
        <f>[3]Demand!K573+[3]Demand!K613</f>
        <v>500.15</v>
      </c>
      <c r="K580" s="489">
        <f>[3]Demand!L573+[3]Demand!L613</f>
        <v>500.15</v>
      </c>
      <c r="L580" s="489">
        <f>[3]Demand!M573+[3]Demand!M613</f>
        <v>500.15</v>
      </c>
      <c r="M580" s="489">
        <f>[3]Demand!N573+[3]Demand!N613</f>
        <v>500.15</v>
      </c>
      <c r="N580" s="306">
        <f t="shared" si="994"/>
        <v>6002.8999999999987</v>
      </c>
      <c r="O580" s="400"/>
      <c r="P580" s="1">
        <f t="shared" si="995"/>
        <v>2024</v>
      </c>
      <c r="Q580" s="489">
        <f>[3]Demand!S573+[3]Demand!S613</f>
        <v>500</v>
      </c>
      <c r="R580" s="489">
        <f>[3]Demand!T573+[3]Demand!T613</f>
        <v>500</v>
      </c>
      <c r="S580" s="489">
        <f>[3]Demand!U573+[3]Demand!U613</f>
        <v>500</v>
      </c>
      <c r="T580" s="489">
        <f>[3]Demand!V573+[3]Demand!V613</f>
        <v>500</v>
      </c>
      <c r="U580" s="489">
        <f>[3]Demand!W573+[3]Demand!W613</f>
        <v>500</v>
      </c>
      <c r="V580" s="489">
        <f>[3]Demand!X573+[3]Demand!X613</f>
        <v>500</v>
      </c>
      <c r="W580" s="489">
        <f>[3]Demand!Y573+[3]Demand!Y613</f>
        <v>500</v>
      </c>
      <c r="X580" s="489">
        <f>[3]Demand!Z573+[3]Demand!Z613</f>
        <v>500</v>
      </c>
      <c r="Y580" s="489">
        <f>[3]Demand!AA573+[3]Demand!AA613</f>
        <v>500</v>
      </c>
      <c r="Z580" s="489">
        <f>[3]Demand!AB573+[3]Demand!AB613</f>
        <v>500</v>
      </c>
      <c r="AA580" s="489">
        <f>[3]Demand!AC573+[3]Demand!AC613</f>
        <v>500</v>
      </c>
      <c r="AB580" s="489">
        <f>[3]Demand!AD573+[3]Demand!AD613</f>
        <v>500</v>
      </c>
      <c r="AC580" s="306">
        <f t="shared" si="996"/>
        <v>6000</v>
      </c>
      <c r="AG580" s="56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324"/>
      <c r="BL580" s="324"/>
      <c r="BM580" s="324"/>
      <c r="BN580" s="324"/>
      <c r="BO580" s="324"/>
      <c r="BP580" s="324"/>
      <c r="BQ580" s="324"/>
      <c r="BR580" s="324"/>
      <c r="BS580" s="324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517"/>
      <c r="DI580" s="517"/>
      <c r="DJ580" s="29"/>
      <c r="DK580" s="29"/>
      <c r="DL580" s="29"/>
      <c r="DM580" s="29"/>
      <c r="DN580" s="289"/>
    </row>
    <row r="581" spans="1:118" ht="11.25" customHeight="1">
      <c r="A581" s="1">
        <f t="shared" si="993"/>
        <v>2025</v>
      </c>
      <c r="B581" s="489">
        <f>[3]Demand!C574+[3]Demand!C614</f>
        <v>500.37</v>
      </c>
      <c r="C581" s="489">
        <f>[3]Demand!D574+[3]Demand!D614</f>
        <v>500.37</v>
      </c>
      <c r="D581" s="489">
        <f>[3]Demand!E574+[3]Demand!E614</f>
        <v>500.37</v>
      </c>
      <c r="E581" s="489">
        <f>[3]Demand!F574+[3]Demand!F614</f>
        <v>500.37</v>
      </c>
      <c r="F581" s="489">
        <f>[3]Demand!G574+[3]Demand!G614</f>
        <v>500.37</v>
      </c>
      <c r="G581" s="489">
        <f>[3]Demand!H574+[3]Demand!H614</f>
        <v>500.15</v>
      </c>
      <c r="H581" s="489">
        <f>[3]Demand!I574+[3]Demand!I614</f>
        <v>500.15</v>
      </c>
      <c r="I581" s="489">
        <f>[3]Demand!J574+[3]Demand!J614</f>
        <v>500.15</v>
      </c>
      <c r="J581" s="489">
        <f>[3]Demand!K574+[3]Demand!K614</f>
        <v>500.15</v>
      </c>
      <c r="K581" s="489">
        <f>[3]Demand!L574+[3]Demand!L614</f>
        <v>500.15</v>
      </c>
      <c r="L581" s="489">
        <f>[3]Demand!M574+[3]Demand!M614</f>
        <v>500.15</v>
      </c>
      <c r="M581" s="489">
        <f>[3]Demand!N574+[3]Demand!N614</f>
        <v>500.15</v>
      </c>
      <c r="N581" s="306">
        <f t="shared" si="994"/>
        <v>6002.8999999999987</v>
      </c>
      <c r="O581" s="400"/>
      <c r="P581" s="1">
        <f t="shared" si="995"/>
        <v>2025</v>
      </c>
      <c r="Q581" s="489">
        <f>[3]Demand!S574+[3]Demand!S614</f>
        <v>500</v>
      </c>
      <c r="R581" s="489">
        <f>[3]Demand!T574+[3]Demand!T614</f>
        <v>500</v>
      </c>
      <c r="S581" s="489">
        <f>[3]Demand!U574+[3]Demand!U614</f>
        <v>500</v>
      </c>
      <c r="T581" s="489">
        <f>[3]Demand!V574+[3]Demand!V614</f>
        <v>500</v>
      </c>
      <c r="U581" s="489">
        <f>[3]Demand!W574+[3]Demand!W614</f>
        <v>500</v>
      </c>
      <c r="V581" s="489">
        <f>[3]Demand!X574+[3]Demand!X614</f>
        <v>500</v>
      </c>
      <c r="W581" s="489">
        <f>[3]Demand!Y574+[3]Demand!Y614</f>
        <v>500</v>
      </c>
      <c r="X581" s="489">
        <f>[3]Demand!Z574+[3]Demand!Z614</f>
        <v>500</v>
      </c>
      <c r="Y581" s="489">
        <f>[3]Demand!AA574+[3]Demand!AA614</f>
        <v>500</v>
      </c>
      <c r="Z581" s="489">
        <f>[3]Demand!AB574+[3]Demand!AB614</f>
        <v>500</v>
      </c>
      <c r="AA581" s="489">
        <f>[3]Demand!AC574+[3]Demand!AC614</f>
        <v>500</v>
      </c>
      <c r="AB581" s="489">
        <f>[3]Demand!AD574+[3]Demand!AD614</f>
        <v>500</v>
      </c>
      <c r="AC581" s="306">
        <f t="shared" si="996"/>
        <v>6000</v>
      </c>
      <c r="AG581" s="56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324"/>
      <c r="BL581" s="324"/>
      <c r="BM581" s="324"/>
      <c r="BN581" s="324"/>
      <c r="BO581" s="324"/>
      <c r="BP581" s="324"/>
      <c r="BQ581" s="324"/>
      <c r="BR581" s="324"/>
      <c r="BS581" s="324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517"/>
      <c r="DI581" s="517"/>
      <c r="DJ581" s="29"/>
      <c r="DK581" s="29"/>
      <c r="DL581" s="29"/>
      <c r="DM581" s="29"/>
      <c r="DN581" s="289"/>
    </row>
    <row r="582" spans="1:118" ht="11.25" customHeight="1">
      <c r="A582" s="1">
        <f t="shared" si="993"/>
        <v>2026</v>
      </c>
      <c r="B582" s="489">
        <f>[3]Demand!C575+[3]Demand!C615</f>
        <v>500.37</v>
      </c>
      <c r="C582" s="489">
        <f>[3]Demand!D575+[3]Demand!D615</f>
        <v>500.37</v>
      </c>
      <c r="D582" s="489">
        <f>[3]Demand!E575+[3]Demand!E615</f>
        <v>500.37</v>
      </c>
      <c r="E582" s="489">
        <f>[3]Demand!F575+[3]Demand!F615</f>
        <v>500.37</v>
      </c>
      <c r="F582" s="489">
        <f>[3]Demand!G575+[3]Demand!G615</f>
        <v>500.37</v>
      </c>
      <c r="G582" s="489">
        <f>[3]Demand!H575+[3]Demand!H615</f>
        <v>500.15</v>
      </c>
      <c r="H582" s="489">
        <f>[3]Demand!I575+[3]Demand!I615</f>
        <v>500.15</v>
      </c>
      <c r="I582" s="489">
        <f>[3]Demand!J575+[3]Demand!J615</f>
        <v>500.15</v>
      </c>
      <c r="J582" s="489">
        <f>[3]Demand!K575+[3]Demand!K615</f>
        <v>500.15</v>
      </c>
      <c r="K582" s="489">
        <f>[3]Demand!L575+[3]Demand!L615</f>
        <v>500.15</v>
      </c>
      <c r="L582" s="489">
        <f>[3]Demand!M575+[3]Demand!M615</f>
        <v>500.15</v>
      </c>
      <c r="M582" s="489">
        <f>[3]Demand!N575+[3]Demand!N615</f>
        <v>500.15</v>
      </c>
      <c r="N582" s="306">
        <f t="shared" si="994"/>
        <v>6002.8999999999987</v>
      </c>
      <c r="O582" s="400"/>
      <c r="P582" s="1">
        <f t="shared" si="995"/>
        <v>2026</v>
      </c>
      <c r="Q582" s="489">
        <f>[3]Demand!S575+[3]Demand!S615</f>
        <v>500</v>
      </c>
      <c r="R582" s="489">
        <f>[3]Demand!T575+[3]Demand!T615</f>
        <v>500</v>
      </c>
      <c r="S582" s="489">
        <f>[3]Demand!U575+[3]Demand!U615</f>
        <v>500</v>
      </c>
      <c r="T582" s="489">
        <f>[3]Demand!V575+[3]Demand!V615</f>
        <v>500</v>
      </c>
      <c r="U582" s="489">
        <f>[3]Demand!W575+[3]Demand!W615</f>
        <v>500</v>
      </c>
      <c r="V582" s="489">
        <f>[3]Demand!X575+[3]Demand!X615</f>
        <v>500</v>
      </c>
      <c r="W582" s="489">
        <f>[3]Demand!Y575+[3]Demand!Y615</f>
        <v>500</v>
      </c>
      <c r="X582" s="489">
        <f>[3]Demand!Z575+[3]Demand!Z615</f>
        <v>500</v>
      </c>
      <c r="Y582" s="489">
        <f>[3]Demand!AA575+[3]Demand!AA615</f>
        <v>500</v>
      </c>
      <c r="Z582" s="489">
        <f>[3]Demand!AB575+[3]Demand!AB615</f>
        <v>500</v>
      </c>
      <c r="AA582" s="489">
        <f>[3]Demand!AC575+[3]Demand!AC615</f>
        <v>500</v>
      </c>
      <c r="AB582" s="489">
        <f>[3]Demand!AD575+[3]Demand!AD615</f>
        <v>500</v>
      </c>
      <c r="AC582" s="306">
        <f t="shared" si="996"/>
        <v>6000</v>
      </c>
      <c r="AG582" s="56"/>
      <c r="AJ582" s="32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324"/>
      <c r="BL582" s="324"/>
      <c r="BM582" s="324"/>
      <c r="BN582" s="324"/>
      <c r="BO582" s="324"/>
      <c r="BP582" s="324"/>
      <c r="BQ582" s="324"/>
      <c r="BR582" s="324"/>
      <c r="BS582" s="324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517"/>
      <c r="DI582" s="517"/>
      <c r="DJ582" s="29"/>
      <c r="DK582" s="29"/>
      <c r="DL582" s="29"/>
      <c r="DM582" s="29"/>
      <c r="DN582" s="289"/>
    </row>
    <row r="583" spans="1:118" ht="11.25" customHeight="1">
      <c r="A583" s="1">
        <f t="shared" si="993"/>
        <v>2027</v>
      </c>
      <c r="B583" s="489">
        <f>[3]Demand!C576+[3]Demand!C616</f>
        <v>500.37</v>
      </c>
      <c r="C583" s="489">
        <f>[3]Demand!D576+[3]Demand!D616</f>
        <v>500.37</v>
      </c>
      <c r="D583" s="489">
        <f>[3]Demand!E576+[3]Demand!E616</f>
        <v>500.37</v>
      </c>
      <c r="E583" s="489">
        <f>[3]Demand!F576+[3]Demand!F616</f>
        <v>500.37</v>
      </c>
      <c r="F583" s="489">
        <f>[3]Demand!G576+[3]Demand!G616</f>
        <v>500.37</v>
      </c>
      <c r="G583" s="489">
        <f>[3]Demand!H576+[3]Demand!H616</f>
        <v>500.15</v>
      </c>
      <c r="H583" s="489">
        <f>[3]Demand!I576+[3]Demand!I616</f>
        <v>500.15</v>
      </c>
      <c r="I583" s="489">
        <f>[3]Demand!J576+[3]Demand!J616</f>
        <v>500.15</v>
      </c>
      <c r="J583" s="489">
        <f>[3]Demand!K576+[3]Demand!K616</f>
        <v>500.15</v>
      </c>
      <c r="K583" s="489">
        <f>[3]Demand!L576+[3]Demand!L616</f>
        <v>500.15</v>
      </c>
      <c r="L583" s="489">
        <f>[3]Demand!M576+[3]Demand!M616</f>
        <v>500.15</v>
      </c>
      <c r="M583" s="489">
        <f>[3]Demand!N576+[3]Demand!N616</f>
        <v>500.15</v>
      </c>
      <c r="N583" s="306">
        <f t="shared" si="994"/>
        <v>6002.8999999999987</v>
      </c>
      <c r="O583" s="400"/>
      <c r="P583" s="1">
        <f t="shared" si="995"/>
        <v>2027</v>
      </c>
      <c r="Q583" s="489">
        <f>[3]Demand!S576+[3]Demand!S616</f>
        <v>500</v>
      </c>
      <c r="R583" s="489">
        <f>[3]Demand!T576+[3]Demand!T616</f>
        <v>500</v>
      </c>
      <c r="S583" s="489">
        <f>[3]Demand!U576+[3]Demand!U616</f>
        <v>500</v>
      </c>
      <c r="T583" s="489">
        <f>[3]Demand!V576+[3]Demand!V616</f>
        <v>500</v>
      </c>
      <c r="U583" s="489">
        <f>[3]Demand!W576+[3]Demand!W616</f>
        <v>500</v>
      </c>
      <c r="V583" s="489">
        <f>[3]Demand!X576+[3]Demand!X616</f>
        <v>500</v>
      </c>
      <c r="W583" s="489">
        <f>[3]Demand!Y576+[3]Demand!Y616</f>
        <v>500</v>
      </c>
      <c r="X583" s="489">
        <f>[3]Demand!Z576+[3]Demand!Z616</f>
        <v>500</v>
      </c>
      <c r="Y583" s="489">
        <f>[3]Demand!AA576+[3]Demand!AA616</f>
        <v>500</v>
      </c>
      <c r="Z583" s="489">
        <f>[3]Demand!AB576+[3]Demand!AB616</f>
        <v>500</v>
      </c>
      <c r="AA583" s="489">
        <f>[3]Demand!AC576+[3]Demand!AC616</f>
        <v>500</v>
      </c>
      <c r="AB583" s="489">
        <f>[3]Demand!AD576+[3]Demand!AD616</f>
        <v>500</v>
      </c>
      <c r="AC583" s="306">
        <f t="shared" si="996"/>
        <v>6000</v>
      </c>
      <c r="AG583" s="56"/>
      <c r="AJ583" s="32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324"/>
      <c r="BL583" s="324"/>
      <c r="BM583" s="324"/>
      <c r="BN583" s="324"/>
      <c r="BO583" s="324"/>
      <c r="BP583" s="324"/>
      <c r="BQ583" s="324"/>
      <c r="BR583" s="324"/>
      <c r="BS583" s="324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517"/>
      <c r="DI583" s="517"/>
      <c r="DJ583" s="29"/>
      <c r="DK583" s="29"/>
      <c r="DL583" s="29"/>
      <c r="DM583" s="29"/>
      <c r="DN583" s="289"/>
    </row>
    <row r="584" spans="1:118" ht="11.25" customHeight="1">
      <c r="A584" s="1">
        <f t="shared" si="993"/>
        <v>2028</v>
      </c>
      <c r="B584" s="489">
        <f>[3]Demand!C577+[3]Demand!C617</f>
        <v>500.37</v>
      </c>
      <c r="C584" s="489">
        <f>[3]Demand!D577+[3]Demand!D617</f>
        <v>500.37</v>
      </c>
      <c r="D584" s="489">
        <f>[3]Demand!E577+[3]Demand!E617</f>
        <v>500.37</v>
      </c>
      <c r="E584" s="489">
        <f>[3]Demand!F577+[3]Demand!F617</f>
        <v>500.37</v>
      </c>
      <c r="F584" s="489">
        <f>[3]Demand!G577+[3]Demand!G617</f>
        <v>500.37</v>
      </c>
      <c r="G584" s="489">
        <f>[3]Demand!H577+[3]Demand!H617</f>
        <v>500.15</v>
      </c>
      <c r="H584" s="489">
        <f>[3]Demand!I577+[3]Demand!I617</f>
        <v>500.15</v>
      </c>
      <c r="I584" s="489">
        <f>[3]Demand!J577+[3]Demand!J617</f>
        <v>500.15</v>
      </c>
      <c r="J584" s="489">
        <f>[3]Demand!K577+[3]Demand!K617</f>
        <v>500.15</v>
      </c>
      <c r="K584" s="489">
        <f>[3]Demand!L577+[3]Demand!L617</f>
        <v>500.15</v>
      </c>
      <c r="L584" s="489">
        <f>[3]Demand!M577+[3]Demand!M617</f>
        <v>500.15</v>
      </c>
      <c r="M584" s="489">
        <f>[3]Demand!N577+[3]Demand!N617</f>
        <v>500.15</v>
      </c>
      <c r="N584" s="306">
        <f t="shared" si="994"/>
        <v>6002.8999999999987</v>
      </c>
      <c r="O584" s="400"/>
      <c r="P584" s="1">
        <f t="shared" si="995"/>
        <v>2028</v>
      </c>
      <c r="Q584" s="489">
        <f>[3]Demand!S577+[3]Demand!S617</f>
        <v>500</v>
      </c>
      <c r="R584" s="489">
        <f>[3]Demand!T577+[3]Demand!T617</f>
        <v>500</v>
      </c>
      <c r="S584" s="489">
        <f>[3]Demand!U577+[3]Demand!U617</f>
        <v>500</v>
      </c>
      <c r="T584" s="489">
        <f>[3]Demand!V577+[3]Demand!V617</f>
        <v>500</v>
      </c>
      <c r="U584" s="489">
        <f>[3]Demand!W577+[3]Demand!W617</f>
        <v>500</v>
      </c>
      <c r="V584" s="489">
        <f>[3]Demand!X577+[3]Demand!X617</f>
        <v>500</v>
      </c>
      <c r="W584" s="489">
        <f>[3]Demand!Y577+[3]Demand!Y617</f>
        <v>500</v>
      </c>
      <c r="X584" s="489">
        <f>[3]Demand!Z577+[3]Demand!Z617</f>
        <v>500</v>
      </c>
      <c r="Y584" s="489">
        <f>[3]Demand!AA577+[3]Demand!AA617</f>
        <v>500</v>
      </c>
      <c r="Z584" s="489">
        <f>[3]Demand!AB577+[3]Demand!AB617</f>
        <v>500</v>
      </c>
      <c r="AA584" s="489">
        <f>[3]Demand!AC577+[3]Demand!AC617</f>
        <v>500</v>
      </c>
      <c r="AB584" s="489">
        <f>[3]Demand!AD577+[3]Demand!AD617</f>
        <v>500</v>
      </c>
      <c r="AC584" s="306">
        <f t="shared" si="996"/>
        <v>6000</v>
      </c>
      <c r="AG584" s="56"/>
      <c r="AJ584" s="32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324"/>
      <c r="BL584" s="324"/>
      <c r="BM584" s="324"/>
      <c r="BN584" s="324"/>
      <c r="BO584" s="324"/>
      <c r="BP584" s="324"/>
      <c r="BQ584" s="324"/>
      <c r="BR584" s="324"/>
      <c r="BS584" s="324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517"/>
      <c r="DI584" s="517"/>
      <c r="DJ584" s="29"/>
      <c r="DK584" s="29"/>
      <c r="DL584" s="29"/>
      <c r="DM584" s="29"/>
      <c r="DN584" s="289"/>
    </row>
    <row r="585" spans="1:118" ht="11.25" customHeight="1">
      <c r="A585" s="1">
        <f t="shared" si="993"/>
        <v>2029</v>
      </c>
      <c r="B585" s="489">
        <f>[3]Demand!C578+[3]Demand!C618</f>
        <v>500.37</v>
      </c>
      <c r="C585" s="489">
        <f>[3]Demand!D578+[3]Demand!D618</f>
        <v>500.37</v>
      </c>
      <c r="D585" s="489">
        <f>[3]Demand!E578+[3]Demand!E618</f>
        <v>500.37</v>
      </c>
      <c r="E585" s="489">
        <f>[3]Demand!F578+[3]Demand!F618</f>
        <v>500.37</v>
      </c>
      <c r="F585" s="489">
        <f>[3]Demand!G578+[3]Demand!G618</f>
        <v>500.37</v>
      </c>
      <c r="G585" s="489">
        <f>[3]Demand!H578+[3]Demand!H618</f>
        <v>500.15</v>
      </c>
      <c r="H585" s="489">
        <f>[3]Demand!I578+[3]Demand!I618</f>
        <v>500.15</v>
      </c>
      <c r="I585" s="489">
        <f>[3]Demand!J578+[3]Demand!J618</f>
        <v>500.15</v>
      </c>
      <c r="J585" s="489">
        <f>[3]Demand!K578+[3]Demand!K618</f>
        <v>500.15</v>
      </c>
      <c r="K585" s="489">
        <f>[3]Demand!L578+[3]Demand!L618</f>
        <v>500.15</v>
      </c>
      <c r="L585" s="489">
        <f>[3]Demand!M578+[3]Demand!M618</f>
        <v>500.15</v>
      </c>
      <c r="M585" s="489">
        <f>[3]Demand!N578+[3]Demand!N618</f>
        <v>500.15</v>
      </c>
      <c r="N585" s="306">
        <f t="shared" si="994"/>
        <v>6002.8999999999987</v>
      </c>
      <c r="O585" s="400"/>
      <c r="P585" s="1">
        <f t="shared" si="995"/>
        <v>2029</v>
      </c>
      <c r="Q585" s="489">
        <f>[3]Demand!S578+[3]Demand!S618</f>
        <v>500</v>
      </c>
      <c r="R585" s="489">
        <f>[3]Demand!T578+[3]Demand!T618</f>
        <v>500</v>
      </c>
      <c r="S585" s="489">
        <f>[3]Demand!U578+[3]Demand!U618</f>
        <v>500</v>
      </c>
      <c r="T585" s="489">
        <f>[3]Demand!V578+[3]Demand!V618</f>
        <v>500</v>
      </c>
      <c r="U585" s="489">
        <f>[3]Demand!W578+[3]Demand!W618</f>
        <v>500</v>
      </c>
      <c r="V585" s="489">
        <f>[3]Demand!X578+[3]Demand!X618</f>
        <v>500</v>
      </c>
      <c r="W585" s="489">
        <f>[3]Demand!Y578+[3]Demand!Y618</f>
        <v>500</v>
      </c>
      <c r="X585" s="489">
        <f>[3]Demand!Z578+[3]Demand!Z618</f>
        <v>500</v>
      </c>
      <c r="Y585" s="489">
        <f>[3]Demand!AA578+[3]Demand!AA618</f>
        <v>500</v>
      </c>
      <c r="Z585" s="489">
        <f>[3]Demand!AB578+[3]Demand!AB618</f>
        <v>500</v>
      </c>
      <c r="AA585" s="489">
        <f>[3]Demand!AC578+[3]Demand!AC618</f>
        <v>500</v>
      </c>
      <c r="AB585" s="489">
        <f>[3]Demand!AD578+[3]Demand!AD618</f>
        <v>500</v>
      </c>
      <c r="AC585" s="306">
        <f t="shared" si="996"/>
        <v>6000</v>
      </c>
      <c r="AD585" s="26"/>
      <c r="AG585" s="56"/>
      <c r="AJ585" s="32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324"/>
      <c r="BL585" s="324"/>
      <c r="BM585" s="324"/>
      <c r="BN585" s="324"/>
      <c r="BO585" s="324"/>
      <c r="BP585" s="324"/>
      <c r="BQ585" s="324"/>
      <c r="BR585" s="324"/>
      <c r="BS585" s="324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517"/>
      <c r="DI585" s="517"/>
      <c r="DJ585" s="29"/>
      <c r="DK585" s="29"/>
      <c r="DL585" s="29"/>
      <c r="DM585" s="29"/>
      <c r="DN585" s="289"/>
    </row>
    <row r="586" spans="1:118" ht="11.25" customHeight="1">
      <c r="A586" s="1">
        <f t="shared" si="993"/>
        <v>2030</v>
      </c>
      <c r="B586" s="489">
        <f>[3]Demand!C579+[3]Demand!C619</f>
        <v>500.37</v>
      </c>
      <c r="C586" s="489">
        <f>[3]Demand!D579+[3]Demand!D619</f>
        <v>500.37</v>
      </c>
      <c r="D586" s="489">
        <f>[3]Demand!E579+[3]Demand!E619</f>
        <v>500.37</v>
      </c>
      <c r="E586" s="489">
        <f>[3]Demand!F579+[3]Demand!F619</f>
        <v>500.37</v>
      </c>
      <c r="F586" s="489">
        <f>[3]Demand!G579+[3]Demand!G619</f>
        <v>500.37</v>
      </c>
      <c r="G586" s="489">
        <f>[3]Demand!H579+[3]Demand!H619</f>
        <v>500.15</v>
      </c>
      <c r="H586" s="489">
        <f>[3]Demand!I579+[3]Demand!I619</f>
        <v>500.15</v>
      </c>
      <c r="I586" s="489">
        <f>[3]Demand!J579+[3]Demand!J619</f>
        <v>500.15</v>
      </c>
      <c r="J586" s="489">
        <f>[3]Demand!K579+[3]Demand!K619</f>
        <v>500.15</v>
      </c>
      <c r="K586" s="489">
        <f>[3]Demand!L579+[3]Demand!L619</f>
        <v>500.15</v>
      </c>
      <c r="L586" s="489">
        <f>[3]Demand!M579+[3]Demand!M619</f>
        <v>500.15</v>
      </c>
      <c r="M586" s="489">
        <f>[3]Demand!N579+[3]Demand!N619</f>
        <v>500.15</v>
      </c>
      <c r="N586" s="306">
        <f t="shared" si="994"/>
        <v>6002.8999999999987</v>
      </c>
      <c r="O586" s="400"/>
      <c r="P586" s="1">
        <f t="shared" si="995"/>
        <v>2030</v>
      </c>
      <c r="Q586" s="489">
        <f>[3]Demand!S579+[3]Demand!S619</f>
        <v>500</v>
      </c>
      <c r="R586" s="489">
        <f>[3]Demand!T579+[3]Demand!T619</f>
        <v>500</v>
      </c>
      <c r="S586" s="489">
        <f>[3]Demand!U579+[3]Demand!U619</f>
        <v>500</v>
      </c>
      <c r="T586" s="489">
        <f>[3]Demand!V579+[3]Demand!V619</f>
        <v>500</v>
      </c>
      <c r="U586" s="489">
        <f>[3]Demand!W579+[3]Demand!W619</f>
        <v>500</v>
      </c>
      <c r="V586" s="489">
        <f>[3]Demand!X579+[3]Demand!X619</f>
        <v>500</v>
      </c>
      <c r="W586" s="489">
        <f>[3]Demand!Y579+[3]Demand!Y619</f>
        <v>500</v>
      </c>
      <c r="X586" s="489">
        <f>[3]Demand!Z579+[3]Demand!Z619</f>
        <v>500</v>
      </c>
      <c r="Y586" s="489">
        <f>[3]Demand!AA579+[3]Demand!AA619</f>
        <v>500</v>
      </c>
      <c r="Z586" s="489">
        <f>[3]Demand!AB579+[3]Demand!AB619</f>
        <v>500</v>
      </c>
      <c r="AA586" s="489">
        <f>[3]Demand!AC579+[3]Demand!AC619</f>
        <v>500</v>
      </c>
      <c r="AB586" s="489">
        <f>[3]Demand!AD579+[3]Demand!AD619</f>
        <v>500</v>
      </c>
      <c r="AC586" s="306">
        <f t="shared" si="996"/>
        <v>6000</v>
      </c>
      <c r="AG586" s="56"/>
      <c r="AJ586" s="32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324"/>
      <c r="BL586" s="324"/>
      <c r="BM586" s="324"/>
      <c r="BN586" s="324"/>
      <c r="BO586" s="324"/>
      <c r="BP586" s="324"/>
      <c r="BQ586" s="324"/>
      <c r="BR586" s="324"/>
      <c r="BS586" s="324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517"/>
      <c r="DI586" s="517"/>
      <c r="DJ586" s="29"/>
      <c r="DK586" s="29"/>
      <c r="DL586" s="29"/>
      <c r="DM586" s="29"/>
      <c r="DN586" s="289"/>
    </row>
    <row r="587" spans="1:118" ht="11.25" customHeight="1">
      <c r="A587" s="1">
        <f t="shared" si="993"/>
        <v>2031</v>
      </c>
      <c r="B587" s="489">
        <f>[3]Demand!C580+[3]Demand!C620</f>
        <v>500.37</v>
      </c>
      <c r="C587" s="489">
        <f>[3]Demand!D580+[3]Demand!D620</f>
        <v>500.37</v>
      </c>
      <c r="D587" s="489">
        <f>[3]Demand!E580+[3]Demand!E620</f>
        <v>500.37</v>
      </c>
      <c r="E587" s="489">
        <f>[3]Demand!F580+[3]Demand!F620</f>
        <v>500.37</v>
      </c>
      <c r="F587" s="489">
        <f>[3]Demand!G580+[3]Demand!G620</f>
        <v>500.37</v>
      </c>
      <c r="G587" s="489">
        <f>[3]Demand!H580+[3]Demand!H620</f>
        <v>500.15</v>
      </c>
      <c r="H587" s="489">
        <f>[3]Demand!I580+[3]Demand!I620</f>
        <v>500.15</v>
      </c>
      <c r="I587" s="489">
        <f>[3]Demand!J580+[3]Demand!J620</f>
        <v>500.15</v>
      </c>
      <c r="J587" s="489">
        <f>[3]Demand!K580+[3]Demand!K620</f>
        <v>500.15</v>
      </c>
      <c r="K587" s="489">
        <f>[3]Demand!L580+[3]Demand!L620</f>
        <v>500.15</v>
      </c>
      <c r="L587" s="489">
        <f>[3]Demand!M580+[3]Demand!M620</f>
        <v>500.15</v>
      </c>
      <c r="M587" s="489">
        <f>[3]Demand!N580+[3]Demand!N620</f>
        <v>500.15</v>
      </c>
      <c r="N587" s="306">
        <f t="shared" si="994"/>
        <v>6002.8999999999987</v>
      </c>
      <c r="O587" s="400"/>
      <c r="P587" s="1">
        <f t="shared" si="995"/>
        <v>2031</v>
      </c>
      <c r="Q587" s="489">
        <f>[3]Demand!S580+[3]Demand!S620</f>
        <v>500</v>
      </c>
      <c r="R587" s="489">
        <f>[3]Demand!T580+[3]Demand!T620</f>
        <v>500</v>
      </c>
      <c r="S587" s="489">
        <f>[3]Demand!U580+[3]Demand!U620</f>
        <v>500</v>
      </c>
      <c r="T587" s="489">
        <f>[3]Demand!V580+[3]Demand!V620</f>
        <v>500</v>
      </c>
      <c r="U587" s="489">
        <f>[3]Demand!W580+[3]Demand!W620</f>
        <v>500</v>
      </c>
      <c r="V587" s="489">
        <f>[3]Demand!X580+[3]Demand!X620</f>
        <v>500</v>
      </c>
      <c r="W587" s="489">
        <f>[3]Demand!Y580+[3]Demand!Y620</f>
        <v>500</v>
      </c>
      <c r="X587" s="489">
        <f>[3]Demand!Z580+[3]Demand!Z620</f>
        <v>500</v>
      </c>
      <c r="Y587" s="489">
        <f>[3]Demand!AA580+[3]Demand!AA620</f>
        <v>500</v>
      </c>
      <c r="Z587" s="489">
        <f>[3]Demand!AB580+[3]Demand!AB620</f>
        <v>500</v>
      </c>
      <c r="AA587" s="489">
        <f>[3]Demand!AC580+[3]Demand!AC620</f>
        <v>500</v>
      </c>
      <c r="AB587" s="489">
        <f>[3]Demand!AD580+[3]Demand!AD620</f>
        <v>500</v>
      </c>
      <c r="AC587" s="306">
        <f t="shared" si="996"/>
        <v>6000</v>
      </c>
      <c r="AD587" s="34"/>
      <c r="AG587" s="56"/>
      <c r="AH587" s="25"/>
      <c r="AJ587" s="32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324"/>
      <c r="BL587" s="324"/>
      <c r="BM587" s="324"/>
      <c r="BN587" s="324"/>
      <c r="BO587" s="324"/>
      <c r="BP587" s="324"/>
      <c r="BQ587" s="324"/>
      <c r="BR587" s="324"/>
      <c r="BS587" s="324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517"/>
      <c r="DI587" s="517"/>
      <c r="DJ587" s="29"/>
      <c r="DK587" s="29"/>
      <c r="DL587" s="29"/>
      <c r="DM587" s="29"/>
      <c r="DN587" s="289"/>
    </row>
    <row r="588" spans="1:118" ht="11.25" customHeight="1">
      <c r="A588" s="1">
        <f t="shared" si="993"/>
        <v>2032</v>
      </c>
      <c r="B588" s="489">
        <f>[3]Demand!C581+[3]Demand!C621</f>
        <v>500.37</v>
      </c>
      <c r="C588" s="489">
        <f>[3]Demand!D581+[3]Demand!D621</f>
        <v>500.37</v>
      </c>
      <c r="D588" s="489">
        <f>[3]Demand!E581+[3]Demand!E621</f>
        <v>500.37</v>
      </c>
      <c r="E588" s="489">
        <f>[3]Demand!F581+[3]Demand!F621</f>
        <v>500.37</v>
      </c>
      <c r="F588" s="489">
        <f>[3]Demand!G581+[3]Demand!G621</f>
        <v>500.37</v>
      </c>
      <c r="G588" s="489">
        <f>[3]Demand!H581+[3]Demand!H621</f>
        <v>500.15</v>
      </c>
      <c r="H588" s="489">
        <f>[3]Demand!I581+[3]Demand!I621</f>
        <v>500.15</v>
      </c>
      <c r="I588" s="489">
        <f>[3]Demand!J581+[3]Demand!J621</f>
        <v>500.15</v>
      </c>
      <c r="J588" s="489">
        <f>[3]Demand!K581+[3]Demand!K621</f>
        <v>500.15</v>
      </c>
      <c r="K588" s="489">
        <f>[3]Demand!L581+[3]Demand!L621</f>
        <v>500.15</v>
      </c>
      <c r="L588" s="489">
        <f>[3]Demand!M581+[3]Demand!M621</f>
        <v>500.15</v>
      </c>
      <c r="M588" s="489">
        <f>[3]Demand!N581+[3]Demand!N621</f>
        <v>500.15</v>
      </c>
      <c r="N588" s="306">
        <f t="shared" si="994"/>
        <v>6002.8999999999987</v>
      </c>
      <c r="P588" s="1">
        <f t="shared" si="995"/>
        <v>2032</v>
      </c>
      <c r="Q588" s="489">
        <f>[3]Demand!S581+[3]Demand!S621</f>
        <v>500</v>
      </c>
      <c r="R588" s="489">
        <f>[3]Demand!T581+[3]Demand!T621</f>
        <v>500</v>
      </c>
      <c r="S588" s="489">
        <f>[3]Demand!U581+[3]Demand!U621</f>
        <v>500</v>
      </c>
      <c r="T588" s="489">
        <f>[3]Demand!V581+[3]Demand!V621</f>
        <v>500</v>
      </c>
      <c r="U588" s="489">
        <f>[3]Demand!W581+[3]Demand!W621</f>
        <v>500</v>
      </c>
      <c r="V588" s="489">
        <f>[3]Demand!X581+[3]Demand!X621</f>
        <v>500</v>
      </c>
      <c r="W588" s="489">
        <f>[3]Demand!Y581+[3]Demand!Y621</f>
        <v>500</v>
      </c>
      <c r="X588" s="489">
        <f>[3]Demand!Z581+[3]Demand!Z621</f>
        <v>500</v>
      </c>
      <c r="Y588" s="489">
        <f>[3]Demand!AA581+[3]Demand!AA621</f>
        <v>500</v>
      </c>
      <c r="Z588" s="489">
        <f>[3]Demand!AB581+[3]Demand!AB621</f>
        <v>500</v>
      </c>
      <c r="AA588" s="489">
        <f>[3]Demand!AC581+[3]Demand!AC621</f>
        <v>500</v>
      </c>
      <c r="AB588" s="489">
        <f>[3]Demand!AD581+[3]Demand!AD621</f>
        <v>500</v>
      </c>
      <c r="AC588" s="306">
        <f t="shared" si="996"/>
        <v>6000</v>
      </c>
      <c r="AG588" s="56"/>
      <c r="AH588" s="25"/>
      <c r="AJ588" s="32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324"/>
      <c r="BL588" s="324"/>
      <c r="BM588" s="324"/>
      <c r="BN588" s="324"/>
      <c r="BO588" s="324"/>
      <c r="BP588" s="324"/>
      <c r="BQ588" s="324"/>
      <c r="BR588" s="324"/>
      <c r="BS588" s="324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517"/>
      <c r="DI588" s="517"/>
      <c r="DJ588" s="29"/>
      <c r="DK588" s="29"/>
      <c r="DL588" s="29"/>
      <c r="DM588" s="29"/>
      <c r="DN588" s="289"/>
    </row>
    <row r="589" spans="1:118" ht="11.25" customHeight="1">
      <c r="A589" s="1">
        <f t="shared" si="993"/>
        <v>2033</v>
      </c>
      <c r="B589" s="489">
        <f>[3]Demand!C582+[3]Demand!C622</f>
        <v>500.37</v>
      </c>
      <c r="C589" s="489">
        <f>[3]Demand!D582+[3]Demand!D622</f>
        <v>500.37</v>
      </c>
      <c r="D589" s="489">
        <f>[3]Demand!E582+[3]Demand!E622</f>
        <v>500.37</v>
      </c>
      <c r="E589" s="489">
        <f>[3]Demand!F582+[3]Demand!F622</f>
        <v>500.37</v>
      </c>
      <c r="F589" s="489">
        <f>[3]Demand!G582+[3]Demand!G622</f>
        <v>500.37</v>
      </c>
      <c r="G589" s="489">
        <f>[3]Demand!H582+[3]Demand!H622</f>
        <v>500.15</v>
      </c>
      <c r="H589" s="489">
        <f>[3]Demand!I582+[3]Demand!I622</f>
        <v>500.15</v>
      </c>
      <c r="I589" s="489">
        <f>[3]Demand!J582+[3]Demand!J622</f>
        <v>500.15</v>
      </c>
      <c r="J589" s="489">
        <f>[3]Demand!K582+[3]Demand!K622</f>
        <v>500.15</v>
      </c>
      <c r="K589" s="489">
        <f>[3]Demand!L582+[3]Demand!L622</f>
        <v>500.15</v>
      </c>
      <c r="L589" s="489">
        <f>[3]Demand!M582+[3]Demand!M622</f>
        <v>500.15</v>
      </c>
      <c r="M589" s="489">
        <f>[3]Demand!N582+[3]Demand!N622</f>
        <v>500.15</v>
      </c>
      <c r="N589" s="306">
        <f t="shared" si="994"/>
        <v>6002.8999999999987</v>
      </c>
      <c r="P589" s="1">
        <f t="shared" si="995"/>
        <v>2033</v>
      </c>
      <c r="Q589" s="489">
        <f>[3]Demand!S582+[3]Demand!S622</f>
        <v>500</v>
      </c>
      <c r="R589" s="489">
        <f>[3]Demand!T582+[3]Demand!T622</f>
        <v>500</v>
      </c>
      <c r="S589" s="489">
        <f>[3]Demand!U582+[3]Demand!U622</f>
        <v>500</v>
      </c>
      <c r="T589" s="489">
        <f>[3]Demand!V582+[3]Demand!V622</f>
        <v>500</v>
      </c>
      <c r="U589" s="489">
        <f>[3]Demand!W582+[3]Demand!W622</f>
        <v>500</v>
      </c>
      <c r="V589" s="489">
        <f>[3]Demand!X582+[3]Demand!X622</f>
        <v>500</v>
      </c>
      <c r="W589" s="489">
        <f>[3]Demand!Y582+[3]Demand!Y622</f>
        <v>500</v>
      </c>
      <c r="X589" s="489">
        <f>[3]Demand!Z582+[3]Demand!Z622</f>
        <v>500</v>
      </c>
      <c r="Y589" s="489">
        <f>[3]Demand!AA582+[3]Demand!AA622</f>
        <v>500</v>
      </c>
      <c r="Z589" s="489">
        <f>[3]Demand!AB582+[3]Demand!AB622</f>
        <v>500</v>
      </c>
      <c r="AA589" s="489">
        <f>[3]Demand!AC582+[3]Demand!AC622</f>
        <v>500</v>
      </c>
      <c r="AB589" s="489">
        <f>[3]Demand!AD582+[3]Demand!AD622</f>
        <v>500</v>
      </c>
      <c r="AC589" s="306">
        <f t="shared" si="996"/>
        <v>6000</v>
      </c>
      <c r="AG589" s="56"/>
      <c r="AH589" s="25"/>
      <c r="AJ589" s="32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324"/>
      <c r="BL589" s="324"/>
      <c r="BM589" s="324"/>
      <c r="BN589" s="324"/>
      <c r="BO589" s="324"/>
      <c r="BP589" s="324"/>
      <c r="BQ589" s="324"/>
      <c r="BR589" s="324"/>
      <c r="BS589" s="324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517"/>
      <c r="DI589" s="517"/>
      <c r="DJ589" s="29"/>
      <c r="DK589" s="29"/>
      <c r="DL589" s="29"/>
      <c r="DM589" s="29"/>
      <c r="DN589" s="289"/>
    </row>
    <row r="590" spans="1:118" ht="11.25" customHeight="1">
      <c r="A590" s="1">
        <f t="shared" si="993"/>
        <v>2034</v>
      </c>
      <c r="B590" s="489">
        <f>[3]Demand!C583+[3]Demand!C623</f>
        <v>500.37</v>
      </c>
      <c r="C590" s="489">
        <f>[3]Demand!D583+[3]Demand!D623</f>
        <v>500.37</v>
      </c>
      <c r="D590" s="489">
        <f>[3]Demand!E583+[3]Demand!E623</f>
        <v>500.37</v>
      </c>
      <c r="E590" s="489">
        <f>[3]Demand!F583+[3]Demand!F623</f>
        <v>500.37</v>
      </c>
      <c r="F590" s="489">
        <f>[3]Demand!G583+[3]Demand!G623</f>
        <v>500.37</v>
      </c>
      <c r="G590" s="489">
        <f>[3]Demand!H583+[3]Demand!H623</f>
        <v>500.15</v>
      </c>
      <c r="H590" s="489">
        <f>[3]Demand!I583+[3]Demand!I623</f>
        <v>500.15</v>
      </c>
      <c r="I590" s="489">
        <f>[3]Demand!J583+[3]Demand!J623</f>
        <v>500.15</v>
      </c>
      <c r="J590" s="489">
        <f>[3]Demand!K583+[3]Demand!K623</f>
        <v>500.15</v>
      </c>
      <c r="K590" s="489">
        <f>[3]Demand!L583+[3]Demand!L623</f>
        <v>500.15</v>
      </c>
      <c r="L590" s="489">
        <f>[3]Demand!M583+[3]Demand!M623</f>
        <v>500.15</v>
      </c>
      <c r="M590" s="489">
        <f>[3]Demand!N583+[3]Demand!N623</f>
        <v>500.15</v>
      </c>
      <c r="N590" s="306">
        <f t="shared" si="994"/>
        <v>6002.8999999999987</v>
      </c>
      <c r="P590" s="1">
        <f t="shared" si="995"/>
        <v>2034</v>
      </c>
      <c r="Q590" s="489">
        <f>[3]Demand!S583+[3]Demand!S623</f>
        <v>500</v>
      </c>
      <c r="R590" s="489">
        <f>[3]Demand!T583+[3]Demand!T623</f>
        <v>500</v>
      </c>
      <c r="S590" s="489">
        <f>[3]Demand!U583+[3]Demand!U623</f>
        <v>500</v>
      </c>
      <c r="T590" s="489">
        <f>[3]Demand!V583+[3]Demand!V623</f>
        <v>500</v>
      </c>
      <c r="U590" s="489">
        <f>[3]Demand!W583+[3]Demand!W623</f>
        <v>500</v>
      </c>
      <c r="V590" s="489">
        <f>[3]Demand!X583+[3]Demand!X623</f>
        <v>500</v>
      </c>
      <c r="W590" s="489">
        <f>[3]Demand!Y583+[3]Demand!Y623</f>
        <v>500</v>
      </c>
      <c r="X590" s="489">
        <f>[3]Demand!Z583+[3]Demand!Z623</f>
        <v>500</v>
      </c>
      <c r="Y590" s="489">
        <f>[3]Demand!AA583+[3]Demand!AA623</f>
        <v>500</v>
      </c>
      <c r="Z590" s="489">
        <f>[3]Demand!AB583+[3]Demand!AB623</f>
        <v>500</v>
      </c>
      <c r="AA590" s="489">
        <f>[3]Demand!AC583+[3]Demand!AC623</f>
        <v>500</v>
      </c>
      <c r="AB590" s="489">
        <f>[3]Demand!AD583+[3]Demand!AD623</f>
        <v>500</v>
      </c>
      <c r="AC590" s="306">
        <f t="shared" si="996"/>
        <v>6000</v>
      </c>
      <c r="AG590" s="25"/>
      <c r="AH590" s="25"/>
      <c r="AJ590" s="32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324"/>
      <c r="BL590" s="324"/>
      <c r="BM590" s="324"/>
      <c r="BN590" s="324"/>
      <c r="BO590" s="324"/>
      <c r="BP590" s="324"/>
      <c r="BQ590" s="324"/>
      <c r="BR590" s="324"/>
      <c r="BS590" s="324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517"/>
      <c r="DI590" s="517"/>
      <c r="DJ590" s="29"/>
      <c r="DK590" s="29"/>
      <c r="DL590" s="29"/>
      <c r="DM590" s="29"/>
      <c r="DN590" s="289"/>
    </row>
    <row r="591" spans="1:118" ht="11.25" customHeight="1">
      <c r="A591" s="1">
        <f t="shared" si="993"/>
        <v>2035</v>
      </c>
      <c r="B591" s="489">
        <f>[3]Demand!C584+[3]Demand!C624</f>
        <v>500.37</v>
      </c>
      <c r="C591" s="489">
        <f>[3]Demand!D584+[3]Demand!D624</f>
        <v>500.37</v>
      </c>
      <c r="D591" s="489">
        <f>[3]Demand!E584+[3]Demand!E624</f>
        <v>500.37</v>
      </c>
      <c r="E591" s="489">
        <f>[3]Demand!F584+[3]Demand!F624</f>
        <v>500.37</v>
      </c>
      <c r="F591" s="489">
        <f>[3]Demand!G584+[3]Demand!G624</f>
        <v>500.37</v>
      </c>
      <c r="G591" s="489">
        <f>[3]Demand!H584+[3]Demand!H624</f>
        <v>500.15</v>
      </c>
      <c r="H591" s="489">
        <f>[3]Demand!I584+[3]Demand!I624</f>
        <v>500.15</v>
      </c>
      <c r="I591" s="489">
        <f>[3]Demand!J584+[3]Demand!J624</f>
        <v>500.15</v>
      </c>
      <c r="J591" s="489">
        <f>[3]Demand!K584+[3]Demand!K624</f>
        <v>500.15</v>
      </c>
      <c r="K591" s="489">
        <f>[3]Demand!L584+[3]Demand!L624</f>
        <v>500.15</v>
      </c>
      <c r="L591" s="489">
        <f>[3]Demand!M584+[3]Demand!M624</f>
        <v>500.15</v>
      </c>
      <c r="M591" s="489">
        <f>[3]Demand!N584+[3]Demand!N624</f>
        <v>500.15</v>
      </c>
      <c r="N591" s="306">
        <f t="shared" si="994"/>
        <v>6002.8999999999987</v>
      </c>
      <c r="P591" s="1">
        <f t="shared" si="995"/>
        <v>2035</v>
      </c>
      <c r="Q591" s="489">
        <f>[3]Demand!S584+[3]Demand!S624</f>
        <v>500</v>
      </c>
      <c r="R591" s="489">
        <f>[3]Demand!T584+[3]Demand!T624</f>
        <v>500</v>
      </c>
      <c r="S591" s="489">
        <f>[3]Demand!U584+[3]Demand!U624</f>
        <v>500</v>
      </c>
      <c r="T591" s="489">
        <f>[3]Demand!V584+[3]Demand!V624</f>
        <v>500</v>
      </c>
      <c r="U591" s="489">
        <f>[3]Demand!W584+[3]Demand!W624</f>
        <v>500</v>
      </c>
      <c r="V591" s="489">
        <f>[3]Demand!X584+[3]Demand!X624</f>
        <v>500</v>
      </c>
      <c r="W591" s="489">
        <f>[3]Demand!Y584+[3]Demand!Y624</f>
        <v>500</v>
      </c>
      <c r="X591" s="489">
        <f>[3]Demand!Z584+[3]Demand!Z624</f>
        <v>500</v>
      </c>
      <c r="Y591" s="489">
        <f>[3]Demand!AA584+[3]Demand!AA624</f>
        <v>500</v>
      </c>
      <c r="Z591" s="489">
        <f>[3]Demand!AB584+[3]Demand!AB624</f>
        <v>500</v>
      </c>
      <c r="AA591" s="489">
        <f>[3]Demand!AC584+[3]Demand!AC624</f>
        <v>500</v>
      </c>
      <c r="AB591" s="489">
        <f>[3]Demand!AD584+[3]Demand!AD624</f>
        <v>500</v>
      </c>
      <c r="AC591" s="306">
        <f t="shared" si="996"/>
        <v>6000</v>
      </c>
      <c r="AG591" s="25"/>
      <c r="AH591" s="25"/>
      <c r="AJ591" s="32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324"/>
      <c r="BL591" s="324"/>
      <c r="BM591" s="324"/>
      <c r="BN591" s="324"/>
      <c r="BO591" s="324"/>
      <c r="BP591" s="324"/>
      <c r="BQ591" s="324"/>
      <c r="BR591" s="324"/>
      <c r="BS591" s="324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517"/>
      <c r="DI591" s="517"/>
      <c r="DJ591" s="29"/>
      <c r="DK591" s="29"/>
      <c r="DL591" s="29"/>
      <c r="DM591" s="29"/>
      <c r="DN591" s="289"/>
    </row>
    <row r="592" spans="1:118" ht="11.25" customHeight="1">
      <c r="A592" s="1">
        <f t="shared" si="993"/>
        <v>2036</v>
      </c>
      <c r="B592" s="489">
        <f>[3]Demand!C585+[3]Demand!C625</f>
        <v>500.37</v>
      </c>
      <c r="C592" s="489">
        <f>[3]Demand!D585+[3]Demand!D625</f>
        <v>500.37</v>
      </c>
      <c r="D592" s="489">
        <f>[3]Demand!E585+[3]Demand!E625</f>
        <v>500.37</v>
      </c>
      <c r="E592" s="489">
        <f>[3]Demand!F585+[3]Demand!F625</f>
        <v>500.37</v>
      </c>
      <c r="F592" s="489">
        <f>[3]Demand!G585+[3]Demand!G625</f>
        <v>500.37</v>
      </c>
      <c r="G592" s="489">
        <f>[3]Demand!H585+[3]Demand!H625</f>
        <v>500.15</v>
      </c>
      <c r="H592" s="489">
        <f>[3]Demand!I585+[3]Demand!I625</f>
        <v>500.15</v>
      </c>
      <c r="I592" s="489">
        <f>[3]Demand!J585+[3]Demand!J625</f>
        <v>500.15</v>
      </c>
      <c r="J592" s="489">
        <f>[3]Demand!K585+[3]Demand!K625</f>
        <v>500.15</v>
      </c>
      <c r="K592" s="489">
        <f>[3]Demand!L585+[3]Demand!L625</f>
        <v>500.15</v>
      </c>
      <c r="L592" s="489">
        <f>[3]Demand!M585+[3]Demand!M625</f>
        <v>500.15</v>
      </c>
      <c r="M592" s="489">
        <f>[3]Demand!N585+[3]Demand!N625</f>
        <v>500.15</v>
      </c>
      <c r="N592" s="306">
        <f t="shared" si="994"/>
        <v>6002.8999999999987</v>
      </c>
      <c r="P592" s="1">
        <f t="shared" si="995"/>
        <v>2036</v>
      </c>
      <c r="Q592" s="489">
        <f>[3]Demand!S585+[3]Demand!S625</f>
        <v>500</v>
      </c>
      <c r="R592" s="489">
        <f>[3]Demand!T585+[3]Demand!T625</f>
        <v>500</v>
      </c>
      <c r="S592" s="489">
        <f>[3]Demand!U585+[3]Demand!U625</f>
        <v>500</v>
      </c>
      <c r="T592" s="489">
        <f>[3]Demand!V585+[3]Demand!V625</f>
        <v>500</v>
      </c>
      <c r="U592" s="489">
        <f>[3]Demand!W585+[3]Demand!W625</f>
        <v>500</v>
      </c>
      <c r="V592" s="489">
        <f>[3]Demand!X585+[3]Demand!X625</f>
        <v>500</v>
      </c>
      <c r="W592" s="489">
        <f>[3]Demand!Y585+[3]Demand!Y625</f>
        <v>500</v>
      </c>
      <c r="X592" s="489">
        <f>[3]Demand!Z585+[3]Demand!Z625</f>
        <v>500</v>
      </c>
      <c r="Y592" s="489">
        <f>[3]Demand!AA585+[3]Demand!AA625</f>
        <v>500</v>
      </c>
      <c r="Z592" s="489">
        <f>[3]Demand!AB585+[3]Demand!AB625</f>
        <v>500</v>
      </c>
      <c r="AA592" s="489">
        <f>[3]Demand!AC585+[3]Demand!AC625</f>
        <v>500</v>
      </c>
      <c r="AB592" s="489">
        <f>[3]Demand!AD585+[3]Demand!AD625</f>
        <v>500</v>
      </c>
      <c r="AC592" s="306">
        <f t="shared" si="996"/>
        <v>6000</v>
      </c>
      <c r="AG592" s="25"/>
      <c r="AH592" s="25"/>
      <c r="AI592" s="29"/>
      <c r="AJ592" s="32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324"/>
      <c r="BL592" s="324"/>
      <c r="BM592" s="324"/>
      <c r="BN592" s="324"/>
      <c r="BO592" s="324"/>
      <c r="BP592" s="324"/>
      <c r="BQ592" s="324"/>
      <c r="BR592" s="324"/>
      <c r="BS592" s="324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517"/>
      <c r="DI592" s="517"/>
      <c r="DJ592" s="29"/>
      <c r="DK592" s="29"/>
      <c r="DL592" s="29"/>
      <c r="DM592" s="29"/>
      <c r="DN592" s="289"/>
    </row>
    <row r="593" spans="1:118" ht="11.25" customHeight="1">
      <c r="A593" s="1">
        <f t="shared" si="993"/>
        <v>2037</v>
      </c>
      <c r="B593" s="489">
        <f>[3]Demand!C586+[3]Demand!C626</f>
        <v>500.37</v>
      </c>
      <c r="C593" s="489">
        <f>[3]Demand!D586+[3]Demand!D626</f>
        <v>500.37</v>
      </c>
      <c r="D593" s="489">
        <f>[3]Demand!E586+[3]Demand!E626</f>
        <v>500.37</v>
      </c>
      <c r="E593" s="489">
        <f>[3]Demand!F586+[3]Demand!F626</f>
        <v>500.37</v>
      </c>
      <c r="F593" s="489">
        <f>[3]Demand!G586+[3]Demand!G626</f>
        <v>500.37</v>
      </c>
      <c r="G593" s="489">
        <f>[3]Demand!H586+[3]Demand!H626</f>
        <v>500.15</v>
      </c>
      <c r="H593" s="489">
        <f>[3]Demand!I586+[3]Demand!I626</f>
        <v>500.15</v>
      </c>
      <c r="I593" s="489">
        <f>[3]Demand!J586+[3]Demand!J626</f>
        <v>500.15</v>
      </c>
      <c r="J593" s="489">
        <f>[3]Demand!K586+[3]Demand!K626</f>
        <v>500.15</v>
      </c>
      <c r="K593" s="489">
        <f>[3]Demand!L586+[3]Demand!L626</f>
        <v>500.15</v>
      </c>
      <c r="L593" s="489">
        <f>[3]Demand!M586+[3]Demand!M626</f>
        <v>500.15</v>
      </c>
      <c r="M593" s="489">
        <f>[3]Demand!N586+[3]Demand!N626</f>
        <v>500.15</v>
      </c>
      <c r="N593" s="306">
        <f t="shared" si="994"/>
        <v>6002.8999999999987</v>
      </c>
      <c r="P593" s="1">
        <f t="shared" si="995"/>
        <v>2037</v>
      </c>
      <c r="Q593" s="489">
        <f>[3]Demand!S586+[3]Demand!S626</f>
        <v>500</v>
      </c>
      <c r="R593" s="489">
        <f>[3]Demand!T586+[3]Demand!T626</f>
        <v>500</v>
      </c>
      <c r="S593" s="489">
        <f>[3]Demand!U586+[3]Demand!U626</f>
        <v>500</v>
      </c>
      <c r="T593" s="489">
        <f>[3]Demand!V586+[3]Demand!V626</f>
        <v>500</v>
      </c>
      <c r="U593" s="489">
        <f>[3]Demand!W586+[3]Demand!W626</f>
        <v>500</v>
      </c>
      <c r="V593" s="489">
        <f>[3]Demand!X586+[3]Demand!X626</f>
        <v>500</v>
      </c>
      <c r="W593" s="489">
        <f>[3]Demand!Y586+[3]Demand!Y626</f>
        <v>500</v>
      </c>
      <c r="X593" s="489">
        <f>[3]Demand!Z586+[3]Demand!Z626</f>
        <v>500</v>
      </c>
      <c r="Y593" s="489">
        <f>[3]Demand!AA586+[3]Demand!AA626</f>
        <v>500</v>
      </c>
      <c r="Z593" s="489">
        <f>[3]Demand!AB586+[3]Demand!AB626</f>
        <v>500</v>
      </c>
      <c r="AA593" s="489">
        <f>[3]Demand!AC586+[3]Demand!AC626</f>
        <v>500</v>
      </c>
      <c r="AB593" s="489">
        <f>[3]Demand!AD586+[3]Demand!AD626</f>
        <v>500</v>
      </c>
      <c r="AC593" s="306">
        <f t="shared" si="996"/>
        <v>6000</v>
      </c>
      <c r="AG593" s="49"/>
      <c r="AH593" s="49"/>
      <c r="AJ593" s="32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324"/>
      <c r="BL593" s="324"/>
      <c r="BM593" s="324"/>
      <c r="BN593" s="324"/>
      <c r="BO593" s="324"/>
      <c r="BP593" s="324"/>
      <c r="BQ593" s="324"/>
      <c r="BR593" s="324"/>
      <c r="BS593" s="324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517"/>
      <c r="DI593" s="517"/>
      <c r="DJ593" s="29"/>
      <c r="DK593" s="29"/>
      <c r="DL593" s="29"/>
      <c r="DM593" s="29"/>
      <c r="DN593" s="289"/>
    </row>
    <row r="594" spans="1:118" ht="11.25" customHeight="1">
      <c r="A594" s="1">
        <f t="shared" si="993"/>
        <v>2038</v>
      </c>
      <c r="B594" s="489">
        <f>[3]Demand!C587+[3]Demand!C627</f>
        <v>500.37</v>
      </c>
      <c r="C594" s="489">
        <f>[3]Demand!D587+[3]Demand!D627</f>
        <v>500.37</v>
      </c>
      <c r="D594" s="489">
        <f>[3]Demand!E587+[3]Demand!E627</f>
        <v>500.37</v>
      </c>
      <c r="E594" s="489">
        <f>[3]Demand!F587+[3]Demand!F627</f>
        <v>500.37</v>
      </c>
      <c r="F594" s="489">
        <f>[3]Demand!G587+[3]Demand!G627</f>
        <v>500.37</v>
      </c>
      <c r="G594" s="489">
        <f>[3]Demand!H587+[3]Demand!H627</f>
        <v>500.15</v>
      </c>
      <c r="H594" s="489">
        <f>[3]Demand!I587+[3]Demand!I627</f>
        <v>500.15</v>
      </c>
      <c r="I594" s="489">
        <f>[3]Demand!J587+[3]Demand!J627</f>
        <v>500.15</v>
      </c>
      <c r="J594" s="489">
        <f>[3]Demand!K587+[3]Demand!K627</f>
        <v>500.15</v>
      </c>
      <c r="K594" s="489">
        <f>[3]Demand!L587+[3]Demand!L627</f>
        <v>500.15</v>
      </c>
      <c r="L594" s="489">
        <f>[3]Demand!M587+[3]Demand!M627</f>
        <v>500.15</v>
      </c>
      <c r="M594" s="489">
        <f>[3]Demand!N587+[3]Demand!N627</f>
        <v>500.15</v>
      </c>
      <c r="N594" s="306">
        <f t="shared" si="994"/>
        <v>6002.8999999999987</v>
      </c>
      <c r="P594" s="1">
        <f t="shared" si="995"/>
        <v>2038</v>
      </c>
      <c r="Q594" s="489">
        <f>[3]Demand!S587+[3]Demand!S627</f>
        <v>500</v>
      </c>
      <c r="R594" s="489">
        <f>[3]Demand!T587+[3]Demand!T627</f>
        <v>500</v>
      </c>
      <c r="S594" s="489">
        <f>[3]Demand!U587+[3]Demand!U627</f>
        <v>500</v>
      </c>
      <c r="T594" s="489">
        <f>[3]Demand!V587+[3]Demand!V627</f>
        <v>500</v>
      </c>
      <c r="U594" s="489">
        <f>[3]Demand!W587+[3]Demand!W627</f>
        <v>500</v>
      </c>
      <c r="V594" s="489">
        <f>[3]Demand!X587+[3]Demand!X627</f>
        <v>500</v>
      </c>
      <c r="W594" s="489">
        <f>[3]Demand!Y587+[3]Demand!Y627</f>
        <v>500</v>
      </c>
      <c r="X594" s="489">
        <f>[3]Demand!Z587+[3]Demand!Z627</f>
        <v>500</v>
      </c>
      <c r="Y594" s="489">
        <f>[3]Demand!AA587+[3]Demand!AA627</f>
        <v>500</v>
      </c>
      <c r="Z594" s="489">
        <f>[3]Demand!AB587+[3]Demand!AB627</f>
        <v>500</v>
      </c>
      <c r="AA594" s="489">
        <f>[3]Demand!AC587+[3]Demand!AC627</f>
        <v>500</v>
      </c>
      <c r="AB594" s="489">
        <f>[3]Demand!AD587+[3]Demand!AD627</f>
        <v>500</v>
      </c>
      <c r="AC594" s="306">
        <f t="shared" si="996"/>
        <v>6000</v>
      </c>
      <c r="AJ594" s="32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324"/>
      <c r="BL594" s="324"/>
      <c r="BM594" s="324"/>
      <c r="BN594" s="324"/>
      <c r="BO594" s="324"/>
      <c r="BP594" s="324"/>
      <c r="BQ594" s="324"/>
      <c r="BR594" s="324"/>
      <c r="BS594" s="324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517"/>
      <c r="DI594" s="517"/>
      <c r="DJ594" s="29"/>
      <c r="DK594" s="29"/>
      <c r="DL594" s="29"/>
      <c r="DM594" s="29"/>
      <c r="DN594" s="289"/>
    </row>
    <row r="595" spans="1:118" ht="11.25" customHeight="1">
      <c r="A595" s="1">
        <f t="shared" si="993"/>
        <v>2039</v>
      </c>
      <c r="B595" s="489">
        <f>[3]Demand!C588+[3]Demand!C628</f>
        <v>500.37</v>
      </c>
      <c r="C595" s="489">
        <f>[3]Demand!D588+[3]Demand!D628</f>
        <v>500.37</v>
      </c>
      <c r="D595" s="489">
        <f>[3]Demand!E588+[3]Demand!E628</f>
        <v>500.37</v>
      </c>
      <c r="E595" s="489">
        <f>[3]Demand!F588+[3]Demand!F628</f>
        <v>500.37</v>
      </c>
      <c r="F595" s="489">
        <f>[3]Demand!G588+[3]Demand!G628</f>
        <v>500.37</v>
      </c>
      <c r="G595" s="489">
        <f>[3]Demand!H588+[3]Demand!H628</f>
        <v>500.15</v>
      </c>
      <c r="H595" s="489">
        <f>[3]Demand!I588+[3]Demand!I628</f>
        <v>500.15</v>
      </c>
      <c r="I595" s="489">
        <f>[3]Demand!J588+[3]Demand!J628</f>
        <v>500.15</v>
      </c>
      <c r="J595" s="489">
        <f>[3]Demand!K588+[3]Demand!K628</f>
        <v>500.15</v>
      </c>
      <c r="K595" s="489">
        <f>[3]Demand!L588+[3]Demand!L628</f>
        <v>500.15</v>
      </c>
      <c r="L595" s="489">
        <f>[3]Demand!M588+[3]Demand!M628</f>
        <v>500.15</v>
      </c>
      <c r="M595" s="489">
        <f>[3]Demand!N588+[3]Demand!N628</f>
        <v>500.15</v>
      </c>
      <c r="N595" s="306">
        <f t="shared" si="994"/>
        <v>6002.8999999999987</v>
      </c>
      <c r="P595" s="1">
        <f t="shared" si="995"/>
        <v>2039</v>
      </c>
      <c r="Q595" s="489">
        <f>[3]Demand!S588+[3]Demand!S628</f>
        <v>500</v>
      </c>
      <c r="R595" s="489">
        <f>[3]Demand!T588+[3]Demand!T628</f>
        <v>500</v>
      </c>
      <c r="S595" s="489">
        <f>[3]Demand!U588+[3]Demand!U628</f>
        <v>500</v>
      </c>
      <c r="T595" s="489">
        <f>[3]Demand!V588+[3]Demand!V628</f>
        <v>500</v>
      </c>
      <c r="U595" s="489">
        <f>[3]Demand!W588+[3]Demand!W628</f>
        <v>500</v>
      </c>
      <c r="V595" s="489">
        <f>[3]Demand!X588+[3]Demand!X628</f>
        <v>500</v>
      </c>
      <c r="W595" s="489">
        <f>[3]Demand!Y588+[3]Demand!Y628</f>
        <v>500</v>
      </c>
      <c r="X595" s="489">
        <f>[3]Demand!Z588+[3]Demand!Z628</f>
        <v>500</v>
      </c>
      <c r="Y595" s="489">
        <f>[3]Demand!AA588+[3]Demand!AA628</f>
        <v>500</v>
      </c>
      <c r="Z595" s="489">
        <f>[3]Demand!AB588+[3]Demand!AB628</f>
        <v>500</v>
      </c>
      <c r="AA595" s="489">
        <f>[3]Demand!AC588+[3]Demand!AC628</f>
        <v>500</v>
      </c>
      <c r="AB595" s="489">
        <f>[3]Demand!AD588+[3]Demand!AD628</f>
        <v>500</v>
      </c>
      <c r="AC595" s="306">
        <f t="shared" si="996"/>
        <v>6000</v>
      </c>
      <c r="AJ595" s="32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324"/>
      <c r="BL595" s="324"/>
      <c r="BM595" s="324"/>
      <c r="BN595" s="324"/>
      <c r="BO595" s="324"/>
      <c r="BP595" s="324"/>
      <c r="BQ595" s="324"/>
      <c r="BR595" s="324"/>
      <c r="BS595" s="324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517"/>
      <c r="DI595" s="517"/>
      <c r="DJ595" s="29"/>
      <c r="DK595" s="29"/>
      <c r="DL595" s="29"/>
      <c r="DM595" s="29"/>
      <c r="DN595" s="289"/>
    </row>
    <row r="596" spans="1:118" ht="11.25" customHeight="1">
      <c r="A596" s="1">
        <f t="shared" si="993"/>
        <v>2040</v>
      </c>
      <c r="B596" s="489">
        <f>[3]Demand!C589+[3]Demand!C629</f>
        <v>500.37</v>
      </c>
      <c r="C596" s="489">
        <f>[3]Demand!D589+[3]Demand!D629</f>
        <v>500.37</v>
      </c>
      <c r="D596" s="489">
        <f>[3]Demand!E589+[3]Demand!E629</f>
        <v>500.37</v>
      </c>
      <c r="E596" s="489">
        <f>[3]Demand!F589+[3]Demand!F629</f>
        <v>500.37</v>
      </c>
      <c r="F596" s="489">
        <f>[3]Demand!G589+[3]Demand!G629</f>
        <v>500.37</v>
      </c>
      <c r="G596" s="489">
        <f>[3]Demand!H589+[3]Demand!H629</f>
        <v>500.15</v>
      </c>
      <c r="H596" s="489">
        <f>[3]Demand!I589+[3]Demand!I629</f>
        <v>500.15</v>
      </c>
      <c r="I596" s="489">
        <f>[3]Demand!J589+[3]Demand!J629</f>
        <v>500.15</v>
      </c>
      <c r="J596" s="489">
        <f>[3]Demand!K589+[3]Demand!K629</f>
        <v>500.15</v>
      </c>
      <c r="K596" s="489">
        <f>[3]Demand!L589+[3]Demand!L629</f>
        <v>500.15</v>
      </c>
      <c r="L596" s="489">
        <f>[3]Demand!M589+[3]Demand!M629</f>
        <v>500.15</v>
      </c>
      <c r="M596" s="489">
        <f>[3]Demand!N589+[3]Demand!N629</f>
        <v>500.15</v>
      </c>
      <c r="N596" s="306">
        <f t="shared" si="994"/>
        <v>6002.8999999999987</v>
      </c>
      <c r="P596" s="1">
        <f t="shared" si="995"/>
        <v>2040</v>
      </c>
      <c r="Q596" s="489">
        <f>[3]Demand!S589+[3]Demand!S629</f>
        <v>500</v>
      </c>
      <c r="R596" s="489">
        <f>[3]Demand!T589+[3]Demand!T629</f>
        <v>500</v>
      </c>
      <c r="S596" s="489">
        <f>[3]Demand!U589+[3]Demand!U629</f>
        <v>500</v>
      </c>
      <c r="T596" s="489">
        <f>[3]Demand!V589+[3]Demand!V629</f>
        <v>500</v>
      </c>
      <c r="U596" s="489">
        <f>[3]Demand!W589+[3]Demand!W629</f>
        <v>500</v>
      </c>
      <c r="V596" s="489">
        <f>[3]Demand!X589+[3]Demand!X629</f>
        <v>500</v>
      </c>
      <c r="W596" s="489">
        <f>[3]Demand!Y589+[3]Demand!Y629</f>
        <v>500</v>
      </c>
      <c r="X596" s="489">
        <f>[3]Demand!Z589+[3]Demand!Z629</f>
        <v>500</v>
      </c>
      <c r="Y596" s="489">
        <f>[3]Demand!AA589+[3]Demand!AA629</f>
        <v>500</v>
      </c>
      <c r="Z596" s="489">
        <f>[3]Demand!AB589+[3]Demand!AB629</f>
        <v>500</v>
      </c>
      <c r="AA596" s="489">
        <f>[3]Demand!AC589+[3]Demand!AC629</f>
        <v>500</v>
      </c>
      <c r="AB596" s="489">
        <f>[3]Demand!AD589+[3]Demand!AD629</f>
        <v>500</v>
      </c>
      <c r="AC596" s="306">
        <f t="shared" si="996"/>
        <v>6000</v>
      </c>
      <c r="AJ596" s="32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324"/>
      <c r="BL596" s="324"/>
      <c r="BM596" s="324"/>
      <c r="BN596" s="324"/>
      <c r="BO596" s="324"/>
      <c r="BP596" s="324"/>
      <c r="BQ596" s="324"/>
      <c r="BR596" s="324"/>
      <c r="BS596" s="324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517"/>
      <c r="DI596" s="517"/>
      <c r="DJ596" s="29"/>
      <c r="DK596" s="29"/>
      <c r="DL596" s="29"/>
      <c r="DM596" s="29"/>
      <c r="DN596" s="289"/>
    </row>
    <row r="597" spans="1:118" ht="11.25" customHeight="1">
      <c r="A597" s="1">
        <f t="shared" si="993"/>
        <v>2041</v>
      </c>
      <c r="P597" s="1">
        <f t="shared" si="995"/>
        <v>2041</v>
      </c>
      <c r="Q597" s="489">
        <f>[3]Demand!S590+[3]Demand!S630</f>
        <v>500</v>
      </c>
      <c r="AJ597" s="32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324"/>
      <c r="BL597" s="324"/>
      <c r="BM597" s="324"/>
      <c r="BN597" s="324"/>
      <c r="BO597" s="324"/>
      <c r="BP597" s="324"/>
      <c r="BQ597" s="324"/>
      <c r="BR597" s="324"/>
      <c r="BS597" s="324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517"/>
      <c r="DI597" s="517"/>
      <c r="DJ597" s="29"/>
      <c r="DK597" s="29"/>
      <c r="DL597" s="29"/>
      <c r="DM597" s="29"/>
      <c r="DN597" s="289"/>
    </row>
    <row r="598" spans="1:118" ht="11.25" customHeight="1">
      <c r="A598" s="1">
        <f t="shared" si="993"/>
        <v>2042</v>
      </c>
      <c r="P598" s="1">
        <f t="shared" si="995"/>
        <v>2042</v>
      </c>
      <c r="AJ598" s="32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324"/>
      <c r="BL598" s="324"/>
      <c r="BM598" s="324"/>
      <c r="BN598" s="324"/>
      <c r="BO598" s="324"/>
      <c r="BP598" s="324"/>
      <c r="BQ598" s="324"/>
      <c r="BR598" s="324"/>
      <c r="BS598" s="324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517"/>
      <c r="DI598" s="517"/>
      <c r="DJ598" s="29"/>
      <c r="DK598" s="29"/>
      <c r="DL598" s="29"/>
      <c r="DM598" s="29"/>
      <c r="DN598" s="289"/>
    </row>
    <row r="599" spans="1:118" ht="11.25" customHeight="1">
      <c r="A599" s="1">
        <f t="shared" si="993"/>
        <v>2043</v>
      </c>
      <c r="P599" s="1">
        <f t="shared" si="995"/>
        <v>2043</v>
      </c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324"/>
      <c r="BL599" s="324"/>
      <c r="BM599" s="324"/>
      <c r="BN599" s="324"/>
      <c r="BO599" s="324"/>
      <c r="BP599" s="324"/>
      <c r="BQ599" s="324"/>
      <c r="BR599" s="324"/>
      <c r="BS599" s="324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517"/>
      <c r="DI599" s="517"/>
      <c r="DJ599" s="29"/>
      <c r="DK599" s="29"/>
      <c r="DL599" s="29"/>
      <c r="DM599" s="29"/>
      <c r="DN599" s="289"/>
    </row>
    <row r="600" spans="1:118" ht="11.25" customHeight="1">
      <c r="A600" s="1">
        <f t="shared" si="993"/>
        <v>2044</v>
      </c>
      <c r="P600" s="1">
        <f t="shared" si="995"/>
        <v>2044</v>
      </c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324"/>
      <c r="BL600" s="324"/>
      <c r="BM600" s="324"/>
      <c r="BN600" s="324"/>
      <c r="BO600" s="324"/>
      <c r="BP600" s="324"/>
      <c r="BQ600" s="324"/>
      <c r="BR600" s="324"/>
      <c r="BS600" s="324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517"/>
      <c r="DI600" s="517"/>
      <c r="DJ600" s="29"/>
      <c r="DK600" s="29"/>
      <c r="DL600" s="29"/>
      <c r="DM600" s="29"/>
      <c r="DN600" s="289"/>
    </row>
    <row r="601" spans="1:118" ht="11.25" customHeight="1">
      <c r="A601" s="1">
        <f t="shared" si="993"/>
        <v>2045</v>
      </c>
      <c r="P601" s="1">
        <f t="shared" si="995"/>
        <v>2045</v>
      </c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324"/>
      <c r="BL601" s="324"/>
      <c r="BM601" s="324"/>
      <c r="BN601" s="324"/>
      <c r="BO601" s="324"/>
      <c r="BP601" s="324"/>
      <c r="BQ601" s="324"/>
      <c r="BR601" s="324"/>
      <c r="BS601" s="324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517"/>
      <c r="DI601" s="517"/>
      <c r="DJ601" s="29"/>
      <c r="DK601" s="29"/>
      <c r="DL601" s="29"/>
      <c r="DM601" s="29"/>
      <c r="DN601" s="289"/>
    </row>
    <row r="602" spans="1:118" s="29" customFormat="1" ht="11.2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32"/>
      <c r="P602" s="1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32"/>
      <c r="AD602" s="51"/>
      <c r="AE602" s="32"/>
      <c r="AF602" s="32"/>
      <c r="AY602" s="609"/>
      <c r="BK602" s="324"/>
      <c r="BL602" s="324"/>
      <c r="BM602" s="324"/>
      <c r="BN602" s="324"/>
      <c r="BO602" s="324"/>
      <c r="BP602" s="324"/>
      <c r="BQ602" s="324"/>
      <c r="BR602" s="324"/>
      <c r="BS602" s="324"/>
      <c r="CQ602" s="609"/>
      <c r="DH602" s="517"/>
      <c r="DI602" s="517"/>
      <c r="DN602" s="289"/>
    </row>
    <row r="603" spans="1:118" s="29" customFormat="1" ht="11.2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32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32"/>
      <c r="AD603" s="51"/>
      <c r="AE603" s="32"/>
      <c r="AF603" s="32"/>
      <c r="AG603" s="32"/>
      <c r="AY603" s="609"/>
      <c r="BK603" s="324"/>
      <c r="BL603" s="324"/>
      <c r="BM603" s="324"/>
      <c r="BN603" s="324"/>
      <c r="BO603" s="324"/>
      <c r="BP603" s="324"/>
      <c r="BQ603" s="324"/>
      <c r="BR603" s="324"/>
      <c r="BS603" s="324"/>
      <c r="CQ603" s="609"/>
      <c r="DH603" s="517"/>
      <c r="DI603" s="517"/>
      <c r="DN603" s="289"/>
    </row>
    <row r="604" spans="1:118" s="29" customFormat="1" ht="11.25" customHeight="1">
      <c r="A604" s="296" t="s">
        <v>107</v>
      </c>
      <c r="B604" s="25"/>
      <c r="C604" s="25"/>
      <c r="D604" s="25"/>
      <c r="E604" s="25"/>
      <c r="F604" s="25"/>
      <c r="G604" s="25"/>
      <c r="H604" s="308" t="s">
        <v>24</v>
      </c>
      <c r="I604" s="244"/>
      <c r="J604" s="244"/>
      <c r="K604" s="25"/>
      <c r="L604" s="25"/>
      <c r="M604" s="25"/>
      <c r="N604" s="297" t="s">
        <v>22</v>
      </c>
      <c r="O604" s="172"/>
      <c r="P604" s="298" t="str">
        <f>A604&amp;"   (BILLING-2mo Lag)"</f>
        <v>555-SECI IS (CLAY-HAILE) - IST-1   (BILLING-2mo Lag)</v>
      </c>
      <c r="W604" s="232" t="s">
        <v>88</v>
      </c>
      <c r="AC604" s="297" t="s">
        <v>22</v>
      </c>
      <c r="AD604" s="51"/>
      <c r="AE604" s="32"/>
      <c r="AF604" s="32"/>
      <c r="AG604" s="259"/>
      <c r="AH604" s="259"/>
      <c r="AI604" s="25"/>
      <c r="AY604" s="609"/>
      <c r="BK604" s="324"/>
      <c r="BL604" s="324"/>
      <c r="BM604" s="324"/>
      <c r="BN604" s="324"/>
      <c r="BO604" s="324"/>
      <c r="BP604" s="324"/>
      <c r="BQ604" s="324"/>
      <c r="BR604" s="324"/>
      <c r="BS604" s="324"/>
      <c r="CQ604" s="609"/>
      <c r="DH604" s="517"/>
      <c r="DI604" s="517"/>
      <c r="DN604" s="289"/>
    </row>
    <row r="605" spans="1:118" s="29" customFormat="1" ht="11.25" customHeight="1">
      <c r="A605" s="260" t="s">
        <v>2</v>
      </c>
      <c r="B605" s="260" t="s">
        <v>3</v>
      </c>
      <c r="C605" s="260" t="s">
        <v>4</v>
      </c>
      <c r="D605" s="260" t="s">
        <v>5</v>
      </c>
      <c r="E605" s="260" t="s">
        <v>6</v>
      </c>
      <c r="F605" s="260" t="s">
        <v>7</v>
      </c>
      <c r="G605" s="260" t="s">
        <v>8</v>
      </c>
      <c r="H605" s="260" t="s">
        <v>9</v>
      </c>
      <c r="I605" s="260" t="s">
        <v>10</v>
      </c>
      <c r="J605" s="260" t="s">
        <v>11</v>
      </c>
      <c r="K605" s="260" t="s">
        <v>12</v>
      </c>
      <c r="L605" s="260" t="s">
        <v>13</v>
      </c>
      <c r="M605" s="260" t="s">
        <v>14</v>
      </c>
      <c r="N605" s="299" t="s">
        <v>15</v>
      </c>
      <c r="O605" s="300"/>
      <c r="P605" s="301" t="s">
        <v>2</v>
      </c>
      <c r="Q605" s="301" t="s">
        <v>3</v>
      </c>
      <c r="R605" s="301" t="s">
        <v>4</v>
      </c>
      <c r="S605" s="301" t="s">
        <v>5</v>
      </c>
      <c r="T605" s="301" t="s">
        <v>6</v>
      </c>
      <c r="U605" s="301" t="s">
        <v>7</v>
      </c>
      <c r="V605" s="301" t="s">
        <v>8</v>
      </c>
      <c r="W605" s="301" t="s">
        <v>9</v>
      </c>
      <c r="X605" s="301" t="s">
        <v>10</v>
      </c>
      <c r="Y605" s="301" t="s">
        <v>11</v>
      </c>
      <c r="Z605" s="301" t="s">
        <v>12</v>
      </c>
      <c r="AA605" s="301" t="s">
        <v>13</v>
      </c>
      <c r="AB605" s="301" t="s">
        <v>14</v>
      </c>
      <c r="AC605" s="299" t="s">
        <v>15</v>
      </c>
      <c r="AD605" s="51"/>
      <c r="AE605" s="32"/>
      <c r="AF605" s="32"/>
      <c r="AG605" s="262"/>
      <c r="AH605" s="262"/>
      <c r="AI605" s="26"/>
      <c r="AY605" s="609"/>
      <c r="BK605" s="324"/>
      <c r="BL605" s="324"/>
      <c r="BM605" s="324"/>
      <c r="BN605" s="324"/>
      <c r="BO605" s="324"/>
      <c r="BP605" s="324"/>
      <c r="BQ605" s="324"/>
      <c r="BR605" s="324"/>
      <c r="BS605" s="324"/>
      <c r="CQ605" s="609"/>
      <c r="DH605" s="517"/>
      <c r="DI605" s="517"/>
      <c r="DN605" s="289"/>
    </row>
    <row r="606" spans="1:118" s="29" customFormat="1" ht="11.25" customHeight="1">
      <c r="A606" s="1">
        <f t="shared" ref="A606:A641" si="997">A206</f>
        <v>2010</v>
      </c>
      <c r="B606" s="310">
        <v>4.2999999999999997E-2</v>
      </c>
      <c r="C606" s="310">
        <v>11.576000000000001</v>
      </c>
      <c r="D606" s="310">
        <v>9.7439999999999998</v>
      </c>
      <c r="E606" s="310">
        <v>5.907</v>
      </c>
      <c r="F606" s="310">
        <v>9.7219999999999995</v>
      </c>
      <c r="G606" s="310">
        <v>12.378</v>
      </c>
      <c r="H606" s="310">
        <v>19.186</v>
      </c>
      <c r="I606" s="310">
        <v>11.914</v>
      </c>
      <c r="J606" s="310">
        <v>2.1850000000000001</v>
      </c>
      <c r="K606" s="310">
        <v>6.36</v>
      </c>
      <c r="L606" s="310">
        <v>9.92</v>
      </c>
      <c r="M606" s="310">
        <v>16</v>
      </c>
      <c r="N606" s="303">
        <f t="shared" ref="N606:N617" si="998">SUM(B606:M606)</f>
        <v>114.935</v>
      </c>
      <c r="O606" s="311"/>
      <c r="P606" s="1">
        <f>A606</f>
        <v>2010</v>
      </c>
      <c r="Q606" s="339">
        <v>16</v>
      </c>
      <c r="R606" s="339">
        <v>7.5</v>
      </c>
      <c r="S606" s="339">
        <v>19.7</v>
      </c>
      <c r="T606" s="339">
        <v>16.5</v>
      </c>
      <c r="U606" s="339">
        <v>23.9</v>
      </c>
      <c r="V606" s="339">
        <v>21.9</v>
      </c>
      <c r="W606" s="339">
        <v>23.6</v>
      </c>
      <c r="X606" s="339">
        <v>23.8</v>
      </c>
      <c r="Y606" s="339">
        <v>27.7</v>
      </c>
      <c r="Z606" s="339">
        <v>29.2</v>
      </c>
      <c r="AA606" s="339">
        <v>27.7</v>
      </c>
      <c r="AB606" s="339">
        <v>21.9</v>
      </c>
      <c r="AC606" s="303">
        <f t="shared" ref="AC606:AC607" si="999">SUM(Q606:AB606)</f>
        <v>259.39999999999998</v>
      </c>
      <c r="AD606" s="51"/>
      <c r="AE606" s="32"/>
      <c r="AF606" s="32"/>
      <c r="AG606" s="57"/>
      <c r="AH606" s="25"/>
      <c r="AI606" s="25"/>
      <c r="AY606" s="609"/>
      <c r="BK606" s="324"/>
      <c r="BL606" s="324"/>
      <c r="BM606" s="324"/>
      <c r="BN606" s="324"/>
      <c r="BO606" s="324"/>
      <c r="BP606" s="324"/>
      <c r="BQ606" s="324"/>
      <c r="BR606" s="324"/>
      <c r="BS606" s="324"/>
      <c r="CQ606" s="609"/>
      <c r="DH606" s="517"/>
      <c r="DI606" s="517"/>
      <c r="DN606" s="289"/>
    </row>
    <row r="607" spans="1:118" s="29" customFormat="1" ht="11.25" customHeight="1">
      <c r="A607" s="1">
        <f t="shared" si="997"/>
        <v>2011</v>
      </c>
      <c r="B607" s="312">
        <v>22</v>
      </c>
      <c r="C607" s="312">
        <v>24</v>
      </c>
      <c r="D607" s="312">
        <v>30</v>
      </c>
      <c r="E607" s="312">
        <v>15</v>
      </c>
      <c r="F607" s="312">
        <v>15</v>
      </c>
      <c r="G607" s="312">
        <v>15</v>
      </c>
      <c r="H607" s="312">
        <v>15</v>
      </c>
      <c r="I607" s="312">
        <v>15</v>
      </c>
      <c r="J607" s="312">
        <v>15</v>
      </c>
      <c r="K607" s="312">
        <v>15</v>
      </c>
      <c r="L607" s="312">
        <v>15</v>
      </c>
      <c r="M607" s="312">
        <v>15</v>
      </c>
      <c r="N607" s="303">
        <f t="shared" si="998"/>
        <v>211</v>
      </c>
      <c r="O607" s="311"/>
      <c r="P607" s="1">
        <f t="shared" ref="P607:P641" si="1000">A607</f>
        <v>2011</v>
      </c>
      <c r="Q607" s="339">
        <v>21.1</v>
      </c>
      <c r="R607" s="339">
        <v>25</v>
      </c>
      <c r="S607" s="309">
        <v>15</v>
      </c>
      <c r="T607" s="309">
        <v>15</v>
      </c>
      <c r="U607" s="309">
        <v>15</v>
      </c>
      <c r="V607" s="309">
        <v>15</v>
      </c>
      <c r="W607" s="309">
        <v>15</v>
      </c>
      <c r="X607" s="309">
        <v>15</v>
      </c>
      <c r="Y607" s="309">
        <v>15</v>
      </c>
      <c r="Z607" s="309">
        <v>15</v>
      </c>
      <c r="AA607" s="309">
        <v>15</v>
      </c>
      <c r="AB607" s="309">
        <v>15</v>
      </c>
      <c r="AC607" s="303">
        <f t="shared" si="999"/>
        <v>196.1</v>
      </c>
      <c r="AD607" s="51"/>
      <c r="AE607" s="32"/>
      <c r="AF607" s="32"/>
      <c r="AG607" s="25"/>
      <c r="AH607" s="25"/>
      <c r="AI607" s="25"/>
      <c r="AY607" s="609"/>
      <c r="BK607" s="324"/>
      <c r="BL607" s="324"/>
      <c r="BM607" s="324"/>
      <c r="BN607" s="324"/>
      <c r="BO607" s="324"/>
      <c r="BP607" s="324"/>
      <c r="BQ607" s="324"/>
      <c r="BR607" s="324"/>
      <c r="BS607" s="324"/>
      <c r="CQ607" s="609"/>
      <c r="DH607" s="517"/>
      <c r="DI607" s="517"/>
      <c r="DN607" s="289"/>
    </row>
    <row r="608" spans="1:118" s="29" customFormat="1" ht="11.25" customHeight="1">
      <c r="A608" s="1">
        <f t="shared" si="997"/>
        <v>2012</v>
      </c>
      <c r="B608" s="96">
        <f>[1]MW!C642</f>
        <v>16</v>
      </c>
      <c r="C608" s="96">
        <f>[1]MW!D642</f>
        <v>21</v>
      </c>
      <c r="D608" s="96">
        <f>[1]MW!E642</f>
        <v>21</v>
      </c>
      <c r="E608" s="592">
        <f>[1]MW!F642</f>
        <v>15</v>
      </c>
      <c r="F608" s="592">
        <f>[1]MW!G642</f>
        <v>15</v>
      </c>
      <c r="G608" s="592">
        <f>[1]MW!H642</f>
        <v>15</v>
      </c>
      <c r="H608" s="592">
        <f>[1]MW!I642</f>
        <v>15</v>
      </c>
      <c r="I608" s="592">
        <f>[1]MW!J642</f>
        <v>15</v>
      </c>
      <c r="J608" s="592">
        <f>[1]MW!K642</f>
        <v>15</v>
      </c>
      <c r="K608" s="592">
        <f>[1]MW!L642</f>
        <v>15</v>
      </c>
      <c r="L608" s="592">
        <f>[1]MW!M642</f>
        <v>15</v>
      </c>
      <c r="M608" s="592">
        <f>[1]MW!N642</f>
        <v>15</v>
      </c>
      <c r="N608" s="303">
        <f t="shared" si="998"/>
        <v>193</v>
      </c>
      <c r="O608" s="311"/>
      <c r="P608" s="1">
        <f t="shared" si="1000"/>
        <v>2012</v>
      </c>
      <c r="Q608" s="96">
        <f>[1]MW!S642</f>
        <v>16</v>
      </c>
      <c r="R608" s="96">
        <f>[1]MW!T642</f>
        <v>21</v>
      </c>
      <c r="S608" s="96">
        <f>[1]MW!U642</f>
        <v>16</v>
      </c>
      <c r="T608" s="96">
        <f>[1]MW!V642</f>
        <v>21</v>
      </c>
      <c r="U608" s="96">
        <f>[1]MW!W642</f>
        <v>21</v>
      </c>
      <c r="V608" s="592">
        <f>[1]MW!X642</f>
        <v>15</v>
      </c>
      <c r="W608" s="592">
        <f>[1]MW!Y642</f>
        <v>15</v>
      </c>
      <c r="X608" s="592">
        <f>[1]MW!Z642</f>
        <v>15</v>
      </c>
      <c r="Y608" s="592">
        <f>[1]MW!AA642</f>
        <v>15</v>
      </c>
      <c r="Z608" s="592">
        <f>[1]MW!AB642</f>
        <v>15</v>
      </c>
      <c r="AA608" s="592">
        <f>[1]MW!AC642</f>
        <v>15</v>
      </c>
      <c r="AB608" s="592">
        <f>[1]MW!AD642</f>
        <v>15</v>
      </c>
      <c r="AC608" s="303">
        <f t="shared" ref="AC608:AC617" si="1001">SUM(Q608:AB608)</f>
        <v>200</v>
      </c>
      <c r="AD608" s="51"/>
      <c r="AE608" s="32"/>
      <c r="AF608" s="32"/>
      <c r="AG608" s="25"/>
      <c r="AH608" s="25"/>
      <c r="AI608" s="25"/>
      <c r="AY608" s="609"/>
      <c r="BK608" s="324"/>
      <c r="BL608" s="324"/>
      <c r="BM608" s="324"/>
      <c r="BN608" s="324"/>
      <c r="BO608" s="324"/>
      <c r="BP608" s="324"/>
      <c r="BQ608" s="324"/>
      <c r="BR608" s="324"/>
      <c r="BS608" s="324"/>
      <c r="CQ608" s="609"/>
      <c r="DH608" s="517"/>
      <c r="DI608" s="517"/>
      <c r="DN608" s="289"/>
    </row>
    <row r="609" spans="1:118" s="29" customFormat="1" ht="11.25" customHeight="1">
      <c r="A609" s="1">
        <f t="shared" si="997"/>
        <v>2013</v>
      </c>
      <c r="B609" s="592">
        <f>[3]Demand!C642</f>
        <v>15.01</v>
      </c>
      <c r="C609" s="592">
        <f>[3]Demand!D642</f>
        <v>15.01</v>
      </c>
      <c r="D609" s="592">
        <f>[3]Demand!E642</f>
        <v>15.01</v>
      </c>
      <c r="E609" s="592">
        <f>[3]Demand!F642</f>
        <v>15.01</v>
      </c>
      <c r="F609" s="592">
        <f>[3]Demand!G642</f>
        <v>15.01</v>
      </c>
      <c r="G609" s="592">
        <f>[3]Demand!H642</f>
        <v>15.01</v>
      </c>
      <c r="H609" s="592">
        <f>[3]Demand!I642</f>
        <v>15.01</v>
      </c>
      <c r="I609" s="592">
        <f>[3]Demand!J642</f>
        <v>15.01</v>
      </c>
      <c r="J609" s="592">
        <f>[3]Demand!K642</f>
        <v>15.01</v>
      </c>
      <c r="K609" s="592">
        <f>[3]Demand!L642</f>
        <v>15.01</v>
      </c>
      <c r="L609" s="592">
        <f>[3]Demand!M642</f>
        <v>15.01</v>
      </c>
      <c r="M609" s="592">
        <f>[3]Demand!N642</f>
        <v>15.01</v>
      </c>
      <c r="N609" s="303">
        <f t="shared" si="998"/>
        <v>180.11999999999998</v>
      </c>
      <c r="O609" s="311"/>
      <c r="P609" s="1">
        <f t="shared" si="1000"/>
        <v>2013</v>
      </c>
      <c r="Q609" s="592">
        <f>[3]Demand!S642</f>
        <v>14.75</v>
      </c>
      <c r="R609" s="592">
        <f>[3]Demand!T642</f>
        <v>14.75</v>
      </c>
      <c r="S609" s="592">
        <f>[3]Demand!U642</f>
        <v>14.75</v>
      </c>
      <c r="T609" s="592">
        <f>[3]Demand!V642</f>
        <v>14.75</v>
      </c>
      <c r="U609" s="592">
        <f>[3]Demand!W642</f>
        <v>14.75</v>
      </c>
      <c r="V609" s="592">
        <f>[3]Demand!X642</f>
        <v>14.75</v>
      </c>
      <c r="W609" s="592">
        <f>[3]Demand!Y642</f>
        <v>14.75</v>
      </c>
      <c r="X609" s="592">
        <f>[3]Demand!Z642</f>
        <v>14.75</v>
      </c>
      <c r="Y609" s="592">
        <f>[3]Demand!AA642</f>
        <v>14.75</v>
      </c>
      <c r="Z609" s="592">
        <f>[3]Demand!AB642</f>
        <v>14.75</v>
      </c>
      <c r="AA609" s="592">
        <f>[3]Demand!AC642</f>
        <v>14.75</v>
      </c>
      <c r="AB609" s="592">
        <f>[3]Demand!AD642</f>
        <v>14.75</v>
      </c>
      <c r="AC609" s="303">
        <f t="shared" si="1001"/>
        <v>177</v>
      </c>
      <c r="AD609" s="51"/>
      <c r="AE609" s="32"/>
      <c r="AF609" s="32"/>
      <c r="AG609" s="25"/>
      <c r="AH609" s="25"/>
      <c r="AY609" s="609"/>
      <c r="BK609" s="324"/>
      <c r="BL609" s="324"/>
      <c r="BM609" s="324"/>
      <c r="BN609" s="324"/>
      <c r="BO609" s="324"/>
      <c r="BP609" s="324"/>
      <c r="BQ609" s="324"/>
      <c r="BR609" s="324"/>
      <c r="BS609" s="324"/>
      <c r="CQ609" s="609"/>
      <c r="DH609" s="517"/>
      <c r="DI609" s="517"/>
      <c r="DN609" s="289"/>
    </row>
    <row r="610" spans="1:118" s="29" customFormat="1" ht="11.25" customHeight="1">
      <c r="A610" s="1">
        <f t="shared" si="997"/>
        <v>2014</v>
      </c>
      <c r="B610" s="592">
        <f>[3]Demand!C643</f>
        <v>0</v>
      </c>
      <c r="C610" s="592">
        <f>[3]Demand!D643</f>
        <v>0</v>
      </c>
      <c r="D610" s="592">
        <f>[3]Demand!E643</f>
        <v>0</v>
      </c>
      <c r="E610" s="592">
        <f>[3]Demand!F643</f>
        <v>0</v>
      </c>
      <c r="F610" s="592">
        <f>[3]Demand!G643</f>
        <v>0</v>
      </c>
      <c r="G610" s="592">
        <f>[3]Demand!H643</f>
        <v>0</v>
      </c>
      <c r="H610" s="592">
        <f>[3]Demand!I643</f>
        <v>0</v>
      </c>
      <c r="I610" s="592">
        <f>[3]Demand!J643</f>
        <v>0</v>
      </c>
      <c r="J610" s="592">
        <f>[3]Demand!K643</f>
        <v>0</v>
      </c>
      <c r="K610" s="592">
        <f>[3]Demand!L643</f>
        <v>0</v>
      </c>
      <c r="L610" s="592">
        <f>[3]Demand!M643</f>
        <v>0</v>
      </c>
      <c r="M610" s="592">
        <f>[3]Demand!N643</f>
        <v>0</v>
      </c>
      <c r="N610" s="303">
        <f t="shared" si="998"/>
        <v>0</v>
      </c>
      <c r="O610" s="311"/>
      <c r="P610" s="1">
        <f t="shared" si="1000"/>
        <v>2014</v>
      </c>
      <c r="Q610" s="592">
        <f>[3]Demand!S643</f>
        <v>14.75</v>
      </c>
      <c r="R610" s="592">
        <f>[3]Demand!T643</f>
        <v>14.75</v>
      </c>
      <c r="S610" s="592">
        <f>[3]Demand!U643</f>
        <v>0</v>
      </c>
      <c r="T610" s="592">
        <f>[3]Demand!V643</f>
        <v>0</v>
      </c>
      <c r="U610" s="592">
        <f>[3]Demand!W643</f>
        <v>0</v>
      </c>
      <c r="V610" s="592">
        <f>[3]Demand!X643</f>
        <v>0</v>
      </c>
      <c r="W610" s="592">
        <f>[3]Demand!Y643</f>
        <v>0</v>
      </c>
      <c r="X610" s="592">
        <f>[3]Demand!Z643</f>
        <v>0</v>
      </c>
      <c r="Y610" s="592">
        <f>[3]Demand!AA643</f>
        <v>0</v>
      </c>
      <c r="Z610" s="592">
        <f>[3]Demand!AB643</f>
        <v>0</v>
      </c>
      <c r="AA610" s="592">
        <f>[3]Demand!AC643</f>
        <v>0</v>
      </c>
      <c r="AB610" s="592">
        <f>[3]Demand!AD643</f>
        <v>0</v>
      </c>
      <c r="AC610" s="303">
        <f t="shared" si="1001"/>
        <v>29.5</v>
      </c>
      <c r="AD610" s="51"/>
      <c r="AE610" s="32"/>
      <c r="AF610" s="32"/>
      <c r="AG610" s="25"/>
      <c r="AH610" s="25"/>
      <c r="AI610" s="25"/>
      <c r="AY610" s="609"/>
      <c r="BK610" s="324"/>
      <c r="BL610" s="324"/>
      <c r="BM610" s="324"/>
      <c r="BN610" s="324"/>
      <c r="BO610" s="324"/>
      <c r="BP610" s="324"/>
      <c r="BQ610" s="324"/>
      <c r="BR610" s="324"/>
      <c r="BS610" s="324"/>
      <c r="CQ610" s="609"/>
      <c r="DH610" s="517"/>
      <c r="DI610" s="517"/>
      <c r="DN610" s="289"/>
    </row>
    <row r="611" spans="1:118" s="29" customFormat="1" ht="11.25" customHeight="1">
      <c r="A611" s="1">
        <f t="shared" si="997"/>
        <v>2015</v>
      </c>
      <c r="B611" s="592"/>
      <c r="C611" s="592"/>
      <c r="D611" s="592"/>
      <c r="E611" s="592"/>
      <c r="F611" s="592"/>
      <c r="G611" s="592"/>
      <c r="H611" s="592"/>
      <c r="I611" s="592"/>
      <c r="J611" s="592"/>
      <c r="K611" s="592"/>
      <c r="L611" s="592"/>
      <c r="M611" s="592"/>
      <c r="N611" s="303">
        <f t="shared" si="998"/>
        <v>0</v>
      </c>
      <c r="O611" s="311"/>
      <c r="P611" s="1">
        <f t="shared" si="1000"/>
        <v>2015</v>
      </c>
      <c r="Q611" s="592"/>
      <c r="R611" s="592"/>
      <c r="S611" s="592"/>
      <c r="T611" s="592"/>
      <c r="U611" s="592"/>
      <c r="V611" s="592"/>
      <c r="W611" s="592"/>
      <c r="X611" s="592"/>
      <c r="Y611" s="592"/>
      <c r="Z611" s="592"/>
      <c r="AA611" s="592"/>
      <c r="AB611" s="592"/>
      <c r="AC611" s="303">
        <f t="shared" si="1001"/>
        <v>0</v>
      </c>
      <c r="AD611" s="51"/>
      <c r="AE611" s="32"/>
      <c r="AF611" s="32"/>
      <c r="AG611" s="32"/>
      <c r="AH611" s="32"/>
      <c r="AI611" s="25"/>
      <c r="AY611" s="609"/>
      <c r="BK611" s="324"/>
      <c r="BL611" s="324"/>
      <c r="BM611" s="324"/>
      <c r="BN611" s="324"/>
      <c r="BO611" s="324"/>
      <c r="BP611" s="324"/>
      <c r="BQ611" s="324"/>
      <c r="BR611" s="324"/>
      <c r="BS611" s="324"/>
      <c r="CQ611" s="609"/>
      <c r="DH611" s="517"/>
      <c r="DI611" s="517"/>
      <c r="DN611" s="289"/>
    </row>
    <row r="612" spans="1:118" s="29" customFormat="1" ht="11.25" customHeight="1">
      <c r="A612" s="1">
        <f t="shared" si="997"/>
        <v>2016</v>
      </c>
      <c r="B612" s="592"/>
      <c r="C612" s="592"/>
      <c r="D612" s="592"/>
      <c r="E612" s="592"/>
      <c r="F612" s="592"/>
      <c r="G612" s="592"/>
      <c r="H612" s="592"/>
      <c r="I612" s="592"/>
      <c r="J612" s="592"/>
      <c r="K612" s="592"/>
      <c r="L612" s="592"/>
      <c r="M612" s="592"/>
      <c r="N612" s="303">
        <f t="shared" si="998"/>
        <v>0</v>
      </c>
      <c r="O612" s="311"/>
      <c r="P612" s="1">
        <f t="shared" si="1000"/>
        <v>2016</v>
      </c>
      <c r="Q612" s="592"/>
      <c r="R612" s="592"/>
      <c r="S612" s="592"/>
      <c r="T612" s="592"/>
      <c r="U612" s="592"/>
      <c r="V612" s="592"/>
      <c r="W612" s="592"/>
      <c r="X612" s="592"/>
      <c r="Y612" s="592"/>
      <c r="Z612" s="592"/>
      <c r="AA612" s="592"/>
      <c r="AB612" s="592"/>
      <c r="AC612" s="303">
        <f t="shared" si="1001"/>
        <v>0</v>
      </c>
      <c r="AD612" s="51"/>
      <c r="AE612" s="32"/>
      <c r="AF612" s="32"/>
      <c r="AG612" s="32"/>
      <c r="AH612" s="32"/>
      <c r="AI612" s="25"/>
      <c r="AY612" s="609"/>
      <c r="BK612" s="324"/>
      <c r="BL612" s="324"/>
      <c r="BM612" s="324"/>
      <c r="BN612" s="324"/>
      <c r="BO612" s="324"/>
      <c r="BP612" s="324"/>
      <c r="BQ612" s="324"/>
      <c r="BR612" s="324"/>
      <c r="BS612" s="324"/>
      <c r="CQ612" s="609"/>
      <c r="DH612" s="517"/>
      <c r="DI612" s="517"/>
      <c r="DN612" s="289"/>
    </row>
    <row r="613" spans="1:118" s="29" customFormat="1" ht="11.25" customHeight="1">
      <c r="A613" s="1">
        <f t="shared" si="997"/>
        <v>2017</v>
      </c>
      <c r="B613" s="592"/>
      <c r="C613" s="592"/>
      <c r="D613" s="592"/>
      <c r="E613" s="592"/>
      <c r="F613" s="592"/>
      <c r="G613" s="592"/>
      <c r="H613" s="592"/>
      <c r="I613" s="592"/>
      <c r="J613" s="592"/>
      <c r="K613" s="592"/>
      <c r="L613" s="592"/>
      <c r="M613" s="592"/>
      <c r="N613" s="303">
        <f t="shared" si="998"/>
        <v>0</v>
      </c>
      <c r="O613" s="311"/>
      <c r="P613" s="1">
        <f t="shared" si="1000"/>
        <v>2017</v>
      </c>
      <c r="Q613" s="592"/>
      <c r="R613" s="592"/>
      <c r="S613" s="592"/>
      <c r="T613" s="592"/>
      <c r="U613" s="592"/>
      <c r="V613" s="592"/>
      <c r="W613" s="592"/>
      <c r="X613" s="592"/>
      <c r="Y613" s="592"/>
      <c r="Z613" s="592"/>
      <c r="AA613" s="592"/>
      <c r="AB613" s="592"/>
      <c r="AC613" s="303">
        <f t="shared" si="1001"/>
        <v>0</v>
      </c>
      <c r="AD613" s="51"/>
      <c r="AE613" s="32"/>
      <c r="AF613" s="32"/>
      <c r="AG613" s="32"/>
      <c r="AH613" s="32"/>
      <c r="AI613" s="25"/>
      <c r="AY613" s="609"/>
      <c r="BK613" s="324"/>
      <c r="BL613" s="324"/>
      <c r="BM613" s="324"/>
      <c r="BN613" s="324"/>
      <c r="BO613" s="324"/>
      <c r="BP613" s="324"/>
      <c r="BQ613" s="324"/>
      <c r="BR613" s="324"/>
      <c r="BS613" s="324"/>
      <c r="CQ613" s="609"/>
      <c r="DH613" s="517"/>
      <c r="DI613" s="517"/>
      <c r="DN613" s="289"/>
    </row>
    <row r="614" spans="1:118" s="29" customFormat="1" ht="11.25" customHeight="1">
      <c r="A614" s="1">
        <f t="shared" si="997"/>
        <v>2018</v>
      </c>
      <c r="B614" s="592"/>
      <c r="C614" s="592"/>
      <c r="D614" s="592"/>
      <c r="E614" s="592"/>
      <c r="F614" s="592"/>
      <c r="G614" s="592"/>
      <c r="H614" s="592"/>
      <c r="I614" s="592"/>
      <c r="J614" s="592"/>
      <c r="K614" s="592"/>
      <c r="L614" s="592"/>
      <c r="M614" s="592"/>
      <c r="N614" s="303">
        <f t="shared" si="998"/>
        <v>0</v>
      </c>
      <c r="O614" s="311"/>
      <c r="P614" s="1">
        <f t="shared" si="1000"/>
        <v>2018</v>
      </c>
      <c r="Q614" s="592"/>
      <c r="R614" s="592"/>
      <c r="S614" s="592"/>
      <c r="T614" s="592"/>
      <c r="U614" s="592"/>
      <c r="V614" s="592"/>
      <c r="W614" s="592"/>
      <c r="X614" s="592"/>
      <c r="Y614" s="592"/>
      <c r="Z614" s="592"/>
      <c r="AA614" s="592"/>
      <c r="AB614" s="592"/>
      <c r="AC614" s="303">
        <f t="shared" si="1001"/>
        <v>0</v>
      </c>
      <c r="AD614" s="51"/>
      <c r="AE614" s="32"/>
      <c r="AF614" s="32"/>
      <c r="AG614" s="32"/>
      <c r="AH614" s="32"/>
      <c r="AI614" s="25"/>
      <c r="AY614" s="609"/>
      <c r="BK614" s="324"/>
      <c r="BL614" s="324"/>
      <c r="BM614" s="324"/>
      <c r="BN614" s="324"/>
      <c r="BO614" s="324"/>
      <c r="BP614" s="324"/>
      <c r="BQ614" s="324"/>
      <c r="BR614" s="324"/>
      <c r="BS614" s="324"/>
      <c r="CQ614" s="609"/>
      <c r="DH614" s="517"/>
      <c r="DI614" s="517"/>
      <c r="DN614" s="289"/>
    </row>
    <row r="615" spans="1:118" s="29" customFormat="1" ht="11.25" customHeight="1">
      <c r="A615" s="1">
        <f t="shared" si="997"/>
        <v>2019</v>
      </c>
      <c r="B615" s="592"/>
      <c r="C615" s="592"/>
      <c r="D615" s="592"/>
      <c r="E615" s="592"/>
      <c r="F615" s="592"/>
      <c r="G615" s="592"/>
      <c r="H615" s="592"/>
      <c r="I615" s="592"/>
      <c r="J615" s="592"/>
      <c r="K615" s="592"/>
      <c r="L615" s="592"/>
      <c r="M615" s="592"/>
      <c r="N615" s="303">
        <f t="shared" si="998"/>
        <v>0</v>
      </c>
      <c r="O615" s="311"/>
      <c r="P615" s="1">
        <f t="shared" si="1000"/>
        <v>2019</v>
      </c>
      <c r="Q615" s="592"/>
      <c r="R615" s="592"/>
      <c r="S615" s="592"/>
      <c r="T615" s="592"/>
      <c r="U615" s="592"/>
      <c r="V615" s="592"/>
      <c r="W615" s="592"/>
      <c r="X615" s="592"/>
      <c r="Y615" s="592"/>
      <c r="Z615" s="592"/>
      <c r="AA615" s="592"/>
      <c r="AB615" s="592"/>
      <c r="AC615" s="303">
        <f t="shared" si="1001"/>
        <v>0</v>
      </c>
      <c r="AD615" s="51"/>
      <c r="AE615" s="32"/>
      <c r="AF615" s="32"/>
      <c r="AG615" s="32"/>
      <c r="AH615" s="32"/>
      <c r="AI615" s="25"/>
      <c r="AY615" s="609"/>
      <c r="BK615" s="324"/>
      <c r="BL615" s="324"/>
      <c r="BM615" s="324"/>
      <c r="BN615" s="324"/>
      <c r="BO615" s="324"/>
      <c r="BP615" s="324"/>
      <c r="BQ615" s="324"/>
      <c r="BR615" s="324"/>
      <c r="BS615" s="324"/>
      <c r="CQ615" s="609"/>
      <c r="DH615" s="517"/>
      <c r="DI615" s="517"/>
      <c r="DN615" s="289"/>
    </row>
    <row r="616" spans="1:118" s="29" customFormat="1" ht="11.25" customHeight="1">
      <c r="A616" s="1">
        <f t="shared" si="997"/>
        <v>2020</v>
      </c>
      <c r="B616" s="592"/>
      <c r="C616" s="592"/>
      <c r="D616" s="592"/>
      <c r="E616" s="592"/>
      <c r="F616" s="592"/>
      <c r="G616" s="592"/>
      <c r="H616" s="592"/>
      <c r="I616" s="592"/>
      <c r="J616" s="592"/>
      <c r="K616" s="592"/>
      <c r="L616" s="592"/>
      <c r="M616" s="592"/>
      <c r="N616" s="303">
        <f t="shared" si="998"/>
        <v>0</v>
      </c>
      <c r="O616" s="311"/>
      <c r="P616" s="1">
        <f t="shared" si="1000"/>
        <v>2020</v>
      </c>
      <c r="Q616" s="592"/>
      <c r="R616" s="592"/>
      <c r="S616" s="592"/>
      <c r="T616" s="592"/>
      <c r="U616" s="592"/>
      <c r="V616" s="592"/>
      <c r="W616" s="592"/>
      <c r="X616" s="592"/>
      <c r="Y616" s="592"/>
      <c r="Z616" s="592"/>
      <c r="AA616" s="592"/>
      <c r="AB616" s="592"/>
      <c r="AC616" s="303">
        <f t="shared" si="1001"/>
        <v>0</v>
      </c>
      <c r="AD616" s="51"/>
      <c r="AE616" s="32"/>
      <c r="AF616" s="32"/>
      <c r="AG616" s="32"/>
      <c r="AH616" s="32"/>
      <c r="AI616" s="25"/>
      <c r="AY616" s="609"/>
      <c r="BK616" s="324"/>
      <c r="BL616" s="324"/>
      <c r="BM616" s="324"/>
      <c r="BN616" s="324"/>
      <c r="BO616" s="324"/>
      <c r="BP616" s="324"/>
      <c r="BQ616" s="324"/>
      <c r="BR616" s="324"/>
      <c r="BS616" s="324"/>
      <c r="CQ616" s="609"/>
      <c r="DH616" s="517"/>
      <c r="DI616" s="517"/>
      <c r="DN616" s="289"/>
    </row>
    <row r="617" spans="1:118" s="29" customFormat="1" ht="11.25" customHeight="1">
      <c r="A617" s="1">
        <f t="shared" si="997"/>
        <v>2021</v>
      </c>
      <c r="B617" s="592"/>
      <c r="C617" s="592"/>
      <c r="D617" s="592"/>
      <c r="E617" s="592"/>
      <c r="F617" s="592"/>
      <c r="G617" s="592"/>
      <c r="H617" s="592"/>
      <c r="I617" s="592"/>
      <c r="J617" s="592"/>
      <c r="K617" s="592"/>
      <c r="L617" s="592"/>
      <c r="M617" s="592"/>
      <c r="N617" s="303">
        <f t="shared" si="998"/>
        <v>0</v>
      </c>
      <c r="O617" s="311"/>
      <c r="P617" s="1">
        <f t="shared" si="1000"/>
        <v>2021</v>
      </c>
      <c r="Q617" s="592"/>
      <c r="R617" s="592"/>
      <c r="S617" s="592"/>
      <c r="T617" s="592"/>
      <c r="U617" s="592"/>
      <c r="V617" s="592"/>
      <c r="W617" s="592"/>
      <c r="X617" s="592"/>
      <c r="Y617" s="592"/>
      <c r="Z617" s="592"/>
      <c r="AA617" s="592"/>
      <c r="AB617" s="592"/>
      <c r="AC617" s="303">
        <f t="shared" si="1001"/>
        <v>0</v>
      </c>
      <c r="AD617" s="51"/>
      <c r="AE617" s="32"/>
      <c r="AF617" s="32"/>
      <c r="AG617" s="32"/>
      <c r="AH617" s="32"/>
      <c r="AI617" s="25"/>
      <c r="AY617" s="609"/>
      <c r="BK617" s="324"/>
      <c r="BL617" s="324"/>
      <c r="BM617" s="324"/>
      <c r="BN617" s="324"/>
      <c r="BO617" s="324"/>
      <c r="BP617" s="324"/>
      <c r="BQ617" s="324"/>
      <c r="BR617" s="324"/>
      <c r="BS617" s="324"/>
      <c r="CQ617" s="609"/>
      <c r="DH617" s="517"/>
      <c r="DI617" s="517"/>
      <c r="DN617" s="289"/>
    </row>
    <row r="618" spans="1:118" s="29" customFormat="1" ht="11.25" customHeight="1">
      <c r="A618" s="1">
        <f t="shared" si="997"/>
        <v>2022</v>
      </c>
      <c r="B618" s="592"/>
      <c r="C618" s="592"/>
      <c r="D618" s="592"/>
      <c r="E618" s="592"/>
      <c r="F618" s="592"/>
      <c r="G618" s="592"/>
      <c r="H618" s="592"/>
      <c r="I618" s="592"/>
      <c r="J618" s="592"/>
      <c r="K618" s="592"/>
      <c r="L618" s="592"/>
      <c r="M618" s="592"/>
      <c r="N618" s="303">
        <f t="shared" ref="N618:N636" si="1002">SUM(B618:M618)</f>
        <v>0</v>
      </c>
      <c r="O618" s="311"/>
      <c r="P618" s="1">
        <f t="shared" si="1000"/>
        <v>2022</v>
      </c>
      <c r="Q618" s="592"/>
      <c r="R618" s="592"/>
      <c r="S618" s="592"/>
      <c r="T618" s="592"/>
      <c r="U618" s="592"/>
      <c r="V618" s="592"/>
      <c r="W618" s="592"/>
      <c r="X618" s="592"/>
      <c r="Y618" s="592"/>
      <c r="Z618" s="592"/>
      <c r="AA618" s="592"/>
      <c r="AB618" s="592"/>
      <c r="AC618" s="303">
        <f t="shared" ref="AC618:AC636" si="1003">SUM(Q618:AB618)</f>
        <v>0</v>
      </c>
      <c r="AD618" s="51"/>
      <c r="AE618" s="32"/>
      <c r="AF618" s="32"/>
      <c r="AG618" s="32"/>
      <c r="AH618" s="32"/>
      <c r="AI618" s="25"/>
      <c r="AY618" s="609"/>
      <c r="BK618" s="324"/>
      <c r="BL618" s="324"/>
      <c r="BM618" s="324"/>
      <c r="BN618" s="324"/>
      <c r="BO618" s="324"/>
      <c r="BP618" s="324"/>
      <c r="BQ618" s="324"/>
      <c r="BR618" s="324"/>
      <c r="BS618" s="324"/>
      <c r="CQ618" s="609"/>
      <c r="DH618" s="517"/>
      <c r="DI618" s="517"/>
      <c r="DN618" s="289"/>
    </row>
    <row r="619" spans="1:118" s="29" customFormat="1" ht="11.25" customHeight="1">
      <c r="A619" s="1">
        <f t="shared" si="997"/>
        <v>2023</v>
      </c>
      <c r="B619" s="592"/>
      <c r="C619" s="592"/>
      <c r="D619" s="592"/>
      <c r="E619" s="592"/>
      <c r="F619" s="592"/>
      <c r="G619" s="592"/>
      <c r="H619" s="592"/>
      <c r="I619" s="592"/>
      <c r="J619" s="592"/>
      <c r="K619" s="592"/>
      <c r="L619" s="592"/>
      <c r="M619" s="592"/>
      <c r="N619" s="303">
        <f t="shared" si="1002"/>
        <v>0</v>
      </c>
      <c r="O619" s="311"/>
      <c r="P619" s="1">
        <f t="shared" si="1000"/>
        <v>2023</v>
      </c>
      <c r="Q619" s="592"/>
      <c r="R619" s="592"/>
      <c r="S619" s="592"/>
      <c r="T619" s="592"/>
      <c r="U619" s="592"/>
      <c r="V619" s="592"/>
      <c r="W619" s="592"/>
      <c r="X619" s="592"/>
      <c r="Y619" s="592"/>
      <c r="Z619" s="592"/>
      <c r="AA619" s="592"/>
      <c r="AB619" s="592"/>
      <c r="AC619" s="303">
        <f t="shared" si="1003"/>
        <v>0</v>
      </c>
      <c r="AD619" s="51"/>
      <c r="AE619" s="32"/>
      <c r="AF619" s="32"/>
      <c r="AG619" s="32"/>
      <c r="AH619" s="32"/>
      <c r="AI619" s="25"/>
      <c r="AY619" s="609"/>
      <c r="BK619" s="324"/>
      <c r="BL619" s="324"/>
      <c r="BM619" s="324"/>
      <c r="BN619" s="324"/>
      <c r="BO619" s="324"/>
      <c r="BP619" s="324"/>
      <c r="BQ619" s="324"/>
      <c r="BR619" s="324"/>
      <c r="BS619" s="324"/>
      <c r="CQ619" s="609"/>
      <c r="DH619" s="517"/>
      <c r="DI619" s="517"/>
      <c r="DN619" s="289"/>
    </row>
    <row r="620" spans="1:118" s="29" customFormat="1" ht="11.25" customHeight="1">
      <c r="A620" s="1">
        <f t="shared" si="997"/>
        <v>2024</v>
      </c>
      <c r="B620" s="592"/>
      <c r="C620" s="592"/>
      <c r="D620" s="592"/>
      <c r="E620" s="592"/>
      <c r="F620" s="592"/>
      <c r="G620" s="592"/>
      <c r="H620" s="592"/>
      <c r="I620" s="592"/>
      <c r="J620" s="592"/>
      <c r="K620" s="592"/>
      <c r="L620" s="592"/>
      <c r="M620" s="592"/>
      <c r="N620" s="303">
        <f t="shared" si="1002"/>
        <v>0</v>
      </c>
      <c r="O620" s="311"/>
      <c r="P620" s="1">
        <f t="shared" si="1000"/>
        <v>2024</v>
      </c>
      <c r="Q620" s="592"/>
      <c r="R620" s="592"/>
      <c r="S620" s="592"/>
      <c r="T620" s="592"/>
      <c r="U620" s="592"/>
      <c r="V620" s="592"/>
      <c r="W620" s="592"/>
      <c r="X620" s="592"/>
      <c r="Y620" s="592"/>
      <c r="Z620" s="592"/>
      <c r="AA620" s="592"/>
      <c r="AB620" s="592"/>
      <c r="AC620" s="303">
        <f t="shared" si="1003"/>
        <v>0</v>
      </c>
      <c r="AD620" s="51"/>
      <c r="AE620" s="32"/>
      <c r="AF620" s="32"/>
      <c r="AG620" s="32"/>
      <c r="AH620" s="32"/>
      <c r="AI620" s="25"/>
      <c r="AY620" s="609"/>
      <c r="BK620" s="324"/>
      <c r="BL620" s="324"/>
      <c r="BM620" s="324"/>
      <c r="BN620" s="324"/>
      <c r="BO620" s="324"/>
      <c r="BP620" s="324"/>
      <c r="BQ620" s="324"/>
      <c r="BR620" s="324"/>
      <c r="BS620" s="324"/>
      <c r="CQ620" s="609"/>
      <c r="DH620" s="517"/>
      <c r="DI620" s="517"/>
      <c r="DN620" s="289"/>
    </row>
    <row r="621" spans="1:118" s="29" customFormat="1" ht="11.25" customHeight="1">
      <c r="A621" s="1">
        <f t="shared" si="997"/>
        <v>2025</v>
      </c>
      <c r="B621" s="592"/>
      <c r="C621" s="592"/>
      <c r="D621" s="592"/>
      <c r="E621" s="592"/>
      <c r="F621" s="592"/>
      <c r="G621" s="592"/>
      <c r="H621" s="592"/>
      <c r="I621" s="592"/>
      <c r="J621" s="592"/>
      <c r="K621" s="592"/>
      <c r="L621" s="592"/>
      <c r="M621" s="592"/>
      <c r="N621" s="303">
        <f t="shared" si="1002"/>
        <v>0</v>
      </c>
      <c r="O621" s="311"/>
      <c r="P621" s="1">
        <f t="shared" si="1000"/>
        <v>2025</v>
      </c>
      <c r="Q621" s="592"/>
      <c r="R621" s="592"/>
      <c r="S621" s="592"/>
      <c r="T621" s="592"/>
      <c r="U621" s="592"/>
      <c r="V621" s="592"/>
      <c r="W621" s="592"/>
      <c r="X621" s="592"/>
      <c r="Y621" s="592"/>
      <c r="Z621" s="592"/>
      <c r="AA621" s="592"/>
      <c r="AB621" s="592"/>
      <c r="AC621" s="303">
        <f t="shared" si="1003"/>
        <v>0</v>
      </c>
      <c r="AD621" s="51"/>
      <c r="AE621" s="32"/>
      <c r="AF621" s="32"/>
      <c r="AG621" s="32"/>
      <c r="AH621" s="32"/>
      <c r="AI621" s="25"/>
      <c r="AY621" s="609"/>
      <c r="BK621" s="324"/>
      <c r="BL621" s="324"/>
      <c r="BM621" s="324"/>
      <c r="BN621" s="324"/>
      <c r="BO621" s="324"/>
      <c r="BP621" s="324"/>
      <c r="BQ621" s="324"/>
      <c r="BR621" s="324"/>
      <c r="BS621" s="324"/>
      <c r="CQ621" s="609"/>
      <c r="DH621" s="517"/>
      <c r="DI621" s="517"/>
      <c r="DN621" s="289"/>
    </row>
    <row r="622" spans="1:118" s="29" customFormat="1" ht="11.25" customHeight="1">
      <c r="A622" s="1">
        <f t="shared" si="997"/>
        <v>2026</v>
      </c>
      <c r="B622" s="592"/>
      <c r="C622" s="592"/>
      <c r="D622" s="592"/>
      <c r="E622" s="592"/>
      <c r="F622" s="592"/>
      <c r="G622" s="592"/>
      <c r="H622" s="592"/>
      <c r="I622" s="592"/>
      <c r="J622" s="592"/>
      <c r="K622" s="592"/>
      <c r="L622" s="592"/>
      <c r="M622" s="592"/>
      <c r="N622" s="303">
        <f t="shared" si="1002"/>
        <v>0</v>
      </c>
      <c r="P622" s="1">
        <f t="shared" si="1000"/>
        <v>2026</v>
      </c>
      <c r="Q622" s="592"/>
      <c r="R622" s="592"/>
      <c r="S622" s="592"/>
      <c r="T622" s="592"/>
      <c r="U622" s="592"/>
      <c r="V622" s="592"/>
      <c r="W622" s="592"/>
      <c r="X622" s="592"/>
      <c r="Y622" s="592"/>
      <c r="Z622" s="592"/>
      <c r="AA622" s="592"/>
      <c r="AB622" s="592"/>
      <c r="AC622" s="303">
        <f t="shared" si="1003"/>
        <v>0</v>
      </c>
      <c r="AD622" s="51"/>
      <c r="AE622" s="32"/>
      <c r="AF622" s="32"/>
      <c r="AG622" s="32"/>
      <c r="AH622" s="32"/>
      <c r="AI622" s="25"/>
      <c r="AY622" s="609"/>
      <c r="BK622" s="324"/>
      <c r="BL622" s="324"/>
      <c r="BM622" s="324"/>
      <c r="BN622" s="324"/>
      <c r="BO622" s="324"/>
      <c r="BP622" s="324"/>
      <c r="BQ622" s="324"/>
      <c r="BR622" s="324"/>
      <c r="BS622" s="324"/>
      <c r="CQ622" s="609"/>
      <c r="DH622" s="517"/>
      <c r="DI622" s="517"/>
      <c r="DN622" s="289"/>
    </row>
    <row r="623" spans="1:118" s="29" customFormat="1" ht="11.25" customHeight="1">
      <c r="A623" s="1">
        <f t="shared" si="997"/>
        <v>2027</v>
      </c>
      <c r="B623" s="592"/>
      <c r="C623" s="592"/>
      <c r="D623" s="592"/>
      <c r="E623" s="592"/>
      <c r="F623" s="592"/>
      <c r="G623" s="592"/>
      <c r="H623" s="592"/>
      <c r="I623" s="592"/>
      <c r="J623" s="592"/>
      <c r="K623" s="592"/>
      <c r="L623" s="592"/>
      <c r="M623" s="592"/>
      <c r="N623" s="303">
        <f t="shared" si="1002"/>
        <v>0</v>
      </c>
      <c r="P623" s="1">
        <f t="shared" si="1000"/>
        <v>2027</v>
      </c>
      <c r="Q623" s="592"/>
      <c r="R623" s="592"/>
      <c r="S623" s="592"/>
      <c r="T623" s="592"/>
      <c r="U623" s="592"/>
      <c r="V623" s="592"/>
      <c r="W623" s="592"/>
      <c r="X623" s="592"/>
      <c r="Y623" s="592"/>
      <c r="Z623" s="592"/>
      <c r="AA623" s="592"/>
      <c r="AB623" s="592"/>
      <c r="AC623" s="303">
        <f t="shared" si="1003"/>
        <v>0</v>
      </c>
      <c r="AD623" s="51"/>
      <c r="AE623" s="32"/>
      <c r="AF623" s="32"/>
      <c r="AG623" s="32"/>
      <c r="AH623" s="32"/>
      <c r="AI623" s="25"/>
      <c r="AY623" s="609"/>
      <c r="BK623" s="324"/>
      <c r="BL623" s="324"/>
      <c r="BM623" s="324"/>
      <c r="BN623" s="324"/>
      <c r="BO623" s="324"/>
      <c r="BP623" s="324"/>
      <c r="BQ623" s="324"/>
      <c r="BR623" s="324"/>
      <c r="BS623" s="324"/>
      <c r="CQ623" s="609"/>
      <c r="DH623" s="517"/>
      <c r="DI623" s="517"/>
      <c r="DN623" s="289"/>
    </row>
    <row r="624" spans="1:118" s="29" customFormat="1" ht="11.25" customHeight="1">
      <c r="A624" s="1">
        <f t="shared" si="997"/>
        <v>2028</v>
      </c>
      <c r="B624" s="592"/>
      <c r="C624" s="592"/>
      <c r="D624" s="592"/>
      <c r="E624" s="592"/>
      <c r="F624" s="592"/>
      <c r="G624" s="592"/>
      <c r="H624" s="592"/>
      <c r="I624" s="592"/>
      <c r="J624" s="592"/>
      <c r="K624" s="592"/>
      <c r="L624" s="592"/>
      <c r="M624" s="592"/>
      <c r="N624" s="303">
        <f t="shared" si="1002"/>
        <v>0</v>
      </c>
      <c r="P624" s="1">
        <f t="shared" si="1000"/>
        <v>2028</v>
      </c>
      <c r="Q624" s="592"/>
      <c r="R624" s="592"/>
      <c r="S624" s="592"/>
      <c r="T624" s="592"/>
      <c r="U624" s="592"/>
      <c r="V624" s="592"/>
      <c r="W624" s="592"/>
      <c r="X624" s="592"/>
      <c r="Y624" s="592"/>
      <c r="Z624" s="592"/>
      <c r="AA624" s="592"/>
      <c r="AB624" s="592"/>
      <c r="AC624" s="303">
        <f t="shared" si="1003"/>
        <v>0</v>
      </c>
      <c r="AD624" s="51"/>
      <c r="AE624" s="32"/>
      <c r="AF624" s="32"/>
      <c r="AG624" s="32"/>
      <c r="AH624" s="32"/>
      <c r="AI624" s="25"/>
      <c r="AY624" s="609"/>
      <c r="BK624" s="324"/>
      <c r="BL624" s="324"/>
      <c r="BM624" s="324"/>
      <c r="BN624" s="324"/>
      <c r="BO624" s="324"/>
      <c r="BP624" s="324"/>
      <c r="BQ624" s="324"/>
      <c r="BR624" s="324"/>
      <c r="BS624" s="324"/>
      <c r="CQ624" s="609"/>
      <c r="DH624" s="517"/>
      <c r="DI624" s="517"/>
      <c r="DN624" s="289"/>
    </row>
    <row r="625" spans="1:118" s="29" customFormat="1" ht="11.25" customHeight="1">
      <c r="A625" s="1">
        <f t="shared" si="997"/>
        <v>2029</v>
      </c>
      <c r="B625" s="592"/>
      <c r="C625" s="592"/>
      <c r="D625" s="592"/>
      <c r="E625" s="592"/>
      <c r="F625" s="592"/>
      <c r="G625" s="592"/>
      <c r="H625" s="592"/>
      <c r="I625" s="592"/>
      <c r="J625" s="592"/>
      <c r="K625" s="592"/>
      <c r="L625" s="592"/>
      <c r="M625" s="592"/>
      <c r="N625" s="303">
        <f t="shared" si="1002"/>
        <v>0</v>
      </c>
      <c r="P625" s="1">
        <f t="shared" si="1000"/>
        <v>2029</v>
      </c>
      <c r="Q625" s="592"/>
      <c r="R625" s="592"/>
      <c r="S625" s="592"/>
      <c r="T625" s="592"/>
      <c r="U625" s="592"/>
      <c r="V625" s="592"/>
      <c r="W625" s="592"/>
      <c r="X625" s="592"/>
      <c r="Y625" s="592"/>
      <c r="Z625" s="592"/>
      <c r="AA625" s="592"/>
      <c r="AB625" s="592"/>
      <c r="AC625" s="303">
        <f t="shared" si="1003"/>
        <v>0</v>
      </c>
      <c r="AD625" s="51"/>
      <c r="AE625" s="32"/>
      <c r="AF625" s="32"/>
      <c r="AG625" s="32"/>
      <c r="AH625" s="32"/>
      <c r="AI625" s="25"/>
      <c r="AY625" s="609"/>
      <c r="BK625" s="324"/>
      <c r="BL625" s="324"/>
      <c r="BM625" s="324"/>
      <c r="BN625" s="324"/>
      <c r="BO625" s="324"/>
      <c r="BP625" s="324"/>
      <c r="BQ625" s="324"/>
      <c r="BR625" s="324"/>
      <c r="BS625" s="324"/>
      <c r="CQ625" s="609"/>
      <c r="DH625" s="517"/>
      <c r="DI625" s="517"/>
      <c r="DN625" s="289"/>
    </row>
    <row r="626" spans="1:118" s="29" customFormat="1" ht="11.25" customHeight="1">
      <c r="A626" s="1">
        <f t="shared" si="997"/>
        <v>2030</v>
      </c>
      <c r="B626" s="592"/>
      <c r="C626" s="592"/>
      <c r="D626" s="592"/>
      <c r="E626" s="592"/>
      <c r="F626" s="592"/>
      <c r="G626" s="592"/>
      <c r="H626" s="592"/>
      <c r="I626" s="592"/>
      <c r="J626" s="592"/>
      <c r="K626" s="592"/>
      <c r="L626" s="592"/>
      <c r="M626" s="592"/>
      <c r="N626" s="303">
        <f t="shared" si="1002"/>
        <v>0</v>
      </c>
      <c r="P626" s="1">
        <f t="shared" si="1000"/>
        <v>2030</v>
      </c>
      <c r="Q626" s="592"/>
      <c r="R626" s="592"/>
      <c r="S626" s="592"/>
      <c r="T626" s="592"/>
      <c r="U626" s="592"/>
      <c r="V626" s="592"/>
      <c r="W626" s="592"/>
      <c r="X626" s="592"/>
      <c r="Y626" s="592"/>
      <c r="Z626" s="592"/>
      <c r="AA626" s="592"/>
      <c r="AB626" s="592"/>
      <c r="AC626" s="303">
        <f t="shared" si="1003"/>
        <v>0</v>
      </c>
      <c r="AD626" s="51"/>
      <c r="AE626" s="32"/>
      <c r="AF626" s="32"/>
      <c r="AG626" s="32"/>
      <c r="AH626" s="32"/>
      <c r="AI626" s="25"/>
      <c r="AY626" s="609"/>
      <c r="BK626" s="324"/>
      <c r="BL626" s="324"/>
      <c r="BM626" s="324"/>
      <c r="BN626" s="324"/>
      <c r="BO626" s="324"/>
      <c r="BP626" s="324"/>
      <c r="BQ626" s="324"/>
      <c r="BR626" s="324"/>
      <c r="BS626" s="324"/>
      <c r="CQ626" s="609"/>
      <c r="DH626" s="517"/>
      <c r="DI626" s="517"/>
      <c r="DN626" s="289"/>
    </row>
    <row r="627" spans="1:118" s="29" customFormat="1" ht="11.25" customHeight="1">
      <c r="A627" s="1">
        <f t="shared" si="997"/>
        <v>2031</v>
      </c>
      <c r="B627" s="592"/>
      <c r="C627" s="592"/>
      <c r="D627" s="592"/>
      <c r="E627" s="592"/>
      <c r="F627" s="592"/>
      <c r="G627" s="592"/>
      <c r="H627" s="592"/>
      <c r="I627" s="592"/>
      <c r="J627" s="592"/>
      <c r="K627" s="592"/>
      <c r="L627" s="592"/>
      <c r="M627" s="592"/>
      <c r="N627" s="303">
        <f t="shared" si="1002"/>
        <v>0</v>
      </c>
      <c r="P627" s="1">
        <f t="shared" si="1000"/>
        <v>2031</v>
      </c>
      <c r="Q627" s="592"/>
      <c r="R627" s="592"/>
      <c r="S627" s="592"/>
      <c r="T627" s="592"/>
      <c r="U627" s="592"/>
      <c r="V627" s="592"/>
      <c r="W627" s="592"/>
      <c r="X627" s="592"/>
      <c r="Y627" s="592"/>
      <c r="Z627" s="592"/>
      <c r="AA627" s="592"/>
      <c r="AB627" s="592"/>
      <c r="AC627" s="303">
        <f t="shared" si="1003"/>
        <v>0</v>
      </c>
      <c r="AD627" s="51"/>
      <c r="AE627" s="32"/>
      <c r="AF627" s="32"/>
      <c r="AG627" s="32"/>
      <c r="AH627" s="32"/>
      <c r="AI627" s="25"/>
      <c r="AY627" s="609"/>
      <c r="BK627" s="324"/>
      <c r="BL627" s="324"/>
      <c r="BM627" s="324"/>
      <c r="BN627" s="324"/>
      <c r="BO627" s="324"/>
      <c r="BP627" s="324"/>
      <c r="BQ627" s="324"/>
      <c r="BR627" s="324"/>
      <c r="BS627" s="324"/>
      <c r="CQ627" s="609"/>
      <c r="DH627" s="517"/>
      <c r="DI627" s="517"/>
      <c r="DN627" s="289"/>
    </row>
    <row r="628" spans="1:118" s="29" customFormat="1" ht="11.25" customHeight="1">
      <c r="A628" s="1">
        <f t="shared" si="997"/>
        <v>2032</v>
      </c>
      <c r="B628" s="592"/>
      <c r="C628" s="592"/>
      <c r="D628" s="592"/>
      <c r="E628" s="592"/>
      <c r="F628" s="592"/>
      <c r="G628" s="592"/>
      <c r="H628" s="592"/>
      <c r="I628" s="592"/>
      <c r="J628" s="592"/>
      <c r="K628" s="592"/>
      <c r="L628" s="592"/>
      <c r="M628" s="592"/>
      <c r="N628" s="303">
        <f t="shared" si="1002"/>
        <v>0</v>
      </c>
      <c r="P628" s="1">
        <f t="shared" si="1000"/>
        <v>2032</v>
      </c>
      <c r="Q628" s="592"/>
      <c r="R628" s="592"/>
      <c r="S628" s="592"/>
      <c r="T628" s="592"/>
      <c r="U628" s="592"/>
      <c r="V628" s="592"/>
      <c r="W628" s="592"/>
      <c r="X628" s="592"/>
      <c r="Y628" s="592"/>
      <c r="Z628" s="592"/>
      <c r="AA628" s="592"/>
      <c r="AB628" s="592"/>
      <c r="AC628" s="303">
        <f t="shared" si="1003"/>
        <v>0</v>
      </c>
      <c r="AD628" s="51"/>
      <c r="AE628" s="32"/>
      <c r="AF628" s="32"/>
      <c r="AG628" s="32"/>
      <c r="AH628" s="32"/>
      <c r="AI628" s="25"/>
      <c r="AY628" s="609"/>
      <c r="BK628" s="324"/>
      <c r="BL628" s="324"/>
      <c r="BM628" s="324"/>
      <c r="BN628" s="324"/>
      <c r="BO628" s="324"/>
      <c r="BP628" s="324"/>
      <c r="BQ628" s="324"/>
      <c r="BR628" s="324"/>
      <c r="BS628" s="324"/>
      <c r="CQ628" s="609"/>
      <c r="DH628" s="517"/>
      <c r="DI628" s="517"/>
      <c r="DN628" s="289"/>
    </row>
    <row r="629" spans="1:118" s="29" customFormat="1" ht="11.25" customHeight="1">
      <c r="A629" s="1">
        <f t="shared" si="997"/>
        <v>2033</v>
      </c>
      <c r="B629" s="592"/>
      <c r="C629" s="592"/>
      <c r="D629" s="592"/>
      <c r="E629" s="592"/>
      <c r="F629" s="592"/>
      <c r="G629" s="592"/>
      <c r="H629" s="592"/>
      <c r="I629" s="592"/>
      <c r="J629" s="592"/>
      <c r="K629" s="592"/>
      <c r="L629" s="592"/>
      <c r="M629" s="592"/>
      <c r="N629" s="303">
        <f t="shared" si="1002"/>
        <v>0</v>
      </c>
      <c r="P629" s="1">
        <f t="shared" si="1000"/>
        <v>2033</v>
      </c>
      <c r="Q629" s="592"/>
      <c r="R629" s="592"/>
      <c r="S629" s="592"/>
      <c r="T629" s="592"/>
      <c r="U629" s="592"/>
      <c r="V629" s="592"/>
      <c r="W629" s="592"/>
      <c r="X629" s="592"/>
      <c r="Y629" s="592"/>
      <c r="Z629" s="592"/>
      <c r="AA629" s="592"/>
      <c r="AB629" s="592"/>
      <c r="AC629" s="303">
        <f t="shared" si="1003"/>
        <v>0</v>
      </c>
      <c r="AD629" s="51"/>
      <c r="AE629" s="32"/>
      <c r="AF629" s="32"/>
      <c r="AG629" s="25"/>
      <c r="AH629" s="25"/>
      <c r="AI629" s="25"/>
      <c r="AY629" s="609"/>
      <c r="BK629" s="324"/>
      <c r="BL629" s="324"/>
      <c r="BM629" s="324"/>
      <c r="BN629" s="324"/>
      <c r="BO629" s="324"/>
      <c r="BP629" s="324"/>
      <c r="BQ629" s="324"/>
      <c r="BR629" s="324"/>
      <c r="BS629" s="324"/>
      <c r="CQ629" s="609"/>
      <c r="DH629" s="517"/>
      <c r="DI629" s="517"/>
      <c r="DN629" s="289"/>
    </row>
    <row r="630" spans="1:118" s="29" customFormat="1" ht="11.25" customHeight="1">
      <c r="A630" s="1">
        <f t="shared" si="997"/>
        <v>2034</v>
      </c>
      <c r="B630" s="592"/>
      <c r="C630" s="592"/>
      <c r="D630" s="592"/>
      <c r="E630" s="592"/>
      <c r="F630" s="592"/>
      <c r="G630" s="592"/>
      <c r="H630" s="592"/>
      <c r="I630" s="592"/>
      <c r="J630" s="592"/>
      <c r="K630" s="592"/>
      <c r="L630" s="592"/>
      <c r="M630" s="592"/>
      <c r="N630" s="303">
        <f t="shared" si="1002"/>
        <v>0</v>
      </c>
      <c r="P630" s="1">
        <f t="shared" si="1000"/>
        <v>2034</v>
      </c>
      <c r="Q630" s="592"/>
      <c r="R630" s="592"/>
      <c r="S630" s="592"/>
      <c r="T630" s="592"/>
      <c r="U630" s="592"/>
      <c r="V630" s="592"/>
      <c r="W630" s="592"/>
      <c r="X630" s="592"/>
      <c r="Y630" s="592"/>
      <c r="Z630" s="592"/>
      <c r="AA630" s="592"/>
      <c r="AB630" s="592"/>
      <c r="AC630" s="303">
        <f t="shared" si="1003"/>
        <v>0</v>
      </c>
      <c r="AD630" s="51"/>
      <c r="AE630" s="32"/>
      <c r="AF630" s="32"/>
      <c r="AG630" s="25"/>
      <c r="AH630" s="25"/>
      <c r="AI630" s="25"/>
      <c r="AY630" s="609"/>
      <c r="BK630" s="324"/>
      <c r="BL630" s="324"/>
      <c r="BM630" s="324"/>
      <c r="BN630" s="324"/>
      <c r="BO630" s="324"/>
      <c r="BP630" s="324"/>
      <c r="BQ630" s="324"/>
      <c r="BR630" s="324"/>
      <c r="BS630" s="324"/>
      <c r="CQ630" s="609"/>
      <c r="DH630" s="517"/>
      <c r="DI630" s="517"/>
      <c r="DN630" s="289"/>
    </row>
    <row r="631" spans="1:118" s="29" customFormat="1" ht="11.25" customHeight="1">
      <c r="A631" s="1">
        <f t="shared" si="997"/>
        <v>2035</v>
      </c>
      <c r="B631" s="592"/>
      <c r="C631" s="592"/>
      <c r="D631" s="592"/>
      <c r="E631" s="592"/>
      <c r="F631" s="592"/>
      <c r="G631" s="592"/>
      <c r="H631" s="592"/>
      <c r="I631" s="592"/>
      <c r="J631" s="592"/>
      <c r="K631" s="592"/>
      <c r="L631" s="592"/>
      <c r="M631" s="592"/>
      <c r="N631" s="303">
        <f t="shared" si="1002"/>
        <v>0</v>
      </c>
      <c r="P631" s="1">
        <f t="shared" si="1000"/>
        <v>2035</v>
      </c>
      <c r="Q631" s="592"/>
      <c r="R631" s="592"/>
      <c r="S631" s="592"/>
      <c r="T631" s="592"/>
      <c r="U631" s="592"/>
      <c r="V631" s="592"/>
      <c r="W631" s="592"/>
      <c r="X631" s="592"/>
      <c r="Y631" s="592"/>
      <c r="Z631" s="592"/>
      <c r="AA631" s="592"/>
      <c r="AB631" s="592"/>
      <c r="AC631" s="303">
        <f t="shared" si="1003"/>
        <v>0</v>
      </c>
      <c r="AD631" s="51"/>
      <c r="AE631" s="32"/>
      <c r="AF631" s="32"/>
      <c r="AG631" s="25"/>
      <c r="AH631" s="25"/>
      <c r="AI631" s="25"/>
      <c r="AY631" s="609"/>
      <c r="BK631" s="324"/>
      <c r="BL631" s="324"/>
      <c r="BM631" s="324"/>
      <c r="BN631" s="324"/>
      <c r="BO631" s="324"/>
      <c r="BP631" s="324"/>
      <c r="BQ631" s="324"/>
      <c r="BR631" s="324"/>
      <c r="BS631" s="324"/>
      <c r="CQ631" s="609"/>
      <c r="DH631" s="517"/>
      <c r="DI631" s="517"/>
      <c r="DN631" s="289"/>
    </row>
    <row r="632" spans="1:118" s="29" customFormat="1" ht="11.25" customHeight="1">
      <c r="A632" s="1">
        <f t="shared" si="997"/>
        <v>2036</v>
      </c>
      <c r="B632" s="592"/>
      <c r="C632" s="592"/>
      <c r="D632" s="592"/>
      <c r="E632" s="592"/>
      <c r="F632" s="592"/>
      <c r="G632" s="592"/>
      <c r="H632" s="592"/>
      <c r="I632" s="592"/>
      <c r="J632" s="592"/>
      <c r="K632" s="592"/>
      <c r="L632" s="592"/>
      <c r="M632" s="592"/>
      <c r="N632" s="303">
        <f t="shared" si="1002"/>
        <v>0</v>
      </c>
      <c r="P632" s="1">
        <f t="shared" si="1000"/>
        <v>2036</v>
      </c>
      <c r="Q632" s="592"/>
      <c r="R632" s="592"/>
      <c r="S632" s="592"/>
      <c r="T632" s="592"/>
      <c r="U632" s="592"/>
      <c r="V632" s="592"/>
      <c r="W632" s="592"/>
      <c r="X632" s="592"/>
      <c r="Y632" s="592"/>
      <c r="Z632" s="592"/>
      <c r="AA632" s="592"/>
      <c r="AB632" s="592"/>
      <c r="AC632" s="303">
        <f t="shared" si="1003"/>
        <v>0</v>
      </c>
      <c r="AD632" s="51"/>
      <c r="AE632" s="32"/>
      <c r="AF632" s="32"/>
      <c r="AG632" s="25"/>
      <c r="AH632" s="25"/>
      <c r="AI632" s="25"/>
      <c r="AY632" s="609"/>
      <c r="BK632" s="324"/>
      <c r="BL632" s="324"/>
      <c r="BM632" s="324"/>
      <c r="BN632" s="324"/>
      <c r="BO632" s="324"/>
      <c r="BP632" s="324"/>
      <c r="BQ632" s="324"/>
      <c r="BR632" s="324"/>
      <c r="BS632" s="324"/>
      <c r="CQ632" s="609"/>
      <c r="DH632" s="517"/>
      <c r="DI632" s="517"/>
      <c r="DN632" s="289"/>
    </row>
    <row r="633" spans="1:118" ht="11.25" customHeight="1">
      <c r="A633" s="1">
        <f t="shared" si="997"/>
        <v>2037</v>
      </c>
      <c r="B633" s="592"/>
      <c r="C633" s="592"/>
      <c r="D633" s="592"/>
      <c r="E633" s="592"/>
      <c r="F633" s="592"/>
      <c r="G633" s="592"/>
      <c r="H633" s="592"/>
      <c r="I633" s="592"/>
      <c r="J633" s="592"/>
      <c r="K633" s="592"/>
      <c r="L633" s="592"/>
      <c r="M633" s="592"/>
      <c r="N633" s="303">
        <f t="shared" si="1002"/>
        <v>0</v>
      </c>
      <c r="P633" s="1">
        <f t="shared" si="1000"/>
        <v>2037</v>
      </c>
      <c r="Q633" s="592"/>
      <c r="R633" s="592"/>
      <c r="S633" s="592"/>
      <c r="T633" s="592"/>
      <c r="U633" s="592"/>
      <c r="V633" s="592"/>
      <c r="W633" s="592"/>
      <c r="X633" s="592"/>
      <c r="Y633" s="592"/>
      <c r="Z633" s="592"/>
      <c r="AA633" s="592"/>
      <c r="AB633" s="592"/>
      <c r="AC633" s="303">
        <f t="shared" si="1003"/>
        <v>0</v>
      </c>
      <c r="AG633" s="49"/>
      <c r="AH633" s="4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324"/>
      <c r="BL633" s="324"/>
      <c r="BM633" s="324"/>
      <c r="BN633" s="324"/>
      <c r="BO633" s="324"/>
      <c r="BP633" s="324"/>
      <c r="BQ633" s="324"/>
      <c r="BR633" s="324"/>
      <c r="BS633" s="324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517"/>
      <c r="DI633" s="517"/>
      <c r="DJ633" s="29"/>
      <c r="DK633" s="29"/>
      <c r="DL633" s="29"/>
      <c r="DM633" s="29"/>
      <c r="DN633" s="289"/>
    </row>
    <row r="634" spans="1:118" ht="12.75">
      <c r="A634" s="1">
        <f t="shared" si="997"/>
        <v>2038</v>
      </c>
      <c r="B634" s="592"/>
      <c r="C634" s="592"/>
      <c r="D634" s="592"/>
      <c r="E634" s="592"/>
      <c r="F634" s="592"/>
      <c r="G634" s="592"/>
      <c r="H634" s="592"/>
      <c r="I634" s="592"/>
      <c r="J634" s="592"/>
      <c r="K634" s="592"/>
      <c r="L634" s="592"/>
      <c r="M634" s="592"/>
      <c r="N634" s="303">
        <f t="shared" si="1002"/>
        <v>0</v>
      </c>
      <c r="P634" s="1">
        <f t="shared" si="1000"/>
        <v>2038</v>
      </c>
      <c r="Q634" s="592"/>
      <c r="R634" s="592"/>
      <c r="S634" s="592"/>
      <c r="T634" s="592"/>
      <c r="U634" s="592"/>
      <c r="V634" s="592"/>
      <c r="W634" s="592"/>
      <c r="X634" s="592"/>
      <c r="Y634" s="592"/>
      <c r="Z634" s="592"/>
      <c r="AA634" s="592"/>
      <c r="AB634" s="592"/>
      <c r="AC634" s="303">
        <f t="shared" si="1003"/>
        <v>0</v>
      </c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324"/>
      <c r="BL634" s="324"/>
      <c r="BM634" s="324"/>
      <c r="BN634" s="324"/>
      <c r="BO634" s="324"/>
      <c r="BP634" s="324"/>
      <c r="BQ634" s="324"/>
      <c r="BR634" s="324"/>
      <c r="BS634" s="324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517"/>
      <c r="DI634" s="517"/>
      <c r="DJ634" s="29"/>
      <c r="DK634" s="29"/>
      <c r="DL634" s="29"/>
      <c r="DM634" s="29"/>
      <c r="DN634" s="289"/>
    </row>
    <row r="635" spans="1:118" s="26" customFormat="1" ht="12.75">
      <c r="A635" s="1">
        <f t="shared" si="997"/>
        <v>2039</v>
      </c>
      <c r="B635" s="592"/>
      <c r="C635" s="592"/>
      <c r="D635" s="592"/>
      <c r="E635" s="592"/>
      <c r="F635" s="592"/>
      <c r="G635" s="592"/>
      <c r="H635" s="592"/>
      <c r="I635" s="592"/>
      <c r="J635" s="592"/>
      <c r="K635" s="592"/>
      <c r="L635" s="592"/>
      <c r="M635" s="592"/>
      <c r="N635" s="303">
        <f t="shared" si="1002"/>
        <v>0</v>
      </c>
      <c r="O635" s="29"/>
      <c r="P635" s="1">
        <f t="shared" si="1000"/>
        <v>2039</v>
      </c>
      <c r="Q635" s="592"/>
      <c r="R635" s="592"/>
      <c r="S635" s="592"/>
      <c r="T635" s="592"/>
      <c r="U635" s="592"/>
      <c r="V635" s="592"/>
      <c r="W635" s="592"/>
      <c r="X635" s="592"/>
      <c r="Y635" s="592"/>
      <c r="Z635" s="592"/>
      <c r="AA635" s="592"/>
      <c r="AB635" s="592"/>
      <c r="AC635" s="303">
        <f t="shared" si="1003"/>
        <v>0</v>
      </c>
      <c r="AD635" s="51"/>
      <c r="AE635" s="32"/>
      <c r="AF635" s="3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616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332"/>
      <c r="BL635" s="332"/>
      <c r="BM635" s="332"/>
      <c r="BN635" s="332"/>
      <c r="BO635" s="332"/>
      <c r="BP635" s="332"/>
      <c r="BQ635" s="332"/>
      <c r="BR635" s="332"/>
      <c r="BS635" s="332"/>
      <c r="BT635" s="172"/>
      <c r="BU635" s="172"/>
      <c r="BV635" s="172"/>
      <c r="BW635" s="172"/>
      <c r="BX635" s="172"/>
      <c r="BY635" s="172"/>
      <c r="BZ635" s="172"/>
      <c r="CA635" s="172"/>
      <c r="CB635" s="172"/>
      <c r="CC635" s="172"/>
      <c r="CD635" s="172"/>
      <c r="CE635" s="172"/>
      <c r="CF635" s="172"/>
      <c r="CG635" s="172"/>
      <c r="CH635" s="172"/>
      <c r="CI635" s="172"/>
      <c r="CJ635" s="172"/>
      <c r="CK635" s="172"/>
      <c r="CL635" s="172"/>
      <c r="CM635" s="172"/>
      <c r="CN635" s="172"/>
      <c r="CO635" s="172"/>
      <c r="CP635" s="172"/>
      <c r="CQ635" s="616"/>
      <c r="CR635" s="172"/>
      <c r="CS635" s="172"/>
      <c r="CT635" s="172"/>
      <c r="CU635" s="172"/>
      <c r="CV635" s="172"/>
      <c r="CW635" s="172"/>
      <c r="CX635" s="172"/>
      <c r="CY635" s="172"/>
      <c r="CZ635" s="172"/>
      <c r="DA635" s="172"/>
      <c r="DB635" s="172"/>
      <c r="DC635" s="172"/>
      <c r="DD635" s="172"/>
      <c r="DE635" s="172"/>
      <c r="DF635" s="172"/>
      <c r="DG635" s="172"/>
      <c r="DH635" s="519"/>
      <c r="DI635" s="519"/>
      <c r="DJ635" s="172"/>
      <c r="DK635" s="172"/>
      <c r="DL635" s="172"/>
      <c r="DM635" s="172"/>
      <c r="DN635" s="599"/>
    </row>
    <row r="636" spans="1:118" ht="11.25" customHeight="1">
      <c r="A636" s="1">
        <f t="shared" si="997"/>
        <v>2040</v>
      </c>
      <c r="B636" s="592"/>
      <c r="C636" s="592"/>
      <c r="D636" s="592"/>
      <c r="E636" s="592"/>
      <c r="F636" s="592"/>
      <c r="G636" s="592"/>
      <c r="H636" s="592"/>
      <c r="I636" s="592"/>
      <c r="J636" s="592"/>
      <c r="K636" s="592"/>
      <c r="L636" s="592"/>
      <c r="M636" s="592"/>
      <c r="N636" s="303">
        <f t="shared" si="1002"/>
        <v>0</v>
      </c>
      <c r="P636" s="1">
        <f t="shared" si="1000"/>
        <v>2040</v>
      </c>
      <c r="Q636" s="592"/>
      <c r="R636" s="592"/>
      <c r="S636" s="592"/>
      <c r="T636" s="592"/>
      <c r="U636" s="592"/>
      <c r="V636" s="592"/>
      <c r="W636" s="592"/>
      <c r="X636" s="592"/>
      <c r="Y636" s="592"/>
      <c r="Z636" s="592"/>
      <c r="AA636" s="592"/>
      <c r="AB636" s="592"/>
      <c r="AC636" s="303">
        <f t="shared" si="1003"/>
        <v>0</v>
      </c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324"/>
      <c r="BL636" s="324"/>
      <c r="BM636" s="324"/>
      <c r="BN636" s="324"/>
      <c r="BO636" s="324"/>
      <c r="BP636" s="324"/>
      <c r="BQ636" s="324"/>
      <c r="BR636" s="324"/>
      <c r="BS636" s="324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517"/>
      <c r="DI636" s="517"/>
      <c r="DJ636" s="29"/>
      <c r="DK636" s="29"/>
      <c r="DL636" s="29"/>
      <c r="DM636" s="29"/>
      <c r="DN636" s="289"/>
    </row>
    <row r="637" spans="1:118" ht="11.25" customHeight="1">
      <c r="A637" s="1">
        <f t="shared" si="997"/>
        <v>2041</v>
      </c>
      <c r="P637" s="1">
        <f t="shared" si="1000"/>
        <v>2041</v>
      </c>
      <c r="Q637" s="592"/>
      <c r="R637" s="592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324"/>
      <c r="BL637" s="324"/>
      <c r="BM637" s="324"/>
      <c r="BN637" s="324"/>
      <c r="BO637" s="324"/>
      <c r="BP637" s="324"/>
      <c r="BQ637" s="324"/>
      <c r="BR637" s="324"/>
      <c r="BS637" s="324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517"/>
      <c r="DI637" s="517"/>
      <c r="DJ637" s="29"/>
      <c r="DK637" s="29"/>
      <c r="DL637" s="29"/>
      <c r="DM637" s="29"/>
      <c r="DN637" s="289"/>
    </row>
    <row r="638" spans="1:118" ht="11.25" customHeight="1">
      <c r="A638" s="1">
        <f t="shared" si="997"/>
        <v>2042</v>
      </c>
      <c r="P638" s="1">
        <f t="shared" si="1000"/>
        <v>2042</v>
      </c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324"/>
      <c r="BL638" s="324"/>
      <c r="BM638" s="324"/>
      <c r="BN638" s="324"/>
      <c r="BO638" s="324"/>
      <c r="BP638" s="324"/>
      <c r="BQ638" s="324"/>
      <c r="BR638" s="324"/>
      <c r="BS638" s="324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517"/>
      <c r="DI638" s="517"/>
      <c r="DJ638" s="29"/>
      <c r="DK638" s="29"/>
      <c r="DL638" s="29"/>
      <c r="DM638" s="29"/>
      <c r="DN638" s="289"/>
    </row>
    <row r="639" spans="1:118" s="29" customFormat="1" ht="11.25" customHeight="1">
      <c r="A639" s="1">
        <f t="shared" si="997"/>
        <v>2043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32"/>
      <c r="P639" s="1">
        <f t="shared" si="1000"/>
        <v>2043</v>
      </c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32"/>
      <c r="AD639" s="51"/>
      <c r="AE639" s="32"/>
      <c r="AF639" s="32"/>
      <c r="AI639" s="25"/>
      <c r="AY639" s="609"/>
      <c r="BK639" s="324"/>
      <c r="BL639" s="324"/>
      <c r="BM639" s="324"/>
      <c r="BN639" s="324"/>
      <c r="BO639" s="324"/>
      <c r="BP639" s="324"/>
      <c r="BQ639" s="324"/>
      <c r="BR639" s="324"/>
      <c r="BS639" s="324"/>
      <c r="CQ639" s="609"/>
      <c r="DH639" s="517"/>
      <c r="DI639" s="517"/>
      <c r="DN639" s="289"/>
    </row>
    <row r="640" spans="1:118" ht="11.25" customHeight="1">
      <c r="A640" s="1">
        <f t="shared" si="997"/>
        <v>2044</v>
      </c>
      <c r="P640" s="1">
        <f t="shared" si="1000"/>
        <v>2044</v>
      </c>
      <c r="AG640" s="36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324"/>
      <c r="BL640" s="324"/>
      <c r="BM640" s="324"/>
      <c r="BN640" s="324"/>
      <c r="BO640" s="324"/>
      <c r="BP640" s="324"/>
      <c r="BQ640" s="324"/>
      <c r="BR640" s="324"/>
      <c r="BS640" s="324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517"/>
      <c r="DI640" s="517"/>
      <c r="DJ640" s="29"/>
      <c r="DK640" s="29"/>
      <c r="DL640" s="29"/>
      <c r="DM640" s="29"/>
      <c r="DN640" s="289"/>
    </row>
    <row r="641" spans="1:118" ht="11.25" customHeight="1">
      <c r="A641" s="1">
        <f t="shared" si="997"/>
        <v>2045</v>
      </c>
      <c r="P641" s="1">
        <f t="shared" si="1000"/>
        <v>2045</v>
      </c>
      <c r="AG641" s="36"/>
      <c r="AJ641" s="32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324"/>
      <c r="BL641" s="324"/>
      <c r="BM641" s="324"/>
      <c r="BN641" s="324"/>
      <c r="BO641" s="324"/>
      <c r="BP641" s="324"/>
      <c r="BQ641" s="324"/>
      <c r="BR641" s="324"/>
      <c r="BS641" s="324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517"/>
      <c r="DI641" s="517"/>
      <c r="DJ641" s="29"/>
      <c r="DK641" s="29"/>
      <c r="DL641" s="29"/>
      <c r="DM641" s="29"/>
      <c r="DN641" s="289"/>
    </row>
    <row r="642" spans="1:118" ht="11.25" customHeight="1">
      <c r="AG642" s="36"/>
      <c r="AJ642" s="32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324"/>
      <c r="BL642" s="324"/>
      <c r="BM642" s="324"/>
      <c r="BN642" s="324"/>
      <c r="BO642" s="324"/>
      <c r="BP642" s="324"/>
      <c r="BQ642" s="324"/>
      <c r="BR642" s="324"/>
      <c r="BS642" s="324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517"/>
      <c r="DI642" s="517"/>
      <c r="DJ642" s="29"/>
      <c r="DK642" s="29"/>
      <c r="DL642" s="29"/>
      <c r="DM642" s="29"/>
      <c r="DN642" s="289"/>
    </row>
    <row r="643" spans="1:118" ht="11.25" customHeight="1">
      <c r="AJ643" s="32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324"/>
      <c r="BL643" s="324"/>
      <c r="BM643" s="324"/>
      <c r="BN643" s="324"/>
      <c r="BO643" s="324"/>
      <c r="BP643" s="324"/>
      <c r="BQ643" s="324"/>
      <c r="BR643" s="324"/>
      <c r="BS643" s="324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517"/>
      <c r="DI643" s="517"/>
      <c r="DJ643" s="29"/>
      <c r="DK643" s="29"/>
      <c r="DL643" s="29"/>
      <c r="DM643" s="29"/>
      <c r="DN643" s="289"/>
    </row>
    <row r="644" spans="1:118" ht="11.25" customHeight="1">
      <c r="A644" s="584" t="s">
        <v>237</v>
      </c>
      <c r="F644" s="233" t="s">
        <v>84</v>
      </c>
      <c r="N644" s="297" t="s">
        <v>22</v>
      </c>
      <c r="O644" s="172"/>
      <c r="P644" s="258" t="str">
        <f>A644&amp;" "</f>
        <v xml:space="preserve">SECI-SPEC </v>
      </c>
      <c r="Q644" s="29"/>
      <c r="R644" s="29"/>
      <c r="S644" s="29"/>
      <c r="T644" s="29"/>
      <c r="U644" s="29"/>
      <c r="V644" s="29"/>
      <c r="W644" s="29"/>
      <c r="X644" s="29"/>
      <c r="Y644" s="334" t="s">
        <v>110</v>
      </c>
      <c r="Z644" s="29"/>
      <c r="AA644" s="29"/>
      <c r="AB644" s="29"/>
      <c r="AC644" s="297" t="s">
        <v>22</v>
      </c>
      <c r="AG644" s="259"/>
      <c r="AH644" s="259"/>
      <c r="AJ644" s="32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324"/>
      <c r="BL644" s="324"/>
      <c r="BM644" s="324"/>
      <c r="BN644" s="324"/>
      <c r="BO644" s="324"/>
      <c r="BP644" s="324"/>
      <c r="BQ644" s="324"/>
      <c r="BR644" s="324"/>
      <c r="BS644" s="324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517"/>
      <c r="DI644" s="517"/>
      <c r="DJ644" s="29"/>
      <c r="DK644" s="29"/>
      <c r="DL644" s="29"/>
      <c r="DM644" s="29"/>
      <c r="DN644" s="289"/>
    </row>
    <row r="645" spans="1:118" ht="11.25" customHeight="1">
      <c r="A645" s="260" t="s">
        <v>2</v>
      </c>
      <c r="B645" s="260" t="s">
        <v>3</v>
      </c>
      <c r="C645" s="260" t="s">
        <v>4</v>
      </c>
      <c r="D645" s="260" t="s">
        <v>5</v>
      </c>
      <c r="E645" s="260" t="s">
        <v>6</v>
      </c>
      <c r="F645" s="260" t="s">
        <v>7</v>
      </c>
      <c r="G645" s="260" t="s">
        <v>8</v>
      </c>
      <c r="H645" s="260" t="s">
        <v>9</v>
      </c>
      <c r="I645" s="260" t="s">
        <v>10</v>
      </c>
      <c r="J645" s="260" t="s">
        <v>11</v>
      </c>
      <c r="K645" s="260" t="s">
        <v>12</v>
      </c>
      <c r="L645" s="260" t="s">
        <v>13</v>
      </c>
      <c r="M645" s="260" t="s">
        <v>14</v>
      </c>
      <c r="N645" s="299" t="s">
        <v>15</v>
      </c>
      <c r="O645" s="300"/>
      <c r="P645" s="301" t="s">
        <v>2</v>
      </c>
      <c r="Q645" s="301" t="s">
        <v>3</v>
      </c>
      <c r="R645" s="301" t="s">
        <v>4</v>
      </c>
      <c r="S645" s="301" t="s">
        <v>5</v>
      </c>
      <c r="T645" s="301" t="s">
        <v>6</v>
      </c>
      <c r="U645" s="301" t="s">
        <v>7</v>
      </c>
      <c r="V645" s="301" t="s">
        <v>8</v>
      </c>
      <c r="W645" s="301" t="s">
        <v>9</v>
      </c>
      <c r="X645" s="301" t="s">
        <v>10</v>
      </c>
      <c r="Y645" s="301" t="s">
        <v>11</v>
      </c>
      <c r="Z645" s="301" t="s">
        <v>12</v>
      </c>
      <c r="AA645" s="301" t="s">
        <v>13</v>
      </c>
      <c r="AB645" s="301" t="s">
        <v>14</v>
      </c>
      <c r="AC645" s="299" t="s">
        <v>15</v>
      </c>
      <c r="AG645" s="262"/>
      <c r="AH645" s="262"/>
      <c r="AJ645" s="32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324"/>
      <c r="BL645" s="324"/>
      <c r="BM645" s="324"/>
      <c r="BN645" s="324"/>
      <c r="BO645" s="324"/>
      <c r="BP645" s="324"/>
      <c r="BQ645" s="324"/>
      <c r="BR645" s="324"/>
      <c r="BS645" s="324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517"/>
      <c r="DI645" s="517"/>
      <c r="DJ645" s="29"/>
      <c r="DK645" s="29"/>
      <c r="DL645" s="29"/>
      <c r="DM645" s="29"/>
      <c r="DN645" s="289"/>
    </row>
    <row r="646" spans="1:118" ht="11.25" customHeight="1">
      <c r="A646" s="25">
        <f>A606</f>
        <v>2010</v>
      </c>
      <c r="AG646" s="57"/>
      <c r="AH646" s="25"/>
      <c r="AJ646" s="32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324"/>
      <c r="BL646" s="324"/>
      <c r="BM646" s="324"/>
      <c r="BN646" s="324"/>
      <c r="BO646" s="324"/>
      <c r="BP646" s="324"/>
      <c r="BQ646" s="324"/>
      <c r="BR646" s="324"/>
      <c r="BS646" s="324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517"/>
      <c r="DI646" s="517"/>
      <c r="DJ646" s="29"/>
      <c r="DK646" s="29"/>
      <c r="DL646" s="29"/>
      <c r="DM646" s="29"/>
      <c r="DN646" s="289"/>
    </row>
    <row r="647" spans="1:118" ht="11.25" customHeight="1">
      <c r="A647" s="25">
        <f t="shared" ref="A647:A710" si="1004">A607</f>
        <v>2011</v>
      </c>
      <c r="AG647" s="25"/>
      <c r="AH647" s="34"/>
      <c r="AJ647" s="32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324"/>
      <c r="BL647" s="324"/>
      <c r="BM647" s="324"/>
      <c r="BN647" s="324"/>
      <c r="BO647" s="324"/>
      <c r="BP647" s="324"/>
      <c r="BQ647" s="324"/>
      <c r="BR647" s="324"/>
      <c r="BS647" s="324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517"/>
      <c r="DI647" s="517"/>
      <c r="DJ647" s="29"/>
      <c r="DK647" s="29"/>
      <c r="DL647" s="29"/>
      <c r="DM647" s="29"/>
      <c r="DN647" s="289"/>
    </row>
    <row r="648" spans="1:118" ht="11.25" customHeight="1">
      <c r="A648" s="25">
        <f t="shared" si="1004"/>
        <v>2012</v>
      </c>
      <c r="AG648" s="25"/>
      <c r="AH648" s="25"/>
      <c r="AJ648" s="32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324"/>
      <c r="BL648" s="324"/>
      <c r="BM648" s="324"/>
      <c r="BN648" s="324"/>
      <c r="BO648" s="324"/>
      <c r="BP648" s="324"/>
      <c r="BQ648" s="324"/>
      <c r="BR648" s="324"/>
      <c r="BS648" s="324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517"/>
      <c r="DI648" s="517"/>
      <c r="DJ648" s="29"/>
      <c r="DK648" s="29"/>
      <c r="DL648" s="29"/>
      <c r="DM648" s="29"/>
      <c r="DN648" s="289"/>
    </row>
    <row r="649" spans="1:118" ht="11.25" customHeight="1">
      <c r="A649" s="25">
        <f t="shared" si="1004"/>
        <v>2013</v>
      </c>
      <c r="AG649" s="25"/>
      <c r="AH649" s="25"/>
      <c r="AJ649" s="32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324"/>
      <c r="BL649" s="324"/>
      <c r="BM649" s="324"/>
      <c r="BN649" s="324"/>
      <c r="BO649" s="324"/>
      <c r="BP649" s="324"/>
      <c r="BQ649" s="324"/>
      <c r="BR649" s="324"/>
      <c r="BS649" s="324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517"/>
      <c r="DI649" s="517"/>
      <c r="DJ649" s="29"/>
      <c r="DK649" s="29"/>
      <c r="DL649" s="29"/>
      <c r="DM649" s="29"/>
      <c r="DN649" s="289"/>
    </row>
    <row r="650" spans="1:118" ht="11.25" customHeight="1">
      <c r="A650" s="25">
        <f t="shared" si="1004"/>
        <v>2014</v>
      </c>
      <c r="AG650" s="25"/>
      <c r="AH650" s="25"/>
      <c r="AJ650" s="32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324"/>
      <c r="BL650" s="324"/>
      <c r="BM650" s="324"/>
      <c r="BN650" s="324"/>
      <c r="BO650" s="324"/>
      <c r="BP650" s="324"/>
      <c r="BQ650" s="324"/>
      <c r="BR650" s="324"/>
      <c r="BS650" s="324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517"/>
      <c r="DI650" s="517"/>
      <c r="DJ650" s="29"/>
      <c r="DK650" s="29"/>
      <c r="DL650" s="29"/>
      <c r="DM650" s="29"/>
      <c r="DN650" s="289"/>
    </row>
    <row r="651" spans="1:118" ht="11.25" customHeight="1">
      <c r="A651" s="25">
        <f t="shared" si="1004"/>
        <v>2015</v>
      </c>
      <c r="AH651" s="25"/>
      <c r="AJ651" s="32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324"/>
      <c r="BL651" s="324"/>
      <c r="BM651" s="324"/>
      <c r="BN651" s="324"/>
      <c r="BO651" s="324"/>
      <c r="BP651" s="324"/>
      <c r="BQ651" s="324"/>
      <c r="BR651" s="324"/>
      <c r="BS651" s="324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517"/>
      <c r="DI651" s="517"/>
      <c r="DJ651" s="29"/>
      <c r="DK651" s="29"/>
      <c r="DL651" s="29"/>
      <c r="DM651" s="29"/>
      <c r="DN651" s="289"/>
    </row>
    <row r="652" spans="1:118" ht="11.25" customHeight="1">
      <c r="A652" s="25">
        <f t="shared" si="1004"/>
        <v>2016</v>
      </c>
      <c r="AH652" s="25"/>
      <c r="AJ652" s="32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324"/>
      <c r="BL652" s="324"/>
      <c r="BM652" s="324"/>
      <c r="BN652" s="324"/>
      <c r="BO652" s="324"/>
      <c r="BP652" s="324"/>
      <c r="BQ652" s="324"/>
      <c r="BR652" s="324"/>
      <c r="BS652" s="324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517"/>
      <c r="DI652" s="517"/>
      <c r="DJ652" s="29"/>
      <c r="DK652" s="29"/>
      <c r="DL652" s="29"/>
      <c r="DM652" s="29"/>
      <c r="DN652" s="289"/>
    </row>
    <row r="653" spans="1:118" ht="11.25" customHeight="1">
      <c r="A653" s="25">
        <f t="shared" si="1004"/>
        <v>2017</v>
      </c>
      <c r="AH653" s="25"/>
      <c r="AJ653" s="32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324"/>
      <c r="BL653" s="324"/>
      <c r="BM653" s="324"/>
      <c r="BN653" s="324"/>
      <c r="BO653" s="324"/>
      <c r="BP653" s="324"/>
      <c r="BQ653" s="324"/>
      <c r="BR653" s="324"/>
      <c r="BS653" s="324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517"/>
      <c r="DI653" s="517"/>
      <c r="DJ653" s="29"/>
      <c r="DK653" s="29"/>
      <c r="DL653" s="29"/>
      <c r="DM653" s="29"/>
      <c r="DN653" s="289"/>
    </row>
    <row r="654" spans="1:118" ht="11.25" customHeight="1">
      <c r="A654" s="25">
        <f t="shared" si="1004"/>
        <v>2018</v>
      </c>
      <c r="AH654" s="25"/>
      <c r="AJ654" s="32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324"/>
      <c r="BL654" s="324"/>
      <c r="BM654" s="324"/>
      <c r="BN654" s="324"/>
      <c r="BO654" s="324"/>
      <c r="BP654" s="324"/>
      <c r="BQ654" s="324"/>
      <c r="BR654" s="324"/>
      <c r="BS654" s="324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517"/>
      <c r="DI654" s="517"/>
      <c r="DJ654" s="29"/>
      <c r="DK654" s="29"/>
      <c r="DL654" s="29"/>
      <c r="DM654" s="29"/>
      <c r="DN654" s="289"/>
    </row>
    <row r="655" spans="1:118" ht="11.25" customHeight="1">
      <c r="A655" s="25">
        <f t="shared" si="1004"/>
        <v>2019</v>
      </c>
      <c r="AH655" s="25"/>
      <c r="AJ655" s="32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324"/>
      <c r="BL655" s="324"/>
      <c r="BM655" s="324"/>
      <c r="BN655" s="324"/>
      <c r="BO655" s="324"/>
      <c r="BP655" s="324"/>
      <c r="BQ655" s="324"/>
      <c r="BR655" s="324"/>
      <c r="BS655" s="324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517"/>
      <c r="DI655" s="517"/>
      <c r="DJ655" s="29"/>
      <c r="DK655" s="29"/>
      <c r="DL655" s="29"/>
      <c r="DM655" s="29"/>
      <c r="DN655" s="289"/>
    </row>
    <row r="656" spans="1:118" ht="11.25" customHeight="1">
      <c r="A656" s="25">
        <f t="shared" si="1004"/>
        <v>2020</v>
      </c>
      <c r="AH656" s="25"/>
      <c r="AJ656" s="32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324"/>
      <c r="BL656" s="324"/>
      <c r="BM656" s="324"/>
      <c r="BN656" s="324"/>
      <c r="BO656" s="324"/>
      <c r="BP656" s="324"/>
      <c r="BQ656" s="324"/>
      <c r="BR656" s="324"/>
      <c r="BS656" s="324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517"/>
      <c r="DI656" s="517"/>
      <c r="DJ656" s="29"/>
      <c r="DK656" s="29"/>
      <c r="DL656" s="29"/>
      <c r="DM656" s="29"/>
      <c r="DN656" s="289"/>
    </row>
    <row r="657" spans="1:118" ht="11.25" customHeight="1">
      <c r="A657" s="25">
        <f t="shared" si="1004"/>
        <v>2021</v>
      </c>
      <c r="AH657" s="25"/>
      <c r="AJ657" s="32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324"/>
      <c r="BL657" s="324"/>
      <c r="BM657" s="324"/>
      <c r="BN657" s="324"/>
      <c r="BO657" s="324"/>
      <c r="BP657" s="324"/>
      <c r="BQ657" s="324"/>
      <c r="BR657" s="324"/>
      <c r="BS657" s="324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517"/>
      <c r="DI657" s="517"/>
      <c r="DJ657" s="29"/>
      <c r="DK657" s="29"/>
      <c r="DL657" s="29"/>
      <c r="DM657" s="29"/>
      <c r="DN657" s="289"/>
    </row>
    <row r="658" spans="1:118" ht="11.25" customHeight="1">
      <c r="A658" s="25">
        <f t="shared" si="1004"/>
        <v>2022</v>
      </c>
      <c r="AH658" s="25"/>
      <c r="AJ658" s="32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324"/>
      <c r="BL658" s="324"/>
      <c r="BM658" s="324"/>
      <c r="BN658" s="324"/>
      <c r="BO658" s="324"/>
      <c r="BP658" s="324"/>
      <c r="BQ658" s="324"/>
      <c r="BR658" s="324"/>
      <c r="BS658" s="324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517"/>
      <c r="DI658" s="517"/>
      <c r="DJ658" s="29"/>
      <c r="DK658" s="29"/>
      <c r="DL658" s="29"/>
      <c r="DM658" s="29"/>
      <c r="DN658" s="289"/>
    </row>
    <row r="659" spans="1:118" ht="11.25" customHeight="1">
      <c r="A659" s="25">
        <f t="shared" si="1004"/>
        <v>2023</v>
      </c>
      <c r="AH659" s="25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324"/>
      <c r="BL659" s="324"/>
      <c r="BM659" s="324"/>
      <c r="BN659" s="324"/>
      <c r="BO659" s="324"/>
      <c r="BP659" s="324"/>
      <c r="BQ659" s="324"/>
      <c r="BR659" s="324"/>
      <c r="BS659" s="324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517"/>
      <c r="DI659" s="517"/>
      <c r="DJ659" s="29"/>
      <c r="DK659" s="29"/>
      <c r="DL659" s="29"/>
      <c r="DM659" s="29"/>
      <c r="DN659" s="289"/>
    </row>
    <row r="660" spans="1:118" ht="11.25" customHeight="1">
      <c r="A660" s="25">
        <f t="shared" si="1004"/>
        <v>2024</v>
      </c>
      <c r="AH660" s="25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324"/>
      <c r="BL660" s="324"/>
      <c r="BM660" s="324"/>
      <c r="BN660" s="324"/>
      <c r="BO660" s="324"/>
      <c r="BP660" s="324"/>
      <c r="BQ660" s="324"/>
      <c r="BR660" s="324"/>
      <c r="BS660" s="324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517"/>
      <c r="DI660" s="517"/>
      <c r="DJ660" s="29"/>
      <c r="DK660" s="29"/>
      <c r="DL660" s="29"/>
      <c r="DM660" s="29"/>
      <c r="DN660" s="289"/>
    </row>
    <row r="661" spans="1:118" ht="11.25" customHeight="1">
      <c r="A661" s="25">
        <f t="shared" si="1004"/>
        <v>2025</v>
      </c>
      <c r="AH661" s="25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324"/>
      <c r="BL661" s="324"/>
      <c r="BM661" s="324"/>
      <c r="BN661" s="324"/>
      <c r="BO661" s="324"/>
      <c r="BP661" s="324"/>
      <c r="BQ661" s="324"/>
      <c r="BR661" s="324"/>
      <c r="BS661" s="324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517"/>
      <c r="DI661" s="517"/>
      <c r="DJ661" s="29"/>
      <c r="DK661" s="29"/>
      <c r="DL661" s="29"/>
      <c r="DM661" s="29"/>
      <c r="DN661" s="289"/>
    </row>
    <row r="662" spans="1:118" s="29" customFormat="1" ht="11.25" customHeight="1">
      <c r="A662" s="25">
        <f t="shared" si="1004"/>
        <v>2026</v>
      </c>
      <c r="AD662" s="51"/>
      <c r="AE662" s="32"/>
      <c r="AF662" s="32"/>
      <c r="AG662" s="32"/>
      <c r="AH662" s="25"/>
      <c r="AI662" s="25"/>
      <c r="AJ662" s="25"/>
      <c r="AY662" s="609"/>
      <c r="BK662" s="324"/>
      <c r="BL662" s="324"/>
      <c r="BM662" s="324"/>
      <c r="BN662" s="324"/>
      <c r="BO662" s="324"/>
      <c r="BP662" s="324"/>
      <c r="BQ662" s="324"/>
      <c r="BR662" s="324"/>
      <c r="BS662" s="324"/>
      <c r="CQ662" s="609"/>
      <c r="DH662" s="517"/>
      <c r="DI662" s="517"/>
      <c r="DN662" s="289"/>
    </row>
    <row r="663" spans="1:118" ht="12.75" customHeight="1">
      <c r="A663" s="25">
        <f t="shared" si="1004"/>
        <v>2027</v>
      </c>
      <c r="AH663" s="25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324"/>
      <c r="BL663" s="324"/>
      <c r="BM663" s="324"/>
      <c r="BN663" s="324"/>
      <c r="BO663" s="324"/>
      <c r="BP663" s="324"/>
      <c r="BQ663" s="324"/>
      <c r="BR663" s="324"/>
      <c r="BS663" s="324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517"/>
      <c r="DI663" s="517"/>
      <c r="DJ663" s="29"/>
      <c r="DK663" s="29"/>
      <c r="DL663" s="29"/>
      <c r="DM663" s="29"/>
      <c r="DN663" s="289"/>
    </row>
    <row r="664" spans="1:118" ht="12.75">
      <c r="A664" s="25">
        <f t="shared" si="1004"/>
        <v>2028</v>
      </c>
      <c r="AH664" s="25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324"/>
      <c r="BL664" s="324"/>
      <c r="BM664" s="324"/>
      <c r="BN664" s="324"/>
      <c r="BO664" s="324"/>
      <c r="BP664" s="324"/>
      <c r="BQ664" s="324"/>
      <c r="BR664" s="324"/>
      <c r="BS664" s="324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517"/>
      <c r="DI664" s="517"/>
      <c r="DJ664" s="29"/>
      <c r="DK664" s="29"/>
      <c r="DL664" s="29"/>
      <c r="DM664" s="29"/>
      <c r="DN664" s="289"/>
    </row>
    <row r="665" spans="1:118" ht="10.7" customHeight="1">
      <c r="A665" s="25">
        <f t="shared" si="1004"/>
        <v>2029</v>
      </c>
      <c r="AH665" s="25"/>
      <c r="AI665" s="26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324"/>
      <c r="BL665" s="324"/>
      <c r="BM665" s="324"/>
      <c r="BN665" s="324"/>
      <c r="BO665" s="324"/>
      <c r="BP665" s="324"/>
      <c r="BQ665" s="324"/>
      <c r="BR665" s="324"/>
      <c r="BS665" s="324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517"/>
      <c r="DI665" s="517"/>
      <c r="DJ665" s="29"/>
      <c r="DK665" s="29"/>
      <c r="DL665" s="29"/>
      <c r="DM665" s="29"/>
      <c r="DN665" s="289"/>
    </row>
    <row r="666" spans="1:118" ht="12" customHeight="1">
      <c r="A666" s="25">
        <f t="shared" si="1004"/>
        <v>2030</v>
      </c>
      <c r="AH666" s="25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324"/>
      <c r="BL666" s="324"/>
      <c r="BM666" s="324"/>
      <c r="BN666" s="324"/>
      <c r="BO666" s="324"/>
      <c r="BP666" s="324"/>
      <c r="BQ666" s="324"/>
      <c r="BR666" s="324"/>
      <c r="BS666" s="324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517"/>
      <c r="DI666" s="517"/>
      <c r="DJ666" s="29"/>
      <c r="DK666" s="29"/>
      <c r="DL666" s="29"/>
      <c r="DM666" s="29"/>
      <c r="DN666" s="289"/>
    </row>
    <row r="667" spans="1:118" ht="12" customHeight="1">
      <c r="A667" s="25">
        <f t="shared" si="1004"/>
        <v>2031</v>
      </c>
      <c r="AH667" s="25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324"/>
      <c r="BL667" s="324"/>
      <c r="BM667" s="324"/>
      <c r="BN667" s="324"/>
      <c r="BO667" s="324"/>
      <c r="BP667" s="324"/>
      <c r="BQ667" s="324"/>
      <c r="BR667" s="324"/>
      <c r="BS667" s="324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517"/>
      <c r="DI667" s="517"/>
      <c r="DJ667" s="29"/>
      <c r="DK667" s="29"/>
      <c r="DL667" s="29"/>
      <c r="DM667" s="29"/>
      <c r="DN667" s="289"/>
    </row>
    <row r="668" spans="1:118" ht="12" customHeight="1">
      <c r="A668" s="25">
        <f t="shared" si="1004"/>
        <v>2032</v>
      </c>
      <c r="AH668" s="25"/>
      <c r="AJ668" s="52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324"/>
      <c r="BL668" s="324"/>
      <c r="BM668" s="324"/>
      <c r="BN668" s="324"/>
      <c r="BO668" s="324"/>
      <c r="BP668" s="324"/>
      <c r="BQ668" s="324"/>
      <c r="BR668" s="324"/>
      <c r="BS668" s="324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517"/>
      <c r="DI668" s="517"/>
      <c r="DJ668" s="29"/>
      <c r="DK668" s="29"/>
      <c r="DL668" s="29"/>
      <c r="DM668" s="29"/>
      <c r="DN668" s="289"/>
    </row>
    <row r="669" spans="1:118" ht="12" customHeight="1">
      <c r="A669" s="25">
        <f t="shared" si="1004"/>
        <v>2033</v>
      </c>
      <c r="AG669" s="25"/>
      <c r="AH669" s="25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324"/>
      <c r="BL669" s="324"/>
      <c r="BM669" s="324"/>
      <c r="BN669" s="324"/>
      <c r="BO669" s="324"/>
      <c r="BP669" s="324"/>
      <c r="BQ669" s="324"/>
      <c r="BR669" s="324"/>
      <c r="BS669" s="324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517"/>
      <c r="DI669" s="517"/>
      <c r="DJ669" s="29"/>
      <c r="DK669" s="29"/>
      <c r="DL669" s="29"/>
      <c r="DM669" s="29"/>
      <c r="DN669" s="289"/>
    </row>
    <row r="670" spans="1:118" ht="12" customHeight="1">
      <c r="A670" s="25">
        <f t="shared" si="1004"/>
        <v>2034</v>
      </c>
      <c r="AG670" s="25"/>
      <c r="AH670" s="25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324"/>
      <c r="BL670" s="324"/>
      <c r="BM670" s="324"/>
      <c r="BN670" s="324"/>
      <c r="BO670" s="324"/>
      <c r="BP670" s="324"/>
      <c r="BQ670" s="324"/>
      <c r="BR670" s="324"/>
      <c r="BS670" s="324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517"/>
      <c r="DI670" s="517"/>
      <c r="DJ670" s="29"/>
      <c r="DK670" s="29"/>
      <c r="DL670" s="29"/>
      <c r="DM670" s="29"/>
      <c r="DN670" s="289"/>
    </row>
    <row r="671" spans="1:118" ht="12" customHeight="1">
      <c r="A671" s="25">
        <f t="shared" si="1004"/>
        <v>2035</v>
      </c>
      <c r="AG671" s="25"/>
      <c r="AH671" s="25"/>
      <c r="AJ671" s="36"/>
      <c r="AK671" s="36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324"/>
      <c r="BL671" s="324"/>
      <c r="BM671" s="324"/>
      <c r="BN671" s="324"/>
      <c r="BO671" s="324"/>
      <c r="BP671" s="324"/>
      <c r="BQ671" s="324"/>
      <c r="BR671" s="324"/>
      <c r="BS671" s="324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517"/>
      <c r="DI671" s="517"/>
      <c r="DJ671" s="29"/>
      <c r="DK671" s="29"/>
      <c r="DL671" s="29"/>
      <c r="DM671" s="29"/>
      <c r="DN671" s="289"/>
    </row>
    <row r="672" spans="1:118" ht="12" customHeight="1">
      <c r="A672" s="25">
        <f t="shared" si="1004"/>
        <v>2036</v>
      </c>
      <c r="AG672" s="25"/>
      <c r="AH672" s="25"/>
      <c r="AJ672" s="32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324"/>
      <c r="BL672" s="324"/>
      <c r="BM672" s="324"/>
      <c r="BN672" s="324"/>
      <c r="BO672" s="324"/>
      <c r="BP672" s="324"/>
      <c r="BQ672" s="324"/>
      <c r="BR672" s="324"/>
      <c r="BS672" s="324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517"/>
      <c r="DI672" s="517"/>
      <c r="DJ672" s="29"/>
      <c r="DK672" s="29"/>
      <c r="DL672" s="29"/>
      <c r="DM672" s="29"/>
      <c r="DN672" s="289"/>
    </row>
    <row r="673" spans="1:118" ht="12" customHeight="1">
      <c r="A673" s="25">
        <f t="shared" si="1004"/>
        <v>2037</v>
      </c>
      <c r="AG673" s="49"/>
      <c r="AH673" s="49"/>
      <c r="AJ673" s="32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324"/>
      <c r="BL673" s="324"/>
      <c r="BM673" s="324"/>
      <c r="BN673" s="324"/>
      <c r="BO673" s="324"/>
      <c r="BP673" s="324"/>
      <c r="BQ673" s="324"/>
      <c r="BR673" s="324"/>
      <c r="BS673" s="324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517"/>
      <c r="DI673" s="517"/>
      <c r="DJ673" s="29"/>
      <c r="DK673" s="29"/>
      <c r="DL673" s="29"/>
      <c r="DM673" s="29"/>
      <c r="DN673" s="289"/>
    </row>
    <row r="674" spans="1:118" ht="12" customHeight="1">
      <c r="A674" s="25">
        <f t="shared" si="1004"/>
        <v>2038</v>
      </c>
      <c r="AJ674" s="32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324"/>
      <c r="BL674" s="324"/>
      <c r="BM674" s="324"/>
      <c r="BN674" s="324"/>
      <c r="BO674" s="324"/>
      <c r="BP674" s="324"/>
      <c r="BQ674" s="324"/>
      <c r="BR674" s="324"/>
      <c r="BS674" s="324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517"/>
      <c r="DI674" s="517"/>
      <c r="DJ674" s="29"/>
      <c r="DK674" s="29"/>
      <c r="DL674" s="29"/>
      <c r="DM674" s="29"/>
      <c r="DN674" s="289"/>
    </row>
    <row r="675" spans="1:118" ht="12" customHeight="1">
      <c r="A675" s="25">
        <f t="shared" si="1004"/>
        <v>2039</v>
      </c>
      <c r="AJ675" s="32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324"/>
      <c r="BL675" s="324"/>
      <c r="BM675" s="324"/>
      <c r="BN675" s="324"/>
      <c r="BO675" s="324"/>
      <c r="BP675" s="324"/>
      <c r="BQ675" s="324"/>
      <c r="BR675" s="324"/>
      <c r="BS675" s="324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517"/>
      <c r="DI675" s="517"/>
      <c r="DJ675" s="29"/>
      <c r="DK675" s="29"/>
      <c r="DL675" s="29"/>
      <c r="DM675" s="29"/>
      <c r="DN675" s="289"/>
    </row>
    <row r="676" spans="1:118" ht="12" customHeight="1">
      <c r="A676" s="25">
        <f t="shared" si="1004"/>
        <v>2040</v>
      </c>
      <c r="AJ676" s="32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324"/>
      <c r="BL676" s="324"/>
      <c r="BM676" s="324"/>
      <c r="BN676" s="324"/>
      <c r="BO676" s="324"/>
      <c r="BP676" s="324"/>
      <c r="BQ676" s="324"/>
      <c r="BR676" s="324"/>
      <c r="BS676" s="324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517"/>
      <c r="DI676" s="517"/>
      <c r="DJ676" s="29"/>
      <c r="DK676" s="29"/>
      <c r="DL676" s="29"/>
      <c r="DM676" s="29"/>
      <c r="DN676" s="289"/>
    </row>
    <row r="677" spans="1:118" ht="12" customHeight="1">
      <c r="A677" s="25">
        <f t="shared" si="1004"/>
        <v>2041</v>
      </c>
      <c r="AJ677" s="32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324"/>
      <c r="BL677" s="324"/>
      <c r="BM677" s="324"/>
      <c r="BN677" s="324"/>
      <c r="BO677" s="324"/>
      <c r="BP677" s="324"/>
      <c r="BQ677" s="324"/>
      <c r="BR677" s="324"/>
      <c r="BS677" s="324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517"/>
      <c r="DI677" s="517"/>
      <c r="DJ677" s="29"/>
      <c r="DK677" s="29"/>
      <c r="DL677" s="29"/>
      <c r="DM677" s="29"/>
      <c r="DN677" s="289"/>
    </row>
    <row r="678" spans="1:118" ht="12" customHeight="1">
      <c r="A678" s="25">
        <f t="shared" si="1004"/>
        <v>2042</v>
      </c>
      <c r="AJ678" s="32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324"/>
      <c r="BL678" s="324"/>
      <c r="BM678" s="324"/>
      <c r="BN678" s="324"/>
      <c r="BO678" s="324"/>
      <c r="BP678" s="324"/>
      <c r="BQ678" s="324"/>
      <c r="BR678" s="324"/>
      <c r="BS678" s="324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517"/>
      <c r="DI678" s="517"/>
      <c r="DJ678" s="29"/>
      <c r="DK678" s="29"/>
      <c r="DL678" s="29"/>
      <c r="DM678" s="29"/>
      <c r="DN678" s="289"/>
    </row>
    <row r="679" spans="1:118" ht="12" customHeight="1">
      <c r="A679" s="25">
        <f t="shared" si="1004"/>
        <v>2043</v>
      </c>
      <c r="AJ679" s="32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324"/>
      <c r="BL679" s="324"/>
      <c r="BM679" s="324"/>
      <c r="BN679" s="324"/>
      <c r="BO679" s="324"/>
      <c r="BP679" s="324"/>
      <c r="BQ679" s="324"/>
      <c r="BR679" s="324"/>
      <c r="BS679" s="324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517"/>
      <c r="DI679" s="517"/>
      <c r="DJ679" s="29"/>
      <c r="DK679" s="29"/>
      <c r="DL679" s="29"/>
      <c r="DM679" s="29"/>
      <c r="DN679" s="289"/>
    </row>
    <row r="680" spans="1:118" ht="12" customHeight="1">
      <c r="A680" s="25">
        <f t="shared" si="1004"/>
        <v>2044</v>
      </c>
      <c r="AJ680" s="32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324"/>
      <c r="BL680" s="324"/>
      <c r="BM680" s="324"/>
      <c r="BN680" s="324"/>
      <c r="BO680" s="324"/>
      <c r="BP680" s="324"/>
      <c r="BQ680" s="324"/>
      <c r="BR680" s="324"/>
      <c r="BS680" s="324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517"/>
      <c r="DI680" s="517"/>
      <c r="DJ680" s="29"/>
      <c r="DK680" s="29"/>
      <c r="DL680" s="29"/>
      <c r="DM680" s="29"/>
      <c r="DN680" s="289"/>
    </row>
    <row r="681" spans="1:118" ht="12" customHeight="1">
      <c r="A681" s="25">
        <f t="shared" si="1004"/>
        <v>2045</v>
      </c>
      <c r="AJ681" s="32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324"/>
      <c r="BL681" s="324"/>
      <c r="BM681" s="324"/>
      <c r="BN681" s="324"/>
      <c r="BO681" s="324"/>
      <c r="BP681" s="324"/>
      <c r="BQ681" s="324"/>
      <c r="BR681" s="324"/>
      <c r="BS681" s="324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517"/>
      <c r="DI681" s="517"/>
      <c r="DJ681" s="29"/>
      <c r="DK681" s="29"/>
      <c r="DL681" s="29"/>
      <c r="DM681" s="29"/>
      <c r="DN681" s="289"/>
    </row>
    <row r="682" spans="1:118" ht="12" customHeight="1">
      <c r="AJ682" s="32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324"/>
      <c r="BL682" s="324"/>
      <c r="BM682" s="324"/>
      <c r="BN682" s="324"/>
      <c r="BO682" s="324"/>
      <c r="BP682" s="324"/>
      <c r="BQ682" s="324"/>
      <c r="BR682" s="324"/>
      <c r="BS682" s="324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517"/>
      <c r="DI682" s="517"/>
      <c r="DJ682" s="29"/>
      <c r="DK682" s="29"/>
      <c r="DL682" s="29"/>
      <c r="DM682" s="29"/>
      <c r="DN682" s="289"/>
    </row>
    <row r="683" spans="1:118" ht="12" customHeight="1">
      <c r="AJ683" s="32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324"/>
      <c r="BL683" s="324"/>
      <c r="BM683" s="324"/>
      <c r="BN683" s="324"/>
      <c r="BO683" s="324"/>
      <c r="BP683" s="324"/>
      <c r="BQ683" s="324"/>
      <c r="BR683" s="324"/>
      <c r="BS683" s="324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517"/>
      <c r="DI683" s="517"/>
      <c r="DJ683" s="29"/>
      <c r="DK683" s="29"/>
      <c r="DL683" s="29"/>
      <c r="DM683" s="29"/>
      <c r="DN683" s="289"/>
    </row>
    <row r="684" spans="1:118" ht="12" customHeight="1">
      <c r="A684" s="584" t="s">
        <v>237</v>
      </c>
      <c r="F684" s="233" t="s">
        <v>84</v>
      </c>
      <c r="N684" s="297" t="s">
        <v>22</v>
      </c>
      <c r="O684" s="172"/>
      <c r="P684" s="258" t="str">
        <f>A684&amp;" "</f>
        <v xml:space="preserve">SECI-SPEC </v>
      </c>
      <c r="Q684" s="29"/>
      <c r="R684" s="29"/>
      <c r="S684" s="29"/>
      <c r="T684" s="29"/>
      <c r="U684" s="29"/>
      <c r="V684" s="29"/>
      <c r="W684" s="29"/>
      <c r="X684" s="29"/>
      <c r="Y684" s="334" t="s">
        <v>110</v>
      </c>
      <c r="Z684" s="29"/>
      <c r="AA684" s="29"/>
      <c r="AB684" s="29"/>
      <c r="AC684" s="297" t="s">
        <v>22</v>
      </c>
      <c r="AG684" s="259"/>
      <c r="AH684" s="259"/>
      <c r="AJ684" s="32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324"/>
      <c r="BL684" s="324"/>
      <c r="BM684" s="324"/>
      <c r="BN684" s="324"/>
      <c r="BO684" s="324"/>
      <c r="BP684" s="324"/>
      <c r="BQ684" s="324"/>
      <c r="BR684" s="324"/>
      <c r="BS684" s="324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517"/>
      <c r="DI684" s="517"/>
      <c r="DJ684" s="29"/>
      <c r="DK684" s="29"/>
      <c r="DL684" s="29"/>
      <c r="DM684" s="29"/>
      <c r="DN684" s="289"/>
    </row>
    <row r="685" spans="1:118" ht="12" customHeight="1">
      <c r="A685" s="260" t="s">
        <v>2</v>
      </c>
      <c r="B685" s="260" t="s">
        <v>3</v>
      </c>
      <c r="C685" s="260" t="s">
        <v>4</v>
      </c>
      <c r="D685" s="260" t="s">
        <v>5</v>
      </c>
      <c r="E685" s="260" t="s">
        <v>6</v>
      </c>
      <c r="F685" s="260" t="s">
        <v>7</v>
      </c>
      <c r="G685" s="260" t="s">
        <v>8</v>
      </c>
      <c r="H685" s="260" t="s">
        <v>9</v>
      </c>
      <c r="I685" s="260" t="s">
        <v>10</v>
      </c>
      <c r="J685" s="260" t="s">
        <v>11</v>
      </c>
      <c r="K685" s="260" t="s">
        <v>12</v>
      </c>
      <c r="L685" s="260" t="s">
        <v>13</v>
      </c>
      <c r="M685" s="260" t="s">
        <v>14</v>
      </c>
      <c r="N685" s="299" t="s">
        <v>15</v>
      </c>
      <c r="O685" s="300"/>
      <c r="P685" s="301" t="s">
        <v>2</v>
      </c>
      <c r="Q685" s="301" t="s">
        <v>3</v>
      </c>
      <c r="R685" s="301" t="s">
        <v>4</v>
      </c>
      <c r="S685" s="301" t="s">
        <v>5</v>
      </c>
      <c r="T685" s="301" t="s">
        <v>6</v>
      </c>
      <c r="U685" s="301" t="s">
        <v>7</v>
      </c>
      <c r="V685" s="301" t="s">
        <v>8</v>
      </c>
      <c r="W685" s="301" t="s">
        <v>9</v>
      </c>
      <c r="X685" s="301" t="s">
        <v>10</v>
      </c>
      <c r="Y685" s="301" t="s">
        <v>11</v>
      </c>
      <c r="Z685" s="301" t="s">
        <v>12</v>
      </c>
      <c r="AA685" s="301" t="s">
        <v>13</v>
      </c>
      <c r="AB685" s="301" t="s">
        <v>14</v>
      </c>
      <c r="AC685" s="299" t="s">
        <v>15</v>
      </c>
      <c r="AG685" s="262"/>
      <c r="AH685" s="262"/>
      <c r="AJ685" s="32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324"/>
      <c r="BL685" s="324"/>
      <c r="BM685" s="324"/>
      <c r="BN685" s="324"/>
      <c r="BO685" s="324"/>
      <c r="BP685" s="324"/>
      <c r="BQ685" s="324"/>
      <c r="BR685" s="324"/>
      <c r="BS685" s="324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517"/>
      <c r="DI685" s="517"/>
      <c r="DJ685" s="29"/>
      <c r="DK685" s="29"/>
      <c r="DL685" s="29"/>
      <c r="DM685" s="29"/>
      <c r="DN685" s="289"/>
    </row>
    <row r="686" spans="1:118" ht="12" customHeight="1">
      <c r="A686" s="25">
        <f>A646</f>
        <v>2010</v>
      </c>
      <c r="AG686" s="25"/>
      <c r="AH686" s="25"/>
      <c r="AJ686" s="32"/>
      <c r="AK686" s="36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324"/>
      <c r="BL686" s="324"/>
      <c r="BM686" s="324"/>
      <c r="BN686" s="324"/>
      <c r="BO686" s="324"/>
      <c r="BP686" s="324"/>
      <c r="BQ686" s="324"/>
      <c r="BR686" s="324"/>
      <c r="BS686" s="324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517"/>
      <c r="DI686" s="517"/>
      <c r="DJ686" s="29"/>
      <c r="DK686" s="29"/>
      <c r="DL686" s="29"/>
      <c r="DM686" s="29"/>
      <c r="DN686" s="289"/>
    </row>
    <row r="687" spans="1:118" ht="12" customHeight="1">
      <c r="A687" s="25">
        <f t="shared" si="1004"/>
        <v>2011</v>
      </c>
      <c r="AG687" s="25"/>
      <c r="AH687" s="25"/>
      <c r="AJ687" s="32"/>
      <c r="AK687" s="36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324"/>
      <c r="BL687" s="324"/>
      <c r="BM687" s="324"/>
      <c r="BN687" s="324"/>
      <c r="BO687" s="324"/>
      <c r="BP687" s="324"/>
      <c r="BQ687" s="324"/>
      <c r="BR687" s="324"/>
      <c r="BS687" s="324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517"/>
      <c r="DI687" s="517"/>
      <c r="DJ687" s="29"/>
      <c r="DK687" s="29"/>
      <c r="DL687" s="29"/>
      <c r="DM687" s="29"/>
      <c r="DN687" s="289"/>
    </row>
    <row r="688" spans="1:118" ht="12" customHeight="1">
      <c r="A688" s="25">
        <f t="shared" si="1004"/>
        <v>2012</v>
      </c>
      <c r="AG688" s="25"/>
      <c r="AH688" s="25"/>
      <c r="AJ688" s="32"/>
      <c r="AK688" s="36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324"/>
      <c r="BL688" s="324"/>
      <c r="BM688" s="324"/>
      <c r="BN688" s="324"/>
      <c r="BO688" s="324"/>
      <c r="BP688" s="324"/>
      <c r="BQ688" s="324"/>
      <c r="BR688" s="324"/>
      <c r="BS688" s="324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517"/>
      <c r="DI688" s="517"/>
      <c r="DJ688" s="29"/>
      <c r="DK688" s="29"/>
      <c r="DL688" s="29"/>
      <c r="DM688" s="29"/>
      <c r="DN688" s="289"/>
    </row>
    <row r="689" spans="1:118" ht="12" customHeight="1">
      <c r="A689" s="25">
        <f t="shared" si="1004"/>
        <v>2013</v>
      </c>
      <c r="AG689" s="29"/>
      <c r="AH689" s="25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324"/>
      <c r="BL689" s="324"/>
      <c r="BM689" s="324"/>
      <c r="BN689" s="324"/>
      <c r="BO689" s="324"/>
      <c r="BP689" s="324"/>
      <c r="BQ689" s="324"/>
      <c r="BR689" s="324"/>
      <c r="BS689" s="324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517"/>
      <c r="DI689" s="517"/>
      <c r="DJ689" s="29"/>
      <c r="DK689" s="29"/>
      <c r="DL689" s="29"/>
      <c r="DM689" s="29"/>
      <c r="DN689" s="289"/>
    </row>
    <row r="690" spans="1:118" ht="12" customHeight="1">
      <c r="A690" s="25">
        <f t="shared" si="1004"/>
        <v>2014</v>
      </c>
      <c r="AG690" s="25"/>
      <c r="AH690" s="25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324"/>
      <c r="BL690" s="324"/>
      <c r="BM690" s="324"/>
      <c r="BN690" s="324"/>
      <c r="BO690" s="324"/>
      <c r="BP690" s="324"/>
      <c r="BQ690" s="324"/>
      <c r="BR690" s="324"/>
      <c r="BS690" s="324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517"/>
      <c r="DI690" s="517"/>
      <c r="DJ690" s="29"/>
      <c r="DK690" s="29"/>
      <c r="DL690" s="29"/>
      <c r="DM690" s="29"/>
      <c r="DN690" s="289"/>
    </row>
    <row r="691" spans="1:118" ht="12" customHeight="1">
      <c r="A691" s="25">
        <f t="shared" si="1004"/>
        <v>2015</v>
      </c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324"/>
      <c r="BL691" s="324"/>
      <c r="BM691" s="324"/>
      <c r="BN691" s="324"/>
      <c r="BO691" s="324"/>
      <c r="BP691" s="324"/>
      <c r="BQ691" s="324"/>
      <c r="BR691" s="324"/>
      <c r="BS691" s="324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517"/>
      <c r="DI691" s="517"/>
      <c r="DJ691" s="29"/>
      <c r="DK691" s="29"/>
      <c r="DL691" s="29"/>
      <c r="DM691" s="29"/>
      <c r="DN691" s="289"/>
    </row>
    <row r="692" spans="1:118" ht="12" customHeight="1">
      <c r="A692" s="25">
        <f t="shared" si="1004"/>
        <v>2016</v>
      </c>
      <c r="AI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324"/>
      <c r="BL692" s="324"/>
      <c r="BM692" s="324"/>
      <c r="BN692" s="324"/>
      <c r="BO692" s="324"/>
      <c r="BP692" s="324"/>
      <c r="BQ692" s="324"/>
      <c r="BR692" s="324"/>
      <c r="BS692" s="324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517"/>
      <c r="DI692" s="517"/>
      <c r="DJ692" s="29"/>
      <c r="DK692" s="29"/>
      <c r="DL692" s="29"/>
      <c r="DM692" s="29"/>
      <c r="DN692" s="289"/>
    </row>
    <row r="693" spans="1:118" ht="12" customHeight="1">
      <c r="A693" s="25">
        <f t="shared" si="1004"/>
        <v>2017</v>
      </c>
      <c r="AI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324"/>
      <c r="BL693" s="324"/>
      <c r="BM693" s="324"/>
      <c r="BN693" s="324"/>
      <c r="BO693" s="324"/>
      <c r="BP693" s="324"/>
      <c r="BQ693" s="324"/>
      <c r="BR693" s="324"/>
      <c r="BS693" s="324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517"/>
      <c r="DI693" s="517"/>
      <c r="DJ693" s="29"/>
      <c r="DK693" s="29"/>
      <c r="DL693" s="29"/>
      <c r="DM693" s="29"/>
      <c r="DN693" s="289"/>
    </row>
    <row r="694" spans="1:118" ht="12" customHeight="1">
      <c r="A694" s="25">
        <f t="shared" si="1004"/>
        <v>2018</v>
      </c>
      <c r="AI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324"/>
      <c r="BL694" s="324"/>
      <c r="BM694" s="324"/>
      <c r="BN694" s="324"/>
      <c r="BO694" s="324"/>
      <c r="BP694" s="324"/>
      <c r="BQ694" s="324"/>
      <c r="BR694" s="324"/>
      <c r="BS694" s="324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517"/>
      <c r="DI694" s="517"/>
      <c r="DJ694" s="29"/>
      <c r="DK694" s="29"/>
      <c r="DL694" s="29"/>
      <c r="DM694" s="29"/>
      <c r="DN694" s="289"/>
    </row>
    <row r="695" spans="1:118" ht="12" customHeight="1">
      <c r="A695" s="25">
        <f t="shared" si="1004"/>
        <v>2019</v>
      </c>
      <c r="AI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324"/>
      <c r="BL695" s="324"/>
      <c r="BM695" s="324"/>
      <c r="BN695" s="324"/>
      <c r="BO695" s="324"/>
      <c r="BP695" s="324"/>
      <c r="BQ695" s="324"/>
      <c r="BR695" s="324"/>
      <c r="BS695" s="324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517"/>
      <c r="DI695" s="517"/>
      <c r="DJ695" s="29"/>
      <c r="DK695" s="29"/>
      <c r="DL695" s="29"/>
      <c r="DM695" s="29"/>
      <c r="DN695" s="289"/>
    </row>
    <row r="696" spans="1:118" ht="12" customHeight="1">
      <c r="A696" s="25">
        <f t="shared" si="1004"/>
        <v>2020</v>
      </c>
      <c r="AI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324"/>
      <c r="BL696" s="324"/>
      <c r="BM696" s="324"/>
      <c r="BN696" s="324"/>
      <c r="BO696" s="324"/>
      <c r="BP696" s="324"/>
      <c r="BQ696" s="324"/>
      <c r="BR696" s="324"/>
      <c r="BS696" s="324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517"/>
      <c r="DI696" s="517"/>
      <c r="DJ696" s="29"/>
      <c r="DK696" s="29"/>
      <c r="DL696" s="29"/>
      <c r="DM696" s="29"/>
      <c r="DN696" s="289"/>
    </row>
    <row r="697" spans="1:118" ht="12" customHeight="1">
      <c r="A697" s="25">
        <f t="shared" si="1004"/>
        <v>2021</v>
      </c>
      <c r="AI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324"/>
      <c r="BL697" s="324"/>
      <c r="BM697" s="324"/>
      <c r="BN697" s="324"/>
      <c r="BO697" s="324"/>
      <c r="BP697" s="324"/>
      <c r="BQ697" s="324"/>
      <c r="BR697" s="324"/>
      <c r="BS697" s="324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517"/>
      <c r="DI697" s="517"/>
      <c r="DJ697" s="29"/>
      <c r="DK697" s="29"/>
      <c r="DL697" s="29"/>
      <c r="DM697" s="29"/>
      <c r="DN697" s="289"/>
    </row>
    <row r="698" spans="1:118" ht="12" customHeight="1">
      <c r="A698" s="25">
        <f t="shared" si="1004"/>
        <v>2022</v>
      </c>
      <c r="AI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324"/>
      <c r="BL698" s="324"/>
      <c r="BM698" s="324"/>
      <c r="BN698" s="324"/>
      <c r="BO698" s="324"/>
      <c r="BP698" s="324"/>
      <c r="BQ698" s="324"/>
      <c r="BR698" s="324"/>
      <c r="BS698" s="324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517"/>
      <c r="DI698" s="517"/>
      <c r="DJ698" s="29"/>
      <c r="DK698" s="29"/>
      <c r="DL698" s="29"/>
      <c r="DM698" s="29"/>
      <c r="DN698" s="289"/>
    </row>
    <row r="699" spans="1:118" ht="12" customHeight="1">
      <c r="A699" s="25">
        <f t="shared" si="1004"/>
        <v>2023</v>
      </c>
      <c r="AI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324"/>
      <c r="BL699" s="324"/>
      <c r="BM699" s="324"/>
      <c r="BN699" s="324"/>
      <c r="BO699" s="324"/>
      <c r="BP699" s="324"/>
      <c r="BQ699" s="324"/>
      <c r="BR699" s="324"/>
      <c r="BS699" s="324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517"/>
      <c r="DI699" s="517"/>
      <c r="DJ699" s="29"/>
      <c r="DK699" s="29"/>
      <c r="DL699" s="29"/>
      <c r="DM699" s="29"/>
      <c r="DN699" s="289"/>
    </row>
    <row r="700" spans="1:118" ht="12" customHeight="1">
      <c r="A700" s="25">
        <f t="shared" si="1004"/>
        <v>2024</v>
      </c>
      <c r="AI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324"/>
      <c r="BL700" s="324"/>
      <c r="BM700" s="324"/>
      <c r="BN700" s="324"/>
      <c r="BO700" s="324"/>
      <c r="BP700" s="324"/>
      <c r="BQ700" s="324"/>
      <c r="BR700" s="324"/>
      <c r="BS700" s="324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517"/>
      <c r="DI700" s="517"/>
      <c r="DJ700" s="29"/>
      <c r="DK700" s="29"/>
      <c r="DL700" s="29"/>
      <c r="DM700" s="29"/>
      <c r="DN700" s="289"/>
    </row>
    <row r="701" spans="1:118" ht="12" customHeight="1">
      <c r="A701" s="25">
        <f t="shared" si="1004"/>
        <v>2025</v>
      </c>
      <c r="AI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324"/>
      <c r="BL701" s="324"/>
      <c r="BM701" s="324"/>
      <c r="BN701" s="324"/>
      <c r="BO701" s="324"/>
      <c r="BP701" s="324"/>
      <c r="BQ701" s="324"/>
      <c r="BR701" s="324"/>
      <c r="BS701" s="324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517"/>
      <c r="DI701" s="517"/>
      <c r="DJ701" s="29"/>
      <c r="DK701" s="29"/>
      <c r="DL701" s="29"/>
      <c r="DM701" s="29"/>
      <c r="DN701" s="289"/>
    </row>
    <row r="702" spans="1:118" ht="12" customHeight="1">
      <c r="A702" s="25">
        <f t="shared" si="1004"/>
        <v>2026</v>
      </c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I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324"/>
      <c r="BL702" s="324"/>
      <c r="BM702" s="324"/>
      <c r="BN702" s="324"/>
      <c r="BO702" s="324"/>
      <c r="BP702" s="324"/>
      <c r="BQ702" s="324"/>
      <c r="BR702" s="324"/>
      <c r="BS702" s="324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517"/>
      <c r="DI702" s="517"/>
      <c r="DJ702" s="29"/>
      <c r="DK702" s="29"/>
      <c r="DL702" s="29"/>
      <c r="DM702" s="29"/>
      <c r="DN702" s="289"/>
    </row>
    <row r="703" spans="1:118" ht="12" customHeight="1">
      <c r="A703" s="25">
        <f t="shared" si="1004"/>
        <v>2027</v>
      </c>
      <c r="AI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324"/>
      <c r="BL703" s="324"/>
      <c r="BM703" s="324"/>
      <c r="BN703" s="324"/>
      <c r="BO703" s="324"/>
      <c r="BP703" s="324"/>
      <c r="BQ703" s="324"/>
      <c r="BR703" s="324"/>
      <c r="BS703" s="324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517"/>
      <c r="DI703" s="517"/>
      <c r="DJ703" s="29"/>
      <c r="DK703" s="29"/>
      <c r="DL703" s="29"/>
      <c r="DM703" s="29"/>
      <c r="DN703" s="289"/>
    </row>
    <row r="704" spans="1:118" ht="12" customHeight="1">
      <c r="A704" s="25">
        <f t="shared" si="1004"/>
        <v>2028</v>
      </c>
      <c r="AI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324"/>
      <c r="BL704" s="324"/>
      <c r="BM704" s="324"/>
      <c r="BN704" s="324"/>
      <c r="BO704" s="324"/>
      <c r="BP704" s="324"/>
      <c r="BQ704" s="324"/>
      <c r="BR704" s="324"/>
      <c r="BS704" s="324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517"/>
      <c r="DI704" s="517"/>
      <c r="DJ704" s="29"/>
      <c r="DK704" s="29"/>
      <c r="DL704" s="29"/>
      <c r="DM704" s="29"/>
      <c r="DN704" s="289"/>
    </row>
    <row r="705" spans="1:118" ht="12" customHeight="1">
      <c r="A705" s="25">
        <f t="shared" si="1004"/>
        <v>2029</v>
      </c>
      <c r="AI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324"/>
      <c r="BL705" s="324"/>
      <c r="BM705" s="324"/>
      <c r="BN705" s="324"/>
      <c r="BO705" s="324"/>
      <c r="BP705" s="324"/>
      <c r="BQ705" s="324"/>
      <c r="BR705" s="324"/>
      <c r="BS705" s="324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517"/>
      <c r="DI705" s="517"/>
      <c r="DJ705" s="29"/>
      <c r="DK705" s="29"/>
      <c r="DL705" s="29"/>
      <c r="DM705" s="29"/>
      <c r="DN705" s="289"/>
    </row>
    <row r="706" spans="1:118" ht="12" customHeight="1">
      <c r="A706" s="25">
        <f t="shared" si="1004"/>
        <v>2030</v>
      </c>
      <c r="AI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324"/>
      <c r="BL706" s="324"/>
      <c r="BM706" s="324"/>
      <c r="BN706" s="324"/>
      <c r="BO706" s="324"/>
      <c r="BP706" s="324"/>
      <c r="BQ706" s="324"/>
      <c r="BR706" s="324"/>
      <c r="BS706" s="324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517"/>
      <c r="DI706" s="517"/>
      <c r="DJ706" s="29"/>
      <c r="DK706" s="29"/>
      <c r="DL706" s="29"/>
      <c r="DM706" s="29"/>
      <c r="DN706" s="289"/>
    </row>
    <row r="707" spans="1:118" ht="12" customHeight="1">
      <c r="A707" s="25">
        <f t="shared" si="1004"/>
        <v>2031</v>
      </c>
      <c r="AG707" s="25"/>
      <c r="AI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324"/>
      <c r="BL707" s="324"/>
      <c r="BM707" s="324"/>
      <c r="BN707" s="324"/>
      <c r="BO707" s="324"/>
      <c r="BP707" s="324"/>
      <c r="BQ707" s="324"/>
      <c r="BR707" s="324"/>
      <c r="BS707" s="324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517"/>
      <c r="DI707" s="517"/>
      <c r="DJ707" s="29"/>
      <c r="DK707" s="29"/>
      <c r="DL707" s="29"/>
      <c r="DM707" s="29"/>
      <c r="DN707" s="289"/>
    </row>
    <row r="708" spans="1:118" ht="12" customHeight="1">
      <c r="A708" s="25">
        <f t="shared" si="1004"/>
        <v>2032</v>
      </c>
      <c r="AG708" s="25"/>
      <c r="AI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324"/>
      <c r="BL708" s="324"/>
      <c r="BM708" s="324"/>
      <c r="BN708" s="324"/>
      <c r="BO708" s="324"/>
      <c r="BP708" s="324"/>
      <c r="BQ708" s="324"/>
      <c r="BR708" s="324"/>
      <c r="BS708" s="324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517"/>
      <c r="DI708" s="517"/>
      <c r="DJ708" s="29"/>
      <c r="DK708" s="29"/>
      <c r="DL708" s="29"/>
      <c r="DM708" s="29"/>
      <c r="DN708" s="289"/>
    </row>
    <row r="709" spans="1:118" ht="12" customHeight="1">
      <c r="A709" s="25">
        <f t="shared" si="1004"/>
        <v>2033</v>
      </c>
      <c r="AG709" s="25"/>
      <c r="AH709" s="25"/>
      <c r="AI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324"/>
      <c r="BL709" s="324"/>
      <c r="BM709" s="324"/>
      <c r="BN709" s="324"/>
      <c r="BO709" s="324"/>
      <c r="BP709" s="324"/>
      <c r="BQ709" s="324"/>
      <c r="BR709" s="324"/>
      <c r="BS709" s="324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517"/>
      <c r="DI709" s="517"/>
      <c r="DJ709" s="29"/>
      <c r="DK709" s="29"/>
      <c r="DL709" s="29"/>
      <c r="DM709" s="29"/>
      <c r="DN709" s="289"/>
    </row>
    <row r="710" spans="1:118" ht="12" customHeight="1">
      <c r="A710" s="25">
        <f t="shared" si="1004"/>
        <v>2034</v>
      </c>
      <c r="AG710" s="25"/>
      <c r="AH710" s="25"/>
      <c r="AI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324"/>
      <c r="BL710" s="324"/>
      <c r="BM710" s="324"/>
      <c r="BN710" s="324"/>
      <c r="BO710" s="324"/>
      <c r="BP710" s="324"/>
      <c r="BQ710" s="324"/>
      <c r="BR710" s="324"/>
      <c r="BS710" s="324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517"/>
      <c r="DI710" s="517"/>
      <c r="DJ710" s="29"/>
      <c r="DK710" s="29"/>
      <c r="DL710" s="29"/>
      <c r="DM710" s="29"/>
      <c r="DN710" s="289"/>
    </row>
    <row r="711" spans="1:118" ht="12" customHeight="1">
      <c r="A711" s="25">
        <f t="shared" ref="A711:A721" si="1005">A671</f>
        <v>2035</v>
      </c>
      <c r="AG711" s="25"/>
      <c r="AH711" s="25"/>
      <c r="AI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324"/>
      <c r="BL711" s="324"/>
      <c r="BM711" s="324"/>
      <c r="BN711" s="324"/>
      <c r="BO711" s="324"/>
      <c r="BP711" s="324"/>
      <c r="BQ711" s="324"/>
      <c r="BR711" s="324"/>
      <c r="BS711" s="324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517"/>
      <c r="DI711" s="517"/>
      <c r="DJ711" s="29"/>
      <c r="DK711" s="29"/>
      <c r="DL711" s="29"/>
      <c r="DM711" s="29"/>
      <c r="DN711" s="289"/>
    </row>
    <row r="712" spans="1:118" ht="11.25" customHeight="1">
      <c r="A712" s="25">
        <f t="shared" si="1005"/>
        <v>2036</v>
      </c>
      <c r="AG712" s="25"/>
      <c r="AH712" s="29"/>
      <c r="AI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324"/>
      <c r="BL712" s="324"/>
      <c r="BM712" s="324"/>
      <c r="BN712" s="324"/>
      <c r="BO712" s="324"/>
      <c r="BP712" s="324"/>
      <c r="BQ712" s="324"/>
      <c r="BR712" s="324"/>
      <c r="BS712" s="324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517"/>
      <c r="DI712" s="517"/>
      <c r="DJ712" s="29"/>
      <c r="DK712" s="29"/>
      <c r="DL712" s="29"/>
      <c r="DM712" s="29"/>
      <c r="DN712" s="289"/>
    </row>
    <row r="713" spans="1:118" ht="11.25" customHeight="1">
      <c r="A713" s="25">
        <f t="shared" si="1005"/>
        <v>2037</v>
      </c>
      <c r="AG713" s="49"/>
      <c r="AH713" s="49"/>
      <c r="AI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324"/>
      <c r="BL713" s="324"/>
      <c r="BM713" s="324"/>
      <c r="BN713" s="324"/>
      <c r="BO713" s="324"/>
      <c r="BP713" s="324"/>
      <c r="BQ713" s="324"/>
      <c r="BR713" s="324"/>
      <c r="BS713" s="324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517"/>
      <c r="DI713" s="517"/>
      <c r="DJ713" s="29"/>
      <c r="DK713" s="29"/>
      <c r="DL713" s="29"/>
      <c r="DM713" s="29"/>
      <c r="DN713" s="289"/>
    </row>
    <row r="714" spans="1:118" ht="11.25" customHeight="1">
      <c r="A714" s="25">
        <f t="shared" si="1005"/>
        <v>2038</v>
      </c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324"/>
      <c r="BL714" s="324"/>
      <c r="BM714" s="324"/>
      <c r="BN714" s="324"/>
      <c r="BO714" s="324"/>
      <c r="BP714" s="324"/>
      <c r="BQ714" s="324"/>
      <c r="BR714" s="324"/>
      <c r="BS714" s="324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517"/>
      <c r="DI714" s="517"/>
      <c r="DJ714" s="29"/>
      <c r="DK714" s="29"/>
      <c r="DL714" s="29"/>
      <c r="DM714" s="29"/>
      <c r="DN714" s="289"/>
    </row>
    <row r="715" spans="1:118" ht="11.25" customHeight="1">
      <c r="A715" s="25">
        <f t="shared" si="1005"/>
        <v>2039</v>
      </c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324"/>
      <c r="BL715" s="324"/>
      <c r="BM715" s="324"/>
      <c r="BN715" s="324"/>
      <c r="BO715" s="324"/>
      <c r="BP715" s="324"/>
      <c r="BQ715" s="324"/>
      <c r="BR715" s="324"/>
      <c r="BS715" s="324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517"/>
      <c r="DI715" s="517"/>
      <c r="DJ715" s="29"/>
      <c r="DK715" s="29"/>
      <c r="DL715" s="29"/>
      <c r="DM715" s="29"/>
      <c r="DN715" s="289"/>
    </row>
    <row r="716" spans="1:118" ht="11.25" customHeight="1">
      <c r="A716" s="25">
        <f t="shared" si="1005"/>
        <v>2040</v>
      </c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324"/>
      <c r="BL716" s="324"/>
      <c r="BM716" s="324"/>
      <c r="BN716" s="324"/>
      <c r="BO716" s="324"/>
      <c r="BP716" s="324"/>
      <c r="BQ716" s="324"/>
      <c r="BR716" s="324"/>
      <c r="BS716" s="324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517"/>
      <c r="DI716" s="517"/>
      <c r="DJ716" s="29"/>
      <c r="DK716" s="29"/>
      <c r="DL716" s="29"/>
      <c r="DM716" s="29"/>
      <c r="DN716" s="289"/>
    </row>
    <row r="717" spans="1:118" ht="11.25" customHeight="1">
      <c r="A717" s="25">
        <f t="shared" si="1005"/>
        <v>2041</v>
      </c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324"/>
      <c r="BL717" s="324"/>
      <c r="BM717" s="324"/>
      <c r="BN717" s="324"/>
      <c r="BO717" s="324"/>
      <c r="BP717" s="324"/>
      <c r="BQ717" s="324"/>
      <c r="BR717" s="324"/>
      <c r="BS717" s="324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517"/>
      <c r="DI717" s="517"/>
      <c r="DJ717" s="29"/>
      <c r="DK717" s="29"/>
      <c r="DL717" s="29"/>
      <c r="DM717" s="29"/>
      <c r="DN717" s="289"/>
    </row>
    <row r="718" spans="1:118" ht="11.25" customHeight="1">
      <c r="A718" s="25">
        <f t="shared" si="1005"/>
        <v>2042</v>
      </c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324"/>
      <c r="BL718" s="324"/>
      <c r="BM718" s="324"/>
      <c r="BN718" s="324"/>
      <c r="BO718" s="324"/>
      <c r="BP718" s="324"/>
      <c r="BQ718" s="324"/>
      <c r="BR718" s="324"/>
      <c r="BS718" s="324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517"/>
      <c r="DI718" s="517"/>
      <c r="DJ718" s="29"/>
      <c r="DK718" s="29"/>
      <c r="DL718" s="29"/>
      <c r="DM718" s="29"/>
      <c r="DN718" s="289"/>
    </row>
    <row r="719" spans="1:118" ht="11.25" customHeight="1">
      <c r="A719" s="25">
        <f t="shared" si="1005"/>
        <v>2043</v>
      </c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324"/>
      <c r="BL719" s="324"/>
      <c r="BM719" s="324"/>
      <c r="BN719" s="324"/>
      <c r="BO719" s="324"/>
      <c r="BP719" s="324"/>
      <c r="BQ719" s="324"/>
      <c r="BR719" s="324"/>
      <c r="BS719" s="324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517"/>
      <c r="DI719" s="517"/>
      <c r="DJ719" s="29"/>
      <c r="DK719" s="29"/>
      <c r="DL719" s="29"/>
      <c r="DM719" s="29"/>
      <c r="DN719" s="289"/>
    </row>
    <row r="720" spans="1:118" ht="11.25" customHeight="1">
      <c r="A720" s="25">
        <f t="shared" si="1005"/>
        <v>2044</v>
      </c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324"/>
      <c r="BL720" s="324"/>
      <c r="BM720" s="324"/>
      <c r="BN720" s="324"/>
      <c r="BO720" s="324"/>
      <c r="BP720" s="324"/>
      <c r="BQ720" s="324"/>
      <c r="BR720" s="324"/>
      <c r="BS720" s="324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517"/>
      <c r="DI720" s="517"/>
      <c r="DJ720" s="29"/>
      <c r="DK720" s="29"/>
      <c r="DL720" s="29"/>
      <c r="DM720" s="29"/>
      <c r="DN720" s="289"/>
    </row>
    <row r="721" spans="1:118" ht="11.25" customHeight="1">
      <c r="A721" s="25">
        <f t="shared" si="1005"/>
        <v>2045</v>
      </c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324"/>
      <c r="BL721" s="324"/>
      <c r="BM721" s="324"/>
      <c r="BN721" s="324"/>
      <c r="BO721" s="324"/>
      <c r="BP721" s="324"/>
      <c r="BQ721" s="324"/>
      <c r="BR721" s="324"/>
      <c r="BS721" s="324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517"/>
      <c r="DI721" s="517"/>
      <c r="DJ721" s="29"/>
      <c r="DK721" s="29"/>
      <c r="DL721" s="29"/>
      <c r="DM721" s="29"/>
      <c r="DN721" s="289"/>
    </row>
    <row r="722" spans="1:118" ht="11.2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G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324"/>
      <c r="BL722" s="324"/>
      <c r="BM722" s="324"/>
      <c r="BN722" s="324"/>
      <c r="BO722" s="324"/>
      <c r="BP722" s="324"/>
      <c r="BQ722" s="324"/>
      <c r="BR722" s="324"/>
      <c r="BS722" s="324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517"/>
      <c r="DI722" s="517"/>
      <c r="DJ722" s="29"/>
      <c r="DK722" s="29"/>
      <c r="DL722" s="29"/>
      <c r="DM722" s="29"/>
      <c r="DN722" s="289"/>
    </row>
    <row r="723" spans="1:118" ht="11.25" customHeight="1">
      <c r="AG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324"/>
      <c r="BL723" s="324"/>
      <c r="BM723" s="324"/>
      <c r="BN723" s="324"/>
      <c r="BO723" s="324"/>
      <c r="BP723" s="324"/>
      <c r="BQ723" s="324"/>
      <c r="BR723" s="324"/>
      <c r="BS723" s="324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517"/>
      <c r="DI723" s="517"/>
      <c r="DJ723" s="29"/>
      <c r="DK723" s="29"/>
      <c r="DL723" s="29"/>
      <c r="DM723" s="29"/>
      <c r="DN723" s="289"/>
    </row>
    <row r="724" spans="1:118" ht="11.25" customHeight="1">
      <c r="A724" s="442" t="s">
        <v>150</v>
      </c>
      <c r="F724" s="442" t="s">
        <v>149</v>
      </c>
      <c r="J724" s="239"/>
      <c r="N724" s="449" t="s">
        <v>143</v>
      </c>
      <c r="O724" s="450"/>
      <c r="P724" s="442" t="str">
        <f>A724&amp;"         (BILLING, TWO MONTH LAG)"</f>
        <v>10 09 - SEPA  FIRMING MW          (BILLING, TWO MONTH LAG)</v>
      </c>
      <c r="Q724" s="435"/>
      <c r="R724" s="435"/>
      <c r="S724" s="436"/>
      <c r="T724" s="436"/>
      <c r="AC724" s="449" t="s">
        <v>132</v>
      </c>
      <c r="AG724" s="259"/>
      <c r="AH724" s="259"/>
      <c r="AI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324"/>
      <c r="BL724" s="324"/>
      <c r="BM724" s="324"/>
      <c r="BN724" s="324"/>
      <c r="BO724" s="324"/>
      <c r="BP724" s="324"/>
      <c r="BQ724" s="324"/>
      <c r="BR724" s="324"/>
      <c r="BS724" s="324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517"/>
      <c r="DI724" s="517"/>
      <c r="DJ724" s="29"/>
      <c r="DK724" s="29"/>
      <c r="DL724" s="29"/>
      <c r="DM724" s="29"/>
      <c r="DN724" s="289"/>
    </row>
    <row r="725" spans="1:118" ht="11.25" customHeight="1">
      <c r="A725" s="157" t="s">
        <v>2</v>
      </c>
      <c r="B725" s="260" t="s">
        <v>3</v>
      </c>
      <c r="C725" s="260" t="s">
        <v>4</v>
      </c>
      <c r="D725" s="260" t="s">
        <v>5</v>
      </c>
      <c r="E725" s="260" t="s">
        <v>6</v>
      </c>
      <c r="F725" s="260" t="s">
        <v>7</v>
      </c>
      <c r="G725" s="260" t="s">
        <v>8</v>
      </c>
      <c r="H725" s="260" t="s">
        <v>9</v>
      </c>
      <c r="I725" s="260" t="s">
        <v>10</v>
      </c>
      <c r="J725" s="260" t="s">
        <v>11</v>
      </c>
      <c r="K725" s="260" t="s">
        <v>12</v>
      </c>
      <c r="L725" s="260" t="s">
        <v>13</v>
      </c>
      <c r="M725" s="260" t="s">
        <v>14</v>
      </c>
      <c r="N725" s="452" t="s">
        <v>146</v>
      </c>
      <c r="O725" s="453"/>
      <c r="P725" s="157" t="s">
        <v>2</v>
      </c>
      <c r="Q725" s="260" t="s">
        <v>3</v>
      </c>
      <c r="R725" s="260" t="s">
        <v>4</v>
      </c>
      <c r="S725" s="260" t="s">
        <v>5</v>
      </c>
      <c r="T725" s="260" t="s">
        <v>6</v>
      </c>
      <c r="U725" s="260" t="s">
        <v>7</v>
      </c>
      <c r="V725" s="260" t="s">
        <v>8</v>
      </c>
      <c r="W725" s="260" t="s">
        <v>9</v>
      </c>
      <c r="X725" s="260" t="s">
        <v>10</v>
      </c>
      <c r="Y725" s="260" t="s">
        <v>11</v>
      </c>
      <c r="Z725" s="260" t="s">
        <v>12</v>
      </c>
      <c r="AA725" s="260" t="s">
        <v>13</v>
      </c>
      <c r="AB725" s="260" t="s">
        <v>14</v>
      </c>
      <c r="AC725" s="452" t="s">
        <v>93</v>
      </c>
      <c r="AG725" s="262"/>
      <c r="AH725" s="262"/>
      <c r="AI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324"/>
      <c r="BL725" s="324"/>
      <c r="BM725" s="324"/>
      <c r="BN725" s="324"/>
      <c r="BO725" s="324"/>
      <c r="BP725" s="324"/>
      <c r="BQ725" s="324"/>
      <c r="BR725" s="324"/>
      <c r="BS725" s="324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517"/>
      <c r="DI725" s="517"/>
      <c r="DJ725" s="29"/>
      <c r="DK725" s="29"/>
      <c r="DL725" s="29"/>
      <c r="DM725" s="29"/>
      <c r="DN725" s="289"/>
    </row>
    <row r="726" spans="1:118" ht="11.25" customHeight="1">
      <c r="A726" s="1">
        <f>A686</f>
        <v>2010</v>
      </c>
      <c r="B726" s="310">
        <v>10.8</v>
      </c>
      <c r="C726" s="310">
        <v>17.399999999999999</v>
      </c>
      <c r="D726" s="310">
        <v>18.2</v>
      </c>
      <c r="E726" s="310">
        <v>12.1</v>
      </c>
      <c r="F726" s="310">
        <v>6.8</v>
      </c>
      <c r="G726" s="310">
        <v>17.100000000000001</v>
      </c>
      <c r="H726" s="310">
        <v>13.2</v>
      </c>
      <c r="I726" s="310">
        <v>12.2</v>
      </c>
      <c r="J726" s="310">
        <v>0</v>
      </c>
      <c r="K726" s="310">
        <v>0</v>
      </c>
      <c r="L726" s="310">
        <f t="shared" ref="L726" si="1006">ROUND(Q727/0.9787,1)</f>
        <v>0</v>
      </c>
      <c r="M726" s="310">
        <f t="shared" ref="M726" si="1007">ROUND(R727/0.9787,1)</f>
        <v>0</v>
      </c>
      <c r="N726" s="312">
        <f t="shared" ref="N726:N756" si="1008">MAX(B726:M726)</f>
        <v>18.2</v>
      </c>
      <c r="O726" s="454"/>
      <c r="P726" s="1">
        <f>A726</f>
        <v>2010</v>
      </c>
      <c r="Q726" s="437">
        <v>33.582000000000001</v>
      </c>
      <c r="R726" s="437">
        <v>11.401999999999999</v>
      </c>
      <c r="S726" s="437">
        <v>50.805999999999997</v>
      </c>
      <c r="T726" s="437">
        <v>12.241</v>
      </c>
      <c r="U726" s="437">
        <v>15.775</v>
      </c>
      <c r="V726" s="437">
        <v>38.783000000000001</v>
      </c>
      <c r="W726" s="437">
        <v>24.751000000000001</v>
      </c>
      <c r="X726" s="437">
        <v>7.1459999999999999</v>
      </c>
      <c r="Y726" s="437">
        <v>39.610999999999997</v>
      </c>
      <c r="Z726" s="437">
        <v>29.015999999999998</v>
      </c>
      <c r="AA726" s="437">
        <v>12.675000000000001</v>
      </c>
      <c r="AB726" s="437">
        <v>22.824000000000002</v>
      </c>
      <c r="AC726" s="312">
        <f t="shared" ref="AC726:AC757" si="1009">SUM(Q726:AB726)</f>
        <v>298.61200000000002</v>
      </c>
      <c r="AG726" s="25"/>
      <c r="AH726" s="25"/>
      <c r="AI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324"/>
      <c r="BL726" s="324"/>
      <c r="BM726" s="324"/>
      <c r="BN726" s="324"/>
      <c r="BO726" s="324"/>
      <c r="BP726" s="324"/>
      <c r="BQ726" s="324"/>
      <c r="BR726" s="324"/>
      <c r="BS726" s="324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517"/>
      <c r="DI726" s="517"/>
      <c r="DJ726" s="29"/>
      <c r="DK726" s="29"/>
      <c r="DL726" s="29"/>
      <c r="DM726" s="29"/>
      <c r="DN726" s="289"/>
    </row>
    <row r="727" spans="1:118" ht="11.25" customHeight="1">
      <c r="A727" s="1">
        <f t="shared" ref="A727:A761" si="1010">A687</f>
        <v>2011</v>
      </c>
      <c r="B727" s="481">
        <v>0</v>
      </c>
      <c r="C727" s="481">
        <v>10.217635639113109</v>
      </c>
      <c r="D727" s="481">
        <v>3.0652906917339329</v>
      </c>
      <c r="E727" s="481">
        <v>10.217635639113109</v>
      </c>
      <c r="F727" s="481">
        <v>10.194719135487817</v>
      </c>
      <c r="G727" s="481">
        <v>12.233662962585381</v>
      </c>
      <c r="H727" s="481">
        <v>10.194719135487817</v>
      </c>
      <c r="I727" s="481">
        <v>10.194719135487817</v>
      </c>
      <c r="J727" s="481">
        <v>10.194719135487817</v>
      </c>
      <c r="K727" s="481">
        <v>11.214191049036598</v>
      </c>
      <c r="L727" s="481">
        <v>7.1363033948414722</v>
      </c>
      <c r="M727" s="481">
        <v>10.194719135487817</v>
      </c>
      <c r="N727" s="312">
        <f t="shared" si="1008"/>
        <v>12.233662962585381</v>
      </c>
      <c r="O727" s="454"/>
      <c r="P727" s="1">
        <f t="shared" ref="P727:P761" si="1011">A727</f>
        <v>2011</v>
      </c>
      <c r="Q727" s="437">
        <v>0</v>
      </c>
      <c r="R727" s="437">
        <v>0</v>
      </c>
      <c r="S727" s="495">
        <v>0</v>
      </c>
      <c r="T727" s="495">
        <v>10</v>
      </c>
      <c r="U727" s="495">
        <v>3</v>
      </c>
      <c r="V727" s="495">
        <v>10</v>
      </c>
      <c r="W727" s="495">
        <v>10</v>
      </c>
      <c r="X727" s="495">
        <v>12</v>
      </c>
      <c r="Y727" s="495">
        <v>10</v>
      </c>
      <c r="Z727" s="495">
        <v>10</v>
      </c>
      <c r="AA727" s="495">
        <v>10</v>
      </c>
      <c r="AB727" s="495">
        <v>11</v>
      </c>
      <c r="AC727" s="312">
        <f t="shared" si="1009"/>
        <v>86</v>
      </c>
      <c r="AG727" s="25"/>
      <c r="AH727" s="25"/>
      <c r="AI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324"/>
      <c r="BL727" s="324"/>
      <c r="BM727" s="324"/>
      <c r="BN727" s="324"/>
      <c r="BO727" s="324"/>
      <c r="BP727" s="324"/>
      <c r="BQ727" s="324"/>
      <c r="BR727" s="324"/>
      <c r="BS727" s="324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517"/>
      <c r="DI727" s="517"/>
      <c r="DJ727" s="29"/>
      <c r="DK727" s="29"/>
      <c r="DL727" s="29"/>
      <c r="DM727" s="29"/>
      <c r="DN727" s="289"/>
    </row>
    <row r="728" spans="1:118" ht="11.25" customHeight="1">
      <c r="A728" s="1">
        <f t="shared" si="1010"/>
        <v>2012</v>
      </c>
      <c r="B728" s="205">
        <f>[1]MW!C1002</f>
        <v>27</v>
      </c>
      <c r="C728" s="205">
        <f>[1]MW!D1002</f>
        <v>16</v>
      </c>
      <c r="D728" s="205">
        <f>[1]MW!E1002</f>
        <v>0</v>
      </c>
      <c r="E728" s="205">
        <f>[1]MW!F1002</f>
        <v>0</v>
      </c>
      <c r="F728" s="560">
        <f>[1]MW!G1002</f>
        <v>10</v>
      </c>
      <c r="G728" s="560">
        <f>[1]MW!H1002</f>
        <v>12</v>
      </c>
      <c r="H728" s="560">
        <f>[1]MW!I1002</f>
        <v>10</v>
      </c>
      <c r="I728" s="560">
        <f>[1]MW!J1002</f>
        <v>10</v>
      </c>
      <c r="J728" s="560">
        <f>[1]MW!K1002</f>
        <v>10</v>
      </c>
      <c r="K728" s="560">
        <f>[1]MW!L1002</f>
        <v>11</v>
      </c>
      <c r="L728" s="560">
        <f>[1]MW!M1002</f>
        <v>7</v>
      </c>
      <c r="M728" s="560">
        <f>[1]MW!N1002</f>
        <v>10</v>
      </c>
      <c r="N728" s="312">
        <f t="shared" si="1008"/>
        <v>27</v>
      </c>
      <c r="O728" s="454"/>
      <c r="P728" s="1">
        <f t="shared" si="1011"/>
        <v>2012</v>
      </c>
      <c r="Q728" s="479">
        <f>[1]MW!S1002</f>
        <v>22</v>
      </c>
      <c r="R728" s="479">
        <f>[1]MW!T1002</f>
        <v>30</v>
      </c>
      <c r="S728" s="479">
        <f>[1]MW!U1002</f>
        <v>27</v>
      </c>
      <c r="T728" s="479">
        <f>[1]MW!V1002</f>
        <v>16</v>
      </c>
      <c r="U728" s="479">
        <f>[1]MW!W1002</f>
        <v>0</v>
      </c>
      <c r="V728" s="479">
        <f>[1]MW!X1002</f>
        <v>0</v>
      </c>
      <c r="W728" s="560">
        <f>[1]MW!Y1002</f>
        <v>10</v>
      </c>
      <c r="X728" s="560">
        <f>[1]MW!Z1002</f>
        <v>12</v>
      </c>
      <c r="Y728" s="560">
        <f>[1]MW!AA1002</f>
        <v>10</v>
      </c>
      <c r="Z728" s="560">
        <f>[1]MW!AB1002</f>
        <v>10</v>
      </c>
      <c r="AA728" s="560">
        <f>[1]MW!AC1002</f>
        <v>10</v>
      </c>
      <c r="AB728" s="560">
        <f>[1]MW!AD1002</f>
        <v>11</v>
      </c>
      <c r="AC728" s="312">
        <f t="shared" si="1009"/>
        <v>158</v>
      </c>
      <c r="AG728" s="25"/>
      <c r="AH728" s="25"/>
      <c r="AI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324"/>
      <c r="BL728" s="324"/>
      <c r="BM728" s="324"/>
      <c r="BN728" s="324"/>
      <c r="BO728" s="324"/>
      <c r="BP728" s="324"/>
      <c r="BQ728" s="324"/>
      <c r="BR728" s="324"/>
      <c r="BS728" s="324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517"/>
      <c r="DI728" s="517"/>
      <c r="DJ728" s="29"/>
      <c r="DK728" s="29"/>
      <c r="DL728" s="29"/>
      <c r="DM728" s="29"/>
      <c r="DN728" s="289"/>
    </row>
    <row r="729" spans="1:118" ht="11.25" customHeight="1">
      <c r="A729" s="1">
        <f t="shared" si="1010"/>
        <v>2013</v>
      </c>
      <c r="B729" s="560">
        <f>[3]Demand!C1042</f>
        <v>11.01</v>
      </c>
      <c r="C729" s="560">
        <f>[3]Demand!D1042</f>
        <v>11.01</v>
      </c>
      <c r="D729" s="560">
        <f>[3]Demand!E1042</f>
        <v>10.01</v>
      </c>
      <c r="E729" s="560">
        <f>[3]Demand!F1042</f>
        <v>10.01</v>
      </c>
      <c r="F729" s="560">
        <f>[3]Demand!G1042</f>
        <v>10.01</v>
      </c>
      <c r="G729" s="560">
        <f>[3]Demand!H1042</f>
        <v>12.01</v>
      </c>
      <c r="H729" s="560">
        <f>[3]Demand!I1042</f>
        <v>10.01</v>
      </c>
      <c r="I729" s="560">
        <f>[3]Demand!J1042</f>
        <v>10.01</v>
      </c>
      <c r="J729" s="560">
        <f>[3]Demand!K1042</f>
        <v>10.01</v>
      </c>
      <c r="K729" s="560">
        <f>[3]Demand!L1042</f>
        <v>11.01</v>
      </c>
      <c r="L729" s="560">
        <f>[3]Demand!M1042</f>
        <v>7.01</v>
      </c>
      <c r="M729" s="560">
        <f>[3]Demand!N1042</f>
        <v>10.01</v>
      </c>
      <c r="N729" s="312">
        <f t="shared" si="1008"/>
        <v>12.01</v>
      </c>
      <c r="O729" s="454"/>
      <c r="P729" s="1">
        <f t="shared" si="1011"/>
        <v>2013</v>
      </c>
      <c r="Q729" s="560">
        <f>[3]Demand!S1042</f>
        <v>6.88</v>
      </c>
      <c r="R729" s="560">
        <f>[3]Demand!T1042</f>
        <v>9.83</v>
      </c>
      <c r="S729" s="560">
        <f>[3]Demand!U1042</f>
        <v>10.82</v>
      </c>
      <c r="T729" s="560">
        <f>[3]Demand!V1042</f>
        <v>10.82</v>
      </c>
      <c r="U729" s="560">
        <f>[3]Demand!W1042</f>
        <v>9.83</v>
      </c>
      <c r="V729" s="560">
        <f>[3]Demand!X1042</f>
        <v>9.83</v>
      </c>
      <c r="W729" s="560">
        <f>[3]Demand!Y1042</f>
        <v>9.83</v>
      </c>
      <c r="X729" s="560">
        <f>[3]Demand!Z1042</f>
        <v>11.8</v>
      </c>
      <c r="Y729" s="560">
        <f>[3]Demand!AA1042</f>
        <v>9.83</v>
      </c>
      <c r="Z729" s="560">
        <f>[3]Demand!AB1042</f>
        <v>9.83</v>
      </c>
      <c r="AA729" s="560">
        <f>[3]Demand!AC1042</f>
        <v>9.83</v>
      </c>
      <c r="AB729" s="560">
        <f>[3]Demand!AD1042</f>
        <v>10.82</v>
      </c>
      <c r="AC729" s="312">
        <f t="shared" si="1009"/>
        <v>119.94999999999999</v>
      </c>
      <c r="AG729" s="25"/>
      <c r="AH729" s="25"/>
      <c r="AI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324"/>
      <c r="BL729" s="324"/>
      <c r="BM729" s="324"/>
      <c r="BN729" s="324"/>
      <c r="BO729" s="324"/>
      <c r="BP729" s="324"/>
      <c r="BQ729" s="324"/>
      <c r="BR729" s="324"/>
      <c r="BS729" s="324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517"/>
      <c r="DI729" s="517"/>
      <c r="DJ729" s="29"/>
      <c r="DK729" s="29"/>
      <c r="DL729" s="29"/>
      <c r="DM729" s="29"/>
      <c r="DN729" s="289"/>
    </row>
    <row r="730" spans="1:118" ht="11.25" customHeight="1">
      <c r="A730" s="1">
        <f t="shared" si="1010"/>
        <v>2014</v>
      </c>
      <c r="B730" s="560">
        <f>[3]Demand!C1043</f>
        <v>11.01</v>
      </c>
      <c r="C730" s="560">
        <f>[3]Demand!D1043</f>
        <v>11.01</v>
      </c>
      <c r="D730" s="560">
        <f>[3]Demand!E1043</f>
        <v>10.01</v>
      </c>
      <c r="E730" s="560">
        <f>[3]Demand!F1043</f>
        <v>10.01</v>
      </c>
      <c r="F730" s="560">
        <f>[3]Demand!G1043</f>
        <v>10.01</v>
      </c>
      <c r="G730" s="560">
        <f>[3]Demand!H1043</f>
        <v>12.01</v>
      </c>
      <c r="H730" s="560">
        <f>[3]Demand!I1043</f>
        <v>10.01</v>
      </c>
      <c r="I730" s="560">
        <f>[3]Demand!J1043</f>
        <v>10.01</v>
      </c>
      <c r="J730" s="560">
        <f>[3]Demand!K1043</f>
        <v>10.01</v>
      </c>
      <c r="K730" s="560">
        <f>[3]Demand!L1043</f>
        <v>11.01</v>
      </c>
      <c r="L730" s="560">
        <f>[3]Demand!M1043</f>
        <v>7.01</v>
      </c>
      <c r="M730" s="560">
        <f>[3]Demand!N1043</f>
        <v>10.01</v>
      </c>
      <c r="N730" s="312">
        <f t="shared" si="1008"/>
        <v>12.01</v>
      </c>
      <c r="O730" s="454"/>
      <c r="P730" s="1">
        <f t="shared" si="1011"/>
        <v>2014</v>
      </c>
      <c r="Q730" s="560">
        <f>[3]Demand!S1043</f>
        <v>6.88</v>
      </c>
      <c r="R730" s="560">
        <f>[3]Demand!T1043</f>
        <v>9.83</v>
      </c>
      <c r="S730" s="560">
        <f>[3]Demand!U1043</f>
        <v>10.82</v>
      </c>
      <c r="T730" s="560">
        <f>[3]Demand!V1043</f>
        <v>10.82</v>
      </c>
      <c r="U730" s="560">
        <f>[3]Demand!W1043</f>
        <v>9.83</v>
      </c>
      <c r="V730" s="560">
        <f>[3]Demand!X1043</f>
        <v>9.83</v>
      </c>
      <c r="W730" s="560">
        <f>[3]Demand!Y1043</f>
        <v>9.83</v>
      </c>
      <c r="X730" s="560">
        <f>[3]Demand!Z1043</f>
        <v>11.8</v>
      </c>
      <c r="Y730" s="560">
        <f>[3]Demand!AA1043</f>
        <v>9.83</v>
      </c>
      <c r="Z730" s="560">
        <f>[3]Demand!AB1043</f>
        <v>9.83</v>
      </c>
      <c r="AA730" s="560">
        <f>[3]Demand!AC1043</f>
        <v>9.83</v>
      </c>
      <c r="AB730" s="560">
        <f>[3]Demand!AD1043</f>
        <v>10.82</v>
      </c>
      <c r="AC730" s="312">
        <f t="shared" si="1009"/>
        <v>119.94999999999999</v>
      </c>
      <c r="AG730" s="25"/>
      <c r="AI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324"/>
      <c r="BL730" s="324"/>
      <c r="BM730" s="324"/>
      <c r="BN730" s="324"/>
      <c r="BO730" s="324"/>
      <c r="BP730" s="324"/>
      <c r="BQ730" s="324"/>
      <c r="BR730" s="324"/>
      <c r="BS730" s="324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517"/>
      <c r="DI730" s="517"/>
      <c r="DJ730" s="29"/>
      <c r="DK730" s="29"/>
      <c r="DL730" s="29"/>
      <c r="DM730" s="29"/>
      <c r="DN730" s="289"/>
    </row>
    <row r="731" spans="1:118" ht="11.25" customHeight="1">
      <c r="A731" s="1">
        <f t="shared" si="1010"/>
        <v>2015</v>
      </c>
      <c r="B731" s="560">
        <f>[3]Demand!C1044</f>
        <v>11.01</v>
      </c>
      <c r="C731" s="560">
        <f>[3]Demand!D1044</f>
        <v>11.01</v>
      </c>
      <c r="D731" s="560">
        <f>[3]Demand!E1044</f>
        <v>10.01</v>
      </c>
      <c r="E731" s="560">
        <f>[3]Demand!F1044</f>
        <v>10.01</v>
      </c>
      <c r="F731" s="560">
        <f>[3]Demand!G1044</f>
        <v>10.01</v>
      </c>
      <c r="G731" s="560">
        <f>[3]Demand!H1044</f>
        <v>12.01</v>
      </c>
      <c r="H731" s="560">
        <f>[3]Demand!I1044</f>
        <v>10.01</v>
      </c>
      <c r="I731" s="560">
        <f>[3]Demand!J1044</f>
        <v>10.01</v>
      </c>
      <c r="J731" s="560">
        <f>[3]Demand!K1044</f>
        <v>10.01</v>
      </c>
      <c r="K731" s="560">
        <f>[3]Demand!L1044</f>
        <v>11.01</v>
      </c>
      <c r="L731" s="560">
        <f>[3]Demand!M1044</f>
        <v>7.01</v>
      </c>
      <c r="M731" s="560">
        <f>[3]Demand!N1044</f>
        <v>10.01</v>
      </c>
      <c r="N731" s="312">
        <f t="shared" si="1008"/>
        <v>12.01</v>
      </c>
      <c r="O731" s="454"/>
      <c r="P731" s="1">
        <f t="shared" si="1011"/>
        <v>2015</v>
      </c>
      <c r="Q731" s="560">
        <f>[3]Demand!S1044</f>
        <v>6.88</v>
      </c>
      <c r="R731" s="560">
        <f>[3]Demand!T1044</f>
        <v>9.83</v>
      </c>
      <c r="S731" s="560">
        <f>[3]Demand!U1044</f>
        <v>10.82</v>
      </c>
      <c r="T731" s="560">
        <f>[3]Demand!V1044</f>
        <v>10.82</v>
      </c>
      <c r="U731" s="560">
        <f>[3]Demand!W1044</f>
        <v>9.83</v>
      </c>
      <c r="V731" s="560">
        <f>[3]Demand!X1044</f>
        <v>9.83</v>
      </c>
      <c r="W731" s="560">
        <f>[3]Demand!Y1044</f>
        <v>9.83</v>
      </c>
      <c r="X731" s="560">
        <f>[3]Demand!Z1044</f>
        <v>11.8</v>
      </c>
      <c r="Y731" s="560">
        <f>[3]Demand!AA1044</f>
        <v>9.83</v>
      </c>
      <c r="Z731" s="560">
        <f>[3]Demand!AB1044</f>
        <v>9.83</v>
      </c>
      <c r="AA731" s="560">
        <f>[3]Demand!AC1044</f>
        <v>9.83</v>
      </c>
      <c r="AB731" s="560">
        <f>[3]Demand!AD1044</f>
        <v>10.82</v>
      </c>
      <c r="AC731" s="312">
        <f t="shared" si="1009"/>
        <v>119.94999999999999</v>
      </c>
      <c r="AI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324"/>
      <c r="BL731" s="324"/>
      <c r="BM731" s="324"/>
      <c r="BN731" s="324"/>
      <c r="BO731" s="324"/>
      <c r="BP731" s="324"/>
      <c r="BQ731" s="324"/>
      <c r="BR731" s="324"/>
      <c r="BS731" s="324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517"/>
      <c r="DI731" s="517"/>
      <c r="DJ731" s="29"/>
      <c r="DK731" s="29"/>
      <c r="DL731" s="29"/>
      <c r="DM731" s="29"/>
      <c r="DN731" s="289"/>
    </row>
    <row r="732" spans="1:118" ht="11.25" customHeight="1">
      <c r="A732" s="1">
        <f t="shared" si="1010"/>
        <v>2016</v>
      </c>
      <c r="B732" s="560">
        <f>[3]Demand!C1045</f>
        <v>11.01</v>
      </c>
      <c r="C732" s="560">
        <f>[3]Demand!D1045</f>
        <v>11.01</v>
      </c>
      <c r="D732" s="560">
        <f>[3]Demand!E1045</f>
        <v>10.01</v>
      </c>
      <c r="E732" s="560">
        <f>[3]Demand!F1045</f>
        <v>10.01</v>
      </c>
      <c r="F732" s="560">
        <f>[3]Demand!G1045</f>
        <v>10.01</v>
      </c>
      <c r="G732" s="560">
        <f>[3]Demand!H1045</f>
        <v>12.01</v>
      </c>
      <c r="H732" s="560">
        <f>[3]Demand!I1045</f>
        <v>10.01</v>
      </c>
      <c r="I732" s="560">
        <f>[3]Demand!J1045</f>
        <v>10.01</v>
      </c>
      <c r="J732" s="560">
        <f>[3]Demand!K1045</f>
        <v>10.01</v>
      </c>
      <c r="K732" s="560">
        <f>[3]Demand!L1045</f>
        <v>11.01</v>
      </c>
      <c r="L732" s="560">
        <f>[3]Demand!M1045</f>
        <v>7.01</v>
      </c>
      <c r="M732" s="560">
        <f>[3]Demand!N1045</f>
        <v>10.01</v>
      </c>
      <c r="N732" s="312">
        <f t="shared" si="1008"/>
        <v>12.01</v>
      </c>
      <c r="O732" s="454"/>
      <c r="P732" s="1">
        <f t="shared" si="1011"/>
        <v>2016</v>
      </c>
      <c r="Q732" s="560">
        <f>[3]Demand!S1045</f>
        <v>6.88</v>
      </c>
      <c r="R732" s="560">
        <f>[3]Demand!T1045</f>
        <v>9.83</v>
      </c>
      <c r="S732" s="560">
        <f>[3]Demand!U1045</f>
        <v>10.82</v>
      </c>
      <c r="T732" s="560">
        <f>[3]Demand!V1045</f>
        <v>10.82</v>
      </c>
      <c r="U732" s="560">
        <f>[3]Demand!W1045</f>
        <v>9.83</v>
      </c>
      <c r="V732" s="560">
        <f>[3]Demand!X1045</f>
        <v>9.83</v>
      </c>
      <c r="W732" s="560">
        <f>[3]Demand!Y1045</f>
        <v>9.83</v>
      </c>
      <c r="X732" s="560">
        <f>[3]Demand!Z1045</f>
        <v>11.8</v>
      </c>
      <c r="Y732" s="560">
        <f>[3]Demand!AA1045</f>
        <v>9.83</v>
      </c>
      <c r="Z732" s="560">
        <f>[3]Demand!AB1045</f>
        <v>9.83</v>
      </c>
      <c r="AA732" s="560">
        <f>[3]Demand!AC1045</f>
        <v>9.83</v>
      </c>
      <c r="AB732" s="560">
        <f>[3]Demand!AD1045</f>
        <v>10.82</v>
      </c>
      <c r="AC732" s="312">
        <f t="shared" si="1009"/>
        <v>119.94999999999999</v>
      </c>
      <c r="AI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324"/>
      <c r="BL732" s="324"/>
      <c r="BM732" s="324"/>
      <c r="BN732" s="324"/>
      <c r="BO732" s="324"/>
      <c r="BP732" s="324"/>
      <c r="BQ732" s="324"/>
      <c r="BR732" s="324"/>
      <c r="BS732" s="324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517"/>
      <c r="DI732" s="517"/>
      <c r="DJ732" s="29"/>
      <c r="DK732" s="29"/>
      <c r="DL732" s="29"/>
      <c r="DM732" s="29"/>
      <c r="DN732" s="289"/>
    </row>
    <row r="733" spans="1:118" ht="11.25" customHeight="1">
      <c r="A733" s="1">
        <f t="shared" si="1010"/>
        <v>2017</v>
      </c>
      <c r="B733" s="560">
        <f>[3]Demand!C1046</f>
        <v>11.01</v>
      </c>
      <c r="C733" s="560">
        <f>[3]Demand!D1046</f>
        <v>11.01</v>
      </c>
      <c r="D733" s="560">
        <f>[3]Demand!E1046</f>
        <v>10.01</v>
      </c>
      <c r="E733" s="560">
        <f>[3]Demand!F1046</f>
        <v>10.01</v>
      </c>
      <c r="F733" s="560">
        <f>[3]Demand!G1046</f>
        <v>10.01</v>
      </c>
      <c r="G733" s="560">
        <f>[3]Demand!H1046</f>
        <v>12.01</v>
      </c>
      <c r="H733" s="560">
        <f>[3]Demand!I1046</f>
        <v>10.01</v>
      </c>
      <c r="I733" s="560">
        <f>[3]Demand!J1046</f>
        <v>10.01</v>
      </c>
      <c r="J733" s="560">
        <f>[3]Demand!K1046</f>
        <v>10.01</v>
      </c>
      <c r="K733" s="560">
        <f>[3]Demand!L1046</f>
        <v>11.01</v>
      </c>
      <c r="L733" s="560">
        <f>[3]Demand!M1046</f>
        <v>7.01</v>
      </c>
      <c r="M733" s="560">
        <f>[3]Demand!N1046</f>
        <v>10.01</v>
      </c>
      <c r="N733" s="312">
        <f t="shared" si="1008"/>
        <v>12.01</v>
      </c>
      <c r="O733" s="454"/>
      <c r="P733" s="1">
        <f t="shared" si="1011"/>
        <v>2017</v>
      </c>
      <c r="Q733" s="560">
        <f>[3]Demand!S1046</f>
        <v>6.88</v>
      </c>
      <c r="R733" s="560">
        <f>[3]Demand!T1046</f>
        <v>9.83</v>
      </c>
      <c r="S733" s="560">
        <f>[3]Demand!U1046</f>
        <v>10.82</v>
      </c>
      <c r="T733" s="560">
        <f>[3]Demand!V1046</f>
        <v>10.82</v>
      </c>
      <c r="U733" s="560">
        <f>[3]Demand!W1046</f>
        <v>9.83</v>
      </c>
      <c r="V733" s="560">
        <f>[3]Demand!X1046</f>
        <v>9.83</v>
      </c>
      <c r="W733" s="560">
        <f>[3]Demand!Y1046</f>
        <v>9.83</v>
      </c>
      <c r="X733" s="560">
        <f>[3]Demand!Z1046</f>
        <v>11.8</v>
      </c>
      <c r="Y733" s="560">
        <f>[3]Demand!AA1046</f>
        <v>9.83</v>
      </c>
      <c r="Z733" s="560">
        <f>[3]Demand!AB1046</f>
        <v>9.83</v>
      </c>
      <c r="AA733" s="560">
        <f>[3]Demand!AC1046</f>
        <v>9.83</v>
      </c>
      <c r="AB733" s="560">
        <f>[3]Demand!AD1046</f>
        <v>10.82</v>
      </c>
      <c r="AC733" s="312">
        <f t="shared" si="1009"/>
        <v>119.94999999999999</v>
      </c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324"/>
      <c r="BL733" s="324"/>
      <c r="BM733" s="324"/>
      <c r="BN733" s="324"/>
      <c r="BO733" s="324"/>
      <c r="BP733" s="324"/>
      <c r="BQ733" s="324"/>
      <c r="BR733" s="324"/>
      <c r="BS733" s="324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517"/>
      <c r="DI733" s="517"/>
      <c r="DJ733" s="29"/>
      <c r="DK733" s="29"/>
      <c r="DL733" s="29"/>
      <c r="DM733" s="29"/>
      <c r="DN733" s="289"/>
    </row>
    <row r="734" spans="1:118" ht="11.25" customHeight="1">
      <c r="A734" s="1">
        <f t="shared" si="1010"/>
        <v>2018</v>
      </c>
      <c r="B734" s="560">
        <f>[3]Demand!C1047</f>
        <v>11.01</v>
      </c>
      <c r="C734" s="560">
        <f>[3]Demand!D1047</f>
        <v>11.01</v>
      </c>
      <c r="D734" s="560">
        <f>[3]Demand!E1047</f>
        <v>10.01</v>
      </c>
      <c r="E734" s="560">
        <f>[3]Demand!F1047</f>
        <v>10.01</v>
      </c>
      <c r="F734" s="560">
        <f>[3]Demand!G1047</f>
        <v>10.01</v>
      </c>
      <c r="G734" s="560">
        <f>[3]Demand!H1047</f>
        <v>12.01</v>
      </c>
      <c r="H734" s="560">
        <f>[3]Demand!I1047</f>
        <v>10.01</v>
      </c>
      <c r="I734" s="560">
        <f>[3]Demand!J1047</f>
        <v>10.01</v>
      </c>
      <c r="J734" s="560">
        <f>[3]Demand!K1047</f>
        <v>10.01</v>
      </c>
      <c r="K734" s="560">
        <f>[3]Demand!L1047</f>
        <v>11.01</v>
      </c>
      <c r="L734" s="560">
        <f>[3]Demand!M1047</f>
        <v>7.01</v>
      </c>
      <c r="M734" s="560">
        <f>[3]Demand!N1047</f>
        <v>10.01</v>
      </c>
      <c r="N734" s="312">
        <f t="shared" si="1008"/>
        <v>12.01</v>
      </c>
      <c r="O734" s="454"/>
      <c r="P734" s="1">
        <f t="shared" si="1011"/>
        <v>2018</v>
      </c>
      <c r="Q734" s="560">
        <f>[3]Demand!S1047</f>
        <v>6.88</v>
      </c>
      <c r="R734" s="560">
        <f>[3]Demand!T1047</f>
        <v>9.83</v>
      </c>
      <c r="S734" s="560">
        <f>[3]Demand!U1047</f>
        <v>10.82</v>
      </c>
      <c r="T734" s="560">
        <f>[3]Demand!V1047</f>
        <v>10.82</v>
      </c>
      <c r="U734" s="560">
        <f>[3]Demand!W1047</f>
        <v>9.83</v>
      </c>
      <c r="V734" s="560">
        <f>[3]Demand!X1047</f>
        <v>9.83</v>
      </c>
      <c r="W734" s="560">
        <f>[3]Demand!Y1047</f>
        <v>9.83</v>
      </c>
      <c r="X734" s="560">
        <f>[3]Demand!Z1047</f>
        <v>11.8</v>
      </c>
      <c r="Y734" s="560">
        <f>[3]Demand!AA1047</f>
        <v>9.83</v>
      </c>
      <c r="Z734" s="560">
        <f>[3]Demand!AB1047</f>
        <v>9.83</v>
      </c>
      <c r="AA734" s="560">
        <f>[3]Demand!AC1047</f>
        <v>9.83</v>
      </c>
      <c r="AB734" s="560">
        <f>[3]Demand!AD1047</f>
        <v>10.82</v>
      </c>
      <c r="AC734" s="312">
        <f t="shared" si="1009"/>
        <v>119.94999999999999</v>
      </c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324"/>
      <c r="BL734" s="324"/>
      <c r="BM734" s="324"/>
      <c r="BN734" s="324"/>
      <c r="BO734" s="324"/>
      <c r="BP734" s="324"/>
      <c r="BQ734" s="324"/>
      <c r="BR734" s="324"/>
      <c r="BS734" s="324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517"/>
      <c r="DI734" s="517"/>
      <c r="DJ734" s="29"/>
      <c r="DK734" s="29"/>
      <c r="DL734" s="29"/>
      <c r="DM734" s="29"/>
      <c r="DN734" s="289"/>
    </row>
    <row r="735" spans="1:118" ht="11.25" customHeight="1">
      <c r="A735" s="1">
        <f t="shared" si="1010"/>
        <v>2019</v>
      </c>
      <c r="B735" s="560">
        <f>[3]Demand!C1048</f>
        <v>11.01</v>
      </c>
      <c r="C735" s="560">
        <f>[3]Demand!D1048</f>
        <v>11.01</v>
      </c>
      <c r="D735" s="560">
        <f>[3]Demand!E1048</f>
        <v>10.01</v>
      </c>
      <c r="E735" s="560">
        <f>[3]Demand!F1048</f>
        <v>10.01</v>
      </c>
      <c r="F735" s="560">
        <f>[3]Demand!G1048</f>
        <v>10.01</v>
      </c>
      <c r="G735" s="560">
        <f>[3]Demand!H1048</f>
        <v>12.01</v>
      </c>
      <c r="H735" s="560">
        <f>[3]Demand!I1048</f>
        <v>10.01</v>
      </c>
      <c r="I735" s="560">
        <f>[3]Demand!J1048</f>
        <v>10.01</v>
      </c>
      <c r="J735" s="560">
        <f>[3]Demand!K1048</f>
        <v>10.01</v>
      </c>
      <c r="K735" s="560">
        <f>[3]Demand!L1048</f>
        <v>11.01</v>
      </c>
      <c r="L735" s="560">
        <f>[3]Demand!M1048</f>
        <v>7.01</v>
      </c>
      <c r="M735" s="560">
        <f>[3]Demand!N1048</f>
        <v>10.01</v>
      </c>
      <c r="N735" s="312">
        <f t="shared" si="1008"/>
        <v>12.01</v>
      </c>
      <c r="O735" s="454"/>
      <c r="P735" s="1">
        <f t="shared" si="1011"/>
        <v>2019</v>
      </c>
      <c r="Q735" s="560">
        <f>[3]Demand!S1048</f>
        <v>6.88</v>
      </c>
      <c r="R735" s="560">
        <f>[3]Demand!T1048</f>
        <v>9.83</v>
      </c>
      <c r="S735" s="560">
        <f>[3]Demand!U1048</f>
        <v>10.82</v>
      </c>
      <c r="T735" s="560">
        <f>[3]Demand!V1048</f>
        <v>10.82</v>
      </c>
      <c r="U735" s="560">
        <f>[3]Demand!W1048</f>
        <v>9.83</v>
      </c>
      <c r="V735" s="560">
        <f>[3]Demand!X1048</f>
        <v>9.83</v>
      </c>
      <c r="W735" s="560">
        <f>[3]Demand!Y1048</f>
        <v>9.83</v>
      </c>
      <c r="X735" s="560">
        <f>[3]Demand!Z1048</f>
        <v>11.8</v>
      </c>
      <c r="Y735" s="560">
        <f>[3]Demand!AA1048</f>
        <v>9.83</v>
      </c>
      <c r="Z735" s="560">
        <f>[3]Demand!AB1048</f>
        <v>9.83</v>
      </c>
      <c r="AA735" s="560">
        <f>[3]Demand!AC1048</f>
        <v>9.83</v>
      </c>
      <c r="AB735" s="560">
        <f>[3]Demand!AD1048</f>
        <v>10.82</v>
      </c>
      <c r="AC735" s="312">
        <f t="shared" si="1009"/>
        <v>119.94999999999999</v>
      </c>
      <c r="AI735" s="26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324"/>
      <c r="BL735" s="324"/>
      <c r="BM735" s="324"/>
      <c r="BN735" s="324"/>
      <c r="BO735" s="324"/>
      <c r="BP735" s="324"/>
      <c r="BQ735" s="324"/>
      <c r="BR735" s="324"/>
      <c r="BS735" s="324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517"/>
      <c r="DI735" s="517"/>
      <c r="DJ735" s="29"/>
      <c r="DK735" s="29"/>
      <c r="DL735" s="29"/>
      <c r="DM735" s="29"/>
      <c r="DN735" s="289"/>
    </row>
    <row r="736" spans="1:118" ht="11.25" customHeight="1">
      <c r="A736" s="1">
        <f t="shared" si="1010"/>
        <v>2020</v>
      </c>
      <c r="B736" s="560">
        <f>[3]Demand!C1049</f>
        <v>11.01</v>
      </c>
      <c r="C736" s="560">
        <f>[3]Demand!D1049</f>
        <v>11.01</v>
      </c>
      <c r="D736" s="560">
        <f>[3]Demand!E1049</f>
        <v>10.01</v>
      </c>
      <c r="E736" s="560">
        <f>[3]Demand!F1049</f>
        <v>10.01</v>
      </c>
      <c r="F736" s="560">
        <f>[3]Demand!G1049</f>
        <v>10.01</v>
      </c>
      <c r="G736" s="560">
        <f>[3]Demand!H1049</f>
        <v>12.01</v>
      </c>
      <c r="H736" s="560">
        <f>[3]Demand!I1049</f>
        <v>10.01</v>
      </c>
      <c r="I736" s="560">
        <f>[3]Demand!J1049</f>
        <v>10.01</v>
      </c>
      <c r="J736" s="560">
        <f>[3]Demand!K1049</f>
        <v>10.01</v>
      </c>
      <c r="K736" s="560">
        <f>[3]Demand!L1049</f>
        <v>11.01</v>
      </c>
      <c r="L736" s="560">
        <f>[3]Demand!M1049</f>
        <v>7.01</v>
      </c>
      <c r="M736" s="560">
        <f>[3]Demand!N1049</f>
        <v>10.01</v>
      </c>
      <c r="N736" s="312">
        <f t="shared" si="1008"/>
        <v>12.01</v>
      </c>
      <c r="O736" s="454"/>
      <c r="P736" s="1">
        <f t="shared" si="1011"/>
        <v>2020</v>
      </c>
      <c r="Q736" s="560">
        <f>[3]Demand!S1049</f>
        <v>6.88</v>
      </c>
      <c r="R736" s="560">
        <f>[3]Demand!T1049</f>
        <v>9.83</v>
      </c>
      <c r="S736" s="560">
        <f>[3]Demand!U1049</f>
        <v>10.82</v>
      </c>
      <c r="T736" s="560">
        <f>[3]Demand!V1049</f>
        <v>10.82</v>
      </c>
      <c r="U736" s="560">
        <f>[3]Demand!W1049</f>
        <v>9.83</v>
      </c>
      <c r="V736" s="560">
        <f>[3]Demand!X1049</f>
        <v>9.83</v>
      </c>
      <c r="W736" s="560">
        <f>[3]Demand!Y1049</f>
        <v>9.83</v>
      </c>
      <c r="X736" s="560">
        <f>[3]Demand!Z1049</f>
        <v>11.8</v>
      </c>
      <c r="Y736" s="560">
        <f>[3]Demand!AA1049</f>
        <v>9.83</v>
      </c>
      <c r="Z736" s="560">
        <f>[3]Demand!AB1049</f>
        <v>9.83</v>
      </c>
      <c r="AA736" s="560">
        <f>[3]Demand!AC1049</f>
        <v>9.83</v>
      </c>
      <c r="AB736" s="560">
        <f>[3]Demand!AD1049</f>
        <v>10.82</v>
      </c>
      <c r="AC736" s="312">
        <f t="shared" si="1009"/>
        <v>119.94999999999999</v>
      </c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324"/>
      <c r="BL736" s="324"/>
      <c r="BM736" s="324"/>
      <c r="BN736" s="324"/>
      <c r="BO736" s="324"/>
      <c r="BP736" s="324"/>
      <c r="BQ736" s="324"/>
      <c r="BR736" s="324"/>
      <c r="BS736" s="324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517"/>
      <c r="DI736" s="517"/>
      <c r="DJ736" s="29"/>
      <c r="DK736" s="29"/>
      <c r="DL736" s="29"/>
      <c r="DM736" s="29"/>
      <c r="DN736" s="289"/>
    </row>
    <row r="737" spans="1:118" ht="11.25" customHeight="1">
      <c r="A737" s="1">
        <f t="shared" si="1010"/>
        <v>2021</v>
      </c>
      <c r="B737" s="560">
        <f>[3]Demand!C1050</f>
        <v>11.01</v>
      </c>
      <c r="C737" s="560">
        <f>[3]Demand!D1050</f>
        <v>11.01</v>
      </c>
      <c r="D737" s="560">
        <f>[3]Demand!E1050</f>
        <v>10.01</v>
      </c>
      <c r="E737" s="560">
        <f>[3]Demand!F1050</f>
        <v>10.01</v>
      </c>
      <c r="F737" s="560">
        <f>[3]Demand!G1050</f>
        <v>10.01</v>
      </c>
      <c r="G737" s="560">
        <f>[3]Demand!H1050</f>
        <v>12.01</v>
      </c>
      <c r="H737" s="560">
        <f>[3]Demand!I1050</f>
        <v>10.01</v>
      </c>
      <c r="I737" s="560">
        <f>[3]Demand!J1050</f>
        <v>10.01</v>
      </c>
      <c r="J737" s="560">
        <f>[3]Demand!K1050</f>
        <v>10.01</v>
      </c>
      <c r="K737" s="560">
        <f>[3]Demand!L1050</f>
        <v>11.01</v>
      </c>
      <c r="L737" s="560">
        <f>[3]Demand!M1050</f>
        <v>7.01</v>
      </c>
      <c r="M737" s="560">
        <f>[3]Demand!N1050</f>
        <v>10.01</v>
      </c>
      <c r="N737" s="312">
        <f t="shared" si="1008"/>
        <v>12.01</v>
      </c>
      <c r="O737" s="454"/>
      <c r="P737" s="1">
        <f t="shared" si="1011"/>
        <v>2021</v>
      </c>
      <c r="Q737" s="560">
        <f>[3]Demand!S1050</f>
        <v>6.88</v>
      </c>
      <c r="R737" s="560">
        <f>[3]Demand!T1050</f>
        <v>9.83</v>
      </c>
      <c r="S737" s="560">
        <f>[3]Demand!U1050</f>
        <v>10.82</v>
      </c>
      <c r="T737" s="560">
        <f>[3]Demand!V1050</f>
        <v>10.82</v>
      </c>
      <c r="U737" s="560">
        <f>[3]Demand!W1050</f>
        <v>9.83</v>
      </c>
      <c r="V737" s="560">
        <f>[3]Demand!X1050</f>
        <v>9.83</v>
      </c>
      <c r="W737" s="560">
        <f>[3]Demand!Y1050</f>
        <v>9.83</v>
      </c>
      <c r="X737" s="560">
        <f>[3]Demand!Z1050</f>
        <v>11.8</v>
      </c>
      <c r="Y737" s="560">
        <f>[3]Demand!AA1050</f>
        <v>9.83</v>
      </c>
      <c r="Z737" s="560">
        <f>[3]Demand!AB1050</f>
        <v>9.83</v>
      </c>
      <c r="AA737" s="560">
        <f>[3]Demand!AC1050</f>
        <v>9.83</v>
      </c>
      <c r="AB737" s="560">
        <f>[3]Demand!AD1050</f>
        <v>10.82</v>
      </c>
      <c r="AC737" s="312">
        <f t="shared" si="1009"/>
        <v>119.94999999999999</v>
      </c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324"/>
      <c r="BL737" s="324"/>
      <c r="BM737" s="324"/>
      <c r="BN737" s="324"/>
      <c r="BO737" s="324"/>
      <c r="BP737" s="324"/>
      <c r="BQ737" s="324"/>
      <c r="BR737" s="324"/>
      <c r="BS737" s="324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517"/>
      <c r="DI737" s="517"/>
      <c r="DJ737" s="29"/>
      <c r="DK737" s="29"/>
      <c r="DL737" s="29"/>
      <c r="DM737" s="29"/>
      <c r="DN737" s="289"/>
    </row>
    <row r="738" spans="1:118" ht="11.25" customHeight="1">
      <c r="A738" s="1">
        <f t="shared" si="1010"/>
        <v>2022</v>
      </c>
      <c r="B738" s="560">
        <f>[3]Demand!C1051</f>
        <v>11.01</v>
      </c>
      <c r="C738" s="560">
        <f>[3]Demand!D1051</f>
        <v>11.01</v>
      </c>
      <c r="D738" s="560">
        <f>[3]Demand!E1051</f>
        <v>10.01</v>
      </c>
      <c r="E738" s="560">
        <f>[3]Demand!F1051</f>
        <v>10.01</v>
      </c>
      <c r="F738" s="560">
        <f>[3]Demand!G1051</f>
        <v>10.01</v>
      </c>
      <c r="G738" s="560">
        <f>[3]Demand!H1051</f>
        <v>12.01</v>
      </c>
      <c r="H738" s="560">
        <f>[3]Demand!I1051</f>
        <v>10.01</v>
      </c>
      <c r="I738" s="560">
        <f>[3]Demand!J1051</f>
        <v>10.01</v>
      </c>
      <c r="J738" s="560">
        <f>[3]Demand!K1051</f>
        <v>10.01</v>
      </c>
      <c r="K738" s="560">
        <f>[3]Demand!L1051</f>
        <v>11.01</v>
      </c>
      <c r="L738" s="560">
        <f>[3]Demand!M1051</f>
        <v>7.01</v>
      </c>
      <c r="M738" s="560">
        <f>[3]Demand!N1051</f>
        <v>10.01</v>
      </c>
      <c r="N738" s="312">
        <f t="shared" si="1008"/>
        <v>12.01</v>
      </c>
      <c r="O738" s="454"/>
      <c r="P738" s="1">
        <f t="shared" si="1011"/>
        <v>2022</v>
      </c>
      <c r="Q738" s="560">
        <f>[3]Demand!S1051</f>
        <v>6.88</v>
      </c>
      <c r="R738" s="560">
        <f>[3]Demand!T1051</f>
        <v>9.83</v>
      </c>
      <c r="S738" s="560">
        <f>[3]Demand!U1051</f>
        <v>10.82</v>
      </c>
      <c r="T738" s="560">
        <f>[3]Demand!V1051</f>
        <v>10.82</v>
      </c>
      <c r="U738" s="560">
        <f>[3]Demand!W1051</f>
        <v>9.83</v>
      </c>
      <c r="V738" s="560">
        <f>[3]Demand!X1051</f>
        <v>9.83</v>
      </c>
      <c r="W738" s="560">
        <f>[3]Demand!Y1051</f>
        <v>9.83</v>
      </c>
      <c r="X738" s="560">
        <f>[3]Demand!Z1051</f>
        <v>11.8</v>
      </c>
      <c r="Y738" s="560">
        <f>[3]Demand!AA1051</f>
        <v>9.83</v>
      </c>
      <c r="Z738" s="560">
        <f>[3]Demand!AB1051</f>
        <v>9.83</v>
      </c>
      <c r="AA738" s="560">
        <f>[3]Demand!AC1051</f>
        <v>9.83</v>
      </c>
      <c r="AB738" s="560">
        <f>[3]Demand!AD1051</f>
        <v>10.82</v>
      </c>
      <c r="AC738" s="312">
        <f t="shared" si="1009"/>
        <v>119.94999999999999</v>
      </c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324"/>
      <c r="BL738" s="324"/>
      <c r="BM738" s="324"/>
      <c r="BN738" s="324"/>
      <c r="BO738" s="324"/>
      <c r="BP738" s="324"/>
      <c r="BQ738" s="324"/>
      <c r="BR738" s="324"/>
      <c r="BS738" s="324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517"/>
      <c r="DI738" s="517"/>
      <c r="DJ738" s="29"/>
      <c r="DK738" s="29"/>
      <c r="DL738" s="29"/>
      <c r="DM738" s="29"/>
      <c r="DN738" s="289"/>
    </row>
    <row r="739" spans="1:118" ht="11.25" customHeight="1">
      <c r="A739" s="1">
        <f t="shared" si="1010"/>
        <v>2023</v>
      </c>
      <c r="B739" s="560">
        <f>[3]Demand!C1052</f>
        <v>11.01</v>
      </c>
      <c r="C739" s="560">
        <f>[3]Demand!D1052</f>
        <v>11.01</v>
      </c>
      <c r="D739" s="560">
        <f>[3]Demand!E1052</f>
        <v>10.01</v>
      </c>
      <c r="E739" s="560">
        <f>[3]Demand!F1052</f>
        <v>10.01</v>
      </c>
      <c r="F739" s="560">
        <f>[3]Demand!G1052</f>
        <v>10.01</v>
      </c>
      <c r="G739" s="560">
        <f>[3]Demand!H1052</f>
        <v>12.01</v>
      </c>
      <c r="H739" s="560">
        <f>[3]Demand!I1052</f>
        <v>10.01</v>
      </c>
      <c r="I739" s="560">
        <f>[3]Demand!J1052</f>
        <v>10.01</v>
      </c>
      <c r="J739" s="560">
        <f>[3]Demand!K1052</f>
        <v>10.01</v>
      </c>
      <c r="K739" s="560">
        <f>[3]Demand!L1052</f>
        <v>11.01</v>
      </c>
      <c r="L739" s="560">
        <f>[3]Demand!M1052</f>
        <v>7.01</v>
      </c>
      <c r="M739" s="560">
        <f>[3]Demand!N1052</f>
        <v>10.01</v>
      </c>
      <c r="N739" s="312">
        <f t="shared" si="1008"/>
        <v>12.01</v>
      </c>
      <c r="O739" s="454"/>
      <c r="P739" s="1">
        <f t="shared" si="1011"/>
        <v>2023</v>
      </c>
      <c r="Q739" s="560">
        <f>[3]Demand!S1052</f>
        <v>6.88</v>
      </c>
      <c r="R739" s="560">
        <f>[3]Demand!T1052</f>
        <v>9.83</v>
      </c>
      <c r="S739" s="560">
        <f>[3]Demand!U1052</f>
        <v>10.82</v>
      </c>
      <c r="T739" s="560">
        <f>[3]Demand!V1052</f>
        <v>10.82</v>
      </c>
      <c r="U739" s="560">
        <f>[3]Demand!W1052</f>
        <v>9.83</v>
      </c>
      <c r="V739" s="560">
        <f>[3]Demand!X1052</f>
        <v>9.83</v>
      </c>
      <c r="W739" s="560">
        <f>[3]Demand!Y1052</f>
        <v>9.83</v>
      </c>
      <c r="X739" s="560">
        <f>[3]Demand!Z1052</f>
        <v>11.8</v>
      </c>
      <c r="Y739" s="560">
        <f>[3]Demand!AA1052</f>
        <v>9.83</v>
      </c>
      <c r="Z739" s="560">
        <f>[3]Demand!AB1052</f>
        <v>9.83</v>
      </c>
      <c r="AA739" s="560">
        <f>[3]Demand!AC1052</f>
        <v>9.83</v>
      </c>
      <c r="AB739" s="560">
        <f>[3]Demand!AD1052</f>
        <v>10.82</v>
      </c>
      <c r="AC739" s="312">
        <f t="shared" si="1009"/>
        <v>119.94999999999999</v>
      </c>
      <c r="AI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324"/>
      <c r="BL739" s="324"/>
      <c r="BM739" s="324"/>
      <c r="BN739" s="324"/>
      <c r="BO739" s="324"/>
      <c r="BP739" s="324"/>
      <c r="BQ739" s="324"/>
      <c r="BR739" s="324"/>
      <c r="BS739" s="324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517"/>
      <c r="DI739" s="517"/>
      <c r="DJ739" s="29"/>
      <c r="DK739" s="29"/>
      <c r="DL739" s="29"/>
      <c r="DM739" s="29"/>
      <c r="DN739" s="289"/>
    </row>
    <row r="740" spans="1:118" ht="11.25" customHeight="1">
      <c r="A740" s="1">
        <f t="shared" si="1010"/>
        <v>2024</v>
      </c>
      <c r="B740" s="560">
        <f>[3]Demand!C1053</f>
        <v>11.01</v>
      </c>
      <c r="C740" s="560">
        <f>[3]Demand!D1053</f>
        <v>11.01</v>
      </c>
      <c r="D740" s="560">
        <f>[3]Demand!E1053</f>
        <v>10.01</v>
      </c>
      <c r="E740" s="560">
        <f>[3]Demand!F1053</f>
        <v>10.01</v>
      </c>
      <c r="F740" s="560">
        <f>[3]Demand!G1053</f>
        <v>10.01</v>
      </c>
      <c r="G740" s="560">
        <f>[3]Demand!H1053</f>
        <v>12.01</v>
      </c>
      <c r="H740" s="560">
        <f>[3]Demand!I1053</f>
        <v>10.01</v>
      </c>
      <c r="I740" s="560">
        <f>[3]Demand!J1053</f>
        <v>10.01</v>
      </c>
      <c r="J740" s="560">
        <f>[3]Demand!K1053</f>
        <v>10.01</v>
      </c>
      <c r="K740" s="560">
        <f>[3]Demand!L1053</f>
        <v>11.01</v>
      </c>
      <c r="L740" s="560">
        <f>[3]Demand!M1053</f>
        <v>7.01</v>
      </c>
      <c r="M740" s="560">
        <f>[3]Demand!N1053</f>
        <v>10.01</v>
      </c>
      <c r="N740" s="312">
        <f t="shared" si="1008"/>
        <v>12.01</v>
      </c>
      <c r="O740" s="289"/>
      <c r="P740" s="1">
        <f t="shared" si="1011"/>
        <v>2024</v>
      </c>
      <c r="Q740" s="560">
        <f>[3]Demand!S1053</f>
        <v>6.88</v>
      </c>
      <c r="R740" s="560">
        <f>[3]Demand!T1053</f>
        <v>9.83</v>
      </c>
      <c r="S740" s="560">
        <f>[3]Demand!U1053</f>
        <v>10.82</v>
      </c>
      <c r="T740" s="560">
        <f>[3]Demand!V1053</f>
        <v>10.82</v>
      </c>
      <c r="U740" s="560">
        <f>[3]Demand!W1053</f>
        <v>9.83</v>
      </c>
      <c r="V740" s="560">
        <f>[3]Demand!X1053</f>
        <v>9.83</v>
      </c>
      <c r="W740" s="560">
        <f>[3]Demand!Y1053</f>
        <v>9.83</v>
      </c>
      <c r="X740" s="560">
        <f>[3]Demand!Z1053</f>
        <v>11.8</v>
      </c>
      <c r="Y740" s="560">
        <f>[3]Demand!AA1053</f>
        <v>9.83</v>
      </c>
      <c r="Z740" s="560">
        <f>[3]Demand!AB1053</f>
        <v>9.83</v>
      </c>
      <c r="AA740" s="560">
        <f>[3]Demand!AC1053</f>
        <v>9.83</v>
      </c>
      <c r="AB740" s="560">
        <f>[3]Demand!AD1053</f>
        <v>10.82</v>
      </c>
      <c r="AC740" s="312">
        <f t="shared" si="1009"/>
        <v>119.94999999999999</v>
      </c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324"/>
      <c r="BL740" s="324"/>
      <c r="BM740" s="324"/>
      <c r="BN740" s="324"/>
      <c r="BO740" s="324"/>
      <c r="BP740" s="324"/>
      <c r="BQ740" s="324"/>
      <c r="BR740" s="324"/>
      <c r="BS740" s="324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517"/>
      <c r="DI740" s="517"/>
      <c r="DJ740" s="29"/>
      <c r="DK740" s="29"/>
      <c r="DL740" s="29"/>
      <c r="DM740" s="29"/>
      <c r="DN740" s="289"/>
    </row>
    <row r="741" spans="1:118" ht="11.25" customHeight="1">
      <c r="A741" s="1">
        <f t="shared" si="1010"/>
        <v>2025</v>
      </c>
      <c r="B741" s="560">
        <f>[3]Demand!C1054</f>
        <v>11.01</v>
      </c>
      <c r="C741" s="560">
        <f>[3]Demand!D1054</f>
        <v>11.01</v>
      </c>
      <c r="D741" s="560">
        <f>[3]Demand!E1054</f>
        <v>10.01</v>
      </c>
      <c r="E741" s="560">
        <f>[3]Demand!F1054</f>
        <v>10.01</v>
      </c>
      <c r="F741" s="560">
        <f>[3]Demand!G1054</f>
        <v>10.01</v>
      </c>
      <c r="G741" s="560">
        <f>[3]Demand!H1054</f>
        <v>12.01</v>
      </c>
      <c r="H741" s="560">
        <f>[3]Demand!I1054</f>
        <v>10.01</v>
      </c>
      <c r="I741" s="560">
        <f>[3]Demand!J1054</f>
        <v>10.01</v>
      </c>
      <c r="J741" s="560">
        <f>[3]Demand!K1054</f>
        <v>10.01</v>
      </c>
      <c r="K741" s="560">
        <f>[3]Demand!L1054</f>
        <v>11.01</v>
      </c>
      <c r="L741" s="560">
        <f>[3]Demand!M1054</f>
        <v>7.01</v>
      </c>
      <c r="M741" s="560">
        <f>[3]Demand!N1054</f>
        <v>10.01</v>
      </c>
      <c r="N741" s="312">
        <f t="shared" si="1008"/>
        <v>12.01</v>
      </c>
      <c r="O741" s="289"/>
      <c r="P741" s="1">
        <f t="shared" si="1011"/>
        <v>2025</v>
      </c>
      <c r="Q741" s="560">
        <f>[3]Demand!S1054</f>
        <v>6.88</v>
      </c>
      <c r="R741" s="560">
        <f>[3]Demand!T1054</f>
        <v>9.83</v>
      </c>
      <c r="S741" s="560">
        <f>[3]Demand!U1054</f>
        <v>10.82</v>
      </c>
      <c r="T741" s="560">
        <f>[3]Demand!V1054</f>
        <v>10.82</v>
      </c>
      <c r="U741" s="560">
        <f>[3]Demand!W1054</f>
        <v>9.83</v>
      </c>
      <c r="V741" s="560">
        <f>[3]Demand!X1054</f>
        <v>9.83</v>
      </c>
      <c r="W741" s="560">
        <f>[3]Demand!Y1054</f>
        <v>9.83</v>
      </c>
      <c r="X741" s="560">
        <f>[3]Demand!Z1054</f>
        <v>11.8</v>
      </c>
      <c r="Y741" s="560">
        <f>[3]Demand!AA1054</f>
        <v>9.83</v>
      </c>
      <c r="Z741" s="560">
        <f>[3]Demand!AB1054</f>
        <v>9.83</v>
      </c>
      <c r="AA741" s="560">
        <f>[3]Demand!AC1054</f>
        <v>9.83</v>
      </c>
      <c r="AB741" s="560">
        <f>[3]Demand!AD1054</f>
        <v>10.82</v>
      </c>
      <c r="AC741" s="312">
        <f t="shared" si="1009"/>
        <v>119.94999999999999</v>
      </c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324"/>
      <c r="BL741" s="324"/>
      <c r="BM741" s="324"/>
      <c r="BN741" s="324"/>
      <c r="BO741" s="324"/>
      <c r="BP741" s="324"/>
      <c r="BQ741" s="324"/>
      <c r="BR741" s="324"/>
      <c r="BS741" s="324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517"/>
      <c r="DI741" s="517"/>
      <c r="DJ741" s="29"/>
      <c r="DK741" s="29"/>
      <c r="DL741" s="29"/>
      <c r="DM741" s="29"/>
      <c r="DN741" s="289"/>
    </row>
    <row r="742" spans="1:118" ht="11.25" customHeight="1">
      <c r="A742" s="1">
        <f t="shared" si="1010"/>
        <v>2026</v>
      </c>
      <c r="B742" s="560">
        <f>[3]Demand!C1055</f>
        <v>11.01</v>
      </c>
      <c r="C742" s="560">
        <f>[3]Demand!D1055</f>
        <v>11.01</v>
      </c>
      <c r="D742" s="560">
        <f>[3]Demand!E1055</f>
        <v>10.01</v>
      </c>
      <c r="E742" s="560">
        <f>[3]Demand!F1055</f>
        <v>10.01</v>
      </c>
      <c r="F742" s="560">
        <f>[3]Demand!G1055</f>
        <v>10.01</v>
      </c>
      <c r="G742" s="560">
        <f>[3]Demand!H1055</f>
        <v>12.01</v>
      </c>
      <c r="H742" s="560">
        <f>[3]Demand!I1055</f>
        <v>10.01</v>
      </c>
      <c r="I742" s="560">
        <f>[3]Demand!J1055</f>
        <v>10.01</v>
      </c>
      <c r="J742" s="560">
        <f>[3]Demand!K1055</f>
        <v>10.01</v>
      </c>
      <c r="K742" s="560">
        <f>[3]Demand!L1055</f>
        <v>11.01</v>
      </c>
      <c r="L742" s="560">
        <f>[3]Demand!M1055</f>
        <v>7.01</v>
      </c>
      <c r="M742" s="560">
        <f>[3]Demand!N1055</f>
        <v>10.01</v>
      </c>
      <c r="N742" s="312">
        <f t="shared" si="1008"/>
        <v>12.01</v>
      </c>
      <c r="O742" s="289"/>
      <c r="P742" s="1">
        <f t="shared" si="1011"/>
        <v>2026</v>
      </c>
      <c r="Q742" s="560">
        <f>[3]Demand!S1055</f>
        <v>6.88</v>
      </c>
      <c r="R742" s="560">
        <f>[3]Demand!T1055</f>
        <v>9.83</v>
      </c>
      <c r="S742" s="560">
        <f>[3]Demand!U1055</f>
        <v>10.82</v>
      </c>
      <c r="T742" s="560">
        <f>[3]Demand!V1055</f>
        <v>10.82</v>
      </c>
      <c r="U742" s="560">
        <f>[3]Demand!W1055</f>
        <v>9.83</v>
      </c>
      <c r="V742" s="560">
        <f>[3]Demand!X1055</f>
        <v>9.83</v>
      </c>
      <c r="W742" s="560">
        <f>[3]Demand!Y1055</f>
        <v>9.83</v>
      </c>
      <c r="X742" s="560">
        <f>[3]Demand!Z1055</f>
        <v>11.8</v>
      </c>
      <c r="Y742" s="560">
        <f>[3]Demand!AA1055</f>
        <v>9.83</v>
      </c>
      <c r="Z742" s="560">
        <f>[3]Demand!AB1055</f>
        <v>9.83</v>
      </c>
      <c r="AA742" s="560">
        <f>[3]Demand!AC1055</f>
        <v>9.83</v>
      </c>
      <c r="AB742" s="560">
        <f>[3]Demand!AD1055</f>
        <v>10.82</v>
      </c>
      <c r="AC742" s="312">
        <f t="shared" si="1009"/>
        <v>119.94999999999999</v>
      </c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324"/>
      <c r="BL742" s="324"/>
      <c r="BM742" s="324"/>
      <c r="BN742" s="324"/>
      <c r="BO742" s="324"/>
      <c r="BP742" s="324"/>
      <c r="BQ742" s="324"/>
      <c r="BR742" s="324"/>
      <c r="BS742" s="324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517"/>
      <c r="DI742" s="517"/>
      <c r="DJ742" s="29"/>
      <c r="DK742" s="29"/>
      <c r="DL742" s="29"/>
      <c r="DM742" s="29"/>
      <c r="DN742" s="289"/>
    </row>
    <row r="743" spans="1:118" ht="11.25" customHeight="1">
      <c r="A743" s="1">
        <f t="shared" si="1010"/>
        <v>2027</v>
      </c>
      <c r="B743" s="560">
        <f>[3]Demand!C1056</f>
        <v>11.01</v>
      </c>
      <c r="C743" s="560">
        <f>[3]Demand!D1056</f>
        <v>11.01</v>
      </c>
      <c r="D743" s="560">
        <f>[3]Demand!E1056</f>
        <v>10.01</v>
      </c>
      <c r="E743" s="560">
        <f>[3]Demand!F1056</f>
        <v>10.01</v>
      </c>
      <c r="F743" s="560">
        <f>[3]Demand!G1056</f>
        <v>10.01</v>
      </c>
      <c r="G743" s="560">
        <f>[3]Demand!H1056</f>
        <v>12.01</v>
      </c>
      <c r="H743" s="560">
        <f>[3]Demand!I1056</f>
        <v>10.01</v>
      </c>
      <c r="I743" s="560">
        <f>[3]Demand!J1056</f>
        <v>10.01</v>
      </c>
      <c r="J743" s="560">
        <f>[3]Demand!K1056</f>
        <v>10.01</v>
      </c>
      <c r="K743" s="560">
        <f>[3]Demand!L1056</f>
        <v>11.01</v>
      </c>
      <c r="L743" s="560">
        <f>[3]Demand!M1056</f>
        <v>7.01</v>
      </c>
      <c r="M743" s="560">
        <f>[3]Demand!N1056</f>
        <v>10.01</v>
      </c>
      <c r="N743" s="312">
        <f t="shared" si="1008"/>
        <v>12.01</v>
      </c>
      <c r="O743" s="289"/>
      <c r="P743" s="1">
        <f t="shared" si="1011"/>
        <v>2027</v>
      </c>
      <c r="Q743" s="560">
        <f>[3]Demand!S1056</f>
        <v>6.88</v>
      </c>
      <c r="R743" s="560">
        <f>[3]Demand!T1056</f>
        <v>9.83</v>
      </c>
      <c r="S743" s="560">
        <f>[3]Demand!U1056</f>
        <v>10.82</v>
      </c>
      <c r="T743" s="560">
        <f>[3]Demand!V1056</f>
        <v>10.82</v>
      </c>
      <c r="U743" s="560">
        <f>[3]Demand!W1056</f>
        <v>9.83</v>
      </c>
      <c r="V743" s="560">
        <f>[3]Demand!X1056</f>
        <v>9.83</v>
      </c>
      <c r="W743" s="560">
        <f>[3]Demand!Y1056</f>
        <v>9.83</v>
      </c>
      <c r="X743" s="560">
        <f>[3]Demand!Z1056</f>
        <v>11.8</v>
      </c>
      <c r="Y743" s="560">
        <f>[3]Demand!AA1056</f>
        <v>9.83</v>
      </c>
      <c r="Z743" s="560">
        <f>[3]Demand!AB1056</f>
        <v>9.83</v>
      </c>
      <c r="AA743" s="560">
        <f>[3]Demand!AC1056</f>
        <v>9.83</v>
      </c>
      <c r="AB743" s="560">
        <f>[3]Demand!AD1056</f>
        <v>10.82</v>
      </c>
      <c r="AC743" s="312">
        <f t="shared" si="1009"/>
        <v>119.94999999999999</v>
      </c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324"/>
      <c r="BL743" s="324"/>
      <c r="BM743" s="324"/>
      <c r="BN743" s="324"/>
      <c r="BO743" s="324"/>
      <c r="BP743" s="324"/>
      <c r="BQ743" s="324"/>
      <c r="BR743" s="324"/>
      <c r="BS743" s="324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517"/>
      <c r="DI743" s="517"/>
      <c r="DJ743" s="29"/>
      <c r="DK743" s="29"/>
      <c r="DL743" s="29"/>
      <c r="DM743" s="29"/>
      <c r="DN743" s="289"/>
    </row>
    <row r="744" spans="1:118" ht="11.25" customHeight="1">
      <c r="A744" s="1">
        <f t="shared" si="1010"/>
        <v>2028</v>
      </c>
      <c r="B744" s="560">
        <f>[3]Demand!C1057</f>
        <v>11.01</v>
      </c>
      <c r="C744" s="560">
        <f>[3]Demand!D1057</f>
        <v>11.01</v>
      </c>
      <c r="D744" s="560">
        <f>[3]Demand!E1057</f>
        <v>10.01</v>
      </c>
      <c r="E744" s="560">
        <f>[3]Demand!F1057</f>
        <v>10.01</v>
      </c>
      <c r="F744" s="560">
        <f>[3]Demand!G1057</f>
        <v>10.01</v>
      </c>
      <c r="G744" s="560">
        <f>[3]Demand!H1057</f>
        <v>12.01</v>
      </c>
      <c r="H744" s="560">
        <f>[3]Demand!I1057</f>
        <v>10.01</v>
      </c>
      <c r="I744" s="560">
        <f>[3]Demand!J1057</f>
        <v>10.01</v>
      </c>
      <c r="J744" s="560">
        <f>[3]Demand!K1057</f>
        <v>10.01</v>
      </c>
      <c r="K744" s="560">
        <f>[3]Demand!L1057</f>
        <v>11.01</v>
      </c>
      <c r="L744" s="560">
        <f>[3]Demand!M1057</f>
        <v>7.01</v>
      </c>
      <c r="M744" s="560">
        <f>[3]Demand!N1057</f>
        <v>10.01</v>
      </c>
      <c r="N744" s="312">
        <f t="shared" si="1008"/>
        <v>12.01</v>
      </c>
      <c r="O744" s="289"/>
      <c r="P744" s="1">
        <f t="shared" si="1011"/>
        <v>2028</v>
      </c>
      <c r="Q744" s="560">
        <f>[3]Demand!S1057</f>
        <v>6.88</v>
      </c>
      <c r="R744" s="560">
        <f>[3]Demand!T1057</f>
        <v>9.83</v>
      </c>
      <c r="S744" s="560">
        <f>[3]Demand!U1057</f>
        <v>10.82</v>
      </c>
      <c r="T744" s="560">
        <f>[3]Demand!V1057</f>
        <v>10.82</v>
      </c>
      <c r="U744" s="560">
        <f>[3]Demand!W1057</f>
        <v>9.83</v>
      </c>
      <c r="V744" s="560">
        <f>[3]Demand!X1057</f>
        <v>9.83</v>
      </c>
      <c r="W744" s="560">
        <f>[3]Demand!Y1057</f>
        <v>9.83</v>
      </c>
      <c r="X744" s="560">
        <f>[3]Demand!Z1057</f>
        <v>11.8</v>
      </c>
      <c r="Y744" s="560">
        <f>[3]Demand!AA1057</f>
        <v>9.83</v>
      </c>
      <c r="Z744" s="560">
        <f>[3]Demand!AB1057</f>
        <v>9.83</v>
      </c>
      <c r="AA744" s="560">
        <f>[3]Demand!AC1057</f>
        <v>9.83</v>
      </c>
      <c r="AB744" s="560">
        <f>[3]Demand!AD1057</f>
        <v>10.82</v>
      </c>
      <c r="AC744" s="312">
        <f t="shared" si="1009"/>
        <v>119.94999999999999</v>
      </c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324"/>
      <c r="BL744" s="324"/>
      <c r="BM744" s="324"/>
      <c r="BN744" s="324"/>
      <c r="BO744" s="324"/>
      <c r="BP744" s="324"/>
      <c r="BQ744" s="324"/>
      <c r="BR744" s="324"/>
      <c r="BS744" s="324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517"/>
      <c r="DI744" s="517"/>
      <c r="DJ744" s="29"/>
      <c r="DK744" s="29"/>
      <c r="DL744" s="29"/>
      <c r="DM744" s="29"/>
      <c r="DN744" s="289"/>
    </row>
    <row r="745" spans="1:118" ht="11.25" customHeight="1">
      <c r="A745" s="1">
        <f t="shared" si="1010"/>
        <v>2029</v>
      </c>
      <c r="B745" s="560">
        <f>[3]Demand!C1058</f>
        <v>11.01</v>
      </c>
      <c r="C745" s="560">
        <f>[3]Demand!D1058</f>
        <v>11.01</v>
      </c>
      <c r="D745" s="560">
        <f>[3]Demand!E1058</f>
        <v>10.01</v>
      </c>
      <c r="E745" s="560">
        <f>[3]Demand!F1058</f>
        <v>10.01</v>
      </c>
      <c r="F745" s="560">
        <f>[3]Demand!G1058</f>
        <v>10.01</v>
      </c>
      <c r="G745" s="560">
        <f>[3]Demand!H1058</f>
        <v>12.01</v>
      </c>
      <c r="H745" s="560">
        <f>[3]Demand!I1058</f>
        <v>10.01</v>
      </c>
      <c r="I745" s="560">
        <f>[3]Demand!J1058</f>
        <v>10.01</v>
      </c>
      <c r="J745" s="560">
        <f>[3]Demand!K1058</f>
        <v>10.01</v>
      </c>
      <c r="K745" s="560">
        <f>[3]Demand!L1058</f>
        <v>11.01</v>
      </c>
      <c r="L745" s="560">
        <f>[3]Demand!M1058</f>
        <v>7.01</v>
      </c>
      <c r="M745" s="560">
        <f>[3]Demand!N1058</f>
        <v>10.01</v>
      </c>
      <c r="N745" s="312">
        <f t="shared" si="1008"/>
        <v>12.01</v>
      </c>
      <c r="O745" s="289"/>
      <c r="P745" s="1">
        <f t="shared" si="1011"/>
        <v>2029</v>
      </c>
      <c r="Q745" s="560">
        <f>[3]Demand!S1058</f>
        <v>6.88</v>
      </c>
      <c r="R745" s="560">
        <f>[3]Demand!T1058</f>
        <v>9.83</v>
      </c>
      <c r="S745" s="560">
        <f>[3]Demand!U1058</f>
        <v>10.82</v>
      </c>
      <c r="T745" s="560">
        <f>[3]Demand!V1058</f>
        <v>10.82</v>
      </c>
      <c r="U745" s="560">
        <f>[3]Demand!W1058</f>
        <v>9.83</v>
      </c>
      <c r="V745" s="560">
        <f>[3]Demand!X1058</f>
        <v>9.83</v>
      </c>
      <c r="W745" s="560">
        <f>[3]Demand!Y1058</f>
        <v>9.83</v>
      </c>
      <c r="X745" s="560">
        <f>[3]Demand!Z1058</f>
        <v>11.8</v>
      </c>
      <c r="Y745" s="560">
        <f>[3]Demand!AA1058</f>
        <v>9.83</v>
      </c>
      <c r="Z745" s="560">
        <f>[3]Demand!AB1058</f>
        <v>9.83</v>
      </c>
      <c r="AA745" s="560">
        <f>[3]Demand!AC1058</f>
        <v>9.83</v>
      </c>
      <c r="AB745" s="560">
        <f>[3]Demand!AD1058</f>
        <v>10.82</v>
      </c>
      <c r="AC745" s="312">
        <f t="shared" si="1009"/>
        <v>119.94999999999999</v>
      </c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324"/>
      <c r="BL745" s="324"/>
      <c r="BM745" s="324"/>
      <c r="BN745" s="324"/>
      <c r="BO745" s="324"/>
      <c r="BP745" s="324"/>
      <c r="BQ745" s="324"/>
      <c r="BR745" s="324"/>
      <c r="BS745" s="324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517"/>
      <c r="DI745" s="517"/>
      <c r="DJ745" s="29"/>
      <c r="DK745" s="29"/>
      <c r="DL745" s="29"/>
      <c r="DM745" s="29"/>
      <c r="DN745" s="289"/>
    </row>
    <row r="746" spans="1:118" ht="10.7" customHeight="1">
      <c r="A746" s="1">
        <f t="shared" si="1010"/>
        <v>2030</v>
      </c>
      <c r="B746" s="560">
        <f>[3]Demand!C1059</f>
        <v>11.01</v>
      </c>
      <c r="C746" s="560">
        <f>[3]Demand!D1059</f>
        <v>11.01</v>
      </c>
      <c r="D746" s="560">
        <f>[3]Demand!E1059</f>
        <v>10.01</v>
      </c>
      <c r="E746" s="560">
        <f>[3]Demand!F1059</f>
        <v>10.01</v>
      </c>
      <c r="F746" s="560">
        <f>[3]Demand!G1059</f>
        <v>10.01</v>
      </c>
      <c r="G746" s="560">
        <f>[3]Demand!H1059</f>
        <v>12.01</v>
      </c>
      <c r="H746" s="560">
        <f>[3]Demand!I1059</f>
        <v>10.01</v>
      </c>
      <c r="I746" s="560">
        <f>[3]Demand!J1059</f>
        <v>10.01</v>
      </c>
      <c r="J746" s="560">
        <f>[3]Demand!K1059</f>
        <v>10.01</v>
      </c>
      <c r="K746" s="560">
        <f>[3]Demand!L1059</f>
        <v>11.01</v>
      </c>
      <c r="L746" s="560">
        <f>[3]Demand!M1059</f>
        <v>7.01</v>
      </c>
      <c r="M746" s="560">
        <f>[3]Demand!N1059</f>
        <v>10.01</v>
      </c>
      <c r="N746" s="312">
        <f t="shared" si="1008"/>
        <v>12.01</v>
      </c>
      <c r="O746" s="289"/>
      <c r="P746" s="1">
        <f t="shared" si="1011"/>
        <v>2030</v>
      </c>
      <c r="Q746" s="560">
        <f>[3]Demand!S1059</f>
        <v>6.88</v>
      </c>
      <c r="R746" s="560">
        <f>[3]Demand!T1059</f>
        <v>9.83</v>
      </c>
      <c r="S746" s="560">
        <f>[3]Demand!U1059</f>
        <v>10.82</v>
      </c>
      <c r="T746" s="560">
        <f>[3]Demand!V1059</f>
        <v>10.82</v>
      </c>
      <c r="U746" s="560">
        <f>[3]Demand!W1059</f>
        <v>9.83</v>
      </c>
      <c r="V746" s="560">
        <f>[3]Demand!X1059</f>
        <v>9.83</v>
      </c>
      <c r="W746" s="560">
        <f>[3]Demand!Y1059</f>
        <v>9.83</v>
      </c>
      <c r="X746" s="560">
        <f>[3]Demand!Z1059</f>
        <v>11.8</v>
      </c>
      <c r="Y746" s="560">
        <f>[3]Demand!AA1059</f>
        <v>9.83</v>
      </c>
      <c r="Z746" s="560">
        <f>[3]Demand!AB1059</f>
        <v>9.83</v>
      </c>
      <c r="AA746" s="560">
        <f>[3]Demand!AC1059</f>
        <v>9.83</v>
      </c>
      <c r="AB746" s="560">
        <f>[3]Demand!AD1059</f>
        <v>10.82</v>
      </c>
      <c r="AC746" s="312">
        <f t="shared" si="1009"/>
        <v>119.94999999999999</v>
      </c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324"/>
      <c r="BL746" s="324"/>
      <c r="BM746" s="324"/>
      <c r="BN746" s="324"/>
      <c r="BO746" s="324"/>
      <c r="BP746" s="324"/>
      <c r="BQ746" s="324"/>
      <c r="BR746" s="324"/>
      <c r="BS746" s="324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517"/>
      <c r="DI746" s="517"/>
      <c r="DJ746" s="29"/>
      <c r="DK746" s="29"/>
      <c r="DL746" s="29"/>
      <c r="DM746" s="29"/>
      <c r="DN746" s="289"/>
    </row>
    <row r="747" spans="1:118" ht="10.7" customHeight="1">
      <c r="A747" s="1">
        <f>A707</f>
        <v>2031</v>
      </c>
      <c r="B747" s="560">
        <f>[3]Demand!C1060</f>
        <v>11.01</v>
      </c>
      <c r="C747" s="560">
        <f>[3]Demand!D1060</f>
        <v>11.01</v>
      </c>
      <c r="D747" s="560">
        <f>[3]Demand!E1060</f>
        <v>10.01</v>
      </c>
      <c r="E747" s="560">
        <f>[3]Demand!F1060</f>
        <v>10.01</v>
      </c>
      <c r="F747" s="560">
        <f>[3]Demand!G1060</f>
        <v>10.01</v>
      </c>
      <c r="G747" s="560">
        <f>[3]Demand!H1060</f>
        <v>12.01</v>
      </c>
      <c r="H747" s="560">
        <f>[3]Demand!I1060</f>
        <v>10.01</v>
      </c>
      <c r="I747" s="560">
        <f>[3]Demand!J1060</f>
        <v>10.01</v>
      </c>
      <c r="J747" s="560">
        <f>[3]Demand!K1060</f>
        <v>10.01</v>
      </c>
      <c r="K747" s="560">
        <f>[3]Demand!L1060</f>
        <v>11.01</v>
      </c>
      <c r="L747" s="560">
        <f>[3]Demand!M1060</f>
        <v>7.01</v>
      </c>
      <c r="M747" s="560">
        <f>[3]Demand!N1060</f>
        <v>10.01</v>
      </c>
      <c r="N747" s="312">
        <f t="shared" si="1008"/>
        <v>12.01</v>
      </c>
      <c r="O747" s="289"/>
      <c r="P747" s="1">
        <f t="shared" si="1011"/>
        <v>2031</v>
      </c>
      <c r="Q747" s="560">
        <f>[3]Demand!S1060</f>
        <v>6.88</v>
      </c>
      <c r="R747" s="560">
        <f>[3]Demand!T1060</f>
        <v>9.83</v>
      </c>
      <c r="S747" s="560">
        <f>[3]Demand!U1060</f>
        <v>10.82</v>
      </c>
      <c r="T747" s="560">
        <f>[3]Demand!V1060</f>
        <v>10.82</v>
      </c>
      <c r="U747" s="560">
        <f>[3]Demand!W1060</f>
        <v>9.83</v>
      </c>
      <c r="V747" s="560">
        <f>[3]Demand!X1060</f>
        <v>9.83</v>
      </c>
      <c r="W747" s="560">
        <f>[3]Demand!Y1060</f>
        <v>9.83</v>
      </c>
      <c r="X747" s="560">
        <f>[3]Demand!Z1060</f>
        <v>11.8</v>
      </c>
      <c r="Y747" s="560">
        <f>[3]Demand!AA1060</f>
        <v>9.83</v>
      </c>
      <c r="Z747" s="560">
        <f>[3]Demand!AB1060</f>
        <v>9.83</v>
      </c>
      <c r="AA747" s="560">
        <f>[3]Demand!AC1060</f>
        <v>9.83</v>
      </c>
      <c r="AB747" s="560">
        <f>[3]Demand!AD1060</f>
        <v>10.82</v>
      </c>
      <c r="AC747" s="312">
        <f t="shared" si="1009"/>
        <v>119.94999999999999</v>
      </c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324"/>
      <c r="BL747" s="324"/>
      <c r="BM747" s="324"/>
      <c r="BN747" s="324"/>
      <c r="BO747" s="324"/>
      <c r="BP747" s="324"/>
      <c r="BQ747" s="324"/>
      <c r="BR747" s="324"/>
      <c r="BS747" s="324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517"/>
      <c r="DI747" s="517"/>
      <c r="DJ747" s="29"/>
      <c r="DK747" s="29"/>
      <c r="DL747" s="29"/>
      <c r="DM747" s="29"/>
      <c r="DN747" s="289"/>
    </row>
    <row r="748" spans="1:118" ht="10.7" customHeight="1">
      <c r="A748" s="1">
        <f t="shared" si="1010"/>
        <v>2032</v>
      </c>
      <c r="B748" s="560">
        <f>[3]Demand!C1061</f>
        <v>11.01</v>
      </c>
      <c r="C748" s="560">
        <f>[3]Demand!D1061</f>
        <v>11.01</v>
      </c>
      <c r="D748" s="560">
        <f>[3]Demand!E1061</f>
        <v>10.01</v>
      </c>
      <c r="E748" s="560">
        <f>[3]Demand!F1061</f>
        <v>10.01</v>
      </c>
      <c r="F748" s="560">
        <f>[3]Demand!G1061</f>
        <v>10.01</v>
      </c>
      <c r="G748" s="560">
        <f>[3]Demand!H1061</f>
        <v>12.01</v>
      </c>
      <c r="H748" s="560">
        <f>[3]Demand!I1061</f>
        <v>10.01</v>
      </c>
      <c r="I748" s="560">
        <f>[3]Demand!J1061</f>
        <v>10.01</v>
      </c>
      <c r="J748" s="560">
        <f>[3]Demand!K1061</f>
        <v>10.01</v>
      </c>
      <c r="K748" s="560">
        <f>[3]Demand!L1061</f>
        <v>11.01</v>
      </c>
      <c r="L748" s="560">
        <f>[3]Demand!M1061</f>
        <v>7.01</v>
      </c>
      <c r="M748" s="560">
        <f>[3]Demand!N1061</f>
        <v>10.01</v>
      </c>
      <c r="N748" s="312">
        <f t="shared" si="1008"/>
        <v>12.01</v>
      </c>
      <c r="P748" s="1">
        <f t="shared" si="1011"/>
        <v>2032</v>
      </c>
      <c r="Q748" s="560">
        <f>[3]Demand!S1061</f>
        <v>6.88</v>
      </c>
      <c r="R748" s="560">
        <f>[3]Demand!T1061</f>
        <v>9.83</v>
      </c>
      <c r="S748" s="560">
        <f>[3]Demand!U1061</f>
        <v>10.82</v>
      </c>
      <c r="T748" s="560">
        <f>[3]Demand!V1061</f>
        <v>10.82</v>
      </c>
      <c r="U748" s="560">
        <f>[3]Demand!W1061</f>
        <v>9.83</v>
      </c>
      <c r="V748" s="560">
        <f>[3]Demand!X1061</f>
        <v>9.83</v>
      </c>
      <c r="W748" s="560">
        <f>[3]Demand!Y1061</f>
        <v>9.83</v>
      </c>
      <c r="X748" s="560">
        <f>[3]Demand!Z1061</f>
        <v>11.8</v>
      </c>
      <c r="Y748" s="560">
        <f>[3]Demand!AA1061</f>
        <v>9.83</v>
      </c>
      <c r="Z748" s="560">
        <f>[3]Demand!AB1061</f>
        <v>9.83</v>
      </c>
      <c r="AA748" s="560">
        <f>[3]Demand!AC1061</f>
        <v>9.83</v>
      </c>
      <c r="AB748" s="560">
        <f>[3]Demand!AD1061</f>
        <v>10.82</v>
      </c>
      <c r="AC748" s="312">
        <f t="shared" si="1009"/>
        <v>119.94999999999999</v>
      </c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324"/>
      <c r="BL748" s="324"/>
      <c r="BM748" s="324"/>
      <c r="BN748" s="324"/>
      <c r="BO748" s="324"/>
      <c r="BP748" s="324"/>
      <c r="BQ748" s="324"/>
      <c r="BR748" s="324"/>
      <c r="BS748" s="324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517"/>
      <c r="DI748" s="517"/>
      <c r="DJ748" s="29"/>
      <c r="DK748" s="29"/>
      <c r="DL748" s="29"/>
      <c r="DM748" s="29"/>
      <c r="DN748" s="289"/>
    </row>
    <row r="749" spans="1:118" ht="10.7" customHeight="1">
      <c r="A749" s="1">
        <f t="shared" si="1010"/>
        <v>2033</v>
      </c>
      <c r="B749" s="560">
        <f>[3]Demand!C1062</f>
        <v>11.01</v>
      </c>
      <c r="C749" s="560">
        <f>[3]Demand!D1062</f>
        <v>11.01</v>
      </c>
      <c r="D749" s="560">
        <f>[3]Demand!E1062</f>
        <v>10.01</v>
      </c>
      <c r="E749" s="560">
        <f>[3]Demand!F1062</f>
        <v>10.01</v>
      </c>
      <c r="F749" s="560">
        <f>[3]Demand!G1062</f>
        <v>10.01</v>
      </c>
      <c r="G749" s="560">
        <f>[3]Demand!H1062</f>
        <v>12.01</v>
      </c>
      <c r="H749" s="560">
        <f>[3]Demand!I1062</f>
        <v>10.01</v>
      </c>
      <c r="I749" s="560">
        <f>[3]Demand!J1062</f>
        <v>10.01</v>
      </c>
      <c r="J749" s="560">
        <f>[3]Demand!K1062</f>
        <v>10.01</v>
      </c>
      <c r="K749" s="560">
        <f>[3]Demand!L1062</f>
        <v>11.01</v>
      </c>
      <c r="L749" s="560">
        <f>[3]Demand!M1062</f>
        <v>7.01</v>
      </c>
      <c r="M749" s="560">
        <f>[3]Demand!N1062</f>
        <v>10.01</v>
      </c>
      <c r="N749" s="312">
        <f t="shared" si="1008"/>
        <v>12.01</v>
      </c>
      <c r="P749" s="1">
        <f t="shared" si="1011"/>
        <v>2033</v>
      </c>
      <c r="Q749" s="560">
        <f>[3]Demand!S1062</f>
        <v>6.88</v>
      </c>
      <c r="R749" s="560">
        <f>[3]Demand!T1062</f>
        <v>9.83</v>
      </c>
      <c r="S749" s="560">
        <f>[3]Demand!U1062</f>
        <v>10.82</v>
      </c>
      <c r="T749" s="560">
        <f>[3]Demand!V1062</f>
        <v>10.82</v>
      </c>
      <c r="U749" s="560">
        <f>[3]Demand!W1062</f>
        <v>9.83</v>
      </c>
      <c r="V749" s="560">
        <f>[3]Demand!X1062</f>
        <v>9.83</v>
      </c>
      <c r="W749" s="560">
        <f>[3]Demand!Y1062</f>
        <v>9.83</v>
      </c>
      <c r="X749" s="560">
        <f>[3]Demand!Z1062</f>
        <v>11.8</v>
      </c>
      <c r="Y749" s="560">
        <f>[3]Demand!AA1062</f>
        <v>9.83</v>
      </c>
      <c r="Z749" s="560">
        <f>[3]Demand!AB1062</f>
        <v>9.83</v>
      </c>
      <c r="AA749" s="560">
        <f>[3]Demand!AC1062</f>
        <v>9.83</v>
      </c>
      <c r="AB749" s="560">
        <f>[3]Demand!AD1062</f>
        <v>10.82</v>
      </c>
      <c r="AC749" s="312">
        <f t="shared" si="1009"/>
        <v>119.94999999999999</v>
      </c>
      <c r="AG749" s="25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324"/>
      <c r="BL749" s="324"/>
      <c r="BM749" s="324"/>
      <c r="BN749" s="324"/>
      <c r="BO749" s="324"/>
      <c r="BP749" s="324"/>
      <c r="BQ749" s="324"/>
      <c r="BR749" s="324"/>
      <c r="BS749" s="324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517"/>
      <c r="DI749" s="517"/>
      <c r="DJ749" s="29"/>
      <c r="DK749" s="29"/>
      <c r="DL749" s="29"/>
      <c r="DM749" s="29"/>
      <c r="DN749" s="289"/>
    </row>
    <row r="750" spans="1:118" ht="10.7" customHeight="1">
      <c r="A750" s="1">
        <f t="shared" si="1010"/>
        <v>2034</v>
      </c>
      <c r="B750" s="560">
        <f>[3]Demand!C1063</f>
        <v>11.01</v>
      </c>
      <c r="C750" s="560">
        <f>[3]Demand!D1063</f>
        <v>11.01</v>
      </c>
      <c r="D750" s="560">
        <f>[3]Demand!E1063</f>
        <v>10.01</v>
      </c>
      <c r="E750" s="560">
        <f>[3]Demand!F1063</f>
        <v>10.01</v>
      </c>
      <c r="F750" s="560">
        <f>[3]Demand!G1063</f>
        <v>10.01</v>
      </c>
      <c r="G750" s="560">
        <f>[3]Demand!H1063</f>
        <v>12.01</v>
      </c>
      <c r="H750" s="560">
        <f>[3]Demand!I1063</f>
        <v>10.01</v>
      </c>
      <c r="I750" s="560">
        <f>[3]Demand!J1063</f>
        <v>10.01</v>
      </c>
      <c r="J750" s="560">
        <f>[3]Demand!K1063</f>
        <v>10.01</v>
      </c>
      <c r="K750" s="560">
        <f>[3]Demand!L1063</f>
        <v>11.01</v>
      </c>
      <c r="L750" s="560">
        <f>[3]Demand!M1063</f>
        <v>7.01</v>
      </c>
      <c r="M750" s="560">
        <f>[3]Demand!N1063</f>
        <v>10.01</v>
      </c>
      <c r="N750" s="312">
        <f t="shared" si="1008"/>
        <v>12.01</v>
      </c>
      <c r="P750" s="1">
        <f t="shared" si="1011"/>
        <v>2034</v>
      </c>
      <c r="Q750" s="560">
        <f>[3]Demand!S1063</f>
        <v>6.88</v>
      </c>
      <c r="R750" s="560">
        <f>[3]Demand!T1063</f>
        <v>9.83</v>
      </c>
      <c r="S750" s="560">
        <f>[3]Demand!U1063</f>
        <v>10.82</v>
      </c>
      <c r="T750" s="560">
        <f>[3]Demand!V1063</f>
        <v>10.82</v>
      </c>
      <c r="U750" s="560">
        <f>[3]Demand!W1063</f>
        <v>9.83</v>
      </c>
      <c r="V750" s="560">
        <f>[3]Demand!X1063</f>
        <v>9.83</v>
      </c>
      <c r="W750" s="560">
        <f>[3]Demand!Y1063</f>
        <v>9.83</v>
      </c>
      <c r="X750" s="560">
        <f>[3]Demand!Z1063</f>
        <v>11.8</v>
      </c>
      <c r="Y750" s="560">
        <f>[3]Demand!AA1063</f>
        <v>9.83</v>
      </c>
      <c r="Z750" s="560">
        <f>[3]Demand!AB1063</f>
        <v>9.83</v>
      </c>
      <c r="AA750" s="560">
        <f>[3]Demand!AC1063</f>
        <v>9.83</v>
      </c>
      <c r="AB750" s="560">
        <f>[3]Demand!AD1063</f>
        <v>10.82</v>
      </c>
      <c r="AC750" s="312">
        <f t="shared" si="1009"/>
        <v>119.94999999999999</v>
      </c>
      <c r="AG750" s="25"/>
      <c r="AH750" s="25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324"/>
      <c r="BL750" s="324"/>
      <c r="BM750" s="324"/>
      <c r="BN750" s="324"/>
      <c r="BO750" s="324"/>
      <c r="BP750" s="324"/>
      <c r="BQ750" s="324"/>
      <c r="BR750" s="324"/>
      <c r="BS750" s="324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517"/>
      <c r="DI750" s="517"/>
      <c r="DJ750" s="29"/>
      <c r="DK750" s="29"/>
      <c r="DL750" s="29"/>
      <c r="DM750" s="29"/>
      <c r="DN750" s="289"/>
    </row>
    <row r="751" spans="1:118" ht="10.7" customHeight="1">
      <c r="A751" s="1">
        <f t="shared" si="1010"/>
        <v>2035</v>
      </c>
      <c r="B751" s="560">
        <f>[3]Demand!C1064</f>
        <v>11.01</v>
      </c>
      <c r="C751" s="560">
        <f>[3]Demand!D1064</f>
        <v>11.01</v>
      </c>
      <c r="D751" s="560">
        <f>[3]Demand!E1064</f>
        <v>10.01</v>
      </c>
      <c r="E751" s="560">
        <f>[3]Demand!F1064</f>
        <v>10.01</v>
      </c>
      <c r="F751" s="560">
        <f>[3]Demand!G1064</f>
        <v>10.01</v>
      </c>
      <c r="G751" s="560">
        <f>[3]Demand!H1064</f>
        <v>12.01</v>
      </c>
      <c r="H751" s="560">
        <f>[3]Demand!I1064</f>
        <v>10.01</v>
      </c>
      <c r="I751" s="560">
        <f>[3]Demand!J1064</f>
        <v>10.01</v>
      </c>
      <c r="J751" s="560">
        <f>[3]Demand!K1064</f>
        <v>10.01</v>
      </c>
      <c r="K751" s="560">
        <f>[3]Demand!L1064</f>
        <v>11.01</v>
      </c>
      <c r="L751" s="560">
        <f>[3]Demand!M1064</f>
        <v>7.01</v>
      </c>
      <c r="M751" s="560">
        <f>[3]Demand!N1064</f>
        <v>10.01</v>
      </c>
      <c r="N751" s="312">
        <f t="shared" si="1008"/>
        <v>12.01</v>
      </c>
      <c r="P751" s="1">
        <f t="shared" si="1011"/>
        <v>2035</v>
      </c>
      <c r="Q751" s="560">
        <f>[3]Demand!S1064</f>
        <v>6.88</v>
      </c>
      <c r="R751" s="560">
        <f>[3]Demand!T1064</f>
        <v>9.83</v>
      </c>
      <c r="S751" s="560">
        <f>[3]Demand!U1064</f>
        <v>10.82</v>
      </c>
      <c r="T751" s="560">
        <f>[3]Demand!V1064</f>
        <v>10.82</v>
      </c>
      <c r="U751" s="560">
        <f>[3]Demand!W1064</f>
        <v>9.83</v>
      </c>
      <c r="V751" s="560">
        <f>[3]Demand!X1064</f>
        <v>9.83</v>
      </c>
      <c r="W751" s="560">
        <f>[3]Demand!Y1064</f>
        <v>9.83</v>
      </c>
      <c r="X751" s="560">
        <f>[3]Demand!Z1064</f>
        <v>11.8</v>
      </c>
      <c r="Y751" s="560">
        <f>[3]Demand!AA1064</f>
        <v>9.83</v>
      </c>
      <c r="Z751" s="560">
        <f>[3]Demand!AB1064</f>
        <v>9.83</v>
      </c>
      <c r="AA751" s="560">
        <f>[3]Demand!AC1064</f>
        <v>9.83</v>
      </c>
      <c r="AB751" s="560">
        <f>[3]Demand!AD1064</f>
        <v>10.82</v>
      </c>
      <c r="AC751" s="312">
        <f t="shared" si="1009"/>
        <v>119.94999999999999</v>
      </c>
      <c r="AG751" s="25"/>
      <c r="AH751" s="25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324"/>
      <c r="BL751" s="324"/>
      <c r="BM751" s="324"/>
      <c r="BN751" s="324"/>
      <c r="BO751" s="324"/>
      <c r="BP751" s="324"/>
      <c r="BQ751" s="324"/>
      <c r="BR751" s="324"/>
      <c r="BS751" s="324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517"/>
      <c r="DI751" s="517"/>
      <c r="DJ751" s="29"/>
      <c r="DK751" s="29"/>
      <c r="DL751" s="29"/>
      <c r="DM751" s="29"/>
      <c r="DN751" s="289"/>
    </row>
    <row r="752" spans="1:118" ht="10.7" customHeight="1">
      <c r="A752" s="1">
        <f t="shared" si="1010"/>
        <v>2036</v>
      </c>
      <c r="B752" s="560">
        <f>[3]Demand!C1065</f>
        <v>11.01</v>
      </c>
      <c r="C752" s="560">
        <f>[3]Demand!D1065</f>
        <v>11.01</v>
      </c>
      <c r="D752" s="560">
        <f>[3]Demand!E1065</f>
        <v>10.01</v>
      </c>
      <c r="E752" s="560">
        <f>[3]Demand!F1065</f>
        <v>10.01</v>
      </c>
      <c r="F752" s="560">
        <f>[3]Demand!G1065</f>
        <v>10.01</v>
      </c>
      <c r="G752" s="560">
        <f>[3]Demand!H1065</f>
        <v>12.01</v>
      </c>
      <c r="H752" s="560">
        <f>[3]Demand!I1065</f>
        <v>10.01</v>
      </c>
      <c r="I752" s="560">
        <f>[3]Demand!J1065</f>
        <v>10.01</v>
      </c>
      <c r="J752" s="560">
        <f>[3]Demand!K1065</f>
        <v>10.01</v>
      </c>
      <c r="K752" s="560">
        <f>[3]Demand!L1065</f>
        <v>11.01</v>
      </c>
      <c r="L752" s="560">
        <f>[3]Demand!M1065</f>
        <v>7.01</v>
      </c>
      <c r="M752" s="560">
        <f>[3]Demand!N1065</f>
        <v>10.01</v>
      </c>
      <c r="N752" s="312">
        <f t="shared" si="1008"/>
        <v>12.01</v>
      </c>
      <c r="P752" s="1">
        <f t="shared" si="1011"/>
        <v>2036</v>
      </c>
      <c r="Q752" s="560">
        <f>[3]Demand!S1065</f>
        <v>6.88</v>
      </c>
      <c r="R752" s="560">
        <f>[3]Demand!T1065</f>
        <v>9.83</v>
      </c>
      <c r="S752" s="560">
        <f>[3]Demand!U1065</f>
        <v>10.82</v>
      </c>
      <c r="T752" s="560">
        <f>[3]Demand!V1065</f>
        <v>10.82</v>
      </c>
      <c r="U752" s="560">
        <f>[3]Demand!W1065</f>
        <v>9.83</v>
      </c>
      <c r="V752" s="560">
        <f>[3]Demand!X1065</f>
        <v>9.83</v>
      </c>
      <c r="W752" s="560">
        <f>[3]Demand!Y1065</f>
        <v>9.83</v>
      </c>
      <c r="X752" s="560">
        <f>[3]Demand!Z1065</f>
        <v>11.8</v>
      </c>
      <c r="Y752" s="560">
        <f>[3]Demand!AA1065</f>
        <v>9.83</v>
      </c>
      <c r="Z752" s="560">
        <f>[3]Demand!AB1065</f>
        <v>9.83</v>
      </c>
      <c r="AA752" s="560">
        <f>[3]Demand!AC1065</f>
        <v>9.83</v>
      </c>
      <c r="AB752" s="560">
        <f>[3]Demand!AD1065</f>
        <v>10.82</v>
      </c>
      <c r="AC752" s="312">
        <f t="shared" si="1009"/>
        <v>119.94999999999999</v>
      </c>
      <c r="AG752" s="25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324"/>
      <c r="BL752" s="324"/>
      <c r="BM752" s="324"/>
      <c r="BN752" s="324"/>
      <c r="BO752" s="324"/>
      <c r="BP752" s="324"/>
      <c r="BQ752" s="324"/>
      <c r="BR752" s="324"/>
      <c r="BS752" s="324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517"/>
      <c r="DI752" s="517"/>
      <c r="DJ752" s="29"/>
      <c r="DK752" s="29"/>
      <c r="DL752" s="29"/>
      <c r="DM752" s="29"/>
      <c r="DN752" s="289"/>
    </row>
    <row r="753" spans="1:118" ht="10.7" customHeight="1">
      <c r="A753" s="1">
        <f t="shared" si="1010"/>
        <v>2037</v>
      </c>
      <c r="B753" s="560">
        <f>[3]Demand!C1066</f>
        <v>11.01</v>
      </c>
      <c r="C753" s="560">
        <f>[3]Demand!D1066</f>
        <v>11.01</v>
      </c>
      <c r="D753" s="560">
        <f>[3]Demand!E1066</f>
        <v>10.01</v>
      </c>
      <c r="E753" s="560">
        <f>[3]Demand!F1066</f>
        <v>10.01</v>
      </c>
      <c r="F753" s="560">
        <f>[3]Demand!G1066</f>
        <v>10.01</v>
      </c>
      <c r="G753" s="560">
        <f>[3]Demand!H1066</f>
        <v>12.01</v>
      </c>
      <c r="H753" s="560">
        <f>[3]Demand!I1066</f>
        <v>10.01</v>
      </c>
      <c r="I753" s="560">
        <f>[3]Demand!J1066</f>
        <v>10.01</v>
      </c>
      <c r="J753" s="560">
        <f>[3]Demand!K1066</f>
        <v>10.01</v>
      </c>
      <c r="K753" s="560">
        <f>[3]Demand!L1066</f>
        <v>11.01</v>
      </c>
      <c r="L753" s="560">
        <f>[3]Demand!M1066</f>
        <v>7.01</v>
      </c>
      <c r="M753" s="560">
        <f>[3]Demand!N1066</f>
        <v>10.01</v>
      </c>
      <c r="N753" s="312">
        <f t="shared" si="1008"/>
        <v>12.01</v>
      </c>
      <c r="P753" s="1">
        <f t="shared" si="1011"/>
        <v>2037</v>
      </c>
      <c r="Q753" s="560">
        <f>[3]Demand!S1066</f>
        <v>6.88</v>
      </c>
      <c r="R753" s="560">
        <f>[3]Demand!T1066</f>
        <v>9.83</v>
      </c>
      <c r="S753" s="560">
        <f>[3]Demand!U1066</f>
        <v>10.82</v>
      </c>
      <c r="T753" s="560">
        <f>[3]Demand!V1066</f>
        <v>10.82</v>
      </c>
      <c r="U753" s="560">
        <f>[3]Demand!W1066</f>
        <v>9.83</v>
      </c>
      <c r="V753" s="560">
        <f>[3]Demand!X1066</f>
        <v>9.83</v>
      </c>
      <c r="W753" s="560">
        <f>[3]Demand!Y1066</f>
        <v>9.83</v>
      </c>
      <c r="X753" s="560">
        <f>[3]Demand!Z1066</f>
        <v>11.8</v>
      </c>
      <c r="Y753" s="560">
        <f>[3]Demand!AA1066</f>
        <v>9.83</v>
      </c>
      <c r="Z753" s="560">
        <f>[3]Demand!AB1066</f>
        <v>9.83</v>
      </c>
      <c r="AA753" s="560">
        <f>[3]Demand!AC1066</f>
        <v>9.83</v>
      </c>
      <c r="AB753" s="560">
        <f>[3]Demand!AD1066</f>
        <v>10.82</v>
      </c>
      <c r="AC753" s="312">
        <f t="shared" si="1009"/>
        <v>119.94999999999999</v>
      </c>
      <c r="AG753" s="49"/>
      <c r="AH753" s="66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324"/>
      <c r="BL753" s="324"/>
      <c r="BM753" s="324"/>
      <c r="BN753" s="324"/>
      <c r="BO753" s="324"/>
      <c r="BP753" s="324"/>
      <c r="BQ753" s="324"/>
      <c r="BR753" s="324"/>
      <c r="BS753" s="324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517"/>
      <c r="DI753" s="517"/>
      <c r="DJ753" s="29"/>
      <c r="DK753" s="29"/>
      <c r="DL753" s="29"/>
      <c r="DM753" s="29"/>
      <c r="DN753" s="289"/>
    </row>
    <row r="754" spans="1:118" ht="10.7" customHeight="1">
      <c r="A754" s="1">
        <f t="shared" si="1010"/>
        <v>2038</v>
      </c>
      <c r="B754" s="560">
        <f>[3]Demand!C1067</f>
        <v>11.01</v>
      </c>
      <c r="C754" s="560">
        <f>[3]Demand!D1067</f>
        <v>11.01</v>
      </c>
      <c r="D754" s="560">
        <f>[3]Demand!E1067</f>
        <v>10.01</v>
      </c>
      <c r="E754" s="560">
        <f>[3]Demand!F1067</f>
        <v>10.01</v>
      </c>
      <c r="F754" s="560">
        <f>[3]Demand!G1067</f>
        <v>10.01</v>
      </c>
      <c r="G754" s="560">
        <f>[3]Demand!H1067</f>
        <v>12.01</v>
      </c>
      <c r="H754" s="560">
        <f>[3]Demand!I1067</f>
        <v>10.01</v>
      </c>
      <c r="I754" s="560">
        <f>[3]Demand!J1067</f>
        <v>10.01</v>
      </c>
      <c r="J754" s="560">
        <f>[3]Demand!K1067</f>
        <v>10.01</v>
      </c>
      <c r="K754" s="560">
        <f>[3]Demand!L1067</f>
        <v>11.01</v>
      </c>
      <c r="L754" s="560">
        <f>[3]Demand!M1067</f>
        <v>7.01</v>
      </c>
      <c r="M754" s="560">
        <f>[3]Demand!N1067</f>
        <v>10.01</v>
      </c>
      <c r="N754" s="312">
        <f t="shared" si="1008"/>
        <v>12.01</v>
      </c>
      <c r="P754" s="1">
        <f t="shared" si="1011"/>
        <v>2038</v>
      </c>
      <c r="Q754" s="560">
        <f>[3]Demand!S1067</f>
        <v>6.88</v>
      </c>
      <c r="R754" s="560">
        <f>[3]Demand!T1067</f>
        <v>9.83</v>
      </c>
      <c r="S754" s="560">
        <f>[3]Demand!U1067</f>
        <v>10.82</v>
      </c>
      <c r="T754" s="560">
        <f>[3]Demand!V1067</f>
        <v>10.82</v>
      </c>
      <c r="U754" s="560">
        <f>[3]Demand!W1067</f>
        <v>9.83</v>
      </c>
      <c r="V754" s="560">
        <f>[3]Demand!X1067</f>
        <v>9.83</v>
      </c>
      <c r="W754" s="560">
        <f>[3]Demand!Y1067</f>
        <v>9.83</v>
      </c>
      <c r="X754" s="560">
        <f>[3]Demand!Z1067</f>
        <v>11.8</v>
      </c>
      <c r="Y754" s="560">
        <f>[3]Demand!AA1067</f>
        <v>9.83</v>
      </c>
      <c r="Z754" s="560">
        <f>[3]Demand!AB1067</f>
        <v>9.83</v>
      </c>
      <c r="AA754" s="560">
        <f>[3]Demand!AC1067</f>
        <v>9.83</v>
      </c>
      <c r="AB754" s="560">
        <f>[3]Demand!AD1067</f>
        <v>10.82</v>
      </c>
      <c r="AC754" s="312">
        <f t="shared" si="1009"/>
        <v>119.94999999999999</v>
      </c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324"/>
      <c r="BL754" s="324"/>
      <c r="BM754" s="324"/>
      <c r="BN754" s="324"/>
      <c r="BO754" s="324"/>
      <c r="BP754" s="324"/>
      <c r="BQ754" s="324"/>
      <c r="BR754" s="324"/>
      <c r="BS754" s="324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517"/>
      <c r="DI754" s="517"/>
      <c r="DJ754" s="29"/>
      <c r="DK754" s="29"/>
      <c r="DL754" s="29"/>
      <c r="DM754" s="29"/>
      <c r="DN754" s="289"/>
    </row>
    <row r="755" spans="1:118" ht="10.7" customHeight="1">
      <c r="A755" s="1">
        <f t="shared" si="1010"/>
        <v>2039</v>
      </c>
      <c r="B755" s="560">
        <f>[3]Demand!C1068</f>
        <v>11.01</v>
      </c>
      <c r="C755" s="560">
        <f>[3]Demand!D1068</f>
        <v>11.01</v>
      </c>
      <c r="D755" s="560">
        <f>[3]Demand!E1068</f>
        <v>10.01</v>
      </c>
      <c r="E755" s="560">
        <f>[3]Demand!F1068</f>
        <v>10.01</v>
      </c>
      <c r="F755" s="560">
        <f>[3]Demand!G1068</f>
        <v>10.01</v>
      </c>
      <c r="G755" s="560">
        <f>[3]Demand!H1068</f>
        <v>12.01</v>
      </c>
      <c r="H755" s="560">
        <f>[3]Demand!I1068</f>
        <v>10.01</v>
      </c>
      <c r="I755" s="560">
        <f>[3]Demand!J1068</f>
        <v>10.01</v>
      </c>
      <c r="J755" s="560">
        <f>[3]Demand!K1068</f>
        <v>10.01</v>
      </c>
      <c r="K755" s="560">
        <f>[3]Demand!L1068</f>
        <v>11.01</v>
      </c>
      <c r="L755" s="560">
        <f>[3]Demand!M1068</f>
        <v>7.01</v>
      </c>
      <c r="M755" s="560">
        <f>[3]Demand!N1068</f>
        <v>10.01</v>
      </c>
      <c r="N755" s="312">
        <f t="shared" si="1008"/>
        <v>12.01</v>
      </c>
      <c r="P755" s="1">
        <f t="shared" si="1011"/>
        <v>2039</v>
      </c>
      <c r="Q755" s="560">
        <f>[3]Demand!S1068</f>
        <v>6.88</v>
      </c>
      <c r="R755" s="560">
        <f>[3]Demand!T1068</f>
        <v>9.83</v>
      </c>
      <c r="S755" s="560">
        <f>[3]Demand!U1068</f>
        <v>10.82</v>
      </c>
      <c r="T755" s="560">
        <f>[3]Demand!V1068</f>
        <v>10.82</v>
      </c>
      <c r="U755" s="560">
        <f>[3]Demand!W1068</f>
        <v>9.83</v>
      </c>
      <c r="V755" s="560">
        <f>[3]Demand!X1068</f>
        <v>9.83</v>
      </c>
      <c r="W755" s="560">
        <f>[3]Demand!Y1068</f>
        <v>9.83</v>
      </c>
      <c r="X755" s="560">
        <f>[3]Demand!Z1068</f>
        <v>11.8</v>
      </c>
      <c r="Y755" s="560">
        <f>[3]Demand!AA1068</f>
        <v>9.83</v>
      </c>
      <c r="Z755" s="560">
        <f>[3]Demand!AB1068</f>
        <v>9.83</v>
      </c>
      <c r="AA755" s="560">
        <f>[3]Demand!AC1068</f>
        <v>9.83</v>
      </c>
      <c r="AB755" s="560">
        <f>[3]Demand!AD1068</f>
        <v>10.82</v>
      </c>
      <c r="AC755" s="312">
        <f t="shared" si="1009"/>
        <v>119.94999999999999</v>
      </c>
      <c r="AG755" s="26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324"/>
      <c r="BL755" s="324"/>
      <c r="BM755" s="324"/>
      <c r="BN755" s="324"/>
      <c r="BO755" s="324"/>
      <c r="BP755" s="324"/>
      <c r="BQ755" s="324"/>
      <c r="BR755" s="324"/>
      <c r="BS755" s="324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517"/>
      <c r="DI755" s="517"/>
      <c r="DJ755" s="29"/>
      <c r="DK755" s="29"/>
      <c r="DL755" s="29"/>
      <c r="DM755" s="29"/>
      <c r="DN755" s="289"/>
    </row>
    <row r="756" spans="1:118" ht="10.7" customHeight="1">
      <c r="A756" s="1">
        <f t="shared" si="1010"/>
        <v>2040</v>
      </c>
      <c r="B756" s="560">
        <f>[3]Demand!C1069</f>
        <v>11.01</v>
      </c>
      <c r="C756" s="560">
        <f>[3]Demand!D1069</f>
        <v>11.01</v>
      </c>
      <c r="D756" s="560">
        <f>[3]Demand!E1069</f>
        <v>10.01</v>
      </c>
      <c r="E756" s="560">
        <f>[3]Demand!F1069</f>
        <v>10.01</v>
      </c>
      <c r="F756" s="560">
        <f>[3]Demand!G1069</f>
        <v>10.01</v>
      </c>
      <c r="G756" s="560">
        <f>[3]Demand!H1069</f>
        <v>12.01</v>
      </c>
      <c r="H756" s="560">
        <f>[3]Demand!I1069</f>
        <v>10.01</v>
      </c>
      <c r="I756" s="560">
        <f>[3]Demand!J1069</f>
        <v>10.01</v>
      </c>
      <c r="J756" s="560">
        <f>[3]Demand!K1069</f>
        <v>10.01</v>
      </c>
      <c r="K756" s="560">
        <f>[3]Demand!L1069</f>
        <v>11.01</v>
      </c>
      <c r="L756" s="560">
        <f>[3]Demand!M1069</f>
        <v>7.01</v>
      </c>
      <c r="M756" s="560">
        <f>[3]Demand!N1069</f>
        <v>10.01</v>
      </c>
      <c r="N756" s="312">
        <f t="shared" si="1008"/>
        <v>12.01</v>
      </c>
      <c r="P756" s="1">
        <f t="shared" si="1011"/>
        <v>2040</v>
      </c>
      <c r="Q756" s="560">
        <f>[3]Demand!S1069</f>
        <v>6.88</v>
      </c>
      <c r="R756" s="560">
        <f>[3]Demand!T1069</f>
        <v>9.83</v>
      </c>
      <c r="S756" s="560">
        <f>[3]Demand!U1069</f>
        <v>10.82</v>
      </c>
      <c r="T756" s="560">
        <f>[3]Demand!V1069</f>
        <v>10.82</v>
      </c>
      <c r="U756" s="560">
        <f>[3]Demand!W1069</f>
        <v>9.83</v>
      </c>
      <c r="V756" s="560">
        <f>[3]Demand!X1069</f>
        <v>9.83</v>
      </c>
      <c r="W756" s="560">
        <f>[3]Demand!Y1069</f>
        <v>9.83</v>
      </c>
      <c r="X756" s="560">
        <f>[3]Demand!Z1069</f>
        <v>11.8</v>
      </c>
      <c r="Y756" s="560">
        <f>[3]Demand!AA1069</f>
        <v>9.83</v>
      </c>
      <c r="Z756" s="560">
        <f>[3]Demand!AB1069</f>
        <v>9.83</v>
      </c>
      <c r="AA756" s="560">
        <f>[3]Demand!AC1069</f>
        <v>9.83</v>
      </c>
      <c r="AB756" s="560">
        <f>[3]Demand!AD1069</f>
        <v>10.82</v>
      </c>
      <c r="AC756" s="312">
        <f t="shared" si="1009"/>
        <v>119.94999999999999</v>
      </c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324"/>
      <c r="BL756" s="324"/>
      <c r="BM756" s="324"/>
      <c r="BN756" s="324"/>
      <c r="BO756" s="324"/>
      <c r="BP756" s="324"/>
      <c r="BQ756" s="324"/>
      <c r="BR756" s="324"/>
      <c r="BS756" s="324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517"/>
      <c r="DI756" s="517"/>
      <c r="DJ756" s="29"/>
      <c r="DK756" s="29"/>
      <c r="DL756" s="29"/>
      <c r="DM756" s="29"/>
      <c r="DN756" s="289"/>
    </row>
    <row r="757" spans="1:118" ht="10.7" customHeight="1">
      <c r="A757" s="1">
        <f t="shared" si="1010"/>
        <v>2041</v>
      </c>
      <c r="P757" s="1">
        <f t="shared" si="1011"/>
        <v>2041</v>
      </c>
      <c r="Q757" s="560">
        <f>[3]Demand!S1070</f>
        <v>6.88</v>
      </c>
      <c r="R757" s="560">
        <f>[3]Demand!T1070</f>
        <v>9.83</v>
      </c>
      <c r="AC757" s="312">
        <f t="shared" si="1009"/>
        <v>16.71</v>
      </c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324"/>
      <c r="BL757" s="324"/>
      <c r="BM757" s="324"/>
      <c r="BN757" s="324"/>
      <c r="BO757" s="324"/>
      <c r="BP757" s="324"/>
      <c r="BQ757" s="324"/>
      <c r="BR757" s="324"/>
      <c r="BS757" s="324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517"/>
      <c r="DI757" s="517"/>
      <c r="DJ757" s="29"/>
      <c r="DK757" s="29"/>
      <c r="DL757" s="29"/>
      <c r="DM757" s="29"/>
      <c r="DN757" s="289"/>
    </row>
    <row r="758" spans="1:118" ht="10.7" customHeight="1">
      <c r="A758" s="1">
        <f t="shared" si="1010"/>
        <v>2042</v>
      </c>
      <c r="P758" s="1">
        <f t="shared" si="1011"/>
        <v>2042</v>
      </c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324"/>
      <c r="BL758" s="324"/>
      <c r="BM758" s="324"/>
      <c r="BN758" s="324"/>
      <c r="BO758" s="324"/>
      <c r="BP758" s="324"/>
      <c r="BQ758" s="324"/>
      <c r="BR758" s="324"/>
      <c r="BS758" s="324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517"/>
      <c r="DI758" s="517"/>
      <c r="DJ758" s="29"/>
      <c r="DK758" s="29"/>
      <c r="DL758" s="29"/>
      <c r="DM758" s="29"/>
      <c r="DN758" s="289"/>
    </row>
    <row r="759" spans="1:118" ht="10.7" customHeight="1">
      <c r="A759" s="1">
        <f t="shared" si="1010"/>
        <v>2043</v>
      </c>
      <c r="P759" s="1">
        <f t="shared" si="1011"/>
        <v>2043</v>
      </c>
      <c r="AG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517"/>
      <c r="DI759" s="517"/>
      <c r="DJ759" s="29"/>
      <c r="DK759" s="29"/>
      <c r="DL759" s="29"/>
      <c r="DM759" s="29"/>
      <c r="DN759" s="289"/>
    </row>
    <row r="760" spans="1:118" ht="10.7" customHeight="1">
      <c r="A760" s="1">
        <f t="shared" si="1010"/>
        <v>2044</v>
      </c>
      <c r="P760" s="1">
        <f t="shared" si="1011"/>
        <v>2044</v>
      </c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324"/>
      <c r="BL760" s="324"/>
      <c r="BM760" s="324"/>
      <c r="BN760" s="324"/>
      <c r="BO760" s="324"/>
      <c r="BP760" s="324"/>
      <c r="BQ760" s="324"/>
      <c r="BR760" s="324"/>
      <c r="BS760" s="324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517"/>
      <c r="DI760" s="517"/>
      <c r="DJ760" s="29"/>
      <c r="DK760" s="29"/>
      <c r="DL760" s="29"/>
      <c r="DM760" s="29"/>
      <c r="DN760" s="289"/>
    </row>
    <row r="761" spans="1:118" ht="10.7" customHeight="1">
      <c r="A761" s="1">
        <f t="shared" si="1010"/>
        <v>2045</v>
      </c>
      <c r="P761" s="1">
        <f t="shared" si="1011"/>
        <v>2045</v>
      </c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324"/>
      <c r="BL761" s="324"/>
      <c r="BM761" s="324"/>
      <c r="BN761" s="324"/>
      <c r="BO761" s="324"/>
      <c r="BP761" s="324"/>
      <c r="BQ761" s="324"/>
      <c r="BR761" s="324"/>
      <c r="BS761" s="324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517"/>
      <c r="DI761" s="517"/>
      <c r="DJ761" s="29"/>
      <c r="DK761" s="29"/>
      <c r="DL761" s="29"/>
      <c r="DM761" s="29"/>
      <c r="DN761" s="289"/>
    </row>
    <row r="762" spans="1:118" ht="10.7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36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36"/>
      <c r="AI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324"/>
      <c r="BL762" s="324"/>
      <c r="BM762" s="324"/>
      <c r="BN762" s="324"/>
      <c r="BO762" s="324"/>
      <c r="BP762" s="324"/>
      <c r="BQ762" s="324"/>
      <c r="BR762" s="324"/>
      <c r="BS762" s="324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517"/>
      <c r="DI762" s="517"/>
      <c r="DJ762" s="29"/>
      <c r="DK762" s="29"/>
      <c r="DL762" s="29"/>
      <c r="DM762" s="29"/>
      <c r="DN762" s="289"/>
    </row>
    <row r="763" spans="1:118" ht="10.7" customHeight="1"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324"/>
      <c r="BL763" s="324"/>
      <c r="BM763" s="324"/>
      <c r="BN763" s="324"/>
      <c r="BO763" s="324"/>
      <c r="BP763" s="324"/>
      <c r="BQ763" s="324"/>
      <c r="BR763" s="324"/>
      <c r="BS763" s="324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517"/>
      <c r="DI763" s="517"/>
      <c r="DJ763" s="29"/>
      <c r="DK763" s="29"/>
      <c r="DL763" s="29"/>
      <c r="DM763" s="29"/>
      <c r="DN763" s="289"/>
    </row>
    <row r="764" spans="1:118" ht="10.7" customHeight="1">
      <c r="A764" s="232" t="s">
        <v>77</v>
      </c>
      <c r="B764" s="341"/>
      <c r="C764" s="341"/>
      <c r="D764" s="341"/>
      <c r="E764" s="341"/>
      <c r="F764" s="341"/>
      <c r="G764" s="341"/>
      <c r="H764" s="341"/>
      <c r="J764" s="342" t="s">
        <v>118</v>
      </c>
      <c r="K764" s="341"/>
      <c r="L764" s="341"/>
      <c r="M764" s="341"/>
      <c r="N764" s="297" t="s">
        <v>22</v>
      </c>
      <c r="O764" s="172"/>
      <c r="P764" s="258" t="str">
        <f>A764&amp;"   (BILLING 1 Mo Lag)"</f>
        <v>014-NSB PR DEMAND   (BILLING 1 Mo Lag)</v>
      </c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297"/>
      <c r="AG764" s="259"/>
      <c r="AH764" s="25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324"/>
      <c r="BL764" s="324"/>
      <c r="BM764" s="324"/>
      <c r="BN764" s="324"/>
      <c r="BO764" s="324"/>
      <c r="BP764" s="324"/>
      <c r="BQ764" s="324"/>
      <c r="BR764" s="324"/>
      <c r="BS764" s="324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517"/>
      <c r="DI764" s="517"/>
      <c r="DJ764" s="29"/>
      <c r="DK764" s="29"/>
      <c r="DL764" s="29"/>
      <c r="DM764" s="29"/>
      <c r="DN764" s="289"/>
    </row>
    <row r="765" spans="1:118" ht="10.7" customHeight="1">
      <c r="A765" s="260" t="s">
        <v>2</v>
      </c>
      <c r="B765" s="344" t="s">
        <v>3</v>
      </c>
      <c r="C765" s="344" t="s">
        <v>4</v>
      </c>
      <c r="D765" s="344" t="s">
        <v>5</v>
      </c>
      <c r="E765" s="344" t="s">
        <v>6</v>
      </c>
      <c r="F765" s="344" t="s">
        <v>7</v>
      </c>
      <c r="G765" s="344" t="s">
        <v>8</v>
      </c>
      <c r="H765" s="344" t="s">
        <v>9</v>
      </c>
      <c r="I765" s="344" t="s">
        <v>10</v>
      </c>
      <c r="J765" s="344" t="s">
        <v>11</v>
      </c>
      <c r="K765" s="344" t="s">
        <v>12</v>
      </c>
      <c r="L765" s="344" t="s">
        <v>13</v>
      </c>
      <c r="M765" s="344" t="s">
        <v>14</v>
      </c>
      <c r="N765" s="299" t="s">
        <v>15</v>
      </c>
      <c r="O765" s="300"/>
      <c r="P765" s="301" t="s">
        <v>2</v>
      </c>
      <c r="Q765" s="345" t="s">
        <v>3</v>
      </c>
      <c r="R765" s="345" t="s">
        <v>4</v>
      </c>
      <c r="S765" s="345" t="s">
        <v>5</v>
      </c>
      <c r="T765" s="345" t="s">
        <v>6</v>
      </c>
      <c r="U765" s="345" t="s">
        <v>7</v>
      </c>
      <c r="V765" s="345" t="s">
        <v>8</v>
      </c>
      <c r="W765" s="345" t="s">
        <v>9</v>
      </c>
      <c r="X765" s="345" t="s">
        <v>10</v>
      </c>
      <c r="Y765" s="345" t="s">
        <v>11</v>
      </c>
      <c r="Z765" s="345" t="s">
        <v>12</v>
      </c>
      <c r="AA765" s="345" t="s">
        <v>13</v>
      </c>
      <c r="AB765" s="345" t="s">
        <v>14</v>
      </c>
      <c r="AC765" s="299" t="s">
        <v>15</v>
      </c>
      <c r="AG765" s="262"/>
      <c r="AH765" s="262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324"/>
      <c r="BL765" s="324"/>
      <c r="BM765" s="324"/>
      <c r="BN765" s="324"/>
      <c r="BO765" s="324"/>
      <c r="BP765" s="324"/>
      <c r="BQ765" s="324"/>
      <c r="BR765" s="324"/>
      <c r="BS765" s="324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517"/>
      <c r="DI765" s="517"/>
      <c r="DJ765" s="29"/>
      <c r="DK765" s="29"/>
      <c r="DL765" s="29"/>
      <c r="DM765" s="29"/>
      <c r="DN765" s="289"/>
    </row>
    <row r="766" spans="1:118" ht="10.7" customHeight="1">
      <c r="A766" s="1">
        <f>A726</f>
        <v>2010</v>
      </c>
      <c r="B766" s="338">
        <f t="shared" ref="B766:K766" si="1012">R766</f>
        <v>25</v>
      </c>
      <c r="C766" s="338">
        <f t="shared" si="1012"/>
        <v>25</v>
      </c>
      <c r="D766" s="338">
        <f t="shared" si="1012"/>
        <v>25</v>
      </c>
      <c r="E766" s="338">
        <f t="shared" si="1012"/>
        <v>25</v>
      </c>
      <c r="F766" s="338">
        <f t="shared" si="1012"/>
        <v>25</v>
      </c>
      <c r="G766" s="338">
        <f t="shared" si="1012"/>
        <v>25</v>
      </c>
      <c r="H766" s="338">
        <f t="shared" si="1012"/>
        <v>25</v>
      </c>
      <c r="I766" s="338">
        <f t="shared" si="1012"/>
        <v>25</v>
      </c>
      <c r="J766" s="338">
        <f t="shared" si="1012"/>
        <v>25</v>
      </c>
      <c r="K766" s="338">
        <f t="shared" si="1012"/>
        <v>25</v>
      </c>
      <c r="L766" s="338">
        <v>10</v>
      </c>
      <c r="M766" s="338">
        <f>Q767</f>
        <v>25</v>
      </c>
      <c r="N766" s="306">
        <f t="shared" ref="N766:N768" si="1013">SUM(B766:M766)</f>
        <v>285</v>
      </c>
      <c r="O766" s="300"/>
      <c r="P766" s="1">
        <f>A766</f>
        <v>2010</v>
      </c>
      <c r="Q766" s="35">
        <v>25</v>
      </c>
      <c r="R766" s="35">
        <v>25</v>
      </c>
      <c r="S766" s="35">
        <v>25</v>
      </c>
      <c r="T766" s="35">
        <v>25</v>
      </c>
      <c r="U766" s="35">
        <v>25</v>
      </c>
      <c r="V766" s="35">
        <v>25</v>
      </c>
      <c r="W766" s="35">
        <v>25</v>
      </c>
      <c r="X766" s="35">
        <v>25</v>
      </c>
      <c r="Y766" s="35">
        <v>25</v>
      </c>
      <c r="Z766" s="35">
        <v>25</v>
      </c>
      <c r="AA766" s="35">
        <v>25</v>
      </c>
      <c r="AB766" s="35">
        <v>25</v>
      </c>
      <c r="AC766" s="303">
        <f t="shared" ref="AC766:AC786" si="1014">SUM(Q766:AB766)</f>
        <v>300</v>
      </c>
      <c r="AG766" s="25"/>
      <c r="AH766" s="25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324"/>
      <c r="BL766" s="324"/>
      <c r="BM766" s="324"/>
      <c r="BN766" s="324"/>
      <c r="BO766" s="324"/>
      <c r="BP766" s="324"/>
      <c r="BQ766" s="324"/>
      <c r="BR766" s="324"/>
      <c r="BS766" s="324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517"/>
      <c r="DI766" s="517"/>
      <c r="DJ766" s="29"/>
      <c r="DK766" s="29"/>
      <c r="DL766" s="29"/>
      <c r="DM766" s="29"/>
      <c r="DN766" s="289"/>
    </row>
    <row r="767" spans="1:118" ht="10.7" customHeight="1">
      <c r="A767" s="1">
        <f t="shared" ref="A767:A801" si="1015">A727</f>
        <v>2011</v>
      </c>
      <c r="B767" s="491">
        <v>25</v>
      </c>
      <c r="C767" s="491">
        <v>25</v>
      </c>
      <c r="D767" s="491">
        <v>25</v>
      </c>
      <c r="E767" s="491">
        <v>25</v>
      </c>
      <c r="F767" s="491">
        <v>25</v>
      </c>
      <c r="G767" s="491">
        <v>25</v>
      </c>
      <c r="H767" s="491">
        <v>25</v>
      </c>
      <c r="I767" s="491">
        <v>25</v>
      </c>
      <c r="J767" s="491">
        <v>25</v>
      </c>
      <c r="K767" s="491">
        <v>25</v>
      </c>
      <c r="L767" s="491">
        <v>25</v>
      </c>
      <c r="M767" s="491">
        <v>25</v>
      </c>
      <c r="N767" s="306">
        <f t="shared" si="1013"/>
        <v>300</v>
      </c>
      <c r="P767" s="1">
        <f t="shared" ref="P767:P801" si="1016">A767</f>
        <v>2011</v>
      </c>
      <c r="Q767" s="35">
        <v>25</v>
      </c>
      <c r="R767" s="35">
        <v>25</v>
      </c>
      <c r="S767" s="329">
        <v>25</v>
      </c>
      <c r="T767" s="329">
        <v>25</v>
      </c>
      <c r="U767" s="329">
        <v>25</v>
      </c>
      <c r="V767" s="329">
        <v>25</v>
      </c>
      <c r="W767" s="329">
        <v>25</v>
      </c>
      <c r="X767" s="329">
        <v>25</v>
      </c>
      <c r="Y767" s="329">
        <v>25</v>
      </c>
      <c r="Z767" s="329">
        <v>25</v>
      </c>
      <c r="AA767" s="329">
        <v>25</v>
      </c>
      <c r="AB767" s="329">
        <v>25</v>
      </c>
      <c r="AC767" s="303">
        <f t="shared" si="1014"/>
        <v>300</v>
      </c>
      <c r="AG767" s="34"/>
      <c r="AH767" s="25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324"/>
      <c r="BL767" s="324"/>
      <c r="BM767" s="324"/>
      <c r="BN767" s="324"/>
      <c r="BO767" s="324"/>
      <c r="BP767" s="324"/>
      <c r="BQ767" s="324"/>
      <c r="BR767" s="324"/>
      <c r="BS767" s="324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517"/>
      <c r="DI767" s="517"/>
      <c r="DJ767" s="29"/>
      <c r="DK767" s="29"/>
      <c r="DL767" s="29"/>
      <c r="DM767" s="29"/>
      <c r="DN767" s="289"/>
    </row>
    <row r="768" spans="1:118" ht="10.7" customHeight="1">
      <c r="A768" s="1">
        <f t="shared" si="1015"/>
        <v>2012</v>
      </c>
      <c r="B768" s="96">
        <f>[1]MW!C722</f>
        <v>25</v>
      </c>
      <c r="C768" s="96">
        <f>[1]MW!D722</f>
        <v>25</v>
      </c>
      <c r="D768" s="96">
        <f>[1]MW!E722</f>
        <v>25</v>
      </c>
      <c r="E768" s="96">
        <f>[1]MW!F722</f>
        <v>25</v>
      </c>
      <c r="F768" s="588">
        <f>[1]MW!G722</f>
        <v>25</v>
      </c>
      <c r="G768" s="588">
        <f>[1]MW!H722</f>
        <v>25</v>
      </c>
      <c r="H768" s="588">
        <f>[1]MW!I722</f>
        <v>25</v>
      </c>
      <c r="I768" s="588">
        <f>[1]MW!J722</f>
        <v>25</v>
      </c>
      <c r="J768" s="588">
        <f>[1]MW!K722</f>
        <v>25</v>
      </c>
      <c r="K768" s="588">
        <f>[1]MW!L722</f>
        <v>25</v>
      </c>
      <c r="L768" s="588">
        <f>[1]MW!M722</f>
        <v>25</v>
      </c>
      <c r="M768" s="588">
        <f>[1]MW!N722</f>
        <v>25</v>
      </c>
      <c r="N768" s="306">
        <f t="shared" si="1013"/>
        <v>300</v>
      </c>
      <c r="P768" s="1">
        <f t="shared" si="1016"/>
        <v>2012</v>
      </c>
      <c r="Q768" s="96">
        <f>[1]MW!S722</f>
        <v>25</v>
      </c>
      <c r="R768" s="96">
        <f>[1]MW!T722</f>
        <v>25</v>
      </c>
      <c r="S768" s="96">
        <f>[1]MW!U722</f>
        <v>25</v>
      </c>
      <c r="T768" s="96">
        <f>[1]MW!V722</f>
        <v>25</v>
      </c>
      <c r="U768" s="96">
        <f>[1]MW!W722</f>
        <v>25</v>
      </c>
      <c r="V768" s="588">
        <f>[1]MW!X722</f>
        <v>25</v>
      </c>
      <c r="W768" s="588">
        <f>[1]MW!Y722</f>
        <v>25</v>
      </c>
      <c r="X768" s="588">
        <f>[1]MW!Z722</f>
        <v>25</v>
      </c>
      <c r="Y768" s="588">
        <f>[1]MW!AA722</f>
        <v>25</v>
      </c>
      <c r="Z768" s="588">
        <f>[1]MW!AB722</f>
        <v>25</v>
      </c>
      <c r="AA768" s="588">
        <f>[1]MW!AC722</f>
        <v>25</v>
      </c>
      <c r="AB768" s="588">
        <f>[1]MW!AD722</f>
        <v>25</v>
      </c>
      <c r="AC768" s="303">
        <f t="shared" si="1014"/>
        <v>300</v>
      </c>
      <c r="AG768" s="25"/>
      <c r="AH768" s="25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324"/>
      <c r="BL768" s="324"/>
      <c r="BM768" s="324"/>
      <c r="BN768" s="324"/>
      <c r="BO768" s="324"/>
      <c r="BP768" s="324"/>
      <c r="BQ768" s="324"/>
      <c r="BR768" s="324"/>
      <c r="BS768" s="324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517"/>
      <c r="DI768" s="517"/>
      <c r="DJ768" s="29"/>
      <c r="DK768" s="29"/>
      <c r="DL768" s="29"/>
      <c r="DM768" s="29"/>
      <c r="DN768" s="289"/>
    </row>
    <row r="769" spans="1:118" ht="10.7" customHeight="1">
      <c r="A769" s="1">
        <f t="shared" si="1015"/>
        <v>2013</v>
      </c>
      <c r="B769" s="560">
        <f>[3]Demand!C762</f>
        <v>25.02</v>
      </c>
      <c r="C769" s="560">
        <f>[3]Demand!D762</f>
        <v>25.02</v>
      </c>
      <c r="D769" s="560">
        <f>[3]Demand!E762</f>
        <v>25.02</v>
      </c>
      <c r="E769" s="560">
        <f>[3]Demand!F762</f>
        <v>25.02</v>
      </c>
      <c r="F769" s="560">
        <f>[3]Demand!G762</f>
        <v>25.02</v>
      </c>
      <c r="G769" s="560">
        <f>[3]Demand!H762</f>
        <v>25.02</v>
      </c>
      <c r="H769" s="560">
        <f>[3]Demand!I762</f>
        <v>25.02</v>
      </c>
      <c r="I769" s="560">
        <f>[3]Demand!J762</f>
        <v>25.02</v>
      </c>
      <c r="J769" s="560">
        <f>[3]Demand!K762</f>
        <v>25.02</v>
      </c>
      <c r="K769" s="560">
        <f>[3]Demand!L762</f>
        <v>25.02</v>
      </c>
      <c r="L769" s="560">
        <f>[3]Demand!M762</f>
        <v>25.02</v>
      </c>
      <c r="M769" s="560">
        <f>[3]Demand!N762</f>
        <v>25.02</v>
      </c>
      <c r="N769" s="312">
        <f t="shared" ref="N769:N796" si="1017">MAX(B769:M769)</f>
        <v>25.02</v>
      </c>
      <c r="O769" s="454"/>
      <c r="P769" s="1">
        <f t="shared" si="1016"/>
        <v>2013</v>
      </c>
      <c r="Q769" s="560">
        <f>[3]Demand!S762</f>
        <v>25</v>
      </c>
      <c r="R769" s="560">
        <f>[3]Demand!T762</f>
        <v>25</v>
      </c>
      <c r="S769" s="560">
        <f>[3]Demand!U762</f>
        <v>25</v>
      </c>
      <c r="T769" s="560">
        <f>[3]Demand!V762</f>
        <v>25</v>
      </c>
      <c r="U769" s="560">
        <f>[3]Demand!W762</f>
        <v>25</v>
      </c>
      <c r="V769" s="560">
        <f>[3]Demand!X762</f>
        <v>25</v>
      </c>
      <c r="W769" s="560">
        <f>[3]Demand!Y762</f>
        <v>25</v>
      </c>
      <c r="X769" s="560">
        <f>[3]Demand!Z762</f>
        <v>25</v>
      </c>
      <c r="Y769" s="560">
        <f>[3]Demand!AA762</f>
        <v>25</v>
      </c>
      <c r="Z769" s="560">
        <f>[3]Demand!AB762</f>
        <v>25</v>
      </c>
      <c r="AA769" s="560">
        <f>[3]Demand!AC762</f>
        <v>25</v>
      </c>
      <c r="AB769" s="560">
        <f>[3]Demand!AD762</f>
        <v>25</v>
      </c>
      <c r="AC769" s="303">
        <f t="shared" si="1014"/>
        <v>300</v>
      </c>
      <c r="AG769" s="25"/>
      <c r="AH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324"/>
      <c r="BL769" s="324"/>
      <c r="BM769" s="324"/>
      <c r="BN769" s="324"/>
      <c r="BO769" s="324"/>
      <c r="BP769" s="324"/>
      <c r="BQ769" s="324"/>
      <c r="BR769" s="324"/>
      <c r="BS769" s="324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517"/>
      <c r="DI769" s="517"/>
      <c r="DJ769" s="29"/>
      <c r="DK769" s="29"/>
      <c r="DL769" s="29"/>
      <c r="DM769" s="29"/>
      <c r="DN769" s="289"/>
    </row>
    <row r="770" spans="1:118" ht="10.7" customHeight="1">
      <c r="A770" s="1">
        <f t="shared" si="1015"/>
        <v>2014</v>
      </c>
      <c r="B770" s="560">
        <f>[3]Demand!C763</f>
        <v>25.02</v>
      </c>
      <c r="C770" s="560">
        <f>[3]Demand!D763</f>
        <v>25.02</v>
      </c>
      <c r="D770" s="560">
        <f>[3]Demand!E763</f>
        <v>25.02</v>
      </c>
      <c r="E770" s="560">
        <f>[3]Demand!F763</f>
        <v>25.02</v>
      </c>
      <c r="F770" s="560">
        <f>[3]Demand!G763</f>
        <v>25.02</v>
      </c>
      <c r="G770" s="560">
        <f>[3]Demand!H763</f>
        <v>25.02</v>
      </c>
      <c r="H770" s="560">
        <f>[3]Demand!I763</f>
        <v>25.02</v>
      </c>
      <c r="I770" s="560">
        <f>[3]Demand!J763</f>
        <v>25.02</v>
      </c>
      <c r="J770" s="560">
        <f>[3]Demand!K763</f>
        <v>25.02</v>
      </c>
      <c r="K770" s="560">
        <f>[3]Demand!L763</f>
        <v>25.02</v>
      </c>
      <c r="L770" s="560">
        <f>[3]Demand!M763</f>
        <v>25.02</v>
      </c>
      <c r="M770" s="560">
        <f>[3]Demand!N763</f>
        <v>25.02</v>
      </c>
      <c r="N770" s="312">
        <f t="shared" si="1017"/>
        <v>25.02</v>
      </c>
      <c r="O770" s="454"/>
      <c r="P770" s="1">
        <f t="shared" si="1016"/>
        <v>2014</v>
      </c>
      <c r="Q770" s="560">
        <f>[3]Demand!S763</f>
        <v>25</v>
      </c>
      <c r="R770" s="560">
        <f>[3]Demand!T763</f>
        <v>25</v>
      </c>
      <c r="S770" s="560">
        <f>[3]Demand!U763</f>
        <v>25</v>
      </c>
      <c r="T770" s="560">
        <f>[3]Demand!V763</f>
        <v>25</v>
      </c>
      <c r="U770" s="560">
        <f>[3]Demand!W763</f>
        <v>25</v>
      </c>
      <c r="V770" s="560">
        <f>[3]Demand!X763</f>
        <v>25</v>
      </c>
      <c r="W770" s="560">
        <f>[3]Demand!Y763</f>
        <v>25</v>
      </c>
      <c r="X770" s="560">
        <f>[3]Demand!Z763</f>
        <v>25</v>
      </c>
      <c r="Y770" s="560">
        <f>[3]Demand!AA763</f>
        <v>25</v>
      </c>
      <c r="Z770" s="560">
        <f>[3]Demand!AB763</f>
        <v>25</v>
      </c>
      <c r="AA770" s="560">
        <f>[3]Demand!AC763</f>
        <v>25</v>
      </c>
      <c r="AB770" s="560">
        <f>[3]Demand!AD763</f>
        <v>25</v>
      </c>
      <c r="AC770" s="303">
        <f t="shared" si="1014"/>
        <v>300</v>
      </c>
      <c r="AG770" s="25"/>
      <c r="AH770" s="25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324"/>
      <c r="BL770" s="324"/>
      <c r="BM770" s="324"/>
      <c r="BN770" s="324"/>
      <c r="BO770" s="324"/>
      <c r="BP770" s="324"/>
      <c r="BQ770" s="324"/>
      <c r="BR770" s="324"/>
      <c r="BS770" s="324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517"/>
      <c r="DI770" s="517"/>
      <c r="DJ770" s="29"/>
      <c r="DK770" s="29"/>
      <c r="DL770" s="29"/>
      <c r="DM770" s="29"/>
      <c r="DN770" s="289"/>
    </row>
    <row r="771" spans="1:118" ht="10.7" customHeight="1">
      <c r="A771" s="1">
        <f t="shared" si="1015"/>
        <v>2015</v>
      </c>
      <c r="B771" s="560">
        <f>[3]Demand!C764</f>
        <v>25.02</v>
      </c>
      <c r="C771" s="560">
        <f>[3]Demand!D764</f>
        <v>25.02</v>
      </c>
      <c r="D771" s="560">
        <f>[3]Demand!E764</f>
        <v>25.02</v>
      </c>
      <c r="E771" s="560">
        <f>[3]Demand!F764</f>
        <v>25.02</v>
      </c>
      <c r="F771" s="560">
        <f>[3]Demand!G764</f>
        <v>25.02</v>
      </c>
      <c r="G771" s="560">
        <f>[3]Demand!H764</f>
        <v>25.02</v>
      </c>
      <c r="H771" s="560">
        <f>[3]Demand!I764</f>
        <v>25.02</v>
      </c>
      <c r="I771" s="560">
        <f>[3]Demand!J764</f>
        <v>25.02</v>
      </c>
      <c r="J771" s="560">
        <f>[3]Demand!K764</f>
        <v>25.02</v>
      </c>
      <c r="K771" s="560">
        <f>[3]Demand!L764</f>
        <v>25.02</v>
      </c>
      <c r="L771" s="560">
        <f>[3]Demand!M764</f>
        <v>25.02</v>
      </c>
      <c r="M771" s="560">
        <f>[3]Demand!N764</f>
        <v>25.02</v>
      </c>
      <c r="N771" s="312">
        <f t="shared" si="1017"/>
        <v>25.02</v>
      </c>
      <c r="O771" s="454"/>
      <c r="P771" s="1">
        <f t="shared" si="1016"/>
        <v>2015</v>
      </c>
      <c r="Q771" s="560">
        <f>[3]Demand!S764</f>
        <v>25</v>
      </c>
      <c r="R771" s="560">
        <f>[3]Demand!T764</f>
        <v>25</v>
      </c>
      <c r="S771" s="560">
        <f>[3]Demand!U764</f>
        <v>25</v>
      </c>
      <c r="T771" s="560">
        <f>[3]Demand!V764</f>
        <v>25</v>
      </c>
      <c r="U771" s="560">
        <f>[3]Demand!W764</f>
        <v>25</v>
      </c>
      <c r="V771" s="560">
        <f>[3]Demand!X764</f>
        <v>25</v>
      </c>
      <c r="W771" s="560">
        <f>[3]Demand!Y764</f>
        <v>25</v>
      </c>
      <c r="X771" s="560">
        <f>[3]Demand!Z764</f>
        <v>25</v>
      </c>
      <c r="Y771" s="560">
        <f>[3]Demand!AA764</f>
        <v>25</v>
      </c>
      <c r="Z771" s="560">
        <f>[3]Demand!AB764</f>
        <v>25</v>
      </c>
      <c r="AA771" s="560">
        <f>[3]Demand!AC764</f>
        <v>25</v>
      </c>
      <c r="AB771" s="560">
        <f>[3]Demand!AD764</f>
        <v>25</v>
      </c>
      <c r="AC771" s="303">
        <f t="shared" si="1014"/>
        <v>300</v>
      </c>
      <c r="AG771" s="25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324"/>
      <c r="BL771" s="324"/>
      <c r="BM771" s="324"/>
      <c r="BN771" s="324"/>
      <c r="BO771" s="324"/>
      <c r="BP771" s="324"/>
      <c r="BQ771" s="324"/>
      <c r="BR771" s="324"/>
      <c r="BS771" s="324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517"/>
      <c r="DI771" s="517"/>
      <c r="DJ771" s="29"/>
      <c r="DK771" s="29"/>
      <c r="DL771" s="29"/>
      <c r="DM771" s="29"/>
      <c r="DN771" s="289"/>
    </row>
    <row r="772" spans="1:118" ht="10.7" customHeight="1">
      <c r="A772" s="1">
        <f t="shared" si="1015"/>
        <v>2016</v>
      </c>
      <c r="B772" s="560">
        <f>[3]Demand!C765</f>
        <v>25.02</v>
      </c>
      <c r="C772" s="560">
        <f>[3]Demand!D765</f>
        <v>25.02</v>
      </c>
      <c r="D772" s="560">
        <f>[3]Demand!E765</f>
        <v>25.02</v>
      </c>
      <c r="E772" s="560">
        <f>[3]Demand!F765</f>
        <v>25.02</v>
      </c>
      <c r="F772" s="560">
        <f>[3]Demand!G765</f>
        <v>25.02</v>
      </c>
      <c r="G772" s="560">
        <f>[3]Demand!H765</f>
        <v>25.02</v>
      </c>
      <c r="H772" s="560">
        <f>[3]Demand!I765</f>
        <v>25.02</v>
      </c>
      <c r="I772" s="560">
        <f>[3]Demand!J765</f>
        <v>25.02</v>
      </c>
      <c r="J772" s="560">
        <f>[3]Demand!K765</f>
        <v>25.02</v>
      </c>
      <c r="K772" s="560">
        <f>[3]Demand!L765</f>
        <v>25.02</v>
      </c>
      <c r="L772" s="560">
        <f>[3]Demand!M765</f>
        <v>25.02</v>
      </c>
      <c r="M772" s="560">
        <f>[3]Demand!N765</f>
        <v>25.02</v>
      </c>
      <c r="N772" s="312">
        <f t="shared" si="1017"/>
        <v>25.02</v>
      </c>
      <c r="O772" s="454"/>
      <c r="P772" s="1">
        <f t="shared" si="1016"/>
        <v>2016</v>
      </c>
      <c r="Q772" s="560">
        <f>[3]Demand!S765</f>
        <v>25</v>
      </c>
      <c r="R772" s="560">
        <f>[3]Demand!T765</f>
        <v>25</v>
      </c>
      <c r="S772" s="560">
        <f>[3]Demand!U765</f>
        <v>25</v>
      </c>
      <c r="T772" s="560">
        <f>[3]Demand!V765</f>
        <v>25</v>
      </c>
      <c r="U772" s="560">
        <f>[3]Demand!W765</f>
        <v>25</v>
      </c>
      <c r="V772" s="560">
        <f>[3]Demand!X765</f>
        <v>25</v>
      </c>
      <c r="W772" s="560">
        <f>[3]Demand!Y765</f>
        <v>25</v>
      </c>
      <c r="X772" s="560">
        <f>[3]Demand!Z765</f>
        <v>25</v>
      </c>
      <c r="Y772" s="560">
        <f>[3]Demand!AA765</f>
        <v>25</v>
      </c>
      <c r="Z772" s="560">
        <f>[3]Demand!AB765</f>
        <v>25</v>
      </c>
      <c r="AA772" s="560">
        <f>[3]Demand!AC765</f>
        <v>25</v>
      </c>
      <c r="AB772" s="560">
        <f>[3]Demand!AD765</f>
        <v>25</v>
      </c>
      <c r="AC772" s="303">
        <f t="shared" si="1014"/>
        <v>300</v>
      </c>
      <c r="AG772" s="25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324"/>
      <c r="BL772" s="324"/>
      <c r="BM772" s="324"/>
      <c r="BN772" s="324"/>
      <c r="BO772" s="324"/>
      <c r="BP772" s="324"/>
      <c r="BQ772" s="324"/>
      <c r="BR772" s="324"/>
      <c r="BS772" s="324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517"/>
      <c r="DI772" s="517"/>
      <c r="DJ772" s="29"/>
      <c r="DK772" s="29"/>
      <c r="DL772" s="29"/>
      <c r="DM772" s="29"/>
      <c r="DN772" s="289"/>
    </row>
    <row r="773" spans="1:118" ht="10.7" customHeight="1">
      <c r="A773" s="1">
        <f t="shared" si="1015"/>
        <v>2017</v>
      </c>
      <c r="B773" s="560">
        <f>[3]Demand!C766</f>
        <v>25.02</v>
      </c>
      <c r="C773" s="560">
        <f>[3]Demand!D766</f>
        <v>25.02</v>
      </c>
      <c r="D773" s="560">
        <f>[3]Demand!E766</f>
        <v>25.02</v>
      </c>
      <c r="E773" s="560">
        <f>[3]Demand!F766</f>
        <v>25.02</v>
      </c>
      <c r="F773" s="560">
        <f>[3]Demand!G766</f>
        <v>25.02</v>
      </c>
      <c r="G773" s="560">
        <f>[3]Demand!H766</f>
        <v>25.02</v>
      </c>
      <c r="H773" s="560">
        <f>[3]Demand!I766</f>
        <v>25.02</v>
      </c>
      <c r="I773" s="560">
        <f>[3]Demand!J766</f>
        <v>25.02</v>
      </c>
      <c r="J773" s="560">
        <f>[3]Demand!K766</f>
        <v>25.02</v>
      </c>
      <c r="K773" s="560">
        <f>[3]Demand!L766</f>
        <v>25.02</v>
      </c>
      <c r="L773" s="560">
        <f>[3]Demand!M766</f>
        <v>25.02</v>
      </c>
      <c r="M773" s="560">
        <f>[3]Demand!N766</f>
        <v>25.02</v>
      </c>
      <c r="N773" s="312">
        <f t="shared" si="1017"/>
        <v>25.02</v>
      </c>
      <c r="O773" s="454"/>
      <c r="P773" s="1">
        <f t="shared" si="1016"/>
        <v>2017</v>
      </c>
      <c r="Q773" s="560">
        <f>[3]Demand!S766</f>
        <v>25</v>
      </c>
      <c r="R773" s="560">
        <f>[3]Demand!T766</f>
        <v>25</v>
      </c>
      <c r="S773" s="560">
        <f>[3]Demand!U766</f>
        <v>25</v>
      </c>
      <c r="T773" s="560">
        <f>[3]Demand!V766</f>
        <v>25</v>
      </c>
      <c r="U773" s="560">
        <f>[3]Demand!W766</f>
        <v>25</v>
      </c>
      <c r="V773" s="560">
        <f>[3]Demand!X766</f>
        <v>25</v>
      </c>
      <c r="W773" s="560">
        <f>[3]Demand!Y766</f>
        <v>25</v>
      </c>
      <c r="X773" s="560">
        <f>[3]Demand!Z766</f>
        <v>25</v>
      </c>
      <c r="Y773" s="560">
        <f>[3]Demand!AA766</f>
        <v>25</v>
      </c>
      <c r="Z773" s="560">
        <f>[3]Demand!AB766</f>
        <v>25</v>
      </c>
      <c r="AA773" s="560">
        <f>[3]Demand!AC766</f>
        <v>25</v>
      </c>
      <c r="AB773" s="560">
        <f>[3]Demand!AD766</f>
        <v>25</v>
      </c>
      <c r="AC773" s="303">
        <f t="shared" si="1014"/>
        <v>300</v>
      </c>
      <c r="AG773" s="25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324"/>
      <c r="BL773" s="324"/>
      <c r="BM773" s="324"/>
      <c r="BN773" s="324"/>
      <c r="BO773" s="324"/>
      <c r="BP773" s="324"/>
      <c r="BQ773" s="324"/>
      <c r="BR773" s="324"/>
      <c r="BS773" s="324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517"/>
      <c r="DI773" s="517"/>
      <c r="DJ773" s="29"/>
      <c r="DK773" s="29"/>
      <c r="DL773" s="29"/>
      <c r="DM773" s="29"/>
      <c r="DN773" s="289"/>
    </row>
    <row r="774" spans="1:118" ht="10.7" customHeight="1">
      <c r="A774" s="1">
        <f t="shared" si="1015"/>
        <v>2018</v>
      </c>
      <c r="B774" s="560">
        <f>[3]Demand!C767</f>
        <v>25.02</v>
      </c>
      <c r="C774" s="560">
        <f>[3]Demand!D767</f>
        <v>25.02</v>
      </c>
      <c r="D774" s="560">
        <f>[3]Demand!E767</f>
        <v>25.02</v>
      </c>
      <c r="E774" s="560">
        <f>[3]Demand!F767</f>
        <v>25.02</v>
      </c>
      <c r="F774" s="560">
        <f>[3]Demand!G767</f>
        <v>25.02</v>
      </c>
      <c r="G774" s="560">
        <f>[3]Demand!H767</f>
        <v>25.02</v>
      </c>
      <c r="H774" s="560">
        <f>[3]Demand!I767</f>
        <v>25.02</v>
      </c>
      <c r="I774" s="560">
        <f>[3]Demand!J767</f>
        <v>25.02</v>
      </c>
      <c r="J774" s="560">
        <f>[3]Demand!K767</f>
        <v>25.02</v>
      </c>
      <c r="K774" s="560">
        <f>[3]Demand!L767</f>
        <v>25.02</v>
      </c>
      <c r="L774" s="560">
        <f>[3]Demand!M767</f>
        <v>25.02</v>
      </c>
      <c r="M774" s="560">
        <f>[3]Demand!N767</f>
        <v>25.02</v>
      </c>
      <c r="N774" s="312">
        <f t="shared" si="1017"/>
        <v>25.02</v>
      </c>
      <c r="O774" s="454"/>
      <c r="P774" s="1">
        <f t="shared" si="1016"/>
        <v>2018</v>
      </c>
      <c r="Q774" s="560">
        <f>[3]Demand!S767</f>
        <v>25</v>
      </c>
      <c r="R774" s="560">
        <f>[3]Demand!T767</f>
        <v>25</v>
      </c>
      <c r="S774" s="560">
        <f>[3]Demand!U767</f>
        <v>25</v>
      </c>
      <c r="T774" s="560">
        <f>[3]Demand!V767</f>
        <v>25</v>
      </c>
      <c r="U774" s="560">
        <f>[3]Demand!W767</f>
        <v>25</v>
      </c>
      <c r="V774" s="560">
        <f>[3]Demand!X767</f>
        <v>25</v>
      </c>
      <c r="W774" s="560">
        <f>[3]Demand!Y767</f>
        <v>25</v>
      </c>
      <c r="X774" s="560">
        <f>[3]Demand!Z767</f>
        <v>25</v>
      </c>
      <c r="Y774" s="560">
        <f>[3]Demand!AA767</f>
        <v>25</v>
      </c>
      <c r="Z774" s="560">
        <f>[3]Demand!AB767</f>
        <v>25</v>
      </c>
      <c r="AA774" s="560">
        <f>[3]Demand!AC767</f>
        <v>25</v>
      </c>
      <c r="AB774" s="560">
        <f>[3]Demand!AD767</f>
        <v>25</v>
      </c>
      <c r="AC774" s="303">
        <f t="shared" si="1014"/>
        <v>300</v>
      </c>
      <c r="AG774" s="25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324"/>
      <c r="BL774" s="324"/>
      <c r="BM774" s="324"/>
      <c r="BN774" s="324"/>
      <c r="BO774" s="324"/>
      <c r="BP774" s="324"/>
      <c r="BQ774" s="324"/>
      <c r="BR774" s="324"/>
      <c r="BS774" s="324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517"/>
      <c r="DI774" s="517"/>
      <c r="DJ774" s="29"/>
      <c r="DK774" s="29"/>
      <c r="DL774" s="29"/>
      <c r="DM774" s="29"/>
      <c r="DN774" s="289"/>
    </row>
    <row r="775" spans="1:118" ht="10.7" customHeight="1">
      <c r="A775" s="1">
        <f t="shared" si="1015"/>
        <v>2019</v>
      </c>
      <c r="B775" s="560">
        <f>[3]Demand!C768</f>
        <v>25.02</v>
      </c>
      <c r="C775" s="560">
        <f>[3]Demand!D768</f>
        <v>25.02</v>
      </c>
      <c r="D775" s="560">
        <f>[3]Demand!E768</f>
        <v>25.02</v>
      </c>
      <c r="E775" s="560">
        <f>[3]Demand!F768</f>
        <v>25.02</v>
      </c>
      <c r="F775" s="560">
        <f>[3]Demand!G768</f>
        <v>25.02</v>
      </c>
      <c r="G775" s="560">
        <f>[3]Demand!H768</f>
        <v>25.02</v>
      </c>
      <c r="H775" s="560">
        <f>[3]Demand!I768</f>
        <v>25.02</v>
      </c>
      <c r="I775" s="560">
        <f>[3]Demand!J768</f>
        <v>25.02</v>
      </c>
      <c r="J775" s="560">
        <f>[3]Demand!K768</f>
        <v>25.02</v>
      </c>
      <c r="K775" s="560">
        <f>[3]Demand!L768</f>
        <v>25.02</v>
      </c>
      <c r="L775" s="560">
        <f>[3]Demand!M768</f>
        <v>25.02</v>
      </c>
      <c r="M775" s="560">
        <f>[3]Demand!N768</f>
        <v>25.02</v>
      </c>
      <c r="N775" s="312">
        <f t="shared" si="1017"/>
        <v>25.02</v>
      </c>
      <c r="O775" s="454"/>
      <c r="P775" s="1">
        <f t="shared" si="1016"/>
        <v>2019</v>
      </c>
      <c r="Q775" s="560">
        <f>[3]Demand!S768</f>
        <v>25</v>
      </c>
      <c r="R775" s="560">
        <f>[3]Demand!T768</f>
        <v>25</v>
      </c>
      <c r="S775" s="560">
        <f>[3]Demand!U768</f>
        <v>25</v>
      </c>
      <c r="T775" s="560">
        <f>[3]Demand!V768</f>
        <v>25</v>
      </c>
      <c r="U775" s="560">
        <f>[3]Demand!W768</f>
        <v>25</v>
      </c>
      <c r="V775" s="560">
        <f>[3]Demand!X768</f>
        <v>25</v>
      </c>
      <c r="W775" s="560">
        <f>[3]Demand!Y768</f>
        <v>25</v>
      </c>
      <c r="X775" s="560">
        <f>[3]Demand!Z768</f>
        <v>25</v>
      </c>
      <c r="Y775" s="560">
        <f>[3]Demand!AA768</f>
        <v>25</v>
      </c>
      <c r="Z775" s="560">
        <f>[3]Demand!AB768</f>
        <v>25</v>
      </c>
      <c r="AA775" s="560">
        <f>[3]Demand!AC768</f>
        <v>25</v>
      </c>
      <c r="AB775" s="560">
        <f>[3]Demand!AD768</f>
        <v>25</v>
      </c>
      <c r="AC775" s="303">
        <f t="shared" si="1014"/>
        <v>300</v>
      </c>
      <c r="AG775" s="25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324"/>
      <c r="BL775" s="324"/>
      <c r="BM775" s="324"/>
      <c r="BN775" s="324"/>
      <c r="BO775" s="324"/>
      <c r="BP775" s="324"/>
      <c r="BQ775" s="324"/>
      <c r="BR775" s="324"/>
      <c r="BS775" s="324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517"/>
      <c r="DI775" s="517"/>
      <c r="DJ775" s="29"/>
      <c r="DK775" s="29"/>
      <c r="DL775" s="29"/>
      <c r="DM775" s="29"/>
      <c r="DN775" s="289"/>
    </row>
    <row r="776" spans="1:118" ht="10.7" customHeight="1">
      <c r="A776" s="1">
        <f t="shared" si="1015"/>
        <v>2020</v>
      </c>
      <c r="B776" s="560">
        <f>[3]Demand!C769</f>
        <v>25.02</v>
      </c>
      <c r="C776" s="560">
        <f>[3]Demand!D769</f>
        <v>25.02</v>
      </c>
      <c r="D776" s="560">
        <f>[3]Demand!E769</f>
        <v>25.02</v>
      </c>
      <c r="E776" s="560">
        <f>[3]Demand!F769</f>
        <v>25.02</v>
      </c>
      <c r="F776" s="560">
        <f>[3]Demand!G769</f>
        <v>25.02</v>
      </c>
      <c r="G776" s="560">
        <f>[3]Demand!H769</f>
        <v>25.02</v>
      </c>
      <c r="H776" s="560">
        <f>[3]Demand!I769</f>
        <v>25.02</v>
      </c>
      <c r="I776" s="560">
        <f>[3]Demand!J769</f>
        <v>25.02</v>
      </c>
      <c r="J776" s="560">
        <f>[3]Demand!K769</f>
        <v>25.02</v>
      </c>
      <c r="K776" s="560">
        <f>[3]Demand!L769</f>
        <v>25.02</v>
      </c>
      <c r="L776" s="560">
        <f>[3]Demand!M769</f>
        <v>25.02</v>
      </c>
      <c r="M776" s="560">
        <f>[3]Demand!N769</f>
        <v>25.02</v>
      </c>
      <c r="N776" s="312">
        <f t="shared" si="1017"/>
        <v>25.02</v>
      </c>
      <c r="O776" s="454"/>
      <c r="P776" s="1">
        <f t="shared" si="1016"/>
        <v>2020</v>
      </c>
      <c r="Q776" s="560">
        <f>[3]Demand!S769</f>
        <v>25</v>
      </c>
      <c r="R776" s="560">
        <f>[3]Demand!T769</f>
        <v>25</v>
      </c>
      <c r="S776" s="560">
        <f>[3]Demand!U769</f>
        <v>25</v>
      </c>
      <c r="T776" s="560">
        <f>[3]Demand!V769</f>
        <v>25</v>
      </c>
      <c r="U776" s="560">
        <f>[3]Demand!W769</f>
        <v>25</v>
      </c>
      <c r="V776" s="560">
        <f>[3]Demand!X769</f>
        <v>25</v>
      </c>
      <c r="W776" s="560">
        <f>[3]Demand!Y769</f>
        <v>25</v>
      </c>
      <c r="X776" s="560">
        <f>[3]Demand!Z769</f>
        <v>25</v>
      </c>
      <c r="Y776" s="560">
        <f>[3]Demand!AA769</f>
        <v>25</v>
      </c>
      <c r="Z776" s="560">
        <f>[3]Demand!AB769</f>
        <v>25</v>
      </c>
      <c r="AA776" s="560">
        <f>[3]Demand!AC769</f>
        <v>25</v>
      </c>
      <c r="AB776" s="560">
        <f>[3]Demand!AD769</f>
        <v>25</v>
      </c>
      <c r="AC776" s="303">
        <f t="shared" si="1014"/>
        <v>300</v>
      </c>
      <c r="AG776" s="25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324"/>
      <c r="BL776" s="324"/>
      <c r="BM776" s="324"/>
      <c r="BN776" s="324"/>
      <c r="BO776" s="324"/>
      <c r="BP776" s="324"/>
      <c r="BQ776" s="324"/>
      <c r="BR776" s="324"/>
      <c r="BS776" s="324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517"/>
      <c r="DI776" s="517"/>
      <c r="DJ776" s="29"/>
      <c r="DK776" s="29"/>
      <c r="DL776" s="29"/>
      <c r="DM776" s="29"/>
      <c r="DN776" s="289"/>
    </row>
    <row r="777" spans="1:118" ht="10.7" customHeight="1">
      <c r="A777" s="1">
        <f t="shared" si="1015"/>
        <v>2021</v>
      </c>
      <c r="B777" s="560">
        <f>[3]Demand!C770</f>
        <v>25.02</v>
      </c>
      <c r="C777" s="560">
        <f>[3]Demand!D770</f>
        <v>25.02</v>
      </c>
      <c r="D777" s="560">
        <f>[3]Demand!E770</f>
        <v>25.02</v>
      </c>
      <c r="E777" s="560">
        <f>[3]Demand!F770</f>
        <v>25.02</v>
      </c>
      <c r="F777" s="560">
        <f>[3]Demand!G770</f>
        <v>25.02</v>
      </c>
      <c r="G777" s="560">
        <f>[3]Demand!H770</f>
        <v>25.02</v>
      </c>
      <c r="H777" s="560">
        <f>[3]Demand!I770</f>
        <v>25.02</v>
      </c>
      <c r="I777" s="560">
        <f>[3]Demand!J770</f>
        <v>25.02</v>
      </c>
      <c r="J777" s="560">
        <f>[3]Demand!K770</f>
        <v>25.02</v>
      </c>
      <c r="K777" s="560">
        <f>[3]Demand!L770</f>
        <v>25.02</v>
      </c>
      <c r="L777" s="560">
        <f>[3]Demand!M770</f>
        <v>25.02</v>
      </c>
      <c r="M777" s="560">
        <f>[3]Demand!N770</f>
        <v>25.02</v>
      </c>
      <c r="N777" s="312">
        <f t="shared" si="1017"/>
        <v>25.02</v>
      </c>
      <c r="O777" s="454"/>
      <c r="P777" s="1">
        <f t="shared" si="1016"/>
        <v>2021</v>
      </c>
      <c r="Q777" s="560">
        <f>[3]Demand!S770</f>
        <v>25</v>
      </c>
      <c r="R777" s="560">
        <f>[3]Demand!T770</f>
        <v>25</v>
      </c>
      <c r="S777" s="560">
        <f>[3]Demand!U770</f>
        <v>25</v>
      </c>
      <c r="T777" s="560">
        <f>[3]Demand!V770</f>
        <v>25</v>
      </c>
      <c r="U777" s="560">
        <f>[3]Demand!W770</f>
        <v>25</v>
      </c>
      <c r="V777" s="560">
        <f>[3]Demand!X770</f>
        <v>25</v>
      </c>
      <c r="W777" s="560">
        <f>[3]Demand!Y770</f>
        <v>25</v>
      </c>
      <c r="X777" s="560">
        <f>[3]Demand!Z770</f>
        <v>25</v>
      </c>
      <c r="Y777" s="560">
        <f>[3]Demand!AA770</f>
        <v>25</v>
      </c>
      <c r="Z777" s="560">
        <f>[3]Demand!AB770</f>
        <v>25</v>
      </c>
      <c r="AA777" s="560">
        <f>[3]Demand!AC770</f>
        <v>25</v>
      </c>
      <c r="AB777" s="560">
        <f>[3]Demand!AD770</f>
        <v>25</v>
      </c>
      <c r="AC777" s="303">
        <f t="shared" si="1014"/>
        <v>300</v>
      </c>
      <c r="AG777" s="25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324"/>
      <c r="BL777" s="324"/>
      <c r="BM777" s="324"/>
      <c r="BN777" s="324"/>
      <c r="BO777" s="324"/>
      <c r="BP777" s="324"/>
      <c r="BQ777" s="324"/>
      <c r="BR777" s="324"/>
      <c r="BS777" s="324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517"/>
      <c r="DI777" s="517"/>
      <c r="DJ777" s="29"/>
      <c r="DK777" s="29"/>
      <c r="DL777" s="29"/>
      <c r="DM777" s="29"/>
      <c r="DN777" s="289"/>
    </row>
    <row r="778" spans="1:118" ht="10.7" customHeight="1">
      <c r="A778" s="1">
        <f t="shared" si="1015"/>
        <v>2022</v>
      </c>
      <c r="B778" s="560">
        <f>[3]Demand!C771</f>
        <v>25.02</v>
      </c>
      <c r="C778" s="560">
        <f>[3]Demand!D771</f>
        <v>25.02</v>
      </c>
      <c r="D778" s="560">
        <f>[3]Demand!E771</f>
        <v>25.02</v>
      </c>
      <c r="E778" s="560">
        <f>[3]Demand!F771</f>
        <v>25.02</v>
      </c>
      <c r="F778" s="560">
        <f>[3]Demand!G771</f>
        <v>25.02</v>
      </c>
      <c r="G778" s="560">
        <f>[3]Demand!H771</f>
        <v>25.02</v>
      </c>
      <c r="H778" s="560">
        <f>[3]Demand!I771</f>
        <v>25.02</v>
      </c>
      <c r="I778" s="560">
        <f>[3]Demand!J771</f>
        <v>25.02</v>
      </c>
      <c r="J778" s="560">
        <f>[3]Demand!K771</f>
        <v>25.02</v>
      </c>
      <c r="K778" s="560">
        <f>[3]Demand!L771</f>
        <v>25.02</v>
      </c>
      <c r="L778" s="560">
        <f>[3]Demand!M771</f>
        <v>25.02</v>
      </c>
      <c r="M778" s="560">
        <f>[3]Demand!N771</f>
        <v>25.02</v>
      </c>
      <c r="N778" s="312">
        <f t="shared" si="1017"/>
        <v>25.02</v>
      </c>
      <c r="O778" s="454"/>
      <c r="P778" s="1">
        <f t="shared" si="1016"/>
        <v>2022</v>
      </c>
      <c r="Q778" s="560">
        <f>[3]Demand!S771</f>
        <v>25</v>
      </c>
      <c r="R778" s="560">
        <f>[3]Demand!T771</f>
        <v>25</v>
      </c>
      <c r="S778" s="560">
        <f>[3]Demand!U771</f>
        <v>25</v>
      </c>
      <c r="T778" s="560">
        <f>[3]Demand!V771</f>
        <v>25</v>
      </c>
      <c r="U778" s="560">
        <f>[3]Demand!W771</f>
        <v>25</v>
      </c>
      <c r="V778" s="560">
        <f>[3]Demand!X771</f>
        <v>25</v>
      </c>
      <c r="W778" s="560">
        <f>[3]Demand!Y771</f>
        <v>25</v>
      </c>
      <c r="X778" s="560">
        <f>[3]Demand!Z771</f>
        <v>25</v>
      </c>
      <c r="Y778" s="560">
        <f>[3]Demand!AA771</f>
        <v>25</v>
      </c>
      <c r="Z778" s="560">
        <f>[3]Demand!AB771</f>
        <v>25</v>
      </c>
      <c r="AA778" s="560">
        <f>[3]Demand!AC771</f>
        <v>25</v>
      </c>
      <c r="AB778" s="560">
        <f>[3]Demand!AD771</f>
        <v>25</v>
      </c>
      <c r="AC778" s="303">
        <f t="shared" si="1014"/>
        <v>300</v>
      </c>
      <c r="AG778" s="25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324"/>
      <c r="BL778" s="324"/>
      <c r="BM778" s="324"/>
      <c r="BN778" s="324"/>
      <c r="BO778" s="324"/>
      <c r="BP778" s="324"/>
      <c r="BQ778" s="324"/>
      <c r="BR778" s="324"/>
      <c r="BS778" s="324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517"/>
      <c r="DI778" s="517"/>
      <c r="DJ778" s="29"/>
      <c r="DK778" s="29"/>
      <c r="DL778" s="29"/>
      <c r="DM778" s="29"/>
      <c r="DN778" s="289"/>
    </row>
    <row r="779" spans="1:118" ht="10.7" customHeight="1">
      <c r="A779" s="1">
        <f t="shared" si="1015"/>
        <v>2023</v>
      </c>
      <c r="B779" s="560">
        <f>[3]Demand!C772</f>
        <v>25.02</v>
      </c>
      <c r="C779" s="560">
        <f>[3]Demand!D772</f>
        <v>25.02</v>
      </c>
      <c r="D779" s="560">
        <f>[3]Demand!E772</f>
        <v>25.02</v>
      </c>
      <c r="E779" s="560">
        <f>[3]Demand!F772</f>
        <v>25.02</v>
      </c>
      <c r="F779" s="560">
        <f>[3]Demand!G772</f>
        <v>25.02</v>
      </c>
      <c r="G779" s="560">
        <f>[3]Demand!H772</f>
        <v>25.02</v>
      </c>
      <c r="H779" s="560">
        <f>[3]Demand!I772</f>
        <v>25.02</v>
      </c>
      <c r="I779" s="560">
        <f>[3]Demand!J772</f>
        <v>25.02</v>
      </c>
      <c r="J779" s="560">
        <f>[3]Demand!K772</f>
        <v>25.02</v>
      </c>
      <c r="K779" s="560">
        <f>[3]Demand!L772</f>
        <v>25.02</v>
      </c>
      <c r="L779" s="560">
        <f>[3]Demand!M772</f>
        <v>25.02</v>
      </c>
      <c r="M779" s="560">
        <f>[3]Demand!N772</f>
        <v>25.02</v>
      </c>
      <c r="N779" s="312">
        <f t="shared" si="1017"/>
        <v>25.02</v>
      </c>
      <c r="O779" s="454"/>
      <c r="P779" s="1">
        <f t="shared" si="1016"/>
        <v>2023</v>
      </c>
      <c r="Q779" s="560">
        <f>[3]Demand!S772</f>
        <v>25</v>
      </c>
      <c r="R779" s="560">
        <f>[3]Demand!T772</f>
        <v>25</v>
      </c>
      <c r="S779" s="560">
        <f>[3]Demand!U772</f>
        <v>25</v>
      </c>
      <c r="T779" s="560">
        <f>[3]Demand!V772</f>
        <v>25</v>
      </c>
      <c r="U779" s="560">
        <f>[3]Demand!W772</f>
        <v>25</v>
      </c>
      <c r="V779" s="560">
        <f>[3]Demand!X772</f>
        <v>25</v>
      </c>
      <c r="W779" s="560">
        <f>[3]Demand!Y772</f>
        <v>25</v>
      </c>
      <c r="X779" s="560">
        <f>[3]Demand!Z772</f>
        <v>25</v>
      </c>
      <c r="Y779" s="560">
        <f>[3]Demand!AA772</f>
        <v>25</v>
      </c>
      <c r="Z779" s="560">
        <f>[3]Demand!AB772</f>
        <v>25</v>
      </c>
      <c r="AA779" s="560">
        <f>[3]Demand!AC772</f>
        <v>25</v>
      </c>
      <c r="AB779" s="560">
        <f>[3]Demand!AD772</f>
        <v>25</v>
      </c>
      <c r="AC779" s="303">
        <f t="shared" si="1014"/>
        <v>300</v>
      </c>
      <c r="AG779" s="25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324"/>
      <c r="BL779" s="324"/>
      <c r="BM779" s="324"/>
      <c r="BN779" s="324"/>
      <c r="BO779" s="324"/>
      <c r="BP779" s="324"/>
      <c r="BQ779" s="324"/>
      <c r="BR779" s="324"/>
      <c r="BS779" s="324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517"/>
      <c r="DI779" s="517"/>
      <c r="DJ779" s="29"/>
      <c r="DK779" s="29"/>
      <c r="DL779" s="29"/>
      <c r="DM779" s="29"/>
      <c r="DN779" s="289"/>
    </row>
    <row r="780" spans="1:118" ht="10.7" customHeight="1">
      <c r="A780" s="1">
        <f t="shared" si="1015"/>
        <v>2024</v>
      </c>
      <c r="B780" s="560">
        <f>[3]Demand!C773</f>
        <v>25.02</v>
      </c>
      <c r="C780" s="560">
        <f>[3]Demand!D773</f>
        <v>25.02</v>
      </c>
      <c r="D780" s="560">
        <f>[3]Demand!E773</f>
        <v>25.02</v>
      </c>
      <c r="E780" s="560">
        <f>[3]Demand!F773</f>
        <v>25.02</v>
      </c>
      <c r="F780" s="560">
        <f>[3]Demand!G773</f>
        <v>25.02</v>
      </c>
      <c r="G780" s="560">
        <f>[3]Demand!H773</f>
        <v>25.02</v>
      </c>
      <c r="H780" s="560">
        <f>[3]Demand!I773</f>
        <v>25.02</v>
      </c>
      <c r="I780" s="560">
        <f>[3]Demand!J773</f>
        <v>25.02</v>
      </c>
      <c r="J780" s="560">
        <f>[3]Demand!K773</f>
        <v>25.02</v>
      </c>
      <c r="K780" s="560">
        <f>[3]Demand!L773</f>
        <v>25.02</v>
      </c>
      <c r="L780" s="560">
        <f>[3]Demand!M773</f>
        <v>25.02</v>
      </c>
      <c r="M780" s="560">
        <f>[3]Demand!N773</f>
        <v>25.02</v>
      </c>
      <c r="N780" s="312">
        <f t="shared" si="1017"/>
        <v>25.02</v>
      </c>
      <c r="O780" s="289"/>
      <c r="P780" s="1">
        <f t="shared" si="1016"/>
        <v>2024</v>
      </c>
      <c r="Q780" s="560">
        <f>[3]Demand!S773</f>
        <v>25</v>
      </c>
      <c r="R780" s="560">
        <f>[3]Demand!T773</f>
        <v>25</v>
      </c>
      <c r="S780" s="560">
        <f>[3]Demand!U773</f>
        <v>25</v>
      </c>
      <c r="T780" s="560">
        <f>[3]Demand!V773</f>
        <v>25</v>
      </c>
      <c r="U780" s="560">
        <f>[3]Demand!W773</f>
        <v>25</v>
      </c>
      <c r="V780" s="560">
        <f>[3]Demand!X773</f>
        <v>25</v>
      </c>
      <c r="W780" s="560">
        <f>[3]Demand!Y773</f>
        <v>25</v>
      </c>
      <c r="X780" s="560">
        <f>[3]Demand!Z773</f>
        <v>25</v>
      </c>
      <c r="Y780" s="560">
        <f>[3]Demand!AA773</f>
        <v>25</v>
      </c>
      <c r="Z780" s="560">
        <f>[3]Demand!AB773</f>
        <v>25</v>
      </c>
      <c r="AA780" s="560">
        <f>[3]Demand!AC773</f>
        <v>25</v>
      </c>
      <c r="AB780" s="560">
        <f>[3]Demand!AD773</f>
        <v>25</v>
      </c>
      <c r="AC780" s="303">
        <f t="shared" si="1014"/>
        <v>300</v>
      </c>
      <c r="AG780" s="25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324"/>
      <c r="BL780" s="324"/>
      <c r="BM780" s="324"/>
      <c r="BN780" s="324"/>
      <c r="BO780" s="324"/>
      <c r="BP780" s="324"/>
      <c r="BQ780" s="324"/>
      <c r="BR780" s="324"/>
      <c r="BS780" s="324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517"/>
      <c r="DI780" s="517"/>
      <c r="DJ780" s="29"/>
      <c r="DK780" s="29"/>
      <c r="DL780" s="29"/>
      <c r="DM780" s="29"/>
      <c r="DN780" s="289"/>
    </row>
    <row r="781" spans="1:118" ht="10.7" customHeight="1">
      <c r="A781" s="1">
        <f t="shared" si="1015"/>
        <v>2025</v>
      </c>
      <c r="B781" s="560">
        <f>[3]Demand!C774</f>
        <v>25.02</v>
      </c>
      <c r="C781" s="560">
        <f>[3]Demand!D774</f>
        <v>25.02</v>
      </c>
      <c r="D781" s="560">
        <f>[3]Demand!E774</f>
        <v>25.02</v>
      </c>
      <c r="E781" s="560">
        <f>[3]Demand!F774</f>
        <v>25.02</v>
      </c>
      <c r="F781" s="560">
        <f>[3]Demand!G774</f>
        <v>25.02</v>
      </c>
      <c r="G781" s="560">
        <f>[3]Demand!H774</f>
        <v>25.02</v>
      </c>
      <c r="H781" s="560">
        <f>[3]Demand!I774</f>
        <v>25.02</v>
      </c>
      <c r="I781" s="560">
        <f>[3]Demand!J774</f>
        <v>25.02</v>
      </c>
      <c r="J781" s="560">
        <f>[3]Demand!K774</f>
        <v>25.02</v>
      </c>
      <c r="K781" s="560">
        <f>[3]Demand!L774</f>
        <v>25.02</v>
      </c>
      <c r="L781" s="560">
        <f>[3]Demand!M774</f>
        <v>25.02</v>
      </c>
      <c r="M781" s="560">
        <f>[3]Demand!N774</f>
        <v>25.02</v>
      </c>
      <c r="N781" s="312">
        <f t="shared" si="1017"/>
        <v>25.02</v>
      </c>
      <c r="O781" s="289"/>
      <c r="P781" s="1">
        <f t="shared" si="1016"/>
        <v>2025</v>
      </c>
      <c r="Q781" s="560">
        <f>[3]Demand!S774</f>
        <v>25</v>
      </c>
      <c r="R781" s="560">
        <f>[3]Demand!T774</f>
        <v>25</v>
      </c>
      <c r="S781" s="560">
        <f>[3]Demand!U774</f>
        <v>25</v>
      </c>
      <c r="T781" s="560">
        <f>[3]Demand!V774</f>
        <v>25</v>
      </c>
      <c r="U781" s="560">
        <f>[3]Demand!W774</f>
        <v>25</v>
      </c>
      <c r="V781" s="560">
        <f>[3]Demand!X774</f>
        <v>25</v>
      </c>
      <c r="W781" s="560">
        <f>[3]Demand!Y774</f>
        <v>25</v>
      </c>
      <c r="X781" s="560">
        <f>[3]Demand!Z774</f>
        <v>25</v>
      </c>
      <c r="Y781" s="560">
        <f>[3]Demand!AA774</f>
        <v>25</v>
      </c>
      <c r="Z781" s="560">
        <f>[3]Demand!AB774</f>
        <v>25</v>
      </c>
      <c r="AA781" s="560">
        <f>[3]Demand!AC774</f>
        <v>25</v>
      </c>
      <c r="AB781" s="560">
        <f>[3]Demand!AD774</f>
        <v>25</v>
      </c>
      <c r="AC781" s="303">
        <f t="shared" si="1014"/>
        <v>300</v>
      </c>
      <c r="AG781" s="25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324"/>
      <c r="BL781" s="324"/>
      <c r="BM781" s="324"/>
      <c r="BN781" s="324"/>
      <c r="BO781" s="324"/>
      <c r="BP781" s="324"/>
      <c r="BQ781" s="324"/>
      <c r="BR781" s="324"/>
      <c r="BS781" s="324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517"/>
      <c r="DI781" s="517"/>
      <c r="DJ781" s="29"/>
      <c r="DK781" s="29"/>
      <c r="DL781" s="29"/>
      <c r="DM781" s="29"/>
      <c r="DN781" s="289"/>
    </row>
    <row r="782" spans="1:118" ht="10.7" customHeight="1">
      <c r="A782" s="1">
        <f t="shared" si="1015"/>
        <v>2026</v>
      </c>
      <c r="B782" s="560">
        <f>[3]Demand!C775</f>
        <v>25.02</v>
      </c>
      <c r="C782" s="560">
        <f>[3]Demand!D775</f>
        <v>25.02</v>
      </c>
      <c r="D782" s="560">
        <f>[3]Demand!E775</f>
        <v>25.02</v>
      </c>
      <c r="E782" s="560">
        <f>[3]Demand!F775</f>
        <v>25.02</v>
      </c>
      <c r="F782" s="560">
        <f>[3]Demand!G775</f>
        <v>25.02</v>
      </c>
      <c r="G782" s="560">
        <f>[3]Demand!H775</f>
        <v>25.02</v>
      </c>
      <c r="H782" s="560">
        <f>[3]Demand!I775</f>
        <v>25.02</v>
      </c>
      <c r="I782" s="560">
        <f>[3]Demand!J775</f>
        <v>25.02</v>
      </c>
      <c r="J782" s="560">
        <f>[3]Demand!K775</f>
        <v>25.02</v>
      </c>
      <c r="K782" s="560">
        <f>[3]Demand!L775</f>
        <v>25.02</v>
      </c>
      <c r="L782" s="560">
        <f>[3]Demand!M775</f>
        <v>25.02</v>
      </c>
      <c r="M782" s="560">
        <f>[3]Demand!N775</f>
        <v>25.02</v>
      </c>
      <c r="N782" s="312">
        <f t="shared" si="1017"/>
        <v>25.02</v>
      </c>
      <c r="O782" s="289"/>
      <c r="P782" s="1">
        <f t="shared" si="1016"/>
        <v>2026</v>
      </c>
      <c r="Q782" s="560">
        <f>[3]Demand!S775</f>
        <v>25</v>
      </c>
      <c r="R782" s="560">
        <f>[3]Demand!T775</f>
        <v>25</v>
      </c>
      <c r="S782" s="560">
        <f>[3]Demand!U775</f>
        <v>25</v>
      </c>
      <c r="T782" s="560">
        <f>[3]Demand!V775</f>
        <v>25</v>
      </c>
      <c r="U782" s="560">
        <f>[3]Demand!W775</f>
        <v>25</v>
      </c>
      <c r="V782" s="560">
        <f>[3]Demand!X775</f>
        <v>25</v>
      </c>
      <c r="W782" s="560">
        <f>[3]Demand!Y775</f>
        <v>25</v>
      </c>
      <c r="X782" s="560">
        <f>[3]Demand!Z775</f>
        <v>25</v>
      </c>
      <c r="Y782" s="560">
        <f>[3]Demand!AA775</f>
        <v>25</v>
      </c>
      <c r="Z782" s="560">
        <f>[3]Demand!AB775</f>
        <v>25</v>
      </c>
      <c r="AA782" s="560">
        <f>[3]Demand!AC775</f>
        <v>25</v>
      </c>
      <c r="AB782" s="560">
        <f>[3]Demand!AD775</f>
        <v>25</v>
      </c>
      <c r="AC782" s="303">
        <f t="shared" si="1014"/>
        <v>300</v>
      </c>
      <c r="AG782" s="25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324"/>
      <c r="BL782" s="324"/>
      <c r="BM782" s="324"/>
      <c r="BN782" s="324"/>
      <c r="BO782" s="324"/>
      <c r="BP782" s="324"/>
      <c r="BQ782" s="324"/>
      <c r="BR782" s="324"/>
      <c r="BS782" s="324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517"/>
      <c r="DI782" s="517"/>
      <c r="DJ782" s="29"/>
      <c r="DK782" s="29"/>
      <c r="DL782" s="29"/>
      <c r="DM782" s="29"/>
      <c r="DN782" s="289"/>
    </row>
    <row r="783" spans="1:118" ht="10.7" customHeight="1">
      <c r="A783" s="1">
        <f t="shared" si="1015"/>
        <v>2027</v>
      </c>
      <c r="B783" s="560">
        <f>[3]Demand!C776</f>
        <v>25.02</v>
      </c>
      <c r="C783" s="560">
        <f>[3]Demand!D776</f>
        <v>25.02</v>
      </c>
      <c r="D783" s="560">
        <f>[3]Demand!E776</f>
        <v>25.02</v>
      </c>
      <c r="E783" s="560">
        <f>[3]Demand!F776</f>
        <v>25.02</v>
      </c>
      <c r="F783" s="560">
        <f>[3]Demand!G776</f>
        <v>25.02</v>
      </c>
      <c r="G783" s="560">
        <f>[3]Demand!H776</f>
        <v>25.02</v>
      </c>
      <c r="H783" s="560">
        <f>[3]Demand!I776</f>
        <v>25.02</v>
      </c>
      <c r="I783" s="560">
        <f>[3]Demand!J776</f>
        <v>25.02</v>
      </c>
      <c r="J783" s="560">
        <f>[3]Demand!K776</f>
        <v>25.02</v>
      </c>
      <c r="K783" s="560">
        <f>[3]Demand!L776</f>
        <v>25.02</v>
      </c>
      <c r="L783" s="560">
        <f>[3]Demand!M776</f>
        <v>25.02</v>
      </c>
      <c r="M783" s="560">
        <f>[3]Demand!N776</f>
        <v>25.02</v>
      </c>
      <c r="N783" s="312">
        <f t="shared" si="1017"/>
        <v>25.02</v>
      </c>
      <c r="O783" s="289"/>
      <c r="P783" s="1">
        <f t="shared" si="1016"/>
        <v>2027</v>
      </c>
      <c r="Q783" s="560">
        <f>[3]Demand!S776</f>
        <v>25</v>
      </c>
      <c r="R783" s="560">
        <f>[3]Demand!T776</f>
        <v>25</v>
      </c>
      <c r="S783" s="560">
        <f>[3]Demand!U776</f>
        <v>25</v>
      </c>
      <c r="T783" s="560">
        <f>[3]Demand!V776</f>
        <v>25</v>
      </c>
      <c r="U783" s="560">
        <f>[3]Demand!W776</f>
        <v>25</v>
      </c>
      <c r="V783" s="560">
        <f>[3]Demand!X776</f>
        <v>25</v>
      </c>
      <c r="W783" s="560">
        <f>[3]Demand!Y776</f>
        <v>25</v>
      </c>
      <c r="X783" s="560">
        <f>[3]Demand!Z776</f>
        <v>25</v>
      </c>
      <c r="Y783" s="560">
        <f>[3]Demand!AA776</f>
        <v>25</v>
      </c>
      <c r="Z783" s="560">
        <f>[3]Demand!AB776</f>
        <v>25</v>
      </c>
      <c r="AA783" s="560">
        <f>[3]Demand!AC776</f>
        <v>25</v>
      </c>
      <c r="AB783" s="560">
        <f>[3]Demand!AD776</f>
        <v>25</v>
      </c>
      <c r="AC783" s="303">
        <f t="shared" si="1014"/>
        <v>300</v>
      </c>
      <c r="AG783" s="25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324"/>
      <c r="BL783" s="324"/>
      <c r="BM783" s="324"/>
      <c r="BN783" s="324"/>
      <c r="BO783" s="324"/>
      <c r="BP783" s="324"/>
      <c r="BQ783" s="324"/>
      <c r="BR783" s="324"/>
      <c r="BS783" s="324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517"/>
      <c r="DI783" s="517"/>
      <c r="DJ783" s="29"/>
      <c r="DK783" s="29"/>
      <c r="DL783" s="29"/>
      <c r="DM783" s="29"/>
      <c r="DN783" s="289"/>
    </row>
    <row r="784" spans="1:118" ht="10.7" customHeight="1">
      <c r="A784" s="1">
        <f t="shared" si="1015"/>
        <v>2028</v>
      </c>
      <c r="B784" s="560">
        <f>[3]Demand!C777</f>
        <v>25.02</v>
      </c>
      <c r="C784" s="560">
        <f>[3]Demand!D777</f>
        <v>25.02</v>
      </c>
      <c r="D784" s="560">
        <f>[3]Demand!E777</f>
        <v>25.02</v>
      </c>
      <c r="E784" s="560">
        <f>[3]Demand!F777</f>
        <v>25.02</v>
      </c>
      <c r="F784" s="560">
        <f>[3]Demand!G777</f>
        <v>25.02</v>
      </c>
      <c r="G784" s="560">
        <f>[3]Demand!H777</f>
        <v>25.02</v>
      </c>
      <c r="H784" s="560">
        <f>[3]Demand!I777</f>
        <v>25.02</v>
      </c>
      <c r="I784" s="560">
        <f>[3]Demand!J777</f>
        <v>25.02</v>
      </c>
      <c r="J784" s="560">
        <f>[3]Demand!K777</f>
        <v>25.02</v>
      </c>
      <c r="K784" s="560">
        <f>[3]Demand!L777</f>
        <v>25.02</v>
      </c>
      <c r="L784" s="560">
        <f>[3]Demand!M777</f>
        <v>25.02</v>
      </c>
      <c r="M784" s="560">
        <f>[3]Demand!N777</f>
        <v>25.02</v>
      </c>
      <c r="N784" s="312">
        <f t="shared" si="1017"/>
        <v>25.02</v>
      </c>
      <c r="O784" s="289"/>
      <c r="P784" s="1">
        <f t="shared" si="1016"/>
        <v>2028</v>
      </c>
      <c r="Q784" s="560">
        <f>[3]Demand!S777</f>
        <v>25</v>
      </c>
      <c r="R784" s="560">
        <f>[3]Demand!T777</f>
        <v>25</v>
      </c>
      <c r="S784" s="560">
        <f>[3]Demand!U777</f>
        <v>25</v>
      </c>
      <c r="T784" s="560">
        <f>[3]Demand!V777</f>
        <v>25</v>
      </c>
      <c r="U784" s="560">
        <f>[3]Demand!W777</f>
        <v>25</v>
      </c>
      <c r="V784" s="560">
        <f>[3]Demand!X777</f>
        <v>25</v>
      </c>
      <c r="W784" s="560">
        <f>[3]Demand!Y777</f>
        <v>25</v>
      </c>
      <c r="X784" s="560">
        <f>[3]Demand!Z777</f>
        <v>25</v>
      </c>
      <c r="Y784" s="560">
        <f>[3]Demand!AA777</f>
        <v>25</v>
      </c>
      <c r="Z784" s="560">
        <f>[3]Demand!AB777</f>
        <v>25</v>
      </c>
      <c r="AA784" s="560">
        <f>[3]Demand!AC777</f>
        <v>25</v>
      </c>
      <c r="AB784" s="560">
        <f>[3]Demand!AD777</f>
        <v>25</v>
      </c>
      <c r="AC784" s="303">
        <f t="shared" si="1014"/>
        <v>300</v>
      </c>
      <c r="AG784" s="25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517"/>
      <c r="DI784" s="517"/>
      <c r="DJ784" s="29"/>
      <c r="DK784" s="29"/>
      <c r="DL784" s="29"/>
      <c r="DM784" s="29"/>
      <c r="DN784" s="289"/>
    </row>
    <row r="785" spans="1:118" ht="10.7" customHeight="1">
      <c r="A785" s="1">
        <f t="shared" si="1015"/>
        <v>2029</v>
      </c>
      <c r="B785" s="560">
        <f>[3]Demand!C778</f>
        <v>25.02</v>
      </c>
      <c r="C785" s="560">
        <f>[3]Demand!D778</f>
        <v>25.02</v>
      </c>
      <c r="D785" s="560">
        <f>[3]Demand!E778</f>
        <v>25.02</v>
      </c>
      <c r="E785" s="560">
        <f>[3]Demand!F778</f>
        <v>25.02</v>
      </c>
      <c r="F785" s="560">
        <f>[3]Demand!G778</f>
        <v>25.02</v>
      </c>
      <c r="G785" s="560">
        <f>[3]Demand!H778</f>
        <v>25.02</v>
      </c>
      <c r="H785" s="560">
        <f>[3]Demand!I778</f>
        <v>25.02</v>
      </c>
      <c r="I785" s="560">
        <f>[3]Demand!J778</f>
        <v>25.02</v>
      </c>
      <c r="J785" s="560">
        <f>[3]Demand!K778</f>
        <v>25.02</v>
      </c>
      <c r="K785" s="560">
        <f>[3]Demand!L778</f>
        <v>25.02</v>
      </c>
      <c r="L785" s="560">
        <f>[3]Demand!M778</f>
        <v>25.02</v>
      </c>
      <c r="M785" s="560">
        <f>[3]Demand!N778</f>
        <v>25.02</v>
      </c>
      <c r="N785" s="312">
        <f t="shared" si="1017"/>
        <v>25.02</v>
      </c>
      <c r="O785" s="289"/>
      <c r="P785" s="1">
        <f t="shared" si="1016"/>
        <v>2029</v>
      </c>
      <c r="Q785" s="560">
        <f>[3]Demand!S778</f>
        <v>25</v>
      </c>
      <c r="R785" s="560">
        <f>[3]Demand!T778</f>
        <v>25</v>
      </c>
      <c r="S785" s="560">
        <f>[3]Demand!U778</f>
        <v>25</v>
      </c>
      <c r="T785" s="560">
        <f>[3]Demand!V778</f>
        <v>25</v>
      </c>
      <c r="U785" s="560">
        <f>[3]Demand!W778</f>
        <v>25</v>
      </c>
      <c r="V785" s="560">
        <f>[3]Demand!X778</f>
        <v>25</v>
      </c>
      <c r="W785" s="560">
        <f>[3]Demand!Y778</f>
        <v>25</v>
      </c>
      <c r="X785" s="560">
        <f>[3]Demand!Z778</f>
        <v>25</v>
      </c>
      <c r="Y785" s="560">
        <f>[3]Demand!AA778</f>
        <v>25</v>
      </c>
      <c r="Z785" s="560">
        <f>[3]Demand!AB778</f>
        <v>25</v>
      </c>
      <c r="AA785" s="560">
        <f>[3]Demand!AC778</f>
        <v>25</v>
      </c>
      <c r="AB785" s="560">
        <f>[3]Demand!AD778</f>
        <v>25</v>
      </c>
      <c r="AC785" s="303">
        <f t="shared" si="1014"/>
        <v>300</v>
      </c>
      <c r="AG785" s="25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324"/>
      <c r="BL785" s="324"/>
      <c r="BM785" s="324"/>
      <c r="BN785" s="324"/>
      <c r="BO785" s="324"/>
      <c r="BP785" s="324"/>
      <c r="BQ785" s="324"/>
      <c r="BR785" s="324"/>
      <c r="BS785" s="324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517"/>
      <c r="DI785" s="517"/>
      <c r="DJ785" s="29"/>
      <c r="DK785" s="29"/>
      <c r="DL785" s="29"/>
      <c r="DM785" s="29"/>
      <c r="DN785" s="289"/>
    </row>
    <row r="786" spans="1:118" ht="10.7" customHeight="1">
      <c r="A786" s="1">
        <f t="shared" si="1015"/>
        <v>2030</v>
      </c>
      <c r="B786" s="560">
        <f>[3]Demand!C779</f>
        <v>25.02</v>
      </c>
      <c r="C786" s="560">
        <f>[3]Demand!D779</f>
        <v>25.02</v>
      </c>
      <c r="D786" s="560">
        <f>[3]Demand!E779</f>
        <v>25.02</v>
      </c>
      <c r="E786" s="560">
        <f>[3]Demand!F779</f>
        <v>25.02</v>
      </c>
      <c r="F786" s="560">
        <f>[3]Demand!G779</f>
        <v>25.02</v>
      </c>
      <c r="G786" s="560">
        <f>[3]Demand!H779</f>
        <v>25.02</v>
      </c>
      <c r="H786" s="560">
        <f>[3]Demand!I779</f>
        <v>25.02</v>
      </c>
      <c r="I786" s="560">
        <f>[3]Demand!J779</f>
        <v>25.02</v>
      </c>
      <c r="J786" s="560">
        <f>[3]Demand!K779</f>
        <v>25.02</v>
      </c>
      <c r="K786" s="560">
        <f>[3]Demand!L779</f>
        <v>25.02</v>
      </c>
      <c r="L786" s="560">
        <f>[3]Demand!M779</f>
        <v>25.02</v>
      </c>
      <c r="M786" s="560">
        <f>[3]Demand!N779</f>
        <v>25.02</v>
      </c>
      <c r="N786" s="312">
        <f t="shared" si="1017"/>
        <v>25.02</v>
      </c>
      <c r="O786" s="289"/>
      <c r="P786" s="1">
        <f t="shared" si="1016"/>
        <v>2030</v>
      </c>
      <c r="Q786" s="560">
        <f>[3]Demand!S779</f>
        <v>25</v>
      </c>
      <c r="R786" s="560">
        <f>[3]Demand!T779</f>
        <v>25</v>
      </c>
      <c r="S786" s="560">
        <f>[3]Demand!U779</f>
        <v>25</v>
      </c>
      <c r="T786" s="560">
        <f>[3]Demand!V779</f>
        <v>25</v>
      </c>
      <c r="U786" s="560">
        <f>[3]Demand!W779</f>
        <v>25</v>
      </c>
      <c r="V786" s="560">
        <f>[3]Demand!X779</f>
        <v>25</v>
      </c>
      <c r="W786" s="560">
        <f>[3]Demand!Y779</f>
        <v>25</v>
      </c>
      <c r="X786" s="560">
        <f>[3]Demand!Z779</f>
        <v>25</v>
      </c>
      <c r="Y786" s="560">
        <f>[3]Demand!AA779</f>
        <v>25</v>
      </c>
      <c r="Z786" s="560">
        <f>[3]Demand!AB779</f>
        <v>25</v>
      </c>
      <c r="AA786" s="560">
        <f>[3]Demand!AC779</f>
        <v>25</v>
      </c>
      <c r="AB786" s="560">
        <f>[3]Demand!AD779</f>
        <v>25</v>
      </c>
      <c r="AC786" s="303">
        <f t="shared" si="1014"/>
        <v>300</v>
      </c>
      <c r="AG786" s="25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324"/>
      <c r="BL786" s="324"/>
      <c r="BM786" s="324"/>
      <c r="BN786" s="324"/>
      <c r="BO786" s="324"/>
      <c r="BP786" s="324"/>
      <c r="BQ786" s="324"/>
      <c r="BR786" s="324"/>
      <c r="BS786" s="324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517"/>
      <c r="DI786" s="517"/>
      <c r="DJ786" s="29"/>
      <c r="DK786" s="29"/>
      <c r="DL786" s="29"/>
      <c r="DM786" s="29"/>
      <c r="DN786" s="289"/>
    </row>
    <row r="787" spans="1:118" ht="10.7" customHeight="1">
      <c r="A787" s="1">
        <f t="shared" si="1015"/>
        <v>2031</v>
      </c>
      <c r="B787" s="560">
        <f>[3]Demand!C780</f>
        <v>25.02</v>
      </c>
      <c r="C787" s="560">
        <f>[3]Demand!D780</f>
        <v>25.02</v>
      </c>
      <c r="D787" s="560">
        <f>[3]Demand!E780</f>
        <v>25.02</v>
      </c>
      <c r="E787" s="560">
        <f>[3]Demand!F780</f>
        <v>25.02</v>
      </c>
      <c r="F787" s="560">
        <f>[3]Demand!G780</f>
        <v>25.02</v>
      </c>
      <c r="G787" s="560">
        <f>[3]Demand!H780</f>
        <v>25.02</v>
      </c>
      <c r="H787" s="560">
        <f>[3]Demand!I780</f>
        <v>25.02</v>
      </c>
      <c r="I787" s="560">
        <f>[3]Demand!J780</f>
        <v>25.02</v>
      </c>
      <c r="J787" s="560">
        <f>[3]Demand!K780</f>
        <v>25.02</v>
      </c>
      <c r="K787" s="560">
        <f>[3]Demand!L780</f>
        <v>25.02</v>
      </c>
      <c r="L787" s="560">
        <f>[3]Demand!M780</f>
        <v>25.02</v>
      </c>
      <c r="M787" s="560">
        <f>[3]Demand!N780</f>
        <v>25.02</v>
      </c>
      <c r="N787" s="312">
        <f t="shared" si="1017"/>
        <v>25.02</v>
      </c>
      <c r="O787" s="289"/>
      <c r="P787" s="1">
        <f t="shared" si="1016"/>
        <v>2031</v>
      </c>
      <c r="Q787" s="560">
        <f>[3]Demand!S780</f>
        <v>25</v>
      </c>
      <c r="R787" s="560">
        <f>[3]Demand!T780</f>
        <v>25</v>
      </c>
      <c r="S787" s="560">
        <f>[3]Demand!U780</f>
        <v>25</v>
      </c>
      <c r="T787" s="560">
        <f>[3]Demand!V780</f>
        <v>25</v>
      </c>
      <c r="U787" s="560">
        <f>[3]Demand!W780</f>
        <v>25</v>
      </c>
      <c r="V787" s="560">
        <f>[3]Demand!X780</f>
        <v>25</v>
      </c>
      <c r="W787" s="560">
        <f>[3]Demand!Y780</f>
        <v>25</v>
      </c>
      <c r="X787" s="560">
        <f>[3]Demand!Z780</f>
        <v>25</v>
      </c>
      <c r="Y787" s="560">
        <f>[3]Demand!AA780</f>
        <v>25</v>
      </c>
      <c r="Z787" s="560">
        <f>[3]Demand!AB780</f>
        <v>25</v>
      </c>
      <c r="AA787" s="560">
        <f>[3]Demand!AC780</f>
        <v>25</v>
      </c>
      <c r="AB787" s="560">
        <f>[3]Demand!AD780</f>
        <v>25</v>
      </c>
      <c r="AC787" s="303">
        <f t="shared" ref="AC787:AC801" si="1018">SUM(Q787:AB787)</f>
        <v>300</v>
      </c>
      <c r="AG787" s="25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324"/>
      <c r="BL787" s="324"/>
      <c r="BM787" s="324"/>
      <c r="BN787" s="324"/>
      <c r="BO787" s="324"/>
      <c r="BP787" s="324"/>
      <c r="BQ787" s="324"/>
      <c r="BR787" s="324"/>
      <c r="BS787" s="324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517"/>
      <c r="DI787" s="517"/>
      <c r="DJ787" s="29"/>
      <c r="DK787" s="29"/>
      <c r="DL787" s="29"/>
      <c r="DM787" s="29"/>
      <c r="DN787" s="289"/>
    </row>
    <row r="788" spans="1:118" ht="10.5" customHeight="1">
      <c r="A788" s="1">
        <f t="shared" si="1015"/>
        <v>2032</v>
      </c>
      <c r="B788" s="560">
        <f>[3]Demand!C781</f>
        <v>25.02</v>
      </c>
      <c r="C788" s="560">
        <f>[3]Demand!D781</f>
        <v>25.02</v>
      </c>
      <c r="D788" s="560">
        <f>[3]Demand!E781</f>
        <v>25.02</v>
      </c>
      <c r="E788" s="560">
        <f>[3]Demand!F781</f>
        <v>25.02</v>
      </c>
      <c r="F788" s="560">
        <f>[3]Demand!G781</f>
        <v>25.02</v>
      </c>
      <c r="G788" s="560">
        <f>[3]Demand!H781</f>
        <v>25.02</v>
      </c>
      <c r="H788" s="560">
        <f>[3]Demand!I781</f>
        <v>25.02</v>
      </c>
      <c r="I788" s="560">
        <f>[3]Demand!J781</f>
        <v>25.02</v>
      </c>
      <c r="J788" s="560">
        <f>[3]Demand!K781</f>
        <v>25.02</v>
      </c>
      <c r="K788" s="560">
        <f>[3]Demand!L781</f>
        <v>25.02</v>
      </c>
      <c r="L788" s="560">
        <f>[3]Demand!M781</f>
        <v>25.02</v>
      </c>
      <c r="M788" s="560">
        <f>[3]Demand!N781</f>
        <v>25.02</v>
      </c>
      <c r="N788" s="312">
        <f t="shared" si="1017"/>
        <v>25.02</v>
      </c>
      <c r="P788" s="1">
        <f t="shared" si="1016"/>
        <v>2032</v>
      </c>
      <c r="Q788" s="560">
        <f>[3]Demand!S781</f>
        <v>25</v>
      </c>
      <c r="R788" s="560">
        <f>[3]Demand!T781</f>
        <v>25</v>
      </c>
      <c r="S788" s="560">
        <f>[3]Demand!U781</f>
        <v>25</v>
      </c>
      <c r="T788" s="560">
        <f>[3]Demand!V781</f>
        <v>25</v>
      </c>
      <c r="U788" s="560">
        <f>[3]Demand!W781</f>
        <v>25</v>
      </c>
      <c r="V788" s="560">
        <f>[3]Demand!X781</f>
        <v>25</v>
      </c>
      <c r="W788" s="560">
        <f>[3]Demand!Y781</f>
        <v>25</v>
      </c>
      <c r="X788" s="560">
        <f>[3]Demand!Z781</f>
        <v>25</v>
      </c>
      <c r="Y788" s="560">
        <f>[3]Demand!AA781</f>
        <v>25</v>
      </c>
      <c r="Z788" s="560">
        <f>[3]Demand!AB781</f>
        <v>25</v>
      </c>
      <c r="AA788" s="560">
        <f>[3]Demand!AC781</f>
        <v>25</v>
      </c>
      <c r="AB788" s="560">
        <f>[3]Demand!AD781</f>
        <v>25</v>
      </c>
      <c r="AC788" s="303">
        <f t="shared" si="1018"/>
        <v>300</v>
      </c>
      <c r="AG788" s="25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324"/>
      <c r="BL788" s="324"/>
      <c r="BM788" s="324"/>
      <c r="BN788" s="324"/>
      <c r="BO788" s="324"/>
      <c r="BP788" s="324"/>
      <c r="BQ788" s="324"/>
      <c r="BR788" s="324"/>
      <c r="BS788" s="324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517"/>
      <c r="DI788" s="517"/>
      <c r="DJ788" s="29"/>
      <c r="DK788" s="29"/>
      <c r="DL788" s="29"/>
      <c r="DM788" s="29"/>
      <c r="DN788" s="289"/>
    </row>
    <row r="789" spans="1:118" ht="10.5" customHeight="1">
      <c r="A789" s="1">
        <f t="shared" si="1015"/>
        <v>2033</v>
      </c>
      <c r="B789" s="560">
        <f>[3]Demand!C782</f>
        <v>25.02</v>
      </c>
      <c r="C789" s="560">
        <f>[3]Demand!D782</f>
        <v>25.02</v>
      </c>
      <c r="D789" s="560">
        <f>[3]Demand!E782</f>
        <v>25.02</v>
      </c>
      <c r="E789" s="560">
        <f>[3]Demand!F782</f>
        <v>25.02</v>
      </c>
      <c r="F789" s="560">
        <f>[3]Demand!G782</f>
        <v>25.02</v>
      </c>
      <c r="G789" s="560">
        <f>[3]Demand!H782</f>
        <v>25.02</v>
      </c>
      <c r="H789" s="560">
        <f>[3]Demand!I782</f>
        <v>25.02</v>
      </c>
      <c r="I789" s="560">
        <f>[3]Demand!J782</f>
        <v>25.02</v>
      </c>
      <c r="J789" s="560">
        <f>[3]Demand!K782</f>
        <v>25.02</v>
      </c>
      <c r="K789" s="560">
        <f>[3]Demand!L782</f>
        <v>25.02</v>
      </c>
      <c r="L789" s="560">
        <f>[3]Demand!M782</f>
        <v>25.02</v>
      </c>
      <c r="M789" s="560">
        <f>[3]Demand!N782</f>
        <v>25.02</v>
      </c>
      <c r="N789" s="312">
        <f t="shared" si="1017"/>
        <v>25.02</v>
      </c>
      <c r="P789" s="1">
        <f t="shared" si="1016"/>
        <v>2033</v>
      </c>
      <c r="Q789" s="560">
        <f>[3]Demand!S782</f>
        <v>25</v>
      </c>
      <c r="R789" s="560">
        <f>[3]Demand!T782</f>
        <v>25</v>
      </c>
      <c r="S789" s="560">
        <f>[3]Demand!U782</f>
        <v>25</v>
      </c>
      <c r="T789" s="560">
        <f>[3]Demand!V782</f>
        <v>25</v>
      </c>
      <c r="U789" s="560">
        <f>[3]Demand!W782</f>
        <v>25</v>
      </c>
      <c r="V789" s="560">
        <f>[3]Demand!X782</f>
        <v>25</v>
      </c>
      <c r="W789" s="560">
        <f>[3]Demand!Y782</f>
        <v>25</v>
      </c>
      <c r="X789" s="560">
        <f>[3]Demand!Z782</f>
        <v>25</v>
      </c>
      <c r="Y789" s="560">
        <f>[3]Demand!AA782</f>
        <v>25</v>
      </c>
      <c r="Z789" s="560">
        <f>[3]Demand!AB782</f>
        <v>25</v>
      </c>
      <c r="AA789" s="560">
        <f>[3]Demand!AC782</f>
        <v>25</v>
      </c>
      <c r="AB789" s="560">
        <f>[3]Demand!AD782</f>
        <v>25</v>
      </c>
      <c r="AC789" s="303">
        <f t="shared" si="1018"/>
        <v>300</v>
      </c>
      <c r="AG789" s="25"/>
      <c r="AH789" s="25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324"/>
      <c r="BL789" s="324"/>
      <c r="BM789" s="324"/>
      <c r="BN789" s="324"/>
      <c r="BO789" s="324"/>
      <c r="BP789" s="324"/>
      <c r="BQ789" s="324"/>
      <c r="BR789" s="324"/>
      <c r="BS789" s="324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517"/>
      <c r="DI789" s="517"/>
      <c r="DJ789" s="29"/>
      <c r="DK789" s="29"/>
      <c r="DL789" s="29"/>
      <c r="DM789" s="29"/>
      <c r="DN789" s="289"/>
    </row>
    <row r="790" spans="1:118" ht="10.5" customHeight="1">
      <c r="A790" s="1">
        <f t="shared" si="1015"/>
        <v>2034</v>
      </c>
      <c r="B790" s="560">
        <f>[3]Demand!C783</f>
        <v>25.02</v>
      </c>
      <c r="C790" s="560">
        <f>[3]Demand!D783</f>
        <v>25.02</v>
      </c>
      <c r="D790" s="560">
        <f>[3]Demand!E783</f>
        <v>25.02</v>
      </c>
      <c r="E790" s="560">
        <f>[3]Demand!F783</f>
        <v>25.02</v>
      </c>
      <c r="F790" s="560">
        <f>[3]Demand!G783</f>
        <v>25.02</v>
      </c>
      <c r="G790" s="560">
        <f>[3]Demand!H783</f>
        <v>25.02</v>
      </c>
      <c r="H790" s="560">
        <f>[3]Demand!I783</f>
        <v>25.02</v>
      </c>
      <c r="I790" s="560">
        <f>[3]Demand!J783</f>
        <v>25.02</v>
      </c>
      <c r="J790" s="560">
        <f>[3]Demand!K783</f>
        <v>25.02</v>
      </c>
      <c r="K790" s="560">
        <f>[3]Demand!L783</f>
        <v>25.02</v>
      </c>
      <c r="L790" s="560">
        <f>[3]Demand!M783</f>
        <v>25.02</v>
      </c>
      <c r="M790" s="560">
        <f>[3]Demand!N783</f>
        <v>25.02</v>
      </c>
      <c r="N790" s="312">
        <f t="shared" si="1017"/>
        <v>25.02</v>
      </c>
      <c r="P790" s="1">
        <f t="shared" si="1016"/>
        <v>2034</v>
      </c>
      <c r="Q790" s="560">
        <f>[3]Demand!S783</f>
        <v>25</v>
      </c>
      <c r="R790" s="560">
        <f>[3]Demand!T783</f>
        <v>25</v>
      </c>
      <c r="S790" s="560">
        <f>[3]Demand!U783</f>
        <v>25</v>
      </c>
      <c r="T790" s="560">
        <f>[3]Demand!V783</f>
        <v>25</v>
      </c>
      <c r="U790" s="560">
        <f>[3]Demand!W783</f>
        <v>25</v>
      </c>
      <c r="V790" s="560">
        <f>[3]Demand!X783</f>
        <v>25</v>
      </c>
      <c r="W790" s="560">
        <f>[3]Demand!Y783</f>
        <v>25</v>
      </c>
      <c r="X790" s="560">
        <f>[3]Demand!Z783</f>
        <v>25</v>
      </c>
      <c r="Y790" s="560">
        <f>[3]Demand!AA783</f>
        <v>25</v>
      </c>
      <c r="Z790" s="560">
        <f>[3]Demand!AB783</f>
        <v>25</v>
      </c>
      <c r="AA790" s="560">
        <f>[3]Demand!AC783</f>
        <v>25</v>
      </c>
      <c r="AB790" s="560">
        <f>[3]Demand!AD783</f>
        <v>25</v>
      </c>
      <c r="AC790" s="303">
        <f t="shared" si="1018"/>
        <v>300</v>
      </c>
      <c r="AG790" s="25"/>
      <c r="AH790" s="25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324"/>
      <c r="BL790" s="324"/>
      <c r="BM790" s="324"/>
      <c r="BN790" s="324"/>
      <c r="BO790" s="324"/>
      <c r="BP790" s="324"/>
      <c r="BQ790" s="324"/>
      <c r="BR790" s="324"/>
      <c r="BS790" s="324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517"/>
      <c r="DI790" s="517"/>
      <c r="DJ790" s="29"/>
      <c r="DK790" s="29"/>
      <c r="DL790" s="29"/>
      <c r="DM790" s="29"/>
      <c r="DN790" s="289"/>
    </row>
    <row r="791" spans="1:118" ht="10.5" customHeight="1">
      <c r="A791" s="1">
        <f t="shared" si="1015"/>
        <v>2035</v>
      </c>
      <c r="B791" s="560">
        <f>[3]Demand!C784</f>
        <v>25.02</v>
      </c>
      <c r="C791" s="560">
        <f>[3]Demand!D784</f>
        <v>25.02</v>
      </c>
      <c r="D791" s="560">
        <f>[3]Demand!E784</f>
        <v>25.02</v>
      </c>
      <c r="E791" s="560">
        <f>[3]Demand!F784</f>
        <v>25.02</v>
      </c>
      <c r="F791" s="560">
        <f>[3]Demand!G784</f>
        <v>25.02</v>
      </c>
      <c r="G791" s="560">
        <f>[3]Demand!H784</f>
        <v>25.02</v>
      </c>
      <c r="H791" s="560">
        <f>[3]Demand!I784</f>
        <v>25.02</v>
      </c>
      <c r="I791" s="560">
        <f>[3]Demand!J784</f>
        <v>25.02</v>
      </c>
      <c r="J791" s="560">
        <f>[3]Demand!K784</f>
        <v>25.02</v>
      </c>
      <c r="K791" s="560">
        <f>[3]Demand!L784</f>
        <v>25.02</v>
      </c>
      <c r="L791" s="560">
        <f>[3]Demand!M784</f>
        <v>25.02</v>
      </c>
      <c r="M791" s="560">
        <f>[3]Demand!N784</f>
        <v>25.02</v>
      </c>
      <c r="N791" s="312">
        <f t="shared" si="1017"/>
        <v>25.02</v>
      </c>
      <c r="P791" s="1">
        <f t="shared" si="1016"/>
        <v>2035</v>
      </c>
      <c r="Q791" s="560">
        <f>[3]Demand!S784</f>
        <v>25</v>
      </c>
      <c r="R791" s="560">
        <f>[3]Demand!T784</f>
        <v>25</v>
      </c>
      <c r="S791" s="560">
        <f>[3]Demand!U784</f>
        <v>25</v>
      </c>
      <c r="T791" s="560">
        <f>[3]Demand!V784</f>
        <v>25</v>
      </c>
      <c r="U791" s="560">
        <f>[3]Demand!W784</f>
        <v>25</v>
      </c>
      <c r="V791" s="560">
        <f>[3]Demand!X784</f>
        <v>25</v>
      </c>
      <c r="W791" s="560">
        <f>[3]Demand!Y784</f>
        <v>25</v>
      </c>
      <c r="X791" s="560">
        <f>[3]Demand!Z784</f>
        <v>25</v>
      </c>
      <c r="Y791" s="560">
        <f>[3]Demand!AA784</f>
        <v>25</v>
      </c>
      <c r="Z791" s="560">
        <f>[3]Demand!AB784</f>
        <v>25</v>
      </c>
      <c r="AA791" s="560">
        <f>[3]Demand!AC784</f>
        <v>25</v>
      </c>
      <c r="AB791" s="560">
        <f>[3]Demand!AD784</f>
        <v>25</v>
      </c>
      <c r="AC791" s="303">
        <f t="shared" si="1018"/>
        <v>300</v>
      </c>
      <c r="AG791" s="25"/>
      <c r="AH791" s="25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324"/>
      <c r="BL791" s="324"/>
      <c r="BM791" s="324"/>
      <c r="BN791" s="324"/>
      <c r="BO791" s="324"/>
      <c r="BP791" s="324"/>
      <c r="BQ791" s="324"/>
      <c r="BR791" s="324"/>
      <c r="BS791" s="324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517"/>
      <c r="DI791" s="517"/>
      <c r="DJ791" s="29"/>
      <c r="DK791" s="29"/>
      <c r="DL791" s="29"/>
      <c r="DM791" s="29"/>
      <c r="DN791" s="289"/>
    </row>
    <row r="792" spans="1:118" ht="10.5" customHeight="1">
      <c r="A792" s="1">
        <f t="shared" si="1015"/>
        <v>2036</v>
      </c>
      <c r="B792" s="560">
        <f>[3]Demand!C785</f>
        <v>25.02</v>
      </c>
      <c r="C792" s="560">
        <f>[3]Demand!D785</f>
        <v>25.02</v>
      </c>
      <c r="D792" s="560">
        <f>[3]Demand!E785</f>
        <v>25.02</v>
      </c>
      <c r="E792" s="560">
        <f>[3]Demand!F785</f>
        <v>25.02</v>
      </c>
      <c r="F792" s="560">
        <f>[3]Demand!G785</f>
        <v>25.02</v>
      </c>
      <c r="G792" s="560">
        <f>[3]Demand!H785</f>
        <v>25.02</v>
      </c>
      <c r="H792" s="560">
        <f>[3]Demand!I785</f>
        <v>25.02</v>
      </c>
      <c r="I792" s="560">
        <f>[3]Demand!J785</f>
        <v>25.02</v>
      </c>
      <c r="J792" s="560">
        <f>[3]Demand!K785</f>
        <v>25.02</v>
      </c>
      <c r="K792" s="560">
        <f>[3]Demand!L785</f>
        <v>25.02</v>
      </c>
      <c r="L792" s="560">
        <f>[3]Demand!M785</f>
        <v>25.02</v>
      </c>
      <c r="M792" s="560">
        <f>[3]Demand!N785</f>
        <v>25.02</v>
      </c>
      <c r="N792" s="312">
        <f t="shared" si="1017"/>
        <v>25.02</v>
      </c>
      <c r="P792" s="1">
        <f t="shared" si="1016"/>
        <v>2036</v>
      </c>
      <c r="Q792" s="560">
        <f>[3]Demand!S785</f>
        <v>25</v>
      </c>
      <c r="R792" s="560">
        <f>[3]Demand!T785</f>
        <v>25</v>
      </c>
      <c r="S792" s="560">
        <f>[3]Demand!U785</f>
        <v>25</v>
      </c>
      <c r="T792" s="560">
        <f>[3]Demand!V785</f>
        <v>25</v>
      </c>
      <c r="U792" s="560">
        <f>[3]Demand!W785</f>
        <v>25</v>
      </c>
      <c r="V792" s="560">
        <f>[3]Demand!X785</f>
        <v>25</v>
      </c>
      <c r="W792" s="560">
        <f>[3]Demand!Y785</f>
        <v>25</v>
      </c>
      <c r="X792" s="560">
        <f>[3]Demand!Z785</f>
        <v>25</v>
      </c>
      <c r="Y792" s="560">
        <f>[3]Demand!AA785</f>
        <v>25</v>
      </c>
      <c r="Z792" s="560">
        <f>[3]Demand!AB785</f>
        <v>25</v>
      </c>
      <c r="AA792" s="560">
        <f>[3]Demand!AC785</f>
        <v>25</v>
      </c>
      <c r="AB792" s="560">
        <f>[3]Demand!AD785</f>
        <v>25</v>
      </c>
      <c r="AC792" s="303">
        <f t="shared" si="1018"/>
        <v>300</v>
      </c>
      <c r="AG792" s="25"/>
      <c r="AH792" s="25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324"/>
      <c r="BL792" s="324"/>
      <c r="BM792" s="324"/>
      <c r="BN792" s="324"/>
      <c r="BO792" s="324"/>
      <c r="BP792" s="324"/>
      <c r="BQ792" s="324"/>
      <c r="BR792" s="324"/>
      <c r="BS792" s="324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517"/>
      <c r="DI792" s="517"/>
      <c r="DJ792" s="29"/>
      <c r="DK792" s="29"/>
      <c r="DL792" s="29"/>
      <c r="DM792" s="29"/>
      <c r="DN792" s="289"/>
    </row>
    <row r="793" spans="1:118" ht="10.5" customHeight="1">
      <c r="A793" s="1">
        <f t="shared" si="1015"/>
        <v>2037</v>
      </c>
      <c r="B793" s="560">
        <f>[3]Demand!C786</f>
        <v>25.02</v>
      </c>
      <c r="C793" s="560">
        <f>[3]Demand!D786</f>
        <v>25.02</v>
      </c>
      <c r="D793" s="560">
        <f>[3]Demand!E786</f>
        <v>25.02</v>
      </c>
      <c r="E793" s="560">
        <f>[3]Demand!F786</f>
        <v>25.02</v>
      </c>
      <c r="F793" s="560">
        <f>[3]Demand!G786</f>
        <v>25.02</v>
      </c>
      <c r="G793" s="560">
        <f>[3]Demand!H786</f>
        <v>25.02</v>
      </c>
      <c r="H793" s="560">
        <f>[3]Demand!I786</f>
        <v>25.02</v>
      </c>
      <c r="I793" s="560">
        <f>[3]Demand!J786</f>
        <v>25.02</v>
      </c>
      <c r="J793" s="560">
        <f>[3]Demand!K786</f>
        <v>25.02</v>
      </c>
      <c r="K793" s="560">
        <f>[3]Demand!L786</f>
        <v>25.02</v>
      </c>
      <c r="L793" s="560">
        <f>[3]Demand!M786</f>
        <v>25.02</v>
      </c>
      <c r="M793" s="560">
        <f>[3]Demand!N786</f>
        <v>25.02</v>
      </c>
      <c r="N793" s="312">
        <f t="shared" si="1017"/>
        <v>25.02</v>
      </c>
      <c r="P793" s="1">
        <f t="shared" si="1016"/>
        <v>2037</v>
      </c>
      <c r="Q793" s="560">
        <f>[3]Demand!S786</f>
        <v>25</v>
      </c>
      <c r="R793" s="560">
        <f>[3]Demand!T786</f>
        <v>25</v>
      </c>
      <c r="S793" s="560">
        <f>[3]Demand!U786</f>
        <v>25</v>
      </c>
      <c r="T793" s="560">
        <f>[3]Demand!V786</f>
        <v>25</v>
      </c>
      <c r="U793" s="560">
        <f>[3]Demand!W786</f>
        <v>25</v>
      </c>
      <c r="V793" s="560">
        <f>[3]Demand!X786</f>
        <v>25</v>
      </c>
      <c r="W793" s="560">
        <f>[3]Demand!Y786</f>
        <v>25</v>
      </c>
      <c r="X793" s="560">
        <f>[3]Demand!Z786</f>
        <v>25</v>
      </c>
      <c r="Y793" s="560">
        <f>[3]Demand!AA786</f>
        <v>25</v>
      </c>
      <c r="Z793" s="560">
        <f>[3]Demand!AB786</f>
        <v>25</v>
      </c>
      <c r="AA793" s="560">
        <f>[3]Demand!AC786</f>
        <v>25</v>
      </c>
      <c r="AB793" s="560">
        <f>[3]Demand!AD786</f>
        <v>25</v>
      </c>
      <c r="AC793" s="303">
        <f t="shared" si="1018"/>
        <v>300</v>
      </c>
      <c r="AG793" s="49"/>
      <c r="AH793" s="4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324"/>
      <c r="BL793" s="324"/>
      <c r="BM793" s="324"/>
      <c r="BN793" s="324"/>
      <c r="BO793" s="324"/>
      <c r="BP793" s="324"/>
      <c r="BQ793" s="324"/>
      <c r="BR793" s="324"/>
      <c r="BS793" s="324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517"/>
      <c r="DI793" s="517"/>
      <c r="DJ793" s="29"/>
      <c r="DK793" s="29"/>
      <c r="DL793" s="29"/>
      <c r="DM793" s="29"/>
      <c r="DN793" s="289"/>
    </row>
    <row r="794" spans="1:118" ht="10.5" customHeight="1">
      <c r="A794" s="1">
        <f t="shared" si="1015"/>
        <v>2038</v>
      </c>
      <c r="B794" s="560">
        <f>[3]Demand!C787</f>
        <v>25.02</v>
      </c>
      <c r="C794" s="560">
        <f>[3]Demand!D787</f>
        <v>25.02</v>
      </c>
      <c r="D794" s="560">
        <f>[3]Demand!E787</f>
        <v>25.02</v>
      </c>
      <c r="E794" s="560">
        <f>[3]Demand!F787</f>
        <v>25.02</v>
      </c>
      <c r="F794" s="560">
        <f>[3]Demand!G787</f>
        <v>25.02</v>
      </c>
      <c r="G794" s="560">
        <f>[3]Demand!H787</f>
        <v>25.02</v>
      </c>
      <c r="H794" s="560">
        <f>[3]Demand!I787</f>
        <v>25.02</v>
      </c>
      <c r="I794" s="560">
        <f>[3]Demand!J787</f>
        <v>25.02</v>
      </c>
      <c r="J794" s="560">
        <f>[3]Demand!K787</f>
        <v>25.02</v>
      </c>
      <c r="K794" s="560">
        <f>[3]Demand!L787</f>
        <v>25.02</v>
      </c>
      <c r="L794" s="560">
        <f>[3]Demand!M787</f>
        <v>25.02</v>
      </c>
      <c r="M794" s="560">
        <f>[3]Demand!N787</f>
        <v>25.02</v>
      </c>
      <c r="N794" s="312">
        <f t="shared" si="1017"/>
        <v>25.02</v>
      </c>
      <c r="P794" s="1">
        <f t="shared" si="1016"/>
        <v>2038</v>
      </c>
      <c r="Q794" s="560">
        <f>[3]Demand!S787</f>
        <v>25</v>
      </c>
      <c r="R794" s="560">
        <f>[3]Demand!T787</f>
        <v>25</v>
      </c>
      <c r="S794" s="560">
        <f>[3]Demand!U787</f>
        <v>25</v>
      </c>
      <c r="T794" s="560">
        <f>[3]Demand!V787</f>
        <v>25</v>
      </c>
      <c r="U794" s="560">
        <f>[3]Demand!W787</f>
        <v>25</v>
      </c>
      <c r="V794" s="560">
        <f>[3]Demand!X787</f>
        <v>25</v>
      </c>
      <c r="W794" s="560">
        <f>[3]Demand!Y787</f>
        <v>25</v>
      </c>
      <c r="X794" s="560">
        <f>[3]Demand!Z787</f>
        <v>25</v>
      </c>
      <c r="Y794" s="560">
        <f>[3]Demand!AA787</f>
        <v>25</v>
      </c>
      <c r="Z794" s="560">
        <f>[3]Demand!AB787</f>
        <v>25</v>
      </c>
      <c r="AA794" s="560">
        <f>[3]Demand!AC787</f>
        <v>25</v>
      </c>
      <c r="AB794" s="560">
        <f>[3]Demand!AD787</f>
        <v>25</v>
      </c>
      <c r="AC794" s="303">
        <f t="shared" si="1018"/>
        <v>300</v>
      </c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324"/>
      <c r="BL794" s="324"/>
      <c r="BM794" s="324"/>
      <c r="BN794" s="324"/>
      <c r="BO794" s="324"/>
      <c r="BP794" s="324"/>
      <c r="BQ794" s="324"/>
      <c r="BR794" s="324"/>
      <c r="BS794" s="324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517"/>
      <c r="DI794" s="517"/>
      <c r="DJ794" s="29"/>
      <c r="DK794" s="29"/>
      <c r="DL794" s="29"/>
      <c r="DM794" s="29"/>
      <c r="DN794" s="289"/>
    </row>
    <row r="795" spans="1:118" ht="10.5" customHeight="1">
      <c r="A795" s="1">
        <f t="shared" si="1015"/>
        <v>2039</v>
      </c>
      <c r="B795" s="560">
        <f>[3]Demand!C788</f>
        <v>25.02</v>
      </c>
      <c r="C795" s="560">
        <f>[3]Demand!D788</f>
        <v>25.02</v>
      </c>
      <c r="D795" s="560">
        <f>[3]Demand!E788</f>
        <v>25.02</v>
      </c>
      <c r="E795" s="560">
        <f>[3]Demand!F788</f>
        <v>25.02</v>
      </c>
      <c r="F795" s="560">
        <f>[3]Demand!G788</f>
        <v>25.02</v>
      </c>
      <c r="G795" s="560">
        <f>[3]Demand!H788</f>
        <v>25.02</v>
      </c>
      <c r="H795" s="560">
        <f>[3]Demand!I788</f>
        <v>25.02</v>
      </c>
      <c r="I795" s="560">
        <f>[3]Demand!J788</f>
        <v>25.02</v>
      </c>
      <c r="J795" s="560">
        <f>[3]Demand!K788</f>
        <v>25.02</v>
      </c>
      <c r="K795" s="560">
        <f>[3]Demand!L788</f>
        <v>25.02</v>
      </c>
      <c r="L795" s="560">
        <f>[3]Demand!M788</f>
        <v>25.02</v>
      </c>
      <c r="M795" s="560">
        <f>[3]Demand!N788</f>
        <v>25.02</v>
      </c>
      <c r="N795" s="312">
        <f t="shared" si="1017"/>
        <v>25.02</v>
      </c>
      <c r="P795" s="1">
        <f t="shared" si="1016"/>
        <v>2039</v>
      </c>
      <c r="Q795" s="560">
        <f>[3]Demand!S788</f>
        <v>25</v>
      </c>
      <c r="R795" s="560">
        <f>[3]Demand!T788</f>
        <v>25</v>
      </c>
      <c r="S795" s="560">
        <f>[3]Demand!U788</f>
        <v>25</v>
      </c>
      <c r="T795" s="560">
        <f>[3]Demand!V788</f>
        <v>25</v>
      </c>
      <c r="U795" s="560">
        <f>[3]Demand!W788</f>
        <v>25</v>
      </c>
      <c r="V795" s="560">
        <f>[3]Demand!X788</f>
        <v>25</v>
      </c>
      <c r="W795" s="560">
        <f>[3]Demand!Y788</f>
        <v>25</v>
      </c>
      <c r="X795" s="560">
        <f>[3]Demand!Z788</f>
        <v>25</v>
      </c>
      <c r="Y795" s="560">
        <f>[3]Demand!AA788</f>
        <v>25</v>
      </c>
      <c r="Z795" s="560">
        <f>[3]Demand!AB788</f>
        <v>25</v>
      </c>
      <c r="AA795" s="560">
        <f>[3]Demand!AC788</f>
        <v>25</v>
      </c>
      <c r="AB795" s="560">
        <f>[3]Demand!AD788</f>
        <v>25</v>
      </c>
      <c r="AC795" s="303">
        <f t="shared" si="1018"/>
        <v>300</v>
      </c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324"/>
      <c r="BL795" s="324"/>
      <c r="BM795" s="324"/>
      <c r="BN795" s="324"/>
      <c r="BO795" s="324"/>
      <c r="BP795" s="324"/>
      <c r="BQ795" s="324"/>
      <c r="BR795" s="324"/>
      <c r="BS795" s="324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517"/>
      <c r="DI795" s="517"/>
      <c r="DJ795" s="29"/>
      <c r="DK795" s="29"/>
      <c r="DL795" s="29"/>
      <c r="DM795" s="29"/>
      <c r="DN795" s="289"/>
    </row>
    <row r="796" spans="1:118" ht="10.5" customHeight="1">
      <c r="A796" s="1">
        <f t="shared" si="1015"/>
        <v>2040</v>
      </c>
      <c r="B796" s="560">
        <f>[3]Demand!C789</f>
        <v>25.02</v>
      </c>
      <c r="C796" s="560">
        <f>[3]Demand!D789</f>
        <v>25.02</v>
      </c>
      <c r="D796" s="560">
        <f>[3]Demand!E789</f>
        <v>25.02</v>
      </c>
      <c r="E796" s="560">
        <f>[3]Demand!F789</f>
        <v>25.02</v>
      </c>
      <c r="F796" s="560">
        <f>[3]Demand!G789</f>
        <v>25.02</v>
      </c>
      <c r="G796" s="560">
        <f>[3]Demand!H789</f>
        <v>25.02</v>
      </c>
      <c r="H796" s="560">
        <f>[3]Demand!I789</f>
        <v>25.02</v>
      </c>
      <c r="I796" s="560">
        <f>[3]Demand!J789</f>
        <v>25.02</v>
      </c>
      <c r="J796" s="560">
        <f>[3]Demand!K789</f>
        <v>25.02</v>
      </c>
      <c r="K796" s="560">
        <f>[3]Demand!L789</f>
        <v>25.02</v>
      </c>
      <c r="L796" s="560">
        <f>[3]Demand!M789</f>
        <v>25.02</v>
      </c>
      <c r="M796" s="560">
        <f>[3]Demand!N789</f>
        <v>25.02</v>
      </c>
      <c r="N796" s="312">
        <f t="shared" si="1017"/>
        <v>25.02</v>
      </c>
      <c r="P796" s="1">
        <f t="shared" si="1016"/>
        <v>2040</v>
      </c>
      <c r="Q796" s="560">
        <f>[3]Demand!S789</f>
        <v>25</v>
      </c>
      <c r="R796" s="560">
        <f>[3]Demand!T789</f>
        <v>25</v>
      </c>
      <c r="S796" s="560">
        <f>[3]Demand!U789</f>
        <v>25</v>
      </c>
      <c r="T796" s="560">
        <f>[3]Demand!V789</f>
        <v>25</v>
      </c>
      <c r="U796" s="560">
        <f>[3]Demand!W789</f>
        <v>25</v>
      </c>
      <c r="V796" s="560">
        <f>[3]Demand!X789</f>
        <v>25</v>
      </c>
      <c r="W796" s="560">
        <f>[3]Demand!Y789</f>
        <v>25</v>
      </c>
      <c r="X796" s="560">
        <f>[3]Demand!Z789</f>
        <v>25</v>
      </c>
      <c r="Y796" s="560">
        <f>[3]Demand!AA789</f>
        <v>25</v>
      </c>
      <c r="Z796" s="560">
        <f>[3]Demand!AB789</f>
        <v>25</v>
      </c>
      <c r="AA796" s="560">
        <f>[3]Demand!AC789</f>
        <v>25</v>
      </c>
      <c r="AB796" s="560">
        <f>[3]Demand!AD789</f>
        <v>25</v>
      </c>
      <c r="AC796" s="303">
        <f t="shared" si="1018"/>
        <v>300</v>
      </c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324"/>
      <c r="BL796" s="324"/>
      <c r="BM796" s="324"/>
      <c r="BN796" s="324"/>
      <c r="BO796" s="324"/>
      <c r="BP796" s="324"/>
      <c r="BQ796" s="324"/>
      <c r="BR796" s="324"/>
      <c r="BS796" s="324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517"/>
      <c r="DI796" s="517"/>
      <c r="DJ796" s="29"/>
      <c r="DK796" s="29"/>
      <c r="DL796" s="29"/>
      <c r="DM796" s="29"/>
      <c r="DN796" s="289"/>
    </row>
    <row r="797" spans="1:118" ht="10.5" customHeight="1">
      <c r="A797" s="1">
        <f t="shared" si="1015"/>
        <v>2041</v>
      </c>
      <c r="P797" s="1">
        <f t="shared" si="1016"/>
        <v>2041</v>
      </c>
      <c r="Q797" s="560">
        <f>[3]Demand!S790</f>
        <v>25</v>
      </c>
      <c r="R797" s="560"/>
      <c r="AC797" s="303">
        <f t="shared" si="1018"/>
        <v>25</v>
      </c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324"/>
      <c r="BL797" s="324"/>
      <c r="BM797" s="324"/>
      <c r="BN797" s="324"/>
      <c r="BO797" s="324"/>
      <c r="BP797" s="324"/>
      <c r="BQ797" s="324"/>
      <c r="BR797" s="324"/>
      <c r="BS797" s="324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517"/>
      <c r="DI797" s="517"/>
      <c r="DJ797" s="29"/>
      <c r="DK797" s="29"/>
      <c r="DL797" s="29"/>
      <c r="DM797" s="29"/>
      <c r="DN797" s="289"/>
    </row>
    <row r="798" spans="1:118" ht="10.5" customHeight="1">
      <c r="A798" s="1">
        <f t="shared" si="1015"/>
        <v>2042</v>
      </c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06">
        <f t="shared" ref="N798:N801" si="1019">SUM(B798:M798)</f>
        <v>0</v>
      </c>
      <c r="O798" s="280"/>
      <c r="P798" s="1">
        <f t="shared" si="1016"/>
        <v>2042</v>
      </c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03">
        <f t="shared" si="1018"/>
        <v>0</v>
      </c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324"/>
      <c r="BL798" s="324"/>
      <c r="BM798" s="324"/>
      <c r="BN798" s="324"/>
      <c r="BO798" s="324"/>
      <c r="BP798" s="324"/>
      <c r="BQ798" s="324"/>
      <c r="BR798" s="324"/>
      <c r="BS798" s="324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517"/>
      <c r="DI798" s="517"/>
      <c r="DJ798" s="29"/>
      <c r="DK798" s="29"/>
      <c r="DL798" s="29"/>
      <c r="DM798" s="29"/>
      <c r="DN798" s="289"/>
    </row>
    <row r="799" spans="1:118" ht="10.5" customHeight="1">
      <c r="A799" s="1">
        <f t="shared" si="1015"/>
        <v>2043</v>
      </c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06">
        <f t="shared" si="1019"/>
        <v>0</v>
      </c>
      <c r="O799" s="280"/>
      <c r="P799" s="1">
        <f t="shared" si="1016"/>
        <v>2043</v>
      </c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03">
        <f t="shared" si="1018"/>
        <v>0</v>
      </c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324"/>
      <c r="BL799" s="324"/>
      <c r="BM799" s="324"/>
      <c r="BN799" s="324"/>
      <c r="BO799" s="324"/>
      <c r="BP799" s="324"/>
      <c r="BQ799" s="324"/>
      <c r="BR799" s="324"/>
      <c r="BS799" s="324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517"/>
      <c r="DI799" s="517"/>
      <c r="DJ799" s="29"/>
      <c r="DK799" s="29"/>
      <c r="DL799" s="29"/>
      <c r="DM799" s="29"/>
      <c r="DN799" s="289"/>
    </row>
    <row r="800" spans="1:118" ht="10.5" customHeight="1">
      <c r="A800" s="1">
        <f t="shared" si="1015"/>
        <v>2044</v>
      </c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06">
        <f t="shared" si="1019"/>
        <v>0</v>
      </c>
      <c r="O800" s="280"/>
      <c r="P800" s="1">
        <f t="shared" si="1016"/>
        <v>2044</v>
      </c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03">
        <f t="shared" si="1018"/>
        <v>0</v>
      </c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324"/>
      <c r="BL800" s="324"/>
      <c r="BM800" s="324"/>
      <c r="BN800" s="324"/>
      <c r="BO800" s="324"/>
      <c r="BP800" s="324"/>
      <c r="BQ800" s="324"/>
      <c r="BR800" s="324"/>
      <c r="BS800" s="324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517"/>
      <c r="DI800" s="517"/>
      <c r="DJ800" s="29"/>
      <c r="DK800" s="29"/>
      <c r="DL800" s="29"/>
      <c r="DM800" s="29"/>
      <c r="DN800" s="289"/>
    </row>
    <row r="801" spans="1:118" ht="10.5" customHeight="1">
      <c r="A801" s="1">
        <f t="shared" si="1015"/>
        <v>2045</v>
      </c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06">
        <f t="shared" si="1019"/>
        <v>0</v>
      </c>
      <c r="O801" s="280"/>
      <c r="P801" s="1">
        <f t="shared" si="1016"/>
        <v>2045</v>
      </c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03">
        <f t="shared" si="1018"/>
        <v>0</v>
      </c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324"/>
      <c r="BL801" s="324"/>
      <c r="BM801" s="324"/>
      <c r="BN801" s="324"/>
      <c r="BO801" s="324"/>
      <c r="BP801" s="324"/>
      <c r="BQ801" s="324"/>
      <c r="BR801" s="324"/>
      <c r="BS801" s="324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517"/>
      <c r="DI801" s="517"/>
      <c r="DJ801" s="29"/>
      <c r="DK801" s="29"/>
      <c r="DL801" s="29"/>
      <c r="DM801" s="29"/>
      <c r="DN801" s="289"/>
    </row>
    <row r="802" spans="1:118" ht="10.5" customHeight="1"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324"/>
      <c r="BL802" s="324"/>
      <c r="BM802" s="324"/>
      <c r="BN802" s="324"/>
      <c r="BO802" s="324"/>
      <c r="BP802" s="324"/>
      <c r="BQ802" s="324"/>
      <c r="BR802" s="324"/>
      <c r="BS802" s="324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517"/>
      <c r="DI802" s="517"/>
      <c r="DJ802" s="29"/>
      <c r="DK802" s="29"/>
      <c r="DL802" s="29"/>
      <c r="DM802" s="29"/>
      <c r="DN802" s="289"/>
    </row>
    <row r="803" spans="1:118" ht="10.5" customHeight="1"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324"/>
      <c r="BL803" s="324"/>
      <c r="BM803" s="324"/>
      <c r="BN803" s="324"/>
      <c r="BO803" s="324"/>
      <c r="BP803" s="324"/>
      <c r="BQ803" s="324"/>
      <c r="BR803" s="324"/>
      <c r="BS803" s="324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517"/>
      <c r="DI803" s="517"/>
      <c r="DJ803" s="29"/>
      <c r="DK803" s="29"/>
      <c r="DL803" s="29"/>
      <c r="DM803" s="29"/>
      <c r="DN803" s="289"/>
    </row>
    <row r="804" spans="1:118" ht="10.5" customHeight="1">
      <c r="A804" s="442" t="s">
        <v>148</v>
      </c>
      <c r="F804" s="442" t="s">
        <v>147</v>
      </c>
      <c r="J804" s="239"/>
      <c r="K804" s="233" t="s">
        <v>179</v>
      </c>
      <c r="N804" s="449" t="s">
        <v>143</v>
      </c>
      <c r="O804" s="450"/>
      <c r="P804" s="442" t="str">
        <f>A804&amp;"         (ONE MONTH BILLING LAG)"</f>
        <v>10 - 496 WILLISTON MW         (ONE MONTH BILLING LAG)</v>
      </c>
      <c r="Q804" s="435"/>
      <c r="R804" s="435"/>
      <c r="S804" s="436"/>
      <c r="T804" s="436"/>
      <c r="AC804" s="449" t="s">
        <v>132</v>
      </c>
      <c r="AG804" s="259"/>
      <c r="AH804" s="25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324"/>
      <c r="BL804" s="324"/>
      <c r="BM804" s="324"/>
      <c r="BN804" s="324"/>
      <c r="BO804" s="324"/>
      <c r="BP804" s="324"/>
      <c r="BQ804" s="324"/>
      <c r="BR804" s="324"/>
      <c r="BS804" s="324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517"/>
      <c r="DI804" s="517"/>
      <c r="DJ804" s="29"/>
      <c r="DK804" s="29"/>
      <c r="DL804" s="29"/>
      <c r="DM804" s="29"/>
      <c r="DN804" s="289"/>
    </row>
    <row r="805" spans="1:118" ht="10.5" customHeight="1">
      <c r="A805" s="157" t="s">
        <v>2</v>
      </c>
      <c r="B805" s="260" t="s">
        <v>3</v>
      </c>
      <c r="C805" s="260" t="s">
        <v>4</v>
      </c>
      <c r="D805" s="260" t="s">
        <v>5</v>
      </c>
      <c r="E805" s="260" t="s">
        <v>6</v>
      </c>
      <c r="F805" s="260" t="s">
        <v>7</v>
      </c>
      <c r="G805" s="260" t="s">
        <v>8</v>
      </c>
      <c r="H805" s="260" t="s">
        <v>9</v>
      </c>
      <c r="I805" s="260" t="s">
        <v>10</v>
      </c>
      <c r="J805" s="260" t="s">
        <v>11</v>
      </c>
      <c r="K805" s="260" t="s">
        <v>12</v>
      </c>
      <c r="L805" s="260" t="s">
        <v>13</v>
      </c>
      <c r="M805" s="260" t="s">
        <v>14</v>
      </c>
      <c r="N805" s="452" t="s">
        <v>146</v>
      </c>
      <c r="O805" s="453"/>
      <c r="P805" s="157" t="s">
        <v>2</v>
      </c>
      <c r="Q805" s="260" t="s">
        <v>3</v>
      </c>
      <c r="R805" s="260" t="s">
        <v>4</v>
      </c>
      <c r="S805" s="260" t="s">
        <v>5</v>
      </c>
      <c r="T805" s="260" t="s">
        <v>6</v>
      </c>
      <c r="U805" s="260" t="s">
        <v>7</v>
      </c>
      <c r="V805" s="260" t="s">
        <v>8</v>
      </c>
      <c r="W805" s="260" t="s">
        <v>9</v>
      </c>
      <c r="X805" s="260" t="s">
        <v>10</v>
      </c>
      <c r="Y805" s="260" t="s">
        <v>11</v>
      </c>
      <c r="Z805" s="260" t="s">
        <v>12</v>
      </c>
      <c r="AA805" s="260" t="s">
        <v>13</v>
      </c>
      <c r="AB805" s="260" t="s">
        <v>14</v>
      </c>
      <c r="AC805" s="452" t="s">
        <v>93</v>
      </c>
      <c r="AG805" s="262"/>
      <c r="AH805" s="262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324"/>
      <c r="BL805" s="324"/>
      <c r="BM805" s="324"/>
      <c r="BN805" s="324"/>
      <c r="BO805" s="324"/>
      <c r="BP805" s="324"/>
      <c r="BQ805" s="324"/>
      <c r="BR805" s="324"/>
      <c r="BS805" s="324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517"/>
      <c r="DI805" s="517"/>
      <c r="DJ805" s="29"/>
      <c r="DK805" s="29"/>
      <c r="DL805" s="29"/>
      <c r="DM805" s="29"/>
      <c r="DN805" s="289"/>
    </row>
    <row r="806" spans="1:118" ht="10.5" customHeight="1">
      <c r="A806" s="1">
        <f>A766</f>
        <v>2010</v>
      </c>
      <c r="B806" s="455">
        <v>8.3780000000000001</v>
      </c>
      <c r="C806" s="455">
        <v>7.0880000000000001</v>
      </c>
      <c r="D806" s="455">
        <v>6.2480000000000002</v>
      </c>
      <c r="E806" s="455">
        <v>4.9550000000000001</v>
      </c>
      <c r="F806" s="455">
        <v>6.641</v>
      </c>
      <c r="G806" s="455">
        <v>6.6449999999999996</v>
      </c>
      <c r="H806" s="455">
        <v>7.2720000000000002</v>
      </c>
      <c r="I806" s="455">
        <v>7.62</v>
      </c>
      <c r="J806" s="455">
        <v>7.1740000000000004</v>
      </c>
      <c r="K806" s="455">
        <v>5.9390000000000001</v>
      </c>
      <c r="L806" s="455">
        <v>4.6539999999999999</v>
      </c>
      <c r="M806" s="455">
        <v>7.1</v>
      </c>
      <c r="N806" s="312">
        <f t="shared" ref="N806:N836" si="1020">MAX(B806:M806)</f>
        <v>8.3780000000000001</v>
      </c>
      <c r="O806" s="454"/>
      <c r="P806" s="1">
        <f>A806</f>
        <v>2010</v>
      </c>
      <c r="Q806" s="438">
        <v>5.7469999999999999</v>
      </c>
      <c r="R806" s="438">
        <v>8.5190000000000001</v>
      </c>
      <c r="S806" s="438">
        <v>7.1829999999999998</v>
      </c>
      <c r="T806" s="438">
        <v>6.2919999999999998</v>
      </c>
      <c r="U806" s="438">
        <v>5.1050000000000004</v>
      </c>
      <c r="V806" s="438">
        <v>6.9820000000000002</v>
      </c>
      <c r="W806" s="438">
        <v>7.6150000000000002</v>
      </c>
      <c r="X806" s="438">
        <v>7.3849999999999998</v>
      </c>
      <c r="Y806" s="438">
        <v>7.9189999999999996</v>
      </c>
      <c r="Z806" s="438">
        <v>7.601</v>
      </c>
      <c r="AA806" s="438">
        <v>6.1920000000000002</v>
      </c>
      <c r="AB806" s="438">
        <v>4.8529999999999998</v>
      </c>
      <c r="AC806" s="312">
        <f t="shared" ref="AC806:AC826" si="1021">SUM(Q806:AB806)</f>
        <v>81.392999999999986</v>
      </c>
      <c r="AG806" s="25"/>
      <c r="AH806" s="25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324"/>
      <c r="BL806" s="324"/>
      <c r="BM806" s="324"/>
      <c r="BN806" s="324"/>
      <c r="BO806" s="324"/>
      <c r="BP806" s="324"/>
      <c r="BQ806" s="324"/>
      <c r="BR806" s="324"/>
      <c r="BS806" s="324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517"/>
      <c r="DI806" s="517"/>
      <c r="DJ806" s="29"/>
      <c r="DK806" s="29"/>
      <c r="DL806" s="29"/>
      <c r="DM806" s="29"/>
      <c r="DN806" s="289"/>
    </row>
    <row r="807" spans="1:118" ht="10.5" customHeight="1">
      <c r="A807" s="1">
        <f t="shared" ref="A807:A841" si="1022">A767</f>
        <v>2011</v>
      </c>
      <c r="B807" s="481">
        <v>8</v>
      </c>
      <c r="C807" s="481">
        <v>6</v>
      </c>
      <c r="D807" s="481">
        <v>5</v>
      </c>
      <c r="E807" s="481">
        <v>6</v>
      </c>
      <c r="F807" s="481">
        <v>6</v>
      </c>
      <c r="G807" s="481">
        <v>6</v>
      </c>
      <c r="H807" s="481">
        <v>6</v>
      </c>
      <c r="I807" s="481">
        <v>6</v>
      </c>
      <c r="J807" s="481">
        <v>6</v>
      </c>
      <c r="K807" s="481">
        <v>6</v>
      </c>
      <c r="L807" s="481">
        <v>5</v>
      </c>
      <c r="M807" s="481">
        <v>5</v>
      </c>
      <c r="N807" s="312">
        <f t="shared" si="1020"/>
        <v>8</v>
      </c>
      <c r="O807" s="454"/>
      <c r="P807" s="1">
        <f t="shared" ref="P807:P840" si="1023">A807</f>
        <v>2011</v>
      </c>
      <c r="Q807" s="438">
        <v>7.5</v>
      </c>
      <c r="R807" s="438">
        <v>7.6719999999999997</v>
      </c>
      <c r="S807" s="495">
        <v>6</v>
      </c>
      <c r="T807" s="495">
        <v>5</v>
      </c>
      <c r="U807" s="495">
        <v>6</v>
      </c>
      <c r="V807" s="495">
        <v>6</v>
      </c>
      <c r="W807" s="495">
        <v>7</v>
      </c>
      <c r="X807" s="495">
        <v>7</v>
      </c>
      <c r="Y807" s="495">
        <v>7</v>
      </c>
      <c r="Z807" s="495">
        <v>6</v>
      </c>
      <c r="AA807" s="495">
        <v>6</v>
      </c>
      <c r="AB807" s="495">
        <v>5</v>
      </c>
      <c r="AC807" s="312">
        <f t="shared" si="1021"/>
        <v>76.171999999999997</v>
      </c>
      <c r="AG807" s="25"/>
      <c r="AH807" s="25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324"/>
      <c r="BL807" s="324"/>
      <c r="BM807" s="324"/>
      <c r="BN807" s="324"/>
      <c r="BO807" s="324"/>
      <c r="BP807" s="324"/>
      <c r="BQ807" s="324"/>
      <c r="BR807" s="324"/>
      <c r="BS807" s="324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517"/>
      <c r="DI807" s="517"/>
      <c r="DJ807" s="29"/>
      <c r="DK807" s="29"/>
      <c r="DL807" s="29"/>
      <c r="DM807" s="29"/>
      <c r="DN807" s="289"/>
    </row>
    <row r="808" spans="1:118" ht="10.5" customHeight="1">
      <c r="A808" s="1">
        <f t="shared" si="1022"/>
        <v>2012</v>
      </c>
      <c r="B808" s="205">
        <f>[1]MW!C1082</f>
        <v>7</v>
      </c>
      <c r="C808" s="205">
        <f>[1]MW!D1082</f>
        <v>6</v>
      </c>
      <c r="D808" s="205">
        <f>[1]MW!E1082</f>
        <v>5</v>
      </c>
      <c r="E808" s="205">
        <f>[1]MW!F1082</f>
        <v>5</v>
      </c>
      <c r="F808" s="560">
        <f>[1]MW!G1082</f>
        <v>6</v>
      </c>
      <c r="G808" s="560">
        <f>[1]MW!H1082</f>
        <v>7</v>
      </c>
      <c r="H808" s="560">
        <f>[1]MW!I1082</f>
        <v>7</v>
      </c>
      <c r="I808" s="560">
        <f>[1]MW!J1082</f>
        <v>6</v>
      </c>
      <c r="J808" s="560">
        <f>[1]MW!K1082</f>
        <v>6</v>
      </c>
      <c r="K808" s="560">
        <f>[1]MW!L1082</f>
        <v>6</v>
      </c>
      <c r="L808" s="560">
        <f>[1]MW!M1082</f>
        <v>5</v>
      </c>
      <c r="M808" s="560">
        <f>[1]MW!N1082</f>
        <v>5</v>
      </c>
      <c r="N808" s="312">
        <f t="shared" si="1020"/>
        <v>7</v>
      </c>
      <c r="O808" s="454"/>
      <c r="P808" s="1">
        <f t="shared" si="1023"/>
        <v>2012</v>
      </c>
      <c r="Q808" s="205">
        <f>[1]MW!S1082</f>
        <v>5</v>
      </c>
      <c r="R808" s="205">
        <f>[1]MW!T1082</f>
        <v>7</v>
      </c>
      <c r="S808" s="205">
        <f>[1]MW!U1082</f>
        <v>6</v>
      </c>
      <c r="T808" s="205">
        <f>[1]MW!V1082</f>
        <v>5</v>
      </c>
      <c r="U808" s="560">
        <f>[1]MW!W1082</f>
        <v>5</v>
      </c>
      <c r="V808" s="560">
        <f>[1]MW!X1082</f>
        <v>6</v>
      </c>
      <c r="W808" s="560">
        <f>[1]MW!Y1082</f>
        <v>7</v>
      </c>
      <c r="X808" s="560">
        <f>[1]MW!Z1082</f>
        <v>7</v>
      </c>
      <c r="Y808" s="560">
        <f>[1]MW!AA1082</f>
        <v>7</v>
      </c>
      <c r="Z808" s="560">
        <f>[1]MW!AB1082</f>
        <v>6</v>
      </c>
      <c r="AA808" s="560">
        <f>[1]MW!AC1082</f>
        <v>6</v>
      </c>
      <c r="AB808" s="560">
        <f>[1]MW!AD1082</f>
        <v>5</v>
      </c>
      <c r="AC808" s="312">
        <f t="shared" si="1021"/>
        <v>72</v>
      </c>
      <c r="AG808" s="25"/>
      <c r="AH808" s="25"/>
    </row>
    <row r="809" spans="1:118" ht="10.5" customHeight="1">
      <c r="A809" s="1">
        <f t="shared" si="1022"/>
        <v>2013</v>
      </c>
      <c r="B809" s="560">
        <f>[3]Demand!C1122</f>
        <v>6.31</v>
      </c>
      <c r="C809" s="560">
        <f>[3]Demand!D1122</f>
        <v>5.83</v>
      </c>
      <c r="D809" s="560">
        <f>[3]Demand!E1122</f>
        <v>5.1100000000000003</v>
      </c>
      <c r="E809" s="560">
        <f>[3]Demand!F1122</f>
        <v>4.54</v>
      </c>
      <c r="F809" s="560">
        <f>[3]Demand!G1122</f>
        <v>5.95</v>
      </c>
      <c r="G809" s="560">
        <f>[3]Demand!H1122</f>
        <v>6.5</v>
      </c>
      <c r="H809" s="560">
        <f>[3]Demand!I1122</f>
        <v>6.65</v>
      </c>
      <c r="I809" s="560">
        <f>[3]Demand!J1122</f>
        <v>6.37</v>
      </c>
      <c r="J809" s="560">
        <f>[3]Demand!K1122</f>
        <v>6.03</v>
      </c>
      <c r="K809" s="560">
        <f>[3]Demand!L1122</f>
        <v>5.73</v>
      </c>
      <c r="L809" s="560">
        <f>[3]Demand!M1122</f>
        <v>4.84</v>
      </c>
      <c r="M809" s="560">
        <f>[3]Demand!N1122</f>
        <v>5.54</v>
      </c>
      <c r="N809" s="312">
        <f t="shared" si="1020"/>
        <v>6.65</v>
      </c>
      <c r="O809" s="454"/>
      <c r="P809" s="1">
        <f t="shared" si="1023"/>
        <v>2013</v>
      </c>
      <c r="Q809" s="560">
        <f>[3]Demand!S1122</f>
        <v>5.45</v>
      </c>
      <c r="R809" s="560">
        <f>[3]Demand!T1122</f>
        <v>6.23</v>
      </c>
      <c r="S809" s="560">
        <f>[3]Demand!U1122</f>
        <v>5.74</v>
      </c>
      <c r="T809" s="560">
        <f>[3]Demand!V1122</f>
        <v>5.16</v>
      </c>
      <c r="U809" s="560">
        <f>[3]Demand!W1122</f>
        <v>4.67</v>
      </c>
      <c r="V809" s="560">
        <f>[3]Demand!X1122</f>
        <v>6.04</v>
      </c>
      <c r="W809" s="560">
        <f>[3]Demand!Y1122</f>
        <v>6.72</v>
      </c>
      <c r="X809" s="560">
        <f>[3]Demand!Z1122</f>
        <v>6.82</v>
      </c>
      <c r="Y809" s="560">
        <f>[3]Demand!AA1122</f>
        <v>6.62</v>
      </c>
      <c r="Z809" s="560">
        <f>[3]Demand!AB1122</f>
        <v>6.33</v>
      </c>
      <c r="AA809" s="560">
        <f>[3]Demand!AC1122</f>
        <v>5.94</v>
      </c>
      <c r="AB809" s="560">
        <f>[3]Demand!AD1122</f>
        <v>5.16</v>
      </c>
      <c r="AC809" s="312">
        <f t="shared" si="1021"/>
        <v>70.88</v>
      </c>
      <c r="AG809" s="25"/>
      <c r="AH809" s="25"/>
    </row>
    <row r="810" spans="1:118" ht="10.5" customHeight="1">
      <c r="A810" s="1">
        <f t="shared" si="1022"/>
        <v>2014</v>
      </c>
      <c r="B810" s="560">
        <f>[3]Demand!C1123</f>
        <v>6.41</v>
      </c>
      <c r="C810" s="560">
        <f>[3]Demand!D1123</f>
        <v>5.7</v>
      </c>
      <c r="D810" s="560">
        <f>[3]Demand!E1123</f>
        <v>5.1100000000000003</v>
      </c>
      <c r="E810" s="560">
        <f>[3]Demand!F1123</f>
        <v>4.5999999999999996</v>
      </c>
      <c r="F810" s="560">
        <f>[3]Demand!G1123</f>
        <v>6.05</v>
      </c>
      <c r="G810" s="560">
        <f>[3]Demand!H1123</f>
        <v>6.57</v>
      </c>
      <c r="H810" s="560">
        <f>[3]Demand!I1123</f>
        <v>6.75</v>
      </c>
      <c r="I810" s="560">
        <f>[3]Demand!J1123</f>
        <v>6.43</v>
      </c>
      <c r="J810" s="560">
        <f>[3]Demand!K1123</f>
        <v>6.13</v>
      </c>
      <c r="K810" s="560">
        <f>[3]Demand!L1123</f>
        <v>5.54</v>
      </c>
      <c r="L810" s="560">
        <f>[3]Demand!M1123</f>
        <v>4.84</v>
      </c>
      <c r="M810" s="560">
        <f>[3]Demand!N1123</f>
        <v>5.64</v>
      </c>
      <c r="N810" s="312">
        <f t="shared" si="1020"/>
        <v>6.75</v>
      </c>
      <c r="O810" s="454"/>
      <c r="P810" s="1">
        <f t="shared" si="1023"/>
        <v>2014</v>
      </c>
      <c r="Q810" s="560">
        <f>[3]Demand!S1123</f>
        <v>5.55</v>
      </c>
      <c r="R810" s="560">
        <f>[3]Demand!T1123</f>
        <v>6.33</v>
      </c>
      <c r="S810" s="560">
        <f>[3]Demand!U1123</f>
        <v>5.61</v>
      </c>
      <c r="T810" s="560">
        <f>[3]Demand!V1123</f>
        <v>5.16</v>
      </c>
      <c r="U810" s="560">
        <f>[3]Demand!W1123</f>
        <v>4.74</v>
      </c>
      <c r="V810" s="560">
        <f>[3]Demand!X1123</f>
        <v>6.13</v>
      </c>
      <c r="W810" s="560">
        <f>[3]Demand!Y1123</f>
        <v>6.78</v>
      </c>
      <c r="X810" s="560">
        <f>[3]Demand!Z1123</f>
        <v>6.91</v>
      </c>
      <c r="Y810" s="560">
        <f>[3]Demand!AA1123</f>
        <v>6.69</v>
      </c>
      <c r="Z810" s="560">
        <f>[3]Demand!AB1123</f>
        <v>6.43</v>
      </c>
      <c r="AA810" s="560">
        <f>[3]Demand!AC1123</f>
        <v>5.74</v>
      </c>
      <c r="AB810" s="560">
        <f>[3]Demand!AD1123</f>
        <v>5.16</v>
      </c>
      <c r="AC810" s="312">
        <f t="shared" si="1021"/>
        <v>71.23</v>
      </c>
      <c r="AG810" s="25"/>
      <c r="AH810" s="25"/>
    </row>
    <row r="811" spans="1:118" ht="10.5" customHeight="1">
      <c r="A811" s="1">
        <f t="shared" si="1022"/>
        <v>2015</v>
      </c>
      <c r="B811" s="560">
        <f>[3]Demand!C1124</f>
        <v>6.51</v>
      </c>
      <c r="C811" s="560">
        <f>[3]Demand!D1124</f>
        <v>5.7</v>
      </c>
      <c r="D811" s="560">
        <f>[3]Demand!E1124</f>
        <v>5.2</v>
      </c>
      <c r="E811" s="560">
        <f>[3]Demand!F1124</f>
        <v>4.6500000000000004</v>
      </c>
      <c r="F811" s="560">
        <f>[3]Demand!G1124</f>
        <v>6.14</v>
      </c>
      <c r="G811" s="560">
        <f>[3]Demand!H1124</f>
        <v>6.61</v>
      </c>
      <c r="H811" s="560">
        <f>[3]Demand!I1124</f>
        <v>6.84</v>
      </c>
      <c r="I811" s="560">
        <f>[3]Demand!J1124</f>
        <v>6.48</v>
      </c>
      <c r="J811" s="560">
        <f>[3]Demand!K1124</f>
        <v>6.13</v>
      </c>
      <c r="K811" s="560">
        <f>[3]Demand!L1124</f>
        <v>5.59</v>
      </c>
      <c r="L811" s="560">
        <f>[3]Demand!M1124</f>
        <v>4.84</v>
      </c>
      <c r="M811" s="560">
        <f>[3]Demand!N1124</f>
        <v>5.73</v>
      </c>
      <c r="N811" s="312">
        <f t="shared" si="1020"/>
        <v>6.84</v>
      </c>
      <c r="O811" s="454"/>
      <c r="P811" s="1">
        <f t="shared" si="1023"/>
        <v>2015</v>
      </c>
      <c r="Q811" s="560">
        <f>[3]Demand!S1124</f>
        <v>5.65</v>
      </c>
      <c r="R811" s="560">
        <f>[3]Demand!T1124</f>
        <v>6.43</v>
      </c>
      <c r="S811" s="560">
        <f>[3]Demand!U1124</f>
        <v>5.61</v>
      </c>
      <c r="T811" s="560">
        <f>[3]Demand!V1124</f>
        <v>5.26</v>
      </c>
      <c r="U811" s="560">
        <f>[3]Demand!W1124</f>
        <v>4.79</v>
      </c>
      <c r="V811" s="560">
        <f>[3]Demand!X1124</f>
        <v>6.23</v>
      </c>
      <c r="W811" s="560">
        <f>[3]Demand!Y1124</f>
        <v>6.83</v>
      </c>
      <c r="X811" s="560">
        <f>[3]Demand!Z1124</f>
        <v>7.01</v>
      </c>
      <c r="Y811" s="560">
        <f>[3]Demand!AA1124</f>
        <v>6.73</v>
      </c>
      <c r="Z811" s="560">
        <f>[3]Demand!AB1124</f>
        <v>6.43</v>
      </c>
      <c r="AA811" s="560">
        <f>[3]Demand!AC1124</f>
        <v>5.79</v>
      </c>
      <c r="AB811" s="560">
        <f>[3]Demand!AD1124</f>
        <v>5.16</v>
      </c>
      <c r="AC811" s="312">
        <f t="shared" si="1021"/>
        <v>71.919999999999987</v>
      </c>
    </row>
    <row r="812" spans="1:118" s="355" customFormat="1" ht="10.5" customHeight="1">
      <c r="A812" s="1">
        <f t="shared" si="1022"/>
        <v>2016</v>
      </c>
      <c r="B812" s="560">
        <f>[3]Demand!C1125</f>
        <v>6.61</v>
      </c>
      <c r="C812" s="560">
        <f>[3]Demand!D1125</f>
        <v>5.7</v>
      </c>
      <c r="D812" s="560">
        <f>[3]Demand!E1125</f>
        <v>5.2</v>
      </c>
      <c r="E812" s="560">
        <f>[3]Demand!F1125</f>
        <v>4.7</v>
      </c>
      <c r="F812" s="560">
        <f>[3]Demand!G1125</f>
        <v>6.24</v>
      </c>
      <c r="G812" s="560">
        <f>[3]Demand!H1125</f>
        <v>6.66</v>
      </c>
      <c r="H812" s="560">
        <f>[3]Demand!I1125</f>
        <v>6.94</v>
      </c>
      <c r="I812" s="560">
        <f>[3]Demand!J1125</f>
        <v>6.53</v>
      </c>
      <c r="J812" s="560">
        <f>[3]Demand!K1125</f>
        <v>6.13</v>
      </c>
      <c r="K812" s="560">
        <f>[3]Demand!L1125</f>
        <v>5.63</v>
      </c>
      <c r="L812" s="560">
        <f>[3]Demand!M1125</f>
        <v>4.9000000000000004</v>
      </c>
      <c r="M812" s="560">
        <f>[3]Demand!N1125</f>
        <v>5.83</v>
      </c>
      <c r="N812" s="312">
        <f t="shared" si="1020"/>
        <v>6.94</v>
      </c>
      <c r="O812" s="454"/>
      <c r="P812" s="1">
        <f t="shared" si="1023"/>
        <v>2016</v>
      </c>
      <c r="Q812" s="560">
        <f>[3]Demand!S1125</f>
        <v>5.74</v>
      </c>
      <c r="R812" s="560">
        <f>[3]Demand!T1125</f>
        <v>6.52</v>
      </c>
      <c r="S812" s="560">
        <f>[3]Demand!U1125</f>
        <v>5.61</v>
      </c>
      <c r="T812" s="560">
        <f>[3]Demand!V1125</f>
        <v>5.26</v>
      </c>
      <c r="U812" s="560">
        <f>[3]Demand!W1125</f>
        <v>4.84</v>
      </c>
      <c r="V812" s="560">
        <f>[3]Demand!X1125</f>
        <v>6.33</v>
      </c>
      <c r="W812" s="560">
        <f>[3]Demand!Y1125</f>
        <v>6.88</v>
      </c>
      <c r="X812" s="560">
        <f>[3]Demand!Z1125</f>
        <v>7.11</v>
      </c>
      <c r="Y812" s="560">
        <f>[3]Demand!AA1125</f>
        <v>6.78</v>
      </c>
      <c r="Z812" s="560">
        <f>[3]Demand!AB1125</f>
        <v>6.43</v>
      </c>
      <c r="AA812" s="560">
        <f>[3]Demand!AC1125</f>
        <v>5.83</v>
      </c>
      <c r="AB812" s="560">
        <f>[3]Demand!AD1125</f>
        <v>5.23</v>
      </c>
      <c r="AC812" s="312">
        <f t="shared" si="1021"/>
        <v>72.560000000000016</v>
      </c>
      <c r="AD812" s="51"/>
      <c r="AE812" s="32"/>
      <c r="AF812" s="32"/>
      <c r="AG812" s="32"/>
      <c r="AH812" s="32"/>
      <c r="AI812" s="25"/>
      <c r="AJ812" s="25"/>
      <c r="AK812" s="25"/>
      <c r="AY812" s="617"/>
      <c r="BK812" s="356"/>
      <c r="BL812" s="356"/>
      <c r="BM812" s="356"/>
      <c r="BN812" s="356"/>
      <c r="BO812" s="356"/>
      <c r="BP812" s="356"/>
      <c r="BQ812" s="356"/>
      <c r="BR812" s="356"/>
      <c r="BS812" s="356"/>
      <c r="CQ812" s="617"/>
      <c r="DH812" s="520"/>
      <c r="DI812" s="520"/>
      <c r="DN812" s="603"/>
    </row>
    <row r="813" spans="1:118" s="355" customFormat="1" ht="10.5" customHeight="1">
      <c r="A813" s="1">
        <f t="shared" si="1022"/>
        <v>2017</v>
      </c>
      <c r="B813" s="560">
        <f>[3]Demand!C1126</f>
        <v>6.7</v>
      </c>
      <c r="C813" s="560">
        <f>[3]Demand!D1126</f>
        <v>5.7</v>
      </c>
      <c r="D813" s="560">
        <f>[3]Demand!E1126</f>
        <v>5.25</v>
      </c>
      <c r="E813" s="560">
        <f>[3]Demand!F1126</f>
        <v>4.75</v>
      </c>
      <c r="F813" s="560">
        <f>[3]Demand!G1126</f>
        <v>6.33</v>
      </c>
      <c r="G813" s="560">
        <f>[3]Demand!H1126</f>
        <v>6.71</v>
      </c>
      <c r="H813" s="560">
        <f>[3]Demand!I1126</f>
        <v>7.03</v>
      </c>
      <c r="I813" s="560">
        <f>[3]Demand!J1126</f>
        <v>6.58</v>
      </c>
      <c r="J813" s="560">
        <f>[3]Demand!K1126</f>
        <v>6.16</v>
      </c>
      <c r="K813" s="560">
        <f>[3]Demand!L1126</f>
        <v>5.67</v>
      </c>
      <c r="L813" s="560">
        <f>[3]Demand!M1126</f>
        <v>4.95</v>
      </c>
      <c r="M813" s="560">
        <f>[3]Demand!N1126</f>
        <v>5.93</v>
      </c>
      <c r="N813" s="312">
        <f t="shared" si="1020"/>
        <v>7.03</v>
      </c>
      <c r="O813" s="454"/>
      <c r="P813" s="1">
        <f t="shared" si="1023"/>
        <v>2017</v>
      </c>
      <c r="Q813" s="560">
        <f>[3]Demand!S1126</f>
        <v>5.84</v>
      </c>
      <c r="R813" s="560">
        <f>[3]Demand!T1126</f>
        <v>6.62</v>
      </c>
      <c r="S813" s="560">
        <f>[3]Demand!U1126</f>
        <v>5.61</v>
      </c>
      <c r="T813" s="560">
        <f>[3]Demand!V1126</f>
        <v>5.31</v>
      </c>
      <c r="U813" s="560">
        <f>[3]Demand!W1126</f>
        <v>4.88</v>
      </c>
      <c r="V813" s="560">
        <f>[3]Demand!X1126</f>
        <v>6.43</v>
      </c>
      <c r="W813" s="560">
        <f>[3]Demand!Y1126</f>
        <v>6.93</v>
      </c>
      <c r="X813" s="560">
        <f>[3]Demand!Z1126</f>
        <v>7.2</v>
      </c>
      <c r="Y813" s="560">
        <f>[3]Demand!AA1126</f>
        <v>6.83</v>
      </c>
      <c r="Z813" s="560">
        <f>[3]Demand!AB1126</f>
        <v>6.46</v>
      </c>
      <c r="AA813" s="560">
        <f>[3]Demand!AC1126</f>
        <v>5.87</v>
      </c>
      <c r="AB813" s="560">
        <f>[3]Demand!AD1126</f>
        <v>5.28</v>
      </c>
      <c r="AC813" s="312">
        <f t="shared" si="1021"/>
        <v>73.260000000000005</v>
      </c>
      <c r="AD813" s="51"/>
      <c r="AE813" s="32"/>
      <c r="AF813" s="32"/>
      <c r="AG813" s="32"/>
      <c r="AH813" s="32"/>
      <c r="AI813" s="25"/>
      <c r="AJ813" s="25"/>
      <c r="AK813" s="25"/>
      <c r="AY813" s="617"/>
      <c r="BK813" s="356"/>
      <c r="BL813" s="356"/>
      <c r="BM813" s="356"/>
      <c r="BN813" s="356"/>
      <c r="BO813" s="356"/>
      <c r="BP813" s="356"/>
      <c r="BQ813" s="356"/>
      <c r="BR813" s="356"/>
      <c r="BS813" s="356"/>
      <c r="CQ813" s="617"/>
      <c r="DH813" s="520"/>
      <c r="DI813" s="520"/>
      <c r="DN813" s="603"/>
    </row>
    <row r="814" spans="1:118" s="355" customFormat="1" ht="10.5" customHeight="1">
      <c r="A814" s="1">
        <f t="shared" si="1022"/>
        <v>2018</v>
      </c>
      <c r="B814" s="560">
        <f>[3]Demand!C1127</f>
        <v>6.8</v>
      </c>
      <c r="C814" s="560">
        <f>[3]Demand!D1127</f>
        <v>5.7</v>
      </c>
      <c r="D814" s="560">
        <f>[3]Demand!E1127</f>
        <v>5.29</v>
      </c>
      <c r="E814" s="560">
        <f>[3]Demand!F1127</f>
        <v>4.79</v>
      </c>
      <c r="F814" s="560">
        <f>[3]Demand!G1127</f>
        <v>6.43</v>
      </c>
      <c r="G814" s="560">
        <f>[3]Demand!H1127</f>
        <v>6.75</v>
      </c>
      <c r="H814" s="560">
        <f>[3]Demand!I1127</f>
        <v>7.13</v>
      </c>
      <c r="I814" s="560">
        <f>[3]Demand!J1127</f>
        <v>6.62</v>
      </c>
      <c r="J814" s="560">
        <f>[3]Demand!K1127</f>
        <v>6.19</v>
      </c>
      <c r="K814" s="560">
        <f>[3]Demand!L1127</f>
        <v>5.7</v>
      </c>
      <c r="L814" s="560">
        <f>[3]Demand!M1127</f>
        <v>5</v>
      </c>
      <c r="M814" s="560">
        <f>[3]Demand!N1127</f>
        <v>6.02</v>
      </c>
      <c r="N814" s="312">
        <f t="shared" si="1020"/>
        <v>7.13</v>
      </c>
      <c r="O814" s="454"/>
      <c r="P814" s="1">
        <f t="shared" si="1023"/>
        <v>2018</v>
      </c>
      <c r="Q814" s="560">
        <f>[3]Demand!S1127</f>
        <v>5.94</v>
      </c>
      <c r="R814" s="560">
        <f>[3]Demand!T1127</f>
        <v>6.72</v>
      </c>
      <c r="S814" s="560">
        <f>[3]Demand!U1127</f>
        <v>5.61</v>
      </c>
      <c r="T814" s="560">
        <f>[3]Demand!V1127</f>
        <v>5.35</v>
      </c>
      <c r="U814" s="560">
        <f>[3]Demand!W1127</f>
        <v>4.93</v>
      </c>
      <c r="V814" s="560">
        <f>[3]Demand!X1127</f>
        <v>6.52</v>
      </c>
      <c r="W814" s="560">
        <f>[3]Demand!Y1127</f>
        <v>6.98</v>
      </c>
      <c r="X814" s="560">
        <f>[3]Demand!Z1127</f>
        <v>7.3</v>
      </c>
      <c r="Y814" s="560">
        <f>[3]Demand!AA1127</f>
        <v>6.88</v>
      </c>
      <c r="Z814" s="560">
        <f>[3]Demand!AB1127</f>
        <v>6.49</v>
      </c>
      <c r="AA814" s="560">
        <f>[3]Demand!AC1127</f>
        <v>5.91</v>
      </c>
      <c r="AB814" s="560">
        <f>[3]Demand!AD1127</f>
        <v>5.33</v>
      </c>
      <c r="AC814" s="312">
        <f t="shared" si="1021"/>
        <v>73.959999999999994</v>
      </c>
      <c r="AD814" s="51"/>
      <c r="AE814" s="32"/>
      <c r="AF814" s="32"/>
      <c r="AG814" s="32"/>
      <c r="AH814" s="32"/>
      <c r="AI814" s="25"/>
      <c r="AJ814" s="25"/>
      <c r="AK814" s="25"/>
      <c r="AY814" s="617"/>
      <c r="BK814" s="356"/>
      <c r="BL814" s="356"/>
      <c r="BM814" s="356"/>
      <c r="BN814" s="356"/>
      <c r="BO814" s="356"/>
      <c r="BP814" s="356"/>
      <c r="BQ814" s="356"/>
      <c r="BR814" s="356"/>
      <c r="BS814" s="356"/>
      <c r="CQ814" s="617"/>
      <c r="DH814" s="520"/>
      <c r="DI814" s="520"/>
      <c r="DN814" s="603"/>
    </row>
    <row r="815" spans="1:118" s="355" customFormat="1" ht="10.5" customHeight="1">
      <c r="A815" s="1">
        <f t="shared" si="1022"/>
        <v>2019</v>
      </c>
      <c r="B815" s="560">
        <f>[3]Demand!C1128</f>
        <v>6.9</v>
      </c>
      <c r="C815" s="560">
        <f>[3]Demand!D1128</f>
        <v>5.83</v>
      </c>
      <c r="D815" s="560">
        <f>[3]Demand!E1128</f>
        <v>5.33</v>
      </c>
      <c r="E815" s="560">
        <f>[3]Demand!F1128</f>
        <v>4.84</v>
      </c>
      <c r="F815" s="560">
        <f>[3]Demand!G1128</f>
        <v>6.52</v>
      </c>
      <c r="G815" s="560">
        <f>[3]Demand!H1128</f>
        <v>6.8</v>
      </c>
      <c r="H815" s="560">
        <f>[3]Demand!I1128</f>
        <v>7.22</v>
      </c>
      <c r="I815" s="560">
        <f>[3]Demand!J1128</f>
        <v>6.67</v>
      </c>
      <c r="J815" s="560">
        <f>[3]Demand!K1128</f>
        <v>6.21</v>
      </c>
      <c r="K815" s="560">
        <f>[3]Demand!L1128</f>
        <v>5.74</v>
      </c>
      <c r="L815" s="560">
        <f>[3]Demand!M1128</f>
        <v>5.04</v>
      </c>
      <c r="M815" s="560">
        <f>[3]Demand!N1128</f>
        <v>6.12</v>
      </c>
      <c r="N815" s="312">
        <f t="shared" si="1020"/>
        <v>7.22</v>
      </c>
      <c r="O815" s="454"/>
      <c r="P815" s="1">
        <f t="shared" si="1023"/>
        <v>2019</v>
      </c>
      <c r="Q815" s="560">
        <f>[3]Demand!S1128</f>
        <v>6.04</v>
      </c>
      <c r="R815" s="560">
        <f>[3]Demand!T1128</f>
        <v>6.82</v>
      </c>
      <c r="S815" s="560">
        <f>[3]Demand!U1128</f>
        <v>5.74</v>
      </c>
      <c r="T815" s="560">
        <f>[3]Demand!V1128</f>
        <v>5.38</v>
      </c>
      <c r="U815" s="560">
        <f>[3]Demand!W1128</f>
        <v>4.9800000000000004</v>
      </c>
      <c r="V815" s="560">
        <f>[3]Demand!X1128</f>
        <v>6.62</v>
      </c>
      <c r="W815" s="560">
        <f>[3]Demand!Y1128</f>
        <v>7.03</v>
      </c>
      <c r="X815" s="560">
        <f>[3]Demand!Z1128</f>
        <v>7.4</v>
      </c>
      <c r="Y815" s="560">
        <f>[3]Demand!AA1128</f>
        <v>6.93</v>
      </c>
      <c r="Z815" s="560">
        <f>[3]Demand!AB1128</f>
        <v>6.51</v>
      </c>
      <c r="AA815" s="560">
        <f>[3]Demand!AC1128</f>
        <v>5.95</v>
      </c>
      <c r="AB815" s="560">
        <f>[3]Demand!AD1128</f>
        <v>5.37</v>
      </c>
      <c r="AC815" s="312">
        <f t="shared" si="1021"/>
        <v>74.77</v>
      </c>
      <c r="AD815" s="51"/>
      <c r="AE815" s="32"/>
      <c r="AF815" s="32"/>
      <c r="AG815" s="32"/>
      <c r="AH815" s="32"/>
      <c r="AI815" s="25"/>
      <c r="AJ815" s="25"/>
      <c r="AK815" s="25"/>
      <c r="AY815" s="617"/>
      <c r="BK815" s="356"/>
      <c r="BL815" s="356"/>
      <c r="BM815" s="356"/>
      <c r="BN815" s="356"/>
      <c r="BO815" s="356"/>
      <c r="BP815" s="356"/>
      <c r="BQ815" s="356"/>
      <c r="BR815" s="356"/>
      <c r="BS815" s="356"/>
      <c r="CQ815" s="617"/>
      <c r="DH815" s="520"/>
      <c r="DI815" s="520"/>
      <c r="DN815" s="603"/>
    </row>
    <row r="816" spans="1:118" s="355" customFormat="1" ht="12.75">
      <c r="A816" s="1">
        <f t="shared" si="1022"/>
        <v>2020</v>
      </c>
      <c r="B816" s="560">
        <f>[3]Demand!C1129</f>
        <v>7</v>
      </c>
      <c r="C816" s="560">
        <f>[3]Demand!D1129</f>
        <v>5.83</v>
      </c>
      <c r="D816" s="560">
        <f>[3]Demand!E1129</f>
        <v>5.37</v>
      </c>
      <c r="E816" s="560">
        <f>[3]Demand!F1129</f>
        <v>4.8899999999999997</v>
      </c>
      <c r="F816" s="560">
        <f>[3]Demand!G1129</f>
        <v>6.62</v>
      </c>
      <c r="G816" s="560">
        <f>[3]Demand!H1129</f>
        <v>6.85</v>
      </c>
      <c r="H816" s="560">
        <f>[3]Demand!I1129</f>
        <v>7.32</v>
      </c>
      <c r="I816" s="560">
        <f>[3]Demand!J1129</f>
        <v>6.72</v>
      </c>
      <c r="J816" s="560">
        <f>[3]Demand!K1129</f>
        <v>6.24</v>
      </c>
      <c r="K816" s="560">
        <f>[3]Demand!L1129</f>
        <v>5.78</v>
      </c>
      <c r="L816" s="560">
        <f>[3]Demand!M1129</f>
        <v>5.09</v>
      </c>
      <c r="M816" s="560">
        <f>[3]Demand!N1129</f>
        <v>6.22</v>
      </c>
      <c r="N816" s="312">
        <f t="shared" si="1020"/>
        <v>7.32</v>
      </c>
      <c r="O816" s="454"/>
      <c r="P816" s="1">
        <f t="shared" si="1023"/>
        <v>2020</v>
      </c>
      <c r="Q816" s="560">
        <f>[3]Demand!S1129</f>
        <v>6.13</v>
      </c>
      <c r="R816" s="560">
        <f>[3]Demand!T1129</f>
        <v>6.91</v>
      </c>
      <c r="S816" s="560">
        <f>[3]Demand!U1129</f>
        <v>5.74</v>
      </c>
      <c r="T816" s="560">
        <f>[3]Demand!V1129</f>
        <v>5.42</v>
      </c>
      <c r="U816" s="560">
        <f>[3]Demand!W1129</f>
        <v>5.03</v>
      </c>
      <c r="V816" s="560">
        <f>[3]Demand!X1129</f>
        <v>6.72</v>
      </c>
      <c r="W816" s="560">
        <f>[3]Demand!Y1129</f>
        <v>7.07</v>
      </c>
      <c r="X816" s="560">
        <f>[3]Demand!Z1129</f>
        <v>7.5</v>
      </c>
      <c r="Y816" s="560">
        <f>[3]Demand!AA1129</f>
        <v>6.98</v>
      </c>
      <c r="Z816" s="560">
        <f>[3]Demand!AB1129</f>
        <v>6.54</v>
      </c>
      <c r="AA816" s="560">
        <f>[3]Demand!AC1129</f>
        <v>5.99</v>
      </c>
      <c r="AB816" s="560">
        <f>[3]Demand!AD1129</f>
        <v>5.42</v>
      </c>
      <c r="AC816" s="312">
        <f t="shared" si="1021"/>
        <v>75.45</v>
      </c>
      <c r="AD816" s="51"/>
      <c r="AE816" s="32"/>
      <c r="AF816" s="32"/>
      <c r="AG816" s="32"/>
      <c r="AH816" s="32"/>
      <c r="AI816" s="25"/>
      <c r="AJ816" s="25"/>
      <c r="AK816" s="25"/>
      <c r="AY816" s="617"/>
      <c r="BK816" s="356"/>
      <c r="BL816" s="356"/>
      <c r="BM816" s="356"/>
      <c r="BN816" s="356"/>
      <c r="BO816" s="356"/>
      <c r="BP816" s="356"/>
      <c r="BQ816" s="356"/>
      <c r="BR816" s="356"/>
      <c r="BS816" s="356"/>
      <c r="CQ816" s="617"/>
      <c r="DH816" s="520"/>
      <c r="DI816" s="520"/>
      <c r="DN816" s="603"/>
    </row>
    <row r="817" spans="1:118" s="355" customFormat="1" ht="12.75">
      <c r="A817" s="1">
        <f t="shared" si="1022"/>
        <v>2021</v>
      </c>
      <c r="B817" s="560">
        <f>[3]Demand!C1130</f>
        <v>7.1</v>
      </c>
      <c r="C817" s="560">
        <f>[3]Demand!D1130</f>
        <v>5.83</v>
      </c>
      <c r="D817" s="560">
        <f>[3]Demand!E1130</f>
        <v>5.4</v>
      </c>
      <c r="E817" s="560">
        <f>[3]Demand!F1130</f>
        <v>4.93</v>
      </c>
      <c r="F817" s="560">
        <f>[3]Demand!G1130</f>
        <v>6.72</v>
      </c>
      <c r="G817" s="560">
        <f>[3]Demand!H1130</f>
        <v>6.9</v>
      </c>
      <c r="H817" s="560">
        <f>[3]Demand!I1130</f>
        <v>7.32</v>
      </c>
      <c r="I817" s="560">
        <f>[3]Demand!J1130</f>
        <v>6.76</v>
      </c>
      <c r="J817" s="560">
        <f>[3]Demand!K1130</f>
        <v>6.26</v>
      </c>
      <c r="K817" s="560">
        <f>[3]Demand!L1130</f>
        <v>5.82</v>
      </c>
      <c r="L817" s="560">
        <f>[3]Demand!M1130</f>
        <v>5.13</v>
      </c>
      <c r="M817" s="560">
        <f>[3]Demand!N1130</f>
        <v>6.32</v>
      </c>
      <c r="N817" s="312">
        <f t="shared" si="1020"/>
        <v>7.32</v>
      </c>
      <c r="O817" s="454"/>
      <c r="P817" s="1">
        <f t="shared" si="1023"/>
        <v>2021</v>
      </c>
      <c r="Q817" s="560">
        <f>[3]Demand!S1130</f>
        <v>6.23</v>
      </c>
      <c r="R817" s="560">
        <f>[3]Demand!T1130</f>
        <v>7.01</v>
      </c>
      <c r="S817" s="560">
        <f>[3]Demand!U1130</f>
        <v>5.74</v>
      </c>
      <c r="T817" s="560">
        <f>[3]Demand!V1130</f>
        <v>5.46</v>
      </c>
      <c r="U817" s="560">
        <f>[3]Demand!W1130</f>
        <v>5.08</v>
      </c>
      <c r="V817" s="560">
        <f>[3]Demand!X1130</f>
        <v>6.82</v>
      </c>
      <c r="W817" s="560">
        <f>[3]Demand!Y1130</f>
        <v>7.12</v>
      </c>
      <c r="X817" s="560">
        <f>[3]Demand!Z1130</f>
        <v>7.5</v>
      </c>
      <c r="Y817" s="560">
        <f>[3]Demand!AA1130</f>
        <v>7.03</v>
      </c>
      <c r="Z817" s="560">
        <f>[3]Demand!AB1130</f>
        <v>6.56</v>
      </c>
      <c r="AA817" s="560">
        <f>[3]Demand!AC1130</f>
        <v>6.03</v>
      </c>
      <c r="AB817" s="560">
        <f>[3]Demand!AD1130</f>
        <v>5.47</v>
      </c>
      <c r="AC817" s="312">
        <f t="shared" si="1021"/>
        <v>76.05</v>
      </c>
      <c r="AD817" s="51"/>
      <c r="AE817" s="32"/>
      <c r="AF817" s="32"/>
      <c r="AG817" s="32"/>
      <c r="AH817" s="32"/>
      <c r="AI817" s="25"/>
      <c r="AJ817" s="25"/>
      <c r="AK817" s="25"/>
      <c r="AY817" s="617"/>
      <c r="BK817" s="356"/>
      <c r="BL817" s="356"/>
      <c r="BM817" s="356"/>
      <c r="BN817" s="356"/>
      <c r="BO817" s="356"/>
      <c r="BP817" s="356"/>
      <c r="BQ817" s="356"/>
      <c r="BR817" s="356"/>
      <c r="BS817" s="356"/>
      <c r="CQ817" s="617"/>
      <c r="DH817" s="520"/>
      <c r="DI817" s="520"/>
      <c r="DN817" s="603"/>
    </row>
    <row r="818" spans="1:118" s="355" customFormat="1" ht="12.75">
      <c r="A818" s="1">
        <f t="shared" si="1022"/>
        <v>2022</v>
      </c>
      <c r="B818" s="560">
        <f>[3]Demand!C1131</f>
        <v>7.2</v>
      </c>
      <c r="C818" s="560">
        <f>[3]Demand!D1131</f>
        <v>5.83</v>
      </c>
      <c r="D818" s="560">
        <f>[3]Demand!E1131</f>
        <v>5.44</v>
      </c>
      <c r="E818" s="560">
        <f>[3]Demand!F1131</f>
        <v>4.9800000000000004</v>
      </c>
      <c r="F818" s="560">
        <f>[3]Demand!G1131</f>
        <v>6.72</v>
      </c>
      <c r="G818" s="560">
        <f>[3]Demand!H1131</f>
        <v>6.94</v>
      </c>
      <c r="H818" s="560">
        <f>[3]Demand!I1131</f>
        <v>7.41</v>
      </c>
      <c r="I818" s="560">
        <f>[3]Demand!J1131</f>
        <v>6.81</v>
      </c>
      <c r="J818" s="560">
        <f>[3]Demand!K1131</f>
        <v>6.28</v>
      </c>
      <c r="K818" s="560">
        <f>[3]Demand!L1131</f>
        <v>5.85</v>
      </c>
      <c r="L818" s="560">
        <f>[3]Demand!M1131</f>
        <v>5.18</v>
      </c>
      <c r="M818" s="560">
        <f>[3]Demand!N1131</f>
        <v>6.41</v>
      </c>
      <c r="N818" s="312">
        <f t="shared" si="1020"/>
        <v>7.41</v>
      </c>
      <c r="O818" s="454"/>
      <c r="P818" s="1">
        <f t="shared" si="1023"/>
        <v>2022</v>
      </c>
      <c r="Q818" s="560">
        <f>[3]Demand!S1131</f>
        <v>6.33</v>
      </c>
      <c r="R818" s="560">
        <f>[3]Demand!T1131</f>
        <v>7.11</v>
      </c>
      <c r="S818" s="560">
        <f>[3]Demand!U1131</f>
        <v>5.74</v>
      </c>
      <c r="T818" s="560">
        <f>[3]Demand!V1131</f>
        <v>5.5</v>
      </c>
      <c r="U818" s="560">
        <f>[3]Demand!W1131</f>
        <v>5.13</v>
      </c>
      <c r="V818" s="560">
        <f>[3]Demand!X1131</f>
        <v>6.82</v>
      </c>
      <c r="W818" s="560">
        <f>[3]Demand!Y1131</f>
        <v>7.17</v>
      </c>
      <c r="X818" s="560">
        <f>[3]Demand!Z1131</f>
        <v>7.59</v>
      </c>
      <c r="Y818" s="560">
        <f>[3]Demand!AA1131</f>
        <v>7.07</v>
      </c>
      <c r="Z818" s="560">
        <f>[3]Demand!AB1131</f>
        <v>6.59</v>
      </c>
      <c r="AA818" s="560">
        <f>[3]Demand!AC1131</f>
        <v>6.07</v>
      </c>
      <c r="AB818" s="560">
        <f>[3]Demand!AD1131</f>
        <v>5.52</v>
      </c>
      <c r="AC818" s="312">
        <f t="shared" si="1021"/>
        <v>76.64</v>
      </c>
      <c r="AD818" s="51"/>
      <c r="AE818" s="32"/>
      <c r="AF818" s="32"/>
      <c r="AG818" s="32"/>
      <c r="AH818" s="32"/>
      <c r="AI818" s="25"/>
      <c r="AJ818" s="25"/>
      <c r="AK818" s="25"/>
      <c r="AY818" s="617"/>
      <c r="BK818" s="356"/>
      <c r="BL818" s="356"/>
      <c r="BM818" s="356"/>
      <c r="BN818" s="356"/>
      <c r="BO818" s="356"/>
      <c r="BP818" s="356"/>
      <c r="BQ818" s="356"/>
      <c r="BR818" s="356"/>
      <c r="BS818" s="356"/>
      <c r="CQ818" s="617"/>
      <c r="DH818" s="520"/>
      <c r="DI818" s="520"/>
      <c r="DN818" s="603"/>
    </row>
    <row r="819" spans="1:118" s="355" customFormat="1" ht="12.75">
      <c r="A819" s="1">
        <f t="shared" si="1022"/>
        <v>2023</v>
      </c>
      <c r="B819" s="560">
        <f>[3]Demand!C1132</f>
        <v>7.3</v>
      </c>
      <c r="C819" s="560">
        <f>[3]Demand!D1132</f>
        <v>5.83</v>
      </c>
      <c r="D819" s="560">
        <f>[3]Demand!E1132</f>
        <v>5.48</v>
      </c>
      <c r="E819" s="560">
        <f>[3]Demand!F1132</f>
        <v>5.03</v>
      </c>
      <c r="F819" s="560">
        <f>[3]Demand!G1132</f>
        <v>6.81</v>
      </c>
      <c r="G819" s="560">
        <f>[3]Demand!H1132</f>
        <v>6.99</v>
      </c>
      <c r="H819" s="560">
        <f>[3]Demand!I1132</f>
        <v>7.41</v>
      </c>
      <c r="I819" s="560">
        <f>[3]Demand!J1132</f>
        <v>6.86</v>
      </c>
      <c r="J819" s="560">
        <f>[3]Demand!K1132</f>
        <v>6.31</v>
      </c>
      <c r="K819" s="560">
        <f>[3]Demand!L1132</f>
        <v>5.89</v>
      </c>
      <c r="L819" s="560">
        <f>[3]Demand!M1132</f>
        <v>5.22</v>
      </c>
      <c r="M819" s="560">
        <f>[3]Demand!N1132</f>
        <v>6.51</v>
      </c>
      <c r="N819" s="312">
        <f t="shared" si="1020"/>
        <v>7.41</v>
      </c>
      <c r="O819" s="454"/>
      <c r="P819" s="1">
        <f t="shared" si="1023"/>
        <v>2023</v>
      </c>
      <c r="Q819" s="560">
        <f>[3]Demand!S1132</f>
        <v>6.43</v>
      </c>
      <c r="R819" s="560">
        <f>[3]Demand!T1132</f>
        <v>7.2</v>
      </c>
      <c r="S819" s="560">
        <f>[3]Demand!U1132</f>
        <v>5.74</v>
      </c>
      <c r="T819" s="560">
        <f>[3]Demand!V1132</f>
        <v>5.54</v>
      </c>
      <c r="U819" s="560">
        <f>[3]Demand!W1132</f>
        <v>5.18</v>
      </c>
      <c r="V819" s="560">
        <f>[3]Demand!X1132</f>
        <v>6.91</v>
      </c>
      <c r="W819" s="560">
        <f>[3]Demand!Y1132</f>
        <v>7.22</v>
      </c>
      <c r="X819" s="560">
        <f>[3]Demand!Z1132</f>
        <v>7.59</v>
      </c>
      <c r="Y819" s="560">
        <f>[3]Demand!AA1132</f>
        <v>7.12</v>
      </c>
      <c r="Z819" s="560">
        <f>[3]Demand!AB1132</f>
        <v>6.61</v>
      </c>
      <c r="AA819" s="560">
        <f>[3]Demand!AC1132</f>
        <v>6.1</v>
      </c>
      <c r="AB819" s="560">
        <f>[3]Demand!AD1132</f>
        <v>5.57</v>
      </c>
      <c r="AC819" s="312">
        <f t="shared" si="1021"/>
        <v>77.210000000000008</v>
      </c>
      <c r="AD819" s="51"/>
      <c r="AE819" s="32"/>
      <c r="AF819" s="32"/>
      <c r="AG819" s="32"/>
      <c r="AH819" s="32"/>
      <c r="AI819" s="25"/>
      <c r="AJ819" s="25"/>
      <c r="AK819" s="25"/>
      <c r="AY819" s="617"/>
      <c r="BK819" s="356"/>
      <c r="BL819" s="356"/>
      <c r="BM819" s="356"/>
      <c r="BN819" s="356"/>
      <c r="BO819" s="356"/>
      <c r="BP819" s="356"/>
      <c r="BQ819" s="356"/>
      <c r="BR819" s="356"/>
      <c r="BS819" s="356"/>
      <c r="CQ819" s="617"/>
      <c r="DH819" s="520"/>
      <c r="DI819" s="520"/>
      <c r="DN819" s="603"/>
    </row>
    <row r="820" spans="1:118" s="355" customFormat="1" ht="12.75">
      <c r="A820" s="1">
        <f t="shared" si="1022"/>
        <v>2024</v>
      </c>
      <c r="B820" s="560">
        <f>[3]Demand!C1133</f>
        <v>7.4</v>
      </c>
      <c r="C820" s="560">
        <f>[3]Demand!D1133</f>
        <v>5.83</v>
      </c>
      <c r="D820" s="560">
        <f>[3]Demand!E1133</f>
        <v>5.52</v>
      </c>
      <c r="E820" s="560">
        <f>[3]Demand!F1133</f>
        <v>5.08</v>
      </c>
      <c r="F820" s="560">
        <f>[3]Demand!G1133</f>
        <v>6.81</v>
      </c>
      <c r="G820" s="560">
        <f>[3]Demand!H1133</f>
        <v>7.04</v>
      </c>
      <c r="H820" s="560">
        <f>[3]Demand!I1133</f>
        <v>7.46</v>
      </c>
      <c r="I820" s="560">
        <f>[3]Demand!J1133</f>
        <v>6.9</v>
      </c>
      <c r="J820" s="560">
        <f>[3]Demand!K1133</f>
        <v>6.33</v>
      </c>
      <c r="K820" s="560">
        <f>[3]Demand!L1133</f>
        <v>5.93</v>
      </c>
      <c r="L820" s="560">
        <f>[3]Demand!M1133</f>
        <v>5.27</v>
      </c>
      <c r="M820" s="560">
        <f>[3]Demand!N1133</f>
        <v>6.61</v>
      </c>
      <c r="N820" s="312">
        <f t="shared" si="1020"/>
        <v>7.46</v>
      </c>
      <c r="O820" s="289"/>
      <c r="P820" s="1">
        <f t="shared" si="1023"/>
        <v>2024</v>
      </c>
      <c r="Q820" s="560">
        <f>[3]Demand!S1133</f>
        <v>6.52</v>
      </c>
      <c r="R820" s="560">
        <f>[3]Demand!T1133</f>
        <v>7.3</v>
      </c>
      <c r="S820" s="560">
        <f>[3]Demand!U1133</f>
        <v>5.74</v>
      </c>
      <c r="T820" s="560">
        <f>[3]Demand!V1133</f>
        <v>5.58</v>
      </c>
      <c r="U820" s="560">
        <f>[3]Demand!W1133</f>
        <v>5.23</v>
      </c>
      <c r="V820" s="560">
        <f>[3]Demand!X1133</f>
        <v>6.91</v>
      </c>
      <c r="W820" s="560">
        <f>[3]Demand!Y1133</f>
        <v>7.27</v>
      </c>
      <c r="X820" s="560">
        <f>[3]Demand!Z1133</f>
        <v>7.64</v>
      </c>
      <c r="Y820" s="560">
        <f>[3]Demand!AA1133</f>
        <v>7.17</v>
      </c>
      <c r="Z820" s="560">
        <f>[3]Demand!AB1133</f>
        <v>6.64</v>
      </c>
      <c r="AA820" s="560">
        <f>[3]Demand!AC1133</f>
        <v>6.14</v>
      </c>
      <c r="AB820" s="560">
        <f>[3]Demand!AD1133</f>
        <v>5.62</v>
      </c>
      <c r="AC820" s="312">
        <f t="shared" si="1021"/>
        <v>77.760000000000005</v>
      </c>
      <c r="AD820" s="51"/>
      <c r="AE820" s="32"/>
      <c r="AF820" s="32"/>
      <c r="AG820" s="32"/>
      <c r="AH820" s="25"/>
      <c r="AI820" s="25"/>
      <c r="AJ820" s="25"/>
      <c r="AK820" s="25"/>
      <c r="AY820" s="617"/>
      <c r="BK820" s="356"/>
      <c r="BL820" s="356"/>
      <c r="BM820" s="356"/>
      <c r="BN820" s="356"/>
      <c r="BO820" s="356"/>
      <c r="BP820" s="356"/>
      <c r="BQ820" s="356"/>
      <c r="BR820" s="356"/>
      <c r="BS820" s="356"/>
      <c r="CQ820" s="617"/>
      <c r="DH820" s="520"/>
      <c r="DI820" s="520"/>
      <c r="DN820" s="603"/>
    </row>
    <row r="821" spans="1:118" s="355" customFormat="1" ht="12.75">
      <c r="A821" s="1">
        <f t="shared" si="1022"/>
        <v>2025</v>
      </c>
      <c r="B821" s="560">
        <f>[3]Demand!C1134</f>
        <v>7.49</v>
      </c>
      <c r="C821" s="560">
        <f>[3]Demand!D1134</f>
        <v>5.83</v>
      </c>
      <c r="D821" s="560">
        <f>[3]Demand!E1134</f>
        <v>5.56</v>
      </c>
      <c r="E821" s="560">
        <f>[3]Demand!F1134</f>
        <v>5.12</v>
      </c>
      <c r="F821" s="560">
        <f>[3]Demand!G1134</f>
        <v>6.86</v>
      </c>
      <c r="G821" s="560">
        <f>[3]Demand!H1134</f>
        <v>7.08</v>
      </c>
      <c r="H821" s="560">
        <f>[3]Demand!I1134</f>
        <v>7.5</v>
      </c>
      <c r="I821" s="560">
        <f>[3]Demand!J1134</f>
        <v>6.95</v>
      </c>
      <c r="J821" s="560">
        <f>[3]Demand!K1134</f>
        <v>6.36</v>
      </c>
      <c r="K821" s="560">
        <f>[3]Demand!L1134</f>
        <v>5.97</v>
      </c>
      <c r="L821" s="560">
        <f>[3]Demand!M1134</f>
        <v>5.31</v>
      </c>
      <c r="M821" s="560">
        <f>[3]Demand!N1134</f>
        <v>6.7</v>
      </c>
      <c r="N821" s="312">
        <f t="shared" si="1020"/>
        <v>7.5</v>
      </c>
      <c r="O821" s="289"/>
      <c r="P821" s="1">
        <f t="shared" si="1023"/>
        <v>2025</v>
      </c>
      <c r="Q821" s="560">
        <f>[3]Demand!S1134</f>
        <v>6.62</v>
      </c>
      <c r="R821" s="560">
        <f>[3]Demand!T1134</f>
        <v>7.4</v>
      </c>
      <c r="S821" s="560">
        <f>[3]Demand!U1134</f>
        <v>5.74</v>
      </c>
      <c r="T821" s="560">
        <f>[3]Demand!V1134</f>
        <v>5.62</v>
      </c>
      <c r="U821" s="560">
        <f>[3]Demand!W1134</f>
        <v>5.27</v>
      </c>
      <c r="V821" s="560">
        <f>[3]Demand!X1134</f>
        <v>6.96</v>
      </c>
      <c r="W821" s="560">
        <f>[3]Demand!Y1134</f>
        <v>7.32</v>
      </c>
      <c r="X821" s="560">
        <f>[3]Demand!Z1134</f>
        <v>7.68</v>
      </c>
      <c r="Y821" s="560">
        <f>[3]Demand!AA1134</f>
        <v>7.22</v>
      </c>
      <c r="Z821" s="560">
        <f>[3]Demand!AB1134</f>
        <v>6.67</v>
      </c>
      <c r="AA821" s="560">
        <f>[3]Demand!AC1134</f>
        <v>6.18</v>
      </c>
      <c r="AB821" s="560">
        <f>[3]Demand!AD1134</f>
        <v>5.67</v>
      </c>
      <c r="AC821" s="312">
        <f t="shared" si="1021"/>
        <v>78.350000000000009</v>
      </c>
      <c r="AD821" s="51"/>
      <c r="AE821" s="32"/>
      <c r="AF821" s="32"/>
      <c r="AG821" s="32"/>
      <c r="AH821" s="25"/>
      <c r="AI821" s="25"/>
      <c r="AJ821" s="25"/>
      <c r="AK821" s="25"/>
      <c r="AY821" s="617"/>
      <c r="BK821" s="356"/>
      <c r="BL821" s="356"/>
      <c r="BM821" s="356"/>
      <c r="BN821" s="356"/>
      <c r="BO821" s="356"/>
      <c r="BP821" s="356"/>
      <c r="BQ821" s="356"/>
      <c r="BR821" s="356"/>
      <c r="BS821" s="356"/>
      <c r="CQ821" s="617"/>
      <c r="DH821" s="520"/>
      <c r="DI821" s="520"/>
      <c r="DN821" s="603"/>
    </row>
    <row r="822" spans="1:118" s="355" customFormat="1" ht="12.75">
      <c r="A822" s="1">
        <f t="shared" si="1022"/>
        <v>2026</v>
      </c>
      <c r="B822" s="560">
        <f>[3]Demand!C1135</f>
        <v>7.59</v>
      </c>
      <c r="C822" s="560">
        <f>[3]Demand!D1135</f>
        <v>5.83</v>
      </c>
      <c r="D822" s="560">
        <f>[3]Demand!E1135</f>
        <v>5.6</v>
      </c>
      <c r="E822" s="560">
        <f>[3]Demand!F1135</f>
        <v>5.17</v>
      </c>
      <c r="F822" s="560">
        <f>[3]Demand!G1135</f>
        <v>6.9</v>
      </c>
      <c r="G822" s="560">
        <f>[3]Demand!H1135</f>
        <v>7.13</v>
      </c>
      <c r="H822" s="560">
        <f>[3]Demand!I1135</f>
        <v>7.54</v>
      </c>
      <c r="I822" s="560">
        <f>[3]Demand!J1135</f>
        <v>7</v>
      </c>
      <c r="J822" s="560">
        <f>[3]Demand!K1135</f>
        <v>6.38</v>
      </c>
      <c r="K822" s="560">
        <f>[3]Demand!L1135</f>
        <v>6</v>
      </c>
      <c r="L822" s="560">
        <f>[3]Demand!M1135</f>
        <v>5.36</v>
      </c>
      <c r="M822" s="560">
        <f>[3]Demand!N1135</f>
        <v>6.8</v>
      </c>
      <c r="N822" s="312">
        <f t="shared" si="1020"/>
        <v>7.59</v>
      </c>
      <c r="O822" s="289"/>
      <c r="P822" s="1">
        <f t="shared" si="1023"/>
        <v>2026</v>
      </c>
      <c r="Q822" s="560">
        <f>[3]Demand!S1135</f>
        <v>6.72</v>
      </c>
      <c r="R822" s="560">
        <f>[3]Demand!T1135</f>
        <v>7.5</v>
      </c>
      <c r="S822" s="560">
        <f>[3]Demand!U1135</f>
        <v>5.74</v>
      </c>
      <c r="T822" s="560">
        <f>[3]Demand!V1135</f>
        <v>5.66</v>
      </c>
      <c r="U822" s="560">
        <f>[3]Demand!W1135</f>
        <v>5.32</v>
      </c>
      <c r="V822" s="560">
        <f>[3]Demand!X1135</f>
        <v>7</v>
      </c>
      <c r="W822" s="560">
        <f>[3]Demand!Y1135</f>
        <v>7.37</v>
      </c>
      <c r="X822" s="560">
        <f>[3]Demand!Z1135</f>
        <v>7.72</v>
      </c>
      <c r="Y822" s="560">
        <f>[3]Demand!AA1135</f>
        <v>7.27</v>
      </c>
      <c r="Z822" s="560">
        <f>[3]Demand!AB1135</f>
        <v>6.69</v>
      </c>
      <c r="AA822" s="560">
        <f>[3]Demand!AC1135</f>
        <v>6.22</v>
      </c>
      <c r="AB822" s="560">
        <f>[3]Demand!AD1135</f>
        <v>5.72</v>
      </c>
      <c r="AC822" s="312">
        <f t="shared" si="1021"/>
        <v>78.929999999999993</v>
      </c>
      <c r="AD822" s="51"/>
      <c r="AE822" s="32"/>
      <c r="AF822" s="32"/>
      <c r="AG822" s="32"/>
      <c r="AH822" s="25"/>
      <c r="AI822" s="25"/>
      <c r="AJ822" s="25"/>
      <c r="AK822" s="25"/>
      <c r="AY822" s="617"/>
      <c r="BK822" s="356"/>
      <c r="BL822" s="356"/>
      <c r="BM822" s="356"/>
      <c r="BN822" s="356"/>
      <c r="BO822" s="356"/>
      <c r="BP822" s="356"/>
      <c r="BQ822" s="356"/>
      <c r="BR822" s="356"/>
      <c r="BS822" s="356"/>
      <c r="CQ822" s="617"/>
      <c r="DH822" s="520"/>
      <c r="DI822" s="520"/>
      <c r="DN822" s="603"/>
    </row>
    <row r="823" spans="1:118" s="355" customFormat="1" ht="12.75">
      <c r="A823" s="1">
        <f t="shared" si="1022"/>
        <v>2027</v>
      </c>
      <c r="B823" s="560">
        <f>[3]Demand!C1136</f>
        <v>7.69</v>
      </c>
      <c r="C823" s="560">
        <f>[3]Demand!D1136</f>
        <v>5.83</v>
      </c>
      <c r="D823" s="560">
        <f>[3]Demand!E1136</f>
        <v>5.64</v>
      </c>
      <c r="E823" s="560">
        <f>[3]Demand!F1136</f>
        <v>5.22</v>
      </c>
      <c r="F823" s="560">
        <f>[3]Demand!G1136</f>
        <v>6.94</v>
      </c>
      <c r="G823" s="560">
        <f>[3]Demand!H1136</f>
        <v>7.18</v>
      </c>
      <c r="H823" s="560">
        <f>[3]Demand!I1136</f>
        <v>7.57</v>
      </c>
      <c r="I823" s="560">
        <f>[3]Demand!J1136</f>
        <v>7.04</v>
      </c>
      <c r="J823" s="560">
        <f>[3]Demand!K1136</f>
        <v>6.4</v>
      </c>
      <c r="K823" s="560">
        <f>[3]Demand!L1136</f>
        <v>6.04</v>
      </c>
      <c r="L823" s="560">
        <f>[3]Demand!M1136</f>
        <v>5.41</v>
      </c>
      <c r="M823" s="560">
        <f>[3]Demand!N1136</f>
        <v>6.9</v>
      </c>
      <c r="N823" s="312">
        <f t="shared" si="1020"/>
        <v>7.69</v>
      </c>
      <c r="O823" s="29"/>
      <c r="P823" s="1">
        <f t="shared" si="1023"/>
        <v>2027</v>
      </c>
      <c r="Q823" s="560">
        <f>[3]Demand!S1136</f>
        <v>6.82</v>
      </c>
      <c r="R823" s="560">
        <f>[3]Demand!T1136</f>
        <v>7.59</v>
      </c>
      <c r="S823" s="560">
        <f>[3]Demand!U1136</f>
        <v>5.74</v>
      </c>
      <c r="T823" s="560">
        <f>[3]Demand!V1136</f>
        <v>5.7</v>
      </c>
      <c r="U823" s="560">
        <f>[3]Demand!W1136</f>
        <v>5.37</v>
      </c>
      <c r="V823" s="560">
        <f>[3]Demand!X1136</f>
        <v>7.04</v>
      </c>
      <c r="W823" s="560">
        <f>[3]Demand!Y1136</f>
        <v>7.42</v>
      </c>
      <c r="X823" s="560">
        <f>[3]Demand!Z1136</f>
        <v>7.76</v>
      </c>
      <c r="Y823" s="560">
        <f>[3]Demand!AA1136</f>
        <v>7.32</v>
      </c>
      <c r="Z823" s="560">
        <f>[3]Demand!AB1136</f>
        <v>6.72</v>
      </c>
      <c r="AA823" s="560">
        <f>[3]Demand!AC1136</f>
        <v>6.26</v>
      </c>
      <c r="AB823" s="560">
        <f>[3]Demand!AD1136</f>
        <v>5.76</v>
      </c>
      <c r="AC823" s="312">
        <f t="shared" si="1021"/>
        <v>79.500000000000014</v>
      </c>
      <c r="AD823" s="51"/>
      <c r="AE823" s="32"/>
      <c r="AF823" s="32"/>
      <c r="AG823" s="32"/>
      <c r="AH823" s="25"/>
      <c r="AI823" s="25"/>
      <c r="AJ823" s="25"/>
      <c r="AK823" s="25"/>
      <c r="AY823" s="617"/>
      <c r="BK823" s="356"/>
      <c r="BL823" s="356"/>
      <c r="BM823" s="356"/>
      <c r="BN823" s="356"/>
      <c r="BO823" s="356"/>
      <c r="BP823" s="356"/>
      <c r="BQ823" s="356"/>
      <c r="BR823" s="356"/>
      <c r="BS823" s="356"/>
      <c r="CQ823" s="617"/>
      <c r="DH823" s="520"/>
      <c r="DI823" s="520"/>
      <c r="DN823" s="603"/>
    </row>
    <row r="824" spans="1:118" s="355" customFormat="1" ht="12.75">
      <c r="A824" s="1">
        <f t="shared" si="1022"/>
        <v>2028</v>
      </c>
      <c r="B824" s="560">
        <f>[3]Demand!C1137</f>
        <v>7.79</v>
      </c>
      <c r="C824" s="560">
        <f>[3]Demand!D1137</f>
        <v>5.83</v>
      </c>
      <c r="D824" s="560">
        <f>[3]Demand!E1137</f>
        <v>5.67</v>
      </c>
      <c r="E824" s="560">
        <f>[3]Demand!F1137</f>
        <v>5.27</v>
      </c>
      <c r="F824" s="560">
        <f>[3]Demand!G1137</f>
        <v>6.98</v>
      </c>
      <c r="G824" s="560">
        <f>[3]Demand!H1137</f>
        <v>7.22</v>
      </c>
      <c r="H824" s="560">
        <f>[3]Demand!I1137</f>
        <v>7.61</v>
      </c>
      <c r="I824" s="560">
        <f>[3]Demand!J1137</f>
        <v>7.09</v>
      </c>
      <c r="J824" s="560">
        <f>[3]Demand!K1137</f>
        <v>6.43</v>
      </c>
      <c r="K824" s="560">
        <f>[3]Demand!L1137</f>
        <v>6.08</v>
      </c>
      <c r="L824" s="560">
        <f>[3]Demand!M1137</f>
        <v>5.45</v>
      </c>
      <c r="M824" s="560">
        <f>[3]Demand!N1137</f>
        <v>7</v>
      </c>
      <c r="N824" s="312">
        <f t="shared" si="1020"/>
        <v>7.79</v>
      </c>
      <c r="O824" s="29"/>
      <c r="P824" s="1">
        <f t="shared" si="1023"/>
        <v>2028</v>
      </c>
      <c r="Q824" s="560">
        <f>[3]Demand!S1137</f>
        <v>6.91</v>
      </c>
      <c r="R824" s="560">
        <f>[3]Demand!T1137</f>
        <v>7.69</v>
      </c>
      <c r="S824" s="560">
        <f>[3]Demand!U1137</f>
        <v>5.74</v>
      </c>
      <c r="T824" s="560">
        <f>[3]Demand!V1137</f>
        <v>5.73</v>
      </c>
      <c r="U824" s="560">
        <f>[3]Demand!W1137</f>
        <v>5.42</v>
      </c>
      <c r="V824" s="560">
        <f>[3]Demand!X1137</f>
        <v>7.08</v>
      </c>
      <c r="W824" s="560">
        <f>[3]Demand!Y1137</f>
        <v>7.46</v>
      </c>
      <c r="X824" s="560">
        <f>[3]Demand!Z1137</f>
        <v>7.8</v>
      </c>
      <c r="Y824" s="560">
        <f>[3]Demand!AA1137</f>
        <v>7.37</v>
      </c>
      <c r="Z824" s="560">
        <f>[3]Demand!AB1137</f>
        <v>6.74</v>
      </c>
      <c r="AA824" s="560">
        <f>[3]Demand!AC1137</f>
        <v>6.3</v>
      </c>
      <c r="AB824" s="560">
        <f>[3]Demand!AD1137</f>
        <v>5.81</v>
      </c>
      <c r="AC824" s="312">
        <f t="shared" si="1021"/>
        <v>80.05</v>
      </c>
      <c r="AD824" s="51"/>
      <c r="AE824" s="32"/>
      <c r="AF824" s="32"/>
      <c r="AG824" s="32"/>
      <c r="AH824" s="25"/>
      <c r="AI824" s="25"/>
      <c r="AJ824" s="25"/>
      <c r="AK824" s="25"/>
      <c r="AY824" s="617"/>
      <c r="BK824" s="356"/>
      <c r="BL824" s="356"/>
      <c r="BM824" s="356"/>
      <c r="BN824" s="356"/>
      <c r="BO824" s="356"/>
      <c r="BP824" s="356"/>
      <c r="BQ824" s="356"/>
      <c r="BR824" s="356"/>
      <c r="BS824" s="356"/>
      <c r="CQ824" s="617"/>
      <c r="DH824" s="520"/>
      <c r="DI824" s="520"/>
      <c r="DN824" s="603"/>
    </row>
    <row r="825" spans="1:118" s="355" customFormat="1" ht="12.75">
      <c r="A825" s="1">
        <f t="shared" si="1022"/>
        <v>2029</v>
      </c>
      <c r="B825" s="560">
        <f>[3]Demand!C1138</f>
        <v>7.89</v>
      </c>
      <c r="C825" s="560">
        <f>[3]Demand!D1138</f>
        <v>5.83</v>
      </c>
      <c r="D825" s="560">
        <f>[3]Demand!E1138</f>
        <v>5.71</v>
      </c>
      <c r="E825" s="560">
        <f>[3]Demand!F1138</f>
        <v>5.31</v>
      </c>
      <c r="F825" s="560">
        <f>[3]Demand!G1138</f>
        <v>7.01</v>
      </c>
      <c r="G825" s="560">
        <f>[3]Demand!H1138</f>
        <v>7.27</v>
      </c>
      <c r="H825" s="560">
        <f>[3]Demand!I1138</f>
        <v>7.65</v>
      </c>
      <c r="I825" s="560">
        <f>[3]Demand!J1138</f>
        <v>7.14</v>
      </c>
      <c r="J825" s="560">
        <f>[3]Demand!K1138</f>
        <v>6.45</v>
      </c>
      <c r="K825" s="560">
        <f>[3]Demand!L1138</f>
        <v>6.12</v>
      </c>
      <c r="L825" s="560">
        <f>[3]Demand!M1138</f>
        <v>5.5</v>
      </c>
      <c r="M825" s="560">
        <f>[3]Demand!N1138</f>
        <v>7.09</v>
      </c>
      <c r="N825" s="312">
        <f t="shared" si="1020"/>
        <v>7.89</v>
      </c>
      <c r="O825" s="29"/>
      <c r="P825" s="1">
        <f t="shared" si="1023"/>
        <v>2029</v>
      </c>
      <c r="Q825" s="560">
        <f>[3]Demand!S1138</f>
        <v>7.01</v>
      </c>
      <c r="R825" s="560">
        <f>[3]Demand!T1138</f>
        <v>7.79</v>
      </c>
      <c r="S825" s="560">
        <f>[3]Demand!U1138</f>
        <v>5.74</v>
      </c>
      <c r="T825" s="560">
        <f>[3]Demand!V1138</f>
        <v>5.77</v>
      </c>
      <c r="U825" s="560">
        <f>[3]Demand!W1138</f>
        <v>5.47</v>
      </c>
      <c r="V825" s="560">
        <f>[3]Demand!X1138</f>
        <v>7.12</v>
      </c>
      <c r="W825" s="560">
        <f>[3]Demand!Y1138</f>
        <v>7.51</v>
      </c>
      <c r="X825" s="560">
        <f>[3]Demand!Z1138</f>
        <v>7.84</v>
      </c>
      <c r="Y825" s="560">
        <f>[3]Demand!AA1138</f>
        <v>7.42</v>
      </c>
      <c r="Z825" s="560">
        <f>[3]Demand!AB1138</f>
        <v>6.77</v>
      </c>
      <c r="AA825" s="560">
        <f>[3]Demand!AC1138</f>
        <v>6.34</v>
      </c>
      <c r="AB825" s="560">
        <f>[3]Demand!AD1138</f>
        <v>5.86</v>
      </c>
      <c r="AC825" s="312">
        <f t="shared" si="1021"/>
        <v>80.64</v>
      </c>
      <c r="AD825" s="51"/>
      <c r="AE825" s="32"/>
      <c r="AF825" s="32"/>
      <c r="AG825" s="32"/>
      <c r="AH825" s="25"/>
      <c r="AI825" s="25"/>
      <c r="AJ825" s="25"/>
      <c r="AK825" s="25"/>
      <c r="AY825" s="617"/>
      <c r="BK825" s="356"/>
      <c r="BL825" s="356"/>
      <c r="BM825" s="356"/>
      <c r="BN825" s="356"/>
      <c r="BO825" s="356"/>
      <c r="BP825" s="356"/>
      <c r="BQ825" s="356"/>
      <c r="BR825" s="356"/>
      <c r="BS825" s="356"/>
      <c r="CQ825" s="617"/>
      <c r="DH825" s="520"/>
      <c r="DI825" s="520"/>
      <c r="DN825" s="603"/>
    </row>
    <row r="826" spans="1:118" s="355" customFormat="1" ht="12.75">
      <c r="A826" s="1">
        <f t="shared" si="1022"/>
        <v>2030</v>
      </c>
      <c r="B826" s="560">
        <f>[3]Demand!C1139</f>
        <v>7.99</v>
      </c>
      <c r="C826" s="560">
        <f>[3]Demand!D1139</f>
        <v>5.83</v>
      </c>
      <c r="D826" s="560">
        <f>[3]Demand!E1139</f>
        <v>5.75</v>
      </c>
      <c r="E826" s="560">
        <f>[3]Demand!F1139</f>
        <v>5.36</v>
      </c>
      <c r="F826" s="560">
        <f>[3]Demand!G1139</f>
        <v>7.05</v>
      </c>
      <c r="G826" s="560">
        <f>[3]Demand!H1139</f>
        <v>7.32</v>
      </c>
      <c r="H826" s="560">
        <f>[3]Demand!I1139</f>
        <v>7.69</v>
      </c>
      <c r="I826" s="560">
        <f>[3]Demand!J1139</f>
        <v>7.18</v>
      </c>
      <c r="J826" s="560">
        <f>[3]Demand!K1139</f>
        <v>6.47</v>
      </c>
      <c r="K826" s="560">
        <f>[3]Demand!L1139</f>
        <v>6.16</v>
      </c>
      <c r="L826" s="560">
        <f>[3]Demand!M1139</f>
        <v>5.54</v>
      </c>
      <c r="M826" s="560">
        <f>[3]Demand!N1139</f>
        <v>7.19</v>
      </c>
      <c r="N826" s="312">
        <f t="shared" si="1020"/>
        <v>7.99</v>
      </c>
      <c r="O826" s="29"/>
      <c r="P826" s="1">
        <f t="shared" si="1023"/>
        <v>2030</v>
      </c>
      <c r="Q826" s="560">
        <f>[3]Demand!S1139</f>
        <v>7.11</v>
      </c>
      <c r="R826" s="560">
        <f>[3]Demand!T1139</f>
        <v>7.89</v>
      </c>
      <c r="S826" s="560">
        <f>[3]Demand!U1139</f>
        <v>5.74</v>
      </c>
      <c r="T826" s="560">
        <f>[3]Demand!V1139</f>
        <v>5.81</v>
      </c>
      <c r="U826" s="560">
        <f>[3]Demand!W1139</f>
        <v>5.52</v>
      </c>
      <c r="V826" s="560">
        <f>[3]Demand!X1139</f>
        <v>7.16</v>
      </c>
      <c r="W826" s="560">
        <f>[3]Demand!Y1139</f>
        <v>7.56</v>
      </c>
      <c r="X826" s="560">
        <f>[3]Demand!Z1139</f>
        <v>7.88</v>
      </c>
      <c r="Y826" s="560">
        <f>[3]Demand!AA1139</f>
        <v>7.46</v>
      </c>
      <c r="Z826" s="560">
        <f>[3]Demand!AB1139</f>
        <v>6.79</v>
      </c>
      <c r="AA826" s="560">
        <f>[3]Demand!AC1139</f>
        <v>6.38</v>
      </c>
      <c r="AB826" s="560">
        <f>[3]Demand!AD1139</f>
        <v>5.91</v>
      </c>
      <c r="AC826" s="312">
        <f t="shared" si="1021"/>
        <v>81.210000000000008</v>
      </c>
      <c r="AD826" s="51"/>
      <c r="AE826" s="32"/>
      <c r="AF826" s="32"/>
      <c r="AG826" s="32"/>
      <c r="AH826" s="25"/>
      <c r="AI826" s="25"/>
      <c r="AJ826" s="25"/>
      <c r="AK826" s="25"/>
      <c r="AY826" s="617"/>
      <c r="BK826" s="356"/>
      <c r="BL826" s="356"/>
      <c r="BM826" s="356"/>
      <c r="BN826" s="356"/>
      <c r="BO826" s="356"/>
      <c r="BP826" s="356"/>
      <c r="BQ826" s="356"/>
      <c r="BR826" s="356"/>
      <c r="BS826" s="356"/>
      <c r="CQ826" s="617"/>
      <c r="DH826" s="520"/>
      <c r="DI826" s="520"/>
      <c r="DN826" s="603"/>
    </row>
    <row r="827" spans="1:118" s="355" customFormat="1" ht="12.75">
      <c r="A827" s="1">
        <f t="shared" si="1022"/>
        <v>2031</v>
      </c>
      <c r="B827" s="560">
        <f>[3]Demand!C1140</f>
        <v>8.09</v>
      </c>
      <c r="C827" s="560">
        <f>[3]Demand!D1140</f>
        <v>5.93</v>
      </c>
      <c r="D827" s="560">
        <f>[3]Demand!E1140</f>
        <v>5.79</v>
      </c>
      <c r="E827" s="560">
        <f>[3]Demand!F1140</f>
        <v>5.41</v>
      </c>
      <c r="F827" s="560">
        <f>[3]Demand!G1140</f>
        <v>7.09</v>
      </c>
      <c r="G827" s="560">
        <f>[3]Demand!H1140</f>
        <v>7.37</v>
      </c>
      <c r="H827" s="560">
        <f>[3]Demand!I1140</f>
        <v>7.73</v>
      </c>
      <c r="I827" s="560">
        <f>[3]Demand!J1140</f>
        <v>7.23</v>
      </c>
      <c r="J827" s="560">
        <f>[3]Demand!K1140</f>
        <v>6.5</v>
      </c>
      <c r="K827" s="560">
        <f>[3]Demand!L1140</f>
        <v>6.19</v>
      </c>
      <c r="L827" s="560">
        <f>[3]Demand!M1140</f>
        <v>5.59</v>
      </c>
      <c r="M827" s="560">
        <f>[3]Demand!N1140</f>
        <v>7.29</v>
      </c>
      <c r="N827" s="312">
        <f t="shared" si="1020"/>
        <v>8.09</v>
      </c>
      <c r="O827" s="289"/>
      <c r="P827" s="1">
        <f t="shared" si="1023"/>
        <v>2031</v>
      </c>
      <c r="Q827" s="560">
        <f>[3]Demand!S1140</f>
        <v>7.2</v>
      </c>
      <c r="R827" s="560">
        <f>[3]Demand!T1140</f>
        <v>7.98</v>
      </c>
      <c r="S827" s="560">
        <f>[3]Demand!U1140</f>
        <v>5.84</v>
      </c>
      <c r="T827" s="560">
        <f>[3]Demand!V1140</f>
        <v>5.85</v>
      </c>
      <c r="U827" s="560">
        <f>[3]Demand!W1140</f>
        <v>5.57</v>
      </c>
      <c r="V827" s="560">
        <f>[3]Demand!X1140</f>
        <v>7.19</v>
      </c>
      <c r="W827" s="560">
        <f>[3]Demand!Y1140</f>
        <v>7.61</v>
      </c>
      <c r="X827" s="560">
        <f>[3]Demand!Z1140</f>
        <v>7.92</v>
      </c>
      <c r="Y827" s="560">
        <f>[3]Demand!AA1140</f>
        <v>7.51</v>
      </c>
      <c r="Z827" s="560">
        <f>[3]Demand!AB1140</f>
        <v>6.82</v>
      </c>
      <c r="AA827" s="560">
        <f>[3]Demand!AC1140</f>
        <v>6.42</v>
      </c>
      <c r="AB827" s="560">
        <f>[3]Demand!AD1140</f>
        <v>5.96</v>
      </c>
      <c r="AC827" s="25"/>
      <c r="AD827" s="51"/>
      <c r="AE827" s="32"/>
      <c r="AF827" s="32"/>
      <c r="AG827" s="32"/>
      <c r="AH827" s="25"/>
      <c r="AI827" s="25"/>
      <c r="AJ827" s="25"/>
      <c r="AK827" s="25"/>
      <c r="AY827" s="617"/>
      <c r="BK827" s="356"/>
      <c r="BL827" s="356"/>
      <c r="BM827" s="356"/>
      <c r="BN827" s="356"/>
      <c r="BO827" s="356"/>
      <c r="BP827" s="356"/>
      <c r="BQ827" s="356"/>
      <c r="BR827" s="356"/>
      <c r="BS827" s="356"/>
      <c r="CQ827" s="617"/>
      <c r="DH827" s="520"/>
      <c r="DI827" s="520"/>
      <c r="DN827" s="603"/>
    </row>
    <row r="828" spans="1:118" s="355" customFormat="1" ht="12.75">
      <c r="A828" s="1">
        <f t="shared" si="1022"/>
        <v>2032</v>
      </c>
      <c r="B828" s="560">
        <f>[3]Demand!C1141</f>
        <v>8.18</v>
      </c>
      <c r="C828" s="560">
        <f>[3]Demand!D1141</f>
        <v>5.93</v>
      </c>
      <c r="D828" s="560">
        <f>[3]Demand!E1141</f>
        <v>5.83</v>
      </c>
      <c r="E828" s="560">
        <f>[3]Demand!F1141</f>
        <v>5.46</v>
      </c>
      <c r="F828" s="560">
        <f>[3]Demand!G1141</f>
        <v>7.13</v>
      </c>
      <c r="G828" s="560">
        <f>[3]Demand!H1141</f>
        <v>7.41</v>
      </c>
      <c r="H828" s="560">
        <f>[3]Demand!I1141</f>
        <v>7.76</v>
      </c>
      <c r="I828" s="560">
        <f>[3]Demand!J1141</f>
        <v>7.28</v>
      </c>
      <c r="J828" s="560">
        <f>[3]Demand!K1141</f>
        <v>6.52</v>
      </c>
      <c r="K828" s="560">
        <f>[3]Demand!L1141</f>
        <v>6.23</v>
      </c>
      <c r="L828" s="560">
        <f>[3]Demand!M1141</f>
        <v>5.63</v>
      </c>
      <c r="M828" s="560">
        <f>[3]Demand!N1141</f>
        <v>7.38</v>
      </c>
      <c r="N828" s="312">
        <f t="shared" si="1020"/>
        <v>8.18</v>
      </c>
      <c r="O828" s="29"/>
      <c r="P828" s="1">
        <f t="shared" si="1023"/>
        <v>2032</v>
      </c>
      <c r="Q828" s="560">
        <f>[3]Demand!S1141</f>
        <v>7.3</v>
      </c>
      <c r="R828" s="560">
        <f>[3]Demand!T1141</f>
        <v>8.08</v>
      </c>
      <c r="S828" s="560">
        <f>[3]Demand!U1141</f>
        <v>5.84</v>
      </c>
      <c r="T828" s="560">
        <f>[3]Demand!V1141</f>
        <v>5.89</v>
      </c>
      <c r="U828" s="560">
        <f>[3]Demand!W1141</f>
        <v>5.61</v>
      </c>
      <c r="V828" s="560">
        <f>[3]Demand!X1141</f>
        <v>7.23</v>
      </c>
      <c r="W828" s="560">
        <f>[3]Demand!Y1141</f>
        <v>7.66</v>
      </c>
      <c r="X828" s="560">
        <f>[3]Demand!Z1141</f>
        <v>7.95</v>
      </c>
      <c r="Y828" s="560">
        <f>[3]Demand!AA1141</f>
        <v>7.56</v>
      </c>
      <c r="Z828" s="560">
        <f>[3]Demand!AB1141</f>
        <v>6.84</v>
      </c>
      <c r="AA828" s="560">
        <f>[3]Demand!AC1141</f>
        <v>6.46</v>
      </c>
      <c r="AB828" s="560">
        <f>[3]Demand!AD1141</f>
        <v>6.01</v>
      </c>
      <c r="AC828" s="32"/>
      <c r="AD828" s="51"/>
      <c r="AE828" s="32"/>
      <c r="AF828" s="32"/>
      <c r="AG828" s="32"/>
      <c r="AH828" s="25"/>
      <c r="AI828" s="25"/>
      <c r="AJ828" s="25"/>
      <c r="AK828" s="25"/>
      <c r="AY828" s="617"/>
      <c r="BK828" s="356"/>
      <c r="BL828" s="356"/>
      <c r="BM828" s="356"/>
      <c r="BN828" s="356"/>
      <c r="BO828" s="356"/>
      <c r="BP828" s="356"/>
      <c r="BQ828" s="356"/>
      <c r="BR828" s="356"/>
      <c r="BS828" s="356"/>
      <c r="CQ828" s="617"/>
      <c r="DH828" s="520"/>
      <c r="DI828" s="520"/>
      <c r="DN828" s="603"/>
    </row>
    <row r="829" spans="1:118" s="355" customFormat="1" ht="12.75">
      <c r="A829" s="1">
        <f t="shared" si="1022"/>
        <v>2033</v>
      </c>
      <c r="B829" s="560">
        <f>[3]Demand!C1142</f>
        <v>8.2799999999999994</v>
      </c>
      <c r="C829" s="560">
        <f>[3]Demand!D1142</f>
        <v>5.93</v>
      </c>
      <c r="D829" s="560">
        <f>[3]Demand!E1142</f>
        <v>5.87</v>
      </c>
      <c r="E829" s="560">
        <f>[3]Demand!F1142</f>
        <v>5.5</v>
      </c>
      <c r="F829" s="560">
        <f>[3]Demand!G1142</f>
        <v>7.17</v>
      </c>
      <c r="G829" s="560">
        <f>[3]Demand!H1142</f>
        <v>7.46</v>
      </c>
      <c r="H829" s="560">
        <f>[3]Demand!I1142</f>
        <v>7.8</v>
      </c>
      <c r="I829" s="560">
        <f>[3]Demand!J1142</f>
        <v>7.32</v>
      </c>
      <c r="J829" s="560">
        <f>[3]Demand!K1142</f>
        <v>6.55</v>
      </c>
      <c r="K829" s="560">
        <f>[3]Demand!L1142</f>
        <v>6.27</v>
      </c>
      <c r="L829" s="560">
        <f>[3]Demand!M1142</f>
        <v>5.68</v>
      </c>
      <c r="M829" s="560">
        <f>[3]Demand!N1142</f>
        <v>7.48</v>
      </c>
      <c r="N829" s="312">
        <f t="shared" si="1020"/>
        <v>8.2799999999999994</v>
      </c>
      <c r="O829" s="29"/>
      <c r="P829" s="1">
        <f t="shared" si="1023"/>
        <v>2033</v>
      </c>
      <c r="Q829" s="560">
        <f>[3]Demand!S1142</f>
        <v>7.4</v>
      </c>
      <c r="R829" s="560">
        <f>[3]Demand!T1142</f>
        <v>8.18</v>
      </c>
      <c r="S829" s="560">
        <f>[3]Demand!U1142</f>
        <v>5.84</v>
      </c>
      <c r="T829" s="560">
        <f>[3]Demand!V1142</f>
        <v>5.93</v>
      </c>
      <c r="U829" s="560">
        <f>[3]Demand!W1142</f>
        <v>5.66</v>
      </c>
      <c r="V829" s="560">
        <f>[3]Demand!X1142</f>
        <v>7.27</v>
      </c>
      <c r="W829" s="560">
        <f>[3]Demand!Y1142</f>
        <v>7.71</v>
      </c>
      <c r="X829" s="560">
        <f>[3]Demand!Z1142</f>
        <v>7.99</v>
      </c>
      <c r="Y829" s="560">
        <f>[3]Demand!AA1142</f>
        <v>7.61</v>
      </c>
      <c r="Z829" s="560">
        <f>[3]Demand!AB1142</f>
        <v>6.87</v>
      </c>
      <c r="AA829" s="560">
        <f>[3]Demand!AC1142</f>
        <v>6.49</v>
      </c>
      <c r="AB829" s="560">
        <f>[3]Demand!AD1142</f>
        <v>6.06</v>
      </c>
      <c r="AC829" s="32"/>
      <c r="AD829" s="51"/>
      <c r="AE829" s="32"/>
      <c r="AF829" s="32"/>
      <c r="AG829" s="25"/>
      <c r="AH829" s="25"/>
      <c r="AI829" s="25"/>
      <c r="AJ829" s="25"/>
      <c r="AK829" s="25"/>
      <c r="AY829" s="617"/>
      <c r="BK829" s="356"/>
      <c r="BL829" s="356"/>
      <c r="BM829" s="356"/>
      <c r="BN829" s="356"/>
      <c r="BO829" s="356"/>
      <c r="BP829" s="356"/>
      <c r="BQ829" s="356"/>
      <c r="BR829" s="356"/>
      <c r="BS829" s="356"/>
      <c r="CQ829" s="617"/>
      <c r="DH829" s="520"/>
      <c r="DI829" s="520"/>
      <c r="DN829" s="603"/>
    </row>
    <row r="830" spans="1:118" s="355" customFormat="1" ht="12.75">
      <c r="A830" s="1">
        <f t="shared" si="1022"/>
        <v>2034</v>
      </c>
      <c r="B830" s="560">
        <f>[3]Demand!C1143</f>
        <v>8.3800000000000008</v>
      </c>
      <c r="C830" s="560">
        <f>[3]Demand!D1143</f>
        <v>5.93</v>
      </c>
      <c r="D830" s="560">
        <f>[3]Demand!E1143</f>
        <v>5.9</v>
      </c>
      <c r="E830" s="560">
        <f>[3]Demand!F1143</f>
        <v>5.55</v>
      </c>
      <c r="F830" s="560">
        <f>[3]Demand!G1143</f>
        <v>7.21</v>
      </c>
      <c r="G830" s="560">
        <f>[3]Demand!H1143</f>
        <v>7.51</v>
      </c>
      <c r="H830" s="560">
        <f>[3]Demand!I1143</f>
        <v>7.84</v>
      </c>
      <c r="I830" s="560">
        <f>[3]Demand!J1143</f>
        <v>7.37</v>
      </c>
      <c r="J830" s="560">
        <f>[3]Demand!K1143</f>
        <v>6.57</v>
      </c>
      <c r="K830" s="560">
        <f>[3]Demand!L1143</f>
        <v>6.31</v>
      </c>
      <c r="L830" s="560">
        <f>[3]Demand!M1143</f>
        <v>5.73</v>
      </c>
      <c r="M830" s="560">
        <f>[3]Demand!N1143</f>
        <v>7.58</v>
      </c>
      <c r="N830" s="312">
        <f t="shared" si="1020"/>
        <v>8.3800000000000008</v>
      </c>
      <c r="O830" s="29"/>
      <c r="P830" s="1">
        <f t="shared" si="1023"/>
        <v>2034</v>
      </c>
      <c r="Q830" s="560">
        <f>[3]Demand!S1143</f>
        <v>7.5</v>
      </c>
      <c r="R830" s="560">
        <f>[3]Demand!T1143</f>
        <v>8.2799999999999994</v>
      </c>
      <c r="S830" s="560">
        <f>[3]Demand!U1143</f>
        <v>5.84</v>
      </c>
      <c r="T830" s="560">
        <f>[3]Demand!V1143</f>
        <v>5.97</v>
      </c>
      <c r="U830" s="560">
        <f>[3]Demand!W1143</f>
        <v>5.71</v>
      </c>
      <c r="V830" s="560">
        <f>[3]Demand!X1143</f>
        <v>7.31</v>
      </c>
      <c r="W830" s="560">
        <f>[3]Demand!Y1143</f>
        <v>7.76</v>
      </c>
      <c r="X830" s="560">
        <f>[3]Demand!Z1143</f>
        <v>8.0299999999999994</v>
      </c>
      <c r="Y830" s="560">
        <f>[3]Demand!AA1143</f>
        <v>7.66</v>
      </c>
      <c r="Z830" s="560">
        <f>[3]Demand!AB1143</f>
        <v>6.89</v>
      </c>
      <c r="AA830" s="560">
        <f>[3]Demand!AC1143</f>
        <v>6.53</v>
      </c>
      <c r="AB830" s="560">
        <f>[3]Demand!AD1143</f>
        <v>6.1</v>
      </c>
      <c r="AC830" s="32"/>
      <c r="AD830" s="51"/>
      <c r="AE830" s="32"/>
      <c r="AF830" s="32"/>
      <c r="AG830" s="25"/>
      <c r="AH830" s="25"/>
      <c r="AI830" s="25"/>
      <c r="AJ830" s="25"/>
      <c r="AK830" s="25"/>
      <c r="AY830" s="617"/>
      <c r="BK830" s="356"/>
      <c r="BL830" s="356"/>
      <c r="BM830" s="356"/>
      <c r="BN830" s="356"/>
      <c r="BO830" s="356"/>
      <c r="BP830" s="356"/>
      <c r="BQ830" s="356"/>
      <c r="BR830" s="356"/>
      <c r="BS830" s="356"/>
      <c r="CQ830" s="617"/>
      <c r="DH830" s="520"/>
      <c r="DI830" s="520"/>
      <c r="DN830" s="603"/>
    </row>
    <row r="831" spans="1:118" s="355" customFormat="1" ht="12.75">
      <c r="A831" s="1">
        <f t="shared" si="1022"/>
        <v>2035</v>
      </c>
      <c r="B831" s="560">
        <f>[3]Demand!C1144</f>
        <v>8.48</v>
      </c>
      <c r="C831" s="560">
        <f>[3]Demand!D1144</f>
        <v>5.93</v>
      </c>
      <c r="D831" s="560">
        <f>[3]Demand!E1144</f>
        <v>5.94</v>
      </c>
      <c r="E831" s="560">
        <f>[3]Demand!F1144</f>
        <v>5.6</v>
      </c>
      <c r="F831" s="560">
        <f>[3]Demand!G1144</f>
        <v>7.24</v>
      </c>
      <c r="G831" s="560">
        <f>[3]Demand!H1144</f>
        <v>7.55</v>
      </c>
      <c r="H831" s="560">
        <f>[3]Demand!I1144</f>
        <v>7.88</v>
      </c>
      <c r="I831" s="560">
        <f>[3]Demand!J1144</f>
        <v>7.42</v>
      </c>
      <c r="J831" s="560">
        <f>[3]Demand!K1144</f>
        <v>6.59</v>
      </c>
      <c r="K831" s="560">
        <f>[3]Demand!L1144</f>
        <v>6.34</v>
      </c>
      <c r="L831" s="560">
        <f>[3]Demand!M1144</f>
        <v>5.77</v>
      </c>
      <c r="M831" s="560">
        <f>[3]Demand!N1144</f>
        <v>7.68</v>
      </c>
      <c r="N831" s="312">
        <f t="shared" si="1020"/>
        <v>8.48</v>
      </c>
      <c r="O831" s="29"/>
      <c r="P831" s="1">
        <f t="shared" si="1023"/>
        <v>2035</v>
      </c>
      <c r="Q831" s="560">
        <f>[3]Demand!S1144</f>
        <v>7.59</v>
      </c>
      <c r="R831" s="560">
        <f>[3]Demand!T1144</f>
        <v>8.3699999999999992</v>
      </c>
      <c r="S831" s="560">
        <f>[3]Demand!U1144</f>
        <v>5.84</v>
      </c>
      <c r="T831" s="560">
        <f>[3]Demand!V1144</f>
        <v>6.01</v>
      </c>
      <c r="U831" s="560">
        <f>[3]Demand!W1144</f>
        <v>5.76</v>
      </c>
      <c r="V831" s="560">
        <f>[3]Demand!X1144</f>
        <v>7.35</v>
      </c>
      <c r="W831" s="560">
        <f>[3]Demand!Y1144</f>
        <v>7.81</v>
      </c>
      <c r="X831" s="560">
        <f>[3]Demand!Z1144</f>
        <v>8.07</v>
      </c>
      <c r="Y831" s="560">
        <f>[3]Demand!AA1144</f>
        <v>7.71</v>
      </c>
      <c r="Z831" s="560">
        <f>[3]Demand!AB1144</f>
        <v>6.92</v>
      </c>
      <c r="AA831" s="560">
        <f>[3]Demand!AC1144</f>
        <v>6.57</v>
      </c>
      <c r="AB831" s="560">
        <f>[3]Demand!AD1144</f>
        <v>6.15</v>
      </c>
      <c r="AC831" s="32"/>
      <c r="AD831" s="51"/>
      <c r="AE831" s="32"/>
      <c r="AF831" s="32"/>
      <c r="AG831" s="25"/>
      <c r="AH831" s="25"/>
      <c r="AI831" s="25"/>
      <c r="AJ831" s="25"/>
      <c r="AK831" s="25"/>
      <c r="AY831" s="617"/>
      <c r="BK831" s="356"/>
      <c r="BL831" s="356"/>
      <c r="BM831" s="356"/>
      <c r="BN831" s="356"/>
      <c r="BO831" s="356"/>
      <c r="BP831" s="356"/>
      <c r="BQ831" s="356"/>
      <c r="BR831" s="356"/>
      <c r="BS831" s="356"/>
      <c r="CQ831" s="617"/>
      <c r="DH831" s="520"/>
      <c r="DI831" s="520"/>
      <c r="DN831" s="603"/>
    </row>
    <row r="832" spans="1:118" s="355" customFormat="1" ht="12.75">
      <c r="A832" s="1">
        <f t="shared" si="1022"/>
        <v>2036</v>
      </c>
      <c r="B832" s="560">
        <f>[3]Demand!C1145</f>
        <v>8.58</v>
      </c>
      <c r="C832" s="560">
        <f>[3]Demand!D1145</f>
        <v>5.93</v>
      </c>
      <c r="D832" s="560">
        <f>[3]Demand!E1145</f>
        <v>5.98</v>
      </c>
      <c r="E832" s="560">
        <f>[3]Demand!F1145</f>
        <v>5.64</v>
      </c>
      <c r="F832" s="560">
        <f>[3]Demand!G1145</f>
        <v>7.28</v>
      </c>
      <c r="G832" s="560">
        <f>[3]Demand!H1145</f>
        <v>7.6</v>
      </c>
      <c r="H832" s="560">
        <f>[3]Demand!I1145</f>
        <v>7.92</v>
      </c>
      <c r="I832" s="560">
        <f>[3]Demand!J1145</f>
        <v>7.47</v>
      </c>
      <c r="J832" s="560">
        <f>[3]Demand!K1145</f>
        <v>6.62</v>
      </c>
      <c r="K832" s="560">
        <f>[3]Demand!L1145</f>
        <v>6.38</v>
      </c>
      <c r="L832" s="560">
        <f>[3]Demand!M1145</f>
        <v>5.82</v>
      </c>
      <c r="M832" s="560">
        <f>[3]Demand!N1145</f>
        <v>7.77</v>
      </c>
      <c r="N832" s="312">
        <f t="shared" si="1020"/>
        <v>8.58</v>
      </c>
      <c r="O832" s="29"/>
      <c r="P832" s="1">
        <f t="shared" si="1023"/>
        <v>2036</v>
      </c>
      <c r="Q832" s="560">
        <f>[3]Demand!S1145</f>
        <v>7.69</v>
      </c>
      <c r="R832" s="560">
        <f>[3]Demand!T1145</f>
        <v>8.4700000000000006</v>
      </c>
      <c r="S832" s="560">
        <f>[3]Demand!U1145</f>
        <v>5.84</v>
      </c>
      <c r="T832" s="560">
        <f>[3]Demand!V1145</f>
        <v>6.05</v>
      </c>
      <c r="U832" s="560">
        <f>[3]Demand!W1145</f>
        <v>5.81</v>
      </c>
      <c r="V832" s="560">
        <f>[3]Demand!X1145</f>
        <v>7.39</v>
      </c>
      <c r="W832" s="560">
        <f>[3]Demand!Y1145</f>
        <v>7.85</v>
      </c>
      <c r="X832" s="560">
        <f>[3]Demand!Z1145</f>
        <v>8.11</v>
      </c>
      <c r="Y832" s="560">
        <f>[3]Demand!AA1145</f>
        <v>7.76</v>
      </c>
      <c r="Z832" s="560">
        <f>[3]Demand!AB1145</f>
        <v>6.94</v>
      </c>
      <c r="AA832" s="560">
        <f>[3]Demand!AC1145</f>
        <v>6.61</v>
      </c>
      <c r="AB832" s="560">
        <f>[3]Demand!AD1145</f>
        <v>6.2</v>
      </c>
      <c r="AC832" s="32"/>
      <c r="AD832" s="51"/>
      <c r="AE832" s="32"/>
      <c r="AF832" s="32"/>
      <c r="AG832" s="29"/>
      <c r="AH832" s="25"/>
      <c r="AI832" s="25"/>
      <c r="AJ832" s="25"/>
      <c r="AK832" s="25"/>
      <c r="AY832" s="617"/>
      <c r="BK832" s="356"/>
      <c r="BL832" s="356"/>
      <c r="BM832" s="356"/>
      <c r="BN832" s="356"/>
      <c r="BO832" s="356"/>
      <c r="BP832" s="356"/>
      <c r="BQ832" s="356"/>
      <c r="BR832" s="356"/>
      <c r="BS832" s="356"/>
      <c r="CQ832" s="617"/>
      <c r="DH832" s="520"/>
      <c r="DI832" s="520"/>
      <c r="DN832" s="603"/>
    </row>
    <row r="833" spans="1:118" s="355" customFormat="1" ht="12.75">
      <c r="A833" s="1">
        <f t="shared" si="1022"/>
        <v>2037</v>
      </c>
      <c r="B833" s="560">
        <f>[3]Demand!C1146</f>
        <v>8.68</v>
      </c>
      <c r="C833" s="560">
        <f>[3]Demand!D1146</f>
        <v>5.93</v>
      </c>
      <c r="D833" s="560">
        <f>[3]Demand!E1146</f>
        <v>6.02</v>
      </c>
      <c r="E833" s="560">
        <f>[3]Demand!F1146</f>
        <v>5.69</v>
      </c>
      <c r="F833" s="560">
        <f>[3]Demand!G1146</f>
        <v>7.32</v>
      </c>
      <c r="G833" s="560">
        <f>[3]Demand!H1146</f>
        <v>7.65</v>
      </c>
      <c r="H833" s="560">
        <f>[3]Demand!I1146</f>
        <v>7.96</v>
      </c>
      <c r="I833" s="560">
        <f>[3]Demand!J1146</f>
        <v>7.51</v>
      </c>
      <c r="J833" s="560">
        <f>[3]Demand!K1146</f>
        <v>6.64</v>
      </c>
      <c r="K833" s="560">
        <f>[3]Demand!L1146</f>
        <v>6.42</v>
      </c>
      <c r="L833" s="560">
        <f>[3]Demand!M1146</f>
        <v>5.86</v>
      </c>
      <c r="M833" s="560">
        <f>[3]Demand!N1146</f>
        <v>7.87</v>
      </c>
      <c r="N833" s="312">
        <f t="shared" si="1020"/>
        <v>8.68</v>
      </c>
      <c r="O833" s="29"/>
      <c r="P833" s="1">
        <f t="shared" si="1023"/>
        <v>2037</v>
      </c>
      <c r="Q833" s="560">
        <f>[3]Demand!S1146</f>
        <v>7.79</v>
      </c>
      <c r="R833" s="560">
        <f>[3]Demand!T1146</f>
        <v>8.57</v>
      </c>
      <c r="S833" s="560">
        <f>[3]Demand!U1146</f>
        <v>5.84</v>
      </c>
      <c r="T833" s="560">
        <f>[3]Demand!V1146</f>
        <v>6.09</v>
      </c>
      <c r="U833" s="560">
        <f>[3]Demand!W1146</f>
        <v>5.86</v>
      </c>
      <c r="V833" s="560">
        <f>[3]Demand!X1146</f>
        <v>7.43</v>
      </c>
      <c r="W833" s="560">
        <f>[3]Demand!Y1146</f>
        <v>7.9</v>
      </c>
      <c r="X833" s="560">
        <f>[3]Demand!Z1146</f>
        <v>8.15</v>
      </c>
      <c r="Y833" s="560">
        <f>[3]Demand!AA1146</f>
        <v>7.81</v>
      </c>
      <c r="Z833" s="560">
        <f>[3]Demand!AB1146</f>
        <v>6.97</v>
      </c>
      <c r="AA833" s="560">
        <f>[3]Demand!AC1146</f>
        <v>6.65</v>
      </c>
      <c r="AB833" s="560">
        <f>[3]Demand!AD1146</f>
        <v>6.25</v>
      </c>
      <c r="AC833" s="32"/>
      <c r="AD833" s="51"/>
      <c r="AE833" s="32"/>
      <c r="AF833" s="32"/>
      <c r="AG833" s="49"/>
      <c r="AH833" s="49"/>
      <c r="AI833" s="25"/>
      <c r="AJ833" s="25"/>
      <c r="AK833" s="25"/>
      <c r="AY833" s="617"/>
      <c r="BK833" s="356"/>
      <c r="BL833" s="356"/>
      <c r="BM833" s="356"/>
      <c r="BN833" s="356"/>
      <c r="BO833" s="356"/>
      <c r="BP833" s="356"/>
      <c r="BQ833" s="356"/>
      <c r="BR833" s="356"/>
      <c r="BS833" s="356"/>
      <c r="CQ833" s="617"/>
      <c r="DH833" s="520"/>
      <c r="DI833" s="520"/>
      <c r="DN833" s="603"/>
    </row>
    <row r="834" spans="1:118" s="355" customFormat="1" ht="12.75">
      <c r="A834" s="1">
        <f t="shared" si="1022"/>
        <v>2038</v>
      </c>
      <c r="B834" s="560">
        <f>[3]Demand!C1147</f>
        <v>8.7799999999999994</v>
      </c>
      <c r="C834" s="560">
        <f>[3]Demand!D1147</f>
        <v>5.93</v>
      </c>
      <c r="D834" s="560">
        <f>[3]Demand!E1147</f>
        <v>6.06</v>
      </c>
      <c r="E834" s="560">
        <f>[3]Demand!F1147</f>
        <v>5.74</v>
      </c>
      <c r="F834" s="560">
        <f>[3]Demand!G1147</f>
        <v>7.36</v>
      </c>
      <c r="G834" s="560">
        <f>[3]Demand!H1147</f>
        <v>7.7</v>
      </c>
      <c r="H834" s="560">
        <f>[3]Demand!I1147</f>
        <v>7.99</v>
      </c>
      <c r="I834" s="560">
        <f>[3]Demand!J1147</f>
        <v>7.56</v>
      </c>
      <c r="J834" s="560">
        <f>[3]Demand!K1147</f>
        <v>6.67</v>
      </c>
      <c r="K834" s="560">
        <f>[3]Demand!L1147</f>
        <v>6.46</v>
      </c>
      <c r="L834" s="560">
        <f>[3]Demand!M1147</f>
        <v>5.91</v>
      </c>
      <c r="M834" s="560">
        <f>[3]Demand!N1147</f>
        <v>7.97</v>
      </c>
      <c r="N834" s="312">
        <f t="shared" si="1020"/>
        <v>8.7799999999999994</v>
      </c>
      <c r="O834" s="29"/>
      <c r="P834" s="1">
        <f t="shared" si="1023"/>
        <v>2038</v>
      </c>
      <c r="Q834" s="560">
        <f>[3]Demand!S1147</f>
        <v>7.89</v>
      </c>
      <c r="R834" s="560">
        <f>[3]Demand!T1147</f>
        <v>8.66</v>
      </c>
      <c r="S834" s="560">
        <f>[3]Demand!U1147</f>
        <v>5.84</v>
      </c>
      <c r="T834" s="560">
        <f>[3]Demand!V1147</f>
        <v>6.12</v>
      </c>
      <c r="U834" s="560">
        <f>[3]Demand!W1147</f>
        <v>5.91</v>
      </c>
      <c r="V834" s="560">
        <f>[3]Demand!X1147</f>
        <v>7.47</v>
      </c>
      <c r="W834" s="560">
        <f>[3]Demand!Y1147</f>
        <v>7.95</v>
      </c>
      <c r="X834" s="560">
        <f>[3]Demand!Z1147</f>
        <v>8.19</v>
      </c>
      <c r="Y834" s="560">
        <f>[3]Demand!AA1147</f>
        <v>7.85</v>
      </c>
      <c r="Z834" s="560">
        <f>[3]Demand!AB1147</f>
        <v>6.99</v>
      </c>
      <c r="AA834" s="560">
        <f>[3]Demand!AC1147</f>
        <v>6.69</v>
      </c>
      <c r="AB834" s="560">
        <f>[3]Demand!AD1147</f>
        <v>6.3</v>
      </c>
      <c r="AC834" s="32"/>
      <c r="AD834" s="51"/>
      <c r="AE834" s="32"/>
      <c r="AF834" s="32"/>
      <c r="AG834" s="32"/>
      <c r="AI834" s="25"/>
      <c r="AJ834" s="25"/>
      <c r="AK834" s="25"/>
      <c r="AY834" s="617"/>
      <c r="BK834" s="356"/>
      <c r="BL834" s="356"/>
      <c r="BM834" s="356"/>
      <c r="BN834" s="356"/>
      <c r="BO834" s="356"/>
      <c r="BP834" s="356"/>
      <c r="BQ834" s="356"/>
      <c r="BR834" s="356"/>
      <c r="BS834" s="356"/>
      <c r="CQ834" s="617"/>
      <c r="DH834" s="520"/>
      <c r="DI834" s="520"/>
      <c r="DN834" s="603"/>
    </row>
    <row r="835" spans="1:118" s="355" customFormat="1" ht="12.75">
      <c r="A835" s="1">
        <f t="shared" si="1022"/>
        <v>2039</v>
      </c>
      <c r="B835" s="560">
        <f>[3]Demand!C1148</f>
        <v>8.8699999999999992</v>
      </c>
      <c r="C835" s="560">
        <f>[3]Demand!D1148</f>
        <v>5.93</v>
      </c>
      <c r="D835" s="560">
        <f>[3]Demand!E1148</f>
        <v>6.1</v>
      </c>
      <c r="E835" s="560">
        <f>[3]Demand!F1148</f>
        <v>5.79</v>
      </c>
      <c r="F835" s="560">
        <f>[3]Demand!G1148</f>
        <v>7.4</v>
      </c>
      <c r="G835" s="560">
        <f>[3]Demand!H1148</f>
        <v>7.74</v>
      </c>
      <c r="H835" s="560">
        <f>[3]Demand!I1148</f>
        <v>8.0299999999999994</v>
      </c>
      <c r="I835" s="560">
        <f>[3]Demand!J1148</f>
        <v>7.61</v>
      </c>
      <c r="J835" s="560">
        <f>[3]Demand!K1148</f>
        <v>6.69</v>
      </c>
      <c r="K835" s="560">
        <f>[3]Demand!L1148</f>
        <v>6.49</v>
      </c>
      <c r="L835" s="560">
        <f>[3]Demand!M1148</f>
        <v>5.95</v>
      </c>
      <c r="M835" s="560">
        <f>[3]Demand!N1148</f>
        <v>8.06</v>
      </c>
      <c r="N835" s="312">
        <f t="shared" si="1020"/>
        <v>8.8699999999999992</v>
      </c>
      <c r="O835" s="29"/>
      <c r="P835" s="1">
        <f t="shared" si="1023"/>
        <v>2039</v>
      </c>
      <c r="Q835" s="560">
        <f>[3]Demand!S1148</f>
        <v>7.98</v>
      </c>
      <c r="R835" s="560">
        <f>[3]Demand!T1148</f>
        <v>8.76</v>
      </c>
      <c r="S835" s="560">
        <f>[3]Demand!U1148</f>
        <v>5.84</v>
      </c>
      <c r="T835" s="560">
        <f>[3]Demand!V1148</f>
        <v>6.16</v>
      </c>
      <c r="U835" s="560">
        <f>[3]Demand!W1148</f>
        <v>5.96</v>
      </c>
      <c r="V835" s="560">
        <f>[3]Demand!X1148</f>
        <v>7.51</v>
      </c>
      <c r="W835" s="560">
        <f>[3]Demand!Y1148</f>
        <v>8</v>
      </c>
      <c r="X835" s="560">
        <f>[3]Demand!Z1148</f>
        <v>8.23</v>
      </c>
      <c r="Y835" s="560">
        <f>[3]Demand!AA1148</f>
        <v>7.9</v>
      </c>
      <c r="Z835" s="560">
        <f>[3]Demand!AB1148</f>
        <v>7.02</v>
      </c>
      <c r="AA835" s="560">
        <f>[3]Demand!AC1148</f>
        <v>6.73</v>
      </c>
      <c r="AB835" s="560">
        <f>[3]Demand!AD1148</f>
        <v>6.35</v>
      </c>
      <c r="AC835" s="32"/>
      <c r="AD835" s="51"/>
      <c r="AE835" s="32"/>
      <c r="AF835" s="32"/>
      <c r="AG835" s="32"/>
      <c r="AI835" s="25"/>
      <c r="AJ835" s="25"/>
      <c r="AK835" s="25"/>
      <c r="AY835" s="617"/>
      <c r="BK835" s="356"/>
      <c r="BL835" s="356"/>
      <c r="BM835" s="356"/>
      <c r="BN835" s="356"/>
      <c r="BO835" s="356"/>
      <c r="BP835" s="356"/>
      <c r="BQ835" s="356"/>
      <c r="BR835" s="356"/>
      <c r="BS835" s="356"/>
      <c r="CQ835" s="617"/>
      <c r="DH835" s="520"/>
      <c r="DI835" s="520"/>
      <c r="DN835" s="603"/>
    </row>
    <row r="836" spans="1:118" s="355" customFormat="1" ht="12.75">
      <c r="A836" s="1">
        <f t="shared" si="1022"/>
        <v>2040</v>
      </c>
      <c r="B836" s="560">
        <f>[3]Demand!C1149</f>
        <v>8.9700000000000006</v>
      </c>
      <c r="C836" s="560">
        <f>[3]Demand!D1149</f>
        <v>5.93</v>
      </c>
      <c r="D836" s="560">
        <f>[3]Demand!E1149</f>
        <v>6.14</v>
      </c>
      <c r="E836" s="560">
        <f>[3]Demand!F1149</f>
        <v>5.83</v>
      </c>
      <c r="F836" s="560">
        <f>[3]Demand!G1149</f>
        <v>7.44</v>
      </c>
      <c r="G836" s="560">
        <f>[3]Demand!H1149</f>
        <v>7.79</v>
      </c>
      <c r="H836" s="560">
        <f>[3]Demand!I1149</f>
        <v>8.07</v>
      </c>
      <c r="I836" s="560">
        <f>[3]Demand!J1149</f>
        <v>7.65</v>
      </c>
      <c r="J836" s="560">
        <f>[3]Demand!K1149</f>
        <v>6.71</v>
      </c>
      <c r="K836" s="560">
        <f>[3]Demand!L1149</f>
        <v>6.53</v>
      </c>
      <c r="L836" s="560">
        <f>[3]Demand!M1149</f>
        <v>6</v>
      </c>
      <c r="M836" s="560">
        <f>[3]Demand!N1149</f>
        <v>8.16</v>
      </c>
      <c r="N836" s="312">
        <f t="shared" si="1020"/>
        <v>8.9700000000000006</v>
      </c>
      <c r="O836" s="29"/>
      <c r="P836" s="1">
        <f t="shared" si="1023"/>
        <v>2040</v>
      </c>
      <c r="Q836" s="560">
        <f>[3]Demand!S1149</f>
        <v>8.08</v>
      </c>
      <c r="R836" s="560">
        <f>[3]Demand!T1149</f>
        <v>8.86</v>
      </c>
      <c r="S836" s="560">
        <f>[3]Demand!U1149</f>
        <v>5.84</v>
      </c>
      <c r="T836" s="560">
        <f>[3]Demand!V1149</f>
        <v>6.2</v>
      </c>
      <c r="U836" s="560">
        <f>[3]Demand!W1149</f>
        <v>6</v>
      </c>
      <c r="V836" s="560">
        <f>[3]Demand!X1149</f>
        <v>7.55</v>
      </c>
      <c r="W836" s="560">
        <f>[3]Demand!Y1149</f>
        <v>8.0500000000000007</v>
      </c>
      <c r="X836" s="560">
        <f>[3]Demand!Z1149</f>
        <v>8.27</v>
      </c>
      <c r="Y836" s="560">
        <f>[3]Demand!AA1149</f>
        <v>7.95</v>
      </c>
      <c r="Z836" s="560">
        <f>[3]Demand!AB1149</f>
        <v>7.04</v>
      </c>
      <c r="AA836" s="560">
        <f>[3]Demand!AC1149</f>
        <v>6.77</v>
      </c>
      <c r="AB836" s="560">
        <f>[3]Demand!AD1149</f>
        <v>6.4</v>
      </c>
      <c r="AC836" s="32"/>
      <c r="AD836" s="51"/>
      <c r="AE836" s="32"/>
      <c r="AF836" s="32"/>
      <c r="AG836" s="32"/>
      <c r="AI836" s="25"/>
      <c r="AJ836" s="25"/>
      <c r="AK836" s="25"/>
      <c r="AY836" s="617"/>
      <c r="BK836" s="356"/>
      <c r="BL836" s="356"/>
      <c r="BM836" s="356"/>
      <c r="BN836" s="356"/>
      <c r="BO836" s="356"/>
      <c r="BP836" s="356"/>
      <c r="BQ836" s="356"/>
      <c r="BR836" s="356"/>
      <c r="BS836" s="356"/>
      <c r="CQ836" s="617"/>
      <c r="DH836" s="520"/>
      <c r="DI836" s="520"/>
      <c r="DN836" s="603"/>
    </row>
    <row r="837" spans="1:118" s="355" customFormat="1" ht="12.75">
      <c r="A837" s="1">
        <f t="shared" si="1022"/>
        <v>2041</v>
      </c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32"/>
      <c r="O837" s="29"/>
      <c r="P837" s="1">
        <f t="shared" si="1023"/>
        <v>2041</v>
      </c>
      <c r="Q837" s="560">
        <f>[3]Demand!S1150</f>
        <v>8.18</v>
      </c>
      <c r="R837" s="560">
        <f>[3]Demand!T1150</f>
        <v>0</v>
      </c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32"/>
      <c r="AD837" s="51"/>
      <c r="AE837" s="32"/>
      <c r="AF837" s="32"/>
      <c r="AG837" s="32"/>
      <c r="AI837" s="25"/>
      <c r="AJ837" s="25"/>
      <c r="AK837" s="25"/>
      <c r="AY837" s="617"/>
      <c r="BK837" s="356"/>
      <c r="BL837" s="356"/>
      <c r="BM837" s="356"/>
      <c r="BN837" s="356"/>
      <c r="BO837" s="356"/>
      <c r="BP837" s="356"/>
      <c r="BQ837" s="356"/>
      <c r="BR837" s="356"/>
      <c r="BS837" s="356"/>
      <c r="CQ837" s="617"/>
      <c r="DH837" s="520"/>
      <c r="DI837" s="520"/>
      <c r="DN837" s="603"/>
    </row>
    <row r="838" spans="1:118" s="355" customFormat="1" ht="12.75">
      <c r="A838" s="1">
        <f t="shared" si="1022"/>
        <v>2042</v>
      </c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32"/>
      <c r="O838" s="29"/>
      <c r="P838" s="1">
        <f t="shared" si="1023"/>
        <v>2042</v>
      </c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32"/>
      <c r="AD838" s="51"/>
      <c r="AE838" s="32"/>
      <c r="AF838" s="32"/>
      <c r="AG838" s="32"/>
      <c r="AI838" s="25"/>
      <c r="AJ838" s="25"/>
      <c r="AK838" s="25"/>
      <c r="AY838" s="617"/>
      <c r="BK838" s="356"/>
      <c r="BL838" s="356"/>
      <c r="BM838" s="356"/>
      <c r="BN838" s="356"/>
      <c r="BO838" s="356"/>
      <c r="BP838" s="356"/>
      <c r="BQ838" s="356"/>
      <c r="BR838" s="356"/>
      <c r="BS838" s="356"/>
      <c r="CQ838" s="617"/>
      <c r="DH838" s="520"/>
      <c r="DI838" s="520"/>
      <c r="DN838" s="603"/>
    </row>
    <row r="839" spans="1:118" s="355" customFormat="1" ht="12.75">
      <c r="A839" s="1">
        <f t="shared" si="1022"/>
        <v>2043</v>
      </c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32"/>
      <c r="O839" s="29"/>
      <c r="P839" s="1">
        <f t="shared" si="1023"/>
        <v>2043</v>
      </c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32"/>
      <c r="AD839" s="51"/>
      <c r="AE839" s="32"/>
      <c r="AF839" s="32"/>
      <c r="AG839" s="32"/>
      <c r="AI839" s="25"/>
      <c r="AJ839" s="25"/>
      <c r="AK839" s="25"/>
      <c r="AY839" s="617"/>
      <c r="BK839" s="356"/>
      <c r="BL839" s="356"/>
      <c r="BM839" s="356"/>
      <c r="BN839" s="356"/>
      <c r="BO839" s="356"/>
      <c r="BP839" s="356"/>
      <c r="BQ839" s="356"/>
      <c r="BR839" s="356"/>
      <c r="BS839" s="356"/>
      <c r="CQ839" s="617"/>
      <c r="DH839" s="520"/>
      <c r="DI839" s="520"/>
      <c r="DN839" s="603"/>
    </row>
    <row r="840" spans="1:118" s="355" customFormat="1" ht="12.75">
      <c r="A840" s="1">
        <f t="shared" si="1022"/>
        <v>2044</v>
      </c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32"/>
      <c r="O840" s="29"/>
      <c r="P840" s="1">
        <f t="shared" si="1023"/>
        <v>2044</v>
      </c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32"/>
      <c r="AD840" s="51"/>
      <c r="AE840" s="32"/>
      <c r="AF840" s="32"/>
      <c r="AG840" s="32"/>
      <c r="AI840" s="25"/>
      <c r="AJ840" s="25"/>
      <c r="AK840" s="25"/>
      <c r="AY840" s="617"/>
      <c r="BK840" s="356"/>
      <c r="BL840" s="356"/>
      <c r="BM840" s="356"/>
      <c r="BN840" s="356"/>
      <c r="BO840" s="356"/>
      <c r="BP840" s="356"/>
      <c r="BQ840" s="356"/>
      <c r="BR840" s="356"/>
      <c r="BS840" s="356"/>
      <c r="CQ840" s="617"/>
      <c r="DH840" s="520"/>
      <c r="DI840" s="520"/>
      <c r="DN840" s="603"/>
    </row>
    <row r="841" spans="1:118" s="355" customFormat="1" ht="10.5" customHeight="1">
      <c r="A841" s="1">
        <f t="shared" si="1022"/>
        <v>2045</v>
      </c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32"/>
      <c r="O841" s="29"/>
      <c r="P841" s="1">
        <f>A841</f>
        <v>2045</v>
      </c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32"/>
      <c r="AD841" s="51"/>
      <c r="AE841" s="32"/>
      <c r="AF841" s="32"/>
      <c r="AG841" s="32"/>
      <c r="AI841" s="25"/>
      <c r="AJ841" s="25"/>
      <c r="AK841" s="25"/>
      <c r="AY841" s="617"/>
      <c r="BK841" s="356"/>
      <c r="BL841" s="356"/>
      <c r="BM841" s="356"/>
      <c r="BN841" s="356"/>
      <c r="BO841" s="356"/>
      <c r="BP841" s="356"/>
      <c r="BQ841" s="356"/>
      <c r="BR841" s="356"/>
      <c r="BS841" s="356"/>
      <c r="CQ841" s="617"/>
      <c r="DH841" s="520"/>
      <c r="DI841" s="520"/>
      <c r="DN841" s="603"/>
    </row>
    <row r="842" spans="1:118" s="355" customFormat="1" ht="10.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51"/>
      <c r="AE842" s="32"/>
      <c r="AF842" s="32"/>
      <c r="AG842" s="32"/>
      <c r="AI842" s="25"/>
      <c r="AJ842" s="25"/>
      <c r="AK842" s="25"/>
      <c r="AY842" s="617"/>
      <c r="BK842" s="356"/>
      <c r="BL842" s="356"/>
      <c r="BM842" s="356"/>
      <c r="BN842" s="356"/>
      <c r="BO842" s="356"/>
      <c r="BP842" s="356"/>
      <c r="BQ842" s="356"/>
      <c r="BR842" s="356"/>
      <c r="BS842" s="356"/>
      <c r="CQ842" s="617"/>
      <c r="DH842" s="520"/>
      <c r="DI842" s="520"/>
      <c r="DN842" s="603"/>
    </row>
    <row r="843" spans="1:118" s="355" customFormat="1" ht="10.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51"/>
      <c r="AE843" s="32"/>
      <c r="AF843" s="32"/>
      <c r="AG843" s="32"/>
      <c r="AI843" s="25"/>
      <c r="AJ843" s="25"/>
      <c r="AK843" s="25"/>
      <c r="AY843" s="617"/>
      <c r="BK843" s="356"/>
      <c r="BL843" s="356"/>
      <c r="BM843" s="356"/>
      <c r="BN843" s="356"/>
      <c r="BO843" s="356"/>
      <c r="BP843" s="356"/>
      <c r="BQ843" s="356"/>
      <c r="BR843" s="356"/>
      <c r="BS843" s="356"/>
      <c r="CQ843" s="617"/>
      <c r="DH843" s="520"/>
      <c r="DI843" s="520"/>
      <c r="DN843" s="603"/>
    </row>
    <row r="844" spans="1:118" s="355" customFormat="1" ht="10.5" customHeight="1">
      <c r="A844" s="232" t="s">
        <v>181</v>
      </c>
      <c r="B844" s="341"/>
      <c r="C844" s="341"/>
      <c r="D844" s="341"/>
      <c r="E844" s="341"/>
      <c r="F844" s="296"/>
      <c r="G844" s="350"/>
      <c r="H844" s="271"/>
      <c r="I844" s="271"/>
      <c r="J844" s="342" t="s">
        <v>23</v>
      </c>
      <c r="K844" s="341"/>
      <c r="L844" s="341"/>
      <c r="M844" s="341"/>
      <c r="N844" s="297" t="s">
        <v>22</v>
      </c>
      <c r="O844" s="172"/>
      <c r="P844" s="351" t="str">
        <f>A844&amp;"   (BILLING)"</f>
        <v>500-RCID Base 37 MW - 120 MW Sale   (BILLING)</v>
      </c>
      <c r="Q844" s="343"/>
      <c r="R844" s="343"/>
      <c r="S844" s="343"/>
      <c r="T844" s="343"/>
      <c r="U844" s="343"/>
      <c r="V844" s="343"/>
      <c r="W844" s="352" t="s">
        <v>38</v>
      </c>
      <c r="X844" s="343"/>
      <c r="Y844" s="352" t="s">
        <v>109</v>
      </c>
      <c r="Z844" s="343"/>
      <c r="AA844" s="343"/>
      <c r="AB844" s="343"/>
      <c r="AC844" s="297" t="s">
        <v>22</v>
      </c>
      <c r="AD844" s="51"/>
      <c r="AE844" s="32"/>
      <c r="AF844" s="32"/>
      <c r="AG844" s="259"/>
      <c r="AH844" s="259"/>
      <c r="AI844" s="25"/>
      <c r="AJ844" s="25"/>
      <c r="AK844" s="25"/>
      <c r="AY844" s="617"/>
      <c r="BK844" s="356"/>
      <c r="BL844" s="356"/>
      <c r="BM844" s="356"/>
      <c r="BN844" s="356"/>
      <c r="BO844" s="356"/>
      <c r="BP844" s="356"/>
      <c r="BQ844" s="356"/>
      <c r="BR844" s="356"/>
      <c r="BS844" s="356"/>
      <c r="CQ844" s="617"/>
      <c r="DH844" s="520"/>
      <c r="DI844" s="520"/>
      <c r="DN844" s="603"/>
    </row>
    <row r="845" spans="1:118" s="355" customFormat="1" ht="10.5" customHeight="1">
      <c r="A845" s="260" t="s">
        <v>2</v>
      </c>
      <c r="B845" s="344" t="s">
        <v>3</v>
      </c>
      <c r="C845" s="344" t="s">
        <v>4</v>
      </c>
      <c r="D845" s="344" t="s">
        <v>5</v>
      </c>
      <c r="E845" s="344" t="s">
        <v>6</v>
      </c>
      <c r="F845" s="344" t="s">
        <v>7</v>
      </c>
      <c r="G845" s="344" t="s">
        <v>8</v>
      </c>
      <c r="H845" s="344" t="s">
        <v>9</v>
      </c>
      <c r="I845" s="344" t="s">
        <v>10</v>
      </c>
      <c r="J845" s="344" t="s">
        <v>11</v>
      </c>
      <c r="K845" s="344" t="s">
        <v>12</v>
      </c>
      <c r="L845" s="344" t="s">
        <v>13</v>
      </c>
      <c r="M845" s="344" t="s">
        <v>14</v>
      </c>
      <c r="N845" s="299" t="s">
        <v>15</v>
      </c>
      <c r="O845" s="300"/>
      <c r="P845" s="301" t="s">
        <v>2</v>
      </c>
      <c r="Q845" s="345" t="s">
        <v>3</v>
      </c>
      <c r="R845" s="345" t="s">
        <v>4</v>
      </c>
      <c r="S845" s="345" t="s">
        <v>5</v>
      </c>
      <c r="T845" s="345" t="s">
        <v>6</v>
      </c>
      <c r="U845" s="345" t="s">
        <v>7</v>
      </c>
      <c r="V845" s="345" t="s">
        <v>8</v>
      </c>
      <c r="W845" s="345" t="s">
        <v>9</v>
      </c>
      <c r="X845" s="345" t="s">
        <v>10</v>
      </c>
      <c r="Y845" s="345" t="s">
        <v>11</v>
      </c>
      <c r="Z845" s="345" t="s">
        <v>12</v>
      </c>
      <c r="AA845" s="345" t="s">
        <v>13</v>
      </c>
      <c r="AB845" s="345" t="s">
        <v>14</v>
      </c>
      <c r="AC845" s="299" t="s">
        <v>15</v>
      </c>
      <c r="AD845" s="51"/>
      <c r="AE845" s="32"/>
      <c r="AF845" s="32"/>
      <c r="AG845" s="262"/>
      <c r="AH845" s="262"/>
      <c r="AI845" s="25"/>
      <c r="AJ845" s="25"/>
      <c r="AK845" s="25"/>
      <c r="AY845" s="617"/>
      <c r="BK845" s="356"/>
      <c r="BL845" s="356"/>
      <c r="BM845" s="356"/>
      <c r="BN845" s="356"/>
      <c r="BO845" s="356"/>
      <c r="BP845" s="356"/>
      <c r="BQ845" s="356"/>
      <c r="BR845" s="356"/>
      <c r="BS845" s="356"/>
      <c r="CQ845" s="617"/>
      <c r="DH845" s="520"/>
      <c r="DI845" s="520"/>
      <c r="DN845" s="603"/>
    </row>
    <row r="846" spans="1:118" s="355" customFormat="1" ht="12.75">
      <c r="A846" s="1">
        <f>A806</f>
        <v>2010</v>
      </c>
      <c r="B846" s="348">
        <v>70</v>
      </c>
      <c r="C846" s="348">
        <v>70</v>
      </c>
      <c r="D846" s="348">
        <v>109</v>
      </c>
      <c r="E846" s="348">
        <v>50</v>
      </c>
      <c r="F846" s="348">
        <v>45</v>
      </c>
      <c r="G846" s="348">
        <v>102</v>
      </c>
      <c r="H846" s="348">
        <v>120</v>
      </c>
      <c r="I846" s="348">
        <v>120</v>
      </c>
      <c r="J846" s="348">
        <v>96</v>
      </c>
      <c r="K846" s="348">
        <v>40</v>
      </c>
      <c r="L846" s="348">
        <v>31</v>
      </c>
      <c r="M846" s="348">
        <v>76</v>
      </c>
      <c r="N846" s="303">
        <f t="shared" ref="N846:N866" si="1024">SUM(B846:M846)</f>
        <v>929</v>
      </c>
      <c r="O846" s="29"/>
      <c r="P846" s="1">
        <f>A846</f>
        <v>2010</v>
      </c>
      <c r="Q846" s="35">
        <v>80</v>
      </c>
      <c r="R846" s="35">
        <v>71</v>
      </c>
      <c r="S846" s="35">
        <v>76</v>
      </c>
      <c r="T846" s="35">
        <v>119</v>
      </c>
      <c r="U846" s="35">
        <v>90</v>
      </c>
      <c r="V846" s="35">
        <v>97</v>
      </c>
      <c r="W846" s="35">
        <v>102</v>
      </c>
      <c r="X846" s="35">
        <v>119</v>
      </c>
      <c r="Y846" s="35">
        <v>119</v>
      </c>
      <c r="Z846" s="35">
        <v>95</v>
      </c>
      <c r="AA846" s="35">
        <v>92</v>
      </c>
      <c r="AB846" s="35">
        <v>84</v>
      </c>
      <c r="AC846" s="303">
        <f t="shared" ref="AC846:AC866" si="1025">SUM(Q846:AB846)</f>
        <v>1144</v>
      </c>
      <c r="AD846" s="51"/>
      <c r="AE846" s="32"/>
      <c r="AF846" s="32"/>
      <c r="AG846" s="25"/>
      <c r="AH846" s="25"/>
      <c r="AI846" s="25"/>
      <c r="AJ846" s="25"/>
      <c r="AK846" s="25"/>
      <c r="AY846" s="617"/>
      <c r="BK846" s="356"/>
      <c r="BL846" s="356"/>
      <c r="BM846" s="356"/>
      <c r="BN846" s="356"/>
      <c r="BO846" s="356"/>
      <c r="BP846" s="356"/>
      <c r="BQ846" s="356"/>
      <c r="BR846" s="356"/>
      <c r="BS846" s="356"/>
      <c r="CQ846" s="617"/>
      <c r="DH846" s="520"/>
      <c r="DI846" s="520"/>
      <c r="DN846" s="603"/>
    </row>
    <row r="847" spans="1:118" s="355" customFormat="1" ht="12.75">
      <c r="A847" s="1">
        <f t="shared" ref="A847:A881" si="1026">A807</f>
        <v>2011</v>
      </c>
      <c r="B847" s="348">
        <v>37</v>
      </c>
      <c r="C847" s="492">
        <v>41</v>
      </c>
      <c r="D847" s="492">
        <v>52</v>
      </c>
      <c r="E847" s="492">
        <v>56</v>
      </c>
      <c r="F847" s="492">
        <v>60</v>
      </c>
      <c r="G847" s="492">
        <v>68</v>
      </c>
      <c r="H847" s="492">
        <v>84</v>
      </c>
      <c r="I847" s="492">
        <v>71</v>
      </c>
      <c r="J847" s="492">
        <v>63</v>
      </c>
      <c r="K847" s="492">
        <v>61</v>
      </c>
      <c r="L847" s="492">
        <v>48</v>
      </c>
      <c r="M847" s="492">
        <v>44</v>
      </c>
      <c r="N847" s="303">
        <f t="shared" si="1024"/>
        <v>685</v>
      </c>
      <c r="O847" s="29"/>
      <c r="P847" s="1">
        <f t="shared" ref="P847:P881" si="1027">A847</f>
        <v>2011</v>
      </c>
      <c r="Q847" s="35">
        <f t="shared" ref="Q847" si="1028">+M846</f>
        <v>76</v>
      </c>
      <c r="R847" s="35">
        <f t="shared" ref="R847" si="1029">+B847</f>
        <v>37</v>
      </c>
      <c r="S847" s="349">
        <f t="shared" ref="S847" si="1030">+C847</f>
        <v>41</v>
      </c>
      <c r="T847" s="349">
        <f t="shared" ref="T847" si="1031">+D847</f>
        <v>52</v>
      </c>
      <c r="U847" s="349">
        <f t="shared" ref="U847" si="1032">+E847</f>
        <v>56</v>
      </c>
      <c r="V847" s="349">
        <f t="shared" ref="V847" si="1033">+F847</f>
        <v>60</v>
      </c>
      <c r="W847" s="349">
        <f t="shared" ref="W847" si="1034">+G847</f>
        <v>68</v>
      </c>
      <c r="X847" s="349">
        <f t="shared" ref="X847" si="1035">+H847</f>
        <v>84</v>
      </c>
      <c r="Y847" s="349">
        <f t="shared" ref="Y847" si="1036">+I847</f>
        <v>71</v>
      </c>
      <c r="Z847" s="349">
        <f t="shared" ref="Z847" si="1037">+J847</f>
        <v>63</v>
      </c>
      <c r="AA847" s="349">
        <f t="shared" ref="AA847" si="1038">+K847</f>
        <v>61</v>
      </c>
      <c r="AB847" s="349">
        <f t="shared" ref="AB847" si="1039">+L847</f>
        <v>48</v>
      </c>
      <c r="AC847" s="303">
        <f t="shared" si="1025"/>
        <v>717</v>
      </c>
      <c r="AD847" s="51"/>
      <c r="AE847" s="32"/>
      <c r="AF847" s="32"/>
      <c r="AG847" s="25"/>
      <c r="AH847" s="25"/>
      <c r="AI847" s="25"/>
      <c r="AJ847" s="25"/>
      <c r="AK847" s="25"/>
      <c r="AY847" s="617"/>
      <c r="BK847" s="356"/>
      <c r="BL847" s="356"/>
      <c r="BM847" s="356"/>
      <c r="BN847" s="356"/>
      <c r="BO847" s="356"/>
      <c r="BP847" s="356"/>
      <c r="BQ847" s="356"/>
      <c r="BR847" s="356"/>
      <c r="BS847" s="356"/>
      <c r="CQ847" s="617"/>
      <c r="DH847" s="520"/>
      <c r="DI847" s="520"/>
      <c r="DN847" s="603"/>
    </row>
    <row r="848" spans="1:118" s="355" customFormat="1" ht="12.75">
      <c r="A848" s="1">
        <f t="shared" si="1026"/>
        <v>2012</v>
      </c>
      <c r="B848" s="96">
        <f>[1]MW!C762</f>
        <v>37</v>
      </c>
      <c r="C848" s="96">
        <f>[1]MW!D762</f>
        <v>43</v>
      </c>
      <c r="D848" s="96">
        <f>[1]MW!E762</f>
        <v>54</v>
      </c>
      <c r="E848" s="96">
        <f>[1]MW!F762</f>
        <v>58</v>
      </c>
      <c r="F848" s="593">
        <f>[1]MW!G762</f>
        <v>62</v>
      </c>
      <c r="G848" s="593">
        <f>[1]MW!H762</f>
        <v>70</v>
      </c>
      <c r="H848" s="593">
        <f>[1]MW!I762</f>
        <v>86</v>
      </c>
      <c r="I848" s="593">
        <f>[1]MW!J762</f>
        <v>74</v>
      </c>
      <c r="J848" s="593">
        <f>[1]MW!K762</f>
        <v>66</v>
      </c>
      <c r="K848" s="593">
        <f>[1]MW!L762</f>
        <v>64</v>
      </c>
      <c r="L848" s="593">
        <f>[1]MW!M762</f>
        <v>51</v>
      </c>
      <c r="M848" s="593">
        <f>[1]MW!N762</f>
        <v>48</v>
      </c>
      <c r="N848" s="303">
        <f t="shared" si="1024"/>
        <v>713</v>
      </c>
      <c r="O848" s="29"/>
      <c r="P848" s="1">
        <f t="shared" si="1027"/>
        <v>2012</v>
      </c>
      <c r="Q848" s="96">
        <f>[1]MW!S762</f>
        <v>44</v>
      </c>
      <c r="R848" s="96">
        <f>[1]MW!T762</f>
        <v>37</v>
      </c>
      <c r="S848" s="96">
        <f>[1]MW!U762</f>
        <v>43</v>
      </c>
      <c r="T848" s="96">
        <f>[1]MW!V762</f>
        <v>54</v>
      </c>
      <c r="U848" s="96">
        <f>[1]MW!W762</f>
        <v>58</v>
      </c>
      <c r="V848" s="593">
        <f>[1]MW!X762</f>
        <v>62</v>
      </c>
      <c r="W848" s="593">
        <f>[1]MW!Y762</f>
        <v>70</v>
      </c>
      <c r="X848" s="593">
        <f>[1]MW!Z762</f>
        <v>86</v>
      </c>
      <c r="Y848" s="593">
        <f>[1]MW!AA762</f>
        <v>74</v>
      </c>
      <c r="Z848" s="593">
        <f>[1]MW!AB762</f>
        <v>66</v>
      </c>
      <c r="AA848" s="593">
        <f>[1]MW!AC762</f>
        <v>64</v>
      </c>
      <c r="AB848" s="593">
        <f>[1]MW!AD762</f>
        <v>51</v>
      </c>
      <c r="AC848" s="303">
        <f t="shared" si="1025"/>
        <v>709</v>
      </c>
      <c r="AD848" s="51"/>
      <c r="AE848" s="32"/>
      <c r="AF848" s="32"/>
      <c r="AG848" s="25"/>
      <c r="AH848" s="25"/>
      <c r="AI848" s="25"/>
      <c r="AJ848" s="25"/>
      <c r="AK848" s="25"/>
      <c r="AY848" s="617"/>
      <c r="BK848" s="356"/>
      <c r="BL848" s="356"/>
      <c r="BM848" s="356"/>
      <c r="BN848" s="356"/>
      <c r="BO848" s="356"/>
      <c r="BP848" s="356"/>
      <c r="BQ848" s="356"/>
      <c r="BR848" s="356"/>
      <c r="BS848" s="356"/>
      <c r="CQ848" s="617"/>
      <c r="DH848" s="520"/>
      <c r="DI848" s="520"/>
      <c r="DN848" s="603"/>
    </row>
    <row r="849" spans="1:118" s="355" customFormat="1" ht="12.75">
      <c r="A849" s="1">
        <f t="shared" si="1026"/>
        <v>2013</v>
      </c>
      <c r="B849" s="593">
        <f>[3]Demand!C842</f>
        <v>20.02</v>
      </c>
      <c r="C849" s="593">
        <f>[3]Demand!D842</f>
        <v>15.01</v>
      </c>
      <c r="D849" s="593">
        <f>[3]Demand!E842</f>
        <v>53.04</v>
      </c>
      <c r="E849" s="593">
        <f>[3]Demand!F842</f>
        <v>25.02</v>
      </c>
      <c r="F849" s="593">
        <f>[3]Demand!G842</f>
        <v>50.04</v>
      </c>
      <c r="G849" s="593">
        <f>[3]Demand!H842</f>
        <v>53.04</v>
      </c>
      <c r="H849" s="593">
        <f>[3]Demand!I842</f>
        <v>53.04</v>
      </c>
      <c r="I849" s="593">
        <f>[3]Demand!J842</f>
        <v>53.04</v>
      </c>
      <c r="J849" s="593">
        <f>[3]Demand!K842</f>
        <v>43.03</v>
      </c>
      <c r="K849" s="593">
        <f>[3]Demand!L842</f>
        <v>35.03</v>
      </c>
      <c r="L849" s="593">
        <f>[3]Demand!M842</f>
        <v>18.010000000000002</v>
      </c>
      <c r="M849" s="593">
        <f>[3]Demand!N842</f>
        <v>25.02</v>
      </c>
      <c r="N849" s="303">
        <f t="shared" si="1024"/>
        <v>443.33999999999992</v>
      </c>
      <c r="O849" s="29"/>
      <c r="P849" s="1">
        <f t="shared" si="1027"/>
        <v>2013</v>
      </c>
      <c r="Q849" s="593">
        <f>[3]Demand!S842</f>
        <v>48</v>
      </c>
      <c r="R849" s="593">
        <f>[3]Demand!T842</f>
        <v>20</v>
      </c>
      <c r="S849" s="593">
        <f>[3]Demand!U842</f>
        <v>15</v>
      </c>
      <c r="T849" s="593">
        <f>[3]Demand!V842</f>
        <v>53</v>
      </c>
      <c r="U849" s="593">
        <f>[3]Demand!W842</f>
        <v>25</v>
      </c>
      <c r="V849" s="593">
        <f>[3]Demand!X842</f>
        <v>50</v>
      </c>
      <c r="W849" s="593">
        <f>[3]Demand!Y842</f>
        <v>53</v>
      </c>
      <c r="X849" s="593">
        <f>[3]Demand!Z842</f>
        <v>53</v>
      </c>
      <c r="Y849" s="593">
        <f>[3]Demand!AA842</f>
        <v>53</v>
      </c>
      <c r="Z849" s="593">
        <f>[3]Demand!AB842</f>
        <v>43</v>
      </c>
      <c r="AA849" s="593">
        <f>[3]Demand!AC842</f>
        <v>35</v>
      </c>
      <c r="AB849" s="593">
        <f>[3]Demand!AD842</f>
        <v>18</v>
      </c>
      <c r="AC849" s="303">
        <f t="shared" si="1025"/>
        <v>466</v>
      </c>
      <c r="AD849" s="51"/>
      <c r="AE849" s="32"/>
      <c r="AF849" s="32"/>
      <c r="AG849" s="25"/>
      <c r="AH849" s="25"/>
      <c r="AI849" s="25"/>
      <c r="AJ849" s="25"/>
      <c r="AK849" s="25"/>
      <c r="AY849" s="617"/>
      <c r="BK849" s="356"/>
      <c r="BL849" s="356"/>
      <c r="BM849" s="356"/>
      <c r="BN849" s="356"/>
      <c r="BO849" s="356"/>
      <c r="BP849" s="356"/>
      <c r="BQ849" s="356"/>
      <c r="BR849" s="356"/>
      <c r="BS849" s="356"/>
      <c r="CQ849" s="617"/>
      <c r="DH849" s="520"/>
      <c r="DI849" s="520"/>
      <c r="DN849" s="603"/>
    </row>
    <row r="850" spans="1:118" s="355" customFormat="1" ht="12.75">
      <c r="A850" s="1">
        <f t="shared" si="1026"/>
        <v>2014</v>
      </c>
      <c r="B850" s="593">
        <f>[3]Demand!C843</f>
        <v>53.04</v>
      </c>
      <c r="C850" s="593">
        <f>[3]Demand!D843</f>
        <v>40.03</v>
      </c>
      <c r="D850" s="593">
        <f>[3]Demand!E843</f>
        <v>87.06</v>
      </c>
      <c r="E850" s="593">
        <f>[3]Demand!F843</f>
        <v>60.04</v>
      </c>
      <c r="F850" s="593">
        <f>[3]Demand!G843</f>
        <v>87.06</v>
      </c>
      <c r="G850" s="593">
        <f>[3]Demand!H843</f>
        <v>87.06</v>
      </c>
      <c r="H850" s="593">
        <f>[3]Demand!I843</f>
        <v>87.06</v>
      </c>
      <c r="I850" s="593">
        <f>[3]Demand!J843</f>
        <v>87.06</v>
      </c>
      <c r="J850" s="593">
        <f>[3]Demand!K843</f>
        <v>75.06</v>
      </c>
      <c r="K850" s="593">
        <f>[3]Demand!L843</f>
        <v>69.05</v>
      </c>
      <c r="L850" s="593">
        <f>[3]Demand!M843</f>
        <v>50.04</v>
      </c>
      <c r="M850" s="593">
        <f>[3]Demand!N843</f>
        <v>59.04</v>
      </c>
      <c r="N850" s="303">
        <f t="shared" si="1024"/>
        <v>841.59999999999991</v>
      </c>
      <c r="O850" s="29"/>
      <c r="P850" s="1">
        <f t="shared" si="1027"/>
        <v>2014</v>
      </c>
      <c r="Q850" s="593">
        <f>[3]Demand!S843</f>
        <v>25</v>
      </c>
      <c r="R850" s="593">
        <f>[3]Demand!T843</f>
        <v>53</v>
      </c>
      <c r="S850" s="593">
        <f>[3]Demand!U843</f>
        <v>40</v>
      </c>
      <c r="T850" s="593">
        <f>[3]Demand!V843</f>
        <v>87</v>
      </c>
      <c r="U850" s="593">
        <f>[3]Demand!W843</f>
        <v>60</v>
      </c>
      <c r="V850" s="593">
        <f>[3]Demand!X843</f>
        <v>87</v>
      </c>
      <c r="W850" s="593">
        <f>[3]Demand!Y843</f>
        <v>87</v>
      </c>
      <c r="X850" s="593">
        <f>[3]Demand!Z843</f>
        <v>87</v>
      </c>
      <c r="Y850" s="593">
        <f>[3]Demand!AA843</f>
        <v>87</v>
      </c>
      <c r="Z850" s="593">
        <f>[3]Demand!AB843</f>
        <v>75</v>
      </c>
      <c r="AA850" s="593">
        <f>[3]Demand!AC843</f>
        <v>69</v>
      </c>
      <c r="AB850" s="593">
        <f>[3]Demand!AD843</f>
        <v>50</v>
      </c>
      <c r="AC850" s="303">
        <f t="shared" si="1025"/>
        <v>807</v>
      </c>
      <c r="AD850" s="51"/>
      <c r="AE850" s="32"/>
      <c r="AF850" s="32"/>
      <c r="AG850" s="32"/>
      <c r="AH850" s="25"/>
      <c r="AI850" s="25"/>
      <c r="AJ850" s="25"/>
      <c r="AK850" s="25"/>
      <c r="AY850" s="617"/>
      <c r="BK850" s="356"/>
      <c r="BL850" s="356"/>
      <c r="BM850" s="356"/>
      <c r="BN850" s="356"/>
      <c r="BO850" s="356"/>
      <c r="BP850" s="356"/>
      <c r="BQ850" s="356"/>
      <c r="BR850" s="356"/>
      <c r="BS850" s="356"/>
      <c r="CQ850" s="617"/>
      <c r="DH850" s="520"/>
      <c r="DI850" s="520"/>
      <c r="DN850" s="603"/>
    </row>
    <row r="851" spans="1:118" s="355" customFormat="1" ht="12.75">
      <c r="A851" s="1">
        <f t="shared" si="1026"/>
        <v>2015</v>
      </c>
      <c r="B851" s="593">
        <f>[3]Demand!C844</f>
        <v>55.04</v>
      </c>
      <c r="C851" s="593">
        <f>[3]Demand!D844</f>
        <v>41.03</v>
      </c>
      <c r="D851" s="593">
        <f>[3]Demand!E844</f>
        <v>89.07</v>
      </c>
      <c r="E851" s="593">
        <f>[3]Demand!F844</f>
        <v>60.04</v>
      </c>
      <c r="F851" s="593">
        <f>[3]Demand!G844</f>
        <v>89.07</v>
      </c>
      <c r="G851" s="593">
        <f>[3]Demand!H844</f>
        <v>89.07</v>
      </c>
      <c r="H851" s="593">
        <f>[3]Demand!I844</f>
        <v>89.07</v>
      </c>
      <c r="I851" s="593">
        <f>[3]Demand!J844</f>
        <v>89.07</v>
      </c>
      <c r="J851" s="593">
        <f>[3]Demand!K844</f>
        <v>75.06</v>
      </c>
      <c r="K851" s="593">
        <f>[3]Demand!L844</f>
        <v>70.05</v>
      </c>
      <c r="L851" s="593">
        <f>[3]Demand!M844</f>
        <v>52.04</v>
      </c>
      <c r="M851" s="593">
        <f>[3]Demand!N844</f>
        <v>62.05</v>
      </c>
      <c r="N851" s="303">
        <f t="shared" si="1024"/>
        <v>860.65999999999985</v>
      </c>
      <c r="O851" s="29"/>
      <c r="P851" s="1">
        <f t="shared" si="1027"/>
        <v>2015</v>
      </c>
      <c r="Q851" s="593">
        <f>[3]Demand!S844</f>
        <v>59</v>
      </c>
      <c r="R851" s="593">
        <f>[3]Demand!T844</f>
        <v>55</v>
      </c>
      <c r="S851" s="593">
        <f>[3]Demand!U844</f>
        <v>41</v>
      </c>
      <c r="T851" s="593">
        <f>[3]Demand!V844</f>
        <v>89</v>
      </c>
      <c r="U851" s="593">
        <f>[3]Demand!W844</f>
        <v>60</v>
      </c>
      <c r="V851" s="593">
        <f>[3]Demand!X844</f>
        <v>89</v>
      </c>
      <c r="W851" s="593">
        <f>[3]Demand!Y844</f>
        <v>89</v>
      </c>
      <c r="X851" s="593">
        <f>[3]Demand!Z844</f>
        <v>89</v>
      </c>
      <c r="Y851" s="593">
        <f>[3]Demand!AA844</f>
        <v>89</v>
      </c>
      <c r="Z851" s="593">
        <f>[3]Demand!AB844</f>
        <v>75</v>
      </c>
      <c r="AA851" s="593">
        <f>[3]Demand!AC844</f>
        <v>70</v>
      </c>
      <c r="AB851" s="593">
        <f>[3]Demand!AD844</f>
        <v>52</v>
      </c>
      <c r="AC851" s="303">
        <f t="shared" si="1025"/>
        <v>857</v>
      </c>
      <c r="AD851" s="51"/>
      <c r="AE851" s="32"/>
      <c r="AF851" s="32"/>
      <c r="AG851" s="32"/>
      <c r="AH851" s="32"/>
      <c r="AI851" s="25"/>
      <c r="AJ851" s="25"/>
      <c r="AK851" s="25"/>
      <c r="AY851" s="617"/>
      <c r="BK851" s="356"/>
      <c r="BL851" s="356"/>
      <c r="BM851" s="356"/>
      <c r="BN851" s="356"/>
      <c r="BO851" s="356"/>
      <c r="BP851" s="356"/>
      <c r="BQ851" s="356"/>
      <c r="BR851" s="356"/>
      <c r="BS851" s="356"/>
      <c r="CQ851" s="617"/>
      <c r="DH851" s="520"/>
      <c r="DI851" s="520"/>
      <c r="DN851" s="603"/>
    </row>
    <row r="852" spans="1:118" s="355" customFormat="1" ht="10.5" customHeight="1">
      <c r="A852" s="1">
        <f t="shared" si="1026"/>
        <v>2016</v>
      </c>
      <c r="B852" s="593">
        <f>[3]Demand!C845</f>
        <v>57.04</v>
      </c>
      <c r="C852" s="593">
        <f>[3]Demand!D845</f>
        <v>42.03</v>
      </c>
      <c r="D852" s="593">
        <f>[3]Demand!E845</f>
        <v>91.07</v>
      </c>
      <c r="E852" s="593">
        <f>[3]Demand!F845</f>
        <v>60.04</v>
      </c>
      <c r="F852" s="593">
        <f>[3]Demand!G845</f>
        <v>91.07</v>
      </c>
      <c r="G852" s="593">
        <f>[3]Demand!H845</f>
        <v>91.07</v>
      </c>
      <c r="H852" s="593">
        <f>[3]Demand!I845</f>
        <v>91.07</v>
      </c>
      <c r="I852" s="593">
        <f>[3]Demand!J845</f>
        <v>91.07</v>
      </c>
      <c r="J852" s="593">
        <f>[3]Demand!K845</f>
        <v>75.06</v>
      </c>
      <c r="K852" s="593">
        <f>[3]Demand!L845</f>
        <v>71.05</v>
      </c>
      <c r="L852" s="593">
        <f>[3]Demand!M845</f>
        <v>54.04</v>
      </c>
      <c r="M852" s="593">
        <f>[3]Demand!N845</f>
        <v>65.05</v>
      </c>
      <c r="N852" s="303">
        <f t="shared" si="1024"/>
        <v>879.65999999999985</v>
      </c>
      <c r="O852" s="29"/>
      <c r="P852" s="1">
        <f t="shared" si="1027"/>
        <v>2016</v>
      </c>
      <c r="Q852" s="593">
        <f>[3]Demand!S845</f>
        <v>62</v>
      </c>
      <c r="R852" s="593">
        <f>[3]Demand!T845</f>
        <v>57</v>
      </c>
      <c r="S852" s="593">
        <f>[3]Demand!U845</f>
        <v>42</v>
      </c>
      <c r="T852" s="593">
        <f>[3]Demand!V845</f>
        <v>91</v>
      </c>
      <c r="U852" s="593">
        <f>[3]Demand!W845</f>
        <v>60</v>
      </c>
      <c r="V852" s="593">
        <f>[3]Demand!X845</f>
        <v>91</v>
      </c>
      <c r="W852" s="593">
        <f>[3]Demand!Y845</f>
        <v>91</v>
      </c>
      <c r="X852" s="593">
        <f>[3]Demand!Z845</f>
        <v>91</v>
      </c>
      <c r="Y852" s="593">
        <f>[3]Demand!AA845</f>
        <v>91</v>
      </c>
      <c r="Z852" s="593">
        <f>[3]Demand!AB845</f>
        <v>75</v>
      </c>
      <c r="AA852" s="593">
        <f>[3]Demand!AC845</f>
        <v>71</v>
      </c>
      <c r="AB852" s="593">
        <f>[3]Demand!AD845</f>
        <v>54</v>
      </c>
      <c r="AC852" s="303">
        <f t="shared" si="1025"/>
        <v>876</v>
      </c>
      <c r="AD852" s="51"/>
      <c r="AE852" s="32"/>
      <c r="AF852" s="32"/>
      <c r="AG852" s="32"/>
      <c r="AH852" s="32"/>
      <c r="AI852" s="25"/>
      <c r="AJ852" s="25"/>
      <c r="AK852" s="25"/>
      <c r="AY852" s="617"/>
      <c r="BK852" s="356"/>
      <c r="BL852" s="356"/>
      <c r="BM852" s="356"/>
      <c r="BN852" s="356"/>
      <c r="BO852" s="356"/>
      <c r="BP852" s="356"/>
      <c r="BQ852" s="356"/>
      <c r="BR852" s="356"/>
      <c r="BS852" s="356"/>
      <c r="CQ852" s="617"/>
      <c r="DH852" s="520"/>
      <c r="DI852" s="520"/>
      <c r="DN852" s="603"/>
    </row>
    <row r="853" spans="1:118" s="355" customFormat="1" ht="10.5" customHeight="1">
      <c r="A853" s="1">
        <f t="shared" si="1026"/>
        <v>2017</v>
      </c>
      <c r="B853" s="593">
        <f>[3]Demand!C846</f>
        <v>0</v>
      </c>
      <c r="C853" s="593">
        <f>[3]Demand!D846</f>
        <v>0</v>
      </c>
      <c r="D853" s="593">
        <f>[3]Demand!E846</f>
        <v>0</v>
      </c>
      <c r="E853" s="593">
        <f>[3]Demand!F846</f>
        <v>0</v>
      </c>
      <c r="F853" s="593">
        <f>[3]Demand!G846</f>
        <v>0</v>
      </c>
      <c r="G853" s="593">
        <f>[3]Demand!H846</f>
        <v>0</v>
      </c>
      <c r="H853" s="593">
        <f>[3]Demand!I846</f>
        <v>0</v>
      </c>
      <c r="I853" s="593">
        <f>[3]Demand!J846</f>
        <v>0</v>
      </c>
      <c r="J853" s="593">
        <f>[3]Demand!K846</f>
        <v>0</v>
      </c>
      <c r="K853" s="593">
        <f>[3]Demand!L846</f>
        <v>0</v>
      </c>
      <c r="L853" s="593">
        <f>[3]Demand!M846</f>
        <v>0</v>
      </c>
      <c r="M853" s="593">
        <f>[3]Demand!N846</f>
        <v>0</v>
      </c>
      <c r="N853" s="303">
        <f t="shared" si="1024"/>
        <v>0</v>
      </c>
      <c r="O853" s="29"/>
      <c r="P853" s="1">
        <f t="shared" si="1027"/>
        <v>2017</v>
      </c>
      <c r="Q853" s="593">
        <f>[3]Demand!S846</f>
        <v>65</v>
      </c>
      <c r="R853" s="593">
        <f>[3]Demand!T846</f>
        <v>0</v>
      </c>
      <c r="S853" s="593">
        <f>[3]Demand!U846</f>
        <v>0</v>
      </c>
      <c r="T853" s="593">
        <f>[3]Demand!V846</f>
        <v>0</v>
      </c>
      <c r="U853" s="593">
        <f>[3]Demand!W846</f>
        <v>0</v>
      </c>
      <c r="V853" s="593">
        <f>[3]Demand!X846</f>
        <v>0</v>
      </c>
      <c r="W853" s="593">
        <f>[3]Demand!Y846</f>
        <v>0</v>
      </c>
      <c r="X853" s="593">
        <f>[3]Demand!Z846</f>
        <v>0</v>
      </c>
      <c r="Y853" s="593">
        <f>[3]Demand!AA846</f>
        <v>0</v>
      </c>
      <c r="Z853" s="593">
        <f>[3]Demand!AB846</f>
        <v>0</v>
      </c>
      <c r="AA853" s="593">
        <f>[3]Demand!AC846</f>
        <v>0</v>
      </c>
      <c r="AB853" s="593">
        <f>[3]Demand!AD846</f>
        <v>0</v>
      </c>
      <c r="AC853" s="303">
        <f t="shared" si="1025"/>
        <v>65</v>
      </c>
      <c r="AD853" s="51"/>
      <c r="AE853" s="32"/>
      <c r="AF853" s="32"/>
      <c r="AG853" s="32"/>
      <c r="AH853" s="32"/>
      <c r="AI853" s="25"/>
      <c r="AJ853" s="25"/>
      <c r="AK853" s="25"/>
      <c r="AY853" s="617"/>
      <c r="BK853" s="356"/>
      <c r="BL853" s="356"/>
      <c r="BM853" s="356"/>
      <c r="BN853" s="356"/>
      <c r="BO853" s="356"/>
      <c r="BP853" s="356"/>
      <c r="BQ853" s="356"/>
      <c r="BR853" s="356"/>
      <c r="BS853" s="356"/>
      <c r="CQ853" s="617"/>
      <c r="DH853" s="520"/>
      <c r="DI853" s="520"/>
      <c r="DN853" s="603"/>
    </row>
    <row r="854" spans="1:118" s="355" customFormat="1" ht="10.5" customHeight="1">
      <c r="A854" s="1">
        <f t="shared" si="1026"/>
        <v>2018</v>
      </c>
      <c r="B854" s="404">
        <v>0</v>
      </c>
      <c r="C854" s="404">
        <v>0</v>
      </c>
      <c r="D854" s="404">
        <v>0</v>
      </c>
      <c r="E854" s="404">
        <v>0</v>
      </c>
      <c r="F854" s="404">
        <v>0</v>
      </c>
      <c r="G854" s="404">
        <v>0</v>
      </c>
      <c r="H854" s="404">
        <v>0</v>
      </c>
      <c r="I854" s="404">
        <v>0</v>
      </c>
      <c r="J854" s="404">
        <v>0</v>
      </c>
      <c r="K854" s="404">
        <v>0</v>
      </c>
      <c r="L854" s="404">
        <v>0</v>
      </c>
      <c r="M854" s="404">
        <v>0</v>
      </c>
      <c r="N854" s="303">
        <f t="shared" si="1024"/>
        <v>0</v>
      </c>
      <c r="O854" s="29"/>
      <c r="P854" s="1">
        <f t="shared" si="1027"/>
        <v>2018</v>
      </c>
      <c r="Q854" s="404">
        <v>0</v>
      </c>
      <c r="R854" s="404">
        <v>0</v>
      </c>
      <c r="S854" s="404">
        <v>0</v>
      </c>
      <c r="T854" s="404">
        <v>0</v>
      </c>
      <c r="U854" s="404">
        <v>0</v>
      </c>
      <c r="V854" s="404">
        <v>0</v>
      </c>
      <c r="W854" s="404">
        <v>0</v>
      </c>
      <c r="X854" s="404">
        <v>0</v>
      </c>
      <c r="Y854" s="404">
        <v>0</v>
      </c>
      <c r="Z854" s="404">
        <v>0</v>
      </c>
      <c r="AA854" s="404">
        <v>0</v>
      </c>
      <c r="AB854" s="404">
        <v>0</v>
      </c>
      <c r="AC854" s="303">
        <f t="shared" si="1025"/>
        <v>0</v>
      </c>
      <c r="AD854" s="51"/>
      <c r="AE854" s="32"/>
      <c r="AF854" s="32"/>
      <c r="AG854" s="32"/>
      <c r="AH854" s="32"/>
      <c r="AI854" s="25"/>
      <c r="AJ854" s="25"/>
      <c r="AK854" s="25"/>
      <c r="AY854" s="617"/>
      <c r="BK854" s="356"/>
      <c r="BL854" s="356"/>
      <c r="BM854" s="356"/>
      <c r="BN854" s="356"/>
      <c r="BO854" s="356"/>
      <c r="BP854" s="356"/>
      <c r="BQ854" s="356"/>
      <c r="BR854" s="356"/>
      <c r="BS854" s="356"/>
      <c r="CQ854" s="617"/>
      <c r="DH854" s="520"/>
      <c r="DI854" s="520"/>
      <c r="DN854" s="603"/>
    </row>
    <row r="855" spans="1:118" s="355" customFormat="1" ht="10.5" customHeight="1">
      <c r="A855" s="1">
        <f t="shared" si="1026"/>
        <v>2019</v>
      </c>
      <c r="B855" s="404">
        <v>0</v>
      </c>
      <c r="C855" s="404">
        <v>0</v>
      </c>
      <c r="D855" s="404">
        <v>0</v>
      </c>
      <c r="E855" s="404">
        <v>0</v>
      </c>
      <c r="F855" s="404">
        <v>0</v>
      </c>
      <c r="G855" s="404">
        <v>0</v>
      </c>
      <c r="H855" s="404">
        <v>0</v>
      </c>
      <c r="I855" s="404">
        <v>0</v>
      </c>
      <c r="J855" s="404">
        <v>0</v>
      </c>
      <c r="K855" s="404">
        <v>0</v>
      </c>
      <c r="L855" s="404">
        <v>0</v>
      </c>
      <c r="M855" s="404">
        <v>0</v>
      </c>
      <c r="N855" s="303">
        <f t="shared" si="1024"/>
        <v>0</v>
      </c>
      <c r="O855" s="29"/>
      <c r="P855" s="1">
        <f t="shared" si="1027"/>
        <v>2019</v>
      </c>
      <c r="Q855" s="404">
        <v>0</v>
      </c>
      <c r="R855" s="404">
        <v>0</v>
      </c>
      <c r="S855" s="404">
        <v>0</v>
      </c>
      <c r="T855" s="404">
        <v>0</v>
      </c>
      <c r="U855" s="404">
        <v>0</v>
      </c>
      <c r="V855" s="404">
        <v>0</v>
      </c>
      <c r="W855" s="404">
        <v>0</v>
      </c>
      <c r="X855" s="404">
        <v>0</v>
      </c>
      <c r="Y855" s="404">
        <v>0</v>
      </c>
      <c r="Z855" s="404">
        <v>0</v>
      </c>
      <c r="AA855" s="404">
        <v>0</v>
      </c>
      <c r="AB855" s="404">
        <v>0</v>
      </c>
      <c r="AC855" s="303">
        <f t="shared" si="1025"/>
        <v>0</v>
      </c>
      <c r="AD855" s="51"/>
      <c r="AE855" s="32"/>
      <c r="AF855" s="32"/>
      <c r="AG855" s="32"/>
      <c r="AH855" s="32"/>
      <c r="AI855" s="25"/>
      <c r="AJ855" s="25"/>
      <c r="AK855" s="25"/>
      <c r="AY855" s="617"/>
      <c r="BK855" s="356"/>
      <c r="BL855" s="356"/>
      <c r="BM855" s="356"/>
      <c r="BN855" s="356"/>
      <c r="BO855" s="356"/>
      <c r="BP855" s="356"/>
      <c r="BQ855" s="356"/>
      <c r="BR855" s="356"/>
      <c r="BS855" s="356"/>
      <c r="CQ855" s="617"/>
      <c r="DH855" s="520"/>
      <c r="DI855" s="520"/>
      <c r="DN855" s="603"/>
    </row>
    <row r="856" spans="1:118" s="355" customFormat="1" ht="10.5" customHeight="1">
      <c r="A856" s="1">
        <f t="shared" si="1026"/>
        <v>2020</v>
      </c>
      <c r="B856" s="404">
        <v>0</v>
      </c>
      <c r="C856" s="404">
        <v>0</v>
      </c>
      <c r="D856" s="404">
        <v>0</v>
      </c>
      <c r="E856" s="404">
        <v>0</v>
      </c>
      <c r="F856" s="404">
        <v>0</v>
      </c>
      <c r="G856" s="404">
        <v>0</v>
      </c>
      <c r="H856" s="404">
        <v>0</v>
      </c>
      <c r="I856" s="404">
        <v>0</v>
      </c>
      <c r="J856" s="404">
        <v>0</v>
      </c>
      <c r="K856" s="404">
        <v>0</v>
      </c>
      <c r="L856" s="404">
        <v>0</v>
      </c>
      <c r="M856" s="404">
        <v>0</v>
      </c>
      <c r="N856" s="303">
        <f t="shared" si="1024"/>
        <v>0</v>
      </c>
      <c r="O856" s="29"/>
      <c r="P856" s="1">
        <f t="shared" si="1027"/>
        <v>2020</v>
      </c>
      <c r="Q856" s="404">
        <v>0</v>
      </c>
      <c r="R856" s="404">
        <v>0</v>
      </c>
      <c r="S856" s="404">
        <v>0</v>
      </c>
      <c r="T856" s="404">
        <v>0</v>
      </c>
      <c r="U856" s="404">
        <v>0</v>
      </c>
      <c r="V856" s="404">
        <v>0</v>
      </c>
      <c r="W856" s="404">
        <v>0</v>
      </c>
      <c r="X856" s="404">
        <v>0</v>
      </c>
      <c r="Y856" s="404">
        <v>0</v>
      </c>
      <c r="Z856" s="404">
        <v>0</v>
      </c>
      <c r="AA856" s="404">
        <v>0</v>
      </c>
      <c r="AB856" s="404">
        <v>0</v>
      </c>
      <c r="AC856" s="303">
        <f t="shared" si="1025"/>
        <v>0</v>
      </c>
      <c r="AD856" s="51"/>
      <c r="AE856" s="32"/>
      <c r="AF856" s="32"/>
      <c r="AG856" s="32"/>
      <c r="AH856" s="32"/>
      <c r="AI856" s="25"/>
      <c r="AJ856" s="25"/>
      <c r="AK856" s="25"/>
      <c r="AY856" s="617"/>
      <c r="BK856" s="356"/>
      <c r="BL856" s="356"/>
      <c r="BM856" s="356"/>
      <c r="BN856" s="356"/>
      <c r="BO856" s="356"/>
      <c r="BP856" s="356"/>
      <c r="BQ856" s="356"/>
      <c r="BR856" s="356"/>
      <c r="BS856" s="356"/>
      <c r="CQ856" s="617"/>
      <c r="DH856" s="520"/>
      <c r="DI856" s="520"/>
      <c r="DN856" s="603"/>
    </row>
    <row r="857" spans="1:118" s="355" customFormat="1" ht="10.5" customHeight="1">
      <c r="A857" s="1">
        <f t="shared" si="1026"/>
        <v>2021</v>
      </c>
      <c r="B857" s="404">
        <v>0</v>
      </c>
      <c r="C857" s="404">
        <v>0</v>
      </c>
      <c r="D857" s="404">
        <v>0</v>
      </c>
      <c r="E857" s="404">
        <v>0</v>
      </c>
      <c r="F857" s="404">
        <v>0</v>
      </c>
      <c r="G857" s="404">
        <v>0</v>
      </c>
      <c r="H857" s="404">
        <v>0</v>
      </c>
      <c r="I857" s="404">
        <v>0</v>
      </c>
      <c r="J857" s="404">
        <v>0</v>
      </c>
      <c r="K857" s="404">
        <v>0</v>
      </c>
      <c r="L857" s="404">
        <v>0</v>
      </c>
      <c r="M857" s="404">
        <v>0</v>
      </c>
      <c r="N857" s="303">
        <f t="shared" si="1024"/>
        <v>0</v>
      </c>
      <c r="O857" s="29"/>
      <c r="P857" s="1">
        <f t="shared" si="1027"/>
        <v>2021</v>
      </c>
      <c r="Q857" s="404">
        <v>0</v>
      </c>
      <c r="R857" s="404">
        <v>0</v>
      </c>
      <c r="S857" s="404">
        <v>0</v>
      </c>
      <c r="T857" s="404">
        <v>0</v>
      </c>
      <c r="U857" s="404">
        <v>0</v>
      </c>
      <c r="V857" s="404">
        <v>0</v>
      </c>
      <c r="W857" s="404">
        <v>0</v>
      </c>
      <c r="X857" s="404">
        <v>0</v>
      </c>
      <c r="Y857" s="404">
        <v>0</v>
      </c>
      <c r="Z857" s="404">
        <v>0</v>
      </c>
      <c r="AA857" s="404">
        <v>0</v>
      </c>
      <c r="AB857" s="404">
        <v>0</v>
      </c>
      <c r="AC857" s="303">
        <f t="shared" si="1025"/>
        <v>0</v>
      </c>
      <c r="AD857" s="51"/>
      <c r="AE857" s="32"/>
      <c r="AF857" s="32"/>
      <c r="AG857" s="32"/>
      <c r="AH857" s="32"/>
      <c r="AI857" s="25"/>
      <c r="AJ857" s="25"/>
      <c r="AK857" s="25"/>
      <c r="AY857" s="617"/>
      <c r="BK857" s="356"/>
      <c r="BL857" s="356"/>
      <c r="BM857" s="356"/>
      <c r="BN857" s="356"/>
      <c r="BO857" s="356"/>
      <c r="BP857" s="356"/>
      <c r="BQ857" s="356"/>
      <c r="BR857" s="356"/>
      <c r="BS857" s="356"/>
      <c r="CQ857" s="617"/>
      <c r="DH857" s="520"/>
      <c r="DI857" s="520"/>
      <c r="DN857" s="603"/>
    </row>
    <row r="858" spans="1:118" s="355" customFormat="1" ht="10.5" customHeight="1">
      <c r="A858" s="1">
        <f t="shared" si="1026"/>
        <v>2022</v>
      </c>
      <c r="B858" s="404">
        <v>0</v>
      </c>
      <c r="C858" s="404">
        <v>0</v>
      </c>
      <c r="D858" s="404">
        <v>0</v>
      </c>
      <c r="E858" s="404">
        <v>0</v>
      </c>
      <c r="F858" s="404">
        <v>0</v>
      </c>
      <c r="G858" s="404">
        <v>0</v>
      </c>
      <c r="H858" s="404">
        <v>0</v>
      </c>
      <c r="I858" s="404">
        <v>0</v>
      </c>
      <c r="J858" s="404">
        <v>0</v>
      </c>
      <c r="K858" s="404">
        <v>0</v>
      </c>
      <c r="L858" s="404">
        <v>0</v>
      </c>
      <c r="M858" s="404">
        <v>0</v>
      </c>
      <c r="N858" s="303">
        <f t="shared" si="1024"/>
        <v>0</v>
      </c>
      <c r="O858" s="29"/>
      <c r="P858" s="1">
        <f t="shared" si="1027"/>
        <v>2022</v>
      </c>
      <c r="Q858" s="404">
        <v>0</v>
      </c>
      <c r="R858" s="404">
        <v>0</v>
      </c>
      <c r="S858" s="404">
        <v>0</v>
      </c>
      <c r="T858" s="404">
        <v>0</v>
      </c>
      <c r="U858" s="404">
        <v>0</v>
      </c>
      <c r="V858" s="404">
        <v>0</v>
      </c>
      <c r="W858" s="404">
        <v>0</v>
      </c>
      <c r="X858" s="404">
        <v>0</v>
      </c>
      <c r="Y858" s="404">
        <v>0</v>
      </c>
      <c r="Z858" s="404">
        <v>0</v>
      </c>
      <c r="AA858" s="404">
        <v>0</v>
      </c>
      <c r="AB858" s="404">
        <v>0</v>
      </c>
      <c r="AC858" s="303">
        <f t="shared" si="1025"/>
        <v>0</v>
      </c>
      <c r="AD858" s="51"/>
      <c r="AE858" s="32"/>
      <c r="AF858" s="32"/>
      <c r="AG858" s="32"/>
      <c r="AH858" s="32"/>
      <c r="AI858" s="25"/>
      <c r="AJ858" s="25"/>
      <c r="AK858" s="25"/>
      <c r="AY858" s="617"/>
      <c r="BK858" s="356"/>
      <c r="BL858" s="356"/>
      <c r="BM858" s="356"/>
      <c r="BN858" s="356"/>
      <c r="BO858" s="356"/>
      <c r="BP858" s="356"/>
      <c r="BQ858" s="356"/>
      <c r="BR858" s="356"/>
      <c r="BS858" s="356"/>
      <c r="CQ858" s="617"/>
      <c r="DH858" s="520"/>
      <c r="DI858" s="520"/>
      <c r="DN858" s="603"/>
    </row>
    <row r="859" spans="1:118" s="355" customFormat="1" ht="10.5" customHeight="1">
      <c r="A859" s="1">
        <f t="shared" si="1026"/>
        <v>2023</v>
      </c>
      <c r="B859" s="404">
        <v>0</v>
      </c>
      <c r="C859" s="404">
        <v>0</v>
      </c>
      <c r="D859" s="404">
        <v>0</v>
      </c>
      <c r="E859" s="404">
        <v>0</v>
      </c>
      <c r="F859" s="404">
        <v>0</v>
      </c>
      <c r="G859" s="404">
        <v>0</v>
      </c>
      <c r="H859" s="404">
        <v>0</v>
      </c>
      <c r="I859" s="404">
        <v>0</v>
      </c>
      <c r="J859" s="404">
        <v>0</v>
      </c>
      <c r="K859" s="404">
        <v>0</v>
      </c>
      <c r="L859" s="404">
        <v>0</v>
      </c>
      <c r="M859" s="404">
        <v>0</v>
      </c>
      <c r="N859" s="303">
        <f t="shared" si="1024"/>
        <v>0</v>
      </c>
      <c r="O859" s="29"/>
      <c r="P859" s="1">
        <f t="shared" si="1027"/>
        <v>2023</v>
      </c>
      <c r="Q859" s="404">
        <v>0</v>
      </c>
      <c r="R859" s="404">
        <v>0</v>
      </c>
      <c r="S859" s="404">
        <v>0</v>
      </c>
      <c r="T859" s="404">
        <v>0</v>
      </c>
      <c r="U859" s="404">
        <v>0</v>
      </c>
      <c r="V859" s="404">
        <v>0</v>
      </c>
      <c r="W859" s="404">
        <v>0</v>
      </c>
      <c r="X859" s="404">
        <v>0</v>
      </c>
      <c r="Y859" s="404">
        <v>0</v>
      </c>
      <c r="Z859" s="404">
        <v>0</v>
      </c>
      <c r="AA859" s="404">
        <v>0</v>
      </c>
      <c r="AB859" s="404">
        <v>0</v>
      </c>
      <c r="AC859" s="303">
        <f t="shared" si="1025"/>
        <v>0</v>
      </c>
      <c r="AD859" s="51"/>
      <c r="AE859" s="32"/>
      <c r="AF859" s="32"/>
      <c r="AG859" s="32"/>
      <c r="AH859" s="32"/>
      <c r="AI859" s="25"/>
      <c r="AJ859" s="25"/>
      <c r="AK859" s="25"/>
      <c r="AY859" s="617"/>
      <c r="BK859" s="356"/>
      <c r="BL859" s="356"/>
      <c r="BM859" s="356"/>
      <c r="BN859" s="356"/>
      <c r="BO859" s="356"/>
      <c r="BP859" s="356"/>
      <c r="BQ859" s="356"/>
      <c r="BR859" s="356"/>
      <c r="BS859" s="356"/>
      <c r="CQ859" s="617"/>
      <c r="DH859" s="520"/>
      <c r="DI859" s="520"/>
      <c r="DN859" s="603"/>
    </row>
    <row r="860" spans="1:118" s="355" customFormat="1" ht="10.5" customHeight="1">
      <c r="A860" s="1">
        <f t="shared" si="1026"/>
        <v>2024</v>
      </c>
      <c r="B860" s="404">
        <v>0</v>
      </c>
      <c r="C860" s="404">
        <v>0</v>
      </c>
      <c r="D860" s="404">
        <v>0</v>
      </c>
      <c r="E860" s="404">
        <v>0</v>
      </c>
      <c r="F860" s="404">
        <v>0</v>
      </c>
      <c r="G860" s="404">
        <v>0</v>
      </c>
      <c r="H860" s="404">
        <v>0</v>
      </c>
      <c r="I860" s="404">
        <v>0</v>
      </c>
      <c r="J860" s="404">
        <v>0</v>
      </c>
      <c r="K860" s="404">
        <v>0</v>
      </c>
      <c r="L860" s="404">
        <v>0</v>
      </c>
      <c r="M860" s="404">
        <v>0</v>
      </c>
      <c r="N860" s="303">
        <f t="shared" si="1024"/>
        <v>0</v>
      </c>
      <c r="O860" s="29"/>
      <c r="P860" s="1">
        <f t="shared" si="1027"/>
        <v>2024</v>
      </c>
      <c r="Q860" s="404">
        <v>0</v>
      </c>
      <c r="R860" s="404">
        <v>0</v>
      </c>
      <c r="S860" s="404">
        <v>0</v>
      </c>
      <c r="T860" s="404">
        <v>0</v>
      </c>
      <c r="U860" s="404">
        <v>0</v>
      </c>
      <c r="V860" s="404">
        <v>0</v>
      </c>
      <c r="W860" s="404">
        <v>0</v>
      </c>
      <c r="X860" s="404">
        <v>0</v>
      </c>
      <c r="Y860" s="404">
        <v>0</v>
      </c>
      <c r="Z860" s="404">
        <v>0</v>
      </c>
      <c r="AA860" s="404">
        <v>0</v>
      </c>
      <c r="AB860" s="404">
        <v>0</v>
      </c>
      <c r="AC860" s="303">
        <f t="shared" si="1025"/>
        <v>0</v>
      </c>
      <c r="AD860" s="51"/>
      <c r="AE860" s="32"/>
      <c r="AF860" s="32"/>
      <c r="AG860" s="32"/>
      <c r="AH860" s="32"/>
      <c r="AI860" s="25"/>
      <c r="AJ860" s="25"/>
      <c r="AK860" s="25"/>
      <c r="AY860" s="617"/>
      <c r="BK860" s="356"/>
      <c r="BL860" s="356"/>
      <c r="BM860" s="356"/>
      <c r="BN860" s="356"/>
      <c r="BO860" s="356"/>
      <c r="BP860" s="356"/>
      <c r="BQ860" s="356"/>
      <c r="BR860" s="356"/>
      <c r="BS860" s="356"/>
      <c r="CQ860" s="617"/>
      <c r="DH860" s="520"/>
      <c r="DI860" s="520"/>
      <c r="DN860" s="603"/>
    </row>
    <row r="861" spans="1:118" s="355" customFormat="1" ht="10.5" customHeight="1">
      <c r="A861" s="1">
        <f t="shared" si="1026"/>
        <v>2025</v>
      </c>
      <c r="B861" s="404">
        <v>0</v>
      </c>
      <c r="C861" s="404">
        <v>0</v>
      </c>
      <c r="D861" s="404">
        <v>0</v>
      </c>
      <c r="E861" s="404">
        <v>0</v>
      </c>
      <c r="F861" s="404">
        <v>0</v>
      </c>
      <c r="G861" s="404">
        <v>0</v>
      </c>
      <c r="H861" s="404">
        <v>0</v>
      </c>
      <c r="I861" s="404">
        <v>0</v>
      </c>
      <c r="J861" s="404">
        <v>0</v>
      </c>
      <c r="K861" s="404">
        <v>0</v>
      </c>
      <c r="L861" s="404">
        <v>0</v>
      </c>
      <c r="M861" s="404">
        <v>0</v>
      </c>
      <c r="N861" s="303">
        <f t="shared" si="1024"/>
        <v>0</v>
      </c>
      <c r="O861" s="29"/>
      <c r="P861" s="1">
        <f t="shared" si="1027"/>
        <v>2025</v>
      </c>
      <c r="Q861" s="404">
        <v>0</v>
      </c>
      <c r="R861" s="404">
        <v>0</v>
      </c>
      <c r="S861" s="404">
        <v>0</v>
      </c>
      <c r="T861" s="404">
        <v>0</v>
      </c>
      <c r="U861" s="404">
        <v>0</v>
      </c>
      <c r="V861" s="404">
        <v>0</v>
      </c>
      <c r="W861" s="404">
        <v>0</v>
      </c>
      <c r="X861" s="404">
        <v>0</v>
      </c>
      <c r="Y861" s="404">
        <v>0</v>
      </c>
      <c r="Z861" s="404">
        <v>0</v>
      </c>
      <c r="AA861" s="404">
        <v>0</v>
      </c>
      <c r="AB861" s="404">
        <v>0</v>
      </c>
      <c r="AC861" s="303">
        <f t="shared" si="1025"/>
        <v>0</v>
      </c>
      <c r="AD861" s="51"/>
      <c r="AE861" s="32"/>
      <c r="AF861" s="32"/>
      <c r="AG861" s="32"/>
      <c r="AH861" s="32"/>
      <c r="AI861" s="25"/>
      <c r="AJ861" s="25"/>
      <c r="AK861" s="25"/>
      <c r="AY861" s="617"/>
      <c r="BK861" s="356"/>
      <c r="BL861" s="356"/>
      <c r="BM861" s="356"/>
      <c r="BN861" s="356"/>
      <c r="BO861" s="356"/>
      <c r="BP861" s="356"/>
      <c r="BQ861" s="356"/>
      <c r="BR861" s="356"/>
      <c r="BS861" s="356"/>
      <c r="CQ861" s="617"/>
      <c r="DH861" s="520"/>
      <c r="DI861" s="520"/>
      <c r="DN861" s="603"/>
    </row>
    <row r="862" spans="1:118" s="355" customFormat="1" ht="10.5" customHeight="1">
      <c r="A862" s="1">
        <f t="shared" si="1026"/>
        <v>2026</v>
      </c>
      <c r="B862" s="404">
        <v>0</v>
      </c>
      <c r="C862" s="404">
        <v>0</v>
      </c>
      <c r="D862" s="404">
        <v>0</v>
      </c>
      <c r="E862" s="404">
        <v>0</v>
      </c>
      <c r="F862" s="404">
        <v>0</v>
      </c>
      <c r="G862" s="404">
        <v>0</v>
      </c>
      <c r="H862" s="404">
        <v>0</v>
      </c>
      <c r="I862" s="404">
        <v>0</v>
      </c>
      <c r="J862" s="404">
        <v>0</v>
      </c>
      <c r="K862" s="404">
        <v>0</v>
      </c>
      <c r="L862" s="404">
        <v>0</v>
      </c>
      <c r="M862" s="404">
        <v>0</v>
      </c>
      <c r="N862" s="303">
        <f t="shared" si="1024"/>
        <v>0</v>
      </c>
      <c r="O862" s="29"/>
      <c r="P862" s="1">
        <f t="shared" si="1027"/>
        <v>2026</v>
      </c>
      <c r="Q862" s="404">
        <v>0</v>
      </c>
      <c r="R862" s="404">
        <v>0</v>
      </c>
      <c r="S862" s="404">
        <v>0</v>
      </c>
      <c r="T862" s="404">
        <v>0</v>
      </c>
      <c r="U862" s="404">
        <v>0</v>
      </c>
      <c r="V862" s="404">
        <v>0</v>
      </c>
      <c r="W862" s="404">
        <v>0</v>
      </c>
      <c r="X862" s="404">
        <v>0</v>
      </c>
      <c r="Y862" s="404">
        <v>0</v>
      </c>
      <c r="Z862" s="404">
        <v>0</v>
      </c>
      <c r="AA862" s="404">
        <v>0</v>
      </c>
      <c r="AB862" s="404">
        <v>0</v>
      </c>
      <c r="AC862" s="303">
        <f t="shared" si="1025"/>
        <v>0</v>
      </c>
      <c r="AD862" s="51"/>
      <c r="AE862" s="32"/>
      <c r="AF862" s="32"/>
      <c r="AG862" s="32"/>
      <c r="AH862" s="25"/>
      <c r="AI862" s="25"/>
      <c r="AJ862" s="25"/>
      <c r="AK862" s="25"/>
      <c r="AY862" s="617"/>
      <c r="BK862" s="356"/>
      <c r="BL862" s="356"/>
      <c r="BM862" s="356"/>
      <c r="BN862" s="356"/>
      <c r="BO862" s="356"/>
      <c r="BP862" s="356"/>
      <c r="BQ862" s="356"/>
      <c r="BR862" s="356"/>
      <c r="BS862" s="356"/>
      <c r="CQ862" s="617"/>
      <c r="DH862" s="520"/>
      <c r="DI862" s="520"/>
      <c r="DN862" s="603"/>
    </row>
    <row r="863" spans="1:118" s="355" customFormat="1" ht="10.5" customHeight="1">
      <c r="A863" s="1">
        <f t="shared" si="1026"/>
        <v>2027</v>
      </c>
      <c r="B863" s="404">
        <v>0</v>
      </c>
      <c r="C863" s="404">
        <v>0</v>
      </c>
      <c r="D863" s="404">
        <v>0</v>
      </c>
      <c r="E863" s="404">
        <v>0</v>
      </c>
      <c r="F863" s="404">
        <v>0</v>
      </c>
      <c r="G863" s="404">
        <v>0</v>
      </c>
      <c r="H863" s="404">
        <v>0</v>
      </c>
      <c r="I863" s="404">
        <v>0</v>
      </c>
      <c r="J863" s="404">
        <v>0</v>
      </c>
      <c r="K863" s="404">
        <v>0</v>
      </c>
      <c r="L863" s="404">
        <v>0</v>
      </c>
      <c r="M863" s="404">
        <v>0</v>
      </c>
      <c r="N863" s="303">
        <f t="shared" si="1024"/>
        <v>0</v>
      </c>
      <c r="O863" s="29"/>
      <c r="P863" s="1">
        <f t="shared" si="1027"/>
        <v>2027</v>
      </c>
      <c r="Q863" s="404">
        <v>0</v>
      </c>
      <c r="R863" s="404">
        <v>0</v>
      </c>
      <c r="S863" s="404">
        <v>0</v>
      </c>
      <c r="T863" s="404">
        <v>0</v>
      </c>
      <c r="U863" s="404">
        <v>0</v>
      </c>
      <c r="V863" s="404">
        <v>0</v>
      </c>
      <c r="W863" s="404">
        <v>0</v>
      </c>
      <c r="X863" s="404">
        <v>0</v>
      </c>
      <c r="Y863" s="404">
        <v>0</v>
      </c>
      <c r="Z863" s="404">
        <v>0</v>
      </c>
      <c r="AA863" s="404">
        <v>0</v>
      </c>
      <c r="AB863" s="404">
        <v>0</v>
      </c>
      <c r="AC863" s="303">
        <f t="shared" si="1025"/>
        <v>0</v>
      </c>
      <c r="AD863" s="51"/>
      <c r="AE863" s="32"/>
      <c r="AF863" s="32"/>
      <c r="AG863" s="32"/>
      <c r="AH863" s="25"/>
      <c r="AI863" s="25"/>
      <c r="AJ863" s="25"/>
      <c r="AK863" s="25"/>
      <c r="AY863" s="617"/>
      <c r="BK863" s="356"/>
      <c r="BL863" s="356"/>
      <c r="BM863" s="356"/>
      <c r="BN863" s="356"/>
      <c r="BO863" s="356"/>
      <c r="BP863" s="356"/>
      <c r="BQ863" s="356"/>
      <c r="BR863" s="356"/>
      <c r="BS863" s="356"/>
      <c r="CQ863" s="617"/>
      <c r="DH863" s="520"/>
      <c r="DI863" s="520"/>
      <c r="DN863" s="603"/>
    </row>
    <row r="864" spans="1:118" s="355" customFormat="1" ht="10.5" customHeight="1">
      <c r="A864" s="1">
        <f t="shared" si="1026"/>
        <v>2028</v>
      </c>
      <c r="B864" s="404">
        <v>0</v>
      </c>
      <c r="C864" s="404">
        <v>0</v>
      </c>
      <c r="D864" s="404">
        <v>0</v>
      </c>
      <c r="E864" s="404">
        <v>0</v>
      </c>
      <c r="F864" s="404">
        <v>0</v>
      </c>
      <c r="G864" s="404">
        <v>0</v>
      </c>
      <c r="H864" s="404">
        <v>0</v>
      </c>
      <c r="I864" s="404">
        <v>0</v>
      </c>
      <c r="J864" s="404">
        <v>0</v>
      </c>
      <c r="K864" s="404">
        <v>0</v>
      </c>
      <c r="L864" s="404">
        <v>0</v>
      </c>
      <c r="M864" s="404">
        <v>0</v>
      </c>
      <c r="N864" s="303">
        <f t="shared" si="1024"/>
        <v>0</v>
      </c>
      <c r="O864" s="29"/>
      <c r="P864" s="1">
        <f t="shared" si="1027"/>
        <v>2028</v>
      </c>
      <c r="Q864" s="404">
        <v>0</v>
      </c>
      <c r="R864" s="404">
        <v>0</v>
      </c>
      <c r="S864" s="404">
        <v>0</v>
      </c>
      <c r="T864" s="404">
        <v>0</v>
      </c>
      <c r="U864" s="404">
        <v>0</v>
      </c>
      <c r="V864" s="404">
        <v>0</v>
      </c>
      <c r="W864" s="404">
        <v>0</v>
      </c>
      <c r="X864" s="404">
        <v>0</v>
      </c>
      <c r="Y864" s="404">
        <v>0</v>
      </c>
      <c r="Z864" s="404">
        <v>0</v>
      </c>
      <c r="AA864" s="404">
        <v>0</v>
      </c>
      <c r="AB864" s="404">
        <v>0</v>
      </c>
      <c r="AC864" s="303">
        <f t="shared" si="1025"/>
        <v>0</v>
      </c>
      <c r="AD864" s="51"/>
      <c r="AE864" s="32"/>
      <c r="AF864" s="32"/>
      <c r="AG864" s="32"/>
      <c r="AH864" s="25"/>
      <c r="AI864" s="25"/>
      <c r="AJ864" s="25"/>
      <c r="AK864" s="25"/>
      <c r="AY864" s="617"/>
      <c r="BK864" s="356"/>
      <c r="BL864" s="356"/>
      <c r="BM864" s="356"/>
      <c r="BN864" s="356"/>
      <c r="BO864" s="356"/>
      <c r="BP864" s="356"/>
      <c r="BQ864" s="356"/>
      <c r="BR864" s="356"/>
      <c r="BS864" s="356"/>
      <c r="CQ864" s="617"/>
      <c r="DH864" s="520"/>
      <c r="DI864" s="520"/>
      <c r="DN864" s="603"/>
    </row>
    <row r="865" spans="1:118" s="355" customFormat="1" ht="10.5" customHeight="1">
      <c r="A865" s="1">
        <f t="shared" si="1026"/>
        <v>2029</v>
      </c>
      <c r="B865" s="404">
        <v>0</v>
      </c>
      <c r="C865" s="404">
        <v>0</v>
      </c>
      <c r="D865" s="404">
        <v>0</v>
      </c>
      <c r="E865" s="404">
        <v>0</v>
      </c>
      <c r="F865" s="404">
        <v>0</v>
      </c>
      <c r="G865" s="404">
        <v>0</v>
      </c>
      <c r="H865" s="404">
        <v>0</v>
      </c>
      <c r="I865" s="404">
        <v>0</v>
      </c>
      <c r="J865" s="404">
        <v>0</v>
      </c>
      <c r="K865" s="404">
        <v>0</v>
      </c>
      <c r="L865" s="404">
        <v>0</v>
      </c>
      <c r="M865" s="404">
        <v>0</v>
      </c>
      <c r="N865" s="303">
        <f t="shared" si="1024"/>
        <v>0</v>
      </c>
      <c r="O865" s="29"/>
      <c r="P865" s="1">
        <f t="shared" si="1027"/>
        <v>2029</v>
      </c>
      <c r="Q865" s="404">
        <v>0</v>
      </c>
      <c r="R865" s="404">
        <v>0</v>
      </c>
      <c r="S865" s="404">
        <v>0</v>
      </c>
      <c r="T865" s="404">
        <v>0</v>
      </c>
      <c r="U865" s="404">
        <v>0</v>
      </c>
      <c r="V865" s="404">
        <v>0</v>
      </c>
      <c r="W865" s="404">
        <v>0</v>
      </c>
      <c r="X865" s="404">
        <v>0</v>
      </c>
      <c r="Y865" s="404">
        <v>0</v>
      </c>
      <c r="Z865" s="404">
        <v>0</v>
      </c>
      <c r="AA865" s="404">
        <v>0</v>
      </c>
      <c r="AB865" s="404">
        <v>0</v>
      </c>
      <c r="AC865" s="303">
        <f t="shared" si="1025"/>
        <v>0</v>
      </c>
      <c r="AD865" s="51"/>
      <c r="AE865" s="32"/>
      <c r="AF865" s="32"/>
      <c r="AG865" s="32"/>
      <c r="AH865" s="25"/>
      <c r="AI865" s="25"/>
      <c r="AJ865" s="25"/>
      <c r="AK865" s="25"/>
      <c r="AY865" s="617"/>
      <c r="BK865" s="356"/>
      <c r="BL865" s="356"/>
      <c r="BM865" s="356"/>
      <c r="BN865" s="356"/>
      <c r="BO865" s="356"/>
      <c r="BP865" s="356"/>
      <c r="BQ865" s="356"/>
      <c r="BR865" s="356"/>
      <c r="BS865" s="356"/>
      <c r="CQ865" s="617"/>
      <c r="DH865" s="520"/>
      <c r="DI865" s="520"/>
      <c r="DN865" s="603"/>
    </row>
    <row r="866" spans="1:118" s="355" customFormat="1" ht="10.5" customHeight="1">
      <c r="A866" s="1">
        <f t="shared" si="1026"/>
        <v>2030</v>
      </c>
      <c r="B866" s="404">
        <v>0</v>
      </c>
      <c r="C866" s="404">
        <v>0</v>
      </c>
      <c r="D866" s="404">
        <v>0</v>
      </c>
      <c r="E866" s="404">
        <v>0</v>
      </c>
      <c r="F866" s="404">
        <v>0</v>
      </c>
      <c r="G866" s="404">
        <v>0</v>
      </c>
      <c r="H866" s="404">
        <v>0</v>
      </c>
      <c r="I866" s="404">
        <v>0</v>
      </c>
      <c r="J866" s="404">
        <v>0</v>
      </c>
      <c r="K866" s="404">
        <v>0</v>
      </c>
      <c r="L866" s="404">
        <v>0</v>
      </c>
      <c r="M866" s="404">
        <v>0</v>
      </c>
      <c r="N866" s="303">
        <f t="shared" si="1024"/>
        <v>0</v>
      </c>
      <c r="O866" s="29"/>
      <c r="P866" s="1">
        <f t="shared" si="1027"/>
        <v>2030</v>
      </c>
      <c r="Q866" s="404">
        <v>0</v>
      </c>
      <c r="R866" s="404">
        <v>0</v>
      </c>
      <c r="S866" s="404">
        <v>0</v>
      </c>
      <c r="T866" s="404">
        <v>0</v>
      </c>
      <c r="U866" s="404">
        <v>0</v>
      </c>
      <c r="V866" s="404">
        <v>0</v>
      </c>
      <c r="W866" s="404">
        <v>0</v>
      </c>
      <c r="X866" s="404">
        <v>0</v>
      </c>
      <c r="Y866" s="404">
        <v>0</v>
      </c>
      <c r="Z866" s="404">
        <v>0</v>
      </c>
      <c r="AA866" s="404">
        <v>0</v>
      </c>
      <c r="AB866" s="404">
        <v>0</v>
      </c>
      <c r="AC866" s="303">
        <f t="shared" si="1025"/>
        <v>0</v>
      </c>
      <c r="AD866" s="51"/>
      <c r="AE866" s="32"/>
      <c r="AF866" s="32"/>
      <c r="AG866" s="32"/>
      <c r="AH866" s="25"/>
      <c r="AI866" s="25"/>
      <c r="AJ866" s="25"/>
      <c r="AK866" s="25"/>
      <c r="AY866" s="617"/>
      <c r="BK866" s="356"/>
      <c r="BL866" s="356"/>
      <c r="BM866" s="356"/>
      <c r="BN866" s="356"/>
      <c r="BO866" s="356"/>
      <c r="BP866" s="356"/>
      <c r="BQ866" s="356"/>
      <c r="BR866" s="356"/>
      <c r="BS866" s="356"/>
      <c r="CQ866" s="617"/>
      <c r="DH866" s="520"/>
      <c r="DI866" s="520"/>
      <c r="DN866" s="603"/>
    </row>
    <row r="867" spans="1:118" s="355" customFormat="1" ht="10.5" customHeight="1">
      <c r="A867" s="1">
        <f t="shared" si="1026"/>
        <v>2031</v>
      </c>
      <c r="B867" s="404">
        <v>0</v>
      </c>
      <c r="C867" s="404">
        <v>0</v>
      </c>
      <c r="D867" s="404">
        <v>0</v>
      </c>
      <c r="E867" s="404">
        <v>0</v>
      </c>
      <c r="F867" s="404">
        <v>0</v>
      </c>
      <c r="G867" s="404">
        <v>0</v>
      </c>
      <c r="H867" s="404">
        <v>0</v>
      </c>
      <c r="I867" s="404">
        <v>0</v>
      </c>
      <c r="J867" s="404">
        <v>0</v>
      </c>
      <c r="K867" s="404">
        <v>0</v>
      </c>
      <c r="L867" s="404">
        <v>0</v>
      </c>
      <c r="M867" s="404">
        <v>0</v>
      </c>
      <c r="N867" s="303">
        <f t="shared" ref="N867:N876" si="1040">SUM(B867:M867)</f>
        <v>0</v>
      </c>
      <c r="O867" s="29"/>
      <c r="P867" s="1">
        <f t="shared" ref="P867:P876" si="1041">A867</f>
        <v>2031</v>
      </c>
      <c r="Q867" s="404">
        <v>0</v>
      </c>
      <c r="R867" s="404">
        <v>0</v>
      </c>
      <c r="S867" s="404">
        <v>0</v>
      </c>
      <c r="T867" s="404">
        <v>0</v>
      </c>
      <c r="U867" s="404">
        <v>0</v>
      </c>
      <c r="V867" s="404">
        <v>0</v>
      </c>
      <c r="W867" s="404">
        <v>0</v>
      </c>
      <c r="X867" s="404">
        <v>0</v>
      </c>
      <c r="Y867" s="404">
        <v>0</v>
      </c>
      <c r="Z867" s="404">
        <v>0</v>
      </c>
      <c r="AA867" s="404">
        <v>0</v>
      </c>
      <c r="AB867" s="404">
        <v>0</v>
      </c>
      <c r="AC867" s="303">
        <f t="shared" ref="AC867:AC876" si="1042">SUM(Q867:AB867)</f>
        <v>0</v>
      </c>
      <c r="AD867" s="51"/>
      <c r="AE867" s="32"/>
      <c r="AF867" s="32"/>
      <c r="AG867" s="32"/>
      <c r="AH867" s="25"/>
      <c r="AI867" s="25"/>
      <c r="AJ867" s="25"/>
      <c r="AK867" s="25"/>
      <c r="AY867" s="617"/>
      <c r="BK867" s="356"/>
      <c r="BL867" s="356"/>
      <c r="BM867" s="356"/>
      <c r="BN867" s="356"/>
      <c r="BO867" s="356"/>
      <c r="BP867" s="356"/>
      <c r="BQ867" s="356"/>
      <c r="BR867" s="356"/>
      <c r="BS867" s="356"/>
      <c r="CQ867" s="617"/>
      <c r="DH867" s="520"/>
      <c r="DI867" s="520"/>
      <c r="DN867" s="603"/>
    </row>
    <row r="868" spans="1:118" s="355" customFormat="1" ht="10.5" customHeight="1">
      <c r="A868" s="1">
        <f t="shared" si="1026"/>
        <v>2032</v>
      </c>
      <c r="B868" s="404">
        <v>0</v>
      </c>
      <c r="C868" s="404">
        <v>0</v>
      </c>
      <c r="D868" s="404">
        <v>0</v>
      </c>
      <c r="E868" s="404">
        <v>0</v>
      </c>
      <c r="F868" s="404">
        <v>0</v>
      </c>
      <c r="G868" s="404">
        <v>0</v>
      </c>
      <c r="H868" s="404">
        <v>0</v>
      </c>
      <c r="I868" s="404">
        <v>0</v>
      </c>
      <c r="J868" s="404">
        <v>0</v>
      </c>
      <c r="K868" s="404">
        <v>0</v>
      </c>
      <c r="L868" s="404">
        <v>0</v>
      </c>
      <c r="M868" s="404">
        <v>0</v>
      </c>
      <c r="N868" s="303">
        <f t="shared" si="1040"/>
        <v>0</v>
      </c>
      <c r="O868" s="29"/>
      <c r="P868" s="1">
        <f t="shared" si="1041"/>
        <v>2032</v>
      </c>
      <c r="Q868" s="404">
        <v>0</v>
      </c>
      <c r="R868" s="404">
        <v>0</v>
      </c>
      <c r="S868" s="404">
        <v>0</v>
      </c>
      <c r="T868" s="404">
        <v>0</v>
      </c>
      <c r="U868" s="404">
        <v>0</v>
      </c>
      <c r="V868" s="404">
        <v>0</v>
      </c>
      <c r="W868" s="404">
        <v>0</v>
      </c>
      <c r="X868" s="404">
        <v>0</v>
      </c>
      <c r="Y868" s="404">
        <v>0</v>
      </c>
      <c r="Z868" s="404">
        <v>0</v>
      </c>
      <c r="AA868" s="404">
        <v>0</v>
      </c>
      <c r="AB868" s="404">
        <v>0</v>
      </c>
      <c r="AC868" s="303">
        <f t="shared" si="1042"/>
        <v>0</v>
      </c>
      <c r="AD868" s="51"/>
      <c r="AE868" s="32"/>
      <c r="AF868" s="32"/>
      <c r="AG868" s="32"/>
      <c r="AH868" s="25"/>
      <c r="AI868" s="25"/>
      <c r="AJ868" s="25"/>
      <c r="AK868" s="25"/>
      <c r="AY868" s="617"/>
      <c r="BK868" s="356"/>
      <c r="BL868" s="356"/>
      <c r="BM868" s="356"/>
      <c r="BN868" s="356"/>
      <c r="BO868" s="356"/>
      <c r="BP868" s="356"/>
      <c r="BQ868" s="356"/>
      <c r="BR868" s="356"/>
      <c r="BS868" s="356"/>
      <c r="CQ868" s="617"/>
      <c r="DH868" s="520"/>
      <c r="DI868" s="520"/>
      <c r="DN868" s="603"/>
    </row>
    <row r="869" spans="1:118" s="355" customFormat="1" ht="10.5" customHeight="1">
      <c r="A869" s="1">
        <f t="shared" si="1026"/>
        <v>2033</v>
      </c>
      <c r="B869" s="404">
        <v>0</v>
      </c>
      <c r="C869" s="404">
        <v>0</v>
      </c>
      <c r="D869" s="404">
        <v>0</v>
      </c>
      <c r="E869" s="404">
        <v>0</v>
      </c>
      <c r="F869" s="404">
        <v>0</v>
      </c>
      <c r="G869" s="404">
        <v>0</v>
      </c>
      <c r="H869" s="404">
        <v>0</v>
      </c>
      <c r="I869" s="404">
        <v>0</v>
      </c>
      <c r="J869" s="404">
        <v>0</v>
      </c>
      <c r="K869" s="404">
        <v>0</v>
      </c>
      <c r="L869" s="404">
        <v>0</v>
      </c>
      <c r="M869" s="404">
        <v>0</v>
      </c>
      <c r="N869" s="303">
        <f t="shared" si="1040"/>
        <v>0</v>
      </c>
      <c r="O869" s="29"/>
      <c r="P869" s="1">
        <f t="shared" si="1041"/>
        <v>2033</v>
      </c>
      <c r="Q869" s="404">
        <v>0</v>
      </c>
      <c r="R869" s="404">
        <v>0</v>
      </c>
      <c r="S869" s="404">
        <v>0</v>
      </c>
      <c r="T869" s="404">
        <v>0</v>
      </c>
      <c r="U869" s="404">
        <v>0</v>
      </c>
      <c r="V869" s="404">
        <v>0</v>
      </c>
      <c r="W869" s="404">
        <v>0</v>
      </c>
      <c r="X869" s="404">
        <v>0</v>
      </c>
      <c r="Y869" s="404">
        <v>0</v>
      </c>
      <c r="Z869" s="404">
        <v>0</v>
      </c>
      <c r="AA869" s="404">
        <v>0</v>
      </c>
      <c r="AB869" s="404">
        <v>0</v>
      </c>
      <c r="AC869" s="303">
        <f t="shared" si="1042"/>
        <v>0</v>
      </c>
      <c r="AD869" s="51"/>
      <c r="AE869" s="32"/>
      <c r="AF869" s="32"/>
      <c r="AG869" s="32"/>
      <c r="AH869" s="25"/>
      <c r="AI869" s="25"/>
      <c r="AJ869" s="25"/>
      <c r="AK869" s="25"/>
      <c r="AY869" s="617"/>
      <c r="BK869" s="356"/>
      <c r="BL869" s="356"/>
      <c r="BM869" s="356"/>
      <c r="BN869" s="356"/>
      <c r="BO869" s="356"/>
      <c r="BP869" s="356"/>
      <c r="BQ869" s="356"/>
      <c r="BR869" s="356"/>
      <c r="BS869" s="356"/>
      <c r="CQ869" s="617"/>
      <c r="DH869" s="520"/>
      <c r="DI869" s="520"/>
      <c r="DN869" s="603"/>
    </row>
    <row r="870" spans="1:118" s="355" customFormat="1" ht="10.5" customHeight="1">
      <c r="A870" s="1">
        <f t="shared" si="1026"/>
        <v>2034</v>
      </c>
      <c r="B870" s="404">
        <v>0</v>
      </c>
      <c r="C870" s="404">
        <v>0</v>
      </c>
      <c r="D870" s="404">
        <v>0</v>
      </c>
      <c r="E870" s="404">
        <v>0</v>
      </c>
      <c r="F870" s="404">
        <v>0</v>
      </c>
      <c r="G870" s="404">
        <v>0</v>
      </c>
      <c r="H870" s="404">
        <v>0</v>
      </c>
      <c r="I870" s="404">
        <v>0</v>
      </c>
      <c r="J870" s="404">
        <v>0</v>
      </c>
      <c r="K870" s="404">
        <v>0</v>
      </c>
      <c r="L870" s="404">
        <v>0</v>
      </c>
      <c r="M870" s="404">
        <v>0</v>
      </c>
      <c r="N870" s="303">
        <f t="shared" si="1040"/>
        <v>0</v>
      </c>
      <c r="O870" s="29"/>
      <c r="P870" s="1">
        <f t="shared" si="1041"/>
        <v>2034</v>
      </c>
      <c r="Q870" s="404">
        <v>0</v>
      </c>
      <c r="R870" s="404">
        <v>0</v>
      </c>
      <c r="S870" s="404">
        <v>0</v>
      </c>
      <c r="T870" s="404">
        <v>0</v>
      </c>
      <c r="U870" s="404">
        <v>0</v>
      </c>
      <c r="V870" s="404">
        <v>0</v>
      </c>
      <c r="W870" s="404">
        <v>0</v>
      </c>
      <c r="X870" s="404">
        <v>0</v>
      </c>
      <c r="Y870" s="404">
        <v>0</v>
      </c>
      <c r="Z870" s="404">
        <v>0</v>
      </c>
      <c r="AA870" s="404">
        <v>0</v>
      </c>
      <c r="AB870" s="404">
        <v>0</v>
      </c>
      <c r="AC870" s="303">
        <f t="shared" si="1042"/>
        <v>0</v>
      </c>
      <c r="AD870" s="51"/>
      <c r="AE870" s="32"/>
      <c r="AF870" s="32"/>
      <c r="AG870" s="25"/>
      <c r="AH870" s="25"/>
      <c r="AI870" s="25"/>
      <c r="AJ870" s="25"/>
      <c r="AK870" s="25"/>
      <c r="AY870" s="617"/>
      <c r="BK870" s="356"/>
      <c r="BL870" s="356"/>
      <c r="BM870" s="356"/>
      <c r="BN870" s="356"/>
      <c r="BO870" s="356"/>
      <c r="BP870" s="356"/>
      <c r="BQ870" s="356"/>
      <c r="BR870" s="356"/>
      <c r="BS870" s="356"/>
      <c r="CQ870" s="617"/>
      <c r="DH870" s="520"/>
      <c r="DI870" s="520"/>
      <c r="DN870" s="603"/>
    </row>
    <row r="871" spans="1:118" s="355" customFormat="1" ht="10.5" customHeight="1">
      <c r="A871" s="1">
        <f t="shared" si="1026"/>
        <v>2035</v>
      </c>
      <c r="B871" s="404">
        <v>0</v>
      </c>
      <c r="C871" s="404">
        <v>0</v>
      </c>
      <c r="D871" s="404">
        <v>0</v>
      </c>
      <c r="E871" s="404">
        <v>0</v>
      </c>
      <c r="F871" s="404">
        <v>0</v>
      </c>
      <c r="G871" s="404">
        <v>0</v>
      </c>
      <c r="H871" s="404">
        <v>0</v>
      </c>
      <c r="I871" s="404">
        <v>0</v>
      </c>
      <c r="J871" s="404">
        <v>0</v>
      </c>
      <c r="K871" s="404">
        <v>0</v>
      </c>
      <c r="L871" s="404">
        <v>0</v>
      </c>
      <c r="M871" s="404">
        <v>0</v>
      </c>
      <c r="N871" s="303">
        <f t="shared" si="1040"/>
        <v>0</v>
      </c>
      <c r="O871" s="29"/>
      <c r="P871" s="1">
        <f t="shared" si="1041"/>
        <v>2035</v>
      </c>
      <c r="Q871" s="404">
        <v>0</v>
      </c>
      <c r="R871" s="404">
        <v>0</v>
      </c>
      <c r="S871" s="404">
        <v>0</v>
      </c>
      <c r="T871" s="404">
        <v>0</v>
      </c>
      <c r="U871" s="404">
        <v>0</v>
      </c>
      <c r="V871" s="404">
        <v>0</v>
      </c>
      <c r="W871" s="404">
        <v>0</v>
      </c>
      <c r="X871" s="404">
        <v>0</v>
      </c>
      <c r="Y871" s="404">
        <v>0</v>
      </c>
      <c r="Z871" s="404">
        <v>0</v>
      </c>
      <c r="AA871" s="404">
        <v>0</v>
      </c>
      <c r="AB871" s="404">
        <v>0</v>
      </c>
      <c r="AC871" s="303">
        <f t="shared" si="1042"/>
        <v>0</v>
      </c>
      <c r="AD871" s="51"/>
      <c r="AE871" s="32"/>
      <c r="AF871" s="32"/>
      <c r="AG871" s="25"/>
      <c r="AH871" s="25"/>
      <c r="AI871" s="25"/>
      <c r="AJ871" s="25"/>
      <c r="AK871" s="25"/>
      <c r="AY871" s="617"/>
      <c r="BK871" s="356"/>
      <c r="BL871" s="356"/>
      <c r="BM871" s="356"/>
      <c r="BN871" s="356"/>
      <c r="BO871" s="356"/>
      <c r="BP871" s="356"/>
      <c r="BQ871" s="356"/>
      <c r="BR871" s="356"/>
      <c r="BS871" s="356"/>
      <c r="CQ871" s="617"/>
      <c r="DH871" s="520"/>
      <c r="DI871" s="520"/>
      <c r="DN871" s="603"/>
    </row>
    <row r="872" spans="1:118" s="355" customFormat="1" ht="10.5" customHeight="1">
      <c r="A872" s="1">
        <f t="shared" si="1026"/>
        <v>2036</v>
      </c>
      <c r="B872" s="404">
        <v>0</v>
      </c>
      <c r="C872" s="404">
        <v>0</v>
      </c>
      <c r="D872" s="404">
        <v>0</v>
      </c>
      <c r="E872" s="404">
        <v>0</v>
      </c>
      <c r="F872" s="404">
        <v>0</v>
      </c>
      <c r="G872" s="404">
        <v>0</v>
      </c>
      <c r="H872" s="404">
        <v>0</v>
      </c>
      <c r="I872" s="404">
        <v>0</v>
      </c>
      <c r="J872" s="404">
        <v>0</v>
      </c>
      <c r="K872" s="404">
        <v>0</v>
      </c>
      <c r="L872" s="404">
        <v>0</v>
      </c>
      <c r="M872" s="404">
        <v>0</v>
      </c>
      <c r="N872" s="303">
        <f t="shared" si="1040"/>
        <v>0</v>
      </c>
      <c r="O872" s="29"/>
      <c r="P872" s="1">
        <f t="shared" si="1041"/>
        <v>2036</v>
      </c>
      <c r="Q872" s="404">
        <v>0</v>
      </c>
      <c r="R872" s="404">
        <v>0</v>
      </c>
      <c r="S872" s="404">
        <v>0</v>
      </c>
      <c r="T872" s="404">
        <v>0</v>
      </c>
      <c r="U872" s="404">
        <v>0</v>
      </c>
      <c r="V872" s="404">
        <v>0</v>
      </c>
      <c r="W872" s="404">
        <v>0</v>
      </c>
      <c r="X872" s="404">
        <v>0</v>
      </c>
      <c r="Y872" s="404">
        <v>0</v>
      </c>
      <c r="Z872" s="404">
        <v>0</v>
      </c>
      <c r="AA872" s="404">
        <v>0</v>
      </c>
      <c r="AB872" s="404">
        <v>0</v>
      </c>
      <c r="AC872" s="303">
        <f t="shared" si="1042"/>
        <v>0</v>
      </c>
      <c r="AD872" s="51"/>
      <c r="AE872" s="32"/>
      <c r="AF872" s="32"/>
      <c r="AG872" s="29"/>
      <c r="AH872" s="29"/>
      <c r="AI872" s="25"/>
      <c r="AJ872" s="25"/>
      <c r="AK872" s="25"/>
      <c r="AY872" s="617"/>
      <c r="BK872" s="356"/>
      <c r="BL872" s="356"/>
      <c r="BM872" s="356"/>
      <c r="BN872" s="356"/>
      <c r="BO872" s="356"/>
      <c r="BP872" s="356"/>
      <c r="BQ872" s="356"/>
      <c r="BR872" s="356"/>
      <c r="BS872" s="356"/>
      <c r="CQ872" s="617"/>
      <c r="DH872" s="520"/>
      <c r="DI872" s="520"/>
      <c r="DN872" s="603"/>
    </row>
    <row r="873" spans="1:118" s="355" customFormat="1" ht="10.5" customHeight="1">
      <c r="A873" s="1">
        <f t="shared" si="1026"/>
        <v>2037</v>
      </c>
      <c r="B873" s="404">
        <v>0</v>
      </c>
      <c r="C873" s="404">
        <v>0</v>
      </c>
      <c r="D873" s="404">
        <v>0</v>
      </c>
      <c r="E873" s="404">
        <v>0</v>
      </c>
      <c r="F873" s="404">
        <v>0</v>
      </c>
      <c r="G873" s="404">
        <v>0</v>
      </c>
      <c r="H873" s="404">
        <v>0</v>
      </c>
      <c r="I873" s="404">
        <v>0</v>
      </c>
      <c r="J873" s="404">
        <v>0</v>
      </c>
      <c r="K873" s="404">
        <v>0</v>
      </c>
      <c r="L873" s="404">
        <v>0</v>
      </c>
      <c r="M873" s="404">
        <v>0</v>
      </c>
      <c r="N873" s="303">
        <f t="shared" si="1040"/>
        <v>0</v>
      </c>
      <c r="O873" s="29"/>
      <c r="P873" s="1">
        <f t="shared" si="1041"/>
        <v>2037</v>
      </c>
      <c r="Q873" s="404">
        <v>0</v>
      </c>
      <c r="R873" s="404">
        <v>0</v>
      </c>
      <c r="S873" s="404">
        <v>0</v>
      </c>
      <c r="T873" s="404">
        <v>0</v>
      </c>
      <c r="U873" s="404">
        <v>0</v>
      </c>
      <c r="V873" s="404">
        <v>0</v>
      </c>
      <c r="W873" s="404">
        <v>0</v>
      </c>
      <c r="X873" s="404">
        <v>0</v>
      </c>
      <c r="Y873" s="404">
        <v>0</v>
      </c>
      <c r="Z873" s="404">
        <v>0</v>
      </c>
      <c r="AA873" s="404">
        <v>0</v>
      </c>
      <c r="AB873" s="404">
        <v>0</v>
      </c>
      <c r="AC873" s="303">
        <f t="shared" si="1042"/>
        <v>0</v>
      </c>
      <c r="AD873" s="51"/>
      <c r="AE873" s="32"/>
      <c r="AF873" s="32"/>
      <c r="AG873" s="66"/>
      <c r="AH873" s="29"/>
      <c r="AI873" s="25"/>
      <c r="AJ873" s="25"/>
      <c r="AK873" s="25"/>
      <c r="AY873" s="617"/>
      <c r="BK873" s="356"/>
      <c r="BL873" s="356"/>
      <c r="BM873" s="356"/>
      <c r="BN873" s="356"/>
      <c r="BO873" s="356"/>
      <c r="BP873" s="356"/>
      <c r="BQ873" s="356"/>
      <c r="BR873" s="356"/>
      <c r="BS873" s="356"/>
      <c r="CQ873" s="617"/>
      <c r="DH873" s="520"/>
      <c r="DI873" s="520"/>
      <c r="DN873" s="603"/>
    </row>
    <row r="874" spans="1:118" s="355" customFormat="1" ht="10.5" customHeight="1">
      <c r="A874" s="1">
        <f t="shared" si="1026"/>
        <v>2038</v>
      </c>
      <c r="B874" s="404">
        <v>0</v>
      </c>
      <c r="C874" s="404">
        <v>0</v>
      </c>
      <c r="D874" s="404">
        <v>0</v>
      </c>
      <c r="E874" s="404">
        <v>0</v>
      </c>
      <c r="F874" s="404">
        <v>0</v>
      </c>
      <c r="G874" s="404">
        <v>0</v>
      </c>
      <c r="H874" s="404">
        <v>0</v>
      </c>
      <c r="I874" s="404">
        <v>0</v>
      </c>
      <c r="J874" s="404">
        <v>0</v>
      </c>
      <c r="K874" s="404">
        <v>0</v>
      </c>
      <c r="L874" s="404">
        <v>0</v>
      </c>
      <c r="M874" s="404">
        <v>0</v>
      </c>
      <c r="N874" s="303">
        <f t="shared" si="1040"/>
        <v>0</v>
      </c>
      <c r="O874" s="29"/>
      <c r="P874" s="1">
        <f t="shared" si="1041"/>
        <v>2038</v>
      </c>
      <c r="Q874" s="404">
        <v>0</v>
      </c>
      <c r="R874" s="404">
        <v>0</v>
      </c>
      <c r="S874" s="404">
        <v>0</v>
      </c>
      <c r="T874" s="404">
        <v>0</v>
      </c>
      <c r="U874" s="404">
        <v>0</v>
      </c>
      <c r="V874" s="404">
        <v>0</v>
      </c>
      <c r="W874" s="404">
        <v>0</v>
      </c>
      <c r="X874" s="404">
        <v>0</v>
      </c>
      <c r="Y874" s="404">
        <v>0</v>
      </c>
      <c r="Z874" s="404">
        <v>0</v>
      </c>
      <c r="AA874" s="404">
        <v>0</v>
      </c>
      <c r="AB874" s="404">
        <v>0</v>
      </c>
      <c r="AC874" s="303">
        <f t="shared" si="1042"/>
        <v>0</v>
      </c>
      <c r="AD874" s="51"/>
      <c r="AE874" s="32"/>
      <c r="AF874" s="32"/>
      <c r="AG874" s="32"/>
      <c r="AI874" s="25"/>
      <c r="AJ874" s="25"/>
      <c r="AK874" s="25"/>
      <c r="AY874" s="617"/>
      <c r="BK874" s="356"/>
      <c r="BL874" s="356"/>
      <c r="BM874" s="356"/>
      <c r="BN874" s="356"/>
      <c r="BO874" s="356"/>
      <c r="BP874" s="356"/>
      <c r="BQ874" s="356"/>
      <c r="BR874" s="356"/>
      <c r="BS874" s="356"/>
      <c r="CQ874" s="617"/>
      <c r="DH874" s="520"/>
      <c r="DI874" s="520"/>
      <c r="DN874" s="603"/>
    </row>
    <row r="875" spans="1:118" s="355" customFormat="1" ht="10.5" customHeight="1">
      <c r="A875" s="1">
        <f t="shared" si="1026"/>
        <v>2039</v>
      </c>
      <c r="B875" s="404">
        <v>0</v>
      </c>
      <c r="C875" s="404">
        <v>0</v>
      </c>
      <c r="D875" s="404">
        <v>0</v>
      </c>
      <c r="E875" s="404">
        <v>0</v>
      </c>
      <c r="F875" s="404">
        <v>0</v>
      </c>
      <c r="G875" s="404">
        <v>0</v>
      </c>
      <c r="H875" s="404">
        <v>0</v>
      </c>
      <c r="I875" s="404">
        <v>0</v>
      </c>
      <c r="J875" s="404">
        <v>0</v>
      </c>
      <c r="K875" s="404">
        <v>0</v>
      </c>
      <c r="L875" s="404">
        <v>0</v>
      </c>
      <c r="M875" s="404">
        <v>0</v>
      </c>
      <c r="N875" s="303">
        <f t="shared" si="1040"/>
        <v>0</v>
      </c>
      <c r="O875" s="29"/>
      <c r="P875" s="1">
        <f t="shared" si="1041"/>
        <v>2039</v>
      </c>
      <c r="Q875" s="404">
        <v>0</v>
      </c>
      <c r="R875" s="404">
        <v>0</v>
      </c>
      <c r="S875" s="404">
        <v>0</v>
      </c>
      <c r="T875" s="404">
        <v>0</v>
      </c>
      <c r="U875" s="404">
        <v>0</v>
      </c>
      <c r="V875" s="404">
        <v>0</v>
      </c>
      <c r="W875" s="404">
        <v>0</v>
      </c>
      <c r="X875" s="404">
        <v>0</v>
      </c>
      <c r="Y875" s="404">
        <v>0</v>
      </c>
      <c r="Z875" s="404">
        <v>0</v>
      </c>
      <c r="AA875" s="404">
        <v>0</v>
      </c>
      <c r="AB875" s="404">
        <v>0</v>
      </c>
      <c r="AC875" s="303">
        <f t="shared" si="1042"/>
        <v>0</v>
      </c>
      <c r="AD875" s="51"/>
      <c r="AE875" s="32"/>
      <c r="AF875" s="32"/>
      <c r="AG875" s="32"/>
      <c r="AI875" s="25"/>
      <c r="AJ875" s="25"/>
      <c r="AK875" s="25"/>
      <c r="AY875" s="617"/>
      <c r="BK875" s="356"/>
      <c r="BL875" s="356"/>
      <c r="BM875" s="356"/>
      <c r="BN875" s="356"/>
      <c r="BO875" s="356"/>
      <c r="BP875" s="356"/>
      <c r="BQ875" s="356"/>
      <c r="BR875" s="356"/>
      <c r="BS875" s="356"/>
      <c r="CQ875" s="617"/>
      <c r="DH875" s="520"/>
      <c r="DI875" s="520"/>
      <c r="DN875" s="603"/>
    </row>
    <row r="876" spans="1:118" s="355" customFormat="1" ht="10.5" customHeight="1">
      <c r="A876" s="1">
        <f t="shared" si="1026"/>
        <v>2040</v>
      </c>
      <c r="B876" s="404">
        <v>0</v>
      </c>
      <c r="C876" s="404">
        <v>0</v>
      </c>
      <c r="D876" s="404">
        <v>0</v>
      </c>
      <c r="E876" s="404">
        <v>0</v>
      </c>
      <c r="F876" s="404">
        <v>0</v>
      </c>
      <c r="G876" s="404">
        <v>0</v>
      </c>
      <c r="H876" s="404">
        <v>0</v>
      </c>
      <c r="I876" s="404">
        <v>0</v>
      </c>
      <c r="J876" s="404">
        <v>0</v>
      </c>
      <c r="K876" s="404">
        <v>0</v>
      </c>
      <c r="L876" s="404">
        <v>0</v>
      </c>
      <c r="M876" s="404">
        <v>0</v>
      </c>
      <c r="N876" s="303">
        <f t="shared" si="1040"/>
        <v>0</v>
      </c>
      <c r="O876" s="29"/>
      <c r="P876" s="1">
        <f t="shared" si="1041"/>
        <v>2040</v>
      </c>
      <c r="Q876" s="404">
        <v>0</v>
      </c>
      <c r="R876" s="404">
        <v>0</v>
      </c>
      <c r="S876" s="404">
        <v>0</v>
      </c>
      <c r="T876" s="404">
        <v>0</v>
      </c>
      <c r="U876" s="404">
        <v>0</v>
      </c>
      <c r="V876" s="404">
        <v>0</v>
      </c>
      <c r="W876" s="404">
        <v>0</v>
      </c>
      <c r="X876" s="404">
        <v>0</v>
      </c>
      <c r="Y876" s="404">
        <v>0</v>
      </c>
      <c r="Z876" s="404">
        <v>0</v>
      </c>
      <c r="AA876" s="404">
        <v>0</v>
      </c>
      <c r="AB876" s="404">
        <v>0</v>
      </c>
      <c r="AC876" s="303">
        <f t="shared" si="1042"/>
        <v>0</v>
      </c>
      <c r="AD876" s="51"/>
      <c r="AE876" s="32"/>
      <c r="AF876" s="32"/>
      <c r="AG876" s="32"/>
      <c r="AI876" s="25"/>
      <c r="AJ876" s="25"/>
      <c r="AK876" s="25"/>
      <c r="AY876" s="617"/>
      <c r="BK876" s="356"/>
      <c r="BL876" s="356"/>
      <c r="BM876" s="356"/>
      <c r="BN876" s="356"/>
      <c r="BO876" s="356"/>
      <c r="BP876" s="356"/>
      <c r="BQ876" s="356"/>
      <c r="BR876" s="356"/>
      <c r="BS876" s="356"/>
      <c r="CQ876" s="617"/>
      <c r="DH876" s="520"/>
      <c r="DI876" s="520"/>
      <c r="DN876" s="603"/>
    </row>
    <row r="877" spans="1:118" s="355" customFormat="1" ht="10.5" customHeight="1">
      <c r="A877" s="1">
        <f t="shared" si="1026"/>
        <v>2041</v>
      </c>
      <c r="P877" s="1">
        <f t="shared" si="1027"/>
        <v>2041</v>
      </c>
      <c r="Q877" s="349">
        <f t="shared" ref="Q877" si="1043">+M876</f>
        <v>0</v>
      </c>
      <c r="AD877" s="51"/>
      <c r="AE877" s="32"/>
      <c r="AF877" s="32"/>
      <c r="AG877" s="32"/>
      <c r="AI877" s="25"/>
      <c r="AJ877" s="25"/>
      <c r="AK877" s="25"/>
      <c r="AY877" s="617"/>
      <c r="BK877" s="356"/>
      <c r="BL877" s="356"/>
      <c r="BM877" s="356"/>
      <c r="BN877" s="356"/>
      <c r="BO877" s="356"/>
      <c r="BP877" s="356"/>
      <c r="BQ877" s="356"/>
      <c r="BR877" s="356"/>
      <c r="BS877" s="356"/>
      <c r="CQ877" s="617"/>
      <c r="DH877" s="520"/>
      <c r="DI877" s="520"/>
      <c r="DN877" s="603"/>
    </row>
    <row r="878" spans="1:118" s="355" customFormat="1" ht="10.5" customHeight="1">
      <c r="A878" s="1">
        <f t="shared" si="1026"/>
        <v>2042</v>
      </c>
      <c r="P878" s="1">
        <f t="shared" si="1027"/>
        <v>2042</v>
      </c>
      <c r="AD878" s="51"/>
      <c r="AE878" s="32"/>
      <c r="AF878" s="32"/>
      <c r="AG878" s="32"/>
      <c r="AI878" s="25"/>
      <c r="AJ878" s="25"/>
      <c r="AK878" s="25"/>
      <c r="AY878" s="617"/>
      <c r="BK878" s="356"/>
      <c r="BL878" s="356"/>
      <c r="BM878" s="356"/>
      <c r="BN878" s="356"/>
      <c r="BO878" s="356"/>
      <c r="BP878" s="356"/>
      <c r="BQ878" s="356"/>
      <c r="BR878" s="356"/>
      <c r="BS878" s="356"/>
      <c r="CQ878" s="617"/>
      <c r="DH878" s="520"/>
      <c r="DI878" s="520"/>
      <c r="DN878" s="603"/>
    </row>
    <row r="879" spans="1:118" s="355" customFormat="1" ht="10.5" customHeight="1">
      <c r="A879" s="1">
        <f t="shared" si="1026"/>
        <v>2043</v>
      </c>
      <c r="P879" s="1">
        <f t="shared" si="1027"/>
        <v>2043</v>
      </c>
      <c r="AD879" s="51"/>
      <c r="AE879" s="32"/>
      <c r="AF879" s="32"/>
      <c r="AG879" s="32"/>
      <c r="AI879" s="25"/>
      <c r="AJ879" s="25"/>
      <c r="AK879" s="25"/>
      <c r="AY879" s="617"/>
      <c r="BK879" s="356"/>
      <c r="BL879" s="356"/>
      <c r="BM879" s="356"/>
      <c r="BN879" s="356"/>
      <c r="BO879" s="356"/>
      <c r="BP879" s="356"/>
      <c r="BQ879" s="356"/>
      <c r="BR879" s="356"/>
      <c r="BS879" s="356"/>
      <c r="CQ879" s="617"/>
      <c r="DH879" s="520"/>
      <c r="DI879" s="520"/>
      <c r="DN879" s="603"/>
    </row>
    <row r="880" spans="1:118" s="355" customFormat="1" ht="10.5" customHeight="1">
      <c r="A880" s="1">
        <f t="shared" si="1026"/>
        <v>2044</v>
      </c>
      <c r="P880" s="1">
        <f t="shared" si="1027"/>
        <v>2044</v>
      </c>
      <c r="AD880" s="51"/>
      <c r="AE880" s="32"/>
      <c r="AF880" s="32"/>
      <c r="AG880" s="32"/>
      <c r="AI880" s="25"/>
      <c r="AJ880" s="25"/>
      <c r="AK880" s="25"/>
      <c r="AY880" s="617"/>
      <c r="BK880" s="356"/>
      <c r="BL880" s="356"/>
      <c r="BM880" s="356"/>
      <c r="BN880" s="356"/>
      <c r="BO880" s="356"/>
      <c r="BP880" s="356"/>
      <c r="BQ880" s="356"/>
      <c r="BR880" s="356"/>
      <c r="BS880" s="356"/>
      <c r="CQ880" s="617"/>
      <c r="DH880" s="520"/>
      <c r="DI880" s="520"/>
      <c r="DN880" s="603"/>
    </row>
    <row r="881" spans="1:118" s="355" customFormat="1" ht="10.5" customHeight="1">
      <c r="A881" s="1">
        <f t="shared" si="1026"/>
        <v>2045</v>
      </c>
      <c r="P881" s="1">
        <f t="shared" si="1027"/>
        <v>2045</v>
      </c>
      <c r="AD881" s="51"/>
      <c r="AE881" s="32"/>
      <c r="AF881" s="32"/>
      <c r="AG881" s="32"/>
      <c r="AI881" s="25"/>
      <c r="AJ881" s="25"/>
      <c r="AK881" s="25"/>
      <c r="AY881" s="617"/>
      <c r="BK881" s="356"/>
      <c r="BL881" s="356"/>
      <c r="BM881" s="356"/>
      <c r="BN881" s="356"/>
      <c r="BO881" s="356"/>
      <c r="BP881" s="356"/>
      <c r="BQ881" s="356"/>
      <c r="BR881" s="356"/>
      <c r="BS881" s="356"/>
      <c r="CQ881" s="617"/>
      <c r="DH881" s="520"/>
      <c r="DI881" s="520"/>
      <c r="DN881" s="603"/>
    </row>
    <row r="882" spans="1:118" s="355" customFormat="1" ht="10.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32"/>
      <c r="O882" s="29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32"/>
      <c r="AD882" s="51"/>
      <c r="AE882" s="32"/>
      <c r="AF882" s="32"/>
      <c r="AG882" s="32"/>
      <c r="AI882" s="25"/>
      <c r="AJ882" s="25"/>
      <c r="AK882" s="25"/>
      <c r="AY882" s="617"/>
      <c r="BK882" s="356"/>
      <c r="BL882" s="356"/>
      <c r="BM882" s="356"/>
      <c r="BN882" s="356"/>
      <c r="BO882" s="356"/>
      <c r="BP882" s="356"/>
      <c r="BQ882" s="356"/>
      <c r="BR882" s="356"/>
      <c r="BS882" s="356"/>
      <c r="CQ882" s="617"/>
      <c r="DH882" s="520"/>
      <c r="DI882" s="520"/>
      <c r="DN882" s="603"/>
    </row>
    <row r="883" spans="1:118" s="355" customFormat="1" ht="10.5" customHeight="1">
      <c r="A883" s="233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32"/>
      <c r="O883" s="29"/>
      <c r="P883" s="233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32"/>
      <c r="AD883" s="51"/>
      <c r="AE883" s="32"/>
      <c r="AF883" s="32"/>
      <c r="AG883" s="32"/>
      <c r="AI883" s="25"/>
      <c r="AJ883" s="25"/>
      <c r="AK883" s="25"/>
      <c r="AY883" s="617"/>
      <c r="BK883" s="356"/>
      <c r="BL883" s="356"/>
      <c r="BM883" s="356"/>
      <c r="BN883" s="356"/>
      <c r="BO883" s="356"/>
      <c r="BP883" s="356"/>
      <c r="BQ883" s="356"/>
      <c r="BR883" s="356"/>
      <c r="BS883" s="356"/>
      <c r="CQ883" s="617"/>
      <c r="DH883" s="520"/>
      <c r="DI883" s="520"/>
      <c r="DN883" s="603"/>
    </row>
    <row r="884" spans="1:118" s="355" customFormat="1" ht="13.5">
      <c r="A884" s="39" t="s">
        <v>154</v>
      </c>
      <c r="B884" s="1"/>
      <c r="C884" s="1"/>
      <c r="D884" s="24"/>
      <c r="E884" s="1"/>
      <c r="F884" s="417" t="s">
        <v>147</v>
      </c>
      <c r="G884" s="146"/>
      <c r="H884" s="123"/>
      <c r="I884" s="432"/>
      <c r="J884" s="1" t="s">
        <v>152</v>
      </c>
      <c r="K884" s="1"/>
      <c r="L884" s="1"/>
      <c r="M884" s="1"/>
      <c r="N884" s="297" t="s">
        <v>22</v>
      </c>
      <c r="O884" s="416"/>
      <c r="P884" s="39" t="s">
        <v>153</v>
      </c>
      <c r="Q884" s="2"/>
      <c r="R884" s="2"/>
      <c r="S884" s="2"/>
      <c r="T884" s="3"/>
      <c r="U884" s="431"/>
      <c r="V884" s="1"/>
      <c r="W884" s="2"/>
      <c r="X884" s="2"/>
      <c r="Y884" s="2"/>
      <c r="Z884" s="430"/>
      <c r="AA884" s="429"/>
      <c r="AB884" s="429"/>
      <c r="AC884" s="428" t="s">
        <v>132</v>
      </c>
      <c r="AD884" s="51"/>
      <c r="AE884" s="32"/>
      <c r="AF884" s="32"/>
      <c r="AG884" s="259"/>
      <c r="AI884" s="25"/>
      <c r="AJ884" s="25"/>
      <c r="AK884" s="25"/>
      <c r="AY884" s="617"/>
      <c r="BK884" s="356"/>
      <c r="BL884" s="356"/>
      <c r="BM884" s="356"/>
      <c r="BN884" s="356"/>
      <c r="BO884" s="356"/>
      <c r="BP884" s="356"/>
      <c r="BQ884" s="356"/>
      <c r="BR884" s="356"/>
      <c r="BS884" s="356"/>
      <c r="CQ884" s="617"/>
      <c r="DH884" s="520"/>
      <c r="DI884" s="520"/>
      <c r="DN884" s="603"/>
    </row>
    <row r="885" spans="1:118" s="355" customFormat="1" ht="10.5" customHeight="1">
      <c r="A885" s="4" t="s">
        <v>2</v>
      </c>
      <c r="B885" s="4" t="s">
        <v>3</v>
      </c>
      <c r="C885" s="4" t="s">
        <v>4</v>
      </c>
      <c r="D885" s="4" t="s">
        <v>5</v>
      </c>
      <c r="E885" s="4" t="s">
        <v>6</v>
      </c>
      <c r="F885" s="4" t="s">
        <v>7</v>
      </c>
      <c r="G885" s="4" t="s">
        <v>8</v>
      </c>
      <c r="H885" s="4" t="s">
        <v>9</v>
      </c>
      <c r="I885" s="4" t="s">
        <v>10</v>
      </c>
      <c r="J885" s="4" t="s">
        <v>11</v>
      </c>
      <c r="K885" s="4" t="s">
        <v>12</v>
      </c>
      <c r="L885" s="4" t="s">
        <v>13</v>
      </c>
      <c r="M885" s="4" t="s">
        <v>14</v>
      </c>
      <c r="N885" s="299" t="s">
        <v>15</v>
      </c>
      <c r="O885" s="427"/>
      <c r="P885" s="4" t="s">
        <v>2</v>
      </c>
      <c r="Q885" s="4" t="s">
        <v>3</v>
      </c>
      <c r="R885" s="4" t="s">
        <v>4</v>
      </c>
      <c r="S885" s="4" t="s">
        <v>5</v>
      </c>
      <c r="T885" s="4" t="s">
        <v>6</v>
      </c>
      <c r="U885" s="4" t="s">
        <v>7</v>
      </c>
      <c r="V885" s="4" t="s">
        <v>8</v>
      </c>
      <c r="W885" s="4" t="s">
        <v>9</v>
      </c>
      <c r="X885" s="4" t="s">
        <v>10</v>
      </c>
      <c r="Y885" s="4" t="s">
        <v>11</v>
      </c>
      <c r="Z885" s="4" t="s">
        <v>12</v>
      </c>
      <c r="AA885" s="4" t="s">
        <v>13</v>
      </c>
      <c r="AB885" s="4" t="s">
        <v>14</v>
      </c>
      <c r="AC885" s="42" t="s">
        <v>93</v>
      </c>
      <c r="AD885" s="51"/>
      <c r="AE885" s="32"/>
      <c r="AF885" s="32"/>
      <c r="AG885" s="262"/>
      <c r="AI885" s="25"/>
      <c r="AJ885" s="25"/>
      <c r="AK885" s="25"/>
      <c r="AY885" s="617"/>
      <c r="BK885" s="356"/>
      <c r="BL885" s="356"/>
      <c r="BM885" s="356"/>
      <c r="BN885" s="356"/>
      <c r="BO885" s="356"/>
      <c r="BP885" s="356"/>
      <c r="BQ885" s="356"/>
      <c r="BR885" s="356"/>
      <c r="BS885" s="356"/>
      <c r="CQ885" s="617"/>
      <c r="DH885" s="520"/>
      <c r="DI885" s="520"/>
      <c r="DN885" s="603"/>
    </row>
    <row r="886" spans="1:118" s="355" customFormat="1" ht="10.5" customHeight="1">
      <c r="A886" s="1">
        <f>A846</f>
        <v>2010</v>
      </c>
      <c r="B886" s="310">
        <v>6.7</v>
      </c>
      <c r="C886" s="310">
        <v>3.5</v>
      </c>
      <c r="D886" s="310">
        <v>5.0999999999999996</v>
      </c>
      <c r="E886" s="310">
        <v>4.4000000000000004</v>
      </c>
      <c r="F886" s="310">
        <v>3.2</v>
      </c>
      <c r="G886" s="310">
        <v>7.9</v>
      </c>
      <c r="H886" s="310">
        <v>10.8</v>
      </c>
      <c r="I886" s="310">
        <v>6.2489999999999997</v>
      </c>
      <c r="J886" s="310">
        <v>6.1219999999999999</v>
      </c>
      <c r="K886" s="310">
        <v>5.1239999999999997</v>
      </c>
      <c r="L886" s="310">
        <v>3</v>
      </c>
      <c r="M886" s="310">
        <v>5.2</v>
      </c>
      <c r="N886" s="642">
        <f t="shared" ref="N886:N906" si="1044">SUM(B886:M886)</f>
        <v>67.295000000000002</v>
      </c>
      <c r="O886" s="454"/>
      <c r="P886" s="1">
        <f>A886</f>
        <v>2010</v>
      </c>
      <c r="Q886" s="437">
        <v>3.992</v>
      </c>
      <c r="R886" s="437">
        <v>6.5819999999999999</v>
      </c>
      <c r="S886" s="437">
        <v>5.8869999999999996</v>
      </c>
      <c r="T886" s="437">
        <v>7.4569999999999999</v>
      </c>
      <c r="U886" s="437">
        <v>5.7149999999999999</v>
      </c>
      <c r="V886" s="437">
        <v>6.9740000000000002</v>
      </c>
      <c r="W886" s="437">
        <v>9.4909999999999997</v>
      </c>
      <c r="X886" s="437">
        <v>7.415</v>
      </c>
      <c r="Y886" s="437">
        <v>11.051</v>
      </c>
      <c r="Z886" s="437">
        <v>6.5819999999999999</v>
      </c>
      <c r="AA886" s="437">
        <v>6.1189999999999998</v>
      </c>
      <c r="AB886" s="437">
        <v>4.9459999999999997</v>
      </c>
      <c r="AC886" s="312">
        <f t="shared" ref="AC886:AC917" si="1045">SUM(Q886:AB886)</f>
        <v>82.210999999999984</v>
      </c>
      <c r="AD886" s="51"/>
      <c r="AE886" s="32"/>
      <c r="AF886" s="32"/>
      <c r="AG886" s="25"/>
      <c r="AI886" s="25"/>
      <c r="AJ886" s="25"/>
      <c r="AK886" s="25"/>
      <c r="AY886" s="617"/>
      <c r="BK886" s="356"/>
      <c r="BL886" s="356"/>
      <c r="BM886" s="356"/>
      <c r="BN886" s="356"/>
      <c r="BO886" s="356"/>
      <c r="BP886" s="356"/>
      <c r="BQ886" s="356"/>
      <c r="BR886" s="356"/>
      <c r="BS886" s="356"/>
      <c r="CQ886" s="617"/>
      <c r="DH886" s="520"/>
      <c r="DI886" s="520"/>
      <c r="DN886" s="603"/>
    </row>
    <row r="887" spans="1:118" s="355" customFormat="1" ht="10.5" customHeight="1">
      <c r="A887" s="1">
        <f t="shared" ref="A887:A921" si="1046">A847</f>
        <v>2011</v>
      </c>
      <c r="B887" s="481">
        <v>5</v>
      </c>
      <c r="C887" s="481">
        <v>5</v>
      </c>
      <c r="D887" s="481">
        <v>5</v>
      </c>
      <c r="E887" s="481">
        <v>3</v>
      </c>
      <c r="F887" s="481">
        <v>5</v>
      </c>
      <c r="G887" s="481">
        <v>5</v>
      </c>
      <c r="H887" s="481">
        <v>5</v>
      </c>
      <c r="I887" s="481">
        <v>5</v>
      </c>
      <c r="J887" s="481">
        <v>4</v>
      </c>
      <c r="K887" s="481">
        <v>4</v>
      </c>
      <c r="L887" s="481">
        <v>4</v>
      </c>
      <c r="M887" s="481">
        <v>4</v>
      </c>
      <c r="N887" s="642">
        <f t="shared" si="1044"/>
        <v>54</v>
      </c>
      <c r="O887" s="454"/>
      <c r="P887" s="1">
        <f t="shared" ref="P887:P921" si="1047">A887</f>
        <v>2011</v>
      </c>
      <c r="Q887" s="437">
        <v>5.6580000000000004</v>
      </c>
      <c r="R887" s="437">
        <v>5.7519999999999998</v>
      </c>
      <c r="S887" s="495">
        <v>6</v>
      </c>
      <c r="T887" s="495">
        <v>6</v>
      </c>
      <c r="U887" s="495">
        <v>5</v>
      </c>
      <c r="V887" s="495">
        <v>3</v>
      </c>
      <c r="W887" s="495">
        <v>5</v>
      </c>
      <c r="X887" s="495">
        <v>5</v>
      </c>
      <c r="Y887" s="495">
        <v>6</v>
      </c>
      <c r="Z887" s="495">
        <v>6</v>
      </c>
      <c r="AA887" s="495">
        <v>5</v>
      </c>
      <c r="AB887" s="495">
        <v>4</v>
      </c>
      <c r="AC887" s="312">
        <f t="shared" si="1045"/>
        <v>62.41</v>
      </c>
      <c r="AD887" s="51"/>
      <c r="AE887" s="32"/>
      <c r="AF887" s="32"/>
      <c r="AG887" s="25"/>
      <c r="AI887" s="25"/>
      <c r="AJ887" s="25"/>
      <c r="AK887" s="25"/>
      <c r="AY887" s="617"/>
      <c r="BK887" s="356"/>
      <c r="BL887" s="356"/>
      <c r="BM887" s="356"/>
      <c r="BN887" s="356"/>
      <c r="BO887" s="356"/>
      <c r="BP887" s="356"/>
      <c r="BQ887" s="356"/>
      <c r="BR887" s="356"/>
      <c r="BS887" s="356"/>
      <c r="CQ887" s="617"/>
      <c r="DH887" s="520"/>
      <c r="DI887" s="520"/>
      <c r="DN887" s="603"/>
    </row>
    <row r="888" spans="1:118" s="355" customFormat="1" ht="10.5" customHeight="1">
      <c r="A888" s="1">
        <f t="shared" si="1046"/>
        <v>2012</v>
      </c>
      <c r="B888" s="205">
        <f>[1]MW!C1042</f>
        <v>5</v>
      </c>
      <c r="C888" s="205">
        <f>[1]MW!D1042</f>
        <v>4</v>
      </c>
      <c r="D888" s="205">
        <f>[1]MW!E1042</f>
        <v>3</v>
      </c>
      <c r="E888" s="560">
        <f>[1]MW!F1042</f>
        <v>3</v>
      </c>
      <c r="F888" s="560">
        <f>[1]MW!G1042</f>
        <v>5</v>
      </c>
      <c r="G888" s="560">
        <f>[1]MW!H1042</f>
        <v>5</v>
      </c>
      <c r="H888" s="560">
        <f>[1]MW!I1042</f>
        <v>5</v>
      </c>
      <c r="I888" s="560">
        <f>[1]MW!J1042</f>
        <v>5</v>
      </c>
      <c r="J888" s="560">
        <f>[1]MW!K1042</f>
        <v>5</v>
      </c>
      <c r="K888" s="560">
        <f>[1]MW!L1042</f>
        <v>4</v>
      </c>
      <c r="L888" s="560">
        <f>[1]MW!M1042</f>
        <v>4</v>
      </c>
      <c r="M888" s="560">
        <f>[1]MW!N1042</f>
        <v>4</v>
      </c>
      <c r="N888" s="642">
        <f t="shared" si="1044"/>
        <v>52</v>
      </c>
      <c r="O888" s="454"/>
      <c r="P888" s="1">
        <f t="shared" si="1047"/>
        <v>2012</v>
      </c>
      <c r="Q888" s="205">
        <f>[1]MW!S1042</f>
        <v>3</v>
      </c>
      <c r="R888" s="205">
        <f>[1]MW!T1042</f>
        <v>4</v>
      </c>
      <c r="S888" s="205">
        <f>[1]MW!U1042</f>
        <v>5</v>
      </c>
      <c r="T888" s="560">
        <f>[1]MW!V1042</f>
        <v>5</v>
      </c>
      <c r="U888" s="560">
        <f>[1]MW!W1042</f>
        <v>4</v>
      </c>
      <c r="V888" s="560">
        <f>[1]MW!X1042</f>
        <v>3</v>
      </c>
      <c r="W888" s="560">
        <f>[1]MW!Y1042</f>
        <v>5</v>
      </c>
      <c r="X888" s="560">
        <f>[1]MW!Z1042</f>
        <v>6</v>
      </c>
      <c r="Y888" s="560">
        <f>[1]MW!AA1042</f>
        <v>6</v>
      </c>
      <c r="Z888" s="560">
        <f>[1]MW!AB1042</f>
        <v>6</v>
      </c>
      <c r="AA888" s="560">
        <f>[1]MW!AC1042</f>
        <v>5</v>
      </c>
      <c r="AB888" s="560">
        <f>[1]MW!AD1042</f>
        <v>4</v>
      </c>
      <c r="AC888" s="312">
        <f t="shared" si="1045"/>
        <v>56</v>
      </c>
      <c r="AD888" s="51"/>
      <c r="AE888" s="32"/>
      <c r="AF888" s="32"/>
      <c r="AG888" s="25"/>
      <c r="AI888" s="25"/>
      <c r="AJ888" s="25"/>
      <c r="AK888" s="25"/>
      <c r="AY888" s="617"/>
      <c r="BK888" s="356"/>
      <c r="BL888" s="356"/>
      <c r="BM888" s="356"/>
      <c r="BN888" s="356"/>
      <c r="BO888" s="356"/>
      <c r="BP888" s="356"/>
      <c r="BQ888" s="356"/>
      <c r="BR888" s="356"/>
      <c r="BS888" s="356"/>
      <c r="CQ888" s="617"/>
      <c r="DH888" s="520"/>
      <c r="DI888" s="520"/>
      <c r="DN888" s="603"/>
    </row>
    <row r="889" spans="1:118" s="355" customFormat="1" ht="10.5" customHeight="1">
      <c r="A889" s="1">
        <f t="shared" si="1046"/>
        <v>2013</v>
      </c>
      <c r="B889" s="560">
        <f>[3]Demand!C1082</f>
        <v>4.7300000000000004</v>
      </c>
      <c r="C889" s="560">
        <f>[3]Demand!D1082</f>
        <v>4.09</v>
      </c>
      <c r="D889" s="560">
        <f>[3]Demand!E1082</f>
        <v>4</v>
      </c>
      <c r="E889" s="560">
        <f>[3]Demand!F1082</f>
        <v>3.91</v>
      </c>
      <c r="F889" s="560">
        <f>[3]Demand!G1082</f>
        <v>4.91</v>
      </c>
      <c r="G889" s="560">
        <f>[3]Demand!H1082</f>
        <v>5.0999999999999996</v>
      </c>
      <c r="H889" s="560">
        <f>[3]Demand!I1082</f>
        <v>5.28</v>
      </c>
      <c r="I889" s="560">
        <f>[3]Demand!J1082</f>
        <v>5.37</v>
      </c>
      <c r="J889" s="560">
        <f>[3]Demand!K1082</f>
        <v>5</v>
      </c>
      <c r="K889" s="560">
        <f>[3]Demand!L1082</f>
        <v>3.73</v>
      </c>
      <c r="L889" s="560">
        <f>[3]Demand!M1082</f>
        <v>4</v>
      </c>
      <c r="M889" s="560">
        <f>[3]Demand!N1082</f>
        <v>4.55</v>
      </c>
      <c r="N889" s="642">
        <f t="shared" si="1044"/>
        <v>54.669999999999995</v>
      </c>
      <c r="O889" s="454"/>
      <c r="P889" s="1">
        <f t="shared" si="1047"/>
        <v>2013</v>
      </c>
      <c r="Q889" s="560">
        <f>[3]Demand!S1082</f>
        <v>4.2300000000000004</v>
      </c>
      <c r="R889" s="560">
        <f>[3]Demand!T1082</f>
        <v>4.82</v>
      </c>
      <c r="S889" s="560">
        <f>[3]Demand!U1082</f>
        <v>5.1100000000000003</v>
      </c>
      <c r="T889" s="560">
        <f>[3]Demand!V1082</f>
        <v>4.43</v>
      </c>
      <c r="U889" s="560">
        <f>[3]Demand!W1082</f>
        <v>4.33</v>
      </c>
      <c r="V889" s="560">
        <f>[3]Demand!X1082</f>
        <v>4.2300000000000004</v>
      </c>
      <c r="W889" s="560">
        <f>[3]Demand!Y1082</f>
        <v>5.31</v>
      </c>
      <c r="X889" s="560">
        <f>[3]Demand!Z1082</f>
        <v>5.51</v>
      </c>
      <c r="Y889" s="560">
        <f>[3]Demand!AA1082</f>
        <v>5.7</v>
      </c>
      <c r="Z889" s="560">
        <f>[3]Demand!AB1082</f>
        <v>5.8</v>
      </c>
      <c r="AA889" s="560">
        <f>[3]Demand!AC1082</f>
        <v>5.41</v>
      </c>
      <c r="AB889" s="560">
        <f>[3]Demand!AD1082</f>
        <v>4.03</v>
      </c>
      <c r="AC889" s="312">
        <f t="shared" si="1045"/>
        <v>58.91</v>
      </c>
      <c r="AD889" s="51"/>
      <c r="AE889" s="32"/>
      <c r="AF889" s="32"/>
      <c r="AG889" s="29"/>
      <c r="AI889" s="25"/>
      <c r="AJ889" s="25"/>
      <c r="AK889" s="25"/>
      <c r="AY889" s="617"/>
      <c r="BK889" s="356"/>
      <c r="BL889" s="356"/>
      <c r="BM889" s="356"/>
      <c r="BN889" s="356"/>
      <c r="BO889" s="356"/>
      <c r="BP889" s="356"/>
      <c r="BQ889" s="356"/>
      <c r="BR889" s="356"/>
      <c r="BS889" s="356"/>
      <c r="CQ889" s="617"/>
      <c r="DH889" s="520"/>
      <c r="DI889" s="520"/>
      <c r="DN889" s="603"/>
    </row>
    <row r="890" spans="1:118" s="355" customFormat="1" ht="10.5" customHeight="1">
      <c r="A890" s="1">
        <f t="shared" si="1046"/>
        <v>2014</v>
      </c>
      <c r="B890" s="560">
        <f>[3]Demand!C1083</f>
        <v>4.82</v>
      </c>
      <c r="C890" s="560">
        <f>[3]Demand!D1083</f>
        <v>4.09</v>
      </c>
      <c r="D890" s="560">
        <f>[3]Demand!E1083</f>
        <v>4.09</v>
      </c>
      <c r="E890" s="560">
        <f>[3]Demand!F1083</f>
        <v>3.91</v>
      </c>
      <c r="F890" s="560">
        <f>[3]Demand!G1083</f>
        <v>4.91</v>
      </c>
      <c r="G890" s="560">
        <f>[3]Demand!H1083</f>
        <v>5.0999999999999996</v>
      </c>
      <c r="H890" s="560">
        <f>[3]Demand!I1083</f>
        <v>5.37</v>
      </c>
      <c r="I890" s="560">
        <f>[3]Demand!J1083</f>
        <v>5.46</v>
      </c>
      <c r="J890" s="560">
        <f>[3]Demand!K1083</f>
        <v>5.0999999999999996</v>
      </c>
      <c r="K890" s="560">
        <f>[3]Demand!L1083</f>
        <v>3.73</v>
      </c>
      <c r="L890" s="560">
        <f>[3]Demand!M1083</f>
        <v>3.91</v>
      </c>
      <c r="M890" s="560">
        <f>[3]Demand!N1083</f>
        <v>4.55</v>
      </c>
      <c r="N890" s="642">
        <f t="shared" si="1044"/>
        <v>55.039999999999992</v>
      </c>
      <c r="O890" s="454"/>
      <c r="P890" s="1">
        <f t="shared" si="1047"/>
        <v>2014</v>
      </c>
      <c r="Q890" s="560">
        <f>[3]Demand!S1083</f>
        <v>4.33</v>
      </c>
      <c r="R890" s="560">
        <f>[3]Demand!T1083</f>
        <v>4.92</v>
      </c>
      <c r="S890" s="560">
        <f>[3]Demand!U1083</f>
        <v>5.21</v>
      </c>
      <c r="T890" s="560">
        <f>[3]Demand!V1083</f>
        <v>4.43</v>
      </c>
      <c r="U890" s="560">
        <f>[3]Demand!W1083</f>
        <v>4.43</v>
      </c>
      <c r="V890" s="560">
        <f>[3]Demand!X1083</f>
        <v>4.2300000000000004</v>
      </c>
      <c r="W890" s="560">
        <f>[3]Demand!Y1083</f>
        <v>5.31</v>
      </c>
      <c r="X890" s="560">
        <f>[3]Demand!Z1083</f>
        <v>5.51</v>
      </c>
      <c r="Y890" s="560">
        <f>[3]Demand!AA1083</f>
        <v>5.8</v>
      </c>
      <c r="Z890" s="560">
        <f>[3]Demand!AB1083</f>
        <v>5.9</v>
      </c>
      <c r="AA890" s="560">
        <f>[3]Demand!AC1083</f>
        <v>5.51</v>
      </c>
      <c r="AB890" s="560">
        <f>[3]Demand!AD1083</f>
        <v>4.03</v>
      </c>
      <c r="AC890" s="312">
        <f t="shared" si="1045"/>
        <v>59.609999999999992</v>
      </c>
      <c r="AD890" s="51"/>
      <c r="AE890" s="32"/>
      <c r="AF890" s="32"/>
      <c r="AG890" s="25"/>
      <c r="AI890" s="25"/>
      <c r="AJ890" s="25"/>
      <c r="AK890" s="25"/>
      <c r="AY890" s="617"/>
      <c r="BK890" s="356"/>
      <c r="BL890" s="356"/>
      <c r="BM890" s="356"/>
      <c r="BN890" s="356"/>
      <c r="BO890" s="356"/>
      <c r="BP890" s="356"/>
      <c r="BQ890" s="356"/>
      <c r="BR890" s="356"/>
      <c r="BS890" s="356"/>
      <c r="CQ890" s="617"/>
      <c r="DH890" s="520"/>
      <c r="DI890" s="520"/>
      <c r="DN890" s="603"/>
    </row>
    <row r="891" spans="1:118" s="355" customFormat="1" ht="10.5" customHeight="1">
      <c r="A891" s="1">
        <f t="shared" si="1046"/>
        <v>2015</v>
      </c>
      <c r="B891" s="560">
        <f>[3]Demand!C1084</f>
        <v>4.82</v>
      </c>
      <c r="C891" s="560">
        <f>[3]Demand!D1084</f>
        <v>4.09</v>
      </c>
      <c r="D891" s="560">
        <f>[3]Demand!E1084</f>
        <v>4</v>
      </c>
      <c r="E891" s="560">
        <f>[3]Demand!F1084</f>
        <v>3.82</v>
      </c>
      <c r="F891" s="560">
        <f>[3]Demand!G1084</f>
        <v>4.91</v>
      </c>
      <c r="G891" s="560">
        <f>[3]Demand!H1084</f>
        <v>5.19</v>
      </c>
      <c r="H891" s="560">
        <f>[3]Demand!I1084</f>
        <v>5.37</v>
      </c>
      <c r="I891" s="560">
        <f>[3]Demand!J1084</f>
        <v>5.46</v>
      </c>
      <c r="J891" s="560">
        <f>[3]Demand!K1084</f>
        <v>5.28</v>
      </c>
      <c r="K891" s="560">
        <f>[3]Demand!L1084</f>
        <v>3.73</v>
      </c>
      <c r="L891" s="560">
        <f>[3]Demand!M1084</f>
        <v>3.91</v>
      </c>
      <c r="M891" s="560">
        <f>[3]Demand!N1084</f>
        <v>4.55</v>
      </c>
      <c r="N891" s="642">
        <f t="shared" si="1044"/>
        <v>55.129999999999995</v>
      </c>
      <c r="O891" s="454"/>
      <c r="P891" s="1">
        <f t="shared" si="1047"/>
        <v>2015</v>
      </c>
      <c r="Q891" s="560">
        <f>[3]Demand!S1084</f>
        <v>4.2300000000000004</v>
      </c>
      <c r="R891" s="560">
        <f>[3]Demand!T1084</f>
        <v>4.92</v>
      </c>
      <c r="S891" s="560">
        <f>[3]Demand!U1084</f>
        <v>5.21</v>
      </c>
      <c r="T891" s="560">
        <f>[3]Demand!V1084</f>
        <v>4.43</v>
      </c>
      <c r="U891" s="560">
        <f>[3]Demand!W1084</f>
        <v>4.33</v>
      </c>
      <c r="V891" s="560">
        <f>[3]Demand!X1084</f>
        <v>4.13</v>
      </c>
      <c r="W891" s="560">
        <f>[3]Demand!Y1084</f>
        <v>5.31</v>
      </c>
      <c r="X891" s="560">
        <f>[3]Demand!Z1084</f>
        <v>5.61</v>
      </c>
      <c r="Y891" s="560">
        <f>[3]Demand!AA1084</f>
        <v>5.8</v>
      </c>
      <c r="Z891" s="560">
        <f>[3]Demand!AB1084</f>
        <v>5.9</v>
      </c>
      <c r="AA891" s="560">
        <f>[3]Demand!AC1084</f>
        <v>5.7</v>
      </c>
      <c r="AB891" s="560">
        <f>[3]Demand!AD1084</f>
        <v>4.03</v>
      </c>
      <c r="AC891" s="312">
        <f t="shared" si="1045"/>
        <v>59.599999999999994</v>
      </c>
      <c r="AD891" s="51"/>
      <c r="AE891" s="32"/>
      <c r="AF891" s="32"/>
      <c r="AG891" s="32"/>
      <c r="AI891" s="25"/>
      <c r="AJ891" s="25"/>
      <c r="AK891" s="25"/>
      <c r="AY891" s="617"/>
      <c r="BK891" s="356"/>
      <c r="BL891" s="356"/>
      <c r="BM891" s="356"/>
      <c r="BN891" s="356"/>
      <c r="BO891" s="356"/>
      <c r="BP891" s="356"/>
      <c r="BQ891" s="356"/>
      <c r="BR891" s="356"/>
      <c r="BS891" s="356"/>
      <c r="CQ891" s="617"/>
      <c r="DH891" s="520"/>
      <c r="DI891" s="520"/>
      <c r="DN891" s="603"/>
    </row>
    <row r="892" spans="1:118" s="355" customFormat="1" ht="10.5" customHeight="1">
      <c r="A892" s="1">
        <f t="shared" si="1046"/>
        <v>2016</v>
      </c>
      <c r="B892" s="560">
        <f>[3]Demand!C1085</f>
        <v>4.91</v>
      </c>
      <c r="C892" s="560">
        <f>[3]Demand!D1085</f>
        <v>4.09</v>
      </c>
      <c r="D892" s="560">
        <f>[3]Demand!E1085</f>
        <v>4.09</v>
      </c>
      <c r="E892" s="560">
        <f>[3]Demand!F1085</f>
        <v>3.82</v>
      </c>
      <c r="F892" s="560">
        <f>[3]Demand!G1085</f>
        <v>4.91</v>
      </c>
      <c r="G892" s="560">
        <f>[3]Demand!H1085</f>
        <v>5.28</v>
      </c>
      <c r="H892" s="560">
        <f>[3]Demand!I1085</f>
        <v>5.46</v>
      </c>
      <c r="I892" s="560">
        <f>[3]Demand!J1085</f>
        <v>5.55</v>
      </c>
      <c r="J892" s="560">
        <f>[3]Demand!K1085</f>
        <v>5.37</v>
      </c>
      <c r="K892" s="560">
        <f>[3]Demand!L1085</f>
        <v>3.73</v>
      </c>
      <c r="L892" s="560">
        <f>[3]Demand!M1085</f>
        <v>3.91</v>
      </c>
      <c r="M892" s="560">
        <f>[3]Demand!N1085</f>
        <v>4.55</v>
      </c>
      <c r="N892" s="642">
        <f t="shared" si="1044"/>
        <v>55.669999999999987</v>
      </c>
      <c r="O892" s="454"/>
      <c r="P892" s="1">
        <f t="shared" si="1047"/>
        <v>2016</v>
      </c>
      <c r="Q892" s="560">
        <f>[3]Demand!S1085</f>
        <v>4.2300000000000004</v>
      </c>
      <c r="R892" s="560">
        <f>[3]Demand!T1085</f>
        <v>4.92</v>
      </c>
      <c r="S892" s="560">
        <f>[3]Demand!U1085</f>
        <v>5.31</v>
      </c>
      <c r="T892" s="560">
        <f>[3]Demand!V1085</f>
        <v>4.43</v>
      </c>
      <c r="U892" s="560">
        <f>[3]Demand!W1085</f>
        <v>4.43</v>
      </c>
      <c r="V892" s="560">
        <f>[3]Demand!X1085</f>
        <v>4.13</v>
      </c>
      <c r="W892" s="560">
        <f>[3]Demand!Y1085</f>
        <v>5.31</v>
      </c>
      <c r="X892" s="560">
        <f>[3]Demand!Z1085</f>
        <v>5.7</v>
      </c>
      <c r="Y892" s="560">
        <f>[3]Demand!AA1085</f>
        <v>5.9</v>
      </c>
      <c r="Z892" s="560">
        <f>[3]Demand!AB1085</f>
        <v>6</v>
      </c>
      <c r="AA892" s="560">
        <f>[3]Demand!AC1085</f>
        <v>5.8</v>
      </c>
      <c r="AB892" s="560">
        <f>[3]Demand!AD1085</f>
        <v>4.03</v>
      </c>
      <c r="AC892" s="312">
        <f t="shared" si="1045"/>
        <v>60.19</v>
      </c>
      <c r="AD892" s="51"/>
      <c r="AE892" s="32"/>
      <c r="AF892" s="32"/>
      <c r="AG892" s="32"/>
      <c r="AI892" s="25"/>
      <c r="AJ892" s="25"/>
      <c r="AK892" s="25"/>
      <c r="AY892" s="617"/>
      <c r="BK892" s="356"/>
      <c r="BL892" s="356"/>
      <c r="BM892" s="356"/>
      <c r="BN892" s="356"/>
      <c r="BO892" s="356"/>
      <c r="BP892" s="356"/>
      <c r="BQ892" s="356"/>
      <c r="BR892" s="356"/>
      <c r="BS892" s="356"/>
      <c r="CQ892" s="617"/>
      <c r="DH892" s="520"/>
      <c r="DI892" s="520"/>
      <c r="DN892" s="603"/>
    </row>
    <row r="893" spans="1:118" s="355" customFormat="1" ht="10.5" customHeight="1">
      <c r="A893" s="1">
        <f t="shared" si="1046"/>
        <v>2017</v>
      </c>
      <c r="B893" s="560">
        <f>[3]Demand!C1086</f>
        <v>4.91</v>
      </c>
      <c r="C893" s="560">
        <f>[3]Demand!D1086</f>
        <v>4.1900000000000004</v>
      </c>
      <c r="D893" s="560">
        <f>[3]Demand!E1086</f>
        <v>4.09</v>
      </c>
      <c r="E893" s="560">
        <f>[3]Demand!F1086</f>
        <v>3.82</v>
      </c>
      <c r="F893" s="560">
        <f>[3]Demand!G1086</f>
        <v>5</v>
      </c>
      <c r="G893" s="560">
        <f>[3]Demand!H1086</f>
        <v>5.28</v>
      </c>
      <c r="H893" s="560">
        <f>[3]Demand!I1086</f>
        <v>5.46</v>
      </c>
      <c r="I893" s="560">
        <f>[3]Demand!J1086</f>
        <v>5.55</v>
      </c>
      <c r="J893" s="560">
        <f>[3]Demand!K1086</f>
        <v>5.37</v>
      </c>
      <c r="K893" s="560">
        <f>[3]Demand!L1086</f>
        <v>3.73</v>
      </c>
      <c r="L893" s="560">
        <f>[3]Demand!M1086</f>
        <v>4</v>
      </c>
      <c r="M893" s="560">
        <f>[3]Demand!N1086</f>
        <v>4.55</v>
      </c>
      <c r="N893" s="642">
        <f t="shared" si="1044"/>
        <v>55.949999999999989</v>
      </c>
      <c r="O893" s="454"/>
      <c r="P893" s="1">
        <f t="shared" si="1047"/>
        <v>2017</v>
      </c>
      <c r="Q893" s="560">
        <f>[3]Demand!S1086</f>
        <v>4.2300000000000004</v>
      </c>
      <c r="R893" s="560">
        <f>[3]Demand!T1086</f>
        <v>4.92</v>
      </c>
      <c r="S893" s="560">
        <f>[3]Demand!U1086</f>
        <v>5.31</v>
      </c>
      <c r="T893" s="560">
        <f>[3]Demand!V1086</f>
        <v>4.5199999999999996</v>
      </c>
      <c r="U893" s="560">
        <f>[3]Demand!W1086</f>
        <v>4.43</v>
      </c>
      <c r="V893" s="560">
        <f>[3]Demand!X1086</f>
        <v>4.13</v>
      </c>
      <c r="W893" s="560">
        <f>[3]Demand!Y1086</f>
        <v>5.41</v>
      </c>
      <c r="X893" s="560">
        <f>[3]Demand!Z1086</f>
        <v>5.7</v>
      </c>
      <c r="Y893" s="560">
        <f>[3]Demand!AA1086</f>
        <v>5.9</v>
      </c>
      <c r="Z893" s="560">
        <f>[3]Demand!AB1086</f>
        <v>6</v>
      </c>
      <c r="AA893" s="560">
        <f>[3]Demand!AC1086</f>
        <v>5.8</v>
      </c>
      <c r="AB893" s="560">
        <f>[3]Demand!AD1086</f>
        <v>4.03</v>
      </c>
      <c r="AC893" s="312">
        <f t="shared" si="1045"/>
        <v>60.38</v>
      </c>
      <c r="AD893" s="51"/>
      <c r="AE893" s="32"/>
      <c r="AF893" s="32"/>
      <c r="AG893" s="32"/>
      <c r="AI893" s="25"/>
      <c r="AJ893" s="25"/>
      <c r="AK893" s="25"/>
      <c r="AY893" s="617"/>
      <c r="BK893" s="356"/>
      <c r="BL893" s="356"/>
      <c r="BM893" s="356"/>
      <c r="BN893" s="356"/>
      <c r="BO893" s="356"/>
      <c r="BP893" s="356"/>
      <c r="BQ893" s="356"/>
      <c r="BR893" s="356"/>
      <c r="BS893" s="356"/>
      <c r="CQ893" s="617"/>
      <c r="DH893" s="520"/>
      <c r="DI893" s="520"/>
      <c r="DN893" s="603"/>
    </row>
    <row r="894" spans="1:118" s="355" customFormat="1" ht="10.5" customHeight="1">
      <c r="A894" s="1">
        <f t="shared" si="1046"/>
        <v>2018</v>
      </c>
      <c r="B894" s="560">
        <f>[3]Demand!C1087</f>
        <v>5</v>
      </c>
      <c r="C894" s="560">
        <f>[3]Demand!D1087</f>
        <v>4.1900000000000004</v>
      </c>
      <c r="D894" s="560">
        <f>[3]Demand!E1087</f>
        <v>4.1900000000000004</v>
      </c>
      <c r="E894" s="560">
        <f>[3]Demand!F1087</f>
        <v>3.91</v>
      </c>
      <c r="F894" s="560">
        <f>[3]Demand!G1087</f>
        <v>5</v>
      </c>
      <c r="G894" s="560">
        <f>[3]Demand!H1087</f>
        <v>5.37</v>
      </c>
      <c r="H894" s="560">
        <f>[3]Demand!I1087</f>
        <v>5.46</v>
      </c>
      <c r="I894" s="560">
        <f>[3]Demand!J1087</f>
        <v>5.55</v>
      </c>
      <c r="J894" s="560">
        <f>[3]Demand!K1087</f>
        <v>5.37</v>
      </c>
      <c r="K894" s="560">
        <f>[3]Demand!L1087</f>
        <v>3.73</v>
      </c>
      <c r="L894" s="560">
        <f>[3]Demand!M1087</f>
        <v>4</v>
      </c>
      <c r="M894" s="560">
        <f>[3]Demand!N1087</f>
        <v>4.7300000000000004</v>
      </c>
      <c r="N894" s="642">
        <f t="shared" si="1044"/>
        <v>56.5</v>
      </c>
      <c r="O894" s="454"/>
      <c r="P894" s="1">
        <f t="shared" si="1047"/>
        <v>2018</v>
      </c>
      <c r="Q894" s="560">
        <f>[3]Demand!S1087</f>
        <v>4.33</v>
      </c>
      <c r="R894" s="560">
        <f>[3]Demand!T1087</f>
        <v>4.92</v>
      </c>
      <c r="S894" s="560">
        <f>[3]Demand!U1087</f>
        <v>5.41</v>
      </c>
      <c r="T894" s="560">
        <f>[3]Demand!V1087</f>
        <v>4.5199999999999996</v>
      </c>
      <c r="U894" s="560">
        <f>[3]Demand!W1087</f>
        <v>4.5199999999999996</v>
      </c>
      <c r="V894" s="560">
        <f>[3]Demand!X1087</f>
        <v>4.2300000000000004</v>
      </c>
      <c r="W894" s="560">
        <f>[3]Demand!Y1087</f>
        <v>5.41</v>
      </c>
      <c r="X894" s="560">
        <f>[3]Demand!Z1087</f>
        <v>5.8</v>
      </c>
      <c r="Y894" s="560">
        <f>[3]Demand!AA1087</f>
        <v>5.9</v>
      </c>
      <c r="Z894" s="560">
        <f>[3]Demand!AB1087</f>
        <v>6</v>
      </c>
      <c r="AA894" s="560">
        <f>[3]Demand!AC1087</f>
        <v>5.8</v>
      </c>
      <c r="AB894" s="560">
        <f>[3]Demand!AD1087</f>
        <v>4.03</v>
      </c>
      <c r="AC894" s="312">
        <f t="shared" si="1045"/>
        <v>60.87</v>
      </c>
      <c r="AD894" s="51"/>
      <c r="AE894" s="32"/>
      <c r="AF894" s="32"/>
      <c r="AG894" s="32"/>
      <c r="AI894" s="25"/>
      <c r="AJ894" s="25"/>
      <c r="AK894" s="25"/>
      <c r="AY894" s="617"/>
      <c r="BK894" s="356"/>
      <c r="BL894" s="356"/>
      <c r="BM894" s="356"/>
      <c r="BN894" s="356"/>
      <c r="BO894" s="356"/>
      <c r="BP894" s="356"/>
      <c r="BQ894" s="356"/>
      <c r="BR894" s="356"/>
      <c r="BS894" s="356"/>
      <c r="CQ894" s="617"/>
      <c r="DH894" s="520"/>
      <c r="DI894" s="520"/>
      <c r="DN894" s="603"/>
    </row>
    <row r="895" spans="1:118" s="355" customFormat="1" ht="10.5" customHeight="1">
      <c r="A895" s="1">
        <f t="shared" si="1046"/>
        <v>2019</v>
      </c>
      <c r="B895" s="560">
        <f>[3]Demand!C1088</f>
        <v>5.0999999999999996</v>
      </c>
      <c r="C895" s="560">
        <f>[3]Demand!D1088</f>
        <v>4.1900000000000004</v>
      </c>
      <c r="D895" s="560">
        <f>[3]Demand!E1088</f>
        <v>4.28</v>
      </c>
      <c r="E895" s="560">
        <f>[3]Demand!F1088</f>
        <v>3.91</v>
      </c>
      <c r="F895" s="560">
        <f>[3]Demand!G1088</f>
        <v>5</v>
      </c>
      <c r="G895" s="560">
        <f>[3]Demand!H1088</f>
        <v>5.37</v>
      </c>
      <c r="H895" s="560">
        <f>[3]Demand!I1088</f>
        <v>5.46</v>
      </c>
      <c r="I895" s="560">
        <f>[3]Demand!J1088</f>
        <v>5.55</v>
      </c>
      <c r="J895" s="560">
        <f>[3]Demand!K1088</f>
        <v>5.46</v>
      </c>
      <c r="K895" s="560">
        <f>[3]Demand!L1088</f>
        <v>3.82</v>
      </c>
      <c r="L895" s="560">
        <f>[3]Demand!M1088</f>
        <v>4.09</v>
      </c>
      <c r="M895" s="560">
        <f>[3]Demand!N1088</f>
        <v>4.7300000000000004</v>
      </c>
      <c r="N895" s="642">
        <f t="shared" si="1044"/>
        <v>56.960000000000008</v>
      </c>
      <c r="O895" s="454"/>
      <c r="P895" s="1">
        <f t="shared" si="1047"/>
        <v>2019</v>
      </c>
      <c r="Q895" s="560">
        <f>[3]Demand!S1088</f>
        <v>4.33</v>
      </c>
      <c r="R895" s="560">
        <f>[3]Demand!T1088</f>
        <v>5.1100000000000003</v>
      </c>
      <c r="S895" s="560">
        <f>[3]Demand!U1088</f>
        <v>5.51</v>
      </c>
      <c r="T895" s="560">
        <f>[3]Demand!V1088</f>
        <v>4.5199999999999996</v>
      </c>
      <c r="U895" s="560">
        <f>[3]Demand!W1088</f>
        <v>4.62</v>
      </c>
      <c r="V895" s="560">
        <f>[3]Demand!X1088</f>
        <v>4.2300000000000004</v>
      </c>
      <c r="W895" s="560">
        <f>[3]Demand!Y1088</f>
        <v>5.41</v>
      </c>
      <c r="X895" s="560">
        <f>[3]Demand!Z1088</f>
        <v>5.8</v>
      </c>
      <c r="Y895" s="560">
        <f>[3]Demand!AA1088</f>
        <v>5.9</v>
      </c>
      <c r="Z895" s="560">
        <f>[3]Demand!AB1088</f>
        <v>6</v>
      </c>
      <c r="AA895" s="560">
        <f>[3]Demand!AC1088</f>
        <v>5.9</v>
      </c>
      <c r="AB895" s="560">
        <f>[3]Demand!AD1088</f>
        <v>4.13</v>
      </c>
      <c r="AC895" s="312">
        <f t="shared" si="1045"/>
        <v>61.46</v>
      </c>
      <c r="AD895" s="51"/>
      <c r="AE895" s="32"/>
      <c r="AF895" s="32"/>
      <c r="AG895" s="32"/>
      <c r="AI895" s="25"/>
      <c r="AJ895" s="25"/>
      <c r="AK895" s="25"/>
      <c r="AY895" s="617"/>
      <c r="BK895" s="356"/>
      <c r="BL895" s="356"/>
      <c r="BM895" s="356"/>
      <c r="BN895" s="356"/>
      <c r="BO895" s="356"/>
      <c r="BP895" s="356"/>
      <c r="BQ895" s="356"/>
      <c r="BR895" s="356"/>
      <c r="BS895" s="356"/>
      <c r="CQ895" s="617"/>
      <c r="DH895" s="520"/>
      <c r="DI895" s="520"/>
      <c r="DN895" s="603"/>
    </row>
    <row r="896" spans="1:118" s="355" customFormat="1" ht="10.5" customHeight="1">
      <c r="A896" s="1">
        <f t="shared" si="1046"/>
        <v>2020</v>
      </c>
      <c r="B896" s="560">
        <f>[3]Demand!C1089</f>
        <v>5.19</v>
      </c>
      <c r="C896" s="560">
        <f>[3]Demand!D1089</f>
        <v>4.1900000000000004</v>
      </c>
      <c r="D896" s="560">
        <f>[3]Demand!E1089</f>
        <v>4.28</v>
      </c>
      <c r="E896" s="560">
        <f>[3]Demand!F1089</f>
        <v>3.91</v>
      </c>
      <c r="F896" s="560">
        <f>[3]Demand!G1089</f>
        <v>5</v>
      </c>
      <c r="G896" s="560">
        <f>[3]Demand!H1089</f>
        <v>5.46</v>
      </c>
      <c r="H896" s="560">
        <f>[3]Demand!I1089</f>
        <v>5.55</v>
      </c>
      <c r="I896" s="560">
        <f>[3]Demand!J1089</f>
        <v>5.64</v>
      </c>
      <c r="J896" s="560">
        <f>[3]Demand!K1089</f>
        <v>5.46</v>
      </c>
      <c r="K896" s="560">
        <f>[3]Demand!L1089</f>
        <v>3.91</v>
      </c>
      <c r="L896" s="560">
        <f>[3]Demand!M1089</f>
        <v>4.09</v>
      </c>
      <c r="M896" s="560">
        <f>[3]Demand!N1089</f>
        <v>4.82</v>
      </c>
      <c r="N896" s="642">
        <f t="shared" si="1044"/>
        <v>57.500000000000007</v>
      </c>
      <c r="O896" s="454"/>
      <c r="P896" s="1">
        <f t="shared" si="1047"/>
        <v>2020</v>
      </c>
      <c r="Q896" s="560">
        <f>[3]Demand!S1089</f>
        <v>4.43</v>
      </c>
      <c r="R896" s="560">
        <f>[3]Demand!T1089</f>
        <v>5.1100000000000003</v>
      </c>
      <c r="S896" s="560">
        <f>[3]Demand!U1089</f>
        <v>5.61</v>
      </c>
      <c r="T896" s="560">
        <f>[3]Demand!V1089</f>
        <v>4.5199999999999996</v>
      </c>
      <c r="U896" s="560">
        <f>[3]Demand!W1089</f>
        <v>4.62</v>
      </c>
      <c r="V896" s="560">
        <f>[3]Demand!X1089</f>
        <v>4.2300000000000004</v>
      </c>
      <c r="W896" s="560">
        <f>[3]Demand!Y1089</f>
        <v>5.41</v>
      </c>
      <c r="X896" s="560">
        <f>[3]Demand!Z1089</f>
        <v>5.9</v>
      </c>
      <c r="Y896" s="560">
        <f>[3]Demand!AA1089</f>
        <v>6</v>
      </c>
      <c r="Z896" s="560">
        <f>[3]Demand!AB1089</f>
        <v>6.1</v>
      </c>
      <c r="AA896" s="560">
        <f>[3]Demand!AC1089</f>
        <v>5.9</v>
      </c>
      <c r="AB896" s="560">
        <f>[3]Demand!AD1089</f>
        <v>4.2300000000000004</v>
      </c>
      <c r="AC896" s="312">
        <f t="shared" si="1045"/>
        <v>62.06</v>
      </c>
      <c r="AD896" s="51"/>
      <c r="AE896" s="32"/>
      <c r="AF896" s="32"/>
      <c r="AG896" s="32"/>
      <c r="AI896" s="25"/>
      <c r="AJ896" s="25"/>
      <c r="AK896" s="25"/>
      <c r="AY896" s="617"/>
      <c r="BK896" s="356"/>
      <c r="BL896" s="356"/>
      <c r="BM896" s="356"/>
      <c r="BN896" s="356"/>
      <c r="BO896" s="356"/>
      <c r="BP896" s="356"/>
      <c r="BQ896" s="356"/>
      <c r="BR896" s="356"/>
      <c r="BS896" s="356"/>
      <c r="CQ896" s="617"/>
      <c r="DH896" s="520"/>
      <c r="DI896" s="520"/>
      <c r="DN896" s="603"/>
    </row>
    <row r="897" spans="1:118" s="355" customFormat="1" ht="10.5" customHeight="1">
      <c r="A897" s="1">
        <f t="shared" si="1046"/>
        <v>2021</v>
      </c>
      <c r="B897" s="560">
        <f>[3]Demand!C1090</f>
        <v>5.19</v>
      </c>
      <c r="C897" s="560">
        <f>[3]Demand!D1090</f>
        <v>4.28</v>
      </c>
      <c r="D897" s="560">
        <f>[3]Demand!E1090</f>
        <v>4.37</v>
      </c>
      <c r="E897" s="560">
        <f>[3]Demand!F1090</f>
        <v>4</v>
      </c>
      <c r="F897" s="560">
        <f>[3]Demand!G1090</f>
        <v>5</v>
      </c>
      <c r="G897" s="560">
        <f>[3]Demand!H1090</f>
        <v>5.46</v>
      </c>
      <c r="H897" s="560">
        <f>[3]Demand!I1090</f>
        <v>5.55</v>
      </c>
      <c r="I897" s="560">
        <f>[3]Demand!J1090</f>
        <v>5.64</v>
      </c>
      <c r="J897" s="560">
        <f>[3]Demand!K1090</f>
        <v>5.46</v>
      </c>
      <c r="K897" s="560">
        <f>[3]Demand!L1090</f>
        <v>3.91</v>
      </c>
      <c r="L897" s="560">
        <f>[3]Demand!M1090</f>
        <v>4.1900000000000004</v>
      </c>
      <c r="M897" s="560">
        <f>[3]Demand!N1090</f>
        <v>4.91</v>
      </c>
      <c r="N897" s="642">
        <f t="shared" si="1044"/>
        <v>57.959999999999994</v>
      </c>
      <c r="O897" s="454"/>
      <c r="P897" s="1">
        <f t="shared" si="1047"/>
        <v>2021</v>
      </c>
      <c r="Q897" s="560">
        <f>[3]Demand!S1090</f>
        <v>4.43</v>
      </c>
      <c r="R897" s="560">
        <f>[3]Demand!T1090</f>
        <v>5.21</v>
      </c>
      <c r="S897" s="560">
        <f>[3]Demand!U1090</f>
        <v>5.61</v>
      </c>
      <c r="T897" s="560">
        <f>[3]Demand!V1090</f>
        <v>4.62</v>
      </c>
      <c r="U897" s="560">
        <f>[3]Demand!W1090</f>
        <v>4.72</v>
      </c>
      <c r="V897" s="560">
        <f>[3]Demand!X1090</f>
        <v>4.33</v>
      </c>
      <c r="W897" s="560">
        <f>[3]Demand!Y1090</f>
        <v>5.41</v>
      </c>
      <c r="X897" s="560">
        <f>[3]Demand!Z1090</f>
        <v>5.9</v>
      </c>
      <c r="Y897" s="560">
        <f>[3]Demand!AA1090</f>
        <v>6</v>
      </c>
      <c r="Z897" s="560">
        <f>[3]Demand!AB1090</f>
        <v>6.1</v>
      </c>
      <c r="AA897" s="560">
        <f>[3]Demand!AC1090</f>
        <v>5.9</v>
      </c>
      <c r="AB897" s="560">
        <f>[3]Demand!AD1090</f>
        <v>4.2300000000000004</v>
      </c>
      <c r="AC897" s="312">
        <f t="shared" si="1045"/>
        <v>62.459999999999994</v>
      </c>
      <c r="AD897" s="51"/>
      <c r="AE897" s="32"/>
      <c r="AF897" s="32"/>
      <c r="AG897" s="32"/>
      <c r="AI897" s="25"/>
      <c r="AJ897" s="25"/>
      <c r="AK897" s="25"/>
      <c r="AY897" s="617"/>
      <c r="BK897" s="356"/>
      <c r="BL897" s="356"/>
      <c r="BM897" s="356"/>
      <c r="BN897" s="356"/>
      <c r="BO897" s="356"/>
      <c r="BP897" s="356"/>
      <c r="BQ897" s="356"/>
      <c r="BR897" s="356"/>
      <c r="BS897" s="356"/>
      <c r="CQ897" s="617"/>
      <c r="DH897" s="520"/>
      <c r="DI897" s="520"/>
      <c r="DN897" s="603"/>
    </row>
    <row r="898" spans="1:118" s="355" customFormat="1" ht="12.75">
      <c r="A898" s="1">
        <f t="shared" si="1046"/>
        <v>2022</v>
      </c>
      <c r="B898" s="560">
        <f>[3]Demand!C1091</f>
        <v>5.28</v>
      </c>
      <c r="C898" s="560">
        <f>[3]Demand!D1091</f>
        <v>4.28</v>
      </c>
      <c r="D898" s="560">
        <f>[3]Demand!E1091</f>
        <v>4.37</v>
      </c>
      <c r="E898" s="560">
        <f>[3]Demand!F1091</f>
        <v>4</v>
      </c>
      <c r="F898" s="560">
        <f>[3]Demand!G1091</f>
        <v>5</v>
      </c>
      <c r="G898" s="560">
        <f>[3]Demand!H1091</f>
        <v>5.46</v>
      </c>
      <c r="H898" s="560">
        <f>[3]Demand!I1091</f>
        <v>5.64</v>
      </c>
      <c r="I898" s="560">
        <f>[3]Demand!J1091</f>
        <v>5.73</v>
      </c>
      <c r="J898" s="560">
        <f>[3]Demand!K1091</f>
        <v>5.46</v>
      </c>
      <c r="K898" s="560">
        <f>[3]Demand!L1091</f>
        <v>4.09</v>
      </c>
      <c r="L898" s="560">
        <f>[3]Demand!M1091</f>
        <v>4.1900000000000004</v>
      </c>
      <c r="M898" s="560">
        <f>[3]Demand!N1091</f>
        <v>5</v>
      </c>
      <c r="N898" s="642">
        <f t="shared" si="1044"/>
        <v>58.5</v>
      </c>
      <c r="O898" s="454"/>
      <c r="P898" s="1">
        <f t="shared" si="1047"/>
        <v>2022</v>
      </c>
      <c r="Q898" s="560">
        <f>[3]Demand!S1091</f>
        <v>4.5199999999999996</v>
      </c>
      <c r="R898" s="560">
        <f>[3]Demand!T1091</f>
        <v>5.31</v>
      </c>
      <c r="S898" s="560">
        <f>[3]Demand!U1091</f>
        <v>5.7</v>
      </c>
      <c r="T898" s="560">
        <f>[3]Demand!V1091</f>
        <v>4.62</v>
      </c>
      <c r="U898" s="560">
        <f>[3]Demand!W1091</f>
        <v>4.72</v>
      </c>
      <c r="V898" s="560">
        <f>[3]Demand!X1091</f>
        <v>4.33</v>
      </c>
      <c r="W898" s="560">
        <f>[3]Demand!Y1091</f>
        <v>5.41</v>
      </c>
      <c r="X898" s="560">
        <f>[3]Demand!Z1091</f>
        <v>5.9</v>
      </c>
      <c r="Y898" s="560">
        <f>[3]Demand!AA1091</f>
        <v>6.1</v>
      </c>
      <c r="Z898" s="560">
        <f>[3]Demand!AB1091</f>
        <v>6.2</v>
      </c>
      <c r="AA898" s="560">
        <f>[3]Demand!AC1091</f>
        <v>5.9</v>
      </c>
      <c r="AB898" s="560">
        <f>[3]Demand!AD1091</f>
        <v>4.43</v>
      </c>
      <c r="AC898" s="312">
        <f t="shared" si="1045"/>
        <v>63.14</v>
      </c>
      <c r="AD898" s="51"/>
      <c r="AE898" s="32"/>
      <c r="AF898" s="32"/>
      <c r="AG898" s="32"/>
      <c r="AI898" s="25"/>
      <c r="AJ898" s="25"/>
      <c r="AK898" s="25"/>
      <c r="AY898" s="617"/>
      <c r="BK898" s="356"/>
      <c r="BL898" s="356"/>
      <c r="BM898" s="356"/>
      <c r="BN898" s="356"/>
      <c r="BO898" s="356"/>
      <c r="BP898" s="356"/>
      <c r="BQ898" s="356"/>
      <c r="BR898" s="356"/>
      <c r="BS898" s="356"/>
      <c r="CQ898" s="617"/>
      <c r="DH898" s="520"/>
      <c r="DI898" s="520"/>
      <c r="DN898" s="603"/>
    </row>
    <row r="899" spans="1:118" s="355" customFormat="1" ht="10.5" customHeight="1">
      <c r="A899" s="1">
        <f t="shared" si="1046"/>
        <v>2023</v>
      </c>
      <c r="B899" s="560">
        <f>[3]Demand!C1092</f>
        <v>5.37</v>
      </c>
      <c r="C899" s="560">
        <f>[3]Demand!D1092</f>
        <v>4.37</v>
      </c>
      <c r="D899" s="560">
        <f>[3]Demand!E1092</f>
        <v>4.37</v>
      </c>
      <c r="E899" s="560">
        <f>[3]Demand!F1092</f>
        <v>4.09</v>
      </c>
      <c r="F899" s="560">
        <f>[3]Demand!G1092</f>
        <v>5</v>
      </c>
      <c r="G899" s="560">
        <f>[3]Demand!H1092</f>
        <v>5.55</v>
      </c>
      <c r="H899" s="560">
        <f>[3]Demand!I1092</f>
        <v>5.73</v>
      </c>
      <c r="I899" s="560">
        <f>[3]Demand!J1092</f>
        <v>5.82</v>
      </c>
      <c r="J899" s="560">
        <f>[3]Demand!K1092</f>
        <v>5.46</v>
      </c>
      <c r="K899" s="560">
        <f>[3]Demand!L1092</f>
        <v>4.1900000000000004</v>
      </c>
      <c r="L899" s="560">
        <f>[3]Demand!M1092</f>
        <v>4.37</v>
      </c>
      <c r="M899" s="560">
        <f>[3]Demand!N1092</f>
        <v>5.0999999999999996</v>
      </c>
      <c r="N899" s="642">
        <f t="shared" si="1044"/>
        <v>59.42</v>
      </c>
      <c r="O899" s="454"/>
      <c r="P899" s="1">
        <f t="shared" si="1047"/>
        <v>2023</v>
      </c>
      <c r="Q899" s="560">
        <f>[3]Demand!S1092</f>
        <v>4.5199999999999996</v>
      </c>
      <c r="R899" s="560">
        <f>[3]Demand!T1092</f>
        <v>5.41</v>
      </c>
      <c r="S899" s="560">
        <f>[3]Demand!U1092</f>
        <v>5.8</v>
      </c>
      <c r="T899" s="560">
        <f>[3]Demand!V1092</f>
        <v>4.72</v>
      </c>
      <c r="U899" s="560">
        <f>[3]Demand!W1092</f>
        <v>4.72</v>
      </c>
      <c r="V899" s="560">
        <f>[3]Demand!X1092</f>
        <v>4.43</v>
      </c>
      <c r="W899" s="560">
        <f>[3]Demand!Y1092</f>
        <v>5.41</v>
      </c>
      <c r="X899" s="560">
        <f>[3]Demand!Z1092</f>
        <v>6</v>
      </c>
      <c r="Y899" s="560">
        <f>[3]Demand!AA1092</f>
        <v>6.2</v>
      </c>
      <c r="Z899" s="560">
        <f>[3]Demand!AB1092</f>
        <v>6.29</v>
      </c>
      <c r="AA899" s="560">
        <f>[3]Demand!AC1092</f>
        <v>5.9</v>
      </c>
      <c r="AB899" s="560">
        <f>[3]Demand!AD1092</f>
        <v>4.5199999999999996</v>
      </c>
      <c r="AC899" s="312">
        <f t="shared" si="1045"/>
        <v>63.92</v>
      </c>
      <c r="AD899" s="51"/>
      <c r="AE899" s="32"/>
      <c r="AF899" s="32"/>
      <c r="AG899" s="32"/>
      <c r="AI899" s="25"/>
      <c r="AJ899" s="25"/>
      <c r="AK899" s="25"/>
      <c r="AY899" s="617"/>
      <c r="BK899" s="356"/>
      <c r="BL899" s="356"/>
      <c r="BM899" s="356"/>
      <c r="BN899" s="356"/>
      <c r="BO899" s="356"/>
      <c r="BP899" s="356"/>
      <c r="BQ899" s="356"/>
      <c r="BR899" s="356"/>
      <c r="BS899" s="356"/>
      <c r="CQ899" s="617"/>
      <c r="DH899" s="520"/>
      <c r="DI899" s="520"/>
      <c r="DN899" s="603"/>
    </row>
    <row r="900" spans="1:118" s="355" customFormat="1" ht="10.5" customHeight="1">
      <c r="A900" s="1">
        <f t="shared" si="1046"/>
        <v>2024</v>
      </c>
      <c r="B900" s="560">
        <f>[3]Demand!C1093</f>
        <v>5.37</v>
      </c>
      <c r="C900" s="560">
        <f>[3]Demand!D1093</f>
        <v>4.46</v>
      </c>
      <c r="D900" s="560">
        <f>[3]Demand!E1093</f>
        <v>4.46</v>
      </c>
      <c r="E900" s="560">
        <f>[3]Demand!F1093</f>
        <v>4.09</v>
      </c>
      <c r="F900" s="560">
        <f>[3]Demand!G1093</f>
        <v>5.0999999999999996</v>
      </c>
      <c r="G900" s="560">
        <f>[3]Demand!H1093</f>
        <v>5.55</v>
      </c>
      <c r="H900" s="560">
        <f>[3]Demand!I1093</f>
        <v>5.82</v>
      </c>
      <c r="I900" s="560">
        <f>[3]Demand!J1093</f>
        <v>5.91</v>
      </c>
      <c r="J900" s="560">
        <f>[3]Demand!K1093</f>
        <v>5.55</v>
      </c>
      <c r="K900" s="560">
        <f>[3]Demand!L1093</f>
        <v>4.1900000000000004</v>
      </c>
      <c r="L900" s="560">
        <f>[3]Demand!M1093</f>
        <v>4.37</v>
      </c>
      <c r="M900" s="560">
        <f>[3]Demand!N1093</f>
        <v>5.0999999999999996</v>
      </c>
      <c r="N900" s="642">
        <f t="shared" si="1044"/>
        <v>59.969999999999985</v>
      </c>
      <c r="O900" s="289"/>
      <c r="P900" s="1">
        <f t="shared" si="1047"/>
        <v>2024</v>
      </c>
      <c r="Q900" s="560">
        <f>[3]Demand!S1093</f>
        <v>4.72</v>
      </c>
      <c r="R900" s="560">
        <f>[3]Demand!T1093</f>
        <v>5.51</v>
      </c>
      <c r="S900" s="560">
        <f>[3]Demand!U1093</f>
        <v>5.8</v>
      </c>
      <c r="T900" s="560">
        <f>[3]Demand!V1093</f>
        <v>4.82</v>
      </c>
      <c r="U900" s="560">
        <f>[3]Demand!W1093</f>
        <v>4.82</v>
      </c>
      <c r="V900" s="560">
        <f>[3]Demand!X1093</f>
        <v>4.43</v>
      </c>
      <c r="W900" s="560">
        <f>[3]Demand!Y1093</f>
        <v>5.51</v>
      </c>
      <c r="X900" s="560">
        <f>[3]Demand!Z1093</f>
        <v>6</v>
      </c>
      <c r="Y900" s="560">
        <f>[3]Demand!AA1093</f>
        <v>6.29</v>
      </c>
      <c r="Z900" s="560">
        <f>[3]Demand!AB1093</f>
        <v>6.39</v>
      </c>
      <c r="AA900" s="560">
        <f>[3]Demand!AC1093</f>
        <v>6</v>
      </c>
      <c r="AB900" s="560">
        <f>[3]Demand!AD1093</f>
        <v>4.5199999999999996</v>
      </c>
      <c r="AC900" s="312">
        <f t="shared" si="1045"/>
        <v>64.81</v>
      </c>
      <c r="AD900" s="51"/>
      <c r="AE900" s="32"/>
      <c r="AF900" s="32"/>
      <c r="AG900" s="32"/>
      <c r="AI900" s="25"/>
      <c r="AJ900" s="25"/>
      <c r="AK900" s="25"/>
      <c r="AY900" s="617"/>
      <c r="BK900" s="356"/>
      <c r="BL900" s="356"/>
      <c r="BM900" s="356"/>
      <c r="BN900" s="356"/>
      <c r="BO900" s="356"/>
      <c r="BP900" s="356"/>
      <c r="BQ900" s="356"/>
      <c r="BR900" s="356"/>
      <c r="BS900" s="356"/>
      <c r="CQ900" s="617"/>
      <c r="DH900" s="520"/>
      <c r="DI900" s="520"/>
      <c r="DN900" s="603"/>
    </row>
    <row r="901" spans="1:118" s="355" customFormat="1" ht="10.5" customHeight="1">
      <c r="A901" s="1">
        <f t="shared" si="1046"/>
        <v>2025</v>
      </c>
      <c r="B901" s="560">
        <f>[3]Demand!C1094</f>
        <v>5.46</v>
      </c>
      <c r="C901" s="560">
        <f>[3]Demand!D1094</f>
        <v>4.6399999999999997</v>
      </c>
      <c r="D901" s="560">
        <f>[3]Demand!E1094</f>
        <v>4.46</v>
      </c>
      <c r="E901" s="560">
        <f>[3]Demand!F1094</f>
        <v>4.09</v>
      </c>
      <c r="F901" s="560">
        <f>[3]Demand!G1094</f>
        <v>5.0999999999999996</v>
      </c>
      <c r="G901" s="560">
        <f>[3]Demand!H1094</f>
        <v>5.64</v>
      </c>
      <c r="H901" s="560">
        <f>[3]Demand!I1094</f>
        <v>5.91</v>
      </c>
      <c r="I901" s="560">
        <f>[3]Demand!J1094</f>
        <v>6</v>
      </c>
      <c r="J901" s="560">
        <f>[3]Demand!K1094</f>
        <v>5.55</v>
      </c>
      <c r="K901" s="560">
        <f>[3]Demand!L1094</f>
        <v>4.28</v>
      </c>
      <c r="L901" s="560">
        <f>[3]Demand!M1094</f>
        <v>4.46</v>
      </c>
      <c r="M901" s="560">
        <f>[3]Demand!N1094</f>
        <v>5.0999999999999996</v>
      </c>
      <c r="N901" s="642">
        <f t="shared" si="1044"/>
        <v>60.69</v>
      </c>
      <c r="O901" s="289"/>
      <c r="P901" s="1">
        <f t="shared" si="1047"/>
        <v>2025</v>
      </c>
      <c r="Q901" s="560">
        <f>[3]Demand!S1094</f>
        <v>4.72</v>
      </c>
      <c r="R901" s="560">
        <f>[3]Demand!T1094</f>
        <v>5.51</v>
      </c>
      <c r="S901" s="560">
        <f>[3]Demand!U1094</f>
        <v>5.9</v>
      </c>
      <c r="T901" s="560">
        <f>[3]Demand!V1094</f>
        <v>5.0199999999999996</v>
      </c>
      <c r="U901" s="560">
        <f>[3]Demand!W1094</f>
        <v>4.82</v>
      </c>
      <c r="V901" s="560">
        <f>[3]Demand!X1094</f>
        <v>4.43</v>
      </c>
      <c r="W901" s="560">
        <f>[3]Demand!Y1094</f>
        <v>5.51</v>
      </c>
      <c r="X901" s="560">
        <f>[3]Demand!Z1094</f>
        <v>6.1</v>
      </c>
      <c r="Y901" s="560">
        <f>[3]Demand!AA1094</f>
        <v>6.39</v>
      </c>
      <c r="Z901" s="560">
        <f>[3]Demand!AB1094</f>
        <v>6.49</v>
      </c>
      <c r="AA901" s="560">
        <f>[3]Demand!AC1094</f>
        <v>6</v>
      </c>
      <c r="AB901" s="560">
        <f>[3]Demand!AD1094</f>
        <v>4.62</v>
      </c>
      <c r="AC901" s="312">
        <f t="shared" si="1045"/>
        <v>65.510000000000005</v>
      </c>
      <c r="AD901" s="51"/>
      <c r="AE901" s="32"/>
      <c r="AF901" s="32"/>
      <c r="AG901" s="32"/>
      <c r="AI901" s="25"/>
      <c r="AJ901" s="25"/>
      <c r="AK901" s="25"/>
      <c r="AY901" s="617"/>
      <c r="BK901" s="356"/>
      <c r="BL901" s="356"/>
      <c r="BM901" s="356"/>
      <c r="BN901" s="356"/>
      <c r="BO901" s="356"/>
      <c r="BP901" s="356"/>
      <c r="BQ901" s="356"/>
      <c r="BR901" s="356"/>
      <c r="BS901" s="356"/>
      <c r="CQ901" s="617"/>
      <c r="DH901" s="520"/>
      <c r="DI901" s="520"/>
      <c r="DN901" s="603"/>
    </row>
    <row r="902" spans="1:118" s="355" customFormat="1" ht="10.5" customHeight="1">
      <c r="A902" s="1">
        <f t="shared" si="1046"/>
        <v>2026</v>
      </c>
      <c r="B902" s="560">
        <f>[3]Demand!C1095</f>
        <v>5.55</v>
      </c>
      <c r="C902" s="560">
        <f>[3]Demand!D1095</f>
        <v>4.7300000000000004</v>
      </c>
      <c r="D902" s="560">
        <f>[3]Demand!E1095</f>
        <v>4.55</v>
      </c>
      <c r="E902" s="560">
        <f>[3]Demand!F1095</f>
        <v>4.09</v>
      </c>
      <c r="F902" s="560">
        <f>[3]Demand!G1095</f>
        <v>5.0999999999999996</v>
      </c>
      <c r="G902" s="560">
        <f>[3]Demand!H1095</f>
        <v>5.73</v>
      </c>
      <c r="H902" s="560">
        <f>[3]Demand!I1095</f>
        <v>6</v>
      </c>
      <c r="I902" s="560">
        <f>[3]Demand!J1095</f>
        <v>6.1</v>
      </c>
      <c r="J902" s="560">
        <f>[3]Demand!K1095</f>
        <v>5.64</v>
      </c>
      <c r="K902" s="560">
        <f>[3]Demand!L1095</f>
        <v>4.28</v>
      </c>
      <c r="L902" s="560">
        <f>[3]Demand!M1095</f>
        <v>4.46</v>
      </c>
      <c r="M902" s="560">
        <f>[3]Demand!N1095</f>
        <v>5.0999999999999996</v>
      </c>
      <c r="N902" s="642">
        <f t="shared" si="1044"/>
        <v>61.330000000000005</v>
      </c>
      <c r="O902" s="289"/>
      <c r="P902" s="1">
        <f t="shared" si="1047"/>
        <v>2026</v>
      </c>
      <c r="Q902" s="560">
        <f>[3]Demand!S1095</f>
        <v>4.82</v>
      </c>
      <c r="R902" s="560">
        <f>[3]Demand!T1095</f>
        <v>5.51</v>
      </c>
      <c r="S902" s="560">
        <f>[3]Demand!U1095</f>
        <v>6</v>
      </c>
      <c r="T902" s="560">
        <f>[3]Demand!V1095</f>
        <v>5.1100000000000003</v>
      </c>
      <c r="U902" s="560">
        <f>[3]Demand!W1095</f>
        <v>4.92</v>
      </c>
      <c r="V902" s="560">
        <f>[3]Demand!X1095</f>
        <v>4.43</v>
      </c>
      <c r="W902" s="560">
        <f>[3]Demand!Y1095</f>
        <v>5.51</v>
      </c>
      <c r="X902" s="560">
        <f>[3]Demand!Z1095</f>
        <v>6.2</v>
      </c>
      <c r="Y902" s="560">
        <f>[3]Demand!AA1095</f>
        <v>6.49</v>
      </c>
      <c r="Z902" s="560">
        <f>[3]Demand!AB1095</f>
        <v>6.59</v>
      </c>
      <c r="AA902" s="560">
        <f>[3]Demand!AC1095</f>
        <v>6.1</v>
      </c>
      <c r="AB902" s="560">
        <f>[3]Demand!AD1095</f>
        <v>4.62</v>
      </c>
      <c r="AC902" s="312">
        <f t="shared" si="1045"/>
        <v>66.3</v>
      </c>
      <c r="AD902" s="51"/>
      <c r="AE902" s="32"/>
      <c r="AF902" s="32"/>
      <c r="AG902" s="32"/>
      <c r="AI902" s="25"/>
      <c r="AJ902" s="25"/>
      <c r="AK902" s="25"/>
      <c r="AY902" s="617"/>
      <c r="BK902" s="356"/>
      <c r="BL902" s="356"/>
      <c r="BM902" s="356"/>
      <c r="BN902" s="356"/>
      <c r="BO902" s="356"/>
      <c r="BP902" s="356"/>
      <c r="BQ902" s="356"/>
      <c r="BR902" s="356"/>
      <c r="BS902" s="356"/>
      <c r="CQ902" s="617"/>
      <c r="DH902" s="520"/>
      <c r="DI902" s="520"/>
      <c r="DN902" s="603"/>
    </row>
    <row r="903" spans="1:118" s="355" customFormat="1" ht="10.5" customHeight="1">
      <c r="A903" s="1">
        <f t="shared" si="1046"/>
        <v>2027</v>
      </c>
      <c r="B903" s="560">
        <f>[3]Demand!C1096</f>
        <v>5.64</v>
      </c>
      <c r="C903" s="560">
        <f>[3]Demand!D1096</f>
        <v>4.7300000000000004</v>
      </c>
      <c r="D903" s="560">
        <f>[3]Demand!E1096</f>
        <v>4.55</v>
      </c>
      <c r="E903" s="560">
        <f>[3]Demand!F1096</f>
        <v>4.28</v>
      </c>
      <c r="F903" s="560">
        <f>[3]Demand!G1096</f>
        <v>5.0999999999999996</v>
      </c>
      <c r="G903" s="560">
        <f>[3]Demand!H1096</f>
        <v>5.82</v>
      </c>
      <c r="H903" s="560">
        <f>[3]Demand!I1096</f>
        <v>6.1</v>
      </c>
      <c r="I903" s="560">
        <f>[3]Demand!J1096</f>
        <v>6.19</v>
      </c>
      <c r="J903" s="560">
        <f>[3]Demand!K1096</f>
        <v>5.73</v>
      </c>
      <c r="K903" s="560">
        <f>[3]Demand!L1096</f>
        <v>4.28</v>
      </c>
      <c r="L903" s="560">
        <f>[3]Demand!M1096</f>
        <v>4.55</v>
      </c>
      <c r="M903" s="560">
        <f>[3]Demand!N1096</f>
        <v>5.19</v>
      </c>
      <c r="N903" s="642">
        <f t="shared" si="1044"/>
        <v>62.16</v>
      </c>
      <c r="O903" s="289"/>
      <c r="P903" s="1">
        <f t="shared" si="1047"/>
        <v>2027</v>
      </c>
      <c r="Q903" s="560">
        <f>[3]Demand!S1096</f>
        <v>4.82</v>
      </c>
      <c r="R903" s="560">
        <f>[3]Demand!T1096</f>
        <v>5.51</v>
      </c>
      <c r="S903" s="560">
        <f>[3]Demand!U1096</f>
        <v>6.1</v>
      </c>
      <c r="T903" s="560">
        <f>[3]Demand!V1096</f>
        <v>5.1100000000000003</v>
      </c>
      <c r="U903" s="560">
        <f>[3]Demand!W1096</f>
        <v>4.92</v>
      </c>
      <c r="V903" s="560">
        <f>[3]Demand!X1096</f>
        <v>4.62</v>
      </c>
      <c r="W903" s="560">
        <f>[3]Demand!Y1096</f>
        <v>5.51</v>
      </c>
      <c r="X903" s="560">
        <f>[3]Demand!Z1096</f>
        <v>6.29</v>
      </c>
      <c r="Y903" s="560">
        <f>[3]Demand!AA1096</f>
        <v>6.59</v>
      </c>
      <c r="Z903" s="560">
        <f>[3]Demand!AB1096</f>
        <v>6.69</v>
      </c>
      <c r="AA903" s="560">
        <f>[3]Demand!AC1096</f>
        <v>6.2</v>
      </c>
      <c r="AB903" s="560">
        <f>[3]Demand!AD1096</f>
        <v>4.62</v>
      </c>
      <c r="AC903" s="312">
        <f t="shared" si="1045"/>
        <v>66.98</v>
      </c>
      <c r="AD903" s="51"/>
      <c r="AE903" s="32"/>
      <c r="AF903" s="32"/>
      <c r="AG903" s="32"/>
      <c r="AI903" s="25"/>
      <c r="AJ903" s="25"/>
      <c r="AK903" s="25"/>
      <c r="AY903" s="617"/>
      <c r="BK903" s="356"/>
      <c r="BL903" s="356"/>
      <c r="BM903" s="356"/>
      <c r="BN903" s="356"/>
      <c r="BO903" s="356"/>
      <c r="BP903" s="356"/>
      <c r="BQ903" s="356"/>
      <c r="BR903" s="356"/>
      <c r="BS903" s="356"/>
      <c r="CQ903" s="617"/>
      <c r="DH903" s="520"/>
      <c r="DI903" s="520"/>
      <c r="DN903" s="603"/>
    </row>
    <row r="904" spans="1:118" s="355" customFormat="1" ht="10.5" customHeight="1">
      <c r="A904" s="1">
        <f t="shared" si="1046"/>
        <v>2028</v>
      </c>
      <c r="B904" s="560">
        <f>[3]Demand!C1097</f>
        <v>5.73</v>
      </c>
      <c r="C904" s="560">
        <f>[3]Demand!D1097</f>
        <v>4.82</v>
      </c>
      <c r="D904" s="560">
        <f>[3]Demand!E1097</f>
        <v>4.6399999999999997</v>
      </c>
      <c r="E904" s="560">
        <f>[3]Demand!F1097</f>
        <v>4.28</v>
      </c>
      <c r="F904" s="560">
        <f>[3]Demand!G1097</f>
        <v>5.0999999999999996</v>
      </c>
      <c r="G904" s="560">
        <f>[3]Demand!H1097</f>
        <v>5.82</v>
      </c>
      <c r="H904" s="560">
        <f>[3]Demand!I1097</f>
        <v>6.1</v>
      </c>
      <c r="I904" s="560">
        <f>[3]Demand!J1097</f>
        <v>6.19</v>
      </c>
      <c r="J904" s="560">
        <f>[3]Demand!K1097</f>
        <v>5.82</v>
      </c>
      <c r="K904" s="560">
        <f>[3]Demand!L1097</f>
        <v>4.28</v>
      </c>
      <c r="L904" s="560">
        <f>[3]Demand!M1097</f>
        <v>4.55</v>
      </c>
      <c r="M904" s="560">
        <f>[3]Demand!N1097</f>
        <v>5.28</v>
      </c>
      <c r="N904" s="642">
        <f t="shared" si="1044"/>
        <v>62.61</v>
      </c>
      <c r="O904" s="289"/>
      <c r="P904" s="1">
        <f t="shared" si="1047"/>
        <v>2028</v>
      </c>
      <c r="Q904" s="560">
        <f>[3]Demand!S1097</f>
        <v>4.92</v>
      </c>
      <c r="R904" s="560">
        <f>[3]Demand!T1097</f>
        <v>5.61</v>
      </c>
      <c r="S904" s="560">
        <f>[3]Demand!U1097</f>
        <v>6.2</v>
      </c>
      <c r="T904" s="560">
        <f>[3]Demand!V1097</f>
        <v>5.21</v>
      </c>
      <c r="U904" s="560">
        <f>[3]Demand!W1097</f>
        <v>5.0199999999999996</v>
      </c>
      <c r="V904" s="560">
        <f>[3]Demand!X1097</f>
        <v>4.62</v>
      </c>
      <c r="W904" s="560">
        <f>[3]Demand!Y1097</f>
        <v>5.51</v>
      </c>
      <c r="X904" s="560">
        <f>[3]Demand!Z1097</f>
        <v>6.29</v>
      </c>
      <c r="Y904" s="560">
        <f>[3]Demand!AA1097</f>
        <v>6.59</v>
      </c>
      <c r="Z904" s="560">
        <f>[3]Demand!AB1097</f>
        <v>6.69</v>
      </c>
      <c r="AA904" s="560">
        <f>[3]Demand!AC1097</f>
        <v>6.29</v>
      </c>
      <c r="AB904" s="560">
        <f>[3]Demand!AD1097</f>
        <v>4.62</v>
      </c>
      <c r="AC904" s="312">
        <f t="shared" si="1045"/>
        <v>67.569999999999993</v>
      </c>
      <c r="AD904" s="51"/>
      <c r="AE904" s="32"/>
      <c r="AF904" s="32"/>
      <c r="AG904" s="32"/>
      <c r="AI904" s="25"/>
      <c r="AJ904" s="25"/>
      <c r="AK904" s="25"/>
      <c r="AY904" s="617"/>
      <c r="BK904" s="356"/>
      <c r="BL904" s="356"/>
      <c r="BM904" s="356"/>
      <c r="BN904" s="356"/>
      <c r="BO904" s="356"/>
      <c r="BP904" s="356"/>
      <c r="BQ904" s="356"/>
      <c r="BR904" s="356"/>
      <c r="BS904" s="356"/>
      <c r="CQ904" s="617"/>
      <c r="DH904" s="520"/>
      <c r="DI904" s="520"/>
      <c r="DN904" s="603"/>
    </row>
    <row r="905" spans="1:118" s="355" customFormat="1" ht="10.5" customHeight="1">
      <c r="A905" s="1">
        <f t="shared" si="1046"/>
        <v>2029</v>
      </c>
      <c r="B905" s="560">
        <f>[3]Demand!C1098</f>
        <v>5.82</v>
      </c>
      <c r="C905" s="560">
        <f>[3]Demand!D1098</f>
        <v>4.82</v>
      </c>
      <c r="D905" s="560">
        <f>[3]Demand!E1098</f>
        <v>4.7300000000000004</v>
      </c>
      <c r="E905" s="560">
        <f>[3]Demand!F1098</f>
        <v>4.28</v>
      </c>
      <c r="F905" s="560">
        <f>[3]Demand!G1098</f>
        <v>5.19</v>
      </c>
      <c r="G905" s="560">
        <f>[3]Demand!H1098</f>
        <v>5.91</v>
      </c>
      <c r="H905" s="560">
        <f>[3]Demand!I1098</f>
        <v>6.19</v>
      </c>
      <c r="I905" s="560">
        <f>[3]Demand!J1098</f>
        <v>6.28</v>
      </c>
      <c r="J905" s="560">
        <f>[3]Demand!K1098</f>
        <v>5.91</v>
      </c>
      <c r="K905" s="560">
        <f>[3]Demand!L1098</f>
        <v>4.37</v>
      </c>
      <c r="L905" s="560">
        <f>[3]Demand!M1098</f>
        <v>4.6399999999999997</v>
      </c>
      <c r="M905" s="560">
        <f>[3]Demand!N1098</f>
        <v>5.28</v>
      </c>
      <c r="N905" s="642">
        <f t="shared" si="1044"/>
        <v>63.420000000000009</v>
      </c>
      <c r="O905" s="289"/>
      <c r="P905" s="1">
        <f t="shared" si="1047"/>
        <v>2029</v>
      </c>
      <c r="Q905" s="560">
        <f>[3]Demand!S1098</f>
        <v>4.92</v>
      </c>
      <c r="R905" s="560">
        <f>[3]Demand!T1098</f>
        <v>5.7</v>
      </c>
      <c r="S905" s="560">
        <f>[3]Demand!U1098</f>
        <v>6.29</v>
      </c>
      <c r="T905" s="560">
        <f>[3]Demand!V1098</f>
        <v>5.21</v>
      </c>
      <c r="U905" s="560">
        <f>[3]Demand!W1098</f>
        <v>5.1100000000000003</v>
      </c>
      <c r="V905" s="560">
        <f>[3]Demand!X1098</f>
        <v>4.62</v>
      </c>
      <c r="W905" s="560">
        <f>[3]Demand!Y1098</f>
        <v>5.61</v>
      </c>
      <c r="X905" s="560">
        <f>[3]Demand!Z1098</f>
        <v>6.39</v>
      </c>
      <c r="Y905" s="560">
        <f>[3]Demand!AA1098</f>
        <v>6.69</v>
      </c>
      <c r="Z905" s="560">
        <f>[3]Demand!AB1098</f>
        <v>6.79</v>
      </c>
      <c r="AA905" s="560">
        <f>[3]Demand!AC1098</f>
        <v>6.39</v>
      </c>
      <c r="AB905" s="560">
        <f>[3]Demand!AD1098</f>
        <v>4.72</v>
      </c>
      <c r="AC905" s="312">
        <f t="shared" si="1045"/>
        <v>68.44</v>
      </c>
      <c r="AD905" s="51"/>
      <c r="AE905" s="32"/>
      <c r="AF905" s="32"/>
      <c r="AG905" s="32"/>
      <c r="AI905" s="25"/>
      <c r="AJ905" s="25"/>
      <c r="AK905" s="25"/>
      <c r="AY905" s="617"/>
      <c r="BK905" s="356"/>
      <c r="BL905" s="356"/>
      <c r="BM905" s="356"/>
      <c r="BN905" s="356"/>
      <c r="BO905" s="356"/>
      <c r="BP905" s="356"/>
      <c r="BQ905" s="356"/>
      <c r="BR905" s="356"/>
      <c r="BS905" s="356"/>
      <c r="CQ905" s="617"/>
      <c r="DH905" s="520"/>
      <c r="DI905" s="520"/>
      <c r="DN905" s="603"/>
    </row>
    <row r="906" spans="1:118" s="355" customFormat="1" ht="10.5" customHeight="1">
      <c r="A906" s="1">
        <f t="shared" si="1046"/>
        <v>2030</v>
      </c>
      <c r="B906" s="560">
        <f>[3]Demand!C1099</f>
        <v>5.82</v>
      </c>
      <c r="C906" s="560">
        <f>[3]Demand!D1099</f>
        <v>4.91</v>
      </c>
      <c r="D906" s="560">
        <f>[3]Demand!E1099</f>
        <v>4.7300000000000004</v>
      </c>
      <c r="E906" s="560">
        <f>[3]Demand!F1099</f>
        <v>4.37</v>
      </c>
      <c r="F906" s="560">
        <f>[3]Demand!G1099</f>
        <v>5.19</v>
      </c>
      <c r="G906" s="560">
        <f>[3]Demand!H1099</f>
        <v>6</v>
      </c>
      <c r="H906" s="560">
        <f>[3]Demand!I1099</f>
        <v>6.28</v>
      </c>
      <c r="I906" s="560">
        <f>[3]Demand!J1099</f>
        <v>6.37</v>
      </c>
      <c r="J906" s="560">
        <f>[3]Demand!K1099</f>
        <v>6</v>
      </c>
      <c r="K906" s="560">
        <f>[3]Demand!L1099</f>
        <v>4.37</v>
      </c>
      <c r="L906" s="560">
        <f>[3]Demand!M1099</f>
        <v>4.6399999999999997</v>
      </c>
      <c r="M906" s="560">
        <f>[3]Demand!N1099</f>
        <v>5.37</v>
      </c>
      <c r="N906" s="642">
        <f t="shared" si="1044"/>
        <v>64.05</v>
      </c>
      <c r="O906" s="289"/>
      <c r="P906" s="1">
        <f t="shared" si="1047"/>
        <v>2030</v>
      </c>
      <c r="Q906" s="560">
        <f>[3]Demand!S1099</f>
        <v>5.0199999999999996</v>
      </c>
      <c r="R906" s="560">
        <f>[3]Demand!T1099</f>
        <v>5.7</v>
      </c>
      <c r="S906" s="560">
        <f>[3]Demand!U1099</f>
        <v>6.29</v>
      </c>
      <c r="T906" s="560">
        <f>[3]Demand!V1099</f>
        <v>5.31</v>
      </c>
      <c r="U906" s="560">
        <f>[3]Demand!W1099</f>
        <v>5.1100000000000003</v>
      </c>
      <c r="V906" s="560">
        <f>[3]Demand!X1099</f>
        <v>4.72</v>
      </c>
      <c r="W906" s="560">
        <f>[3]Demand!Y1099</f>
        <v>5.61</v>
      </c>
      <c r="X906" s="560">
        <f>[3]Demand!Z1099</f>
        <v>6.49</v>
      </c>
      <c r="Y906" s="560">
        <f>[3]Demand!AA1099</f>
        <v>6.79</v>
      </c>
      <c r="Z906" s="560">
        <f>[3]Demand!AB1099</f>
        <v>6.88</v>
      </c>
      <c r="AA906" s="560">
        <f>[3]Demand!AC1099</f>
        <v>6.49</v>
      </c>
      <c r="AB906" s="560">
        <f>[3]Demand!AD1099</f>
        <v>4.72</v>
      </c>
      <c r="AC906" s="312">
        <f t="shared" si="1045"/>
        <v>69.13</v>
      </c>
      <c r="AD906" s="51"/>
      <c r="AE906" s="32"/>
      <c r="AF906" s="32"/>
      <c r="AG906" s="32"/>
      <c r="AI906" s="25"/>
      <c r="AJ906" s="25"/>
      <c r="AK906" s="25"/>
      <c r="AY906" s="617"/>
      <c r="BK906" s="356"/>
      <c r="BL906" s="356"/>
      <c r="BM906" s="356"/>
      <c r="BN906" s="356"/>
      <c r="BO906" s="356"/>
      <c r="BP906" s="356"/>
      <c r="BQ906" s="356"/>
      <c r="BR906" s="356"/>
      <c r="BS906" s="356"/>
      <c r="CQ906" s="617"/>
      <c r="DH906" s="520"/>
      <c r="DI906" s="520"/>
      <c r="DN906" s="603"/>
    </row>
    <row r="907" spans="1:118" s="355" customFormat="1" ht="10.5" customHeight="1">
      <c r="A907" s="1">
        <f t="shared" si="1046"/>
        <v>2031</v>
      </c>
      <c r="B907" s="560">
        <f>[3]Demand!C1100</f>
        <v>5.88</v>
      </c>
      <c r="C907" s="560">
        <f>[3]Demand!D1100</f>
        <v>4.8600000000000003</v>
      </c>
      <c r="D907" s="560">
        <f>[3]Demand!E1100</f>
        <v>4.7300000000000004</v>
      </c>
      <c r="E907" s="560">
        <f>[3]Demand!F1100</f>
        <v>4.37</v>
      </c>
      <c r="F907" s="560">
        <f>[3]Demand!G1100</f>
        <v>5.17</v>
      </c>
      <c r="G907" s="560">
        <f>[3]Demand!H1100</f>
        <v>5.96</v>
      </c>
      <c r="H907" s="560">
        <f>[3]Demand!I1100</f>
        <v>6.22</v>
      </c>
      <c r="I907" s="560">
        <f>[3]Demand!J1100</f>
        <v>6.31</v>
      </c>
      <c r="J907" s="560">
        <f>[3]Demand!K1100</f>
        <v>6.01</v>
      </c>
      <c r="K907" s="560">
        <f>[3]Demand!L1100</f>
        <v>4.43</v>
      </c>
      <c r="L907" s="560">
        <f>[3]Demand!M1100</f>
        <v>4.66</v>
      </c>
      <c r="M907" s="560">
        <f>[3]Demand!N1100</f>
        <v>5.4</v>
      </c>
      <c r="N907" s="642">
        <f t="shared" ref="N907:N916" si="1048">SUM(B907:M907)</f>
        <v>63.999999999999993</v>
      </c>
      <c r="O907" s="289"/>
      <c r="P907" s="1">
        <f t="shared" si="1047"/>
        <v>2031</v>
      </c>
      <c r="Q907" s="560">
        <f>[3]Demand!S1100</f>
        <v>5.0199999999999996</v>
      </c>
      <c r="R907" s="560">
        <f>[3]Demand!T1100</f>
        <v>5.8</v>
      </c>
      <c r="S907" s="560">
        <f>[3]Demand!U1100</f>
        <v>6.35</v>
      </c>
      <c r="T907" s="560">
        <f>[3]Demand!V1100</f>
        <v>5.25</v>
      </c>
      <c r="U907" s="560">
        <f>[3]Demand!W1100</f>
        <v>5.1100000000000003</v>
      </c>
      <c r="V907" s="560">
        <f>[3]Demand!X1100</f>
        <v>4.72</v>
      </c>
      <c r="W907" s="560">
        <f>[3]Demand!Y1100</f>
        <v>5.59</v>
      </c>
      <c r="X907" s="560">
        <f>[3]Demand!Z1100</f>
        <v>6.44</v>
      </c>
      <c r="Y907" s="560">
        <f>[3]Demand!AA1100</f>
        <v>6.73</v>
      </c>
      <c r="Z907" s="560">
        <f>[3]Demand!AB1100</f>
        <v>6.82</v>
      </c>
      <c r="AA907" s="560">
        <f>[3]Demand!AC1100</f>
        <v>6.5</v>
      </c>
      <c r="AB907" s="560">
        <f>[3]Demand!AD1100</f>
        <v>4.79</v>
      </c>
      <c r="AC907" s="312">
        <f t="shared" si="1045"/>
        <v>69.120000000000019</v>
      </c>
      <c r="AD907" s="51"/>
      <c r="AE907" s="32"/>
      <c r="AF907" s="32"/>
      <c r="AG907" s="32"/>
      <c r="AI907" s="25"/>
      <c r="AJ907" s="25"/>
      <c r="AK907" s="25"/>
      <c r="AY907" s="617"/>
      <c r="BK907" s="356"/>
      <c r="BL907" s="356"/>
      <c r="BM907" s="356"/>
      <c r="BN907" s="356"/>
      <c r="BO907" s="356"/>
      <c r="BP907" s="356"/>
      <c r="BQ907" s="356"/>
      <c r="BR907" s="356"/>
      <c r="BS907" s="356"/>
      <c r="CQ907" s="617"/>
      <c r="DH907" s="520"/>
      <c r="DI907" s="520"/>
      <c r="DN907" s="603"/>
    </row>
    <row r="908" spans="1:118" s="355" customFormat="1" ht="10.5" customHeight="1">
      <c r="A908" s="1">
        <f t="shared" si="1046"/>
        <v>2032</v>
      </c>
      <c r="B908" s="560">
        <f>[3]Demand!C1101</f>
        <v>5.94</v>
      </c>
      <c r="C908" s="560">
        <f>[3]Demand!D1101</f>
        <v>4.91</v>
      </c>
      <c r="D908" s="560">
        <f>[3]Demand!E1101</f>
        <v>4.7699999999999996</v>
      </c>
      <c r="E908" s="560">
        <f>[3]Demand!F1101</f>
        <v>4.37</v>
      </c>
      <c r="F908" s="560">
        <f>[3]Demand!G1101</f>
        <v>5.18</v>
      </c>
      <c r="G908" s="560">
        <f>[3]Demand!H1101</f>
        <v>6.01</v>
      </c>
      <c r="H908" s="560">
        <f>[3]Demand!I1101</f>
        <v>6.28</v>
      </c>
      <c r="I908" s="560">
        <f>[3]Demand!J1101</f>
        <v>6.37</v>
      </c>
      <c r="J908" s="560">
        <f>[3]Demand!K1101</f>
        <v>6.07</v>
      </c>
      <c r="K908" s="560">
        <f>[3]Demand!L1101</f>
        <v>4.47</v>
      </c>
      <c r="L908" s="560">
        <f>[3]Demand!M1101</f>
        <v>4.7</v>
      </c>
      <c r="M908" s="560">
        <f>[3]Demand!N1101</f>
        <v>5.45</v>
      </c>
      <c r="N908" s="642">
        <f t="shared" si="1048"/>
        <v>64.52</v>
      </c>
      <c r="O908" s="29"/>
      <c r="P908" s="1">
        <f t="shared" si="1047"/>
        <v>2032</v>
      </c>
      <c r="Q908" s="560">
        <f>[3]Demand!S1101</f>
        <v>5.04</v>
      </c>
      <c r="R908" s="560">
        <f>[3]Demand!T1101</f>
        <v>5.84</v>
      </c>
      <c r="S908" s="560">
        <f>[3]Demand!U1101</f>
        <v>6.42</v>
      </c>
      <c r="T908" s="560">
        <f>[3]Demand!V1101</f>
        <v>5.3</v>
      </c>
      <c r="U908" s="560">
        <f>[3]Demand!W1101</f>
        <v>5.15</v>
      </c>
      <c r="V908" s="560">
        <f>[3]Demand!X1101</f>
        <v>4.72</v>
      </c>
      <c r="W908" s="560">
        <f>[3]Demand!Y1101</f>
        <v>5.6</v>
      </c>
      <c r="X908" s="560">
        <f>[3]Demand!Z1101</f>
        <v>6.49</v>
      </c>
      <c r="Y908" s="560">
        <f>[3]Demand!AA1101</f>
        <v>6.78</v>
      </c>
      <c r="Z908" s="560">
        <f>[3]Demand!AB1101</f>
        <v>6.88</v>
      </c>
      <c r="AA908" s="560">
        <f>[3]Demand!AC1101</f>
        <v>6.56</v>
      </c>
      <c r="AB908" s="560">
        <f>[3]Demand!AD1101</f>
        <v>4.83</v>
      </c>
      <c r="AC908" s="312">
        <f t="shared" si="1045"/>
        <v>69.61</v>
      </c>
      <c r="AD908" s="51"/>
      <c r="AE908" s="32"/>
      <c r="AF908" s="32"/>
      <c r="AG908" s="32"/>
      <c r="AI908" s="25"/>
      <c r="AJ908" s="25"/>
      <c r="AK908" s="25"/>
      <c r="AY908" s="617"/>
      <c r="BK908" s="356"/>
      <c r="BL908" s="356"/>
      <c r="BM908" s="356"/>
      <c r="BN908" s="356"/>
      <c r="BO908" s="356"/>
      <c r="BP908" s="356"/>
      <c r="BQ908" s="356"/>
      <c r="BR908" s="356"/>
      <c r="BS908" s="356"/>
      <c r="CQ908" s="617"/>
      <c r="DH908" s="520"/>
      <c r="DI908" s="520"/>
      <c r="DN908" s="603"/>
    </row>
    <row r="909" spans="1:118" s="355" customFormat="1" ht="10.5" customHeight="1">
      <c r="A909" s="1">
        <f t="shared" si="1046"/>
        <v>2033</v>
      </c>
      <c r="B909" s="560">
        <f>[3]Demand!C1102</f>
        <v>6</v>
      </c>
      <c r="C909" s="560">
        <f>[3]Demand!D1102</f>
        <v>4.95</v>
      </c>
      <c r="D909" s="560">
        <f>[3]Demand!E1102</f>
        <v>4.8099999999999996</v>
      </c>
      <c r="E909" s="560">
        <f>[3]Demand!F1102</f>
        <v>4.37</v>
      </c>
      <c r="F909" s="560">
        <f>[3]Demand!G1102</f>
        <v>5.2</v>
      </c>
      <c r="G909" s="560">
        <f>[3]Demand!H1102</f>
        <v>6.05</v>
      </c>
      <c r="H909" s="560">
        <f>[3]Demand!I1102</f>
        <v>6.33</v>
      </c>
      <c r="I909" s="560">
        <f>[3]Demand!J1102</f>
        <v>6.42</v>
      </c>
      <c r="J909" s="560">
        <f>[3]Demand!K1102</f>
        <v>6.12</v>
      </c>
      <c r="K909" s="560">
        <f>[3]Demand!L1102</f>
        <v>4.51</v>
      </c>
      <c r="L909" s="560">
        <f>[3]Demand!M1102</f>
        <v>4.74</v>
      </c>
      <c r="M909" s="560">
        <f>[3]Demand!N1102</f>
        <v>5.5</v>
      </c>
      <c r="N909" s="642">
        <f t="shared" si="1048"/>
        <v>65</v>
      </c>
      <c r="O909" s="29"/>
      <c r="P909" s="1">
        <f t="shared" si="1047"/>
        <v>2033</v>
      </c>
      <c r="Q909" s="560">
        <f>[3]Demand!S1102</f>
        <v>5.08</v>
      </c>
      <c r="R909" s="560">
        <f>[3]Demand!T1102</f>
        <v>5.89</v>
      </c>
      <c r="S909" s="560">
        <f>[3]Demand!U1102</f>
        <v>6.49</v>
      </c>
      <c r="T909" s="560">
        <f>[3]Demand!V1102</f>
        <v>5.35</v>
      </c>
      <c r="U909" s="560">
        <f>[3]Demand!W1102</f>
        <v>5.19</v>
      </c>
      <c r="V909" s="560">
        <f>[3]Demand!X1102</f>
        <v>4.72</v>
      </c>
      <c r="W909" s="560">
        <f>[3]Demand!Y1102</f>
        <v>5.62</v>
      </c>
      <c r="X909" s="560">
        <f>[3]Demand!Z1102</f>
        <v>6.54</v>
      </c>
      <c r="Y909" s="560">
        <f>[3]Demand!AA1102</f>
        <v>6.84</v>
      </c>
      <c r="Z909" s="560">
        <f>[3]Demand!AB1102</f>
        <v>6.94</v>
      </c>
      <c r="AA909" s="560">
        <f>[3]Demand!AC1102</f>
        <v>6.62</v>
      </c>
      <c r="AB909" s="560">
        <f>[3]Demand!AD1102</f>
        <v>4.88</v>
      </c>
      <c r="AC909" s="312">
        <f t="shared" si="1045"/>
        <v>70.16</v>
      </c>
      <c r="AD909" s="51"/>
      <c r="AE909" s="32"/>
      <c r="AF909" s="32"/>
      <c r="AG909" s="25"/>
      <c r="AI909" s="25"/>
      <c r="AJ909" s="25"/>
      <c r="AK909" s="25"/>
      <c r="AY909" s="617"/>
      <c r="BK909" s="356"/>
      <c r="BL909" s="356"/>
      <c r="BM909" s="356"/>
      <c r="BN909" s="356"/>
      <c r="BO909" s="356"/>
      <c r="BP909" s="356"/>
      <c r="BQ909" s="356"/>
      <c r="BR909" s="356"/>
      <c r="BS909" s="356"/>
      <c r="CQ909" s="617"/>
      <c r="DH909" s="520"/>
      <c r="DI909" s="520"/>
      <c r="DN909" s="603"/>
    </row>
    <row r="910" spans="1:118" s="355" customFormat="1" ht="10.5" customHeight="1">
      <c r="A910" s="1">
        <f t="shared" si="1046"/>
        <v>2034</v>
      </c>
      <c r="B910" s="560">
        <f>[3]Demand!C1103</f>
        <v>6.07</v>
      </c>
      <c r="C910" s="560">
        <f>[3]Demand!D1103</f>
        <v>5</v>
      </c>
      <c r="D910" s="560">
        <f>[3]Demand!E1103</f>
        <v>4.84</v>
      </c>
      <c r="E910" s="560">
        <f>[3]Demand!F1103</f>
        <v>4.34</v>
      </c>
      <c r="F910" s="560">
        <f>[3]Demand!G1103</f>
        <v>5.21</v>
      </c>
      <c r="G910" s="560">
        <f>[3]Demand!H1103</f>
        <v>6.1</v>
      </c>
      <c r="H910" s="560">
        <f>[3]Demand!I1103</f>
        <v>6.38</v>
      </c>
      <c r="I910" s="560">
        <f>[3]Demand!J1103</f>
        <v>6.47</v>
      </c>
      <c r="J910" s="560">
        <f>[3]Demand!K1103</f>
        <v>6.18</v>
      </c>
      <c r="K910" s="560">
        <f>[3]Demand!L1103</f>
        <v>4.55</v>
      </c>
      <c r="L910" s="560">
        <f>[3]Demand!M1103</f>
        <v>4.79</v>
      </c>
      <c r="M910" s="560">
        <f>[3]Demand!N1103</f>
        <v>5.55</v>
      </c>
      <c r="N910" s="642">
        <f t="shared" si="1048"/>
        <v>65.48</v>
      </c>
      <c r="O910" s="29"/>
      <c r="P910" s="1">
        <f t="shared" si="1047"/>
        <v>2034</v>
      </c>
      <c r="Q910" s="560">
        <f>[3]Demand!S1103</f>
        <v>5.13</v>
      </c>
      <c r="R910" s="560">
        <f>[3]Demand!T1103</f>
        <v>5.95</v>
      </c>
      <c r="S910" s="560">
        <f>[3]Demand!U1103</f>
        <v>6.56</v>
      </c>
      <c r="T910" s="560">
        <f>[3]Demand!V1103</f>
        <v>5.4</v>
      </c>
      <c r="U910" s="560">
        <f>[3]Demand!W1103</f>
        <v>5.24</v>
      </c>
      <c r="V910" s="560">
        <f>[3]Demand!X1103</f>
        <v>4.6900000000000004</v>
      </c>
      <c r="W910" s="560">
        <f>[3]Demand!Y1103</f>
        <v>5.63</v>
      </c>
      <c r="X910" s="560">
        <f>[3]Demand!Z1103</f>
        <v>6.6</v>
      </c>
      <c r="Y910" s="560">
        <f>[3]Demand!AA1103</f>
        <v>6.9</v>
      </c>
      <c r="Z910" s="560">
        <f>[3]Demand!AB1103</f>
        <v>7</v>
      </c>
      <c r="AA910" s="560">
        <f>[3]Demand!AC1103</f>
        <v>6.68</v>
      </c>
      <c r="AB910" s="560">
        <f>[3]Demand!AD1103</f>
        <v>4.92</v>
      </c>
      <c r="AC910" s="312">
        <f t="shared" si="1045"/>
        <v>70.7</v>
      </c>
      <c r="AD910" s="51"/>
      <c r="AE910" s="32"/>
      <c r="AF910" s="32"/>
      <c r="AG910" s="25"/>
      <c r="AI910" s="25"/>
      <c r="AJ910" s="25"/>
      <c r="AK910" s="25"/>
      <c r="AY910" s="617"/>
      <c r="BK910" s="356"/>
      <c r="BL910" s="356"/>
      <c r="BM910" s="356"/>
      <c r="BN910" s="356"/>
      <c r="BO910" s="356"/>
      <c r="BP910" s="356"/>
      <c r="BQ910" s="356"/>
      <c r="BR910" s="356"/>
      <c r="BS910" s="356"/>
      <c r="CQ910" s="617"/>
      <c r="DH910" s="520"/>
      <c r="DI910" s="520"/>
      <c r="DN910" s="603"/>
    </row>
    <row r="911" spans="1:118" s="355" customFormat="1" ht="10.5" customHeight="1">
      <c r="A911" s="1">
        <f t="shared" si="1046"/>
        <v>2035</v>
      </c>
      <c r="B911" s="560">
        <f>[3]Demand!C1104</f>
        <v>6.13</v>
      </c>
      <c r="C911" s="560">
        <f>[3]Demand!D1104</f>
        <v>5.05</v>
      </c>
      <c r="D911" s="560">
        <f>[3]Demand!E1104</f>
        <v>4.88</v>
      </c>
      <c r="E911" s="560">
        <f>[3]Demand!F1104</f>
        <v>4.3600000000000003</v>
      </c>
      <c r="F911" s="560">
        <f>[3]Demand!G1104</f>
        <v>5.23</v>
      </c>
      <c r="G911" s="560">
        <f>[3]Demand!H1104</f>
        <v>6.15</v>
      </c>
      <c r="H911" s="560">
        <f>[3]Demand!I1104</f>
        <v>6.43</v>
      </c>
      <c r="I911" s="560">
        <f>[3]Demand!J1104</f>
        <v>6.52</v>
      </c>
      <c r="J911" s="560">
        <f>[3]Demand!K1104</f>
        <v>6.24</v>
      </c>
      <c r="K911" s="560">
        <f>[3]Demand!L1104</f>
        <v>4.59</v>
      </c>
      <c r="L911" s="560">
        <f>[3]Demand!M1104</f>
        <v>4.83</v>
      </c>
      <c r="M911" s="560">
        <f>[3]Demand!N1104</f>
        <v>5.61</v>
      </c>
      <c r="N911" s="642">
        <f t="shared" si="1048"/>
        <v>66.02</v>
      </c>
      <c r="O911" s="29"/>
      <c r="P911" s="1">
        <f t="shared" si="1047"/>
        <v>2035</v>
      </c>
      <c r="Q911" s="560">
        <f>[3]Demand!S1104</f>
        <v>5.17</v>
      </c>
      <c r="R911" s="560">
        <f>[3]Demand!T1104</f>
        <v>6</v>
      </c>
      <c r="S911" s="560">
        <f>[3]Demand!U1104</f>
        <v>6.63</v>
      </c>
      <c r="T911" s="560">
        <f>[3]Demand!V1104</f>
        <v>5.45</v>
      </c>
      <c r="U911" s="560">
        <f>[3]Demand!W1104</f>
        <v>5.28</v>
      </c>
      <c r="V911" s="560">
        <f>[3]Demand!X1104</f>
        <v>4.71</v>
      </c>
      <c r="W911" s="560">
        <f>[3]Demand!Y1104</f>
        <v>5.65</v>
      </c>
      <c r="X911" s="560">
        <f>[3]Demand!Z1104</f>
        <v>6.65</v>
      </c>
      <c r="Y911" s="560">
        <f>[3]Demand!AA1104</f>
        <v>6.95</v>
      </c>
      <c r="Z911" s="560">
        <f>[3]Demand!AB1104</f>
        <v>7.05</v>
      </c>
      <c r="AA911" s="560">
        <f>[3]Demand!AC1104</f>
        <v>6.74</v>
      </c>
      <c r="AB911" s="560">
        <f>[3]Demand!AD1104</f>
        <v>4.97</v>
      </c>
      <c r="AC911" s="312">
        <f t="shared" si="1045"/>
        <v>71.25</v>
      </c>
      <c r="AD911" s="51"/>
      <c r="AE911" s="32"/>
      <c r="AF911" s="32"/>
      <c r="AG911" s="25"/>
      <c r="AI911" s="25"/>
      <c r="AJ911" s="25"/>
      <c r="AK911" s="25"/>
      <c r="AY911" s="617"/>
      <c r="BK911" s="356"/>
      <c r="BL911" s="356"/>
      <c r="BM911" s="356"/>
      <c r="BN911" s="356"/>
      <c r="BO911" s="356"/>
      <c r="BP911" s="356"/>
      <c r="BQ911" s="356"/>
      <c r="BR911" s="356"/>
      <c r="BS911" s="356"/>
      <c r="CQ911" s="617"/>
      <c r="DH911" s="520"/>
      <c r="DI911" s="520"/>
      <c r="DN911" s="603"/>
    </row>
    <row r="912" spans="1:118" s="355" customFormat="1" ht="10.5" customHeight="1">
      <c r="A912" s="1">
        <f t="shared" si="1046"/>
        <v>2036</v>
      </c>
      <c r="B912" s="560">
        <f>[3]Demand!C1105</f>
        <v>6.2</v>
      </c>
      <c r="C912" s="560">
        <f>[3]Demand!D1105</f>
        <v>5.09</v>
      </c>
      <c r="D912" s="560">
        <f>[3]Demand!E1105</f>
        <v>4.92</v>
      </c>
      <c r="E912" s="560">
        <f>[3]Demand!F1105</f>
        <v>4.43</v>
      </c>
      <c r="F912" s="560">
        <f>[3]Demand!G1105</f>
        <v>5.24</v>
      </c>
      <c r="G912" s="560">
        <f>[3]Demand!H1105</f>
        <v>6.2</v>
      </c>
      <c r="H912" s="560">
        <f>[3]Demand!I1105</f>
        <v>6.49</v>
      </c>
      <c r="I912" s="560">
        <f>[3]Demand!J1105</f>
        <v>6.58</v>
      </c>
      <c r="J912" s="560">
        <f>[3]Demand!K1105</f>
        <v>6.3</v>
      </c>
      <c r="K912" s="560">
        <f>[3]Demand!L1105</f>
        <v>4.6399999999999997</v>
      </c>
      <c r="L912" s="560">
        <f>[3]Demand!M1105</f>
        <v>4.87</v>
      </c>
      <c r="M912" s="560">
        <f>[3]Demand!N1105</f>
        <v>5.66</v>
      </c>
      <c r="N912" s="642">
        <f t="shared" si="1048"/>
        <v>66.62</v>
      </c>
      <c r="O912" s="29"/>
      <c r="P912" s="1">
        <f t="shared" si="1047"/>
        <v>2036</v>
      </c>
      <c r="Q912" s="560">
        <f>[3]Demand!S1105</f>
        <v>5.22</v>
      </c>
      <c r="R912" s="560">
        <f>[3]Demand!T1105</f>
        <v>6.06</v>
      </c>
      <c r="S912" s="560">
        <f>[3]Demand!U1105</f>
        <v>6.7</v>
      </c>
      <c r="T912" s="560">
        <f>[3]Demand!V1105</f>
        <v>5.5</v>
      </c>
      <c r="U912" s="560">
        <f>[3]Demand!W1105</f>
        <v>5.32</v>
      </c>
      <c r="V912" s="560">
        <f>[3]Demand!X1105</f>
        <v>4.79</v>
      </c>
      <c r="W912" s="560">
        <f>[3]Demand!Y1105</f>
        <v>5.67</v>
      </c>
      <c r="X912" s="560">
        <f>[3]Demand!Z1105</f>
        <v>6.7</v>
      </c>
      <c r="Y912" s="560">
        <f>[3]Demand!AA1105</f>
        <v>7.01</v>
      </c>
      <c r="Z912" s="560">
        <f>[3]Demand!AB1105</f>
        <v>7.11</v>
      </c>
      <c r="AA912" s="560">
        <f>[3]Demand!AC1105</f>
        <v>6.81</v>
      </c>
      <c r="AB912" s="560">
        <f>[3]Demand!AD1105</f>
        <v>5.01</v>
      </c>
      <c r="AC912" s="312">
        <f t="shared" si="1045"/>
        <v>71.900000000000006</v>
      </c>
      <c r="AD912" s="51"/>
      <c r="AE912" s="32"/>
      <c r="AF912" s="32"/>
      <c r="AG912" s="25"/>
      <c r="AI912" s="25"/>
      <c r="AJ912" s="25"/>
      <c r="AK912" s="25"/>
      <c r="AY912" s="617"/>
      <c r="BK912" s="356"/>
      <c r="BL912" s="356"/>
      <c r="BM912" s="356"/>
      <c r="BN912" s="356"/>
      <c r="BO912" s="356"/>
      <c r="BP912" s="356"/>
      <c r="BQ912" s="356"/>
      <c r="BR912" s="356"/>
      <c r="BS912" s="356"/>
      <c r="CQ912" s="617"/>
      <c r="DH912" s="520"/>
      <c r="DI912" s="520"/>
      <c r="DN912" s="603"/>
    </row>
    <row r="913" spans="1:118" s="355" customFormat="1" ht="10.5" customHeight="1">
      <c r="A913" s="1">
        <f t="shared" si="1046"/>
        <v>2037</v>
      </c>
      <c r="B913" s="560">
        <f>[3]Demand!C1106</f>
        <v>6.26</v>
      </c>
      <c r="C913" s="560">
        <f>[3]Demand!D1106</f>
        <v>5.14</v>
      </c>
      <c r="D913" s="560">
        <f>[3]Demand!E1106</f>
        <v>4.96</v>
      </c>
      <c r="E913" s="560">
        <f>[3]Demand!F1106</f>
        <v>4.43</v>
      </c>
      <c r="F913" s="560">
        <f>[3]Demand!G1106</f>
        <v>5.26</v>
      </c>
      <c r="G913" s="560">
        <f>[3]Demand!H1106</f>
        <v>6.24</v>
      </c>
      <c r="H913" s="560">
        <f>[3]Demand!I1106</f>
        <v>6.54</v>
      </c>
      <c r="I913" s="560">
        <f>[3]Demand!J1106</f>
        <v>6.63</v>
      </c>
      <c r="J913" s="560">
        <f>[3]Demand!K1106</f>
        <v>6.35</v>
      </c>
      <c r="K913" s="560">
        <f>[3]Demand!L1106</f>
        <v>4.68</v>
      </c>
      <c r="L913" s="560">
        <f>[3]Demand!M1106</f>
        <v>4.91</v>
      </c>
      <c r="M913" s="560">
        <f>[3]Demand!N1106</f>
        <v>5.71</v>
      </c>
      <c r="N913" s="642">
        <f t="shared" si="1048"/>
        <v>67.11</v>
      </c>
      <c r="O913" s="29"/>
      <c r="P913" s="1">
        <f t="shared" si="1047"/>
        <v>2037</v>
      </c>
      <c r="Q913" s="560">
        <f>[3]Demand!S1106</f>
        <v>5.27</v>
      </c>
      <c r="R913" s="560">
        <f>[3]Demand!T1106</f>
        <v>6.11</v>
      </c>
      <c r="S913" s="560">
        <f>[3]Demand!U1106</f>
        <v>6.77</v>
      </c>
      <c r="T913" s="560">
        <f>[3]Demand!V1106</f>
        <v>5.56</v>
      </c>
      <c r="U913" s="560">
        <f>[3]Demand!W1106</f>
        <v>5.36</v>
      </c>
      <c r="V913" s="560">
        <f>[3]Demand!X1106</f>
        <v>4.79</v>
      </c>
      <c r="W913" s="560">
        <f>[3]Demand!Y1106</f>
        <v>5.68</v>
      </c>
      <c r="X913" s="560">
        <f>[3]Demand!Z1106</f>
        <v>6.75</v>
      </c>
      <c r="Y913" s="560">
        <f>[3]Demand!AA1106</f>
        <v>7.07</v>
      </c>
      <c r="Z913" s="560">
        <f>[3]Demand!AB1106</f>
        <v>7.17</v>
      </c>
      <c r="AA913" s="560">
        <f>[3]Demand!AC1106</f>
        <v>6.87</v>
      </c>
      <c r="AB913" s="560">
        <f>[3]Demand!AD1106</f>
        <v>5.0599999999999996</v>
      </c>
      <c r="AC913" s="312">
        <f t="shared" si="1045"/>
        <v>72.460000000000008</v>
      </c>
      <c r="AD913" s="51"/>
      <c r="AE913" s="32"/>
      <c r="AF913" s="32"/>
      <c r="AG913" s="49"/>
      <c r="AI913" s="25"/>
      <c r="AJ913" s="25"/>
      <c r="AK913" s="25"/>
      <c r="AY913" s="617"/>
      <c r="BK913" s="356"/>
      <c r="BL913" s="356"/>
      <c r="BM913" s="356"/>
      <c r="BN913" s="356"/>
      <c r="BO913" s="356"/>
      <c r="BP913" s="356"/>
      <c r="BQ913" s="356"/>
      <c r="BR913" s="356"/>
      <c r="BS913" s="356"/>
      <c r="CQ913" s="617"/>
      <c r="DH913" s="520"/>
      <c r="DI913" s="520"/>
      <c r="DN913" s="603"/>
    </row>
    <row r="914" spans="1:118" s="355" customFormat="1" ht="10.5" customHeight="1">
      <c r="A914" s="1">
        <f t="shared" si="1046"/>
        <v>2038</v>
      </c>
      <c r="B914" s="560">
        <f>[3]Demand!C1107</f>
        <v>6.32</v>
      </c>
      <c r="C914" s="560">
        <f>[3]Demand!D1107</f>
        <v>5.19</v>
      </c>
      <c r="D914" s="560">
        <f>[3]Demand!E1107</f>
        <v>5</v>
      </c>
      <c r="E914" s="560">
        <f>[3]Demand!F1107</f>
        <v>4.43</v>
      </c>
      <c r="F914" s="560">
        <f>[3]Demand!G1107</f>
        <v>5.27</v>
      </c>
      <c r="G914" s="560">
        <f>[3]Demand!H1107</f>
        <v>6.29</v>
      </c>
      <c r="H914" s="560">
        <f>[3]Demand!I1107</f>
        <v>6.59</v>
      </c>
      <c r="I914" s="560">
        <f>[3]Demand!J1107</f>
        <v>6.68</v>
      </c>
      <c r="J914" s="560">
        <f>[3]Demand!K1107</f>
        <v>6.41</v>
      </c>
      <c r="K914" s="560">
        <f>[3]Demand!L1107</f>
        <v>4.72</v>
      </c>
      <c r="L914" s="560">
        <f>[3]Demand!M1107</f>
        <v>4.96</v>
      </c>
      <c r="M914" s="560">
        <f>[3]Demand!N1107</f>
        <v>5.76</v>
      </c>
      <c r="N914" s="642">
        <f t="shared" si="1048"/>
        <v>67.62</v>
      </c>
      <c r="O914" s="29"/>
      <c r="P914" s="1">
        <f t="shared" si="1047"/>
        <v>2038</v>
      </c>
      <c r="Q914" s="560">
        <f>[3]Demand!S1107</f>
        <v>5.31</v>
      </c>
      <c r="R914" s="560">
        <f>[3]Demand!T1107</f>
        <v>6.17</v>
      </c>
      <c r="S914" s="560">
        <f>[3]Demand!U1107</f>
        <v>6.84</v>
      </c>
      <c r="T914" s="560">
        <f>[3]Demand!V1107</f>
        <v>5.61</v>
      </c>
      <c r="U914" s="560">
        <f>[3]Demand!W1107</f>
        <v>5.4</v>
      </c>
      <c r="V914" s="560">
        <f>[3]Demand!X1107</f>
        <v>4.79</v>
      </c>
      <c r="W914" s="560">
        <f>[3]Demand!Y1107</f>
        <v>5.7</v>
      </c>
      <c r="X914" s="560">
        <f>[3]Demand!Z1107</f>
        <v>6.8</v>
      </c>
      <c r="Y914" s="560">
        <f>[3]Demand!AA1107</f>
        <v>7.13</v>
      </c>
      <c r="Z914" s="560">
        <f>[3]Demand!AB1107</f>
        <v>7.22</v>
      </c>
      <c r="AA914" s="560">
        <f>[3]Demand!AC1107</f>
        <v>6.93</v>
      </c>
      <c r="AB914" s="560">
        <f>[3]Demand!AD1107</f>
        <v>5.0999999999999996</v>
      </c>
      <c r="AC914" s="312">
        <f t="shared" si="1045"/>
        <v>73</v>
      </c>
      <c r="AD914" s="51"/>
      <c r="AE914" s="32"/>
      <c r="AF914" s="32"/>
      <c r="AG914" s="32"/>
      <c r="AI914" s="25"/>
      <c r="AJ914" s="25"/>
      <c r="AK914" s="25"/>
      <c r="AY914" s="617"/>
      <c r="BK914" s="356"/>
      <c r="BL914" s="356"/>
      <c r="BM914" s="356"/>
      <c r="BN914" s="356"/>
      <c r="BO914" s="356"/>
      <c r="BP914" s="356"/>
      <c r="BQ914" s="356"/>
      <c r="BR914" s="356"/>
      <c r="BS914" s="356"/>
      <c r="CQ914" s="617"/>
      <c r="DH914" s="520"/>
      <c r="DI914" s="520"/>
      <c r="DN914" s="603"/>
    </row>
    <row r="915" spans="1:118" s="355" customFormat="1" ht="10.5" customHeight="1">
      <c r="A915" s="1">
        <f t="shared" si="1046"/>
        <v>2039</v>
      </c>
      <c r="B915" s="560">
        <f>[3]Demand!C1108</f>
        <v>6.39</v>
      </c>
      <c r="C915" s="560">
        <f>[3]Demand!D1108</f>
        <v>5.23</v>
      </c>
      <c r="D915" s="560">
        <f>[3]Demand!E1108</f>
        <v>5.04</v>
      </c>
      <c r="E915" s="560">
        <f>[3]Demand!F1108</f>
        <v>4.45</v>
      </c>
      <c r="F915" s="560">
        <f>[3]Demand!G1108</f>
        <v>5.28</v>
      </c>
      <c r="G915" s="560">
        <f>[3]Demand!H1108</f>
        <v>6.34</v>
      </c>
      <c r="H915" s="560">
        <f>[3]Demand!I1108</f>
        <v>6.65</v>
      </c>
      <c r="I915" s="560">
        <f>[3]Demand!J1108</f>
        <v>6.74</v>
      </c>
      <c r="J915" s="560">
        <f>[3]Demand!K1108</f>
        <v>6.47</v>
      </c>
      <c r="K915" s="560">
        <f>[3]Demand!L1108</f>
        <v>4.76</v>
      </c>
      <c r="L915" s="560">
        <f>[3]Demand!M1108</f>
        <v>5</v>
      </c>
      <c r="M915" s="560">
        <f>[3]Demand!N1108</f>
        <v>5.81</v>
      </c>
      <c r="N915" s="642">
        <f t="shared" si="1048"/>
        <v>68.16</v>
      </c>
      <c r="O915" s="29"/>
      <c r="P915" s="1">
        <f t="shared" si="1047"/>
        <v>2039</v>
      </c>
      <c r="Q915" s="560">
        <f>[3]Demand!S1108</f>
        <v>5.36</v>
      </c>
      <c r="R915" s="560">
        <f>[3]Demand!T1108</f>
        <v>6.22</v>
      </c>
      <c r="S915" s="560">
        <f>[3]Demand!U1108</f>
        <v>6.91</v>
      </c>
      <c r="T915" s="560">
        <f>[3]Demand!V1108</f>
        <v>5.66</v>
      </c>
      <c r="U915" s="560">
        <f>[3]Demand!W1108</f>
        <v>5.45</v>
      </c>
      <c r="V915" s="560">
        <f>[3]Demand!X1108</f>
        <v>4.8099999999999996</v>
      </c>
      <c r="W915" s="560">
        <f>[3]Demand!Y1108</f>
        <v>5.71</v>
      </c>
      <c r="X915" s="560">
        <f>[3]Demand!Z1108</f>
        <v>6.85</v>
      </c>
      <c r="Y915" s="560">
        <f>[3]Demand!AA1108</f>
        <v>7.18</v>
      </c>
      <c r="Z915" s="560">
        <f>[3]Demand!AB1108</f>
        <v>7.28</v>
      </c>
      <c r="AA915" s="560">
        <f>[3]Demand!AC1108</f>
        <v>6.99</v>
      </c>
      <c r="AB915" s="560">
        <f>[3]Demand!AD1108</f>
        <v>5.15</v>
      </c>
      <c r="AC915" s="312">
        <f t="shared" si="1045"/>
        <v>73.570000000000007</v>
      </c>
      <c r="AD915" s="51"/>
      <c r="AE915" s="32"/>
      <c r="AF915" s="32"/>
      <c r="AG915" s="32"/>
      <c r="AI915" s="25"/>
      <c r="AJ915" s="25"/>
      <c r="AK915" s="25"/>
      <c r="AY915" s="617"/>
      <c r="BK915" s="356"/>
      <c r="BL915" s="356"/>
      <c r="BM915" s="356"/>
      <c r="BN915" s="356"/>
      <c r="BO915" s="356"/>
      <c r="BP915" s="356"/>
      <c r="BQ915" s="356"/>
      <c r="BR915" s="356"/>
      <c r="BS915" s="356"/>
      <c r="CQ915" s="617"/>
      <c r="DH915" s="520"/>
      <c r="DI915" s="520"/>
      <c r="DN915" s="603"/>
    </row>
    <row r="916" spans="1:118" s="355" customFormat="1" ht="10.5" customHeight="1">
      <c r="A916" s="1">
        <f t="shared" si="1046"/>
        <v>2040</v>
      </c>
      <c r="B916" s="560">
        <f>[3]Demand!C1109</f>
        <v>6.45</v>
      </c>
      <c r="C916" s="560">
        <f>[3]Demand!D1109</f>
        <v>5.28</v>
      </c>
      <c r="D916" s="560">
        <f>[3]Demand!E1109</f>
        <v>5.08</v>
      </c>
      <c r="E916" s="560">
        <f>[3]Demand!F1109</f>
        <v>4.4800000000000004</v>
      </c>
      <c r="F916" s="560">
        <f>[3]Demand!G1109</f>
        <v>5.3</v>
      </c>
      <c r="G916" s="560">
        <f>[3]Demand!H1109</f>
        <v>6.38</v>
      </c>
      <c r="H916" s="560">
        <f>[3]Demand!I1109</f>
        <v>6.7</v>
      </c>
      <c r="I916" s="560">
        <f>[3]Demand!J1109</f>
        <v>6.79</v>
      </c>
      <c r="J916" s="560">
        <f>[3]Demand!K1109</f>
        <v>6.52</v>
      </c>
      <c r="K916" s="560">
        <f>[3]Demand!L1109</f>
        <v>4.8</v>
      </c>
      <c r="L916" s="560">
        <f>[3]Demand!M1109</f>
        <v>5.04</v>
      </c>
      <c r="M916" s="560">
        <f>[3]Demand!N1109</f>
        <v>5.86</v>
      </c>
      <c r="N916" s="642">
        <f t="shared" si="1048"/>
        <v>68.680000000000007</v>
      </c>
      <c r="O916" s="29"/>
      <c r="P916" s="1">
        <f t="shared" si="1047"/>
        <v>2040</v>
      </c>
      <c r="Q916" s="560">
        <f>[3]Demand!S1109</f>
        <v>5.4</v>
      </c>
      <c r="R916" s="560">
        <f>[3]Demand!T1109</f>
        <v>6.28</v>
      </c>
      <c r="S916" s="560">
        <f>[3]Demand!U1109</f>
        <v>6.97</v>
      </c>
      <c r="T916" s="560">
        <f>[3]Demand!V1109</f>
        <v>5.71</v>
      </c>
      <c r="U916" s="560">
        <f>[3]Demand!W1109</f>
        <v>5.49</v>
      </c>
      <c r="V916" s="560">
        <f>[3]Demand!X1109</f>
        <v>4.84</v>
      </c>
      <c r="W916" s="560">
        <f>[3]Demand!Y1109</f>
        <v>5.73</v>
      </c>
      <c r="X916" s="560">
        <f>[3]Demand!Z1109</f>
        <v>6.9</v>
      </c>
      <c r="Y916" s="560">
        <f>[3]Demand!AA1109</f>
        <v>7.24</v>
      </c>
      <c r="Z916" s="560">
        <f>[3]Demand!AB1109</f>
        <v>7.34</v>
      </c>
      <c r="AA916" s="560">
        <f>[3]Demand!AC1109</f>
        <v>7.05</v>
      </c>
      <c r="AB916" s="560">
        <f>[3]Demand!AD1109</f>
        <v>5.19</v>
      </c>
      <c r="AC916" s="312">
        <f t="shared" si="1045"/>
        <v>74.14</v>
      </c>
      <c r="AD916" s="51"/>
      <c r="AE916" s="32"/>
      <c r="AF916" s="32"/>
      <c r="AG916" s="32"/>
      <c r="AI916" s="25"/>
      <c r="AJ916" s="25"/>
      <c r="AK916" s="25"/>
      <c r="AY916" s="617"/>
      <c r="BK916" s="356"/>
      <c r="BL916" s="356"/>
      <c r="BM916" s="356"/>
      <c r="BN916" s="356"/>
      <c r="BO916" s="356"/>
      <c r="BP916" s="356"/>
      <c r="BQ916" s="356"/>
      <c r="BR916" s="356"/>
      <c r="BS916" s="356"/>
      <c r="CQ916" s="617"/>
      <c r="DH916" s="520"/>
      <c r="DI916" s="520"/>
      <c r="DN916" s="603"/>
    </row>
    <row r="917" spans="1:118" s="355" customFormat="1" ht="10.5" customHeight="1">
      <c r="A917" s="1">
        <f t="shared" si="1046"/>
        <v>2041</v>
      </c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32"/>
      <c r="O917" s="29"/>
      <c r="P917" s="1">
        <f t="shared" si="1047"/>
        <v>2041</v>
      </c>
      <c r="Q917" s="560">
        <f>[3]Demand!S1110</f>
        <v>5.45</v>
      </c>
      <c r="R917" s="560">
        <f>[3]Demand!T1110</f>
        <v>6.33</v>
      </c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312">
        <f t="shared" si="1045"/>
        <v>11.780000000000001</v>
      </c>
      <c r="AD917" s="51"/>
      <c r="AE917" s="32"/>
      <c r="AF917" s="32"/>
      <c r="AG917" s="32"/>
      <c r="AI917" s="25"/>
      <c r="AJ917" s="25"/>
      <c r="AK917" s="25"/>
      <c r="AY917" s="617"/>
      <c r="BK917" s="356"/>
      <c r="BL917" s="356"/>
      <c r="BM917" s="356"/>
      <c r="BN917" s="356"/>
      <c r="BO917" s="356"/>
      <c r="BP917" s="356"/>
      <c r="BQ917" s="356"/>
      <c r="BR917" s="356"/>
      <c r="BS917" s="356"/>
      <c r="CQ917" s="617"/>
      <c r="DH917" s="520"/>
      <c r="DI917" s="520"/>
      <c r="DN917" s="603"/>
    </row>
    <row r="918" spans="1:118" s="355" customFormat="1" ht="10.5" customHeight="1">
      <c r="A918" s="1">
        <f t="shared" si="1046"/>
        <v>2042</v>
      </c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32"/>
      <c r="O918" s="29"/>
      <c r="P918" s="1">
        <f t="shared" si="1047"/>
        <v>2042</v>
      </c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32"/>
      <c r="AD918" s="51"/>
      <c r="AE918" s="32"/>
      <c r="AF918" s="32"/>
      <c r="AG918" s="32"/>
      <c r="AI918" s="25"/>
      <c r="AJ918" s="25"/>
      <c r="AK918" s="25"/>
      <c r="AY918" s="617"/>
      <c r="BK918" s="356"/>
      <c r="BL918" s="356"/>
      <c r="BM918" s="356"/>
      <c r="BN918" s="356"/>
      <c r="BO918" s="356"/>
      <c r="BP918" s="356"/>
      <c r="BQ918" s="356"/>
      <c r="BR918" s="356"/>
      <c r="BS918" s="356"/>
      <c r="CQ918" s="617"/>
      <c r="DH918" s="520"/>
      <c r="DI918" s="520"/>
      <c r="DN918" s="603"/>
    </row>
    <row r="919" spans="1:118" s="355" customFormat="1" ht="10.5" customHeight="1">
      <c r="A919" s="1">
        <f t="shared" si="1046"/>
        <v>2043</v>
      </c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32"/>
      <c r="O919" s="29"/>
      <c r="P919" s="1">
        <f t="shared" si="1047"/>
        <v>2043</v>
      </c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32"/>
      <c r="AD919" s="51"/>
      <c r="AE919" s="32"/>
      <c r="AF919" s="32"/>
      <c r="AG919" s="32"/>
      <c r="AI919" s="25"/>
      <c r="AJ919" s="25"/>
      <c r="AK919" s="25"/>
      <c r="AY919" s="617"/>
      <c r="BK919" s="356"/>
      <c r="BL919" s="356"/>
      <c r="BM919" s="356"/>
      <c r="BN919" s="356"/>
      <c r="BO919" s="356"/>
      <c r="BP919" s="356"/>
      <c r="BQ919" s="356"/>
      <c r="BR919" s="356"/>
      <c r="BS919" s="356"/>
      <c r="CQ919" s="617"/>
      <c r="DH919" s="520"/>
      <c r="DI919" s="520"/>
      <c r="DN919" s="603"/>
    </row>
    <row r="920" spans="1:118" s="355" customFormat="1" ht="10.5" customHeight="1">
      <c r="A920" s="1">
        <f t="shared" si="1046"/>
        <v>2044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32"/>
      <c r="O920" s="29"/>
      <c r="P920" s="1">
        <f t="shared" si="1047"/>
        <v>2044</v>
      </c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32"/>
      <c r="AD920" s="51"/>
      <c r="AE920" s="32"/>
      <c r="AF920" s="32"/>
      <c r="AG920" s="32"/>
      <c r="AI920" s="25"/>
      <c r="AJ920" s="25"/>
      <c r="AK920" s="25"/>
      <c r="AY920" s="617"/>
      <c r="BK920" s="356"/>
      <c r="BL920" s="356"/>
      <c r="BM920" s="356"/>
      <c r="BN920" s="356"/>
      <c r="BO920" s="356"/>
      <c r="BP920" s="356"/>
      <c r="BQ920" s="356"/>
      <c r="BR920" s="356"/>
      <c r="BS920" s="356"/>
      <c r="CQ920" s="617"/>
      <c r="DH920" s="520"/>
      <c r="DI920" s="520"/>
      <c r="DN920" s="603"/>
    </row>
    <row r="921" spans="1:118" s="355" customFormat="1" ht="10.5" customHeight="1">
      <c r="A921" s="1">
        <f t="shared" si="1046"/>
        <v>2045</v>
      </c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32"/>
      <c r="O921" s="29"/>
      <c r="P921" s="1">
        <f t="shared" si="1047"/>
        <v>2045</v>
      </c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32"/>
      <c r="AD921" s="51"/>
      <c r="AE921" s="32"/>
      <c r="AF921" s="32"/>
      <c r="AG921" s="32"/>
      <c r="AI921" s="25"/>
      <c r="AJ921" s="25"/>
      <c r="AK921" s="25"/>
      <c r="AY921" s="617"/>
      <c r="BK921" s="356"/>
      <c r="BL921" s="356"/>
      <c r="BM921" s="356"/>
      <c r="BN921" s="356"/>
      <c r="BO921" s="356"/>
      <c r="BP921" s="356"/>
      <c r="BQ921" s="356"/>
      <c r="BR921" s="356"/>
      <c r="BS921" s="356"/>
      <c r="CQ921" s="617"/>
      <c r="DH921" s="520"/>
      <c r="DI921" s="520"/>
      <c r="DN921" s="603"/>
    </row>
    <row r="922" spans="1:118" s="355" customFormat="1" ht="10.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32"/>
      <c r="O922" s="29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32"/>
      <c r="AD922" s="51"/>
      <c r="AE922" s="32"/>
      <c r="AF922" s="32"/>
      <c r="AG922" s="32"/>
      <c r="AI922" s="25"/>
      <c r="AJ922" s="25"/>
      <c r="AK922" s="25"/>
      <c r="AY922" s="617"/>
      <c r="BK922" s="356"/>
      <c r="BL922" s="356"/>
      <c r="BM922" s="356"/>
      <c r="BN922" s="356"/>
      <c r="BO922" s="356"/>
      <c r="BP922" s="356"/>
      <c r="BQ922" s="356"/>
      <c r="BR922" s="356"/>
      <c r="BS922" s="356"/>
      <c r="CQ922" s="617"/>
      <c r="DH922" s="520"/>
      <c r="DI922" s="520"/>
      <c r="DN922" s="603"/>
    </row>
    <row r="923" spans="1:118" s="355" customFormat="1" ht="10.5" customHeight="1">
      <c r="A923" s="233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32"/>
      <c r="O923" s="29"/>
      <c r="P923" s="233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32"/>
      <c r="AD923" s="51"/>
      <c r="AE923" s="32"/>
      <c r="AF923" s="32"/>
      <c r="AG923" s="32"/>
      <c r="AI923" s="25"/>
      <c r="AJ923" s="25"/>
      <c r="AK923" s="25"/>
      <c r="AY923" s="617"/>
      <c r="BK923" s="356"/>
      <c r="BL923" s="356"/>
      <c r="BM923" s="356"/>
      <c r="BN923" s="356"/>
      <c r="BO923" s="356"/>
      <c r="BP923" s="356"/>
      <c r="BQ923" s="356"/>
      <c r="BR923" s="356"/>
      <c r="BS923" s="356"/>
      <c r="CQ923" s="617"/>
      <c r="DH923" s="520"/>
      <c r="DI923" s="520"/>
      <c r="DN923" s="603"/>
    </row>
    <row r="924" spans="1:118" s="355" customFormat="1" ht="10.5" customHeight="1">
      <c r="A924" s="232" t="s">
        <v>78</v>
      </c>
      <c r="B924" s="341"/>
      <c r="C924" s="341"/>
      <c r="D924" s="341"/>
      <c r="E924" s="341"/>
      <c r="F924" s="341"/>
      <c r="G924" s="341"/>
      <c r="H924" s="341"/>
      <c r="I924" s="25"/>
      <c r="J924" s="25"/>
      <c r="K924" s="354" t="s">
        <v>21</v>
      </c>
      <c r="L924" s="341"/>
      <c r="M924" s="341"/>
      <c r="N924" s="297" t="s">
        <v>22</v>
      </c>
      <c r="O924" s="172"/>
      <c r="P924" s="258" t="str">
        <f>A924&amp;"   (BILLING)"</f>
        <v>510-TALLAHASSEE CR3 BUY-BACK  DEMANDS   (BILLING)</v>
      </c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297" t="s">
        <v>22</v>
      </c>
      <c r="AD924" s="51"/>
      <c r="AE924" s="32"/>
      <c r="AF924" s="32"/>
      <c r="AG924" s="259"/>
      <c r="AH924" s="29"/>
      <c r="AI924" s="25"/>
      <c r="AJ924" s="25"/>
      <c r="AK924" s="25"/>
      <c r="AY924" s="617"/>
      <c r="BK924" s="356"/>
      <c r="BL924" s="356"/>
      <c r="BM924" s="356"/>
      <c r="BN924" s="356"/>
      <c r="BO924" s="356"/>
      <c r="BP924" s="356"/>
      <c r="BQ924" s="356"/>
      <c r="BR924" s="356"/>
      <c r="BS924" s="356"/>
      <c r="CQ924" s="617"/>
      <c r="DH924" s="520"/>
      <c r="DI924" s="520"/>
      <c r="DN924" s="603"/>
    </row>
    <row r="925" spans="1:118" s="355" customFormat="1" ht="10.5" customHeight="1">
      <c r="A925" s="260" t="s">
        <v>2</v>
      </c>
      <c r="B925" s="344" t="s">
        <v>3</v>
      </c>
      <c r="C925" s="344" t="s">
        <v>4</v>
      </c>
      <c r="D925" s="344" t="s">
        <v>5</v>
      </c>
      <c r="E925" s="344" t="s">
        <v>6</v>
      </c>
      <c r="F925" s="344" t="s">
        <v>7</v>
      </c>
      <c r="G925" s="344" t="s">
        <v>8</v>
      </c>
      <c r="H925" s="344" t="s">
        <v>9</v>
      </c>
      <c r="I925" s="344" t="s">
        <v>10</v>
      </c>
      <c r="J925" s="344" t="s">
        <v>11</v>
      </c>
      <c r="K925" s="344" t="s">
        <v>12</v>
      </c>
      <c r="L925" s="344" t="s">
        <v>13</v>
      </c>
      <c r="M925" s="344" t="s">
        <v>14</v>
      </c>
      <c r="N925" s="299" t="s">
        <v>15</v>
      </c>
      <c r="O925" s="300"/>
      <c r="P925" s="301" t="s">
        <v>2</v>
      </c>
      <c r="Q925" s="345" t="s">
        <v>3</v>
      </c>
      <c r="R925" s="345" t="s">
        <v>4</v>
      </c>
      <c r="S925" s="345" t="s">
        <v>5</v>
      </c>
      <c r="T925" s="345" t="s">
        <v>6</v>
      </c>
      <c r="U925" s="345" t="s">
        <v>7</v>
      </c>
      <c r="V925" s="345" t="s">
        <v>8</v>
      </c>
      <c r="W925" s="345" t="s">
        <v>9</v>
      </c>
      <c r="X925" s="345" t="s">
        <v>10</v>
      </c>
      <c r="Y925" s="345" t="s">
        <v>11</v>
      </c>
      <c r="Z925" s="345" t="s">
        <v>12</v>
      </c>
      <c r="AA925" s="345" t="s">
        <v>13</v>
      </c>
      <c r="AB925" s="345" t="s">
        <v>14</v>
      </c>
      <c r="AC925" s="299" t="s">
        <v>15</v>
      </c>
      <c r="AD925" s="51"/>
      <c r="AE925" s="32"/>
      <c r="AF925" s="32"/>
      <c r="AG925" s="262"/>
      <c r="AH925" s="29"/>
      <c r="AI925" s="25"/>
      <c r="AJ925" s="25"/>
      <c r="AK925" s="25"/>
      <c r="AY925" s="617"/>
      <c r="BK925" s="356"/>
      <c r="BL925" s="356"/>
      <c r="BM925" s="356"/>
      <c r="BN925" s="356"/>
      <c r="BO925" s="356"/>
      <c r="BP925" s="356"/>
      <c r="BQ925" s="356"/>
      <c r="BR925" s="356"/>
      <c r="BS925" s="356"/>
      <c r="CQ925" s="617"/>
      <c r="DH925" s="520"/>
      <c r="DI925" s="520"/>
      <c r="DN925" s="603"/>
    </row>
    <row r="926" spans="1:118" s="355" customFormat="1" ht="10.5" customHeight="1">
      <c r="A926" s="1">
        <f>A886</f>
        <v>2010</v>
      </c>
      <c r="B926" s="336">
        <f t="shared" ref="B926:H926" si="1049">11.4/0.9782</f>
        <v>11.65405847474954</v>
      </c>
      <c r="C926" s="336">
        <f t="shared" si="1049"/>
        <v>11.65405847474954</v>
      </c>
      <c r="D926" s="336">
        <f t="shared" si="1049"/>
        <v>11.65405847474954</v>
      </c>
      <c r="E926" s="336">
        <f t="shared" si="1049"/>
        <v>11.65405847474954</v>
      </c>
      <c r="F926" s="336">
        <f t="shared" si="1049"/>
        <v>11.65405847474954</v>
      </c>
      <c r="G926" s="336">
        <f t="shared" si="1049"/>
        <v>11.65405847474954</v>
      </c>
      <c r="H926" s="336">
        <f t="shared" si="1049"/>
        <v>11.65405847474954</v>
      </c>
      <c r="I926" s="219">
        <f t="shared" ref="I926:M926" si="1050">11.4/0.9787</f>
        <v>11.648104628588944</v>
      </c>
      <c r="J926" s="219">
        <f t="shared" si="1050"/>
        <v>11.648104628588944</v>
      </c>
      <c r="K926" s="219">
        <f t="shared" si="1050"/>
        <v>11.648104628588944</v>
      </c>
      <c r="L926" s="219">
        <f t="shared" si="1050"/>
        <v>11.648104628588944</v>
      </c>
      <c r="M926" s="219">
        <f t="shared" si="1050"/>
        <v>11.648104628588944</v>
      </c>
      <c r="N926" s="303">
        <f t="shared" ref="N926:N937" si="1051">SUM(B926:M926)</f>
        <v>139.81893246619148</v>
      </c>
      <c r="O926" s="29"/>
      <c r="P926" s="1">
        <f>A926</f>
        <v>2010</v>
      </c>
      <c r="Q926" s="347">
        <v>11.4</v>
      </c>
      <c r="R926" s="347">
        <v>11.4</v>
      </c>
      <c r="S926" s="347">
        <v>11.4</v>
      </c>
      <c r="T926" s="347">
        <v>11.4</v>
      </c>
      <c r="U926" s="347">
        <v>11.4</v>
      </c>
      <c r="V926" s="347">
        <v>11.4</v>
      </c>
      <c r="W926" s="347">
        <v>11.4</v>
      </c>
      <c r="X926" s="347">
        <v>11.4</v>
      </c>
      <c r="Y926" s="347">
        <v>11.4</v>
      </c>
      <c r="Z926" s="347">
        <v>11.4</v>
      </c>
      <c r="AA926" s="347">
        <v>11.4</v>
      </c>
      <c r="AB926" s="347">
        <v>11.4</v>
      </c>
      <c r="AC926" s="303">
        <f t="shared" ref="AC926:AC937" si="1052">SUM(Q926:AB926)</f>
        <v>136.80000000000004</v>
      </c>
      <c r="AD926" s="51"/>
      <c r="AE926" s="32"/>
      <c r="AF926" s="32"/>
      <c r="AG926" s="25"/>
      <c r="AH926" s="29"/>
      <c r="AI926" s="25"/>
      <c r="AJ926" s="25"/>
      <c r="AK926" s="25"/>
      <c r="AY926" s="617"/>
      <c r="BK926" s="356"/>
      <c r="BL926" s="356"/>
      <c r="BM926" s="356"/>
      <c r="BN926" s="356"/>
      <c r="BO926" s="356"/>
      <c r="BP926" s="356"/>
      <c r="BQ926" s="356"/>
      <c r="BR926" s="356"/>
      <c r="BS926" s="356"/>
      <c r="CQ926" s="617"/>
      <c r="DH926" s="520"/>
      <c r="DI926" s="520"/>
      <c r="DN926" s="603"/>
    </row>
    <row r="927" spans="1:118" s="355" customFormat="1" ht="10.5" customHeight="1">
      <c r="A927" s="1">
        <f t="shared" ref="A927:A961" si="1053">A887</f>
        <v>2011</v>
      </c>
      <c r="B927" s="336">
        <f>11.4/0.9787</f>
        <v>11.648104628588944</v>
      </c>
      <c r="C927" s="494">
        <f t="shared" ref="C927:E927" si="1054">11.4/0.9787</f>
        <v>11.648104628588944</v>
      </c>
      <c r="D927" s="494">
        <f t="shared" si="1054"/>
        <v>11.648104628588944</v>
      </c>
      <c r="E927" s="494">
        <f t="shared" si="1054"/>
        <v>11.648104628588944</v>
      </c>
      <c r="F927" s="494">
        <f>11.4/0.9809</f>
        <v>11.621979814456113</v>
      </c>
      <c r="G927" s="494">
        <f t="shared" ref="G927:M927" si="1055">11.4/0.9809</f>
        <v>11.621979814456113</v>
      </c>
      <c r="H927" s="494">
        <f t="shared" si="1055"/>
        <v>11.621979814456113</v>
      </c>
      <c r="I927" s="494">
        <f t="shared" si="1055"/>
        <v>11.621979814456113</v>
      </c>
      <c r="J927" s="494">
        <f t="shared" si="1055"/>
        <v>11.621979814456113</v>
      </c>
      <c r="K927" s="494">
        <f t="shared" si="1055"/>
        <v>11.621979814456113</v>
      </c>
      <c r="L927" s="494">
        <f t="shared" si="1055"/>
        <v>11.621979814456113</v>
      </c>
      <c r="M927" s="494">
        <f t="shared" si="1055"/>
        <v>11.621979814456113</v>
      </c>
      <c r="N927" s="303">
        <f t="shared" si="1051"/>
        <v>139.56825703000467</v>
      </c>
      <c r="O927" s="29"/>
      <c r="P927" s="1">
        <f t="shared" ref="P927:P961" si="1056">A927</f>
        <v>2011</v>
      </c>
      <c r="Q927" s="347">
        <v>11.4</v>
      </c>
      <c r="R927" s="347">
        <v>11.4</v>
      </c>
      <c r="S927" s="341">
        <v>11.4</v>
      </c>
      <c r="T927" s="341">
        <v>11.4</v>
      </c>
      <c r="U927" s="341">
        <v>11.4</v>
      </c>
      <c r="V927" s="341">
        <v>11.4</v>
      </c>
      <c r="W927" s="341">
        <v>11.4</v>
      </c>
      <c r="X927" s="341">
        <v>11.4</v>
      </c>
      <c r="Y927" s="341">
        <v>11.4</v>
      </c>
      <c r="Z927" s="341">
        <v>11.4</v>
      </c>
      <c r="AA927" s="341">
        <v>11.4</v>
      </c>
      <c r="AB927" s="341">
        <v>11.4</v>
      </c>
      <c r="AC927" s="303">
        <f t="shared" si="1052"/>
        <v>136.80000000000004</v>
      </c>
      <c r="AD927" s="51"/>
      <c r="AE927" s="32"/>
      <c r="AF927" s="32"/>
      <c r="AG927" s="25"/>
      <c r="AH927" s="29"/>
      <c r="AI927" s="25"/>
      <c r="AJ927" s="25"/>
      <c r="AK927" s="25"/>
      <c r="AY927" s="617"/>
      <c r="BK927" s="356"/>
      <c r="BL927" s="356"/>
      <c r="BM927" s="356"/>
      <c r="BN927" s="356"/>
      <c r="BO927" s="356"/>
      <c r="BP927" s="356"/>
      <c r="BQ927" s="356"/>
      <c r="BR927" s="356"/>
      <c r="BS927" s="356"/>
      <c r="CQ927" s="617"/>
      <c r="DH927" s="520"/>
      <c r="DI927" s="520"/>
      <c r="DN927" s="603"/>
    </row>
    <row r="928" spans="1:118" s="355" customFormat="1" ht="10.5" customHeight="1">
      <c r="A928" s="1">
        <f t="shared" si="1053"/>
        <v>2012</v>
      </c>
      <c r="B928" s="650">
        <f>0.2+[1]MW!C802</f>
        <v>11.607999999999999</v>
      </c>
      <c r="C928" s="650">
        <f>0.2+[1]MW!D802</f>
        <v>11.607999999999999</v>
      </c>
      <c r="D928" s="650">
        <f>0.2+[1]MW!E802</f>
        <v>11.607999999999999</v>
      </c>
      <c r="E928" s="650">
        <f>0.2+[1]MW!F802</f>
        <v>11.607999999999999</v>
      </c>
      <c r="F928" s="651">
        <f>0.2+[1]MW!G802</f>
        <v>11.607999999999999</v>
      </c>
      <c r="G928" s="651">
        <f>0.2+[1]MW!H802</f>
        <v>11.607999999999999</v>
      </c>
      <c r="H928" s="651">
        <f>0.2+[1]MW!I802</f>
        <v>11.607999999999999</v>
      </c>
      <c r="I928" s="651">
        <f>0.2+[1]MW!J802</f>
        <v>11.607999999999999</v>
      </c>
      <c r="J928" s="651">
        <f>0.2+[1]MW!K802</f>
        <v>11.607999999999999</v>
      </c>
      <c r="K928" s="651">
        <f>0.2+[1]MW!L802</f>
        <v>11.607999999999999</v>
      </c>
      <c r="L928" s="651">
        <f>0.2+[1]MW!M802</f>
        <v>11.607999999999999</v>
      </c>
      <c r="M928" s="651">
        <f>0.2+[1]MW!N802</f>
        <v>11.607999999999999</v>
      </c>
      <c r="N928" s="303">
        <f t="shared" si="1051"/>
        <v>139.29600000000002</v>
      </c>
      <c r="O928" s="29"/>
      <c r="P928" s="1">
        <f t="shared" si="1056"/>
        <v>2012</v>
      </c>
      <c r="Q928" s="650">
        <f>0.2+0.2+[1]MW!S802</f>
        <v>11.610000000000001</v>
      </c>
      <c r="R928" s="650">
        <f>0.2+[1]MW!T802</f>
        <v>11.41</v>
      </c>
      <c r="S928" s="650">
        <f>0.2+[1]MW!U802</f>
        <v>11.41</v>
      </c>
      <c r="T928" s="650">
        <f>0.2+[1]MW!V802</f>
        <v>11.41</v>
      </c>
      <c r="U928" s="651">
        <f>0.2+[1]MW!W802</f>
        <v>11.41</v>
      </c>
      <c r="V928" s="651">
        <f>0.2+[1]MW!X802</f>
        <v>11.41</v>
      </c>
      <c r="W928" s="651">
        <f>0.2+[1]MW!Y802</f>
        <v>11.41</v>
      </c>
      <c r="X928" s="651">
        <f>0.2+[1]MW!Z802</f>
        <v>11.41</v>
      </c>
      <c r="Y928" s="651">
        <f>0.2+[1]MW!AA802</f>
        <v>11.41</v>
      </c>
      <c r="Z928" s="651">
        <f>0.2+[1]MW!AB802</f>
        <v>11.41</v>
      </c>
      <c r="AA928" s="651">
        <f>0.2+[1]MW!AC802</f>
        <v>11.41</v>
      </c>
      <c r="AB928" s="651">
        <f>0.2+[1]MW!AD802</f>
        <v>11.41</v>
      </c>
      <c r="AC928" s="303">
        <f t="shared" si="1052"/>
        <v>137.11999999999998</v>
      </c>
      <c r="AD928" s="51"/>
      <c r="AE928" s="32"/>
      <c r="AF928" s="32"/>
      <c r="AG928" s="25"/>
      <c r="AH928" s="29"/>
      <c r="AI928" s="25"/>
      <c r="AJ928" s="25"/>
      <c r="AK928" s="25"/>
      <c r="AY928" s="617"/>
      <c r="BK928" s="356"/>
      <c r="BL928" s="356"/>
      <c r="BM928" s="356"/>
      <c r="BN928" s="356"/>
      <c r="BO928" s="356"/>
      <c r="BP928" s="356"/>
      <c r="BQ928" s="356"/>
      <c r="BR928" s="356"/>
      <c r="BS928" s="356"/>
      <c r="CQ928" s="617"/>
      <c r="DH928" s="520"/>
      <c r="DI928" s="520"/>
      <c r="DN928" s="603"/>
    </row>
    <row r="929" spans="1:118" s="355" customFormat="1" ht="10.5" customHeight="1">
      <c r="A929" s="1">
        <f t="shared" si="1053"/>
        <v>2013</v>
      </c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303">
        <f t="shared" si="1051"/>
        <v>0</v>
      </c>
      <c r="O929" s="29"/>
      <c r="P929" s="1">
        <f t="shared" si="1056"/>
        <v>2013</v>
      </c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303">
        <f t="shared" si="1052"/>
        <v>0</v>
      </c>
      <c r="AD929" s="51"/>
      <c r="AE929" s="32"/>
      <c r="AF929" s="32"/>
      <c r="AG929" s="25"/>
      <c r="AH929" s="29"/>
      <c r="AI929" s="25"/>
      <c r="AJ929" s="25"/>
      <c r="AK929" s="25"/>
      <c r="AY929" s="617"/>
      <c r="BK929" s="356"/>
      <c r="BL929" s="356"/>
      <c r="BM929" s="356"/>
      <c r="BN929" s="356"/>
      <c r="BO929" s="356"/>
      <c r="BP929" s="356"/>
      <c r="BQ929" s="356"/>
      <c r="BR929" s="356"/>
      <c r="BS929" s="356"/>
      <c r="CQ929" s="617"/>
      <c r="DH929" s="520"/>
      <c r="DI929" s="520"/>
      <c r="DN929" s="603"/>
    </row>
    <row r="930" spans="1:118" s="355" customFormat="1" ht="10.5" customHeight="1">
      <c r="A930" s="1">
        <f t="shared" si="1053"/>
        <v>2014</v>
      </c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303">
        <f t="shared" si="1051"/>
        <v>0</v>
      </c>
      <c r="O930" s="29"/>
      <c r="P930" s="1">
        <f t="shared" si="1056"/>
        <v>2014</v>
      </c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303">
        <f t="shared" si="1052"/>
        <v>0</v>
      </c>
      <c r="AD930" s="51"/>
      <c r="AE930" s="32"/>
      <c r="AF930" s="32"/>
      <c r="AG930" s="25"/>
      <c r="AH930" s="29"/>
      <c r="AI930" s="25"/>
      <c r="AJ930" s="25"/>
      <c r="AK930" s="25"/>
      <c r="AY930" s="617"/>
      <c r="BK930" s="356"/>
      <c r="BL930" s="356"/>
      <c r="BM930" s="356"/>
      <c r="BN930" s="356"/>
      <c r="BO930" s="356"/>
      <c r="BP930" s="356"/>
      <c r="BQ930" s="356"/>
      <c r="BR930" s="356"/>
      <c r="BS930" s="356"/>
      <c r="CQ930" s="617"/>
      <c r="DH930" s="520"/>
      <c r="DI930" s="520"/>
      <c r="DN930" s="603"/>
    </row>
    <row r="931" spans="1:118" s="355" customFormat="1" ht="10.5" customHeight="1">
      <c r="A931" s="1">
        <f t="shared" si="1053"/>
        <v>2015</v>
      </c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303">
        <f t="shared" si="1051"/>
        <v>0</v>
      </c>
      <c r="O931" s="29"/>
      <c r="P931" s="1">
        <f t="shared" si="1056"/>
        <v>2015</v>
      </c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303">
        <f t="shared" si="1052"/>
        <v>0</v>
      </c>
      <c r="AD931" s="51"/>
      <c r="AE931" s="32"/>
      <c r="AF931" s="32"/>
      <c r="AG931" s="32"/>
      <c r="AH931" s="29"/>
      <c r="AI931" s="25"/>
      <c r="AJ931" s="25"/>
      <c r="AK931" s="25"/>
      <c r="AY931" s="617"/>
      <c r="BK931" s="356"/>
      <c r="BL931" s="356"/>
      <c r="BM931" s="356"/>
      <c r="BN931" s="356"/>
      <c r="BO931" s="356"/>
      <c r="BP931" s="356"/>
      <c r="BQ931" s="356"/>
      <c r="BR931" s="356"/>
      <c r="BS931" s="356"/>
      <c r="CQ931" s="617"/>
      <c r="DH931" s="520"/>
      <c r="DI931" s="520"/>
      <c r="DN931" s="603"/>
    </row>
    <row r="932" spans="1:118" s="355" customFormat="1" ht="10.5" customHeight="1">
      <c r="A932" s="1">
        <f t="shared" si="1053"/>
        <v>2016</v>
      </c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303">
        <f t="shared" si="1051"/>
        <v>0</v>
      </c>
      <c r="O932" s="29"/>
      <c r="P932" s="1">
        <f t="shared" si="1056"/>
        <v>2016</v>
      </c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303">
        <f t="shared" si="1052"/>
        <v>0</v>
      </c>
      <c r="AD932" s="51"/>
      <c r="AE932" s="32"/>
      <c r="AF932" s="32"/>
      <c r="AG932" s="32"/>
      <c r="AH932" s="29"/>
      <c r="AI932" s="25"/>
      <c r="AJ932" s="25"/>
      <c r="AK932" s="25"/>
      <c r="AY932" s="617"/>
      <c r="BK932" s="356"/>
      <c r="BL932" s="356"/>
      <c r="BM932" s="356"/>
      <c r="BN932" s="356"/>
      <c r="BO932" s="356"/>
      <c r="BP932" s="356"/>
      <c r="BQ932" s="356"/>
      <c r="BR932" s="356"/>
      <c r="BS932" s="356"/>
      <c r="CQ932" s="617"/>
      <c r="DH932" s="520"/>
      <c r="DI932" s="520"/>
      <c r="DN932" s="603"/>
    </row>
    <row r="933" spans="1:118" s="355" customFormat="1" ht="10.5" customHeight="1">
      <c r="A933" s="1">
        <f t="shared" si="1053"/>
        <v>2017</v>
      </c>
      <c r="B933" s="655"/>
      <c r="C933" s="655"/>
      <c r="D933" s="655"/>
      <c r="E933" s="655"/>
      <c r="F933" s="655"/>
      <c r="G933" s="655"/>
      <c r="H933" s="655"/>
      <c r="I933" s="655"/>
      <c r="J933" s="655"/>
      <c r="K933" s="655"/>
      <c r="L933" s="655"/>
      <c r="M933" s="655"/>
      <c r="N933" s="303">
        <f t="shared" si="1051"/>
        <v>0</v>
      </c>
      <c r="O933" s="29"/>
      <c r="P933" s="1">
        <f t="shared" si="1056"/>
        <v>2017</v>
      </c>
      <c r="Q933" s="651"/>
      <c r="R933" s="655"/>
      <c r="S933" s="655"/>
      <c r="T933" s="655"/>
      <c r="U933" s="655"/>
      <c r="V933" s="655"/>
      <c r="W933" s="655"/>
      <c r="X933" s="655"/>
      <c r="Y933" s="655"/>
      <c r="Z933" s="655"/>
      <c r="AA933" s="655"/>
      <c r="AB933" s="655"/>
      <c r="AC933" s="303">
        <f t="shared" si="1052"/>
        <v>0</v>
      </c>
      <c r="AD933" s="51"/>
      <c r="AE933" s="32"/>
      <c r="AF933" s="32"/>
      <c r="AG933" s="32"/>
      <c r="AH933" s="29"/>
      <c r="AI933" s="25"/>
      <c r="AJ933" s="25"/>
      <c r="AK933" s="25"/>
      <c r="AY933" s="617"/>
      <c r="BK933" s="356"/>
      <c r="BL933" s="356"/>
      <c r="BM933" s="356"/>
      <c r="BN933" s="356"/>
      <c r="BO933" s="356"/>
      <c r="BP933" s="356"/>
      <c r="BQ933" s="356"/>
      <c r="BR933" s="356"/>
      <c r="BS933" s="356"/>
      <c r="CQ933" s="617"/>
      <c r="DH933" s="520"/>
      <c r="DI933" s="520"/>
      <c r="DN933" s="603"/>
    </row>
    <row r="934" spans="1:118" s="355" customFormat="1" ht="10.5" customHeight="1">
      <c r="A934" s="1">
        <f t="shared" si="1053"/>
        <v>2018</v>
      </c>
      <c r="B934" s="655"/>
      <c r="C934" s="655"/>
      <c r="D934" s="655"/>
      <c r="E934" s="655"/>
      <c r="F934" s="655"/>
      <c r="G934" s="655"/>
      <c r="H934" s="655"/>
      <c r="I934" s="655"/>
      <c r="J934" s="655"/>
      <c r="K934" s="655"/>
      <c r="L934" s="655"/>
      <c r="M934" s="655"/>
      <c r="N934" s="303">
        <f t="shared" si="1051"/>
        <v>0</v>
      </c>
      <c r="O934" s="29"/>
      <c r="P934" s="1">
        <f t="shared" si="1056"/>
        <v>2018</v>
      </c>
      <c r="Q934" s="655"/>
      <c r="R934" s="655"/>
      <c r="S934" s="655"/>
      <c r="T934" s="655"/>
      <c r="U934" s="655"/>
      <c r="V934" s="655"/>
      <c r="W934" s="655"/>
      <c r="X934" s="655"/>
      <c r="Y934" s="655"/>
      <c r="Z934" s="655"/>
      <c r="AA934" s="655"/>
      <c r="AB934" s="655"/>
      <c r="AC934" s="303">
        <f t="shared" si="1052"/>
        <v>0</v>
      </c>
      <c r="AD934" s="51"/>
      <c r="AE934" s="32"/>
      <c r="AF934" s="32"/>
      <c r="AG934" s="32"/>
      <c r="AH934" s="29"/>
      <c r="AI934" s="25"/>
      <c r="AJ934" s="25"/>
      <c r="AK934" s="25"/>
      <c r="AY934" s="617"/>
      <c r="BK934" s="356"/>
      <c r="BL934" s="356"/>
      <c r="BM934" s="356"/>
      <c r="BN934" s="356"/>
      <c r="BO934" s="356"/>
      <c r="BP934" s="356"/>
      <c r="BQ934" s="356"/>
      <c r="BR934" s="356"/>
      <c r="BS934" s="356"/>
      <c r="CQ934" s="617"/>
      <c r="DH934" s="520"/>
      <c r="DI934" s="520"/>
      <c r="DN934" s="603"/>
    </row>
    <row r="935" spans="1:118" s="355" customFormat="1" ht="10.5" customHeight="1">
      <c r="A935" s="1">
        <f t="shared" si="1053"/>
        <v>2019</v>
      </c>
      <c r="B935" s="655"/>
      <c r="C935" s="655"/>
      <c r="D935" s="655"/>
      <c r="E935" s="655"/>
      <c r="F935" s="655"/>
      <c r="G935" s="655"/>
      <c r="H935" s="655"/>
      <c r="I935" s="655"/>
      <c r="J935" s="655"/>
      <c r="K935" s="655"/>
      <c r="L935" s="655"/>
      <c r="M935" s="655"/>
      <c r="N935" s="303">
        <f t="shared" si="1051"/>
        <v>0</v>
      </c>
      <c r="O935" s="29"/>
      <c r="P935" s="1">
        <f t="shared" si="1056"/>
        <v>2019</v>
      </c>
      <c r="Q935" s="655"/>
      <c r="R935" s="655"/>
      <c r="S935" s="655"/>
      <c r="T935" s="655"/>
      <c r="U935" s="655"/>
      <c r="V935" s="655"/>
      <c r="W935" s="655"/>
      <c r="X935" s="655"/>
      <c r="Y935" s="655"/>
      <c r="Z935" s="655"/>
      <c r="AA935" s="655"/>
      <c r="AB935" s="655"/>
      <c r="AC935" s="303">
        <f t="shared" si="1052"/>
        <v>0</v>
      </c>
      <c r="AD935" s="51"/>
      <c r="AE935" s="32"/>
      <c r="AF935" s="32"/>
      <c r="AG935" s="32"/>
      <c r="AH935" s="29"/>
      <c r="AI935" s="25"/>
      <c r="AJ935" s="25"/>
      <c r="AK935" s="25"/>
      <c r="AY935" s="617"/>
      <c r="BK935" s="356"/>
      <c r="BL935" s="356"/>
      <c r="BM935" s="356"/>
      <c r="BN935" s="356"/>
      <c r="BO935" s="356"/>
      <c r="BP935" s="356"/>
      <c r="BQ935" s="356"/>
      <c r="BR935" s="356"/>
      <c r="BS935" s="356"/>
      <c r="CQ935" s="617"/>
      <c r="DH935" s="520"/>
      <c r="DI935" s="520"/>
      <c r="DN935" s="603"/>
    </row>
    <row r="936" spans="1:118" s="355" customFormat="1" ht="10.5" customHeight="1">
      <c r="A936" s="1">
        <f t="shared" si="1053"/>
        <v>2020</v>
      </c>
      <c r="B936" s="655"/>
      <c r="C936" s="655"/>
      <c r="D936" s="655"/>
      <c r="E936" s="655"/>
      <c r="F936" s="655"/>
      <c r="G936" s="655"/>
      <c r="H936" s="655"/>
      <c r="I936" s="655"/>
      <c r="J936" s="655"/>
      <c r="K936" s="655"/>
      <c r="L936" s="655"/>
      <c r="M936" s="655"/>
      <c r="N936" s="303">
        <f t="shared" si="1051"/>
        <v>0</v>
      </c>
      <c r="O936" s="29"/>
      <c r="P936" s="1">
        <f t="shared" si="1056"/>
        <v>2020</v>
      </c>
      <c r="Q936" s="655"/>
      <c r="R936" s="655"/>
      <c r="S936" s="655"/>
      <c r="T936" s="655"/>
      <c r="U936" s="655"/>
      <c r="V936" s="655"/>
      <c r="W936" s="655"/>
      <c r="X936" s="655"/>
      <c r="Y936" s="655"/>
      <c r="Z936" s="655"/>
      <c r="AA936" s="655"/>
      <c r="AB936" s="655"/>
      <c r="AC936" s="303">
        <f t="shared" si="1052"/>
        <v>0</v>
      </c>
      <c r="AD936" s="51"/>
      <c r="AE936" s="32"/>
      <c r="AF936" s="32"/>
      <c r="AG936" s="32"/>
      <c r="AH936" s="29"/>
      <c r="AI936" s="25"/>
      <c r="AJ936" s="25"/>
      <c r="AK936" s="25"/>
      <c r="AY936" s="617"/>
      <c r="BK936" s="356"/>
      <c r="BL936" s="356"/>
      <c r="BM936" s="356"/>
      <c r="BN936" s="356"/>
      <c r="BO936" s="356"/>
      <c r="BP936" s="356"/>
      <c r="BQ936" s="356"/>
      <c r="BR936" s="356"/>
      <c r="BS936" s="356"/>
      <c r="CQ936" s="617"/>
      <c r="DH936" s="520"/>
      <c r="DI936" s="520"/>
      <c r="DN936" s="603"/>
    </row>
    <row r="937" spans="1:118" s="355" customFormat="1" ht="10.5" customHeight="1">
      <c r="A937" s="1">
        <f t="shared" si="1053"/>
        <v>2021</v>
      </c>
      <c r="B937" s="655"/>
      <c r="C937" s="655"/>
      <c r="D937" s="655"/>
      <c r="E937" s="655"/>
      <c r="F937" s="655"/>
      <c r="G937" s="655"/>
      <c r="H937" s="655"/>
      <c r="I937" s="655"/>
      <c r="J937" s="655"/>
      <c r="K937" s="655"/>
      <c r="L937" s="655"/>
      <c r="M937" s="655"/>
      <c r="N937" s="303">
        <f t="shared" si="1051"/>
        <v>0</v>
      </c>
      <c r="O937" s="29"/>
      <c r="P937" s="1">
        <f t="shared" si="1056"/>
        <v>2021</v>
      </c>
      <c r="Q937" s="655"/>
      <c r="R937" s="655"/>
      <c r="S937" s="655"/>
      <c r="T937" s="655"/>
      <c r="U937" s="655"/>
      <c r="V937" s="655"/>
      <c r="W937" s="655"/>
      <c r="X937" s="655"/>
      <c r="Y937" s="655"/>
      <c r="Z937" s="655"/>
      <c r="AA937" s="655"/>
      <c r="AB937" s="655"/>
      <c r="AC937" s="303">
        <f t="shared" si="1052"/>
        <v>0</v>
      </c>
      <c r="AD937" s="51"/>
      <c r="AE937" s="32"/>
      <c r="AF937" s="32"/>
      <c r="AG937" s="32"/>
      <c r="AH937" s="29"/>
      <c r="AI937" s="25"/>
      <c r="AJ937" s="25"/>
      <c r="AK937" s="25"/>
      <c r="AY937" s="617"/>
      <c r="BK937" s="356"/>
      <c r="BL937" s="356"/>
      <c r="BM937" s="356"/>
      <c r="BN937" s="356"/>
      <c r="BO937" s="356"/>
      <c r="BP937" s="356"/>
      <c r="BQ937" s="356"/>
      <c r="BR937" s="356"/>
      <c r="BS937" s="356"/>
      <c r="CQ937" s="617"/>
      <c r="DH937" s="520"/>
      <c r="DI937" s="520"/>
      <c r="DN937" s="603"/>
    </row>
    <row r="938" spans="1:118" s="355" customFormat="1" ht="10.5" customHeight="1">
      <c r="A938" s="1">
        <f t="shared" si="1053"/>
        <v>2022</v>
      </c>
      <c r="B938" s="655"/>
      <c r="C938" s="655"/>
      <c r="D938" s="655"/>
      <c r="E938" s="655"/>
      <c r="F938" s="655"/>
      <c r="G938" s="655"/>
      <c r="H938" s="655"/>
      <c r="I938" s="655"/>
      <c r="J938" s="655"/>
      <c r="K938" s="655"/>
      <c r="L938" s="655"/>
      <c r="M938" s="655"/>
      <c r="N938" s="303">
        <f t="shared" ref="N938:N946" si="1057">SUM(B938:M938)</f>
        <v>0</v>
      </c>
      <c r="O938" s="29"/>
      <c r="P938" s="1">
        <f t="shared" si="1056"/>
        <v>2022</v>
      </c>
      <c r="Q938" s="655"/>
      <c r="R938" s="655"/>
      <c r="S938" s="655"/>
      <c r="T938" s="655"/>
      <c r="U938" s="655"/>
      <c r="V938" s="655"/>
      <c r="W938" s="655"/>
      <c r="X938" s="655"/>
      <c r="Y938" s="655"/>
      <c r="Z938" s="655"/>
      <c r="AA938" s="655"/>
      <c r="AB938" s="655"/>
      <c r="AC938" s="303">
        <f t="shared" ref="AC938:AC946" si="1058">SUM(Q938:AB938)</f>
        <v>0</v>
      </c>
      <c r="AD938" s="51"/>
      <c r="AE938" s="32"/>
      <c r="AF938" s="32"/>
      <c r="AG938" s="32"/>
      <c r="AH938" s="29"/>
      <c r="AI938" s="25"/>
      <c r="AJ938" s="25"/>
      <c r="AK938" s="25"/>
      <c r="AY938" s="617"/>
      <c r="BK938" s="356"/>
      <c r="BL938" s="356"/>
      <c r="BM938" s="356"/>
      <c r="BN938" s="356"/>
      <c r="BO938" s="356"/>
      <c r="BP938" s="356"/>
      <c r="BQ938" s="356"/>
      <c r="BR938" s="356"/>
      <c r="BS938" s="356"/>
      <c r="CQ938" s="617"/>
      <c r="DH938" s="520"/>
      <c r="DI938" s="520"/>
      <c r="DN938" s="603"/>
    </row>
    <row r="939" spans="1:118" s="355" customFormat="1" ht="10.5" customHeight="1">
      <c r="A939" s="1">
        <f t="shared" si="1053"/>
        <v>2023</v>
      </c>
      <c r="B939" s="655"/>
      <c r="C939" s="655"/>
      <c r="D939" s="655"/>
      <c r="E939" s="655"/>
      <c r="F939" s="655"/>
      <c r="G939" s="655"/>
      <c r="H939" s="655"/>
      <c r="I939" s="655"/>
      <c r="J939" s="655"/>
      <c r="K939" s="655"/>
      <c r="L939" s="655"/>
      <c r="M939" s="655"/>
      <c r="N939" s="303">
        <f t="shared" si="1057"/>
        <v>0</v>
      </c>
      <c r="O939" s="29"/>
      <c r="P939" s="1">
        <f t="shared" si="1056"/>
        <v>2023</v>
      </c>
      <c r="Q939" s="655"/>
      <c r="R939" s="655"/>
      <c r="S939" s="655"/>
      <c r="T939" s="655"/>
      <c r="U939" s="655"/>
      <c r="V939" s="655"/>
      <c r="W939" s="655"/>
      <c r="X939" s="655"/>
      <c r="Y939" s="655"/>
      <c r="Z939" s="655"/>
      <c r="AA939" s="655"/>
      <c r="AB939" s="655"/>
      <c r="AC939" s="303">
        <f t="shared" si="1058"/>
        <v>0</v>
      </c>
      <c r="AD939" s="51"/>
      <c r="AE939" s="32"/>
      <c r="AF939" s="32"/>
      <c r="AG939" s="32"/>
      <c r="AH939" s="29"/>
      <c r="AI939" s="25"/>
      <c r="AJ939" s="25"/>
      <c r="AK939" s="25"/>
      <c r="AY939" s="617"/>
      <c r="BK939" s="356"/>
      <c r="BL939" s="356"/>
      <c r="BM939" s="356"/>
      <c r="BN939" s="356"/>
      <c r="BO939" s="356"/>
      <c r="BP939" s="356"/>
      <c r="BQ939" s="356"/>
      <c r="BR939" s="356"/>
      <c r="BS939" s="356"/>
      <c r="CQ939" s="617"/>
      <c r="DH939" s="520"/>
      <c r="DI939" s="520"/>
      <c r="DN939" s="603"/>
    </row>
    <row r="940" spans="1:118" s="355" customFormat="1" ht="10.5" customHeight="1">
      <c r="A940" s="1">
        <f t="shared" si="1053"/>
        <v>2024</v>
      </c>
      <c r="B940" s="655"/>
      <c r="C940" s="655"/>
      <c r="D940" s="655"/>
      <c r="E940" s="655"/>
      <c r="F940" s="655"/>
      <c r="G940" s="655"/>
      <c r="H940" s="655"/>
      <c r="I940" s="655"/>
      <c r="J940" s="655"/>
      <c r="K940" s="655"/>
      <c r="L940" s="655"/>
      <c r="M940" s="655"/>
      <c r="N940" s="303">
        <f t="shared" si="1057"/>
        <v>0</v>
      </c>
      <c r="O940" s="29"/>
      <c r="P940" s="1">
        <f t="shared" si="1056"/>
        <v>2024</v>
      </c>
      <c r="Q940" s="655"/>
      <c r="R940" s="655"/>
      <c r="S940" s="655"/>
      <c r="T940" s="655"/>
      <c r="U940" s="655"/>
      <c r="V940" s="655"/>
      <c r="W940" s="655"/>
      <c r="X940" s="655"/>
      <c r="Y940" s="655"/>
      <c r="Z940" s="655"/>
      <c r="AA940" s="655"/>
      <c r="AB940" s="655"/>
      <c r="AC940" s="303">
        <f t="shared" si="1058"/>
        <v>0</v>
      </c>
      <c r="AD940" s="51"/>
      <c r="AE940" s="32"/>
      <c r="AF940" s="32"/>
      <c r="AG940" s="25"/>
      <c r="AH940" s="29"/>
      <c r="AI940" s="25"/>
      <c r="AJ940" s="25"/>
      <c r="AK940" s="25"/>
      <c r="AY940" s="617"/>
      <c r="BK940" s="356"/>
      <c r="BL940" s="356"/>
      <c r="BM940" s="356"/>
      <c r="BN940" s="356"/>
      <c r="BO940" s="356"/>
      <c r="BP940" s="356"/>
      <c r="BQ940" s="356"/>
      <c r="BR940" s="356"/>
      <c r="BS940" s="356"/>
      <c r="CQ940" s="617"/>
      <c r="DH940" s="520"/>
      <c r="DI940" s="520"/>
      <c r="DN940" s="603"/>
    </row>
    <row r="941" spans="1:118" s="355" customFormat="1" ht="10.5" customHeight="1">
      <c r="A941" s="1">
        <f t="shared" si="1053"/>
        <v>2025</v>
      </c>
      <c r="B941" s="655"/>
      <c r="C941" s="655"/>
      <c r="D941" s="655"/>
      <c r="E941" s="655"/>
      <c r="F941" s="655"/>
      <c r="G941" s="655"/>
      <c r="H941" s="655"/>
      <c r="I941" s="655"/>
      <c r="J941" s="655"/>
      <c r="K941" s="655"/>
      <c r="L941" s="655"/>
      <c r="M941" s="655"/>
      <c r="N941" s="303">
        <f t="shared" si="1057"/>
        <v>0</v>
      </c>
      <c r="O941" s="29"/>
      <c r="P941" s="1">
        <f t="shared" si="1056"/>
        <v>2025</v>
      </c>
      <c r="Q941" s="655"/>
      <c r="R941" s="655"/>
      <c r="S941" s="655"/>
      <c r="T941" s="655"/>
      <c r="U941" s="655"/>
      <c r="V941" s="655"/>
      <c r="W941" s="655"/>
      <c r="X941" s="655"/>
      <c r="Y941" s="655"/>
      <c r="Z941" s="655"/>
      <c r="AA941" s="655"/>
      <c r="AB941" s="655"/>
      <c r="AC941" s="303">
        <f t="shared" si="1058"/>
        <v>0</v>
      </c>
      <c r="AD941" s="51"/>
      <c r="AE941" s="32"/>
      <c r="AF941" s="32"/>
      <c r="AG941" s="25"/>
      <c r="AH941" s="29"/>
      <c r="AI941" s="25"/>
      <c r="AJ941" s="25"/>
      <c r="AK941" s="25"/>
      <c r="AY941" s="617"/>
      <c r="BK941" s="356"/>
      <c r="BL941" s="356"/>
      <c r="BM941" s="356"/>
      <c r="BN941" s="356"/>
      <c r="BO941" s="356"/>
      <c r="BP941" s="356"/>
      <c r="BQ941" s="356"/>
      <c r="BR941" s="356"/>
      <c r="BS941" s="356"/>
      <c r="CQ941" s="617"/>
      <c r="DH941" s="520"/>
      <c r="DI941" s="520"/>
      <c r="DN941" s="603"/>
    </row>
    <row r="942" spans="1:118" s="355" customFormat="1" ht="10.5" customHeight="1">
      <c r="A942" s="1">
        <f t="shared" si="1053"/>
        <v>2026</v>
      </c>
      <c r="B942" s="655"/>
      <c r="C942" s="655"/>
      <c r="D942" s="655"/>
      <c r="E942" s="655"/>
      <c r="F942" s="655"/>
      <c r="G942" s="655"/>
      <c r="H942" s="655"/>
      <c r="I942" s="655"/>
      <c r="J942" s="655"/>
      <c r="K942" s="655"/>
      <c r="L942" s="655"/>
      <c r="M942" s="655"/>
      <c r="N942" s="303">
        <f t="shared" si="1057"/>
        <v>0</v>
      </c>
      <c r="O942" s="29"/>
      <c r="P942" s="1">
        <f t="shared" si="1056"/>
        <v>2026</v>
      </c>
      <c r="Q942" s="655"/>
      <c r="R942" s="655"/>
      <c r="S942" s="655"/>
      <c r="T942" s="655"/>
      <c r="U942" s="655"/>
      <c r="V942" s="655"/>
      <c r="W942" s="655"/>
      <c r="X942" s="655"/>
      <c r="Y942" s="655"/>
      <c r="Z942" s="655"/>
      <c r="AA942" s="655"/>
      <c r="AB942" s="655"/>
      <c r="AC942" s="303">
        <f t="shared" si="1058"/>
        <v>0</v>
      </c>
      <c r="AD942" s="51"/>
      <c r="AE942" s="32"/>
      <c r="AF942" s="32"/>
      <c r="AG942" s="25"/>
      <c r="AH942" s="29"/>
      <c r="AI942" s="25"/>
      <c r="AJ942" s="25"/>
      <c r="AK942" s="25"/>
      <c r="AY942" s="617"/>
      <c r="BK942" s="356"/>
      <c r="BL942" s="356"/>
      <c r="BM942" s="356"/>
      <c r="BN942" s="356"/>
      <c r="BO942" s="356"/>
      <c r="BP942" s="356"/>
      <c r="BQ942" s="356"/>
      <c r="BR942" s="356"/>
      <c r="BS942" s="356"/>
      <c r="CQ942" s="617"/>
      <c r="DH942" s="520"/>
      <c r="DI942" s="520"/>
      <c r="DN942" s="603"/>
    </row>
    <row r="943" spans="1:118" s="355" customFormat="1" ht="10.5" customHeight="1">
      <c r="A943" s="1">
        <f t="shared" si="1053"/>
        <v>2027</v>
      </c>
      <c r="B943" s="655"/>
      <c r="C943" s="655"/>
      <c r="D943" s="655"/>
      <c r="E943" s="655"/>
      <c r="F943" s="655"/>
      <c r="G943" s="655"/>
      <c r="H943" s="655"/>
      <c r="I943" s="655"/>
      <c r="J943" s="655"/>
      <c r="K943" s="655"/>
      <c r="L943" s="655"/>
      <c r="M943" s="655"/>
      <c r="N943" s="303">
        <f t="shared" si="1057"/>
        <v>0</v>
      </c>
      <c r="O943" s="29"/>
      <c r="P943" s="1">
        <f t="shared" si="1056"/>
        <v>2027</v>
      </c>
      <c r="Q943" s="655"/>
      <c r="R943" s="655"/>
      <c r="S943" s="655"/>
      <c r="T943" s="655"/>
      <c r="U943" s="655"/>
      <c r="V943" s="655"/>
      <c r="W943" s="655"/>
      <c r="X943" s="655"/>
      <c r="Y943" s="655"/>
      <c r="Z943" s="655"/>
      <c r="AA943" s="655"/>
      <c r="AB943" s="655"/>
      <c r="AC943" s="303">
        <f t="shared" si="1058"/>
        <v>0</v>
      </c>
      <c r="AD943" s="51"/>
      <c r="AE943" s="32"/>
      <c r="AF943" s="32"/>
      <c r="AG943" s="25"/>
      <c r="AH943" s="29"/>
      <c r="AI943" s="25"/>
      <c r="AJ943" s="25"/>
      <c r="AK943" s="25"/>
      <c r="AY943" s="617"/>
      <c r="BK943" s="356"/>
      <c r="BL943" s="356"/>
      <c r="BM943" s="356"/>
      <c r="BN943" s="356"/>
      <c r="BO943" s="356"/>
      <c r="BP943" s="356"/>
      <c r="BQ943" s="356"/>
      <c r="BR943" s="356"/>
      <c r="BS943" s="356"/>
      <c r="CQ943" s="617"/>
      <c r="DH943" s="520"/>
      <c r="DI943" s="520"/>
      <c r="DN943" s="603"/>
    </row>
    <row r="944" spans="1:118" s="355" customFormat="1" ht="10.5" customHeight="1">
      <c r="A944" s="1">
        <f t="shared" si="1053"/>
        <v>2028</v>
      </c>
      <c r="B944" s="655"/>
      <c r="C944" s="655"/>
      <c r="D944" s="655"/>
      <c r="E944" s="655"/>
      <c r="F944" s="655"/>
      <c r="G944" s="655"/>
      <c r="H944" s="655"/>
      <c r="I944" s="655"/>
      <c r="J944" s="655"/>
      <c r="K944" s="655"/>
      <c r="L944" s="655"/>
      <c r="M944" s="655"/>
      <c r="N944" s="303">
        <f t="shared" si="1057"/>
        <v>0</v>
      </c>
      <c r="O944" s="29"/>
      <c r="P944" s="1">
        <f t="shared" si="1056"/>
        <v>2028</v>
      </c>
      <c r="Q944" s="655"/>
      <c r="R944" s="655"/>
      <c r="S944" s="655"/>
      <c r="T944" s="655"/>
      <c r="U944" s="655"/>
      <c r="V944" s="655"/>
      <c r="W944" s="655"/>
      <c r="X944" s="655"/>
      <c r="Y944" s="655"/>
      <c r="Z944" s="655"/>
      <c r="AA944" s="655"/>
      <c r="AB944" s="655"/>
      <c r="AC944" s="303">
        <f t="shared" si="1058"/>
        <v>0</v>
      </c>
      <c r="AD944" s="51"/>
      <c r="AE944" s="32"/>
      <c r="AF944" s="32"/>
      <c r="AG944" s="25"/>
      <c r="AH944" s="29"/>
      <c r="AI944" s="25"/>
      <c r="AJ944" s="25"/>
      <c r="AK944" s="25"/>
      <c r="AY944" s="617"/>
      <c r="BK944" s="356"/>
      <c r="BL944" s="356"/>
      <c r="BM944" s="356"/>
      <c r="BN944" s="356"/>
      <c r="BO944" s="356"/>
      <c r="BP944" s="356"/>
      <c r="BQ944" s="356"/>
      <c r="BR944" s="356"/>
      <c r="BS944" s="356"/>
      <c r="CQ944" s="617"/>
      <c r="DH944" s="520"/>
      <c r="DI944" s="520"/>
      <c r="DN944" s="603"/>
    </row>
    <row r="945" spans="1:118" s="355" customFormat="1" ht="10.5" customHeight="1">
      <c r="A945" s="1">
        <f t="shared" si="1053"/>
        <v>2029</v>
      </c>
      <c r="B945" s="655"/>
      <c r="C945" s="655"/>
      <c r="D945" s="655"/>
      <c r="E945" s="655"/>
      <c r="F945" s="655"/>
      <c r="G945" s="655"/>
      <c r="H945" s="655"/>
      <c r="I945" s="655"/>
      <c r="J945" s="655"/>
      <c r="K945" s="655"/>
      <c r="L945" s="655"/>
      <c r="M945" s="655"/>
      <c r="N945" s="303">
        <f t="shared" si="1057"/>
        <v>0</v>
      </c>
      <c r="O945" s="29"/>
      <c r="P945" s="1">
        <f t="shared" si="1056"/>
        <v>2029</v>
      </c>
      <c r="Q945" s="655"/>
      <c r="R945" s="655"/>
      <c r="S945" s="655"/>
      <c r="T945" s="655"/>
      <c r="U945" s="655"/>
      <c r="V945" s="655"/>
      <c r="W945" s="655"/>
      <c r="X945" s="655"/>
      <c r="Y945" s="655"/>
      <c r="Z945" s="655"/>
      <c r="AA945" s="655"/>
      <c r="AB945" s="655"/>
      <c r="AC945" s="303">
        <f t="shared" si="1058"/>
        <v>0</v>
      </c>
      <c r="AD945" s="51"/>
      <c r="AE945" s="32"/>
      <c r="AF945" s="32"/>
      <c r="AG945" s="25"/>
      <c r="AH945" s="29"/>
      <c r="AI945" s="25"/>
      <c r="AJ945" s="25"/>
      <c r="AK945" s="25"/>
      <c r="AY945" s="617"/>
      <c r="BK945" s="356"/>
      <c r="BL945" s="356"/>
      <c r="BM945" s="356"/>
      <c r="BN945" s="356"/>
      <c r="BO945" s="356"/>
      <c r="BP945" s="356"/>
      <c r="BQ945" s="356"/>
      <c r="BR945" s="356"/>
      <c r="BS945" s="356"/>
      <c r="CQ945" s="617"/>
      <c r="DH945" s="520"/>
      <c r="DI945" s="520"/>
      <c r="DN945" s="603"/>
    </row>
    <row r="946" spans="1:118" s="355" customFormat="1" ht="10.5" customHeight="1">
      <c r="A946" s="1">
        <f t="shared" si="1053"/>
        <v>2030</v>
      </c>
      <c r="B946" s="655"/>
      <c r="C946" s="655"/>
      <c r="D946" s="655"/>
      <c r="E946" s="655"/>
      <c r="F946" s="655"/>
      <c r="G946" s="655"/>
      <c r="H946" s="655"/>
      <c r="I946" s="655"/>
      <c r="J946" s="655"/>
      <c r="K946" s="655"/>
      <c r="L946" s="655"/>
      <c r="M946" s="655"/>
      <c r="N946" s="303">
        <f t="shared" si="1057"/>
        <v>0</v>
      </c>
      <c r="O946" s="29"/>
      <c r="P946" s="1">
        <f t="shared" si="1056"/>
        <v>2030</v>
      </c>
      <c r="Q946" s="655"/>
      <c r="R946" s="655"/>
      <c r="S946" s="655"/>
      <c r="T946" s="655"/>
      <c r="U946" s="655"/>
      <c r="V946" s="655"/>
      <c r="W946" s="655"/>
      <c r="X946" s="655"/>
      <c r="Y946" s="655"/>
      <c r="Z946" s="655"/>
      <c r="AA946" s="655"/>
      <c r="AB946" s="655"/>
      <c r="AC946" s="303">
        <f t="shared" si="1058"/>
        <v>0</v>
      </c>
      <c r="AD946" s="51"/>
      <c r="AE946" s="32"/>
      <c r="AF946" s="32"/>
      <c r="AG946" s="25"/>
      <c r="AH946" s="29"/>
      <c r="AI946" s="25"/>
      <c r="AJ946" s="25"/>
      <c r="AK946" s="25"/>
      <c r="AY946" s="617"/>
      <c r="BK946" s="356"/>
      <c r="BL946" s="356"/>
      <c r="BM946" s="356"/>
      <c r="BN946" s="356"/>
      <c r="BO946" s="356"/>
      <c r="BP946" s="356"/>
      <c r="BQ946" s="356"/>
      <c r="BR946" s="356"/>
      <c r="BS946" s="356"/>
      <c r="CQ946" s="617"/>
      <c r="DH946" s="520"/>
      <c r="DI946" s="520"/>
      <c r="DN946" s="603"/>
    </row>
    <row r="947" spans="1:118" s="355" customFormat="1" ht="10.5" customHeight="1">
      <c r="A947" s="1">
        <f t="shared" si="1053"/>
        <v>2031</v>
      </c>
      <c r="B947" s="655"/>
      <c r="C947" s="655"/>
      <c r="D947" s="655"/>
      <c r="E947" s="655"/>
      <c r="F947" s="655"/>
      <c r="G947" s="655"/>
      <c r="H947" s="655"/>
      <c r="I947" s="655"/>
      <c r="J947" s="655"/>
      <c r="K947" s="655"/>
      <c r="L947" s="655"/>
      <c r="M947" s="655"/>
      <c r="N947" s="303">
        <f t="shared" ref="N947:N956" si="1059">SUM(B947:M947)</f>
        <v>0</v>
      </c>
      <c r="O947" s="29"/>
      <c r="P947" s="1">
        <f t="shared" si="1056"/>
        <v>2031</v>
      </c>
      <c r="Q947" s="655"/>
      <c r="R947" s="655"/>
      <c r="S947" s="655"/>
      <c r="T947" s="655"/>
      <c r="U947" s="655"/>
      <c r="V947" s="655"/>
      <c r="W947" s="655"/>
      <c r="X947" s="655"/>
      <c r="Y947" s="655"/>
      <c r="Z947" s="655"/>
      <c r="AA947" s="655"/>
      <c r="AB947" s="655"/>
      <c r="AC947" s="303">
        <f t="shared" ref="AC947:AC956" si="1060">SUM(Q947:AB947)</f>
        <v>0</v>
      </c>
      <c r="AD947" s="51"/>
      <c r="AE947" s="32"/>
      <c r="AF947" s="32"/>
      <c r="AG947" s="25"/>
      <c r="AH947" s="29"/>
      <c r="AI947" s="25"/>
      <c r="AJ947" s="25"/>
      <c r="AK947" s="25"/>
      <c r="AY947" s="617"/>
      <c r="BK947" s="356"/>
      <c r="BL947" s="356"/>
      <c r="BM947" s="356"/>
      <c r="BN947" s="356"/>
      <c r="BO947" s="356"/>
      <c r="BP947" s="356"/>
      <c r="BQ947" s="356"/>
      <c r="BR947" s="356"/>
      <c r="BS947" s="356"/>
      <c r="CQ947" s="617"/>
      <c r="DH947" s="520"/>
      <c r="DI947" s="520"/>
      <c r="DN947" s="603"/>
    </row>
    <row r="948" spans="1:118" s="355" customFormat="1" ht="10.7" customHeight="1">
      <c r="A948" s="1">
        <f t="shared" si="1053"/>
        <v>2032</v>
      </c>
      <c r="B948" s="655"/>
      <c r="C948" s="655"/>
      <c r="D948" s="655"/>
      <c r="E948" s="655"/>
      <c r="F948" s="655"/>
      <c r="G948" s="655"/>
      <c r="H948" s="655"/>
      <c r="I948" s="655"/>
      <c r="J948" s="655"/>
      <c r="K948" s="655"/>
      <c r="L948" s="655"/>
      <c r="M948" s="655"/>
      <c r="N948" s="303">
        <f t="shared" si="1059"/>
        <v>0</v>
      </c>
      <c r="O948" s="29"/>
      <c r="P948" s="1">
        <f t="shared" si="1056"/>
        <v>2032</v>
      </c>
      <c r="Q948" s="655"/>
      <c r="R948" s="655"/>
      <c r="S948" s="655"/>
      <c r="T948" s="655"/>
      <c r="U948" s="655"/>
      <c r="V948" s="655"/>
      <c r="W948" s="655"/>
      <c r="X948" s="655"/>
      <c r="Y948" s="655"/>
      <c r="Z948" s="655"/>
      <c r="AA948" s="655"/>
      <c r="AB948" s="655"/>
      <c r="AC948" s="303">
        <f t="shared" si="1060"/>
        <v>0</v>
      </c>
      <c r="AD948" s="51"/>
      <c r="AE948" s="32"/>
      <c r="AF948" s="32"/>
      <c r="AG948" s="25"/>
      <c r="AH948" s="29"/>
      <c r="AI948" s="25"/>
      <c r="AJ948" s="25"/>
      <c r="AK948" s="25"/>
      <c r="AY948" s="617"/>
      <c r="BK948" s="356"/>
      <c r="BL948" s="356"/>
      <c r="BM948" s="356"/>
      <c r="BN948" s="356"/>
      <c r="BO948" s="356"/>
      <c r="BP948" s="356"/>
      <c r="BQ948" s="356"/>
      <c r="BR948" s="356"/>
      <c r="BS948" s="356"/>
      <c r="CQ948" s="617"/>
      <c r="DH948" s="520"/>
      <c r="DI948" s="520"/>
      <c r="DN948" s="603"/>
    </row>
    <row r="949" spans="1:118" s="355" customFormat="1" ht="10.7" customHeight="1">
      <c r="A949" s="1">
        <f t="shared" si="1053"/>
        <v>2033</v>
      </c>
      <c r="B949" s="655"/>
      <c r="C949" s="655"/>
      <c r="D949" s="655"/>
      <c r="E949" s="655"/>
      <c r="F949" s="655"/>
      <c r="G949" s="655"/>
      <c r="H949" s="655"/>
      <c r="I949" s="655"/>
      <c r="J949" s="655"/>
      <c r="K949" s="655"/>
      <c r="L949" s="655"/>
      <c r="M949" s="655"/>
      <c r="N949" s="303">
        <f t="shared" si="1059"/>
        <v>0</v>
      </c>
      <c r="O949" s="29"/>
      <c r="P949" s="1">
        <f t="shared" si="1056"/>
        <v>2033</v>
      </c>
      <c r="Q949" s="655"/>
      <c r="R949" s="655"/>
      <c r="S949" s="655"/>
      <c r="T949" s="655"/>
      <c r="U949" s="655"/>
      <c r="V949" s="655"/>
      <c r="W949" s="655"/>
      <c r="X949" s="655"/>
      <c r="Y949" s="655"/>
      <c r="Z949" s="655"/>
      <c r="AA949" s="655"/>
      <c r="AB949" s="655"/>
      <c r="AC949" s="303">
        <f t="shared" si="1060"/>
        <v>0</v>
      </c>
      <c r="AD949" s="51"/>
      <c r="AE949" s="32"/>
      <c r="AF949" s="32"/>
      <c r="AG949" s="25"/>
      <c r="AH949" s="29"/>
      <c r="AI949" s="25"/>
      <c r="AJ949" s="25"/>
      <c r="AK949" s="25"/>
      <c r="AY949" s="617"/>
      <c r="BK949" s="356"/>
      <c r="BL949" s="356"/>
      <c r="BM949" s="356"/>
      <c r="BN949" s="356"/>
      <c r="BO949" s="356"/>
      <c r="BP949" s="356"/>
      <c r="BQ949" s="356"/>
      <c r="BR949" s="356"/>
      <c r="BS949" s="356"/>
      <c r="CQ949" s="617"/>
      <c r="DH949" s="520"/>
      <c r="DI949" s="520"/>
      <c r="DN949" s="603"/>
    </row>
    <row r="950" spans="1:118" s="355" customFormat="1" ht="10.7" customHeight="1">
      <c r="A950" s="1">
        <f t="shared" si="1053"/>
        <v>2034</v>
      </c>
      <c r="B950" s="655"/>
      <c r="C950" s="655"/>
      <c r="D950" s="655"/>
      <c r="E950" s="655"/>
      <c r="F950" s="655"/>
      <c r="G950" s="655"/>
      <c r="H950" s="655"/>
      <c r="I950" s="655"/>
      <c r="J950" s="655"/>
      <c r="K950" s="655"/>
      <c r="L950" s="655"/>
      <c r="M950" s="655"/>
      <c r="N950" s="303">
        <f t="shared" si="1059"/>
        <v>0</v>
      </c>
      <c r="O950" s="29"/>
      <c r="P950" s="1">
        <f t="shared" si="1056"/>
        <v>2034</v>
      </c>
      <c r="Q950" s="655"/>
      <c r="R950" s="655"/>
      <c r="S950" s="655"/>
      <c r="T950" s="655"/>
      <c r="U950" s="655"/>
      <c r="V950" s="655"/>
      <c r="W950" s="655"/>
      <c r="X950" s="655"/>
      <c r="Y950" s="655"/>
      <c r="Z950" s="655"/>
      <c r="AA950" s="655"/>
      <c r="AB950" s="655"/>
      <c r="AC950" s="303">
        <f t="shared" si="1060"/>
        <v>0</v>
      </c>
      <c r="AD950" s="51"/>
      <c r="AE950" s="32"/>
      <c r="AF950" s="32"/>
      <c r="AG950" s="25"/>
      <c r="AH950" s="29"/>
      <c r="AI950" s="25"/>
      <c r="AJ950" s="25"/>
      <c r="AK950" s="25"/>
      <c r="AY950" s="617"/>
      <c r="BK950" s="356"/>
      <c r="BL950" s="356"/>
      <c r="BM950" s="356"/>
      <c r="BN950" s="356"/>
      <c r="BO950" s="356"/>
      <c r="BP950" s="356"/>
      <c r="BQ950" s="356"/>
      <c r="BR950" s="356"/>
      <c r="BS950" s="356"/>
      <c r="CQ950" s="617"/>
      <c r="DH950" s="520"/>
      <c r="DI950" s="520"/>
      <c r="DN950" s="603"/>
    </row>
    <row r="951" spans="1:118" s="355" customFormat="1" ht="10.7" customHeight="1">
      <c r="A951" s="1">
        <f t="shared" si="1053"/>
        <v>2035</v>
      </c>
      <c r="B951" s="655"/>
      <c r="C951" s="655"/>
      <c r="D951" s="655"/>
      <c r="E951" s="655"/>
      <c r="F951" s="655"/>
      <c r="G951" s="655"/>
      <c r="H951" s="655"/>
      <c r="I951" s="655"/>
      <c r="J951" s="655"/>
      <c r="K951" s="655"/>
      <c r="L951" s="655"/>
      <c r="M951" s="655"/>
      <c r="N951" s="303">
        <f t="shared" si="1059"/>
        <v>0</v>
      </c>
      <c r="O951" s="29"/>
      <c r="P951" s="1">
        <f t="shared" si="1056"/>
        <v>2035</v>
      </c>
      <c r="Q951" s="655"/>
      <c r="R951" s="655"/>
      <c r="S951" s="655"/>
      <c r="T951" s="655"/>
      <c r="U951" s="655"/>
      <c r="V951" s="655"/>
      <c r="W951" s="655"/>
      <c r="X951" s="655"/>
      <c r="Y951" s="655"/>
      <c r="Z951" s="655"/>
      <c r="AA951" s="655"/>
      <c r="AB951" s="655"/>
      <c r="AC951" s="303">
        <f t="shared" si="1060"/>
        <v>0</v>
      </c>
      <c r="AD951" s="51"/>
      <c r="AE951" s="32"/>
      <c r="AF951" s="32"/>
      <c r="AG951" s="25"/>
      <c r="AH951" s="29"/>
      <c r="AI951" s="25"/>
      <c r="AJ951" s="25"/>
      <c r="AK951" s="25"/>
      <c r="AY951" s="617"/>
      <c r="BK951" s="356"/>
      <c r="BL951" s="356"/>
      <c r="BM951" s="356"/>
      <c r="BN951" s="356"/>
      <c r="BO951" s="356"/>
      <c r="BP951" s="356"/>
      <c r="BQ951" s="356"/>
      <c r="BR951" s="356"/>
      <c r="BS951" s="356"/>
      <c r="CQ951" s="617"/>
      <c r="DH951" s="520"/>
      <c r="DI951" s="520"/>
      <c r="DN951" s="603"/>
    </row>
    <row r="952" spans="1:118" s="355" customFormat="1" ht="10.7" customHeight="1">
      <c r="A952" s="1">
        <f t="shared" si="1053"/>
        <v>2036</v>
      </c>
      <c r="B952" s="655"/>
      <c r="C952" s="655"/>
      <c r="D952" s="655"/>
      <c r="E952" s="655"/>
      <c r="F952" s="655"/>
      <c r="G952" s="655"/>
      <c r="H952" s="655"/>
      <c r="I952" s="655"/>
      <c r="J952" s="655"/>
      <c r="K952" s="655"/>
      <c r="L952" s="655"/>
      <c r="M952" s="655"/>
      <c r="N952" s="303">
        <f t="shared" si="1059"/>
        <v>0</v>
      </c>
      <c r="O952" s="29"/>
      <c r="P952" s="1">
        <f t="shared" si="1056"/>
        <v>2036</v>
      </c>
      <c r="Q952" s="655"/>
      <c r="R952" s="655"/>
      <c r="S952" s="655"/>
      <c r="T952" s="655"/>
      <c r="U952" s="655"/>
      <c r="V952" s="655"/>
      <c r="W952" s="655"/>
      <c r="X952" s="655"/>
      <c r="Y952" s="655"/>
      <c r="Z952" s="655"/>
      <c r="AA952" s="655"/>
      <c r="AB952" s="655"/>
      <c r="AC952" s="303">
        <f t="shared" si="1060"/>
        <v>0</v>
      </c>
      <c r="AD952" s="51"/>
      <c r="AE952" s="32"/>
      <c r="AF952" s="32"/>
      <c r="AG952" s="25"/>
      <c r="AH952" s="29"/>
      <c r="AI952" s="25"/>
      <c r="AJ952" s="25"/>
      <c r="AK952" s="25"/>
      <c r="AY952" s="617"/>
      <c r="BK952" s="356"/>
      <c r="BL952" s="356"/>
      <c r="BM952" s="356"/>
      <c r="BN952" s="356"/>
      <c r="BO952" s="356"/>
      <c r="BP952" s="356"/>
      <c r="BQ952" s="356"/>
      <c r="BR952" s="356"/>
      <c r="BS952" s="356"/>
      <c r="CQ952" s="617"/>
      <c r="DH952" s="520"/>
      <c r="DI952" s="520"/>
      <c r="DN952" s="603"/>
    </row>
    <row r="953" spans="1:118" s="355" customFormat="1" ht="10.7" customHeight="1">
      <c r="A953" s="1">
        <f t="shared" si="1053"/>
        <v>2037</v>
      </c>
      <c r="B953" s="655"/>
      <c r="C953" s="655"/>
      <c r="D953" s="655"/>
      <c r="E953" s="655"/>
      <c r="F953" s="655"/>
      <c r="G953" s="655"/>
      <c r="H953" s="655"/>
      <c r="I953" s="655"/>
      <c r="J953" s="655"/>
      <c r="K953" s="655"/>
      <c r="L953" s="655"/>
      <c r="M953" s="655"/>
      <c r="N953" s="303">
        <f t="shared" si="1059"/>
        <v>0</v>
      </c>
      <c r="O953" s="29"/>
      <c r="P953" s="1">
        <f t="shared" si="1056"/>
        <v>2037</v>
      </c>
      <c r="Q953" s="655"/>
      <c r="R953" s="655"/>
      <c r="S953" s="655"/>
      <c r="T953" s="655"/>
      <c r="U953" s="655"/>
      <c r="V953" s="655"/>
      <c r="W953" s="655"/>
      <c r="X953" s="655"/>
      <c r="Y953" s="655"/>
      <c r="Z953" s="655"/>
      <c r="AA953" s="655"/>
      <c r="AB953" s="655"/>
      <c r="AC953" s="303">
        <f t="shared" si="1060"/>
        <v>0</v>
      </c>
      <c r="AD953" s="51"/>
      <c r="AE953" s="32"/>
      <c r="AF953" s="32"/>
      <c r="AG953" s="49"/>
      <c r="AH953" s="49"/>
      <c r="AI953" s="25"/>
      <c r="AJ953" s="25"/>
      <c r="AK953" s="25"/>
      <c r="AY953" s="617"/>
      <c r="BK953" s="356"/>
      <c r="BL953" s="356"/>
      <c r="BM953" s="356"/>
      <c r="BN953" s="356"/>
      <c r="BO953" s="356"/>
      <c r="BP953" s="356"/>
      <c r="BQ953" s="356"/>
      <c r="BR953" s="356"/>
      <c r="BS953" s="356"/>
      <c r="CQ953" s="617"/>
      <c r="DH953" s="520"/>
      <c r="DI953" s="520"/>
      <c r="DN953" s="603"/>
    </row>
    <row r="954" spans="1:118" s="355" customFormat="1" ht="10.7" customHeight="1">
      <c r="A954" s="1">
        <f t="shared" si="1053"/>
        <v>2038</v>
      </c>
      <c r="B954" s="655"/>
      <c r="C954" s="655"/>
      <c r="D954" s="655"/>
      <c r="E954" s="655"/>
      <c r="F954" s="655"/>
      <c r="G954" s="655"/>
      <c r="H954" s="655"/>
      <c r="I954" s="655"/>
      <c r="J954" s="655"/>
      <c r="K954" s="655"/>
      <c r="L954" s="655"/>
      <c r="M954" s="655"/>
      <c r="N954" s="303">
        <f t="shared" si="1059"/>
        <v>0</v>
      </c>
      <c r="O954" s="29"/>
      <c r="P954" s="1">
        <f t="shared" si="1056"/>
        <v>2038</v>
      </c>
      <c r="Q954" s="655"/>
      <c r="R954" s="655"/>
      <c r="S954" s="655"/>
      <c r="T954" s="655"/>
      <c r="U954" s="655"/>
      <c r="V954" s="655"/>
      <c r="W954" s="655"/>
      <c r="X954" s="655"/>
      <c r="Y954" s="655"/>
      <c r="Z954" s="655"/>
      <c r="AA954" s="655"/>
      <c r="AB954" s="655"/>
      <c r="AC954" s="303">
        <f t="shared" si="1060"/>
        <v>0</v>
      </c>
      <c r="AD954" s="51"/>
      <c r="AE954" s="32"/>
      <c r="AF954" s="32"/>
      <c r="AI954" s="25"/>
      <c r="AJ954" s="25"/>
      <c r="AK954" s="25"/>
      <c r="AY954" s="617"/>
      <c r="BK954" s="356"/>
      <c r="BL954" s="356"/>
      <c r="BM954" s="356"/>
      <c r="BN954" s="356"/>
      <c r="BO954" s="356"/>
      <c r="BP954" s="356"/>
      <c r="BQ954" s="356"/>
      <c r="BR954" s="356"/>
      <c r="BS954" s="356"/>
      <c r="CQ954" s="617"/>
      <c r="DH954" s="520"/>
      <c r="DI954" s="520"/>
      <c r="DN954" s="603"/>
    </row>
    <row r="955" spans="1:118" s="355" customFormat="1" ht="10.7" customHeight="1">
      <c r="A955" s="1">
        <f t="shared" si="1053"/>
        <v>2039</v>
      </c>
      <c r="B955" s="655"/>
      <c r="C955" s="655"/>
      <c r="D955" s="655"/>
      <c r="E955" s="655"/>
      <c r="F955" s="655"/>
      <c r="G955" s="655"/>
      <c r="H955" s="655"/>
      <c r="I955" s="655"/>
      <c r="J955" s="655"/>
      <c r="K955" s="655"/>
      <c r="L955" s="655"/>
      <c r="M955" s="655"/>
      <c r="N955" s="303">
        <f t="shared" si="1059"/>
        <v>0</v>
      </c>
      <c r="O955" s="29"/>
      <c r="P955" s="1">
        <f t="shared" si="1056"/>
        <v>2039</v>
      </c>
      <c r="Q955" s="655"/>
      <c r="R955" s="655"/>
      <c r="S955" s="655"/>
      <c r="T955" s="655"/>
      <c r="U955" s="655"/>
      <c r="V955" s="655"/>
      <c r="W955" s="655"/>
      <c r="X955" s="655"/>
      <c r="Y955" s="655"/>
      <c r="Z955" s="655"/>
      <c r="AA955" s="655"/>
      <c r="AB955" s="655"/>
      <c r="AC955" s="303">
        <f t="shared" si="1060"/>
        <v>0</v>
      </c>
      <c r="AD955" s="51"/>
      <c r="AE955" s="32"/>
      <c r="AF955" s="32"/>
      <c r="AI955" s="25"/>
      <c r="AJ955" s="25"/>
      <c r="AK955" s="25"/>
      <c r="AY955" s="617"/>
      <c r="BK955" s="356"/>
      <c r="BL955" s="356"/>
      <c r="BM955" s="356"/>
      <c r="BN955" s="356"/>
      <c r="BO955" s="356"/>
      <c r="BP955" s="356"/>
      <c r="BQ955" s="356"/>
      <c r="BR955" s="356"/>
      <c r="BS955" s="356"/>
      <c r="CQ955" s="617"/>
      <c r="DH955" s="520"/>
      <c r="DI955" s="520"/>
      <c r="DN955" s="603"/>
    </row>
    <row r="956" spans="1:118" s="355" customFormat="1" ht="10.7" customHeight="1">
      <c r="A956" s="1">
        <f t="shared" si="1053"/>
        <v>2040</v>
      </c>
      <c r="B956" s="655"/>
      <c r="C956" s="655"/>
      <c r="D956" s="655"/>
      <c r="E956" s="655"/>
      <c r="F956" s="655"/>
      <c r="G956" s="655"/>
      <c r="H956" s="655"/>
      <c r="I956" s="655"/>
      <c r="J956" s="655"/>
      <c r="K956" s="655"/>
      <c r="L956" s="655"/>
      <c r="M956" s="655"/>
      <c r="N956" s="303">
        <f t="shared" si="1059"/>
        <v>0</v>
      </c>
      <c r="O956" s="29"/>
      <c r="P956" s="1">
        <f t="shared" si="1056"/>
        <v>2040</v>
      </c>
      <c r="Q956" s="655"/>
      <c r="R956" s="655"/>
      <c r="S956" s="655"/>
      <c r="T956" s="655"/>
      <c r="U956" s="655"/>
      <c r="V956" s="655"/>
      <c r="W956" s="655"/>
      <c r="X956" s="655"/>
      <c r="Y956" s="655"/>
      <c r="Z956" s="655"/>
      <c r="AA956" s="655"/>
      <c r="AB956" s="655"/>
      <c r="AC956" s="303">
        <f t="shared" si="1060"/>
        <v>0</v>
      </c>
      <c r="AD956" s="51"/>
      <c r="AE956" s="32"/>
      <c r="AF956" s="32"/>
      <c r="AI956" s="25"/>
      <c r="AJ956" s="25"/>
      <c r="AK956" s="25"/>
      <c r="AY956" s="617"/>
      <c r="BK956" s="356"/>
      <c r="BL956" s="356"/>
      <c r="BM956" s="356"/>
      <c r="BN956" s="356"/>
      <c r="BO956" s="356"/>
      <c r="BP956" s="356"/>
      <c r="BQ956" s="356"/>
      <c r="BR956" s="356"/>
      <c r="BS956" s="356"/>
      <c r="CQ956" s="617"/>
      <c r="DH956" s="520"/>
      <c r="DI956" s="520"/>
      <c r="DN956" s="603"/>
    </row>
    <row r="957" spans="1:118" s="355" customFormat="1" ht="10.7" customHeight="1">
      <c r="A957" s="1">
        <f t="shared" si="1053"/>
        <v>2041</v>
      </c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32"/>
      <c r="O957" s="29"/>
      <c r="P957" s="1">
        <f t="shared" si="1056"/>
        <v>2041</v>
      </c>
      <c r="Q957" s="655"/>
      <c r="R957" s="656"/>
      <c r="S957" s="656"/>
      <c r="T957" s="656"/>
      <c r="U957" s="656"/>
      <c r="V957" s="656"/>
      <c r="W957" s="656"/>
      <c r="X957" s="656"/>
      <c r="Y957" s="656"/>
      <c r="Z957" s="656"/>
      <c r="AA957" s="656"/>
      <c r="AB957" s="656"/>
      <c r="AC957" s="32"/>
      <c r="AD957" s="51"/>
      <c r="AE957" s="32"/>
      <c r="AF957" s="32"/>
      <c r="AI957" s="25"/>
      <c r="AJ957" s="25"/>
      <c r="AK957" s="25"/>
      <c r="AY957" s="617"/>
      <c r="BK957" s="356"/>
      <c r="BL957" s="356"/>
      <c r="BM957" s="356"/>
      <c r="BN957" s="356"/>
      <c r="BO957" s="356"/>
      <c r="BP957" s="356"/>
      <c r="BQ957" s="356"/>
      <c r="BR957" s="356"/>
      <c r="BS957" s="356"/>
      <c r="CQ957" s="617"/>
      <c r="DH957" s="520"/>
      <c r="DI957" s="520"/>
      <c r="DN957" s="603"/>
    </row>
    <row r="958" spans="1:118" s="355" customFormat="1" ht="10.7" customHeight="1">
      <c r="A958" s="1">
        <f t="shared" si="1053"/>
        <v>2042</v>
      </c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32"/>
      <c r="O958" s="29"/>
      <c r="P958" s="1">
        <f t="shared" si="1056"/>
        <v>2042</v>
      </c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32"/>
      <c r="AD958" s="51"/>
      <c r="AE958" s="32"/>
      <c r="AF958" s="32"/>
      <c r="AI958" s="25"/>
      <c r="AJ958" s="25"/>
      <c r="AK958" s="25"/>
      <c r="AY958" s="617"/>
      <c r="BK958" s="356"/>
      <c r="BL958" s="356"/>
      <c r="BM958" s="356"/>
      <c r="BN958" s="356"/>
      <c r="BO958" s="356"/>
      <c r="BP958" s="356"/>
      <c r="BQ958" s="356"/>
      <c r="BR958" s="356"/>
      <c r="BS958" s="356"/>
      <c r="CQ958" s="617"/>
      <c r="DH958" s="520"/>
      <c r="DI958" s="520"/>
      <c r="DN958" s="603"/>
    </row>
    <row r="959" spans="1:118" s="355" customFormat="1" ht="10.7" customHeight="1">
      <c r="A959" s="1">
        <f t="shared" si="1053"/>
        <v>2043</v>
      </c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32"/>
      <c r="O959" s="29"/>
      <c r="P959" s="1">
        <f t="shared" si="1056"/>
        <v>2043</v>
      </c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32"/>
      <c r="AD959" s="51"/>
      <c r="AE959" s="32"/>
      <c r="AF959" s="32"/>
      <c r="AI959" s="25"/>
      <c r="AJ959" s="25"/>
      <c r="AK959" s="25"/>
      <c r="AY959" s="617"/>
      <c r="BK959" s="356"/>
      <c r="BL959" s="356"/>
      <c r="BM959" s="356"/>
      <c r="BN959" s="356"/>
      <c r="BO959" s="356"/>
      <c r="BP959" s="356"/>
      <c r="BQ959" s="356"/>
      <c r="BR959" s="356"/>
      <c r="BS959" s="356"/>
      <c r="CQ959" s="617"/>
      <c r="DH959" s="520"/>
      <c r="DI959" s="520"/>
      <c r="DN959" s="603"/>
    </row>
    <row r="960" spans="1:118" s="355" customFormat="1" ht="10.7" customHeight="1">
      <c r="A960" s="1">
        <f t="shared" si="1053"/>
        <v>2044</v>
      </c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32"/>
      <c r="O960" s="29"/>
      <c r="P960" s="1">
        <f t="shared" si="1056"/>
        <v>2044</v>
      </c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32"/>
      <c r="AD960" s="51"/>
      <c r="AE960" s="32"/>
      <c r="AF960" s="32"/>
      <c r="AI960" s="25"/>
      <c r="AJ960" s="25"/>
      <c r="AK960" s="25"/>
      <c r="AY960" s="617"/>
      <c r="BK960" s="356"/>
      <c r="BL960" s="356"/>
      <c r="BM960" s="356"/>
      <c r="BN960" s="356"/>
      <c r="BO960" s="356"/>
      <c r="BP960" s="356"/>
      <c r="BQ960" s="356"/>
      <c r="BR960" s="356"/>
      <c r="BS960" s="356"/>
      <c r="CQ960" s="617"/>
      <c r="DH960" s="520"/>
      <c r="DI960" s="520"/>
      <c r="DN960" s="603"/>
    </row>
    <row r="961" spans="1:118" s="355" customFormat="1" ht="10.7" customHeight="1">
      <c r="A961" s="1">
        <f t="shared" si="1053"/>
        <v>2045</v>
      </c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1">
        <f t="shared" si="1056"/>
        <v>2045</v>
      </c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51"/>
      <c r="AE961" s="32"/>
      <c r="AF961" s="32"/>
      <c r="AI961" s="25"/>
      <c r="AJ961" s="25"/>
      <c r="AK961" s="25"/>
      <c r="AY961" s="617"/>
      <c r="BK961" s="356"/>
      <c r="BL961" s="356"/>
      <c r="BM961" s="356"/>
      <c r="BN961" s="356"/>
      <c r="BO961" s="356"/>
      <c r="BP961" s="356"/>
      <c r="BQ961" s="356"/>
      <c r="BR961" s="356"/>
      <c r="BS961" s="356"/>
      <c r="CQ961" s="617"/>
      <c r="DH961" s="520"/>
      <c r="DI961" s="520"/>
      <c r="DN961" s="603"/>
    </row>
    <row r="962" spans="1:118" s="355" customFormat="1" ht="10.7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32"/>
      <c r="O962" s="29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32"/>
      <c r="AD962" s="51"/>
      <c r="AE962" s="32"/>
      <c r="AF962" s="32"/>
      <c r="AI962" s="25"/>
      <c r="AJ962" s="25"/>
      <c r="AK962" s="25"/>
      <c r="AY962" s="617"/>
      <c r="BK962" s="356"/>
      <c r="BL962" s="356"/>
      <c r="BM962" s="356"/>
      <c r="BN962" s="356"/>
      <c r="BO962" s="356"/>
      <c r="BP962" s="356"/>
      <c r="BQ962" s="356"/>
      <c r="BR962" s="356"/>
      <c r="BS962" s="356"/>
      <c r="CQ962" s="617"/>
      <c r="DH962" s="520"/>
      <c r="DI962" s="520"/>
      <c r="DN962" s="603"/>
    </row>
    <row r="963" spans="1:118" s="355" customFormat="1" ht="10.7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32"/>
      <c r="O963" s="29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32"/>
      <c r="AD963" s="51"/>
      <c r="AE963" s="32"/>
      <c r="AF963" s="32"/>
      <c r="AI963" s="25"/>
      <c r="AJ963" s="25"/>
      <c r="AK963" s="25"/>
      <c r="AY963" s="617"/>
      <c r="BK963" s="356"/>
      <c r="BL963" s="356"/>
      <c r="BM963" s="356"/>
      <c r="BN963" s="356"/>
      <c r="BO963" s="356"/>
      <c r="BP963" s="356"/>
      <c r="BQ963" s="356"/>
      <c r="BR963" s="356"/>
      <c r="BS963" s="356"/>
      <c r="CQ963" s="617"/>
      <c r="DH963" s="520"/>
      <c r="DI963" s="520"/>
      <c r="DN963" s="603"/>
    </row>
    <row r="964" spans="1:118" s="355" customFormat="1" ht="12.75">
      <c r="A964" s="232" t="s">
        <v>104</v>
      </c>
      <c r="B964" s="25"/>
      <c r="C964" s="25"/>
      <c r="D964" s="25"/>
      <c r="E964" s="25"/>
      <c r="F964" s="25"/>
      <c r="G964" s="25"/>
      <c r="I964" s="25"/>
      <c r="K964" s="25"/>
      <c r="L964" s="25"/>
      <c r="M964" s="25"/>
      <c r="N964" s="297" t="s">
        <v>22</v>
      </c>
      <c r="O964" s="172"/>
      <c r="P964" s="359" t="str">
        <f>A964&amp;",     LAGGED 1 MO"</f>
        <v>512-HOMESTEAD CONTRACT DEMANDS-Base Strata,     LAGGED 1 MO</v>
      </c>
      <c r="Q964" s="29"/>
      <c r="R964" s="29"/>
      <c r="S964" s="29"/>
      <c r="T964" s="29"/>
      <c r="U964" s="29"/>
      <c r="V964" s="29"/>
      <c r="W964" s="29"/>
      <c r="Y964" s="29"/>
      <c r="Z964" s="352" t="s">
        <v>109</v>
      </c>
      <c r="AA964" s="29"/>
      <c r="AB964" s="29"/>
      <c r="AC964" s="297" t="s">
        <v>22</v>
      </c>
      <c r="AD964" s="51"/>
      <c r="AE964" s="32"/>
      <c r="AF964" s="32"/>
      <c r="AG964" s="259"/>
      <c r="AH964" s="259"/>
      <c r="AI964" s="25"/>
      <c r="AJ964" s="25"/>
      <c r="AK964" s="25"/>
      <c r="AY964" s="617"/>
      <c r="BK964" s="356"/>
      <c r="BL964" s="356"/>
      <c r="BM964" s="356"/>
      <c r="BN964" s="356"/>
      <c r="BO964" s="356"/>
      <c r="BP964" s="356"/>
      <c r="BQ964" s="356"/>
      <c r="BR964" s="356"/>
      <c r="BS964" s="356"/>
      <c r="CQ964" s="617"/>
      <c r="DH964" s="520"/>
      <c r="DI964" s="520"/>
      <c r="DN964" s="603"/>
    </row>
    <row r="965" spans="1:118" s="355" customFormat="1" ht="10.7" customHeight="1">
      <c r="A965" s="260" t="s">
        <v>2</v>
      </c>
      <c r="B965" s="260" t="s">
        <v>3</v>
      </c>
      <c r="C965" s="260" t="s">
        <v>4</v>
      </c>
      <c r="D965" s="260" t="s">
        <v>5</v>
      </c>
      <c r="E965" s="260" t="s">
        <v>6</v>
      </c>
      <c r="F965" s="260" t="s">
        <v>7</v>
      </c>
      <c r="G965" s="260" t="s">
        <v>8</v>
      </c>
      <c r="H965" s="260" t="s">
        <v>9</v>
      </c>
      <c r="I965" s="260" t="s">
        <v>10</v>
      </c>
      <c r="J965" s="260" t="s">
        <v>11</v>
      </c>
      <c r="K965" s="260" t="s">
        <v>12</v>
      </c>
      <c r="L965" s="260" t="s">
        <v>13</v>
      </c>
      <c r="M965" s="260" t="s">
        <v>14</v>
      </c>
      <c r="N965" s="299" t="s">
        <v>15</v>
      </c>
      <c r="O965" s="300"/>
      <c r="P965" s="301" t="s">
        <v>2</v>
      </c>
      <c r="Q965" s="301" t="s">
        <v>3</v>
      </c>
      <c r="R965" s="301" t="s">
        <v>4</v>
      </c>
      <c r="S965" s="301" t="s">
        <v>5</v>
      </c>
      <c r="T965" s="301" t="s">
        <v>6</v>
      </c>
      <c r="U965" s="301" t="s">
        <v>7</v>
      </c>
      <c r="V965" s="301" t="s">
        <v>8</v>
      </c>
      <c r="W965" s="301" t="s">
        <v>9</v>
      </c>
      <c r="X965" s="301" t="s">
        <v>10</v>
      </c>
      <c r="Y965" s="301" t="s">
        <v>11</v>
      </c>
      <c r="Z965" s="301" t="s">
        <v>12</v>
      </c>
      <c r="AA965" s="301" t="s">
        <v>13</v>
      </c>
      <c r="AB965" s="301" t="s">
        <v>14</v>
      </c>
      <c r="AC965" s="299" t="s">
        <v>15</v>
      </c>
      <c r="AD965" s="51"/>
      <c r="AE965" s="32"/>
      <c r="AF965" s="32"/>
      <c r="AG965" s="262"/>
      <c r="AH965" s="262"/>
      <c r="AI965" s="25"/>
      <c r="AJ965" s="25"/>
      <c r="AK965" s="25"/>
      <c r="AY965" s="617"/>
      <c r="BK965" s="356"/>
      <c r="BL965" s="356"/>
      <c r="BM965" s="356"/>
      <c r="BN965" s="356"/>
      <c r="BO965" s="356"/>
      <c r="BP965" s="356"/>
      <c r="BQ965" s="356"/>
      <c r="BR965" s="356"/>
      <c r="BS965" s="356"/>
      <c r="CQ965" s="617"/>
      <c r="DH965" s="520"/>
      <c r="DI965" s="520"/>
      <c r="DN965" s="603"/>
    </row>
    <row r="966" spans="1:118" s="355" customFormat="1" ht="10.7" customHeight="1">
      <c r="A966" s="1">
        <f>A926</f>
        <v>2010</v>
      </c>
      <c r="B966" s="270">
        <v>35</v>
      </c>
      <c r="C966" s="270">
        <v>18</v>
      </c>
      <c r="D966" s="270">
        <v>34</v>
      </c>
      <c r="E966" s="270">
        <v>35</v>
      </c>
      <c r="F966" s="270">
        <v>35</v>
      </c>
      <c r="G966" s="270">
        <v>35</v>
      </c>
      <c r="H966" s="270">
        <v>35</v>
      </c>
      <c r="I966" s="270">
        <v>35</v>
      </c>
      <c r="J966" s="270">
        <v>35</v>
      </c>
      <c r="K966" s="270">
        <v>35</v>
      </c>
      <c r="L966" s="270">
        <v>32</v>
      </c>
      <c r="M966" s="270">
        <v>34</v>
      </c>
      <c r="N966" s="303">
        <f t="shared" ref="N966:N977" si="1061">SUM(B966:M966)</f>
        <v>398</v>
      </c>
      <c r="O966" s="29"/>
      <c r="P966" s="1">
        <f>A966</f>
        <v>2010</v>
      </c>
      <c r="Q966" s="35">
        <v>30</v>
      </c>
      <c r="R966" s="35">
        <v>35</v>
      </c>
      <c r="S966" s="35">
        <v>35</v>
      </c>
      <c r="T966" s="35">
        <v>35</v>
      </c>
      <c r="U966" s="35">
        <v>35</v>
      </c>
      <c r="V966" s="35">
        <v>35</v>
      </c>
      <c r="W966" s="35">
        <v>35</v>
      </c>
      <c r="X966" s="35">
        <v>35</v>
      </c>
      <c r="Y966" s="35">
        <v>35</v>
      </c>
      <c r="Z966" s="35">
        <v>35</v>
      </c>
      <c r="AA966" s="35">
        <v>35</v>
      </c>
      <c r="AB966" s="35">
        <v>35</v>
      </c>
      <c r="AC966" s="303">
        <f t="shared" ref="AC966:AC977" si="1062">SUM(Q966:AB966)</f>
        <v>415</v>
      </c>
      <c r="AD966" s="51"/>
      <c r="AE966" s="32"/>
      <c r="AF966" s="32"/>
      <c r="AG966" s="25"/>
      <c r="AH966" s="25"/>
      <c r="AI966" s="25"/>
      <c r="AJ966" s="25"/>
      <c r="AK966" s="25"/>
      <c r="AY966" s="617"/>
      <c r="BK966" s="356"/>
      <c r="BL966" s="356"/>
      <c r="BM966" s="356"/>
      <c r="BN966" s="356"/>
      <c r="BO966" s="356"/>
      <c r="BP966" s="356"/>
      <c r="BQ966" s="356"/>
      <c r="BR966" s="356"/>
      <c r="BS966" s="356"/>
      <c r="CQ966" s="617"/>
      <c r="DH966" s="520"/>
      <c r="DI966" s="520"/>
      <c r="DN966" s="603"/>
    </row>
    <row r="967" spans="1:118" s="355" customFormat="1" ht="10.7" customHeight="1">
      <c r="A967" s="1">
        <f t="shared" ref="A967:A1001" si="1063">A927</f>
        <v>2011</v>
      </c>
      <c r="B967" s="270">
        <v>35</v>
      </c>
      <c r="C967" s="487">
        <v>35</v>
      </c>
      <c r="D967" s="487">
        <v>35</v>
      </c>
      <c r="E967" s="487">
        <v>35</v>
      </c>
      <c r="F967" s="487">
        <v>35</v>
      </c>
      <c r="G967" s="487">
        <v>35</v>
      </c>
      <c r="H967" s="487">
        <v>35</v>
      </c>
      <c r="I967" s="487">
        <v>35</v>
      </c>
      <c r="J967" s="487">
        <v>35</v>
      </c>
      <c r="K967" s="487">
        <v>35</v>
      </c>
      <c r="L967" s="487">
        <v>35</v>
      </c>
      <c r="M967" s="487">
        <v>35</v>
      </c>
      <c r="N967" s="303">
        <f t="shared" si="1061"/>
        <v>420</v>
      </c>
      <c r="O967" s="29"/>
      <c r="P967" s="1">
        <f t="shared" ref="P967:P1001" si="1064">A967</f>
        <v>2011</v>
      </c>
      <c r="Q967" s="35">
        <v>35</v>
      </c>
      <c r="R967" s="35">
        <v>35</v>
      </c>
      <c r="S967" s="360">
        <f t="shared" ref="S967" si="1065">C967</f>
        <v>35</v>
      </c>
      <c r="T967" s="360">
        <f t="shared" ref="T967" si="1066">D967</f>
        <v>35</v>
      </c>
      <c r="U967" s="360">
        <f t="shared" ref="U967" si="1067">E967</f>
        <v>35</v>
      </c>
      <c r="V967" s="360">
        <f t="shared" ref="V967" si="1068">F967</f>
        <v>35</v>
      </c>
      <c r="W967" s="360">
        <f t="shared" ref="W967" si="1069">G967</f>
        <v>35</v>
      </c>
      <c r="X967" s="360">
        <f t="shared" ref="X967" si="1070">H967</f>
        <v>35</v>
      </c>
      <c r="Y967" s="360">
        <f t="shared" ref="Y967" si="1071">I967</f>
        <v>35</v>
      </c>
      <c r="Z967" s="360">
        <f t="shared" ref="Z967" si="1072">J967</f>
        <v>35</v>
      </c>
      <c r="AA967" s="360">
        <f t="shared" ref="AA967" si="1073">K967</f>
        <v>35</v>
      </c>
      <c r="AB967" s="360">
        <f t="shared" ref="AB967" si="1074">L967</f>
        <v>35</v>
      </c>
      <c r="AC967" s="303">
        <f t="shared" si="1062"/>
        <v>420</v>
      </c>
      <c r="AD967" s="51"/>
      <c r="AE967" s="32"/>
      <c r="AF967" s="32"/>
      <c r="AG967" s="25"/>
      <c r="AH967" s="25"/>
      <c r="AI967" s="25"/>
      <c r="AJ967" s="25"/>
      <c r="AK967" s="25"/>
      <c r="AY967" s="617"/>
      <c r="BK967" s="356"/>
      <c r="BL967" s="356"/>
      <c r="BM967" s="356"/>
      <c r="BN967" s="356"/>
      <c r="BO967" s="356"/>
      <c r="BP967" s="356"/>
      <c r="BQ967" s="356"/>
      <c r="BR967" s="356"/>
      <c r="BS967" s="356"/>
      <c r="CQ967" s="617"/>
      <c r="DH967" s="520"/>
      <c r="DI967" s="520"/>
      <c r="DN967" s="603"/>
    </row>
    <row r="968" spans="1:118" s="355" customFormat="1" ht="10.7" customHeight="1">
      <c r="A968" s="1">
        <f t="shared" si="1063"/>
        <v>2012</v>
      </c>
      <c r="B968" s="96">
        <f>[1]MW!C882</f>
        <v>35</v>
      </c>
      <c r="C968" s="96">
        <f>[1]MW!D882</f>
        <v>35</v>
      </c>
      <c r="D968" s="96">
        <f>[1]MW!E882</f>
        <v>35</v>
      </c>
      <c r="E968" s="96">
        <f>[1]MW!F882</f>
        <v>35</v>
      </c>
      <c r="F968" s="592">
        <f>[1]MW!G882</f>
        <v>35</v>
      </c>
      <c r="G968" s="592">
        <f>[1]MW!H882</f>
        <v>35</v>
      </c>
      <c r="H968" s="592">
        <f>[1]MW!I882</f>
        <v>35</v>
      </c>
      <c r="I968" s="592">
        <f>[1]MW!J882</f>
        <v>35</v>
      </c>
      <c r="J968" s="592">
        <f>[1]MW!K882</f>
        <v>35</v>
      </c>
      <c r="K968" s="592">
        <f>[1]MW!L882</f>
        <v>35</v>
      </c>
      <c r="L968" s="592">
        <f>[1]MW!M882</f>
        <v>35</v>
      </c>
      <c r="M968" s="592">
        <f>[1]MW!N882</f>
        <v>35</v>
      </c>
      <c r="N968" s="303">
        <f t="shared" si="1061"/>
        <v>420</v>
      </c>
      <c r="O968" s="29"/>
      <c r="P968" s="1">
        <f t="shared" si="1064"/>
        <v>2012</v>
      </c>
      <c r="Q968" s="96">
        <f>[1]MW!S882</f>
        <v>35</v>
      </c>
      <c r="R968" s="96">
        <f>[1]MW!T882</f>
        <v>35</v>
      </c>
      <c r="S968" s="96">
        <f>[1]MW!U882</f>
        <v>35</v>
      </c>
      <c r="T968" s="96">
        <f>[1]MW!V882</f>
        <v>35</v>
      </c>
      <c r="U968" s="592">
        <f>[1]MW!W882</f>
        <v>35</v>
      </c>
      <c r="V968" s="592">
        <f>[1]MW!X882</f>
        <v>35</v>
      </c>
      <c r="W968" s="592">
        <f>[1]MW!Y882</f>
        <v>35</v>
      </c>
      <c r="X968" s="592">
        <f>[1]MW!Z882</f>
        <v>35</v>
      </c>
      <c r="Y968" s="592">
        <f>[1]MW!AA882</f>
        <v>35</v>
      </c>
      <c r="Z968" s="592">
        <f>[1]MW!AB882</f>
        <v>35</v>
      </c>
      <c r="AA968" s="592">
        <f>[1]MW!AC882</f>
        <v>35</v>
      </c>
      <c r="AB968" s="592">
        <f>[1]MW!AD882</f>
        <v>35</v>
      </c>
      <c r="AC968" s="303">
        <f t="shared" si="1062"/>
        <v>420</v>
      </c>
      <c r="AD968" s="51"/>
      <c r="AE968" s="32"/>
      <c r="AF968" s="32"/>
      <c r="AG968" s="25"/>
      <c r="AH968" s="25"/>
      <c r="AI968" s="25"/>
      <c r="AJ968" s="25"/>
      <c r="AK968" s="25"/>
      <c r="AY968" s="617"/>
      <c r="BK968" s="356"/>
      <c r="BL968" s="356"/>
      <c r="BM968" s="356"/>
      <c r="BN968" s="356"/>
      <c r="BO968" s="356"/>
      <c r="BP968" s="356"/>
      <c r="BQ968" s="356"/>
      <c r="BR968" s="356"/>
      <c r="BS968" s="356"/>
      <c r="CQ968" s="617"/>
      <c r="DH968" s="520"/>
      <c r="DI968" s="520"/>
      <c r="DN968" s="603"/>
    </row>
    <row r="969" spans="1:118" s="355" customFormat="1" ht="10.7" customHeight="1">
      <c r="A969" s="1">
        <f t="shared" si="1063"/>
        <v>2013</v>
      </c>
      <c r="B969" s="592">
        <f>[3]Demand!C922</f>
        <v>25.02</v>
      </c>
      <c r="C969" s="592">
        <f>[3]Demand!D922</f>
        <v>25.02</v>
      </c>
      <c r="D969" s="592">
        <f>[3]Demand!E922</f>
        <v>25.02</v>
      </c>
      <c r="E969" s="592">
        <f>[3]Demand!F922</f>
        <v>25.02</v>
      </c>
      <c r="F969" s="592">
        <f>[3]Demand!G922</f>
        <v>25.02</v>
      </c>
      <c r="G969" s="592">
        <f>[3]Demand!H922</f>
        <v>25.02</v>
      </c>
      <c r="H969" s="592">
        <f>[3]Demand!I922</f>
        <v>25.02</v>
      </c>
      <c r="I969" s="592">
        <f>[3]Demand!J922</f>
        <v>25.02</v>
      </c>
      <c r="J969" s="592">
        <f>[3]Demand!K922</f>
        <v>25.02</v>
      </c>
      <c r="K969" s="592">
        <f>[3]Demand!L922</f>
        <v>25.02</v>
      </c>
      <c r="L969" s="592">
        <f>[3]Demand!M922</f>
        <v>25.02</v>
      </c>
      <c r="M969" s="592">
        <f>[3]Demand!N922</f>
        <v>25.02</v>
      </c>
      <c r="N969" s="303">
        <f t="shared" si="1061"/>
        <v>300.24</v>
      </c>
      <c r="O969" s="29"/>
      <c r="P969" s="1">
        <f t="shared" si="1064"/>
        <v>2013</v>
      </c>
      <c r="Q969" s="592">
        <f>[1]MW!S883</f>
        <v>35</v>
      </c>
      <c r="R969" s="592">
        <f>[1]MW!T883</f>
        <v>25</v>
      </c>
      <c r="S969" s="592">
        <f>[1]MW!U883</f>
        <v>25</v>
      </c>
      <c r="T969" s="592">
        <f>[1]MW!V883</f>
        <v>25</v>
      </c>
      <c r="U969" s="592">
        <f>[1]MW!W883</f>
        <v>25</v>
      </c>
      <c r="V969" s="592">
        <f>[1]MW!X883</f>
        <v>25</v>
      </c>
      <c r="W969" s="592">
        <f>[1]MW!Y883</f>
        <v>25</v>
      </c>
      <c r="X969" s="592">
        <f>[1]MW!Z883</f>
        <v>25</v>
      </c>
      <c r="Y969" s="592">
        <f>[1]MW!AA883</f>
        <v>25</v>
      </c>
      <c r="Z969" s="592">
        <f>[1]MW!AB883</f>
        <v>25</v>
      </c>
      <c r="AA969" s="592">
        <f>[1]MW!AC883</f>
        <v>25</v>
      </c>
      <c r="AB969" s="592">
        <f>[1]MW!AD883</f>
        <v>25</v>
      </c>
      <c r="AC969" s="303">
        <f t="shared" si="1062"/>
        <v>310</v>
      </c>
      <c r="AD969" s="51"/>
      <c r="AE969" s="32"/>
      <c r="AF969" s="32"/>
      <c r="AG969" s="25"/>
      <c r="AH969" s="29"/>
      <c r="AI969" s="25"/>
      <c r="AJ969" s="25"/>
      <c r="AK969" s="25"/>
      <c r="AY969" s="617"/>
      <c r="BK969" s="356"/>
      <c r="BL969" s="356"/>
      <c r="BM969" s="356"/>
      <c r="BN969" s="356"/>
      <c r="BO969" s="356"/>
      <c r="BP969" s="356"/>
      <c r="BQ969" s="356"/>
      <c r="BR969" s="356"/>
      <c r="BS969" s="356"/>
      <c r="CQ969" s="617"/>
      <c r="DH969" s="520"/>
      <c r="DI969" s="520"/>
      <c r="DN969" s="603"/>
    </row>
    <row r="970" spans="1:118" s="355" customFormat="1" ht="10.7" customHeight="1">
      <c r="A970" s="1">
        <f t="shared" si="1063"/>
        <v>2014</v>
      </c>
      <c r="B970" s="592">
        <f>[3]Demand!C923</f>
        <v>25.02</v>
      </c>
      <c r="C970" s="592">
        <f>[3]Demand!D923</f>
        <v>25.02</v>
      </c>
      <c r="D970" s="592">
        <f>[3]Demand!E923</f>
        <v>25.02</v>
      </c>
      <c r="E970" s="592">
        <f>[3]Demand!F923</f>
        <v>25.02</v>
      </c>
      <c r="F970" s="592">
        <f>[3]Demand!G923</f>
        <v>25.02</v>
      </c>
      <c r="G970" s="592">
        <f>[3]Demand!H923</f>
        <v>25.02</v>
      </c>
      <c r="H970" s="592">
        <f>[3]Demand!I923</f>
        <v>25.02</v>
      </c>
      <c r="I970" s="592">
        <f>[3]Demand!J923</f>
        <v>25.02</v>
      </c>
      <c r="J970" s="592">
        <f>[3]Demand!K923</f>
        <v>25.02</v>
      </c>
      <c r="K970" s="592">
        <f>[3]Demand!L923</f>
        <v>25.02</v>
      </c>
      <c r="L970" s="592">
        <f>[3]Demand!M923</f>
        <v>25.02</v>
      </c>
      <c r="M970" s="592">
        <f>[3]Demand!N923</f>
        <v>25.02</v>
      </c>
      <c r="N970" s="303">
        <f t="shared" si="1061"/>
        <v>300.24</v>
      </c>
      <c r="O970" s="29"/>
      <c r="P970" s="1">
        <f t="shared" si="1064"/>
        <v>2014</v>
      </c>
      <c r="Q970" s="592">
        <f>[1]MW!S884</f>
        <v>25</v>
      </c>
      <c r="R970" s="592">
        <f>[1]MW!T884</f>
        <v>25</v>
      </c>
      <c r="S970" s="592">
        <f>[1]MW!U884</f>
        <v>25</v>
      </c>
      <c r="T970" s="592">
        <f>[1]MW!V884</f>
        <v>25</v>
      </c>
      <c r="U970" s="592">
        <f>[1]MW!W884</f>
        <v>25</v>
      </c>
      <c r="V970" s="592">
        <f>[1]MW!X884</f>
        <v>25</v>
      </c>
      <c r="W970" s="592">
        <f>[1]MW!Y884</f>
        <v>25</v>
      </c>
      <c r="X970" s="592">
        <f>[1]MW!Z884</f>
        <v>25</v>
      </c>
      <c r="Y970" s="592">
        <f>[1]MW!AA884</f>
        <v>25</v>
      </c>
      <c r="Z970" s="592">
        <f>[1]MW!AB884</f>
        <v>25</v>
      </c>
      <c r="AA970" s="592">
        <f>[1]MW!AC884</f>
        <v>25</v>
      </c>
      <c r="AB970" s="592">
        <f>[1]MW!AD884</f>
        <v>25</v>
      </c>
      <c r="AC970" s="303">
        <f t="shared" si="1062"/>
        <v>300</v>
      </c>
      <c r="AD970" s="51"/>
      <c r="AE970" s="32"/>
      <c r="AF970" s="32"/>
      <c r="AG970" s="25"/>
      <c r="AH970" s="29"/>
      <c r="AI970" s="25"/>
      <c r="AJ970" s="25"/>
      <c r="AK970" s="25"/>
      <c r="AY970" s="617"/>
      <c r="BK970" s="356"/>
      <c r="BL970" s="356"/>
      <c r="BM970" s="356"/>
      <c r="BN970" s="356"/>
      <c r="BO970" s="356"/>
      <c r="BP970" s="356"/>
      <c r="BQ970" s="356"/>
      <c r="BR970" s="356"/>
      <c r="BS970" s="356"/>
      <c r="CQ970" s="617"/>
      <c r="DH970" s="520"/>
      <c r="DI970" s="520"/>
      <c r="DN970" s="603"/>
    </row>
    <row r="971" spans="1:118" s="355" customFormat="1" ht="10.7" customHeight="1">
      <c r="A971" s="1">
        <f t="shared" si="1063"/>
        <v>2015</v>
      </c>
      <c r="B971" s="592">
        <f>[3]Demand!C924</f>
        <v>25.02</v>
      </c>
      <c r="C971" s="592">
        <f>[3]Demand!D924</f>
        <v>25.02</v>
      </c>
      <c r="D971" s="592">
        <f>[3]Demand!E924</f>
        <v>25.02</v>
      </c>
      <c r="E971" s="592">
        <f>[3]Demand!F924</f>
        <v>25.02</v>
      </c>
      <c r="F971" s="592">
        <f>[3]Demand!G924</f>
        <v>25.02</v>
      </c>
      <c r="G971" s="592">
        <f>[3]Demand!H924</f>
        <v>25.02</v>
      </c>
      <c r="H971" s="592">
        <f>[3]Demand!I924</f>
        <v>25.02</v>
      </c>
      <c r="I971" s="592">
        <f>[3]Demand!J924</f>
        <v>25.02</v>
      </c>
      <c r="J971" s="592">
        <f>[3]Demand!K924</f>
        <v>25.02</v>
      </c>
      <c r="K971" s="592">
        <f>[3]Demand!L924</f>
        <v>25.02</v>
      </c>
      <c r="L971" s="592">
        <f>[3]Demand!M924</f>
        <v>25.02</v>
      </c>
      <c r="M971" s="592">
        <f>[3]Demand!N924</f>
        <v>25.02</v>
      </c>
      <c r="N971" s="303">
        <f t="shared" si="1061"/>
        <v>300.24</v>
      </c>
      <c r="O971" s="29"/>
      <c r="P971" s="1">
        <f t="shared" si="1064"/>
        <v>2015</v>
      </c>
      <c r="Q971" s="592">
        <f>[1]MW!S885</f>
        <v>25</v>
      </c>
      <c r="R971" s="592">
        <f>[1]MW!T885</f>
        <v>25</v>
      </c>
      <c r="S971" s="592">
        <f>[1]MW!U885</f>
        <v>25</v>
      </c>
      <c r="T971" s="592">
        <f>[1]MW!V885</f>
        <v>25</v>
      </c>
      <c r="U971" s="592">
        <f>[1]MW!W885</f>
        <v>25</v>
      </c>
      <c r="V971" s="592">
        <f>[1]MW!X885</f>
        <v>25</v>
      </c>
      <c r="W971" s="592">
        <f>[1]MW!Y885</f>
        <v>25</v>
      </c>
      <c r="X971" s="592">
        <f>[1]MW!Z885</f>
        <v>25</v>
      </c>
      <c r="Y971" s="592">
        <f>[1]MW!AA885</f>
        <v>25</v>
      </c>
      <c r="Z971" s="592">
        <f>[1]MW!AB885</f>
        <v>25</v>
      </c>
      <c r="AA971" s="592">
        <f>[1]MW!AC885</f>
        <v>25</v>
      </c>
      <c r="AB971" s="592">
        <f>[1]MW!AD885</f>
        <v>25</v>
      </c>
      <c r="AC971" s="303">
        <f t="shared" si="1062"/>
        <v>300</v>
      </c>
      <c r="AD971" s="51"/>
      <c r="AE971" s="32"/>
      <c r="AF971" s="32"/>
      <c r="AG971" s="32"/>
      <c r="AH971" s="32"/>
      <c r="AI971" s="25"/>
      <c r="AJ971" s="25"/>
      <c r="AK971" s="25"/>
      <c r="AY971" s="617"/>
      <c r="BK971" s="356"/>
      <c r="BL971" s="356"/>
      <c r="BM971" s="356"/>
      <c r="BN971" s="356"/>
      <c r="BO971" s="356"/>
      <c r="BP971" s="356"/>
      <c r="BQ971" s="356"/>
      <c r="BR971" s="356"/>
      <c r="BS971" s="356"/>
      <c r="CQ971" s="617"/>
      <c r="DH971" s="520"/>
      <c r="DI971" s="520"/>
      <c r="DN971" s="603"/>
    </row>
    <row r="972" spans="1:118" s="355" customFormat="1" ht="10.7" customHeight="1">
      <c r="A972" s="1">
        <f t="shared" si="1063"/>
        <v>2016</v>
      </c>
      <c r="B972" s="592">
        <f>[3]Demand!C925</f>
        <v>25.02</v>
      </c>
      <c r="C972" s="592">
        <f>[3]Demand!D925</f>
        <v>25.02</v>
      </c>
      <c r="D972" s="592">
        <f>[3]Demand!E925</f>
        <v>25.02</v>
      </c>
      <c r="E972" s="592">
        <f>[3]Demand!F925</f>
        <v>25.02</v>
      </c>
      <c r="F972" s="592">
        <f>[3]Demand!G925</f>
        <v>25.02</v>
      </c>
      <c r="G972" s="592">
        <f>[3]Demand!H925</f>
        <v>25.02</v>
      </c>
      <c r="H972" s="592">
        <f>[3]Demand!I925</f>
        <v>25.02</v>
      </c>
      <c r="I972" s="592">
        <f>[3]Demand!J925</f>
        <v>25.02</v>
      </c>
      <c r="J972" s="592">
        <f>[3]Demand!K925</f>
        <v>25.02</v>
      </c>
      <c r="K972" s="592">
        <f>[3]Demand!L925</f>
        <v>25.02</v>
      </c>
      <c r="L972" s="592">
        <f>[3]Demand!M925</f>
        <v>25.02</v>
      </c>
      <c r="M972" s="592">
        <f>[3]Demand!N925</f>
        <v>25.02</v>
      </c>
      <c r="N972" s="303">
        <f t="shared" si="1061"/>
        <v>300.24</v>
      </c>
      <c r="O972" s="29"/>
      <c r="P972" s="1">
        <f t="shared" si="1064"/>
        <v>2016</v>
      </c>
      <c r="Q972" s="592">
        <f>[1]MW!S886</f>
        <v>25</v>
      </c>
      <c r="R972" s="592">
        <f>[1]MW!T886</f>
        <v>25</v>
      </c>
      <c r="S972" s="592">
        <f>[1]MW!U886</f>
        <v>25</v>
      </c>
      <c r="T972" s="592">
        <f>[1]MW!V886</f>
        <v>25</v>
      </c>
      <c r="U972" s="592">
        <f>[1]MW!W886</f>
        <v>25</v>
      </c>
      <c r="V972" s="592">
        <f>[1]MW!X886</f>
        <v>25</v>
      </c>
      <c r="W972" s="592">
        <f>[1]MW!Y886</f>
        <v>25</v>
      </c>
      <c r="X972" s="592">
        <f>[1]MW!Z886</f>
        <v>25</v>
      </c>
      <c r="Y972" s="592">
        <f>[1]MW!AA886</f>
        <v>25</v>
      </c>
      <c r="Z972" s="592">
        <f>[1]MW!AB886</f>
        <v>25</v>
      </c>
      <c r="AA972" s="592">
        <f>[1]MW!AC886</f>
        <v>25</v>
      </c>
      <c r="AB972" s="592">
        <f>[1]MW!AD886</f>
        <v>25</v>
      </c>
      <c r="AC972" s="303">
        <f t="shared" si="1062"/>
        <v>300</v>
      </c>
      <c r="AD972" s="51"/>
      <c r="AE972" s="32"/>
      <c r="AF972" s="32"/>
      <c r="AG972" s="32"/>
      <c r="AH972" s="32"/>
      <c r="AI972" s="25"/>
      <c r="AJ972" s="25"/>
      <c r="AK972" s="25"/>
      <c r="AY972" s="617"/>
      <c r="BK972" s="356"/>
      <c r="BL972" s="356"/>
      <c r="BM972" s="356"/>
      <c r="BN972" s="356"/>
      <c r="BO972" s="356"/>
      <c r="BP972" s="356"/>
      <c r="BQ972" s="356"/>
      <c r="BR972" s="356"/>
      <c r="BS972" s="356"/>
      <c r="CQ972" s="617"/>
      <c r="DH972" s="520"/>
      <c r="DI972" s="520"/>
      <c r="DN972" s="603"/>
    </row>
    <row r="973" spans="1:118" s="355" customFormat="1" ht="10.7" customHeight="1">
      <c r="A973" s="1">
        <f t="shared" si="1063"/>
        <v>2017</v>
      </c>
      <c r="B973" s="592">
        <f>[3]Demand!C926</f>
        <v>25.02</v>
      </c>
      <c r="C973" s="592">
        <f>[3]Demand!D926</f>
        <v>25.02</v>
      </c>
      <c r="D973" s="592">
        <f>[3]Demand!E926</f>
        <v>25.02</v>
      </c>
      <c r="E973" s="592">
        <f>[3]Demand!F926</f>
        <v>25.02</v>
      </c>
      <c r="F973" s="592">
        <f>[3]Demand!G926</f>
        <v>25.02</v>
      </c>
      <c r="G973" s="592">
        <f>[3]Demand!H926</f>
        <v>25.02</v>
      </c>
      <c r="H973" s="592">
        <f>[3]Demand!I926</f>
        <v>25.02</v>
      </c>
      <c r="I973" s="592">
        <f>[3]Demand!J926</f>
        <v>25.02</v>
      </c>
      <c r="J973" s="592">
        <f>[3]Demand!K926</f>
        <v>25.02</v>
      </c>
      <c r="K973" s="592">
        <f>[3]Demand!L926</f>
        <v>25.02</v>
      </c>
      <c r="L973" s="592">
        <f>[3]Demand!M926</f>
        <v>25.02</v>
      </c>
      <c r="M973" s="592">
        <f>[3]Demand!N926</f>
        <v>25.02</v>
      </c>
      <c r="N973" s="303">
        <f t="shared" si="1061"/>
        <v>300.24</v>
      </c>
      <c r="O973" s="29"/>
      <c r="P973" s="1">
        <f t="shared" si="1064"/>
        <v>2017</v>
      </c>
      <c r="Q973" s="592">
        <f>[1]MW!S887</f>
        <v>25</v>
      </c>
      <c r="R973" s="592">
        <f>[1]MW!T887</f>
        <v>25</v>
      </c>
      <c r="S973" s="592">
        <f>[1]MW!U887</f>
        <v>25</v>
      </c>
      <c r="T973" s="592">
        <f>[1]MW!V887</f>
        <v>25</v>
      </c>
      <c r="U973" s="592">
        <f>[1]MW!W887</f>
        <v>25</v>
      </c>
      <c r="V973" s="592">
        <f>[1]MW!X887</f>
        <v>25</v>
      </c>
      <c r="W973" s="592">
        <f>[1]MW!Y887</f>
        <v>25</v>
      </c>
      <c r="X973" s="592">
        <f>[1]MW!Z887</f>
        <v>25</v>
      </c>
      <c r="Y973" s="592">
        <f>[1]MW!AA887</f>
        <v>25</v>
      </c>
      <c r="Z973" s="592">
        <f>[1]MW!AB887</f>
        <v>25</v>
      </c>
      <c r="AA973" s="592">
        <f>[1]MW!AC887</f>
        <v>25</v>
      </c>
      <c r="AB973" s="592">
        <f>[1]MW!AD887</f>
        <v>25</v>
      </c>
      <c r="AC973" s="303">
        <f t="shared" si="1062"/>
        <v>300</v>
      </c>
      <c r="AD973" s="51"/>
      <c r="AE973" s="32"/>
      <c r="AF973" s="32"/>
      <c r="AG973" s="32"/>
      <c r="AH973" s="32"/>
      <c r="AI973" s="25"/>
      <c r="AJ973" s="25"/>
      <c r="AK973" s="25"/>
      <c r="AY973" s="617"/>
      <c r="BK973" s="356"/>
      <c r="BL973" s="356"/>
      <c r="BM973" s="356"/>
      <c r="BN973" s="356"/>
      <c r="BO973" s="356"/>
      <c r="BP973" s="356"/>
      <c r="BQ973" s="356"/>
      <c r="BR973" s="356"/>
      <c r="BS973" s="356"/>
      <c r="CQ973" s="617"/>
      <c r="DH973" s="520"/>
      <c r="DI973" s="520"/>
      <c r="DN973" s="603"/>
    </row>
    <row r="974" spans="1:118" s="355" customFormat="1" ht="10.7" customHeight="1">
      <c r="A974" s="1">
        <f t="shared" si="1063"/>
        <v>2018</v>
      </c>
      <c r="B974" s="592">
        <f>[3]Demand!C927</f>
        <v>25.02</v>
      </c>
      <c r="C974" s="592">
        <f>[3]Demand!D927</f>
        <v>25.02</v>
      </c>
      <c r="D974" s="592">
        <f>[3]Demand!E927</f>
        <v>25.02</v>
      </c>
      <c r="E974" s="592">
        <f>[3]Demand!F927</f>
        <v>25.02</v>
      </c>
      <c r="F974" s="592">
        <f>[3]Demand!G927</f>
        <v>25.02</v>
      </c>
      <c r="G974" s="592">
        <f>[3]Demand!H927</f>
        <v>25.02</v>
      </c>
      <c r="H974" s="592">
        <f>[3]Demand!I927</f>
        <v>25.02</v>
      </c>
      <c r="I974" s="592">
        <f>[3]Demand!J927</f>
        <v>25.02</v>
      </c>
      <c r="J974" s="592">
        <f>[3]Demand!K927</f>
        <v>25.02</v>
      </c>
      <c r="K974" s="592">
        <f>[3]Demand!L927</f>
        <v>25.02</v>
      </c>
      <c r="L974" s="592">
        <f>[3]Demand!M927</f>
        <v>25.02</v>
      </c>
      <c r="M974" s="592">
        <f>[3]Demand!N927</f>
        <v>25.02</v>
      </c>
      <c r="N974" s="303">
        <f t="shared" si="1061"/>
        <v>300.24</v>
      </c>
      <c r="O974" s="29"/>
      <c r="P974" s="1">
        <f t="shared" si="1064"/>
        <v>2018</v>
      </c>
      <c r="Q974" s="592">
        <f>[1]MW!S888</f>
        <v>25</v>
      </c>
      <c r="R974" s="592">
        <f>[1]MW!T888</f>
        <v>25</v>
      </c>
      <c r="S974" s="592">
        <f>[1]MW!U888</f>
        <v>25</v>
      </c>
      <c r="T974" s="592">
        <f>[1]MW!V888</f>
        <v>25</v>
      </c>
      <c r="U974" s="592">
        <f>[1]MW!W888</f>
        <v>25</v>
      </c>
      <c r="V974" s="592">
        <f>[1]MW!X888</f>
        <v>25</v>
      </c>
      <c r="W974" s="592">
        <f>[1]MW!Y888</f>
        <v>25</v>
      </c>
      <c r="X974" s="592">
        <f>[1]MW!Z888</f>
        <v>25</v>
      </c>
      <c r="Y974" s="592">
        <f>[1]MW!AA888</f>
        <v>25</v>
      </c>
      <c r="Z974" s="592">
        <f>[1]MW!AB888</f>
        <v>25</v>
      </c>
      <c r="AA974" s="592">
        <f>[1]MW!AC888</f>
        <v>25</v>
      </c>
      <c r="AB974" s="592">
        <f>[1]MW!AD888</f>
        <v>25</v>
      </c>
      <c r="AC974" s="303">
        <f t="shared" si="1062"/>
        <v>300</v>
      </c>
      <c r="AD974" s="51"/>
      <c r="AE974" s="32"/>
      <c r="AF974" s="32"/>
      <c r="AG974" s="32"/>
      <c r="AH974" s="32"/>
      <c r="AI974" s="25"/>
      <c r="AJ974" s="25"/>
      <c r="AK974" s="25"/>
      <c r="AY974" s="617"/>
      <c r="BK974" s="356"/>
      <c r="BL974" s="356"/>
      <c r="BM974" s="356"/>
      <c r="BN974" s="356"/>
      <c r="BO974" s="356"/>
      <c r="BP974" s="356"/>
      <c r="BQ974" s="356"/>
      <c r="BR974" s="356"/>
      <c r="BS974" s="356"/>
      <c r="CQ974" s="617"/>
      <c r="DH974" s="520"/>
      <c r="DI974" s="520"/>
      <c r="DN974" s="603"/>
    </row>
    <row r="975" spans="1:118" s="355" customFormat="1" ht="10.7" customHeight="1">
      <c r="A975" s="1">
        <f t="shared" si="1063"/>
        <v>2019</v>
      </c>
      <c r="B975" s="592">
        <f>[3]Demand!C928</f>
        <v>25.02</v>
      </c>
      <c r="C975" s="592">
        <f>[3]Demand!D928</f>
        <v>25.02</v>
      </c>
      <c r="D975" s="592">
        <f>[3]Demand!E928</f>
        <v>25.02</v>
      </c>
      <c r="E975" s="592">
        <f>[3]Demand!F928</f>
        <v>25.02</v>
      </c>
      <c r="F975" s="592">
        <f>[3]Demand!G928</f>
        <v>25.02</v>
      </c>
      <c r="G975" s="592">
        <f>[3]Demand!H928</f>
        <v>25.02</v>
      </c>
      <c r="H975" s="592">
        <f>[3]Demand!I928</f>
        <v>25.02</v>
      </c>
      <c r="I975" s="592">
        <f>[3]Demand!J928</f>
        <v>25.02</v>
      </c>
      <c r="J975" s="592">
        <f>[3]Demand!K928</f>
        <v>25.02</v>
      </c>
      <c r="K975" s="592">
        <f>[3]Demand!L928</f>
        <v>25.02</v>
      </c>
      <c r="L975" s="592">
        <f>[3]Demand!M928</f>
        <v>25.02</v>
      </c>
      <c r="M975" s="592">
        <f>[3]Demand!N928</f>
        <v>25.02</v>
      </c>
      <c r="N975" s="303">
        <f t="shared" si="1061"/>
        <v>300.24</v>
      </c>
      <c r="O975" s="29"/>
      <c r="P975" s="1">
        <f t="shared" si="1064"/>
        <v>2019</v>
      </c>
      <c r="Q975" s="592">
        <f>[1]MW!S889</f>
        <v>25</v>
      </c>
      <c r="R975" s="592">
        <f>[1]MW!T889</f>
        <v>25</v>
      </c>
      <c r="S975" s="592">
        <f>[1]MW!U889</f>
        <v>25</v>
      </c>
      <c r="T975" s="592">
        <f>[1]MW!V889</f>
        <v>25</v>
      </c>
      <c r="U975" s="592">
        <f>[1]MW!W889</f>
        <v>25</v>
      </c>
      <c r="V975" s="592">
        <f>[1]MW!X889</f>
        <v>25</v>
      </c>
      <c r="W975" s="592">
        <f>[1]MW!Y889</f>
        <v>25</v>
      </c>
      <c r="X975" s="592">
        <f>[1]MW!Z889</f>
        <v>25</v>
      </c>
      <c r="Y975" s="592">
        <f>[1]MW!AA889</f>
        <v>25</v>
      </c>
      <c r="Z975" s="592">
        <f>[1]MW!AB889</f>
        <v>25</v>
      </c>
      <c r="AA975" s="592">
        <f>[1]MW!AC889</f>
        <v>25</v>
      </c>
      <c r="AB975" s="592">
        <f>[1]MW!AD889</f>
        <v>25</v>
      </c>
      <c r="AC975" s="303">
        <f t="shared" si="1062"/>
        <v>300</v>
      </c>
      <c r="AD975" s="51"/>
      <c r="AE975" s="32"/>
      <c r="AF975" s="32"/>
      <c r="AG975" s="32"/>
      <c r="AH975" s="32"/>
      <c r="AI975" s="25"/>
      <c r="AJ975" s="25"/>
      <c r="AK975" s="25"/>
      <c r="AY975" s="617"/>
      <c r="BK975" s="356"/>
      <c r="BL975" s="356"/>
      <c r="BM975" s="356"/>
      <c r="BN975" s="356"/>
      <c r="BO975" s="356"/>
      <c r="BP975" s="356"/>
      <c r="BQ975" s="356"/>
      <c r="BR975" s="356"/>
      <c r="BS975" s="356"/>
      <c r="CQ975" s="617"/>
      <c r="DH975" s="520"/>
      <c r="DI975" s="520"/>
      <c r="DN975" s="603"/>
    </row>
    <row r="976" spans="1:118" s="355" customFormat="1" ht="10.7" customHeight="1">
      <c r="A976" s="1">
        <f t="shared" si="1063"/>
        <v>2020</v>
      </c>
      <c r="B976" s="592">
        <f>[3]Demand!C929</f>
        <v>25.02</v>
      </c>
      <c r="C976" s="592">
        <f>[3]Demand!D929</f>
        <v>25.02</v>
      </c>
      <c r="D976" s="592">
        <f>[3]Demand!E929</f>
        <v>25.02</v>
      </c>
      <c r="E976" s="592">
        <f>[3]Demand!F929</f>
        <v>25.02</v>
      </c>
      <c r="F976" s="592">
        <f>[3]Demand!G929</f>
        <v>25.02</v>
      </c>
      <c r="G976" s="592">
        <f>[3]Demand!H929</f>
        <v>25.02</v>
      </c>
      <c r="H976" s="592">
        <f>[3]Demand!I929</f>
        <v>25.02</v>
      </c>
      <c r="I976" s="592">
        <f>[3]Demand!J929</f>
        <v>25.02</v>
      </c>
      <c r="J976" s="592">
        <f>[3]Demand!K929</f>
        <v>25.02</v>
      </c>
      <c r="K976" s="592">
        <f>[3]Demand!L929</f>
        <v>25.02</v>
      </c>
      <c r="L976" s="592">
        <f>[3]Demand!M929</f>
        <v>25.02</v>
      </c>
      <c r="M976" s="592">
        <f>[3]Demand!N929</f>
        <v>25.02</v>
      </c>
      <c r="N976" s="303">
        <f t="shared" si="1061"/>
        <v>300.24</v>
      </c>
      <c r="O976" s="29"/>
      <c r="P976" s="1">
        <f t="shared" si="1064"/>
        <v>2020</v>
      </c>
      <c r="Q976" s="592">
        <f>[1]MW!S890</f>
        <v>25</v>
      </c>
      <c r="R976" s="592">
        <f>[1]MW!T890</f>
        <v>25</v>
      </c>
      <c r="S976" s="592">
        <f>[1]MW!U890</f>
        <v>25</v>
      </c>
      <c r="T976" s="592">
        <f>[1]MW!V890</f>
        <v>25</v>
      </c>
      <c r="U976" s="592">
        <f>[1]MW!W890</f>
        <v>25</v>
      </c>
      <c r="V976" s="592">
        <f>[1]MW!X890</f>
        <v>25</v>
      </c>
      <c r="W976" s="592">
        <f>[1]MW!Y890</f>
        <v>25</v>
      </c>
      <c r="X976" s="592">
        <f>[1]MW!Z890</f>
        <v>25</v>
      </c>
      <c r="Y976" s="592">
        <f>[1]MW!AA890</f>
        <v>25</v>
      </c>
      <c r="Z976" s="592">
        <f>[1]MW!AB890</f>
        <v>25</v>
      </c>
      <c r="AA976" s="592">
        <f>[1]MW!AC890</f>
        <v>25</v>
      </c>
      <c r="AB976" s="592">
        <f>[1]MW!AD890</f>
        <v>25</v>
      </c>
      <c r="AC976" s="303">
        <f t="shared" si="1062"/>
        <v>300</v>
      </c>
      <c r="AD976" s="51"/>
      <c r="AE976" s="32"/>
      <c r="AF976" s="32"/>
      <c r="AG976" s="32"/>
      <c r="AH976" s="32"/>
      <c r="AI976" s="25"/>
      <c r="AJ976" s="25"/>
      <c r="AK976" s="25"/>
      <c r="AY976" s="617"/>
      <c r="BK976" s="356"/>
      <c r="BL976" s="356"/>
      <c r="BM976" s="356"/>
      <c r="BN976" s="356"/>
      <c r="BO976" s="356"/>
      <c r="BP976" s="356"/>
      <c r="BQ976" s="356"/>
      <c r="BR976" s="356"/>
      <c r="BS976" s="356"/>
      <c r="CQ976" s="617"/>
      <c r="DH976" s="520"/>
      <c r="DI976" s="520"/>
      <c r="DN976" s="603"/>
    </row>
    <row r="977" spans="1:118" s="355" customFormat="1" ht="10.7" customHeight="1">
      <c r="A977" s="1">
        <f t="shared" si="1063"/>
        <v>2021</v>
      </c>
      <c r="B977" s="592">
        <f>[3]Demand!C930</f>
        <v>25.02</v>
      </c>
      <c r="C977" s="592">
        <f>[3]Demand!D930</f>
        <v>25.02</v>
      </c>
      <c r="D977" s="592">
        <f>[3]Demand!E930</f>
        <v>25.02</v>
      </c>
      <c r="E977" s="592">
        <f>[3]Demand!F930</f>
        <v>25.02</v>
      </c>
      <c r="F977" s="592">
        <f>[3]Demand!G930</f>
        <v>25.02</v>
      </c>
      <c r="G977" s="592">
        <f>[3]Demand!H930</f>
        <v>25.02</v>
      </c>
      <c r="H977" s="592">
        <f>[3]Demand!I930</f>
        <v>25.02</v>
      </c>
      <c r="I977" s="592">
        <f>[3]Demand!J930</f>
        <v>25.02</v>
      </c>
      <c r="J977" s="592">
        <f>[3]Demand!K930</f>
        <v>25.02</v>
      </c>
      <c r="K977" s="592">
        <f>[3]Demand!L930</f>
        <v>25.02</v>
      </c>
      <c r="L977" s="592">
        <f>[3]Demand!M930</f>
        <v>25.02</v>
      </c>
      <c r="M977" s="592">
        <f>[3]Demand!N930</f>
        <v>25.02</v>
      </c>
      <c r="N977" s="303">
        <f t="shared" si="1061"/>
        <v>300.24</v>
      </c>
      <c r="O977" s="29"/>
      <c r="P977" s="1">
        <f t="shared" si="1064"/>
        <v>2021</v>
      </c>
      <c r="Q977" s="592">
        <f>[1]MW!S891</f>
        <v>25</v>
      </c>
      <c r="R977" s="592">
        <f>[1]MW!T891</f>
        <v>25</v>
      </c>
      <c r="S977" s="592">
        <f>[1]MW!U891</f>
        <v>25</v>
      </c>
      <c r="T977" s="592">
        <f>[1]MW!V891</f>
        <v>25</v>
      </c>
      <c r="U977" s="592">
        <f>[1]MW!W891</f>
        <v>25</v>
      </c>
      <c r="V977" s="592">
        <f>[1]MW!X891</f>
        <v>25</v>
      </c>
      <c r="W977" s="592">
        <f>[1]MW!Y891</f>
        <v>25</v>
      </c>
      <c r="X977" s="592">
        <f>[1]MW!Z891</f>
        <v>25</v>
      </c>
      <c r="Y977" s="592">
        <f>[1]MW!AA891</f>
        <v>25</v>
      </c>
      <c r="Z977" s="592">
        <f>[1]MW!AB891</f>
        <v>25</v>
      </c>
      <c r="AA977" s="592">
        <f>[1]MW!AC891</f>
        <v>25</v>
      </c>
      <c r="AB977" s="592">
        <f>[1]MW!AD891</f>
        <v>25</v>
      </c>
      <c r="AC977" s="303">
        <f t="shared" si="1062"/>
        <v>300</v>
      </c>
      <c r="AD977" s="51"/>
      <c r="AE977" s="32"/>
      <c r="AF977" s="32"/>
      <c r="AG977" s="32"/>
      <c r="AH977" s="32"/>
      <c r="AI977" s="25"/>
      <c r="AJ977" s="25"/>
      <c r="AK977" s="25"/>
      <c r="AY977" s="617"/>
      <c r="BK977" s="356"/>
      <c r="BL977" s="356"/>
      <c r="BM977" s="356"/>
      <c r="BN977" s="356"/>
      <c r="BO977" s="356"/>
      <c r="BP977" s="356"/>
      <c r="BQ977" s="356"/>
      <c r="BR977" s="356"/>
      <c r="BS977" s="356"/>
      <c r="CQ977" s="617"/>
      <c r="DH977" s="520"/>
      <c r="DI977" s="520"/>
      <c r="DN977" s="603"/>
    </row>
    <row r="978" spans="1:118" s="355" customFormat="1" ht="10.7" customHeight="1">
      <c r="A978" s="1">
        <f t="shared" si="1063"/>
        <v>2022</v>
      </c>
      <c r="B978" s="592">
        <f>[3]Demand!C931</f>
        <v>25.02</v>
      </c>
      <c r="C978" s="592">
        <f>[3]Demand!D931</f>
        <v>25.02</v>
      </c>
      <c r="D978" s="592">
        <f>[3]Demand!E931</f>
        <v>25.02</v>
      </c>
      <c r="E978" s="592">
        <f>[3]Demand!F931</f>
        <v>25.02</v>
      </c>
      <c r="F978" s="592">
        <f>[3]Demand!G931</f>
        <v>25.02</v>
      </c>
      <c r="G978" s="592">
        <f>[3]Demand!H931</f>
        <v>25.02</v>
      </c>
      <c r="H978" s="592">
        <f>[3]Demand!I931</f>
        <v>25.02</v>
      </c>
      <c r="I978" s="592">
        <f>[3]Demand!J931</f>
        <v>25.02</v>
      </c>
      <c r="J978" s="592">
        <f>[3]Demand!K931</f>
        <v>25.02</v>
      </c>
      <c r="K978" s="592">
        <f>[3]Demand!L931</f>
        <v>25.02</v>
      </c>
      <c r="L978" s="592">
        <f>[3]Demand!M931</f>
        <v>25.02</v>
      </c>
      <c r="M978" s="592">
        <f>[3]Demand!N931</f>
        <v>25.02</v>
      </c>
      <c r="N978" s="303">
        <f t="shared" ref="N978:N996" si="1075">SUM(B978:M978)</f>
        <v>300.24</v>
      </c>
      <c r="O978" s="29"/>
      <c r="P978" s="1">
        <f t="shared" si="1064"/>
        <v>2022</v>
      </c>
      <c r="Q978" s="592">
        <f>[1]MW!S892</f>
        <v>25</v>
      </c>
      <c r="R978" s="592">
        <f>[1]MW!T892</f>
        <v>25</v>
      </c>
      <c r="S978" s="592">
        <f>[1]MW!U892</f>
        <v>25</v>
      </c>
      <c r="T978" s="592">
        <f>[1]MW!V892</f>
        <v>25</v>
      </c>
      <c r="U978" s="592">
        <f>[1]MW!W892</f>
        <v>25</v>
      </c>
      <c r="V978" s="592">
        <f>[1]MW!X892</f>
        <v>25</v>
      </c>
      <c r="W978" s="592">
        <f>[1]MW!Y892</f>
        <v>25</v>
      </c>
      <c r="X978" s="592">
        <f>[1]MW!Z892</f>
        <v>25</v>
      </c>
      <c r="Y978" s="592">
        <f>[1]MW!AA892</f>
        <v>25</v>
      </c>
      <c r="Z978" s="592">
        <f>[1]MW!AB892</f>
        <v>25</v>
      </c>
      <c r="AA978" s="592">
        <f>[1]MW!AC892</f>
        <v>25</v>
      </c>
      <c r="AB978" s="592">
        <f>[1]MW!AD892</f>
        <v>25</v>
      </c>
      <c r="AC978" s="303">
        <f t="shared" ref="AC978:AC996" si="1076">SUM(Q978:AB978)</f>
        <v>300</v>
      </c>
      <c r="AD978" s="51"/>
      <c r="AE978" s="32"/>
      <c r="AF978" s="32"/>
      <c r="AG978" s="32"/>
      <c r="AH978" s="32"/>
      <c r="AI978" s="25"/>
      <c r="AJ978" s="25"/>
      <c r="AK978" s="25"/>
      <c r="AY978" s="617"/>
      <c r="BK978" s="356"/>
      <c r="BL978" s="356"/>
      <c r="BM978" s="356"/>
      <c r="BN978" s="356"/>
      <c r="BO978" s="356"/>
      <c r="BP978" s="356"/>
      <c r="BQ978" s="356"/>
      <c r="BR978" s="356"/>
      <c r="BS978" s="356"/>
      <c r="CQ978" s="617"/>
      <c r="DH978" s="520"/>
      <c r="DI978" s="520"/>
      <c r="DN978" s="603"/>
    </row>
    <row r="979" spans="1:118" ht="10.7" customHeight="1">
      <c r="A979" s="1">
        <f t="shared" si="1063"/>
        <v>2023</v>
      </c>
      <c r="B979" s="592">
        <f>[3]Demand!C932</f>
        <v>25.02</v>
      </c>
      <c r="C979" s="592">
        <f>[3]Demand!D932</f>
        <v>25.02</v>
      </c>
      <c r="D979" s="592">
        <f>[3]Demand!E932</f>
        <v>25.02</v>
      </c>
      <c r="E979" s="592">
        <f>[3]Demand!F932</f>
        <v>25.02</v>
      </c>
      <c r="F979" s="592">
        <f>[3]Demand!G932</f>
        <v>25.02</v>
      </c>
      <c r="G979" s="592">
        <f>[3]Demand!H932</f>
        <v>25.02</v>
      </c>
      <c r="H979" s="592">
        <f>[3]Demand!I932</f>
        <v>25.02</v>
      </c>
      <c r="I979" s="592">
        <f>[3]Demand!J932</f>
        <v>25.02</v>
      </c>
      <c r="J979" s="592">
        <f>[3]Demand!K932</f>
        <v>25.02</v>
      </c>
      <c r="K979" s="592">
        <f>[3]Demand!L932</f>
        <v>25.02</v>
      </c>
      <c r="L979" s="592">
        <f>[3]Demand!M932</f>
        <v>25.02</v>
      </c>
      <c r="M979" s="592">
        <f>[3]Demand!N932</f>
        <v>25.02</v>
      </c>
      <c r="N979" s="303">
        <f t="shared" si="1075"/>
        <v>300.24</v>
      </c>
      <c r="P979" s="1">
        <f t="shared" si="1064"/>
        <v>2023</v>
      </c>
      <c r="Q979" s="592">
        <f>[1]MW!S893</f>
        <v>25</v>
      </c>
      <c r="R979" s="592">
        <f>[1]MW!T893</f>
        <v>25</v>
      </c>
      <c r="S979" s="592">
        <f>[1]MW!U893</f>
        <v>25</v>
      </c>
      <c r="T979" s="592">
        <f>[1]MW!V893</f>
        <v>25</v>
      </c>
      <c r="U979" s="592">
        <f>[1]MW!W893</f>
        <v>25</v>
      </c>
      <c r="V979" s="592">
        <f>[1]MW!X893</f>
        <v>25</v>
      </c>
      <c r="W979" s="592">
        <f>[1]MW!Y893</f>
        <v>25</v>
      </c>
      <c r="X979" s="592">
        <f>[1]MW!Z893</f>
        <v>25</v>
      </c>
      <c r="Y979" s="592">
        <f>[1]MW!AA893</f>
        <v>25</v>
      </c>
      <c r="Z979" s="592">
        <f>[1]MW!AB893</f>
        <v>25</v>
      </c>
      <c r="AA979" s="592">
        <f>[1]MW!AC893</f>
        <v>25</v>
      </c>
      <c r="AB979" s="592">
        <f>[1]MW!AD893</f>
        <v>25</v>
      </c>
      <c r="AC979" s="303">
        <f t="shared" si="1076"/>
        <v>300</v>
      </c>
    </row>
    <row r="980" spans="1:118" ht="10.7" customHeight="1">
      <c r="A980" s="1">
        <f t="shared" si="1063"/>
        <v>2024</v>
      </c>
      <c r="B980" s="592">
        <f>[3]Demand!C933</f>
        <v>25.02</v>
      </c>
      <c r="C980" s="592">
        <f>[3]Demand!D933</f>
        <v>25.02</v>
      </c>
      <c r="D980" s="592">
        <f>[3]Demand!E933</f>
        <v>25.02</v>
      </c>
      <c r="E980" s="592">
        <f>[3]Demand!F933</f>
        <v>25.02</v>
      </c>
      <c r="F980" s="592">
        <f>[3]Demand!G933</f>
        <v>25.02</v>
      </c>
      <c r="G980" s="592">
        <f>[3]Demand!H933</f>
        <v>25.02</v>
      </c>
      <c r="H980" s="592">
        <f>[3]Demand!I933</f>
        <v>25.02</v>
      </c>
      <c r="I980" s="592">
        <f>[3]Demand!J933</f>
        <v>25.02</v>
      </c>
      <c r="J980" s="592">
        <f>[3]Demand!K933</f>
        <v>25.02</v>
      </c>
      <c r="K980" s="592">
        <f>[3]Demand!L933</f>
        <v>25.02</v>
      </c>
      <c r="L980" s="592">
        <f>[3]Demand!M933</f>
        <v>25.02</v>
      </c>
      <c r="M980" s="592">
        <f>[3]Demand!N933</f>
        <v>25.02</v>
      </c>
      <c r="N980" s="303">
        <f t="shared" si="1075"/>
        <v>300.24</v>
      </c>
      <c r="O980" s="355"/>
      <c r="P980" s="1">
        <f t="shared" si="1064"/>
        <v>2024</v>
      </c>
      <c r="Q980" s="592">
        <f>[1]MW!S894</f>
        <v>25</v>
      </c>
      <c r="R980" s="592">
        <f>[1]MW!T894</f>
        <v>25</v>
      </c>
      <c r="S980" s="592">
        <f>[1]MW!U894</f>
        <v>25</v>
      </c>
      <c r="T980" s="592">
        <f>[1]MW!V894</f>
        <v>25</v>
      </c>
      <c r="U980" s="592">
        <f>[1]MW!W894</f>
        <v>25</v>
      </c>
      <c r="V980" s="592">
        <f>[1]MW!X894</f>
        <v>25</v>
      </c>
      <c r="W980" s="592">
        <f>[1]MW!Y894</f>
        <v>25</v>
      </c>
      <c r="X980" s="592">
        <f>[1]MW!Z894</f>
        <v>25</v>
      </c>
      <c r="Y980" s="592">
        <f>[1]MW!AA894</f>
        <v>25</v>
      </c>
      <c r="Z980" s="592">
        <f>[1]MW!AB894</f>
        <v>25</v>
      </c>
      <c r="AA980" s="592">
        <f>[1]MW!AC894</f>
        <v>25</v>
      </c>
      <c r="AB980" s="592">
        <f>[1]MW!AD894</f>
        <v>25</v>
      </c>
      <c r="AC980" s="303">
        <f t="shared" si="1076"/>
        <v>300</v>
      </c>
    </row>
    <row r="981" spans="1:118" ht="10.7" customHeight="1">
      <c r="A981" s="1">
        <f t="shared" si="1063"/>
        <v>2025</v>
      </c>
      <c r="B981" s="592">
        <f>[3]Demand!C934</f>
        <v>25.02</v>
      </c>
      <c r="C981" s="592">
        <f>[3]Demand!D934</f>
        <v>25.02</v>
      </c>
      <c r="D981" s="592">
        <f>[3]Demand!E934</f>
        <v>25.02</v>
      </c>
      <c r="E981" s="592">
        <f>[3]Demand!F934</f>
        <v>25.02</v>
      </c>
      <c r="F981" s="592">
        <f>[3]Demand!G934</f>
        <v>25.02</v>
      </c>
      <c r="G981" s="592">
        <f>[3]Demand!H934</f>
        <v>25.02</v>
      </c>
      <c r="H981" s="592">
        <f>[3]Demand!I934</f>
        <v>25.02</v>
      </c>
      <c r="I981" s="592">
        <f>[3]Demand!J934</f>
        <v>25.02</v>
      </c>
      <c r="J981" s="592">
        <f>[3]Demand!K934</f>
        <v>25.02</v>
      </c>
      <c r="K981" s="592">
        <f>[3]Demand!L934</f>
        <v>25.02</v>
      </c>
      <c r="L981" s="592">
        <f>[3]Demand!M934</f>
        <v>25.02</v>
      </c>
      <c r="M981" s="592">
        <f>[3]Demand!N934</f>
        <v>25.02</v>
      </c>
      <c r="N981" s="303">
        <f t="shared" si="1075"/>
        <v>300.24</v>
      </c>
      <c r="O981" s="355"/>
      <c r="P981" s="1">
        <f t="shared" si="1064"/>
        <v>2025</v>
      </c>
      <c r="Q981" s="592">
        <f>[1]MW!S895</f>
        <v>25</v>
      </c>
      <c r="R981" s="592">
        <f>[1]MW!T895</f>
        <v>25</v>
      </c>
      <c r="S981" s="592">
        <f>[1]MW!U895</f>
        <v>25</v>
      </c>
      <c r="T981" s="592">
        <f>[1]MW!V895</f>
        <v>25</v>
      </c>
      <c r="U981" s="592">
        <f>[1]MW!W895</f>
        <v>25</v>
      </c>
      <c r="V981" s="592">
        <f>[1]MW!X895</f>
        <v>25</v>
      </c>
      <c r="W981" s="592">
        <f>[1]MW!Y895</f>
        <v>25</v>
      </c>
      <c r="X981" s="592">
        <f>[1]MW!Z895</f>
        <v>25</v>
      </c>
      <c r="Y981" s="592">
        <f>[1]MW!AA895</f>
        <v>25</v>
      </c>
      <c r="Z981" s="592">
        <f>[1]MW!AB895</f>
        <v>25</v>
      </c>
      <c r="AA981" s="592">
        <f>[1]MW!AC895</f>
        <v>25</v>
      </c>
      <c r="AB981" s="592">
        <f>[1]MW!AD895</f>
        <v>25</v>
      </c>
      <c r="AC981" s="303">
        <f t="shared" si="1076"/>
        <v>300</v>
      </c>
    </row>
    <row r="982" spans="1:118" ht="10.7" customHeight="1">
      <c r="A982" s="1">
        <f t="shared" si="1063"/>
        <v>2026</v>
      </c>
      <c r="B982" s="592">
        <f>[3]Demand!C935</f>
        <v>25.02</v>
      </c>
      <c r="C982" s="592">
        <f>[3]Demand!D935</f>
        <v>25.02</v>
      </c>
      <c r="D982" s="592">
        <f>[3]Demand!E935</f>
        <v>25.02</v>
      </c>
      <c r="E982" s="592">
        <f>[3]Demand!F935</f>
        <v>25.02</v>
      </c>
      <c r="F982" s="592">
        <f>[3]Demand!G935</f>
        <v>25.02</v>
      </c>
      <c r="G982" s="592">
        <f>[3]Demand!H935</f>
        <v>25.02</v>
      </c>
      <c r="H982" s="592">
        <f>[3]Demand!I935</f>
        <v>25.02</v>
      </c>
      <c r="I982" s="592">
        <f>[3]Demand!J935</f>
        <v>25.02</v>
      </c>
      <c r="J982" s="592">
        <f>[3]Demand!K935</f>
        <v>25.02</v>
      </c>
      <c r="K982" s="592">
        <f>[3]Demand!L935</f>
        <v>25.02</v>
      </c>
      <c r="L982" s="592">
        <f>[3]Demand!M935</f>
        <v>25.02</v>
      </c>
      <c r="M982" s="592">
        <f>[3]Demand!N935</f>
        <v>25.02</v>
      </c>
      <c r="N982" s="303">
        <f t="shared" si="1075"/>
        <v>300.24</v>
      </c>
      <c r="O982" s="355"/>
      <c r="P982" s="1">
        <f t="shared" si="1064"/>
        <v>2026</v>
      </c>
      <c r="Q982" s="592">
        <f>[1]MW!S896</f>
        <v>25</v>
      </c>
      <c r="R982" s="592">
        <f>[1]MW!T896</f>
        <v>25</v>
      </c>
      <c r="S982" s="592">
        <f>[1]MW!U896</f>
        <v>25</v>
      </c>
      <c r="T982" s="592">
        <f>[1]MW!V896</f>
        <v>25</v>
      </c>
      <c r="U982" s="592">
        <f>[1]MW!W896</f>
        <v>25</v>
      </c>
      <c r="V982" s="592">
        <f>[1]MW!X896</f>
        <v>25</v>
      </c>
      <c r="W982" s="592">
        <f>[1]MW!Y896</f>
        <v>25</v>
      </c>
      <c r="X982" s="592">
        <f>[1]MW!Z896</f>
        <v>25</v>
      </c>
      <c r="Y982" s="592">
        <f>[1]MW!AA896</f>
        <v>25</v>
      </c>
      <c r="Z982" s="592">
        <f>[1]MW!AB896</f>
        <v>25</v>
      </c>
      <c r="AA982" s="592">
        <f>[1]MW!AC896</f>
        <v>25</v>
      </c>
      <c r="AB982" s="592">
        <f>[1]MW!AD896</f>
        <v>25</v>
      </c>
      <c r="AC982" s="303">
        <f t="shared" si="1076"/>
        <v>300</v>
      </c>
      <c r="AG982" s="25"/>
    </row>
    <row r="983" spans="1:118" ht="10.7" customHeight="1">
      <c r="A983" s="1">
        <f t="shared" si="1063"/>
        <v>2027</v>
      </c>
      <c r="B983" s="592">
        <f>[3]Demand!C936</f>
        <v>25.02</v>
      </c>
      <c r="C983" s="592">
        <f>[3]Demand!D936</f>
        <v>25.02</v>
      </c>
      <c r="D983" s="592">
        <f>[3]Demand!E936</f>
        <v>25.02</v>
      </c>
      <c r="E983" s="592">
        <f>[3]Demand!F936</f>
        <v>25.02</v>
      </c>
      <c r="F983" s="592">
        <f>[3]Demand!G936</f>
        <v>25.02</v>
      </c>
      <c r="G983" s="592">
        <f>[3]Demand!H936</f>
        <v>25.02</v>
      </c>
      <c r="H983" s="592">
        <f>[3]Demand!I936</f>
        <v>25.02</v>
      </c>
      <c r="I983" s="592">
        <f>[3]Demand!J936</f>
        <v>25.02</v>
      </c>
      <c r="J983" s="592">
        <f>[3]Demand!K936</f>
        <v>25.02</v>
      </c>
      <c r="K983" s="592">
        <f>[3]Demand!L936</f>
        <v>25.02</v>
      </c>
      <c r="L983" s="592">
        <f>[3]Demand!M936</f>
        <v>25.02</v>
      </c>
      <c r="M983" s="592">
        <f>[3]Demand!N936</f>
        <v>25.02</v>
      </c>
      <c r="N983" s="303">
        <f t="shared" si="1075"/>
        <v>300.24</v>
      </c>
      <c r="O983" s="355"/>
      <c r="P983" s="1">
        <f t="shared" si="1064"/>
        <v>2027</v>
      </c>
      <c r="Q983" s="592">
        <f>[1]MW!S897</f>
        <v>25</v>
      </c>
      <c r="R983" s="592">
        <f>[1]MW!T897</f>
        <v>25</v>
      </c>
      <c r="S983" s="592">
        <f>[1]MW!U897</f>
        <v>25</v>
      </c>
      <c r="T983" s="592">
        <f>[1]MW!V897</f>
        <v>25</v>
      </c>
      <c r="U983" s="592">
        <f>[1]MW!W897</f>
        <v>25</v>
      </c>
      <c r="V983" s="592">
        <f>[1]MW!X897</f>
        <v>25</v>
      </c>
      <c r="W983" s="592">
        <f>[1]MW!Y897</f>
        <v>25</v>
      </c>
      <c r="X983" s="592">
        <f>[1]MW!Z897</f>
        <v>25</v>
      </c>
      <c r="Y983" s="592">
        <f>[1]MW!AA897</f>
        <v>25</v>
      </c>
      <c r="Z983" s="592">
        <f>[1]MW!AB897</f>
        <v>25</v>
      </c>
      <c r="AA983" s="592">
        <f>[1]MW!AC897</f>
        <v>25</v>
      </c>
      <c r="AB983" s="592">
        <f>[1]MW!AD897</f>
        <v>25</v>
      </c>
      <c r="AC983" s="303">
        <f t="shared" si="1076"/>
        <v>300</v>
      </c>
      <c r="AG983" s="25"/>
    </row>
    <row r="984" spans="1:118" ht="10.7" customHeight="1">
      <c r="A984" s="1">
        <f t="shared" si="1063"/>
        <v>2028</v>
      </c>
      <c r="B984" s="592">
        <f>[3]Demand!C937</f>
        <v>25.02</v>
      </c>
      <c r="C984" s="592">
        <f>[3]Demand!D937</f>
        <v>25.02</v>
      </c>
      <c r="D984" s="592">
        <f>[3]Demand!E937</f>
        <v>25.02</v>
      </c>
      <c r="E984" s="592">
        <f>[3]Demand!F937</f>
        <v>25.02</v>
      </c>
      <c r="F984" s="592">
        <f>[3]Demand!G937</f>
        <v>25.02</v>
      </c>
      <c r="G984" s="592">
        <f>[3]Demand!H937</f>
        <v>25.02</v>
      </c>
      <c r="H984" s="592">
        <f>[3]Demand!I937</f>
        <v>25.02</v>
      </c>
      <c r="I984" s="592">
        <f>[3]Demand!J937</f>
        <v>25.02</v>
      </c>
      <c r="J984" s="592">
        <f>[3]Demand!K937</f>
        <v>25.02</v>
      </c>
      <c r="K984" s="592">
        <f>[3]Demand!L937</f>
        <v>25.02</v>
      </c>
      <c r="L984" s="592">
        <f>[3]Demand!M937</f>
        <v>25.02</v>
      </c>
      <c r="M984" s="592">
        <f>[3]Demand!N937</f>
        <v>25.02</v>
      </c>
      <c r="N984" s="303">
        <f t="shared" si="1075"/>
        <v>300.24</v>
      </c>
      <c r="O984" s="355"/>
      <c r="P984" s="1">
        <f t="shared" si="1064"/>
        <v>2028</v>
      </c>
      <c r="Q984" s="592">
        <f>[1]MW!S898</f>
        <v>25</v>
      </c>
      <c r="R984" s="592">
        <f>[1]MW!T898</f>
        <v>25</v>
      </c>
      <c r="S984" s="592">
        <f>[1]MW!U898</f>
        <v>25</v>
      </c>
      <c r="T984" s="592">
        <f>[1]MW!V898</f>
        <v>25</v>
      </c>
      <c r="U984" s="592">
        <f>[1]MW!W898</f>
        <v>25</v>
      </c>
      <c r="V984" s="592">
        <f>[1]MW!X898</f>
        <v>25</v>
      </c>
      <c r="W984" s="592">
        <f>[1]MW!Y898</f>
        <v>25</v>
      </c>
      <c r="X984" s="592">
        <f>[1]MW!Z898</f>
        <v>25</v>
      </c>
      <c r="Y984" s="592">
        <f>[1]MW!AA898</f>
        <v>25</v>
      </c>
      <c r="Z984" s="592">
        <f>[1]MW!AB898</f>
        <v>25</v>
      </c>
      <c r="AA984" s="592">
        <f>[1]MW!AC898</f>
        <v>25</v>
      </c>
      <c r="AB984" s="592">
        <f>[1]MW!AD898</f>
        <v>25</v>
      </c>
      <c r="AC984" s="303">
        <f t="shared" si="1076"/>
        <v>300</v>
      </c>
      <c r="AG984" s="25"/>
    </row>
    <row r="985" spans="1:118" ht="10.7" customHeight="1">
      <c r="A985" s="1">
        <f t="shared" si="1063"/>
        <v>2029</v>
      </c>
      <c r="B985" s="592">
        <f>[3]Demand!C938</f>
        <v>25.02</v>
      </c>
      <c r="C985" s="592">
        <f>[3]Demand!D938</f>
        <v>25.02</v>
      </c>
      <c r="D985" s="592">
        <f>[3]Demand!E938</f>
        <v>25.02</v>
      </c>
      <c r="E985" s="592">
        <f>[3]Demand!F938</f>
        <v>25.02</v>
      </c>
      <c r="F985" s="592">
        <f>[3]Demand!G938</f>
        <v>25.02</v>
      </c>
      <c r="G985" s="592">
        <f>[3]Demand!H938</f>
        <v>25.02</v>
      </c>
      <c r="H985" s="592">
        <f>[3]Demand!I938</f>
        <v>25.02</v>
      </c>
      <c r="I985" s="592">
        <f>[3]Demand!J938</f>
        <v>25.02</v>
      </c>
      <c r="J985" s="592">
        <f>[3]Demand!K938</f>
        <v>25.02</v>
      </c>
      <c r="K985" s="592">
        <f>[3]Demand!L938</f>
        <v>25.02</v>
      </c>
      <c r="L985" s="592">
        <f>[3]Demand!M938</f>
        <v>25.02</v>
      </c>
      <c r="M985" s="592">
        <f>[3]Demand!N938</f>
        <v>25.02</v>
      </c>
      <c r="N985" s="303">
        <f t="shared" si="1075"/>
        <v>300.24</v>
      </c>
      <c r="O985" s="355"/>
      <c r="P985" s="1">
        <f t="shared" si="1064"/>
        <v>2029</v>
      </c>
      <c r="Q985" s="592">
        <f>[1]MW!S899</f>
        <v>25</v>
      </c>
      <c r="R985" s="592">
        <f>[1]MW!T899</f>
        <v>25</v>
      </c>
      <c r="S985" s="592">
        <f>[1]MW!U899</f>
        <v>25</v>
      </c>
      <c r="T985" s="592">
        <f>[1]MW!V899</f>
        <v>25</v>
      </c>
      <c r="U985" s="592">
        <f>[1]MW!W899</f>
        <v>25</v>
      </c>
      <c r="V985" s="592">
        <f>[1]MW!X899</f>
        <v>25</v>
      </c>
      <c r="W985" s="592">
        <f>[1]MW!Y899</f>
        <v>25</v>
      </c>
      <c r="X985" s="592">
        <f>[1]MW!Z899</f>
        <v>25</v>
      </c>
      <c r="Y985" s="592">
        <f>[1]MW!AA899</f>
        <v>25</v>
      </c>
      <c r="Z985" s="592">
        <f>[1]MW!AB899</f>
        <v>25</v>
      </c>
      <c r="AA985" s="592">
        <f>[1]MW!AC899</f>
        <v>25</v>
      </c>
      <c r="AB985" s="592">
        <f>[1]MW!AD899</f>
        <v>25</v>
      </c>
      <c r="AC985" s="303">
        <f t="shared" si="1076"/>
        <v>300</v>
      </c>
      <c r="AG985" s="25"/>
    </row>
    <row r="986" spans="1:118" ht="10.7" customHeight="1">
      <c r="A986" s="1">
        <f t="shared" si="1063"/>
        <v>2030</v>
      </c>
      <c r="B986" s="592">
        <f>[3]Demand!C939</f>
        <v>25.02</v>
      </c>
      <c r="C986" s="592">
        <f>[3]Demand!D939</f>
        <v>25.02</v>
      </c>
      <c r="D986" s="592">
        <f>[3]Demand!E939</f>
        <v>25.02</v>
      </c>
      <c r="E986" s="592">
        <f>[3]Demand!F939</f>
        <v>25.02</v>
      </c>
      <c r="F986" s="592">
        <f>[3]Demand!G939</f>
        <v>25.02</v>
      </c>
      <c r="G986" s="592">
        <f>[3]Demand!H939</f>
        <v>25.02</v>
      </c>
      <c r="H986" s="592">
        <f>[3]Demand!I939</f>
        <v>25.02</v>
      </c>
      <c r="I986" s="592">
        <f>[3]Demand!J939</f>
        <v>25.02</v>
      </c>
      <c r="J986" s="592">
        <f>[3]Demand!K939</f>
        <v>25.02</v>
      </c>
      <c r="K986" s="592">
        <f>[3]Demand!L939</f>
        <v>25.02</v>
      </c>
      <c r="L986" s="592">
        <f>[3]Demand!M939</f>
        <v>25.02</v>
      </c>
      <c r="M986" s="592">
        <f>[3]Demand!N939</f>
        <v>25.02</v>
      </c>
      <c r="N986" s="303">
        <f t="shared" si="1075"/>
        <v>300.24</v>
      </c>
      <c r="O986" s="355"/>
      <c r="P986" s="1">
        <f t="shared" si="1064"/>
        <v>2030</v>
      </c>
      <c r="Q986" s="592">
        <f>[1]MW!S900</f>
        <v>25</v>
      </c>
      <c r="R986" s="592">
        <f>[1]MW!T900</f>
        <v>25</v>
      </c>
      <c r="S986" s="592">
        <f>[1]MW!U900</f>
        <v>25</v>
      </c>
      <c r="T986" s="592">
        <f>[1]MW!V900</f>
        <v>25</v>
      </c>
      <c r="U986" s="592">
        <f>[1]MW!W900</f>
        <v>25</v>
      </c>
      <c r="V986" s="592">
        <f>[1]MW!X900</f>
        <v>25</v>
      </c>
      <c r="W986" s="592">
        <f>[1]MW!Y900</f>
        <v>25</v>
      </c>
      <c r="X986" s="592">
        <f>[1]MW!Z900</f>
        <v>25</v>
      </c>
      <c r="Y986" s="592">
        <f>[1]MW!AA900</f>
        <v>25</v>
      </c>
      <c r="Z986" s="592">
        <f>[1]MW!AB900</f>
        <v>25</v>
      </c>
      <c r="AA986" s="592">
        <f>[1]MW!AC900</f>
        <v>25</v>
      </c>
      <c r="AB986" s="592">
        <f>[1]MW!AD900</f>
        <v>25</v>
      </c>
      <c r="AC986" s="303">
        <f t="shared" si="1076"/>
        <v>300</v>
      </c>
      <c r="AG986" s="25"/>
    </row>
    <row r="987" spans="1:118" ht="10.7" customHeight="1">
      <c r="A987" s="1">
        <f t="shared" si="1063"/>
        <v>2031</v>
      </c>
      <c r="B987" s="592">
        <f>[3]Demand!C940</f>
        <v>25.02</v>
      </c>
      <c r="C987" s="592">
        <f>[3]Demand!D940</f>
        <v>25.02</v>
      </c>
      <c r="D987" s="592">
        <f>[3]Demand!E940</f>
        <v>25.02</v>
      </c>
      <c r="E987" s="592">
        <f>[3]Demand!F940</f>
        <v>25.02</v>
      </c>
      <c r="F987" s="592">
        <f>[3]Demand!G940</f>
        <v>25.02</v>
      </c>
      <c r="G987" s="592">
        <f>[3]Demand!H940</f>
        <v>25.02</v>
      </c>
      <c r="H987" s="592">
        <f>[3]Demand!I940</f>
        <v>25.02</v>
      </c>
      <c r="I987" s="592">
        <f>[3]Demand!J940</f>
        <v>25.02</v>
      </c>
      <c r="J987" s="592">
        <f>[3]Demand!K940</f>
        <v>25.02</v>
      </c>
      <c r="K987" s="592">
        <f>[3]Demand!L940</f>
        <v>25.02</v>
      </c>
      <c r="L987" s="592">
        <f>[3]Demand!M940</f>
        <v>25.02</v>
      </c>
      <c r="M987" s="592">
        <f>[3]Demand!N940</f>
        <v>25.02</v>
      </c>
      <c r="N987" s="303">
        <f t="shared" si="1075"/>
        <v>300.24</v>
      </c>
      <c r="O987" s="355"/>
      <c r="P987" s="1">
        <f t="shared" si="1064"/>
        <v>2031</v>
      </c>
      <c r="Q987" s="592">
        <f>[1]MW!S901</f>
        <v>25</v>
      </c>
      <c r="R987" s="592">
        <f>[1]MW!T901</f>
        <v>25</v>
      </c>
      <c r="S987" s="592">
        <f>[1]MW!U901</f>
        <v>25</v>
      </c>
      <c r="T987" s="592">
        <f>[1]MW!V901</f>
        <v>25</v>
      </c>
      <c r="U987" s="592">
        <f>[1]MW!W901</f>
        <v>25</v>
      </c>
      <c r="V987" s="592">
        <f>[1]MW!X901</f>
        <v>25</v>
      </c>
      <c r="W987" s="592">
        <f>[1]MW!Y901</f>
        <v>25</v>
      </c>
      <c r="X987" s="592">
        <f>[1]MW!Z901</f>
        <v>25</v>
      </c>
      <c r="Y987" s="592">
        <f>[1]MW!AA901</f>
        <v>25</v>
      </c>
      <c r="Z987" s="592">
        <f>[1]MW!AB901</f>
        <v>25</v>
      </c>
      <c r="AA987" s="592">
        <f>[1]MW!AC901</f>
        <v>25</v>
      </c>
      <c r="AB987" s="592">
        <f>[1]MW!AD901</f>
        <v>25</v>
      </c>
      <c r="AC987" s="303">
        <f t="shared" si="1076"/>
        <v>300</v>
      </c>
      <c r="AG987" s="25"/>
    </row>
    <row r="988" spans="1:118" ht="10.7" customHeight="1">
      <c r="A988" s="1">
        <f t="shared" si="1063"/>
        <v>2032</v>
      </c>
      <c r="B988" s="592">
        <f>[3]Demand!C941</f>
        <v>25.02</v>
      </c>
      <c r="C988" s="592">
        <f>[3]Demand!D941</f>
        <v>25.02</v>
      </c>
      <c r="D988" s="592">
        <f>[3]Demand!E941</f>
        <v>25.02</v>
      </c>
      <c r="E988" s="592">
        <f>[3]Demand!F941</f>
        <v>25.02</v>
      </c>
      <c r="F988" s="592">
        <f>[3]Demand!G941</f>
        <v>25.02</v>
      </c>
      <c r="G988" s="592">
        <f>[3]Demand!H941</f>
        <v>25.02</v>
      </c>
      <c r="H988" s="592">
        <f>[3]Demand!I941</f>
        <v>25.02</v>
      </c>
      <c r="I988" s="592">
        <f>[3]Demand!J941</f>
        <v>25.02</v>
      </c>
      <c r="J988" s="592">
        <f>[3]Demand!K941</f>
        <v>25.02</v>
      </c>
      <c r="K988" s="592">
        <f>[3]Demand!L941</f>
        <v>25.02</v>
      </c>
      <c r="L988" s="592">
        <f>[3]Demand!M941</f>
        <v>25.02</v>
      </c>
      <c r="M988" s="592">
        <f>[3]Demand!N941</f>
        <v>25.02</v>
      </c>
      <c r="N988" s="303">
        <f t="shared" si="1075"/>
        <v>300.24</v>
      </c>
      <c r="P988" s="1">
        <f t="shared" si="1064"/>
        <v>2032</v>
      </c>
      <c r="Q988" s="592">
        <f>[1]MW!S902</f>
        <v>25</v>
      </c>
      <c r="R988" s="592">
        <f>[1]MW!T902</f>
        <v>25</v>
      </c>
      <c r="S988" s="592">
        <f>[1]MW!U902</f>
        <v>25</v>
      </c>
      <c r="T988" s="592">
        <f>[1]MW!V902</f>
        <v>25</v>
      </c>
      <c r="U988" s="592">
        <f>[1]MW!W902</f>
        <v>25</v>
      </c>
      <c r="V988" s="592">
        <f>[1]MW!X902</f>
        <v>25</v>
      </c>
      <c r="W988" s="592">
        <f>[1]MW!Y902</f>
        <v>25</v>
      </c>
      <c r="X988" s="592">
        <f>[1]MW!Z902</f>
        <v>25</v>
      </c>
      <c r="Y988" s="592">
        <f>[1]MW!AA902</f>
        <v>25</v>
      </c>
      <c r="Z988" s="592">
        <f>[1]MW!AB902</f>
        <v>25</v>
      </c>
      <c r="AA988" s="592">
        <f>[1]MW!AC902</f>
        <v>25</v>
      </c>
      <c r="AB988" s="592">
        <f>[1]MW!AD902</f>
        <v>25</v>
      </c>
      <c r="AC988" s="303">
        <f t="shared" si="1076"/>
        <v>300</v>
      </c>
      <c r="AG988" s="25"/>
    </row>
    <row r="989" spans="1:118" ht="10.7" customHeight="1">
      <c r="A989" s="1">
        <f t="shared" si="1063"/>
        <v>2033</v>
      </c>
      <c r="B989" s="592">
        <f>[3]Demand!C942</f>
        <v>25.02</v>
      </c>
      <c r="C989" s="592">
        <f>[3]Demand!D942</f>
        <v>25.02</v>
      </c>
      <c r="D989" s="592">
        <f>[3]Demand!E942</f>
        <v>25.02</v>
      </c>
      <c r="E989" s="592">
        <f>[3]Demand!F942</f>
        <v>25.02</v>
      </c>
      <c r="F989" s="592">
        <f>[3]Demand!G942</f>
        <v>25.02</v>
      </c>
      <c r="G989" s="592">
        <f>[3]Demand!H942</f>
        <v>25.02</v>
      </c>
      <c r="H989" s="592">
        <f>[3]Demand!I942</f>
        <v>25.02</v>
      </c>
      <c r="I989" s="592">
        <f>[3]Demand!J942</f>
        <v>25.02</v>
      </c>
      <c r="J989" s="592">
        <f>[3]Demand!K942</f>
        <v>25.02</v>
      </c>
      <c r="K989" s="592">
        <f>[3]Demand!L942</f>
        <v>25.02</v>
      </c>
      <c r="L989" s="592">
        <f>[3]Demand!M942</f>
        <v>25.02</v>
      </c>
      <c r="M989" s="592">
        <f>[3]Demand!N942</f>
        <v>25.02</v>
      </c>
      <c r="N989" s="303">
        <f t="shared" si="1075"/>
        <v>300.24</v>
      </c>
      <c r="P989" s="1">
        <f t="shared" si="1064"/>
        <v>2033</v>
      </c>
      <c r="Q989" s="592">
        <f>[1]MW!S903</f>
        <v>25</v>
      </c>
      <c r="R989" s="592">
        <f>[1]MW!T903</f>
        <v>25</v>
      </c>
      <c r="S989" s="592">
        <f>[1]MW!U903</f>
        <v>25</v>
      </c>
      <c r="T989" s="592">
        <f>[1]MW!V903</f>
        <v>25</v>
      </c>
      <c r="U989" s="592">
        <f>[1]MW!W903</f>
        <v>25</v>
      </c>
      <c r="V989" s="592">
        <f>[1]MW!X903</f>
        <v>25</v>
      </c>
      <c r="W989" s="592">
        <f>[1]MW!Y903</f>
        <v>25</v>
      </c>
      <c r="X989" s="592">
        <f>[1]MW!Z903</f>
        <v>25</v>
      </c>
      <c r="Y989" s="592">
        <f>[1]MW!AA903</f>
        <v>25</v>
      </c>
      <c r="Z989" s="592">
        <f>[1]MW!AB903</f>
        <v>25</v>
      </c>
      <c r="AA989" s="592">
        <f>[1]MW!AC903</f>
        <v>25</v>
      </c>
      <c r="AB989" s="592">
        <f>[1]MW!AD903</f>
        <v>25</v>
      </c>
      <c r="AC989" s="303">
        <f t="shared" si="1076"/>
        <v>300</v>
      </c>
      <c r="AG989" s="25"/>
      <c r="AH989" s="25"/>
    </row>
    <row r="990" spans="1:118" ht="10.7" customHeight="1">
      <c r="A990" s="1">
        <f t="shared" si="1063"/>
        <v>2034</v>
      </c>
      <c r="B990" s="592">
        <f>[3]Demand!C943</f>
        <v>25.02</v>
      </c>
      <c r="C990" s="592">
        <f>[3]Demand!D943</f>
        <v>25.02</v>
      </c>
      <c r="D990" s="592">
        <f>[3]Demand!E943</f>
        <v>25.02</v>
      </c>
      <c r="E990" s="592">
        <f>[3]Demand!F943</f>
        <v>25.02</v>
      </c>
      <c r="F990" s="592">
        <f>[3]Demand!G943</f>
        <v>25.02</v>
      </c>
      <c r="G990" s="592">
        <f>[3]Demand!H943</f>
        <v>25.02</v>
      </c>
      <c r="H990" s="592">
        <f>[3]Demand!I943</f>
        <v>25.02</v>
      </c>
      <c r="I990" s="592">
        <f>[3]Demand!J943</f>
        <v>25.02</v>
      </c>
      <c r="J990" s="592">
        <f>[3]Demand!K943</f>
        <v>25.02</v>
      </c>
      <c r="K990" s="592">
        <f>[3]Demand!L943</f>
        <v>25.02</v>
      </c>
      <c r="L990" s="592">
        <f>[3]Demand!M943</f>
        <v>25.02</v>
      </c>
      <c r="M990" s="592">
        <f>[3]Demand!N943</f>
        <v>25.02</v>
      </c>
      <c r="N990" s="303">
        <f t="shared" si="1075"/>
        <v>300.24</v>
      </c>
      <c r="P990" s="1">
        <f t="shared" si="1064"/>
        <v>2034</v>
      </c>
      <c r="Q990" s="592">
        <f>[1]MW!S904</f>
        <v>25</v>
      </c>
      <c r="R990" s="592">
        <f>[1]MW!T904</f>
        <v>25</v>
      </c>
      <c r="S990" s="592">
        <f>[1]MW!U904</f>
        <v>25</v>
      </c>
      <c r="T990" s="592">
        <f>[1]MW!V904</f>
        <v>25</v>
      </c>
      <c r="U990" s="592">
        <f>[1]MW!W904</f>
        <v>25</v>
      </c>
      <c r="V990" s="592">
        <f>[1]MW!X904</f>
        <v>25</v>
      </c>
      <c r="W990" s="592">
        <f>[1]MW!Y904</f>
        <v>25</v>
      </c>
      <c r="X990" s="592">
        <f>[1]MW!Z904</f>
        <v>25</v>
      </c>
      <c r="Y990" s="592">
        <f>[1]MW!AA904</f>
        <v>25</v>
      </c>
      <c r="Z990" s="592">
        <f>[1]MW!AB904</f>
        <v>25</v>
      </c>
      <c r="AA990" s="592">
        <f>[1]MW!AC904</f>
        <v>25</v>
      </c>
      <c r="AB990" s="592">
        <f>[1]MW!AD904</f>
        <v>25</v>
      </c>
      <c r="AC990" s="303">
        <f t="shared" si="1076"/>
        <v>300</v>
      </c>
      <c r="AG990" s="25"/>
      <c r="AH990" s="25"/>
    </row>
    <row r="991" spans="1:118" ht="10.7" customHeight="1">
      <c r="A991" s="1">
        <f t="shared" si="1063"/>
        <v>2035</v>
      </c>
      <c r="B991" s="592">
        <f>[3]Demand!C944</f>
        <v>25.02</v>
      </c>
      <c r="C991" s="592">
        <f>[3]Demand!D944</f>
        <v>25.02</v>
      </c>
      <c r="D991" s="592">
        <f>[3]Demand!E944</f>
        <v>25.02</v>
      </c>
      <c r="E991" s="592">
        <f>[3]Demand!F944</f>
        <v>25.02</v>
      </c>
      <c r="F991" s="592">
        <f>[3]Demand!G944</f>
        <v>25.02</v>
      </c>
      <c r="G991" s="592">
        <f>[3]Demand!H944</f>
        <v>25.02</v>
      </c>
      <c r="H991" s="592">
        <f>[3]Demand!I944</f>
        <v>25.02</v>
      </c>
      <c r="I991" s="592">
        <f>[3]Demand!J944</f>
        <v>25.02</v>
      </c>
      <c r="J991" s="592">
        <f>[3]Demand!K944</f>
        <v>25.02</v>
      </c>
      <c r="K991" s="592">
        <f>[3]Demand!L944</f>
        <v>25.02</v>
      </c>
      <c r="L991" s="592">
        <f>[3]Demand!M944</f>
        <v>25.02</v>
      </c>
      <c r="M991" s="592">
        <f>[3]Demand!N944</f>
        <v>25.02</v>
      </c>
      <c r="N991" s="303">
        <f t="shared" si="1075"/>
        <v>300.24</v>
      </c>
      <c r="P991" s="1">
        <f t="shared" si="1064"/>
        <v>2035</v>
      </c>
      <c r="Q991" s="592">
        <f>[1]MW!S905</f>
        <v>25</v>
      </c>
      <c r="R991" s="592">
        <f>[1]MW!T905</f>
        <v>25</v>
      </c>
      <c r="S991" s="592">
        <f>[1]MW!U905</f>
        <v>25</v>
      </c>
      <c r="T991" s="592">
        <f>[1]MW!V905</f>
        <v>25</v>
      </c>
      <c r="U991" s="592">
        <f>[1]MW!W905</f>
        <v>25</v>
      </c>
      <c r="V991" s="592">
        <f>[1]MW!X905</f>
        <v>25</v>
      </c>
      <c r="W991" s="592">
        <f>[1]MW!Y905</f>
        <v>25</v>
      </c>
      <c r="X991" s="592">
        <f>[1]MW!Z905</f>
        <v>25</v>
      </c>
      <c r="Y991" s="592">
        <f>[1]MW!AA905</f>
        <v>25</v>
      </c>
      <c r="Z991" s="592">
        <f>[1]MW!AB905</f>
        <v>25</v>
      </c>
      <c r="AA991" s="592">
        <f>[1]MW!AC905</f>
        <v>25</v>
      </c>
      <c r="AB991" s="592">
        <f>[1]MW!AD905</f>
        <v>25</v>
      </c>
      <c r="AC991" s="303">
        <f t="shared" si="1076"/>
        <v>300</v>
      </c>
      <c r="AG991" s="25"/>
      <c r="AH991" s="25"/>
    </row>
    <row r="992" spans="1:118" ht="10.7" customHeight="1">
      <c r="A992" s="1">
        <f t="shared" si="1063"/>
        <v>2036</v>
      </c>
      <c r="B992" s="592">
        <f>[3]Demand!C945</f>
        <v>25.02</v>
      </c>
      <c r="C992" s="592">
        <f>[3]Demand!D945</f>
        <v>25.02</v>
      </c>
      <c r="D992" s="592">
        <f>[3]Demand!E945</f>
        <v>25.02</v>
      </c>
      <c r="E992" s="592">
        <f>[3]Demand!F945</f>
        <v>25.02</v>
      </c>
      <c r="F992" s="592">
        <f>[3]Demand!G945</f>
        <v>25.02</v>
      </c>
      <c r="G992" s="592">
        <f>[3]Demand!H945</f>
        <v>25.02</v>
      </c>
      <c r="H992" s="592">
        <f>[3]Demand!I945</f>
        <v>25.02</v>
      </c>
      <c r="I992" s="592">
        <f>[3]Demand!J945</f>
        <v>25.02</v>
      </c>
      <c r="J992" s="592">
        <f>[3]Demand!K945</f>
        <v>25.02</v>
      </c>
      <c r="K992" s="592">
        <f>[3]Demand!L945</f>
        <v>25.02</v>
      </c>
      <c r="L992" s="592">
        <f>[3]Demand!M945</f>
        <v>25.02</v>
      </c>
      <c r="M992" s="592">
        <f>[3]Demand!N945</f>
        <v>25.02</v>
      </c>
      <c r="N992" s="303">
        <f t="shared" si="1075"/>
        <v>300.24</v>
      </c>
      <c r="P992" s="1">
        <f t="shared" si="1064"/>
        <v>2036</v>
      </c>
      <c r="Q992" s="592">
        <f>[1]MW!S906</f>
        <v>25</v>
      </c>
      <c r="R992" s="592">
        <f>[1]MW!T906</f>
        <v>25</v>
      </c>
      <c r="S992" s="592">
        <f>[1]MW!U906</f>
        <v>25</v>
      </c>
      <c r="T992" s="592">
        <f>[1]MW!V906</f>
        <v>25</v>
      </c>
      <c r="U992" s="592">
        <f>[1]MW!W906</f>
        <v>25</v>
      </c>
      <c r="V992" s="592">
        <f>[1]MW!X906</f>
        <v>25</v>
      </c>
      <c r="W992" s="592">
        <f>[1]MW!Y906</f>
        <v>25</v>
      </c>
      <c r="X992" s="592">
        <f>[1]MW!Z906</f>
        <v>25</v>
      </c>
      <c r="Y992" s="592">
        <f>[1]MW!AA906</f>
        <v>25</v>
      </c>
      <c r="Z992" s="592">
        <f>[1]MW!AB906</f>
        <v>25</v>
      </c>
      <c r="AA992" s="592">
        <f>[1]MW!AC906</f>
        <v>25</v>
      </c>
      <c r="AB992" s="592">
        <f>[1]MW!AD906</f>
        <v>25</v>
      </c>
      <c r="AC992" s="303">
        <f t="shared" si="1076"/>
        <v>300</v>
      </c>
      <c r="AG992" s="29"/>
      <c r="AH992" s="29"/>
    </row>
    <row r="993" spans="1:118" ht="10.7" customHeight="1">
      <c r="A993" s="1">
        <f t="shared" si="1063"/>
        <v>2037</v>
      </c>
      <c r="B993" s="592">
        <f>[3]Demand!C946</f>
        <v>25.02</v>
      </c>
      <c r="C993" s="592">
        <f>[3]Demand!D946</f>
        <v>25.02</v>
      </c>
      <c r="D993" s="592">
        <f>[3]Demand!E946</f>
        <v>25.02</v>
      </c>
      <c r="E993" s="592">
        <f>[3]Demand!F946</f>
        <v>25.02</v>
      </c>
      <c r="F993" s="592">
        <f>[3]Demand!G946</f>
        <v>25.02</v>
      </c>
      <c r="G993" s="592">
        <f>[3]Demand!H946</f>
        <v>25.02</v>
      </c>
      <c r="H993" s="592">
        <f>[3]Demand!I946</f>
        <v>25.02</v>
      </c>
      <c r="I993" s="592">
        <f>[3]Demand!J946</f>
        <v>25.02</v>
      </c>
      <c r="J993" s="592">
        <f>[3]Demand!K946</f>
        <v>25.02</v>
      </c>
      <c r="K993" s="592">
        <f>[3]Demand!L946</f>
        <v>25.02</v>
      </c>
      <c r="L993" s="592">
        <f>[3]Demand!M946</f>
        <v>25.02</v>
      </c>
      <c r="M993" s="592">
        <f>[3]Demand!N946</f>
        <v>25.02</v>
      </c>
      <c r="N993" s="303">
        <f t="shared" si="1075"/>
        <v>300.24</v>
      </c>
      <c r="P993" s="1">
        <f t="shared" si="1064"/>
        <v>2037</v>
      </c>
      <c r="Q993" s="592">
        <f>[1]MW!S907</f>
        <v>25</v>
      </c>
      <c r="R993" s="592">
        <f>[1]MW!T907</f>
        <v>25</v>
      </c>
      <c r="S993" s="592">
        <f>[1]MW!U907</f>
        <v>25</v>
      </c>
      <c r="T993" s="592">
        <f>[1]MW!V907</f>
        <v>25</v>
      </c>
      <c r="U993" s="592">
        <f>[1]MW!W907</f>
        <v>25</v>
      </c>
      <c r="V993" s="592">
        <f>[1]MW!X907</f>
        <v>25</v>
      </c>
      <c r="W993" s="592">
        <f>[1]MW!Y907</f>
        <v>25</v>
      </c>
      <c r="X993" s="592">
        <f>[1]MW!Z907</f>
        <v>25</v>
      </c>
      <c r="Y993" s="592">
        <f>[1]MW!AA907</f>
        <v>25</v>
      </c>
      <c r="Z993" s="592">
        <f>[1]MW!AB907</f>
        <v>25</v>
      </c>
      <c r="AA993" s="592">
        <f>[1]MW!AC907</f>
        <v>25</v>
      </c>
      <c r="AB993" s="592">
        <f>[1]MW!AD907</f>
        <v>25</v>
      </c>
      <c r="AC993" s="303">
        <f t="shared" si="1076"/>
        <v>300</v>
      </c>
      <c r="AG993" s="29"/>
      <c r="AH993" s="66"/>
    </row>
    <row r="994" spans="1:118" ht="10.7" customHeight="1">
      <c r="A994" s="1">
        <f t="shared" si="1063"/>
        <v>2038</v>
      </c>
      <c r="B994" s="592">
        <f>[3]Demand!C947</f>
        <v>25.02</v>
      </c>
      <c r="C994" s="592">
        <f>[3]Demand!D947</f>
        <v>25.02</v>
      </c>
      <c r="D994" s="592">
        <f>[3]Demand!E947</f>
        <v>25.02</v>
      </c>
      <c r="E994" s="592">
        <f>[3]Demand!F947</f>
        <v>25.02</v>
      </c>
      <c r="F994" s="592">
        <f>[3]Demand!G947</f>
        <v>25.02</v>
      </c>
      <c r="G994" s="592">
        <f>[3]Demand!H947</f>
        <v>25.02</v>
      </c>
      <c r="H994" s="592">
        <f>[3]Demand!I947</f>
        <v>25.02</v>
      </c>
      <c r="I994" s="592">
        <f>[3]Demand!J947</f>
        <v>25.02</v>
      </c>
      <c r="J994" s="592">
        <f>[3]Demand!K947</f>
        <v>25.02</v>
      </c>
      <c r="K994" s="592">
        <f>[3]Demand!L947</f>
        <v>25.02</v>
      </c>
      <c r="L994" s="592">
        <f>[3]Demand!M947</f>
        <v>25.02</v>
      </c>
      <c r="M994" s="592">
        <f>[3]Demand!N947</f>
        <v>25.02</v>
      </c>
      <c r="N994" s="303">
        <f t="shared" si="1075"/>
        <v>300.24</v>
      </c>
      <c r="P994" s="1">
        <f t="shared" si="1064"/>
        <v>2038</v>
      </c>
      <c r="Q994" s="592">
        <f>[1]MW!S908</f>
        <v>25</v>
      </c>
      <c r="R994" s="592">
        <f>[1]MW!T908</f>
        <v>25</v>
      </c>
      <c r="S994" s="592">
        <f>[1]MW!U908</f>
        <v>25</v>
      </c>
      <c r="T994" s="592">
        <f>[1]MW!V908</f>
        <v>25</v>
      </c>
      <c r="U994" s="592">
        <f>[1]MW!W908</f>
        <v>25</v>
      </c>
      <c r="V994" s="592">
        <f>[1]MW!X908</f>
        <v>25</v>
      </c>
      <c r="W994" s="592">
        <f>[1]MW!Y908</f>
        <v>25</v>
      </c>
      <c r="X994" s="592">
        <f>[1]MW!Z908</f>
        <v>25</v>
      </c>
      <c r="Y994" s="592">
        <f>[1]MW!AA908</f>
        <v>25</v>
      </c>
      <c r="Z994" s="592">
        <f>[1]MW!AB908</f>
        <v>25</v>
      </c>
      <c r="AA994" s="592">
        <f>[1]MW!AC908</f>
        <v>25</v>
      </c>
      <c r="AB994" s="592">
        <f>[1]MW!AD908</f>
        <v>25</v>
      </c>
      <c r="AC994" s="303">
        <f t="shared" si="1076"/>
        <v>300</v>
      </c>
      <c r="AG994" s="355"/>
    </row>
    <row r="995" spans="1:118" ht="10.7" customHeight="1">
      <c r="A995" s="1">
        <f t="shared" si="1063"/>
        <v>2039</v>
      </c>
      <c r="B995" s="592">
        <f>[3]Demand!C948</f>
        <v>25.02</v>
      </c>
      <c r="C995" s="592">
        <f>[3]Demand!D948</f>
        <v>25.02</v>
      </c>
      <c r="D995" s="592">
        <f>[3]Demand!E948</f>
        <v>25.02</v>
      </c>
      <c r="E995" s="592">
        <f>[3]Demand!F948</f>
        <v>25.02</v>
      </c>
      <c r="F995" s="592">
        <f>[3]Demand!G948</f>
        <v>25.02</v>
      </c>
      <c r="G995" s="592">
        <f>[3]Demand!H948</f>
        <v>25.02</v>
      </c>
      <c r="H995" s="592">
        <f>[3]Demand!I948</f>
        <v>25.02</v>
      </c>
      <c r="I995" s="592">
        <f>[3]Demand!J948</f>
        <v>25.02</v>
      </c>
      <c r="J995" s="592">
        <f>[3]Demand!K948</f>
        <v>25.02</v>
      </c>
      <c r="K995" s="592">
        <f>[3]Demand!L948</f>
        <v>25.02</v>
      </c>
      <c r="L995" s="592">
        <f>[3]Demand!M948</f>
        <v>25.02</v>
      </c>
      <c r="M995" s="592">
        <f>[3]Demand!N948</f>
        <v>25.02</v>
      </c>
      <c r="N995" s="303">
        <f t="shared" si="1075"/>
        <v>300.24</v>
      </c>
      <c r="O995" s="26"/>
      <c r="P995" s="1">
        <f t="shared" si="1064"/>
        <v>2039</v>
      </c>
      <c r="Q995" s="592">
        <f>[1]MW!S909</f>
        <v>25</v>
      </c>
      <c r="R995" s="592">
        <f>[1]MW!T909</f>
        <v>25</v>
      </c>
      <c r="S995" s="592">
        <f>[1]MW!U909</f>
        <v>25</v>
      </c>
      <c r="T995" s="592">
        <f>[1]MW!V909</f>
        <v>25</v>
      </c>
      <c r="U995" s="592">
        <f>[1]MW!W909</f>
        <v>25</v>
      </c>
      <c r="V995" s="592">
        <f>[1]MW!X909</f>
        <v>25</v>
      </c>
      <c r="W995" s="592">
        <f>[1]MW!Y909</f>
        <v>25</v>
      </c>
      <c r="X995" s="592">
        <f>[1]MW!Z909</f>
        <v>25</v>
      </c>
      <c r="Y995" s="592">
        <f>[1]MW!AA909</f>
        <v>25</v>
      </c>
      <c r="Z995" s="592">
        <f>[1]MW!AB909</f>
        <v>25</v>
      </c>
      <c r="AA995" s="592">
        <f>[1]MW!AC909</f>
        <v>25</v>
      </c>
      <c r="AB995" s="592">
        <f>[1]MW!AD909</f>
        <v>25</v>
      </c>
      <c r="AC995" s="303">
        <f t="shared" si="1076"/>
        <v>300</v>
      </c>
      <c r="AG995" s="355"/>
    </row>
    <row r="996" spans="1:118" ht="10.7" customHeight="1">
      <c r="A996" s="1">
        <f t="shared" si="1063"/>
        <v>2040</v>
      </c>
      <c r="B996" s="592">
        <f>[3]Demand!C949</f>
        <v>25.02</v>
      </c>
      <c r="C996" s="592">
        <f>[3]Demand!D949</f>
        <v>25.02</v>
      </c>
      <c r="D996" s="592">
        <f>[3]Demand!E949</f>
        <v>25.02</v>
      </c>
      <c r="E996" s="592">
        <f>[3]Demand!F949</f>
        <v>25.02</v>
      </c>
      <c r="F996" s="592">
        <f>[3]Demand!G949</f>
        <v>25.02</v>
      </c>
      <c r="G996" s="592">
        <f>[3]Demand!H949</f>
        <v>25.02</v>
      </c>
      <c r="H996" s="592">
        <f>[3]Demand!I949</f>
        <v>25.02</v>
      </c>
      <c r="I996" s="592">
        <f>[3]Demand!J949</f>
        <v>25.02</v>
      </c>
      <c r="J996" s="592">
        <f>[3]Demand!K949</f>
        <v>25.02</v>
      </c>
      <c r="K996" s="592">
        <f>[3]Demand!L949</f>
        <v>25.02</v>
      </c>
      <c r="L996" s="592">
        <f>[3]Demand!M949</f>
        <v>25.02</v>
      </c>
      <c r="M996" s="592">
        <f>[3]Demand!N949</f>
        <v>25.02</v>
      </c>
      <c r="N996" s="303">
        <f t="shared" si="1075"/>
        <v>300.24</v>
      </c>
      <c r="P996" s="1">
        <f t="shared" si="1064"/>
        <v>2040</v>
      </c>
      <c r="Q996" s="592">
        <f>[1]MW!S910</f>
        <v>25</v>
      </c>
      <c r="R996" s="592">
        <f>[1]MW!T910</f>
        <v>25</v>
      </c>
      <c r="S996" s="592">
        <f>[1]MW!U910</f>
        <v>25</v>
      </c>
      <c r="T996" s="592">
        <f>[1]MW!V910</f>
        <v>25</v>
      </c>
      <c r="U996" s="592">
        <f>[1]MW!W910</f>
        <v>25</v>
      </c>
      <c r="V996" s="592">
        <f>[1]MW!X910</f>
        <v>25</v>
      </c>
      <c r="W996" s="592">
        <f>[1]MW!Y910</f>
        <v>25</v>
      </c>
      <c r="X996" s="592">
        <f>[1]MW!Z910</f>
        <v>25</v>
      </c>
      <c r="Y996" s="592">
        <f>[1]MW!AA910</f>
        <v>25</v>
      </c>
      <c r="Z996" s="592">
        <f>[1]MW!AB910</f>
        <v>25</v>
      </c>
      <c r="AA996" s="592">
        <f>[1]MW!AC910</f>
        <v>25</v>
      </c>
      <c r="AB996" s="592">
        <f>[1]MW!AD910</f>
        <v>25</v>
      </c>
      <c r="AC996" s="303">
        <f t="shared" si="1076"/>
        <v>300</v>
      </c>
      <c r="AG996" s="355"/>
    </row>
    <row r="997" spans="1:118" ht="10.7" customHeight="1">
      <c r="A997" s="1">
        <f t="shared" si="1063"/>
        <v>2041</v>
      </c>
      <c r="P997" s="1">
        <f t="shared" si="1064"/>
        <v>2041</v>
      </c>
      <c r="Q997" s="592">
        <f>[1]MW!S911</f>
        <v>25</v>
      </c>
      <c r="AG997" s="355"/>
    </row>
    <row r="998" spans="1:118" ht="10.7" customHeight="1">
      <c r="A998" s="1">
        <f t="shared" si="1063"/>
        <v>2042</v>
      </c>
      <c r="P998" s="1">
        <f t="shared" si="1064"/>
        <v>2042</v>
      </c>
      <c r="AG998" s="355"/>
    </row>
    <row r="999" spans="1:118" ht="10.7" customHeight="1">
      <c r="A999" s="1">
        <f t="shared" si="1063"/>
        <v>2043</v>
      </c>
      <c r="P999" s="1">
        <f t="shared" si="1064"/>
        <v>2043</v>
      </c>
      <c r="AG999" s="355"/>
    </row>
    <row r="1000" spans="1:118" ht="10.7" customHeight="1">
      <c r="A1000" s="1">
        <f t="shared" si="1063"/>
        <v>2044</v>
      </c>
      <c r="P1000" s="1">
        <f t="shared" si="1064"/>
        <v>2044</v>
      </c>
      <c r="AG1000" s="355"/>
    </row>
    <row r="1001" spans="1:118" s="29" customFormat="1" ht="10.7" customHeight="1">
      <c r="A1001" s="1">
        <f t="shared" si="1063"/>
        <v>2045</v>
      </c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32"/>
      <c r="P1001" s="1">
        <f t="shared" si="1064"/>
        <v>2045</v>
      </c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32"/>
      <c r="AD1001" s="51"/>
      <c r="AE1001" s="32"/>
      <c r="AF1001" s="32"/>
      <c r="AG1001" s="355"/>
      <c r="AJ1001" s="36"/>
      <c r="AK1001" s="36"/>
      <c r="AY1001" s="609"/>
      <c r="BK1001" s="324"/>
      <c r="BL1001" s="324"/>
      <c r="BM1001" s="324"/>
      <c r="BN1001" s="324"/>
      <c r="BO1001" s="324"/>
      <c r="BP1001" s="324"/>
      <c r="BQ1001" s="324"/>
      <c r="BR1001" s="324"/>
      <c r="BS1001" s="324"/>
      <c r="CQ1001" s="609"/>
      <c r="DH1001" s="517"/>
      <c r="DI1001" s="517"/>
      <c r="DN1001" s="289"/>
    </row>
    <row r="1002" spans="1:118" s="29" customFormat="1" ht="10.7" customHeight="1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32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32"/>
      <c r="AD1002" s="51"/>
      <c r="AE1002" s="32"/>
      <c r="AF1002" s="32"/>
      <c r="AG1002" s="355"/>
      <c r="AH1002" s="36"/>
      <c r="AY1002" s="609"/>
      <c r="BK1002" s="324"/>
      <c r="BL1002" s="324"/>
      <c r="BM1002" s="324"/>
      <c r="BN1002" s="324"/>
      <c r="BO1002" s="324"/>
      <c r="BP1002" s="324"/>
      <c r="BQ1002" s="324"/>
      <c r="BR1002" s="324"/>
      <c r="BS1002" s="324"/>
      <c r="CQ1002" s="609"/>
      <c r="DH1002" s="517"/>
      <c r="DI1002" s="517"/>
      <c r="DN1002" s="289"/>
    </row>
    <row r="1003" spans="1:118" ht="11.25" customHeight="1">
      <c r="AG1003" s="355"/>
    </row>
    <row r="1004" spans="1:118" ht="11.25" customHeight="1">
      <c r="A1004" s="346" t="s">
        <v>122</v>
      </c>
      <c r="G1004" s="326"/>
      <c r="L1004" s="25" t="s">
        <v>85</v>
      </c>
      <c r="N1004" s="36"/>
      <c r="P1004" s="326" t="str">
        <f>A1004</f>
        <v>519 GRU Variable MW Base Contract Firm (03/11/08-12/31/13) MMKT 2014-30</v>
      </c>
      <c r="Q1004" s="29"/>
      <c r="R1004" s="29"/>
      <c r="S1004" s="29"/>
      <c r="T1004" s="29"/>
      <c r="U1004" s="29"/>
      <c r="V1004" s="29"/>
      <c r="W1004" s="29"/>
      <c r="X1004" s="29"/>
      <c r="Y1004" s="29"/>
      <c r="Z1004" s="29" t="s">
        <v>37</v>
      </c>
      <c r="AA1004" s="29"/>
      <c r="AB1004" s="29"/>
      <c r="AC1004" s="297" t="s">
        <v>22</v>
      </c>
      <c r="AG1004" s="355"/>
    </row>
    <row r="1005" spans="1:118" ht="11.25" customHeight="1">
      <c r="A1005" s="260" t="s">
        <v>2</v>
      </c>
      <c r="B1005" s="260" t="s">
        <v>3</v>
      </c>
      <c r="C1005" s="260" t="s">
        <v>4</v>
      </c>
      <c r="D1005" s="260" t="s">
        <v>5</v>
      </c>
      <c r="E1005" s="260" t="s">
        <v>6</v>
      </c>
      <c r="F1005" s="260" t="s">
        <v>7</v>
      </c>
      <c r="G1005" s="260" t="s">
        <v>8</v>
      </c>
      <c r="H1005" s="260" t="s">
        <v>9</v>
      </c>
      <c r="I1005" s="260" t="s">
        <v>10</v>
      </c>
      <c r="J1005" s="260" t="s">
        <v>11</v>
      </c>
      <c r="K1005" s="260" t="s">
        <v>12</v>
      </c>
      <c r="L1005" s="260" t="s">
        <v>13</v>
      </c>
      <c r="M1005" s="260" t="s">
        <v>14</v>
      </c>
      <c r="N1005" s="299" t="s">
        <v>15</v>
      </c>
      <c r="O1005" s="300"/>
      <c r="P1005" s="301" t="s">
        <v>2</v>
      </c>
      <c r="Q1005" s="301" t="s">
        <v>3</v>
      </c>
      <c r="R1005" s="301" t="s">
        <v>4</v>
      </c>
      <c r="S1005" s="301" t="s">
        <v>5</v>
      </c>
      <c r="T1005" s="301" t="s">
        <v>6</v>
      </c>
      <c r="U1005" s="301" t="s">
        <v>7</v>
      </c>
      <c r="V1005" s="301" t="s">
        <v>8</v>
      </c>
      <c r="W1005" s="301" t="s">
        <v>9</v>
      </c>
      <c r="X1005" s="301" t="s">
        <v>10</v>
      </c>
      <c r="Y1005" s="301" t="s">
        <v>11</v>
      </c>
      <c r="Z1005" s="301" t="s">
        <v>12</v>
      </c>
      <c r="AA1005" s="301" t="s">
        <v>13</v>
      </c>
      <c r="AB1005" s="301" t="s">
        <v>14</v>
      </c>
      <c r="AC1005" s="299" t="s">
        <v>15</v>
      </c>
      <c r="AG1005" s="355"/>
    </row>
    <row r="1006" spans="1:118" ht="11.25" customHeight="1">
      <c r="A1006" s="1">
        <f>A966</f>
        <v>2010</v>
      </c>
      <c r="B1006" s="220">
        <v>75</v>
      </c>
      <c r="C1006" s="220">
        <v>45</v>
      </c>
      <c r="D1006" s="220">
        <v>30</v>
      </c>
      <c r="E1006" s="220">
        <v>75</v>
      </c>
      <c r="F1006" s="220">
        <v>57</v>
      </c>
      <c r="G1006" s="220">
        <v>75</v>
      </c>
      <c r="H1006" s="220">
        <v>100</v>
      </c>
      <c r="I1006" s="220">
        <v>100</v>
      </c>
      <c r="J1006" s="220">
        <v>75</v>
      </c>
      <c r="K1006" s="220">
        <v>36</v>
      </c>
      <c r="L1006" s="220">
        <v>0</v>
      </c>
      <c r="M1006" s="220">
        <v>75</v>
      </c>
      <c r="N1006" s="32">
        <f t="shared" ref="N1006:N1026" si="1077">SUM(B1006:M1006)</f>
        <v>743</v>
      </c>
      <c r="P1006" s="1">
        <f>A1006</f>
        <v>2010</v>
      </c>
      <c r="Q1006" s="35">
        <v>75</v>
      </c>
      <c r="R1006" s="35">
        <v>75</v>
      </c>
      <c r="S1006" s="35">
        <v>75</v>
      </c>
      <c r="T1006" s="35">
        <v>100</v>
      </c>
      <c r="U1006" s="35">
        <v>100</v>
      </c>
      <c r="V1006" s="35">
        <v>100</v>
      </c>
      <c r="W1006" s="35">
        <v>100</v>
      </c>
      <c r="X1006" s="35">
        <v>100</v>
      </c>
      <c r="Y1006" s="35">
        <v>100</v>
      </c>
      <c r="Z1006" s="35">
        <v>75</v>
      </c>
      <c r="AA1006" s="35">
        <v>75</v>
      </c>
      <c r="AB1006" s="35">
        <v>75</v>
      </c>
      <c r="AC1006" s="303">
        <f t="shared" ref="AC1006:AC1012" si="1078">SUM(Q1006:AB1006)</f>
        <v>1050</v>
      </c>
      <c r="AG1006" s="355"/>
    </row>
    <row r="1007" spans="1:118" ht="11.25" customHeight="1">
      <c r="A1007" s="1">
        <f t="shared" ref="A1007:A1041" si="1079">A967</f>
        <v>2011</v>
      </c>
      <c r="B1007" s="493">
        <v>50</v>
      </c>
      <c r="C1007" s="493">
        <v>50</v>
      </c>
      <c r="D1007" s="493">
        <v>50</v>
      </c>
      <c r="E1007" s="493">
        <v>50</v>
      </c>
      <c r="F1007" s="493">
        <v>50</v>
      </c>
      <c r="G1007" s="493">
        <v>50</v>
      </c>
      <c r="H1007" s="493">
        <v>50</v>
      </c>
      <c r="I1007" s="493">
        <v>50</v>
      </c>
      <c r="J1007" s="493">
        <v>50</v>
      </c>
      <c r="K1007" s="493">
        <v>50</v>
      </c>
      <c r="L1007" s="493">
        <v>50</v>
      </c>
      <c r="M1007" s="493">
        <v>50</v>
      </c>
      <c r="N1007" s="32">
        <f t="shared" si="1077"/>
        <v>600</v>
      </c>
      <c r="P1007" s="1">
        <f t="shared" ref="P1007:P1041" si="1080">A1007</f>
        <v>2011</v>
      </c>
      <c r="Q1007" s="35">
        <v>75</v>
      </c>
      <c r="R1007" s="35">
        <v>50</v>
      </c>
      <c r="S1007" s="323">
        <f t="shared" ref="S1007" si="1081">C1007</f>
        <v>50</v>
      </c>
      <c r="T1007" s="323">
        <f t="shared" ref="T1007" si="1082">D1007</f>
        <v>50</v>
      </c>
      <c r="U1007" s="323">
        <f t="shared" ref="U1007" si="1083">E1007</f>
        <v>50</v>
      </c>
      <c r="V1007" s="323">
        <f t="shared" ref="V1007" si="1084">F1007</f>
        <v>50</v>
      </c>
      <c r="W1007" s="323">
        <f t="shared" ref="W1007" si="1085">G1007</f>
        <v>50</v>
      </c>
      <c r="X1007" s="323">
        <f t="shared" ref="X1007" si="1086">H1007</f>
        <v>50</v>
      </c>
      <c r="Y1007" s="323">
        <f t="shared" ref="Y1007" si="1087">I1007</f>
        <v>50</v>
      </c>
      <c r="Z1007" s="323">
        <f t="shared" ref="Z1007" si="1088">J1007</f>
        <v>50</v>
      </c>
      <c r="AA1007" s="323">
        <f t="shared" ref="AA1007" si="1089">K1007</f>
        <v>50</v>
      </c>
      <c r="AB1007" s="323">
        <f t="shared" ref="AB1007" si="1090">L1007</f>
        <v>50</v>
      </c>
      <c r="AC1007" s="303">
        <f t="shared" si="1078"/>
        <v>625</v>
      </c>
      <c r="AG1007" s="355"/>
    </row>
    <row r="1008" spans="1:118" ht="11.25" customHeight="1">
      <c r="A1008" s="1">
        <f t="shared" si="1079"/>
        <v>2012</v>
      </c>
      <c r="B1008" s="96">
        <f>[1]MW!C842</f>
        <v>50</v>
      </c>
      <c r="C1008" s="96">
        <f>[1]MW!D842</f>
        <v>50</v>
      </c>
      <c r="D1008" s="96">
        <f>[1]MW!E842</f>
        <v>50</v>
      </c>
      <c r="E1008" s="96">
        <f>[1]MW!F842</f>
        <v>50</v>
      </c>
      <c r="F1008" s="592">
        <f>[1]MW!G842</f>
        <v>50</v>
      </c>
      <c r="G1008" s="592">
        <f>[1]MW!H842</f>
        <v>50</v>
      </c>
      <c r="H1008" s="592">
        <f>[1]MW!I842</f>
        <v>50</v>
      </c>
      <c r="I1008" s="592">
        <f>[1]MW!J842</f>
        <v>50</v>
      </c>
      <c r="J1008" s="592">
        <f>[1]MW!K842</f>
        <v>50</v>
      </c>
      <c r="K1008" s="592">
        <f>[1]MW!L842</f>
        <v>50</v>
      </c>
      <c r="L1008" s="592">
        <f>[1]MW!M842</f>
        <v>50</v>
      </c>
      <c r="M1008" s="592">
        <f>[1]MW!N842</f>
        <v>50</v>
      </c>
      <c r="N1008" s="32">
        <f t="shared" si="1077"/>
        <v>600</v>
      </c>
      <c r="P1008" s="1">
        <f t="shared" si="1080"/>
        <v>2012</v>
      </c>
      <c r="Q1008" s="96">
        <f>[1]MW!S842</f>
        <v>50</v>
      </c>
      <c r="R1008" s="96">
        <f>[1]MW!T842</f>
        <v>50</v>
      </c>
      <c r="S1008" s="96">
        <f>[1]MW!U842</f>
        <v>50</v>
      </c>
      <c r="T1008" s="96">
        <f>[1]MW!V842</f>
        <v>50</v>
      </c>
      <c r="U1008" s="592">
        <f>[1]MW!W842</f>
        <v>50</v>
      </c>
      <c r="V1008" s="592">
        <f>[1]MW!X842</f>
        <v>50</v>
      </c>
      <c r="W1008" s="592">
        <f>[1]MW!Y842</f>
        <v>50</v>
      </c>
      <c r="X1008" s="592">
        <f>[1]MW!Z842</f>
        <v>50</v>
      </c>
      <c r="Y1008" s="592">
        <f>[1]MW!AA842</f>
        <v>50</v>
      </c>
      <c r="Z1008" s="592">
        <f>[1]MW!AB842</f>
        <v>50</v>
      </c>
      <c r="AA1008" s="592">
        <f>[1]MW!AC842</f>
        <v>50</v>
      </c>
      <c r="AB1008" s="592">
        <f>[1]MW!AD842</f>
        <v>50</v>
      </c>
      <c r="AC1008" s="303">
        <f t="shared" si="1078"/>
        <v>600</v>
      </c>
      <c r="AG1008" s="355"/>
    </row>
    <row r="1009" spans="1:33" ht="11.25" customHeight="1">
      <c r="A1009" s="1">
        <f t="shared" si="1079"/>
        <v>2013</v>
      </c>
      <c r="B1009" s="592">
        <f>[3]Demand!C882</f>
        <v>50.04</v>
      </c>
      <c r="C1009" s="592">
        <f>[3]Demand!D882</f>
        <v>50.04</v>
      </c>
      <c r="D1009" s="592">
        <f>[3]Demand!E882</f>
        <v>50.04</v>
      </c>
      <c r="E1009" s="592">
        <f>[3]Demand!F882</f>
        <v>50.04</v>
      </c>
      <c r="F1009" s="592">
        <f>[3]Demand!G882</f>
        <v>50.04</v>
      </c>
      <c r="G1009" s="592">
        <f>[3]Demand!H882</f>
        <v>50.04</v>
      </c>
      <c r="H1009" s="592">
        <f>[3]Demand!I882</f>
        <v>50.04</v>
      </c>
      <c r="I1009" s="592">
        <f>[3]Demand!J882</f>
        <v>50.04</v>
      </c>
      <c r="J1009" s="592">
        <f>[3]Demand!K882</f>
        <v>50.04</v>
      </c>
      <c r="K1009" s="592">
        <f>[3]Demand!L882</f>
        <v>50.04</v>
      </c>
      <c r="L1009" s="592">
        <f>[3]Demand!M882</f>
        <v>50.04</v>
      </c>
      <c r="M1009" s="592">
        <f>[3]Demand!N882</f>
        <v>50.04</v>
      </c>
      <c r="N1009" s="32">
        <f t="shared" si="1077"/>
        <v>600.48</v>
      </c>
      <c r="P1009" s="1">
        <f t="shared" si="1080"/>
        <v>2013</v>
      </c>
      <c r="Q1009" s="592">
        <f>[3]Demand!S882</f>
        <v>50</v>
      </c>
      <c r="R1009" s="592">
        <f>[3]Demand!T882</f>
        <v>50</v>
      </c>
      <c r="S1009" s="592">
        <f>[3]Demand!U882</f>
        <v>50</v>
      </c>
      <c r="T1009" s="592">
        <f>[3]Demand!V882</f>
        <v>50</v>
      </c>
      <c r="U1009" s="592">
        <f>[3]Demand!W882</f>
        <v>50</v>
      </c>
      <c r="V1009" s="592">
        <f>[3]Demand!X882</f>
        <v>50</v>
      </c>
      <c r="W1009" s="592">
        <f>[3]Demand!Y882</f>
        <v>50</v>
      </c>
      <c r="X1009" s="592">
        <f>[3]Demand!Z882</f>
        <v>50</v>
      </c>
      <c r="Y1009" s="592">
        <f>[3]Demand!AA882</f>
        <v>50</v>
      </c>
      <c r="Z1009" s="592">
        <f>[3]Demand!AB882</f>
        <v>50</v>
      </c>
      <c r="AA1009" s="592">
        <f>[3]Demand!AC882</f>
        <v>50</v>
      </c>
      <c r="AB1009" s="592">
        <f>[3]Demand!AD882</f>
        <v>50</v>
      </c>
      <c r="AC1009" s="303">
        <f t="shared" si="1078"/>
        <v>600</v>
      </c>
      <c r="AG1009" s="355"/>
    </row>
    <row r="1010" spans="1:33" ht="11.25" customHeight="1">
      <c r="A1010" s="1">
        <f t="shared" si="1079"/>
        <v>2014</v>
      </c>
      <c r="B1010" s="592">
        <f>[1]MW!C844</f>
        <v>0</v>
      </c>
      <c r="C1010" s="592">
        <f>[1]MW!D844</f>
        <v>0</v>
      </c>
      <c r="D1010" s="592">
        <f>[1]MW!E844</f>
        <v>0</v>
      </c>
      <c r="E1010" s="592">
        <f>[1]MW!F844</f>
        <v>0</v>
      </c>
      <c r="F1010" s="592">
        <f>[1]MW!G844</f>
        <v>0</v>
      </c>
      <c r="G1010" s="592">
        <f>[1]MW!H844</f>
        <v>0</v>
      </c>
      <c r="H1010" s="592">
        <f>[1]MW!I844</f>
        <v>0</v>
      </c>
      <c r="I1010" s="592">
        <f>[1]MW!J844</f>
        <v>0</v>
      </c>
      <c r="J1010" s="592">
        <f>[1]MW!K844</f>
        <v>0</v>
      </c>
      <c r="K1010" s="592">
        <f>[1]MW!L844</f>
        <v>0</v>
      </c>
      <c r="L1010" s="592">
        <f>[1]MW!M844</f>
        <v>0</v>
      </c>
      <c r="M1010" s="592">
        <f>[1]MW!N844</f>
        <v>0</v>
      </c>
      <c r="N1010" s="32">
        <f t="shared" si="1077"/>
        <v>0</v>
      </c>
      <c r="P1010" s="1">
        <f t="shared" si="1080"/>
        <v>2014</v>
      </c>
      <c r="Q1010" s="592">
        <f>[3]Demand!S883</f>
        <v>50</v>
      </c>
      <c r="R1010" s="592">
        <f>[3]Demand!T883</f>
        <v>0</v>
      </c>
      <c r="S1010" s="592">
        <f>[1]MW!U844</f>
        <v>0</v>
      </c>
      <c r="T1010" s="592">
        <f>[1]MW!V844</f>
        <v>0</v>
      </c>
      <c r="U1010" s="592">
        <f>[1]MW!W844</f>
        <v>0</v>
      </c>
      <c r="V1010" s="592">
        <f>[1]MW!X844</f>
        <v>0</v>
      </c>
      <c r="W1010" s="592">
        <f>[1]MW!Y844</f>
        <v>0</v>
      </c>
      <c r="X1010" s="592">
        <f>[1]MW!Z844</f>
        <v>0</v>
      </c>
      <c r="Y1010" s="592">
        <f>[1]MW!AA844</f>
        <v>0</v>
      </c>
      <c r="Z1010" s="592">
        <f>[1]MW!AB844</f>
        <v>0</v>
      </c>
      <c r="AA1010" s="592">
        <f>[1]MW!AC844</f>
        <v>0</v>
      </c>
      <c r="AB1010" s="592">
        <f>[1]MW!AD844</f>
        <v>0</v>
      </c>
      <c r="AC1010" s="303">
        <f t="shared" si="1078"/>
        <v>50</v>
      </c>
      <c r="AG1010" s="355"/>
    </row>
    <row r="1011" spans="1:33" ht="11.25" customHeight="1">
      <c r="A1011" s="1">
        <f t="shared" si="1079"/>
        <v>2015</v>
      </c>
      <c r="B1011" s="493">
        <v>0</v>
      </c>
      <c r="C1011" s="493">
        <v>0</v>
      </c>
      <c r="D1011" s="493">
        <v>0</v>
      </c>
      <c r="E1011" s="493">
        <v>0</v>
      </c>
      <c r="F1011" s="493">
        <v>0</v>
      </c>
      <c r="G1011" s="493">
        <v>0</v>
      </c>
      <c r="H1011" s="493">
        <v>0</v>
      </c>
      <c r="I1011" s="493">
        <v>0</v>
      </c>
      <c r="J1011" s="493">
        <v>0</v>
      </c>
      <c r="K1011" s="493">
        <v>0</v>
      </c>
      <c r="L1011" s="493">
        <v>0</v>
      </c>
      <c r="M1011" s="493">
        <v>0</v>
      </c>
      <c r="N1011" s="32">
        <f t="shared" si="1077"/>
        <v>0</v>
      </c>
      <c r="P1011" s="1">
        <f t="shared" si="1080"/>
        <v>2015</v>
      </c>
      <c r="Q1011" s="323">
        <f t="shared" ref="Q1011:Q1026" si="1091">M1010</f>
        <v>0</v>
      </c>
      <c r="R1011" s="323">
        <f t="shared" ref="R1011:R1026" si="1092">B1011</f>
        <v>0</v>
      </c>
      <c r="S1011" s="323">
        <f t="shared" ref="S1011:S1026" si="1093">C1011</f>
        <v>0</v>
      </c>
      <c r="T1011" s="323">
        <f t="shared" ref="T1011:T1026" si="1094">D1011</f>
        <v>0</v>
      </c>
      <c r="U1011" s="323">
        <f t="shared" ref="U1011:U1026" si="1095">E1011</f>
        <v>0</v>
      </c>
      <c r="V1011" s="323">
        <f t="shared" ref="V1011:V1026" si="1096">F1011</f>
        <v>0</v>
      </c>
      <c r="W1011" s="323">
        <f t="shared" ref="W1011:W1026" si="1097">G1011</f>
        <v>0</v>
      </c>
      <c r="X1011" s="323">
        <f t="shared" ref="X1011:X1026" si="1098">H1011</f>
        <v>0</v>
      </c>
      <c r="Y1011" s="323">
        <f t="shared" ref="Y1011:Y1026" si="1099">I1011</f>
        <v>0</v>
      </c>
      <c r="Z1011" s="323">
        <f t="shared" ref="Z1011:Z1026" si="1100">J1011</f>
        <v>0</v>
      </c>
      <c r="AA1011" s="323">
        <f t="shared" ref="AA1011:AA1026" si="1101">K1011</f>
        <v>0</v>
      </c>
      <c r="AB1011" s="323">
        <f t="shared" ref="AB1011:AB1026" si="1102">L1011</f>
        <v>0</v>
      </c>
      <c r="AC1011" s="303">
        <f t="shared" si="1078"/>
        <v>0</v>
      </c>
      <c r="AG1011" s="355"/>
    </row>
    <row r="1012" spans="1:33" ht="11.25" customHeight="1">
      <c r="A1012" s="1">
        <f t="shared" si="1079"/>
        <v>2016</v>
      </c>
      <c r="B1012" s="493">
        <v>0</v>
      </c>
      <c r="C1012" s="493">
        <v>0</v>
      </c>
      <c r="D1012" s="493">
        <v>0</v>
      </c>
      <c r="E1012" s="493">
        <v>0</v>
      </c>
      <c r="F1012" s="493">
        <v>0</v>
      </c>
      <c r="G1012" s="493">
        <v>0</v>
      </c>
      <c r="H1012" s="493">
        <v>0</v>
      </c>
      <c r="I1012" s="493">
        <v>0</v>
      </c>
      <c r="J1012" s="493">
        <v>0</v>
      </c>
      <c r="K1012" s="493">
        <v>0</v>
      </c>
      <c r="L1012" s="493">
        <v>0</v>
      </c>
      <c r="M1012" s="493">
        <v>0</v>
      </c>
      <c r="N1012" s="32">
        <f t="shared" si="1077"/>
        <v>0</v>
      </c>
      <c r="P1012" s="1">
        <f t="shared" si="1080"/>
        <v>2016</v>
      </c>
      <c r="Q1012" s="323">
        <f t="shared" si="1091"/>
        <v>0</v>
      </c>
      <c r="R1012" s="323">
        <f t="shared" si="1092"/>
        <v>0</v>
      </c>
      <c r="S1012" s="323">
        <f t="shared" si="1093"/>
        <v>0</v>
      </c>
      <c r="T1012" s="323">
        <f t="shared" si="1094"/>
        <v>0</v>
      </c>
      <c r="U1012" s="323">
        <f t="shared" si="1095"/>
        <v>0</v>
      </c>
      <c r="V1012" s="323">
        <f t="shared" si="1096"/>
        <v>0</v>
      </c>
      <c r="W1012" s="323">
        <f t="shared" si="1097"/>
        <v>0</v>
      </c>
      <c r="X1012" s="323">
        <f t="shared" si="1098"/>
        <v>0</v>
      </c>
      <c r="Y1012" s="323">
        <f t="shared" si="1099"/>
        <v>0</v>
      </c>
      <c r="Z1012" s="323">
        <f t="shared" si="1100"/>
        <v>0</v>
      </c>
      <c r="AA1012" s="323">
        <f t="shared" si="1101"/>
        <v>0</v>
      </c>
      <c r="AB1012" s="323">
        <f t="shared" si="1102"/>
        <v>0</v>
      </c>
      <c r="AC1012" s="303">
        <f t="shared" si="1078"/>
        <v>0</v>
      </c>
      <c r="AG1012" s="355"/>
    </row>
    <row r="1013" spans="1:33" ht="11.25" customHeight="1">
      <c r="A1013" s="1">
        <f t="shared" si="1079"/>
        <v>2017</v>
      </c>
      <c r="B1013" s="493">
        <v>0</v>
      </c>
      <c r="C1013" s="493">
        <v>0</v>
      </c>
      <c r="D1013" s="493">
        <v>0</v>
      </c>
      <c r="E1013" s="493">
        <v>0</v>
      </c>
      <c r="F1013" s="493">
        <v>0</v>
      </c>
      <c r="G1013" s="493">
        <v>0</v>
      </c>
      <c r="H1013" s="493">
        <v>0</v>
      </c>
      <c r="I1013" s="493">
        <v>0</v>
      </c>
      <c r="J1013" s="493">
        <v>0</v>
      </c>
      <c r="K1013" s="493">
        <v>0</v>
      </c>
      <c r="L1013" s="493">
        <v>0</v>
      </c>
      <c r="M1013" s="493">
        <v>0</v>
      </c>
      <c r="N1013" s="32">
        <f t="shared" si="1077"/>
        <v>0</v>
      </c>
      <c r="P1013" s="1">
        <f t="shared" si="1080"/>
        <v>2017</v>
      </c>
      <c r="Q1013" s="323">
        <f t="shared" si="1091"/>
        <v>0</v>
      </c>
      <c r="R1013" s="323">
        <f t="shared" si="1092"/>
        <v>0</v>
      </c>
      <c r="S1013" s="323">
        <f t="shared" si="1093"/>
        <v>0</v>
      </c>
      <c r="T1013" s="323">
        <f t="shared" si="1094"/>
        <v>0</v>
      </c>
      <c r="U1013" s="323">
        <f t="shared" si="1095"/>
        <v>0</v>
      </c>
      <c r="V1013" s="323">
        <f t="shared" si="1096"/>
        <v>0</v>
      </c>
      <c r="W1013" s="323">
        <f t="shared" si="1097"/>
        <v>0</v>
      </c>
      <c r="X1013" s="323">
        <f t="shared" si="1098"/>
        <v>0</v>
      </c>
      <c r="Y1013" s="323">
        <f t="shared" si="1099"/>
        <v>0</v>
      </c>
      <c r="Z1013" s="323">
        <f t="shared" si="1100"/>
        <v>0</v>
      </c>
      <c r="AA1013" s="323">
        <f t="shared" si="1101"/>
        <v>0</v>
      </c>
      <c r="AB1013" s="323">
        <f t="shared" si="1102"/>
        <v>0</v>
      </c>
      <c r="AC1013" s="32">
        <f t="shared" ref="AC1013:AC1021" si="1103">SUM(Q1013:AB1013)</f>
        <v>0</v>
      </c>
      <c r="AG1013" s="355"/>
    </row>
    <row r="1014" spans="1:33" ht="11.25" customHeight="1">
      <c r="A1014" s="1">
        <f t="shared" si="1079"/>
        <v>2018</v>
      </c>
      <c r="B1014" s="493">
        <v>0</v>
      </c>
      <c r="C1014" s="493">
        <v>0</v>
      </c>
      <c r="D1014" s="493">
        <v>0</v>
      </c>
      <c r="E1014" s="493">
        <v>0</v>
      </c>
      <c r="F1014" s="493">
        <v>0</v>
      </c>
      <c r="G1014" s="493">
        <v>0</v>
      </c>
      <c r="H1014" s="493">
        <v>0</v>
      </c>
      <c r="I1014" s="493">
        <v>0</v>
      </c>
      <c r="J1014" s="493">
        <v>0</v>
      </c>
      <c r="K1014" s="493">
        <v>0</v>
      </c>
      <c r="L1014" s="493">
        <v>0</v>
      </c>
      <c r="M1014" s="493">
        <v>0</v>
      </c>
      <c r="N1014" s="32">
        <f t="shared" si="1077"/>
        <v>0</v>
      </c>
      <c r="P1014" s="1">
        <f t="shared" si="1080"/>
        <v>2018</v>
      </c>
      <c r="Q1014" s="323">
        <f t="shared" si="1091"/>
        <v>0</v>
      </c>
      <c r="R1014" s="323">
        <f t="shared" si="1092"/>
        <v>0</v>
      </c>
      <c r="S1014" s="323">
        <f t="shared" si="1093"/>
        <v>0</v>
      </c>
      <c r="T1014" s="323">
        <f t="shared" si="1094"/>
        <v>0</v>
      </c>
      <c r="U1014" s="323">
        <f t="shared" si="1095"/>
        <v>0</v>
      </c>
      <c r="V1014" s="323">
        <f t="shared" si="1096"/>
        <v>0</v>
      </c>
      <c r="W1014" s="323">
        <f t="shared" si="1097"/>
        <v>0</v>
      </c>
      <c r="X1014" s="323">
        <f t="shared" si="1098"/>
        <v>0</v>
      </c>
      <c r="Y1014" s="323">
        <f t="shared" si="1099"/>
        <v>0</v>
      </c>
      <c r="Z1014" s="323">
        <f t="shared" si="1100"/>
        <v>0</v>
      </c>
      <c r="AA1014" s="323">
        <f t="shared" si="1101"/>
        <v>0</v>
      </c>
      <c r="AB1014" s="323">
        <f t="shared" si="1102"/>
        <v>0</v>
      </c>
      <c r="AC1014" s="32">
        <f t="shared" si="1103"/>
        <v>0</v>
      </c>
      <c r="AG1014" s="355"/>
    </row>
    <row r="1015" spans="1:33" ht="11.25" customHeight="1">
      <c r="A1015" s="1">
        <f t="shared" si="1079"/>
        <v>2019</v>
      </c>
      <c r="B1015" s="493">
        <v>0</v>
      </c>
      <c r="C1015" s="493">
        <v>0</v>
      </c>
      <c r="D1015" s="493">
        <v>0</v>
      </c>
      <c r="E1015" s="493">
        <v>0</v>
      </c>
      <c r="F1015" s="493">
        <v>0</v>
      </c>
      <c r="G1015" s="493">
        <v>0</v>
      </c>
      <c r="H1015" s="493">
        <v>0</v>
      </c>
      <c r="I1015" s="493">
        <v>0</v>
      </c>
      <c r="J1015" s="493">
        <v>0</v>
      </c>
      <c r="K1015" s="493">
        <v>0</v>
      </c>
      <c r="L1015" s="493">
        <v>0</v>
      </c>
      <c r="M1015" s="493">
        <v>0</v>
      </c>
      <c r="N1015" s="32">
        <f t="shared" si="1077"/>
        <v>0</v>
      </c>
      <c r="P1015" s="1">
        <f t="shared" si="1080"/>
        <v>2019</v>
      </c>
      <c r="Q1015" s="323">
        <f t="shared" si="1091"/>
        <v>0</v>
      </c>
      <c r="R1015" s="323">
        <f t="shared" si="1092"/>
        <v>0</v>
      </c>
      <c r="S1015" s="323">
        <f t="shared" si="1093"/>
        <v>0</v>
      </c>
      <c r="T1015" s="323">
        <f t="shared" si="1094"/>
        <v>0</v>
      </c>
      <c r="U1015" s="323">
        <f t="shared" si="1095"/>
        <v>0</v>
      </c>
      <c r="V1015" s="323">
        <f t="shared" si="1096"/>
        <v>0</v>
      </c>
      <c r="W1015" s="323">
        <f t="shared" si="1097"/>
        <v>0</v>
      </c>
      <c r="X1015" s="323">
        <f t="shared" si="1098"/>
        <v>0</v>
      </c>
      <c r="Y1015" s="323">
        <f t="shared" si="1099"/>
        <v>0</v>
      </c>
      <c r="Z1015" s="323">
        <f t="shared" si="1100"/>
        <v>0</v>
      </c>
      <c r="AA1015" s="323">
        <f t="shared" si="1101"/>
        <v>0</v>
      </c>
      <c r="AB1015" s="323">
        <f t="shared" si="1102"/>
        <v>0</v>
      </c>
      <c r="AC1015" s="32">
        <f t="shared" si="1103"/>
        <v>0</v>
      </c>
      <c r="AG1015" s="355"/>
    </row>
    <row r="1016" spans="1:33" ht="11.25" customHeight="1">
      <c r="A1016" s="1">
        <f t="shared" si="1079"/>
        <v>2020</v>
      </c>
      <c r="B1016" s="493">
        <v>0</v>
      </c>
      <c r="C1016" s="493">
        <v>0</v>
      </c>
      <c r="D1016" s="493">
        <v>0</v>
      </c>
      <c r="E1016" s="493">
        <v>0</v>
      </c>
      <c r="F1016" s="493">
        <v>0</v>
      </c>
      <c r="G1016" s="493">
        <v>0</v>
      </c>
      <c r="H1016" s="493">
        <v>0</v>
      </c>
      <c r="I1016" s="493">
        <v>0</v>
      </c>
      <c r="J1016" s="493">
        <v>0</v>
      </c>
      <c r="K1016" s="493">
        <v>0</v>
      </c>
      <c r="L1016" s="493">
        <v>0</v>
      </c>
      <c r="M1016" s="493">
        <v>0</v>
      </c>
      <c r="N1016" s="32">
        <f t="shared" si="1077"/>
        <v>0</v>
      </c>
      <c r="P1016" s="1">
        <f t="shared" si="1080"/>
        <v>2020</v>
      </c>
      <c r="Q1016" s="323">
        <f t="shared" si="1091"/>
        <v>0</v>
      </c>
      <c r="R1016" s="323">
        <f t="shared" si="1092"/>
        <v>0</v>
      </c>
      <c r="S1016" s="323">
        <f t="shared" si="1093"/>
        <v>0</v>
      </c>
      <c r="T1016" s="323">
        <f t="shared" si="1094"/>
        <v>0</v>
      </c>
      <c r="U1016" s="323">
        <f t="shared" si="1095"/>
        <v>0</v>
      </c>
      <c r="V1016" s="323">
        <f t="shared" si="1096"/>
        <v>0</v>
      </c>
      <c r="W1016" s="323">
        <f t="shared" si="1097"/>
        <v>0</v>
      </c>
      <c r="X1016" s="323">
        <f t="shared" si="1098"/>
        <v>0</v>
      </c>
      <c r="Y1016" s="323">
        <f t="shared" si="1099"/>
        <v>0</v>
      </c>
      <c r="Z1016" s="323">
        <f t="shared" si="1100"/>
        <v>0</v>
      </c>
      <c r="AA1016" s="323">
        <f t="shared" si="1101"/>
        <v>0</v>
      </c>
      <c r="AB1016" s="323">
        <f t="shared" si="1102"/>
        <v>0</v>
      </c>
      <c r="AC1016" s="32">
        <f t="shared" si="1103"/>
        <v>0</v>
      </c>
      <c r="AG1016" s="355"/>
    </row>
    <row r="1017" spans="1:33" ht="11.25" customHeight="1">
      <c r="A1017" s="1">
        <f t="shared" si="1079"/>
        <v>2021</v>
      </c>
      <c r="B1017" s="493">
        <v>0</v>
      </c>
      <c r="C1017" s="493">
        <v>0</v>
      </c>
      <c r="D1017" s="493">
        <v>0</v>
      </c>
      <c r="E1017" s="493">
        <v>0</v>
      </c>
      <c r="F1017" s="493">
        <v>0</v>
      </c>
      <c r="G1017" s="493">
        <v>0</v>
      </c>
      <c r="H1017" s="493">
        <v>0</v>
      </c>
      <c r="I1017" s="493">
        <v>0</v>
      </c>
      <c r="J1017" s="493">
        <v>0</v>
      </c>
      <c r="K1017" s="493">
        <v>0</v>
      </c>
      <c r="L1017" s="493">
        <v>0</v>
      </c>
      <c r="M1017" s="493">
        <v>0</v>
      </c>
      <c r="N1017" s="32">
        <f t="shared" si="1077"/>
        <v>0</v>
      </c>
      <c r="P1017" s="1">
        <f t="shared" si="1080"/>
        <v>2021</v>
      </c>
      <c r="Q1017" s="323">
        <f t="shared" si="1091"/>
        <v>0</v>
      </c>
      <c r="R1017" s="323">
        <f t="shared" si="1092"/>
        <v>0</v>
      </c>
      <c r="S1017" s="323">
        <f t="shared" si="1093"/>
        <v>0</v>
      </c>
      <c r="T1017" s="323">
        <f t="shared" si="1094"/>
        <v>0</v>
      </c>
      <c r="U1017" s="323">
        <f t="shared" si="1095"/>
        <v>0</v>
      </c>
      <c r="V1017" s="323">
        <f t="shared" si="1096"/>
        <v>0</v>
      </c>
      <c r="W1017" s="323">
        <f t="shared" si="1097"/>
        <v>0</v>
      </c>
      <c r="X1017" s="323">
        <f t="shared" si="1098"/>
        <v>0</v>
      </c>
      <c r="Y1017" s="323">
        <f t="shared" si="1099"/>
        <v>0</v>
      </c>
      <c r="Z1017" s="323">
        <f t="shared" si="1100"/>
        <v>0</v>
      </c>
      <c r="AA1017" s="323">
        <f t="shared" si="1101"/>
        <v>0</v>
      </c>
      <c r="AB1017" s="323">
        <f t="shared" si="1102"/>
        <v>0</v>
      </c>
      <c r="AC1017" s="32">
        <f t="shared" si="1103"/>
        <v>0</v>
      </c>
      <c r="AG1017" s="355"/>
    </row>
    <row r="1018" spans="1:33" ht="11.25" customHeight="1">
      <c r="A1018" s="1">
        <f t="shared" si="1079"/>
        <v>2022</v>
      </c>
      <c r="B1018" s="493">
        <v>0</v>
      </c>
      <c r="C1018" s="493">
        <v>0</v>
      </c>
      <c r="D1018" s="493">
        <v>0</v>
      </c>
      <c r="E1018" s="493">
        <v>0</v>
      </c>
      <c r="F1018" s="493">
        <v>0</v>
      </c>
      <c r="G1018" s="493">
        <v>0</v>
      </c>
      <c r="H1018" s="493">
        <v>0</v>
      </c>
      <c r="I1018" s="493">
        <v>0</v>
      </c>
      <c r="J1018" s="493">
        <v>0</v>
      </c>
      <c r="K1018" s="493">
        <v>0</v>
      </c>
      <c r="L1018" s="493">
        <v>0</v>
      </c>
      <c r="M1018" s="493">
        <v>0</v>
      </c>
      <c r="N1018" s="32">
        <f t="shared" si="1077"/>
        <v>0</v>
      </c>
      <c r="P1018" s="1">
        <f t="shared" si="1080"/>
        <v>2022</v>
      </c>
      <c r="Q1018" s="323">
        <f t="shared" si="1091"/>
        <v>0</v>
      </c>
      <c r="R1018" s="323">
        <f t="shared" si="1092"/>
        <v>0</v>
      </c>
      <c r="S1018" s="323">
        <f t="shared" si="1093"/>
        <v>0</v>
      </c>
      <c r="T1018" s="323">
        <f t="shared" si="1094"/>
        <v>0</v>
      </c>
      <c r="U1018" s="323">
        <f t="shared" si="1095"/>
        <v>0</v>
      </c>
      <c r="V1018" s="323">
        <f t="shared" si="1096"/>
        <v>0</v>
      </c>
      <c r="W1018" s="323">
        <f t="shared" si="1097"/>
        <v>0</v>
      </c>
      <c r="X1018" s="323">
        <f t="shared" si="1098"/>
        <v>0</v>
      </c>
      <c r="Y1018" s="323">
        <f t="shared" si="1099"/>
        <v>0</v>
      </c>
      <c r="Z1018" s="323">
        <f t="shared" si="1100"/>
        <v>0</v>
      </c>
      <c r="AA1018" s="323">
        <f t="shared" si="1101"/>
        <v>0</v>
      </c>
      <c r="AB1018" s="323">
        <f t="shared" si="1102"/>
        <v>0</v>
      </c>
      <c r="AC1018" s="32">
        <f t="shared" si="1103"/>
        <v>0</v>
      </c>
      <c r="AG1018" s="355"/>
    </row>
    <row r="1019" spans="1:33" ht="11.25" customHeight="1">
      <c r="A1019" s="1">
        <f t="shared" si="1079"/>
        <v>2023</v>
      </c>
      <c r="B1019" s="493">
        <v>0</v>
      </c>
      <c r="C1019" s="493">
        <v>0</v>
      </c>
      <c r="D1019" s="493">
        <v>0</v>
      </c>
      <c r="E1019" s="493">
        <v>0</v>
      </c>
      <c r="F1019" s="493">
        <v>0</v>
      </c>
      <c r="G1019" s="493">
        <v>0</v>
      </c>
      <c r="H1019" s="493">
        <v>0</v>
      </c>
      <c r="I1019" s="493">
        <v>0</v>
      </c>
      <c r="J1019" s="493">
        <v>0</v>
      </c>
      <c r="K1019" s="493">
        <v>0</v>
      </c>
      <c r="L1019" s="493">
        <v>0</v>
      </c>
      <c r="M1019" s="493">
        <v>0</v>
      </c>
      <c r="N1019" s="32">
        <f t="shared" si="1077"/>
        <v>0</v>
      </c>
      <c r="P1019" s="1">
        <f t="shared" si="1080"/>
        <v>2023</v>
      </c>
      <c r="Q1019" s="323">
        <f t="shared" si="1091"/>
        <v>0</v>
      </c>
      <c r="R1019" s="323">
        <f t="shared" si="1092"/>
        <v>0</v>
      </c>
      <c r="S1019" s="323">
        <f t="shared" si="1093"/>
        <v>0</v>
      </c>
      <c r="T1019" s="323">
        <f t="shared" si="1094"/>
        <v>0</v>
      </c>
      <c r="U1019" s="323">
        <f t="shared" si="1095"/>
        <v>0</v>
      </c>
      <c r="V1019" s="323">
        <f t="shared" si="1096"/>
        <v>0</v>
      </c>
      <c r="W1019" s="323">
        <f t="shared" si="1097"/>
        <v>0</v>
      </c>
      <c r="X1019" s="323">
        <f t="shared" si="1098"/>
        <v>0</v>
      </c>
      <c r="Y1019" s="323">
        <f t="shared" si="1099"/>
        <v>0</v>
      </c>
      <c r="Z1019" s="323">
        <f t="shared" si="1100"/>
        <v>0</v>
      </c>
      <c r="AA1019" s="323">
        <f t="shared" si="1101"/>
        <v>0</v>
      </c>
      <c r="AB1019" s="323">
        <f t="shared" si="1102"/>
        <v>0</v>
      </c>
      <c r="AC1019" s="32">
        <f t="shared" si="1103"/>
        <v>0</v>
      </c>
      <c r="AG1019" s="355"/>
    </row>
    <row r="1020" spans="1:33" ht="11.25" customHeight="1">
      <c r="A1020" s="1">
        <f t="shared" si="1079"/>
        <v>2024</v>
      </c>
      <c r="B1020" s="493">
        <v>0</v>
      </c>
      <c r="C1020" s="493">
        <v>0</v>
      </c>
      <c r="D1020" s="493">
        <v>0</v>
      </c>
      <c r="E1020" s="493">
        <v>0</v>
      </c>
      <c r="F1020" s="493">
        <v>0</v>
      </c>
      <c r="G1020" s="493">
        <v>0</v>
      </c>
      <c r="H1020" s="493">
        <v>0</v>
      </c>
      <c r="I1020" s="493">
        <v>0</v>
      </c>
      <c r="J1020" s="493">
        <v>0</v>
      </c>
      <c r="K1020" s="493">
        <v>0</v>
      </c>
      <c r="L1020" s="493">
        <v>0</v>
      </c>
      <c r="M1020" s="493">
        <v>0</v>
      </c>
      <c r="N1020" s="32">
        <f t="shared" si="1077"/>
        <v>0</v>
      </c>
      <c r="P1020" s="1">
        <f t="shared" si="1080"/>
        <v>2024</v>
      </c>
      <c r="Q1020" s="323">
        <f t="shared" si="1091"/>
        <v>0</v>
      </c>
      <c r="R1020" s="323">
        <f t="shared" si="1092"/>
        <v>0</v>
      </c>
      <c r="S1020" s="323">
        <f t="shared" si="1093"/>
        <v>0</v>
      </c>
      <c r="T1020" s="323">
        <f t="shared" si="1094"/>
        <v>0</v>
      </c>
      <c r="U1020" s="323">
        <f t="shared" si="1095"/>
        <v>0</v>
      </c>
      <c r="V1020" s="323">
        <f t="shared" si="1096"/>
        <v>0</v>
      </c>
      <c r="W1020" s="323">
        <f t="shared" si="1097"/>
        <v>0</v>
      </c>
      <c r="X1020" s="323">
        <f t="shared" si="1098"/>
        <v>0</v>
      </c>
      <c r="Y1020" s="323">
        <f t="shared" si="1099"/>
        <v>0</v>
      </c>
      <c r="Z1020" s="323">
        <f t="shared" si="1100"/>
        <v>0</v>
      </c>
      <c r="AA1020" s="323">
        <f t="shared" si="1101"/>
        <v>0</v>
      </c>
      <c r="AB1020" s="323">
        <f t="shared" si="1102"/>
        <v>0</v>
      </c>
      <c r="AC1020" s="32">
        <f t="shared" si="1103"/>
        <v>0</v>
      </c>
      <c r="AG1020" s="355"/>
    </row>
    <row r="1021" spans="1:33" ht="11.25" customHeight="1">
      <c r="A1021" s="1">
        <f t="shared" si="1079"/>
        <v>2025</v>
      </c>
      <c r="B1021" s="493">
        <v>0</v>
      </c>
      <c r="C1021" s="493">
        <v>0</v>
      </c>
      <c r="D1021" s="493">
        <v>0</v>
      </c>
      <c r="E1021" s="493">
        <v>0</v>
      </c>
      <c r="F1021" s="493">
        <v>0</v>
      </c>
      <c r="G1021" s="493">
        <v>0</v>
      </c>
      <c r="H1021" s="493">
        <v>0</v>
      </c>
      <c r="I1021" s="493">
        <v>0</v>
      </c>
      <c r="J1021" s="493">
        <v>0</v>
      </c>
      <c r="K1021" s="493">
        <v>0</v>
      </c>
      <c r="L1021" s="493">
        <v>0</v>
      </c>
      <c r="M1021" s="493">
        <v>0</v>
      </c>
      <c r="N1021" s="32">
        <f t="shared" si="1077"/>
        <v>0</v>
      </c>
      <c r="P1021" s="1">
        <f t="shared" si="1080"/>
        <v>2025</v>
      </c>
      <c r="Q1021" s="323">
        <f t="shared" si="1091"/>
        <v>0</v>
      </c>
      <c r="R1021" s="323">
        <f t="shared" si="1092"/>
        <v>0</v>
      </c>
      <c r="S1021" s="323">
        <f t="shared" si="1093"/>
        <v>0</v>
      </c>
      <c r="T1021" s="323">
        <f t="shared" si="1094"/>
        <v>0</v>
      </c>
      <c r="U1021" s="323">
        <f t="shared" si="1095"/>
        <v>0</v>
      </c>
      <c r="V1021" s="323">
        <f t="shared" si="1096"/>
        <v>0</v>
      </c>
      <c r="W1021" s="323">
        <f t="shared" si="1097"/>
        <v>0</v>
      </c>
      <c r="X1021" s="323">
        <f t="shared" si="1098"/>
        <v>0</v>
      </c>
      <c r="Y1021" s="323">
        <f t="shared" si="1099"/>
        <v>0</v>
      </c>
      <c r="Z1021" s="323">
        <f t="shared" si="1100"/>
        <v>0</v>
      </c>
      <c r="AA1021" s="323">
        <f t="shared" si="1101"/>
        <v>0</v>
      </c>
      <c r="AB1021" s="323">
        <f t="shared" si="1102"/>
        <v>0</v>
      </c>
      <c r="AC1021" s="32">
        <f t="shared" si="1103"/>
        <v>0</v>
      </c>
      <c r="AG1021" s="355"/>
    </row>
    <row r="1022" spans="1:33" ht="11.25" customHeight="1">
      <c r="A1022" s="1">
        <f t="shared" si="1079"/>
        <v>2026</v>
      </c>
      <c r="B1022" s="493">
        <v>0</v>
      </c>
      <c r="C1022" s="493">
        <v>0</v>
      </c>
      <c r="D1022" s="493">
        <v>0</v>
      </c>
      <c r="E1022" s="493">
        <v>0</v>
      </c>
      <c r="F1022" s="493">
        <v>0</v>
      </c>
      <c r="G1022" s="493">
        <v>0</v>
      </c>
      <c r="H1022" s="493">
        <v>0</v>
      </c>
      <c r="I1022" s="493">
        <v>0</v>
      </c>
      <c r="J1022" s="493">
        <v>0</v>
      </c>
      <c r="K1022" s="493">
        <v>0</v>
      </c>
      <c r="L1022" s="493">
        <v>0</v>
      </c>
      <c r="M1022" s="493">
        <v>0</v>
      </c>
      <c r="N1022" s="32">
        <f t="shared" si="1077"/>
        <v>0</v>
      </c>
      <c r="P1022" s="1">
        <f t="shared" si="1080"/>
        <v>2026</v>
      </c>
      <c r="Q1022" s="323">
        <f t="shared" si="1091"/>
        <v>0</v>
      </c>
      <c r="R1022" s="323">
        <f t="shared" si="1092"/>
        <v>0</v>
      </c>
      <c r="S1022" s="323">
        <f t="shared" si="1093"/>
        <v>0</v>
      </c>
      <c r="T1022" s="323">
        <f t="shared" si="1094"/>
        <v>0</v>
      </c>
      <c r="U1022" s="323">
        <f t="shared" si="1095"/>
        <v>0</v>
      </c>
      <c r="V1022" s="323">
        <f t="shared" si="1096"/>
        <v>0</v>
      </c>
      <c r="W1022" s="323">
        <f t="shared" si="1097"/>
        <v>0</v>
      </c>
      <c r="X1022" s="323">
        <f t="shared" si="1098"/>
        <v>0</v>
      </c>
      <c r="Y1022" s="323">
        <f t="shared" si="1099"/>
        <v>0</v>
      </c>
      <c r="Z1022" s="323">
        <f t="shared" si="1100"/>
        <v>0</v>
      </c>
      <c r="AA1022" s="323">
        <f t="shared" si="1101"/>
        <v>0</v>
      </c>
      <c r="AB1022" s="323">
        <f t="shared" si="1102"/>
        <v>0</v>
      </c>
      <c r="AC1022" s="32">
        <f>SUM(Q1022:AB1022)</f>
        <v>0</v>
      </c>
      <c r="AG1022" s="355"/>
    </row>
    <row r="1023" spans="1:33" ht="11.25" customHeight="1">
      <c r="A1023" s="1">
        <f t="shared" si="1079"/>
        <v>2027</v>
      </c>
      <c r="B1023" s="493">
        <v>0</v>
      </c>
      <c r="C1023" s="493">
        <v>0</v>
      </c>
      <c r="D1023" s="493">
        <v>0</v>
      </c>
      <c r="E1023" s="493">
        <v>0</v>
      </c>
      <c r="F1023" s="493">
        <v>0</v>
      </c>
      <c r="G1023" s="493">
        <v>0</v>
      </c>
      <c r="H1023" s="493">
        <v>0</v>
      </c>
      <c r="I1023" s="493">
        <v>0</v>
      </c>
      <c r="J1023" s="493">
        <v>0</v>
      </c>
      <c r="K1023" s="493">
        <v>0</v>
      </c>
      <c r="L1023" s="493">
        <v>0</v>
      </c>
      <c r="M1023" s="493">
        <v>0</v>
      </c>
      <c r="N1023" s="32">
        <f t="shared" si="1077"/>
        <v>0</v>
      </c>
      <c r="P1023" s="1">
        <f t="shared" si="1080"/>
        <v>2027</v>
      </c>
      <c r="Q1023" s="323">
        <f t="shared" si="1091"/>
        <v>0</v>
      </c>
      <c r="R1023" s="323">
        <f t="shared" si="1092"/>
        <v>0</v>
      </c>
      <c r="S1023" s="323">
        <f t="shared" si="1093"/>
        <v>0</v>
      </c>
      <c r="T1023" s="323">
        <f t="shared" si="1094"/>
        <v>0</v>
      </c>
      <c r="U1023" s="323">
        <f t="shared" si="1095"/>
        <v>0</v>
      </c>
      <c r="V1023" s="323">
        <f t="shared" si="1096"/>
        <v>0</v>
      </c>
      <c r="W1023" s="323">
        <f t="shared" si="1097"/>
        <v>0</v>
      </c>
      <c r="X1023" s="323">
        <f t="shared" si="1098"/>
        <v>0</v>
      </c>
      <c r="Y1023" s="323">
        <f t="shared" si="1099"/>
        <v>0</v>
      </c>
      <c r="Z1023" s="323">
        <f t="shared" si="1100"/>
        <v>0</v>
      </c>
      <c r="AA1023" s="323">
        <f t="shared" si="1101"/>
        <v>0</v>
      </c>
      <c r="AB1023" s="323">
        <f t="shared" si="1102"/>
        <v>0</v>
      </c>
      <c r="AC1023" s="32">
        <f>SUM(Q1023:AB1023)</f>
        <v>0</v>
      </c>
      <c r="AG1023" s="355"/>
    </row>
    <row r="1024" spans="1:33" ht="11.25" customHeight="1">
      <c r="A1024" s="1">
        <f t="shared" si="1079"/>
        <v>2028</v>
      </c>
      <c r="B1024" s="493">
        <v>0</v>
      </c>
      <c r="C1024" s="493">
        <v>0</v>
      </c>
      <c r="D1024" s="493">
        <v>0</v>
      </c>
      <c r="E1024" s="493">
        <v>0</v>
      </c>
      <c r="F1024" s="493">
        <v>0</v>
      </c>
      <c r="G1024" s="493">
        <v>0</v>
      </c>
      <c r="H1024" s="493">
        <v>0</v>
      </c>
      <c r="I1024" s="493">
        <v>0</v>
      </c>
      <c r="J1024" s="493">
        <v>0</v>
      </c>
      <c r="K1024" s="493">
        <v>0</v>
      </c>
      <c r="L1024" s="493">
        <v>0</v>
      </c>
      <c r="M1024" s="493">
        <v>0</v>
      </c>
      <c r="N1024" s="32">
        <f t="shared" si="1077"/>
        <v>0</v>
      </c>
      <c r="P1024" s="1">
        <f t="shared" si="1080"/>
        <v>2028</v>
      </c>
      <c r="Q1024" s="323">
        <f t="shared" si="1091"/>
        <v>0</v>
      </c>
      <c r="R1024" s="323">
        <f t="shared" si="1092"/>
        <v>0</v>
      </c>
      <c r="S1024" s="323">
        <f t="shared" si="1093"/>
        <v>0</v>
      </c>
      <c r="T1024" s="323">
        <f t="shared" si="1094"/>
        <v>0</v>
      </c>
      <c r="U1024" s="323">
        <f t="shared" si="1095"/>
        <v>0</v>
      </c>
      <c r="V1024" s="323">
        <f t="shared" si="1096"/>
        <v>0</v>
      </c>
      <c r="W1024" s="323">
        <f t="shared" si="1097"/>
        <v>0</v>
      </c>
      <c r="X1024" s="323">
        <f t="shared" si="1098"/>
        <v>0</v>
      </c>
      <c r="Y1024" s="323">
        <f t="shared" si="1099"/>
        <v>0</v>
      </c>
      <c r="Z1024" s="323">
        <f t="shared" si="1100"/>
        <v>0</v>
      </c>
      <c r="AA1024" s="323">
        <f t="shared" si="1101"/>
        <v>0</v>
      </c>
      <c r="AB1024" s="323">
        <f t="shared" si="1102"/>
        <v>0</v>
      </c>
      <c r="AC1024" s="32">
        <f>SUM(Q1024:AB1024)</f>
        <v>0</v>
      </c>
      <c r="AG1024" s="355"/>
    </row>
    <row r="1025" spans="1:33" ht="11.25" customHeight="1">
      <c r="A1025" s="1">
        <f t="shared" si="1079"/>
        <v>2029</v>
      </c>
      <c r="B1025" s="493">
        <v>0</v>
      </c>
      <c r="C1025" s="493">
        <v>0</v>
      </c>
      <c r="D1025" s="493">
        <v>0</v>
      </c>
      <c r="E1025" s="493">
        <v>0</v>
      </c>
      <c r="F1025" s="493">
        <v>0</v>
      </c>
      <c r="G1025" s="493">
        <v>0</v>
      </c>
      <c r="H1025" s="493">
        <v>0</v>
      </c>
      <c r="I1025" s="493">
        <v>0</v>
      </c>
      <c r="J1025" s="493">
        <v>0</v>
      </c>
      <c r="K1025" s="493">
        <v>0</v>
      </c>
      <c r="L1025" s="493">
        <v>0</v>
      </c>
      <c r="M1025" s="493">
        <v>0</v>
      </c>
      <c r="N1025" s="32">
        <f t="shared" si="1077"/>
        <v>0</v>
      </c>
      <c r="P1025" s="1">
        <f t="shared" si="1080"/>
        <v>2029</v>
      </c>
      <c r="Q1025" s="323">
        <f t="shared" si="1091"/>
        <v>0</v>
      </c>
      <c r="R1025" s="323">
        <f t="shared" si="1092"/>
        <v>0</v>
      </c>
      <c r="S1025" s="323">
        <f t="shared" si="1093"/>
        <v>0</v>
      </c>
      <c r="T1025" s="323">
        <f t="shared" si="1094"/>
        <v>0</v>
      </c>
      <c r="U1025" s="323">
        <f t="shared" si="1095"/>
        <v>0</v>
      </c>
      <c r="V1025" s="323">
        <f t="shared" si="1096"/>
        <v>0</v>
      </c>
      <c r="W1025" s="323">
        <f t="shared" si="1097"/>
        <v>0</v>
      </c>
      <c r="X1025" s="323">
        <f t="shared" si="1098"/>
        <v>0</v>
      </c>
      <c r="Y1025" s="323">
        <f t="shared" si="1099"/>
        <v>0</v>
      </c>
      <c r="Z1025" s="323">
        <f t="shared" si="1100"/>
        <v>0</v>
      </c>
      <c r="AA1025" s="323">
        <f t="shared" si="1101"/>
        <v>0</v>
      </c>
      <c r="AB1025" s="323">
        <f t="shared" si="1102"/>
        <v>0</v>
      </c>
      <c r="AC1025" s="32">
        <f>SUM(Q1025:AB1025)</f>
        <v>0</v>
      </c>
      <c r="AG1025" s="355"/>
    </row>
    <row r="1026" spans="1:33" ht="11.25" customHeight="1">
      <c r="A1026" s="1">
        <f t="shared" si="1079"/>
        <v>2030</v>
      </c>
      <c r="B1026" s="493">
        <v>0</v>
      </c>
      <c r="C1026" s="493">
        <v>0</v>
      </c>
      <c r="D1026" s="493">
        <v>0</v>
      </c>
      <c r="E1026" s="493">
        <v>0</v>
      </c>
      <c r="F1026" s="493">
        <v>0</v>
      </c>
      <c r="G1026" s="493">
        <v>0</v>
      </c>
      <c r="H1026" s="493">
        <v>0</v>
      </c>
      <c r="I1026" s="493">
        <v>0</v>
      </c>
      <c r="J1026" s="493">
        <v>0</v>
      </c>
      <c r="K1026" s="493">
        <v>0</v>
      </c>
      <c r="L1026" s="493">
        <v>0</v>
      </c>
      <c r="M1026" s="493">
        <v>0</v>
      </c>
      <c r="N1026" s="32">
        <f t="shared" si="1077"/>
        <v>0</v>
      </c>
      <c r="P1026" s="1">
        <f t="shared" si="1080"/>
        <v>2030</v>
      </c>
      <c r="Q1026" s="323">
        <f t="shared" si="1091"/>
        <v>0</v>
      </c>
      <c r="R1026" s="323">
        <f t="shared" si="1092"/>
        <v>0</v>
      </c>
      <c r="S1026" s="323">
        <f t="shared" si="1093"/>
        <v>0</v>
      </c>
      <c r="T1026" s="323">
        <f t="shared" si="1094"/>
        <v>0</v>
      </c>
      <c r="U1026" s="323">
        <f t="shared" si="1095"/>
        <v>0</v>
      </c>
      <c r="V1026" s="323">
        <f t="shared" si="1096"/>
        <v>0</v>
      </c>
      <c r="W1026" s="323">
        <f t="shared" si="1097"/>
        <v>0</v>
      </c>
      <c r="X1026" s="323">
        <f t="shared" si="1098"/>
        <v>0</v>
      </c>
      <c r="Y1026" s="323">
        <f t="shared" si="1099"/>
        <v>0</v>
      </c>
      <c r="Z1026" s="323">
        <f t="shared" si="1100"/>
        <v>0</v>
      </c>
      <c r="AA1026" s="323">
        <f t="shared" si="1101"/>
        <v>0</v>
      </c>
      <c r="AB1026" s="323">
        <f t="shared" si="1102"/>
        <v>0</v>
      </c>
      <c r="AC1026" s="32">
        <f>SUM(Q1026:AB1026)</f>
        <v>0</v>
      </c>
      <c r="AG1026" s="355"/>
    </row>
    <row r="1027" spans="1:33" ht="11.25" customHeight="1">
      <c r="A1027" s="1">
        <f t="shared" si="1079"/>
        <v>2031</v>
      </c>
      <c r="B1027" s="493">
        <v>0</v>
      </c>
      <c r="C1027" s="493">
        <v>0</v>
      </c>
      <c r="D1027" s="493">
        <v>0</v>
      </c>
      <c r="E1027" s="493">
        <v>0</v>
      </c>
      <c r="F1027" s="493">
        <v>0</v>
      </c>
      <c r="G1027" s="493">
        <v>0</v>
      </c>
      <c r="H1027" s="493">
        <v>0</v>
      </c>
      <c r="I1027" s="493">
        <v>0</v>
      </c>
      <c r="J1027" s="493">
        <v>0</v>
      </c>
      <c r="K1027" s="493">
        <v>0</v>
      </c>
      <c r="L1027" s="493">
        <v>0</v>
      </c>
      <c r="M1027" s="493">
        <v>0</v>
      </c>
      <c r="N1027" s="32">
        <f t="shared" ref="N1027:N1036" si="1104">SUM(B1027:M1027)</f>
        <v>0</v>
      </c>
      <c r="P1027" s="1">
        <f t="shared" ref="P1027:P1036" si="1105">A1027</f>
        <v>2031</v>
      </c>
      <c r="Q1027" s="323">
        <f t="shared" ref="Q1027:Q1037" si="1106">M1026</f>
        <v>0</v>
      </c>
      <c r="R1027" s="323">
        <f t="shared" ref="R1027:R1036" si="1107">B1027</f>
        <v>0</v>
      </c>
      <c r="S1027" s="323">
        <f t="shared" ref="S1027:S1036" si="1108">C1027</f>
        <v>0</v>
      </c>
      <c r="T1027" s="323">
        <f t="shared" ref="T1027:T1036" si="1109">D1027</f>
        <v>0</v>
      </c>
      <c r="U1027" s="323">
        <f t="shared" ref="U1027:U1036" si="1110">E1027</f>
        <v>0</v>
      </c>
      <c r="V1027" s="323">
        <f t="shared" ref="V1027:V1036" si="1111">F1027</f>
        <v>0</v>
      </c>
      <c r="W1027" s="323">
        <f t="shared" ref="W1027:W1036" si="1112">G1027</f>
        <v>0</v>
      </c>
      <c r="X1027" s="323">
        <f t="shared" ref="X1027:X1036" si="1113">H1027</f>
        <v>0</v>
      </c>
      <c r="Y1027" s="323">
        <f t="shared" ref="Y1027:Y1036" si="1114">I1027</f>
        <v>0</v>
      </c>
      <c r="Z1027" s="323">
        <f t="shared" ref="Z1027:Z1036" si="1115">J1027</f>
        <v>0</v>
      </c>
      <c r="AA1027" s="323">
        <f t="shared" ref="AA1027:AA1036" si="1116">K1027</f>
        <v>0</v>
      </c>
      <c r="AB1027" s="323">
        <f t="shared" ref="AB1027:AB1036" si="1117">L1027</f>
        <v>0</v>
      </c>
      <c r="AC1027" s="32">
        <f t="shared" ref="AC1027:AC1036" si="1118">SUM(Q1027:AB1027)</f>
        <v>0</v>
      </c>
      <c r="AG1027" s="355"/>
    </row>
    <row r="1028" spans="1:33" ht="11.25" customHeight="1">
      <c r="A1028" s="1">
        <f t="shared" si="1079"/>
        <v>2032</v>
      </c>
      <c r="B1028" s="493">
        <v>0</v>
      </c>
      <c r="C1028" s="493">
        <v>0</v>
      </c>
      <c r="D1028" s="493">
        <v>0</v>
      </c>
      <c r="E1028" s="493">
        <v>0</v>
      </c>
      <c r="F1028" s="493">
        <v>0</v>
      </c>
      <c r="G1028" s="493">
        <v>0</v>
      </c>
      <c r="H1028" s="493">
        <v>0</v>
      </c>
      <c r="I1028" s="493">
        <v>0</v>
      </c>
      <c r="J1028" s="493">
        <v>0</v>
      </c>
      <c r="K1028" s="493">
        <v>0</v>
      </c>
      <c r="L1028" s="493">
        <v>0</v>
      </c>
      <c r="M1028" s="493">
        <v>0</v>
      </c>
      <c r="N1028" s="32">
        <f t="shared" si="1104"/>
        <v>0</v>
      </c>
      <c r="P1028" s="1">
        <f t="shared" si="1105"/>
        <v>2032</v>
      </c>
      <c r="Q1028" s="323">
        <f t="shared" si="1106"/>
        <v>0</v>
      </c>
      <c r="R1028" s="323">
        <f t="shared" si="1107"/>
        <v>0</v>
      </c>
      <c r="S1028" s="323">
        <f t="shared" si="1108"/>
        <v>0</v>
      </c>
      <c r="T1028" s="323">
        <f t="shared" si="1109"/>
        <v>0</v>
      </c>
      <c r="U1028" s="323">
        <f t="shared" si="1110"/>
        <v>0</v>
      </c>
      <c r="V1028" s="323">
        <f t="shared" si="1111"/>
        <v>0</v>
      </c>
      <c r="W1028" s="323">
        <f t="shared" si="1112"/>
        <v>0</v>
      </c>
      <c r="X1028" s="323">
        <f t="shared" si="1113"/>
        <v>0</v>
      </c>
      <c r="Y1028" s="323">
        <f t="shared" si="1114"/>
        <v>0</v>
      </c>
      <c r="Z1028" s="323">
        <f t="shared" si="1115"/>
        <v>0</v>
      </c>
      <c r="AA1028" s="323">
        <f t="shared" si="1116"/>
        <v>0</v>
      </c>
      <c r="AB1028" s="323">
        <f t="shared" si="1117"/>
        <v>0</v>
      </c>
      <c r="AC1028" s="32">
        <f t="shared" si="1118"/>
        <v>0</v>
      </c>
      <c r="AG1028" s="355"/>
    </row>
    <row r="1029" spans="1:33" ht="11.25" customHeight="1">
      <c r="A1029" s="1">
        <f t="shared" si="1079"/>
        <v>2033</v>
      </c>
      <c r="B1029" s="493">
        <v>0</v>
      </c>
      <c r="C1029" s="493">
        <v>0</v>
      </c>
      <c r="D1029" s="493">
        <v>0</v>
      </c>
      <c r="E1029" s="493">
        <v>0</v>
      </c>
      <c r="F1029" s="493">
        <v>0</v>
      </c>
      <c r="G1029" s="493">
        <v>0</v>
      </c>
      <c r="H1029" s="493">
        <v>0</v>
      </c>
      <c r="I1029" s="493">
        <v>0</v>
      </c>
      <c r="J1029" s="493">
        <v>0</v>
      </c>
      <c r="K1029" s="493">
        <v>0</v>
      </c>
      <c r="L1029" s="493">
        <v>0</v>
      </c>
      <c r="M1029" s="493">
        <v>0</v>
      </c>
      <c r="N1029" s="32">
        <f t="shared" si="1104"/>
        <v>0</v>
      </c>
      <c r="P1029" s="1">
        <f t="shared" si="1105"/>
        <v>2033</v>
      </c>
      <c r="Q1029" s="323">
        <f t="shared" si="1106"/>
        <v>0</v>
      </c>
      <c r="R1029" s="323">
        <f t="shared" si="1107"/>
        <v>0</v>
      </c>
      <c r="S1029" s="323">
        <f t="shared" si="1108"/>
        <v>0</v>
      </c>
      <c r="T1029" s="323">
        <f t="shared" si="1109"/>
        <v>0</v>
      </c>
      <c r="U1029" s="323">
        <f t="shared" si="1110"/>
        <v>0</v>
      </c>
      <c r="V1029" s="323">
        <f t="shared" si="1111"/>
        <v>0</v>
      </c>
      <c r="W1029" s="323">
        <f t="shared" si="1112"/>
        <v>0</v>
      </c>
      <c r="X1029" s="323">
        <f t="shared" si="1113"/>
        <v>0</v>
      </c>
      <c r="Y1029" s="323">
        <f t="shared" si="1114"/>
        <v>0</v>
      </c>
      <c r="Z1029" s="323">
        <f t="shared" si="1115"/>
        <v>0</v>
      </c>
      <c r="AA1029" s="323">
        <f t="shared" si="1116"/>
        <v>0</v>
      </c>
      <c r="AB1029" s="323">
        <f t="shared" si="1117"/>
        <v>0</v>
      </c>
      <c r="AC1029" s="32">
        <f t="shared" si="1118"/>
        <v>0</v>
      </c>
      <c r="AG1029" s="355"/>
    </row>
    <row r="1030" spans="1:33" ht="11.25" customHeight="1">
      <c r="A1030" s="1">
        <f t="shared" si="1079"/>
        <v>2034</v>
      </c>
      <c r="B1030" s="493">
        <v>0</v>
      </c>
      <c r="C1030" s="493">
        <v>0</v>
      </c>
      <c r="D1030" s="493">
        <v>0</v>
      </c>
      <c r="E1030" s="493">
        <v>0</v>
      </c>
      <c r="F1030" s="493">
        <v>0</v>
      </c>
      <c r="G1030" s="493">
        <v>0</v>
      </c>
      <c r="H1030" s="493">
        <v>0</v>
      </c>
      <c r="I1030" s="493">
        <v>0</v>
      </c>
      <c r="J1030" s="493">
        <v>0</v>
      </c>
      <c r="K1030" s="493">
        <v>0</v>
      </c>
      <c r="L1030" s="493">
        <v>0</v>
      </c>
      <c r="M1030" s="493">
        <v>0</v>
      </c>
      <c r="N1030" s="32">
        <f t="shared" si="1104"/>
        <v>0</v>
      </c>
      <c r="P1030" s="1">
        <f t="shared" si="1105"/>
        <v>2034</v>
      </c>
      <c r="Q1030" s="323">
        <f t="shared" si="1106"/>
        <v>0</v>
      </c>
      <c r="R1030" s="323">
        <f t="shared" si="1107"/>
        <v>0</v>
      </c>
      <c r="S1030" s="323">
        <f t="shared" si="1108"/>
        <v>0</v>
      </c>
      <c r="T1030" s="323">
        <f t="shared" si="1109"/>
        <v>0</v>
      </c>
      <c r="U1030" s="323">
        <f t="shared" si="1110"/>
        <v>0</v>
      </c>
      <c r="V1030" s="323">
        <f t="shared" si="1111"/>
        <v>0</v>
      </c>
      <c r="W1030" s="323">
        <f t="shared" si="1112"/>
        <v>0</v>
      </c>
      <c r="X1030" s="323">
        <f t="shared" si="1113"/>
        <v>0</v>
      </c>
      <c r="Y1030" s="323">
        <f t="shared" si="1114"/>
        <v>0</v>
      </c>
      <c r="Z1030" s="323">
        <f t="shared" si="1115"/>
        <v>0</v>
      </c>
      <c r="AA1030" s="323">
        <f t="shared" si="1116"/>
        <v>0</v>
      </c>
      <c r="AB1030" s="323">
        <f t="shared" si="1117"/>
        <v>0</v>
      </c>
      <c r="AC1030" s="32">
        <f t="shared" si="1118"/>
        <v>0</v>
      </c>
      <c r="AG1030" s="355"/>
    </row>
    <row r="1031" spans="1:33" ht="11.25" customHeight="1">
      <c r="A1031" s="1">
        <f t="shared" si="1079"/>
        <v>2035</v>
      </c>
      <c r="B1031" s="493">
        <v>0</v>
      </c>
      <c r="C1031" s="493">
        <v>0</v>
      </c>
      <c r="D1031" s="493">
        <v>0</v>
      </c>
      <c r="E1031" s="493">
        <v>0</v>
      </c>
      <c r="F1031" s="493">
        <v>0</v>
      </c>
      <c r="G1031" s="493">
        <v>0</v>
      </c>
      <c r="H1031" s="493">
        <v>0</v>
      </c>
      <c r="I1031" s="493">
        <v>0</v>
      </c>
      <c r="J1031" s="493">
        <v>0</v>
      </c>
      <c r="K1031" s="493">
        <v>0</v>
      </c>
      <c r="L1031" s="493">
        <v>0</v>
      </c>
      <c r="M1031" s="493">
        <v>0</v>
      </c>
      <c r="N1031" s="32">
        <f t="shared" si="1104"/>
        <v>0</v>
      </c>
      <c r="P1031" s="1">
        <f t="shared" si="1105"/>
        <v>2035</v>
      </c>
      <c r="Q1031" s="323">
        <f t="shared" si="1106"/>
        <v>0</v>
      </c>
      <c r="R1031" s="323">
        <f t="shared" si="1107"/>
        <v>0</v>
      </c>
      <c r="S1031" s="323">
        <f t="shared" si="1108"/>
        <v>0</v>
      </c>
      <c r="T1031" s="323">
        <f t="shared" si="1109"/>
        <v>0</v>
      </c>
      <c r="U1031" s="323">
        <f t="shared" si="1110"/>
        <v>0</v>
      </c>
      <c r="V1031" s="323">
        <f t="shared" si="1111"/>
        <v>0</v>
      </c>
      <c r="W1031" s="323">
        <f t="shared" si="1112"/>
        <v>0</v>
      </c>
      <c r="X1031" s="323">
        <f t="shared" si="1113"/>
        <v>0</v>
      </c>
      <c r="Y1031" s="323">
        <f t="shared" si="1114"/>
        <v>0</v>
      </c>
      <c r="Z1031" s="323">
        <f t="shared" si="1115"/>
        <v>0</v>
      </c>
      <c r="AA1031" s="323">
        <f t="shared" si="1116"/>
        <v>0</v>
      </c>
      <c r="AB1031" s="323">
        <f t="shared" si="1117"/>
        <v>0</v>
      </c>
      <c r="AC1031" s="32">
        <f t="shared" si="1118"/>
        <v>0</v>
      </c>
      <c r="AG1031" s="355"/>
    </row>
    <row r="1032" spans="1:33" ht="11.25" customHeight="1">
      <c r="A1032" s="1">
        <f t="shared" si="1079"/>
        <v>2036</v>
      </c>
      <c r="B1032" s="493">
        <v>0</v>
      </c>
      <c r="C1032" s="493">
        <v>0</v>
      </c>
      <c r="D1032" s="493">
        <v>0</v>
      </c>
      <c r="E1032" s="493">
        <v>0</v>
      </c>
      <c r="F1032" s="493">
        <v>0</v>
      </c>
      <c r="G1032" s="493">
        <v>0</v>
      </c>
      <c r="H1032" s="493">
        <v>0</v>
      </c>
      <c r="I1032" s="493">
        <v>0</v>
      </c>
      <c r="J1032" s="493">
        <v>0</v>
      </c>
      <c r="K1032" s="493">
        <v>0</v>
      </c>
      <c r="L1032" s="493">
        <v>0</v>
      </c>
      <c r="M1032" s="493">
        <v>0</v>
      </c>
      <c r="N1032" s="32">
        <f t="shared" si="1104"/>
        <v>0</v>
      </c>
      <c r="P1032" s="1">
        <f t="shared" si="1105"/>
        <v>2036</v>
      </c>
      <c r="Q1032" s="323">
        <f t="shared" si="1106"/>
        <v>0</v>
      </c>
      <c r="R1032" s="323">
        <f t="shared" si="1107"/>
        <v>0</v>
      </c>
      <c r="S1032" s="323">
        <f t="shared" si="1108"/>
        <v>0</v>
      </c>
      <c r="T1032" s="323">
        <f t="shared" si="1109"/>
        <v>0</v>
      </c>
      <c r="U1032" s="323">
        <f t="shared" si="1110"/>
        <v>0</v>
      </c>
      <c r="V1032" s="323">
        <f t="shared" si="1111"/>
        <v>0</v>
      </c>
      <c r="W1032" s="323">
        <f t="shared" si="1112"/>
        <v>0</v>
      </c>
      <c r="X1032" s="323">
        <f t="shared" si="1113"/>
        <v>0</v>
      </c>
      <c r="Y1032" s="323">
        <f t="shared" si="1114"/>
        <v>0</v>
      </c>
      <c r="Z1032" s="323">
        <f t="shared" si="1115"/>
        <v>0</v>
      </c>
      <c r="AA1032" s="323">
        <f t="shared" si="1116"/>
        <v>0</v>
      </c>
      <c r="AB1032" s="323">
        <f t="shared" si="1117"/>
        <v>0</v>
      </c>
      <c r="AC1032" s="32">
        <f t="shared" si="1118"/>
        <v>0</v>
      </c>
      <c r="AG1032" s="355"/>
    </row>
    <row r="1033" spans="1:33" ht="11.25" customHeight="1">
      <c r="A1033" s="1">
        <f t="shared" si="1079"/>
        <v>2037</v>
      </c>
      <c r="B1033" s="493">
        <v>0</v>
      </c>
      <c r="C1033" s="493">
        <v>0</v>
      </c>
      <c r="D1033" s="493">
        <v>0</v>
      </c>
      <c r="E1033" s="493">
        <v>0</v>
      </c>
      <c r="F1033" s="493">
        <v>0</v>
      </c>
      <c r="G1033" s="493">
        <v>0</v>
      </c>
      <c r="H1033" s="493">
        <v>0</v>
      </c>
      <c r="I1033" s="493">
        <v>0</v>
      </c>
      <c r="J1033" s="493">
        <v>0</v>
      </c>
      <c r="K1033" s="493">
        <v>0</v>
      </c>
      <c r="L1033" s="493">
        <v>0</v>
      </c>
      <c r="M1033" s="493">
        <v>0</v>
      </c>
      <c r="N1033" s="32">
        <f t="shared" si="1104"/>
        <v>0</v>
      </c>
      <c r="P1033" s="1">
        <f t="shared" si="1105"/>
        <v>2037</v>
      </c>
      <c r="Q1033" s="323">
        <f t="shared" si="1106"/>
        <v>0</v>
      </c>
      <c r="R1033" s="323">
        <f t="shared" si="1107"/>
        <v>0</v>
      </c>
      <c r="S1033" s="323">
        <f t="shared" si="1108"/>
        <v>0</v>
      </c>
      <c r="T1033" s="323">
        <f t="shared" si="1109"/>
        <v>0</v>
      </c>
      <c r="U1033" s="323">
        <f t="shared" si="1110"/>
        <v>0</v>
      </c>
      <c r="V1033" s="323">
        <f t="shared" si="1111"/>
        <v>0</v>
      </c>
      <c r="W1033" s="323">
        <f t="shared" si="1112"/>
        <v>0</v>
      </c>
      <c r="X1033" s="323">
        <f t="shared" si="1113"/>
        <v>0</v>
      </c>
      <c r="Y1033" s="323">
        <f t="shared" si="1114"/>
        <v>0</v>
      </c>
      <c r="Z1033" s="323">
        <f t="shared" si="1115"/>
        <v>0</v>
      </c>
      <c r="AA1033" s="323">
        <f t="shared" si="1116"/>
        <v>0</v>
      </c>
      <c r="AB1033" s="323">
        <f t="shared" si="1117"/>
        <v>0</v>
      </c>
      <c r="AC1033" s="32">
        <f t="shared" si="1118"/>
        <v>0</v>
      </c>
      <c r="AG1033" s="355"/>
    </row>
    <row r="1034" spans="1:33" ht="11.25" customHeight="1">
      <c r="A1034" s="1">
        <f t="shared" si="1079"/>
        <v>2038</v>
      </c>
      <c r="B1034" s="493">
        <v>0</v>
      </c>
      <c r="C1034" s="493">
        <v>0</v>
      </c>
      <c r="D1034" s="493">
        <v>0</v>
      </c>
      <c r="E1034" s="493">
        <v>0</v>
      </c>
      <c r="F1034" s="493">
        <v>0</v>
      </c>
      <c r="G1034" s="493">
        <v>0</v>
      </c>
      <c r="H1034" s="493">
        <v>0</v>
      </c>
      <c r="I1034" s="493">
        <v>0</v>
      </c>
      <c r="J1034" s="493">
        <v>0</v>
      </c>
      <c r="K1034" s="493">
        <v>0</v>
      </c>
      <c r="L1034" s="493">
        <v>0</v>
      </c>
      <c r="M1034" s="493">
        <v>0</v>
      </c>
      <c r="N1034" s="32">
        <f t="shared" si="1104"/>
        <v>0</v>
      </c>
      <c r="P1034" s="1">
        <f t="shared" si="1105"/>
        <v>2038</v>
      </c>
      <c r="Q1034" s="323">
        <f t="shared" si="1106"/>
        <v>0</v>
      </c>
      <c r="R1034" s="323">
        <f t="shared" si="1107"/>
        <v>0</v>
      </c>
      <c r="S1034" s="323">
        <f t="shared" si="1108"/>
        <v>0</v>
      </c>
      <c r="T1034" s="323">
        <f t="shared" si="1109"/>
        <v>0</v>
      </c>
      <c r="U1034" s="323">
        <f t="shared" si="1110"/>
        <v>0</v>
      </c>
      <c r="V1034" s="323">
        <f t="shared" si="1111"/>
        <v>0</v>
      </c>
      <c r="W1034" s="323">
        <f t="shared" si="1112"/>
        <v>0</v>
      </c>
      <c r="X1034" s="323">
        <f t="shared" si="1113"/>
        <v>0</v>
      </c>
      <c r="Y1034" s="323">
        <f t="shared" si="1114"/>
        <v>0</v>
      </c>
      <c r="Z1034" s="323">
        <f t="shared" si="1115"/>
        <v>0</v>
      </c>
      <c r="AA1034" s="323">
        <f t="shared" si="1116"/>
        <v>0</v>
      </c>
      <c r="AB1034" s="323">
        <f t="shared" si="1117"/>
        <v>0</v>
      </c>
      <c r="AC1034" s="32">
        <f t="shared" si="1118"/>
        <v>0</v>
      </c>
      <c r="AG1034" s="355"/>
    </row>
    <row r="1035" spans="1:33" ht="11.25" customHeight="1">
      <c r="A1035" s="1">
        <f t="shared" si="1079"/>
        <v>2039</v>
      </c>
      <c r="B1035" s="493">
        <v>0</v>
      </c>
      <c r="C1035" s="493">
        <v>0</v>
      </c>
      <c r="D1035" s="493">
        <v>0</v>
      </c>
      <c r="E1035" s="493">
        <v>0</v>
      </c>
      <c r="F1035" s="493">
        <v>0</v>
      </c>
      <c r="G1035" s="493">
        <v>0</v>
      </c>
      <c r="H1035" s="493">
        <v>0</v>
      </c>
      <c r="I1035" s="493">
        <v>0</v>
      </c>
      <c r="J1035" s="493">
        <v>0</v>
      </c>
      <c r="K1035" s="493">
        <v>0</v>
      </c>
      <c r="L1035" s="493">
        <v>0</v>
      </c>
      <c r="M1035" s="493">
        <v>0</v>
      </c>
      <c r="N1035" s="32">
        <f t="shared" si="1104"/>
        <v>0</v>
      </c>
      <c r="P1035" s="1">
        <f t="shared" si="1105"/>
        <v>2039</v>
      </c>
      <c r="Q1035" s="323">
        <f t="shared" si="1106"/>
        <v>0</v>
      </c>
      <c r="R1035" s="323">
        <f t="shared" si="1107"/>
        <v>0</v>
      </c>
      <c r="S1035" s="323">
        <f t="shared" si="1108"/>
        <v>0</v>
      </c>
      <c r="T1035" s="323">
        <f t="shared" si="1109"/>
        <v>0</v>
      </c>
      <c r="U1035" s="323">
        <f t="shared" si="1110"/>
        <v>0</v>
      </c>
      <c r="V1035" s="323">
        <f t="shared" si="1111"/>
        <v>0</v>
      </c>
      <c r="W1035" s="323">
        <f t="shared" si="1112"/>
        <v>0</v>
      </c>
      <c r="X1035" s="323">
        <f t="shared" si="1113"/>
        <v>0</v>
      </c>
      <c r="Y1035" s="323">
        <f t="shared" si="1114"/>
        <v>0</v>
      </c>
      <c r="Z1035" s="323">
        <f t="shared" si="1115"/>
        <v>0</v>
      </c>
      <c r="AA1035" s="323">
        <f t="shared" si="1116"/>
        <v>0</v>
      </c>
      <c r="AB1035" s="323">
        <f t="shared" si="1117"/>
        <v>0</v>
      </c>
      <c r="AC1035" s="32">
        <f t="shared" si="1118"/>
        <v>0</v>
      </c>
      <c r="AG1035" s="355"/>
    </row>
    <row r="1036" spans="1:33" ht="11.25" customHeight="1">
      <c r="A1036" s="1">
        <f t="shared" si="1079"/>
        <v>2040</v>
      </c>
      <c r="B1036" s="493">
        <v>0</v>
      </c>
      <c r="C1036" s="493">
        <v>0</v>
      </c>
      <c r="D1036" s="493">
        <v>0</v>
      </c>
      <c r="E1036" s="493">
        <v>0</v>
      </c>
      <c r="F1036" s="493">
        <v>0</v>
      </c>
      <c r="G1036" s="493">
        <v>0</v>
      </c>
      <c r="H1036" s="493">
        <v>0</v>
      </c>
      <c r="I1036" s="493">
        <v>0</v>
      </c>
      <c r="J1036" s="493">
        <v>0</v>
      </c>
      <c r="K1036" s="493">
        <v>0</v>
      </c>
      <c r="L1036" s="493">
        <v>0</v>
      </c>
      <c r="M1036" s="493">
        <v>0</v>
      </c>
      <c r="N1036" s="32">
        <f t="shared" si="1104"/>
        <v>0</v>
      </c>
      <c r="P1036" s="1">
        <f t="shared" si="1105"/>
        <v>2040</v>
      </c>
      <c r="Q1036" s="323">
        <f t="shared" si="1106"/>
        <v>0</v>
      </c>
      <c r="R1036" s="323">
        <f t="shared" si="1107"/>
        <v>0</v>
      </c>
      <c r="S1036" s="323">
        <f t="shared" si="1108"/>
        <v>0</v>
      </c>
      <c r="T1036" s="323">
        <f t="shared" si="1109"/>
        <v>0</v>
      </c>
      <c r="U1036" s="323">
        <f t="shared" si="1110"/>
        <v>0</v>
      </c>
      <c r="V1036" s="323">
        <f t="shared" si="1111"/>
        <v>0</v>
      </c>
      <c r="W1036" s="323">
        <f t="shared" si="1112"/>
        <v>0</v>
      </c>
      <c r="X1036" s="323">
        <f t="shared" si="1113"/>
        <v>0</v>
      </c>
      <c r="Y1036" s="323">
        <f t="shared" si="1114"/>
        <v>0</v>
      </c>
      <c r="Z1036" s="323">
        <f t="shared" si="1115"/>
        <v>0</v>
      </c>
      <c r="AA1036" s="323">
        <f t="shared" si="1116"/>
        <v>0</v>
      </c>
      <c r="AB1036" s="323">
        <f t="shared" si="1117"/>
        <v>0</v>
      </c>
      <c r="AC1036" s="32">
        <f t="shared" si="1118"/>
        <v>0</v>
      </c>
      <c r="AG1036" s="355"/>
    </row>
    <row r="1037" spans="1:33" ht="11.25" customHeight="1">
      <c r="A1037" s="1">
        <f t="shared" si="1079"/>
        <v>2041</v>
      </c>
      <c r="P1037" s="1">
        <f t="shared" si="1080"/>
        <v>2041</v>
      </c>
      <c r="Q1037" s="323">
        <f t="shared" si="1106"/>
        <v>0</v>
      </c>
      <c r="AG1037" s="355"/>
    </row>
    <row r="1038" spans="1:33" ht="11.25" customHeight="1">
      <c r="A1038" s="1">
        <f t="shared" si="1079"/>
        <v>2042</v>
      </c>
      <c r="P1038" s="1">
        <f t="shared" si="1080"/>
        <v>2042</v>
      </c>
      <c r="AG1038" s="355"/>
    </row>
    <row r="1039" spans="1:33" ht="11.25" customHeight="1">
      <c r="A1039" s="1">
        <f t="shared" si="1079"/>
        <v>2043</v>
      </c>
      <c r="P1039" s="1">
        <f t="shared" si="1080"/>
        <v>2043</v>
      </c>
      <c r="AG1039" s="355"/>
    </row>
    <row r="1040" spans="1:33" ht="11.25" customHeight="1">
      <c r="A1040" s="1">
        <f t="shared" si="1079"/>
        <v>2044</v>
      </c>
      <c r="P1040" s="1">
        <f t="shared" si="1080"/>
        <v>2044</v>
      </c>
      <c r="AG1040" s="355"/>
    </row>
    <row r="1041" spans="1:118" ht="11.25" customHeight="1">
      <c r="A1041" s="1">
        <f t="shared" si="1079"/>
        <v>2045</v>
      </c>
      <c r="P1041" s="1">
        <f t="shared" si="1080"/>
        <v>2045</v>
      </c>
      <c r="AG1041" s="355"/>
    </row>
    <row r="1042" spans="1:118" ht="11.25" customHeight="1">
      <c r="AG1042" s="355"/>
    </row>
    <row r="1043" spans="1:118" ht="11.25" customHeight="1">
      <c r="J1043" s="358"/>
      <c r="X1043" s="358"/>
      <c r="AG1043" s="355"/>
    </row>
    <row r="1044" spans="1:118" ht="11.25" customHeight="1">
      <c r="A1044" s="480" t="s">
        <v>283</v>
      </c>
      <c r="D1044" s="233"/>
      <c r="F1044" s="355"/>
      <c r="G1044" s="363"/>
      <c r="H1044" s="280"/>
      <c r="I1044" s="368"/>
      <c r="N1044" s="36"/>
      <c r="P1044" s="346" t="str">
        <f>A1044</f>
        <v>499- Reedy Creek System Intermediate (Gas Index)</v>
      </c>
      <c r="Q1044" s="29"/>
      <c r="R1044" s="29"/>
      <c r="S1044" s="29"/>
      <c r="T1044" s="232"/>
      <c r="U1044" s="334"/>
      <c r="W1044" s="29"/>
      <c r="X1044" s="29"/>
      <c r="Y1044" s="29"/>
      <c r="Z1044" s="334"/>
      <c r="AA1044" s="29"/>
      <c r="AB1044" s="29"/>
      <c r="AC1044" s="36"/>
      <c r="AG1044" s="29"/>
      <c r="AH1044" s="259"/>
    </row>
    <row r="1045" spans="1:118" s="26" customFormat="1" ht="11.25" customHeight="1">
      <c r="A1045" s="260" t="s">
        <v>2</v>
      </c>
      <c r="B1045" s="260" t="s">
        <v>3</v>
      </c>
      <c r="C1045" s="260" t="s">
        <v>4</v>
      </c>
      <c r="D1045" s="260" t="s">
        <v>5</v>
      </c>
      <c r="E1045" s="260" t="s">
        <v>6</v>
      </c>
      <c r="F1045" s="260" t="s">
        <v>7</v>
      </c>
      <c r="G1045" s="260" t="s">
        <v>8</v>
      </c>
      <c r="H1045" s="260" t="s">
        <v>9</v>
      </c>
      <c r="I1045" s="260" t="s">
        <v>10</v>
      </c>
      <c r="J1045" s="260" t="s">
        <v>11</v>
      </c>
      <c r="K1045" s="260" t="s">
        <v>12</v>
      </c>
      <c r="L1045" s="260" t="s">
        <v>13</v>
      </c>
      <c r="M1045" s="260" t="s">
        <v>14</v>
      </c>
      <c r="N1045" s="299" t="s">
        <v>15</v>
      </c>
      <c r="O1045" s="172"/>
      <c r="P1045" s="301" t="s">
        <v>2</v>
      </c>
      <c r="Q1045" s="301" t="s">
        <v>3</v>
      </c>
      <c r="R1045" s="301" t="s">
        <v>4</v>
      </c>
      <c r="S1045" s="301" t="s">
        <v>5</v>
      </c>
      <c r="T1045" s="301" t="s">
        <v>6</v>
      </c>
      <c r="U1045" s="301" t="s">
        <v>7</v>
      </c>
      <c r="V1045" s="301" t="s">
        <v>8</v>
      </c>
      <c r="W1045" s="301" t="s">
        <v>9</v>
      </c>
      <c r="X1045" s="301" t="s">
        <v>10</v>
      </c>
      <c r="Y1045" s="301" t="s">
        <v>11</v>
      </c>
      <c r="Z1045" s="301" t="s">
        <v>12</v>
      </c>
      <c r="AA1045" s="301" t="s">
        <v>13</v>
      </c>
      <c r="AB1045" s="301" t="s">
        <v>14</v>
      </c>
      <c r="AC1045" s="299" t="s">
        <v>15</v>
      </c>
      <c r="AD1045" s="51"/>
      <c r="AE1045" s="32"/>
      <c r="AF1045" s="32"/>
      <c r="AG1045" s="29"/>
      <c r="AH1045" s="262"/>
      <c r="AI1045" s="25"/>
      <c r="AJ1045" s="53"/>
      <c r="AK1045" s="25"/>
      <c r="AY1045" s="616"/>
      <c r="BK1045" s="370"/>
      <c r="BL1045" s="370"/>
      <c r="BM1045" s="370"/>
      <c r="BN1045" s="370"/>
      <c r="BO1045" s="370"/>
      <c r="BP1045" s="370"/>
      <c r="BQ1045" s="370"/>
      <c r="BR1045" s="370"/>
      <c r="BS1045" s="370"/>
      <c r="CQ1045" s="616"/>
      <c r="DH1045" s="516"/>
      <c r="DI1045" s="516"/>
      <c r="DN1045" s="598"/>
    </row>
    <row r="1046" spans="1:118" ht="11.25" customHeight="1">
      <c r="A1046" s="1">
        <f>A1006</f>
        <v>2010</v>
      </c>
      <c r="B1046" s="353"/>
      <c r="C1046" s="353"/>
      <c r="D1046" s="353"/>
      <c r="E1046" s="353"/>
      <c r="F1046" s="353"/>
      <c r="G1046" s="353"/>
      <c r="H1046" s="353"/>
      <c r="I1046" s="353"/>
      <c r="J1046" s="353"/>
      <c r="K1046" s="353"/>
      <c r="L1046" s="353"/>
      <c r="M1046" s="353"/>
      <c r="N1046" s="306">
        <f>SUM(B1046:M1046)</f>
        <v>0</v>
      </c>
      <c r="O1046" s="400"/>
      <c r="P1046" s="1">
        <f>A1046</f>
        <v>2010</v>
      </c>
      <c r="Q1046" s="353"/>
      <c r="R1046" s="353"/>
      <c r="S1046" s="353"/>
      <c r="T1046" s="353"/>
      <c r="U1046" s="353"/>
      <c r="V1046" s="353"/>
      <c r="W1046" s="353"/>
      <c r="X1046" s="353"/>
      <c r="Y1046" s="353"/>
      <c r="Z1046" s="353"/>
      <c r="AA1046" s="353"/>
      <c r="AB1046" s="353"/>
      <c r="AC1046" s="32">
        <f>SUM(Q1046:AB1046)</f>
        <v>0</v>
      </c>
      <c r="AG1046" s="29"/>
      <c r="AH1046" s="25"/>
    </row>
    <row r="1047" spans="1:118" ht="11.25" customHeight="1">
      <c r="A1047" s="1">
        <f t="shared" ref="A1047:A1081" si="1119">A1007</f>
        <v>2011</v>
      </c>
      <c r="B1047" s="497">
        <v>23</v>
      </c>
      <c r="C1047" s="497">
        <v>23</v>
      </c>
      <c r="D1047" s="498">
        <v>23</v>
      </c>
      <c r="E1047" s="498">
        <v>23</v>
      </c>
      <c r="F1047" s="498">
        <v>23</v>
      </c>
      <c r="G1047" s="498">
        <v>23</v>
      </c>
      <c r="H1047" s="498">
        <v>23</v>
      </c>
      <c r="I1047" s="498">
        <v>23</v>
      </c>
      <c r="J1047" s="498">
        <v>23</v>
      </c>
      <c r="K1047" s="498">
        <v>23</v>
      </c>
      <c r="L1047" s="498">
        <v>23</v>
      </c>
      <c r="M1047" s="498">
        <v>23</v>
      </c>
      <c r="N1047" s="306">
        <f t="shared" ref="N1047:N1066" si="1120">SUM(B1047:M1047)</f>
        <v>276</v>
      </c>
      <c r="O1047" s="400"/>
      <c r="P1047" s="1">
        <f t="shared" ref="P1047:P1081" si="1121">A1047</f>
        <v>2011</v>
      </c>
      <c r="Q1047" s="353"/>
      <c r="R1047" s="499">
        <f>B1047</f>
        <v>23</v>
      </c>
      <c r="S1047" s="499">
        <f>C1047</f>
        <v>23</v>
      </c>
      <c r="T1047" s="404">
        <f t="shared" ref="T1047:AB1047" si="1122">D1047</f>
        <v>23</v>
      </c>
      <c r="U1047" s="404">
        <f t="shared" si="1122"/>
        <v>23</v>
      </c>
      <c r="V1047" s="404">
        <f t="shared" si="1122"/>
        <v>23</v>
      </c>
      <c r="W1047" s="404">
        <f t="shared" si="1122"/>
        <v>23</v>
      </c>
      <c r="X1047" s="404">
        <f t="shared" si="1122"/>
        <v>23</v>
      </c>
      <c r="Y1047" s="404">
        <f t="shared" si="1122"/>
        <v>23</v>
      </c>
      <c r="Z1047" s="404">
        <f t="shared" si="1122"/>
        <v>23</v>
      </c>
      <c r="AA1047" s="404">
        <f t="shared" si="1122"/>
        <v>23</v>
      </c>
      <c r="AB1047" s="404">
        <f t="shared" si="1122"/>
        <v>23</v>
      </c>
      <c r="AC1047" s="32">
        <f t="shared" ref="AC1047" si="1123">SUM(Q1047:AB1047)</f>
        <v>253</v>
      </c>
      <c r="AG1047" s="29"/>
      <c r="AH1047" s="25"/>
    </row>
    <row r="1048" spans="1:118" ht="11.25" customHeight="1">
      <c r="A1048" s="1">
        <f t="shared" si="1119"/>
        <v>2012</v>
      </c>
      <c r="B1048" s="498">
        <f>[1]MW!C1162</f>
        <v>24</v>
      </c>
      <c r="C1048" s="498">
        <f>[1]MW!D1162</f>
        <v>24</v>
      </c>
      <c r="D1048" s="498">
        <f>[1]MW!E1162</f>
        <v>24</v>
      </c>
      <c r="E1048" s="498">
        <f>[1]MW!F1162</f>
        <v>24</v>
      </c>
      <c r="F1048" s="498">
        <f>[1]MW!G1162</f>
        <v>24</v>
      </c>
      <c r="G1048" s="498">
        <f>[1]MW!H1162</f>
        <v>24</v>
      </c>
      <c r="H1048" s="498">
        <f>[1]MW!I1162</f>
        <v>24</v>
      </c>
      <c r="I1048" s="498">
        <f>[1]MW!J1162</f>
        <v>24</v>
      </c>
      <c r="J1048" s="498">
        <f>[1]MW!K1162</f>
        <v>24</v>
      </c>
      <c r="K1048" s="498">
        <f>[1]MW!L1162</f>
        <v>24</v>
      </c>
      <c r="L1048" s="498">
        <f>[1]MW!M1162</f>
        <v>24</v>
      </c>
      <c r="M1048" s="498">
        <f>[1]MW!N1162</f>
        <v>24</v>
      </c>
      <c r="N1048" s="306">
        <f t="shared" si="1120"/>
        <v>288</v>
      </c>
      <c r="O1048" s="400"/>
      <c r="P1048" s="1">
        <f t="shared" si="1121"/>
        <v>2012</v>
      </c>
      <c r="Q1048" s="498">
        <f>[1]MW!S1162</f>
        <v>23</v>
      </c>
      <c r="R1048" s="498">
        <f>[1]MW!T1162</f>
        <v>24</v>
      </c>
      <c r="S1048" s="498">
        <f>[1]MW!U1162</f>
        <v>24</v>
      </c>
      <c r="T1048" s="498">
        <f>[1]MW!V1162</f>
        <v>24</v>
      </c>
      <c r="U1048" s="498">
        <f>[1]MW!W1162</f>
        <v>24</v>
      </c>
      <c r="V1048" s="498">
        <f>[1]MW!X1162</f>
        <v>24</v>
      </c>
      <c r="W1048" s="498">
        <f>[1]MW!Y1162</f>
        <v>24</v>
      </c>
      <c r="X1048" s="498">
        <f>[1]MW!Z1162</f>
        <v>24</v>
      </c>
      <c r="Y1048" s="498">
        <f>[1]MW!AA1162</f>
        <v>24</v>
      </c>
      <c r="Z1048" s="498">
        <f>[1]MW!AB1162</f>
        <v>24</v>
      </c>
      <c r="AA1048" s="498">
        <f>[1]MW!AC1162</f>
        <v>24</v>
      </c>
      <c r="AB1048" s="498">
        <f>[1]MW!AD1162</f>
        <v>24</v>
      </c>
      <c r="AC1048" s="32">
        <f t="shared" ref="AC1048:AC1066" si="1124">SUM(Q1048:AB1048)</f>
        <v>287</v>
      </c>
      <c r="AG1048" s="29"/>
      <c r="AH1048" s="25"/>
    </row>
    <row r="1049" spans="1:118" ht="11.25" customHeight="1">
      <c r="A1049" s="1">
        <f t="shared" si="1119"/>
        <v>2013</v>
      </c>
      <c r="B1049" s="564">
        <f>[3]Demand!C1202</f>
        <v>60.04</v>
      </c>
      <c r="C1049" s="564">
        <f>[3]Demand!D1202</f>
        <v>60.04</v>
      </c>
      <c r="D1049" s="564">
        <f>[3]Demand!E1202</f>
        <v>60.04</v>
      </c>
      <c r="E1049" s="564">
        <f>[3]Demand!F1202</f>
        <v>60.04</v>
      </c>
      <c r="F1049" s="564">
        <f>[3]Demand!G1202</f>
        <v>60.04</v>
      </c>
      <c r="G1049" s="564">
        <f>[3]Demand!H1202</f>
        <v>60.04</v>
      </c>
      <c r="H1049" s="564">
        <f>[3]Demand!I1202</f>
        <v>60.04</v>
      </c>
      <c r="I1049" s="564">
        <f>[3]Demand!J1202</f>
        <v>60.04</v>
      </c>
      <c r="J1049" s="564">
        <f>[3]Demand!K1202</f>
        <v>60.04</v>
      </c>
      <c r="K1049" s="564">
        <f>[3]Demand!L1202</f>
        <v>60.04</v>
      </c>
      <c r="L1049" s="564">
        <f>[3]Demand!M1202</f>
        <v>60.04</v>
      </c>
      <c r="M1049" s="564">
        <f>[3]Demand!N1202</f>
        <v>60.04</v>
      </c>
      <c r="N1049" s="306">
        <f t="shared" si="1120"/>
        <v>720.4799999999999</v>
      </c>
      <c r="O1049" s="400"/>
      <c r="P1049" s="1">
        <f t="shared" si="1121"/>
        <v>2013</v>
      </c>
      <c r="Q1049" s="564">
        <f>[3]Demand!S1202</f>
        <v>0</v>
      </c>
      <c r="R1049" s="564">
        <f>[3]Demand!T1202</f>
        <v>60</v>
      </c>
      <c r="S1049" s="564">
        <f>[3]Demand!U1202</f>
        <v>60</v>
      </c>
      <c r="T1049" s="564">
        <f>[3]Demand!V1202</f>
        <v>60</v>
      </c>
      <c r="U1049" s="564">
        <f>[3]Demand!W1202</f>
        <v>60</v>
      </c>
      <c r="V1049" s="564">
        <f>[3]Demand!X1202</f>
        <v>60</v>
      </c>
      <c r="W1049" s="564">
        <f>[3]Demand!Y1202</f>
        <v>60</v>
      </c>
      <c r="X1049" s="564">
        <f>[3]Demand!Z1202</f>
        <v>60</v>
      </c>
      <c r="Y1049" s="564">
        <f>[3]Demand!AA1202</f>
        <v>60</v>
      </c>
      <c r="Z1049" s="564">
        <f>[3]Demand!AB1202</f>
        <v>60</v>
      </c>
      <c r="AA1049" s="564">
        <f>[3]Demand!AC1202</f>
        <v>60</v>
      </c>
      <c r="AB1049" s="564">
        <f>[3]Demand!AD1202</f>
        <v>60</v>
      </c>
      <c r="AC1049" s="32">
        <f t="shared" si="1124"/>
        <v>660</v>
      </c>
      <c r="AG1049" s="29"/>
      <c r="AH1049" s="29"/>
    </row>
    <row r="1050" spans="1:118" ht="11.25" customHeight="1">
      <c r="A1050" s="1">
        <f t="shared" si="1119"/>
        <v>2014</v>
      </c>
      <c r="B1050" s="564">
        <f>[3]Demand!C1203</f>
        <v>60.04</v>
      </c>
      <c r="C1050" s="564">
        <f>[3]Demand!D1203</f>
        <v>60.04</v>
      </c>
      <c r="D1050" s="564">
        <f>[3]Demand!E1203</f>
        <v>60.04</v>
      </c>
      <c r="E1050" s="564">
        <f>[3]Demand!F1203</f>
        <v>60.04</v>
      </c>
      <c r="F1050" s="564">
        <f>[3]Demand!G1203</f>
        <v>60.04</v>
      </c>
      <c r="G1050" s="564">
        <f>[3]Demand!H1203</f>
        <v>60.04</v>
      </c>
      <c r="H1050" s="564">
        <f>[3]Demand!I1203</f>
        <v>60.04</v>
      </c>
      <c r="I1050" s="564">
        <f>[3]Demand!J1203</f>
        <v>60.04</v>
      </c>
      <c r="J1050" s="564">
        <f>[3]Demand!K1203</f>
        <v>60.04</v>
      </c>
      <c r="K1050" s="564">
        <f>[3]Demand!L1203</f>
        <v>60.04</v>
      </c>
      <c r="L1050" s="564">
        <f>[3]Demand!M1203</f>
        <v>60.04</v>
      </c>
      <c r="M1050" s="564">
        <f>[3]Demand!N1203</f>
        <v>60.04</v>
      </c>
      <c r="N1050" s="306">
        <f t="shared" si="1120"/>
        <v>720.4799999999999</v>
      </c>
      <c r="O1050" s="400"/>
      <c r="P1050" s="1">
        <f t="shared" si="1121"/>
        <v>2014</v>
      </c>
      <c r="Q1050" s="564">
        <f>[3]Demand!S1203</f>
        <v>60</v>
      </c>
      <c r="R1050" s="564">
        <f>[3]Demand!T1203</f>
        <v>60</v>
      </c>
      <c r="S1050" s="564">
        <f>[3]Demand!U1203</f>
        <v>60</v>
      </c>
      <c r="T1050" s="564">
        <f>[3]Demand!V1203</f>
        <v>60</v>
      </c>
      <c r="U1050" s="564">
        <f>[3]Demand!W1203</f>
        <v>60</v>
      </c>
      <c r="V1050" s="564">
        <f>[3]Demand!X1203</f>
        <v>60</v>
      </c>
      <c r="W1050" s="564">
        <f>[3]Demand!Y1203</f>
        <v>60</v>
      </c>
      <c r="X1050" s="564">
        <f>[3]Demand!Z1203</f>
        <v>60</v>
      </c>
      <c r="Y1050" s="564">
        <f>[3]Demand!AA1203</f>
        <v>60</v>
      </c>
      <c r="Z1050" s="564">
        <f>[3]Demand!AB1203</f>
        <v>60</v>
      </c>
      <c r="AA1050" s="564">
        <f>[3]Demand!AC1203</f>
        <v>60</v>
      </c>
      <c r="AB1050" s="564">
        <f>[3]Demand!AD1203</f>
        <v>60</v>
      </c>
      <c r="AC1050" s="32">
        <f t="shared" si="1124"/>
        <v>720</v>
      </c>
      <c r="AG1050" s="29"/>
      <c r="AH1050" s="36"/>
      <c r="AJ1050" s="32"/>
    </row>
    <row r="1051" spans="1:118" ht="11.25" customHeight="1">
      <c r="A1051" s="1">
        <f t="shared" si="1119"/>
        <v>2015</v>
      </c>
      <c r="B1051" s="564">
        <f>[3]Demand!C1204</f>
        <v>60.04</v>
      </c>
      <c r="C1051" s="564">
        <f>[3]Demand!D1204</f>
        <v>60.04</v>
      </c>
      <c r="D1051" s="564">
        <f>[3]Demand!E1204</f>
        <v>60.04</v>
      </c>
      <c r="E1051" s="564">
        <f>[3]Demand!F1204</f>
        <v>60.04</v>
      </c>
      <c r="F1051" s="564">
        <f>[3]Demand!G1204</f>
        <v>60.04</v>
      </c>
      <c r="G1051" s="564">
        <f>[3]Demand!H1204</f>
        <v>60.04</v>
      </c>
      <c r="H1051" s="564">
        <f>[3]Demand!I1204</f>
        <v>60.04</v>
      </c>
      <c r="I1051" s="564">
        <f>[3]Demand!J1204</f>
        <v>60.04</v>
      </c>
      <c r="J1051" s="564">
        <f>[3]Demand!K1204</f>
        <v>60.04</v>
      </c>
      <c r="K1051" s="564">
        <f>[3]Demand!L1204</f>
        <v>60.04</v>
      </c>
      <c r="L1051" s="564">
        <f>[3]Demand!M1204</f>
        <v>60.04</v>
      </c>
      <c r="M1051" s="564">
        <f>[3]Demand!N1204</f>
        <v>60.04</v>
      </c>
      <c r="N1051" s="306">
        <f t="shared" si="1120"/>
        <v>720.4799999999999</v>
      </c>
      <c r="O1051" s="400"/>
      <c r="P1051" s="1">
        <f t="shared" si="1121"/>
        <v>2015</v>
      </c>
      <c r="Q1051" s="564">
        <f>[3]Demand!S1204</f>
        <v>60</v>
      </c>
      <c r="R1051" s="564">
        <f>[3]Demand!T1204</f>
        <v>60</v>
      </c>
      <c r="S1051" s="564">
        <f>[3]Demand!U1204</f>
        <v>60</v>
      </c>
      <c r="T1051" s="564">
        <f>[3]Demand!V1204</f>
        <v>60</v>
      </c>
      <c r="U1051" s="564">
        <f>[3]Demand!W1204</f>
        <v>60</v>
      </c>
      <c r="V1051" s="564">
        <f>[3]Demand!X1204</f>
        <v>60</v>
      </c>
      <c r="W1051" s="564">
        <f>[3]Demand!Y1204</f>
        <v>60</v>
      </c>
      <c r="X1051" s="564">
        <f>[3]Demand!Z1204</f>
        <v>60</v>
      </c>
      <c r="Y1051" s="564">
        <f>[3]Demand!AA1204</f>
        <v>60</v>
      </c>
      <c r="Z1051" s="564">
        <f>[3]Demand!AB1204</f>
        <v>60</v>
      </c>
      <c r="AA1051" s="564">
        <f>[3]Demand!AC1204</f>
        <v>60</v>
      </c>
      <c r="AB1051" s="564">
        <f>[3]Demand!AD1204</f>
        <v>60</v>
      </c>
      <c r="AC1051" s="32">
        <f t="shared" si="1124"/>
        <v>720</v>
      </c>
      <c r="AG1051" s="29"/>
      <c r="AH1051" s="36"/>
      <c r="AJ1051" s="32"/>
    </row>
    <row r="1052" spans="1:118" ht="11.25" customHeight="1">
      <c r="A1052" s="1">
        <f t="shared" si="1119"/>
        <v>2016</v>
      </c>
      <c r="B1052" s="564">
        <f>[3]Demand!C1205</f>
        <v>60.04</v>
      </c>
      <c r="C1052" s="564">
        <f>[3]Demand!D1205</f>
        <v>60.04</v>
      </c>
      <c r="D1052" s="564">
        <f>[3]Demand!E1205</f>
        <v>60.04</v>
      </c>
      <c r="E1052" s="564">
        <f>[3]Demand!F1205</f>
        <v>60.04</v>
      </c>
      <c r="F1052" s="564">
        <f>[3]Demand!G1205</f>
        <v>60.04</v>
      </c>
      <c r="G1052" s="564">
        <f>[3]Demand!H1205</f>
        <v>60.04</v>
      </c>
      <c r="H1052" s="564">
        <f>[3]Demand!I1205</f>
        <v>60.04</v>
      </c>
      <c r="I1052" s="564">
        <f>[3]Demand!J1205</f>
        <v>60.04</v>
      </c>
      <c r="J1052" s="564">
        <f>[3]Demand!K1205</f>
        <v>60.04</v>
      </c>
      <c r="K1052" s="564">
        <f>[3]Demand!L1205</f>
        <v>60.04</v>
      </c>
      <c r="L1052" s="564">
        <f>[3]Demand!M1205</f>
        <v>60.04</v>
      </c>
      <c r="M1052" s="564">
        <f>[3]Demand!N1205</f>
        <v>60.04</v>
      </c>
      <c r="N1052" s="306">
        <f t="shared" si="1120"/>
        <v>720.4799999999999</v>
      </c>
      <c r="O1052" s="400"/>
      <c r="P1052" s="1">
        <f t="shared" si="1121"/>
        <v>2016</v>
      </c>
      <c r="Q1052" s="564">
        <f>[3]Demand!S1205</f>
        <v>60</v>
      </c>
      <c r="R1052" s="564">
        <f>[3]Demand!T1205</f>
        <v>60</v>
      </c>
      <c r="S1052" s="564">
        <f>[3]Demand!U1205</f>
        <v>60</v>
      </c>
      <c r="T1052" s="564">
        <f>[3]Demand!V1205</f>
        <v>60</v>
      </c>
      <c r="U1052" s="564">
        <f>[3]Demand!W1205</f>
        <v>60</v>
      </c>
      <c r="V1052" s="564">
        <f>[3]Demand!X1205</f>
        <v>60</v>
      </c>
      <c r="W1052" s="564">
        <f>[3]Demand!Y1205</f>
        <v>60</v>
      </c>
      <c r="X1052" s="564">
        <f>[3]Demand!Z1205</f>
        <v>60</v>
      </c>
      <c r="Y1052" s="564">
        <f>[3]Demand!AA1205</f>
        <v>60</v>
      </c>
      <c r="Z1052" s="564">
        <f>[3]Demand!AB1205</f>
        <v>60</v>
      </c>
      <c r="AA1052" s="564">
        <f>[3]Demand!AC1205</f>
        <v>60</v>
      </c>
      <c r="AB1052" s="564">
        <f>[3]Demand!AD1205</f>
        <v>60</v>
      </c>
      <c r="AC1052" s="32">
        <f t="shared" si="1124"/>
        <v>720</v>
      </c>
      <c r="AG1052" s="29"/>
      <c r="AH1052" s="36"/>
      <c r="AJ1052" s="32"/>
    </row>
    <row r="1053" spans="1:118" ht="11.25" customHeight="1">
      <c r="A1053" s="1">
        <f t="shared" si="1119"/>
        <v>2017</v>
      </c>
      <c r="B1053" s="564">
        <f>[3]Demand!C1206</f>
        <v>0</v>
      </c>
      <c r="C1053" s="564">
        <f>[3]Demand!D1206</f>
        <v>0</v>
      </c>
      <c r="D1053" s="564">
        <f>[3]Demand!E1206</f>
        <v>0</v>
      </c>
      <c r="E1053" s="564">
        <f>[3]Demand!F1206</f>
        <v>0</v>
      </c>
      <c r="F1053" s="564">
        <f>[3]Demand!G1206</f>
        <v>0</v>
      </c>
      <c r="G1053" s="564">
        <f>[3]Demand!H1206</f>
        <v>0</v>
      </c>
      <c r="H1053" s="564">
        <f>[3]Demand!I1206</f>
        <v>0</v>
      </c>
      <c r="I1053" s="564">
        <f>[3]Demand!J1206</f>
        <v>0</v>
      </c>
      <c r="J1053" s="564">
        <f>[3]Demand!K1206</f>
        <v>0</v>
      </c>
      <c r="K1053" s="564">
        <f>[3]Demand!L1206</f>
        <v>0</v>
      </c>
      <c r="L1053" s="564">
        <f>[3]Demand!M1206</f>
        <v>0</v>
      </c>
      <c r="M1053" s="564">
        <f>[3]Demand!N1206</f>
        <v>0</v>
      </c>
      <c r="N1053" s="306">
        <f t="shared" si="1120"/>
        <v>0</v>
      </c>
      <c r="O1053" s="400"/>
      <c r="P1053" s="1">
        <f t="shared" si="1121"/>
        <v>2017</v>
      </c>
      <c r="Q1053" s="564">
        <f>[3]Demand!S1206</f>
        <v>60</v>
      </c>
      <c r="R1053" s="564">
        <f>[3]Demand!T1206</f>
        <v>0</v>
      </c>
      <c r="S1053" s="564">
        <f>[3]Demand!U1206</f>
        <v>0</v>
      </c>
      <c r="T1053" s="564">
        <f>[3]Demand!V1206</f>
        <v>0</v>
      </c>
      <c r="U1053" s="564">
        <f>[3]Demand!W1206</f>
        <v>0</v>
      </c>
      <c r="V1053" s="564">
        <f>[3]Demand!X1206</f>
        <v>0</v>
      </c>
      <c r="W1053" s="564">
        <f>[3]Demand!Y1206</f>
        <v>0</v>
      </c>
      <c r="X1053" s="564">
        <f>[3]Demand!Z1206</f>
        <v>0</v>
      </c>
      <c r="Y1053" s="564">
        <f>[3]Demand!AA1206</f>
        <v>0</v>
      </c>
      <c r="Z1053" s="564">
        <f>[3]Demand!AB1206</f>
        <v>0</v>
      </c>
      <c r="AA1053" s="564">
        <f>[3]Demand!AC1206</f>
        <v>0</v>
      </c>
      <c r="AB1053" s="564">
        <f>[3]Demand!AD1206</f>
        <v>0</v>
      </c>
      <c r="AC1053" s="32">
        <f t="shared" si="1124"/>
        <v>60</v>
      </c>
      <c r="AG1053" s="29"/>
      <c r="AH1053" s="36"/>
      <c r="AJ1053" s="32"/>
    </row>
    <row r="1054" spans="1:118" ht="11.25" customHeight="1">
      <c r="A1054" s="1">
        <f t="shared" si="1119"/>
        <v>2018</v>
      </c>
      <c r="B1054" s="498">
        <v>0</v>
      </c>
      <c r="C1054" s="498">
        <v>0</v>
      </c>
      <c r="D1054" s="498">
        <v>0</v>
      </c>
      <c r="E1054" s="498">
        <v>0</v>
      </c>
      <c r="F1054" s="498">
        <v>0</v>
      </c>
      <c r="G1054" s="498">
        <v>0</v>
      </c>
      <c r="H1054" s="498">
        <v>0</v>
      </c>
      <c r="I1054" s="498">
        <v>0</v>
      </c>
      <c r="J1054" s="498">
        <v>0</v>
      </c>
      <c r="K1054" s="498">
        <v>0</v>
      </c>
      <c r="L1054" s="498">
        <v>0</v>
      </c>
      <c r="M1054" s="498">
        <v>0</v>
      </c>
      <c r="N1054" s="306">
        <f t="shared" si="1120"/>
        <v>0</v>
      </c>
      <c r="O1054" s="400"/>
      <c r="P1054" s="1">
        <f t="shared" si="1121"/>
        <v>2018</v>
      </c>
      <c r="Q1054" s="353">
        <f t="shared" ref="Q1054:Q1066" si="1125">M1053</f>
        <v>0</v>
      </c>
      <c r="R1054" s="353">
        <f t="shared" ref="R1054:R1066" si="1126">B1054</f>
        <v>0</v>
      </c>
      <c r="S1054" s="353">
        <f t="shared" ref="S1054:S1066" si="1127">C1054</f>
        <v>0</v>
      </c>
      <c r="T1054" s="353">
        <f t="shared" ref="T1054:T1066" si="1128">D1054</f>
        <v>0</v>
      </c>
      <c r="U1054" s="353">
        <f t="shared" ref="U1054:U1066" si="1129">E1054</f>
        <v>0</v>
      </c>
      <c r="V1054" s="353">
        <f t="shared" ref="V1054:V1066" si="1130">F1054</f>
        <v>0</v>
      </c>
      <c r="W1054" s="353">
        <f t="shared" ref="W1054:W1066" si="1131">G1054</f>
        <v>0</v>
      </c>
      <c r="X1054" s="353">
        <f t="shared" ref="X1054:X1066" si="1132">H1054</f>
        <v>0</v>
      </c>
      <c r="Y1054" s="353">
        <f t="shared" ref="Y1054:Y1066" si="1133">I1054</f>
        <v>0</v>
      </c>
      <c r="Z1054" s="353">
        <f t="shared" ref="Z1054:Z1066" si="1134">J1054</f>
        <v>0</v>
      </c>
      <c r="AA1054" s="353">
        <f t="shared" ref="AA1054:AA1066" si="1135">K1054</f>
        <v>0</v>
      </c>
      <c r="AB1054" s="353">
        <f t="shared" ref="AB1054:AB1066" si="1136">L1054</f>
        <v>0</v>
      </c>
      <c r="AC1054" s="32">
        <f t="shared" si="1124"/>
        <v>0</v>
      </c>
      <c r="AG1054" s="29"/>
      <c r="AH1054" s="36"/>
      <c r="AJ1054" s="32"/>
      <c r="AK1054" s="31"/>
    </row>
    <row r="1055" spans="1:118" ht="11.25" customHeight="1">
      <c r="A1055" s="1">
        <f t="shared" si="1119"/>
        <v>2019</v>
      </c>
      <c r="B1055" s="498">
        <v>0</v>
      </c>
      <c r="C1055" s="498">
        <v>0</v>
      </c>
      <c r="D1055" s="498">
        <v>0</v>
      </c>
      <c r="E1055" s="498">
        <v>0</v>
      </c>
      <c r="F1055" s="498">
        <v>0</v>
      </c>
      <c r="G1055" s="498">
        <v>0</v>
      </c>
      <c r="H1055" s="498">
        <v>0</v>
      </c>
      <c r="I1055" s="498">
        <v>0</v>
      </c>
      <c r="J1055" s="498">
        <v>0</v>
      </c>
      <c r="K1055" s="498">
        <v>0</v>
      </c>
      <c r="L1055" s="498">
        <v>0</v>
      </c>
      <c r="M1055" s="498">
        <v>0</v>
      </c>
      <c r="N1055" s="306">
        <f t="shared" si="1120"/>
        <v>0</v>
      </c>
      <c r="O1055" s="400"/>
      <c r="P1055" s="1">
        <f t="shared" si="1121"/>
        <v>2019</v>
      </c>
      <c r="Q1055" s="353">
        <f t="shared" si="1125"/>
        <v>0</v>
      </c>
      <c r="R1055" s="353">
        <f t="shared" si="1126"/>
        <v>0</v>
      </c>
      <c r="S1055" s="353">
        <f t="shared" si="1127"/>
        <v>0</v>
      </c>
      <c r="T1055" s="353">
        <f t="shared" si="1128"/>
        <v>0</v>
      </c>
      <c r="U1055" s="353">
        <f t="shared" si="1129"/>
        <v>0</v>
      </c>
      <c r="V1055" s="353">
        <f t="shared" si="1130"/>
        <v>0</v>
      </c>
      <c r="W1055" s="353">
        <f t="shared" si="1131"/>
        <v>0</v>
      </c>
      <c r="X1055" s="353">
        <f t="shared" si="1132"/>
        <v>0</v>
      </c>
      <c r="Y1055" s="353">
        <f t="shared" si="1133"/>
        <v>0</v>
      </c>
      <c r="Z1055" s="353">
        <f t="shared" si="1134"/>
        <v>0</v>
      </c>
      <c r="AA1055" s="353">
        <f t="shared" si="1135"/>
        <v>0</v>
      </c>
      <c r="AB1055" s="353">
        <f t="shared" si="1136"/>
        <v>0</v>
      </c>
      <c r="AC1055" s="32">
        <f t="shared" si="1124"/>
        <v>0</v>
      </c>
      <c r="AG1055" s="29"/>
      <c r="AH1055" s="36"/>
      <c r="AJ1055" s="32"/>
      <c r="AK1055" s="31"/>
    </row>
    <row r="1056" spans="1:118" ht="11.25" customHeight="1">
      <c r="A1056" s="1">
        <f t="shared" si="1119"/>
        <v>2020</v>
      </c>
      <c r="B1056" s="498">
        <v>0</v>
      </c>
      <c r="C1056" s="498">
        <v>0</v>
      </c>
      <c r="D1056" s="498">
        <v>0</v>
      </c>
      <c r="E1056" s="498">
        <v>0</v>
      </c>
      <c r="F1056" s="498">
        <v>0</v>
      </c>
      <c r="G1056" s="498">
        <v>0</v>
      </c>
      <c r="H1056" s="498">
        <v>0</v>
      </c>
      <c r="I1056" s="498">
        <v>0</v>
      </c>
      <c r="J1056" s="498">
        <v>0</v>
      </c>
      <c r="K1056" s="498">
        <v>0</v>
      </c>
      <c r="L1056" s="498">
        <v>0</v>
      </c>
      <c r="M1056" s="498">
        <v>0</v>
      </c>
      <c r="N1056" s="306">
        <f t="shared" si="1120"/>
        <v>0</v>
      </c>
      <c r="O1056" s="400"/>
      <c r="P1056" s="1">
        <f t="shared" si="1121"/>
        <v>2020</v>
      </c>
      <c r="Q1056" s="353">
        <f t="shared" si="1125"/>
        <v>0</v>
      </c>
      <c r="R1056" s="353">
        <f t="shared" si="1126"/>
        <v>0</v>
      </c>
      <c r="S1056" s="353">
        <f t="shared" si="1127"/>
        <v>0</v>
      </c>
      <c r="T1056" s="353">
        <f t="shared" si="1128"/>
        <v>0</v>
      </c>
      <c r="U1056" s="353">
        <f t="shared" si="1129"/>
        <v>0</v>
      </c>
      <c r="V1056" s="353">
        <f t="shared" si="1130"/>
        <v>0</v>
      </c>
      <c r="W1056" s="353">
        <f t="shared" si="1131"/>
        <v>0</v>
      </c>
      <c r="X1056" s="353">
        <f t="shared" si="1132"/>
        <v>0</v>
      </c>
      <c r="Y1056" s="353">
        <f t="shared" si="1133"/>
        <v>0</v>
      </c>
      <c r="Z1056" s="353">
        <f t="shared" si="1134"/>
        <v>0</v>
      </c>
      <c r="AA1056" s="353">
        <f t="shared" si="1135"/>
        <v>0</v>
      </c>
      <c r="AB1056" s="353">
        <f t="shared" si="1136"/>
        <v>0</v>
      </c>
      <c r="AC1056" s="32">
        <f t="shared" si="1124"/>
        <v>0</v>
      </c>
      <c r="AG1056" s="29"/>
      <c r="AH1056" s="36"/>
      <c r="AJ1056" s="32"/>
      <c r="AK1056" s="31"/>
    </row>
    <row r="1057" spans="1:118" ht="11.25" customHeight="1">
      <c r="A1057" s="1">
        <f t="shared" si="1119"/>
        <v>2021</v>
      </c>
      <c r="B1057" s="498">
        <v>0</v>
      </c>
      <c r="C1057" s="498">
        <v>0</v>
      </c>
      <c r="D1057" s="498">
        <v>0</v>
      </c>
      <c r="E1057" s="498">
        <v>0</v>
      </c>
      <c r="F1057" s="498">
        <v>0</v>
      </c>
      <c r="G1057" s="498">
        <v>0</v>
      </c>
      <c r="H1057" s="498">
        <v>0</v>
      </c>
      <c r="I1057" s="498">
        <v>0</v>
      </c>
      <c r="J1057" s="498">
        <v>0</v>
      </c>
      <c r="K1057" s="498">
        <v>0</v>
      </c>
      <c r="L1057" s="498">
        <v>0</v>
      </c>
      <c r="M1057" s="498">
        <v>0</v>
      </c>
      <c r="N1057" s="306">
        <f t="shared" si="1120"/>
        <v>0</v>
      </c>
      <c r="O1057" s="400"/>
      <c r="P1057" s="1">
        <f t="shared" si="1121"/>
        <v>2021</v>
      </c>
      <c r="Q1057" s="353">
        <f t="shared" si="1125"/>
        <v>0</v>
      </c>
      <c r="R1057" s="353">
        <f t="shared" si="1126"/>
        <v>0</v>
      </c>
      <c r="S1057" s="353">
        <f t="shared" si="1127"/>
        <v>0</v>
      </c>
      <c r="T1057" s="353">
        <f t="shared" si="1128"/>
        <v>0</v>
      </c>
      <c r="U1057" s="353">
        <f t="shared" si="1129"/>
        <v>0</v>
      </c>
      <c r="V1057" s="353">
        <f t="shared" si="1130"/>
        <v>0</v>
      </c>
      <c r="W1057" s="353">
        <f t="shared" si="1131"/>
        <v>0</v>
      </c>
      <c r="X1057" s="353">
        <f t="shared" si="1132"/>
        <v>0</v>
      </c>
      <c r="Y1057" s="353">
        <f t="shared" si="1133"/>
        <v>0</v>
      </c>
      <c r="Z1057" s="353">
        <f t="shared" si="1134"/>
        <v>0</v>
      </c>
      <c r="AA1057" s="353">
        <f t="shared" si="1135"/>
        <v>0</v>
      </c>
      <c r="AB1057" s="353">
        <f t="shared" si="1136"/>
        <v>0</v>
      </c>
      <c r="AC1057" s="32">
        <f t="shared" si="1124"/>
        <v>0</v>
      </c>
      <c r="AG1057" s="29"/>
      <c r="AH1057" s="36"/>
      <c r="AJ1057" s="32"/>
      <c r="AK1057" s="31"/>
    </row>
    <row r="1058" spans="1:118" ht="11.25" customHeight="1">
      <c r="A1058" s="1">
        <f t="shared" si="1119"/>
        <v>2022</v>
      </c>
      <c r="B1058" s="498">
        <v>0</v>
      </c>
      <c r="C1058" s="498">
        <v>0</v>
      </c>
      <c r="D1058" s="498">
        <v>0</v>
      </c>
      <c r="E1058" s="498">
        <v>0</v>
      </c>
      <c r="F1058" s="498">
        <v>0</v>
      </c>
      <c r="G1058" s="498">
        <v>0</v>
      </c>
      <c r="H1058" s="498">
        <v>0</v>
      </c>
      <c r="I1058" s="498">
        <v>0</v>
      </c>
      <c r="J1058" s="498">
        <v>0</v>
      </c>
      <c r="K1058" s="498">
        <v>0</v>
      </c>
      <c r="L1058" s="498">
        <v>0</v>
      </c>
      <c r="M1058" s="498">
        <v>0</v>
      </c>
      <c r="N1058" s="306">
        <f t="shared" si="1120"/>
        <v>0</v>
      </c>
      <c r="O1058" s="400"/>
      <c r="P1058" s="1">
        <f t="shared" si="1121"/>
        <v>2022</v>
      </c>
      <c r="Q1058" s="353">
        <f t="shared" si="1125"/>
        <v>0</v>
      </c>
      <c r="R1058" s="353">
        <f t="shared" si="1126"/>
        <v>0</v>
      </c>
      <c r="S1058" s="353">
        <f t="shared" si="1127"/>
        <v>0</v>
      </c>
      <c r="T1058" s="353">
        <f t="shared" si="1128"/>
        <v>0</v>
      </c>
      <c r="U1058" s="353">
        <f t="shared" si="1129"/>
        <v>0</v>
      </c>
      <c r="V1058" s="353">
        <f t="shared" si="1130"/>
        <v>0</v>
      </c>
      <c r="W1058" s="353">
        <f t="shared" si="1131"/>
        <v>0</v>
      </c>
      <c r="X1058" s="353">
        <f t="shared" si="1132"/>
        <v>0</v>
      </c>
      <c r="Y1058" s="353">
        <f t="shared" si="1133"/>
        <v>0</v>
      </c>
      <c r="Z1058" s="353">
        <f t="shared" si="1134"/>
        <v>0</v>
      </c>
      <c r="AA1058" s="353">
        <f t="shared" si="1135"/>
        <v>0</v>
      </c>
      <c r="AB1058" s="353">
        <f t="shared" si="1136"/>
        <v>0</v>
      </c>
      <c r="AC1058" s="32">
        <f t="shared" si="1124"/>
        <v>0</v>
      </c>
      <c r="AG1058" s="29"/>
      <c r="AH1058" s="36"/>
      <c r="AJ1058" s="32"/>
      <c r="AK1058" s="31"/>
    </row>
    <row r="1059" spans="1:118" ht="11.25" customHeight="1">
      <c r="A1059" s="1">
        <f t="shared" si="1119"/>
        <v>2023</v>
      </c>
      <c r="B1059" s="498">
        <v>0</v>
      </c>
      <c r="C1059" s="498">
        <v>0</v>
      </c>
      <c r="D1059" s="498">
        <v>0</v>
      </c>
      <c r="E1059" s="498">
        <v>0</v>
      </c>
      <c r="F1059" s="498">
        <v>0</v>
      </c>
      <c r="G1059" s="498">
        <v>0</v>
      </c>
      <c r="H1059" s="498">
        <v>0</v>
      </c>
      <c r="I1059" s="498">
        <v>0</v>
      </c>
      <c r="J1059" s="498">
        <v>0</v>
      </c>
      <c r="K1059" s="498">
        <v>0</v>
      </c>
      <c r="L1059" s="498">
        <v>0</v>
      </c>
      <c r="M1059" s="498">
        <v>0</v>
      </c>
      <c r="N1059" s="306">
        <f t="shared" si="1120"/>
        <v>0</v>
      </c>
      <c r="O1059" s="400"/>
      <c r="P1059" s="1">
        <f t="shared" si="1121"/>
        <v>2023</v>
      </c>
      <c r="Q1059" s="353">
        <f t="shared" si="1125"/>
        <v>0</v>
      </c>
      <c r="R1059" s="353">
        <f t="shared" si="1126"/>
        <v>0</v>
      </c>
      <c r="S1059" s="353">
        <f t="shared" si="1127"/>
        <v>0</v>
      </c>
      <c r="T1059" s="353">
        <f t="shared" si="1128"/>
        <v>0</v>
      </c>
      <c r="U1059" s="353">
        <f t="shared" si="1129"/>
        <v>0</v>
      </c>
      <c r="V1059" s="353">
        <f t="shared" si="1130"/>
        <v>0</v>
      </c>
      <c r="W1059" s="353">
        <f t="shared" si="1131"/>
        <v>0</v>
      </c>
      <c r="X1059" s="353">
        <f t="shared" si="1132"/>
        <v>0</v>
      </c>
      <c r="Y1059" s="353">
        <f t="shared" si="1133"/>
        <v>0</v>
      </c>
      <c r="Z1059" s="353">
        <f t="shared" si="1134"/>
        <v>0</v>
      </c>
      <c r="AA1059" s="353">
        <f t="shared" si="1135"/>
        <v>0</v>
      </c>
      <c r="AB1059" s="353">
        <f t="shared" si="1136"/>
        <v>0</v>
      </c>
      <c r="AC1059" s="32">
        <f t="shared" si="1124"/>
        <v>0</v>
      </c>
      <c r="AG1059" s="29"/>
      <c r="AH1059" s="36"/>
      <c r="AJ1059" s="32"/>
      <c r="AK1059" s="31"/>
    </row>
    <row r="1060" spans="1:118" ht="11.25" customHeight="1">
      <c r="A1060" s="1">
        <f t="shared" si="1119"/>
        <v>2024</v>
      </c>
      <c r="B1060" s="498">
        <v>0</v>
      </c>
      <c r="C1060" s="498">
        <v>0</v>
      </c>
      <c r="D1060" s="498">
        <v>0</v>
      </c>
      <c r="E1060" s="498">
        <v>0</v>
      </c>
      <c r="F1060" s="498">
        <v>0</v>
      </c>
      <c r="G1060" s="498">
        <v>0</v>
      </c>
      <c r="H1060" s="498">
        <v>0</v>
      </c>
      <c r="I1060" s="498">
        <v>0</v>
      </c>
      <c r="J1060" s="498">
        <v>0</v>
      </c>
      <c r="K1060" s="498">
        <v>0</v>
      </c>
      <c r="L1060" s="498">
        <v>0</v>
      </c>
      <c r="M1060" s="498">
        <v>0</v>
      </c>
      <c r="N1060" s="306">
        <f t="shared" si="1120"/>
        <v>0</v>
      </c>
      <c r="O1060" s="400"/>
      <c r="P1060" s="1">
        <f t="shared" si="1121"/>
        <v>2024</v>
      </c>
      <c r="Q1060" s="353">
        <f t="shared" si="1125"/>
        <v>0</v>
      </c>
      <c r="R1060" s="353">
        <f t="shared" si="1126"/>
        <v>0</v>
      </c>
      <c r="S1060" s="353">
        <f t="shared" si="1127"/>
        <v>0</v>
      </c>
      <c r="T1060" s="353">
        <f t="shared" si="1128"/>
        <v>0</v>
      </c>
      <c r="U1060" s="353">
        <f t="shared" si="1129"/>
        <v>0</v>
      </c>
      <c r="V1060" s="353">
        <f t="shared" si="1130"/>
        <v>0</v>
      </c>
      <c r="W1060" s="353">
        <f t="shared" si="1131"/>
        <v>0</v>
      </c>
      <c r="X1060" s="353">
        <f t="shared" si="1132"/>
        <v>0</v>
      </c>
      <c r="Y1060" s="353">
        <f t="shared" si="1133"/>
        <v>0</v>
      </c>
      <c r="Z1060" s="353">
        <f t="shared" si="1134"/>
        <v>0</v>
      </c>
      <c r="AA1060" s="353">
        <f t="shared" si="1135"/>
        <v>0</v>
      </c>
      <c r="AB1060" s="353">
        <f t="shared" si="1136"/>
        <v>0</v>
      </c>
      <c r="AC1060" s="32">
        <f t="shared" si="1124"/>
        <v>0</v>
      </c>
      <c r="AG1060" s="29"/>
      <c r="AH1060" s="36"/>
      <c r="AJ1060" s="32"/>
      <c r="AK1060" s="31"/>
    </row>
    <row r="1061" spans="1:118" ht="11.25" customHeight="1">
      <c r="A1061" s="1">
        <f t="shared" si="1119"/>
        <v>2025</v>
      </c>
      <c r="B1061" s="498">
        <v>0</v>
      </c>
      <c r="C1061" s="498">
        <v>0</v>
      </c>
      <c r="D1061" s="498">
        <v>0</v>
      </c>
      <c r="E1061" s="498">
        <v>0</v>
      </c>
      <c r="F1061" s="498">
        <v>0</v>
      </c>
      <c r="G1061" s="498">
        <v>0</v>
      </c>
      <c r="H1061" s="498">
        <v>0</v>
      </c>
      <c r="I1061" s="498">
        <v>0</v>
      </c>
      <c r="J1061" s="498">
        <v>0</v>
      </c>
      <c r="K1061" s="498">
        <v>0</v>
      </c>
      <c r="L1061" s="498">
        <v>0</v>
      </c>
      <c r="M1061" s="498">
        <v>0</v>
      </c>
      <c r="N1061" s="306">
        <f t="shared" si="1120"/>
        <v>0</v>
      </c>
      <c r="O1061" s="400"/>
      <c r="P1061" s="1">
        <f t="shared" si="1121"/>
        <v>2025</v>
      </c>
      <c r="Q1061" s="353">
        <f t="shared" si="1125"/>
        <v>0</v>
      </c>
      <c r="R1061" s="353">
        <f t="shared" si="1126"/>
        <v>0</v>
      </c>
      <c r="S1061" s="353">
        <f t="shared" si="1127"/>
        <v>0</v>
      </c>
      <c r="T1061" s="353">
        <f t="shared" si="1128"/>
        <v>0</v>
      </c>
      <c r="U1061" s="353">
        <f t="shared" si="1129"/>
        <v>0</v>
      </c>
      <c r="V1061" s="353">
        <f t="shared" si="1130"/>
        <v>0</v>
      </c>
      <c r="W1061" s="353">
        <f t="shared" si="1131"/>
        <v>0</v>
      </c>
      <c r="X1061" s="353">
        <f t="shared" si="1132"/>
        <v>0</v>
      </c>
      <c r="Y1061" s="353">
        <f t="shared" si="1133"/>
        <v>0</v>
      </c>
      <c r="Z1061" s="353">
        <f t="shared" si="1134"/>
        <v>0</v>
      </c>
      <c r="AA1061" s="353">
        <f t="shared" si="1135"/>
        <v>0</v>
      </c>
      <c r="AB1061" s="353">
        <f t="shared" si="1136"/>
        <v>0</v>
      </c>
      <c r="AC1061" s="32">
        <f t="shared" si="1124"/>
        <v>0</v>
      </c>
      <c r="AG1061" s="29"/>
      <c r="AH1061" s="36"/>
      <c r="AJ1061" s="32"/>
      <c r="AK1061" s="31"/>
    </row>
    <row r="1062" spans="1:118" ht="11.25" customHeight="1">
      <c r="A1062" s="1">
        <f t="shared" si="1119"/>
        <v>2026</v>
      </c>
      <c r="B1062" s="498">
        <v>0</v>
      </c>
      <c r="C1062" s="498">
        <v>0</v>
      </c>
      <c r="D1062" s="498">
        <v>0</v>
      </c>
      <c r="E1062" s="498">
        <v>0</v>
      </c>
      <c r="F1062" s="498">
        <v>0</v>
      </c>
      <c r="G1062" s="498">
        <v>0</v>
      </c>
      <c r="H1062" s="498">
        <v>0</v>
      </c>
      <c r="I1062" s="498">
        <v>0</v>
      </c>
      <c r="J1062" s="498">
        <v>0</v>
      </c>
      <c r="K1062" s="498">
        <v>0</v>
      </c>
      <c r="L1062" s="498">
        <v>0</v>
      </c>
      <c r="M1062" s="498">
        <v>0</v>
      </c>
      <c r="N1062" s="306">
        <f t="shared" si="1120"/>
        <v>0</v>
      </c>
      <c r="O1062" s="400"/>
      <c r="P1062" s="1">
        <f t="shared" si="1121"/>
        <v>2026</v>
      </c>
      <c r="Q1062" s="353">
        <f t="shared" si="1125"/>
        <v>0</v>
      </c>
      <c r="R1062" s="353">
        <f t="shared" si="1126"/>
        <v>0</v>
      </c>
      <c r="S1062" s="353">
        <f t="shared" si="1127"/>
        <v>0</v>
      </c>
      <c r="T1062" s="353">
        <f t="shared" si="1128"/>
        <v>0</v>
      </c>
      <c r="U1062" s="353">
        <f t="shared" si="1129"/>
        <v>0</v>
      </c>
      <c r="V1062" s="353">
        <f t="shared" si="1130"/>
        <v>0</v>
      </c>
      <c r="W1062" s="353">
        <f t="shared" si="1131"/>
        <v>0</v>
      </c>
      <c r="X1062" s="353">
        <f t="shared" si="1132"/>
        <v>0</v>
      </c>
      <c r="Y1062" s="353">
        <f t="shared" si="1133"/>
        <v>0</v>
      </c>
      <c r="Z1062" s="353">
        <f t="shared" si="1134"/>
        <v>0</v>
      </c>
      <c r="AA1062" s="353">
        <f t="shared" si="1135"/>
        <v>0</v>
      </c>
      <c r="AB1062" s="353">
        <f t="shared" si="1136"/>
        <v>0</v>
      </c>
      <c r="AC1062" s="32">
        <f t="shared" si="1124"/>
        <v>0</v>
      </c>
      <c r="AG1062" s="29"/>
      <c r="AH1062" s="36"/>
      <c r="AJ1062" s="32"/>
      <c r="AK1062" s="31"/>
    </row>
    <row r="1063" spans="1:118" ht="11.25" customHeight="1">
      <c r="A1063" s="1">
        <f t="shared" si="1119"/>
        <v>2027</v>
      </c>
      <c r="B1063" s="498">
        <v>0</v>
      </c>
      <c r="C1063" s="498">
        <v>0</v>
      </c>
      <c r="D1063" s="498">
        <v>0</v>
      </c>
      <c r="E1063" s="498">
        <v>0</v>
      </c>
      <c r="F1063" s="498">
        <v>0</v>
      </c>
      <c r="G1063" s="498">
        <v>0</v>
      </c>
      <c r="H1063" s="498">
        <v>0</v>
      </c>
      <c r="I1063" s="498">
        <v>0</v>
      </c>
      <c r="J1063" s="498">
        <v>0</v>
      </c>
      <c r="K1063" s="498">
        <v>0</v>
      </c>
      <c r="L1063" s="498">
        <v>0</v>
      </c>
      <c r="M1063" s="498">
        <v>0</v>
      </c>
      <c r="N1063" s="306">
        <f t="shared" si="1120"/>
        <v>0</v>
      </c>
      <c r="O1063" s="400"/>
      <c r="P1063" s="1">
        <f t="shared" si="1121"/>
        <v>2027</v>
      </c>
      <c r="Q1063" s="353">
        <f t="shared" si="1125"/>
        <v>0</v>
      </c>
      <c r="R1063" s="353">
        <f t="shared" si="1126"/>
        <v>0</v>
      </c>
      <c r="S1063" s="353">
        <f t="shared" si="1127"/>
        <v>0</v>
      </c>
      <c r="T1063" s="353">
        <f t="shared" si="1128"/>
        <v>0</v>
      </c>
      <c r="U1063" s="353">
        <f t="shared" si="1129"/>
        <v>0</v>
      </c>
      <c r="V1063" s="353">
        <f t="shared" si="1130"/>
        <v>0</v>
      </c>
      <c r="W1063" s="353">
        <f t="shared" si="1131"/>
        <v>0</v>
      </c>
      <c r="X1063" s="353">
        <f t="shared" si="1132"/>
        <v>0</v>
      </c>
      <c r="Y1063" s="353">
        <f t="shared" si="1133"/>
        <v>0</v>
      </c>
      <c r="Z1063" s="353">
        <f t="shared" si="1134"/>
        <v>0</v>
      </c>
      <c r="AA1063" s="353">
        <f t="shared" si="1135"/>
        <v>0</v>
      </c>
      <c r="AB1063" s="353">
        <f t="shared" si="1136"/>
        <v>0</v>
      </c>
      <c r="AC1063" s="32">
        <f t="shared" si="1124"/>
        <v>0</v>
      </c>
      <c r="AG1063" s="29"/>
      <c r="AH1063" s="36"/>
      <c r="AJ1063" s="32"/>
      <c r="AK1063" s="31"/>
    </row>
    <row r="1064" spans="1:118" ht="11.25" customHeight="1">
      <c r="A1064" s="1">
        <f t="shared" si="1119"/>
        <v>2028</v>
      </c>
      <c r="B1064" s="498">
        <v>0</v>
      </c>
      <c r="C1064" s="498">
        <v>0</v>
      </c>
      <c r="D1064" s="498">
        <v>0</v>
      </c>
      <c r="E1064" s="498">
        <v>0</v>
      </c>
      <c r="F1064" s="498">
        <v>0</v>
      </c>
      <c r="G1064" s="498">
        <v>0</v>
      </c>
      <c r="H1064" s="498">
        <v>0</v>
      </c>
      <c r="I1064" s="498">
        <v>0</v>
      </c>
      <c r="J1064" s="498">
        <v>0</v>
      </c>
      <c r="K1064" s="498">
        <v>0</v>
      </c>
      <c r="L1064" s="498">
        <v>0</v>
      </c>
      <c r="M1064" s="498">
        <v>0</v>
      </c>
      <c r="N1064" s="306">
        <f t="shared" si="1120"/>
        <v>0</v>
      </c>
      <c r="O1064" s="400"/>
      <c r="P1064" s="1">
        <f t="shared" si="1121"/>
        <v>2028</v>
      </c>
      <c r="Q1064" s="353">
        <f t="shared" si="1125"/>
        <v>0</v>
      </c>
      <c r="R1064" s="353">
        <f t="shared" si="1126"/>
        <v>0</v>
      </c>
      <c r="S1064" s="353">
        <f t="shared" si="1127"/>
        <v>0</v>
      </c>
      <c r="T1064" s="353">
        <f t="shared" si="1128"/>
        <v>0</v>
      </c>
      <c r="U1064" s="353">
        <f t="shared" si="1129"/>
        <v>0</v>
      </c>
      <c r="V1064" s="353">
        <f t="shared" si="1130"/>
        <v>0</v>
      </c>
      <c r="W1064" s="353">
        <f t="shared" si="1131"/>
        <v>0</v>
      </c>
      <c r="X1064" s="353">
        <f t="shared" si="1132"/>
        <v>0</v>
      </c>
      <c r="Y1064" s="353">
        <f t="shared" si="1133"/>
        <v>0</v>
      </c>
      <c r="Z1064" s="353">
        <f t="shared" si="1134"/>
        <v>0</v>
      </c>
      <c r="AA1064" s="353">
        <f t="shared" si="1135"/>
        <v>0</v>
      </c>
      <c r="AB1064" s="353">
        <f t="shared" si="1136"/>
        <v>0</v>
      </c>
      <c r="AC1064" s="32">
        <f t="shared" si="1124"/>
        <v>0</v>
      </c>
      <c r="AG1064" s="29"/>
      <c r="AH1064" s="36"/>
      <c r="AJ1064" s="32"/>
      <c r="AK1064" s="31"/>
    </row>
    <row r="1065" spans="1:118" ht="11.25" customHeight="1">
      <c r="A1065" s="1">
        <f t="shared" si="1119"/>
        <v>2029</v>
      </c>
      <c r="B1065" s="498">
        <v>0</v>
      </c>
      <c r="C1065" s="498">
        <v>0</v>
      </c>
      <c r="D1065" s="498">
        <v>0</v>
      </c>
      <c r="E1065" s="498">
        <v>0</v>
      </c>
      <c r="F1065" s="498">
        <v>0</v>
      </c>
      <c r="G1065" s="498">
        <v>0</v>
      </c>
      <c r="H1065" s="498">
        <v>0</v>
      </c>
      <c r="I1065" s="498">
        <v>0</v>
      </c>
      <c r="J1065" s="498">
        <v>0</v>
      </c>
      <c r="K1065" s="498">
        <v>0</v>
      </c>
      <c r="L1065" s="498">
        <v>0</v>
      </c>
      <c r="M1065" s="498">
        <v>0</v>
      </c>
      <c r="N1065" s="306">
        <f t="shared" si="1120"/>
        <v>0</v>
      </c>
      <c r="O1065" s="400"/>
      <c r="P1065" s="1">
        <f t="shared" si="1121"/>
        <v>2029</v>
      </c>
      <c r="Q1065" s="353">
        <f t="shared" si="1125"/>
        <v>0</v>
      </c>
      <c r="R1065" s="353">
        <f t="shared" si="1126"/>
        <v>0</v>
      </c>
      <c r="S1065" s="353">
        <f t="shared" si="1127"/>
        <v>0</v>
      </c>
      <c r="T1065" s="353">
        <f t="shared" si="1128"/>
        <v>0</v>
      </c>
      <c r="U1065" s="353">
        <f t="shared" si="1129"/>
        <v>0</v>
      </c>
      <c r="V1065" s="353">
        <f t="shared" si="1130"/>
        <v>0</v>
      </c>
      <c r="W1065" s="353">
        <f t="shared" si="1131"/>
        <v>0</v>
      </c>
      <c r="X1065" s="353">
        <f t="shared" si="1132"/>
        <v>0</v>
      </c>
      <c r="Y1065" s="353">
        <f t="shared" si="1133"/>
        <v>0</v>
      </c>
      <c r="Z1065" s="353">
        <f t="shared" si="1134"/>
        <v>0</v>
      </c>
      <c r="AA1065" s="353">
        <f t="shared" si="1135"/>
        <v>0</v>
      </c>
      <c r="AB1065" s="353">
        <f t="shared" si="1136"/>
        <v>0</v>
      </c>
      <c r="AC1065" s="32">
        <f t="shared" si="1124"/>
        <v>0</v>
      </c>
      <c r="AG1065" s="29"/>
      <c r="AH1065" s="36"/>
      <c r="AJ1065" s="32"/>
      <c r="AK1065" s="31"/>
    </row>
    <row r="1066" spans="1:118" ht="11.25" customHeight="1">
      <c r="A1066" s="1">
        <f t="shared" si="1119"/>
        <v>2030</v>
      </c>
      <c r="B1066" s="498">
        <v>0</v>
      </c>
      <c r="C1066" s="498">
        <v>0</v>
      </c>
      <c r="D1066" s="498">
        <v>0</v>
      </c>
      <c r="E1066" s="498">
        <v>0</v>
      </c>
      <c r="F1066" s="498">
        <v>0</v>
      </c>
      <c r="G1066" s="498">
        <v>0</v>
      </c>
      <c r="H1066" s="498">
        <v>0</v>
      </c>
      <c r="I1066" s="498">
        <v>0</v>
      </c>
      <c r="J1066" s="498">
        <v>0</v>
      </c>
      <c r="K1066" s="498">
        <v>0</v>
      </c>
      <c r="L1066" s="498">
        <v>0</v>
      </c>
      <c r="M1066" s="498">
        <v>0</v>
      </c>
      <c r="N1066" s="306">
        <f t="shared" si="1120"/>
        <v>0</v>
      </c>
      <c r="O1066" s="400"/>
      <c r="P1066" s="1">
        <f t="shared" si="1121"/>
        <v>2030</v>
      </c>
      <c r="Q1066" s="353">
        <f t="shared" si="1125"/>
        <v>0</v>
      </c>
      <c r="R1066" s="353">
        <f t="shared" si="1126"/>
        <v>0</v>
      </c>
      <c r="S1066" s="353">
        <f t="shared" si="1127"/>
        <v>0</v>
      </c>
      <c r="T1066" s="353">
        <f t="shared" si="1128"/>
        <v>0</v>
      </c>
      <c r="U1066" s="353">
        <f t="shared" si="1129"/>
        <v>0</v>
      </c>
      <c r="V1066" s="353">
        <f t="shared" si="1130"/>
        <v>0</v>
      </c>
      <c r="W1066" s="353">
        <f t="shared" si="1131"/>
        <v>0</v>
      </c>
      <c r="X1066" s="353">
        <f t="shared" si="1132"/>
        <v>0</v>
      </c>
      <c r="Y1066" s="353">
        <f t="shared" si="1133"/>
        <v>0</v>
      </c>
      <c r="Z1066" s="353">
        <f t="shared" si="1134"/>
        <v>0</v>
      </c>
      <c r="AA1066" s="353">
        <f t="shared" si="1135"/>
        <v>0</v>
      </c>
      <c r="AB1066" s="353">
        <f t="shared" si="1136"/>
        <v>0</v>
      </c>
      <c r="AC1066" s="32">
        <f t="shared" si="1124"/>
        <v>0</v>
      </c>
      <c r="AG1066" s="29"/>
      <c r="AH1066" s="36"/>
      <c r="AJ1066" s="32"/>
      <c r="AK1066" s="31"/>
    </row>
    <row r="1067" spans="1:118" ht="11.25" customHeight="1">
      <c r="A1067" s="1">
        <f t="shared" si="1119"/>
        <v>2031</v>
      </c>
      <c r="B1067" s="498">
        <v>0</v>
      </c>
      <c r="C1067" s="498">
        <v>0</v>
      </c>
      <c r="D1067" s="498">
        <v>0</v>
      </c>
      <c r="E1067" s="498">
        <v>0</v>
      </c>
      <c r="F1067" s="498">
        <v>0</v>
      </c>
      <c r="G1067" s="498">
        <v>0</v>
      </c>
      <c r="H1067" s="498">
        <v>0</v>
      </c>
      <c r="I1067" s="498">
        <v>0</v>
      </c>
      <c r="J1067" s="498">
        <v>0</v>
      </c>
      <c r="K1067" s="498">
        <v>0</v>
      </c>
      <c r="L1067" s="498">
        <v>0</v>
      </c>
      <c r="M1067" s="498">
        <v>0</v>
      </c>
      <c r="N1067" s="306">
        <f t="shared" ref="N1067:N1076" si="1137">SUM(B1067:M1067)</f>
        <v>0</v>
      </c>
      <c r="O1067" s="400"/>
      <c r="P1067" s="1">
        <f t="shared" ref="P1067:P1076" si="1138">A1067</f>
        <v>2031</v>
      </c>
      <c r="Q1067" s="353">
        <f t="shared" ref="Q1067:Q1077" si="1139">M1066</f>
        <v>0</v>
      </c>
      <c r="R1067" s="353">
        <f t="shared" ref="R1067:R1076" si="1140">B1067</f>
        <v>0</v>
      </c>
      <c r="S1067" s="353">
        <f t="shared" ref="S1067:S1076" si="1141">C1067</f>
        <v>0</v>
      </c>
      <c r="T1067" s="353">
        <f t="shared" ref="T1067:T1076" si="1142">D1067</f>
        <v>0</v>
      </c>
      <c r="U1067" s="353">
        <f t="shared" ref="U1067:U1076" si="1143">E1067</f>
        <v>0</v>
      </c>
      <c r="V1067" s="353">
        <f t="shared" ref="V1067:V1076" si="1144">F1067</f>
        <v>0</v>
      </c>
      <c r="W1067" s="353">
        <f t="shared" ref="W1067:W1076" si="1145">G1067</f>
        <v>0</v>
      </c>
      <c r="X1067" s="353">
        <f t="shared" ref="X1067:X1076" si="1146">H1067</f>
        <v>0</v>
      </c>
      <c r="Y1067" s="353">
        <f t="shared" ref="Y1067:Y1076" si="1147">I1067</f>
        <v>0</v>
      </c>
      <c r="Z1067" s="353">
        <f t="shared" ref="Z1067:Z1076" si="1148">J1067</f>
        <v>0</v>
      </c>
      <c r="AA1067" s="353">
        <f t="shared" ref="AA1067:AA1076" si="1149">K1067</f>
        <v>0</v>
      </c>
      <c r="AB1067" s="353">
        <f t="shared" ref="AB1067:AB1076" si="1150">L1067</f>
        <v>0</v>
      </c>
      <c r="AC1067" s="32">
        <f t="shared" ref="AC1067:AC1076" si="1151">SUM(Q1067:AB1067)</f>
        <v>0</v>
      </c>
      <c r="AG1067" s="29"/>
      <c r="AH1067" s="36"/>
      <c r="AJ1067" s="32"/>
      <c r="AK1067" s="31"/>
    </row>
    <row r="1068" spans="1:118" ht="11.25" customHeight="1">
      <c r="A1068" s="1">
        <f t="shared" si="1119"/>
        <v>2032</v>
      </c>
      <c r="B1068" s="498">
        <v>0</v>
      </c>
      <c r="C1068" s="498">
        <v>0</v>
      </c>
      <c r="D1068" s="498">
        <v>0</v>
      </c>
      <c r="E1068" s="498">
        <v>0</v>
      </c>
      <c r="F1068" s="498">
        <v>0</v>
      </c>
      <c r="G1068" s="498">
        <v>0</v>
      </c>
      <c r="H1068" s="498">
        <v>0</v>
      </c>
      <c r="I1068" s="498">
        <v>0</v>
      </c>
      <c r="J1068" s="498">
        <v>0</v>
      </c>
      <c r="K1068" s="498">
        <v>0</v>
      </c>
      <c r="L1068" s="498">
        <v>0</v>
      </c>
      <c r="M1068" s="498">
        <v>0</v>
      </c>
      <c r="N1068" s="306">
        <f t="shared" si="1137"/>
        <v>0</v>
      </c>
      <c r="O1068" s="400"/>
      <c r="P1068" s="1">
        <f t="shared" si="1138"/>
        <v>2032</v>
      </c>
      <c r="Q1068" s="353">
        <f t="shared" si="1139"/>
        <v>0</v>
      </c>
      <c r="R1068" s="353">
        <f t="shared" si="1140"/>
        <v>0</v>
      </c>
      <c r="S1068" s="353">
        <f t="shared" si="1141"/>
        <v>0</v>
      </c>
      <c r="T1068" s="353">
        <f t="shared" si="1142"/>
        <v>0</v>
      </c>
      <c r="U1068" s="353">
        <f t="shared" si="1143"/>
        <v>0</v>
      </c>
      <c r="V1068" s="353">
        <f t="shared" si="1144"/>
        <v>0</v>
      </c>
      <c r="W1068" s="353">
        <f t="shared" si="1145"/>
        <v>0</v>
      </c>
      <c r="X1068" s="353">
        <f t="shared" si="1146"/>
        <v>0</v>
      </c>
      <c r="Y1068" s="353">
        <f t="shared" si="1147"/>
        <v>0</v>
      </c>
      <c r="Z1068" s="353">
        <f t="shared" si="1148"/>
        <v>0</v>
      </c>
      <c r="AA1068" s="353">
        <f t="shared" si="1149"/>
        <v>0</v>
      </c>
      <c r="AB1068" s="353">
        <f t="shared" si="1150"/>
        <v>0</v>
      </c>
      <c r="AC1068" s="32">
        <f t="shared" si="1151"/>
        <v>0</v>
      </c>
      <c r="AG1068" s="29"/>
      <c r="AH1068" s="36"/>
      <c r="AK1068" s="31"/>
    </row>
    <row r="1069" spans="1:118" ht="11.25" customHeight="1">
      <c r="A1069" s="1">
        <f t="shared" si="1119"/>
        <v>2033</v>
      </c>
      <c r="B1069" s="498">
        <v>0</v>
      </c>
      <c r="C1069" s="498">
        <v>0</v>
      </c>
      <c r="D1069" s="498">
        <v>0</v>
      </c>
      <c r="E1069" s="498">
        <v>0</v>
      </c>
      <c r="F1069" s="498">
        <v>0</v>
      </c>
      <c r="G1069" s="498">
        <v>0</v>
      </c>
      <c r="H1069" s="498">
        <v>0</v>
      </c>
      <c r="I1069" s="498">
        <v>0</v>
      </c>
      <c r="J1069" s="498">
        <v>0</v>
      </c>
      <c r="K1069" s="498">
        <v>0</v>
      </c>
      <c r="L1069" s="498">
        <v>0</v>
      </c>
      <c r="M1069" s="498">
        <v>0</v>
      </c>
      <c r="N1069" s="306">
        <f t="shared" si="1137"/>
        <v>0</v>
      </c>
      <c r="O1069" s="400"/>
      <c r="P1069" s="1">
        <f t="shared" si="1138"/>
        <v>2033</v>
      </c>
      <c r="Q1069" s="353">
        <f t="shared" si="1139"/>
        <v>0</v>
      </c>
      <c r="R1069" s="353">
        <f t="shared" si="1140"/>
        <v>0</v>
      </c>
      <c r="S1069" s="353">
        <f t="shared" si="1141"/>
        <v>0</v>
      </c>
      <c r="T1069" s="353">
        <f t="shared" si="1142"/>
        <v>0</v>
      </c>
      <c r="U1069" s="353">
        <f t="shared" si="1143"/>
        <v>0</v>
      </c>
      <c r="V1069" s="353">
        <f t="shared" si="1144"/>
        <v>0</v>
      </c>
      <c r="W1069" s="353">
        <f t="shared" si="1145"/>
        <v>0</v>
      </c>
      <c r="X1069" s="353">
        <f t="shared" si="1146"/>
        <v>0</v>
      </c>
      <c r="Y1069" s="353">
        <f t="shared" si="1147"/>
        <v>0</v>
      </c>
      <c r="Z1069" s="353">
        <f t="shared" si="1148"/>
        <v>0</v>
      </c>
      <c r="AA1069" s="353">
        <f t="shared" si="1149"/>
        <v>0</v>
      </c>
      <c r="AB1069" s="353">
        <f t="shared" si="1150"/>
        <v>0</v>
      </c>
      <c r="AC1069" s="32">
        <f t="shared" si="1151"/>
        <v>0</v>
      </c>
      <c r="AG1069" s="29"/>
      <c r="AH1069" s="25"/>
    </row>
    <row r="1070" spans="1:118" ht="11.25" customHeight="1">
      <c r="A1070" s="1">
        <f t="shared" si="1119"/>
        <v>2034</v>
      </c>
      <c r="B1070" s="498">
        <v>0</v>
      </c>
      <c r="C1070" s="498">
        <v>0</v>
      </c>
      <c r="D1070" s="498">
        <v>0</v>
      </c>
      <c r="E1070" s="498">
        <v>0</v>
      </c>
      <c r="F1070" s="498">
        <v>0</v>
      </c>
      <c r="G1070" s="498">
        <v>0</v>
      </c>
      <c r="H1070" s="498">
        <v>0</v>
      </c>
      <c r="I1070" s="498">
        <v>0</v>
      </c>
      <c r="J1070" s="498">
        <v>0</v>
      </c>
      <c r="K1070" s="498">
        <v>0</v>
      </c>
      <c r="L1070" s="498">
        <v>0</v>
      </c>
      <c r="M1070" s="498">
        <v>0</v>
      </c>
      <c r="N1070" s="306">
        <f t="shared" si="1137"/>
        <v>0</v>
      </c>
      <c r="O1070" s="400"/>
      <c r="P1070" s="1">
        <f t="shared" si="1138"/>
        <v>2034</v>
      </c>
      <c r="Q1070" s="353">
        <f t="shared" si="1139"/>
        <v>0</v>
      </c>
      <c r="R1070" s="353">
        <f t="shared" si="1140"/>
        <v>0</v>
      </c>
      <c r="S1070" s="353">
        <f t="shared" si="1141"/>
        <v>0</v>
      </c>
      <c r="T1070" s="353">
        <f t="shared" si="1142"/>
        <v>0</v>
      </c>
      <c r="U1070" s="353">
        <f t="shared" si="1143"/>
        <v>0</v>
      </c>
      <c r="V1070" s="353">
        <f t="shared" si="1144"/>
        <v>0</v>
      </c>
      <c r="W1070" s="353">
        <f t="shared" si="1145"/>
        <v>0</v>
      </c>
      <c r="X1070" s="353">
        <f t="shared" si="1146"/>
        <v>0</v>
      </c>
      <c r="Y1070" s="353">
        <f t="shared" si="1147"/>
        <v>0</v>
      </c>
      <c r="Z1070" s="353">
        <f t="shared" si="1148"/>
        <v>0</v>
      </c>
      <c r="AA1070" s="353">
        <f t="shared" si="1149"/>
        <v>0</v>
      </c>
      <c r="AB1070" s="353">
        <f t="shared" si="1150"/>
        <v>0</v>
      </c>
      <c r="AC1070" s="32">
        <f t="shared" si="1151"/>
        <v>0</v>
      </c>
      <c r="AG1070" s="29"/>
      <c r="AH1070" s="25"/>
    </row>
    <row r="1071" spans="1:118" ht="11.25" customHeight="1">
      <c r="A1071" s="1">
        <f t="shared" si="1119"/>
        <v>2035</v>
      </c>
      <c r="B1071" s="498">
        <v>0</v>
      </c>
      <c r="C1071" s="498">
        <v>0</v>
      </c>
      <c r="D1071" s="498">
        <v>0</v>
      </c>
      <c r="E1071" s="498">
        <v>0</v>
      </c>
      <c r="F1071" s="498">
        <v>0</v>
      </c>
      <c r="G1071" s="498">
        <v>0</v>
      </c>
      <c r="H1071" s="498">
        <v>0</v>
      </c>
      <c r="I1071" s="498">
        <v>0</v>
      </c>
      <c r="J1071" s="498">
        <v>0</v>
      </c>
      <c r="K1071" s="498">
        <v>0</v>
      </c>
      <c r="L1071" s="498">
        <v>0</v>
      </c>
      <c r="M1071" s="498">
        <v>0</v>
      </c>
      <c r="N1071" s="306">
        <f t="shared" si="1137"/>
        <v>0</v>
      </c>
      <c r="O1071" s="400"/>
      <c r="P1071" s="1">
        <f t="shared" si="1138"/>
        <v>2035</v>
      </c>
      <c r="Q1071" s="353">
        <f t="shared" si="1139"/>
        <v>0</v>
      </c>
      <c r="R1071" s="353">
        <f t="shared" si="1140"/>
        <v>0</v>
      </c>
      <c r="S1071" s="353">
        <f t="shared" si="1141"/>
        <v>0</v>
      </c>
      <c r="T1071" s="353">
        <f t="shared" si="1142"/>
        <v>0</v>
      </c>
      <c r="U1071" s="353">
        <f t="shared" si="1143"/>
        <v>0</v>
      </c>
      <c r="V1071" s="353">
        <f t="shared" si="1144"/>
        <v>0</v>
      </c>
      <c r="W1071" s="353">
        <f t="shared" si="1145"/>
        <v>0</v>
      </c>
      <c r="X1071" s="353">
        <f t="shared" si="1146"/>
        <v>0</v>
      </c>
      <c r="Y1071" s="353">
        <f t="shared" si="1147"/>
        <v>0</v>
      </c>
      <c r="Z1071" s="353">
        <f t="shared" si="1148"/>
        <v>0</v>
      </c>
      <c r="AA1071" s="353">
        <f t="shared" si="1149"/>
        <v>0</v>
      </c>
      <c r="AB1071" s="353">
        <f t="shared" si="1150"/>
        <v>0</v>
      </c>
      <c r="AC1071" s="32">
        <f t="shared" si="1151"/>
        <v>0</v>
      </c>
      <c r="AG1071" s="29"/>
      <c r="AH1071" s="25"/>
    </row>
    <row r="1072" spans="1:118" s="29" customFormat="1" ht="11.25" customHeight="1">
      <c r="A1072" s="1">
        <f t="shared" si="1119"/>
        <v>2036</v>
      </c>
      <c r="B1072" s="498">
        <v>0</v>
      </c>
      <c r="C1072" s="498">
        <v>0</v>
      </c>
      <c r="D1072" s="498">
        <v>0</v>
      </c>
      <c r="E1072" s="498">
        <v>0</v>
      </c>
      <c r="F1072" s="498">
        <v>0</v>
      </c>
      <c r="G1072" s="498">
        <v>0</v>
      </c>
      <c r="H1072" s="498">
        <v>0</v>
      </c>
      <c r="I1072" s="498">
        <v>0</v>
      </c>
      <c r="J1072" s="498">
        <v>0</v>
      </c>
      <c r="K1072" s="498">
        <v>0</v>
      </c>
      <c r="L1072" s="498">
        <v>0</v>
      </c>
      <c r="M1072" s="498">
        <v>0</v>
      </c>
      <c r="N1072" s="306">
        <f t="shared" si="1137"/>
        <v>0</v>
      </c>
      <c r="O1072" s="400"/>
      <c r="P1072" s="1">
        <f t="shared" si="1138"/>
        <v>2036</v>
      </c>
      <c r="Q1072" s="353">
        <f t="shared" si="1139"/>
        <v>0</v>
      </c>
      <c r="R1072" s="353">
        <f t="shared" si="1140"/>
        <v>0</v>
      </c>
      <c r="S1072" s="353">
        <f t="shared" si="1141"/>
        <v>0</v>
      </c>
      <c r="T1072" s="353">
        <f t="shared" si="1142"/>
        <v>0</v>
      </c>
      <c r="U1072" s="353">
        <f t="shared" si="1143"/>
        <v>0</v>
      </c>
      <c r="V1072" s="353">
        <f t="shared" si="1144"/>
        <v>0</v>
      </c>
      <c r="W1072" s="353">
        <f t="shared" si="1145"/>
        <v>0</v>
      </c>
      <c r="X1072" s="353">
        <f t="shared" si="1146"/>
        <v>0</v>
      </c>
      <c r="Y1072" s="353">
        <f t="shared" si="1147"/>
        <v>0</v>
      </c>
      <c r="Z1072" s="353">
        <f t="shared" si="1148"/>
        <v>0</v>
      </c>
      <c r="AA1072" s="353">
        <f t="shared" si="1149"/>
        <v>0</v>
      </c>
      <c r="AB1072" s="353">
        <f t="shared" si="1150"/>
        <v>0</v>
      </c>
      <c r="AC1072" s="32">
        <f t="shared" si="1151"/>
        <v>0</v>
      </c>
      <c r="AD1072" s="51"/>
      <c r="AE1072" s="32"/>
      <c r="AF1072" s="32"/>
      <c r="AY1072" s="609"/>
      <c r="BK1072" s="324"/>
      <c r="BL1072" s="324"/>
      <c r="BM1072" s="324"/>
      <c r="BN1072" s="324"/>
      <c r="BO1072" s="324"/>
      <c r="BP1072" s="324"/>
      <c r="BQ1072" s="324"/>
      <c r="BR1072" s="324"/>
      <c r="BS1072" s="324"/>
      <c r="CQ1072" s="609"/>
      <c r="DH1072" s="517"/>
      <c r="DI1072" s="517"/>
      <c r="DN1072" s="289"/>
    </row>
    <row r="1073" spans="1:118" ht="10.7" customHeight="1">
      <c r="A1073" s="1">
        <f t="shared" si="1119"/>
        <v>2037</v>
      </c>
      <c r="B1073" s="498">
        <v>0</v>
      </c>
      <c r="C1073" s="498">
        <v>0</v>
      </c>
      <c r="D1073" s="498">
        <v>0</v>
      </c>
      <c r="E1073" s="498">
        <v>0</v>
      </c>
      <c r="F1073" s="498">
        <v>0</v>
      </c>
      <c r="G1073" s="498">
        <v>0</v>
      </c>
      <c r="H1073" s="498">
        <v>0</v>
      </c>
      <c r="I1073" s="498">
        <v>0</v>
      </c>
      <c r="J1073" s="498">
        <v>0</v>
      </c>
      <c r="K1073" s="498">
        <v>0</v>
      </c>
      <c r="L1073" s="498">
        <v>0</v>
      </c>
      <c r="M1073" s="498">
        <v>0</v>
      </c>
      <c r="N1073" s="306">
        <f t="shared" si="1137"/>
        <v>0</v>
      </c>
      <c r="O1073" s="400"/>
      <c r="P1073" s="1">
        <f t="shared" si="1138"/>
        <v>2037</v>
      </c>
      <c r="Q1073" s="353">
        <f t="shared" si="1139"/>
        <v>0</v>
      </c>
      <c r="R1073" s="353">
        <f t="shared" si="1140"/>
        <v>0</v>
      </c>
      <c r="S1073" s="353">
        <f t="shared" si="1141"/>
        <v>0</v>
      </c>
      <c r="T1073" s="353">
        <f t="shared" si="1142"/>
        <v>0</v>
      </c>
      <c r="U1073" s="353">
        <f t="shared" si="1143"/>
        <v>0</v>
      </c>
      <c r="V1073" s="353">
        <f t="shared" si="1144"/>
        <v>0</v>
      </c>
      <c r="W1073" s="353">
        <f t="shared" si="1145"/>
        <v>0</v>
      </c>
      <c r="X1073" s="353">
        <f t="shared" si="1146"/>
        <v>0</v>
      </c>
      <c r="Y1073" s="353">
        <f t="shared" si="1147"/>
        <v>0</v>
      </c>
      <c r="Z1073" s="353">
        <f t="shared" si="1148"/>
        <v>0</v>
      </c>
      <c r="AA1073" s="353">
        <f t="shared" si="1149"/>
        <v>0</v>
      </c>
      <c r="AB1073" s="353">
        <f t="shared" si="1150"/>
        <v>0</v>
      </c>
      <c r="AC1073" s="32">
        <f t="shared" si="1151"/>
        <v>0</v>
      </c>
      <c r="AG1073" s="4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Z1073" s="29"/>
      <c r="BA1073" s="29"/>
    </row>
    <row r="1074" spans="1:118" ht="11.25" customHeight="1">
      <c r="A1074" s="1">
        <f t="shared" si="1119"/>
        <v>2038</v>
      </c>
      <c r="B1074" s="498">
        <v>0</v>
      </c>
      <c r="C1074" s="498">
        <v>0</v>
      </c>
      <c r="D1074" s="498">
        <v>0</v>
      </c>
      <c r="E1074" s="498">
        <v>0</v>
      </c>
      <c r="F1074" s="498">
        <v>0</v>
      </c>
      <c r="G1074" s="498">
        <v>0</v>
      </c>
      <c r="H1074" s="498">
        <v>0</v>
      </c>
      <c r="I1074" s="498">
        <v>0</v>
      </c>
      <c r="J1074" s="498">
        <v>0</v>
      </c>
      <c r="K1074" s="498">
        <v>0</v>
      </c>
      <c r="L1074" s="498">
        <v>0</v>
      </c>
      <c r="M1074" s="498">
        <v>0</v>
      </c>
      <c r="N1074" s="306">
        <f t="shared" si="1137"/>
        <v>0</v>
      </c>
      <c r="O1074" s="400"/>
      <c r="P1074" s="1">
        <f t="shared" si="1138"/>
        <v>2038</v>
      </c>
      <c r="Q1074" s="353">
        <f t="shared" si="1139"/>
        <v>0</v>
      </c>
      <c r="R1074" s="353">
        <f t="shared" si="1140"/>
        <v>0</v>
      </c>
      <c r="S1074" s="353">
        <f t="shared" si="1141"/>
        <v>0</v>
      </c>
      <c r="T1074" s="353">
        <f t="shared" si="1142"/>
        <v>0</v>
      </c>
      <c r="U1074" s="353">
        <f t="shared" si="1143"/>
        <v>0</v>
      </c>
      <c r="V1074" s="353">
        <f t="shared" si="1144"/>
        <v>0</v>
      </c>
      <c r="W1074" s="353">
        <f t="shared" si="1145"/>
        <v>0</v>
      </c>
      <c r="X1074" s="353">
        <f t="shared" si="1146"/>
        <v>0</v>
      </c>
      <c r="Y1074" s="353">
        <f t="shared" si="1147"/>
        <v>0</v>
      </c>
      <c r="Z1074" s="353">
        <f t="shared" si="1148"/>
        <v>0</v>
      </c>
      <c r="AA1074" s="353">
        <f t="shared" si="1149"/>
        <v>0</v>
      </c>
      <c r="AB1074" s="353">
        <f t="shared" si="1150"/>
        <v>0</v>
      </c>
      <c r="AC1074" s="32">
        <f t="shared" si="1151"/>
        <v>0</v>
      </c>
      <c r="AG1074" s="355"/>
      <c r="AH1074" s="25"/>
    </row>
    <row r="1075" spans="1:118" s="26" customFormat="1" ht="11.25" customHeight="1">
      <c r="A1075" s="1">
        <f t="shared" si="1119"/>
        <v>2039</v>
      </c>
      <c r="B1075" s="498">
        <v>0</v>
      </c>
      <c r="C1075" s="498">
        <v>0</v>
      </c>
      <c r="D1075" s="498">
        <v>0</v>
      </c>
      <c r="E1075" s="498">
        <v>0</v>
      </c>
      <c r="F1075" s="498">
        <v>0</v>
      </c>
      <c r="G1075" s="498">
        <v>0</v>
      </c>
      <c r="H1075" s="498">
        <v>0</v>
      </c>
      <c r="I1075" s="498">
        <v>0</v>
      </c>
      <c r="J1075" s="498">
        <v>0</v>
      </c>
      <c r="K1075" s="498">
        <v>0</v>
      </c>
      <c r="L1075" s="498">
        <v>0</v>
      </c>
      <c r="M1075" s="498">
        <v>0</v>
      </c>
      <c r="N1075" s="306">
        <f t="shared" si="1137"/>
        <v>0</v>
      </c>
      <c r="O1075" s="400"/>
      <c r="P1075" s="1">
        <f t="shared" si="1138"/>
        <v>2039</v>
      </c>
      <c r="Q1075" s="353">
        <f t="shared" si="1139"/>
        <v>0</v>
      </c>
      <c r="R1075" s="353">
        <f t="shared" si="1140"/>
        <v>0</v>
      </c>
      <c r="S1075" s="353">
        <f t="shared" si="1141"/>
        <v>0</v>
      </c>
      <c r="T1075" s="353">
        <f t="shared" si="1142"/>
        <v>0</v>
      </c>
      <c r="U1075" s="353">
        <f t="shared" si="1143"/>
        <v>0</v>
      </c>
      <c r="V1075" s="353">
        <f t="shared" si="1144"/>
        <v>0</v>
      </c>
      <c r="W1075" s="353">
        <f t="shared" si="1145"/>
        <v>0</v>
      </c>
      <c r="X1075" s="353">
        <f t="shared" si="1146"/>
        <v>0</v>
      </c>
      <c r="Y1075" s="353">
        <f t="shared" si="1147"/>
        <v>0</v>
      </c>
      <c r="Z1075" s="353">
        <f t="shared" si="1148"/>
        <v>0</v>
      </c>
      <c r="AA1075" s="353">
        <f t="shared" si="1149"/>
        <v>0</v>
      </c>
      <c r="AB1075" s="353">
        <f t="shared" si="1150"/>
        <v>0</v>
      </c>
      <c r="AC1075" s="32">
        <f t="shared" si="1151"/>
        <v>0</v>
      </c>
      <c r="AD1075" s="51"/>
      <c r="AE1075" s="32"/>
      <c r="AF1075" s="32"/>
      <c r="AG1075" s="355"/>
      <c r="AH1075" s="25"/>
      <c r="AI1075" s="25"/>
      <c r="AJ1075" s="25"/>
      <c r="AK1075" s="25"/>
      <c r="AY1075" s="616"/>
      <c r="BK1075" s="370"/>
      <c r="BL1075" s="370"/>
      <c r="BM1075" s="370"/>
      <c r="BN1075" s="370"/>
      <c r="BO1075" s="370"/>
      <c r="BP1075" s="370"/>
      <c r="BQ1075" s="370"/>
      <c r="BR1075" s="370"/>
      <c r="BS1075" s="370"/>
      <c r="CQ1075" s="616"/>
      <c r="DH1075" s="516"/>
      <c r="DI1075" s="516"/>
      <c r="DN1075" s="598"/>
    </row>
    <row r="1076" spans="1:118" ht="11.25" customHeight="1">
      <c r="A1076" s="1">
        <f t="shared" si="1119"/>
        <v>2040</v>
      </c>
      <c r="B1076" s="498">
        <v>0</v>
      </c>
      <c r="C1076" s="498">
        <v>0</v>
      </c>
      <c r="D1076" s="498">
        <v>0</v>
      </c>
      <c r="E1076" s="498">
        <v>0</v>
      </c>
      <c r="F1076" s="498">
        <v>0</v>
      </c>
      <c r="G1076" s="498">
        <v>0</v>
      </c>
      <c r="H1076" s="498">
        <v>0</v>
      </c>
      <c r="I1076" s="498">
        <v>0</v>
      </c>
      <c r="J1076" s="498">
        <v>0</v>
      </c>
      <c r="K1076" s="498">
        <v>0</v>
      </c>
      <c r="L1076" s="498">
        <v>0</v>
      </c>
      <c r="M1076" s="498">
        <v>0</v>
      </c>
      <c r="N1076" s="306">
        <f t="shared" si="1137"/>
        <v>0</v>
      </c>
      <c r="O1076" s="400"/>
      <c r="P1076" s="1">
        <f t="shared" si="1138"/>
        <v>2040</v>
      </c>
      <c r="Q1076" s="353">
        <f t="shared" si="1139"/>
        <v>0</v>
      </c>
      <c r="R1076" s="353">
        <f t="shared" si="1140"/>
        <v>0</v>
      </c>
      <c r="S1076" s="353">
        <f t="shared" si="1141"/>
        <v>0</v>
      </c>
      <c r="T1076" s="353">
        <f t="shared" si="1142"/>
        <v>0</v>
      </c>
      <c r="U1076" s="353">
        <f t="shared" si="1143"/>
        <v>0</v>
      </c>
      <c r="V1076" s="353">
        <f t="shared" si="1144"/>
        <v>0</v>
      </c>
      <c r="W1076" s="353">
        <f t="shared" si="1145"/>
        <v>0</v>
      </c>
      <c r="X1076" s="353">
        <f t="shared" si="1146"/>
        <v>0</v>
      </c>
      <c r="Y1076" s="353">
        <f t="shared" si="1147"/>
        <v>0</v>
      </c>
      <c r="Z1076" s="353">
        <f t="shared" si="1148"/>
        <v>0</v>
      </c>
      <c r="AA1076" s="353">
        <f t="shared" si="1149"/>
        <v>0</v>
      </c>
      <c r="AB1076" s="353">
        <f t="shared" si="1150"/>
        <v>0</v>
      </c>
      <c r="AC1076" s="32">
        <f t="shared" si="1151"/>
        <v>0</v>
      </c>
      <c r="AG1076" s="355"/>
      <c r="AH1076" s="25"/>
      <c r="AJ1076" s="53"/>
      <c r="AK1076" s="26"/>
    </row>
    <row r="1077" spans="1:118" ht="11.25" customHeight="1">
      <c r="A1077" s="1">
        <f t="shared" si="1119"/>
        <v>2041</v>
      </c>
      <c r="P1077" s="1">
        <f t="shared" si="1121"/>
        <v>2041</v>
      </c>
      <c r="Q1077" s="353">
        <f t="shared" si="1139"/>
        <v>0</v>
      </c>
      <c r="AG1077" s="355"/>
      <c r="AH1077" s="25"/>
    </row>
    <row r="1078" spans="1:118" ht="11.25" customHeight="1">
      <c r="A1078" s="1">
        <f t="shared" si="1119"/>
        <v>2042</v>
      </c>
      <c r="P1078" s="1">
        <f t="shared" si="1121"/>
        <v>2042</v>
      </c>
      <c r="AG1078" s="355"/>
      <c r="AH1078" s="25"/>
    </row>
    <row r="1079" spans="1:118" ht="11.25" customHeight="1">
      <c r="A1079" s="1">
        <f t="shared" si="1119"/>
        <v>2043</v>
      </c>
      <c r="P1079" s="1">
        <f t="shared" si="1121"/>
        <v>2043</v>
      </c>
      <c r="AG1079" s="355"/>
      <c r="AH1079" s="25"/>
    </row>
    <row r="1080" spans="1:118" ht="11.25" customHeight="1">
      <c r="A1080" s="1">
        <f t="shared" si="1119"/>
        <v>2044</v>
      </c>
      <c r="P1080" s="1">
        <f t="shared" si="1121"/>
        <v>2044</v>
      </c>
      <c r="AG1080" s="355"/>
      <c r="AH1080" s="25"/>
    </row>
    <row r="1081" spans="1:118" ht="11.25" customHeight="1">
      <c r="A1081" s="1">
        <f t="shared" si="1119"/>
        <v>2045</v>
      </c>
      <c r="P1081" s="1">
        <f t="shared" si="1121"/>
        <v>2045</v>
      </c>
      <c r="AG1081" s="355"/>
      <c r="AH1081" s="25"/>
    </row>
    <row r="1082" spans="1:118" ht="10.7" customHeight="1">
      <c r="A1082" s="31"/>
      <c r="B1082" s="355"/>
      <c r="C1082" s="355"/>
      <c r="D1082" s="355"/>
      <c r="E1082" s="355"/>
      <c r="F1082" s="355"/>
      <c r="G1082" s="355"/>
      <c r="H1082" s="355"/>
      <c r="I1082" s="355"/>
      <c r="J1082" s="355"/>
      <c r="K1082" s="355"/>
      <c r="L1082" s="355"/>
      <c r="M1082" s="355"/>
      <c r="N1082" s="355"/>
      <c r="O1082" s="355"/>
      <c r="P1082" s="28"/>
      <c r="Q1082" s="360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55"/>
    </row>
    <row r="1083" spans="1:118" ht="10.7" customHeight="1">
      <c r="A1083" s="31"/>
      <c r="B1083" s="355"/>
      <c r="C1083" s="355"/>
      <c r="D1083" s="355"/>
      <c r="E1083" s="355"/>
      <c r="F1083" s="355"/>
      <c r="G1083" s="355"/>
      <c r="H1083" s="355"/>
      <c r="I1083" s="355"/>
      <c r="J1083" s="355"/>
      <c r="K1083" s="355"/>
      <c r="L1083" s="355"/>
      <c r="M1083" s="355"/>
      <c r="N1083" s="355"/>
      <c r="O1083" s="355"/>
      <c r="P1083" s="28"/>
      <c r="Q1083" s="360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55"/>
    </row>
    <row r="1084" spans="1:118" ht="13.5">
      <c r="A1084" s="39" t="s">
        <v>228</v>
      </c>
      <c r="B1084" s="1"/>
      <c r="C1084" s="1"/>
      <c r="E1084" s="1"/>
      <c r="F1084" s="417"/>
      <c r="G1084" s="146"/>
      <c r="H1084" s="123"/>
      <c r="I1084" s="432" t="s">
        <v>135</v>
      </c>
      <c r="J1084" s="1"/>
      <c r="K1084" s="1"/>
      <c r="L1084" s="24" t="s">
        <v>136</v>
      </c>
      <c r="M1084" s="1"/>
      <c r="N1084" s="13"/>
      <c r="O1084" s="416"/>
      <c r="P1084" s="39" t="str">
        <f>A1084&amp; "   Billing"</f>
        <v>540-WINTER PARK (w/ New 40 MW)   Billing</v>
      </c>
      <c r="Q1084" s="2"/>
      <c r="R1084" s="2"/>
      <c r="S1084" s="2"/>
      <c r="T1084" s="3"/>
      <c r="U1084" s="431" t="s">
        <v>134</v>
      </c>
      <c r="V1084" s="1"/>
      <c r="W1084" s="2"/>
      <c r="X1084" s="2"/>
      <c r="Y1084" s="2"/>
      <c r="Z1084" s="430" t="s">
        <v>133</v>
      </c>
      <c r="AA1084" s="429"/>
      <c r="AB1084" s="429"/>
      <c r="AC1084" s="428" t="s">
        <v>132</v>
      </c>
    </row>
    <row r="1085" spans="1:118" ht="10.7" customHeight="1">
      <c r="A1085" s="4" t="s">
        <v>2</v>
      </c>
      <c r="B1085" s="4" t="s">
        <v>3</v>
      </c>
      <c r="C1085" s="4" t="s">
        <v>4</v>
      </c>
      <c r="D1085" s="4" t="s">
        <v>5</v>
      </c>
      <c r="E1085" s="4" t="s">
        <v>6</v>
      </c>
      <c r="F1085" s="4" t="s">
        <v>7</v>
      </c>
      <c r="G1085" s="4" t="s">
        <v>8</v>
      </c>
      <c r="H1085" s="4" t="s">
        <v>9</v>
      </c>
      <c r="I1085" s="4" t="s">
        <v>10</v>
      </c>
      <c r="J1085" s="4" t="s">
        <v>11</v>
      </c>
      <c r="K1085" s="4" t="s">
        <v>12</v>
      </c>
      <c r="L1085" s="4" t="s">
        <v>13</v>
      </c>
      <c r="M1085" s="4" t="s">
        <v>14</v>
      </c>
      <c r="N1085" s="42" t="s">
        <v>15</v>
      </c>
      <c r="O1085" s="427"/>
      <c r="P1085" s="4" t="s">
        <v>2</v>
      </c>
      <c r="Q1085" s="4" t="s">
        <v>3</v>
      </c>
      <c r="R1085" s="4" t="s">
        <v>4</v>
      </c>
      <c r="S1085" s="4" t="s">
        <v>5</v>
      </c>
      <c r="T1085" s="4" t="s">
        <v>6</v>
      </c>
      <c r="U1085" s="4" t="s">
        <v>7</v>
      </c>
      <c r="V1085" s="4" t="s">
        <v>8</v>
      </c>
      <c r="W1085" s="4" t="s">
        <v>9</v>
      </c>
      <c r="X1085" s="4" t="s">
        <v>10</v>
      </c>
      <c r="Y1085" s="4" t="s">
        <v>11</v>
      </c>
      <c r="Z1085" s="4" t="s">
        <v>12</v>
      </c>
      <c r="AA1085" s="4" t="s">
        <v>13</v>
      </c>
      <c r="AB1085" s="4" t="s">
        <v>14</v>
      </c>
      <c r="AC1085" s="42" t="s">
        <v>93</v>
      </c>
    </row>
    <row r="1086" spans="1:118" ht="10.7" customHeight="1">
      <c r="A1086" s="1">
        <f>A1046</f>
        <v>2010</v>
      </c>
      <c r="B1086" s="206">
        <v>109.902</v>
      </c>
      <c r="C1086" s="206">
        <v>78.301000000000002</v>
      </c>
      <c r="D1086" s="206">
        <v>74.426000000000002</v>
      </c>
      <c r="E1086" s="206">
        <v>65.510999999999996</v>
      </c>
      <c r="F1086" s="206">
        <v>88.697999999999993</v>
      </c>
      <c r="G1086" s="206">
        <v>96.388999999999996</v>
      </c>
      <c r="H1086" s="206">
        <v>94.801000000000002</v>
      </c>
      <c r="I1086" s="206">
        <v>95.34</v>
      </c>
      <c r="J1086" s="206">
        <v>89.353999999999999</v>
      </c>
      <c r="K1086" s="206">
        <v>80.275999999999996</v>
      </c>
      <c r="L1086" s="206">
        <v>65.622</v>
      </c>
      <c r="M1086" s="206">
        <v>94.01</v>
      </c>
      <c r="N1086" s="13">
        <f t="shared" ref="N1086:N1116" si="1152">MAX(B1086:M1086)</f>
        <v>109.902</v>
      </c>
      <c r="O1086" s="423"/>
      <c r="P1086" s="1">
        <f>A1086</f>
        <v>2010</v>
      </c>
      <c r="Q1086" s="437">
        <v>67.010000000000005</v>
      </c>
      <c r="R1086" s="437">
        <v>107.87</v>
      </c>
      <c r="S1086" s="437">
        <v>79.468999999999994</v>
      </c>
      <c r="T1086" s="437">
        <v>73.289000000000001</v>
      </c>
      <c r="U1086" s="437">
        <v>65.405000000000001</v>
      </c>
      <c r="V1086" s="437">
        <v>86.962000000000003</v>
      </c>
      <c r="W1086" s="437">
        <v>96.448999999999998</v>
      </c>
      <c r="X1086" s="437">
        <v>95.63</v>
      </c>
      <c r="Y1086" s="437">
        <v>94.096999999999994</v>
      </c>
      <c r="Z1086" s="437">
        <v>88.066000000000003</v>
      </c>
      <c r="AA1086" s="437">
        <v>80.001999999999995</v>
      </c>
      <c r="AB1086" s="437">
        <v>64.573999999999998</v>
      </c>
      <c r="AC1086" s="13">
        <f t="shared" ref="AC1086:AC1117" si="1153">SUM(Q1086:AB1086)</f>
        <v>998.82299999999987</v>
      </c>
    </row>
    <row r="1087" spans="1:118" ht="10.7" customHeight="1">
      <c r="A1087" s="1">
        <f t="shared" ref="A1087:A1121" si="1154">A1047</f>
        <v>2011</v>
      </c>
      <c r="B1087" s="496">
        <v>41</v>
      </c>
      <c r="C1087" s="496">
        <v>41</v>
      </c>
      <c r="D1087" s="496">
        <v>41</v>
      </c>
      <c r="E1087" s="496">
        <v>41</v>
      </c>
      <c r="F1087" s="496">
        <v>41</v>
      </c>
      <c r="G1087" s="496">
        <v>41</v>
      </c>
      <c r="H1087" s="496">
        <v>41</v>
      </c>
      <c r="I1087" s="496">
        <v>41</v>
      </c>
      <c r="J1087" s="496">
        <v>41</v>
      </c>
      <c r="K1087" s="496">
        <v>41</v>
      </c>
      <c r="L1087" s="496">
        <v>41</v>
      </c>
      <c r="M1087" s="496">
        <v>41</v>
      </c>
      <c r="N1087" s="13">
        <f t="shared" si="1152"/>
        <v>41</v>
      </c>
      <c r="O1087" s="423"/>
      <c r="P1087" s="1">
        <f t="shared" ref="P1087:P1121" si="1155">A1087</f>
        <v>2011</v>
      </c>
      <c r="Q1087" s="310">
        <v>101.8</v>
      </c>
      <c r="R1087" s="496">
        <v>40</v>
      </c>
      <c r="S1087" s="496">
        <v>40</v>
      </c>
      <c r="T1087" s="496">
        <v>40</v>
      </c>
      <c r="U1087" s="496">
        <v>40</v>
      </c>
      <c r="V1087" s="496">
        <v>40</v>
      </c>
      <c r="W1087" s="496">
        <v>40</v>
      </c>
      <c r="X1087" s="496">
        <v>40</v>
      </c>
      <c r="Y1087" s="496">
        <v>40</v>
      </c>
      <c r="Z1087" s="496">
        <v>40</v>
      </c>
      <c r="AA1087" s="496">
        <v>40</v>
      </c>
      <c r="AB1087" s="496">
        <v>40</v>
      </c>
      <c r="AC1087" s="13">
        <f t="shared" si="1153"/>
        <v>541.79999999999995</v>
      </c>
    </row>
    <row r="1088" spans="1:118" ht="12.75">
      <c r="A1088" s="1">
        <f t="shared" si="1154"/>
        <v>2012</v>
      </c>
      <c r="B1088" s="205">
        <f>[1]MW!C962</f>
        <v>41</v>
      </c>
      <c r="C1088" s="205">
        <f>[1]MW!D962</f>
        <v>41</v>
      </c>
      <c r="D1088" s="205">
        <f>[1]MW!E962</f>
        <v>41</v>
      </c>
      <c r="E1088" s="205">
        <f>[1]MW!F962</f>
        <v>41</v>
      </c>
      <c r="F1088" s="205">
        <f>[1]MW!G962</f>
        <v>41</v>
      </c>
      <c r="G1088" s="205">
        <f>[1]MW!H962</f>
        <v>41</v>
      </c>
      <c r="H1088" s="560">
        <f>[1]MW!I962</f>
        <v>41</v>
      </c>
      <c r="I1088" s="560">
        <f>[1]MW!J962</f>
        <v>41</v>
      </c>
      <c r="J1088" s="560">
        <f>[1]MW!K962</f>
        <v>41</v>
      </c>
      <c r="K1088" s="560">
        <f>[1]MW!L962</f>
        <v>41</v>
      </c>
      <c r="L1088" s="560">
        <f>[1]MW!M962</f>
        <v>41</v>
      </c>
      <c r="M1088" s="560">
        <f>[1]MW!N962</f>
        <v>41</v>
      </c>
      <c r="N1088" s="13">
        <f t="shared" si="1152"/>
        <v>41</v>
      </c>
      <c r="O1088" s="423"/>
      <c r="P1088" s="1">
        <f t="shared" si="1155"/>
        <v>2012</v>
      </c>
      <c r="Q1088" s="205">
        <f>[1]MW!S962</f>
        <v>40</v>
      </c>
      <c r="R1088" s="205">
        <f>[1]MW!T962</f>
        <v>40</v>
      </c>
      <c r="S1088" s="205">
        <f>[1]MW!U962</f>
        <v>40</v>
      </c>
      <c r="T1088" s="205">
        <f>[1]MW!V962</f>
        <v>40</v>
      </c>
      <c r="U1088" s="205">
        <f>[1]MW!W962</f>
        <v>40</v>
      </c>
      <c r="V1088" s="205">
        <f>[1]MW!X962</f>
        <v>40</v>
      </c>
      <c r="W1088" s="560">
        <f>[1]MW!Y962</f>
        <v>40</v>
      </c>
      <c r="X1088" s="560">
        <f>[1]MW!Z962</f>
        <v>40</v>
      </c>
      <c r="Y1088" s="560">
        <f>[1]MW!AA962</f>
        <v>40</v>
      </c>
      <c r="Z1088" s="560">
        <f>[1]MW!AB962</f>
        <v>40</v>
      </c>
      <c r="AA1088" s="560">
        <f>[1]MW!AC962</f>
        <v>40</v>
      </c>
      <c r="AB1088" s="560">
        <f>[1]MW!AD962</f>
        <v>40</v>
      </c>
      <c r="AC1088" s="13">
        <f t="shared" si="1153"/>
        <v>480</v>
      </c>
    </row>
    <row r="1089" spans="1:29" ht="10.7" customHeight="1">
      <c r="A1089" s="1">
        <f t="shared" si="1154"/>
        <v>2013</v>
      </c>
      <c r="B1089" s="560">
        <f>[3]Demand!C1002</f>
        <v>40.78</v>
      </c>
      <c r="C1089" s="560">
        <f>[3]Demand!D1002</f>
        <v>40.78</v>
      </c>
      <c r="D1089" s="560">
        <f>[3]Demand!E1002</f>
        <v>40.78</v>
      </c>
      <c r="E1089" s="560">
        <f>[3]Demand!F1002</f>
        <v>40.78</v>
      </c>
      <c r="F1089" s="560">
        <f>[3]Demand!G1002</f>
        <v>40.78</v>
      </c>
      <c r="G1089" s="560">
        <f>[3]Demand!H1002</f>
        <v>40.78</v>
      </c>
      <c r="H1089" s="560">
        <f>[3]Demand!I1002</f>
        <v>40.78</v>
      </c>
      <c r="I1089" s="560">
        <f>[3]Demand!J1002</f>
        <v>40.78</v>
      </c>
      <c r="J1089" s="560">
        <f>[3]Demand!K1002</f>
        <v>40.78</v>
      </c>
      <c r="K1089" s="560">
        <f>[3]Demand!L1002</f>
        <v>40.78</v>
      </c>
      <c r="L1089" s="560">
        <f>[3]Demand!M1002</f>
        <v>40.78</v>
      </c>
      <c r="M1089" s="560">
        <f>[3]Demand!N1002</f>
        <v>40.78</v>
      </c>
      <c r="N1089" s="13">
        <f t="shared" si="1152"/>
        <v>40.78</v>
      </c>
      <c r="O1089" s="423"/>
      <c r="P1089" s="1">
        <f t="shared" si="1155"/>
        <v>2013</v>
      </c>
      <c r="Q1089" s="560">
        <f>[3]Demand!S1002</f>
        <v>40.07</v>
      </c>
      <c r="R1089" s="560">
        <f>[3]Demand!T1002</f>
        <v>40.07</v>
      </c>
      <c r="S1089" s="560">
        <f>[3]Demand!U1002</f>
        <v>40.07</v>
      </c>
      <c r="T1089" s="560">
        <f>[3]Demand!V1002</f>
        <v>40.07</v>
      </c>
      <c r="U1089" s="560">
        <f>[3]Demand!W1002</f>
        <v>40.07</v>
      </c>
      <c r="V1089" s="560">
        <f>[3]Demand!X1002</f>
        <v>40.07</v>
      </c>
      <c r="W1089" s="560">
        <f>[3]Demand!Y1002</f>
        <v>40.07</v>
      </c>
      <c r="X1089" s="560">
        <f>[3]Demand!Z1002</f>
        <v>40.07</v>
      </c>
      <c r="Y1089" s="560">
        <f>[3]Demand!AA1002</f>
        <v>40.07</v>
      </c>
      <c r="Z1089" s="560">
        <f>[3]Demand!AB1002</f>
        <v>40.07</v>
      </c>
      <c r="AA1089" s="560">
        <f>[3]Demand!AC1002</f>
        <v>40.07</v>
      </c>
      <c r="AB1089" s="560">
        <f>[3]Demand!AD1002</f>
        <v>40.07</v>
      </c>
      <c r="AC1089" s="13">
        <f t="shared" si="1153"/>
        <v>480.84</v>
      </c>
    </row>
    <row r="1090" spans="1:29" ht="10.7" customHeight="1">
      <c r="A1090" s="1">
        <f t="shared" si="1154"/>
        <v>2014</v>
      </c>
      <c r="B1090" s="560">
        <f>[3]Demand!C1003</f>
        <v>0</v>
      </c>
      <c r="C1090" s="560">
        <f>[3]Demand!D1003</f>
        <v>0</v>
      </c>
      <c r="D1090" s="560">
        <f>[3]Demand!E1003</f>
        <v>0</v>
      </c>
      <c r="E1090" s="560">
        <f>[3]Demand!F1003</f>
        <v>0</v>
      </c>
      <c r="F1090" s="560">
        <f>[3]Demand!G1003</f>
        <v>0</v>
      </c>
      <c r="G1090" s="560">
        <f>[3]Demand!H1003</f>
        <v>0</v>
      </c>
      <c r="H1090" s="560">
        <f>[3]Demand!I1003</f>
        <v>0</v>
      </c>
      <c r="I1090" s="560">
        <f>[3]Demand!J1003</f>
        <v>0</v>
      </c>
      <c r="J1090" s="560">
        <f>[3]Demand!K1003</f>
        <v>0</v>
      </c>
      <c r="K1090" s="560">
        <f>[3]Demand!L1003</f>
        <v>0</v>
      </c>
      <c r="L1090" s="560">
        <f>[3]Demand!M1003</f>
        <v>0</v>
      </c>
      <c r="M1090" s="560">
        <f>[3]Demand!N1003</f>
        <v>0</v>
      </c>
      <c r="N1090" s="13">
        <f t="shared" si="1152"/>
        <v>0</v>
      </c>
      <c r="O1090" s="423"/>
      <c r="P1090" s="1">
        <f t="shared" si="1155"/>
        <v>2014</v>
      </c>
      <c r="Q1090" s="560">
        <f>[3]Demand!S1003</f>
        <v>40.07</v>
      </c>
      <c r="R1090" s="560">
        <f>[3]Demand!T1003</f>
        <v>0</v>
      </c>
      <c r="S1090" s="560">
        <f>[3]Demand!U1003</f>
        <v>0</v>
      </c>
      <c r="T1090" s="560">
        <f>[3]Demand!V1003</f>
        <v>0</v>
      </c>
      <c r="U1090" s="560">
        <f>[3]Demand!W1003</f>
        <v>0</v>
      </c>
      <c r="V1090" s="560">
        <f>[3]Demand!X1003</f>
        <v>0</v>
      </c>
      <c r="W1090" s="560">
        <f>[3]Demand!Y1003</f>
        <v>0</v>
      </c>
      <c r="X1090" s="560">
        <f>[3]Demand!Z1003</f>
        <v>0</v>
      </c>
      <c r="Y1090" s="560">
        <f>[3]Demand!AA1003</f>
        <v>0</v>
      </c>
      <c r="Z1090" s="560">
        <f>[3]Demand!AB1003</f>
        <v>0</v>
      </c>
      <c r="AA1090" s="560">
        <f>[3]Demand!AC1003</f>
        <v>0</v>
      </c>
      <c r="AB1090" s="560">
        <f>[3]Demand!AD1003</f>
        <v>0</v>
      </c>
      <c r="AC1090" s="13">
        <f t="shared" si="1153"/>
        <v>40.07</v>
      </c>
    </row>
    <row r="1091" spans="1:29" ht="10.7" customHeight="1">
      <c r="A1091" s="1">
        <f t="shared" si="1154"/>
        <v>2015</v>
      </c>
      <c r="B1091" s="560"/>
      <c r="C1091" s="560"/>
      <c r="D1091" s="560"/>
      <c r="E1091" s="560"/>
      <c r="F1091" s="560"/>
      <c r="G1091" s="560"/>
      <c r="H1091" s="560"/>
      <c r="I1091" s="560"/>
      <c r="J1091" s="560"/>
      <c r="K1091" s="560"/>
      <c r="L1091" s="560"/>
      <c r="M1091" s="560"/>
      <c r="N1091" s="13">
        <f t="shared" si="1152"/>
        <v>0</v>
      </c>
      <c r="O1091" s="423"/>
      <c r="P1091" s="1">
        <f t="shared" si="1155"/>
        <v>2015</v>
      </c>
      <c r="Q1091" s="560"/>
      <c r="R1091" s="560"/>
      <c r="S1091" s="560"/>
      <c r="T1091" s="560"/>
      <c r="U1091" s="560"/>
      <c r="V1091" s="560"/>
      <c r="W1091" s="560"/>
      <c r="X1091" s="560"/>
      <c r="Y1091" s="560"/>
      <c r="Z1091" s="560"/>
      <c r="AA1091" s="560"/>
      <c r="AB1091" s="560"/>
      <c r="AC1091" s="13">
        <f t="shared" si="1153"/>
        <v>0</v>
      </c>
    </row>
    <row r="1092" spans="1:29" ht="10.7" customHeight="1">
      <c r="A1092" s="1">
        <f t="shared" si="1154"/>
        <v>2016</v>
      </c>
      <c r="B1092" s="560"/>
      <c r="C1092" s="560"/>
      <c r="D1092" s="560"/>
      <c r="E1092" s="560"/>
      <c r="F1092" s="560"/>
      <c r="G1092" s="560"/>
      <c r="H1092" s="560"/>
      <c r="I1092" s="560"/>
      <c r="J1092" s="560"/>
      <c r="K1092" s="560"/>
      <c r="L1092" s="560"/>
      <c r="M1092" s="560"/>
      <c r="N1092" s="13">
        <f t="shared" si="1152"/>
        <v>0</v>
      </c>
      <c r="O1092" s="423"/>
      <c r="P1092" s="1">
        <f t="shared" si="1155"/>
        <v>2016</v>
      </c>
      <c r="Q1092" s="560"/>
      <c r="R1092" s="560"/>
      <c r="S1092" s="560"/>
      <c r="T1092" s="560"/>
      <c r="U1092" s="560"/>
      <c r="V1092" s="560"/>
      <c r="W1092" s="560"/>
      <c r="X1092" s="560"/>
      <c r="Y1092" s="560"/>
      <c r="Z1092" s="560"/>
      <c r="AA1092" s="560"/>
      <c r="AB1092" s="560"/>
      <c r="AC1092" s="13">
        <f t="shared" si="1153"/>
        <v>0</v>
      </c>
    </row>
    <row r="1093" spans="1:29" ht="10.7" customHeight="1">
      <c r="A1093" s="1">
        <f t="shared" si="1154"/>
        <v>2017</v>
      </c>
      <c r="B1093" s="560"/>
      <c r="C1093" s="560"/>
      <c r="D1093" s="560"/>
      <c r="E1093" s="560"/>
      <c r="F1093" s="560"/>
      <c r="G1093" s="560"/>
      <c r="H1093" s="560"/>
      <c r="I1093" s="560"/>
      <c r="J1093" s="560"/>
      <c r="K1093" s="560"/>
      <c r="L1093" s="560"/>
      <c r="M1093" s="560"/>
      <c r="N1093" s="13">
        <f t="shared" si="1152"/>
        <v>0</v>
      </c>
      <c r="O1093" s="423"/>
      <c r="P1093" s="1">
        <f t="shared" si="1155"/>
        <v>2017</v>
      </c>
      <c r="Q1093" s="560"/>
      <c r="R1093" s="560"/>
      <c r="S1093" s="560"/>
      <c r="T1093" s="560"/>
      <c r="U1093" s="560"/>
      <c r="V1093" s="560"/>
      <c r="W1093" s="560"/>
      <c r="X1093" s="560"/>
      <c r="Y1093" s="560"/>
      <c r="Z1093" s="560"/>
      <c r="AA1093" s="560"/>
      <c r="AB1093" s="560"/>
      <c r="AC1093" s="13">
        <f t="shared" si="1153"/>
        <v>0</v>
      </c>
    </row>
    <row r="1094" spans="1:29" ht="10.7" customHeight="1">
      <c r="A1094" s="1">
        <f t="shared" si="1154"/>
        <v>2018</v>
      </c>
      <c r="B1094" s="560"/>
      <c r="C1094" s="560"/>
      <c r="D1094" s="560"/>
      <c r="E1094" s="560"/>
      <c r="F1094" s="560"/>
      <c r="G1094" s="560"/>
      <c r="H1094" s="560"/>
      <c r="I1094" s="560"/>
      <c r="J1094" s="560"/>
      <c r="K1094" s="560"/>
      <c r="L1094" s="560"/>
      <c r="M1094" s="560"/>
      <c r="N1094" s="13">
        <f t="shared" si="1152"/>
        <v>0</v>
      </c>
      <c r="O1094" s="423"/>
      <c r="P1094" s="1">
        <f t="shared" si="1155"/>
        <v>2018</v>
      </c>
      <c r="Q1094" s="560"/>
      <c r="R1094" s="560"/>
      <c r="S1094" s="560"/>
      <c r="T1094" s="560"/>
      <c r="U1094" s="560"/>
      <c r="V1094" s="560"/>
      <c r="W1094" s="560"/>
      <c r="X1094" s="560"/>
      <c r="Y1094" s="560"/>
      <c r="Z1094" s="560"/>
      <c r="AA1094" s="560"/>
      <c r="AB1094" s="560"/>
      <c r="AC1094" s="13">
        <f t="shared" si="1153"/>
        <v>0</v>
      </c>
    </row>
    <row r="1095" spans="1:29" ht="10.7" customHeight="1">
      <c r="A1095" s="1">
        <f t="shared" si="1154"/>
        <v>2019</v>
      </c>
      <c r="B1095" s="560"/>
      <c r="C1095" s="560"/>
      <c r="D1095" s="560"/>
      <c r="E1095" s="560"/>
      <c r="F1095" s="560"/>
      <c r="G1095" s="560"/>
      <c r="H1095" s="560"/>
      <c r="I1095" s="560"/>
      <c r="J1095" s="560"/>
      <c r="K1095" s="560"/>
      <c r="L1095" s="560"/>
      <c r="M1095" s="560"/>
      <c r="N1095" s="13">
        <f t="shared" si="1152"/>
        <v>0</v>
      </c>
      <c r="O1095" s="423"/>
      <c r="P1095" s="1">
        <f t="shared" si="1155"/>
        <v>2019</v>
      </c>
      <c r="Q1095" s="560"/>
      <c r="R1095" s="560"/>
      <c r="S1095" s="560"/>
      <c r="T1095" s="560"/>
      <c r="U1095" s="560"/>
      <c r="V1095" s="560"/>
      <c r="W1095" s="560"/>
      <c r="X1095" s="560"/>
      <c r="Y1095" s="560"/>
      <c r="Z1095" s="560"/>
      <c r="AA1095" s="560"/>
      <c r="AB1095" s="560"/>
      <c r="AC1095" s="13">
        <f t="shared" si="1153"/>
        <v>0</v>
      </c>
    </row>
    <row r="1096" spans="1:29" ht="10.7" customHeight="1">
      <c r="A1096" s="1">
        <f t="shared" si="1154"/>
        <v>2020</v>
      </c>
      <c r="B1096" s="560"/>
      <c r="C1096" s="560"/>
      <c r="D1096" s="560"/>
      <c r="E1096" s="560"/>
      <c r="F1096" s="560"/>
      <c r="G1096" s="560"/>
      <c r="H1096" s="560"/>
      <c r="I1096" s="560"/>
      <c r="J1096" s="560"/>
      <c r="K1096" s="560"/>
      <c r="L1096" s="560"/>
      <c r="M1096" s="560"/>
      <c r="N1096" s="13">
        <f t="shared" si="1152"/>
        <v>0</v>
      </c>
      <c r="O1096" s="423"/>
      <c r="P1096" s="1">
        <f t="shared" si="1155"/>
        <v>2020</v>
      </c>
      <c r="Q1096" s="560"/>
      <c r="R1096" s="560"/>
      <c r="S1096" s="560"/>
      <c r="T1096" s="560"/>
      <c r="U1096" s="560"/>
      <c r="V1096" s="560"/>
      <c r="W1096" s="560"/>
      <c r="X1096" s="560"/>
      <c r="Y1096" s="560"/>
      <c r="Z1096" s="560"/>
      <c r="AA1096" s="560"/>
      <c r="AB1096" s="560"/>
      <c r="AC1096" s="13">
        <f t="shared" si="1153"/>
        <v>0</v>
      </c>
    </row>
    <row r="1097" spans="1:29" ht="10.7" customHeight="1">
      <c r="A1097" s="1">
        <f t="shared" si="1154"/>
        <v>2021</v>
      </c>
      <c r="B1097" s="560"/>
      <c r="C1097" s="560"/>
      <c r="D1097" s="560"/>
      <c r="E1097" s="560"/>
      <c r="F1097" s="560"/>
      <c r="G1097" s="560"/>
      <c r="H1097" s="560"/>
      <c r="I1097" s="560"/>
      <c r="J1097" s="560"/>
      <c r="K1097" s="560"/>
      <c r="L1097" s="560"/>
      <c r="M1097" s="560"/>
      <c r="N1097" s="13">
        <f t="shared" si="1152"/>
        <v>0</v>
      </c>
      <c r="O1097" s="423"/>
      <c r="P1097" s="1">
        <f t="shared" si="1155"/>
        <v>2021</v>
      </c>
      <c r="Q1097" s="560"/>
      <c r="R1097" s="560"/>
      <c r="S1097" s="560"/>
      <c r="T1097" s="560"/>
      <c r="U1097" s="560"/>
      <c r="V1097" s="560"/>
      <c r="W1097" s="560"/>
      <c r="X1097" s="560"/>
      <c r="Y1097" s="560"/>
      <c r="Z1097" s="560"/>
      <c r="AA1097" s="560"/>
      <c r="AB1097" s="560"/>
      <c r="AC1097" s="13">
        <f t="shared" si="1153"/>
        <v>0</v>
      </c>
    </row>
    <row r="1098" spans="1:29" ht="10.7" customHeight="1">
      <c r="A1098" s="1">
        <f t="shared" si="1154"/>
        <v>2022</v>
      </c>
      <c r="B1098" s="560"/>
      <c r="C1098" s="560"/>
      <c r="D1098" s="560"/>
      <c r="E1098" s="560"/>
      <c r="F1098" s="560"/>
      <c r="G1098" s="560"/>
      <c r="H1098" s="560"/>
      <c r="I1098" s="560"/>
      <c r="J1098" s="560"/>
      <c r="K1098" s="560"/>
      <c r="L1098" s="560"/>
      <c r="M1098" s="560"/>
      <c r="N1098" s="13">
        <f t="shared" si="1152"/>
        <v>0</v>
      </c>
      <c r="O1098" s="422"/>
      <c r="P1098" s="1">
        <f t="shared" si="1155"/>
        <v>2022</v>
      </c>
      <c r="Q1098" s="560"/>
      <c r="R1098" s="560"/>
      <c r="S1098" s="560"/>
      <c r="T1098" s="560"/>
      <c r="U1098" s="560"/>
      <c r="V1098" s="560"/>
      <c r="W1098" s="560"/>
      <c r="X1098" s="560"/>
      <c r="Y1098" s="560"/>
      <c r="Z1098" s="560"/>
      <c r="AA1098" s="560"/>
      <c r="AB1098" s="560"/>
      <c r="AC1098" s="13">
        <f t="shared" si="1153"/>
        <v>0</v>
      </c>
    </row>
    <row r="1099" spans="1:29" ht="10.7" customHeight="1">
      <c r="A1099" s="1">
        <f t="shared" si="1154"/>
        <v>2023</v>
      </c>
      <c r="B1099" s="560"/>
      <c r="C1099" s="560"/>
      <c r="D1099" s="560"/>
      <c r="E1099" s="560"/>
      <c r="F1099" s="560"/>
      <c r="G1099" s="560"/>
      <c r="H1099" s="560"/>
      <c r="I1099" s="560"/>
      <c r="J1099" s="560"/>
      <c r="K1099" s="560"/>
      <c r="L1099" s="560"/>
      <c r="M1099" s="560"/>
      <c r="N1099" s="13">
        <f t="shared" si="1152"/>
        <v>0</v>
      </c>
      <c r="O1099" s="422"/>
      <c r="P1099" s="1">
        <f t="shared" si="1155"/>
        <v>2023</v>
      </c>
      <c r="Q1099" s="560"/>
      <c r="R1099" s="560"/>
      <c r="S1099" s="560"/>
      <c r="T1099" s="560"/>
      <c r="U1099" s="560"/>
      <c r="V1099" s="560"/>
      <c r="W1099" s="560"/>
      <c r="X1099" s="560"/>
      <c r="Y1099" s="560"/>
      <c r="Z1099" s="560"/>
      <c r="AA1099" s="560"/>
      <c r="AB1099" s="560"/>
      <c r="AC1099" s="13">
        <f t="shared" si="1153"/>
        <v>0</v>
      </c>
    </row>
    <row r="1100" spans="1:29" ht="10.7" customHeight="1">
      <c r="A1100" s="1">
        <f t="shared" si="1154"/>
        <v>2024</v>
      </c>
      <c r="B1100" s="560"/>
      <c r="C1100" s="560"/>
      <c r="D1100" s="560"/>
      <c r="E1100" s="560"/>
      <c r="F1100" s="560"/>
      <c r="G1100" s="560"/>
      <c r="H1100" s="560"/>
      <c r="I1100" s="560"/>
      <c r="J1100" s="560"/>
      <c r="K1100" s="560"/>
      <c r="L1100" s="560"/>
      <c r="M1100" s="560"/>
      <c r="N1100" s="13">
        <f t="shared" si="1152"/>
        <v>0</v>
      </c>
      <c r="O1100" s="422"/>
      <c r="P1100" s="1">
        <f t="shared" si="1155"/>
        <v>2024</v>
      </c>
      <c r="Q1100" s="560"/>
      <c r="R1100" s="560"/>
      <c r="S1100" s="560"/>
      <c r="T1100" s="560"/>
      <c r="U1100" s="560"/>
      <c r="V1100" s="560"/>
      <c r="W1100" s="560"/>
      <c r="X1100" s="560"/>
      <c r="Y1100" s="560"/>
      <c r="Z1100" s="560"/>
      <c r="AA1100" s="560"/>
      <c r="AB1100" s="560"/>
      <c r="AC1100" s="13">
        <f t="shared" si="1153"/>
        <v>0</v>
      </c>
    </row>
    <row r="1101" spans="1:29" ht="10.7" customHeight="1">
      <c r="A1101" s="1">
        <f t="shared" si="1154"/>
        <v>2025</v>
      </c>
      <c r="B1101" s="560"/>
      <c r="C1101" s="560"/>
      <c r="D1101" s="560"/>
      <c r="E1101" s="560"/>
      <c r="F1101" s="560"/>
      <c r="G1101" s="560"/>
      <c r="H1101" s="560"/>
      <c r="I1101" s="560"/>
      <c r="J1101" s="560"/>
      <c r="K1101" s="560"/>
      <c r="L1101" s="560"/>
      <c r="M1101" s="560"/>
      <c r="N1101" s="13">
        <f t="shared" si="1152"/>
        <v>0</v>
      </c>
      <c r="O1101" s="422"/>
      <c r="P1101" s="1">
        <f t="shared" si="1155"/>
        <v>2025</v>
      </c>
      <c r="Q1101" s="560"/>
      <c r="R1101" s="560"/>
      <c r="S1101" s="560"/>
      <c r="T1101" s="560"/>
      <c r="U1101" s="560"/>
      <c r="V1101" s="560"/>
      <c r="W1101" s="560"/>
      <c r="X1101" s="560"/>
      <c r="Y1101" s="560"/>
      <c r="Z1101" s="560"/>
      <c r="AA1101" s="560"/>
      <c r="AB1101" s="560"/>
      <c r="AC1101" s="13">
        <f t="shared" si="1153"/>
        <v>0</v>
      </c>
    </row>
    <row r="1102" spans="1:29" ht="10.7" customHeight="1">
      <c r="A1102" s="1">
        <f t="shared" si="1154"/>
        <v>2026</v>
      </c>
      <c r="B1102" s="560"/>
      <c r="C1102" s="560"/>
      <c r="D1102" s="560"/>
      <c r="E1102" s="560"/>
      <c r="F1102" s="560"/>
      <c r="G1102" s="560"/>
      <c r="H1102" s="560"/>
      <c r="I1102" s="560"/>
      <c r="J1102" s="560"/>
      <c r="K1102" s="560"/>
      <c r="L1102" s="560"/>
      <c r="M1102" s="560"/>
      <c r="N1102" s="13">
        <f t="shared" si="1152"/>
        <v>0</v>
      </c>
      <c r="O1102" s="433"/>
      <c r="P1102" s="1">
        <f t="shared" si="1155"/>
        <v>2026</v>
      </c>
      <c r="Q1102" s="560"/>
      <c r="R1102" s="560"/>
      <c r="S1102" s="560"/>
      <c r="T1102" s="560"/>
      <c r="U1102" s="560"/>
      <c r="V1102" s="560"/>
      <c r="W1102" s="560"/>
      <c r="X1102" s="560"/>
      <c r="Y1102" s="560"/>
      <c r="Z1102" s="560"/>
      <c r="AA1102" s="560"/>
      <c r="AB1102" s="560"/>
      <c r="AC1102" s="13">
        <f t="shared" si="1153"/>
        <v>0</v>
      </c>
    </row>
    <row r="1103" spans="1:29" ht="10.7" customHeight="1">
      <c r="A1103" s="1">
        <f t="shared" si="1154"/>
        <v>2027</v>
      </c>
      <c r="B1103" s="560"/>
      <c r="C1103" s="560"/>
      <c r="D1103" s="560"/>
      <c r="E1103" s="560"/>
      <c r="F1103" s="560"/>
      <c r="G1103" s="560"/>
      <c r="H1103" s="560"/>
      <c r="I1103" s="560"/>
      <c r="J1103" s="560"/>
      <c r="K1103" s="560"/>
      <c r="L1103" s="560"/>
      <c r="M1103" s="560"/>
      <c r="N1103" s="13">
        <f t="shared" si="1152"/>
        <v>0</v>
      </c>
      <c r="O1103" s="433"/>
      <c r="P1103" s="1">
        <f t="shared" si="1155"/>
        <v>2027</v>
      </c>
      <c r="Q1103" s="560"/>
      <c r="R1103" s="560"/>
      <c r="S1103" s="560"/>
      <c r="T1103" s="560"/>
      <c r="U1103" s="560"/>
      <c r="V1103" s="560"/>
      <c r="W1103" s="560"/>
      <c r="X1103" s="560"/>
      <c r="Y1103" s="560"/>
      <c r="Z1103" s="560"/>
      <c r="AA1103" s="560"/>
      <c r="AB1103" s="560"/>
      <c r="AC1103" s="13">
        <f t="shared" si="1153"/>
        <v>0</v>
      </c>
    </row>
    <row r="1104" spans="1:29" ht="10.7" customHeight="1">
      <c r="A1104" s="1">
        <f t="shared" si="1154"/>
        <v>2028</v>
      </c>
      <c r="B1104" s="560"/>
      <c r="C1104" s="560"/>
      <c r="D1104" s="560"/>
      <c r="E1104" s="560"/>
      <c r="F1104" s="560"/>
      <c r="G1104" s="560"/>
      <c r="H1104" s="560"/>
      <c r="I1104" s="560"/>
      <c r="J1104" s="560"/>
      <c r="K1104" s="560"/>
      <c r="L1104" s="560"/>
      <c r="M1104" s="560"/>
      <c r="N1104" s="13">
        <f t="shared" si="1152"/>
        <v>0</v>
      </c>
      <c r="O1104" s="433"/>
      <c r="P1104" s="1">
        <f t="shared" si="1155"/>
        <v>2028</v>
      </c>
      <c r="Q1104" s="560"/>
      <c r="R1104" s="560"/>
      <c r="S1104" s="560"/>
      <c r="T1104" s="560"/>
      <c r="U1104" s="560"/>
      <c r="V1104" s="560"/>
      <c r="W1104" s="560"/>
      <c r="X1104" s="560"/>
      <c r="Y1104" s="560"/>
      <c r="Z1104" s="560"/>
      <c r="AA1104" s="560"/>
      <c r="AB1104" s="560"/>
      <c r="AC1104" s="13">
        <f t="shared" si="1153"/>
        <v>0</v>
      </c>
    </row>
    <row r="1105" spans="1:29" ht="10.7" customHeight="1">
      <c r="A1105" s="1">
        <f t="shared" si="1154"/>
        <v>2029</v>
      </c>
      <c r="B1105" s="560"/>
      <c r="C1105" s="560"/>
      <c r="D1105" s="560"/>
      <c r="E1105" s="560"/>
      <c r="F1105" s="560"/>
      <c r="G1105" s="560"/>
      <c r="H1105" s="560"/>
      <c r="I1105" s="560"/>
      <c r="J1105" s="560"/>
      <c r="K1105" s="560"/>
      <c r="L1105" s="560"/>
      <c r="M1105" s="560"/>
      <c r="N1105" s="13">
        <f t="shared" si="1152"/>
        <v>0</v>
      </c>
      <c r="O1105" s="433"/>
      <c r="P1105" s="1">
        <f t="shared" si="1155"/>
        <v>2029</v>
      </c>
      <c r="Q1105" s="560"/>
      <c r="R1105" s="560"/>
      <c r="S1105" s="560"/>
      <c r="T1105" s="560"/>
      <c r="U1105" s="560"/>
      <c r="V1105" s="560"/>
      <c r="W1105" s="560"/>
      <c r="X1105" s="560"/>
      <c r="Y1105" s="560"/>
      <c r="Z1105" s="560"/>
      <c r="AA1105" s="560"/>
      <c r="AB1105" s="560"/>
      <c r="AC1105" s="13">
        <f t="shared" si="1153"/>
        <v>0</v>
      </c>
    </row>
    <row r="1106" spans="1:29" ht="10.7" customHeight="1">
      <c r="A1106" s="1">
        <f t="shared" si="1154"/>
        <v>2030</v>
      </c>
      <c r="B1106" s="560"/>
      <c r="C1106" s="560"/>
      <c r="D1106" s="560"/>
      <c r="E1106" s="560"/>
      <c r="F1106" s="560"/>
      <c r="G1106" s="560"/>
      <c r="H1106" s="560"/>
      <c r="I1106" s="560"/>
      <c r="J1106" s="560"/>
      <c r="K1106" s="560"/>
      <c r="L1106" s="560"/>
      <c r="M1106" s="560"/>
      <c r="N1106" s="13">
        <f t="shared" si="1152"/>
        <v>0</v>
      </c>
      <c r="O1106" s="433"/>
      <c r="P1106" s="1">
        <f t="shared" si="1155"/>
        <v>2030</v>
      </c>
      <c r="Q1106" s="560"/>
      <c r="R1106" s="560"/>
      <c r="S1106" s="560"/>
      <c r="T1106" s="560"/>
      <c r="U1106" s="560"/>
      <c r="V1106" s="560"/>
      <c r="W1106" s="560"/>
      <c r="X1106" s="560"/>
      <c r="Y1106" s="560"/>
      <c r="Z1106" s="560"/>
      <c r="AA1106" s="560"/>
      <c r="AB1106" s="560"/>
      <c r="AC1106" s="13">
        <f t="shared" si="1153"/>
        <v>0</v>
      </c>
    </row>
    <row r="1107" spans="1:29" ht="10.7" customHeight="1">
      <c r="A1107" s="1">
        <f t="shared" si="1154"/>
        <v>2031</v>
      </c>
      <c r="B1107" s="560"/>
      <c r="C1107" s="560"/>
      <c r="D1107" s="560"/>
      <c r="E1107" s="560"/>
      <c r="F1107" s="560"/>
      <c r="G1107" s="560"/>
      <c r="H1107" s="560"/>
      <c r="I1107" s="560"/>
      <c r="J1107" s="560"/>
      <c r="K1107" s="560"/>
      <c r="L1107" s="560"/>
      <c r="M1107" s="560"/>
      <c r="N1107" s="13">
        <f t="shared" si="1152"/>
        <v>0</v>
      </c>
      <c r="O1107" s="419"/>
      <c r="P1107" s="1">
        <f t="shared" si="1155"/>
        <v>2031</v>
      </c>
      <c r="Q1107" s="560"/>
      <c r="R1107" s="560"/>
      <c r="S1107" s="560"/>
      <c r="T1107" s="560"/>
      <c r="U1107" s="560"/>
      <c r="V1107" s="560"/>
      <c r="W1107" s="560"/>
      <c r="X1107" s="560"/>
      <c r="Y1107" s="560"/>
      <c r="Z1107" s="560"/>
      <c r="AA1107" s="560"/>
      <c r="AB1107" s="560"/>
      <c r="AC1107" s="13">
        <f t="shared" si="1153"/>
        <v>0</v>
      </c>
    </row>
    <row r="1108" spans="1:29" ht="10.7" customHeight="1">
      <c r="A1108" s="1">
        <f t="shared" si="1154"/>
        <v>2032</v>
      </c>
      <c r="B1108" s="560"/>
      <c r="C1108" s="560"/>
      <c r="D1108" s="560"/>
      <c r="E1108" s="560"/>
      <c r="F1108" s="560"/>
      <c r="G1108" s="560"/>
      <c r="H1108" s="560"/>
      <c r="I1108" s="560"/>
      <c r="J1108" s="560"/>
      <c r="K1108" s="560"/>
      <c r="L1108" s="560"/>
      <c r="M1108" s="560"/>
      <c r="N1108" s="13">
        <f t="shared" si="1152"/>
        <v>0</v>
      </c>
      <c r="P1108" s="1">
        <f t="shared" si="1155"/>
        <v>2032</v>
      </c>
      <c r="Q1108" s="560"/>
      <c r="R1108" s="560"/>
      <c r="S1108" s="560"/>
      <c r="T1108" s="560"/>
      <c r="U1108" s="560"/>
      <c r="V1108" s="560"/>
      <c r="W1108" s="560"/>
      <c r="X1108" s="560"/>
      <c r="Y1108" s="560"/>
      <c r="Z1108" s="560"/>
      <c r="AA1108" s="560"/>
      <c r="AB1108" s="560"/>
      <c r="AC1108" s="13">
        <f t="shared" si="1153"/>
        <v>0</v>
      </c>
    </row>
    <row r="1109" spans="1:29" ht="10.7" customHeight="1">
      <c r="A1109" s="1">
        <f t="shared" si="1154"/>
        <v>2033</v>
      </c>
      <c r="B1109" s="560"/>
      <c r="C1109" s="560"/>
      <c r="D1109" s="560"/>
      <c r="E1109" s="560"/>
      <c r="F1109" s="560"/>
      <c r="G1109" s="560"/>
      <c r="H1109" s="560"/>
      <c r="I1109" s="560"/>
      <c r="J1109" s="560"/>
      <c r="K1109" s="560"/>
      <c r="L1109" s="560"/>
      <c r="M1109" s="560"/>
      <c r="N1109" s="13">
        <f t="shared" si="1152"/>
        <v>0</v>
      </c>
      <c r="P1109" s="1">
        <f t="shared" si="1155"/>
        <v>2033</v>
      </c>
      <c r="Q1109" s="560"/>
      <c r="R1109" s="560"/>
      <c r="S1109" s="560"/>
      <c r="T1109" s="560"/>
      <c r="U1109" s="560"/>
      <c r="V1109" s="560"/>
      <c r="W1109" s="560"/>
      <c r="X1109" s="560"/>
      <c r="Y1109" s="560"/>
      <c r="Z1109" s="560"/>
      <c r="AA1109" s="560"/>
      <c r="AB1109" s="560"/>
      <c r="AC1109" s="13">
        <f t="shared" si="1153"/>
        <v>0</v>
      </c>
    </row>
    <row r="1110" spans="1:29" ht="10.7" customHeight="1">
      <c r="A1110" s="1">
        <f t="shared" si="1154"/>
        <v>2034</v>
      </c>
      <c r="B1110" s="560"/>
      <c r="C1110" s="560"/>
      <c r="D1110" s="560"/>
      <c r="E1110" s="560"/>
      <c r="F1110" s="560"/>
      <c r="G1110" s="560"/>
      <c r="H1110" s="560"/>
      <c r="I1110" s="560"/>
      <c r="J1110" s="560"/>
      <c r="K1110" s="560"/>
      <c r="L1110" s="560"/>
      <c r="M1110" s="560"/>
      <c r="N1110" s="13">
        <f t="shared" si="1152"/>
        <v>0</v>
      </c>
      <c r="P1110" s="1">
        <f t="shared" si="1155"/>
        <v>2034</v>
      </c>
      <c r="Q1110" s="560"/>
      <c r="R1110" s="560"/>
      <c r="S1110" s="560"/>
      <c r="T1110" s="560"/>
      <c r="U1110" s="560"/>
      <c r="V1110" s="560"/>
      <c r="W1110" s="560"/>
      <c r="X1110" s="560"/>
      <c r="Y1110" s="560"/>
      <c r="Z1110" s="560"/>
      <c r="AA1110" s="560"/>
      <c r="AB1110" s="560"/>
      <c r="AC1110" s="13">
        <f t="shared" si="1153"/>
        <v>0</v>
      </c>
    </row>
    <row r="1111" spans="1:29" ht="10.7" customHeight="1">
      <c r="A1111" s="1">
        <f t="shared" si="1154"/>
        <v>2035</v>
      </c>
      <c r="B1111" s="560"/>
      <c r="C1111" s="560"/>
      <c r="D1111" s="560"/>
      <c r="E1111" s="560"/>
      <c r="F1111" s="560"/>
      <c r="G1111" s="560"/>
      <c r="H1111" s="560"/>
      <c r="I1111" s="560"/>
      <c r="J1111" s="560"/>
      <c r="K1111" s="560"/>
      <c r="L1111" s="560"/>
      <c r="M1111" s="560"/>
      <c r="N1111" s="13">
        <f t="shared" si="1152"/>
        <v>0</v>
      </c>
      <c r="P1111" s="1">
        <f t="shared" si="1155"/>
        <v>2035</v>
      </c>
      <c r="Q1111" s="560"/>
      <c r="R1111" s="560"/>
      <c r="S1111" s="560"/>
      <c r="T1111" s="560"/>
      <c r="U1111" s="560"/>
      <c r="V1111" s="560"/>
      <c r="W1111" s="560"/>
      <c r="X1111" s="560"/>
      <c r="Y1111" s="560"/>
      <c r="Z1111" s="560"/>
      <c r="AA1111" s="560"/>
      <c r="AB1111" s="560"/>
      <c r="AC1111" s="13">
        <f t="shared" si="1153"/>
        <v>0</v>
      </c>
    </row>
    <row r="1112" spans="1:29" ht="10.7" customHeight="1">
      <c r="A1112" s="1">
        <f t="shared" si="1154"/>
        <v>2036</v>
      </c>
      <c r="B1112" s="560"/>
      <c r="C1112" s="560"/>
      <c r="D1112" s="560"/>
      <c r="E1112" s="560"/>
      <c r="F1112" s="560"/>
      <c r="G1112" s="560"/>
      <c r="H1112" s="560"/>
      <c r="I1112" s="560"/>
      <c r="J1112" s="560"/>
      <c r="K1112" s="560"/>
      <c r="L1112" s="560"/>
      <c r="M1112" s="560"/>
      <c r="N1112" s="13">
        <f t="shared" si="1152"/>
        <v>0</v>
      </c>
      <c r="P1112" s="1">
        <f t="shared" si="1155"/>
        <v>2036</v>
      </c>
      <c r="Q1112" s="560"/>
      <c r="R1112" s="560"/>
      <c r="S1112" s="560"/>
      <c r="T1112" s="560"/>
      <c r="U1112" s="560"/>
      <c r="V1112" s="560"/>
      <c r="W1112" s="560"/>
      <c r="X1112" s="560"/>
      <c r="Y1112" s="560"/>
      <c r="Z1112" s="560"/>
      <c r="AA1112" s="560"/>
      <c r="AB1112" s="560"/>
      <c r="AC1112" s="13">
        <f t="shared" si="1153"/>
        <v>0</v>
      </c>
    </row>
    <row r="1113" spans="1:29" ht="10.7" customHeight="1">
      <c r="A1113" s="1">
        <f t="shared" si="1154"/>
        <v>2037</v>
      </c>
      <c r="B1113" s="560"/>
      <c r="C1113" s="560"/>
      <c r="D1113" s="560"/>
      <c r="E1113" s="560"/>
      <c r="F1113" s="560"/>
      <c r="G1113" s="560"/>
      <c r="H1113" s="560"/>
      <c r="I1113" s="560"/>
      <c r="J1113" s="560"/>
      <c r="K1113" s="560"/>
      <c r="L1113" s="560"/>
      <c r="M1113" s="560"/>
      <c r="N1113" s="13">
        <f t="shared" si="1152"/>
        <v>0</v>
      </c>
      <c r="P1113" s="1">
        <f t="shared" si="1155"/>
        <v>2037</v>
      </c>
      <c r="Q1113" s="560"/>
      <c r="R1113" s="560"/>
      <c r="S1113" s="560"/>
      <c r="T1113" s="560"/>
      <c r="U1113" s="560"/>
      <c r="V1113" s="560"/>
      <c r="W1113" s="560"/>
      <c r="X1113" s="560"/>
      <c r="Y1113" s="560"/>
      <c r="Z1113" s="560"/>
      <c r="AA1113" s="560"/>
      <c r="AB1113" s="560"/>
      <c r="AC1113" s="13">
        <f t="shared" si="1153"/>
        <v>0</v>
      </c>
    </row>
    <row r="1114" spans="1:29" ht="10.7" customHeight="1">
      <c r="A1114" s="1">
        <f t="shared" si="1154"/>
        <v>2038</v>
      </c>
      <c r="B1114" s="560"/>
      <c r="C1114" s="560"/>
      <c r="D1114" s="560"/>
      <c r="E1114" s="560"/>
      <c r="F1114" s="560"/>
      <c r="G1114" s="560"/>
      <c r="H1114" s="560"/>
      <c r="I1114" s="560"/>
      <c r="J1114" s="560"/>
      <c r="K1114" s="560"/>
      <c r="L1114" s="560"/>
      <c r="M1114" s="560"/>
      <c r="N1114" s="13">
        <f t="shared" si="1152"/>
        <v>0</v>
      </c>
      <c r="P1114" s="1">
        <f t="shared" si="1155"/>
        <v>2038</v>
      </c>
      <c r="Q1114" s="560"/>
      <c r="R1114" s="560"/>
      <c r="S1114" s="560"/>
      <c r="T1114" s="560"/>
      <c r="U1114" s="560"/>
      <c r="V1114" s="560"/>
      <c r="W1114" s="560"/>
      <c r="X1114" s="560"/>
      <c r="Y1114" s="560"/>
      <c r="Z1114" s="560"/>
      <c r="AA1114" s="560"/>
      <c r="AB1114" s="560"/>
      <c r="AC1114" s="13">
        <f t="shared" si="1153"/>
        <v>0</v>
      </c>
    </row>
    <row r="1115" spans="1:29" ht="10.7" customHeight="1">
      <c r="A1115" s="1">
        <f t="shared" si="1154"/>
        <v>2039</v>
      </c>
      <c r="B1115" s="560"/>
      <c r="C1115" s="560"/>
      <c r="D1115" s="560"/>
      <c r="E1115" s="560"/>
      <c r="F1115" s="560"/>
      <c r="G1115" s="560"/>
      <c r="H1115" s="560"/>
      <c r="I1115" s="560"/>
      <c r="J1115" s="560"/>
      <c r="K1115" s="560"/>
      <c r="L1115" s="560"/>
      <c r="M1115" s="560"/>
      <c r="N1115" s="13">
        <f t="shared" si="1152"/>
        <v>0</v>
      </c>
      <c r="P1115" s="1">
        <f t="shared" si="1155"/>
        <v>2039</v>
      </c>
      <c r="Q1115" s="560"/>
      <c r="R1115" s="560"/>
      <c r="S1115" s="560"/>
      <c r="T1115" s="560"/>
      <c r="U1115" s="560"/>
      <c r="V1115" s="560"/>
      <c r="W1115" s="560"/>
      <c r="X1115" s="560"/>
      <c r="Y1115" s="560"/>
      <c r="Z1115" s="560"/>
      <c r="AA1115" s="560"/>
      <c r="AB1115" s="560"/>
      <c r="AC1115" s="13">
        <f t="shared" si="1153"/>
        <v>0</v>
      </c>
    </row>
    <row r="1116" spans="1:29" ht="10.7" customHeight="1">
      <c r="A1116" s="1">
        <f t="shared" si="1154"/>
        <v>2040</v>
      </c>
      <c r="B1116" s="560"/>
      <c r="C1116" s="560"/>
      <c r="D1116" s="560"/>
      <c r="E1116" s="560"/>
      <c r="F1116" s="560"/>
      <c r="G1116" s="560"/>
      <c r="H1116" s="560"/>
      <c r="I1116" s="560"/>
      <c r="J1116" s="560"/>
      <c r="K1116" s="560"/>
      <c r="L1116" s="560"/>
      <c r="M1116" s="560"/>
      <c r="N1116" s="13">
        <f t="shared" si="1152"/>
        <v>0</v>
      </c>
      <c r="P1116" s="1">
        <f t="shared" si="1155"/>
        <v>2040</v>
      </c>
      <c r="Q1116" s="560"/>
      <c r="R1116" s="560"/>
      <c r="S1116" s="560"/>
      <c r="T1116" s="560"/>
      <c r="U1116" s="560"/>
      <c r="V1116" s="560"/>
      <c r="W1116" s="560"/>
      <c r="X1116" s="560"/>
      <c r="Y1116" s="560"/>
      <c r="Z1116" s="560"/>
      <c r="AA1116" s="560"/>
      <c r="AB1116" s="560"/>
      <c r="AC1116" s="13">
        <f t="shared" si="1153"/>
        <v>0</v>
      </c>
    </row>
    <row r="1117" spans="1:29" ht="10.7" customHeight="1">
      <c r="A1117" s="1">
        <f t="shared" si="1154"/>
        <v>2041</v>
      </c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P1117" s="1">
        <f t="shared" si="1155"/>
        <v>2041</v>
      </c>
      <c r="Q1117" s="560"/>
      <c r="AC1117" s="13">
        <f t="shared" si="1153"/>
        <v>0</v>
      </c>
    </row>
    <row r="1118" spans="1:29" ht="10.7" customHeight="1">
      <c r="A1118" s="1">
        <f t="shared" si="1154"/>
        <v>2042</v>
      </c>
      <c r="P1118" s="1">
        <f t="shared" si="1155"/>
        <v>2042</v>
      </c>
    </row>
    <row r="1119" spans="1:29" ht="10.7" customHeight="1">
      <c r="A1119" s="1">
        <f t="shared" si="1154"/>
        <v>2043</v>
      </c>
      <c r="P1119" s="1">
        <f t="shared" si="1155"/>
        <v>2043</v>
      </c>
    </row>
    <row r="1120" spans="1:29" ht="10.7" customHeight="1">
      <c r="A1120" s="1">
        <f t="shared" si="1154"/>
        <v>2044</v>
      </c>
      <c r="P1120" s="1">
        <f t="shared" si="1155"/>
        <v>2044</v>
      </c>
    </row>
    <row r="1121" spans="1:35" ht="10.7" customHeight="1">
      <c r="A1121" s="1">
        <f t="shared" si="1154"/>
        <v>2045</v>
      </c>
      <c r="P1121" s="1">
        <f t="shared" si="1155"/>
        <v>2045</v>
      </c>
    </row>
    <row r="1122" spans="1:35" ht="10.7" customHeight="1">
      <c r="A1122" s="31"/>
      <c r="B1122" s="355"/>
      <c r="C1122" s="355"/>
      <c r="D1122" s="355"/>
      <c r="E1122" s="355"/>
      <c r="F1122" s="355"/>
      <c r="G1122" s="355"/>
      <c r="H1122" s="355"/>
      <c r="I1122" s="355"/>
      <c r="J1122" s="355"/>
      <c r="K1122" s="355"/>
      <c r="L1122" s="355"/>
      <c r="M1122" s="355"/>
      <c r="N1122" s="355"/>
      <c r="O1122" s="355"/>
      <c r="P1122" s="1"/>
      <c r="Q1122" s="360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55"/>
      <c r="AD1122" s="416"/>
    </row>
    <row r="1123" spans="1:35" ht="12.75">
      <c r="A1123" s="355"/>
      <c r="B1123" s="355"/>
      <c r="C1123" s="355"/>
      <c r="D1123" s="355"/>
      <c r="E1123" s="355"/>
      <c r="F1123" s="355"/>
      <c r="G1123" s="355"/>
      <c r="H1123" s="355"/>
      <c r="I1123" s="355"/>
      <c r="J1123" s="355"/>
      <c r="K1123" s="355"/>
      <c r="L1123" s="355"/>
      <c r="M1123" s="355"/>
      <c r="N1123" s="355"/>
      <c r="O1123" s="355"/>
      <c r="P1123" s="28"/>
      <c r="Q1123" s="360"/>
      <c r="R1123" s="32"/>
      <c r="S1123" s="32"/>
      <c r="T1123" s="32"/>
      <c r="U1123" s="32"/>
      <c r="V1123" s="32"/>
      <c r="W1123" s="32"/>
      <c r="X1123" s="32"/>
      <c r="Y1123" s="32"/>
      <c r="Z1123" s="32"/>
      <c r="AA1123" s="32"/>
      <c r="AB1123" s="32"/>
      <c r="AC1123" s="355"/>
      <c r="AD1123" s="424"/>
    </row>
    <row r="1124" spans="1:35" ht="12.75">
      <c r="A1124" s="346" t="s">
        <v>114</v>
      </c>
      <c r="B1124" s="355"/>
      <c r="C1124" s="355"/>
      <c r="D1124" s="355"/>
      <c r="E1124" s="355"/>
      <c r="F1124" s="355"/>
      <c r="G1124" s="355"/>
      <c r="H1124" s="355"/>
      <c r="I1124" s="355"/>
      <c r="J1124" s="355"/>
      <c r="K1124" s="355"/>
      <c r="L1124" s="355"/>
      <c r="M1124" s="355"/>
      <c r="N1124" s="355"/>
      <c r="O1124" s="355"/>
      <c r="P1124" s="361" t="s">
        <v>113</v>
      </c>
      <c r="Q1124" s="360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55" t="s">
        <v>22</v>
      </c>
      <c r="AD1124" s="424"/>
    </row>
    <row r="1125" spans="1:35" ht="10.7" customHeight="1">
      <c r="A1125" s="335" t="s">
        <v>2</v>
      </c>
      <c r="B1125" s="362" t="s">
        <v>3</v>
      </c>
      <c r="C1125" s="362" t="s">
        <v>4</v>
      </c>
      <c r="D1125" s="362" t="s">
        <v>5</v>
      </c>
      <c r="E1125" s="362" t="s">
        <v>6</v>
      </c>
      <c r="F1125" s="362" t="s">
        <v>7</v>
      </c>
      <c r="G1125" s="362" t="s">
        <v>8</v>
      </c>
      <c r="H1125" s="362" t="s">
        <v>9</v>
      </c>
      <c r="I1125" s="362" t="s">
        <v>10</v>
      </c>
      <c r="J1125" s="362" t="s">
        <v>11</v>
      </c>
      <c r="K1125" s="362" t="s">
        <v>12</v>
      </c>
      <c r="L1125" s="362" t="s">
        <v>13</v>
      </c>
      <c r="M1125" s="362" t="s">
        <v>14</v>
      </c>
      <c r="N1125" s="362" t="s">
        <v>15</v>
      </c>
      <c r="O1125" s="355"/>
      <c r="P1125" s="28" t="s">
        <v>2</v>
      </c>
      <c r="Q1125" s="360" t="s">
        <v>3</v>
      </c>
      <c r="R1125" s="40" t="s">
        <v>4</v>
      </c>
      <c r="S1125" s="40" t="s">
        <v>5</v>
      </c>
      <c r="T1125" s="40" t="s">
        <v>6</v>
      </c>
      <c r="U1125" s="40" t="s">
        <v>7</v>
      </c>
      <c r="V1125" s="40" t="s">
        <v>8</v>
      </c>
      <c r="W1125" s="40" t="s">
        <v>9</v>
      </c>
      <c r="X1125" s="40" t="s">
        <v>10</v>
      </c>
      <c r="Y1125" s="40" t="s">
        <v>11</v>
      </c>
      <c r="Z1125" s="40" t="s">
        <v>12</v>
      </c>
      <c r="AA1125" s="40" t="s">
        <v>13</v>
      </c>
      <c r="AB1125" s="40" t="s">
        <v>14</v>
      </c>
      <c r="AC1125" s="362" t="s">
        <v>15</v>
      </c>
      <c r="AD1125" s="426"/>
      <c r="AI1125" s="49"/>
    </row>
    <row r="1126" spans="1:35" ht="10.7" customHeight="1">
      <c r="A1126" s="1">
        <f>A1086</f>
        <v>2010</v>
      </c>
      <c r="B1126" s="27">
        <v>0</v>
      </c>
      <c r="C1126" s="27">
        <v>0</v>
      </c>
      <c r="D1126" s="27">
        <v>0</v>
      </c>
      <c r="E1126" s="27">
        <v>0</v>
      </c>
      <c r="F1126" s="27">
        <v>0</v>
      </c>
      <c r="G1126" s="27">
        <v>0</v>
      </c>
      <c r="H1126" s="27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25">
        <v>180</v>
      </c>
      <c r="O1126" s="355"/>
      <c r="P1126" s="1">
        <f>A1126</f>
        <v>2010</v>
      </c>
      <c r="Q1126" s="35">
        <v>0</v>
      </c>
      <c r="R1126" s="35">
        <f t="shared" ref="R1126:R1127" si="1156">B1126</f>
        <v>0</v>
      </c>
      <c r="S1126" s="35">
        <f t="shared" ref="S1126:S1127" si="1157">C1126</f>
        <v>0</v>
      </c>
      <c r="T1126" s="35">
        <f t="shared" ref="T1126:T1127" si="1158">D1126</f>
        <v>0</v>
      </c>
      <c r="U1126" s="35">
        <f t="shared" ref="U1126:U1127" si="1159">E1126</f>
        <v>0</v>
      </c>
      <c r="V1126" s="35">
        <f t="shared" ref="V1126:V1127" si="1160">F1126</f>
        <v>0</v>
      </c>
      <c r="W1126" s="35">
        <f t="shared" ref="W1126:W1127" si="1161">G1126</f>
        <v>0</v>
      </c>
      <c r="X1126" s="360">
        <f t="shared" ref="X1126:X1127" si="1162">H1126</f>
        <v>0</v>
      </c>
      <c r="Y1126" s="360">
        <f t="shared" ref="Y1126:Y1127" si="1163">I1126</f>
        <v>0</v>
      </c>
      <c r="Z1126" s="360">
        <f t="shared" ref="Z1126:Z1127" si="1164">J1126</f>
        <v>0</v>
      </c>
      <c r="AA1126" s="360">
        <f t="shared" ref="AA1126:AA1127" si="1165">K1126</f>
        <v>0</v>
      </c>
      <c r="AB1126" s="360">
        <f t="shared" ref="AB1126:AB1127" si="1166">L1126</f>
        <v>0</v>
      </c>
      <c r="AC1126" s="355">
        <v>175</v>
      </c>
      <c r="AD1126" s="426"/>
      <c r="AI1126" s="49"/>
    </row>
    <row r="1127" spans="1:35" ht="10.7" customHeight="1">
      <c r="A1127" s="1">
        <f t="shared" ref="A1127:A1161" si="1167">A1087</f>
        <v>2011</v>
      </c>
      <c r="B1127" s="487">
        <v>0</v>
      </c>
      <c r="C1127" s="487">
        <v>0</v>
      </c>
      <c r="D1127" s="487">
        <v>0</v>
      </c>
      <c r="E1127" s="487">
        <v>0</v>
      </c>
      <c r="F1127" s="487">
        <v>0</v>
      </c>
      <c r="G1127" s="487">
        <v>0</v>
      </c>
      <c r="H1127" s="487">
        <v>0</v>
      </c>
      <c r="I1127" s="487">
        <v>0</v>
      </c>
      <c r="J1127" s="487">
        <v>0</v>
      </c>
      <c r="K1127" s="487">
        <v>0</v>
      </c>
      <c r="L1127" s="487">
        <v>0</v>
      </c>
      <c r="M1127" s="487">
        <v>0</v>
      </c>
      <c r="N1127" s="25">
        <v>180</v>
      </c>
      <c r="O1127" s="355"/>
      <c r="P1127" s="1">
        <f t="shared" ref="P1127:P1161" si="1168">A1127</f>
        <v>2011</v>
      </c>
      <c r="Q1127" s="360">
        <f t="shared" ref="Q1127" si="1169">M1126</f>
        <v>0</v>
      </c>
      <c r="R1127" s="360">
        <f t="shared" si="1156"/>
        <v>0</v>
      </c>
      <c r="S1127" s="360">
        <f t="shared" si="1157"/>
        <v>0</v>
      </c>
      <c r="T1127" s="360">
        <f t="shared" si="1158"/>
        <v>0</v>
      </c>
      <c r="U1127" s="360">
        <f t="shared" si="1159"/>
        <v>0</v>
      </c>
      <c r="V1127" s="360">
        <f t="shared" si="1160"/>
        <v>0</v>
      </c>
      <c r="W1127" s="360">
        <f t="shared" si="1161"/>
        <v>0</v>
      </c>
      <c r="X1127" s="360">
        <f t="shared" si="1162"/>
        <v>0</v>
      </c>
      <c r="Y1127" s="360">
        <f t="shared" si="1163"/>
        <v>0</v>
      </c>
      <c r="Z1127" s="360">
        <f t="shared" si="1164"/>
        <v>0</v>
      </c>
      <c r="AA1127" s="360">
        <f t="shared" si="1165"/>
        <v>0</v>
      </c>
      <c r="AB1127" s="360">
        <f t="shared" si="1166"/>
        <v>0</v>
      </c>
      <c r="AC1127" s="355">
        <v>180</v>
      </c>
      <c r="AD1127" s="426"/>
      <c r="AI1127" s="49"/>
    </row>
    <row r="1128" spans="1:35" ht="10.7" customHeight="1">
      <c r="A1128" s="1">
        <f t="shared" si="1167"/>
        <v>2012</v>
      </c>
      <c r="B1128" s="592">
        <f>[1]MW!C922</f>
        <v>0</v>
      </c>
      <c r="C1128" s="592">
        <f>[1]MW!D922</f>
        <v>0</v>
      </c>
      <c r="D1128" s="592">
        <f>[1]MW!E922</f>
        <v>0</v>
      </c>
      <c r="E1128" s="592">
        <f>[1]MW!F922</f>
        <v>0</v>
      </c>
      <c r="F1128" s="592">
        <f>[1]MW!G922</f>
        <v>0</v>
      </c>
      <c r="G1128" s="592">
        <f>[1]MW!H922</f>
        <v>0</v>
      </c>
      <c r="H1128" s="592">
        <f>[1]MW!I922</f>
        <v>0</v>
      </c>
      <c r="I1128" s="592">
        <f>[1]MW!J922</f>
        <v>0</v>
      </c>
      <c r="J1128" s="592">
        <f>[1]MW!K922</f>
        <v>0</v>
      </c>
      <c r="K1128" s="592">
        <f>[1]MW!L922</f>
        <v>0</v>
      </c>
      <c r="L1128" s="592">
        <f>[1]MW!M922</f>
        <v>0</v>
      </c>
      <c r="M1128" s="592">
        <f>[1]MW!N922</f>
        <v>0</v>
      </c>
      <c r="N1128" s="25">
        <v>180</v>
      </c>
      <c r="O1128" s="355"/>
      <c r="P1128" s="1">
        <f t="shared" si="1168"/>
        <v>2012</v>
      </c>
      <c r="Q1128" s="592">
        <f>[1]MW!S922</f>
        <v>0</v>
      </c>
      <c r="R1128" s="592">
        <f>[1]MW!T922</f>
        <v>0</v>
      </c>
      <c r="S1128" s="592">
        <f>[1]MW!U922</f>
        <v>0</v>
      </c>
      <c r="T1128" s="592">
        <f>[1]MW!V922</f>
        <v>0</v>
      </c>
      <c r="U1128" s="592">
        <f>[1]MW!W922</f>
        <v>0</v>
      </c>
      <c r="V1128" s="592">
        <f>[1]MW!X922</f>
        <v>0</v>
      </c>
      <c r="W1128" s="592">
        <f>[1]MW!Y922</f>
        <v>0</v>
      </c>
      <c r="X1128" s="592">
        <f>[1]MW!Z922</f>
        <v>0</v>
      </c>
      <c r="Y1128" s="592">
        <f>[1]MW!AA922</f>
        <v>0</v>
      </c>
      <c r="Z1128" s="592">
        <f>[1]MW!AB922</f>
        <v>0</v>
      </c>
      <c r="AA1128" s="592">
        <f>[1]MW!AC922</f>
        <v>0</v>
      </c>
      <c r="AB1128" s="592">
        <f>[1]MW!AD922</f>
        <v>0</v>
      </c>
      <c r="AC1128" s="355">
        <v>180</v>
      </c>
      <c r="AD1128" s="425"/>
      <c r="AI1128" s="259"/>
    </row>
    <row r="1129" spans="1:35" ht="10.7" customHeight="1">
      <c r="A1129" s="1">
        <f t="shared" si="1167"/>
        <v>2013</v>
      </c>
      <c r="B1129" s="592">
        <f>[3]Demand!C962</f>
        <v>15.01</v>
      </c>
      <c r="C1129" s="592">
        <f>[3]Demand!D962</f>
        <v>15.01</v>
      </c>
      <c r="D1129" s="592">
        <f>[3]Demand!E962</f>
        <v>15.01</v>
      </c>
      <c r="E1129" s="592">
        <f>[3]Demand!F962</f>
        <v>15.01</v>
      </c>
      <c r="F1129" s="592">
        <f>[3]Demand!G962</f>
        <v>15.01</v>
      </c>
      <c r="G1129" s="592">
        <f>[3]Demand!H962</f>
        <v>15.01</v>
      </c>
      <c r="H1129" s="592">
        <f>[3]Demand!I962</f>
        <v>15.01</v>
      </c>
      <c r="I1129" s="592">
        <f>[3]Demand!J962</f>
        <v>15.01</v>
      </c>
      <c r="J1129" s="592">
        <f>[3]Demand!K962</f>
        <v>15.01</v>
      </c>
      <c r="K1129" s="592">
        <f>[3]Demand!L962</f>
        <v>15.01</v>
      </c>
      <c r="L1129" s="592">
        <f>[3]Demand!M962</f>
        <v>15.01</v>
      </c>
      <c r="M1129" s="592">
        <f>[3]Demand!N962</f>
        <v>15.01</v>
      </c>
      <c r="N1129" s="25">
        <v>180</v>
      </c>
      <c r="O1129" s="355"/>
      <c r="P1129" s="1">
        <f t="shared" si="1168"/>
        <v>2013</v>
      </c>
      <c r="Q1129" s="592">
        <f>[3]Demand!S962</f>
        <v>0</v>
      </c>
      <c r="R1129" s="592">
        <f>[3]Demand!T962</f>
        <v>15</v>
      </c>
      <c r="S1129" s="592">
        <f>[3]Demand!U962</f>
        <v>15</v>
      </c>
      <c r="T1129" s="592">
        <f>[3]Demand!V962</f>
        <v>15</v>
      </c>
      <c r="U1129" s="592">
        <f>[3]Demand!W962</f>
        <v>15</v>
      </c>
      <c r="V1129" s="592">
        <f>[3]Demand!X962</f>
        <v>15</v>
      </c>
      <c r="W1129" s="592">
        <f>[3]Demand!Y962</f>
        <v>15</v>
      </c>
      <c r="X1129" s="592">
        <f>[3]Demand!Z962</f>
        <v>15</v>
      </c>
      <c r="Y1129" s="592">
        <f>[3]Demand!AA962</f>
        <v>15</v>
      </c>
      <c r="Z1129" s="592">
        <f>[3]Demand!AB962</f>
        <v>15</v>
      </c>
      <c r="AA1129" s="592">
        <f>[3]Demand!AC962</f>
        <v>15</v>
      </c>
      <c r="AB1129" s="592">
        <f>[3]Demand!AD962</f>
        <v>15</v>
      </c>
      <c r="AC1129" s="355">
        <v>180</v>
      </c>
      <c r="AD1129" s="421"/>
      <c r="AI1129" s="49"/>
    </row>
    <row r="1130" spans="1:35" ht="10.7" customHeight="1">
      <c r="A1130" s="1">
        <f t="shared" si="1167"/>
        <v>2014</v>
      </c>
      <c r="B1130" s="592">
        <f>[3]Demand!C963</f>
        <v>15.01</v>
      </c>
      <c r="C1130" s="592">
        <f>[3]Demand!D963</f>
        <v>15.01</v>
      </c>
      <c r="D1130" s="592">
        <f>[3]Demand!E963</f>
        <v>15.01</v>
      </c>
      <c r="E1130" s="592">
        <f>[3]Demand!F963</f>
        <v>15.01</v>
      </c>
      <c r="F1130" s="592">
        <f>[3]Demand!G963</f>
        <v>15.01</v>
      </c>
      <c r="G1130" s="592">
        <f>[3]Demand!H963</f>
        <v>15.01</v>
      </c>
      <c r="H1130" s="592">
        <f>[3]Demand!I963</f>
        <v>15.01</v>
      </c>
      <c r="I1130" s="592">
        <f>[3]Demand!J963</f>
        <v>15.01</v>
      </c>
      <c r="J1130" s="592">
        <f>[3]Demand!K963</f>
        <v>15.01</v>
      </c>
      <c r="K1130" s="592">
        <f>[3]Demand!L963</f>
        <v>15.01</v>
      </c>
      <c r="L1130" s="592">
        <f>[3]Demand!M963</f>
        <v>15.01</v>
      </c>
      <c r="M1130" s="592">
        <f>[3]Demand!N963</f>
        <v>15.01</v>
      </c>
      <c r="N1130" s="25">
        <v>180</v>
      </c>
      <c r="O1130" s="355"/>
      <c r="P1130" s="1">
        <f t="shared" si="1168"/>
        <v>2014</v>
      </c>
      <c r="Q1130" s="592">
        <f>[3]Demand!S963</f>
        <v>15</v>
      </c>
      <c r="R1130" s="592">
        <f>[3]Demand!T963</f>
        <v>15</v>
      </c>
      <c r="S1130" s="592">
        <f>[3]Demand!U963</f>
        <v>15</v>
      </c>
      <c r="T1130" s="592">
        <f>[3]Demand!V963</f>
        <v>15</v>
      </c>
      <c r="U1130" s="592">
        <f>[3]Demand!W963</f>
        <v>15</v>
      </c>
      <c r="V1130" s="592">
        <f>[3]Demand!X963</f>
        <v>15</v>
      </c>
      <c r="W1130" s="592">
        <f>[3]Demand!Y963</f>
        <v>15</v>
      </c>
      <c r="X1130" s="592">
        <f>[3]Demand!Z963</f>
        <v>15</v>
      </c>
      <c r="Y1130" s="592">
        <f>[3]Demand!AA963</f>
        <v>15</v>
      </c>
      <c r="Z1130" s="592">
        <f>[3]Demand!AB963</f>
        <v>15</v>
      </c>
      <c r="AA1130" s="592">
        <f>[3]Demand!AC963</f>
        <v>15</v>
      </c>
      <c r="AB1130" s="592">
        <f>[3]Demand!AD963</f>
        <v>15</v>
      </c>
      <c r="AC1130" s="355">
        <v>180</v>
      </c>
      <c r="AD1130" s="421"/>
    </row>
    <row r="1131" spans="1:35" ht="10.7" customHeight="1">
      <c r="A1131" s="1">
        <f t="shared" si="1167"/>
        <v>2015</v>
      </c>
      <c r="B1131" s="592">
        <f>[3]Demand!C964</f>
        <v>15.01</v>
      </c>
      <c r="C1131" s="592">
        <f>[3]Demand!D964</f>
        <v>15.01</v>
      </c>
      <c r="D1131" s="592">
        <f>[3]Demand!E964</f>
        <v>15.01</v>
      </c>
      <c r="E1131" s="592">
        <f>[3]Demand!F964</f>
        <v>15.01</v>
      </c>
      <c r="F1131" s="592">
        <f>[3]Demand!G964</f>
        <v>15.01</v>
      </c>
      <c r="G1131" s="592">
        <f>[3]Demand!H964</f>
        <v>15.01</v>
      </c>
      <c r="H1131" s="592">
        <f>[3]Demand!I964</f>
        <v>15.01</v>
      </c>
      <c r="I1131" s="592">
        <f>[3]Demand!J964</f>
        <v>15.01</v>
      </c>
      <c r="J1131" s="592">
        <f>[3]Demand!K964</f>
        <v>15.01</v>
      </c>
      <c r="K1131" s="592">
        <f>[3]Demand!L964</f>
        <v>15.01</v>
      </c>
      <c r="L1131" s="592">
        <f>[3]Demand!M964</f>
        <v>15.01</v>
      </c>
      <c r="M1131" s="592">
        <f>[3]Demand!N964</f>
        <v>15.01</v>
      </c>
      <c r="N1131" s="25">
        <v>180</v>
      </c>
      <c r="O1131" s="355"/>
      <c r="P1131" s="1">
        <f t="shared" si="1168"/>
        <v>2015</v>
      </c>
      <c r="Q1131" s="592">
        <f>[3]Demand!S964</f>
        <v>15</v>
      </c>
      <c r="R1131" s="592">
        <f>[3]Demand!T964</f>
        <v>15</v>
      </c>
      <c r="S1131" s="592">
        <f>[3]Demand!U964</f>
        <v>15</v>
      </c>
      <c r="T1131" s="592">
        <f>[3]Demand!V964</f>
        <v>15</v>
      </c>
      <c r="U1131" s="592">
        <f>[3]Demand!W964</f>
        <v>15</v>
      </c>
      <c r="V1131" s="592">
        <f>[3]Demand!X964</f>
        <v>15</v>
      </c>
      <c r="W1131" s="592">
        <f>[3]Demand!Y964</f>
        <v>15</v>
      </c>
      <c r="X1131" s="592">
        <f>[3]Demand!Z964</f>
        <v>15</v>
      </c>
      <c r="Y1131" s="592">
        <f>[3]Demand!AA964</f>
        <v>15</v>
      </c>
      <c r="Z1131" s="592">
        <f>[3]Demand!AB964</f>
        <v>15</v>
      </c>
      <c r="AA1131" s="592">
        <f>[3]Demand!AC964</f>
        <v>15</v>
      </c>
      <c r="AB1131" s="592">
        <f>[3]Demand!AD964</f>
        <v>15</v>
      </c>
      <c r="AC1131" s="355">
        <v>180</v>
      </c>
      <c r="AD1131" s="421"/>
    </row>
    <row r="1132" spans="1:35" ht="10.7" customHeight="1">
      <c r="A1132" s="1">
        <f t="shared" si="1167"/>
        <v>2016</v>
      </c>
      <c r="B1132" s="592">
        <f>[3]Demand!C965</f>
        <v>15.01</v>
      </c>
      <c r="C1132" s="592">
        <f>[3]Demand!D965</f>
        <v>15.01</v>
      </c>
      <c r="D1132" s="592">
        <f>[3]Demand!E965</f>
        <v>15.01</v>
      </c>
      <c r="E1132" s="592">
        <f>[3]Demand!F965</f>
        <v>15.01</v>
      </c>
      <c r="F1132" s="592">
        <f>[3]Demand!G965</f>
        <v>15.01</v>
      </c>
      <c r="G1132" s="592">
        <f>[3]Demand!H965</f>
        <v>15.01</v>
      </c>
      <c r="H1132" s="592">
        <f>[3]Demand!I965</f>
        <v>15.01</v>
      </c>
      <c r="I1132" s="592">
        <f>[3]Demand!J965</f>
        <v>15.01</v>
      </c>
      <c r="J1132" s="592">
        <f>[3]Demand!K965</f>
        <v>15.01</v>
      </c>
      <c r="K1132" s="592">
        <f>[3]Demand!L965</f>
        <v>15.01</v>
      </c>
      <c r="L1132" s="592">
        <f>[3]Demand!M965</f>
        <v>15.01</v>
      </c>
      <c r="M1132" s="592">
        <f>[3]Demand!N965</f>
        <v>15.01</v>
      </c>
      <c r="N1132" s="25">
        <v>180</v>
      </c>
      <c r="O1132" s="355"/>
      <c r="P1132" s="1">
        <f t="shared" si="1168"/>
        <v>2016</v>
      </c>
      <c r="Q1132" s="592">
        <f>[3]Demand!S965</f>
        <v>15</v>
      </c>
      <c r="R1132" s="592">
        <f>[3]Demand!T965</f>
        <v>15</v>
      </c>
      <c r="S1132" s="592">
        <f>[3]Demand!U965</f>
        <v>15</v>
      </c>
      <c r="T1132" s="592">
        <f>[3]Demand!V965</f>
        <v>15</v>
      </c>
      <c r="U1132" s="592">
        <f>[3]Demand!W965</f>
        <v>15</v>
      </c>
      <c r="V1132" s="592">
        <f>[3]Demand!X965</f>
        <v>15</v>
      </c>
      <c r="W1132" s="592">
        <f>[3]Demand!Y965</f>
        <v>15</v>
      </c>
      <c r="X1132" s="592">
        <f>[3]Demand!Z965</f>
        <v>15</v>
      </c>
      <c r="Y1132" s="592">
        <f>[3]Demand!AA965</f>
        <v>15</v>
      </c>
      <c r="Z1132" s="592">
        <f>[3]Demand!AB965</f>
        <v>15</v>
      </c>
      <c r="AA1132" s="592">
        <f>[3]Demand!AC965</f>
        <v>15</v>
      </c>
      <c r="AB1132" s="592">
        <f>[3]Demand!AD965</f>
        <v>15</v>
      </c>
      <c r="AC1132" s="355">
        <v>180</v>
      </c>
      <c r="AD1132" s="421"/>
    </row>
    <row r="1133" spans="1:35" ht="10.7" customHeight="1">
      <c r="A1133" s="1">
        <f t="shared" si="1167"/>
        <v>2017</v>
      </c>
      <c r="B1133" s="592">
        <f>[3]Demand!C966</f>
        <v>15.01</v>
      </c>
      <c r="C1133" s="592">
        <f>[3]Demand!D966</f>
        <v>15.01</v>
      </c>
      <c r="D1133" s="592">
        <f>[3]Demand!E966</f>
        <v>15.01</v>
      </c>
      <c r="E1133" s="592">
        <f>[3]Demand!F966</f>
        <v>15.01</v>
      </c>
      <c r="F1133" s="592">
        <f>[3]Demand!G966</f>
        <v>15.01</v>
      </c>
      <c r="G1133" s="592">
        <f>[3]Demand!H966</f>
        <v>15.01</v>
      </c>
      <c r="H1133" s="592">
        <f>[3]Demand!I966</f>
        <v>15.01</v>
      </c>
      <c r="I1133" s="592">
        <f>[3]Demand!J966</f>
        <v>15.01</v>
      </c>
      <c r="J1133" s="592">
        <f>[3]Demand!K966</f>
        <v>15.01</v>
      </c>
      <c r="K1133" s="592">
        <f>[3]Demand!L966</f>
        <v>15.01</v>
      </c>
      <c r="L1133" s="592">
        <f>[3]Demand!M966</f>
        <v>15.01</v>
      </c>
      <c r="M1133" s="592">
        <f>[3]Demand!N966</f>
        <v>15.01</v>
      </c>
      <c r="N1133" s="25">
        <v>180</v>
      </c>
      <c r="O1133" s="355"/>
      <c r="P1133" s="1">
        <f t="shared" si="1168"/>
        <v>2017</v>
      </c>
      <c r="Q1133" s="592">
        <f>[3]Demand!S966</f>
        <v>15</v>
      </c>
      <c r="R1133" s="592">
        <f>[3]Demand!T966</f>
        <v>15</v>
      </c>
      <c r="S1133" s="592">
        <f>[3]Demand!U966</f>
        <v>15</v>
      </c>
      <c r="T1133" s="592">
        <f>[3]Demand!V966</f>
        <v>15</v>
      </c>
      <c r="U1133" s="592">
        <f>[3]Demand!W966</f>
        <v>15</v>
      </c>
      <c r="V1133" s="592">
        <f>[3]Demand!X966</f>
        <v>15</v>
      </c>
      <c r="W1133" s="592">
        <f>[3]Demand!Y966</f>
        <v>15</v>
      </c>
      <c r="X1133" s="592">
        <f>[3]Demand!Z966</f>
        <v>15</v>
      </c>
      <c r="Y1133" s="592">
        <f>[3]Demand!AA966</f>
        <v>15</v>
      </c>
      <c r="Z1133" s="592">
        <f>[3]Demand!AB966</f>
        <v>15</v>
      </c>
      <c r="AA1133" s="592">
        <f>[3]Demand!AC966</f>
        <v>15</v>
      </c>
      <c r="AB1133" s="592">
        <f>[3]Demand!AD966</f>
        <v>15</v>
      </c>
      <c r="AC1133" s="355">
        <v>180</v>
      </c>
      <c r="AD1133" s="421"/>
    </row>
    <row r="1134" spans="1:35" ht="10.7" customHeight="1">
      <c r="A1134" s="1">
        <f t="shared" si="1167"/>
        <v>2018</v>
      </c>
      <c r="B1134" s="592">
        <f>[3]Demand!C967</f>
        <v>15.01</v>
      </c>
      <c r="C1134" s="592">
        <f>[3]Demand!D967</f>
        <v>15.01</v>
      </c>
      <c r="D1134" s="592">
        <f>[3]Demand!E967</f>
        <v>15.01</v>
      </c>
      <c r="E1134" s="592">
        <f>[3]Demand!F967</f>
        <v>15.01</v>
      </c>
      <c r="F1134" s="592">
        <f>[3]Demand!G967</f>
        <v>15.01</v>
      </c>
      <c r="G1134" s="592">
        <f>[3]Demand!H967</f>
        <v>15.01</v>
      </c>
      <c r="H1134" s="592">
        <f>[3]Demand!I967</f>
        <v>15.01</v>
      </c>
      <c r="I1134" s="592">
        <f>[3]Demand!J967</f>
        <v>15.01</v>
      </c>
      <c r="J1134" s="592">
        <f>[3]Demand!K967</f>
        <v>15.01</v>
      </c>
      <c r="K1134" s="592">
        <f>[3]Demand!L967</f>
        <v>15.01</v>
      </c>
      <c r="L1134" s="592">
        <f>[3]Demand!M967</f>
        <v>15.01</v>
      </c>
      <c r="M1134" s="592">
        <f>[3]Demand!N967</f>
        <v>15.01</v>
      </c>
      <c r="N1134" s="25">
        <v>180</v>
      </c>
      <c r="O1134" s="355"/>
      <c r="P1134" s="1">
        <f t="shared" si="1168"/>
        <v>2018</v>
      </c>
      <c r="Q1134" s="592">
        <f>[3]Demand!S967</f>
        <v>15</v>
      </c>
      <c r="R1134" s="592">
        <f>[3]Demand!T967</f>
        <v>15</v>
      </c>
      <c r="S1134" s="592">
        <f>[3]Demand!U967</f>
        <v>15</v>
      </c>
      <c r="T1134" s="592">
        <f>[3]Demand!V967</f>
        <v>15</v>
      </c>
      <c r="U1134" s="592">
        <f>[3]Demand!W967</f>
        <v>15</v>
      </c>
      <c r="V1134" s="592">
        <f>[3]Demand!X967</f>
        <v>15</v>
      </c>
      <c r="W1134" s="592">
        <f>[3]Demand!Y967</f>
        <v>15</v>
      </c>
      <c r="X1134" s="592">
        <f>[3]Demand!Z967</f>
        <v>15</v>
      </c>
      <c r="Y1134" s="592">
        <f>[3]Demand!AA967</f>
        <v>15</v>
      </c>
      <c r="Z1134" s="592">
        <f>[3]Demand!AB967</f>
        <v>15</v>
      </c>
      <c r="AA1134" s="592">
        <f>[3]Demand!AC967</f>
        <v>15</v>
      </c>
      <c r="AB1134" s="592">
        <f>[3]Demand!AD967</f>
        <v>15</v>
      </c>
      <c r="AC1134" s="355">
        <v>180</v>
      </c>
      <c r="AD1134" s="421"/>
    </row>
    <row r="1135" spans="1:35" ht="10.7" customHeight="1">
      <c r="A1135" s="1">
        <f t="shared" si="1167"/>
        <v>2019</v>
      </c>
      <c r="B1135" s="592">
        <f>[3]Demand!C968</f>
        <v>15.01</v>
      </c>
      <c r="C1135" s="592">
        <f>[3]Demand!D968</f>
        <v>15.01</v>
      </c>
      <c r="D1135" s="592">
        <f>[3]Demand!E968</f>
        <v>15.01</v>
      </c>
      <c r="E1135" s="592">
        <f>[3]Demand!F968</f>
        <v>15.01</v>
      </c>
      <c r="F1135" s="592">
        <f>[3]Demand!G968</f>
        <v>15.01</v>
      </c>
      <c r="G1135" s="592">
        <f>[3]Demand!H968</f>
        <v>15.01</v>
      </c>
      <c r="H1135" s="592">
        <f>[3]Demand!I968</f>
        <v>15.01</v>
      </c>
      <c r="I1135" s="592">
        <f>[3]Demand!J968</f>
        <v>15.01</v>
      </c>
      <c r="J1135" s="592">
        <f>[3]Demand!K968</f>
        <v>15.01</v>
      </c>
      <c r="K1135" s="592">
        <f>[3]Demand!L968</f>
        <v>15.01</v>
      </c>
      <c r="L1135" s="592">
        <f>[3]Demand!M968</f>
        <v>15.01</v>
      </c>
      <c r="M1135" s="592">
        <f>[3]Demand!N968</f>
        <v>15.01</v>
      </c>
      <c r="N1135" s="25">
        <v>180</v>
      </c>
      <c r="O1135" s="355"/>
      <c r="P1135" s="1">
        <f t="shared" si="1168"/>
        <v>2019</v>
      </c>
      <c r="Q1135" s="592">
        <f>[3]Demand!S968</f>
        <v>15</v>
      </c>
      <c r="R1135" s="592">
        <f>[3]Demand!T968</f>
        <v>15</v>
      </c>
      <c r="S1135" s="592">
        <f>[3]Demand!U968</f>
        <v>15</v>
      </c>
      <c r="T1135" s="592">
        <f>[3]Demand!V968</f>
        <v>15</v>
      </c>
      <c r="U1135" s="592">
        <f>[3]Demand!W968</f>
        <v>15</v>
      </c>
      <c r="V1135" s="592">
        <f>[3]Demand!X968</f>
        <v>15</v>
      </c>
      <c r="W1135" s="592">
        <f>[3]Demand!Y968</f>
        <v>15</v>
      </c>
      <c r="X1135" s="592">
        <f>[3]Demand!Z968</f>
        <v>15</v>
      </c>
      <c r="Y1135" s="592">
        <f>[3]Demand!AA968</f>
        <v>15</v>
      </c>
      <c r="Z1135" s="592">
        <f>[3]Demand!AB968</f>
        <v>15</v>
      </c>
      <c r="AA1135" s="592">
        <f>[3]Demand!AC968</f>
        <v>15</v>
      </c>
      <c r="AB1135" s="592">
        <f>[3]Demand!AD968</f>
        <v>15</v>
      </c>
      <c r="AC1135" s="355">
        <v>180</v>
      </c>
      <c r="AD1135" s="421"/>
      <c r="AI1135" s="32"/>
    </row>
    <row r="1136" spans="1:35" ht="10.7" customHeight="1">
      <c r="A1136" s="1">
        <f t="shared" si="1167"/>
        <v>2020</v>
      </c>
      <c r="B1136" s="592">
        <f>[3]Demand!C969</f>
        <v>15.01</v>
      </c>
      <c r="C1136" s="592">
        <f>[3]Demand!D969</f>
        <v>15.01</v>
      </c>
      <c r="D1136" s="592">
        <f>[3]Demand!E969</f>
        <v>15.01</v>
      </c>
      <c r="E1136" s="592">
        <f>[3]Demand!F969</f>
        <v>15.01</v>
      </c>
      <c r="F1136" s="592">
        <f>[3]Demand!G969</f>
        <v>15.01</v>
      </c>
      <c r="G1136" s="592">
        <f>[3]Demand!H969</f>
        <v>15.01</v>
      </c>
      <c r="H1136" s="592">
        <f>[3]Demand!I969</f>
        <v>15.01</v>
      </c>
      <c r="I1136" s="592">
        <f>[3]Demand!J969</f>
        <v>15.01</v>
      </c>
      <c r="J1136" s="592">
        <f>[3]Demand!K969</f>
        <v>15.01</v>
      </c>
      <c r="K1136" s="592">
        <f>[3]Demand!L969</f>
        <v>15.01</v>
      </c>
      <c r="L1136" s="592">
        <f>[3]Demand!M969</f>
        <v>15.01</v>
      </c>
      <c r="M1136" s="592">
        <f>[3]Demand!N969</f>
        <v>15.01</v>
      </c>
      <c r="N1136" s="25">
        <v>180</v>
      </c>
      <c r="O1136" s="355"/>
      <c r="P1136" s="1">
        <f t="shared" si="1168"/>
        <v>2020</v>
      </c>
      <c r="Q1136" s="592">
        <f>[3]Demand!S969</f>
        <v>15</v>
      </c>
      <c r="R1136" s="592">
        <f>[3]Demand!T969</f>
        <v>15</v>
      </c>
      <c r="S1136" s="592">
        <f>[3]Demand!U969</f>
        <v>15</v>
      </c>
      <c r="T1136" s="592">
        <f>[3]Demand!V969</f>
        <v>15</v>
      </c>
      <c r="U1136" s="592">
        <f>[3]Demand!W969</f>
        <v>15</v>
      </c>
      <c r="V1136" s="592">
        <f>[3]Demand!X969</f>
        <v>15</v>
      </c>
      <c r="W1136" s="592">
        <f>[3]Demand!Y969</f>
        <v>15</v>
      </c>
      <c r="X1136" s="592">
        <f>[3]Demand!Z969</f>
        <v>15</v>
      </c>
      <c r="Y1136" s="592">
        <f>[3]Demand!AA969</f>
        <v>15</v>
      </c>
      <c r="Z1136" s="592">
        <f>[3]Demand!AB969</f>
        <v>15</v>
      </c>
      <c r="AA1136" s="592">
        <f>[3]Demand!AC969</f>
        <v>15</v>
      </c>
      <c r="AB1136" s="592">
        <f>[3]Demand!AD969</f>
        <v>15</v>
      </c>
      <c r="AC1136" s="355">
        <v>180</v>
      </c>
      <c r="AD1136" s="421"/>
      <c r="AI1136" s="32"/>
    </row>
    <row r="1137" spans="1:35" ht="10.7" customHeight="1">
      <c r="A1137" s="1">
        <f t="shared" si="1167"/>
        <v>2021</v>
      </c>
      <c r="B1137" s="592">
        <f>[3]Demand!C970</f>
        <v>15.01</v>
      </c>
      <c r="C1137" s="592">
        <f>[3]Demand!D970</f>
        <v>15.01</v>
      </c>
      <c r="D1137" s="592">
        <f>[3]Demand!E970</f>
        <v>15.01</v>
      </c>
      <c r="E1137" s="592">
        <f>[3]Demand!F970</f>
        <v>15.01</v>
      </c>
      <c r="F1137" s="592">
        <f>[3]Demand!G970</f>
        <v>15.01</v>
      </c>
      <c r="G1137" s="592">
        <f>[3]Demand!H970</f>
        <v>15.01</v>
      </c>
      <c r="H1137" s="592">
        <f>[3]Demand!I970</f>
        <v>15.01</v>
      </c>
      <c r="I1137" s="592">
        <f>[3]Demand!J970</f>
        <v>15.01</v>
      </c>
      <c r="J1137" s="592">
        <f>[3]Demand!K970</f>
        <v>15.01</v>
      </c>
      <c r="K1137" s="592">
        <f>[3]Demand!L970</f>
        <v>15.01</v>
      </c>
      <c r="L1137" s="592">
        <f>[3]Demand!M970</f>
        <v>15.01</v>
      </c>
      <c r="M1137" s="592">
        <f>[3]Demand!N970</f>
        <v>15.01</v>
      </c>
      <c r="N1137" s="25">
        <v>180</v>
      </c>
      <c r="O1137" s="355"/>
      <c r="P1137" s="1">
        <f t="shared" si="1168"/>
        <v>2021</v>
      </c>
      <c r="Q1137" s="592">
        <f>[3]Demand!S970</f>
        <v>15</v>
      </c>
      <c r="R1137" s="592">
        <f>[3]Demand!T970</f>
        <v>15</v>
      </c>
      <c r="S1137" s="592">
        <f>[3]Demand!U970</f>
        <v>15</v>
      </c>
      <c r="T1137" s="592">
        <f>[3]Demand!V970</f>
        <v>15</v>
      </c>
      <c r="U1137" s="592">
        <f>[3]Demand!W970</f>
        <v>15</v>
      </c>
      <c r="V1137" s="592">
        <f>[3]Demand!X970</f>
        <v>15</v>
      </c>
      <c r="W1137" s="592">
        <f>[3]Demand!Y970</f>
        <v>15</v>
      </c>
      <c r="X1137" s="592">
        <f>[3]Demand!Z970</f>
        <v>15</v>
      </c>
      <c r="Y1137" s="592">
        <f>[3]Demand!AA970</f>
        <v>15</v>
      </c>
      <c r="Z1137" s="592">
        <f>[3]Demand!AB970</f>
        <v>15</v>
      </c>
      <c r="AA1137" s="592">
        <f>[3]Demand!AC970</f>
        <v>15</v>
      </c>
      <c r="AB1137" s="592">
        <f>[3]Demand!AD970</f>
        <v>15</v>
      </c>
      <c r="AC1137" s="355">
        <v>180</v>
      </c>
      <c r="AD1137" s="421"/>
      <c r="AI1137" s="32"/>
    </row>
    <row r="1138" spans="1:35" ht="10.7" customHeight="1">
      <c r="A1138" s="1">
        <f t="shared" si="1167"/>
        <v>2022</v>
      </c>
      <c r="B1138" s="592">
        <f>[3]Demand!C971</f>
        <v>15.01</v>
      </c>
      <c r="C1138" s="592">
        <f>[3]Demand!D971</f>
        <v>15.01</v>
      </c>
      <c r="D1138" s="592">
        <f>[3]Demand!E971</f>
        <v>15.01</v>
      </c>
      <c r="E1138" s="592">
        <f>[3]Demand!F971</f>
        <v>15.01</v>
      </c>
      <c r="F1138" s="592">
        <f>[3]Demand!G971</f>
        <v>15.01</v>
      </c>
      <c r="G1138" s="592">
        <f>[3]Demand!H971</f>
        <v>15.01</v>
      </c>
      <c r="H1138" s="592">
        <f>[3]Demand!I971</f>
        <v>15.01</v>
      </c>
      <c r="I1138" s="592">
        <f>[3]Demand!J971</f>
        <v>15.01</v>
      </c>
      <c r="J1138" s="592">
        <f>[3]Demand!K971</f>
        <v>15.01</v>
      </c>
      <c r="K1138" s="592">
        <f>[3]Demand!L971</f>
        <v>15.01</v>
      </c>
      <c r="L1138" s="592">
        <f>[3]Demand!M971</f>
        <v>15.01</v>
      </c>
      <c r="M1138" s="592">
        <f>[3]Demand!N971</f>
        <v>15.01</v>
      </c>
      <c r="N1138" s="25">
        <v>180</v>
      </c>
      <c r="O1138" s="355"/>
      <c r="P1138" s="1">
        <f t="shared" si="1168"/>
        <v>2022</v>
      </c>
      <c r="Q1138" s="592">
        <f>[3]Demand!S971</f>
        <v>15</v>
      </c>
      <c r="R1138" s="592">
        <f>[3]Demand!T971</f>
        <v>15</v>
      </c>
      <c r="S1138" s="592">
        <f>[3]Demand!U971</f>
        <v>15</v>
      </c>
      <c r="T1138" s="592">
        <f>[3]Demand!V971</f>
        <v>15</v>
      </c>
      <c r="U1138" s="592">
        <f>[3]Demand!W971</f>
        <v>15</v>
      </c>
      <c r="V1138" s="592">
        <f>[3]Demand!X971</f>
        <v>15</v>
      </c>
      <c r="W1138" s="592">
        <f>[3]Demand!Y971</f>
        <v>15</v>
      </c>
      <c r="X1138" s="592">
        <f>[3]Demand!Z971</f>
        <v>15</v>
      </c>
      <c r="Y1138" s="592">
        <f>[3]Demand!AA971</f>
        <v>15</v>
      </c>
      <c r="Z1138" s="592">
        <f>[3]Demand!AB971</f>
        <v>15</v>
      </c>
      <c r="AA1138" s="592">
        <f>[3]Demand!AC971</f>
        <v>15</v>
      </c>
      <c r="AB1138" s="592">
        <f>[3]Demand!AD971</f>
        <v>15</v>
      </c>
      <c r="AC1138" s="355">
        <v>180</v>
      </c>
      <c r="AD1138" s="421"/>
      <c r="AI1138" s="32"/>
    </row>
    <row r="1139" spans="1:35" ht="10.7" customHeight="1">
      <c r="A1139" s="1">
        <f t="shared" si="1167"/>
        <v>2023</v>
      </c>
      <c r="B1139" s="592">
        <f>[3]Demand!C972</f>
        <v>15.01</v>
      </c>
      <c r="C1139" s="592">
        <f>[3]Demand!D972</f>
        <v>15.01</v>
      </c>
      <c r="D1139" s="592">
        <f>[3]Demand!E972</f>
        <v>15.01</v>
      </c>
      <c r="E1139" s="592">
        <f>[3]Demand!F972</f>
        <v>15.01</v>
      </c>
      <c r="F1139" s="592">
        <f>[3]Demand!G972</f>
        <v>15.01</v>
      </c>
      <c r="G1139" s="592">
        <f>[3]Demand!H972</f>
        <v>15.01</v>
      </c>
      <c r="H1139" s="592">
        <f>[3]Demand!I972</f>
        <v>15.01</v>
      </c>
      <c r="I1139" s="592">
        <f>[3]Demand!J972</f>
        <v>15.01</v>
      </c>
      <c r="J1139" s="592">
        <f>[3]Demand!K972</f>
        <v>15.01</v>
      </c>
      <c r="K1139" s="592">
        <f>[3]Demand!L972</f>
        <v>15.01</v>
      </c>
      <c r="L1139" s="592">
        <f>[3]Demand!M972</f>
        <v>15.01</v>
      </c>
      <c r="M1139" s="592">
        <f>[3]Demand!N972</f>
        <v>15.01</v>
      </c>
      <c r="N1139" s="25">
        <v>180</v>
      </c>
      <c r="O1139" s="355"/>
      <c r="P1139" s="1">
        <f t="shared" si="1168"/>
        <v>2023</v>
      </c>
      <c r="Q1139" s="592">
        <f>[3]Demand!S972</f>
        <v>15</v>
      </c>
      <c r="R1139" s="592">
        <f>[3]Demand!T972</f>
        <v>15</v>
      </c>
      <c r="S1139" s="592">
        <f>[3]Demand!U972</f>
        <v>15</v>
      </c>
      <c r="T1139" s="592">
        <f>[3]Demand!V972</f>
        <v>15</v>
      </c>
      <c r="U1139" s="592">
        <f>[3]Demand!W972</f>
        <v>15</v>
      </c>
      <c r="V1139" s="592">
        <f>[3]Demand!X972</f>
        <v>15</v>
      </c>
      <c r="W1139" s="592">
        <f>[3]Demand!Y972</f>
        <v>15</v>
      </c>
      <c r="X1139" s="592">
        <f>[3]Demand!Z972</f>
        <v>15</v>
      </c>
      <c r="Y1139" s="592">
        <f>[3]Demand!AA972</f>
        <v>15</v>
      </c>
      <c r="Z1139" s="592">
        <f>[3]Demand!AB972</f>
        <v>15</v>
      </c>
      <c r="AA1139" s="592">
        <f>[3]Demand!AC972</f>
        <v>15</v>
      </c>
      <c r="AB1139" s="592">
        <f>[3]Demand!AD972</f>
        <v>15</v>
      </c>
      <c r="AC1139" s="355">
        <v>180</v>
      </c>
      <c r="AD1139" s="421"/>
      <c r="AI1139" s="32"/>
    </row>
    <row r="1140" spans="1:35" ht="10.7" customHeight="1">
      <c r="A1140" s="1">
        <f t="shared" si="1167"/>
        <v>2024</v>
      </c>
      <c r="B1140" s="592">
        <f>[3]Demand!C973</f>
        <v>15.01</v>
      </c>
      <c r="C1140" s="592">
        <f>[3]Demand!D973</f>
        <v>15.01</v>
      </c>
      <c r="D1140" s="592">
        <f>[3]Demand!E973</f>
        <v>15.01</v>
      </c>
      <c r="E1140" s="592">
        <f>[3]Demand!F973</f>
        <v>15.01</v>
      </c>
      <c r="F1140" s="592">
        <f>[3]Demand!G973</f>
        <v>15.01</v>
      </c>
      <c r="G1140" s="592">
        <f>[3]Demand!H973</f>
        <v>15.01</v>
      </c>
      <c r="H1140" s="592">
        <f>[3]Demand!I973</f>
        <v>15.01</v>
      </c>
      <c r="I1140" s="592">
        <f>[3]Demand!J973</f>
        <v>15.01</v>
      </c>
      <c r="J1140" s="592">
        <f>[3]Demand!K973</f>
        <v>15.01</v>
      </c>
      <c r="K1140" s="592">
        <f>[3]Demand!L973</f>
        <v>15.01</v>
      </c>
      <c r="L1140" s="592">
        <f>[3]Demand!M973</f>
        <v>15.01</v>
      </c>
      <c r="M1140" s="592">
        <f>[3]Demand!N973</f>
        <v>15.01</v>
      </c>
      <c r="N1140" s="25">
        <v>180</v>
      </c>
      <c r="O1140" s="355"/>
      <c r="P1140" s="1">
        <f t="shared" si="1168"/>
        <v>2024</v>
      </c>
      <c r="Q1140" s="592">
        <f>[3]Demand!S973</f>
        <v>15</v>
      </c>
      <c r="R1140" s="592">
        <f>[3]Demand!T973</f>
        <v>15</v>
      </c>
      <c r="S1140" s="592">
        <f>[3]Demand!U973</f>
        <v>15</v>
      </c>
      <c r="T1140" s="592">
        <f>[3]Demand!V973</f>
        <v>15</v>
      </c>
      <c r="U1140" s="592">
        <f>[3]Demand!W973</f>
        <v>15</v>
      </c>
      <c r="V1140" s="592">
        <f>[3]Demand!X973</f>
        <v>15</v>
      </c>
      <c r="W1140" s="592">
        <f>[3]Demand!Y973</f>
        <v>15</v>
      </c>
      <c r="X1140" s="592">
        <f>[3]Demand!Z973</f>
        <v>15</v>
      </c>
      <c r="Y1140" s="592">
        <f>[3]Demand!AA973</f>
        <v>15</v>
      </c>
      <c r="Z1140" s="592">
        <f>[3]Demand!AB973</f>
        <v>15</v>
      </c>
      <c r="AA1140" s="592">
        <f>[3]Demand!AC973</f>
        <v>15</v>
      </c>
      <c r="AB1140" s="592">
        <f>[3]Demand!AD973</f>
        <v>15</v>
      </c>
      <c r="AC1140" s="355">
        <v>180</v>
      </c>
      <c r="AD1140" s="421"/>
      <c r="AI1140" s="32"/>
    </row>
    <row r="1141" spans="1:35" ht="10.7" customHeight="1">
      <c r="A1141" s="1">
        <f t="shared" si="1167"/>
        <v>2025</v>
      </c>
      <c r="B1141" s="592">
        <f>[3]Demand!C974</f>
        <v>15.01</v>
      </c>
      <c r="C1141" s="592">
        <f>[3]Demand!D974</f>
        <v>15.01</v>
      </c>
      <c r="D1141" s="592">
        <f>[3]Demand!E974</f>
        <v>15.01</v>
      </c>
      <c r="E1141" s="592">
        <f>[3]Demand!F974</f>
        <v>15.01</v>
      </c>
      <c r="F1141" s="592">
        <f>[3]Demand!G974</f>
        <v>15.01</v>
      </c>
      <c r="G1141" s="592">
        <f>[3]Demand!H974</f>
        <v>15.01</v>
      </c>
      <c r="H1141" s="592">
        <f>[3]Demand!I974</f>
        <v>15.01</v>
      </c>
      <c r="I1141" s="592">
        <f>[3]Demand!J974</f>
        <v>15.01</v>
      </c>
      <c r="J1141" s="592">
        <f>[3]Demand!K974</f>
        <v>15.01</v>
      </c>
      <c r="K1141" s="592">
        <f>[3]Demand!L974</f>
        <v>15.01</v>
      </c>
      <c r="L1141" s="592">
        <f>[3]Demand!M974</f>
        <v>15.01</v>
      </c>
      <c r="M1141" s="592">
        <f>[3]Demand!N974</f>
        <v>15.01</v>
      </c>
      <c r="N1141" s="25">
        <v>180</v>
      </c>
      <c r="O1141" s="355"/>
      <c r="P1141" s="1">
        <f t="shared" si="1168"/>
        <v>2025</v>
      </c>
      <c r="Q1141" s="592">
        <f>[3]Demand!S974</f>
        <v>15</v>
      </c>
      <c r="R1141" s="592">
        <f>[3]Demand!T974</f>
        <v>15</v>
      </c>
      <c r="S1141" s="592">
        <f>[3]Demand!U974</f>
        <v>15</v>
      </c>
      <c r="T1141" s="592">
        <f>[3]Demand!V974</f>
        <v>15</v>
      </c>
      <c r="U1141" s="592">
        <f>[3]Demand!W974</f>
        <v>15</v>
      </c>
      <c r="V1141" s="592">
        <f>[3]Demand!X974</f>
        <v>15</v>
      </c>
      <c r="W1141" s="592">
        <f>[3]Demand!Y974</f>
        <v>15</v>
      </c>
      <c r="X1141" s="592">
        <f>[3]Demand!Z974</f>
        <v>15</v>
      </c>
      <c r="Y1141" s="592">
        <f>[3]Demand!AA974</f>
        <v>15</v>
      </c>
      <c r="Z1141" s="592">
        <f>[3]Demand!AB974</f>
        <v>15</v>
      </c>
      <c r="AA1141" s="592">
        <f>[3]Demand!AC974</f>
        <v>15</v>
      </c>
      <c r="AB1141" s="592">
        <f>[3]Demand!AD974</f>
        <v>15</v>
      </c>
      <c r="AC1141" s="355">
        <v>180</v>
      </c>
      <c r="AD1141" s="421"/>
      <c r="AI1141" s="32"/>
    </row>
    <row r="1142" spans="1:35" ht="10.7" customHeight="1">
      <c r="A1142" s="1">
        <f t="shared" si="1167"/>
        <v>2026</v>
      </c>
      <c r="B1142" s="592">
        <f>[3]Demand!C975</f>
        <v>15.01</v>
      </c>
      <c r="C1142" s="592">
        <f>[3]Demand!D975</f>
        <v>15.01</v>
      </c>
      <c r="D1142" s="592">
        <f>[3]Demand!E975</f>
        <v>15.01</v>
      </c>
      <c r="E1142" s="592">
        <f>[3]Demand!F975</f>
        <v>15.01</v>
      </c>
      <c r="F1142" s="592">
        <f>[3]Demand!G975</f>
        <v>15.01</v>
      </c>
      <c r="G1142" s="592">
        <f>[3]Demand!H975</f>
        <v>15.01</v>
      </c>
      <c r="H1142" s="592">
        <f>[3]Demand!I975</f>
        <v>15.01</v>
      </c>
      <c r="I1142" s="592">
        <f>[3]Demand!J975</f>
        <v>15.01</v>
      </c>
      <c r="J1142" s="592">
        <f>[3]Demand!K975</f>
        <v>15.01</v>
      </c>
      <c r="K1142" s="592">
        <f>[3]Demand!L975</f>
        <v>15.01</v>
      </c>
      <c r="L1142" s="592">
        <f>[3]Demand!M975</f>
        <v>15.01</v>
      </c>
      <c r="M1142" s="592">
        <f>[3]Demand!N975</f>
        <v>15.01</v>
      </c>
      <c r="N1142" s="25">
        <v>180</v>
      </c>
      <c r="O1142" s="355"/>
      <c r="P1142" s="1">
        <f t="shared" si="1168"/>
        <v>2026</v>
      </c>
      <c r="Q1142" s="592">
        <f>[3]Demand!S975</f>
        <v>15</v>
      </c>
      <c r="R1142" s="592">
        <f>[3]Demand!T975</f>
        <v>15</v>
      </c>
      <c r="S1142" s="592">
        <f>[3]Demand!U975</f>
        <v>15</v>
      </c>
      <c r="T1142" s="592">
        <f>[3]Demand!V975</f>
        <v>15</v>
      </c>
      <c r="U1142" s="592">
        <f>[3]Demand!W975</f>
        <v>15</v>
      </c>
      <c r="V1142" s="592">
        <f>[3]Demand!X975</f>
        <v>15</v>
      </c>
      <c r="W1142" s="592">
        <f>[3]Demand!Y975</f>
        <v>15</v>
      </c>
      <c r="X1142" s="592">
        <f>[3]Demand!Z975</f>
        <v>15</v>
      </c>
      <c r="Y1142" s="592">
        <f>[3]Demand!AA975</f>
        <v>15</v>
      </c>
      <c r="Z1142" s="592">
        <f>[3]Demand!AB975</f>
        <v>15</v>
      </c>
      <c r="AA1142" s="592">
        <f>[3]Demand!AC975</f>
        <v>15</v>
      </c>
      <c r="AB1142" s="592">
        <f>[3]Demand!AD975</f>
        <v>15</v>
      </c>
      <c r="AC1142" s="355">
        <v>180</v>
      </c>
      <c r="AD1142" s="421"/>
      <c r="AI1142" s="32"/>
    </row>
    <row r="1143" spans="1:35" ht="10.7" customHeight="1">
      <c r="A1143" s="1">
        <f t="shared" si="1167"/>
        <v>2027</v>
      </c>
      <c r="B1143" s="592">
        <f>[3]Demand!C976</f>
        <v>15.01</v>
      </c>
      <c r="C1143" s="592">
        <f>[3]Demand!D976</f>
        <v>15.01</v>
      </c>
      <c r="D1143" s="592">
        <f>[3]Demand!E976</f>
        <v>15.01</v>
      </c>
      <c r="E1143" s="592">
        <f>[3]Demand!F976</f>
        <v>15.01</v>
      </c>
      <c r="F1143" s="592">
        <f>[3]Demand!G976</f>
        <v>15.01</v>
      </c>
      <c r="G1143" s="592">
        <f>[3]Demand!H976</f>
        <v>15.01</v>
      </c>
      <c r="H1143" s="592">
        <f>[3]Demand!I976</f>
        <v>15.01</v>
      </c>
      <c r="I1143" s="592">
        <f>[3]Demand!J976</f>
        <v>15.01</v>
      </c>
      <c r="J1143" s="592">
        <f>[3]Demand!K976</f>
        <v>15.01</v>
      </c>
      <c r="K1143" s="592">
        <f>[3]Demand!L976</f>
        <v>15.01</v>
      </c>
      <c r="L1143" s="592">
        <f>[3]Demand!M976</f>
        <v>15.01</v>
      </c>
      <c r="M1143" s="592">
        <f>[3]Demand!N976</f>
        <v>15.01</v>
      </c>
      <c r="N1143" s="25">
        <v>180</v>
      </c>
      <c r="O1143" s="355"/>
      <c r="P1143" s="1">
        <f t="shared" si="1168"/>
        <v>2027</v>
      </c>
      <c r="Q1143" s="592">
        <f>[3]Demand!S976</f>
        <v>15</v>
      </c>
      <c r="R1143" s="592">
        <f>[3]Demand!T976</f>
        <v>15</v>
      </c>
      <c r="S1143" s="592">
        <f>[3]Demand!U976</f>
        <v>15</v>
      </c>
      <c r="T1143" s="592">
        <f>[3]Demand!V976</f>
        <v>15</v>
      </c>
      <c r="U1143" s="592">
        <f>[3]Demand!W976</f>
        <v>15</v>
      </c>
      <c r="V1143" s="592">
        <f>[3]Demand!X976</f>
        <v>15</v>
      </c>
      <c r="W1143" s="592">
        <f>[3]Demand!Y976</f>
        <v>15</v>
      </c>
      <c r="X1143" s="592">
        <f>[3]Demand!Z976</f>
        <v>15</v>
      </c>
      <c r="Y1143" s="592">
        <f>[3]Demand!AA976</f>
        <v>15</v>
      </c>
      <c r="Z1143" s="592">
        <f>[3]Demand!AB976</f>
        <v>15</v>
      </c>
      <c r="AA1143" s="592">
        <f>[3]Demand!AC976</f>
        <v>15</v>
      </c>
      <c r="AB1143" s="592">
        <f>[3]Demand!AD976</f>
        <v>15</v>
      </c>
      <c r="AC1143" s="355">
        <v>180</v>
      </c>
      <c r="AD1143" s="421"/>
      <c r="AI1143" s="32"/>
    </row>
    <row r="1144" spans="1:35" ht="10.7" customHeight="1">
      <c r="A1144" s="1">
        <f t="shared" si="1167"/>
        <v>2028</v>
      </c>
      <c r="B1144" s="592">
        <f>[3]Demand!C977</f>
        <v>15.01</v>
      </c>
      <c r="C1144" s="592">
        <f>[3]Demand!D977</f>
        <v>15.01</v>
      </c>
      <c r="D1144" s="592">
        <f>[3]Demand!E977</f>
        <v>15.01</v>
      </c>
      <c r="E1144" s="592">
        <f>[3]Demand!F977</f>
        <v>15.01</v>
      </c>
      <c r="F1144" s="592">
        <f>[3]Demand!G977</f>
        <v>15.01</v>
      </c>
      <c r="G1144" s="592">
        <f>[3]Demand!H977</f>
        <v>15.01</v>
      </c>
      <c r="H1144" s="592">
        <f>[3]Demand!I977</f>
        <v>15.01</v>
      </c>
      <c r="I1144" s="592">
        <f>[3]Demand!J977</f>
        <v>15.01</v>
      </c>
      <c r="J1144" s="592">
        <f>[3]Demand!K977</f>
        <v>15.01</v>
      </c>
      <c r="K1144" s="592">
        <f>[3]Demand!L977</f>
        <v>15.01</v>
      </c>
      <c r="L1144" s="592">
        <f>[3]Demand!M977</f>
        <v>15.01</v>
      </c>
      <c r="M1144" s="592">
        <f>[3]Demand!N977</f>
        <v>15.01</v>
      </c>
      <c r="N1144" s="25">
        <v>180</v>
      </c>
      <c r="O1144" s="355"/>
      <c r="P1144" s="1">
        <f t="shared" si="1168"/>
        <v>2028</v>
      </c>
      <c r="Q1144" s="592">
        <f>[3]Demand!S977</f>
        <v>15</v>
      </c>
      <c r="R1144" s="592">
        <f>[3]Demand!T977</f>
        <v>15</v>
      </c>
      <c r="S1144" s="592">
        <f>[3]Demand!U977</f>
        <v>15</v>
      </c>
      <c r="T1144" s="592">
        <f>[3]Demand!V977</f>
        <v>15</v>
      </c>
      <c r="U1144" s="592">
        <f>[3]Demand!W977</f>
        <v>15</v>
      </c>
      <c r="V1144" s="592">
        <f>[3]Demand!X977</f>
        <v>15</v>
      </c>
      <c r="W1144" s="592">
        <f>[3]Demand!Y977</f>
        <v>15</v>
      </c>
      <c r="X1144" s="592">
        <f>[3]Demand!Z977</f>
        <v>15</v>
      </c>
      <c r="Y1144" s="592">
        <f>[3]Demand!AA977</f>
        <v>15</v>
      </c>
      <c r="Z1144" s="592">
        <f>[3]Demand!AB977</f>
        <v>15</v>
      </c>
      <c r="AA1144" s="592">
        <f>[3]Demand!AC977</f>
        <v>15</v>
      </c>
      <c r="AB1144" s="592">
        <f>[3]Demand!AD977</f>
        <v>15</v>
      </c>
      <c r="AC1144" s="355">
        <v>180</v>
      </c>
      <c r="AD1144" s="421"/>
      <c r="AI1144" s="32"/>
    </row>
    <row r="1145" spans="1:35" ht="10.7" customHeight="1">
      <c r="A1145" s="1">
        <f t="shared" si="1167"/>
        <v>2029</v>
      </c>
      <c r="B1145" s="592">
        <f>[3]Demand!C978</f>
        <v>15.01</v>
      </c>
      <c r="C1145" s="592">
        <f>[3]Demand!D978</f>
        <v>15.01</v>
      </c>
      <c r="D1145" s="592">
        <f>[3]Demand!E978</f>
        <v>15.01</v>
      </c>
      <c r="E1145" s="592">
        <f>[3]Demand!F978</f>
        <v>15.01</v>
      </c>
      <c r="F1145" s="592">
        <f>[3]Demand!G978</f>
        <v>15.01</v>
      </c>
      <c r="G1145" s="592">
        <f>[3]Demand!H978</f>
        <v>15.01</v>
      </c>
      <c r="H1145" s="592">
        <f>[3]Demand!I978</f>
        <v>15.01</v>
      </c>
      <c r="I1145" s="592">
        <f>[3]Demand!J978</f>
        <v>15.01</v>
      </c>
      <c r="J1145" s="592">
        <f>[3]Demand!K978</f>
        <v>15.01</v>
      </c>
      <c r="K1145" s="592">
        <f>[3]Demand!L978</f>
        <v>15.01</v>
      </c>
      <c r="L1145" s="592">
        <f>[3]Demand!M978</f>
        <v>15.01</v>
      </c>
      <c r="M1145" s="592">
        <f>[3]Demand!N978</f>
        <v>15.01</v>
      </c>
      <c r="N1145" s="25">
        <v>180</v>
      </c>
      <c r="O1145" s="355"/>
      <c r="P1145" s="1">
        <f t="shared" si="1168"/>
        <v>2029</v>
      </c>
      <c r="Q1145" s="592">
        <f>[3]Demand!S978</f>
        <v>15</v>
      </c>
      <c r="R1145" s="592">
        <f>[3]Demand!T978</f>
        <v>15</v>
      </c>
      <c r="S1145" s="592">
        <f>[3]Demand!U978</f>
        <v>15</v>
      </c>
      <c r="T1145" s="592">
        <f>[3]Demand!V978</f>
        <v>15</v>
      </c>
      <c r="U1145" s="592">
        <f>[3]Demand!W978</f>
        <v>15</v>
      </c>
      <c r="V1145" s="592">
        <f>[3]Demand!X978</f>
        <v>15</v>
      </c>
      <c r="W1145" s="592">
        <f>[3]Demand!Y978</f>
        <v>15</v>
      </c>
      <c r="X1145" s="592">
        <f>[3]Demand!Z978</f>
        <v>15</v>
      </c>
      <c r="Y1145" s="592">
        <f>[3]Demand!AA978</f>
        <v>15</v>
      </c>
      <c r="Z1145" s="592">
        <f>[3]Demand!AB978</f>
        <v>15</v>
      </c>
      <c r="AA1145" s="592">
        <f>[3]Demand!AC978</f>
        <v>15</v>
      </c>
      <c r="AB1145" s="592">
        <f>[3]Demand!AD978</f>
        <v>15</v>
      </c>
      <c r="AC1145" s="355">
        <v>180</v>
      </c>
      <c r="AD1145" s="421"/>
      <c r="AI1145" s="32"/>
    </row>
    <row r="1146" spans="1:35" ht="10.7" customHeight="1">
      <c r="A1146" s="1">
        <f t="shared" si="1167"/>
        <v>2030</v>
      </c>
      <c r="B1146" s="592">
        <f>[3]Demand!C979</f>
        <v>15.01</v>
      </c>
      <c r="C1146" s="592">
        <f>[3]Demand!D979</f>
        <v>15.01</v>
      </c>
      <c r="D1146" s="592">
        <f>[3]Demand!E979</f>
        <v>15.01</v>
      </c>
      <c r="E1146" s="592">
        <f>[3]Demand!F979</f>
        <v>15.01</v>
      </c>
      <c r="F1146" s="592">
        <f>[3]Demand!G979</f>
        <v>15.01</v>
      </c>
      <c r="G1146" s="592">
        <f>[3]Demand!H979</f>
        <v>15.01</v>
      </c>
      <c r="H1146" s="592">
        <f>[3]Demand!I979</f>
        <v>15.01</v>
      </c>
      <c r="I1146" s="592">
        <f>[3]Demand!J979</f>
        <v>15.01</v>
      </c>
      <c r="J1146" s="592">
        <f>[3]Demand!K979</f>
        <v>15.01</v>
      </c>
      <c r="K1146" s="592">
        <f>[3]Demand!L979</f>
        <v>15.01</v>
      </c>
      <c r="L1146" s="592">
        <f>[3]Demand!M979</f>
        <v>15.01</v>
      </c>
      <c r="M1146" s="592">
        <f>[3]Demand!N979</f>
        <v>15.01</v>
      </c>
      <c r="N1146" s="25">
        <v>180</v>
      </c>
      <c r="O1146" s="355"/>
      <c r="P1146" s="1">
        <f t="shared" si="1168"/>
        <v>2030</v>
      </c>
      <c r="Q1146" s="592">
        <f>[3]Demand!S979</f>
        <v>15</v>
      </c>
      <c r="R1146" s="592">
        <f>[3]Demand!T979</f>
        <v>15</v>
      </c>
      <c r="S1146" s="592">
        <f>[3]Demand!U979</f>
        <v>15</v>
      </c>
      <c r="T1146" s="592">
        <f>[3]Demand!V979</f>
        <v>15</v>
      </c>
      <c r="U1146" s="592">
        <f>[3]Demand!W979</f>
        <v>15</v>
      </c>
      <c r="V1146" s="592">
        <f>[3]Demand!X979</f>
        <v>15</v>
      </c>
      <c r="W1146" s="592">
        <f>[3]Demand!Y979</f>
        <v>15</v>
      </c>
      <c r="X1146" s="592">
        <f>[3]Demand!Z979</f>
        <v>15</v>
      </c>
      <c r="Y1146" s="592">
        <f>[3]Demand!AA979</f>
        <v>15</v>
      </c>
      <c r="Z1146" s="592">
        <f>[3]Demand!AB979</f>
        <v>15</v>
      </c>
      <c r="AA1146" s="592">
        <f>[3]Demand!AC979</f>
        <v>15</v>
      </c>
      <c r="AB1146" s="592">
        <f>[3]Demand!AD979</f>
        <v>15</v>
      </c>
      <c r="AC1146" s="355">
        <v>180</v>
      </c>
      <c r="AD1146" s="421"/>
      <c r="AI1146" s="32"/>
    </row>
    <row r="1147" spans="1:35" ht="10.7" customHeight="1">
      <c r="A1147" s="1">
        <f t="shared" si="1167"/>
        <v>2031</v>
      </c>
      <c r="B1147" s="592">
        <f>[3]Demand!C980</f>
        <v>15.01</v>
      </c>
      <c r="C1147" s="592">
        <f>[3]Demand!D980</f>
        <v>15.01</v>
      </c>
      <c r="D1147" s="592">
        <f>[3]Demand!E980</f>
        <v>15.01</v>
      </c>
      <c r="E1147" s="592">
        <f>[3]Demand!F980</f>
        <v>15.01</v>
      </c>
      <c r="F1147" s="592">
        <f>[3]Demand!G980</f>
        <v>15.01</v>
      </c>
      <c r="G1147" s="592">
        <f>[3]Demand!H980</f>
        <v>15.01</v>
      </c>
      <c r="H1147" s="592">
        <f>[3]Demand!I980</f>
        <v>15.01</v>
      </c>
      <c r="I1147" s="592">
        <f>[3]Demand!J980</f>
        <v>15.01</v>
      </c>
      <c r="J1147" s="592">
        <f>[3]Demand!K980</f>
        <v>15.01</v>
      </c>
      <c r="K1147" s="592">
        <f>[3]Demand!L980</f>
        <v>15.01</v>
      </c>
      <c r="L1147" s="592">
        <f>[3]Demand!M980</f>
        <v>15.01</v>
      </c>
      <c r="M1147" s="592">
        <f>[3]Demand!N980</f>
        <v>15.01</v>
      </c>
      <c r="N1147" s="25">
        <v>180</v>
      </c>
      <c r="O1147" s="355"/>
      <c r="P1147" s="1">
        <f t="shared" si="1168"/>
        <v>2031</v>
      </c>
      <c r="Q1147" s="592">
        <f>[3]Demand!S980</f>
        <v>15</v>
      </c>
      <c r="R1147" s="592">
        <f>[3]Demand!T980</f>
        <v>15</v>
      </c>
      <c r="S1147" s="592">
        <f>[3]Demand!U980</f>
        <v>15</v>
      </c>
      <c r="T1147" s="592">
        <f>[3]Demand!V980</f>
        <v>15</v>
      </c>
      <c r="U1147" s="592">
        <f>[3]Demand!W980</f>
        <v>15</v>
      </c>
      <c r="V1147" s="592">
        <f>[3]Demand!X980</f>
        <v>15</v>
      </c>
      <c r="W1147" s="592">
        <f>[3]Demand!Y980</f>
        <v>15</v>
      </c>
      <c r="X1147" s="592">
        <f>[3]Demand!Z980</f>
        <v>15</v>
      </c>
      <c r="Y1147" s="592">
        <f>[3]Demand!AA980</f>
        <v>15</v>
      </c>
      <c r="Z1147" s="592">
        <f>[3]Demand!AB980</f>
        <v>15</v>
      </c>
      <c r="AA1147" s="592">
        <f>[3]Demand!AC980</f>
        <v>15</v>
      </c>
      <c r="AB1147" s="592">
        <f>[3]Demand!AD980</f>
        <v>15</v>
      </c>
      <c r="AC1147" s="355">
        <v>180</v>
      </c>
      <c r="AD1147" s="421"/>
      <c r="AI1147" s="32"/>
    </row>
    <row r="1148" spans="1:35" ht="10.7" customHeight="1">
      <c r="A1148" s="1">
        <f t="shared" si="1167"/>
        <v>2032</v>
      </c>
      <c r="B1148" s="592">
        <f>[3]Demand!C981</f>
        <v>15.01</v>
      </c>
      <c r="C1148" s="592">
        <f>[3]Demand!D981</f>
        <v>15.01</v>
      </c>
      <c r="D1148" s="592">
        <f>[3]Demand!E981</f>
        <v>15.01</v>
      </c>
      <c r="E1148" s="592">
        <f>[3]Demand!F981</f>
        <v>15.01</v>
      </c>
      <c r="F1148" s="592">
        <f>[3]Demand!G981</f>
        <v>15.01</v>
      </c>
      <c r="G1148" s="592">
        <f>[3]Demand!H981</f>
        <v>15.01</v>
      </c>
      <c r="H1148" s="592">
        <f>[3]Demand!I981</f>
        <v>15.01</v>
      </c>
      <c r="I1148" s="592">
        <f>[3]Demand!J981</f>
        <v>15.01</v>
      </c>
      <c r="J1148" s="592">
        <f>[3]Demand!K981</f>
        <v>15.01</v>
      </c>
      <c r="K1148" s="592">
        <f>[3]Demand!L981</f>
        <v>15.01</v>
      </c>
      <c r="L1148" s="592">
        <f>[3]Demand!M981</f>
        <v>15.01</v>
      </c>
      <c r="M1148" s="592">
        <f>[3]Demand!N981</f>
        <v>15.01</v>
      </c>
      <c r="N1148" s="25">
        <v>180</v>
      </c>
      <c r="P1148" s="1">
        <f t="shared" si="1168"/>
        <v>2032</v>
      </c>
      <c r="Q1148" s="592">
        <f>[3]Demand!S981</f>
        <v>15</v>
      </c>
      <c r="R1148" s="592">
        <f>[3]Demand!T981</f>
        <v>15</v>
      </c>
      <c r="S1148" s="592">
        <f>[3]Demand!U981</f>
        <v>15</v>
      </c>
      <c r="T1148" s="592">
        <f>[3]Demand!V981</f>
        <v>15</v>
      </c>
      <c r="U1148" s="592">
        <f>[3]Demand!W981</f>
        <v>15</v>
      </c>
      <c r="V1148" s="592">
        <f>[3]Demand!X981</f>
        <v>15</v>
      </c>
      <c r="W1148" s="592">
        <f>[3]Demand!Y981</f>
        <v>15</v>
      </c>
      <c r="X1148" s="592">
        <f>[3]Demand!Z981</f>
        <v>15</v>
      </c>
      <c r="Y1148" s="592">
        <f>[3]Demand!AA981</f>
        <v>15</v>
      </c>
      <c r="Z1148" s="592">
        <f>[3]Demand!AB981</f>
        <v>15</v>
      </c>
      <c r="AA1148" s="592">
        <f>[3]Demand!AC981</f>
        <v>15</v>
      </c>
      <c r="AB1148" s="592">
        <f>[3]Demand!AD981</f>
        <v>15</v>
      </c>
      <c r="AC1148" s="355">
        <v>180</v>
      </c>
      <c r="AD1148" s="421"/>
      <c r="AI1148" s="32"/>
    </row>
    <row r="1149" spans="1:35" ht="10.7" customHeight="1">
      <c r="A1149" s="1">
        <f t="shared" si="1167"/>
        <v>2033</v>
      </c>
      <c r="B1149" s="592">
        <f>[3]Demand!C982</f>
        <v>15.01</v>
      </c>
      <c r="C1149" s="592">
        <f>[3]Demand!D982</f>
        <v>15.01</v>
      </c>
      <c r="D1149" s="592">
        <f>[3]Demand!E982</f>
        <v>15.01</v>
      </c>
      <c r="E1149" s="592">
        <f>[3]Demand!F982</f>
        <v>15.01</v>
      </c>
      <c r="F1149" s="592">
        <f>[3]Demand!G982</f>
        <v>15.01</v>
      </c>
      <c r="G1149" s="592">
        <f>[3]Demand!H982</f>
        <v>15.01</v>
      </c>
      <c r="H1149" s="592">
        <f>[3]Demand!I982</f>
        <v>15.01</v>
      </c>
      <c r="I1149" s="592">
        <f>[3]Demand!J982</f>
        <v>15.01</v>
      </c>
      <c r="J1149" s="592">
        <f>[3]Demand!K982</f>
        <v>15.01</v>
      </c>
      <c r="K1149" s="592">
        <f>[3]Demand!L982</f>
        <v>15.01</v>
      </c>
      <c r="L1149" s="592">
        <f>[3]Demand!M982</f>
        <v>15.01</v>
      </c>
      <c r="M1149" s="592">
        <f>[3]Demand!N982</f>
        <v>15.01</v>
      </c>
      <c r="N1149" s="25">
        <v>180</v>
      </c>
      <c r="P1149" s="1">
        <f t="shared" si="1168"/>
        <v>2033</v>
      </c>
      <c r="Q1149" s="592">
        <f>[3]Demand!S982</f>
        <v>15</v>
      </c>
      <c r="R1149" s="592">
        <f>[3]Demand!T982</f>
        <v>15</v>
      </c>
      <c r="S1149" s="592">
        <f>[3]Demand!U982</f>
        <v>15</v>
      </c>
      <c r="T1149" s="592">
        <f>[3]Demand!V982</f>
        <v>15</v>
      </c>
      <c r="U1149" s="592">
        <f>[3]Demand!W982</f>
        <v>15</v>
      </c>
      <c r="V1149" s="592">
        <f>[3]Demand!X982</f>
        <v>15</v>
      </c>
      <c r="W1149" s="592">
        <f>[3]Demand!Y982</f>
        <v>15</v>
      </c>
      <c r="X1149" s="592">
        <f>[3]Demand!Z982</f>
        <v>15</v>
      </c>
      <c r="Y1149" s="592">
        <f>[3]Demand!AA982</f>
        <v>15</v>
      </c>
      <c r="Z1149" s="592">
        <f>[3]Demand!AB982</f>
        <v>15</v>
      </c>
      <c r="AA1149" s="592">
        <f>[3]Demand!AC982</f>
        <v>15</v>
      </c>
      <c r="AB1149" s="592">
        <f>[3]Demand!AD982</f>
        <v>15</v>
      </c>
      <c r="AC1149" s="355">
        <v>180</v>
      </c>
      <c r="AD1149" s="421"/>
      <c r="AI1149" s="32"/>
    </row>
    <row r="1150" spans="1:35" ht="10.7" customHeight="1">
      <c r="A1150" s="1">
        <f t="shared" si="1167"/>
        <v>2034</v>
      </c>
      <c r="B1150" s="592">
        <f>[3]Demand!C983</f>
        <v>15.01</v>
      </c>
      <c r="C1150" s="592">
        <f>[3]Demand!D983</f>
        <v>15.01</v>
      </c>
      <c r="D1150" s="592">
        <f>[3]Demand!E983</f>
        <v>15.01</v>
      </c>
      <c r="E1150" s="592">
        <f>[3]Demand!F983</f>
        <v>15.01</v>
      </c>
      <c r="F1150" s="592">
        <f>[3]Demand!G983</f>
        <v>15.01</v>
      </c>
      <c r="G1150" s="592">
        <f>[3]Demand!H983</f>
        <v>15.01</v>
      </c>
      <c r="H1150" s="592">
        <f>[3]Demand!I983</f>
        <v>15.01</v>
      </c>
      <c r="I1150" s="592">
        <f>[3]Demand!J983</f>
        <v>15.01</v>
      </c>
      <c r="J1150" s="592">
        <f>[3]Demand!K983</f>
        <v>15.01</v>
      </c>
      <c r="K1150" s="592">
        <f>[3]Demand!L983</f>
        <v>15.01</v>
      </c>
      <c r="L1150" s="592">
        <f>[3]Demand!M983</f>
        <v>15.01</v>
      </c>
      <c r="M1150" s="592">
        <f>[3]Demand!N983</f>
        <v>15.01</v>
      </c>
      <c r="N1150" s="25">
        <v>180</v>
      </c>
      <c r="P1150" s="1">
        <f t="shared" si="1168"/>
        <v>2034</v>
      </c>
      <c r="Q1150" s="592">
        <f>[3]Demand!S983</f>
        <v>15</v>
      </c>
      <c r="R1150" s="592">
        <f>[3]Demand!T983</f>
        <v>15</v>
      </c>
      <c r="S1150" s="592">
        <f>[3]Demand!U983</f>
        <v>15</v>
      </c>
      <c r="T1150" s="592">
        <f>[3]Demand!V983</f>
        <v>15</v>
      </c>
      <c r="U1150" s="592">
        <f>[3]Demand!W983</f>
        <v>15</v>
      </c>
      <c r="V1150" s="592">
        <f>[3]Demand!X983</f>
        <v>15</v>
      </c>
      <c r="W1150" s="592">
        <f>[3]Demand!Y983</f>
        <v>15</v>
      </c>
      <c r="X1150" s="592">
        <f>[3]Demand!Z983</f>
        <v>15</v>
      </c>
      <c r="Y1150" s="592">
        <f>[3]Demand!AA983</f>
        <v>15</v>
      </c>
      <c r="Z1150" s="592">
        <f>[3]Demand!AB983</f>
        <v>15</v>
      </c>
      <c r="AA1150" s="592">
        <f>[3]Demand!AC983</f>
        <v>15</v>
      </c>
      <c r="AB1150" s="592">
        <f>[3]Demand!AD983</f>
        <v>15</v>
      </c>
      <c r="AC1150" s="355">
        <v>180</v>
      </c>
      <c r="AD1150" s="421"/>
      <c r="AI1150" s="32"/>
    </row>
    <row r="1151" spans="1:35" ht="10.7" customHeight="1">
      <c r="A1151" s="1">
        <f t="shared" si="1167"/>
        <v>2035</v>
      </c>
      <c r="B1151" s="592">
        <f>[3]Demand!C984</f>
        <v>15.01</v>
      </c>
      <c r="C1151" s="592">
        <f>[3]Demand!D984</f>
        <v>15.01</v>
      </c>
      <c r="D1151" s="592">
        <f>[3]Demand!E984</f>
        <v>15.01</v>
      </c>
      <c r="E1151" s="592">
        <f>[3]Demand!F984</f>
        <v>15.01</v>
      </c>
      <c r="F1151" s="592">
        <f>[3]Demand!G984</f>
        <v>15.01</v>
      </c>
      <c r="G1151" s="592">
        <f>[3]Demand!H984</f>
        <v>15.01</v>
      </c>
      <c r="H1151" s="592">
        <f>[3]Demand!I984</f>
        <v>15.01</v>
      </c>
      <c r="I1151" s="592">
        <f>[3]Demand!J984</f>
        <v>15.01</v>
      </c>
      <c r="J1151" s="592">
        <f>[3]Demand!K984</f>
        <v>15.01</v>
      </c>
      <c r="K1151" s="592">
        <f>[3]Demand!L984</f>
        <v>15.01</v>
      </c>
      <c r="L1151" s="592">
        <f>[3]Demand!M984</f>
        <v>15.01</v>
      </c>
      <c r="M1151" s="592">
        <f>[3]Demand!N984</f>
        <v>15.01</v>
      </c>
      <c r="N1151" s="25">
        <v>180</v>
      </c>
      <c r="P1151" s="1">
        <f t="shared" si="1168"/>
        <v>2035</v>
      </c>
      <c r="Q1151" s="592">
        <f>[3]Demand!S984</f>
        <v>15</v>
      </c>
      <c r="R1151" s="592">
        <f>[3]Demand!T984</f>
        <v>15</v>
      </c>
      <c r="S1151" s="592">
        <f>[3]Demand!U984</f>
        <v>15</v>
      </c>
      <c r="T1151" s="592">
        <f>[3]Demand!V984</f>
        <v>15</v>
      </c>
      <c r="U1151" s="592">
        <f>[3]Demand!W984</f>
        <v>15</v>
      </c>
      <c r="V1151" s="592">
        <f>[3]Demand!X984</f>
        <v>15</v>
      </c>
      <c r="W1151" s="592">
        <f>[3]Demand!Y984</f>
        <v>15</v>
      </c>
      <c r="X1151" s="592">
        <f>[3]Demand!Z984</f>
        <v>15</v>
      </c>
      <c r="Y1151" s="592">
        <f>[3]Demand!AA984</f>
        <v>15</v>
      </c>
      <c r="Z1151" s="592">
        <f>[3]Demand!AB984</f>
        <v>15</v>
      </c>
      <c r="AA1151" s="592">
        <f>[3]Demand!AC984</f>
        <v>15</v>
      </c>
      <c r="AB1151" s="592">
        <f>[3]Demand!AD984</f>
        <v>15</v>
      </c>
      <c r="AC1151" s="355">
        <v>180</v>
      </c>
      <c r="AD1151" s="421"/>
      <c r="AI1151" s="32"/>
    </row>
    <row r="1152" spans="1:35" ht="10.7" customHeight="1">
      <c r="A1152" s="1">
        <f t="shared" si="1167"/>
        <v>2036</v>
      </c>
      <c r="B1152" s="592">
        <f>[3]Demand!C985</f>
        <v>15.01</v>
      </c>
      <c r="C1152" s="592">
        <f>[3]Demand!D985</f>
        <v>15.01</v>
      </c>
      <c r="D1152" s="592">
        <f>[3]Demand!E985</f>
        <v>15.01</v>
      </c>
      <c r="E1152" s="592">
        <f>[3]Demand!F985</f>
        <v>15.01</v>
      </c>
      <c r="F1152" s="592">
        <f>[3]Demand!G985</f>
        <v>15.01</v>
      </c>
      <c r="G1152" s="592">
        <f>[3]Demand!H985</f>
        <v>15.01</v>
      </c>
      <c r="H1152" s="592">
        <f>[3]Demand!I985</f>
        <v>15.01</v>
      </c>
      <c r="I1152" s="592">
        <f>[3]Demand!J985</f>
        <v>15.01</v>
      </c>
      <c r="J1152" s="592">
        <f>[3]Demand!K985</f>
        <v>15.01</v>
      </c>
      <c r="K1152" s="592">
        <f>[3]Demand!L985</f>
        <v>15.01</v>
      </c>
      <c r="L1152" s="592">
        <f>[3]Demand!M985</f>
        <v>15.01</v>
      </c>
      <c r="M1152" s="592">
        <f>[3]Demand!N985</f>
        <v>15.01</v>
      </c>
      <c r="N1152" s="25">
        <v>180</v>
      </c>
      <c r="P1152" s="1">
        <f t="shared" si="1168"/>
        <v>2036</v>
      </c>
      <c r="Q1152" s="592">
        <f>[3]Demand!S985</f>
        <v>15</v>
      </c>
      <c r="R1152" s="592">
        <f>[3]Demand!T985</f>
        <v>15</v>
      </c>
      <c r="S1152" s="592">
        <f>[3]Demand!U985</f>
        <v>15</v>
      </c>
      <c r="T1152" s="592">
        <f>[3]Demand!V985</f>
        <v>15</v>
      </c>
      <c r="U1152" s="592">
        <f>[3]Demand!W985</f>
        <v>15</v>
      </c>
      <c r="V1152" s="592">
        <f>[3]Demand!X985</f>
        <v>15</v>
      </c>
      <c r="W1152" s="592">
        <f>[3]Demand!Y985</f>
        <v>15</v>
      </c>
      <c r="X1152" s="592">
        <f>[3]Demand!Z985</f>
        <v>15</v>
      </c>
      <c r="Y1152" s="592">
        <f>[3]Demand!AA985</f>
        <v>15</v>
      </c>
      <c r="Z1152" s="592">
        <f>[3]Demand!AB985</f>
        <v>15</v>
      </c>
      <c r="AA1152" s="592">
        <f>[3]Demand!AC985</f>
        <v>15</v>
      </c>
      <c r="AB1152" s="592">
        <f>[3]Demand!AD985</f>
        <v>15</v>
      </c>
      <c r="AC1152" s="355">
        <v>180</v>
      </c>
      <c r="AD1152" s="421"/>
      <c r="AI1152" s="32"/>
    </row>
    <row r="1153" spans="1:35" ht="10.7" customHeight="1">
      <c r="A1153" s="1">
        <f t="shared" si="1167"/>
        <v>2037</v>
      </c>
      <c r="B1153" s="592">
        <f>[3]Demand!C986</f>
        <v>15.01</v>
      </c>
      <c r="C1153" s="592">
        <f>[3]Demand!D986</f>
        <v>15.01</v>
      </c>
      <c r="D1153" s="592">
        <f>[3]Demand!E986</f>
        <v>15.01</v>
      </c>
      <c r="E1153" s="592">
        <f>[3]Demand!F986</f>
        <v>15.01</v>
      </c>
      <c r="F1153" s="592">
        <f>[3]Demand!G986</f>
        <v>15.01</v>
      </c>
      <c r="G1153" s="592">
        <f>[3]Demand!H986</f>
        <v>15.01</v>
      </c>
      <c r="H1153" s="592">
        <f>[3]Demand!I986</f>
        <v>15.01</v>
      </c>
      <c r="I1153" s="592">
        <f>[3]Demand!J986</f>
        <v>15.01</v>
      </c>
      <c r="J1153" s="592">
        <f>[3]Demand!K986</f>
        <v>15.01</v>
      </c>
      <c r="K1153" s="592">
        <f>[3]Demand!L986</f>
        <v>15.01</v>
      </c>
      <c r="L1153" s="592">
        <f>[3]Demand!M986</f>
        <v>15.01</v>
      </c>
      <c r="M1153" s="592">
        <f>[3]Demand!N986</f>
        <v>15.01</v>
      </c>
      <c r="N1153" s="25">
        <v>180</v>
      </c>
      <c r="P1153" s="1">
        <f t="shared" si="1168"/>
        <v>2037</v>
      </c>
      <c r="Q1153" s="592">
        <f>[3]Demand!S986</f>
        <v>15</v>
      </c>
      <c r="R1153" s="592">
        <f>[3]Demand!T986</f>
        <v>15</v>
      </c>
      <c r="S1153" s="592">
        <f>[3]Demand!U986</f>
        <v>15</v>
      </c>
      <c r="T1153" s="592">
        <f>[3]Demand!V986</f>
        <v>15</v>
      </c>
      <c r="U1153" s="592">
        <f>[3]Demand!W986</f>
        <v>15</v>
      </c>
      <c r="V1153" s="592">
        <f>[3]Demand!X986</f>
        <v>15</v>
      </c>
      <c r="W1153" s="592">
        <f>[3]Demand!Y986</f>
        <v>15</v>
      </c>
      <c r="X1153" s="592">
        <f>[3]Demand!Z986</f>
        <v>15</v>
      </c>
      <c r="Y1153" s="592">
        <f>[3]Demand!AA986</f>
        <v>15</v>
      </c>
      <c r="Z1153" s="592">
        <f>[3]Demand!AB986</f>
        <v>15</v>
      </c>
      <c r="AA1153" s="592">
        <f>[3]Demand!AC986</f>
        <v>15</v>
      </c>
      <c r="AB1153" s="592">
        <f>[3]Demand!AD986</f>
        <v>15</v>
      </c>
      <c r="AC1153" s="355">
        <v>180</v>
      </c>
      <c r="AD1153" s="421"/>
    </row>
    <row r="1154" spans="1:35" ht="10.7" customHeight="1">
      <c r="A1154" s="1">
        <f t="shared" si="1167"/>
        <v>2038</v>
      </c>
      <c r="B1154" s="592">
        <f>[3]Demand!C987</f>
        <v>15.01</v>
      </c>
      <c r="C1154" s="592">
        <f>[3]Demand!D987</f>
        <v>15.01</v>
      </c>
      <c r="D1154" s="592">
        <f>[3]Demand!E987</f>
        <v>15.01</v>
      </c>
      <c r="E1154" s="592">
        <f>[3]Demand!F987</f>
        <v>15.01</v>
      </c>
      <c r="F1154" s="592">
        <f>[3]Demand!G987</f>
        <v>15.01</v>
      </c>
      <c r="G1154" s="592">
        <f>[3]Demand!H987</f>
        <v>15.01</v>
      </c>
      <c r="H1154" s="592">
        <f>[3]Demand!I987</f>
        <v>15.01</v>
      </c>
      <c r="I1154" s="592">
        <f>[3]Demand!J987</f>
        <v>15.01</v>
      </c>
      <c r="J1154" s="592">
        <f>[3]Demand!K987</f>
        <v>15.01</v>
      </c>
      <c r="K1154" s="592">
        <f>[3]Demand!L987</f>
        <v>15.01</v>
      </c>
      <c r="L1154" s="592">
        <f>[3]Demand!M987</f>
        <v>15.01</v>
      </c>
      <c r="M1154" s="592">
        <f>[3]Demand!N987</f>
        <v>15.01</v>
      </c>
      <c r="N1154" s="25">
        <v>180</v>
      </c>
      <c r="P1154" s="1">
        <f t="shared" si="1168"/>
        <v>2038</v>
      </c>
      <c r="Q1154" s="592">
        <f>[3]Demand!S987</f>
        <v>15</v>
      </c>
      <c r="R1154" s="592">
        <f>[3]Demand!T987</f>
        <v>15</v>
      </c>
      <c r="S1154" s="592">
        <f>[3]Demand!U987</f>
        <v>15</v>
      </c>
      <c r="T1154" s="592">
        <f>[3]Demand!V987</f>
        <v>15</v>
      </c>
      <c r="U1154" s="592">
        <f>[3]Demand!W987</f>
        <v>15</v>
      </c>
      <c r="V1154" s="592">
        <f>[3]Demand!X987</f>
        <v>15</v>
      </c>
      <c r="W1154" s="592">
        <f>[3]Demand!Y987</f>
        <v>15</v>
      </c>
      <c r="X1154" s="592">
        <f>[3]Demand!Z987</f>
        <v>15</v>
      </c>
      <c r="Y1154" s="592">
        <f>[3]Demand!AA987</f>
        <v>15</v>
      </c>
      <c r="Z1154" s="592">
        <f>[3]Demand!AB987</f>
        <v>15</v>
      </c>
      <c r="AA1154" s="592">
        <f>[3]Demand!AC987</f>
        <v>15</v>
      </c>
      <c r="AB1154" s="592">
        <f>[3]Demand!AD987</f>
        <v>15</v>
      </c>
      <c r="AC1154" s="355">
        <v>180</v>
      </c>
      <c r="AD1154" s="421"/>
    </row>
    <row r="1155" spans="1:35" ht="10.7" customHeight="1">
      <c r="A1155" s="1">
        <f t="shared" si="1167"/>
        <v>2039</v>
      </c>
      <c r="B1155" s="592">
        <f>[3]Demand!C988</f>
        <v>15.01</v>
      </c>
      <c r="C1155" s="592">
        <f>[3]Demand!D988</f>
        <v>15.01</v>
      </c>
      <c r="D1155" s="592">
        <f>[3]Demand!E988</f>
        <v>15.01</v>
      </c>
      <c r="E1155" s="592">
        <f>[3]Demand!F988</f>
        <v>15.01</v>
      </c>
      <c r="F1155" s="592">
        <f>[3]Demand!G988</f>
        <v>15.01</v>
      </c>
      <c r="G1155" s="592">
        <f>[3]Demand!H988</f>
        <v>15.01</v>
      </c>
      <c r="H1155" s="592">
        <f>[3]Demand!I988</f>
        <v>15.01</v>
      </c>
      <c r="I1155" s="592">
        <f>[3]Demand!J988</f>
        <v>15.01</v>
      </c>
      <c r="J1155" s="592">
        <f>[3]Demand!K988</f>
        <v>15.01</v>
      </c>
      <c r="K1155" s="592">
        <f>[3]Demand!L988</f>
        <v>15.01</v>
      </c>
      <c r="L1155" s="592">
        <f>[3]Demand!M988</f>
        <v>15.01</v>
      </c>
      <c r="M1155" s="592">
        <f>[3]Demand!N988</f>
        <v>15.01</v>
      </c>
      <c r="N1155" s="25">
        <v>180</v>
      </c>
      <c r="P1155" s="1">
        <f t="shared" si="1168"/>
        <v>2039</v>
      </c>
      <c r="Q1155" s="592">
        <f>[3]Demand!S988</f>
        <v>15</v>
      </c>
      <c r="R1155" s="592">
        <f>[3]Demand!T988</f>
        <v>15</v>
      </c>
      <c r="S1155" s="592">
        <f>[3]Demand!U988</f>
        <v>15</v>
      </c>
      <c r="T1155" s="592">
        <f>[3]Demand!V988</f>
        <v>15</v>
      </c>
      <c r="U1155" s="592">
        <f>[3]Demand!W988</f>
        <v>15</v>
      </c>
      <c r="V1155" s="592">
        <f>[3]Demand!X988</f>
        <v>15</v>
      </c>
      <c r="W1155" s="592">
        <f>[3]Demand!Y988</f>
        <v>15</v>
      </c>
      <c r="X1155" s="592">
        <f>[3]Demand!Z988</f>
        <v>15</v>
      </c>
      <c r="Y1155" s="592">
        <f>[3]Demand!AA988</f>
        <v>15</v>
      </c>
      <c r="Z1155" s="592">
        <f>[3]Demand!AB988</f>
        <v>15</v>
      </c>
      <c r="AA1155" s="592">
        <f>[3]Demand!AC988</f>
        <v>15</v>
      </c>
      <c r="AB1155" s="592">
        <f>[3]Demand!AD988</f>
        <v>15</v>
      </c>
      <c r="AC1155" s="355">
        <v>180</v>
      </c>
      <c r="AD1155" s="421"/>
    </row>
    <row r="1156" spans="1:35" ht="10.7" customHeight="1">
      <c r="A1156" s="1">
        <f t="shared" si="1167"/>
        <v>2040</v>
      </c>
      <c r="B1156" s="592">
        <f>[3]Demand!C989</f>
        <v>15.01</v>
      </c>
      <c r="C1156" s="592">
        <f>[3]Demand!D989</f>
        <v>15.01</v>
      </c>
      <c r="D1156" s="592">
        <f>[3]Demand!E989</f>
        <v>15.01</v>
      </c>
      <c r="E1156" s="592">
        <f>[3]Demand!F989</f>
        <v>15.01</v>
      </c>
      <c r="F1156" s="592">
        <f>[3]Demand!G989</f>
        <v>15.01</v>
      </c>
      <c r="G1156" s="592">
        <f>[3]Demand!H989</f>
        <v>15.01</v>
      </c>
      <c r="H1156" s="592">
        <f>[3]Demand!I989</f>
        <v>15.01</v>
      </c>
      <c r="I1156" s="592">
        <f>[3]Demand!J989</f>
        <v>15.01</v>
      </c>
      <c r="J1156" s="592">
        <f>[3]Demand!K989</f>
        <v>15.01</v>
      </c>
      <c r="K1156" s="592">
        <f>[3]Demand!L989</f>
        <v>15.01</v>
      </c>
      <c r="L1156" s="592">
        <f>[3]Demand!M989</f>
        <v>15.01</v>
      </c>
      <c r="M1156" s="592">
        <f>[3]Demand!N989</f>
        <v>15.01</v>
      </c>
      <c r="N1156" s="25">
        <v>180</v>
      </c>
      <c r="P1156" s="1">
        <f t="shared" si="1168"/>
        <v>2040</v>
      </c>
      <c r="Q1156" s="592">
        <f>[3]Demand!S989</f>
        <v>15</v>
      </c>
      <c r="R1156" s="592">
        <f>[3]Demand!T989</f>
        <v>15</v>
      </c>
      <c r="S1156" s="592">
        <f>[3]Demand!U989</f>
        <v>15</v>
      </c>
      <c r="T1156" s="592">
        <f>[3]Demand!V989</f>
        <v>15</v>
      </c>
      <c r="U1156" s="592">
        <f>[3]Demand!W989</f>
        <v>15</v>
      </c>
      <c r="V1156" s="592">
        <f>[3]Demand!X989</f>
        <v>15</v>
      </c>
      <c r="W1156" s="592">
        <f>[3]Demand!Y989</f>
        <v>15</v>
      </c>
      <c r="X1156" s="592">
        <f>[3]Demand!Z989</f>
        <v>15</v>
      </c>
      <c r="Y1156" s="592">
        <f>[3]Demand!AA989</f>
        <v>15</v>
      </c>
      <c r="Z1156" s="592">
        <f>[3]Demand!AB989</f>
        <v>15</v>
      </c>
      <c r="AA1156" s="592">
        <f>[3]Demand!AC989</f>
        <v>15</v>
      </c>
      <c r="AB1156" s="592">
        <f>[3]Demand!AD989</f>
        <v>15</v>
      </c>
      <c r="AC1156" s="355">
        <v>180</v>
      </c>
      <c r="AD1156" s="416"/>
      <c r="AH1156" s="36"/>
    </row>
    <row r="1157" spans="1:35" ht="10.7" customHeight="1">
      <c r="A1157" s="1">
        <f t="shared" si="1167"/>
        <v>2041</v>
      </c>
      <c r="P1157" s="1">
        <f t="shared" si="1168"/>
        <v>2041</v>
      </c>
      <c r="Q1157" s="592">
        <f>[3]Demand!S990</f>
        <v>15</v>
      </c>
      <c r="AD1157" s="416"/>
      <c r="AI1157" s="49"/>
    </row>
    <row r="1158" spans="1:35" ht="10.7" customHeight="1">
      <c r="A1158" s="1">
        <f t="shared" si="1167"/>
        <v>2042</v>
      </c>
      <c r="P1158" s="1">
        <f t="shared" si="1168"/>
        <v>2042</v>
      </c>
      <c r="AD1158" s="416"/>
      <c r="AH1158" s="49"/>
      <c r="AI1158" s="259"/>
    </row>
    <row r="1159" spans="1:35" ht="10.7" customHeight="1">
      <c r="A1159" s="1">
        <f t="shared" si="1167"/>
        <v>2043</v>
      </c>
      <c r="P1159" s="1">
        <f t="shared" si="1168"/>
        <v>2043</v>
      </c>
      <c r="AD1159" s="416"/>
      <c r="AH1159" s="237"/>
      <c r="AI1159" s="49"/>
    </row>
    <row r="1160" spans="1:35" ht="10.7" customHeight="1">
      <c r="A1160" s="1">
        <f t="shared" si="1167"/>
        <v>2044</v>
      </c>
      <c r="P1160" s="1">
        <f t="shared" si="1168"/>
        <v>2044</v>
      </c>
      <c r="AD1160" s="416"/>
      <c r="AH1160" s="262"/>
    </row>
    <row r="1161" spans="1:35" ht="10.7" customHeight="1">
      <c r="A1161" s="1">
        <f t="shared" si="1167"/>
        <v>2045</v>
      </c>
      <c r="P1161" s="1">
        <f t="shared" si="1168"/>
        <v>2045</v>
      </c>
      <c r="AD1161" s="416"/>
    </row>
    <row r="1162" spans="1:35" ht="14.25" customHeight="1">
      <c r="A1162" s="417"/>
      <c r="B1162" s="417"/>
      <c r="C1162" s="417"/>
      <c r="D1162" s="417"/>
      <c r="E1162" s="417"/>
      <c r="F1162" s="417"/>
      <c r="G1162" s="417"/>
      <c r="H1162" s="417"/>
      <c r="I1162" s="417"/>
      <c r="J1162" s="417"/>
      <c r="K1162" s="417"/>
      <c r="L1162" s="417"/>
      <c r="M1162" s="417"/>
      <c r="N1162" s="417"/>
      <c r="O1162" s="416"/>
      <c r="P1162" s="418"/>
      <c r="Q1162" s="416"/>
      <c r="R1162" s="416"/>
      <c r="S1162" s="416"/>
      <c r="T1162" s="416"/>
      <c r="U1162" s="416"/>
      <c r="V1162" s="416"/>
      <c r="W1162" s="416"/>
      <c r="X1162" s="416"/>
      <c r="Y1162" s="416"/>
      <c r="Z1162" s="416"/>
      <c r="AA1162" s="416"/>
      <c r="AB1162" s="416"/>
      <c r="AC1162" s="416"/>
    </row>
    <row r="1163" spans="1:35" ht="13.5">
      <c r="A1163" s="417"/>
      <c r="C1163" s="440"/>
      <c r="N1163" s="417"/>
      <c r="O1163" s="433"/>
      <c r="P1163" s="418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35" ht="14.25" customHeight="1">
      <c r="A1164" s="442" t="s">
        <v>159</v>
      </c>
      <c r="F1164" s="442" t="s">
        <v>147</v>
      </c>
      <c r="J1164" s="456"/>
      <c r="N1164" s="449" t="s">
        <v>143</v>
      </c>
      <c r="O1164" s="450"/>
      <c r="P1164" s="442" t="str">
        <f>A1164&amp;"         (ONE MONTH BILLING LAG)"</f>
        <v>10 - 560 MT. DORA MW         (ONE MONTH BILLING LAG)</v>
      </c>
      <c r="Q1164" s="435"/>
      <c r="R1164" s="435"/>
      <c r="S1164" s="436"/>
      <c r="T1164" s="436"/>
      <c r="AC1164" s="449" t="s">
        <v>132</v>
      </c>
    </row>
    <row r="1165" spans="1:35" ht="10.7" customHeight="1">
      <c r="A1165" s="451" t="s">
        <v>2</v>
      </c>
      <c r="B1165" s="260" t="s">
        <v>3</v>
      </c>
      <c r="C1165" s="260" t="s">
        <v>4</v>
      </c>
      <c r="D1165" s="260" t="s">
        <v>5</v>
      </c>
      <c r="E1165" s="260" t="s">
        <v>6</v>
      </c>
      <c r="F1165" s="260" t="s">
        <v>7</v>
      </c>
      <c r="G1165" s="260" t="s">
        <v>8</v>
      </c>
      <c r="H1165" s="260" t="s">
        <v>9</v>
      </c>
      <c r="I1165" s="260" t="s">
        <v>10</v>
      </c>
      <c r="J1165" s="260" t="s">
        <v>11</v>
      </c>
      <c r="K1165" s="260" t="s">
        <v>12</v>
      </c>
      <c r="L1165" s="260" t="s">
        <v>13</v>
      </c>
      <c r="M1165" s="260" t="s">
        <v>14</v>
      </c>
      <c r="N1165" s="452" t="s">
        <v>146</v>
      </c>
      <c r="O1165" s="453"/>
      <c r="P1165" s="451" t="s">
        <v>2</v>
      </c>
      <c r="Q1165" s="260" t="s">
        <v>3</v>
      </c>
      <c r="R1165" s="260" t="s">
        <v>4</v>
      </c>
      <c r="S1165" s="260" t="s">
        <v>5</v>
      </c>
      <c r="T1165" s="260" t="s">
        <v>6</v>
      </c>
      <c r="U1165" s="260" t="s">
        <v>7</v>
      </c>
      <c r="V1165" s="260" t="s">
        <v>8</v>
      </c>
      <c r="W1165" s="260" t="s">
        <v>9</v>
      </c>
      <c r="X1165" s="260" t="s">
        <v>10</v>
      </c>
      <c r="Y1165" s="260" t="s">
        <v>11</v>
      </c>
      <c r="Z1165" s="260" t="s">
        <v>12</v>
      </c>
      <c r="AA1165" s="260" t="s">
        <v>13</v>
      </c>
      <c r="AB1165" s="260" t="s">
        <v>14</v>
      </c>
      <c r="AC1165" s="452" t="s">
        <v>93</v>
      </c>
    </row>
    <row r="1166" spans="1:35" ht="10.7" customHeight="1">
      <c r="A1166" s="1">
        <f>A1126</f>
        <v>2010</v>
      </c>
      <c r="B1166" s="455">
        <v>24.771999999999998</v>
      </c>
      <c r="C1166" s="455">
        <v>18.260999999999999</v>
      </c>
      <c r="D1166" s="455">
        <v>16.991</v>
      </c>
      <c r="E1166" s="455">
        <v>13.433999999999999</v>
      </c>
      <c r="F1166" s="455">
        <v>19.401</v>
      </c>
      <c r="G1166" s="455">
        <v>21.940999999999999</v>
      </c>
      <c r="H1166" s="455">
        <v>21.300999999999998</v>
      </c>
      <c r="I1166" s="455">
        <v>21.353999999999999</v>
      </c>
      <c r="J1166" s="455">
        <v>20.204000000000001</v>
      </c>
      <c r="K1166" s="455">
        <v>18.04</v>
      </c>
      <c r="L1166" s="455">
        <v>13.224</v>
      </c>
      <c r="M1166" s="455">
        <v>20.6</v>
      </c>
      <c r="N1166" s="312">
        <f t="shared" ref="N1166:N1186" si="1170">MAX(B1166:M1166)</f>
        <v>24.771999999999998</v>
      </c>
      <c r="O1166" s="454"/>
      <c r="P1166" s="1">
        <f>A1166</f>
        <v>2010</v>
      </c>
      <c r="Q1166" s="437">
        <v>15.71</v>
      </c>
      <c r="R1166" s="437">
        <v>25.395</v>
      </c>
      <c r="S1166" s="437">
        <v>19.3</v>
      </c>
      <c r="T1166" s="437">
        <v>17.353000000000002</v>
      </c>
      <c r="U1166" s="437">
        <v>14.176</v>
      </c>
      <c r="V1166" s="437">
        <v>20.143000000000001</v>
      </c>
      <c r="W1166" s="437">
        <v>23.385000000000002</v>
      </c>
      <c r="X1166" s="437">
        <v>22.934000000000001</v>
      </c>
      <c r="Y1166" s="437">
        <v>22.978000000000002</v>
      </c>
      <c r="Z1166" s="437">
        <v>21.347000000000001</v>
      </c>
      <c r="AA1166" s="437">
        <v>18.808</v>
      </c>
      <c r="AB1166" s="437">
        <v>14.058999999999999</v>
      </c>
      <c r="AC1166" s="312">
        <f t="shared" ref="AC1166:AC1186" si="1171">SUM(Q1166:AB1166)</f>
        <v>235.58800000000002</v>
      </c>
    </row>
    <row r="1167" spans="1:35" ht="10.7" customHeight="1">
      <c r="A1167" s="1">
        <f t="shared" ref="A1167:A1201" si="1172">A1127</f>
        <v>2011</v>
      </c>
      <c r="B1167" s="481">
        <v>23</v>
      </c>
      <c r="C1167" s="481">
        <v>22</v>
      </c>
      <c r="D1167" s="481">
        <v>16</v>
      </c>
      <c r="E1167" s="481">
        <v>12</v>
      </c>
      <c r="F1167" s="481">
        <v>18</v>
      </c>
      <c r="G1167" s="481">
        <v>18</v>
      </c>
      <c r="H1167" s="481">
        <v>20</v>
      </c>
      <c r="I1167" s="481">
        <v>20</v>
      </c>
      <c r="J1167" s="481">
        <v>20</v>
      </c>
      <c r="K1167" s="481">
        <v>18</v>
      </c>
      <c r="L1167" s="481">
        <v>13</v>
      </c>
      <c r="M1167" s="481">
        <v>16</v>
      </c>
      <c r="N1167" s="312">
        <f t="shared" si="1170"/>
        <v>23</v>
      </c>
      <c r="O1167" s="454"/>
      <c r="P1167" s="1">
        <f t="shared" ref="P1167:P1201" si="1173">A1167</f>
        <v>2011</v>
      </c>
      <c r="Q1167" s="437">
        <v>23.468</v>
      </c>
      <c r="R1167" s="437">
        <v>22.4</v>
      </c>
      <c r="S1167" s="495">
        <v>22</v>
      </c>
      <c r="T1167" s="495">
        <v>16</v>
      </c>
      <c r="U1167" s="495">
        <v>13</v>
      </c>
      <c r="V1167" s="495">
        <v>18</v>
      </c>
      <c r="W1167" s="495">
        <v>19</v>
      </c>
      <c r="X1167" s="495">
        <v>20</v>
      </c>
      <c r="Y1167" s="495">
        <v>20</v>
      </c>
      <c r="Z1167" s="495">
        <v>20</v>
      </c>
      <c r="AA1167" s="495">
        <v>18</v>
      </c>
      <c r="AB1167" s="495">
        <v>14</v>
      </c>
      <c r="AC1167" s="312">
        <f t="shared" si="1171"/>
        <v>225.86799999999999</v>
      </c>
    </row>
    <row r="1168" spans="1:35" ht="10.7" customHeight="1">
      <c r="A1168" s="1">
        <f t="shared" si="1172"/>
        <v>2012</v>
      </c>
      <c r="B1168" s="205">
        <f>[1]MW!C1122</f>
        <v>19</v>
      </c>
      <c r="C1168" s="205">
        <f>[1]MW!D1122</f>
        <v>18</v>
      </c>
      <c r="D1168" s="205">
        <f>[1]MW!E1122</f>
        <v>15</v>
      </c>
      <c r="E1168" s="205">
        <f>[1]MW!F1122</f>
        <v>16</v>
      </c>
      <c r="F1168" s="560">
        <f>[1]MW!G1122</f>
        <v>18</v>
      </c>
      <c r="G1168" s="560">
        <f>[1]MW!H1122</f>
        <v>19</v>
      </c>
      <c r="H1168" s="560">
        <f>[1]MW!I1122</f>
        <v>20</v>
      </c>
      <c r="I1168" s="560">
        <f>[1]MW!J1122</f>
        <v>20</v>
      </c>
      <c r="J1168" s="560">
        <f>[1]MW!K1122</f>
        <v>20</v>
      </c>
      <c r="K1168" s="560">
        <f>[1]MW!L1122</f>
        <v>18</v>
      </c>
      <c r="L1168" s="560">
        <f>[1]MW!M1122</f>
        <v>13</v>
      </c>
      <c r="M1168" s="560">
        <f>[1]MW!N1122</f>
        <v>16</v>
      </c>
      <c r="N1168" s="312">
        <f t="shared" si="1170"/>
        <v>20</v>
      </c>
      <c r="O1168" s="454"/>
      <c r="P1168" s="1">
        <f t="shared" si="1173"/>
        <v>2012</v>
      </c>
      <c r="Q1168" s="205">
        <f>[1]MW!S1122</f>
        <v>12</v>
      </c>
      <c r="R1168" s="205">
        <f>[1]MW!T1122</f>
        <v>19</v>
      </c>
      <c r="S1168" s="205">
        <f>[1]MW!U1122</f>
        <v>18</v>
      </c>
      <c r="T1168" s="205">
        <f>[1]MW!V1122</f>
        <v>15</v>
      </c>
      <c r="U1168" s="205">
        <f>[1]MW!W1122</f>
        <v>17</v>
      </c>
      <c r="V1168" s="560">
        <f>[1]MW!X1122</f>
        <v>19</v>
      </c>
      <c r="W1168" s="560">
        <f>[1]MW!Y1122</f>
        <v>19</v>
      </c>
      <c r="X1168" s="560">
        <f>[1]MW!Z1122</f>
        <v>20</v>
      </c>
      <c r="Y1168" s="560">
        <f>[1]MW!AA1122</f>
        <v>21</v>
      </c>
      <c r="Z1168" s="560">
        <f>[1]MW!AB1122</f>
        <v>21</v>
      </c>
      <c r="AA1168" s="560">
        <f>[1]MW!AC1122</f>
        <v>19</v>
      </c>
      <c r="AB1168" s="560">
        <f>[1]MW!AD1122</f>
        <v>14</v>
      </c>
      <c r="AC1168" s="312">
        <f t="shared" si="1171"/>
        <v>214</v>
      </c>
    </row>
    <row r="1169" spans="1:29" ht="10.7" customHeight="1">
      <c r="A1169" s="1">
        <f t="shared" si="1172"/>
        <v>2013</v>
      </c>
      <c r="B1169" s="560">
        <f>[3]Demand!C1162</f>
        <v>23.59</v>
      </c>
      <c r="C1169" s="560">
        <f>[3]Demand!D1162</f>
        <v>18.77</v>
      </c>
      <c r="D1169" s="560">
        <f>[3]Demand!E1162</f>
        <v>14.01</v>
      </c>
      <c r="E1169" s="560">
        <f>[3]Demand!F1162</f>
        <v>16.62</v>
      </c>
      <c r="F1169" s="560">
        <f>[3]Demand!G1162</f>
        <v>18.38</v>
      </c>
      <c r="G1169" s="560">
        <f>[3]Demand!H1162</f>
        <v>18.55</v>
      </c>
      <c r="H1169" s="560">
        <f>[3]Demand!I1162</f>
        <v>19.79</v>
      </c>
      <c r="I1169" s="560">
        <f>[3]Demand!J1162</f>
        <v>20.010000000000002</v>
      </c>
      <c r="J1169" s="560">
        <f>[3]Demand!K1162</f>
        <v>19.87</v>
      </c>
      <c r="K1169" s="560">
        <f>[3]Demand!L1162</f>
        <v>17.86</v>
      </c>
      <c r="L1169" s="560">
        <f>[3]Demand!M1162</f>
        <v>13.35</v>
      </c>
      <c r="M1169" s="560">
        <f>[3]Demand!N1162</f>
        <v>16.32</v>
      </c>
      <c r="N1169" s="312">
        <f t="shared" si="1170"/>
        <v>23.59</v>
      </c>
      <c r="O1169" s="454"/>
      <c r="P1169" s="1">
        <f t="shared" si="1173"/>
        <v>2013</v>
      </c>
      <c r="Q1169" s="560">
        <f>[3]Demand!S1162</f>
        <v>16.5</v>
      </c>
      <c r="R1169" s="560">
        <f>[3]Demand!T1162</f>
        <v>23.84</v>
      </c>
      <c r="S1169" s="560">
        <f>[3]Demand!U1162</f>
        <v>18.93</v>
      </c>
      <c r="T1169" s="560">
        <f>[3]Demand!V1162</f>
        <v>14.12</v>
      </c>
      <c r="U1169" s="560">
        <f>[3]Demand!W1162</f>
        <v>17.13</v>
      </c>
      <c r="V1169" s="560">
        <f>[3]Demand!X1162</f>
        <v>18.63</v>
      </c>
      <c r="W1169" s="560">
        <f>[3]Demand!Y1162</f>
        <v>19.329999999999998</v>
      </c>
      <c r="X1169" s="560">
        <f>[3]Demand!Z1162</f>
        <v>20.329999999999998</v>
      </c>
      <c r="Y1169" s="560">
        <f>[3]Demand!AA1162</f>
        <v>20.63</v>
      </c>
      <c r="Z1169" s="560">
        <f>[3]Demand!AB1162</f>
        <v>20.53</v>
      </c>
      <c r="AA1169" s="560">
        <f>[3]Demand!AC1162</f>
        <v>18.53</v>
      </c>
      <c r="AB1169" s="560">
        <f>[3]Demand!AD1162</f>
        <v>13.82</v>
      </c>
      <c r="AC1169" s="312">
        <f t="shared" si="1171"/>
        <v>222.32</v>
      </c>
    </row>
    <row r="1170" spans="1:29" ht="10.7" customHeight="1">
      <c r="A1170" s="1">
        <f t="shared" si="1172"/>
        <v>2014</v>
      </c>
      <c r="B1170" s="560">
        <f>[3]Demand!C1163</f>
        <v>23.63</v>
      </c>
      <c r="C1170" s="560">
        <f>[3]Demand!D1163</f>
        <v>18.8</v>
      </c>
      <c r="D1170" s="560">
        <f>[3]Demand!E1163</f>
        <v>14.03</v>
      </c>
      <c r="E1170" s="560">
        <f>[3]Demand!F1163</f>
        <v>16.649999999999999</v>
      </c>
      <c r="F1170" s="560">
        <f>[3]Demand!G1163</f>
        <v>18.41</v>
      </c>
      <c r="G1170" s="560">
        <f>[3]Demand!H1163</f>
        <v>18.57</v>
      </c>
      <c r="H1170" s="560">
        <f>[3]Demand!I1163</f>
        <v>19.82</v>
      </c>
      <c r="I1170" s="560">
        <f>[3]Demand!J1163</f>
        <v>20.04</v>
      </c>
      <c r="J1170" s="560">
        <f>[3]Demand!K1163</f>
        <v>19.899999999999999</v>
      </c>
      <c r="K1170" s="560">
        <f>[3]Demand!L1163</f>
        <v>17.89</v>
      </c>
      <c r="L1170" s="560">
        <f>[3]Demand!M1163</f>
        <v>13.37</v>
      </c>
      <c r="M1170" s="560">
        <f>[3]Demand!N1163</f>
        <v>16.350000000000001</v>
      </c>
      <c r="N1170" s="312">
        <f t="shared" si="1170"/>
        <v>23.63</v>
      </c>
      <c r="O1170" s="454"/>
      <c r="P1170" s="1">
        <f t="shared" si="1173"/>
        <v>2014</v>
      </c>
      <c r="Q1170" s="560">
        <f>[3]Demand!S1163</f>
        <v>16.53</v>
      </c>
      <c r="R1170" s="560">
        <f>[3]Demand!T1163</f>
        <v>23.87</v>
      </c>
      <c r="S1170" s="560">
        <f>[3]Demand!U1163</f>
        <v>18.96</v>
      </c>
      <c r="T1170" s="560">
        <f>[3]Demand!V1163</f>
        <v>14.14</v>
      </c>
      <c r="U1170" s="560">
        <f>[3]Demand!W1163</f>
        <v>17.149999999999999</v>
      </c>
      <c r="V1170" s="560">
        <f>[3]Demand!X1163</f>
        <v>18.66</v>
      </c>
      <c r="W1170" s="560">
        <f>[3]Demand!Y1163</f>
        <v>19.36</v>
      </c>
      <c r="X1170" s="560">
        <f>[3]Demand!Z1163</f>
        <v>20.36</v>
      </c>
      <c r="Y1170" s="560">
        <f>[3]Demand!AA1163</f>
        <v>20.66</v>
      </c>
      <c r="Z1170" s="560">
        <f>[3]Demand!AB1163</f>
        <v>20.56</v>
      </c>
      <c r="AA1170" s="560">
        <f>[3]Demand!AC1163</f>
        <v>18.559999999999999</v>
      </c>
      <c r="AB1170" s="560">
        <f>[3]Demand!AD1163</f>
        <v>13.84</v>
      </c>
      <c r="AC1170" s="312">
        <f t="shared" si="1171"/>
        <v>222.65000000000003</v>
      </c>
    </row>
    <row r="1171" spans="1:29" ht="10.7" customHeight="1">
      <c r="A1171" s="1">
        <f t="shared" si="1172"/>
        <v>2015</v>
      </c>
      <c r="B1171" s="560">
        <f>[3]Demand!C1164</f>
        <v>23.67</v>
      </c>
      <c r="C1171" s="560">
        <f>[3]Demand!D1164</f>
        <v>18.829999999999998</v>
      </c>
      <c r="D1171" s="560">
        <f>[3]Demand!E1164</f>
        <v>14.05</v>
      </c>
      <c r="E1171" s="560">
        <f>[3]Demand!F1164</f>
        <v>16.670000000000002</v>
      </c>
      <c r="F1171" s="560">
        <f>[3]Demand!G1164</f>
        <v>18.440000000000001</v>
      </c>
      <c r="G1171" s="560">
        <f>[3]Demand!H1164</f>
        <v>18.600000000000001</v>
      </c>
      <c r="H1171" s="560">
        <f>[3]Demand!I1164</f>
        <v>19.850000000000001</v>
      </c>
      <c r="I1171" s="560">
        <f>[3]Demand!J1164</f>
        <v>20.07</v>
      </c>
      <c r="J1171" s="560">
        <f>[3]Demand!K1164</f>
        <v>19.93</v>
      </c>
      <c r="K1171" s="560">
        <f>[3]Demand!L1164</f>
        <v>17.920000000000002</v>
      </c>
      <c r="L1171" s="560">
        <f>[3]Demand!M1164</f>
        <v>13.39</v>
      </c>
      <c r="M1171" s="560">
        <f>[3]Demand!N1164</f>
        <v>16.37</v>
      </c>
      <c r="N1171" s="312">
        <f t="shared" si="1170"/>
        <v>23.67</v>
      </c>
      <c r="O1171" s="454"/>
      <c r="P1171" s="1">
        <f t="shared" si="1173"/>
        <v>2015</v>
      </c>
      <c r="Q1171" s="560">
        <f>[3]Demand!S1164</f>
        <v>16.55</v>
      </c>
      <c r="R1171" s="560">
        <f>[3]Demand!T1164</f>
        <v>23.91</v>
      </c>
      <c r="S1171" s="560">
        <f>[3]Demand!U1164</f>
        <v>18.989999999999998</v>
      </c>
      <c r="T1171" s="560">
        <f>[3]Demand!V1164</f>
        <v>14.16</v>
      </c>
      <c r="U1171" s="560">
        <f>[3]Demand!W1164</f>
        <v>17.18</v>
      </c>
      <c r="V1171" s="560">
        <f>[3]Demand!X1164</f>
        <v>18.68</v>
      </c>
      <c r="W1171" s="560">
        <f>[3]Demand!Y1164</f>
        <v>19.39</v>
      </c>
      <c r="X1171" s="560">
        <f>[3]Demand!Z1164</f>
        <v>20.39</v>
      </c>
      <c r="Y1171" s="560">
        <f>[3]Demand!AA1164</f>
        <v>20.69</v>
      </c>
      <c r="Z1171" s="560">
        <f>[3]Demand!AB1164</f>
        <v>20.59</v>
      </c>
      <c r="AA1171" s="560">
        <f>[3]Demand!AC1164</f>
        <v>18.579999999999998</v>
      </c>
      <c r="AB1171" s="560">
        <f>[3]Demand!AD1164</f>
        <v>13.86</v>
      </c>
      <c r="AC1171" s="312">
        <f t="shared" si="1171"/>
        <v>222.97000000000003</v>
      </c>
    </row>
    <row r="1172" spans="1:29" ht="10.7" customHeight="1">
      <c r="A1172" s="1">
        <f t="shared" si="1172"/>
        <v>2016</v>
      </c>
      <c r="B1172" s="560">
        <f>[3]Demand!C1165</f>
        <v>23.7</v>
      </c>
      <c r="C1172" s="560">
        <f>[3]Demand!D1165</f>
        <v>18.86</v>
      </c>
      <c r="D1172" s="560">
        <f>[3]Demand!E1165</f>
        <v>14.07</v>
      </c>
      <c r="E1172" s="560">
        <f>[3]Demand!F1165</f>
        <v>16.7</v>
      </c>
      <c r="F1172" s="560">
        <f>[3]Demand!G1165</f>
        <v>18.47</v>
      </c>
      <c r="G1172" s="560">
        <f>[3]Demand!H1165</f>
        <v>18.63</v>
      </c>
      <c r="H1172" s="560">
        <f>[3]Demand!I1165</f>
        <v>19.88</v>
      </c>
      <c r="I1172" s="560">
        <f>[3]Demand!J1165</f>
        <v>20.100000000000001</v>
      </c>
      <c r="J1172" s="560">
        <f>[3]Demand!K1165</f>
        <v>19.96</v>
      </c>
      <c r="K1172" s="560">
        <f>[3]Demand!L1165</f>
        <v>17.940000000000001</v>
      </c>
      <c r="L1172" s="560">
        <f>[3]Demand!M1165</f>
        <v>13.41</v>
      </c>
      <c r="M1172" s="560">
        <f>[3]Demand!N1165</f>
        <v>16.399999999999999</v>
      </c>
      <c r="N1172" s="312">
        <f t="shared" si="1170"/>
        <v>23.7</v>
      </c>
      <c r="O1172" s="454"/>
      <c r="P1172" s="1">
        <f t="shared" si="1173"/>
        <v>2016</v>
      </c>
      <c r="Q1172" s="560">
        <f>[3]Demand!S1165</f>
        <v>16.579999999999998</v>
      </c>
      <c r="R1172" s="560">
        <f>[3]Demand!T1165</f>
        <v>23.94</v>
      </c>
      <c r="S1172" s="560">
        <f>[3]Demand!U1165</f>
        <v>19.010000000000002</v>
      </c>
      <c r="T1172" s="560">
        <f>[3]Demand!V1165</f>
        <v>14.19</v>
      </c>
      <c r="U1172" s="560">
        <f>[3]Demand!W1165</f>
        <v>17.2</v>
      </c>
      <c r="V1172" s="560">
        <f>[3]Demand!X1165</f>
        <v>18.71</v>
      </c>
      <c r="W1172" s="560">
        <f>[3]Demand!Y1165</f>
        <v>19.420000000000002</v>
      </c>
      <c r="X1172" s="560">
        <f>[3]Demand!Z1165</f>
        <v>20.420000000000002</v>
      </c>
      <c r="Y1172" s="560">
        <f>[3]Demand!AA1165</f>
        <v>20.72</v>
      </c>
      <c r="Z1172" s="560">
        <f>[3]Demand!AB1165</f>
        <v>20.62</v>
      </c>
      <c r="AA1172" s="560">
        <f>[3]Demand!AC1165</f>
        <v>18.61</v>
      </c>
      <c r="AB1172" s="560">
        <f>[3]Demand!AD1165</f>
        <v>13.88</v>
      </c>
      <c r="AC1172" s="312">
        <f t="shared" si="1171"/>
        <v>223.3</v>
      </c>
    </row>
    <row r="1173" spans="1:29" ht="10.7" customHeight="1">
      <c r="A1173" s="1">
        <f t="shared" si="1172"/>
        <v>2017</v>
      </c>
      <c r="B1173" s="560">
        <f>[3]Demand!C1166</f>
        <v>0</v>
      </c>
      <c r="C1173" s="560">
        <f>[3]Demand!D1166</f>
        <v>0</v>
      </c>
      <c r="D1173" s="560">
        <f>[3]Demand!E1166</f>
        <v>0</v>
      </c>
      <c r="E1173" s="560">
        <f>[3]Demand!F1166</f>
        <v>0</v>
      </c>
      <c r="F1173" s="560">
        <f>[3]Demand!G1166</f>
        <v>0</v>
      </c>
      <c r="G1173" s="560">
        <f>[3]Demand!H1166</f>
        <v>0</v>
      </c>
      <c r="H1173" s="560">
        <f>[3]Demand!I1166</f>
        <v>0</v>
      </c>
      <c r="I1173" s="560">
        <f>[3]Demand!J1166</f>
        <v>0</v>
      </c>
      <c r="J1173" s="560">
        <f>[3]Demand!K1166</f>
        <v>0</v>
      </c>
      <c r="K1173" s="560">
        <f>[3]Demand!L1166</f>
        <v>0</v>
      </c>
      <c r="L1173" s="560">
        <f>[3]Demand!M1166</f>
        <v>0</v>
      </c>
      <c r="M1173" s="560">
        <f>[3]Demand!N1166</f>
        <v>0</v>
      </c>
      <c r="N1173" s="312">
        <f t="shared" si="1170"/>
        <v>0</v>
      </c>
      <c r="O1173" s="454"/>
      <c r="P1173" s="1">
        <f t="shared" si="1173"/>
        <v>2017</v>
      </c>
      <c r="Q1173" s="560">
        <f>[3]Demand!S1166</f>
        <v>16.600000000000001</v>
      </c>
      <c r="R1173" s="560">
        <f>[3]Demand!T1166</f>
        <v>0</v>
      </c>
      <c r="S1173" s="560">
        <f>[3]Demand!U1166</f>
        <v>0</v>
      </c>
      <c r="T1173" s="560">
        <f>[3]Demand!V1166</f>
        <v>0</v>
      </c>
      <c r="U1173" s="560">
        <f>[3]Demand!W1166</f>
        <v>0</v>
      </c>
      <c r="V1173" s="560">
        <f>[3]Demand!X1166</f>
        <v>0</v>
      </c>
      <c r="W1173" s="560">
        <f>[3]Demand!Y1166</f>
        <v>0</v>
      </c>
      <c r="X1173" s="560">
        <f>[3]Demand!Z1166</f>
        <v>0</v>
      </c>
      <c r="Y1173" s="560">
        <f>[3]Demand!AA1166</f>
        <v>0</v>
      </c>
      <c r="Z1173" s="560">
        <f>[3]Demand!AB1166</f>
        <v>0</v>
      </c>
      <c r="AA1173" s="560">
        <f>[3]Demand!AC1166</f>
        <v>0</v>
      </c>
      <c r="AB1173" s="560">
        <f>[3]Demand!AD1166</f>
        <v>0</v>
      </c>
      <c r="AC1173" s="312">
        <f t="shared" si="1171"/>
        <v>16.600000000000001</v>
      </c>
    </row>
    <row r="1174" spans="1:29" ht="10.7" customHeight="1">
      <c r="A1174" s="1">
        <f t="shared" si="1172"/>
        <v>2018</v>
      </c>
      <c r="B1174" s="390">
        <v>0</v>
      </c>
      <c r="C1174" s="390">
        <v>0</v>
      </c>
      <c r="D1174" s="390">
        <v>0</v>
      </c>
      <c r="E1174" s="390">
        <v>0</v>
      </c>
      <c r="F1174" s="390">
        <v>0</v>
      </c>
      <c r="G1174" s="390">
        <v>0</v>
      </c>
      <c r="H1174" s="390">
        <v>0</v>
      </c>
      <c r="I1174" s="390">
        <v>0</v>
      </c>
      <c r="J1174" s="390">
        <v>0</v>
      </c>
      <c r="K1174" s="390">
        <v>0</v>
      </c>
      <c r="L1174" s="390">
        <v>0</v>
      </c>
      <c r="M1174" s="390">
        <v>0</v>
      </c>
      <c r="N1174" s="312">
        <f t="shared" si="1170"/>
        <v>0</v>
      </c>
      <c r="O1174" s="454"/>
      <c r="P1174" s="1">
        <f t="shared" si="1173"/>
        <v>2018</v>
      </c>
      <c r="Q1174" s="390">
        <v>0</v>
      </c>
      <c r="R1174" s="390">
        <v>0</v>
      </c>
      <c r="S1174" s="390">
        <v>0</v>
      </c>
      <c r="T1174" s="390">
        <v>0</v>
      </c>
      <c r="U1174" s="390">
        <v>0</v>
      </c>
      <c r="V1174" s="390">
        <v>0</v>
      </c>
      <c r="W1174" s="390">
        <v>0</v>
      </c>
      <c r="X1174" s="390">
        <v>0</v>
      </c>
      <c r="Y1174" s="390">
        <v>0</v>
      </c>
      <c r="Z1174" s="390">
        <v>0</v>
      </c>
      <c r="AA1174" s="390">
        <v>0</v>
      </c>
      <c r="AB1174" s="390">
        <v>0</v>
      </c>
      <c r="AC1174" s="312">
        <f t="shared" si="1171"/>
        <v>0</v>
      </c>
    </row>
    <row r="1175" spans="1:29" ht="10.7" customHeight="1">
      <c r="A1175" s="1">
        <f t="shared" si="1172"/>
        <v>2019</v>
      </c>
      <c r="B1175" s="390">
        <v>0</v>
      </c>
      <c r="C1175" s="390">
        <v>0</v>
      </c>
      <c r="D1175" s="390">
        <v>0</v>
      </c>
      <c r="E1175" s="390">
        <v>0</v>
      </c>
      <c r="F1175" s="390">
        <v>0</v>
      </c>
      <c r="G1175" s="390">
        <v>0</v>
      </c>
      <c r="H1175" s="390">
        <v>0</v>
      </c>
      <c r="I1175" s="390">
        <v>0</v>
      </c>
      <c r="J1175" s="390">
        <v>0</v>
      </c>
      <c r="K1175" s="390">
        <v>0</v>
      </c>
      <c r="L1175" s="390">
        <v>0</v>
      </c>
      <c r="M1175" s="390">
        <v>0</v>
      </c>
      <c r="N1175" s="312">
        <f t="shared" si="1170"/>
        <v>0</v>
      </c>
      <c r="O1175" s="454"/>
      <c r="P1175" s="1">
        <f t="shared" si="1173"/>
        <v>2019</v>
      </c>
      <c r="Q1175" s="390">
        <v>0</v>
      </c>
      <c r="R1175" s="390">
        <v>0</v>
      </c>
      <c r="S1175" s="390">
        <v>0</v>
      </c>
      <c r="T1175" s="390">
        <v>0</v>
      </c>
      <c r="U1175" s="390">
        <v>0</v>
      </c>
      <c r="V1175" s="390">
        <v>0</v>
      </c>
      <c r="W1175" s="390">
        <v>0</v>
      </c>
      <c r="X1175" s="390">
        <v>0</v>
      </c>
      <c r="Y1175" s="390">
        <v>0</v>
      </c>
      <c r="Z1175" s="390">
        <v>0</v>
      </c>
      <c r="AA1175" s="390">
        <v>0</v>
      </c>
      <c r="AB1175" s="390">
        <v>0</v>
      </c>
      <c r="AC1175" s="312">
        <f t="shared" si="1171"/>
        <v>0</v>
      </c>
    </row>
    <row r="1176" spans="1:29" ht="10.7" customHeight="1">
      <c r="A1176" s="1">
        <f t="shared" si="1172"/>
        <v>2020</v>
      </c>
      <c r="B1176" s="390">
        <v>0</v>
      </c>
      <c r="C1176" s="390">
        <v>0</v>
      </c>
      <c r="D1176" s="390">
        <v>0</v>
      </c>
      <c r="E1176" s="390">
        <v>0</v>
      </c>
      <c r="F1176" s="390">
        <v>0</v>
      </c>
      <c r="G1176" s="390">
        <v>0</v>
      </c>
      <c r="H1176" s="390">
        <v>0</v>
      </c>
      <c r="I1176" s="390">
        <v>0</v>
      </c>
      <c r="J1176" s="390">
        <v>0</v>
      </c>
      <c r="K1176" s="390">
        <v>0</v>
      </c>
      <c r="L1176" s="390">
        <v>0</v>
      </c>
      <c r="M1176" s="390">
        <v>0</v>
      </c>
      <c r="N1176" s="312">
        <f t="shared" si="1170"/>
        <v>0</v>
      </c>
      <c r="O1176" s="454"/>
      <c r="P1176" s="1">
        <f t="shared" si="1173"/>
        <v>2020</v>
      </c>
      <c r="Q1176" s="390">
        <v>0</v>
      </c>
      <c r="R1176" s="390">
        <v>0</v>
      </c>
      <c r="S1176" s="390">
        <v>0</v>
      </c>
      <c r="T1176" s="390">
        <v>0</v>
      </c>
      <c r="U1176" s="390">
        <v>0</v>
      </c>
      <c r="V1176" s="390">
        <v>0</v>
      </c>
      <c r="W1176" s="390">
        <v>0</v>
      </c>
      <c r="X1176" s="390">
        <v>0</v>
      </c>
      <c r="Y1176" s="390">
        <v>0</v>
      </c>
      <c r="Z1176" s="390">
        <v>0</v>
      </c>
      <c r="AA1176" s="390">
        <v>0</v>
      </c>
      <c r="AB1176" s="390">
        <v>0</v>
      </c>
      <c r="AC1176" s="312">
        <f t="shared" si="1171"/>
        <v>0</v>
      </c>
    </row>
    <row r="1177" spans="1:29" ht="10.7" customHeight="1">
      <c r="A1177" s="1">
        <f t="shared" si="1172"/>
        <v>2021</v>
      </c>
      <c r="B1177" s="390">
        <v>0</v>
      </c>
      <c r="C1177" s="390">
        <v>0</v>
      </c>
      <c r="D1177" s="390">
        <v>0</v>
      </c>
      <c r="E1177" s="390">
        <v>0</v>
      </c>
      <c r="F1177" s="390">
        <v>0</v>
      </c>
      <c r="G1177" s="390">
        <v>0</v>
      </c>
      <c r="H1177" s="390">
        <v>0</v>
      </c>
      <c r="I1177" s="390">
        <v>0</v>
      </c>
      <c r="J1177" s="390">
        <v>0</v>
      </c>
      <c r="K1177" s="390">
        <v>0</v>
      </c>
      <c r="L1177" s="390">
        <v>0</v>
      </c>
      <c r="M1177" s="390">
        <v>0</v>
      </c>
      <c r="N1177" s="312">
        <f t="shared" si="1170"/>
        <v>0</v>
      </c>
      <c r="O1177" s="454"/>
      <c r="P1177" s="1">
        <f t="shared" si="1173"/>
        <v>2021</v>
      </c>
      <c r="Q1177" s="390">
        <v>0</v>
      </c>
      <c r="R1177" s="390">
        <v>0</v>
      </c>
      <c r="S1177" s="390">
        <v>0</v>
      </c>
      <c r="T1177" s="390">
        <v>0</v>
      </c>
      <c r="U1177" s="390">
        <v>0</v>
      </c>
      <c r="V1177" s="390">
        <v>0</v>
      </c>
      <c r="W1177" s="390">
        <v>0</v>
      </c>
      <c r="X1177" s="390">
        <v>0</v>
      </c>
      <c r="Y1177" s="390">
        <v>0</v>
      </c>
      <c r="Z1177" s="390">
        <v>0</v>
      </c>
      <c r="AA1177" s="390">
        <v>0</v>
      </c>
      <c r="AB1177" s="390">
        <v>0</v>
      </c>
      <c r="AC1177" s="312">
        <f t="shared" si="1171"/>
        <v>0</v>
      </c>
    </row>
    <row r="1178" spans="1:29" ht="10.7" customHeight="1">
      <c r="A1178" s="1">
        <f t="shared" si="1172"/>
        <v>2022</v>
      </c>
      <c r="B1178" s="390">
        <v>0</v>
      </c>
      <c r="C1178" s="390">
        <v>0</v>
      </c>
      <c r="D1178" s="390">
        <v>0</v>
      </c>
      <c r="E1178" s="390">
        <v>0</v>
      </c>
      <c r="F1178" s="390">
        <v>0</v>
      </c>
      <c r="G1178" s="390">
        <v>0</v>
      </c>
      <c r="H1178" s="390">
        <v>0</v>
      </c>
      <c r="I1178" s="390">
        <v>0</v>
      </c>
      <c r="J1178" s="390">
        <v>0</v>
      </c>
      <c r="K1178" s="390">
        <v>0</v>
      </c>
      <c r="L1178" s="390">
        <v>0</v>
      </c>
      <c r="M1178" s="390">
        <v>0</v>
      </c>
      <c r="N1178" s="312">
        <f t="shared" si="1170"/>
        <v>0</v>
      </c>
      <c r="O1178" s="454"/>
      <c r="P1178" s="1">
        <f t="shared" si="1173"/>
        <v>2022</v>
      </c>
      <c r="Q1178" s="390">
        <v>0</v>
      </c>
      <c r="R1178" s="390">
        <v>0</v>
      </c>
      <c r="S1178" s="390">
        <v>0</v>
      </c>
      <c r="T1178" s="390">
        <v>0</v>
      </c>
      <c r="U1178" s="390">
        <v>0</v>
      </c>
      <c r="V1178" s="390">
        <v>0</v>
      </c>
      <c r="W1178" s="390">
        <v>0</v>
      </c>
      <c r="X1178" s="390">
        <v>0</v>
      </c>
      <c r="Y1178" s="390">
        <v>0</v>
      </c>
      <c r="Z1178" s="390">
        <v>0</v>
      </c>
      <c r="AA1178" s="390">
        <v>0</v>
      </c>
      <c r="AB1178" s="390">
        <v>0</v>
      </c>
      <c r="AC1178" s="312">
        <f t="shared" si="1171"/>
        <v>0</v>
      </c>
    </row>
    <row r="1179" spans="1:29" ht="10.7" customHeight="1">
      <c r="A1179" s="1">
        <f t="shared" si="1172"/>
        <v>2023</v>
      </c>
      <c r="B1179" s="390">
        <v>0</v>
      </c>
      <c r="C1179" s="390">
        <v>0</v>
      </c>
      <c r="D1179" s="390">
        <v>0</v>
      </c>
      <c r="E1179" s="390">
        <v>0</v>
      </c>
      <c r="F1179" s="390">
        <v>0</v>
      </c>
      <c r="G1179" s="390">
        <v>0</v>
      </c>
      <c r="H1179" s="390">
        <v>0</v>
      </c>
      <c r="I1179" s="390">
        <v>0</v>
      </c>
      <c r="J1179" s="390">
        <v>0</v>
      </c>
      <c r="K1179" s="390">
        <v>0</v>
      </c>
      <c r="L1179" s="390">
        <v>0</v>
      </c>
      <c r="M1179" s="390">
        <v>0</v>
      </c>
      <c r="N1179" s="312">
        <f t="shared" si="1170"/>
        <v>0</v>
      </c>
      <c r="O1179" s="454"/>
      <c r="P1179" s="1">
        <f t="shared" si="1173"/>
        <v>2023</v>
      </c>
      <c r="Q1179" s="390">
        <v>0</v>
      </c>
      <c r="R1179" s="390">
        <v>0</v>
      </c>
      <c r="S1179" s="390">
        <v>0</v>
      </c>
      <c r="T1179" s="390">
        <v>0</v>
      </c>
      <c r="U1179" s="390">
        <v>0</v>
      </c>
      <c r="V1179" s="390">
        <v>0</v>
      </c>
      <c r="W1179" s="390">
        <v>0</v>
      </c>
      <c r="X1179" s="390">
        <v>0</v>
      </c>
      <c r="Y1179" s="390">
        <v>0</v>
      </c>
      <c r="Z1179" s="390">
        <v>0</v>
      </c>
      <c r="AA1179" s="390">
        <v>0</v>
      </c>
      <c r="AB1179" s="390">
        <v>0</v>
      </c>
      <c r="AC1179" s="312">
        <f t="shared" si="1171"/>
        <v>0</v>
      </c>
    </row>
    <row r="1180" spans="1:29" ht="10.7" customHeight="1">
      <c r="A1180" s="1">
        <f t="shared" si="1172"/>
        <v>2024</v>
      </c>
      <c r="B1180" s="390">
        <v>0</v>
      </c>
      <c r="C1180" s="390">
        <v>0</v>
      </c>
      <c r="D1180" s="390">
        <v>0</v>
      </c>
      <c r="E1180" s="390">
        <v>0</v>
      </c>
      <c r="F1180" s="390">
        <v>0</v>
      </c>
      <c r="G1180" s="390">
        <v>0</v>
      </c>
      <c r="H1180" s="390">
        <v>0</v>
      </c>
      <c r="I1180" s="390">
        <v>0</v>
      </c>
      <c r="J1180" s="390">
        <v>0</v>
      </c>
      <c r="K1180" s="390">
        <v>0</v>
      </c>
      <c r="L1180" s="390">
        <v>0</v>
      </c>
      <c r="M1180" s="390">
        <v>0</v>
      </c>
      <c r="N1180" s="312">
        <f t="shared" si="1170"/>
        <v>0</v>
      </c>
      <c r="O1180" s="289"/>
      <c r="P1180" s="1">
        <f t="shared" si="1173"/>
        <v>2024</v>
      </c>
      <c r="Q1180" s="390">
        <v>0</v>
      </c>
      <c r="R1180" s="390">
        <v>0</v>
      </c>
      <c r="S1180" s="390">
        <v>0</v>
      </c>
      <c r="T1180" s="390">
        <v>0</v>
      </c>
      <c r="U1180" s="390">
        <v>0</v>
      </c>
      <c r="V1180" s="390">
        <v>0</v>
      </c>
      <c r="W1180" s="390">
        <v>0</v>
      </c>
      <c r="X1180" s="390">
        <v>0</v>
      </c>
      <c r="Y1180" s="390">
        <v>0</v>
      </c>
      <c r="Z1180" s="390">
        <v>0</v>
      </c>
      <c r="AA1180" s="390">
        <v>0</v>
      </c>
      <c r="AB1180" s="390">
        <v>0</v>
      </c>
      <c r="AC1180" s="312">
        <f t="shared" si="1171"/>
        <v>0</v>
      </c>
    </row>
    <row r="1181" spans="1:29" ht="10.7" customHeight="1">
      <c r="A1181" s="1">
        <f t="shared" si="1172"/>
        <v>2025</v>
      </c>
      <c r="B1181" s="390">
        <v>0</v>
      </c>
      <c r="C1181" s="390">
        <v>0</v>
      </c>
      <c r="D1181" s="390">
        <v>0</v>
      </c>
      <c r="E1181" s="390">
        <v>0</v>
      </c>
      <c r="F1181" s="390">
        <v>0</v>
      </c>
      <c r="G1181" s="390">
        <v>0</v>
      </c>
      <c r="H1181" s="390">
        <v>0</v>
      </c>
      <c r="I1181" s="390">
        <v>0</v>
      </c>
      <c r="J1181" s="390">
        <v>0</v>
      </c>
      <c r="K1181" s="390">
        <v>0</v>
      </c>
      <c r="L1181" s="390">
        <v>0</v>
      </c>
      <c r="M1181" s="390">
        <v>0</v>
      </c>
      <c r="N1181" s="312">
        <f t="shared" si="1170"/>
        <v>0</v>
      </c>
      <c r="O1181" s="289"/>
      <c r="P1181" s="1">
        <f t="shared" si="1173"/>
        <v>2025</v>
      </c>
      <c r="Q1181" s="390">
        <v>0</v>
      </c>
      <c r="R1181" s="390">
        <v>0</v>
      </c>
      <c r="S1181" s="390">
        <v>0</v>
      </c>
      <c r="T1181" s="390">
        <v>0</v>
      </c>
      <c r="U1181" s="390">
        <v>0</v>
      </c>
      <c r="V1181" s="390">
        <v>0</v>
      </c>
      <c r="W1181" s="390">
        <v>0</v>
      </c>
      <c r="X1181" s="390">
        <v>0</v>
      </c>
      <c r="Y1181" s="390">
        <v>0</v>
      </c>
      <c r="Z1181" s="390">
        <v>0</v>
      </c>
      <c r="AA1181" s="390">
        <v>0</v>
      </c>
      <c r="AB1181" s="390">
        <v>0</v>
      </c>
      <c r="AC1181" s="312">
        <f t="shared" si="1171"/>
        <v>0</v>
      </c>
    </row>
    <row r="1182" spans="1:29" ht="10.7" customHeight="1">
      <c r="A1182" s="1">
        <f t="shared" si="1172"/>
        <v>2026</v>
      </c>
      <c r="B1182" s="390">
        <v>0</v>
      </c>
      <c r="C1182" s="390">
        <v>0</v>
      </c>
      <c r="D1182" s="390">
        <v>0</v>
      </c>
      <c r="E1182" s="390">
        <v>0</v>
      </c>
      <c r="F1182" s="390">
        <v>0</v>
      </c>
      <c r="G1182" s="390">
        <v>0</v>
      </c>
      <c r="H1182" s="390">
        <v>0</v>
      </c>
      <c r="I1182" s="390">
        <v>0</v>
      </c>
      <c r="J1182" s="390">
        <v>0</v>
      </c>
      <c r="K1182" s="390">
        <v>0</v>
      </c>
      <c r="L1182" s="390">
        <v>0</v>
      </c>
      <c r="M1182" s="390">
        <v>0</v>
      </c>
      <c r="N1182" s="312">
        <f t="shared" si="1170"/>
        <v>0</v>
      </c>
      <c r="O1182" s="289"/>
      <c r="P1182" s="1">
        <f t="shared" si="1173"/>
        <v>2026</v>
      </c>
      <c r="Q1182" s="390">
        <v>0</v>
      </c>
      <c r="R1182" s="390">
        <v>0</v>
      </c>
      <c r="S1182" s="390">
        <v>0</v>
      </c>
      <c r="T1182" s="390">
        <v>0</v>
      </c>
      <c r="U1182" s="390">
        <v>0</v>
      </c>
      <c r="V1182" s="390">
        <v>0</v>
      </c>
      <c r="W1182" s="390">
        <v>0</v>
      </c>
      <c r="X1182" s="390">
        <v>0</v>
      </c>
      <c r="Y1182" s="390">
        <v>0</v>
      </c>
      <c r="Z1182" s="390">
        <v>0</v>
      </c>
      <c r="AA1182" s="390">
        <v>0</v>
      </c>
      <c r="AB1182" s="390">
        <v>0</v>
      </c>
      <c r="AC1182" s="312">
        <f t="shared" si="1171"/>
        <v>0</v>
      </c>
    </row>
    <row r="1183" spans="1:29" ht="10.7" customHeight="1">
      <c r="A1183" s="1">
        <f t="shared" si="1172"/>
        <v>2027</v>
      </c>
      <c r="B1183" s="390">
        <v>0</v>
      </c>
      <c r="C1183" s="390">
        <v>0</v>
      </c>
      <c r="D1183" s="390">
        <v>0</v>
      </c>
      <c r="E1183" s="390">
        <v>0</v>
      </c>
      <c r="F1183" s="390">
        <v>0</v>
      </c>
      <c r="G1183" s="390">
        <v>0</v>
      </c>
      <c r="H1183" s="390">
        <v>0</v>
      </c>
      <c r="I1183" s="390">
        <v>0</v>
      </c>
      <c r="J1183" s="390">
        <v>0</v>
      </c>
      <c r="K1183" s="390">
        <v>0</v>
      </c>
      <c r="L1183" s="390">
        <v>0</v>
      </c>
      <c r="M1183" s="390">
        <v>0</v>
      </c>
      <c r="N1183" s="312">
        <f t="shared" si="1170"/>
        <v>0</v>
      </c>
      <c r="O1183" s="289"/>
      <c r="P1183" s="1">
        <f t="shared" si="1173"/>
        <v>2027</v>
      </c>
      <c r="Q1183" s="390">
        <v>0</v>
      </c>
      <c r="R1183" s="390">
        <v>0</v>
      </c>
      <c r="S1183" s="390">
        <v>0</v>
      </c>
      <c r="T1183" s="390">
        <v>0</v>
      </c>
      <c r="U1183" s="390">
        <v>0</v>
      </c>
      <c r="V1183" s="390">
        <v>0</v>
      </c>
      <c r="W1183" s="390">
        <v>0</v>
      </c>
      <c r="X1183" s="390">
        <v>0</v>
      </c>
      <c r="Y1183" s="390">
        <v>0</v>
      </c>
      <c r="Z1183" s="390">
        <v>0</v>
      </c>
      <c r="AA1183" s="390">
        <v>0</v>
      </c>
      <c r="AB1183" s="390">
        <v>0</v>
      </c>
      <c r="AC1183" s="312">
        <f t="shared" si="1171"/>
        <v>0</v>
      </c>
    </row>
    <row r="1184" spans="1:29" ht="10.7" customHeight="1">
      <c r="A1184" s="1">
        <f t="shared" si="1172"/>
        <v>2028</v>
      </c>
      <c r="B1184" s="390">
        <v>0</v>
      </c>
      <c r="C1184" s="390">
        <v>0</v>
      </c>
      <c r="D1184" s="390">
        <v>0</v>
      </c>
      <c r="E1184" s="390">
        <v>0</v>
      </c>
      <c r="F1184" s="390">
        <v>0</v>
      </c>
      <c r="G1184" s="390">
        <v>0</v>
      </c>
      <c r="H1184" s="390">
        <v>0</v>
      </c>
      <c r="I1184" s="390">
        <v>0</v>
      </c>
      <c r="J1184" s="390">
        <v>0</v>
      </c>
      <c r="K1184" s="390">
        <v>0</v>
      </c>
      <c r="L1184" s="390">
        <v>0</v>
      </c>
      <c r="M1184" s="390">
        <v>0</v>
      </c>
      <c r="N1184" s="312">
        <f t="shared" si="1170"/>
        <v>0</v>
      </c>
      <c r="O1184" s="289"/>
      <c r="P1184" s="1">
        <f t="shared" si="1173"/>
        <v>2028</v>
      </c>
      <c r="Q1184" s="390">
        <v>0</v>
      </c>
      <c r="R1184" s="390">
        <v>0</v>
      </c>
      <c r="S1184" s="390">
        <v>0</v>
      </c>
      <c r="T1184" s="390">
        <v>0</v>
      </c>
      <c r="U1184" s="390">
        <v>0</v>
      </c>
      <c r="V1184" s="390">
        <v>0</v>
      </c>
      <c r="W1184" s="390">
        <v>0</v>
      </c>
      <c r="X1184" s="390">
        <v>0</v>
      </c>
      <c r="Y1184" s="390">
        <v>0</v>
      </c>
      <c r="Z1184" s="390">
        <v>0</v>
      </c>
      <c r="AA1184" s="390">
        <v>0</v>
      </c>
      <c r="AB1184" s="390">
        <v>0</v>
      </c>
      <c r="AC1184" s="312">
        <f t="shared" si="1171"/>
        <v>0</v>
      </c>
    </row>
    <row r="1185" spans="1:29" ht="10.7" customHeight="1">
      <c r="A1185" s="1">
        <f t="shared" si="1172"/>
        <v>2029</v>
      </c>
      <c r="B1185" s="390">
        <v>0</v>
      </c>
      <c r="C1185" s="390">
        <v>0</v>
      </c>
      <c r="D1185" s="390">
        <v>0</v>
      </c>
      <c r="E1185" s="390">
        <v>0</v>
      </c>
      <c r="F1185" s="390">
        <v>0</v>
      </c>
      <c r="G1185" s="390">
        <v>0</v>
      </c>
      <c r="H1185" s="390">
        <v>0</v>
      </c>
      <c r="I1185" s="390">
        <v>0</v>
      </c>
      <c r="J1185" s="390">
        <v>0</v>
      </c>
      <c r="K1185" s="390">
        <v>0</v>
      </c>
      <c r="L1185" s="390">
        <v>0</v>
      </c>
      <c r="M1185" s="390">
        <v>0</v>
      </c>
      <c r="N1185" s="312">
        <f t="shared" si="1170"/>
        <v>0</v>
      </c>
      <c r="O1185" s="289"/>
      <c r="P1185" s="1">
        <f t="shared" si="1173"/>
        <v>2029</v>
      </c>
      <c r="Q1185" s="390">
        <v>0</v>
      </c>
      <c r="R1185" s="390">
        <v>0</v>
      </c>
      <c r="S1185" s="390">
        <v>0</v>
      </c>
      <c r="T1185" s="390">
        <v>0</v>
      </c>
      <c r="U1185" s="390">
        <v>0</v>
      </c>
      <c r="V1185" s="390">
        <v>0</v>
      </c>
      <c r="W1185" s="390">
        <v>0</v>
      </c>
      <c r="X1185" s="390">
        <v>0</v>
      </c>
      <c r="Y1185" s="390">
        <v>0</v>
      </c>
      <c r="Z1185" s="390">
        <v>0</v>
      </c>
      <c r="AA1185" s="390">
        <v>0</v>
      </c>
      <c r="AB1185" s="390">
        <v>0</v>
      </c>
      <c r="AC1185" s="312">
        <f t="shared" si="1171"/>
        <v>0</v>
      </c>
    </row>
    <row r="1186" spans="1:29" ht="10.7" customHeight="1">
      <c r="A1186" s="1">
        <f t="shared" si="1172"/>
        <v>2030</v>
      </c>
      <c r="B1186" s="390">
        <v>0</v>
      </c>
      <c r="C1186" s="390">
        <v>0</v>
      </c>
      <c r="D1186" s="390">
        <v>0</v>
      </c>
      <c r="E1186" s="390">
        <v>0</v>
      </c>
      <c r="F1186" s="390">
        <v>0</v>
      </c>
      <c r="G1186" s="390">
        <v>0</v>
      </c>
      <c r="H1186" s="390">
        <v>0</v>
      </c>
      <c r="I1186" s="390">
        <v>0</v>
      </c>
      <c r="J1186" s="390">
        <v>0</v>
      </c>
      <c r="K1186" s="390">
        <v>0</v>
      </c>
      <c r="L1186" s="390">
        <v>0</v>
      </c>
      <c r="M1186" s="390">
        <v>0</v>
      </c>
      <c r="N1186" s="312">
        <f t="shared" si="1170"/>
        <v>0</v>
      </c>
      <c r="O1186" s="289"/>
      <c r="P1186" s="1">
        <f t="shared" si="1173"/>
        <v>2030</v>
      </c>
      <c r="Q1186" s="390">
        <v>0</v>
      </c>
      <c r="R1186" s="390">
        <v>0</v>
      </c>
      <c r="S1186" s="390">
        <v>0</v>
      </c>
      <c r="T1186" s="390">
        <v>0</v>
      </c>
      <c r="U1186" s="390">
        <v>0</v>
      </c>
      <c r="V1186" s="390">
        <v>0</v>
      </c>
      <c r="W1186" s="390">
        <v>0</v>
      </c>
      <c r="X1186" s="390">
        <v>0</v>
      </c>
      <c r="Y1186" s="390">
        <v>0</v>
      </c>
      <c r="Z1186" s="390">
        <v>0</v>
      </c>
      <c r="AA1186" s="390">
        <v>0</v>
      </c>
      <c r="AB1186" s="390">
        <v>0</v>
      </c>
      <c r="AC1186" s="312">
        <f t="shared" si="1171"/>
        <v>0</v>
      </c>
    </row>
    <row r="1187" spans="1:29" ht="10.7" customHeight="1">
      <c r="A1187" s="1">
        <f t="shared" si="1172"/>
        <v>2031</v>
      </c>
      <c r="B1187" s="390">
        <v>0</v>
      </c>
      <c r="C1187" s="390">
        <v>0</v>
      </c>
      <c r="D1187" s="390">
        <v>0</v>
      </c>
      <c r="E1187" s="390">
        <v>0</v>
      </c>
      <c r="F1187" s="390">
        <v>0</v>
      </c>
      <c r="G1187" s="390">
        <v>0</v>
      </c>
      <c r="H1187" s="390">
        <v>0</v>
      </c>
      <c r="I1187" s="390">
        <v>0</v>
      </c>
      <c r="J1187" s="390">
        <v>0</v>
      </c>
      <c r="K1187" s="390">
        <v>0</v>
      </c>
      <c r="L1187" s="390">
        <v>0</v>
      </c>
      <c r="M1187" s="390">
        <v>0</v>
      </c>
      <c r="N1187" s="312">
        <f t="shared" ref="N1187:N1196" si="1174">MAX(B1187:M1187)</f>
        <v>0</v>
      </c>
      <c r="O1187" s="289"/>
      <c r="P1187" s="1">
        <f t="shared" ref="P1187:P1196" si="1175">A1187</f>
        <v>2031</v>
      </c>
      <c r="Q1187" s="390">
        <v>0</v>
      </c>
      <c r="R1187" s="390">
        <v>0</v>
      </c>
      <c r="S1187" s="390">
        <v>0</v>
      </c>
      <c r="T1187" s="390">
        <v>0</v>
      </c>
      <c r="U1187" s="390">
        <v>0</v>
      </c>
      <c r="V1187" s="390">
        <v>0</v>
      </c>
      <c r="W1187" s="390">
        <v>0</v>
      </c>
      <c r="X1187" s="390">
        <v>0</v>
      </c>
      <c r="Y1187" s="390">
        <v>0</v>
      </c>
      <c r="Z1187" s="390">
        <v>0</v>
      </c>
      <c r="AA1187" s="390">
        <v>0</v>
      </c>
      <c r="AB1187" s="390">
        <v>0</v>
      </c>
      <c r="AC1187" s="312">
        <f t="shared" ref="AC1187:AC1196" si="1176">SUM(Q1187:AB1187)</f>
        <v>0</v>
      </c>
    </row>
    <row r="1188" spans="1:29" ht="10.7" customHeight="1">
      <c r="A1188" s="1">
        <f t="shared" si="1172"/>
        <v>2032</v>
      </c>
      <c r="B1188" s="390">
        <v>0</v>
      </c>
      <c r="C1188" s="390">
        <v>0</v>
      </c>
      <c r="D1188" s="390">
        <v>0</v>
      </c>
      <c r="E1188" s="390">
        <v>0</v>
      </c>
      <c r="F1188" s="390">
        <v>0</v>
      </c>
      <c r="G1188" s="390">
        <v>0</v>
      </c>
      <c r="H1188" s="390">
        <v>0</v>
      </c>
      <c r="I1188" s="390">
        <v>0</v>
      </c>
      <c r="J1188" s="390">
        <v>0</v>
      </c>
      <c r="K1188" s="390">
        <v>0</v>
      </c>
      <c r="L1188" s="390">
        <v>0</v>
      </c>
      <c r="M1188" s="390">
        <v>0</v>
      </c>
      <c r="N1188" s="312">
        <f t="shared" si="1174"/>
        <v>0</v>
      </c>
      <c r="O1188" s="289"/>
      <c r="P1188" s="1">
        <f t="shared" si="1175"/>
        <v>2032</v>
      </c>
      <c r="Q1188" s="390">
        <v>0</v>
      </c>
      <c r="R1188" s="390">
        <v>0</v>
      </c>
      <c r="S1188" s="390">
        <v>0</v>
      </c>
      <c r="T1188" s="390">
        <v>0</v>
      </c>
      <c r="U1188" s="390">
        <v>0</v>
      </c>
      <c r="V1188" s="390">
        <v>0</v>
      </c>
      <c r="W1188" s="390">
        <v>0</v>
      </c>
      <c r="X1188" s="390">
        <v>0</v>
      </c>
      <c r="Y1188" s="390">
        <v>0</v>
      </c>
      <c r="Z1188" s="390">
        <v>0</v>
      </c>
      <c r="AA1188" s="390">
        <v>0</v>
      </c>
      <c r="AB1188" s="390">
        <v>0</v>
      </c>
      <c r="AC1188" s="312">
        <f t="shared" si="1176"/>
        <v>0</v>
      </c>
    </row>
    <row r="1189" spans="1:29" ht="10.7" customHeight="1">
      <c r="A1189" s="1">
        <f t="shared" si="1172"/>
        <v>2033</v>
      </c>
      <c r="B1189" s="390">
        <v>0</v>
      </c>
      <c r="C1189" s="390">
        <v>0</v>
      </c>
      <c r="D1189" s="390">
        <v>0</v>
      </c>
      <c r="E1189" s="390">
        <v>0</v>
      </c>
      <c r="F1189" s="390">
        <v>0</v>
      </c>
      <c r="G1189" s="390">
        <v>0</v>
      </c>
      <c r="H1189" s="390">
        <v>0</v>
      </c>
      <c r="I1189" s="390">
        <v>0</v>
      </c>
      <c r="J1189" s="390">
        <v>0</v>
      </c>
      <c r="K1189" s="390">
        <v>0</v>
      </c>
      <c r="L1189" s="390">
        <v>0</v>
      </c>
      <c r="M1189" s="390">
        <v>0</v>
      </c>
      <c r="N1189" s="312">
        <f t="shared" si="1174"/>
        <v>0</v>
      </c>
      <c r="O1189" s="289"/>
      <c r="P1189" s="1">
        <f t="shared" si="1175"/>
        <v>2033</v>
      </c>
      <c r="Q1189" s="390">
        <v>0</v>
      </c>
      <c r="R1189" s="390">
        <v>0</v>
      </c>
      <c r="S1189" s="390">
        <v>0</v>
      </c>
      <c r="T1189" s="390">
        <v>0</v>
      </c>
      <c r="U1189" s="390">
        <v>0</v>
      </c>
      <c r="V1189" s="390">
        <v>0</v>
      </c>
      <c r="W1189" s="390">
        <v>0</v>
      </c>
      <c r="X1189" s="390">
        <v>0</v>
      </c>
      <c r="Y1189" s="390">
        <v>0</v>
      </c>
      <c r="Z1189" s="390">
        <v>0</v>
      </c>
      <c r="AA1189" s="390">
        <v>0</v>
      </c>
      <c r="AB1189" s="390">
        <v>0</v>
      </c>
      <c r="AC1189" s="312">
        <f t="shared" si="1176"/>
        <v>0</v>
      </c>
    </row>
    <row r="1190" spans="1:29" ht="10.7" customHeight="1">
      <c r="A1190" s="1">
        <f t="shared" si="1172"/>
        <v>2034</v>
      </c>
      <c r="B1190" s="390">
        <v>0</v>
      </c>
      <c r="C1190" s="390">
        <v>0</v>
      </c>
      <c r="D1190" s="390">
        <v>0</v>
      </c>
      <c r="E1190" s="390">
        <v>0</v>
      </c>
      <c r="F1190" s="390">
        <v>0</v>
      </c>
      <c r="G1190" s="390">
        <v>0</v>
      </c>
      <c r="H1190" s="390">
        <v>0</v>
      </c>
      <c r="I1190" s="390">
        <v>0</v>
      </c>
      <c r="J1190" s="390">
        <v>0</v>
      </c>
      <c r="K1190" s="390">
        <v>0</v>
      </c>
      <c r="L1190" s="390">
        <v>0</v>
      </c>
      <c r="M1190" s="390">
        <v>0</v>
      </c>
      <c r="N1190" s="312">
        <f t="shared" si="1174"/>
        <v>0</v>
      </c>
      <c r="O1190" s="289"/>
      <c r="P1190" s="1">
        <f t="shared" si="1175"/>
        <v>2034</v>
      </c>
      <c r="Q1190" s="390">
        <v>0</v>
      </c>
      <c r="R1190" s="390">
        <v>0</v>
      </c>
      <c r="S1190" s="390">
        <v>0</v>
      </c>
      <c r="T1190" s="390">
        <v>0</v>
      </c>
      <c r="U1190" s="390">
        <v>0</v>
      </c>
      <c r="V1190" s="390">
        <v>0</v>
      </c>
      <c r="W1190" s="390">
        <v>0</v>
      </c>
      <c r="X1190" s="390">
        <v>0</v>
      </c>
      <c r="Y1190" s="390">
        <v>0</v>
      </c>
      <c r="Z1190" s="390">
        <v>0</v>
      </c>
      <c r="AA1190" s="390">
        <v>0</v>
      </c>
      <c r="AB1190" s="390">
        <v>0</v>
      </c>
      <c r="AC1190" s="312">
        <f t="shared" si="1176"/>
        <v>0</v>
      </c>
    </row>
    <row r="1191" spans="1:29" ht="10.7" customHeight="1">
      <c r="A1191" s="1">
        <f t="shared" si="1172"/>
        <v>2035</v>
      </c>
      <c r="B1191" s="390">
        <v>0</v>
      </c>
      <c r="C1191" s="390">
        <v>0</v>
      </c>
      <c r="D1191" s="390">
        <v>0</v>
      </c>
      <c r="E1191" s="390">
        <v>0</v>
      </c>
      <c r="F1191" s="390">
        <v>0</v>
      </c>
      <c r="G1191" s="390">
        <v>0</v>
      </c>
      <c r="H1191" s="390">
        <v>0</v>
      </c>
      <c r="I1191" s="390">
        <v>0</v>
      </c>
      <c r="J1191" s="390">
        <v>0</v>
      </c>
      <c r="K1191" s="390">
        <v>0</v>
      </c>
      <c r="L1191" s="390">
        <v>0</v>
      </c>
      <c r="M1191" s="390">
        <v>0</v>
      </c>
      <c r="N1191" s="312">
        <f t="shared" si="1174"/>
        <v>0</v>
      </c>
      <c r="O1191" s="289"/>
      <c r="P1191" s="1">
        <f t="shared" si="1175"/>
        <v>2035</v>
      </c>
      <c r="Q1191" s="390">
        <v>0</v>
      </c>
      <c r="R1191" s="390">
        <v>0</v>
      </c>
      <c r="S1191" s="390">
        <v>0</v>
      </c>
      <c r="T1191" s="390">
        <v>0</v>
      </c>
      <c r="U1191" s="390">
        <v>0</v>
      </c>
      <c r="V1191" s="390">
        <v>0</v>
      </c>
      <c r="W1191" s="390">
        <v>0</v>
      </c>
      <c r="X1191" s="390">
        <v>0</v>
      </c>
      <c r="Y1191" s="390">
        <v>0</v>
      </c>
      <c r="Z1191" s="390">
        <v>0</v>
      </c>
      <c r="AA1191" s="390">
        <v>0</v>
      </c>
      <c r="AB1191" s="390">
        <v>0</v>
      </c>
      <c r="AC1191" s="312">
        <f t="shared" si="1176"/>
        <v>0</v>
      </c>
    </row>
    <row r="1192" spans="1:29" ht="10.7" customHeight="1">
      <c r="A1192" s="1">
        <f t="shared" si="1172"/>
        <v>2036</v>
      </c>
      <c r="B1192" s="390">
        <v>0</v>
      </c>
      <c r="C1192" s="390">
        <v>0</v>
      </c>
      <c r="D1192" s="390">
        <v>0</v>
      </c>
      <c r="E1192" s="390">
        <v>0</v>
      </c>
      <c r="F1192" s="390">
        <v>0</v>
      </c>
      <c r="G1192" s="390">
        <v>0</v>
      </c>
      <c r="H1192" s="390">
        <v>0</v>
      </c>
      <c r="I1192" s="390">
        <v>0</v>
      </c>
      <c r="J1192" s="390">
        <v>0</v>
      </c>
      <c r="K1192" s="390">
        <v>0</v>
      </c>
      <c r="L1192" s="390">
        <v>0</v>
      </c>
      <c r="M1192" s="390">
        <v>0</v>
      </c>
      <c r="N1192" s="312">
        <f t="shared" si="1174"/>
        <v>0</v>
      </c>
      <c r="O1192" s="289"/>
      <c r="P1192" s="1">
        <f t="shared" si="1175"/>
        <v>2036</v>
      </c>
      <c r="Q1192" s="390">
        <v>0</v>
      </c>
      <c r="R1192" s="390">
        <v>0</v>
      </c>
      <c r="S1192" s="390">
        <v>0</v>
      </c>
      <c r="T1192" s="390">
        <v>0</v>
      </c>
      <c r="U1192" s="390">
        <v>0</v>
      </c>
      <c r="V1192" s="390">
        <v>0</v>
      </c>
      <c r="W1192" s="390">
        <v>0</v>
      </c>
      <c r="X1192" s="390">
        <v>0</v>
      </c>
      <c r="Y1192" s="390">
        <v>0</v>
      </c>
      <c r="Z1192" s="390">
        <v>0</v>
      </c>
      <c r="AA1192" s="390">
        <v>0</v>
      </c>
      <c r="AB1192" s="390">
        <v>0</v>
      </c>
      <c r="AC1192" s="312">
        <f t="shared" si="1176"/>
        <v>0</v>
      </c>
    </row>
    <row r="1193" spans="1:29" ht="10.7" customHeight="1">
      <c r="A1193" s="1">
        <f t="shared" si="1172"/>
        <v>2037</v>
      </c>
      <c r="B1193" s="390">
        <v>0</v>
      </c>
      <c r="C1193" s="390">
        <v>0</v>
      </c>
      <c r="D1193" s="390">
        <v>0</v>
      </c>
      <c r="E1193" s="390">
        <v>0</v>
      </c>
      <c r="F1193" s="390">
        <v>0</v>
      </c>
      <c r="G1193" s="390">
        <v>0</v>
      </c>
      <c r="H1193" s="390">
        <v>0</v>
      </c>
      <c r="I1193" s="390">
        <v>0</v>
      </c>
      <c r="J1193" s="390">
        <v>0</v>
      </c>
      <c r="K1193" s="390">
        <v>0</v>
      </c>
      <c r="L1193" s="390">
        <v>0</v>
      </c>
      <c r="M1193" s="390">
        <v>0</v>
      </c>
      <c r="N1193" s="312">
        <f t="shared" si="1174"/>
        <v>0</v>
      </c>
      <c r="O1193" s="289"/>
      <c r="P1193" s="1">
        <f t="shared" si="1175"/>
        <v>2037</v>
      </c>
      <c r="Q1193" s="390">
        <v>0</v>
      </c>
      <c r="R1193" s="390">
        <v>0</v>
      </c>
      <c r="S1193" s="390">
        <v>0</v>
      </c>
      <c r="T1193" s="390">
        <v>0</v>
      </c>
      <c r="U1193" s="390">
        <v>0</v>
      </c>
      <c r="V1193" s="390">
        <v>0</v>
      </c>
      <c r="W1193" s="390">
        <v>0</v>
      </c>
      <c r="X1193" s="390">
        <v>0</v>
      </c>
      <c r="Y1193" s="390">
        <v>0</v>
      </c>
      <c r="Z1193" s="390">
        <v>0</v>
      </c>
      <c r="AA1193" s="390">
        <v>0</v>
      </c>
      <c r="AB1193" s="390">
        <v>0</v>
      </c>
      <c r="AC1193" s="312">
        <f t="shared" si="1176"/>
        <v>0</v>
      </c>
    </row>
    <row r="1194" spans="1:29" ht="10.7" customHeight="1">
      <c r="A1194" s="1">
        <f t="shared" si="1172"/>
        <v>2038</v>
      </c>
      <c r="B1194" s="390">
        <v>0</v>
      </c>
      <c r="C1194" s="390">
        <v>0</v>
      </c>
      <c r="D1194" s="390">
        <v>0</v>
      </c>
      <c r="E1194" s="390">
        <v>0</v>
      </c>
      <c r="F1194" s="390">
        <v>0</v>
      </c>
      <c r="G1194" s="390">
        <v>0</v>
      </c>
      <c r="H1194" s="390">
        <v>0</v>
      </c>
      <c r="I1194" s="390">
        <v>0</v>
      </c>
      <c r="J1194" s="390">
        <v>0</v>
      </c>
      <c r="K1194" s="390">
        <v>0</v>
      </c>
      <c r="L1194" s="390">
        <v>0</v>
      </c>
      <c r="M1194" s="390">
        <v>0</v>
      </c>
      <c r="N1194" s="312">
        <f t="shared" si="1174"/>
        <v>0</v>
      </c>
      <c r="O1194" s="289"/>
      <c r="P1194" s="1">
        <f t="shared" si="1175"/>
        <v>2038</v>
      </c>
      <c r="Q1194" s="390">
        <v>0</v>
      </c>
      <c r="R1194" s="390">
        <v>0</v>
      </c>
      <c r="S1194" s="390">
        <v>0</v>
      </c>
      <c r="T1194" s="390">
        <v>0</v>
      </c>
      <c r="U1194" s="390">
        <v>0</v>
      </c>
      <c r="V1194" s="390">
        <v>0</v>
      </c>
      <c r="W1194" s="390">
        <v>0</v>
      </c>
      <c r="X1194" s="390">
        <v>0</v>
      </c>
      <c r="Y1194" s="390">
        <v>0</v>
      </c>
      <c r="Z1194" s="390">
        <v>0</v>
      </c>
      <c r="AA1194" s="390">
        <v>0</v>
      </c>
      <c r="AB1194" s="390">
        <v>0</v>
      </c>
      <c r="AC1194" s="312">
        <f t="shared" si="1176"/>
        <v>0</v>
      </c>
    </row>
    <row r="1195" spans="1:29" ht="10.7" customHeight="1">
      <c r="A1195" s="1">
        <f t="shared" si="1172"/>
        <v>2039</v>
      </c>
      <c r="B1195" s="390">
        <v>0</v>
      </c>
      <c r="C1195" s="390">
        <v>0</v>
      </c>
      <c r="D1195" s="390">
        <v>0</v>
      </c>
      <c r="E1195" s="390">
        <v>0</v>
      </c>
      <c r="F1195" s="390">
        <v>0</v>
      </c>
      <c r="G1195" s="390">
        <v>0</v>
      </c>
      <c r="H1195" s="390">
        <v>0</v>
      </c>
      <c r="I1195" s="390">
        <v>0</v>
      </c>
      <c r="J1195" s="390">
        <v>0</v>
      </c>
      <c r="K1195" s="390">
        <v>0</v>
      </c>
      <c r="L1195" s="390">
        <v>0</v>
      </c>
      <c r="M1195" s="390">
        <v>0</v>
      </c>
      <c r="N1195" s="312">
        <f t="shared" si="1174"/>
        <v>0</v>
      </c>
      <c r="O1195" s="289"/>
      <c r="P1195" s="1">
        <f t="shared" si="1175"/>
        <v>2039</v>
      </c>
      <c r="Q1195" s="390">
        <v>0</v>
      </c>
      <c r="R1195" s="390">
        <v>0</v>
      </c>
      <c r="S1195" s="390">
        <v>0</v>
      </c>
      <c r="T1195" s="390">
        <v>0</v>
      </c>
      <c r="U1195" s="390">
        <v>0</v>
      </c>
      <c r="V1195" s="390">
        <v>0</v>
      </c>
      <c r="W1195" s="390">
        <v>0</v>
      </c>
      <c r="X1195" s="390">
        <v>0</v>
      </c>
      <c r="Y1195" s="390">
        <v>0</v>
      </c>
      <c r="Z1195" s="390">
        <v>0</v>
      </c>
      <c r="AA1195" s="390">
        <v>0</v>
      </c>
      <c r="AB1195" s="390">
        <v>0</v>
      </c>
      <c r="AC1195" s="312">
        <f t="shared" si="1176"/>
        <v>0</v>
      </c>
    </row>
    <row r="1196" spans="1:29" ht="10.7" customHeight="1">
      <c r="A1196" s="1">
        <f t="shared" si="1172"/>
        <v>2040</v>
      </c>
      <c r="B1196" s="390">
        <v>0</v>
      </c>
      <c r="C1196" s="390">
        <v>0</v>
      </c>
      <c r="D1196" s="390">
        <v>0</v>
      </c>
      <c r="E1196" s="390">
        <v>0</v>
      </c>
      <c r="F1196" s="390">
        <v>0</v>
      </c>
      <c r="G1196" s="390">
        <v>0</v>
      </c>
      <c r="H1196" s="390">
        <v>0</v>
      </c>
      <c r="I1196" s="390">
        <v>0</v>
      </c>
      <c r="J1196" s="390">
        <v>0</v>
      </c>
      <c r="K1196" s="390">
        <v>0</v>
      </c>
      <c r="L1196" s="390">
        <v>0</v>
      </c>
      <c r="M1196" s="390">
        <v>0</v>
      </c>
      <c r="N1196" s="312">
        <f t="shared" si="1174"/>
        <v>0</v>
      </c>
      <c r="O1196" s="289"/>
      <c r="P1196" s="1">
        <f t="shared" si="1175"/>
        <v>2040</v>
      </c>
      <c r="Q1196" s="390">
        <v>0</v>
      </c>
      <c r="R1196" s="390">
        <v>0</v>
      </c>
      <c r="S1196" s="390">
        <v>0</v>
      </c>
      <c r="T1196" s="390">
        <v>0</v>
      </c>
      <c r="U1196" s="390">
        <v>0</v>
      </c>
      <c r="V1196" s="390">
        <v>0</v>
      </c>
      <c r="W1196" s="390">
        <v>0</v>
      </c>
      <c r="X1196" s="390">
        <v>0</v>
      </c>
      <c r="Y1196" s="390">
        <v>0</v>
      </c>
      <c r="Z1196" s="390">
        <v>0</v>
      </c>
      <c r="AA1196" s="390">
        <v>0</v>
      </c>
      <c r="AB1196" s="390">
        <v>0</v>
      </c>
      <c r="AC1196" s="312">
        <f t="shared" si="1176"/>
        <v>0</v>
      </c>
    </row>
    <row r="1197" spans="1:29" ht="10.7" customHeight="1">
      <c r="A1197" s="1">
        <f t="shared" si="1172"/>
        <v>2041</v>
      </c>
      <c r="P1197" s="1">
        <f t="shared" si="1173"/>
        <v>2041</v>
      </c>
      <c r="Q1197" s="479">
        <v>0</v>
      </c>
    </row>
    <row r="1198" spans="1:29" ht="10.7" customHeight="1">
      <c r="A1198" s="1">
        <f t="shared" si="1172"/>
        <v>2042</v>
      </c>
      <c r="P1198" s="1">
        <f t="shared" si="1173"/>
        <v>2042</v>
      </c>
    </row>
    <row r="1199" spans="1:29" ht="10.7" customHeight="1">
      <c r="A1199" s="1">
        <f t="shared" si="1172"/>
        <v>2043</v>
      </c>
      <c r="P1199" s="1">
        <f t="shared" si="1173"/>
        <v>2043</v>
      </c>
    </row>
    <row r="1200" spans="1:29" ht="10.7" customHeight="1">
      <c r="A1200" s="1">
        <f t="shared" si="1172"/>
        <v>2044</v>
      </c>
      <c r="P1200" s="1">
        <f t="shared" si="1173"/>
        <v>2044</v>
      </c>
    </row>
    <row r="1201" spans="1:29" ht="10.7" customHeight="1">
      <c r="A1201" s="1">
        <f t="shared" si="1172"/>
        <v>2045</v>
      </c>
      <c r="P1201" s="1">
        <f t="shared" si="1173"/>
        <v>2045</v>
      </c>
    </row>
    <row r="1203" spans="1:29" ht="12.75"/>
    <row r="1204" spans="1:29" ht="12.75">
      <c r="A1204" s="296" t="s">
        <v>275</v>
      </c>
      <c r="B1204" s="241"/>
      <c r="C1204" s="241"/>
      <c r="D1204" s="241"/>
      <c r="E1204" s="241"/>
      <c r="F1204" s="241"/>
      <c r="G1204" s="241"/>
      <c r="H1204" s="241"/>
      <c r="I1204" s="241"/>
      <c r="J1204" s="241"/>
      <c r="K1204" s="241"/>
      <c r="L1204" s="241"/>
      <c r="M1204" s="241"/>
      <c r="N1204" s="241"/>
      <c r="O1204" s="443"/>
      <c r="P1204" s="232" t="str">
        <f>A1204</f>
        <v>570-NSB Peaking Contract</v>
      </c>
      <c r="Q1204" s="444"/>
      <c r="R1204" s="444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</row>
    <row r="1205" spans="1:29" ht="10.7" customHeight="1">
      <c r="A1205" s="260" t="s">
        <v>2</v>
      </c>
      <c r="B1205" s="445" t="s">
        <v>3</v>
      </c>
      <c r="C1205" s="445" t="s">
        <v>4</v>
      </c>
      <c r="D1205" s="445" t="s">
        <v>5</v>
      </c>
      <c r="E1205" s="445" t="s">
        <v>6</v>
      </c>
      <c r="F1205" s="445" t="s">
        <v>7</v>
      </c>
      <c r="G1205" s="445" t="s">
        <v>8</v>
      </c>
      <c r="H1205" s="445" t="s">
        <v>9</v>
      </c>
      <c r="I1205" s="445" t="s">
        <v>10</v>
      </c>
      <c r="J1205" s="445" t="s">
        <v>11</v>
      </c>
      <c r="K1205" s="445" t="s">
        <v>12</v>
      </c>
      <c r="L1205" s="445" t="s">
        <v>13</v>
      </c>
      <c r="M1205" s="445" t="s">
        <v>14</v>
      </c>
      <c r="N1205" s="445" t="s">
        <v>140</v>
      </c>
      <c r="O1205" s="443"/>
      <c r="P1205" s="260" t="s">
        <v>2</v>
      </c>
      <c r="Q1205" s="445" t="s">
        <v>3</v>
      </c>
      <c r="R1205" s="445" t="s">
        <v>4</v>
      </c>
      <c r="S1205" s="445" t="s">
        <v>5</v>
      </c>
      <c r="T1205" s="445" t="s">
        <v>6</v>
      </c>
      <c r="U1205" s="445" t="s">
        <v>7</v>
      </c>
      <c r="V1205" s="445" t="s">
        <v>8</v>
      </c>
      <c r="W1205" s="445" t="s">
        <v>9</v>
      </c>
      <c r="X1205" s="445" t="s">
        <v>10</v>
      </c>
      <c r="Y1205" s="445" t="s">
        <v>11</v>
      </c>
      <c r="Z1205" s="445" t="s">
        <v>12</v>
      </c>
      <c r="AA1205" s="445" t="s">
        <v>13</v>
      </c>
      <c r="AB1205" s="445" t="s">
        <v>14</v>
      </c>
      <c r="AC1205" s="445" t="s">
        <v>140</v>
      </c>
    </row>
    <row r="1206" spans="1:29" ht="10.7" customHeight="1">
      <c r="A1206" s="1">
        <f>A1166</f>
        <v>2010</v>
      </c>
      <c r="B1206" s="205"/>
      <c r="C1206" s="205"/>
      <c r="D1206" s="205"/>
      <c r="E1206" s="205"/>
      <c r="F1206" s="205"/>
      <c r="G1206" s="205"/>
      <c r="H1206" s="205"/>
      <c r="I1206" s="205"/>
      <c r="J1206" s="205"/>
      <c r="K1206" s="205"/>
      <c r="L1206" s="205"/>
      <c r="M1206" s="205"/>
      <c r="N1206" s="33"/>
      <c r="O1206" s="36"/>
      <c r="P1206" s="87">
        <f>A1206</f>
        <v>2010</v>
      </c>
      <c r="Q1206" s="205"/>
      <c r="R1206" s="205"/>
      <c r="S1206" s="205"/>
      <c r="T1206" s="205"/>
      <c r="U1206" s="205"/>
      <c r="V1206" s="205"/>
      <c r="W1206" s="205"/>
      <c r="X1206" s="205"/>
      <c r="Y1206" s="205"/>
      <c r="Z1206" s="205"/>
      <c r="AA1206" s="205"/>
      <c r="AB1206" s="205"/>
    </row>
    <row r="1207" spans="1:29" ht="10.7" customHeight="1">
      <c r="A1207" s="1">
        <f t="shared" ref="A1207:A1241" si="1177">A1167</f>
        <v>2011</v>
      </c>
      <c r="B1207" s="390"/>
      <c r="C1207" s="390"/>
      <c r="D1207" s="390"/>
      <c r="E1207" s="390"/>
      <c r="F1207" s="390"/>
      <c r="G1207" s="390"/>
      <c r="H1207" s="390"/>
      <c r="I1207" s="390"/>
      <c r="J1207" s="390"/>
      <c r="K1207" s="390"/>
      <c r="L1207" s="390"/>
      <c r="M1207" s="390"/>
      <c r="N1207" s="33"/>
      <c r="O1207" s="36"/>
      <c r="P1207" s="87">
        <f t="shared" ref="P1207:P1241" si="1178">A1207</f>
        <v>2011</v>
      </c>
      <c r="Q1207" s="205"/>
      <c r="R1207" s="205"/>
      <c r="S1207" s="390"/>
      <c r="T1207" s="390"/>
      <c r="U1207" s="390"/>
      <c r="V1207" s="390"/>
      <c r="W1207" s="390"/>
      <c r="X1207" s="390"/>
      <c r="Y1207" s="390"/>
      <c r="Z1207" s="390"/>
      <c r="AA1207" s="390"/>
      <c r="AB1207" s="390"/>
    </row>
    <row r="1208" spans="1:29" ht="10.7" customHeight="1">
      <c r="A1208" s="1">
        <f t="shared" si="1177"/>
        <v>2012</v>
      </c>
      <c r="B1208" s="390"/>
      <c r="C1208" s="390"/>
      <c r="D1208" s="390"/>
      <c r="E1208" s="390"/>
      <c r="F1208" s="390"/>
      <c r="G1208" s="390"/>
      <c r="H1208" s="390"/>
      <c r="I1208" s="390"/>
      <c r="J1208" s="390"/>
      <c r="K1208" s="390"/>
      <c r="L1208" s="390"/>
      <c r="M1208" s="390"/>
      <c r="N1208" s="33"/>
      <c r="O1208" s="36"/>
      <c r="P1208" s="87">
        <f t="shared" si="1178"/>
        <v>2012</v>
      </c>
      <c r="Q1208" s="390"/>
      <c r="R1208" s="390"/>
      <c r="S1208" s="390"/>
      <c r="T1208" s="390"/>
      <c r="U1208" s="390"/>
      <c r="V1208" s="390"/>
      <c r="W1208" s="390"/>
      <c r="X1208" s="390"/>
      <c r="Y1208" s="390"/>
      <c r="Z1208" s="390"/>
      <c r="AA1208" s="390"/>
      <c r="AB1208" s="390"/>
    </row>
    <row r="1209" spans="1:29" ht="10.7" customHeight="1">
      <c r="A1209" s="1">
        <f t="shared" si="1177"/>
        <v>2013</v>
      </c>
      <c r="B1209" s="560">
        <f>[3]Demand!C802</f>
        <v>0</v>
      </c>
      <c r="C1209" s="560">
        <f>[3]Demand!D802</f>
        <v>16.010000000000002</v>
      </c>
      <c r="D1209" s="560">
        <f>[3]Demand!E802</f>
        <v>0</v>
      </c>
      <c r="E1209" s="560">
        <f>[3]Demand!F802</f>
        <v>0</v>
      </c>
      <c r="F1209" s="560">
        <f>[3]Demand!G802</f>
        <v>5</v>
      </c>
      <c r="G1209" s="560">
        <f>[3]Demand!H802</f>
        <v>15.01</v>
      </c>
      <c r="H1209" s="560">
        <f>[3]Demand!I802</f>
        <v>18.010000000000002</v>
      </c>
      <c r="I1209" s="560">
        <f>[3]Demand!J802</f>
        <v>19.010000000000002</v>
      </c>
      <c r="J1209" s="560">
        <f>[3]Demand!K802</f>
        <v>9.01</v>
      </c>
      <c r="K1209" s="560">
        <f>[3]Demand!L802</f>
        <v>0</v>
      </c>
      <c r="L1209" s="560">
        <f>[3]Demand!M802</f>
        <v>0</v>
      </c>
      <c r="M1209" s="560">
        <f>[3]Demand!N802</f>
        <v>0</v>
      </c>
      <c r="N1209" s="33"/>
      <c r="O1209" s="36"/>
      <c r="P1209" s="87">
        <f t="shared" si="1178"/>
        <v>2013</v>
      </c>
      <c r="Q1209" s="660">
        <f>[3]Demand!S802</f>
        <v>0</v>
      </c>
      <c r="R1209" s="660">
        <f>[3]Demand!T802</f>
        <v>0</v>
      </c>
      <c r="S1209" s="660">
        <f>[3]Demand!U802</f>
        <v>16</v>
      </c>
      <c r="T1209" s="660">
        <f>[3]Demand!V802</f>
        <v>0</v>
      </c>
      <c r="U1209" s="660">
        <f>[3]Demand!W802</f>
        <v>0</v>
      </c>
      <c r="V1209" s="660">
        <f>[3]Demand!X802</f>
        <v>5</v>
      </c>
      <c r="W1209" s="660">
        <f>[3]Demand!Y802</f>
        <v>15</v>
      </c>
      <c r="X1209" s="660">
        <f>[3]Demand!Z802</f>
        <v>18</v>
      </c>
      <c r="Y1209" s="660">
        <f>[3]Demand!AA802</f>
        <v>19</v>
      </c>
      <c r="Z1209" s="660">
        <f>[3]Demand!AB802</f>
        <v>9</v>
      </c>
      <c r="AA1209" s="660">
        <f>[3]Demand!AC802</f>
        <v>0</v>
      </c>
      <c r="AB1209" s="660">
        <f>[3]Demand!AD802</f>
        <v>0</v>
      </c>
      <c r="AC1209" s="312">
        <f t="shared" ref="AC1209:AC1210" si="1179">SUM(Q1209:AB1209)</f>
        <v>82</v>
      </c>
    </row>
    <row r="1210" spans="1:29" ht="10.7" customHeight="1">
      <c r="A1210" s="1">
        <f t="shared" si="1177"/>
        <v>2014</v>
      </c>
      <c r="B1210" s="560">
        <f>[3]Demand!C803</f>
        <v>21.02</v>
      </c>
      <c r="C1210" s="560">
        <f>[3]Demand!D803</f>
        <v>17.010000000000002</v>
      </c>
      <c r="D1210" s="560">
        <f>[3]Demand!E803</f>
        <v>0</v>
      </c>
      <c r="E1210" s="560">
        <f>[3]Demand!F803</f>
        <v>0</v>
      </c>
      <c r="F1210" s="560">
        <f>[3]Demand!G803</f>
        <v>0</v>
      </c>
      <c r="G1210" s="560">
        <f>[3]Demand!H803</f>
        <v>0</v>
      </c>
      <c r="H1210" s="560">
        <f>[3]Demand!I803</f>
        <v>0</v>
      </c>
      <c r="I1210" s="560">
        <f>[3]Demand!J803</f>
        <v>0</v>
      </c>
      <c r="J1210" s="560">
        <f>[3]Demand!K803</f>
        <v>0</v>
      </c>
      <c r="K1210" s="560">
        <f>[3]Demand!L803</f>
        <v>0</v>
      </c>
      <c r="L1210" s="560">
        <f>[3]Demand!M803</f>
        <v>0</v>
      </c>
      <c r="M1210" s="560">
        <f>[3]Demand!N803</f>
        <v>0</v>
      </c>
      <c r="N1210" s="33"/>
      <c r="O1210" s="443"/>
      <c r="P1210" s="87">
        <f t="shared" si="1178"/>
        <v>2014</v>
      </c>
      <c r="Q1210" s="660">
        <f>[3]Demand!S803</f>
        <v>0</v>
      </c>
      <c r="R1210" s="660">
        <f>[3]Demand!T803</f>
        <v>21</v>
      </c>
      <c r="S1210" s="660">
        <f>[3]Demand!U803</f>
        <v>17</v>
      </c>
      <c r="T1210" s="660">
        <f>[3]Demand!V803</f>
        <v>0</v>
      </c>
      <c r="U1210" s="660">
        <f>[3]Demand!W803</f>
        <v>0</v>
      </c>
      <c r="V1210" s="660">
        <f>[3]Demand!X803</f>
        <v>0</v>
      </c>
      <c r="W1210" s="660">
        <f>[3]Demand!Y803</f>
        <v>0</v>
      </c>
      <c r="X1210" s="660">
        <f>[3]Demand!Z803</f>
        <v>0</v>
      </c>
      <c r="Y1210" s="660">
        <f>[3]Demand!AA803</f>
        <v>0</v>
      </c>
      <c r="Z1210" s="660">
        <f>[3]Demand!AB803</f>
        <v>0</v>
      </c>
      <c r="AA1210" s="660">
        <f>[3]Demand!AC803</f>
        <v>0</v>
      </c>
      <c r="AB1210" s="660">
        <f>[3]Demand!AD803</f>
        <v>0</v>
      </c>
      <c r="AC1210" s="312">
        <f t="shared" si="1179"/>
        <v>38</v>
      </c>
    </row>
    <row r="1211" spans="1:29" ht="10.7" customHeight="1">
      <c r="A1211" s="1">
        <f t="shared" si="1177"/>
        <v>2015</v>
      </c>
      <c r="B1211" s="390"/>
      <c r="C1211" s="390"/>
      <c r="D1211" s="390"/>
      <c r="E1211" s="390"/>
      <c r="F1211" s="390"/>
      <c r="G1211" s="390"/>
      <c r="H1211" s="390"/>
      <c r="I1211" s="390"/>
      <c r="J1211" s="390"/>
      <c r="K1211" s="390"/>
      <c r="L1211" s="390"/>
      <c r="M1211" s="390"/>
      <c r="N1211" s="33"/>
      <c r="O1211" s="443"/>
      <c r="P1211" s="87">
        <f t="shared" si="1178"/>
        <v>2015</v>
      </c>
      <c r="Q1211" s="390"/>
      <c r="R1211" s="390"/>
      <c r="S1211" s="390"/>
      <c r="T1211" s="390"/>
      <c r="U1211" s="390"/>
      <c r="V1211" s="390"/>
      <c r="W1211" s="390"/>
      <c r="X1211" s="390"/>
      <c r="Y1211" s="390"/>
      <c r="Z1211" s="390"/>
      <c r="AA1211" s="390"/>
      <c r="AB1211" s="390"/>
    </row>
    <row r="1212" spans="1:29" ht="10.7" customHeight="1">
      <c r="A1212" s="1">
        <f t="shared" si="1177"/>
        <v>2016</v>
      </c>
      <c r="B1212" s="390"/>
      <c r="C1212" s="390"/>
      <c r="D1212" s="390"/>
      <c r="E1212" s="390"/>
      <c r="F1212" s="390"/>
      <c r="G1212" s="390"/>
      <c r="H1212" s="390"/>
      <c r="I1212" s="390"/>
      <c r="J1212" s="390"/>
      <c r="K1212" s="390"/>
      <c r="L1212" s="390"/>
      <c r="M1212" s="390"/>
      <c r="N1212" s="33"/>
      <c r="O1212" s="443"/>
      <c r="P1212" s="87">
        <f t="shared" si="1178"/>
        <v>2016</v>
      </c>
      <c r="Q1212" s="390"/>
      <c r="R1212" s="390"/>
      <c r="S1212" s="390"/>
      <c r="T1212" s="390"/>
      <c r="U1212" s="390"/>
      <c r="V1212" s="390"/>
      <c r="W1212" s="390"/>
      <c r="X1212" s="390"/>
      <c r="Y1212" s="390"/>
      <c r="Z1212" s="390"/>
      <c r="AA1212" s="390"/>
      <c r="AB1212" s="390"/>
    </row>
    <row r="1213" spans="1:29" ht="10.7" customHeight="1">
      <c r="A1213" s="1">
        <f t="shared" si="1177"/>
        <v>2017</v>
      </c>
      <c r="B1213" s="390"/>
      <c r="C1213" s="390"/>
      <c r="D1213" s="390"/>
      <c r="E1213" s="390"/>
      <c r="F1213" s="390"/>
      <c r="G1213" s="390"/>
      <c r="H1213" s="390"/>
      <c r="I1213" s="390"/>
      <c r="J1213" s="390"/>
      <c r="K1213" s="390"/>
      <c r="L1213" s="390"/>
      <c r="M1213" s="390"/>
      <c r="N1213" s="33"/>
      <c r="O1213" s="443"/>
      <c r="P1213" s="87">
        <f t="shared" si="1178"/>
        <v>2017</v>
      </c>
      <c r="Q1213" s="390"/>
      <c r="R1213" s="390"/>
      <c r="S1213" s="390"/>
      <c r="T1213" s="390"/>
      <c r="U1213" s="390"/>
      <c r="V1213" s="390"/>
      <c r="W1213" s="390"/>
      <c r="X1213" s="390"/>
      <c r="Y1213" s="390"/>
      <c r="Z1213" s="390"/>
      <c r="AA1213" s="390"/>
      <c r="AB1213" s="390"/>
    </row>
    <row r="1214" spans="1:29" ht="10.7" customHeight="1">
      <c r="A1214" s="1">
        <f t="shared" si="1177"/>
        <v>2018</v>
      </c>
      <c r="B1214" s="390"/>
      <c r="C1214" s="390"/>
      <c r="D1214" s="390"/>
      <c r="E1214" s="390"/>
      <c r="F1214" s="390"/>
      <c r="G1214" s="390"/>
      <c r="H1214" s="390"/>
      <c r="I1214" s="390"/>
      <c r="J1214" s="390"/>
      <c r="K1214" s="390"/>
      <c r="L1214" s="390"/>
      <c r="M1214" s="390"/>
      <c r="N1214" s="33"/>
      <c r="O1214" s="443"/>
      <c r="P1214" s="87">
        <f t="shared" si="1178"/>
        <v>2018</v>
      </c>
      <c r="Q1214" s="390"/>
      <c r="R1214" s="390"/>
      <c r="S1214" s="390"/>
      <c r="T1214" s="390"/>
      <c r="U1214" s="390"/>
      <c r="V1214" s="390"/>
      <c r="W1214" s="390"/>
      <c r="X1214" s="390"/>
      <c r="Y1214" s="390"/>
      <c r="Z1214" s="390"/>
      <c r="AA1214" s="390"/>
      <c r="AB1214" s="390"/>
    </row>
    <row r="1215" spans="1:29" ht="10.7" customHeight="1">
      <c r="A1215" s="1">
        <f t="shared" si="1177"/>
        <v>2019</v>
      </c>
      <c r="B1215" s="390"/>
      <c r="C1215" s="390"/>
      <c r="D1215" s="390"/>
      <c r="E1215" s="390"/>
      <c r="F1215" s="390"/>
      <c r="G1215" s="390"/>
      <c r="H1215" s="390"/>
      <c r="I1215" s="390"/>
      <c r="J1215" s="390"/>
      <c r="K1215" s="390"/>
      <c r="L1215" s="390"/>
      <c r="M1215" s="390"/>
      <c r="N1215" s="33"/>
      <c r="O1215" s="443"/>
      <c r="P1215" s="87">
        <f t="shared" si="1178"/>
        <v>2019</v>
      </c>
      <c r="Q1215" s="390"/>
      <c r="R1215" s="390"/>
      <c r="S1215" s="390"/>
      <c r="T1215" s="390"/>
      <c r="U1215" s="390"/>
      <c r="V1215" s="390"/>
      <c r="W1215" s="390"/>
      <c r="X1215" s="390"/>
      <c r="Y1215" s="390"/>
      <c r="Z1215" s="390"/>
      <c r="AA1215" s="390"/>
      <c r="AB1215" s="390"/>
    </row>
    <row r="1216" spans="1:29" ht="10.7" customHeight="1">
      <c r="A1216" s="1">
        <f t="shared" si="1177"/>
        <v>2020</v>
      </c>
      <c r="B1216" s="390"/>
      <c r="C1216" s="390"/>
      <c r="D1216" s="390"/>
      <c r="E1216" s="390"/>
      <c r="F1216" s="390"/>
      <c r="G1216" s="390"/>
      <c r="H1216" s="390"/>
      <c r="I1216" s="390"/>
      <c r="J1216" s="390"/>
      <c r="K1216" s="390"/>
      <c r="L1216" s="390"/>
      <c r="M1216" s="390"/>
      <c r="N1216" s="33"/>
      <c r="O1216" s="443"/>
      <c r="P1216" s="87">
        <f t="shared" si="1178"/>
        <v>2020</v>
      </c>
      <c r="Q1216" s="390"/>
      <c r="R1216" s="390"/>
      <c r="S1216" s="390"/>
      <c r="T1216" s="390"/>
      <c r="U1216" s="390"/>
      <c r="V1216" s="390"/>
      <c r="W1216" s="390"/>
      <c r="X1216" s="390"/>
      <c r="Y1216" s="390"/>
      <c r="Z1216" s="390"/>
      <c r="AA1216" s="390"/>
      <c r="AB1216" s="390"/>
    </row>
    <row r="1217" spans="1:29" ht="10.7" customHeight="1">
      <c r="A1217" s="1">
        <f t="shared" si="1177"/>
        <v>2021</v>
      </c>
      <c r="B1217" s="390"/>
      <c r="C1217" s="390"/>
      <c r="D1217" s="390"/>
      <c r="E1217" s="390"/>
      <c r="F1217" s="390"/>
      <c r="G1217" s="390"/>
      <c r="H1217" s="390"/>
      <c r="I1217" s="390"/>
      <c r="J1217" s="390"/>
      <c r="K1217" s="390"/>
      <c r="L1217" s="390"/>
      <c r="M1217" s="390"/>
      <c r="N1217" s="33"/>
      <c r="O1217" s="443"/>
      <c r="P1217" s="87">
        <f t="shared" si="1178"/>
        <v>2021</v>
      </c>
      <c r="Q1217" s="390"/>
      <c r="R1217" s="390"/>
      <c r="S1217" s="390"/>
      <c r="T1217" s="390"/>
      <c r="U1217" s="390"/>
      <c r="V1217" s="390"/>
      <c r="W1217" s="390"/>
      <c r="X1217" s="390"/>
      <c r="Y1217" s="390"/>
      <c r="Z1217" s="390"/>
      <c r="AA1217" s="390"/>
      <c r="AB1217" s="390"/>
    </row>
    <row r="1218" spans="1:29" ht="10.7" customHeight="1">
      <c r="A1218" s="1">
        <f t="shared" si="1177"/>
        <v>2022</v>
      </c>
      <c r="B1218" s="390"/>
      <c r="C1218" s="390"/>
      <c r="D1218" s="390"/>
      <c r="E1218" s="390"/>
      <c r="F1218" s="390"/>
      <c r="G1218" s="390"/>
      <c r="H1218" s="390"/>
      <c r="I1218" s="390"/>
      <c r="J1218" s="390"/>
      <c r="K1218" s="390"/>
      <c r="L1218" s="390"/>
      <c r="M1218" s="390"/>
      <c r="N1218" s="33"/>
      <c r="O1218" s="443"/>
      <c r="P1218" s="87">
        <f t="shared" si="1178"/>
        <v>2022</v>
      </c>
      <c r="Q1218" s="390"/>
      <c r="R1218" s="390"/>
      <c r="S1218" s="390"/>
      <c r="T1218" s="390"/>
      <c r="U1218" s="390"/>
      <c r="V1218" s="390"/>
      <c r="W1218" s="390"/>
      <c r="X1218" s="390"/>
      <c r="Y1218" s="390"/>
      <c r="Z1218" s="390"/>
      <c r="AA1218" s="390"/>
      <c r="AB1218" s="390"/>
    </row>
    <row r="1219" spans="1:29" ht="10.7" customHeight="1">
      <c r="A1219" s="1">
        <f t="shared" si="1177"/>
        <v>2023</v>
      </c>
      <c r="B1219" s="390"/>
      <c r="C1219" s="390"/>
      <c r="D1219" s="390"/>
      <c r="E1219" s="390"/>
      <c r="F1219" s="390"/>
      <c r="G1219" s="390"/>
      <c r="H1219" s="390"/>
      <c r="I1219" s="390"/>
      <c r="J1219" s="390"/>
      <c r="K1219" s="390"/>
      <c r="L1219" s="390"/>
      <c r="M1219" s="390"/>
      <c r="N1219" s="33"/>
      <c r="O1219" s="443"/>
      <c r="P1219" s="87">
        <f t="shared" si="1178"/>
        <v>2023</v>
      </c>
      <c r="Q1219" s="390"/>
      <c r="R1219" s="390"/>
      <c r="S1219" s="390"/>
      <c r="T1219" s="390"/>
      <c r="U1219" s="390"/>
      <c r="V1219" s="390"/>
      <c r="W1219" s="390"/>
      <c r="X1219" s="390"/>
      <c r="Y1219" s="390"/>
      <c r="Z1219" s="390"/>
      <c r="AA1219" s="390"/>
      <c r="AB1219" s="390"/>
    </row>
    <row r="1220" spans="1:29" ht="10.7" customHeight="1">
      <c r="A1220" s="1">
        <f t="shared" si="1177"/>
        <v>2024</v>
      </c>
      <c r="B1220" s="390"/>
      <c r="C1220" s="390"/>
      <c r="D1220" s="390"/>
      <c r="E1220" s="390"/>
      <c r="F1220" s="390"/>
      <c r="G1220" s="390"/>
      <c r="H1220" s="390"/>
      <c r="I1220" s="390"/>
      <c r="J1220" s="390"/>
      <c r="K1220" s="390"/>
      <c r="L1220" s="390"/>
      <c r="M1220" s="390"/>
      <c r="N1220" s="33"/>
      <c r="O1220" s="443"/>
      <c r="P1220" s="87">
        <f t="shared" si="1178"/>
        <v>2024</v>
      </c>
      <c r="Q1220" s="390"/>
      <c r="R1220" s="390"/>
      <c r="S1220" s="390"/>
      <c r="T1220" s="390"/>
      <c r="U1220" s="390"/>
      <c r="V1220" s="390"/>
      <c r="W1220" s="390"/>
      <c r="X1220" s="390"/>
      <c r="Y1220" s="390"/>
      <c r="Z1220" s="390"/>
      <c r="AA1220" s="390"/>
      <c r="AB1220" s="390"/>
    </row>
    <row r="1221" spans="1:29" ht="10.7" customHeight="1">
      <c r="A1221" s="1">
        <f t="shared" si="1177"/>
        <v>2025</v>
      </c>
      <c r="B1221" s="390"/>
      <c r="C1221" s="390"/>
      <c r="D1221" s="390"/>
      <c r="E1221" s="390"/>
      <c r="F1221" s="390"/>
      <c r="G1221" s="390"/>
      <c r="H1221" s="390"/>
      <c r="I1221" s="390"/>
      <c r="J1221" s="390"/>
      <c r="K1221" s="390"/>
      <c r="L1221" s="390"/>
      <c r="M1221" s="390"/>
      <c r="N1221" s="33"/>
      <c r="O1221" s="443"/>
      <c r="P1221" s="87">
        <f t="shared" si="1178"/>
        <v>2025</v>
      </c>
      <c r="Q1221" s="390"/>
      <c r="R1221" s="390"/>
      <c r="S1221" s="390"/>
      <c r="T1221" s="390"/>
      <c r="U1221" s="390"/>
      <c r="V1221" s="390"/>
      <c r="W1221" s="390"/>
      <c r="X1221" s="390"/>
      <c r="Y1221" s="390"/>
      <c r="Z1221" s="390"/>
      <c r="AA1221" s="390"/>
      <c r="AB1221" s="390"/>
    </row>
    <row r="1222" spans="1:29" ht="10.7" customHeight="1">
      <c r="A1222" s="1">
        <f t="shared" si="1177"/>
        <v>2026</v>
      </c>
      <c r="B1222" s="390"/>
      <c r="C1222" s="390"/>
      <c r="D1222" s="390"/>
      <c r="E1222" s="390"/>
      <c r="F1222" s="390"/>
      <c r="G1222" s="390"/>
      <c r="H1222" s="390"/>
      <c r="I1222" s="390"/>
      <c r="J1222" s="390"/>
      <c r="K1222" s="390"/>
      <c r="L1222" s="390"/>
      <c r="M1222" s="390"/>
      <c r="N1222" s="33"/>
      <c r="O1222" s="443"/>
      <c r="P1222" s="87">
        <f t="shared" si="1178"/>
        <v>2026</v>
      </c>
      <c r="Q1222" s="390"/>
      <c r="R1222" s="390"/>
      <c r="S1222" s="390"/>
      <c r="T1222" s="390"/>
      <c r="U1222" s="390"/>
      <c r="V1222" s="390"/>
      <c r="W1222" s="390"/>
      <c r="X1222" s="390"/>
      <c r="Y1222" s="390"/>
      <c r="Z1222" s="390"/>
      <c r="AA1222" s="390"/>
      <c r="AB1222" s="390"/>
    </row>
    <row r="1223" spans="1:29" ht="10.7" customHeight="1">
      <c r="A1223" s="1">
        <f t="shared" si="1177"/>
        <v>2027</v>
      </c>
      <c r="B1223" s="390"/>
      <c r="C1223" s="390"/>
      <c r="D1223" s="390"/>
      <c r="E1223" s="390"/>
      <c r="F1223" s="390"/>
      <c r="G1223" s="390"/>
      <c r="H1223" s="390"/>
      <c r="I1223" s="390"/>
      <c r="J1223" s="390"/>
      <c r="K1223" s="390"/>
      <c r="L1223" s="390"/>
      <c r="M1223" s="390"/>
      <c r="N1223" s="33"/>
      <c r="P1223" s="87">
        <f t="shared" si="1178"/>
        <v>2027</v>
      </c>
      <c r="Q1223" s="390"/>
      <c r="R1223" s="390"/>
      <c r="S1223" s="390"/>
      <c r="T1223" s="390"/>
      <c r="U1223" s="390"/>
      <c r="V1223" s="390"/>
      <c r="W1223" s="390"/>
      <c r="X1223" s="390"/>
      <c r="Y1223" s="390"/>
      <c r="Z1223" s="390"/>
      <c r="AA1223" s="390"/>
      <c r="AB1223" s="390"/>
    </row>
    <row r="1224" spans="1:29" ht="10.7" customHeight="1">
      <c r="A1224" s="1">
        <f t="shared" si="1177"/>
        <v>2028</v>
      </c>
      <c r="B1224" s="390"/>
      <c r="C1224" s="390"/>
      <c r="D1224" s="390"/>
      <c r="E1224" s="390"/>
      <c r="F1224" s="390"/>
      <c r="G1224" s="390"/>
      <c r="H1224" s="390"/>
      <c r="I1224" s="390"/>
      <c r="J1224" s="390"/>
      <c r="K1224" s="390"/>
      <c r="L1224" s="390"/>
      <c r="M1224" s="390"/>
      <c r="N1224" s="33"/>
      <c r="P1224" s="87">
        <f t="shared" si="1178"/>
        <v>2028</v>
      </c>
      <c r="Q1224" s="390"/>
      <c r="R1224" s="390"/>
      <c r="S1224" s="390"/>
      <c r="T1224" s="390"/>
      <c r="U1224" s="390"/>
      <c r="V1224" s="390"/>
      <c r="W1224" s="390"/>
      <c r="X1224" s="390"/>
      <c r="Y1224" s="390"/>
      <c r="Z1224" s="390"/>
      <c r="AA1224" s="390"/>
      <c r="AB1224" s="390"/>
    </row>
    <row r="1225" spans="1:29" ht="10.7" customHeight="1">
      <c r="A1225" s="1">
        <f t="shared" si="1177"/>
        <v>2029</v>
      </c>
      <c r="B1225" s="390"/>
      <c r="C1225" s="390"/>
      <c r="D1225" s="390"/>
      <c r="E1225" s="390"/>
      <c r="F1225" s="390"/>
      <c r="G1225" s="390"/>
      <c r="H1225" s="390"/>
      <c r="I1225" s="390"/>
      <c r="J1225" s="390"/>
      <c r="K1225" s="390"/>
      <c r="L1225" s="390"/>
      <c r="M1225" s="390"/>
      <c r="N1225" s="33"/>
      <c r="P1225" s="87">
        <f t="shared" si="1178"/>
        <v>2029</v>
      </c>
      <c r="Q1225" s="390"/>
      <c r="R1225" s="390"/>
      <c r="S1225" s="390"/>
      <c r="T1225" s="390"/>
      <c r="U1225" s="390"/>
      <c r="V1225" s="390"/>
      <c r="W1225" s="390"/>
      <c r="X1225" s="390"/>
      <c r="Y1225" s="390"/>
      <c r="Z1225" s="390"/>
      <c r="AA1225" s="390"/>
      <c r="AB1225" s="390"/>
    </row>
    <row r="1226" spans="1:29" ht="10.7" customHeight="1">
      <c r="A1226" s="1">
        <f t="shared" si="1177"/>
        <v>2030</v>
      </c>
      <c r="B1226" s="390"/>
      <c r="C1226" s="390"/>
      <c r="D1226" s="390"/>
      <c r="E1226" s="390"/>
      <c r="F1226" s="390"/>
      <c r="G1226" s="390"/>
      <c r="H1226" s="390"/>
      <c r="I1226" s="390"/>
      <c r="J1226" s="390"/>
      <c r="K1226" s="390"/>
      <c r="L1226" s="390"/>
      <c r="M1226" s="390"/>
      <c r="N1226" s="33"/>
      <c r="P1226" s="87">
        <f t="shared" si="1178"/>
        <v>2030</v>
      </c>
      <c r="Q1226" s="390"/>
      <c r="R1226" s="390"/>
      <c r="S1226" s="390"/>
      <c r="T1226" s="390"/>
      <c r="U1226" s="390"/>
      <c r="V1226" s="390"/>
      <c r="W1226" s="390"/>
      <c r="X1226" s="390"/>
      <c r="Y1226" s="390"/>
      <c r="Z1226" s="390"/>
      <c r="AA1226" s="390"/>
      <c r="AB1226" s="390"/>
    </row>
    <row r="1227" spans="1:29" ht="10.7" customHeight="1">
      <c r="A1227" s="1">
        <f t="shared" si="1177"/>
        <v>2031</v>
      </c>
      <c r="B1227" s="56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33"/>
      <c r="P1227" s="87">
        <f t="shared" si="1178"/>
        <v>2031</v>
      </c>
      <c r="Q1227" s="390"/>
      <c r="R1227" s="390"/>
      <c r="S1227" s="390"/>
      <c r="T1227" s="390"/>
      <c r="U1227" s="390"/>
      <c r="V1227" s="390"/>
      <c r="W1227" s="390"/>
      <c r="X1227" s="390"/>
      <c r="Y1227" s="390"/>
      <c r="Z1227" s="390"/>
      <c r="AA1227" s="390"/>
      <c r="AB1227" s="390"/>
    </row>
    <row r="1228" spans="1:29" ht="10.7" customHeight="1">
      <c r="A1228" s="1">
        <f t="shared" si="1177"/>
        <v>2032</v>
      </c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69"/>
      <c r="P1228" s="87">
        <f t="shared" si="1178"/>
        <v>2032</v>
      </c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</row>
    <row r="1229" spans="1:29" ht="10.7" customHeight="1">
      <c r="A1229" s="1">
        <f t="shared" si="1177"/>
        <v>2033</v>
      </c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69"/>
      <c r="P1229" s="87">
        <f t="shared" si="1178"/>
        <v>2033</v>
      </c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</row>
    <row r="1230" spans="1:29" ht="10.7" customHeight="1">
      <c r="A1230" s="1">
        <f t="shared" si="1177"/>
        <v>2034</v>
      </c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69"/>
      <c r="P1230" s="87">
        <f t="shared" si="1178"/>
        <v>2034</v>
      </c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</row>
    <row r="1231" spans="1:29" ht="10.7" customHeight="1">
      <c r="A1231" s="1">
        <f t="shared" si="1177"/>
        <v>2035</v>
      </c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69"/>
      <c r="P1231" s="87">
        <f t="shared" si="1178"/>
        <v>2035</v>
      </c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</row>
    <row r="1232" spans="1:29" ht="10.7" customHeight="1">
      <c r="A1232" s="1">
        <f t="shared" si="1177"/>
        <v>2036</v>
      </c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69"/>
      <c r="P1232" s="87">
        <f t="shared" si="1178"/>
        <v>2036</v>
      </c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</row>
    <row r="1233" spans="1:29" ht="10.7" customHeight="1">
      <c r="A1233" s="1">
        <f t="shared" si="1177"/>
        <v>2037</v>
      </c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69"/>
      <c r="P1233" s="87">
        <f t="shared" si="1178"/>
        <v>2037</v>
      </c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</row>
    <row r="1234" spans="1:29" ht="10.7" customHeight="1">
      <c r="A1234" s="1">
        <f t="shared" si="1177"/>
        <v>2038</v>
      </c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69"/>
      <c r="P1234" s="87">
        <f t="shared" si="1178"/>
        <v>2038</v>
      </c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</row>
    <row r="1235" spans="1:29" ht="10.7" customHeight="1">
      <c r="A1235" s="1">
        <f t="shared" si="1177"/>
        <v>2039</v>
      </c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69"/>
      <c r="P1235" s="87">
        <f t="shared" si="1178"/>
        <v>2039</v>
      </c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</row>
    <row r="1236" spans="1:29" ht="10.7" customHeight="1">
      <c r="A1236" s="1">
        <f t="shared" si="1177"/>
        <v>2040</v>
      </c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69"/>
      <c r="P1236" s="87">
        <f t="shared" si="1178"/>
        <v>2040</v>
      </c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</row>
    <row r="1237" spans="1:29" ht="10.7" customHeight="1">
      <c r="A1237" s="1">
        <f t="shared" si="1177"/>
        <v>2041</v>
      </c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69"/>
      <c r="P1237" s="87">
        <f t="shared" si="1178"/>
        <v>2041</v>
      </c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</row>
    <row r="1238" spans="1:29" ht="10.7" customHeight="1">
      <c r="A1238" s="1">
        <f t="shared" si="1177"/>
        <v>2042</v>
      </c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69"/>
      <c r="P1238" s="87">
        <f t="shared" si="1178"/>
        <v>2042</v>
      </c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</row>
    <row r="1239" spans="1:29" ht="10.7" customHeight="1">
      <c r="A1239" s="1">
        <f t="shared" si="1177"/>
        <v>2043</v>
      </c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69"/>
      <c r="P1239" s="87">
        <f t="shared" si="1178"/>
        <v>2043</v>
      </c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</row>
    <row r="1240" spans="1:29" ht="10.7" customHeight="1">
      <c r="A1240" s="1">
        <f t="shared" si="1177"/>
        <v>2044</v>
      </c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69"/>
      <c r="P1240" s="87">
        <f t="shared" si="1178"/>
        <v>2044</v>
      </c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</row>
    <row r="1241" spans="1:29" ht="10.7" customHeight="1">
      <c r="A1241" s="1">
        <f t="shared" si="1177"/>
        <v>2045</v>
      </c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69"/>
      <c r="P1241" s="87">
        <f t="shared" si="1178"/>
        <v>2045</v>
      </c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</row>
    <row r="1242" spans="1:29" ht="10.7" customHeight="1">
      <c r="A1242" s="434"/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417"/>
      <c r="M1242" s="417"/>
      <c r="N1242" s="417"/>
      <c r="O1242" s="416"/>
      <c r="P1242" s="418"/>
      <c r="Q1242" s="416"/>
      <c r="R1242" s="416"/>
      <c r="S1242" s="416"/>
      <c r="T1242" s="416"/>
      <c r="U1242" s="416"/>
      <c r="V1242" s="416"/>
      <c r="W1242" s="416"/>
      <c r="X1242" s="416"/>
      <c r="Y1242" s="416"/>
      <c r="Z1242" s="416"/>
      <c r="AA1242" s="416"/>
      <c r="AB1242" s="416"/>
      <c r="AC1242" s="416"/>
    </row>
    <row r="1243" spans="1:29" ht="10.7" customHeight="1">
      <c r="A1243" s="417"/>
      <c r="B1243" s="417"/>
      <c r="C1243" s="417"/>
      <c r="D1243" s="417"/>
      <c r="E1243" s="417"/>
      <c r="F1243" s="417"/>
      <c r="G1243" s="417"/>
      <c r="H1243" s="417"/>
      <c r="I1243" s="417"/>
      <c r="J1243" s="417"/>
      <c r="K1243" s="417"/>
      <c r="L1243" s="417"/>
      <c r="M1243" s="417"/>
      <c r="N1243" s="417"/>
      <c r="O1243" s="433"/>
      <c r="P1243" s="418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ht="12.75">
      <c r="A1244" s="578" t="s">
        <v>214</v>
      </c>
      <c r="B1244" s="241"/>
      <c r="C1244" s="241"/>
      <c r="D1244" s="241"/>
      <c r="E1244" s="241"/>
      <c r="F1244" s="241"/>
      <c r="G1244" s="241"/>
      <c r="H1244" s="241"/>
      <c r="I1244" s="241"/>
      <c r="J1244" s="241"/>
      <c r="K1244" s="241"/>
      <c r="L1244" s="241"/>
      <c r="M1244" s="241"/>
      <c r="N1244" s="241"/>
      <c r="O1244" s="443"/>
      <c r="P1244" s="232" t="str">
        <f>A1244</f>
        <v>xx</v>
      </c>
      <c r="Q1244" s="444"/>
      <c r="R1244" s="444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</row>
    <row r="1245" spans="1:29" ht="10.7" customHeight="1">
      <c r="A1245" s="260" t="s">
        <v>2</v>
      </c>
      <c r="B1245" s="445" t="s">
        <v>3</v>
      </c>
      <c r="C1245" s="445" t="s">
        <v>4</v>
      </c>
      <c r="D1245" s="445" t="s">
        <v>5</v>
      </c>
      <c r="E1245" s="445" t="s">
        <v>6</v>
      </c>
      <c r="F1245" s="445" t="s">
        <v>7</v>
      </c>
      <c r="G1245" s="445" t="s">
        <v>8</v>
      </c>
      <c r="H1245" s="445" t="s">
        <v>9</v>
      </c>
      <c r="I1245" s="445" t="s">
        <v>10</v>
      </c>
      <c r="J1245" s="445" t="s">
        <v>11</v>
      </c>
      <c r="K1245" s="445" t="s">
        <v>12</v>
      </c>
      <c r="L1245" s="445" t="s">
        <v>13</v>
      </c>
      <c r="M1245" s="445" t="s">
        <v>14</v>
      </c>
      <c r="N1245" s="40" t="s">
        <v>140</v>
      </c>
      <c r="O1245" s="443"/>
      <c r="P1245" s="260" t="s">
        <v>2</v>
      </c>
      <c r="Q1245" s="445" t="s">
        <v>3</v>
      </c>
      <c r="R1245" s="445" t="s">
        <v>4</v>
      </c>
      <c r="S1245" s="445" t="s">
        <v>5</v>
      </c>
      <c r="T1245" s="445" t="s">
        <v>6</v>
      </c>
      <c r="U1245" s="445" t="s">
        <v>7</v>
      </c>
      <c r="V1245" s="445" t="s">
        <v>8</v>
      </c>
      <c r="W1245" s="445" t="s">
        <v>9</v>
      </c>
      <c r="X1245" s="445" t="s">
        <v>10</v>
      </c>
      <c r="Y1245" s="445" t="s">
        <v>11</v>
      </c>
      <c r="Z1245" s="445" t="s">
        <v>12</v>
      </c>
      <c r="AA1245" s="445" t="s">
        <v>13</v>
      </c>
      <c r="AB1245" s="445" t="s">
        <v>14</v>
      </c>
      <c r="AC1245" s="445" t="s">
        <v>140</v>
      </c>
    </row>
    <row r="1246" spans="1:29" ht="10.7" customHeight="1">
      <c r="A1246" s="1">
        <f>A1206</f>
        <v>2010</v>
      </c>
      <c r="B1246" s="205"/>
      <c r="C1246" s="205"/>
      <c r="D1246" s="205"/>
      <c r="E1246" s="205"/>
      <c r="F1246" s="205"/>
      <c r="G1246" s="205"/>
      <c r="H1246" s="205"/>
      <c r="I1246" s="205"/>
      <c r="J1246" s="205"/>
      <c r="K1246" s="205"/>
      <c r="L1246" s="205"/>
      <c r="M1246" s="205"/>
      <c r="N1246" s="33">
        <f t="shared" ref="N1246:N1266" si="1180">SUM(B1246:M1246)</f>
        <v>0</v>
      </c>
      <c r="O1246" s="36"/>
      <c r="P1246" s="87">
        <f>A1246</f>
        <v>2010</v>
      </c>
      <c r="Q1246" s="205"/>
      <c r="R1246" s="205"/>
      <c r="S1246" s="205"/>
      <c r="T1246" s="205"/>
      <c r="U1246" s="205"/>
      <c r="V1246" s="205"/>
      <c r="W1246" s="205"/>
      <c r="X1246" s="205"/>
      <c r="Y1246" s="205"/>
      <c r="Z1246" s="205"/>
      <c r="AA1246" s="205"/>
      <c r="AB1246" s="205"/>
      <c r="AC1246" s="32">
        <f t="shared" ref="AC1246:AC1266" si="1181">SUM(Q1246:AB1246)</f>
        <v>0</v>
      </c>
    </row>
    <row r="1247" spans="1:29" ht="10.7" customHeight="1">
      <c r="A1247" s="1">
        <f t="shared" ref="A1247:A1281" si="1182">A1207</f>
        <v>2011</v>
      </c>
      <c r="B1247" s="390"/>
      <c r="C1247" s="390"/>
      <c r="D1247" s="390"/>
      <c r="E1247" s="390"/>
      <c r="F1247" s="390"/>
      <c r="G1247" s="390"/>
      <c r="H1247" s="390"/>
      <c r="I1247" s="390"/>
      <c r="J1247" s="390"/>
      <c r="K1247" s="390"/>
      <c r="L1247" s="390"/>
      <c r="M1247" s="390"/>
      <c r="N1247" s="33">
        <f t="shared" si="1180"/>
        <v>0</v>
      </c>
      <c r="O1247" s="36"/>
      <c r="P1247" s="87">
        <f t="shared" ref="P1247:P1281" si="1183">A1247</f>
        <v>2011</v>
      </c>
      <c r="Q1247" s="205"/>
      <c r="R1247" s="205"/>
      <c r="S1247" s="390"/>
      <c r="T1247" s="390"/>
      <c r="U1247" s="390"/>
      <c r="V1247" s="390"/>
      <c r="W1247" s="390"/>
      <c r="X1247" s="390"/>
      <c r="Y1247" s="390"/>
      <c r="Z1247" s="390"/>
      <c r="AA1247" s="390"/>
      <c r="AB1247" s="390"/>
      <c r="AC1247" s="32">
        <f t="shared" si="1181"/>
        <v>0</v>
      </c>
    </row>
    <row r="1248" spans="1:29" ht="10.7" customHeight="1">
      <c r="A1248" s="1">
        <f t="shared" si="1182"/>
        <v>2012</v>
      </c>
      <c r="B1248" s="390"/>
      <c r="C1248" s="390"/>
      <c r="D1248" s="390"/>
      <c r="E1248" s="390"/>
      <c r="F1248" s="390"/>
      <c r="G1248" s="390"/>
      <c r="H1248" s="390"/>
      <c r="I1248" s="390"/>
      <c r="J1248" s="390"/>
      <c r="K1248" s="390"/>
      <c r="L1248" s="390"/>
      <c r="M1248" s="390"/>
      <c r="N1248" s="33">
        <f t="shared" si="1180"/>
        <v>0</v>
      </c>
      <c r="O1248" s="36"/>
      <c r="P1248" s="87">
        <f t="shared" si="1183"/>
        <v>2012</v>
      </c>
      <c r="Q1248" s="390"/>
      <c r="R1248" s="390"/>
      <c r="S1248" s="390"/>
      <c r="T1248" s="390"/>
      <c r="U1248" s="390"/>
      <c r="V1248" s="390"/>
      <c r="W1248" s="390"/>
      <c r="X1248" s="390"/>
      <c r="Y1248" s="390"/>
      <c r="Z1248" s="390"/>
      <c r="AA1248" s="390"/>
      <c r="AB1248" s="390"/>
      <c r="AC1248" s="32">
        <f t="shared" si="1181"/>
        <v>0</v>
      </c>
    </row>
    <row r="1249" spans="1:29" ht="10.7" customHeight="1">
      <c r="A1249" s="1">
        <f t="shared" si="1182"/>
        <v>2013</v>
      </c>
      <c r="B1249" s="390"/>
      <c r="C1249" s="390"/>
      <c r="D1249" s="390"/>
      <c r="E1249" s="390"/>
      <c r="F1249" s="390"/>
      <c r="G1249" s="390"/>
      <c r="H1249" s="390"/>
      <c r="I1249" s="390"/>
      <c r="J1249" s="390"/>
      <c r="K1249" s="390"/>
      <c r="L1249" s="390"/>
      <c r="M1249" s="390"/>
      <c r="N1249" s="33">
        <f t="shared" si="1180"/>
        <v>0</v>
      </c>
      <c r="O1249" s="36"/>
      <c r="P1249" s="87">
        <f t="shared" si="1183"/>
        <v>2013</v>
      </c>
      <c r="Q1249" s="390"/>
      <c r="R1249" s="390"/>
      <c r="S1249" s="390"/>
      <c r="T1249" s="390"/>
      <c r="U1249" s="390"/>
      <c r="V1249" s="390"/>
      <c r="W1249" s="390"/>
      <c r="X1249" s="390"/>
      <c r="Y1249" s="390"/>
      <c r="Z1249" s="390"/>
      <c r="AA1249" s="390"/>
      <c r="AB1249" s="390"/>
      <c r="AC1249" s="32">
        <f t="shared" si="1181"/>
        <v>0</v>
      </c>
    </row>
    <row r="1250" spans="1:29" ht="10.7" customHeight="1">
      <c r="A1250" s="1">
        <f t="shared" si="1182"/>
        <v>2014</v>
      </c>
      <c r="B1250" s="390"/>
      <c r="C1250" s="390"/>
      <c r="D1250" s="390"/>
      <c r="E1250" s="390"/>
      <c r="F1250" s="390"/>
      <c r="G1250" s="390"/>
      <c r="H1250" s="390"/>
      <c r="I1250" s="390"/>
      <c r="J1250" s="390"/>
      <c r="K1250" s="390"/>
      <c r="L1250" s="390"/>
      <c r="M1250" s="390"/>
      <c r="N1250" s="33">
        <f t="shared" si="1180"/>
        <v>0</v>
      </c>
      <c r="O1250" s="443"/>
      <c r="P1250" s="87">
        <f t="shared" si="1183"/>
        <v>2014</v>
      </c>
      <c r="Q1250" s="390"/>
      <c r="R1250" s="390"/>
      <c r="S1250" s="390"/>
      <c r="T1250" s="390"/>
      <c r="U1250" s="390"/>
      <c r="V1250" s="390"/>
      <c r="W1250" s="390"/>
      <c r="X1250" s="390"/>
      <c r="Y1250" s="390"/>
      <c r="Z1250" s="390"/>
      <c r="AA1250" s="390"/>
      <c r="AB1250" s="390"/>
      <c r="AC1250" s="32">
        <f t="shared" si="1181"/>
        <v>0</v>
      </c>
    </row>
    <row r="1251" spans="1:29" ht="10.7" customHeight="1">
      <c r="A1251" s="1">
        <f t="shared" si="1182"/>
        <v>2015</v>
      </c>
      <c r="B1251" s="390"/>
      <c r="C1251" s="390"/>
      <c r="D1251" s="390"/>
      <c r="E1251" s="390"/>
      <c r="F1251" s="390"/>
      <c r="G1251" s="390"/>
      <c r="H1251" s="390"/>
      <c r="I1251" s="390"/>
      <c r="J1251" s="390"/>
      <c r="K1251" s="390"/>
      <c r="L1251" s="390"/>
      <c r="M1251" s="390"/>
      <c r="N1251" s="33">
        <f t="shared" si="1180"/>
        <v>0</v>
      </c>
      <c r="O1251" s="443"/>
      <c r="P1251" s="87">
        <f t="shared" si="1183"/>
        <v>2015</v>
      </c>
      <c r="Q1251" s="390"/>
      <c r="R1251" s="390"/>
      <c r="S1251" s="390"/>
      <c r="T1251" s="390"/>
      <c r="U1251" s="390"/>
      <c r="V1251" s="390"/>
      <c r="W1251" s="390"/>
      <c r="X1251" s="390"/>
      <c r="Y1251" s="390"/>
      <c r="Z1251" s="390"/>
      <c r="AA1251" s="390"/>
      <c r="AB1251" s="390"/>
      <c r="AC1251" s="32">
        <f t="shared" si="1181"/>
        <v>0</v>
      </c>
    </row>
    <row r="1252" spans="1:29" ht="10.7" customHeight="1">
      <c r="A1252" s="1">
        <f t="shared" si="1182"/>
        <v>2016</v>
      </c>
      <c r="B1252" s="390"/>
      <c r="C1252" s="390"/>
      <c r="D1252" s="390"/>
      <c r="E1252" s="390"/>
      <c r="F1252" s="390"/>
      <c r="G1252" s="390"/>
      <c r="H1252" s="390"/>
      <c r="I1252" s="390"/>
      <c r="J1252" s="390"/>
      <c r="K1252" s="390"/>
      <c r="L1252" s="390"/>
      <c r="M1252" s="390"/>
      <c r="N1252" s="33">
        <f t="shared" si="1180"/>
        <v>0</v>
      </c>
      <c r="O1252" s="443"/>
      <c r="P1252" s="87">
        <f t="shared" si="1183"/>
        <v>2016</v>
      </c>
      <c r="Q1252" s="390"/>
      <c r="R1252" s="390"/>
      <c r="S1252" s="390"/>
      <c r="T1252" s="390"/>
      <c r="U1252" s="390"/>
      <c r="V1252" s="390"/>
      <c r="W1252" s="390"/>
      <c r="X1252" s="390"/>
      <c r="Y1252" s="390"/>
      <c r="Z1252" s="390"/>
      <c r="AA1252" s="390"/>
      <c r="AB1252" s="390"/>
      <c r="AC1252" s="32">
        <f t="shared" si="1181"/>
        <v>0</v>
      </c>
    </row>
    <row r="1253" spans="1:29" ht="10.7" customHeight="1">
      <c r="A1253" s="1">
        <f t="shared" si="1182"/>
        <v>2017</v>
      </c>
      <c r="B1253" s="390"/>
      <c r="C1253" s="390"/>
      <c r="D1253" s="390"/>
      <c r="E1253" s="390"/>
      <c r="F1253" s="390"/>
      <c r="G1253" s="390"/>
      <c r="H1253" s="390"/>
      <c r="I1253" s="390"/>
      <c r="J1253" s="390"/>
      <c r="K1253" s="390"/>
      <c r="L1253" s="390"/>
      <c r="M1253" s="390"/>
      <c r="N1253" s="33">
        <f t="shared" si="1180"/>
        <v>0</v>
      </c>
      <c r="O1253" s="443"/>
      <c r="P1253" s="87">
        <f t="shared" si="1183"/>
        <v>2017</v>
      </c>
      <c r="Q1253" s="390"/>
      <c r="R1253" s="390"/>
      <c r="S1253" s="390"/>
      <c r="T1253" s="390"/>
      <c r="U1253" s="390"/>
      <c r="V1253" s="390"/>
      <c r="W1253" s="390"/>
      <c r="X1253" s="390"/>
      <c r="Y1253" s="390"/>
      <c r="Z1253" s="390"/>
      <c r="AA1253" s="390"/>
      <c r="AB1253" s="390"/>
      <c r="AC1253" s="32">
        <f t="shared" si="1181"/>
        <v>0</v>
      </c>
    </row>
    <row r="1254" spans="1:29" ht="10.7" customHeight="1">
      <c r="A1254" s="1">
        <f t="shared" si="1182"/>
        <v>2018</v>
      </c>
      <c r="B1254" s="390"/>
      <c r="C1254" s="390"/>
      <c r="D1254" s="390"/>
      <c r="E1254" s="390"/>
      <c r="F1254" s="390"/>
      <c r="G1254" s="390"/>
      <c r="H1254" s="390"/>
      <c r="I1254" s="390"/>
      <c r="J1254" s="390"/>
      <c r="K1254" s="390"/>
      <c r="L1254" s="390"/>
      <c r="M1254" s="390"/>
      <c r="N1254" s="33">
        <f t="shared" si="1180"/>
        <v>0</v>
      </c>
      <c r="O1254" s="443"/>
      <c r="P1254" s="87">
        <f t="shared" si="1183"/>
        <v>2018</v>
      </c>
      <c r="Q1254" s="390"/>
      <c r="R1254" s="390"/>
      <c r="S1254" s="390"/>
      <c r="T1254" s="390"/>
      <c r="U1254" s="390"/>
      <c r="V1254" s="390"/>
      <c r="W1254" s="390"/>
      <c r="X1254" s="390"/>
      <c r="Y1254" s="390"/>
      <c r="Z1254" s="390"/>
      <c r="AA1254" s="390"/>
      <c r="AB1254" s="390"/>
      <c r="AC1254" s="32">
        <f t="shared" si="1181"/>
        <v>0</v>
      </c>
    </row>
    <row r="1255" spans="1:29" ht="10.7" customHeight="1">
      <c r="A1255" s="1">
        <f t="shared" si="1182"/>
        <v>2019</v>
      </c>
      <c r="B1255" s="390"/>
      <c r="C1255" s="390"/>
      <c r="D1255" s="390"/>
      <c r="E1255" s="390"/>
      <c r="F1255" s="390"/>
      <c r="G1255" s="390"/>
      <c r="H1255" s="390"/>
      <c r="I1255" s="390"/>
      <c r="J1255" s="390"/>
      <c r="K1255" s="390"/>
      <c r="L1255" s="390"/>
      <c r="M1255" s="390"/>
      <c r="N1255" s="33">
        <f t="shared" si="1180"/>
        <v>0</v>
      </c>
      <c r="O1255" s="443"/>
      <c r="P1255" s="87">
        <f t="shared" si="1183"/>
        <v>2019</v>
      </c>
      <c r="Q1255" s="390"/>
      <c r="R1255" s="390"/>
      <c r="S1255" s="390"/>
      <c r="T1255" s="390"/>
      <c r="U1255" s="390"/>
      <c r="V1255" s="390"/>
      <c r="W1255" s="390"/>
      <c r="X1255" s="390"/>
      <c r="Y1255" s="390"/>
      <c r="Z1255" s="390"/>
      <c r="AA1255" s="390"/>
      <c r="AB1255" s="390"/>
      <c r="AC1255" s="32">
        <f t="shared" si="1181"/>
        <v>0</v>
      </c>
    </row>
    <row r="1256" spans="1:29" ht="10.7" customHeight="1">
      <c r="A1256" s="1">
        <f t="shared" si="1182"/>
        <v>2020</v>
      </c>
      <c r="B1256" s="390"/>
      <c r="C1256" s="390"/>
      <c r="D1256" s="390"/>
      <c r="E1256" s="390"/>
      <c r="F1256" s="390"/>
      <c r="G1256" s="390"/>
      <c r="H1256" s="390"/>
      <c r="I1256" s="390"/>
      <c r="J1256" s="390"/>
      <c r="K1256" s="390"/>
      <c r="L1256" s="390"/>
      <c r="M1256" s="390"/>
      <c r="N1256" s="33">
        <f t="shared" si="1180"/>
        <v>0</v>
      </c>
      <c r="O1256" s="443"/>
      <c r="P1256" s="87">
        <f t="shared" si="1183"/>
        <v>2020</v>
      </c>
      <c r="Q1256" s="390"/>
      <c r="R1256" s="390"/>
      <c r="S1256" s="390"/>
      <c r="T1256" s="390"/>
      <c r="U1256" s="390"/>
      <c r="V1256" s="390"/>
      <c r="W1256" s="390"/>
      <c r="X1256" s="390"/>
      <c r="Y1256" s="390"/>
      <c r="Z1256" s="390"/>
      <c r="AA1256" s="390"/>
      <c r="AB1256" s="390"/>
      <c r="AC1256" s="32">
        <f t="shared" si="1181"/>
        <v>0</v>
      </c>
    </row>
    <row r="1257" spans="1:29" ht="10.7" customHeight="1">
      <c r="A1257" s="1">
        <f t="shared" si="1182"/>
        <v>2021</v>
      </c>
      <c r="B1257" s="390"/>
      <c r="C1257" s="390"/>
      <c r="D1257" s="390"/>
      <c r="E1257" s="390"/>
      <c r="F1257" s="390"/>
      <c r="G1257" s="390"/>
      <c r="H1257" s="390"/>
      <c r="I1257" s="390"/>
      <c r="J1257" s="390"/>
      <c r="K1257" s="390"/>
      <c r="L1257" s="390"/>
      <c r="M1257" s="390"/>
      <c r="N1257" s="33">
        <f t="shared" si="1180"/>
        <v>0</v>
      </c>
      <c r="O1257" s="443"/>
      <c r="P1257" s="87">
        <f t="shared" si="1183"/>
        <v>2021</v>
      </c>
      <c r="Q1257" s="390"/>
      <c r="R1257" s="390"/>
      <c r="S1257" s="390"/>
      <c r="T1257" s="390"/>
      <c r="U1257" s="390"/>
      <c r="V1257" s="390"/>
      <c r="W1257" s="390"/>
      <c r="X1257" s="390"/>
      <c r="Y1257" s="390"/>
      <c r="Z1257" s="390"/>
      <c r="AA1257" s="390"/>
      <c r="AB1257" s="390"/>
      <c r="AC1257" s="32">
        <f t="shared" si="1181"/>
        <v>0</v>
      </c>
    </row>
    <row r="1258" spans="1:29" ht="10.7" customHeight="1">
      <c r="A1258" s="1">
        <f t="shared" si="1182"/>
        <v>2022</v>
      </c>
      <c r="B1258" s="390"/>
      <c r="C1258" s="390"/>
      <c r="D1258" s="390"/>
      <c r="E1258" s="390"/>
      <c r="F1258" s="390"/>
      <c r="G1258" s="390"/>
      <c r="H1258" s="390"/>
      <c r="I1258" s="390"/>
      <c r="J1258" s="390"/>
      <c r="K1258" s="390"/>
      <c r="L1258" s="390"/>
      <c r="M1258" s="390"/>
      <c r="N1258" s="33">
        <f t="shared" si="1180"/>
        <v>0</v>
      </c>
      <c r="O1258" s="443"/>
      <c r="P1258" s="87">
        <f t="shared" si="1183"/>
        <v>2022</v>
      </c>
      <c r="Q1258" s="390"/>
      <c r="R1258" s="390"/>
      <c r="S1258" s="390"/>
      <c r="T1258" s="390"/>
      <c r="U1258" s="390"/>
      <c r="V1258" s="390"/>
      <c r="W1258" s="390"/>
      <c r="X1258" s="390"/>
      <c r="Y1258" s="390"/>
      <c r="Z1258" s="390"/>
      <c r="AA1258" s="390"/>
      <c r="AB1258" s="390"/>
      <c r="AC1258" s="32">
        <f t="shared" si="1181"/>
        <v>0</v>
      </c>
    </row>
    <row r="1259" spans="1:29" ht="10.7" customHeight="1">
      <c r="A1259" s="1">
        <f t="shared" si="1182"/>
        <v>2023</v>
      </c>
      <c r="B1259" s="390"/>
      <c r="C1259" s="390"/>
      <c r="D1259" s="390"/>
      <c r="E1259" s="390"/>
      <c r="F1259" s="390"/>
      <c r="G1259" s="390"/>
      <c r="H1259" s="390"/>
      <c r="I1259" s="390"/>
      <c r="J1259" s="390"/>
      <c r="K1259" s="390"/>
      <c r="L1259" s="390"/>
      <c r="M1259" s="390"/>
      <c r="N1259" s="33">
        <f t="shared" si="1180"/>
        <v>0</v>
      </c>
      <c r="O1259" s="443"/>
      <c r="P1259" s="87">
        <f t="shared" si="1183"/>
        <v>2023</v>
      </c>
      <c r="Q1259" s="390"/>
      <c r="R1259" s="390"/>
      <c r="S1259" s="390"/>
      <c r="T1259" s="390"/>
      <c r="U1259" s="390"/>
      <c r="V1259" s="390"/>
      <c r="W1259" s="390"/>
      <c r="X1259" s="390"/>
      <c r="Y1259" s="390"/>
      <c r="Z1259" s="390"/>
      <c r="AA1259" s="390"/>
      <c r="AB1259" s="390"/>
      <c r="AC1259" s="32">
        <f t="shared" si="1181"/>
        <v>0</v>
      </c>
    </row>
    <row r="1260" spans="1:29" ht="10.7" customHeight="1">
      <c r="A1260" s="1">
        <f t="shared" si="1182"/>
        <v>2024</v>
      </c>
      <c r="B1260" s="390"/>
      <c r="C1260" s="390"/>
      <c r="D1260" s="390"/>
      <c r="E1260" s="390"/>
      <c r="F1260" s="390"/>
      <c r="G1260" s="390"/>
      <c r="H1260" s="390"/>
      <c r="I1260" s="390"/>
      <c r="J1260" s="390"/>
      <c r="K1260" s="390"/>
      <c r="L1260" s="390"/>
      <c r="M1260" s="390"/>
      <c r="N1260" s="33">
        <f t="shared" si="1180"/>
        <v>0</v>
      </c>
      <c r="O1260" s="443"/>
      <c r="P1260" s="87">
        <f t="shared" si="1183"/>
        <v>2024</v>
      </c>
      <c r="Q1260" s="390"/>
      <c r="R1260" s="390"/>
      <c r="S1260" s="390"/>
      <c r="T1260" s="390"/>
      <c r="U1260" s="390"/>
      <c r="V1260" s="390"/>
      <c r="W1260" s="390"/>
      <c r="X1260" s="390"/>
      <c r="Y1260" s="390"/>
      <c r="Z1260" s="390"/>
      <c r="AA1260" s="390"/>
      <c r="AB1260" s="390"/>
      <c r="AC1260" s="32">
        <f t="shared" si="1181"/>
        <v>0</v>
      </c>
    </row>
    <row r="1261" spans="1:29" ht="10.7" customHeight="1">
      <c r="A1261" s="1">
        <f t="shared" si="1182"/>
        <v>2025</v>
      </c>
      <c r="B1261" s="390"/>
      <c r="C1261" s="390"/>
      <c r="D1261" s="390"/>
      <c r="E1261" s="390"/>
      <c r="F1261" s="390"/>
      <c r="G1261" s="390"/>
      <c r="H1261" s="390"/>
      <c r="I1261" s="390"/>
      <c r="J1261" s="390"/>
      <c r="K1261" s="390"/>
      <c r="L1261" s="390"/>
      <c r="M1261" s="390"/>
      <c r="N1261" s="33">
        <f t="shared" si="1180"/>
        <v>0</v>
      </c>
      <c r="O1261" s="443"/>
      <c r="P1261" s="87">
        <f t="shared" si="1183"/>
        <v>2025</v>
      </c>
      <c r="Q1261" s="390"/>
      <c r="R1261" s="390"/>
      <c r="S1261" s="390"/>
      <c r="T1261" s="390"/>
      <c r="U1261" s="390"/>
      <c r="V1261" s="390"/>
      <c r="W1261" s="390"/>
      <c r="X1261" s="390"/>
      <c r="Y1261" s="390"/>
      <c r="Z1261" s="390"/>
      <c r="AA1261" s="390"/>
      <c r="AB1261" s="390"/>
      <c r="AC1261" s="32">
        <f t="shared" si="1181"/>
        <v>0</v>
      </c>
    </row>
    <row r="1262" spans="1:29" ht="10.7" customHeight="1">
      <c r="A1262" s="1">
        <f t="shared" si="1182"/>
        <v>2026</v>
      </c>
      <c r="B1262" s="390"/>
      <c r="C1262" s="390"/>
      <c r="D1262" s="390"/>
      <c r="E1262" s="390"/>
      <c r="F1262" s="390"/>
      <c r="G1262" s="390"/>
      <c r="H1262" s="390"/>
      <c r="I1262" s="390"/>
      <c r="J1262" s="390"/>
      <c r="K1262" s="390"/>
      <c r="L1262" s="390"/>
      <c r="M1262" s="390"/>
      <c r="N1262" s="33">
        <f t="shared" si="1180"/>
        <v>0</v>
      </c>
      <c r="O1262" s="443"/>
      <c r="P1262" s="87">
        <f t="shared" si="1183"/>
        <v>2026</v>
      </c>
      <c r="Q1262" s="390"/>
      <c r="R1262" s="390"/>
      <c r="S1262" s="390"/>
      <c r="T1262" s="390"/>
      <c r="U1262" s="390"/>
      <c r="V1262" s="390"/>
      <c r="W1262" s="390"/>
      <c r="X1262" s="390"/>
      <c r="Y1262" s="390"/>
      <c r="Z1262" s="390"/>
      <c r="AA1262" s="390"/>
      <c r="AB1262" s="390"/>
      <c r="AC1262" s="32">
        <f t="shared" si="1181"/>
        <v>0</v>
      </c>
    </row>
    <row r="1263" spans="1:29" ht="10.7" customHeight="1">
      <c r="A1263" s="1">
        <f t="shared" si="1182"/>
        <v>2027</v>
      </c>
      <c r="B1263" s="390"/>
      <c r="C1263" s="390"/>
      <c r="D1263" s="390"/>
      <c r="E1263" s="390"/>
      <c r="F1263" s="390"/>
      <c r="G1263" s="390"/>
      <c r="H1263" s="390"/>
      <c r="I1263" s="390"/>
      <c r="J1263" s="390"/>
      <c r="K1263" s="390"/>
      <c r="L1263" s="390"/>
      <c r="M1263" s="390"/>
      <c r="N1263" s="33">
        <f t="shared" si="1180"/>
        <v>0</v>
      </c>
      <c r="P1263" s="87">
        <f t="shared" si="1183"/>
        <v>2027</v>
      </c>
      <c r="Q1263" s="390"/>
      <c r="R1263" s="390"/>
      <c r="S1263" s="390"/>
      <c r="T1263" s="390"/>
      <c r="U1263" s="390"/>
      <c r="V1263" s="390"/>
      <c r="W1263" s="390"/>
      <c r="X1263" s="390"/>
      <c r="Y1263" s="390"/>
      <c r="Z1263" s="390"/>
      <c r="AA1263" s="390"/>
      <c r="AB1263" s="390"/>
      <c r="AC1263" s="32">
        <f t="shared" si="1181"/>
        <v>0</v>
      </c>
    </row>
    <row r="1264" spans="1:29" ht="10.7" customHeight="1">
      <c r="A1264" s="1">
        <f t="shared" si="1182"/>
        <v>2028</v>
      </c>
      <c r="B1264" s="390"/>
      <c r="C1264" s="390"/>
      <c r="D1264" s="390"/>
      <c r="E1264" s="390"/>
      <c r="F1264" s="390"/>
      <c r="G1264" s="390"/>
      <c r="H1264" s="390"/>
      <c r="I1264" s="390"/>
      <c r="J1264" s="390"/>
      <c r="K1264" s="390"/>
      <c r="L1264" s="390"/>
      <c r="M1264" s="390"/>
      <c r="N1264" s="33">
        <f t="shared" si="1180"/>
        <v>0</v>
      </c>
      <c r="P1264" s="87">
        <f t="shared" si="1183"/>
        <v>2028</v>
      </c>
      <c r="Q1264" s="390"/>
      <c r="R1264" s="390"/>
      <c r="S1264" s="390"/>
      <c r="T1264" s="390"/>
      <c r="U1264" s="390"/>
      <c r="V1264" s="390"/>
      <c r="W1264" s="390"/>
      <c r="X1264" s="390"/>
      <c r="Y1264" s="390"/>
      <c r="Z1264" s="390"/>
      <c r="AA1264" s="390"/>
      <c r="AB1264" s="390"/>
      <c r="AC1264" s="32">
        <f t="shared" si="1181"/>
        <v>0</v>
      </c>
    </row>
    <row r="1265" spans="1:29" ht="10.7" customHeight="1">
      <c r="A1265" s="1">
        <f t="shared" si="1182"/>
        <v>2029</v>
      </c>
      <c r="B1265" s="390"/>
      <c r="C1265" s="390"/>
      <c r="D1265" s="390"/>
      <c r="E1265" s="390"/>
      <c r="F1265" s="390"/>
      <c r="G1265" s="390"/>
      <c r="H1265" s="390"/>
      <c r="I1265" s="390"/>
      <c r="J1265" s="390"/>
      <c r="K1265" s="390"/>
      <c r="L1265" s="390"/>
      <c r="M1265" s="390"/>
      <c r="N1265" s="33">
        <f t="shared" si="1180"/>
        <v>0</v>
      </c>
      <c r="P1265" s="87">
        <f t="shared" si="1183"/>
        <v>2029</v>
      </c>
      <c r="Q1265" s="390"/>
      <c r="R1265" s="390"/>
      <c r="S1265" s="390"/>
      <c r="T1265" s="390"/>
      <c r="U1265" s="390"/>
      <c r="V1265" s="390"/>
      <c r="W1265" s="390"/>
      <c r="X1265" s="390"/>
      <c r="Y1265" s="390"/>
      <c r="Z1265" s="390"/>
      <c r="AA1265" s="390"/>
      <c r="AB1265" s="390"/>
      <c r="AC1265" s="32">
        <f t="shared" si="1181"/>
        <v>0</v>
      </c>
    </row>
    <row r="1266" spans="1:29" ht="10.7" customHeight="1">
      <c r="A1266" s="1">
        <f t="shared" si="1182"/>
        <v>2030</v>
      </c>
      <c r="B1266" s="390"/>
      <c r="C1266" s="390"/>
      <c r="D1266" s="390"/>
      <c r="E1266" s="390"/>
      <c r="F1266" s="390"/>
      <c r="G1266" s="390"/>
      <c r="H1266" s="390"/>
      <c r="I1266" s="390"/>
      <c r="J1266" s="390"/>
      <c r="K1266" s="390"/>
      <c r="L1266" s="390"/>
      <c r="M1266" s="390"/>
      <c r="N1266" s="33">
        <f t="shared" si="1180"/>
        <v>0</v>
      </c>
      <c r="P1266" s="87">
        <f t="shared" si="1183"/>
        <v>2030</v>
      </c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90"/>
      <c r="AB1266" s="390"/>
      <c r="AC1266" s="32">
        <f t="shared" si="1181"/>
        <v>0</v>
      </c>
    </row>
    <row r="1267" spans="1:29" ht="10.7" customHeight="1">
      <c r="A1267" s="1">
        <f t="shared" si="1182"/>
        <v>2031</v>
      </c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33"/>
      <c r="P1267" s="87">
        <f t="shared" si="1183"/>
        <v>2031</v>
      </c>
      <c r="Q1267" s="390"/>
      <c r="R1267" s="390"/>
      <c r="S1267" s="390"/>
      <c r="T1267" s="390"/>
      <c r="U1267" s="390"/>
      <c r="V1267" s="390"/>
      <c r="W1267" s="390"/>
      <c r="X1267" s="390"/>
      <c r="Y1267" s="390"/>
      <c r="Z1267" s="390"/>
      <c r="AA1267" s="390"/>
      <c r="AB1267" s="390"/>
    </row>
    <row r="1268" spans="1:29" ht="10.7" customHeight="1">
      <c r="A1268" s="1">
        <f t="shared" si="1182"/>
        <v>2032</v>
      </c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69"/>
      <c r="P1268" s="87">
        <f t="shared" si="1183"/>
        <v>2032</v>
      </c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</row>
    <row r="1269" spans="1:29" ht="10.7" customHeight="1">
      <c r="A1269" s="1">
        <f t="shared" si="1182"/>
        <v>2033</v>
      </c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69"/>
      <c r="P1269" s="87">
        <f t="shared" si="1183"/>
        <v>2033</v>
      </c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</row>
    <row r="1270" spans="1:29" ht="10.7" customHeight="1">
      <c r="A1270" s="1">
        <f t="shared" si="1182"/>
        <v>2034</v>
      </c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69"/>
      <c r="P1270" s="87">
        <f t="shared" si="1183"/>
        <v>2034</v>
      </c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</row>
    <row r="1271" spans="1:29" ht="10.7" customHeight="1">
      <c r="A1271" s="1">
        <f t="shared" si="1182"/>
        <v>2035</v>
      </c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69"/>
      <c r="P1271" s="87">
        <f t="shared" si="1183"/>
        <v>2035</v>
      </c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</row>
    <row r="1272" spans="1:29" ht="10.7" customHeight="1">
      <c r="A1272" s="1">
        <f t="shared" si="1182"/>
        <v>2036</v>
      </c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69"/>
      <c r="P1272" s="87">
        <f t="shared" si="1183"/>
        <v>2036</v>
      </c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</row>
    <row r="1273" spans="1:29" ht="10.7" customHeight="1">
      <c r="A1273" s="1">
        <f t="shared" si="1182"/>
        <v>2037</v>
      </c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69"/>
      <c r="P1273" s="87">
        <f t="shared" si="1183"/>
        <v>2037</v>
      </c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</row>
    <row r="1274" spans="1:29" ht="10.7" customHeight="1">
      <c r="A1274" s="1">
        <f t="shared" si="1182"/>
        <v>2038</v>
      </c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69"/>
      <c r="P1274" s="87">
        <f t="shared" si="1183"/>
        <v>2038</v>
      </c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</row>
    <row r="1275" spans="1:29" ht="10.7" customHeight="1">
      <c r="A1275" s="1">
        <f t="shared" si="1182"/>
        <v>2039</v>
      </c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69"/>
      <c r="P1275" s="87">
        <f t="shared" si="1183"/>
        <v>2039</v>
      </c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</row>
    <row r="1276" spans="1:29" ht="10.7" customHeight="1">
      <c r="A1276" s="1">
        <f t="shared" si="1182"/>
        <v>2040</v>
      </c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69"/>
      <c r="P1276" s="87">
        <f t="shared" si="1183"/>
        <v>2040</v>
      </c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</row>
    <row r="1277" spans="1:29" ht="10.7" customHeight="1">
      <c r="A1277" s="1">
        <f t="shared" si="1182"/>
        <v>2041</v>
      </c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69"/>
      <c r="P1277" s="87">
        <f t="shared" si="1183"/>
        <v>2041</v>
      </c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</row>
    <row r="1278" spans="1:29" ht="10.7" customHeight="1">
      <c r="A1278" s="1">
        <f t="shared" si="1182"/>
        <v>2042</v>
      </c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69"/>
      <c r="P1278" s="87">
        <f t="shared" si="1183"/>
        <v>2042</v>
      </c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</row>
    <row r="1279" spans="1:29" ht="10.7" customHeight="1">
      <c r="A1279" s="1">
        <f t="shared" si="1182"/>
        <v>2043</v>
      </c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69"/>
      <c r="P1279" s="87">
        <f t="shared" si="1183"/>
        <v>2043</v>
      </c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</row>
    <row r="1280" spans="1:29" ht="10.7" customHeight="1">
      <c r="A1280" s="1">
        <f t="shared" si="1182"/>
        <v>2044</v>
      </c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69"/>
      <c r="P1280" s="87">
        <f t="shared" si="1183"/>
        <v>2044</v>
      </c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</row>
    <row r="1281" spans="1:30" ht="10.7" customHeight="1">
      <c r="A1281" s="1">
        <f t="shared" si="1182"/>
        <v>2045</v>
      </c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69"/>
      <c r="P1281" s="87">
        <f t="shared" si="1183"/>
        <v>2045</v>
      </c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9"/>
    </row>
    <row r="1282" spans="1:30" ht="10.7" customHeight="1">
      <c r="A1282" s="406"/>
      <c r="N1282" s="25"/>
      <c r="O1282" s="289"/>
      <c r="P1282" s="406"/>
      <c r="Q1282" s="435"/>
      <c r="R1282" s="435"/>
      <c r="S1282" s="436"/>
      <c r="T1282" s="436"/>
      <c r="AC1282" s="25"/>
      <c r="AD1282" s="29"/>
    </row>
    <row r="1283" spans="1:30" ht="10.7" customHeight="1">
      <c r="A1283" s="406"/>
      <c r="B1283" s="406"/>
      <c r="C1283" s="406"/>
      <c r="D1283" s="406"/>
      <c r="E1283" s="406"/>
      <c r="F1283" s="406"/>
      <c r="G1283" s="406"/>
      <c r="H1283" s="406"/>
      <c r="I1283" s="406"/>
      <c r="J1283" s="406"/>
      <c r="K1283" s="406"/>
      <c r="L1283" s="406"/>
      <c r="M1283" s="406"/>
      <c r="N1283" s="406"/>
      <c r="O1283" s="289"/>
      <c r="P1283" s="406"/>
      <c r="Q1283" s="435"/>
      <c r="R1283" s="435"/>
      <c r="S1283" s="436"/>
      <c r="T1283" s="436"/>
      <c r="AC1283" s="25"/>
      <c r="AD1283" s="29"/>
    </row>
    <row r="1284" spans="1:30" ht="10.7" customHeight="1">
      <c r="A1284" s="578" t="s">
        <v>214</v>
      </c>
      <c r="B1284" s="241"/>
      <c r="C1284" s="241"/>
      <c r="D1284" s="241"/>
      <c r="E1284" s="241"/>
      <c r="F1284" s="241"/>
      <c r="G1284" s="241"/>
      <c r="H1284" s="241"/>
      <c r="I1284" s="241"/>
      <c r="J1284" s="241"/>
      <c r="K1284" s="241"/>
      <c r="L1284" s="241"/>
      <c r="M1284" s="241"/>
      <c r="N1284" s="241"/>
      <c r="O1284" s="443"/>
      <c r="P1284" s="232" t="str">
        <f>A1284</f>
        <v>xx</v>
      </c>
      <c r="Q1284" s="444"/>
      <c r="R1284" s="444"/>
      <c r="S1284" s="241"/>
      <c r="T1284" s="241"/>
      <c r="U1284" s="241"/>
      <c r="V1284" s="241"/>
      <c r="W1284" s="241"/>
      <c r="X1284" s="241"/>
      <c r="Y1284" s="241"/>
      <c r="Z1284" s="241"/>
      <c r="AA1284" s="241"/>
      <c r="AB1284" s="241"/>
      <c r="AC1284" s="241"/>
      <c r="AD1284" s="450"/>
    </row>
    <row r="1285" spans="1:30" ht="10.7" customHeight="1">
      <c r="A1285" s="260" t="s">
        <v>2</v>
      </c>
      <c r="B1285" s="445" t="s">
        <v>3</v>
      </c>
      <c r="C1285" s="445" t="s">
        <v>4</v>
      </c>
      <c r="D1285" s="445" t="s">
        <v>5</v>
      </c>
      <c r="E1285" s="445" t="s">
        <v>6</v>
      </c>
      <c r="F1285" s="445" t="s">
        <v>7</v>
      </c>
      <c r="G1285" s="445" t="s">
        <v>8</v>
      </c>
      <c r="H1285" s="445" t="s">
        <v>9</v>
      </c>
      <c r="I1285" s="445" t="s">
        <v>10</v>
      </c>
      <c r="J1285" s="445" t="s">
        <v>11</v>
      </c>
      <c r="K1285" s="445" t="s">
        <v>12</v>
      </c>
      <c r="L1285" s="445" t="s">
        <v>13</v>
      </c>
      <c r="M1285" s="445" t="s">
        <v>14</v>
      </c>
      <c r="N1285" s="40" t="s">
        <v>140</v>
      </c>
      <c r="O1285" s="443"/>
      <c r="P1285" s="260" t="s">
        <v>2</v>
      </c>
      <c r="Q1285" s="445" t="s">
        <v>3</v>
      </c>
      <c r="R1285" s="445" t="s">
        <v>4</v>
      </c>
      <c r="S1285" s="445" t="s">
        <v>5</v>
      </c>
      <c r="T1285" s="445" t="s">
        <v>6</v>
      </c>
      <c r="U1285" s="445" t="s">
        <v>7</v>
      </c>
      <c r="V1285" s="445" t="s">
        <v>8</v>
      </c>
      <c r="W1285" s="445" t="s">
        <v>9</v>
      </c>
      <c r="X1285" s="445" t="s">
        <v>10</v>
      </c>
      <c r="Y1285" s="445" t="s">
        <v>11</v>
      </c>
      <c r="Z1285" s="445" t="s">
        <v>12</v>
      </c>
      <c r="AA1285" s="445" t="s">
        <v>13</v>
      </c>
      <c r="AB1285" s="445" t="s">
        <v>14</v>
      </c>
      <c r="AC1285" s="445" t="s">
        <v>140</v>
      </c>
      <c r="AD1285" s="453"/>
    </row>
    <row r="1286" spans="1:30" ht="10.7" customHeight="1">
      <c r="A1286" s="1">
        <f>A1246</f>
        <v>2010</v>
      </c>
      <c r="B1286" s="205"/>
      <c r="C1286" s="205"/>
      <c r="D1286" s="205"/>
      <c r="E1286" s="205"/>
      <c r="F1286" s="205"/>
      <c r="G1286" s="205"/>
      <c r="H1286" s="205"/>
      <c r="I1286" s="205"/>
      <c r="J1286" s="205"/>
      <c r="K1286" s="205"/>
      <c r="L1286" s="205"/>
      <c r="M1286" s="205"/>
      <c r="N1286" s="33">
        <f t="shared" ref="N1286:N1306" si="1184">SUM(B1286:M1286)</f>
        <v>0</v>
      </c>
      <c r="O1286" s="36"/>
      <c r="P1286" s="87">
        <f>A1286</f>
        <v>2010</v>
      </c>
      <c r="Q1286" s="205"/>
      <c r="R1286" s="205"/>
      <c r="S1286" s="205"/>
      <c r="T1286" s="205"/>
      <c r="U1286" s="205"/>
      <c r="V1286" s="205"/>
      <c r="W1286" s="205"/>
      <c r="X1286" s="205"/>
      <c r="Y1286" s="205"/>
      <c r="Z1286" s="205"/>
      <c r="AA1286" s="205"/>
      <c r="AB1286" s="205"/>
      <c r="AC1286" s="32">
        <f t="shared" ref="AC1286:AC1306" si="1185">SUM(Q1286:AB1286)</f>
        <v>0</v>
      </c>
      <c r="AD1286" s="453"/>
    </row>
    <row r="1287" spans="1:30" ht="10.7" customHeight="1">
      <c r="A1287" s="1">
        <f t="shared" ref="A1287:A1321" si="1186">A1247</f>
        <v>2011</v>
      </c>
      <c r="B1287" s="390"/>
      <c r="C1287" s="390"/>
      <c r="D1287" s="390"/>
      <c r="E1287" s="390"/>
      <c r="F1287" s="390"/>
      <c r="G1287" s="390"/>
      <c r="H1287" s="390"/>
      <c r="I1287" s="390"/>
      <c r="J1287" s="390"/>
      <c r="K1287" s="390"/>
      <c r="L1287" s="390"/>
      <c r="M1287" s="390"/>
      <c r="N1287" s="33">
        <f t="shared" si="1184"/>
        <v>0</v>
      </c>
      <c r="O1287" s="36"/>
      <c r="P1287" s="87">
        <f t="shared" ref="P1287:P1321" si="1187">A1287</f>
        <v>2011</v>
      </c>
      <c r="Q1287" s="205"/>
      <c r="R1287" s="205"/>
      <c r="S1287" s="390"/>
      <c r="T1287" s="390"/>
      <c r="U1287" s="390"/>
      <c r="V1287" s="390"/>
      <c r="W1287" s="390"/>
      <c r="X1287" s="390"/>
      <c r="Y1287" s="390"/>
      <c r="Z1287" s="390"/>
      <c r="AA1287" s="390"/>
      <c r="AB1287" s="390"/>
      <c r="AC1287" s="32">
        <f t="shared" si="1185"/>
        <v>0</v>
      </c>
      <c r="AD1287" s="453"/>
    </row>
    <row r="1288" spans="1:30" ht="10.7" customHeight="1">
      <c r="A1288" s="1">
        <f t="shared" si="1186"/>
        <v>2012</v>
      </c>
      <c r="B1288" s="390"/>
      <c r="C1288" s="390"/>
      <c r="D1288" s="390"/>
      <c r="E1288" s="390"/>
      <c r="F1288" s="390"/>
      <c r="G1288" s="390"/>
      <c r="H1288" s="390"/>
      <c r="I1288" s="390"/>
      <c r="J1288" s="390"/>
      <c r="K1288" s="390"/>
      <c r="L1288" s="390"/>
      <c r="M1288" s="390"/>
      <c r="N1288" s="33">
        <f t="shared" si="1184"/>
        <v>0</v>
      </c>
      <c r="O1288" s="36"/>
      <c r="P1288" s="87">
        <f t="shared" si="1187"/>
        <v>2012</v>
      </c>
      <c r="Q1288" s="390"/>
      <c r="R1288" s="390"/>
      <c r="S1288" s="390"/>
      <c r="T1288" s="390"/>
      <c r="U1288" s="390"/>
      <c r="V1288" s="390"/>
      <c r="W1288" s="390"/>
      <c r="X1288" s="390"/>
      <c r="Y1288" s="390"/>
      <c r="Z1288" s="390"/>
      <c r="AA1288" s="390"/>
      <c r="AB1288" s="390"/>
      <c r="AC1288" s="32">
        <f t="shared" si="1185"/>
        <v>0</v>
      </c>
      <c r="AD1288" s="454"/>
    </row>
    <row r="1289" spans="1:30" ht="10.7" customHeight="1">
      <c r="A1289" s="1">
        <f t="shared" si="1186"/>
        <v>2013</v>
      </c>
      <c r="B1289" s="390"/>
      <c r="C1289" s="390"/>
      <c r="D1289" s="390"/>
      <c r="E1289" s="390"/>
      <c r="F1289" s="390"/>
      <c r="G1289" s="390"/>
      <c r="H1289" s="390"/>
      <c r="I1289" s="390"/>
      <c r="J1289" s="390"/>
      <c r="K1289" s="390"/>
      <c r="L1289" s="390"/>
      <c r="M1289" s="390"/>
      <c r="N1289" s="33">
        <f t="shared" si="1184"/>
        <v>0</v>
      </c>
      <c r="O1289" s="36"/>
      <c r="P1289" s="87">
        <f t="shared" si="1187"/>
        <v>2013</v>
      </c>
      <c r="Q1289" s="390"/>
      <c r="R1289" s="390"/>
      <c r="S1289" s="390"/>
      <c r="T1289" s="390"/>
      <c r="U1289" s="390"/>
      <c r="V1289" s="390"/>
      <c r="W1289" s="390"/>
      <c r="X1289" s="390"/>
      <c r="Y1289" s="390"/>
      <c r="Z1289" s="390"/>
      <c r="AA1289" s="390"/>
      <c r="AB1289" s="390"/>
      <c r="AC1289" s="32">
        <f t="shared" si="1185"/>
        <v>0</v>
      </c>
      <c r="AD1289" s="454"/>
    </row>
    <row r="1290" spans="1:30" ht="10.7" customHeight="1">
      <c r="A1290" s="1">
        <f t="shared" si="1186"/>
        <v>2014</v>
      </c>
      <c r="B1290" s="390"/>
      <c r="C1290" s="390"/>
      <c r="D1290" s="390"/>
      <c r="E1290" s="390"/>
      <c r="F1290" s="390"/>
      <c r="G1290" s="390"/>
      <c r="H1290" s="390"/>
      <c r="I1290" s="390"/>
      <c r="J1290" s="390"/>
      <c r="K1290" s="390"/>
      <c r="L1290" s="390"/>
      <c r="M1290" s="390"/>
      <c r="N1290" s="33">
        <f t="shared" si="1184"/>
        <v>0</v>
      </c>
      <c r="O1290" s="443"/>
      <c r="P1290" s="87">
        <f t="shared" si="1187"/>
        <v>2014</v>
      </c>
      <c r="Q1290" s="390"/>
      <c r="R1290" s="390"/>
      <c r="S1290" s="390"/>
      <c r="T1290" s="390"/>
      <c r="U1290" s="390"/>
      <c r="V1290" s="390"/>
      <c r="W1290" s="390"/>
      <c r="X1290" s="390"/>
      <c r="Y1290" s="390"/>
      <c r="Z1290" s="390"/>
      <c r="AA1290" s="390"/>
      <c r="AB1290" s="390"/>
      <c r="AC1290" s="32">
        <f t="shared" si="1185"/>
        <v>0</v>
      </c>
      <c r="AD1290" s="454"/>
    </row>
    <row r="1291" spans="1:30" ht="10.7" customHeight="1">
      <c r="A1291" s="1">
        <f t="shared" si="1186"/>
        <v>2015</v>
      </c>
      <c r="B1291" s="390"/>
      <c r="C1291" s="390"/>
      <c r="D1291" s="390"/>
      <c r="E1291" s="390"/>
      <c r="F1291" s="390"/>
      <c r="G1291" s="390"/>
      <c r="H1291" s="390"/>
      <c r="I1291" s="390"/>
      <c r="J1291" s="390"/>
      <c r="K1291" s="390"/>
      <c r="L1291" s="390"/>
      <c r="M1291" s="390"/>
      <c r="N1291" s="33">
        <f t="shared" si="1184"/>
        <v>0</v>
      </c>
      <c r="O1291" s="443"/>
      <c r="P1291" s="87">
        <f t="shared" si="1187"/>
        <v>2015</v>
      </c>
      <c r="Q1291" s="390"/>
      <c r="R1291" s="390"/>
      <c r="S1291" s="390"/>
      <c r="T1291" s="390"/>
      <c r="U1291" s="390"/>
      <c r="V1291" s="390"/>
      <c r="W1291" s="390"/>
      <c r="X1291" s="390"/>
      <c r="Y1291" s="390"/>
      <c r="Z1291" s="390"/>
      <c r="AA1291" s="390"/>
      <c r="AB1291" s="390"/>
      <c r="AC1291" s="32">
        <f t="shared" si="1185"/>
        <v>0</v>
      </c>
      <c r="AD1291" s="454"/>
    </row>
    <row r="1292" spans="1:30" ht="10.7" customHeight="1">
      <c r="A1292" s="1">
        <f t="shared" si="1186"/>
        <v>2016</v>
      </c>
      <c r="B1292" s="390"/>
      <c r="C1292" s="390"/>
      <c r="D1292" s="390"/>
      <c r="E1292" s="390"/>
      <c r="F1292" s="390"/>
      <c r="G1292" s="390"/>
      <c r="H1292" s="390"/>
      <c r="I1292" s="390"/>
      <c r="J1292" s="390"/>
      <c r="K1292" s="390"/>
      <c r="L1292" s="390"/>
      <c r="M1292" s="390"/>
      <c r="N1292" s="33">
        <f t="shared" si="1184"/>
        <v>0</v>
      </c>
      <c r="O1292" s="443"/>
      <c r="P1292" s="87">
        <f t="shared" si="1187"/>
        <v>2016</v>
      </c>
      <c r="Q1292" s="390"/>
      <c r="R1292" s="390"/>
      <c r="S1292" s="390"/>
      <c r="T1292" s="390"/>
      <c r="U1292" s="390"/>
      <c r="V1292" s="390"/>
      <c r="W1292" s="390"/>
      <c r="X1292" s="390"/>
      <c r="Y1292" s="390"/>
      <c r="Z1292" s="390"/>
      <c r="AA1292" s="390"/>
      <c r="AB1292" s="390"/>
      <c r="AC1292" s="32">
        <f t="shared" si="1185"/>
        <v>0</v>
      </c>
      <c r="AD1292" s="454"/>
    </row>
    <row r="1293" spans="1:30" ht="10.7" customHeight="1">
      <c r="A1293" s="1">
        <f t="shared" si="1186"/>
        <v>2017</v>
      </c>
      <c r="B1293" s="390"/>
      <c r="C1293" s="390"/>
      <c r="D1293" s="390"/>
      <c r="E1293" s="390"/>
      <c r="F1293" s="390"/>
      <c r="G1293" s="390"/>
      <c r="H1293" s="390"/>
      <c r="I1293" s="390"/>
      <c r="J1293" s="390"/>
      <c r="K1293" s="390"/>
      <c r="L1293" s="390"/>
      <c r="M1293" s="390"/>
      <c r="N1293" s="33">
        <f t="shared" si="1184"/>
        <v>0</v>
      </c>
      <c r="O1293" s="443"/>
      <c r="P1293" s="87">
        <f t="shared" si="1187"/>
        <v>2017</v>
      </c>
      <c r="Q1293" s="390"/>
      <c r="R1293" s="390"/>
      <c r="S1293" s="390"/>
      <c r="T1293" s="390"/>
      <c r="U1293" s="390"/>
      <c r="V1293" s="390"/>
      <c r="W1293" s="390"/>
      <c r="X1293" s="390"/>
      <c r="Y1293" s="390"/>
      <c r="Z1293" s="390"/>
      <c r="AA1293" s="390"/>
      <c r="AB1293" s="390"/>
      <c r="AC1293" s="32">
        <f t="shared" si="1185"/>
        <v>0</v>
      </c>
      <c r="AD1293" s="454"/>
    </row>
    <row r="1294" spans="1:30" ht="10.7" customHeight="1">
      <c r="A1294" s="1">
        <f t="shared" si="1186"/>
        <v>2018</v>
      </c>
      <c r="B1294" s="390"/>
      <c r="C1294" s="390"/>
      <c r="D1294" s="390"/>
      <c r="E1294" s="390"/>
      <c r="F1294" s="390"/>
      <c r="G1294" s="390"/>
      <c r="H1294" s="390"/>
      <c r="I1294" s="390"/>
      <c r="J1294" s="390"/>
      <c r="K1294" s="390"/>
      <c r="L1294" s="390"/>
      <c r="M1294" s="390"/>
      <c r="N1294" s="33">
        <f t="shared" si="1184"/>
        <v>0</v>
      </c>
      <c r="O1294" s="443"/>
      <c r="P1294" s="87">
        <f t="shared" si="1187"/>
        <v>2018</v>
      </c>
      <c r="Q1294" s="390"/>
      <c r="R1294" s="390"/>
      <c r="S1294" s="390"/>
      <c r="T1294" s="390"/>
      <c r="U1294" s="390"/>
      <c r="V1294" s="390"/>
      <c r="W1294" s="390"/>
      <c r="X1294" s="390"/>
      <c r="Y1294" s="390"/>
      <c r="Z1294" s="390"/>
      <c r="AA1294" s="390"/>
      <c r="AB1294" s="390"/>
      <c r="AC1294" s="32">
        <f t="shared" si="1185"/>
        <v>0</v>
      </c>
      <c r="AD1294" s="454"/>
    </row>
    <row r="1295" spans="1:30" ht="10.7" customHeight="1">
      <c r="A1295" s="1">
        <f t="shared" si="1186"/>
        <v>2019</v>
      </c>
      <c r="B1295" s="390"/>
      <c r="C1295" s="390"/>
      <c r="D1295" s="390"/>
      <c r="E1295" s="390"/>
      <c r="F1295" s="390"/>
      <c r="G1295" s="390"/>
      <c r="H1295" s="390"/>
      <c r="I1295" s="390"/>
      <c r="J1295" s="390"/>
      <c r="K1295" s="390"/>
      <c r="L1295" s="390"/>
      <c r="M1295" s="390"/>
      <c r="N1295" s="33">
        <f t="shared" si="1184"/>
        <v>0</v>
      </c>
      <c r="O1295" s="443"/>
      <c r="P1295" s="87">
        <f t="shared" si="1187"/>
        <v>2019</v>
      </c>
      <c r="Q1295" s="390"/>
      <c r="R1295" s="390"/>
      <c r="S1295" s="390"/>
      <c r="T1295" s="390"/>
      <c r="U1295" s="390"/>
      <c r="V1295" s="390"/>
      <c r="W1295" s="390"/>
      <c r="X1295" s="390"/>
      <c r="Y1295" s="390"/>
      <c r="Z1295" s="390"/>
      <c r="AA1295" s="390"/>
      <c r="AB1295" s="390"/>
      <c r="AC1295" s="32">
        <f t="shared" si="1185"/>
        <v>0</v>
      </c>
      <c r="AD1295" s="454"/>
    </row>
    <row r="1296" spans="1:30" ht="10.7" customHeight="1">
      <c r="A1296" s="1">
        <f t="shared" si="1186"/>
        <v>2020</v>
      </c>
      <c r="B1296" s="390"/>
      <c r="C1296" s="390"/>
      <c r="D1296" s="390"/>
      <c r="E1296" s="390"/>
      <c r="F1296" s="390"/>
      <c r="G1296" s="390"/>
      <c r="H1296" s="390"/>
      <c r="I1296" s="390"/>
      <c r="J1296" s="390"/>
      <c r="K1296" s="390"/>
      <c r="L1296" s="390"/>
      <c r="M1296" s="390"/>
      <c r="N1296" s="33">
        <f t="shared" si="1184"/>
        <v>0</v>
      </c>
      <c r="O1296" s="443"/>
      <c r="P1296" s="87">
        <f t="shared" si="1187"/>
        <v>2020</v>
      </c>
      <c r="Q1296" s="390"/>
      <c r="R1296" s="390"/>
      <c r="S1296" s="390"/>
      <c r="T1296" s="390"/>
      <c r="U1296" s="390"/>
      <c r="V1296" s="390"/>
      <c r="W1296" s="390"/>
      <c r="X1296" s="390"/>
      <c r="Y1296" s="390"/>
      <c r="Z1296" s="390"/>
      <c r="AA1296" s="390"/>
      <c r="AB1296" s="390"/>
      <c r="AC1296" s="32">
        <f t="shared" si="1185"/>
        <v>0</v>
      </c>
      <c r="AD1296" s="454"/>
    </row>
    <row r="1297" spans="1:30" ht="10.7" customHeight="1">
      <c r="A1297" s="1">
        <f t="shared" si="1186"/>
        <v>2021</v>
      </c>
      <c r="B1297" s="390"/>
      <c r="C1297" s="390"/>
      <c r="D1297" s="390"/>
      <c r="E1297" s="390"/>
      <c r="F1297" s="390"/>
      <c r="G1297" s="390"/>
      <c r="H1297" s="390"/>
      <c r="I1297" s="390"/>
      <c r="J1297" s="390"/>
      <c r="K1297" s="390"/>
      <c r="L1297" s="390"/>
      <c r="M1297" s="390"/>
      <c r="N1297" s="33">
        <f t="shared" si="1184"/>
        <v>0</v>
      </c>
      <c r="O1297" s="443"/>
      <c r="P1297" s="87">
        <f t="shared" si="1187"/>
        <v>2021</v>
      </c>
      <c r="Q1297" s="390"/>
      <c r="R1297" s="390"/>
      <c r="S1297" s="390"/>
      <c r="T1297" s="390"/>
      <c r="U1297" s="390"/>
      <c r="V1297" s="390"/>
      <c r="W1297" s="390"/>
      <c r="X1297" s="390"/>
      <c r="Y1297" s="390"/>
      <c r="Z1297" s="390"/>
      <c r="AA1297" s="390"/>
      <c r="AB1297" s="390"/>
      <c r="AC1297" s="32">
        <f t="shared" si="1185"/>
        <v>0</v>
      </c>
      <c r="AD1297" s="454"/>
    </row>
    <row r="1298" spans="1:30" ht="10.7" customHeight="1">
      <c r="A1298" s="1">
        <f t="shared" si="1186"/>
        <v>2022</v>
      </c>
      <c r="B1298" s="390"/>
      <c r="C1298" s="390"/>
      <c r="D1298" s="390"/>
      <c r="E1298" s="390"/>
      <c r="F1298" s="390"/>
      <c r="G1298" s="390"/>
      <c r="H1298" s="390"/>
      <c r="I1298" s="390"/>
      <c r="J1298" s="390"/>
      <c r="K1298" s="390"/>
      <c r="L1298" s="390"/>
      <c r="M1298" s="390"/>
      <c r="N1298" s="33">
        <f t="shared" si="1184"/>
        <v>0</v>
      </c>
      <c r="O1298" s="443"/>
      <c r="P1298" s="87">
        <f t="shared" si="1187"/>
        <v>2022</v>
      </c>
      <c r="Q1298" s="390"/>
      <c r="R1298" s="390"/>
      <c r="S1298" s="390"/>
      <c r="T1298" s="390"/>
      <c r="U1298" s="390"/>
      <c r="V1298" s="390"/>
      <c r="W1298" s="390"/>
      <c r="X1298" s="390"/>
      <c r="Y1298" s="390"/>
      <c r="Z1298" s="390"/>
      <c r="AA1298" s="390"/>
      <c r="AB1298" s="390"/>
      <c r="AC1298" s="32">
        <f t="shared" si="1185"/>
        <v>0</v>
      </c>
      <c r="AD1298" s="454"/>
    </row>
    <row r="1299" spans="1:30" ht="10.7" customHeight="1">
      <c r="A1299" s="1">
        <f t="shared" si="1186"/>
        <v>2023</v>
      </c>
      <c r="B1299" s="390"/>
      <c r="C1299" s="390"/>
      <c r="D1299" s="390"/>
      <c r="E1299" s="390"/>
      <c r="F1299" s="390"/>
      <c r="G1299" s="390"/>
      <c r="H1299" s="390"/>
      <c r="I1299" s="390"/>
      <c r="J1299" s="390"/>
      <c r="K1299" s="390"/>
      <c r="L1299" s="390"/>
      <c r="M1299" s="390"/>
      <c r="N1299" s="33">
        <f t="shared" si="1184"/>
        <v>0</v>
      </c>
      <c r="O1299" s="443"/>
      <c r="P1299" s="87">
        <f t="shared" si="1187"/>
        <v>2023</v>
      </c>
      <c r="Q1299" s="390"/>
      <c r="R1299" s="390"/>
      <c r="S1299" s="390"/>
      <c r="T1299" s="390"/>
      <c r="U1299" s="390"/>
      <c r="V1299" s="390"/>
      <c r="W1299" s="390"/>
      <c r="X1299" s="390"/>
      <c r="Y1299" s="390"/>
      <c r="Z1299" s="390"/>
      <c r="AA1299" s="390"/>
      <c r="AB1299" s="390"/>
      <c r="AC1299" s="32">
        <f t="shared" si="1185"/>
        <v>0</v>
      </c>
      <c r="AD1299" s="454"/>
    </row>
    <row r="1300" spans="1:30" ht="10.7" customHeight="1">
      <c r="A1300" s="1">
        <f t="shared" si="1186"/>
        <v>2024</v>
      </c>
      <c r="B1300" s="390"/>
      <c r="C1300" s="390"/>
      <c r="D1300" s="390"/>
      <c r="E1300" s="390"/>
      <c r="F1300" s="390"/>
      <c r="G1300" s="390"/>
      <c r="H1300" s="390"/>
      <c r="I1300" s="390"/>
      <c r="J1300" s="390"/>
      <c r="K1300" s="390"/>
      <c r="L1300" s="390"/>
      <c r="M1300" s="390"/>
      <c r="N1300" s="33">
        <f t="shared" si="1184"/>
        <v>0</v>
      </c>
      <c r="O1300" s="443"/>
      <c r="P1300" s="87">
        <f t="shared" si="1187"/>
        <v>2024</v>
      </c>
      <c r="Q1300" s="390"/>
      <c r="R1300" s="390"/>
      <c r="S1300" s="390"/>
      <c r="T1300" s="390"/>
      <c r="U1300" s="390"/>
      <c r="V1300" s="390"/>
      <c r="W1300" s="390"/>
      <c r="X1300" s="390"/>
      <c r="Y1300" s="390"/>
      <c r="Z1300" s="390"/>
      <c r="AA1300" s="390"/>
      <c r="AB1300" s="390"/>
      <c r="AC1300" s="32">
        <f t="shared" si="1185"/>
        <v>0</v>
      </c>
      <c r="AD1300" s="454"/>
    </row>
    <row r="1301" spans="1:30" ht="10.7" customHeight="1">
      <c r="A1301" s="1">
        <f t="shared" si="1186"/>
        <v>2025</v>
      </c>
      <c r="B1301" s="390"/>
      <c r="C1301" s="390"/>
      <c r="D1301" s="390"/>
      <c r="E1301" s="390"/>
      <c r="F1301" s="390"/>
      <c r="G1301" s="390"/>
      <c r="H1301" s="390"/>
      <c r="I1301" s="390"/>
      <c r="J1301" s="390"/>
      <c r="K1301" s="390"/>
      <c r="L1301" s="390"/>
      <c r="M1301" s="390"/>
      <c r="N1301" s="33">
        <f t="shared" si="1184"/>
        <v>0</v>
      </c>
      <c r="O1301" s="443"/>
      <c r="P1301" s="87">
        <f t="shared" si="1187"/>
        <v>2025</v>
      </c>
      <c r="Q1301" s="390"/>
      <c r="R1301" s="390"/>
      <c r="S1301" s="390"/>
      <c r="T1301" s="390"/>
      <c r="U1301" s="390"/>
      <c r="V1301" s="390"/>
      <c r="W1301" s="390"/>
      <c r="X1301" s="390"/>
      <c r="Y1301" s="390"/>
      <c r="Z1301" s="390"/>
      <c r="AA1301" s="390"/>
      <c r="AB1301" s="390"/>
      <c r="AC1301" s="32">
        <f t="shared" si="1185"/>
        <v>0</v>
      </c>
      <c r="AD1301" s="454"/>
    </row>
    <row r="1302" spans="1:30" ht="10.7" customHeight="1">
      <c r="A1302" s="1">
        <f t="shared" si="1186"/>
        <v>2026</v>
      </c>
      <c r="B1302" s="390"/>
      <c r="C1302" s="390"/>
      <c r="D1302" s="390"/>
      <c r="E1302" s="390"/>
      <c r="F1302" s="390"/>
      <c r="G1302" s="390"/>
      <c r="H1302" s="390"/>
      <c r="I1302" s="390"/>
      <c r="J1302" s="390"/>
      <c r="K1302" s="390"/>
      <c r="L1302" s="390"/>
      <c r="M1302" s="390"/>
      <c r="N1302" s="33">
        <f t="shared" si="1184"/>
        <v>0</v>
      </c>
      <c r="O1302" s="443"/>
      <c r="P1302" s="87">
        <f t="shared" si="1187"/>
        <v>2026</v>
      </c>
      <c r="Q1302" s="390"/>
      <c r="R1302" s="390"/>
      <c r="S1302" s="390"/>
      <c r="T1302" s="390"/>
      <c r="U1302" s="390"/>
      <c r="V1302" s="390"/>
      <c r="W1302" s="390"/>
      <c r="X1302" s="390"/>
      <c r="Y1302" s="390"/>
      <c r="Z1302" s="390"/>
      <c r="AA1302" s="390"/>
      <c r="AB1302" s="390"/>
      <c r="AC1302" s="32">
        <f t="shared" si="1185"/>
        <v>0</v>
      </c>
      <c r="AD1302" s="454"/>
    </row>
    <row r="1303" spans="1:30" ht="10.7" customHeight="1">
      <c r="A1303" s="1">
        <f t="shared" si="1186"/>
        <v>2027</v>
      </c>
      <c r="B1303" s="390"/>
      <c r="C1303" s="390"/>
      <c r="D1303" s="390"/>
      <c r="E1303" s="390"/>
      <c r="F1303" s="390"/>
      <c r="G1303" s="390"/>
      <c r="H1303" s="390"/>
      <c r="I1303" s="390"/>
      <c r="J1303" s="390"/>
      <c r="K1303" s="390"/>
      <c r="L1303" s="390"/>
      <c r="M1303" s="390"/>
      <c r="N1303" s="33">
        <f t="shared" si="1184"/>
        <v>0</v>
      </c>
      <c r="P1303" s="87">
        <f t="shared" si="1187"/>
        <v>2027</v>
      </c>
      <c r="Q1303" s="390"/>
      <c r="R1303" s="390"/>
      <c r="S1303" s="390"/>
      <c r="T1303" s="390"/>
      <c r="U1303" s="390"/>
      <c r="V1303" s="390"/>
      <c r="W1303" s="390"/>
      <c r="X1303" s="390"/>
      <c r="Y1303" s="390"/>
      <c r="Z1303" s="390"/>
      <c r="AA1303" s="390"/>
      <c r="AB1303" s="390"/>
      <c r="AC1303" s="32">
        <f t="shared" si="1185"/>
        <v>0</v>
      </c>
      <c r="AD1303" s="454"/>
    </row>
    <row r="1304" spans="1:30" ht="10.7" customHeight="1">
      <c r="A1304" s="1">
        <f t="shared" si="1186"/>
        <v>2028</v>
      </c>
      <c r="B1304" s="390"/>
      <c r="C1304" s="390"/>
      <c r="D1304" s="390"/>
      <c r="E1304" s="390"/>
      <c r="F1304" s="390"/>
      <c r="G1304" s="390"/>
      <c r="H1304" s="390"/>
      <c r="I1304" s="390"/>
      <c r="J1304" s="390"/>
      <c r="K1304" s="390"/>
      <c r="L1304" s="390"/>
      <c r="M1304" s="390"/>
      <c r="N1304" s="33">
        <f t="shared" si="1184"/>
        <v>0</v>
      </c>
      <c r="P1304" s="87">
        <f t="shared" si="1187"/>
        <v>2028</v>
      </c>
      <c r="Q1304" s="390"/>
      <c r="R1304" s="390"/>
      <c r="S1304" s="390"/>
      <c r="T1304" s="390"/>
      <c r="U1304" s="390"/>
      <c r="V1304" s="390"/>
      <c r="W1304" s="390"/>
      <c r="X1304" s="390"/>
      <c r="Y1304" s="390"/>
      <c r="Z1304" s="390"/>
      <c r="AA1304" s="390"/>
      <c r="AB1304" s="390"/>
      <c r="AC1304" s="32">
        <f t="shared" si="1185"/>
        <v>0</v>
      </c>
      <c r="AD1304" s="454"/>
    </row>
    <row r="1305" spans="1:30" ht="10.7" customHeight="1">
      <c r="A1305" s="1">
        <f t="shared" si="1186"/>
        <v>2029</v>
      </c>
      <c r="B1305" s="390"/>
      <c r="C1305" s="390"/>
      <c r="D1305" s="390"/>
      <c r="E1305" s="390"/>
      <c r="F1305" s="390"/>
      <c r="G1305" s="390"/>
      <c r="H1305" s="390"/>
      <c r="I1305" s="390"/>
      <c r="J1305" s="390"/>
      <c r="K1305" s="390"/>
      <c r="L1305" s="390"/>
      <c r="M1305" s="390"/>
      <c r="N1305" s="33">
        <f t="shared" si="1184"/>
        <v>0</v>
      </c>
      <c r="P1305" s="87">
        <f t="shared" si="1187"/>
        <v>2029</v>
      </c>
      <c r="Q1305" s="390"/>
      <c r="R1305" s="390"/>
      <c r="S1305" s="390"/>
      <c r="T1305" s="390"/>
      <c r="U1305" s="390"/>
      <c r="V1305" s="390"/>
      <c r="W1305" s="390"/>
      <c r="X1305" s="390"/>
      <c r="Y1305" s="390"/>
      <c r="Z1305" s="390"/>
      <c r="AA1305" s="390"/>
      <c r="AB1305" s="390"/>
      <c r="AC1305" s="32">
        <f t="shared" si="1185"/>
        <v>0</v>
      </c>
      <c r="AD1305" s="454"/>
    </row>
    <row r="1306" spans="1:30" ht="10.7" customHeight="1">
      <c r="A1306" s="1">
        <f t="shared" si="1186"/>
        <v>2030</v>
      </c>
      <c r="B1306" s="390"/>
      <c r="C1306" s="390"/>
      <c r="D1306" s="390"/>
      <c r="E1306" s="390"/>
      <c r="F1306" s="390"/>
      <c r="G1306" s="390"/>
      <c r="H1306" s="390"/>
      <c r="I1306" s="390"/>
      <c r="J1306" s="390"/>
      <c r="K1306" s="390"/>
      <c r="L1306" s="390"/>
      <c r="M1306" s="390"/>
      <c r="N1306" s="33">
        <f t="shared" si="1184"/>
        <v>0</v>
      </c>
      <c r="P1306" s="87">
        <f t="shared" si="1187"/>
        <v>2030</v>
      </c>
      <c r="Q1306" s="390"/>
      <c r="R1306" s="390"/>
      <c r="S1306" s="390"/>
      <c r="T1306" s="390"/>
      <c r="U1306" s="390"/>
      <c r="V1306" s="390"/>
      <c r="W1306" s="390"/>
      <c r="X1306" s="390"/>
      <c r="Y1306" s="390"/>
      <c r="Z1306" s="390"/>
      <c r="AA1306" s="390"/>
      <c r="AB1306" s="390"/>
      <c r="AC1306" s="32">
        <f t="shared" si="1185"/>
        <v>0</v>
      </c>
      <c r="AD1306" s="454"/>
    </row>
    <row r="1307" spans="1:30" ht="10.7" customHeight="1">
      <c r="A1307" s="1">
        <f t="shared" si="1186"/>
        <v>2031</v>
      </c>
      <c r="B1307" s="56"/>
      <c r="C1307" s="56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33"/>
      <c r="P1307" s="87">
        <f t="shared" si="1187"/>
        <v>2031</v>
      </c>
      <c r="Q1307" s="390"/>
      <c r="R1307" s="390"/>
      <c r="S1307" s="390"/>
      <c r="T1307" s="390"/>
      <c r="U1307" s="390"/>
      <c r="V1307" s="390"/>
      <c r="W1307" s="390"/>
      <c r="X1307" s="390"/>
      <c r="Y1307" s="390"/>
      <c r="Z1307" s="390"/>
      <c r="AA1307" s="390"/>
      <c r="AB1307" s="390"/>
      <c r="AD1307" s="454"/>
    </row>
    <row r="1308" spans="1:30" ht="10.7" customHeight="1">
      <c r="A1308" s="1">
        <f t="shared" si="1186"/>
        <v>2032</v>
      </c>
      <c r="B1308" s="22"/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69"/>
      <c r="P1308" s="87">
        <f t="shared" si="1187"/>
        <v>2032</v>
      </c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454"/>
    </row>
    <row r="1309" spans="1:30" ht="10.7" customHeight="1">
      <c r="A1309" s="1">
        <f t="shared" si="1186"/>
        <v>2033</v>
      </c>
      <c r="B1309" s="22"/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69"/>
      <c r="P1309" s="87">
        <f t="shared" si="1187"/>
        <v>2033</v>
      </c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454"/>
    </row>
    <row r="1310" spans="1:30" ht="10.7" customHeight="1">
      <c r="A1310" s="1">
        <f t="shared" si="1186"/>
        <v>2034</v>
      </c>
      <c r="B1310" s="22"/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69"/>
      <c r="P1310" s="87">
        <f t="shared" si="1187"/>
        <v>2034</v>
      </c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454"/>
    </row>
    <row r="1311" spans="1:30" ht="10.7" customHeight="1">
      <c r="A1311" s="1">
        <f t="shared" si="1186"/>
        <v>2035</v>
      </c>
      <c r="B1311" s="22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69"/>
      <c r="P1311" s="87">
        <f t="shared" si="1187"/>
        <v>2035</v>
      </c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454"/>
    </row>
    <row r="1312" spans="1:30" ht="10.7" customHeight="1">
      <c r="A1312" s="1">
        <f t="shared" si="1186"/>
        <v>2036</v>
      </c>
      <c r="B1312" s="22"/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69"/>
      <c r="P1312" s="87">
        <f t="shared" si="1187"/>
        <v>2036</v>
      </c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454"/>
    </row>
    <row r="1313" spans="1:37" ht="10.7" customHeight="1">
      <c r="A1313" s="1">
        <f t="shared" si="1186"/>
        <v>2037</v>
      </c>
      <c r="B1313" s="22"/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69"/>
      <c r="P1313" s="87">
        <f t="shared" si="1187"/>
        <v>2037</v>
      </c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454"/>
    </row>
    <row r="1314" spans="1:37" ht="10.7" customHeight="1">
      <c r="A1314" s="1">
        <f t="shared" si="1186"/>
        <v>2038</v>
      </c>
      <c r="B1314" s="22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69"/>
      <c r="P1314" s="87">
        <f t="shared" si="1187"/>
        <v>2038</v>
      </c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9"/>
    </row>
    <row r="1315" spans="1:37" ht="10.7" customHeight="1">
      <c r="A1315" s="1">
        <f t="shared" si="1186"/>
        <v>2039</v>
      </c>
      <c r="B1315" s="22"/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69"/>
      <c r="P1315" s="87">
        <f t="shared" si="1187"/>
        <v>2039</v>
      </c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9"/>
    </row>
    <row r="1316" spans="1:37" ht="10.7" customHeight="1">
      <c r="A1316" s="1">
        <f t="shared" si="1186"/>
        <v>2040</v>
      </c>
      <c r="B1316" s="22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69"/>
      <c r="P1316" s="87">
        <f t="shared" si="1187"/>
        <v>2040</v>
      </c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9"/>
    </row>
    <row r="1317" spans="1:37" ht="10.7" customHeight="1">
      <c r="A1317" s="1">
        <f t="shared" si="1186"/>
        <v>2041</v>
      </c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69"/>
      <c r="P1317" s="87">
        <f t="shared" si="1187"/>
        <v>2041</v>
      </c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9"/>
    </row>
    <row r="1318" spans="1:37" ht="10.7" customHeight="1">
      <c r="A1318" s="1">
        <f t="shared" si="1186"/>
        <v>2042</v>
      </c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69"/>
      <c r="P1318" s="87">
        <f t="shared" si="1187"/>
        <v>2042</v>
      </c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9"/>
    </row>
    <row r="1319" spans="1:37" ht="10.7" customHeight="1">
      <c r="A1319" s="1">
        <f t="shared" si="1186"/>
        <v>2043</v>
      </c>
      <c r="B1319" s="22"/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69"/>
      <c r="P1319" s="87">
        <f t="shared" si="1187"/>
        <v>2043</v>
      </c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9"/>
    </row>
    <row r="1320" spans="1:37" ht="10.7" customHeight="1">
      <c r="A1320" s="1">
        <f t="shared" si="1186"/>
        <v>2044</v>
      </c>
      <c r="B1320" s="22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69"/>
      <c r="P1320" s="87">
        <f t="shared" si="1187"/>
        <v>2044</v>
      </c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9"/>
    </row>
    <row r="1321" spans="1:37" ht="10.7" customHeight="1">
      <c r="A1321" s="1">
        <f t="shared" si="1186"/>
        <v>2045</v>
      </c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69"/>
      <c r="P1321" s="87">
        <f t="shared" si="1187"/>
        <v>2045</v>
      </c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9"/>
    </row>
    <row r="1322" spans="1:37" ht="10.7" customHeight="1">
      <c r="A1322" s="406"/>
      <c r="F1322" s="457"/>
      <c r="N1322" s="25"/>
      <c r="O1322" s="289"/>
      <c r="P1322" s="406"/>
      <c r="Q1322" s="435"/>
      <c r="R1322" s="435"/>
      <c r="S1322" s="435"/>
      <c r="T1322" s="435"/>
      <c r="U1322" s="435"/>
      <c r="V1322" s="435"/>
      <c r="W1322" s="435"/>
      <c r="X1322" s="435"/>
      <c r="Y1322" s="435"/>
      <c r="Z1322" s="435"/>
      <c r="AA1322" s="435"/>
      <c r="AB1322" s="435"/>
      <c r="AC1322" s="25"/>
    </row>
    <row r="1323" spans="1:37" ht="10.7" customHeight="1">
      <c r="A1323" s="406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25"/>
      <c r="O1323" s="289"/>
      <c r="P1323" s="406"/>
      <c r="Q1323" s="435"/>
      <c r="R1323" s="435"/>
      <c r="S1323" s="436"/>
      <c r="T1323" s="436"/>
      <c r="AC1323" s="25"/>
    </row>
    <row r="1324" spans="1:37" ht="11.25" customHeight="1">
      <c r="A1324" s="578" t="s">
        <v>214</v>
      </c>
      <c r="B1324" s="241"/>
      <c r="C1324" s="241"/>
      <c r="D1324" s="241"/>
      <c r="E1324" s="241"/>
      <c r="F1324" s="241"/>
      <c r="G1324" s="241"/>
      <c r="H1324" s="241"/>
      <c r="I1324" s="241"/>
      <c r="J1324" s="241"/>
      <c r="K1324" s="241"/>
      <c r="L1324" s="241"/>
      <c r="M1324" s="241"/>
      <c r="N1324" s="241"/>
      <c r="O1324" s="443"/>
      <c r="P1324" s="232" t="str">
        <f>A1324</f>
        <v>xx</v>
      </c>
      <c r="Q1324" s="444"/>
      <c r="R1324" s="444"/>
      <c r="S1324" s="241"/>
      <c r="T1324" s="241"/>
      <c r="U1324" s="241"/>
      <c r="V1324" s="241"/>
      <c r="W1324" s="241"/>
      <c r="X1324" s="241"/>
      <c r="Y1324" s="241"/>
      <c r="Z1324" s="241"/>
      <c r="AA1324" s="241"/>
      <c r="AB1324" s="241"/>
      <c r="AC1324" s="241"/>
      <c r="AD1324" s="450"/>
      <c r="AG1324" s="259"/>
      <c r="AH1324" s="25"/>
      <c r="AJ1324" s="32"/>
      <c r="AK1324" s="31"/>
    </row>
    <row r="1325" spans="1:37" ht="11.25" customHeight="1">
      <c r="A1325" s="260" t="s">
        <v>2</v>
      </c>
      <c r="B1325" s="445" t="s">
        <v>3</v>
      </c>
      <c r="C1325" s="445" t="s">
        <v>4</v>
      </c>
      <c r="D1325" s="445" t="s">
        <v>5</v>
      </c>
      <c r="E1325" s="445" t="s">
        <v>6</v>
      </c>
      <c r="F1325" s="445" t="s">
        <v>7</v>
      </c>
      <c r="G1325" s="445" t="s">
        <v>8</v>
      </c>
      <c r="H1325" s="445" t="s">
        <v>9</v>
      </c>
      <c r="I1325" s="445" t="s">
        <v>10</v>
      </c>
      <c r="J1325" s="445" t="s">
        <v>11</v>
      </c>
      <c r="K1325" s="445" t="s">
        <v>12</v>
      </c>
      <c r="L1325" s="445" t="s">
        <v>13</v>
      </c>
      <c r="M1325" s="445" t="s">
        <v>14</v>
      </c>
      <c r="N1325" s="40" t="s">
        <v>140</v>
      </c>
      <c r="O1325" s="443"/>
      <c r="P1325" s="260" t="s">
        <v>2</v>
      </c>
      <c r="Q1325" s="445" t="s">
        <v>3</v>
      </c>
      <c r="R1325" s="445" t="s">
        <v>4</v>
      </c>
      <c r="S1325" s="445" t="s">
        <v>5</v>
      </c>
      <c r="T1325" s="445" t="s">
        <v>6</v>
      </c>
      <c r="U1325" s="445" t="s">
        <v>7</v>
      </c>
      <c r="V1325" s="445" t="s">
        <v>8</v>
      </c>
      <c r="W1325" s="445" t="s">
        <v>9</v>
      </c>
      <c r="X1325" s="445" t="s">
        <v>10</v>
      </c>
      <c r="Y1325" s="445" t="s">
        <v>11</v>
      </c>
      <c r="Z1325" s="445" t="s">
        <v>12</v>
      </c>
      <c r="AA1325" s="445" t="s">
        <v>13</v>
      </c>
      <c r="AB1325" s="445" t="s">
        <v>14</v>
      </c>
      <c r="AC1325" s="445" t="s">
        <v>140</v>
      </c>
      <c r="AD1325" s="453"/>
      <c r="AG1325" s="262"/>
      <c r="AH1325" s="25"/>
      <c r="AJ1325" s="32"/>
      <c r="AK1325" s="31"/>
    </row>
    <row r="1326" spans="1:37" ht="11.25" customHeight="1">
      <c r="A1326" s="1">
        <f>A1286</f>
        <v>2010</v>
      </c>
      <c r="B1326" s="205"/>
      <c r="C1326" s="205"/>
      <c r="D1326" s="205"/>
      <c r="E1326" s="205"/>
      <c r="F1326" s="205"/>
      <c r="G1326" s="205"/>
      <c r="H1326" s="205"/>
      <c r="I1326" s="205"/>
      <c r="J1326" s="205"/>
      <c r="K1326" s="205"/>
      <c r="L1326" s="205"/>
      <c r="M1326" s="205"/>
      <c r="N1326" s="33">
        <f t="shared" ref="N1326:N1346" si="1188">SUM(B1326:M1326)</f>
        <v>0</v>
      </c>
      <c r="O1326" s="36"/>
      <c r="P1326" s="87">
        <f>A1326</f>
        <v>2010</v>
      </c>
      <c r="Q1326" s="205"/>
      <c r="R1326" s="205"/>
      <c r="S1326" s="205"/>
      <c r="T1326" s="205"/>
      <c r="U1326" s="205"/>
      <c r="V1326" s="205"/>
      <c r="W1326" s="205"/>
      <c r="X1326" s="205"/>
      <c r="Y1326" s="205"/>
      <c r="Z1326" s="205"/>
      <c r="AA1326" s="205"/>
      <c r="AB1326" s="205"/>
      <c r="AC1326" s="32">
        <f t="shared" ref="AC1326:AC1346" si="1189">SUM(Q1326:AB1326)</f>
        <v>0</v>
      </c>
      <c r="AD1326" s="453"/>
      <c r="AG1326" s="25"/>
      <c r="AH1326" s="25"/>
      <c r="AJ1326" s="32"/>
      <c r="AK1326" s="31"/>
    </row>
    <row r="1327" spans="1:37" ht="11.25" customHeight="1">
      <c r="A1327" s="1">
        <f t="shared" ref="A1327:A1361" si="1190">A1287</f>
        <v>2011</v>
      </c>
      <c r="B1327" s="390"/>
      <c r="C1327" s="390"/>
      <c r="D1327" s="390"/>
      <c r="E1327" s="390"/>
      <c r="F1327" s="390"/>
      <c r="G1327" s="390"/>
      <c r="H1327" s="390"/>
      <c r="I1327" s="390"/>
      <c r="J1327" s="390"/>
      <c r="K1327" s="390"/>
      <c r="L1327" s="390"/>
      <c r="M1327" s="390"/>
      <c r="N1327" s="33">
        <f t="shared" si="1188"/>
        <v>0</v>
      </c>
      <c r="O1327" s="36"/>
      <c r="P1327" s="87">
        <f t="shared" ref="P1327:P1361" si="1191">A1327</f>
        <v>2011</v>
      </c>
      <c r="Q1327" s="205"/>
      <c r="R1327" s="205"/>
      <c r="S1327" s="390"/>
      <c r="T1327" s="390"/>
      <c r="U1327" s="390"/>
      <c r="V1327" s="390"/>
      <c r="W1327" s="390"/>
      <c r="X1327" s="390"/>
      <c r="Y1327" s="390"/>
      <c r="Z1327" s="390"/>
      <c r="AA1327" s="390"/>
      <c r="AB1327" s="390"/>
      <c r="AC1327" s="32">
        <f t="shared" si="1189"/>
        <v>0</v>
      </c>
      <c r="AD1327" s="453"/>
      <c r="AG1327" s="25"/>
      <c r="AH1327" s="25"/>
      <c r="AJ1327" s="32"/>
      <c r="AK1327" s="31"/>
    </row>
    <row r="1328" spans="1:37" ht="11.25" customHeight="1">
      <c r="A1328" s="1">
        <f t="shared" si="1190"/>
        <v>2012</v>
      </c>
      <c r="B1328" s="390"/>
      <c r="C1328" s="390"/>
      <c r="D1328" s="390"/>
      <c r="E1328" s="390"/>
      <c r="F1328" s="390"/>
      <c r="G1328" s="390"/>
      <c r="H1328" s="390"/>
      <c r="I1328" s="390"/>
      <c r="J1328" s="390"/>
      <c r="K1328" s="390"/>
      <c r="L1328" s="390"/>
      <c r="M1328" s="390"/>
      <c r="N1328" s="33">
        <f t="shared" si="1188"/>
        <v>0</v>
      </c>
      <c r="O1328" s="36"/>
      <c r="P1328" s="87">
        <f t="shared" si="1191"/>
        <v>2012</v>
      </c>
      <c r="Q1328" s="390"/>
      <c r="R1328" s="390"/>
      <c r="S1328" s="390"/>
      <c r="T1328" s="390"/>
      <c r="U1328" s="390"/>
      <c r="V1328" s="390"/>
      <c r="W1328" s="390"/>
      <c r="X1328" s="390"/>
      <c r="Y1328" s="390"/>
      <c r="Z1328" s="390"/>
      <c r="AA1328" s="390"/>
      <c r="AB1328" s="390"/>
      <c r="AC1328" s="32">
        <f t="shared" si="1189"/>
        <v>0</v>
      </c>
      <c r="AD1328" s="454"/>
      <c r="AG1328" s="25"/>
      <c r="AH1328" s="25"/>
      <c r="AJ1328" s="32"/>
      <c r="AK1328" s="31"/>
    </row>
    <row r="1329" spans="1:118" ht="11.25" customHeight="1">
      <c r="A1329" s="1">
        <f t="shared" si="1190"/>
        <v>2013</v>
      </c>
      <c r="B1329" s="390"/>
      <c r="C1329" s="390"/>
      <c r="D1329" s="390"/>
      <c r="E1329" s="390"/>
      <c r="F1329" s="390"/>
      <c r="G1329" s="390"/>
      <c r="H1329" s="390"/>
      <c r="I1329" s="390"/>
      <c r="J1329" s="390"/>
      <c r="K1329" s="390"/>
      <c r="L1329" s="390"/>
      <c r="M1329" s="390"/>
      <c r="N1329" s="33">
        <f t="shared" si="1188"/>
        <v>0</v>
      </c>
      <c r="O1329" s="36"/>
      <c r="P1329" s="87">
        <f t="shared" si="1191"/>
        <v>2013</v>
      </c>
      <c r="Q1329" s="390"/>
      <c r="R1329" s="390"/>
      <c r="S1329" s="390"/>
      <c r="T1329" s="390"/>
      <c r="U1329" s="390"/>
      <c r="V1329" s="390"/>
      <c r="W1329" s="390"/>
      <c r="X1329" s="390"/>
      <c r="Y1329" s="390"/>
      <c r="Z1329" s="390"/>
      <c r="AA1329" s="390"/>
      <c r="AB1329" s="390"/>
      <c r="AC1329" s="32">
        <f t="shared" si="1189"/>
        <v>0</v>
      </c>
      <c r="AD1329" s="454"/>
      <c r="AG1329" s="29"/>
      <c r="AH1329" s="25"/>
      <c r="AJ1329" s="32"/>
      <c r="AK1329" s="31"/>
    </row>
    <row r="1330" spans="1:118" ht="11.25" customHeight="1">
      <c r="A1330" s="1">
        <f t="shared" si="1190"/>
        <v>2014</v>
      </c>
      <c r="B1330" s="390"/>
      <c r="C1330" s="390"/>
      <c r="D1330" s="390"/>
      <c r="E1330" s="390"/>
      <c r="F1330" s="390"/>
      <c r="G1330" s="390"/>
      <c r="H1330" s="390"/>
      <c r="I1330" s="390"/>
      <c r="J1330" s="390"/>
      <c r="K1330" s="390"/>
      <c r="L1330" s="390"/>
      <c r="M1330" s="390"/>
      <c r="N1330" s="33">
        <f t="shared" si="1188"/>
        <v>0</v>
      </c>
      <c r="O1330" s="443"/>
      <c r="P1330" s="87">
        <f t="shared" si="1191"/>
        <v>2014</v>
      </c>
      <c r="Q1330" s="390"/>
      <c r="R1330" s="390"/>
      <c r="S1330" s="390"/>
      <c r="T1330" s="390"/>
      <c r="U1330" s="390"/>
      <c r="V1330" s="390"/>
      <c r="W1330" s="390"/>
      <c r="X1330" s="390"/>
      <c r="Y1330" s="390"/>
      <c r="Z1330" s="390"/>
      <c r="AA1330" s="390"/>
      <c r="AB1330" s="390"/>
      <c r="AC1330" s="32">
        <f t="shared" si="1189"/>
        <v>0</v>
      </c>
      <c r="AD1330" s="454"/>
      <c r="AG1330" s="29"/>
      <c r="AH1330" s="25"/>
      <c r="AJ1330" s="32"/>
      <c r="AK1330" s="31"/>
    </row>
    <row r="1331" spans="1:118" ht="11.25" customHeight="1">
      <c r="A1331" s="1">
        <f t="shared" si="1190"/>
        <v>2015</v>
      </c>
      <c r="B1331" s="390"/>
      <c r="C1331" s="390"/>
      <c r="D1331" s="390"/>
      <c r="E1331" s="390"/>
      <c r="F1331" s="390"/>
      <c r="G1331" s="390"/>
      <c r="H1331" s="390"/>
      <c r="I1331" s="390"/>
      <c r="J1331" s="390"/>
      <c r="K1331" s="390"/>
      <c r="L1331" s="390"/>
      <c r="M1331" s="390"/>
      <c r="N1331" s="33">
        <f t="shared" si="1188"/>
        <v>0</v>
      </c>
      <c r="O1331" s="443"/>
      <c r="P1331" s="87">
        <f t="shared" si="1191"/>
        <v>2015</v>
      </c>
      <c r="Q1331" s="390"/>
      <c r="R1331" s="390"/>
      <c r="S1331" s="390"/>
      <c r="T1331" s="390"/>
      <c r="U1331" s="390"/>
      <c r="V1331" s="390"/>
      <c r="W1331" s="390"/>
      <c r="X1331" s="390"/>
      <c r="Y1331" s="390"/>
      <c r="Z1331" s="390"/>
      <c r="AA1331" s="390"/>
      <c r="AB1331" s="390"/>
      <c r="AC1331" s="32">
        <f t="shared" si="1189"/>
        <v>0</v>
      </c>
      <c r="AD1331" s="454"/>
      <c r="AH1331" s="25"/>
      <c r="AJ1331" s="32"/>
      <c r="AK1331" s="31"/>
    </row>
    <row r="1332" spans="1:118" ht="11.25" customHeight="1">
      <c r="A1332" s="1">
        <f t="shared" si="1190"/>
        <v>2016</v>
      </c>
      <c r="B1332" s="390"/>
      <c r="C1332" s="390"/>
      <c r="D1332" s="390"/>
      <c r="E1332" s="390"/>
      <c r="F1332" s="390"/>
      <c r="G1332" s="390"/>
      <c r="H1332" s="390"/>
      <c r="I1332" s="390"/>
      <c r="J1332" s="390"/>
      <c r="K1332" s="390"/>
      <c r="L1332" s="390"/>
      <c r="M1332" s="390"/>
      <c r="N1332" s="33">
        <f t="shared" si="1188"/>
        <v>0</v>
      </c>
      <c r="O1332" s="443"/>
      <c r="P1332" s="87">
        <f t="shared" si="1191"/>
        <v>2016</v>
      </c>
      <c r="Q1332" s="390"/>
      <c r="R1332" s="390"/>
      <c r="S1332" s="390"/>
      <c r="T1332" s="390"/>
      <c r="U1332" s="390"/>
      <c r="V1332" s="390"/>
      <c r="W1332" s="390"/>
      <c r="X1332" s="390"/>
      <c r="Y1332" s="390"/>
      <c r="Z1332" s="390"/>
      <c r="AA1332" s="390"/>
      <c r="AB1332" s="390"/>
      <c r="AC1332" s="32">
        <f t="shared" si="1189"/>
        <v>0</v>
      </c>
      <c r="AD1332" s="454"/>
      <c r="AH1332" s="25"/>
      <c r="AJ1332" s="32"/>
      <c r="AK1332" s="31"/>
    </row>
    <row r="1333" spans="1:118" ht="11.25" customHeight="1">
      <c r="A1333" s="1">
        <f t="shared" si="1190"/>
        <v>2017</v>
      </c>
      <c r="B1333" s="390"/>
      <c r="C1333" s="390"/>
      <c r="D1333" s="390"/>
      <c r="E1333" s="390"/>
      <c r="F1333" s="390"/>
      <c r="G1333" s="390"/>
      <c r="H1333" s="390"/>
      <c r="I1333" s="390"/>
      <c r="J1333" s="390"/>
      <c r="K1333" s="390"/>
      <c r="L1333" s="390"/>
      <c r="M1333" s="390"/>
      <c r="N1333" s="33">
        <f t="shared" si="1188"/>
        <v>0</v>
      </c>
      <c r="O1333" s="443"/>
      <c r="P1333" s="87">
        <f t="shared" si="1191"/>
        <v>2017</v>
      </c>
      <c r="Q1333" s="390"/>
      <c r="R1333" s="390"/>
      <c r="S1333" s="390"/>
      <c r="T1333" s="390"/>
      <c r="U1333" s="390"/>
      <c r="V1333" s="390"/>
      <c r="W1333" s="390"/>
      <c r="X1333" s="390"/>
      <c r="Y1333" s="390"/>
      <c r="Z1333" s="390"/>
      <c r="AA1333" s="390"/>
      <c r="AB1333" s="390"/>
      <c r="AC1333" s="32">
        <f t="shared" si="1189"/>
        <v>0</v>
      </c>
      <c r="AD1333" s="454"/>
      <c r="AJ1333" s="32"/>
      <c r="AK1333" s="31"/>
    </row>
    <row r="1334" spans="1:118" ht="11.25" customHeight="1">
      <c r="A1334" s="1">
        <f t="shared" si="1190"/>
        <v>2018</v>
      </c>
      <c r="B1334" s="390"/>
      <c r="C1334" s="390"/>
      <c r="D1334" s="390"/>
      <c r="E1334" s="390"/>
      <c r="F1334" s="390"/>
      <c r="G1334" s="390"/>
      <c r="H1334" s="390"/>
      <c r="I1334" s="390"/>
      <c r="J1334" s="390"/>
      <c r="K1334" s="390"/>
      <c r="L1334" s="390"/>
      <c r="M1334" s="390"/>
      <c r="N1334" s="33">
        <f t="shared" si="1188"/>
        <v>0</v>
      </c>
      <c r="O1334" s="443"/>
      <c r="P1334" s="87">
        <f t="shared" si="1191"/>
        <v>2018</v>
      </c>
      <c r="Q1334" s="390"/>
      <c r="R1334" s="390"/>
      <c r="S1334" s="390"/>
      <c r="T1334" s="390"/>
      <c r="U1334" s="390"/>
      <c r="V1334" s="390"/>
      <c r="W1334" s="390"/>
      <c r="X1334" s="390"/>
      <c r="Y1334" s="390"/>
      <c r="Z1334" s="390"/>
      <c r="AA1334" s="390"/>
      <c r="AB1334" s="390"/>
      <c r="AC1334" s="32">
        <f t="shared" si="1189"/>
        <v>0</v>
      </c>
      <c r="AD1334" s="454"/>
      <c r="AJ1334" s="32"/>
      <c r="AK1334" s="31"/>
    </row>
    <row r="1335" spans="1:118" ht="11.25" customHeight="1">
      <c r="A1335" s="1">
        <f t="shared" si="1190"/>
        <v>2019</v>
      </c>
      <c r="B1335" s="390"/>
      <c r="C1335" s="390"/>
      <c r="D1335" s="390"/>
      <c r="E1335" s="390"/>
      <c r="F1335" s="390"/>
      <c r="G1335" s="390"/>
      <c r="H1335" s="390"/>
      <c r="I1335" s="390"/>
      <c r="J1335" s="390"/>
      <c r="K1335" s="390"/>
      <c r="L1335" s="390"/>
      <c r="M1335" s="390"/>
      <c r="N1335" s="33">
        <f t="shared" si="1188"/>
        <v>0</v>
      </c>
      <c r="O1335" s="443"/>
      <c r="P1335" s="87">
        <f t="shared" si="1191"/>
        <v>2019</v>
      </c>
      <c r="Q1335" s="390"/>
      <c r="R1335" s="390"/>
      <c r="S1335" s="390"/>
      <c r="T1335" s="390"/>
      <c r="U1335" s="390"/>
      <c r="V1335" s="390"/>
      <c r="W1335" s="390"/>
      <c r="X1335" s="390"/>
      <c r="Y1335" s="390"/>
      <c r="Z1335" s="390"/>
      <c r="AA1335" s="390"/>
      <c r="AB1335" s="390"/>
      <c r="AC1335" s="32">
        <f t="shared" si="1189"/>
        <v>0</v>
      </c>
      <c r="AD1335" s="454"/>
      <c r="AJ1335" s="32"/>
      <c r="AK1335" s="31"/>
    </row>
    <row r="1336" spans="1:118" ht="11.25" customHeight="1">
      <c r="A1336" s="1">
        <f t="shared" si="1190"/>
        <v>2020</v>
      </c>
      <c r="B1336" s="390"/>
      <c r="C1336" s="390"/>
      <c r="D1336" s="390"/>
      <c r="E1336" s="390"/>
      <c r="F1336" s="390"/>
      <c r="G1336" s="390"/>
      <c r="H1336" s="390"/>
      <c r="I1336" s="390"/>
      <c r="J1336" s="390"/>
      <c r="K1336" s="390"/>
      <c r="L1336" s="390"/>
      <c r="M1336" s="390"/>
      <c r="N1336" s="33">
        <f t="shared" si="1188"/>
        <v>0</v>
      </c>
      <c r="O1336" s="443"/>
      <c r="P1336" s="87">
        <f t="shared" si="1191"/>
        <v>2020</v>
      </c>
      <c r="Q1336" s="390"/>
      <c r="R1336" s="390"/>
      <c r="S1336" s="390"/>
      <c r="T1336" s="390"/>
      <c r="U1336" s="390"/>
      <c r="V1336" s="390"/>
      <c r="W1336" s="390"/>
      <c r="X1336" s="390"/>
      <c r="Y1336" s="390"/>
      <c r="Z1336" s="390"/>
      <c r="AA1336" s="390"/>
      <c r="AB1336" s="390"/>
      <c r="AC1336" s="32">
        <f t="shared" si="1189"/>
        <v>0</v>
      </c>
      <c r="AD1336" s="454"/>
    </row>
    <row r="1337" spans="1:118" ht="11.25" customHeight="1">
      <c r="A1337" s="1">
        <f t="shared" si="1190"/>
        <v>2021</v>
      </c>
      <c r="B1337" s="390"/>
      <c r="C1337" s="390"/>
      <c r="D1337" s="390"/>
      <c r="E1337" s="390"/>
      <c r="F1337" s="390"/>
      <c r="G1337" s="390"/>
      <c r="H1337" s="390"/>
      <c r="I1337" s="390"/>
      <c r="J1337" s="390"/>
      <c r="K1337" s="390"/>
      <c r="L1337" s="390"/>
      <c r="M1337" s="390"/>
      <c r="N1337" s="33">
        <f t="shared" si="1188"/>
        <v>0</v>
      </c>
      <c r="O1337" s="443"/>
      <c r="P1337" s="87">
        <f t="shared" si="1191"/>
        <v>2021</v>
      </c>
      <c r="Q1337" s="390"/>
      <c r="R1337" s="390"/>
      <c r="S1337" s="390"/>
      <c r="T1337" s="390"/>
      <c r="U1337" s="390"/>
      <c r="V1337" s="390"/>
      <c r="W1337" s="390"/>
      <c r="X1337" s="390"/>
      <c r="Y1337" s="390"/>
      <c r="Z1337" s="390"/>
      <c r="AA1337" s="390"/>
      <c r="AB1337" s="390"/>
      <c r="AC1337" s="32">
        <f t="shared" si="1189"/>
        <v>0</v>
      </c>
      <c r="AD1337" s="454"/>
    </row>
    <row r="1338" spans="1:118" ht="11.25" customHeight="1">
      <c r="A1338" s="1">
        <f t="shared" si="1190"/>
        <v>2022</v>
      </c>
      <c r="B1338" s="390"/>
      <c r="C1338" s="390"/>
      <c r="D1338" s="390"/>
      <c r="E1338" s="390"/>
      <c r="F1338" s="390"/>
      <c r="G1338" s="390"/>
      <c r="H1338" s="390"/>
      <c r="I1338" s="390"/>
      <c r="J1338" s="390"/>
      <c r="K1338" s="390"/>
      <c r="L1338" s="390"/>
      <c r="M1338" s="390"/>
      <c r="N1338" s="33">
        <f t="shared" si="1188"/>
        <v>0</v>
      </c>
      <c r="O1338" s="443"/>
      <c r="P1338" s="87">
        <f t="shared" si="1191"/>
        <v>2022</v>
      </c>
      <c r="Q1338" s="390"/>
      <c r="R1338" s="390"/>
      <c r="S1338" s="390"/>
      <c r="T1338" s="390"/>
      <c r="U1338" s="390"/>
      <c r="V1338" s="390"/>
      <c r="W1338" s="390"/>
      <c r="X1338" s="390"/>
      <c r="Y1338" s="390"/>
      <c r="Z1338" s="390"/>
      <c r="AA1338" s="390"/>
      <c r="AB1338" s="390"/>
      <c r="AC1338" s="32">
        <f t="shared" si="1189"/>
        <v>0</v>
      </c>
      <c r="AD1338" s="454"/>
    </row>
    <row r="1339" spans="1:118" ht="11.25" customHeight="1">
      <c r="A1339" s="1">
        <f t="shared" si="1190"/>
        <v>2023</v>
      </c>
      <c r="B1339" s="390"/>
      <c r="C1339" s="390"/>
      <c r="D1339" s="390"/>
      <c r="E1339" s="390"/>
      <c r="F1339" s="390"/>
      <c r="G1339" s="390"/>
      <c r="H1339" s="390"/>
      <c r="I1339" s="390"/>
      <c r="J1339" s="390"/>
      <c r="K1339" s="390"/>
      <c r="L1339" s="390"/>
      <c r="M1339" s="390"/>
      <c r="N1339" s="33">
        <f t="shared" si="1188"/>
        <v>0</v>
      </c>
      <c r="O1339" s="443"/>
      <c r="P1339" s="87">
        <f t="shared" si="1191"/>
        <v>2023</v>
      </c>
      <c r="Q1339" s="390"/>
      <c r="R1339" s="390"/>
      <c r="S1339" s="390"/>
      <c r="T1339" s="390"/>
      <c r="U1339" s="390"/>
      <c r="V1339" s="390"/>
      <c r="W1339" s="390"/>
      <c r="X1339" s="390"/>
      <c r="Y1339" s="390"/>
      <c r="Z1339" s="390"/>
      <c r="AA1339" s="390"/>
      <c r="AB1339" s="390"/>
      <c r="AC1339" s="32">
        <f t="shared" si="1189"/>
        <v>0</v>
      </c>
      <c r="AD1339" s="454"/>
    </row>
    <row r="1340" spans="1:118" ht="11.25" customHeight="1">
      <c r="A1340" s="1">
        <f t="shared" si="1190"/>
        <v>2024</v>
      </c>
      <c r="B1340" s="390"/>
      <c r="C1340" s="390"/>
      <c r="D1340" s="390"/>
      <c r="E1340" s="390"/>
      <c r="F1340" s="390"/>
      <c r="G1340" s="390"/>
      <c r="H1340" s="390"/>
      <c r="I1340" s="390"/>
      <c r="J1340" s="390"/>
      <c r="K1340" s="390"/>
      <c r="L1340" s="390"/>
      <c r="M1340" s="390"/>
      <c r="N1340" s="33">
        <f t="shared" si="1188"/>
        <v>0</v>
      </c>
      <c r="O1340" s="443"/>
      <c r="P1340" s="87">
        <f t="shared" si="1191"/>
        <v>2024</v>
      </c>
      <c r="Q1340" s="390"/>
      <c r="R1340" s="390"/>
      <c r="S1340" s="390"/>
      <c r="T1340" s="390"/>
      <c r="U1340" s="390"/>
      <c r="V1340" s="390"/>
      <c r="W1340" s="390"/>
      <c r="X1340" s="390"/>
      <c r="Y1340" s="390"/>
      <c r="Z1340" s="390"/>
      <c r="AA1340" s="390"/>
      <c r="AB1340" s="390"/>
      <c r="AC1340" s="32">
        <f t="shared" si="1189"/>
        <v>0</v>
      </c>
      <c r="AD1340" s="454"/>
    </row>
    <row r="1341" spans="1:118" ht="11.25" customHeight="1">
      <c r="A1341" s="1">
        <f t="shared" si="1190"/>
        <v>2025</v>
      </c>
      <c r="B1341" s="390"/>
      <c r="C1341" s="390"/>
      <c r="D1341" s="390"/>
      <c r="E1341" s="390"/>
      <c r="F1341" s="390"/>
      <c r="G1341" s="390"/>
      <c r="H1341" s="390"/>
      <c r="I1341" s="390"/>
      <c r="J1341" s="390"/>
      <c r="K1341" s="390"/>
      <c r="L1341" s="390"/>
      <c r="M1341" s="390"/>
      <c r="N1341" s="33">
        <f t="shared" si="1188"/>
        <v>0</v>
      </c>
      <c r="O1341" s="443"/>
      <c r="P1341" s="87">
        <f t="shared" si="1191"/>
        <v>2025</v>
      </c>
      <c r="Q1341" s="390"/>
      <c r="R1341" s="390"/>
      <c r="S1341" s="390"/>
      <c r="T1341" s="390"/>
      <c r="U1341" s="390"/>
      <c r="V1341" s="390"/>
      <c r="W1341" s="390"/>
      <c r="X1341" s="390"/>
      <c r="Y1341" s="390"/>
      <c r="Z1341" s="390"/>
      <c r="AA1341" s="390"/>
      <c r="AB1341" s="390"/>
      <c r="AC1341" s="32">
        <f t="shared" si="1189"/>
        <v>0</v>
      </c>
      <c r="AD1341" s="454"/>
    </row>
    <row r="1342" spans="1:118" s="29" customFormat="1" ht="11.25" customHeight="1">
      <c r="A1342" s="1">
        <f t="shared" si="1190"/>
        <v>2026</v>
      </c>
      <c r="B1342" s="390"/>
      <c r="C1342" s="390"/>
      <c r="D1342" s="390"/>
      <c r="E1342" s="390"/>
      <c r="F1342" s="390"/>
      <c r="G1342" s="390"/>
      <c r="H1342" s="390"/>
      <c r="I1342" s="390"/>
      <c r="J1342" s="390"/>
      <c r="K1342" s="390"/>
      <c r="L1342" s="390"/>
      <c r="M1342" s="390"/>
      <c r="N1342" s="33">
        <f t="shared" si="1188"/>
        <v>0</v>
      </c>
      <c r="O1342" s="443"/>
      <c r="P1342" s="87">
        <f t="shared" si="1191"/>
        <v>2026</v>
      </c>
      <c r="Q1342" s="390"/>
      <c r="R1342" s="390"/>
      <c r="S1342" s="390"/>
      <c r="T1342" s="390"/>
      <c r="U1342" s="390"/>
      <c r="V1342" s="390"/>
      <c r="W1342" s="390"/>
      <c r="X1342" s="390"/>
      <c r="Y1342" s="390"/>
      <c r="Z1342" s="390"/>
      <c r="AA1342" s="390"/>
      <c r="AB1342" s="390"/>
      <c r="AC1342" s="32">
        <f t="shared" si="1189"/>
        <v>0</v>
      </c>
      <c r="AD1342" s="454"/>
      <c r="AE1342" s="32"/>
      <c r="AF1342" s="32"/>
      <c r="AG1342" s="32"/>
      <c r="AH1342" s="32"/>
      <c r="AI1342" s="25"/>
      <c r="AJ1342" s="25"/>
      <c r="AK1342" s="25"/>
      <c r="AY1342" s="609"/>
      <c r="BK1342" s="324"/>
      <c r="BL1342" s="324"/>
      <c r="BM1342" s="324"/>
      <c r="BN1342" s="324"/>
      <c r="BO1342" s="324"/>
      <c r="BP1342" s="324"/>
      <c r="BQ1342" s="324"/>
      <c r="BR1342" s="324"/>
      <c r="BS1342" s="324"/>
      <c r="CQ1342" s="609"/>
      <c r="DH1342" s="517"/>
      <c r="DI1342" s="517"/>
      <c r="DN1342" s="289"/>
    </row>
    <row r="1343" spans="1:118" ht="10.7" customHeight="1">
      <c r="A1343" s="1">
        <f t="shared" si="1190"/>
        <v>2027</v>
      </c>
      <c r="B1343" s="390"/>
      <c r="C1343" s="390"/>
      <c r="D1343" s="390"/>
      <c r="E1343" s="390"/>
      <c r="F1343" s="390"/>
      <c r="G1343" s="390"/>
      <c r="H1343" s="390"/>
      <c r="I1343" s="390"/>
      <c r="J1343" s="390"/>
      <c r="K1343" s="390"/>
      <c r="L1343" s="390"/>
      <c r="M1343" s="390"/>
      <c r="N1343" s="33">
        <f t="shared" si="1188"/>
        <v>0</v>
      </c>
      <c r="P1343" s="87">
        <f t="shared" si="1191"/>
        <v>2027</v>
      </c>
      <c r="Q1343" s="390"/>
      <c r="R1343" s="390"/>
      <c r="S1343" s="390"/>
      <c r="T1343" s="390"/>
      <c r="U1343" s="390"/>
      <c r="V1343" s="390"/>
      <c r="W1343" s="390"/>
      <c r="X1343" s="390"/>
      <c r="Y1343" s="390"/>
      <c r="Z1343" s="390"/>
      <c r="AA1343" s="390"/>
      <c r="AB1343" s="390"/>
      <c r="AC1343" s="32">
        <f t="shared" si="1189"/>
        <v>0</v>
      </c>
      <c r="AD1343" s="454"/>
    </row>
    <row r="1344" spans="1:118" ht="11.25" customHeight="1">
      <c r="A1344" s="1">
        <f t="shared" si="1190"/>
        <v>2028</v>
      </c>
      <c r="B1344" s="390"/>
      <c r="C1344" s="390"/>
      <c r="D1344" s="390"/>
      <c r="E1344" s="390"/>
      <c r="F1344" s="390"/>
      <c r="G1344" s="390"/>
      <c r="H1344" s="390"/>
      <c r="I1344" s="390"/>
      <c r="J1344" s="390"/>
      <c r="K1344" s="390"/>
      <c r="L1344" s="390"/>
      <c r="M1344" s="390"/>
      <c r="N1344" s="33">
        <f t="shared" si="1188"/>
        <v>0</v>
      </c>
      <c r="P1344" s="87">
        <f t="shared" si="1191"/>
        <v>2028</v>
      </c>
      <c r="Q1344" s="390"/>
      <c r="R1344" s="390"/>
      <c r="S1344" s="390"/>
      <c r="T1344" s="390"/>
      <c r="U1344" s="390"/>
      <c r="V1344" s="390"/>
      <c r="W1344" s="390"/>
      <c r="X1344" s="390"/>
      <c r="Y1344" s="390"/>
      <c r="Z1344" s="390"/>
      <c r="AA1344" s="390"/>
      <c r="AB1344" s="390"/>
      <c r="AC1344" s="32">
        <f t="shared" si="1189"/>
        <v>0</v>
      </c>
      <c r="AD1344" s="454"/>
    </row>
    <row r="1345" spans="1:118" s="26" customFormat="1" ht="11.25" customHeight="1">
      <c r="A1345" s="1">
        <f t="shared" si="1190"/>
        <v>2029</v>
      </c>
      <c r="B1345" s="390"/>
      <c r="C1345" s="390"/>
      <c r="D1345" s="390"/>
      <c r="E1345" s="390"/>
      <c r="F1345" s="390"/>
      <c r="G1345" s="390"/>
      <c r="H1345" s="390"/>
      <c r="I1345" s="390"/>
      <c r="J1345" s="390"/>
      <c r="K1345" s="390"/>
      <c r="L1345" s="390"/>
      <c r="M1345" s="390"/>
      <c r="N1345" s="33">
        <f t="shared" si="1188"/>
        <v>0</v>
      </c>
      <c r="O1345" s="29"/>
      <c r="P1345" s="87">
        <f t="shared" si="1191"/>
        <v>2029</v>
      </c>
      <c r="Q1345" s="390"/>
      <c r="R1345" s="390"/>
      <c r="S1345" s="390"/>
      <c r="T1345" s="390"/>
      <c r="U1345" s="390"/>
      <c r="V1345" s="390"/>
      <c r="W1345" s="390"/>
      <c r="X1345" s="390"/>
      <c r="Y1345" s="390"/>
      <c r="Z1345" s="390"/>
      <c r="AA1345" s="390"/>
      <c r="AB1345" s="390"/>
      <c r="AC1345" s="32">
        <f t="shared" si="1189"/>
        <v>0</v>
      </c>
      <c r="AD1345" s="454"/>
      <c r="AE1345" s="32"/>
      <c r="AF1345" s="32"/>
      <c r="AG1345" s="32"/>
      <c r="AH1345" s="32"/>
      <c r="AI1345" s="25"/>
      <c r="AJ1345" s="53"/>
      <c r="AY1345" s="616"/>
      <c r="BK1345" s="370"/>
      <c r="BL1345" s="370"/>
      <c r="BM1345" s="370"/>
      <c r="BN1345" s="370"/>
      <c r="BO1345" s="370"/>
      <c r="BP1345" s="370"/>
      <c r="BQ1345" s="370"/>
      <c r="BR1345" s="370"/>
      <c r="BS1345" s="370"/>
      <c r="CQ1345" s="616"/>
      <c r="DH1345" s="516"/>
      <c r="DI1345" s="516"/>
      <c r="DN1345" s="598"/>
    </row>
    <row r="1346" spans="1:118" ht="11.25" customHeight="1">
      <c r="A1346" s="1">
        <f t="shared" si="1190"/>
        <v>2030</v>
      </c>
      <c r="B1346" s="390"/>
      <c r="C1346" s="390"/>
      <c r="D1346" s="390"/>
      <c r="E1346" s="390"/>
      <c r="F1346" s="390"/>
      <c r="G1346" s="390"/>
      <c r="H1346" s="390"/>
      <c r="I1346" s="390"/>
      <c r="J1346" s="390"/>
      <c r="K1346" s="390"/>
      <c r="L1346" s="390"/>
      <c r="M1346" s="390"/>
      <c r="N1346" s="33">
        <f t="shared" si="1188"/>
        <v>0</v>
      </c>
      <c r="P1346" s="87">
        <f t="shared" si="1191"/>
        <v>2030</v>
      </c>
      <c r="Q1346" s="390"/>
      <c r="R1346" s="390"/>
      <c r="S1346" s="390"/>
      <c r="T1346" s="390"/>
      <c r="U1346" s="390"/>
      <c r="V1346" s="390"/>
      <c r="W1346" s="390"/>
      <c r="X1346" s="390"/>
      <c r="Y1346" s="390"/>
      <c r="Z1346" s="390"/>
      <c r="AA1346" s="390"/>
      <c r="AB1346" s="390"/>
      <c r="AC1346" s="32">
        <f t="shared" si="1189"/>
        <v>0</v>
      </c>
      <c r="AD1346" s="454"/>
    </row>
    <row r="1347" spans="1:118" ht="11.25" customHeight="1">
      <c r="A1347" s="1">
        <f t="shared" si="1190"/>
        <v>2031</v>
      </c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33"/>
      <c r="P1347" s="87">
        <f t="shared" si="1191"/>
        <v>2031</v>
      </c>
      <c r="Q1347" s="390"/>
      <c r="R1347" s="390"/>
      <c r="S1347" s="390"/>
      <c r="T1347" s="390"/>
      <c r="U1347" s="390"/>
      <c r="V1347" s="390"/>
      <c r="W1347" s="390"/>
      <c r="X1347" s="390"/>
      <c r="Y1347" s="390"/>
      <c r="Z1347" s="390"/>
      <c r="AA1347" s="390"/>
      <c r="AB1347" s="390"/>
      <c r="AD1347" s="454"/>
    </row>
    <row r="1348" spans="1:118" ht="11.25" customHeight="1">
      <c r="A1348" s="1">
        <f t="shared" si="1190"/>
        <v>2032</v>
      </c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69"/>
      <c r="P1348" s="87">
        <f t="shared" si="1191"/>
        <v>2032</v>
      </c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454"/>
    </row>
    <row r="1349" spans="1:118" ht="11.25" customHeight="1">
      <c r="A1349" s="1">
        <f t="shared" si="1190"/>
        <v>2033</v>
      </c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69"/>
      <c r="P1349" s="87">
        <f t="shared" si="1191"/>
        <v>2033</v>
      </c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454"/>
      <c r="AG1349" s="25"/>
    </row>
    <row r="1350" spans="1:118" ht="11.25" customHeight="1">
      <c r="A1350" s="1">
        <f t="shared" si="1190"/>
        <v>2034</v>
      </c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69"/>
      <c r="P1350" s="87">
        <f t="shared" si="1191"/>
        <v>2034</v>
      </c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454"/>
      <c r="AG1350" s="25"/>
    </row>
    <row r="1351" spans="1:118" ht="11.25" customHeight="1">
      <c r="A1351" s="1">
        <f t="shared" si="1190"/>
        <v>2035</v>
      </c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69"/>
      <c r="P1351" s="87">
        <f t="shared" si="1191"/>
        <v>2035</v>
      </c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454"/>
      <c r="AG1351" s="25"/>
    </row>
    <row r="1352" spans="1:118" ht="11.25" customHeight="1">
      <c r="A1352" s="1">
        <f t="shared" si="1190"/>
        <v>2036</v>
      </c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69"/>
      <c r="P1352" s="87">
        <f t="shared" si="1191"/>
        <v>2036</v>
      </c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454"/>
      <c r="AG1352" s="29"/>
      <c r="AJ1352" s="32"/>
      <c r="AK1352" s="31"/>
    </row>
    <row r="1353" spans="1:118" ht="11.25" customHeight="1">
      <c r="A1353" s="1">
        <f t="shared" si="1190"/>
        <v>2037</v>
      </c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69"/>
      <c r="P1353" s="87">
        <f t="shared" si="1191"/>
        <v>2037</v>
      </c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454"/>
      <c r="AG1353" s="66"/>
      <c r="AJ1353" s="32"/>
      <c r="AK1353" s="31"/>
    </row>
    <row r="1354" spans="1:118" ht="11.25" customHeight="1">
      <c r="A1354" s="1">
        <f t="shared" si="1190"/>
        <v>2038</v>
      </c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69"/>
      <c r="P1354" s="87">
        <f t="shared" si="1191"/>
        <v>2038</v>
      </c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9"/>
      <c r="AJ1354" s="32"/>
      <c r="AK1354" s="31"/>
    </row>
    <row r="1355" spans="1:118" ht="11.25" customHeight="1">
      <c r="A1355" s="1">
        <f t="shared" si="1190"/>
        <v>2039</v>
      </c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69"/>
      <c r="P1355" s="87">
        <f t="shared" si="1191"/>
        <v>2039</v>
      </c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9"/>
      <c r="AJ1355" s="32"/>
      <c r="AK1355" s="31"/>
    </row>
    <row r="1356" spans="1:118" ht="11.25" customHeight="1">
      <c r="A1356" s="1">
        <f t="shared" si="1190"/>
        <v>2040</v>
      </c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69"/>
      <c r="P1356" s="87">
        <f t="shared" si="1191"/>
        <v>2040</v>
      </c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9"/>
      <c r="AJ1356" s="32"/>
      <c r="AK1356" s="31"/>
    </row>
    <row r="1357" spans="1:118" ht="11.25" customHeight="1">
      <c r="A1357" s="1">
        <f t="shared" si="1190"/>
        <v>2041</v>
      </c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69"/>
      <c r="P1357" s="87">
        <f t="shared" si="1191"/>
        <v>2041</v>
      </c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9"/>
      <c r="AJ1357" s="32"/>
      <c r="AK1357" s="31"/>
    </row>
    <row r="1358" spans="1:118" ht="11.25" customHeight="1">
      <c r="A1358" s="1">
        <f t="shared" si="1190"/>
        <v>2042</v>
      </c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69"/>
      <c r="P1358" s="87">
        <f t="shared" si="1191"/>
        <v>2042</v>
      </c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9"/>
      <c r="AJ1358" s="32"/>
      <c r="AK1358" s="31"/>
    </row>
    <row r="1359" spans="1:118" ht="11.25" customHeight="1">
      <c r="A1359" s="1">
        <f t="shared" si="1190"/>
        <v>2043</v>
      </c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69"/>
      <c r="P1359" s="87">
        <f t="shared" si="1191"/>
        <v>2043</v>
      </c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9"/>
      <c r="AJ1359" s="32"/>
      <c r="AK1359" s="31"/>
    </row>
    <row r="1360" spans="1:118" ht="11.25" customHeight="1">
      <c r="A1360" s="1">
        <f t="shared" si="1190"/>
        <v>2044</v>
      </c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69"/>
      <c r="P1360" s="87">
        <f t="shared" si="1191"/>
        <v>2044</v>
      </c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9"/>
      <c r="AJ1360" s="32"/>
      <c r="AK1360" s="31"/>
    </row>
    <row r="1361" spans="1:118" ht="11.25" customHeight="1">
      <c r="A1361" s="1">
        <f t="shared" si="1190"/>
        <v>2045</v>
      </c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69"/>
      <c r="P1361" s="87">
        <f t="shared" si="1191"/>
        <v>2045</v>
      </c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9"/>
      <c r="AG1361" s="29"/>
      <c r="AJ1361" s="32"/>
      <c r="AK1361" s="31"/>
    </row>
    <row r="1362" spans="1:118" ht="11.25" customHeight="1">
      <c r="A1362" s="406"/>
      <c r="N1362" s="25"/>
      <c r="O1362" s="289"/>
      <c r="P1362" s="406"/>
      <c r="Q1362" s="435"/>
      <c r="R1362" s="435"/>
      <c r="S1362" s="436"/>
      <c r="T1362" s="436"/>
      <c r="AC1362" s="25"/>
      <c r="AG1362" s="36"/>
      <c r="AJ1362" s="32"/>
      <c r="AK1362" s="31"/>
    </row>
    <row r="1363" spans="1:118" ht="11.25" customHeight="1">
      <c r="A1363" s="406"/>
      <c r="N1363" s="25"/>
      <c r="O1363" s="289"/>
      <c r="P1363" s="406"/>
      <c r="Q1363" s="435"/>
      <c r="R1363" s="435"/>
      <c r="S1363" s="436"/>
      <c r="T1363" s="436"/>
      <c r="AC1363" s="25"/>
      <c r="AJ1363" s="32"/>
      <c r="AK1363" s="31"/>
    </row>
    <row r="1364" spans="1:118" ht="11.25" customHeight="1">
      <c r="A1364" s="442" t="s">
        <v>151</v>
      </c>
      <c r="F1364" s="442" t="s">
        <v>147</v>
      </c>
      <c r="J1364" s="239" t="s">
        <v>152</v>
      </c>
      <c r="N1364" s="449" t="s">
        <v>143</v>
      </c>
      <c r="O1364" s="450"/>
      <c r="P1364" s="442" t="str">
        <f>A1364&amp;"         (ONE MONTH BILLING LAG)"</f>
        <v>10 - 493 QUINCY MW         (ONE MONTH BILLING LAG)</v>
      </c>
      <c r="Q1364" s="435"/>
      <c r="R1364" s="435"/>
      <c r="S1364" s="436"/>
      <c r="T1364" s="436"/>
      <c r="AC1364" s="449" t="s">
        <v>132</v>
      </c>
      <c r="AJ1364" s="32"/>
      <c r="AK1364" s="31"/>
    </row>
    <row r="1365" spans="1:118" ht="11.25" customHeight="1">
      <c r="A1365" s="157" t="s">
        <v>2</v>
      </c>
      <c r="B1365" s="260" t="s">
        <v>3</v>
      </c>
      <c r="C1365" s="260" t="s">
        <v>4</v>
      </c>
      <c r="D1365" s="260" t="s">
        <v>5</v>
      </c>
      <c r="E1365" s="260" t="s">
        <v>6</v>
      </c>
      <c r="F1365" s="260" t="s">
        <v>7</v>
      </c>
      <c r="G1365" s="260" t="s">
        <v>8</v>
      </c>
      <c r="H1365" s="260" t="s">
        <v>9</v>
      </c>
      <c r="I1365" s="260" t="s">
        <v>10</v>
      </c>
      <c r="J1365" s="260" t="s">
        <v>11</v>
      </c>
      <c r="K1365" s="260" t="s">
        <v>12</v>
      </c>
      <c r="L1365" s="260" t="s">
        <v>13</v>
      </c>
      <c r="M1365" s="260" t="s">
        <v>14</v>
      </c>
      <c r="N1365" s="452" t="s">
        <v>146</v>
      </c>
      <c r="O1365" s="453"/>
      <c r="P1365" s="157" t="s">
        <v>2</v>
      </c>
      <c r="Q1365" s="260" t="s">
        <v>3</v>
      </c>
      <c r="R1365" s="260" t="s">
        <v>4</v>
      </c>
      <c r="S1365" s="260" t="s">
        <v>5</v>
      </c>
      <c r="T1365" s="260" t="s">
        <v>6</v>
      </c>
      <c r="U1365" s="260" t="s">
        <v>7</v>
      </c>
      <c r="V1365" s="260" t="s">
        <v>8</v>
      </c>
      <c r="W1365" s="260" t="s">
        <v>9</v>
      </c>
      <c r="X1365" s="260" t="s">
        <v>10</v>
      </c>
      <c r="Y1365" s="260" t="s">
        <v>11</v>
      </c>
      <c r="Z1365" s="260" t="s">
        <v>12</v>
      </c>
      <c r="AA1365" s="260" t="s">
        <v>13</v>
      </c>
      <c r="AB1365" s="260" t="s">
        <v>14</v>
      </c>
      <c r="AC1365" s="452" t="s">
        <v>93</v>
      </c>
      <c r="AJ1365" s="32"/>
      <c r="AK1365" s="31"/>
    </row>
    <row r="1366" spans="1:118" ht="11.25" customHeight="1">
      <c r="A1366" s="1">
        <f>A1326</f>
        <v>2010</v>
      </c>
      <c r="B1366" s="455">
        <v>21.4</v>
      </c>
      <c r="C1366" s="455">
        <v>18.5</v>
      </c>
      <c r="D1366" s="455">
        <v>15.4</v>
      </c>
      <c r="E1366" s="455">
        <v>8.4</v>
      </c>
      <c r="F1366" s="455">
        <v>15.4</v>
      </c>
      <c r="G1366" s="455">
        <v>23.6</v>
      </c>
      <c r="H1366" s="455">
        <v>20.7</v>
      </c>
      <c r="I1366" s="455">
        <v>21.8</v>
      </c>
      <c r="J1366" s="455">
        <v>20.518999999999998</v>
      </c>
      <c r="K1366" s="455">
        <v>16.228999999999999</v>
      </c>
      <c r="L1366" s="455">
        <v>9.3160000000000007</v>
      </c>
      <c r="M1366" s="455">
        <v>17.100000000000001</v>
      </c>
      <c r="N1366" s="312">
        <f t="shared" ref="N1366:N1386" si="1192">MAX(B1366:M1366)</f>
        <v>23.6</v>
      </c>
      <c r="O1366" s="454"/>
      <c r="P1366" s="1">
        <f>A1366</f>
        <v>2010</v>
      </c>
      <c r="Q1366" s="437">
        <v>16.545999999999999</v>
      </c>
      <c r="R1366" s="437">
        <v>22.324999999999999</v>
      </c>
      <c r="S1366" s="437">
        <v>19.782</v>
      </c>
      <c r="T1366" s="437">
        <v>16.574000000000002</v>
      </c>
      <c r="U1366" s="437">
        <v>11.708</v>
      </c>
      <c r="V1366" s="437">
        <v>19.469000000000001</v>
      </c>
      <c r="W1366" s="437">
        <v>24.957999999999998</v>
      </c>
      <c r="X1366" s="437">
        <v>22.611999999999998</v>
      </c>
      <c r="Y1366" s="437">
        <v>23.452999999999999</v>
      </c>
      <c r="Z1366" s="437">
        <v>21.523</v>
      </c>
      <c r="AA1366" s="437">
        <v>16.797999999999998</v>
      </c>
      <c r="AB1366" s="437">
        <v>13.27</v>
      </c>
      <c r="AC1366" s="312">
        <f t="shared" ref="AC1366:AC1386" si="1193">SUM(Q1366:AB1366)</f>
        <v>229.018</v>
      </c>
    </row>
    <row r="1367" spans="1:118" ht="11.25" customHeight="1">
      <c r="A1367" s="1">
        <f t="shared" ref="A1367:A1401" si="1194">A1327</f>
        <v>2011</v>
      </c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312">
        <f t="shared" si="1192"/>
        <v>0</v>
      </c>
      <c r="O1367" s="454"/>
      <c r="P1367" s="1">
        <f t="shared" ref="P1367:P1400" si="1195">A1367</f>
        <v>2011</v>
      </c>
      <c r="Q1367" s="437">
        <v>21.718</v>
      </c>
      <c r="R1367" s="439"/>
      <c r="S1367" s="439"/>
      <c r="T1367" s="439"/>
      <c r="U1367" s="439"/>
      <c r="V1367" s="439"/>
      <c r="W1367" s="439"/>
      <c r="X1367" s="439"/>
      <c r="Y1367" s="439"/>
      <c r="Z1367" s="439"/>
      <c r="AA1367" s="439"/>
      <c r="AB1367" s="439"/>
      <c r="AC1367" s="312">
        <f t="shared" si="1193"/>
        <v>21.718</v>
      </c>
    </row>
    <row r="1368" spans="1:118" ht="11.25" customHeight="1">
      <c r="A1368" s="1">
        <f t="shared" si="1194"/>
        <v>2012</v>
      </c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312">
        <f t="shared" si="1192"/>
        <v>0</v>
      </c>
      <c r="O1368" s="454"/>
      <c r="P1368" s="1">
        <f t="shared" si="1195"/>
        <v>2012</v>
      </c>
      <c r="Q1368" s="439"/>
      <c r="R1368" s="439"/>
      <c r="S1368" s="439"/>
      <c r="T1368" s="439"/>
      <c r="U1368" s="439"/>
      <c r="V1368" s="439"/>
      <c r="W1368" s="439"/>
      <c r="X1368" s="439"/>
      <c r="Y1368" s="439"/>
      <c r="Z1368" s="439"/>
      <c r="AA1368" s="439"/>
      <c r="AB1368" s="439"/>
      <c r="AC1368" s="312">
        <f t="shared" si="1193"/>
        <v>0</v>
      </c>
    </row>
    <row r="1369" spans="1:118" ht="11.25" customHeight="1">
      <c r="A1369" s="1">
        <f t="shared" si="1194"/>
        <v>2013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312">
        <f t="shared" si="1192"/>
        <v>0</v>
      </c>
      <c r="O1369" s="454"/>
      <c r="P1369" s="1">
        <f t="shared" si="1195"/>
        <v>2013</v>
      </c>
      <c r="Q1369" s="439"/>
      <c r="R1369" s="439"/>
      <c r="S1369" s="439"/>
      <c r="T1369" s="439"/>
      <c r="U1369" s="439"/>
      <c r="V1369" s="439"/>
      <c r="W1369" s="439"/>
      <c r="X1369" s="439"/>
      <c r="Y1369" s="439"/>
      <c r="Z1369" s="439"/>
      <c r="AA1369" s="439"/>
      <c r="AB1369" s="439"/>
      <c r="AC1369" s="312">
        <f t="shared" si="1193"/>
        <v>0</v>
      </c>
    </row>
    <row r="1370" spans="1:118" ht="11.25" customHeight="1">
      <c r="A1370" s="1">
        <f t="shared" si="1194"/>
        <v>2014</v>
      </c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312">
        <f t="shared" si="1192"/>
        <v>0</v>
      </c>
      <c r="O1370" s="454"/>
      <c r="P1370" s="1">
        <f t="shared" si="1195"/>
        <v>2014</v>
      </c>
      <c r="Q1370" s="439"/>
      <c r="R1370" s="439"/>
      <c r="S1370" s="439"/>
      <c r="T1370" s="439"/>
      <c r="U1370" s="439"/>
      <c r="V1370" s="439"/>
      <c r="W1370" s="439"/>
      <c r="X1370" s="439"/>
      <c r="Y1370" s="439"/>
      <c r="Z1370" s="439"/>
      <c r="AA1370" s="439"/>
      <c r="AB1370" s="439"/>
      <c r="AC1370" s="312">
        <f t="shared" si="1193"/>
        <v>0</v>
      </c>
    </row>
    <row r="1371" spans="1:118" ht="11.25" customHeight="1">
      <c r="A1371" s="1">
        <f t="shared" si="1194"/>
        <v>2015</v>
      </c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312">
        <f t="shared" si="1192"/>
        <v>0</v>
      </c>
      <c r="O1371" s="454"/>
      <c r="P1371" s="1">
        <f t="shared" si="1195"/>
        <v>2015</v>
      </c>
      <c r="Q1371" s="439"/>
      <c r="R1371" s="439"/>
      <c r="S1371" s="439"/>
      <c r="T1371" s="439"/>
      <c r="U1371" s="439"/>
      <c r="V1371" s="439"/>
      <c r="W1371" s="439"/>
      <c r="X1371" s="439"/>
      <c r="Y1371" s="439"/>
      <c r="Z1371" s="439"/>
      <c r="AA1371" s="439"/>
      <c r="AB1371" s="439"/>
      <c r="AC1371" s="312">
        <f t="shared" si="1193"/>
        <v>0</v>
      </c>
    </row>
    <row r="1372" spans="1:118" s="29" customFormat="1" ht="11.25" customHeight="1">
      <c r="A1372" s="1">
        <f t="shared" si="1194"/>
        <v>2016</v>
      </c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312">
        <f t="shared" si="1192"/>
        <v>0</v>
      </c>
      <c r="O1372" s="454"/>
      <c r="P1372" s="1">
        <f t="shared" si="1195"/>
        <v>2016</v>
      </c>
      <c r="Q1372" s="439"/>
      <c r="R1372" s="439"/>
      <c r="S1372" s="439"/>
      <c r="T1372" s="439"/>
      <c r="U1372" s="439"/>
      <c r="V1372" s="439"/>
      <c r="W1372" s="439"/>
      <c r="X1372" s="439"/>
      <c r="Y1372" s="439"/>
      <c r="Z1372" s="439"/>
      <c r="AA1372" s="439"/>
      <c r="AB1372" s="439"/>
      <c r="AC1372" s="312">
        <f t="shared" si="1193"/>
        <v>0</v>
      </c>
      <c r="AD1372" s="51"/>
      <c r="AE1372" s="32"/>
      <c r="AF1372" s="32"/>
      <c r="AG1372" s="32"/>
      <c r="AH1372" s="32"/>
      <c r="AI1372" s="25"/>
      <c r="AJ1372" s="25"/>
      <c r="AK1372" s="25"/>
      <c r="AY1372" s="609"/>
      <c r="BK1372" s="324"/>
      <c r="BL1372" s="324"/>
      <c r="BM1372" s="324"/>
      <c r="BN1372" s="324"/>
      <c r="BO1372" s="324"/>
      <c r="BP1372" s="324"/>
      <c r="BQ1372" s="324"/>
      <c r="BR1372" s="324"/>
      <c r="BS1372" s="324"/>
      <c r="CQ1372" s="609"/>
      <c r="DH1372" s="517"/>
      <c r="DI1372" s="517"/>
      <c r="DN1372" s="289"/>
    </row>
    <row r="1373" spans="1:118" ht="10.7" customHeight="1">
      <c r="A1373" s="1">
        <f t="shared" si="1194"/>
        <v>2017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312">
        <f t="shared" si="1192"/>
        <v>0</v>
      </c>
      <c r="O1373" s="454"/>
      <c r="P1373" s="1">
        <f t="shared" si="1195"/>
        <v>2017</v>
      </c>
      <c r="Q1373" s="364"/>
      <c r="R1373" s="364"/>
      <c r="S1373" s="364"/>
      <c r="T1373" s="364"/>
      <c r="U1373" s="364"/>
      <c r="V1373" s="364"/>
      <c r="W1373" s="364"/>
      <c r="X1373" s="364"/>
      <c r="Y1373" s="364"/>
      <c r="Z1373" s="364"/>
      <c r="AA1373" s="364"/>
      <c r="AB1373" s="364"/>
      <c r="AC1373" s="312">
        <f t="shared" si="1193"/>
        <v>0</v>
      </c>
    </row>
    <row r="1374" spans="1:118" ht="11.25" customHeight="1">
      <c r="A1374" s="1">
        <f t="shared" si="1194"/>
        <v>2018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312">
        <f t="shared" si="1192"/>
        <v>0</v>
      </c>
      <c r="O1374" s="454"/>
      <c r="P1374" s="1">
        <f t="shared" si="1195"/>
        <v>2018</v>
      </c>
      <c r="Q1374" s="364"/>
      <c r="R1374" s="364"/>
      <c r="S1374" s="364"/>
      <c r="T1374" s="364"/>
      <c r="U1374" s="364"/>
      <c r="V1374" s="364"/>
      <c r="W1374" s="364"/>
      <c r="X1374" s="364"/>
      <c r="Y1374" s="364"/>
      <c r="Z1374" s="364"/>
      <c r="AA1374" s="364"/>
      <c r="AB1374" s="364"/>
      <c r="AC1374" s="312">
        <f t="shared" si="1193"/>
        <v>0</v>
      </c>
    </row>
    <row r="1375" spans="1:118" s="26" customFormat="1" ht="11.25" customHeight="1">
      <c r="A1375" s="1">
        <f t="shared" si="1194"/>
        <v>2019</v>
      </c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312">
        <f t="shared" si="1192"/>
        <v>0</v>
      </c>
      <c r="O1375" s="454"/>
      <c r="P1375" s="1">
        <f t="shared" si="1195"/>
        <v>2019</v>
      </c>
      <c r="Q1375" s="364"/>
      <c r="R1375" s="364"/>
      <c r="S1375" s="364"/>
      <c r="T1375" s="364"/>
      <c r="U1375" s="364"/>
      <c r="V1375" s="364"/>
      <c r="W1375" s="364"/>
      <c r="X1375" s="364"/>
      <c r="Y1375" s="364"/>
      <c r="Z1375" s="364"/>
      <c r="AA1375" s="364"/>
      <c r="AB1375" s="364"/>
      <c r="AC1375" s="312">
        <f t="shared" si="1193"/>
        <v>0</v>
      </c>
      <c r="AD1375" s="51"/>
      <c r="AE1375" s="32"/>
      <c r="AF1375" s="32"/>
      <c r="AG1375" s="32"/>
      <c r="AH1375" s="32"/>
      <c r="AI1375" s="25"/>
      <c r="AJ1375" s="53"/>
      <c r="AY1375" s="616"/>
      <c r="BK1375" s="370"/>
      <c r="BL1375" s="370"/>
      <c r="BM1375" s="370"/>
      <c r="BN1375" s="370"/>
      <c r="BO1375" s="370"/>
      <c r="BP1375" s="370"/>
      <c r="BQ1375" s="370"/>
      <c r="BR1375" s="370"/>
      <c r="BS1375" s="370"/>
      <c r="CQ1375" s="616"/>
      <c r="DH1375" s="516"/>
      <c r="DI1375" s="516"/>
      <c r="DN1375" s="598"/>
    </row>
    <row r="1376" spans="1:118" ht="11.25" customHeight="1">
      <c r="A1376" s="1">
        <f t="shared" si="1194"/>
        <v>2020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312">
        <f t="shared" si="1192"/>
        <v>0</v>
      </c>
      <c r="O1376" s="454"/>
      <c r="P1376" s="1">
        <f t="shared" si="1195"/>
        <v>2020</v>
      </c>
      <c r="Q1376" s="364"/>
      <c r="R1376" s="364"/>
      <c r="S1376" s="364"/>
      <c r="T1376" s="364"/>
      <c r="U1376" s="364"/>
      <c r="V1376" s="364"/>
      <c r="W1376" s="364"/>
      <c r="X1376" s="364"/>
      <c r="Y1376" s="364"/>
      <c r="Z1376" s="364"/>
      <c r="AA1376" s="364"/>
      <c r="AB1376" s="364"/>
      <c r="AC1376" s="312">
        <f t="shared" si="1193"/>
        <v>0</v>
      </c>
    </row>
    <row r="1377" spans="1:37" ht="11.25" customHeight="1">
      <c r="A1377" s="1">
        <f t="shared" si="1194"/>
        <v>2021</v>
      </c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312">
        <f t="shared" si="1192"/>
        <v>0</v>
      </c>
      <c r="O1377" s="454"/>
      <c r="P1377" s="1">
        <f t="shared" si="1195"/>
        <v>2021</v>
      </c>
      <c r="Q1377" s="364"/>
      <c r="R1377" s="364"/>
      <c r="S1377" s="364"/>
      <c r="T1377" s="364"/>
      <c r="U1377" s="364"/>
      <c r="V1377" s="364"/>
      <c r="W1377" s="364"/>
      <c r="X1377" s="364"/>
      <c r="Y1377" s="364"/>
      <c r="Z1377" s="364"/>
      <c r="AA1377" s="364"/>
      <c r="AB1377" s="364"/>
      <c r="AC1377" s="312">
        <f t="shared" si="1193"/>
        <v>0</v>
      </c>
    </row>
    <row r="1378" spans="1:37" ht="11.25" customHeight="1">
      <c r="A1378" s="1">
        <f t="shared" si="1194"/>
        <v>2022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312">
        <f t="shared" si="1192"/>
        <v>0</v>
      </c>
      <c r="O1378" s="454"/>
      <c r="P1378" s="1">
        <f t="shared" si="1195"/>
        <v>2022</v>
      </c>
      <c r="Q1378" s="364"/>
      <c r="R1378" s="364"/>
      <c r="S1378" s="364"/>
      <c r="T1378" s="364"/>
      <c r="U1378" s="364"/>
      <c r="V1378" s="364"/>
      <c r="W1378" s="364"/>
      <c r="X1378" s="364"/>
      <c r="Y1378" s="364"/>
      <c r="Z1378" s="364"/>
      <c r="AA1378" s="364"/>
      <c r="AB1378" s="364"/>
      <c r="AC1378" s="312">
        <f t="shared" si="1193"/>
        <v>0</v>
      </c>
    </row>
    <row r="1379" spans="1:37" ht="11.25" customHeight="1">
      <c r="A1379" s="1">
        <f t="shared" si="1194"/>
        <v>2023</v>
      </c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312">
        <f t="shared" si="1192"/>
        <v>0</v>
      </c>
      <c r="O1379" s="454"/>
      <c r="P1379" s="1">
        <f t="shared" si="1195"/>
        <v>2023</v>
      </c>
      <c r="Q1379" s="364"/>
      <c r="R1379" s="364"/>
      <c r="S1379" s="364"/>
      <c r="T1379" s="364"/>
      <c r="U1379" s="364"/>
      <c r="V1379" s="364"/>
      <c r="W1379" s="364"/>
      <c r="X1379" s="364"/>
      <c r="Y1379" s="364"/>
      <c r="Z1379" s="364"/>
      <c r="AA1379" s="364"/>
      <c r="AB1379" s="364"/>
      <c r="AC1379" s="312">
        <f t="shared" si="1193"/>
        <v>0</v>
      </c>
    </row>
    <row r="1380" spans="1:37" ht="11.25" customHeight="1">
      <c r="A1380" s="1">
        <f t="shared" si="1194"/>
        <v>2024</v>
      </c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312">
        <f t="shared" si="1192"/>
        <v>0</v>
      </c>
      <c r="O1380" s="454"/>
      <c r="P1380" s="1">
        <f t="shared" si="1195"/>
        <v>2024</v>
      </c>
      <c r="Q1380" s="364"/>
      <c r="R1380" s="364"/>
      <c r="S1380" s="364"/>
      <c r="T1380" s="364"/>
      <c r="U1380" s="364"/>
      <c r="V1380" s="364"/>
      <c r="W1380" s="364"/>
      <c r="X1380" s="364"/>
      <c r="Y1380" s="364"/>
      <c r="Z1380" s="364"/>
      <c r="AA1380" s="364"/>
      <c r="AB1380" s="364"/>
      <c r="AC1380" s="312">
        <f t="shared" si="1193"/>
        <v>0</v>
      </c>
    </row>
    <row r="1381" spans="1:37" ht="11.25" customHeight="1">
      <c r="A1381" s="1">
        <f t="shared" si="1194"/>
        <v>2025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312">
        <f t="shared" si="1192"/>
        <v>0</v>
      </c>
      <c r="O1381" s="454"/>
      <c r="P1381" s="1">
        <f t="shared" si="1195"/>
        <v>2025</v>
      </c>
      <c r="Q1381" s="364"/>
      <c r="R1381" s="364"/>
      <c r="S1381" s="364"/>
      <c r="T1381" s="364"/>
      <c r="U1381" s="364"/>
      <c r="V1381" s="364"/>
      <c r="W1381" s="364"/>
      <c r="X1381" s="364"/>
      <c r="Y1381" s="364"/>
      <c r="Z1381" s="364"/>
      <c r="AA1381" s="364"/>
      <c r="AB1381" s="364"/>
      <c r="AC1381" s="312">
        <f t="shared" si="1193"/>
        <v>0</v>
      </c>
    </row>
    <row r="1382" spans="1:37" ht="11.25" customHeight="1">
      <c r="A1382" s="1">
        <f t="shared" si="1194"/>
        <v>2026</v>
      </c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312">
        <f t="shared" si="1192"/>
        <v>0</v>
      </c>
      <c r="O1382" s="289"/>
      <c r="P1382" s="1">
        <f t="shared" si="1195"/>
        <v>2026</v>
      </c>
      <c r="Q1382" s="364"/>
      <c r="R1382" s="364"/>
      <c r="S1382" s="364"/>
      <c r="T1382" s="364"/>
      <c r="U1382" s="364"/>
      <c r="V1382" s="364"/>
      <c r="W1382" s="364"/>
      <c r="X1382" s="364"/>
      <c r="Y1382" s="364"/>
      <c r="Z1382" s="364"/>
      <c r="AA1382" s="364"/>
      <c r="AB1382" s="364"/>
      <c r="AC1382" s="312">
        <f t="shared" si="1193"/>
        <v>0</v>
      </c>
      <c r="AJ1382" s="32"/>
      <c r="AK1382" s="31"/>
    </row>
    <row r="1383" spans="1:37" ht="11.25" customHeight="1">
      <c r="A1383" s="1">
        <f t="shared" si="1194"/>
        <v>2027</v>
      </c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312">
        <f t="shared" si="1192"/>
        <v>0</v>
      </c>
      <c r="O1383" s="289"/>
      <c r="P1383" s="1">
        <f t="shared" si="1195"/>
        <v>2027</v>
      </c>
      <c r="Q1383" s="364"/>
      <c r="R1383" s="364"/>
      <c r="S1383" s="364"/>
      <c r="T1383" s="364"/>
      <c r="U1383" s="364"/>
      <c r="V1383" s="364"/>
      <c r="W1383" s="364"/>
      <c r="X1383" s="364"/>
      <c r="Y1383" s="364"/>
      <c r="Z1383" s="364"/>
      <c r="AA1383" s="364"/>
      <c r="AB1383" s="364"/>
      <c r="AC1383" s="312">
        <f t="shared" si="1193"/>
        <v>0</v>
      </c>
      <c r="AJ1383" s="32"/>
      <c r="AK1383" s="31"/>
    </row>
    <row r="1384" spans="1:37" ht="11.25" customHeight="1">
      <c r="A1384" s="1">
        <f t="shared" si="1194"/>
        <v>2028</v>
      </c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312">
        <f t="shared" si="1192"/>
        <v>0</v>
      </c>
      <c r="O1384" s="289"/>
      <c r="P1384" s="1">
        <f t="shared" si="1195"/>
        <v>2028</v>
      </c>
      <c r="Q1384" s="364"/>
      <c r="R1384" s="364"/>
      <c r="S1384" s="364"/>
      <c r="T1384" s="364"/>
      <c r="U1384" s="364"/>
      <c r="V1384" s="364"/>
      <c r="W1384" s="364"/>
      <c r="X1384" s="364"/>
      <c r="Y1384" s="364"/>
      <c r="Z1384" s="364"/>
      <c r="AA1384" s="364"/>
      <c r="AB1384" s="364"/>
      <c r="AC1384" s="312">
        <f t="shared" si="1193"/>
        <v>0</v>
      </c>
      <c r="AJ1384" s="32"/>
      <c r="AK1384" s="31"/>
    </row>
    <row r="1385" spans="1:37" ht="11.25" customHeight="1">
      <c r="A1385" s="1">
        <f t="shared" si="1194"/>
        <v>2029</v>
      </c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312">
        <f t="shared" si="1192"/>
        <v>0</v>
      </c>
      <c r="P1385" s="1">
        <f t="shared" si="1195"/>
        <v>2029</v>
      </c>
      <c r="Q1385" s="364"/>
      <c r="R1385" s="364"/>
      <c r="S1385" s="364"/>
      <c r="T1385" s="364"/>
      <c r="U1385" s="364"/>
      <c r="V1385" s="364"/>
      <c r="W1385" s="364"/>
      <c r="X1385" s="364"/>
      <c r="Y1385" s="364"/>
      <c r="Z1385" s="364"/>
      <c r="AA1385" s="364"/>
      <c r="AB1385" s="364"/>
      <c r="AC1385" s="312">
        <f t="shared" si="1193"/>
        <v>0</v>
      </c>
      <c r="AJ1385" s="32"/>
      <c r="AK1385" s="31"/>
    </row>
    <row r="1386" spans="1:37" ht="11.25" customHeight="1">
      <c r="A1386" s="1">
        <f t="shared" si="1194"/>
        <v>2030</v>
      </c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312">
        <f t="shared" si="1192"/>
        <v>0</v>
      </c>
      <c r="P1386" s="1">
        <f t="shared" si="1195"/>
        <v>2030</v>
      </c>
      <c r="Q1386" s="364"/>
      <c r="R1386" s="364"/>
      <c r="S1386" s="364"/>
      <c r="T1386" s="364"/>
      <c r="U1386" s="364"/>
      <c r="V1386" s="364"/>
      <c r="W1386" s="364"/>
      <c r="X1386" s="364"/>
      <c r="Y1386" s="364"/>
      <c r="Z1386" s="364"/>
      <c r="AA1386" s="364"/>
      <c r="AB1386" s="364"/>
      <c r="AC1386" s="312">
        <f t="shared" si="1193"/>
        <v>0</v>
      </c>
      <c r="AJ1386" s="32"/>
      <c r="AK1386" s="31"/>
    </row>
    <row r="1387" spans="1:37" ht="11.25" customHeight="1">
      <c r="A1387" s="1">
        <f t="shared" si="1194"/>
        <v>2031</v>
      </c>
      <c r="B1387" s="56"/>
      <c r="C1387" s="56"/>
      <c r="D1387" s="56"/>
      <c r="E1387" s="56"/>
      <c r="F1387" s="56"/>
      <c r="G1387" s="56"/>
      <c r="H1387" s="56"/>
      <c r="I1387" s="56"/>
      <c r="J1387" s="56"/>
      <c r="K1387" s="56"/>
      <c r="L1387" s="56"/>
      <c r="M1387" s="56"/>
      <c r="N1387" s="312"/>
      <c r="P1387" s="1">
        <f t="shared" si="1195"/>
        <v>2031</v>
      </c>
      <c r="Q1387" s="364"/>
      <c r="R1387" s="364"/>
      <c r="S1387" s="364"/>
      <c r="T1387" s="364"/>
      <c r="U1387" s="364"/>
      <c r="V1387" s="364"/>
      <c r="W1387" s="364"/>
      <c r="X1387" s="364"/>
      <c r="Y1387" s="364"/>
      <c r="Z1387" s="364"/>
      <c r="AA1387" s="364"/>
      <c r="AB1387" s="364"/>
      <c r="AC1387" s="312"/>
      <c r="AJ1387" s="32"/>
      <c r="AK1387" s="31"/>
    </row>
    <row r="1388" spans="1:37" ht="11.25" customHeight="1">
      <c r="A1388" s="1">
        <f t="shared" si="1194"/>
        <v>2032</v>
      </c>
      <c r="P1388" s="1">
        <f t="shared" si="1195"/>
        <v>2032</v>
      </c>
      <c r="AJ1388" s="32"/>
      <c r="AK1388" s="31"/>
    </row>
    <row r="1389" spans="1:37" ht="11.25" customHeight="1">
      <c r="A1389" s="1">
        <f t="shared" si="1194"/>
        <v>2033</v>
      </c>
      <c r="P1389" s="1">
        <f t="shared" si="1195"/>
        <v>2033</v>
      </c>
      <c r="AJ1389" s="32"/>
      <c r="AK1389" s="31"/>
    </row>
    <row r="1390" spans="1:37" ht="11.25" customHeight="1">
      <c r="A1390" s="1">
        <f t="shared" si="1194"/>
        <v>2034</v>
      </c>
      <c r="P1390" s="1">
        <f t="shared" si="1195"/>
        <v>2034</v>
      </c>
      <c r="AI1390" s="32"/>
      <c r="AJ1390" s="32"/>
      <c r="AK1390" s="31"/>
    </row>
    <row r="1391" spans="1:37" ht="11.25" customHeight="1">
      <c r="A1391" s="1">
        <f t="shared" si="1194"/>
        <v>2035</v>
      </c>
      <c r="P1391" s="1">
        <f t="shared" si="1195"/>
        <v>2035</v>
      </c>
      <c r="AI1391" s="32"/>
      <c r="AJ1391" s="32"/>
      <c r="AK1391" s="31"/>
    </row>
    <row r="1392" spans="1:37" ht="11.25" customHeight="1">
      <c r="A1392" s="1">
        <f t="shared" si="1194"/>
        <v>2036</v>
      </c>
      <c r="P1392" s="1">
        <f t="shared" si="1195"/>
        <v>2036</v>
      </c>
      <c r="AI1392" s="32"/>
      <c r="AJ1392" s="32"/>
      <c r="AK1392" s="31"/>
    </row>
    <row r="1393" spans="1:118" ht="11.25" customHeight="1">
      <c r="A1393" s="1">
        <f t="shared" si="1194"/>
        <v>2037</v>
      </c>
      <c r="P1393" s="1">
        <f t="shared" si="1195"/>
        <v>2037</v>
      </c>
      <c r="AI1393" s="32"/>
      <c r="AJ1393" s="32"/>
      <c r="AK1393" s="31"/>
    </row>
    <row r="1394" spans="1:118" ht="11.25" customHeight="1">
      <c r="A1394" s="1">
        <f t="shared" si="1194"/>
        <v>2038</v>
      </c>
      <c r="P1394" s="1">
        <f t="shared" si="1195"/>
        <v>2038</v>
      </c>
      <c r="AI1394" s="32"/>
      <c r="AJ1394" s="32"/>
      <c r="AK1394" s="31"/>
    </row>
    <row r="1395" spans="1:118" ht="11.25" customHeight="1">
      <c r="A1395" s="1">
        <f t="shared" si="1194"/>
        <v>2039</v>
      </c>
      <c r="P1395" s="1">
        <f t="shared" si="1195"/>
        <v>2039</v>
      </c>
      <c r="AI1395" s="32"/>
      <c r="AJ1395" s="32"/>
      <c r="AK1395" s="31"/>
    </row>
    <row r="1396" spans="1:118" ht="11.25" customHeight="1">
      <c r="A1396" s="1">
        <f t="shared" si="1194"/>
        <v>2040</v>
      </c>
      <c r="P1396" s="1">
        <f t="shared" si="1195"/>
        <v>2040</v>
      </c>
      <c r="AI1396" s="32"/>
    </row>
    <row r="1397" spans="1:118" ht="11.25" customHeight="1">
      <c r="A1397" s="1">
        <f t="shared" si="1194"/>
        <v>2041</v>
      </c>
      <c r="P1397" s="1">
        <f t="shared" si="1195"/>
        <v>2041</v>
      </c>
      <c r="AI1397" s="32"/>
    </row>
    <row r="1398" spans="1:118" ht="11.25" customHeight="1">
      <c r="A1398" s="1">
        <f t="shared" si="1194"/>
        <v>2042</v>
      </c>
      <c r="P1398" s="1">
        <f t="shared" si="1195"/>
        <v>2042</v>
      </c>
      <c r="AI1398" s="32"/>
    </row>
    <row r="1399" spans="1:118" ht="11.25" customHeight="1">
      <c r="A1399" s="1">
        <f t="shared" si="1194"/>
        <v>2043</v>
      </c>
      <c r="P1399" s="1">
        <f t="shared" si="1195"/>
        <v>2043</v>
      </c>
      <c r="AI1399" s="32"/>
    </row>
    <row r="1400" spans="1:118" ht="11.25" customHeight="1">
      <c r="A1400" s="1">
        <f t="shared" si="1194"/>
        <v>2044</v>
      </c>
      <c r="P1400" s="1">
        <f t="shared" si="1195"/>
        <v>2044</v>
      </c>
      <c r="AI1400" s="32"/>
    </row>
    <row r="1401" spans="1:118" ht="11.25" customHeight="1">
      <c r="A1401" s="1">
        <f t="shared" si="1194"/>
        <v>2045</v>
      </c>
      <c r="P1401" s="1">
        <f>A1401</f>
        <v>2045</v>
      </c>
      <c r="AI1401" s="32"/>
    </row>
    <row r="1402" spans="1:118" ht="10.7" customHeight="1">
      <c r="A1402" s="406"/>
      <c r="N1402" s="25"/>
      <c r="O1402" s="289"/>
      <c r="P1402" s="406"/>
      <c r="Q1402" s="435"/>
      <c r="R1402" s="435"/>
      <c r="S1402" s="436"/>
      <c r="T1402" s="436"/>
      <c r="AC1402" s="25"/>
      <c r="AI1402" s="32"/>
    </row>
    <row r="1403" spans="1:118" ht="10.7" customHeight="1">
      <c r="A1403" s="406"/>
      <c r="N1403" s="25"/>
      <c r="O1403" s="289"/>
      <c r="P1403" s="406"/>
      <c r="Q1403" s="435"/>
      <c r="R1403" s="435"/>
      <c r="S1403" s="436"/>
      <c r="T1403" s="436"/>
      <c r="AC1403" s="25"/>
      <c r="AI1403" s="32"/>
    </row>
    <row r="1404" spans="1:118" ht="11.25" customHeight="1">
      <c r="A1404" s="442" t="s">
        <v>161</v>
      </c>
      <c r="F1404" s="442" t="s">
        <v>160</v>
      </c>
      <c r="J1404" s="239"/>
      <c r="N1404" s="449" t="s">
        <v>143</v>
      </c>
      <c r="O1404" s="450"/>
      <c r="P1404" s="442" t="str">
        <f>A1404&amp;"         (ONE MONTH BILLING LAG)"</f>
        <v>10 - 495 BARTOW MW          (ONE MONTH BILLING LAG)</v>
      </c>
      <c r="Q1404" s="435"/>
      <c r="R1404" s="435"/>
      <c r="S1404" s="436"/>
      <c r="T1404" s="436"/>
      <c r="AC1404" s="449" t="s">
        <v>132</v>
      </c>
      <c r="AG1404" s="259"/>
      <c r="AI1404" s="32"/>
    </row>
    <row r="1405" spans="1:118" s="26" customFormat="1" ht="11.25" customHeight="1">
      <c r="A1405" s="451" t="s">
        <v>2</v>
      </c>
      <c r="B1405" s="260" t="s">
        <v>3</v>
      </c>
      <c r="C1405" s="260" t="s">
        <v>4</v>
      </c>
      <c r="D1405" s="260" t="s">
        <v>5</v>
      </c>
      <c r="E1405" s="260" t="s">
        <v>6</v>
      </c>
      <c r="F1405" s="260" t="s">
        <v>7</v>
      </c>
      <c r="G1405" s="260" t="s">
        <v>8</v>
      </c>
      <c r="H1405" s="260" t="s">
        <v>9</v>
      </c>
      <c r="I1405" s="260" t="s">
        <v>10</v>
      </c>
      <c r="J1405" s="260" t="s">
        <v>11</v>
      </c>
      <c r="K1405" s="260" t="s">
        <v>12</v>
      </c>
      <c r="L1405" s="260" t="s">
        <v>13</v>
      </c>
      <c r="M1405" s="260" t="s">
        <v>14</v>
      </c>
      <c r="N1405" s="452" t="s">
        <v>146</v>
      </c>
      <c r="O1405" s="453"/>
      <c r="P1405" s="451" t="s">
        <v>2</v>
      </c>
      <c r="Q1405" s="260" t="s">
        <v>3</v>
      </c>
      <c r="R1405" s="260" t="s">
        <v>4</v>
      </c>
      <c r="S1405" s="260" t="s">
        <v>5</v>
      </c>
      <c r="T1405" s="260" t="s">
        <v>6</v>
      </c>
      <c r="U1405" s="260" t="s">
        <v>7</v>
      </c>
      <c r="V1405" s="260" t="s">
        <v>8</v>
      </c>
      <c r="W1405" s="260" t="s">
        <v>9</v>
      </c>
      <c r="X1405" s="260" t="s">
        <v>10</v>
      </c>
      <c r="Y1405" s="260" t="s">
        <v>11</v>
      </c>
      <c r="Z1405" s="260" t="s">
        <v>12</v>
      </c>
      <c r="AA1405" s="260" t="s">
        <v>13</v>
      </c>
      <c r="AB1405" s="260" t="s">
        <v>14</v>
      </c>
      <c r="AC1405" s="452" t="s">
        <v>93</v>
      </c>
      <c r="AD1405" s="51"/>
      <c r="AE1405" s="32"/>
      <c r="AF1405" s="32"/>
      <c r="AG1405" s="262"/>
      <c r="AH1405" s="32"/>
      <c r="AI1405" s="32"/>
      <c r="AJ1405" s="53"/>
      <c r="AY1405" s="616"/>
      <c r="BK1405" s="370"/>
      <c r="BL1405" s="370"/>
      <c r="BM1405" s="370"/>
      <c r="BN1405" s="370"/>
      <c r="BO1405" s="370"/>
      <c r="BP1405" s="370"/>
      <c r="BQ1405" s="370"/>
      <c r="BR1405" s="370"/>
      <c r="BS1405" s="370"/>
      <c r="CQ1405" s="616"/>
      <c r="DH1405" s="516"/>
      <c r="DI1405" s="516"/>
      <c r="DN1405" s="598"/>
    </row>
    <row r="1406" spans="1:118" ht="11.25" customHeight="1">
      <c r="A1406" s="1">
        <f>A1366</f>
        <v>2010</v>
      </c>
      <c r="B1406" s="438">
        <v>82.596999999999994</v>
      </c>
      <c r="C1406" s="438">
        <v>61.814999999999998</v>
      </c>
      <c r="D1406" s="438">
        <v>60.942</v>
      </c>
      <c r="E1406" s="438">
        <v>42.32</v>
      </c>
      <c r="F1406" s="438">
        <v>57.22</v>
      </c>
      <c r="G1406" s="438">
        <v>61.76</v>
      </c>
      <c r="H1406" s="438">
        <v>59.406999999999996</v>
      </c>
      <c r="I1406" s="438">
        <v>61.988</v>
      </c>
      <c r="J1406" s="438">
        <v>58.116999999999997</v>
      </c>
      <c r="K1406" s="438">
        <v>51.445</v>
      </c>
      <c r="L1406" s="438">
        <v>43.688000000000002</v>
      </c>
      <c r="M1406" s="438">
        <v>69.400000000000006</v>
      </c>
      <c r="N1406" s="312">
        <f t="shared" ref="N1406:N1426" si="1196">MAX(B1406:M1406)</f>
        <v>82.596999999999994</v>
      </c>
      <c r="O1406" s="454"/>
      <c r="P1406" s="1">
        <f>A1406</f>
        <v>2010</v>
      </c>
      <c r="Q1406" s="437">
        <v>51.427</v>
      </c>
      <c r="R1406" s="437">
        <v>83.584999999999994</v>
      </c>
      <c r="S1406" s="437">
        <v>62.75</v>
      </c>
      <c r="T1406" s="437">
        <v>62.097000000000001</v>
      </c>
      <c r="U1406" s="437">
        <v>43.463999999999999</v>
      </c>
      <c r="V1406" s="437">
        <v>57.381999999999998</v>
      </c>
      <c r="W1406" s="437">
        <v>62.976999999999997</v>
      </c>
      <c r="X1406" s="437">
        <v>63.963000000000001</v>
      </c>
      <c r="Y1406" s="437">
        <v>62.8</v>
      </c>
      <c r="Z1406" s="437">
        <v>58.719000000000001</v>
      </c>
      <c r="AA1406" s="437">
        <v>52.131</v>
      </c>
      <c r="AB1406" s="437">
        <v>44.209000000000003</v>
      </c>
      <c r="AC1406" s="312">
        <f t="shared" ref="AC1406:AC1426" si="1197">SUM(Q1406:AB1406)</f>
        <v>705.50399999999991</v>
      </c>
      <c r="AG1406" s="25"/>
      <c r="AI1406" s="32"/>
    </row>
    <row r="1407" spans="1:118" ht="11.25" customHeight="1">
      <c r="A1407" s="1">
        <f t="shared" ref="A1407:A1441" si="1198">A1367</f>
        <v>2011</v>
      </c>
      <c r="B1407" s="364"/>
      <c r="C1407" s="364"/>
      <c r="D1407" s="364"/>
      <c r="E1407" s="364"/>
      <c r="F1407" s="364"/>
      <c r="G1407" s="364"/>
      <c r="H1407" s="364"/>
      <c r="I1407" s="364"/>
      <c r="J1407" s="364"/>
      <c r="K1407" s="364"/>
      <c r="L1407" s="364"/>
      <c r="M1407" s="364"/>
      <c r="N1407" s="312">
        <f t="shared" si="1196"/>
        <v>0</v>
      </c>
      <c r="O1407" s="454"/>
      <c r="P1407" s="1">
        <f t="shared" ref="P1407:P1441" si="1199">A1407</f>
        <v>2011</v>
      </c>
      <c r="Q1407" s="437">
        <v>74.596999999999994</v>
      </c>
      <c r="R1407" s="364"/>
      <c r="S1407" s="364"/>
      <c r="T1407" s="364"/>
      <c r="U1407" s="364"/>
      <c r="V1407" s="364"/>
      <c r="W1407" s="364"/>
      <c r="X1407" s="364"/>
      <c r="Y1407" s="364"/>
      <c r="Z1407" s="364"/>
      <c r="AA1407" s="364"/>
      <c r="AB1407" s="364"/>
      <c r="AC1407" s="312">
        <f t="shared" si="1197"/>
        <v>74.596999999999994</v>
      </c>
      <c r="AG1407" s="25"/>
      <c r="AI1407" s="32"/>
    </row>
    <row r="1408" spans="1:118" ht="11.25" customHeight="1">
      <c r="A1408" s="1">
        <f t="shared" si="1198"/>
        <v>2012</v>
      </c>
      <c r="B1408" s="364"/>
      <c r="C1408" s="364"/>
      <c r="D1408" s="364"/>
      <c r="E1408" s="364"/>
      <c r="F1408" s="364"/>
      <c r="G1408" s="364"/>
      <c r="H1408" s="364"/>
      <c r="I1408" s="364"/>
      <c r="J1408" s="364"/>
      <c r="K1408" s="364"/>
      <c r="L1408" s="364"/>
      <c r="M1408" s="364"/>
      <c r="N1408" s="312">
        <f t="shared" si="1196"/>
        <v>0</v>
      </c>
      <c r="O1408" s="454"/>
      <c r="P1408" s="1">
        <f t="shared" si="1199"/>
        <v>2012</v>
      </c>
      <c r="Q1408" s="364"/>
      <c r="R1408" s="364"/>
      <c r="S1408" s="364"/>
      <c r="T1408" s="364"/>
      <c r="U1408" s="364"/>
      <c r="V1408" s="364"/>
      <c r="W1408" s="364"/>
      <c r="X1408" s="364"/>
      <c r="Y1408" s="364"/>
      <c r="Z1408" s="364"/>
      <c r="AA1408" s="364"/>
      <c r="AB1408" s="364"/>
      <c r="AC1408" s="312">
        <f t="shared" si="1197"/>
        <v>0</v>
      </c>
      <c r="AG1408" s="25"/>
      <c r="AI1408" s="32"/>
    </row>
    <row r="1409" spans="1:118" ht="11.25" customHeight="1">
      <c r="A1409" s="1">
        <f t="shared" si="1198"/>
        <v>2013</v>
      </c>
      <c r="B1409" s="364"/>
      <c r="C1409" s="364"/>
      <c r="D1409" s="364"/>
      <c r="E1409" s="364"/>
      <c r="F1409" s="364"/>
      <c r="G1409" s="364"/>
      <c r="H1409" s="364"/>
      <c r="I1409" s="364"/>
      <c r="J1409" s="364"/>
      <c r="K1409" s="364"/>
      <c r="L1409" s="364"/>
      <c r="M1409" s="364"/>
      <c r="N1409" s="312">
        <f t="shared" si="1196"/>
        <v>0</v>
      </c>
      <c r="O1409" s="454"/>
      <c r="P1409" s="1">
        <f t="shared" si="1199"/>
        <v>2013</v>
      </c>
      <c r="Q1409" s="364"/>
      <c r="R1409" s="364"/>
      <c r="S1409" s="364"/>
      <c r="T1409" s="364"/>
      <c r="U1409" s="364"/>
      <c r="V1409" s="364"/>
      <c r="W1409" s="364"/>
      <c r="X1409" s="364"/>
      <c r="Y1409" s="364"/>
      <c r="Z1409" s="364"/>
      <c r="AA1409" s="364"/>
      <c r="AB1409" s="364"/>
      <c r="AC1409" s="312">
        <f t="shared" si="1197"/>
        <v>0</v>
      </c>
      <c r="AG1409" s="29"/>
      <c r="AI1409" s="32"/>
    </row>
    <row r="1410" spans="1:118" ht="11.25" customHeight="1">
      <c r="A1410" s="1">
        <f t="shared" si="1198"/>
        <v>2014</v>
      </c>
      <c r="B1410" s="364"/>
      <c r="C1410" s="364"/>
      <c r="D1410" s="364"/>
      <c r="E1410" s="364"/>
      <c r="F1410" s="364"/>
      <c r="G1410" s="364"/>
      <c r="H1410" s="364"/>
      <c r="I1410" s="364"/>
      <c r="J1410" s="364"/>
      <c r="K1410" s="364"/>
      <c r="L1410" s="364"/>
      <c r="M1410" s="364"/>
      <c r="N1410" s="312">
        <f t="shared" si="1196"/>
        <v>0</v>
      </c>
      <c r="O1410" s="454"/>
      <c r="P1410" s="1">
        <f t="shared" si="1199"/>
        <v>2014</v>
      </c>
      <c r="Q1410" s="364"/>
      <c r="R1410" s="364"/>
      <c r="S1410" s="364"/>
      <c r="T1410" s="364"/>
      <c r="U1410" s="364"/>
      <c r="V1410" s="364"/>
      <c r="W1410" s="364"/>
      <c r="X1410" s="364"/>
      <c r="Y1410" s="364"/>
      <c r="Z1410" s="364"/>
      <c r="AA1410" s="364"/>
      <c r="AB1410" s="364"/>
      <c r="AC1410" s="312">
        <f t="shared" si="1197"/>
        <v>0</v>
      </c>
      <c r="AG1410" s="36"/>
      <c r="AI1410" s="32"/>
    </row>
    <row r="1411" spans="1:118" ht="11.25" customHeight="1">
      <c r="A1411" s="1">
        <f t="shared" si="1198"/>
        <v>2015</v>
      </c>
      <c r="B1411" s="364"/>
      <c r="C1411" s="364"/>
      <c r="D1411" s="364"/>
      <c r="E1411" s="364"/>
      <c r="F1411" s="364"/>
      <c r="G1411" s="364"/>
      <c r="H1411" s="364"/>
      <c r="I1411" s="364"/>
      <c r="J1411" s="364"/>
      <c r="K1411" s="364"/>
      <c r="L1411" s="364"/>
      <c r="M1411" s="364"/>
      <c r="N1411" s="312">
        <f t="shared" si="1196"/>
        <v>0</v>
      </c>
      <c r="O1411" s="454"/>
      <c r="P1411" s="1">
        <f t="shared" si="1199"/>
        <v>2015</v>
      </c>
      <c r="Q1411" s="364"/>
      <c r="R1411" s="364"/>
      <c r="S1411" s="364"/>
      <c r="T1411" s="364"/>
      <c r="U1411" s="364"/>
      <c r="V1411" s="364"/>
      <c r="W1411" s="364"/>
      <c r="X1411" s="364"/>
      <c r="Y1411" s="364"/>
      <c r="Z1411" s="364"/>
      <c r="AA1411" s="364"/>
      <c r="AB1411" s="364"/>
      <c r="AC1411" s="312">
        <f t="shared" si="1197"/>
        <v>0</v>
      </c>
      <c r="AG1411" s="36"/>
      <c r="AI1411" s="32"/>
    </row>
    <row r="1412" spans="1:118" ht="11.25" customHeight="1">
      <c r="A1412" s="1">
        <f t="shared" si="1198"/>
        <v>2016</v>
      </c>
      <c r="B1412" s="364"/>
      <c r="C1412" s="364"/>
      <c r="D1412" s="364"/>
      <c r="E1412" s="364"/>
      <c r="F1412" s="364"/>
      <c r="G1412" s="364"/>
      <c r="H1412" s="364"/>
      <c r="I1412" s="364"/>
      <c r="J1412" s="364"/>
      <c r="K1412" s="364"/>
      <c r="L1412" s="364"/>
      <c r="M1412" s="364"/>
      <c r="N1412" s="312">
        <f t="shared" si="1196"/>
        <v>0</v>
      </c>
      <c r="O1412" s="454"/>
      <c r="P1412" s="1">
        <f t="shared" si="1199"/>
        <v>2016</v>
      </c>
      <c r="Q1412" s="364"/>
      <c r="R1412" s="364"/>
      <c r="S1412" s="364"/>
      <c r="T1412" s="364"/>
      <c r="U1412" s="364"/>
      <c r="V1412" s="364"/>
      <c r="W1412" s="364"/>
      <c r="X1412" s="364"/>
      <c r="Y1412" s="364"/>
      <c r="Z1412" s="364"/>
      <c r="AA1412" s="364"/>
      <c r="AB1412" s="364"/>
      <c r="AC1412" s="312">
        <f t="shared" si="1197"/>
        <v>0</v>
      </c>
      <c r="AG1412" s="36"/>
      <c r="AI1412" s="32"/>
    </row>
    <row r="1413" spans="1:118" ht="10.7" customHeight="1">
      <c r="A1413" s="1">
        <f t="shared" si="1198"/>
        <v>2017</v>
      </c>
      <c r="B1413" s="364"/>
      <c r="C1413" s="364"/>
      <c r="D1413" s="364"/>
      <c r="E1413" s="364"/>
      <c r="F1413" s="364"/>
      <c r="G1413" s="364"/>
      <c r="H1413" s="364"/>
      <c r="I1413" s="364"/>
      <c r="J1413" s="364"/>
      <c r="K1413" s="364"/>
      <c r="L1413" s="364"/>
      <c r="M1413" s="364"/>
      <c r="N1413" s="312">
        <f t="shared" si="1196"/>
        <v>0</v>
      </c>
      <c r="O1413" s="454"/>
      <c r="P1413" s="1">
        <f t="shared" si="1199"/>
        <v>2017</v>
      </c>
      <c r="Q1413" s="364"/>
      <c r="R1413" s="364"/>
      <c r="S1413" s="364"/>
      <c r="T1413" s="364"/>
      <c r="U1413" s="364"/>
      <c r="V1413" s="364"/>
      <c r="W1413" s="364"/>
      <c r="X1413" s="364"/>
      <c r="Y1413" s="364"/>
      <c r="Z1413" s="364"/>
      <c r="AA1413" s="364"/>
      <c r="AB1413" s="364"/>
      <c r="AC1413" s="312">
        <f t="shared" si="1197"/>
        <v>0</v>
      </c>
      <c r="AG1413" s="36"/>
      <c r="AI1413" s="32"/>
    </row>
    <row r="1414" spans="1:118" ht="10.7" customHeight="1">
      <c r="A1414" s="1">
        <f t="shared" si="1198"/>
        <v>2018</v>
      </c>
      <c r="B1414" s="364"/>
      <c r="C1414" s="364"/>
      <c r="D1414" s="364"/>
      <c r="E1414" s="364"/>
      <c r="F1414" s="364"/>
      <c r="G1414" s="364"/>
      <c r="H1414" s="364"/>
      <c r="I1414" s="364"/>
      <c r="J1414" s="364"/>
      <c r="K1414" s="364"/>
      <c r="L1414" s="364"/>
      <c r="M1414" s="364"/>
      <c r="N1414" s="312">
        <f t="shared" si="1196"/>
        <v>0</v>
      </c>
      <c r="O1414" s="454"/>
      <c r="P1414" s="1">
        <f t="shared" si="1199"/>
        <v>2018</v>
      </c>
      <c r="Q1414" s="364"/>
      <c r="R1414" s="364"/>
      <c r="S1414" s="364"/>
      <c r="T1414" s="364"/>
      <c r="U1414" s="364"/>
      <c r="V1414" s="364"/>
      <c r="W1414" s="364"/>
      <c r="X1414" s="364"/>
      <c r="Y1414" s="364"/>
      <c r="Z1414" s="364"/>
      <c r="AA1414" s="364"/>
      <c r="AB1414" s="364"/>
      <c r="AC1414" s="312">
        <f t="shared" si="1197"/>
        <v>0</v>
      </c>
      <c r="AG1414" s="36"/>
      <c r="AI1414" s="32"/>
    </row>
    <row r="1415" spans="1:118" ht="11.25" customHeight="1">
      <c r="A1415" s="1">
        <f t="shared" si="1198"/>
        <v>2019</v>
      </c>
      <c r="B1415" s="364"/>
      <c r="C1415" s="364"/>
      <c r="D1415" s="364"/>
      <c r="E1415" s="364"/>
      <c r="F1415" s="364"/>
      <c r="G1415" s="364"/>
      <c r="H1415" s="364"/>
      <c r="I1415" s="364"/>
      <c r="J1415" s="364"/>
      <c r="K1415" s="364"/>
      <c r="L1415" s="364"/>
      <c r="M1415" s="364"/>
      <c r="N1415" s="312">
        <f t="shared" si="1196"/>
        <v>0</v>
      </c>
      <c r="O1415" s="454"/>
      <c r="P1415" s="1">
        <f t="shared" si="1199"/>
        <v>2019</v>
      </c>
      <c r="Q1415" s="364"/>
      <c r="R1415" s="364"/>
      <c r="S1415" s="364"/>
      <c r="T1415" s="364"/>
      <c r="U1415" s="364"/>
      <c r="V1415" s="364"/>
      <c r="W1415" s="364"/>
      <c r="X1415" s="364"/>
      <c r="Y1415" s="364"/>
      <c r="Z1415" s="364"/>
      <c r="AA1415" s="364"/>
      <c r="AB1415" s="364"/>
      <c r="AC1415" s="312">
        <f t="shared" si="1197"/>
        <v>0</v>
      </c>
      <c r="AG1415" s="36"/>
      <c r="AI1415" s="32"/>
    </row>
    <row r="1416" spans="1:118" s="26" customFormat="1" ht="11.25" customHeight="1">
      <c r="A1416" s="1">
        <f t="shared" si="1198"/>
        <v>2020</v>
      </c>
      <c r="B1416" s="364"/>
      <c r="C1416" s="364"/>
      <c r="D1416" s="364"/>
      <c r="E1416" s="364"/>
      <c r="F1416" s="364"/>
      <c r="G1416" s="364"/>
      <c r="H1416" s="364"/>
      <c r="I1416" s="364"/>
      <c r="J1416" s="364"/>
      <c r="K1416" s="364"/>
      <c r="L1416" s="364"/>
      <c r="M1416" s="364"/>
      <c r="N1416" s="312">
        <f t="shared" si="1196"/>
        <v>0</v>
      </c>
      <c r="O1416" s="454"/>
      <c r="P1416" s="1">
        <f t="shared" si="1199"/>
        <v>2020</v>
      </c>
      <c r="Q1416" s="364"/>
      <c r="R1416" s="364"/>
      <c r="S1416" s="364"/>
      <c r="T1416" s="364"/>
      <c r="U1416" s="364"/>
      <c r="V1416" s="364"/>
      <c r="W1416" s="364"/>
      <c r="X1416" s="364"/>
      <c r="Y1416" s="364"/>
      <c r="Z1416" s="364"/>
      <c r="AA1416" s="364"/>
      <c r="AB1416" s="364"/>
      <c r="AC1416" s="312">
        <f t="shared" si="1197"/>
        <v>0</v>
      </c>
      <c r="AD1416" s="51"/>
      <c r="AE1416" s="32"/>
      <c r="AF1416" s="32"/>
      <c r="AG1416" s="36"/>
      <c r="AH1416" s="32"/>
      <c r="AI1416" s="32"/>
      <c r="AJ1416" s="25"/>
      <c r="AK1416" s="25"/>
      <c r="AY1416" s="616"/>
      <c r="BK1416" s="370"/>
      <c r="BL1416" s="370"/>
      <c r="BM1416" s="370"/>
      <c r="BN1416" s="370"/>
      <c r="BO1416" s="370"/>
      <c r="BP1416" s="370"/>
      <c r="BQ1416" s="370"/>
      <c r="BR1416" s="370"/>
      <c r="BS1416" s="370"/>
      <c r="CQ1416" s="616"/>
      <c r="DH1416" s="516"/>
      <c r="DI1416" s="516"/>
      <c r="DN1416" s="598"/>
    </row>
    <row r="1417" spans="1:118" ht="11.25" customHeight="1">
      <c r="A1417" s="1">
        <f t="shared" si="1198"/>
        <v>2021</v>
      </c>
      <c r="B1417" s="364"/>
      <c r="C1417" s="364"/>
      <c r="D1417" s="364"/>
      <c r="E1417" s="364"/>
      <c r="F1417" s="364"/>
      <c r="G1417" s="364"/>
      <c r="H1417" s="364"/>
      <c r="I1417" s="364"/>
      <c r="J1417" s="364"/>
      <c r="K1417" s="364"/>
      <c r="L1417" s="364"/>
      <c r="M1417" s="364"/>
      <c r="N1417" s="312">
        <f t="shared" si="1196"/>
        <v>0</v>
      </c>
      <c r="O1417" s="454"/>
      <c r="P1417" s="1">
        <f t="shared" si="1199"/>
        <v>2021</v>
      </c>
      <c r="Q1417" s="364"/>
      <c r="R1417" s="364"/>
      <c r="S1417" s="364"/>
      <c r="T1417" s="364"/>
      <c r="U1417" s="364"/>
      <c r="V1417" s="364"/>
      <c r="W1417" s="364"/>
      <c r="X1417" s="364"/>
      <c r="Y1417" s="364"/>
      <c r="Z1417" s="364"/>
      <c r="AA1417" s="364"/>
      <c r="AB1417" s="364"/>
      <c r="AC1417" s="312">
        <f t="shared" si="1197"/>
        <v>0</v>
      </c>
      <c r="AG1417" s="36"/>
    </row>
    <row r="1418" spans="1:118" ht="11.25" customHeight="1">
      <c r="A1418" s="1">
        <f t="shared" si="1198"/>
        <v>2022</v>
      </c>
      <c r="B1418" s="364"/>
      <c r="C1418" s="364"/>
      <c r="D1418" s="364"/>
      <c r="E1418" s="364"/>
      <c r="F1418" s="364"/>
      <c r="G1418" s="364"/>
      <c r="H1418" s="364"/>
      <c r="I1418" s="364"/>
      <c r="J1418" s="364"/>
      <c r="K1418" s="364"/>
      <c r="L1418" s="364"/>
      <c r="M1418" s="364"/>
      <c r="N1418" s="312">
        <f t="shared" si="1196"/>
        <v>0</v>
      </c>
      <c r="O1418" s="454"/>
      <c r="P1418" s="1">
        <f t="shared" si="1199"/>
        <v>2022</v>
      </c>
      <c r="Q1418" s="364"/>
      <c r="R1418" s="364"/>
      <c r="S1418" s="364"/>
      <c r="T1418" s="364"/>
      <c r="U1418" s="364"/>
      <c r="V1418" s="364"/>
      <c r="W1418" s="364"/>
      <c r="X1418" s="364"/>
      <c r="Y1418" s="364"/>
      <c r="Z1418" s="364"/>
      <c r="AA1418" s="364"/>
      <c r="AB1418" s="364"/>
      <c r="AC1418" s="312">
        <f t="shared" si="1197"/>
        <v>0</v>
      </c>
      <c r="AG1418" s="36"/>
    </row>
    <row r="1419" spans="1:118" ht="11.25" customHeight="1">
      <c r="A1419" s="1">
        <f t="shared" si="1198"/>
        <v>2023</v>
      </c>
      <c r="B1419" s="364"/>
      <c r="C1419" s="364"/>
      <c r="D1419" s="364"/>
      <c r="E1419" s="364"/>
      <c r="F1419" s="364"/>
      <c r="G1419" s="364"/>
      <c r="H1419" s="364"/>
      <c r="I1419" s="364"/>
      <c r="J1419" s="364"/>
      <c r="K1419" s="364"/>
      <c r="L1419" s="364"/>
      <c r="M1419" s="364"/>
      <c r="N1419" s="312">
        <f t="shared" si="1196"/>
        <v>0</v>
      </c>
      <c r="O1419" s="454"/>
      <c r="P1419" s="1">
        <f t="shared" si="1199"/>
        <v>2023</v>
      </c>
      <c r="Q1419" s="364"/>
      <c r="R1419" s="364"/>
      <c r="S1419" s="364"/>
      <c r="T1419" s="364"/>
      <c r="U1419" s="364"/>
      <c r="V1419" s="364"/>
      <c r="W1419" s="364"/>
      <c r="X1419" s="364"/>
      <c r="Y1419" s="364"/>
      <c r="Z1419" s="364"/>
      <c r="AA1419" s="364"/>
      <c r="AB1419" s="364"/>
      <c r="AC1419" s="312">
        <f t="shared" si="1197"/>
        <v>0</v>
      </c>
      <c r="AG1419" s="36"/>
    </row>
    <row r="1420" spans="1:118" ht="11.25" customHeight="1">
      <c r="A1420" s="1">
        <f t="shared" si="1198"/>
        <v>2024</v>
      </c>
      <c r="B1420" s="364"/>
      <c r="C1420" s="364"/>
      <c r="D1420" s="364"/>
      <c r="E1420" s="364"/>
      <c r="F1420" s="364"/>
      <c r="G1420" s="364"/>
      <c r="H1420" s="364"/>
      <c r="I1420" s="364"/>
      <c r="J1420" s="364"/>
      <c r="K1420" s="364"/>
      <c r="L1420" s="364"/>
      <c r="M1420" s="364"/>
      <c r="N1420" s="312">
        <f t="shared" si="1196"/>
        <v>0</v>
      </c>
      <c r="O1420" s="289"/>
      <c r="P1420" s="1">
        <f t="shared" si="1199"/>
        <v>2024</v>
      </c>
      <c r="Q1420" s="364"/>
      <c r="R1420" s="364"/>
      <c r="S1420" s="364"/>
      <c r="T1420" s="364"/>
      <c r="U1420" s="364"/>
      <c r="V1420" s="364"/>
      <c r="W1420" s="364"/>
      <c r="X1420" s="364"/>
      <c r="Y1420" s="364"/>
      <c r="Z1420" s="364"/>
      <c r="AA1420" s="364"/>
      <c r="AB1420" s="364"/>
      <c r="AC1420" s="312">
        <f t="shared" si="1197"/>
        <v>0</v>
      </c>
      <c r="AG1420" s="36"/>
    </row>
    <row r="1421" spans="1:118" ht="11.25" customHeight="1">
      <c r="A1421" s="1">
        <f t="shared" si="1198"/>
        <v>2025</v>
      </c>
      <c r="B1421" s="364"/>
      <c r="C1421" s="364"/>
      <c r="D1421" s="364"/>
      <c r="E1421" s="364"/>
      <c r="F1421" s="364"/>
      <c r="G1421" s="364"/>
      <c r="H1421" s="364"/>
      <c r="I1421" s="364"/>
      <c r="J1421" s="364"/>
      <c r="K1421" s="364"/>
      <c r="L1421" s="364"/>
      <c r="M1421" s="364"/>
      <c r="N1421" s="312">
        <f t="shared" si="1196"/>
        <v>0</v>
      </c>
      <c r="O1421" s="289"/>
      <c r="P1421" s="1">
        <f t="shared" si="1199"/>
        <v>2025</v>
      </c>
      <c r="Q1421" s="364"/>
      <c r="R1421" s="364"/>
      <c r="S1421" s="364"/>
      <c r="T1421" s="364"/>
      <c r="U1421" s="364"/>
      <c r="V1421" s="364"/>
      <c r="W1421" s="364"/>
      <c r="X1421" s="364"/>
      <c r="Y1421" s="364"/>
      <c r="Z1421" s="364"/>
      <c r="AA1421" s="364"/>
      <c r="AB1421" s="364"/>
      <c r="AC1421" s="312">
        <f t="shared" si="1197"/>
        <v>0</v>
      </c>
      <c r="AG1421" s="36"/>
    </row>
    <row r="1422" spans="1:118" ht="11.25" customHeight="1">
      <c r="A1422" s="1">
        <f t="shared" si="1198"/>
        <v>2026</v>
      </c>
      <c r="B1422" s="364"/>
      <c r="C1422" s="364"/>
      <c r="D1422" s="364"/>
      <c r="E1422" s="364"/>
      <c r="F1422" s="364"/>
      <c r="G1422" s="364"/>
      <c r="H1422" s="364"/>
      <c r="I1422" s="364"/>
      <c r="J1422" s="364"/>
      <c r="K1422" s="364"/>
      <c r="L1422" s="364"/>
      <c r="M1422" s="364"/>
      <c r="N1422" s="312">
        <f t="shared" si="1196"/>
        <v>0</v>
      </c>
      <c r="O1422" s="289"/>
      <c r="P1422" s="1">
        <f t="shared" si="1199"/>
        <v>2026</v>
      </c>
      <c r="Q1422" s="364"/>
      <c r="R1422" s="364"/>
      <c r="S1422" s="364"/>
      <c r="T1422" s="364"/>
      <c r="U1422" s="364"/>
      <c r="V1422" s="364"/>
      <c r="W1422" s="364"/>
      <c r="X1422" s="364"/>
      <c r="Y1422" s="364"/>
      <c r="Z1422" s="364"/>
      <c r="AA1422" s="364"/>
      <c r="AB1422" s="364"/>
      <c r="AC1422" s="312">
        <f t="shared" si="1197"/>
        <v>0</v>
      </c>
      <c r="AG1422" s="36"/>
      <c r="AJ1422" s="32"/>
      <c r="AK1422" s="31"/>
    </row>
    <row r="1423" spans="1:118" ht="11.25" customHeight="1">
      <c r="A1423" s="1">
        <f t="shared" si="1198"/>
        <v>2027</v>
      </c>
      <c r="B1423" s="364"/>
      <c r="C1423" s="364"/>
      <c r="D1423" s="364"/>
      <c r="E1423" s="364"/>
      <c r="F1423" s="364"/>
      <c r="G1423" s="364"/>
      <c r="H1423" s="364"/>
      <c r="I1423" s="364"/>
      <c r="J1423" s="364"/>
      <c r="K1423" s="364"/>
      <c r="L1423" s="364"/>
      <c r="M1423" s="364"/>
      <c r="N1423" s="312">
        <f t="shared" si="1196"/>
        <v>0</v>
      </c>
      <c r="O1423" s="289"/>
      <c r="P1423" s="1">
        <f t="shared" si="1199"/>
        <v>2027</v>
      </c>
      <c r="Q1423" s="364"/>
      <c r="R1423" s="364"/>
      <c r="S1423" s="364"/>
      <c r="T1423" s="364"/>
      <c r="U1423" s="364"/>
      <c r="V1423" s="364"/>
      <c r="W1423" s="364"/>
      <c r="X1423" s="364"/>
      <c r="Y1423" s="364"/>
      <c r="Z1423" s="364"/>
      <c r="AA1423" s="364"/>
      <c r="AB1423" s="364"/>
      <c r="AC1423" s="312">
        <f t="shared" si="1197"/>
        <v>0</v>
      </c>
      <c r="AG1423" s="36"/>
      <c r="AJ1423" s="32"/>
      <c r="AK1423" s="31"/>
    </row>
    <row r="1424" spans="1:118" ht="11.25" customHeight="1">
      <c r="A1424" s="1">
        <f t="shared" si="1198"/>
        <v>2028</v>
      </c>
      <c r="B1424" s="364"/>
      <c r="C1424" s="364"/>
      <c r="D1424" s="364"/>
      <c r="E1424" s="364"/>
      <c r="F1424" s="364"/>
      <c r="G1424" s="364"/>
      <c r="H1424" s="364"/>
      <c r="I1424" s="364"/>
      <c r="J1424" s="364"/>
      <c r="K1424" s="364"/>
      <c r="L1424" s="364"/>
      <c r="M1424" s="364"/>
      <c r="N1424" s="312">
        <f t="shared" si="1196"/>
        <v>0</v>
      </c>
      <c r="O1424" s="289"/>
      <c r="P1424" s="1">
        <f t="shared" si="1199"/>
        <v>2028</v>
      </c>
      <c r="Q1424" s="364"/>
      <c r="R1424" s="364"/>
      <c r="S1424" s="364"/>
      <c r="T1424" s="364"/>
      <c r="U1424" s="364"/>
      <c r="V1424" s="364"/>
      <c r="W1424" s="364"/>
      <c r="X1424" s="364"/>
      <c r="Y1424" s="364"/>
      <c r="Z1424" s="364"/>
      <c r="AA1424" s="364"/>
      <c r="AB1424" s="364"/>
      <c r="AC1424" s="312">
        <f t="shared" si="1197"/>
        <v>0</v>
      </c>
      <c r="AG1424" s="36"/>
      <c r="AI1424" s="49"/>
      <c r="AJ1424" s="32"/>
      <c r="AK1424" s="31"/>
    </row>
    <row r="1425" spans="1:37" ht="11.25" customHeight="1">
      <c r="A1425" s="1">
        <f t="shared" si="1198"/>
        <v>2029</v>
      </c>
      <c r="B1425" s="364"/>
      <c r="C1425" s="364"/>
      <c r="D1425" s="364"/>
      <c r="E1425" s="364"/>
      <c r="F1425" s="364"/>
      <c r="G1425" s="364"/>
      <c r="H1425" s="364"/>
      <c r="I1425" s="364"/>
      <c r="J1425" s="364"/>
      <c r="K1425" s="364"/>
      <c r="L1425" s="364"/>
      <c r="M1425" s="364"/>
      <c r="N1425" s="312">
        <f t="shared" si="1196"/>
        <v>0</v>
      </c>
      <c r="O1425" s="289"/>
      <c r="P1425" s="1">
        <f t="shared" si="1199"/>
        <v>2029</v>
      </c>
      <c r="Q1425" s="364"/>
      <c r="R1425" s="364"/>
      <c r="S1425" s="364"/>
      <c r="T1425" s="364"/>
      <c r="U1425" s="364"/>
      <c r="V1425" s="364"/>
      <c r="W1425" s="364"/>
      <c r="X1425" s="364"/>
      <c r="Y1425" s="364"/>
      <c r="Z1425" s="364"/>
      <c r="AA1425" s="364"/>
      <c r="AB1425" s="364"/>
      <c r="AC1425" s="312">
        <f t="shared" si="1197"/>
        <v>0</v>
      </c>
      <c r="AG1425" s="36"/>
      <c r="AI1425" s="49"/>
      <c r="AJ1425" s="32"/>
      <c r="AK1425" s="31"/>
    </row>
    <row r="1426" spans="1:37" ht="11.25" customHeight="1">
      <c r="A1426" s="1">
        <f t="shared" si="1198"/>
        <v>2030</v>
      </c>
      <c r="B1426" s="364"/>
      <c r="C1426" s="364"/>
      <c r="D1426" s="364"/>
      <c r="E1426" s="364"/>
      <c r="F1426" s="364"/>
      <c r="G1426" s="364"/>
      <c r="H1426" s="364"/>
      <c r="I1426" s="364"/>
      <c r="J1426" s="364"/>
      <c r="K1426" s="364"/>
      <c r="L1426" s="364"/>
      <c r="M1426" s="364"/>
      <c r="N1426" s="312">
        <f t="shared" si="1196"/>
        <v>0</v>
      </c>
      <c r="O1426" s="289"/>
      <c r="P1426" s="1">
        <f t="shared" si="1199"/>
        <v>2030</v>
      </c>
      <c r="Q1426" s="364"/>
      <c r="R1426" s="364"/>
      <c r="S1426" s="364"/>
      <c r="T1426" s="364"/>
      <c r="U1426" s="364"/>
      <c r="V1426" s="364"/>
      <c r="W1426" s="364"/>
      <c r="X1426" s="364"/>
      <c r="Y1426" s="364"/>
      <c r="Z1426" s="364"/>
      <c r="AA1426" s="364"/>
      <c r="AB1426" s="364"/>
      <c r="AC1426" s="312">
        <f t="shared" si="1197"/>
        <v>0</v>
      </c>
      <c r="AG1426" s="36"/>
      <c r="AI1426" s="262"/>
      <c r="AJ1426" s="32"/>
      <c r="AK1426" s="31"/>
    </row>
    <row r="1427" spans="1:37" ht="11.25" customHeight="1">
      <c r="A1427" s="1">
        <f t="shared" si="1198"/>
        <v>2031</v>
      </c>
      <c r="N1427" s="312">
        <f t="shared" ref="N1427:N1441" si="1200">MAX(B1427:M1427)</f>
        <v>0</v>
      </c>
      <c r="O1427" s="289"/>
      <c r="P1427" s="1">
        <f t="shared" si="1199"/>
        <v>2031</v>
      </c>
      <c r="Q1427" s="364"/>
      <c r="R1427" s="435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25"/>
      <c r="AG1427" s="36"/>
      <c r="AJ1427" s="32"/>
      <c r="AK1427" s="31"/>
    </row>
    <row r="1428" spans="1:37" ht="11.25" customHeight="1">
      <c r="A1428" s="1">
        <f t="shared" si="1198"/>
        <v>2032</v>
      </c>
      <c r="N1428" s="312">
        <f t="shared" si="1200"/>
        <v>0</v>
      </c>
      <c r="P1428" s="1">
        <f t="shared" si="1199"/>
        <v>2032</v>
      </c>
      <c r="AG1428" s="36"/>
      <c r="AJ1428" s="32"/>
      <c r="AK1428" s="31"/>
    </row>
    <row r="1429" spans="1:37" ht="11.25" customHeight="1">
      <c r="A1429" s="1">
        <f t="shared" si="1198"/>
        <v>2033</v>
      </c>
      <c r="N1429" s="312">
        <f t="shared" si="1200"/>
        <v>0</v>
      </c>
      <c r="P1429" s="1">
        <f t="shared" si="1199"/>
        <v>2033</v>
      </c>
      <c r="AG1429" s="25"/>
      <c r="AJ1429" s="32"/>
      <c r="AK1429" s="31"/>
    </row>
    <row r="1430" spans="1:37" ht="11.25" customHeight="1">
      <c r="A1430" s="1">
        <f t="shared" si="1198"/>
        <v>2034</v>
      </c>
      <c r="N1430" s="312">
        <f t="shared" si="1200"/>
        <v>0</v>
      </c>
      <c r="P1430" s="1">
        <f t="shared" si="1199"/>
        <v>2034</v>
      </c>
      <c r="AG1430" s="25"/>
      <c r="AJ1430" s="32"/>
      <c r="AK1430" s="31"/>
    </row>
    <row r="1431" spans="1:37" ht="11.25" customHeight="1">
      <c r="A1431" s="1">
        <f t="shared" si="1198"/>
        <v>2035</v>
      </c>
      <c r="N1431" s="312">
        <f t="shared" si="1200"/>
        <v>0</v>
      </c>
      <c r="P1431" s="1">
        <f t="shared" si="1199"/>
        <v>2035</v>
      </c>
      <c r="AG1431" s="25"/>
      <c r="AJ1431" s="32"/>
      <c r="AK1431" s="31"/>
    </row>
    <row r="1432" spans="1:37" ht="11.25" customHeight="1">
      <c r="A1432" s="1">
        <f t="shared" si="1198"/>
        <v>2036</v>
      </c>
      <c r="N1432" s="312">
        <f t="shared" si="1200"/>
        <v>0</v>
      </c>
      <c r="P1432" s="1">
        <f t="shared" si="1199"/>
        <v>2036</v>
      </c>
      <c r="AG1432" s="29"/>
      <c r="AI1432" s="32"/>
      <c r="AJ1432" s="32"/>
      <c r="AK1432" s="31"/>
    </row>
    <row r="1433" spans="1:37" ht="11.25" customHeight="1">
      <c r="A1433" s="1">
        <f t="shared" si="1198"/>
        <v>2037</v>
      </c>
      <c r="N1433" s="312">
        <f t="shared" si="1200"/>
        <v>0</v>
      </c>
      <c r="P1433" s="1">
        <f t="shared" si="1199"/>
        <v>2037</v>
      </c>
      <c r="AG1433" s="29"/>
      <c r="AI1433" s="32"/>
      <c r="AJ1433" s="32"/>
      <c r="AK1433" s="31"/>
    </row>
    <row r="1434" spans="1:37" ht="11.25" customHeight="1">
      <c r="A1434" s="1">
        <f t="shared" si="1198"/>
        <v>2038</v>
      </c>
      <c r="N1434" s="312">
        <f t="shared" si="1200"/>
        <v>0</v>
      </c>
      <c r="P1434" s="1">
        <f t="shared" si="1199"/>
        <v>2038</v>
      </c>
      <c r="AG1434" s="25"/>
      <c r="AI1434" s="32"/>
      <c r="AJ1434" s="32"/>
      <c r="AK1434" s="31"/>
    </row>
    <row r="1435" spans="1:37" ht="11.25" customHeight="1">
      <c r="A1435" s="1">
        <f t="shared" si="1198"/>
        <v>2039</v>
      </c>
      <c r="N1435" s="312">
        <f t="shared" si="1200"/>
        <v>0</v>
      </c>
      <c r="P1435" s="1">
        <f t="shared" si="1199"/>
        <v>2039</v>
      </c>
      <c r="AG1435" s="25"/>
      <c r="AI1435" s="32"/>
      <c r="AJ1435" s="32"/>
      <c r="AK1435" s="31"/>
    </row>
    <row r="1436" spans="1:37" ht="11.25" customHeight="1">
      <c r="A1436" s="1">
        <f t="shared" si="1198"/>
        <v>2040</v>
      </c>
      <c r="N1436" s="312">
        <f t="shared" si="1200"/>
        <v>0</v>
      </c>
      <c r="P1436" s="1">
        <f t="shared" si="1199"/>
        <v>2040</v>
      </c>
      <c r="AG1436" s="25"/>
      <c r="AI1436" s="32"/>
      <c r="AJ1436" s="32"/>
      <c r="AK1436" s="31"/>
    </row>
    <row r="1437" spans="1:37" ht="11.25" customHeight="1">
      <c r="A1437" s="1">
        <f t="shared" si="1198"/>
        <v>2041</v>
      </c>
      <c r="N1437" s="312">
        <f t="shared" si="1200"/>
        <v>0</v>
      </c>
      <c r="P1437" s="1">
        <f t="shared" si="1199"/>
        <v>2041</v>
      </c>
      <c r="AG1437" s="25"/>
      <c r="AI1437" s="32"/>
      <c r="AJ1437" s="32"/>
      <c r="AK1437" s="31"/>
    </row>
    <row r="1438" spans="1:37" ht="11.25" customHeight="1">
      <c r="A1438" s="1">
        <f t="shared" si="1198"/>
        <v>2042</v>
      </c>
      <c r="N1438" s="312">
        <f t="shared" si="1200"/>
        <v>0</v>
      </c>
      <c r="P1438" s="1">
        <f t="shared" si="1199"/>
        <v>2042</v>
      </c>
      <c r="AG1438" s="25"/>
      <c r="AI1438" s="32"/>
      <c r="AJ1438" s="32"/>
      <c r="AK1438" s="31"/>
    </row>
    <row r="1439" spans="1:37" ht="11.25" customHeight="1">
      <c r="A1439" s="1">
        <f t="shared" si="1198"/>
        <v>2043</v>
      </c>
      <c r="N1439" s="312">
        <f t="shared" si="1200"/>
        <v>0</v>
      </c>
      <c r="P1439" s="1">
        <f t="shared" si="1199"/>
        <v>2043</v>
      </c>
      <c r="AG1439" s="25"/>
      <c r="AI1439" s="32"/>
    </row>
    <row r="1440" spans="1:37" ht="11.25" customHeight="1">
      <c r="A1440" s="1">
        <f t="shared" si="1198"/>
        <v>2044</v>
      </c>
      <c r="N1440" s="312">
        <f t="shared" si="1200"/>
        <v>0</v>
      </c>
      <c r="P1440" s="1">
        <f t="shared" si="1199"/>
        <v>2044</v>
      </c>
      <c r="AG1440" s="25"/>
      <c r="AI1440" s="32"/>
    </row>
    <row r="1441" spans="1:35" ht="11.25" customHeight="1">
      <c r="A1441" s="1">
        <f t="shared" si="1198"/>
        <v>2045</v>
      </c>
      <c r="N1441" s="312">
        <f t="shared" si="1200"/>
        <v>0</v>
      </c>
      <c r="P1441" s="1">
        <f t="shared" si="1199"/>
        <v>2045</v>
      </c>
      <c r="AG1441" s="25"/>
      <c r="AI1441" s="32"/>
    </row>
    <row r="1442" spans="1:35" ht="10.7" customHeight="1">
      <c r="A1442" s="366"/>
      <c r="B1442" s="355"/>
      <c r="C1442" s="355"/>
      <c r="D1442" s="355"/>
      <c r="E1442" s="355"/>
      <c r="F1442" s="355"/>
      <c r="G1442" s="355"/>
      <c r="H1442" s="355"/>
      <c r="I1442" s="355"/>
      <c r="J1442" s="355"/>
      <c r="K1442" s="355"/>
      <c r="L1442" s="355"/>
      <c r="M1442" s="355"/>
      <c r="N1442" s="355"/>
      <c r="O1442" s="355"/>
      <c r="P1442" s="355"/>
      <c r="Q1442" s="355"/>
      <c r="R1442" s="355"/>
      <c r="S1442" s="355"/>
      <c r="T1442" s="355"/>
      <c r="U1442" s="355"/>
      <c r="V1442" s="355"/>
      <c r="W1442" s="355"/>
      <c r="X1442" s="355"/>
      <c r="Y1442" s="355"/>
      <c r="Z1442" s="355"/>
      <c r="AA1442" s="355"/>
      <c r="AB1442" s="355"/>
      <c r="AC1442" s="355"/>
    </row>
    <row r="1443" spans="1:35" ht="10.7" customHeight="1">
      <c r="A1443" s="355"/>
      <c r="B1443" s="355"/>
      <c r="C1443" s="367"/>
      <c r="D1443" s="355"/>
      <c r="E1443" s="355"/>
      <c r="F1443" s="355"/>
      <c r="G1443" s="355"/>
      <c r="H1443" s="355"/>
      <c r="I1443" s="355"/>
      <c r="J1443" s="355"/>
      <c r="K1443" s="355"/>
      <c r="L1443" s="355"/>
      <c r="M1443" s="355"/>
      <c r="N1443" s="355"/>
      <c r="O1443" s="355"/>
      <c r="P1443" s="355"/>
      <c r="Q1443" s="355"/>
      <c r="R1443" s="355"/>
      <c r="S1443" s="355"/>
      <c r="T1443" s="355"/>
      <c r="U1443" s="355"/>
      <c r="V1443" s="355"/>
      <c r="W1443" s="355"/>
      <c r="X1443" s="355"/>
      <c r="Y1443" s="355"/>
      <c r="Z1443" s="355"/>
      <c r="AA1443" s="355"/>
      <c r="AB1443" s="355"/>
      <c r="AC1443" s="355"/>
    </row>
    <row r="1444" spans="1:35" ht="10.7" customHeight="1">
      <c r="A1444" s="232" t="s">
        <v>238</v>
      </c>
      <c r="N1444" s="297" t="s">
        <v>22</v>
      </c>
      <c r="O1444" s="172"/>
      <c r="P1444" s="258" t="str">
        <f>A1444&amp;"   (BILLING)"</f>
        <v>39.4-FMPA "PR"  DEMAND    (BILLING)</v>
      </c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7" t="s">
        <v>22</v>
      </c>
    </row>
    <row r="1445" spans="1:35" ht="10.7" customHeight="1">
      <c r="A1445" s="260" t="s">
        <v>2</v>
      </c>
      <c r="B1445" s="260" t="s">
        <v>3</v>
      </c>
      <c r="C1445" s="260" t="s">
        <v>4</v>
      </c>
      <c r="D1445" s="260" t="s">
        <v>5</v>
      </c>
      <c r="E1445" s="260" t="s">
        <v>6</v>
      </c>
      <c r="F1445" s="260" t="s">
        <v>7</v>
      </c>
      <c r="G1445" s="260" t="s">
        <v>8</v>
      </c>
      <c r="H1445" s="260" t="s">
        <v>9</v>
      </c>
      <c r="I1445" s="260" t="s">
        <v>10</v>
      </c>
      <c r="J1445" s="260" t="s">
        <v>11</v>
      </c>
      <c r="K1445" s="260" t="s">
        <v>12</v>
      </c>
      <c r="L1445" s="260" t="s">
        <v>13</v>
      </c>
      <c r="M1445" s="260" t="s">
        <v>14</v>
      </c>
      <c r="N1445" s="299" t="s">
        <v>15</v>
      </c>
      <c r="O1445" s="300"/>
      <c r="P1445" s="301" t="s">
        <v>2</v>
      </c>
      <c r="Q1445" s="301" t="s">
        <v>3</v>
      </c>
      <c r="R1445" s="301" t="s">
        <v>4</v>
      </c>
      <c r="S1445" s="301" t="s">
        <v>5</v>
      </c>
      <c r="T1445" s="301" t="s">
        <v>6</v>
      </c>
      <c r="U1445" s="301" t="s">
        <v>7</v>
      </c>
      <c r="V1445" s="301" t="s">
        <v>8</v>
      </c>
      <c r="W1445" s="301" t="s">
        <v>9</v>
      </c>
      <c r="X1445" s="301" t="s">
        <v>10</v>
      </c>
      <c r="Y1445" s="301" t="s">
        <v>11</v>
      </c>
      <c r="Z1445" s="301" t="s">
        <v>12</v>
      </c>
      <c r="AA1445" s="301" t="s">
        <v>13</v>
      </c>
      <c r="AB1445" s="301" t="s">
        <v>14</v>
      </c>
      <c r="AC1445" s="299" t="s">
        <v>15</v>
      </c>
    </row>
    <row r="1446" spans="1:35" ht="10.7" customHeight="1">
      <c r="A1446" s="1">
        <f>A1406</f>
        <v>2010</v>
      </c>
      <c r="P1446" s="1">
        <f>A1446</f>
        <v>2010</v>
      </c>
    </row>
    <row r="1447" spans="1:35" ht="10.7" customHeight="1">
      <c r="A1447" s="1">
        <f t="shared" ref="A1447:A1481" si="1201">A1407</f>
        <v>2011</v>
      </c>
      <c r="P1447" s="1">
        <f t="shared" ref="P1447:P1481" si="1202">A1447</f>
        <v>2011</v>
      </c>
    </row>
    <row r="1448" spans="1:35" ht="10.7" customHeight="1">
      <c r="A1448" s="1">
        <f t="shared" si="1201"/>
        <v>2012</v>
      </c>
      <c r="P1448" s="1">
        <f t="shared" si="1202"/>
        <v>2012</v>
      </c>
    </row>
    <row r="1449" spans="1:35" ht="10.7" customHeight="1">
      <c r="A1449" s="1">
        <f t="shared" si="1201"/>
        <v>2013</v>
      </c>
      <c r="P1449" s="1">
        <f t="shared" si="1202"/>
        <v>2013</v>
      </c>
    </row>
    <row r="1450" spans="1:35" ht="10.7" customHeight="1">
      <c r="A1450" s="1">
        <f t="shared" si="1201"/>
        <v>2014</v>
      </c>
      <c r="P1450" s="1">
        <f t="shared" si="1202"/>
        <v>2014</v>
      </c>
    </row>
    <row r="1451" spans="1:35" ht="10.7" customHeight="1">
      <c r="A1451" s="1">
        <f t="shared" si="1201"/>
        <v>2015</v>
      </c>
      <c r="P1451" s="1">
        <f t="shared" si="1202"/>
        <v>2015</v>
      </c>
    </row>
    <row r="1452" spans="1:35" ht="10.7" customHeight="1">
      <c r="A1452" s="1">
        <f t="shared" si="1201"/>
        <v>2016</v>
      </c>
      <c r="P1452" s="1">
        <f t="shared" si="1202"/>
        <v>2016</v>
      </c>
    </row>
    <row r="1453" spans="1:35" ht="10.7" customHeight="1">
      <c r="A1453" s="1">
        <f t="shared" si="1201"/>
        <v>2017</v>
      </c>
      <c r="P1453" s="1">
        <f t="shared" si="1202"/>
        <v>2017</v>
      </c>
    </row>
    <row r="1454" spans="1:35" ht="10.7" customHeight="1">
      <c r="A1454" s="1">
        <f t="shared" si="1201"/>
        <v>2018</v>
      </c>
      <c r="P1454" s="1">
        <f t="shared" si="1202"/>
        <v>2018</v>
      </c>
    </row>
    <row r="1455" spans="1:35" ht="10.7" customHeight="1">
      <c r="A1455" s="1">
        <f t="shared" si="1201"/>
        <v>2019</v>
      </c>
      <c r="P1455" s="1">
        <f t="shared" si="1202"/>
        <v>2019</v>
      </c>
    </row>
    <row r="1456" spans="1:35" ht="10.7" customHeight="1">
      <c r="A1456" s="1">
        <f t="shared" si="1201"/>
        <v>2020</v>
      </c>
      <c r="P1456" s="1">
        <f t="shared" si="1202"/>
        <v>2020</v>
      </c>
    </row>
    <row r="1457" spans="1:16" ht="10.7" customHeight="1">
      <c r="A1457" s="1">
        <f t="shared" si="1201"/>
        <v>2021</v>
      </c>
      <c r="P1457" s="1">
        <f t="shared" si="1202"/>
        <v>2021</v>
      </c>
    </row>
    <row r="1458" spans="1:16" ht="10.7" customHeight="1">
      <c r="A1458" s="1">
        <f t="shared" si="1201"/>
        <v>2022</v>
      </c>
      <c r="P1458" s="1">
        <f t="shared" si="1202"/>
        <v>2022</v>
      </c>
    </row>
    <row r="1459" spans="1:16" ht="10.7" customHeight="1">
      <c r="A1459" s="1">
        <f t="shared" si="1201"/>
        <v>2023</v>
      </c>
      <c r="P1459" s="1">
        <f t="shared" si="1202"/>
        <v>2023</v>
      </c>
    </row>
    <row r="1460" spans="1:16" ht="10.7" customHeight="1">
      <c r="A1460" s="1">
        <f t="shared" si="1201"/>
        <v>2024</v>
      </c>
      <c r="P1460" s="1">
        <f t="shared" si="1202"/>
        <v>2024</v>
      </c>
    </row>
    <row r="1461" spans="1:16" ht="10.7" customHeight="1">
      <c r="A1461" s="1">
        <f t="shared" si="1201"/>
        <v>2025</v>
      </c>
      <c r="P1461" s="1">
        <f t="shared" si="1202"/>
        <v>2025</v>
      </c>
    </row>
    <row r="1462" spans="1:16" ht="10.7" customHeight="1">
      <c r="A1462" s="1">
        <f t="shared" si="1201"/>
        <v>2026</v>
      </c>
      <c r="P1462" s="1">
        <f t="shared" si="1202"/>
        <v>2026</v>
      </c>
    </row>
    <row r="1463" spans="1:16" ht="10.7" customHeight="1">
      <c r="A1463" s="1">
        <f t="shared" si="1201"/>
        <v>2027</v>
      </c>
      <c r="P1463" s="1">
        <f t="shared" si="1202"/>
        <v>2027</v>
      </c>
    </row>
    <row r="1464" spans="1:16" ht="10.7" customHeight="1">
      <c r="A1464" s="1">
        <f t="shared" si="1201"/>
        <v>2028</v>
      </c>
      <c r="P1464" s="1">
        <f t="shared" si="1202"/>
        <v>2028</v>
      </c>
    </row>
    <row r="1465" spans="1:16" ht="10.7" customHeight="1">
      <c r="A1465" s="1">
        <f t="shared" si="1201"/>
        <v>2029</v>
      </c>
      <c r="P1465" s="1">
        <f t="shared" si="1202"/>
        <v>2029</v>
      </c>
    </row>
    <row r="1466" spans="1:16" ht="10.7" customHeight="1">
      <c r="A1466" s="1">
        <f t="shared" si="1201"/>
        <v>2030</v>
      </c>
      <c r="P1466" s="1">
        <f t="shared" si="1202"/>
        <v>2030</v>
      </c>
    </row>
    <row r="1467" spans="1:16" ht="10.7" customHeight="1">
      <c r="A1467" s="1">
        <f t="shared" si="1201"/>
        <v>2031</v>
      </c>
      <c r="P1467" s="1">
        <f t="shared" si="1202"/>
        <v>2031</v>
      </c>
    </row>
    <row r="1468" spans="1:16" ht="10.7" customHeight="1">
      <c r="A1468" s="1">
        <f t="shared" si="1201"/>
        <v>2032</v>
      </c>
      <c r="P1468" s="1">
        <f t="shared" si="1202"/>
        <v>2032</v>
      </c>
    </row>
    <row r="1469" spans="1:16" ht="10.7" customHeight="1">
      <c r="A1469" s="1">
        <f t="shared" si="1201"/>
        <v>2033</v>
      </c>
      <c r="P1469" s="1">
        <f t="shared" si="1202"/>
        <v>2033</v>
      </c>
    </row>
    <row r="1470" spans="1:16" ht="10.7" customHeight="1">
      <c r="A1470" s="1">
        <f t="shared" si="1201"/>
        <v>2034</v>
      </c>
      <c r="P1470" s="1">
        <f t="shared" si="1202"/>
        <v>2034</v>
      </c>
    </row>
    <row r="1471" spans="1:16" ht="10.7" customHeight="1">
      <c r="A1471" s="1">
        <f t="shared" si="1201"/>
        <v>2035</v>
      </c>
      <c r="P1471" s="1">
        <f t="shared" si="1202"/>
        <v>2035</v>
      </c>
    </row>
    <row r="1472" spans="1:16" ht="10.7" customHeight="1">
      <c r="A1472" s="1">
        <f t="shared" si="1201"/>
        <v>2036</v>
      </c>
      <c r="P1472" s="1">
        <f t="shared" si="1202"/>
        <v>2036</v>
      </c>
    </row>
    <row r="1473" spans="1:29" ht="10.7" customHeight="1">
      <c r="A1473" s="1">
        <f t="shared" si="1201"/>
        <v>2037</v>
      </c>
      <c r="P1473" s="1">
        <f t="shared" si="1202"/>
        <v>2037</v>
      </c>
    </row>
    <row r="1474" spans="1:29" ht="10.7" customHeight="1">
      <c r="A1474" s="1">
        <f t="shared" si="1201"/>
        <v>2038</v>
      </c>
      <c r="P1474" s="1">
        <f t="shared" si="1202"/>
        <v>2038</v>
      </c>
    </row>
    <row r="1475" spans="1:29" ht="10.7" customHeight="1">
      <c r="A1475" s="1">
        <f t="shared" si="1201"/>
        <v>2039</v>
      </c>
      <c r="P1475" s="1">
        <f t="shared" si="1202"/>
        <v>2039</v>
      </c>
    </row>
    <row r="1476" spans="1:29" ht="10.7" customHeight="1">
      <c r="A1476" s="1">
        <f t="shared" si="1201"/>
        <v>2040</v>
      </c>
      <c r="P1476" s="1">
        <f t="shared" si="1202"/>
        <v>2040</v>
      </c>
    </row>
    <row r="1477" spans="1:29" ht="10.7" customHeight="1">
      <c r="A1477" s="1">
        <f t="shared" si="1201"/>
        <v>2041</v>
      </c>
      <c r="P1477" s="1">
        <f t="shared" si="1202"/>
        <v>2041</v>
      </c>
    </row>
    <row r="1478" spans="1:29" ht="10.7" customHeight="1">
      <c r="A1478" s="1">
        <f t="shared" si="1201"/>
        <v>2042</v>
      </c>
      <c r="P1478" s="1">
        <f t="shared" si="1202"/>
        <v>2042</v>
      </c>
    </row>
    <row r="1479" spans="1:29" ht="10.7" customHeight="1">
      <c r="A1479" s="1">
        <f t="shared" si="1201"/>
        <v>2043</v>
      </c>
      <c r="P1479" s="1">
        <f t="shared" si="1202"/>
        <v>2043</v>
      </c>
    </row>
    <row r="1480" spans="1:29" ht="10.7" customHeight="1">
      <c r="A1480" s="1">
        <f t="shared" si="1201"/>
        <v>2044</v>
      </c>
      <c r="P1480" s="1">
        <f t="shared" si="1202"/>
        <v>2044</v>
      </c>
    </row>
    <row r="1481" spans="1:29" ht="10.7" customHeight="1">
      <c r="A1481" s="1">
        <f t="shared" si="1201"/>
        <v>2045</v>
      </c>
      <c r="P1481" s="1">
        <f t="shared" si="1202"/>
        <v>2045</v>
      </c>
    </row>
    <row r="1482" spans="1:29" ht="10.7" customHeight="1">
      <c r="A1482" s="355"/>
      <c r="B1482" s="355"/>
      <c r="C1482" s="355"/>
      <c r="D1482" s="355"/>
      <c r="E1482" s="355"/>
      <c r="F1482" s="355"/>
      <c r="G1482" s="355"/>
      <c r="H1482" s="355"/>
      <c r="I1482" s="355"/>
      <c r="J1482" s="355"/>
      <c r="K1482" s="355"/>
      <c r="L1482" s="355"/>
      <c r="M1482" s="355"/>
      <c r="N1482" s="355"/>
      <c r="O1482" s="355"/>
      <c r="P1482" s="1"/>
      <c r="Q1482" s="355"/>
      <c r="R1482" s="355"/>
      <c r="S1482" s="355"/>
      <c r="T1482" s="355"/>
      <c r="U1482" s="355"/>
      <c r="V1482" s="355"/>
      <c r="W1482" s="355"/>
      <c r="X1482" s="355"/>
      <c r="Y1482" s="355"/>
      <c r="Z1482" s="355"/>
      <c r="AA1482" s="355"/>
      <c r="AB1482" s="355"/>
      <c r="AC1482" s="355"/>
    </row>
    <row r="1483" spans="1:29" ht="10.7" customHeight="1">
      <c r="A1483" s="355"/>
      <c r="B1483" s="355"/>
      <c r="C1483" s="355"/>
      <c r="D1483" s="355"/>
      <c r="E1483" s="355"/>
      <c r="F1483" s="355"/>
      <c r="G1483" s="355"/>
      <c r="H1483" s="355"/>
      <c r="I1483" s="355"/>
      <c r="J1483" s="355"/>
      <c r="K1483" s="355"/>
      <c r="L1483" s="355"/>
      <c r="M1483" s="355"/>
      <c r="N1483" s="355"/>
      <c r="O1483" s="355"/>
      <c r="P1483" s="355"/>
      <c r="Q1483" s="355"/>
      <c r="R1483" s="355"/>
      <c r="S1483" s="355"/>
      <c r="T1483" s="355"/>
      <c r="U1483" s="355"/>
      <c r="V1483" s="355"/>
      <c r="W1483" s="355"/>
      <c r="X1483" s="355"/>
      <c r="Y1483" s="355"/>
      <c r="Z1483" s="355"/>
      <c r="AA1483" s="355"/>
      <c r="AB1483" s="355"/>
      <c r="AC1483" s="355"/>
    </row>
    <row r="1484" spans="1:29" ht="10.7" customHeight="1">
      <c r="A1484" s="232" t="s">
        <v>76</v>
      </c>
      <c r="N1484" s="297" t="s">
        <v>22</v>
      </c>
      <c r="O1484" s="172"/>
      <c r="P1484" s="258" t="str">
        <f>A1484&amp;"   (BILLING)"</f>
        <v>39.4-FMPA "LOSSES SERVICE"  DEMAND    (BILLING)</v>
      </c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7" t="s">
        <v>22</v>
      </c>
    </row>
    <row r="1485" spans="1:29" ht="10.7" customHeight="1">
      <c r="A1485" s="260" t="s">
        <v>2</v>
      </c>
      <c r="B1485" s="260" t="s">
        <v>3</v>
      </c>
      <c r="C1485" s="260" t="s">
        <v>4</v>
      </c>
      <c r="D1485" s="260" t="s">
        <v>5</v>
      </c>
      <c r="E1485" s="260" t="s">
        <v>6</v>
      </c>
      <c r="F1485" s="260" t="s">
        <v>7</v>
      </c>
      <c r="G1485" s="260" t="s">
        <v>8</v>
      </c>
      <c r="H1485" s="260" t="s">
        <v>9</v>
      </c>
      <c r="I1485" s="260" t="s">
        <v>10</v>
      </c>
      <c r="J1485" s="260" t="s">
        <v>11</v>
      </c>
      <c r="K1485" s="260" t="s">
        <v>12</v>
      </c>
      <c r="L1485" s="260" t="s">
        <v>13</v>
      </c>
      <c r="M1485" s="260" t="s">
        <v>14</v>
      </c>
      <c r="N1485" s="299" t="s">
        <v>15</v>
      </c>
      <c r="O1485" s="300"/>
      <c r="P1485" s="301" t="s">
        <v>2</v>
      </c>
      <c r="Q1485" s="301" t="s">
        <v>3</v>
      </c>
      <c r="R1485" s="301" t="s">
        <v>4</v>
      </c>
      <c r="S1485" s="301" t="s">
        <v>5</v>
      </c>
      <c r="T1485" s="301" t="s">
        <v>6</v>
      </c>
      <c r="U1485" s="301" t="s">
        <v>7</v>
      </c>
      <c r="V1485" s="301" t="s">
        <v>8</v>
      </c>
      <c r="W1485" s="301" t="s">
        <v>9</v>
      </c>
      <c r="X1485" s="301" t="s">
        <v>10</v>
      </c>
      <c r="Y1485" s="301" t="s">
        <v>11</v>
      </c>
      <c r="Z1485" s="301" t="s">
        <v>12</v>
      </c>
      <c r="AA1485" s="301" t="s">
        <v>13</v>
      </c>
      <c r="AB1485" s="301" t="s">
        <v>14</v>
      </c>
      <c r="AC1485" s="299" t="s">
        <v>15</v>
      </c>
    </row>
    <row r="1486" spans="1:29" ht="10.7" customHeight="1">
      <c r="A1486" s="1">
        <f>A1446</f>
        <v>2010</v>
      </c>
      <c r="B1486" s="336">
        <v>10.8</v>
      </c>
      <c r="C1486" s="336">
        <v>10.4</v>
      </c>
      <c r="D1486" s="336">
        <v>7.4</v>
      </c>
      <c r="E1486" s="336">
        <v>5.8</v>
      </c>
      <c r="F1486" s="336">
        <v>8</v>
      </c>
      <c r="G1486" s="336">
        <v>8.9</v>
      </c>
      <c r="H1486" s="336">
        <v>9</v>
      </c>
      <c r="I1486" s="336">
        <v>9.1</v>
      </c>
      <c r="J1486" s="336">
        <v>8.5</v>
      </c>
      <c r="K1486" s="336">
        <v>7.4</v>
      </c>
      <c r="L1486" s="336">
        <v>6</v>
      </c>
      <c r="M1486" s="336">
        <v>9.1</v>
      </c>
      <c r="N1486" s="303">
        <f t="shared" ref="N1486:N1506" si="1203">SUM(B1486:M1486)</f>
        <v>100.39999999999999</v>
      </c>
      <c r="P1486" s="1">
        <f>A1486</f>
        <v>2010</v>
      </c>
      <c r="Q1486" s="337">
        <v>5.2</v>
      </c>
      <c r="R1486" s="337">
        <v>7.3</v>
      </c>
      <c r="S1486" s="336">
        <f t="shared" ref="S1486:AB1486" si="1204">B1486</f>
        <v>10.8</v>
      </c>
      <c r="T1486" s="336">
        <f t="shared" si="1204"/>
        <v>10.4</v>
      </c>
      <c r="U1486" s="336">
        <f t="shared" si="1204"/>
        <v>7.4</v>
      </c>
      <c r="V1486" s="336">
        <f t="shared" si="1204"/>
        <v>5.8</v>
      </c>
      <c r="W1486" s="336">
        <f t="shared" si="1204"/>
        <v>8</v>
      </c>
      <c r="X1486" s="336">
        <f t="shared" si="1204"/>
        <v>8.9</v>
      </c>
      <c r="Y1486" s="336">
        <f t="shared" si="1204"/>
        <v>9</v>
      </c>
      <c r="Z1486" s="336">
        <f t="shared" si="1204"/>
        <v>9.1</v>
      </c>
      <c r="AA1486" s="336">
        <f t="shared" si="1204"/>
        <v>8.5</v>
      </c>
      <c r="AB1486" s="336">
        <f t="shared" si="1204"/>
        <v>7.4</v>
      </c>
      <c r="AC1486" s="303">
        <f t="shared" ref="AC1486:AC1497" si="1205">SUM(Q1486:AB1486)</f>
        <v>97.8</v>
      </c>
    </row>
    <row r="1487" spans="1:29" ht="10.7" customHeight="1">
      <c r="A1487" s="1">
        <f t="shared" ref="A1487:A1521" si="1206">A1447</f>
        <v>2011</v>
      </c>
      <c r="B1487" s="490">
        <v>0</v>
      </c>
      <c r="C1487" s="490">
        <v>0</v>
      </c>
      <c r="D1487" s="490">
        <v>0</v>
      </c>
      <c r="E1487" s="490">
        <v>0</v>
      </c>
      <c r="F1487" s="490">
        <v>0</v>
      </c>
      <c r="G1487" s="490">
        <v>0</v>
      </c>
      <c r="H1487" s="490">
        <v>0</v>
      </c>
      <c r="I1487" s="490">
        <v>0</v>
      </c>
      <c r="J1487" s="490">
        <v>0</v>
      </c>
      <c r="K1487" s="490">
        <v>0</v>
      </c>
      <c r="L1487" s="490">
        <v>0</v>
      </c>
      <c r="M1487" s="490">
        <v>0</v>
      </c>
      <c r="N1487" s="303">
        <f t="shared" si="1203"/>
        <v>0</v>
      </c>
      <c r="P1487" s="1">
        <f t="shared" ref="P1487:P1521" si="1207">A1487</f>
        <v>2011</v>
      </c>
      <c r="Q1487" s="336">
        <f>L1486</f>
        <v>6</v>
      </c>
      <c r="R1487" s="336">
        <f>M1486</f>
        <v>9.1</v>
      </c>
      <c r="S1487" s="490">
        <v>0</v>
      </c>
      <c r="T1487" s="490">
        <v>0</v>
      </c>
      <c r="U1487" s="490">
        <v>0</v>
      </c>
      <c r="V1487" s="490">
        <v>0</v>
      </c>
      <c r="W1487" s="490">
        <v>0</v>
      </c>
      <c r="X1487" s="490">
        <v>0</v>
      </c>
      <c r="Y1487" s="490">
        <v>0</v>
      </c>
      <c r="Z1487" s="490">
        <v>0</v>
      </c>
      <c r="AA1487" s="490">
        <v>0</v>
      </c>
      <c r="AB1487" s="490">
        <v>0</v>
      </c>
      <c r="AC1487" s="303">
        <f t="shared" si="1205"/>
        <v>15.1</v>
      </c>
    </row>
    <row r="1488" spans="1:29" ht="10.7" customHeight="1">
      <c r="A1488" s="1">
        <f t="shared" si="1206"/>
        <v>2012</v>
      </c>
      <c r="B1488" s="340"/>
      <c r="C1488" s="340"/>
      <c r="D1488" s="340"/>
      <c r="E1488" s="340"/>
      <c r="F1488" s="340"/>
      <c r="G1488" s="340"/>
      <c r="H1488" s="340"/>
      <c r="I1488" s="340"/>
      <c r="J1488" s="340"/>
      <c r="K1488" s="340"/>
      <c r="L1488" s="340"/>
      <c r="M1488" s="340"/>
      <c r="N1488" s="303">
        <f t="shared" si="1203"/>
        <v>0</v>
      </c>
      <c r="P1488" s="1">
        <f t="shared" si="1207"/>
        <v>2012</v>
      </c>
      <c r="Q1488" s="399"/>
      <c r="R1488" s="399"/>
      <c r="S1488" s="399"/>
      <c r="T1488" s="399"/>
      <c r="U1488" s="399"/>
      <c r="V1488" s="399"/>
      <c r="W1488" s="399"/>
      <c r="X1488" s="399"/>
      <c r="Y1488" s="399"/>
      <c r="Z1488" s="399"/>
      <c r="AA1488" s="399"/>
      <c r="AB1488" s="399"/>
      <c r="AC1488" s="303">
        <f t="shared" si="1205"/>
        <v>0</v>
      </c>
    </row>
    <row r="1489" spans="1:29" ht="10.7" customHeight="1">
      <c r="A1489" s="1">
        <f t="shared" si="1206"/>
        <v>2013</v>
      </c>
      <c r="B1489" s="340"/>
      <c r="C1489" s="340"/>
      <c r="D1489" s="340"/>
      <c r="E1489" s="340"/>
      <c r="F1489" s="340"/>
      <c r="G1489" s="340"/>
      <c r="H1489" s="340"/>
      <c r="I1489" s="340"/>
      <c r="J1489" s="340"/>
      <c r="K1489" s="340"/>
      <c r="L1489" s="340"/>
      <c r="M1489" s="340"/>
      <c r="N1489" s="303">
        <f t="shared" si="1203"/>
        <v>0</v>
      </c>
      <c r="P1489" s="1">
        <f t="shared" si="1207"/>
        <v>2013</v>
      </c>
      <c r="Q1489" s="399"/>
      <c r="R1489" s="399"/>
      <c r="S1489" s="399"/>
      <c r="T1489" s="399"/>
      <c r="U1489" s="399"/>
      <c r="V1489" s="399"/>
      <c r="W1489" s="399"/>
      <c r="X1489" s="399"/>
      <c r="Y1489" s="399"/>
      <c r="Z1489" s="399"/>
      <c r="AA1489" s="399"/>
      <c r="AB1489" s="399"/>
      <c r="AC1489" s="303">
        <f t="shared" si="1205"/>
        <v>0</v>
      </c>
    </row>
    <row r="1490" spans="1:29" ht="10.7" customHeight="1">
      <c r="A1490" s="1">
        <f t="shared" si="1206"/>
        <v>2014</v>
      </c>
      <c r="B1490" s="340"/>
      <c r="C1490" s="340"/>
      <c r="D1490" s="340"/>
      <c r="E1490" s="340"/>
      <c r="F1490" s="340"/>
      <c r="G1490" s="340"/>
      <c r="H1490" s="340"/>
      <c r="I1490" s="340"/>
      <c r="J1490" s="340"/>
      <c r="K1490" s="340"/>
      <c r="L1490" s="340"/>
      <c r="M1490" s="340"/>
      <c r="N1490" s="303">
        <f t="shared" si="1203"/>
        <v>0</v>
      </c>
      <c r="P1490" s="1">
        <f t="shared" si="1207"/>
        <v>2014</v>
      </c>
      <c r="Q1490" s="399"/>
      <c r="R1490" s="399"/>
      <c r="S1490" s="399"/>
      <c r="T1490" s="399"/>
      <c r="U1490" s="399"/>
      <c r="V1490" s="399"/>
      <c r="W1490" s="399"/>
      <c r="X1490" s="399"/>
      <c r="Y1490" s="399"/>
      <c r="Z1490" s="399"/>
      <c r="AA1490" s="399"/>
      <c r="AB1490" s="399"/>
      <c r="AC1490" s="303">
        <f t="shared" si="1205"/>
        <v>0</v>
      </c>
    </row>
    <row r="1491" spans="1:29" ht="10.7" customHeight="1">
      <c r="A1491" s="1">
        <f t="shared" si="1206"/>
        <v>2015</v>
      </c>
      <c r="B1491" s="340"/>
      <c r="C1491" s="340"/>
      <c r="D1491" s="340"/>
      <c r="E1491" s="340"/>
      <c r="F1491" s="340"/>
      <c r="G1491" s="340"/>
      <c r="H1491" s="340"/>
      <c r="I1491" s="340"/>
      <c r="J1491" s="340"/>
      <c r="K1491" s="340"/>
      <c r="L1491" s="340"/>
      <c r="M1491" s="340"/>
      <c r="N1491" s="303">
        <f t="shared" si="1203"/>
        <v>0</v>
      </c>
      <c r="P1491" s="1">
        <f t="shared" si="1207"/>
        <v>2015</v>
      </c>
      <c r="Q1491" s="399"/>
      <c r="R1491" s="399"/>
      <c r="S1491" s="399"/>
      <c r="T1491" s="399"/>
      <c r="U1491" s="399"/>
      <c r="V1491" s="399"/>
      <c r="W1491" s="399"/>
      <c r="X1491" s="399"/>
      <c r="Y1491" s="399"/>
      <c r="Z1491" s="399"/>
      <c r="AA1491" s="399"/>
      <c r="AB1491" s="399"/>
      <c r="AC1491" s="303">
        <f t="shared" si="1205"/>
        <v>0</v>
      </c>
    </row>
    <row r="1492" spans="1:29" ht="10.7" customHeight="1">
      <c r="A1492" s="1">
        <f t="shared" si="1206"/>
        <v>2016</v>
      </c>
      <c r="B1492" s="340"/>
      <c r="C1492" s="340"/>
      <c r="D1492" s="340"/>
      <c r="E1492" s="340"/>
      <c r="F1492" s="340"/>
      <c r="G1492" s="340"/>
      <c r="H1492" s="340"/>
      <c r="I1492" s="340"/>
      <c r="J1492" s="340"/>
      <c r="K1492" s="340"/>
      <c r="L1492" s="340"/>
      <c r="M1492" s="340"/>
      <c r="N1492" s="303">
        <f t="shared" si="1203"/>
        <v>0</v>
      </c>
      <c r="P1492" s="1">
        <f t="shared" si="1207"/>
        <v>2016</v>
      </c>
      <c r="Q1492" s="399"/>
      <c r="R1492" s="399"/>
      <c r="S1492" s="399"/>
      <c r="T1492" s="399"/>
      <c r="U1492" s="399"/>
      <c r="V1492" s="399"/>
      <c r="W1492" s="399"/>
      <c r="X1492" s="399"/>
      <c r="Y1492" s="399"/>
      <c r="Z1492" s="399"/>
      <c r="AA1492" s="399"/>
      <c r="AB1492" s="399"/>
      <c r="AC1492" s="303">
        <f t="shared" si="1205"/>
        <v>0</v>
      </c>
    </row>
    <row r="1493" spans="1:29" ht="10.7" customHeight="1">
      <c r="A1493" s="1">
        <f t="shared" si="1206"/>
        <v>2017</v>
      </c>
      <c r="B1493" s="340"/>
      <c r="C1493" s="340"/>
      <c r="D1493" s="340"/>
      <c r="E1493" s="340"/>
      <c r="F1493" s="340"/>
      <c r="G1493" s="340"/>
      <c r="H1493" s="340"/>
      <c r="I1493" s="340"/>
      <c r="J1493" s="340"/>
      <c r="K1493" s="340"/>
      <c r="L1493" s="340"/>
      <c r="M1493" s="340"/>
      <c r="N1493" s="303">
        <f t="shared" si="1203"/>
        <v>0</v>
      </c>
      <c r="P1493" s="1">
        <f t="shared" si="1207"/>
        <v>2017</v>
      </c>
      <c r="Q1493" s="399"/>
      <c r="R1493" s="399"/>
      <c r="S1493" s="399"/>
      <c r="T1493" s="399"/>
      <c r="U1493" s="399"/>
      <c r="V1493" s="399"/>
      <c r="W1493" s="399"/>
      <c r="X1493" s="399"/>
      <c r="Y1493" s="399"/>
      <c r="Z1493" s="399"/>
      <c r="AA1493" s="399"/>
      <c r="AB1493" s="399"/>
      <c r="AC1493" s="303">
        <f t="shared" si="1205"/>
        <v>0</v>
      </c>
    </row>
    <row r="1494" spans="1:29" ht="10.7" customHeight="1">
      <c r="A1494" s="1">
        <f t="shared" si="1206"/>
        <v>2018</v>
      </c>
      <c r="B1494" s="340"/>
      <c r="C1494" s="340"/>
      <c r="D1494" s="340"/>
      <c r="E1494" s="340"/>
      <c r="F1494" s="340"/>
      <c r="G1494" s="340"/>
      <c r="H1494" s="340"/>
      <c r="I1494" s="340"/>
      <c r="J1494" s="340"/>
      <c r="K1494" s="340"/>
      <c r="L1494" s="340"/>
      <c r="M1494" s="340"/>
      <c r="N1494" s="303">
        <f t="shared" si="1203"/>
        <v>0</v>
      </c>
      <c r="P1494" s="1">
        <f t="shared" si="1207"/>
        <v>2018</v>
      </c>
      <c r="Q1494" s="399"/>
      <c r="R1494" s="399"/>
      <c r="S1494" s="399"/>
      <c r="T1494" s="399"/>
      <c r="U1494" s="399"/>
      <c r="V1494" s="399"/>
      <c r="W1494" s="399"/>
      <c r="X1494" s="399"/>
      <c r="Y1494" s="399"/>
      <c r="Z1494" s="399"/>
      <c r="AA1494" s="399"/>
      <c r="AB1494" s="399"/>
      <c r="AC1494" s="303">
        <f t="shared" si="1205"/>
        <v>0</v>
      </c>
    </row>
    <row r="1495" spans="1:29" ht="10.7" customHeight="1">
      <c r="A1495" s="1">
        <f t="shared" si="1206"/>
        <v>2019</v>
      </c>
      <c r="B1495" s="340"/>
      <c r="C1495" s="340"/>
      <c r="D1495" s="340"/>
      <c r="E1495" s="340"/>
      <c r="F1495" s="340"/>
      <c r="G1495" s="340"/>
      <c r="H1495" s="340"/>
      <c r="I1495" s="340"/>
      <c r="J1495" s="340"/>
      <c r="K1495" s="340"/>
      <c r="L1495" s="340"/>
      <c r="M1495" s="340"/>
      <c r="N1495" s="303">
        <f t="shared" si="1203"/>
        <v>0</v>
      </c>
      <c r="P1495" s="1">
        <f t="shared" si="1207"/>
        <v>2019</v>
      </c>
      <c r="Q1495" s="399"/>
      <c r="R1495" s="399"/>
      <c r="S1495" s="399"/>
      <c r="T1495" s="399"/>
      <c r="U1495" s="399"/>
      <c r="V1495" s="399"/>
      <c r="W1495" s="399"/>
      <c r="X1495" s="399"/>
      <c r="Y1495" s="399"/>
      <c r="Z1495" s="399"/>
      <c r="AA1495" s="399"/>
      <c r="AB1495" s="399"/>
      <c r="AC1495" s="303">
        <f t="shared" si="1205"/>
        <v>0</v>
      </c>
    </row>
    <row r="1496" spans="1:29" ht="10.7" customHeight="1">
      <c r="A1496" s="1">
        <f t="shared" si="1206"/>
        <v>2020</v>
      </c>
      <c r="B1496" s="340"/>
      <c r="C1496" s="340"/>
      <c r="D1496" s="340"/>
      <c r="E1496" s="340"/>
      <c r="F1496" s="340"/>
      <c r="G1496" s="340"/>
      <c r="H1496" s="340"/>
      <c r="I1496" s="340"/>
      <c r="J1496" s="340"/>
      <c r="K1496" s="340"/>
      <c r="L1496" s="340"/>
      <c r="M1496" s="340"/>
      <c r="N1496" s="303">
        <f t="shared" si="1203"/>
        <v>0</v>
      </c>
      <c r="P1496" s="1">
        <f t="shared" si="1207"/>
        <v>2020</v>
      </c>
      <c r="Q1496" s="399"/>
      <c r="R1496" s="399"/>
      <c r="S1496" s="399"/>
      <c r="T1496" s="399"/>
      <c r="U1496" s="399"/>
      <c r="V1496" s="399"/>
      <c r="W1496" s="399"/>
      <c r="X1496" s="399"/>
      <c r="Y1496" s="399"/>
      <c r="Z1496" s="399"/>
      <c r="AA1496" s="399"/>
      <c r="AB1496" s="399"/>
      <c r="AC1496" s="303">
        <f t="shared" si="1205"/>
        <v>0</v>
      </c>
    </row>
    <row r="1497" spans="1:29" ht="10.7" customHeight="1">
      <c r="A1497" s="1">
        <f t="shared" si="1206"/>
        <v>2021</v>
      </c>
      <c r="B1497" s="340"/>
      <c r="C1497" s="340"/>
      <c r="D1497" s="340"/>
      <c r="E1497" s="340"/>
      <c r="F1497" s="340"/>
      <c r="G1497" s="340"/>
      <c r="H1497" s="340"/>
      <c r="I1497" s="340"/>
      <c r="J1497" s="340"/>
      <c r="K1497" s="340"/>
      <c r="L1497" s="340"/>
      <c r="M1497" s="340"/>
      <c r="N1497" s="303">
        <f t="shared" si="1203"/>
        <v>0</v>
      </c>
      <c r="P1497" s="1">
        <f t="shared" si="1207"/>
        <v>2021</v>
      </c>
      <c r="Q1497" s="399"/>
      <c r="R1497" s="399"/>
      <c r="S1497" s="399"/>
      <c r="T1497" s="399"/>
      <c r="U1497" s="399"/>
      <c r="V1497" s="399"/>
      <c r="W1497" s="399"/>
      <c r="X1497" s="399"/>
      <c r="Y1497" s="399"/>
      <c r="Z1497" s="399"/>
      <c r="AA1497" s="399"/>
      <c r="AB1497" s="399"/>
      <c r="AC1497" s="303">
        <f t="shared" si="1205"/>
        <v>0</v>
      </c>
    </row>
    <row r="1498" spans="1:29" ht="10.7" customHeight="1">
      <c r="A1498" s="1">
        <f t="shared" si="1206"/>
        <v>2022</v>
      </c>
      <c r="B1498" s="340"/>
      <c r="C1498" s="340"/>
      <c r="D1498" s="340"/>
      <c r="E1498" s="340"/>
      <c r="F1498" s="340"/>
      <c r="G1498" s="340"/>
      <c r="H1498" s="340"/>
      <c r="I1498" s="340"/>
      <c r="J1498" s="340"/>
      <c r="K1498" s="340"/>
      <c r="L1498" s="340"/>
      <c r="M1498" s="340"/>
      <c r="N1498" s="303">
        <f t="shared" si="1203"/>
        <v>0</v>
      </c>
      <c r="P1498" s="1">
        <f t="shared" si="1207"/>
        <v>2022</v>
      </c>
      <c r="Q1498" s="399"/>
      <c r="R1498" s="399"/>
      <c r="S1498" s="399"/>
      <c r="T1498" s="399"/>
      <c r="U1498" s="399"/>
      <c r="V1498" s="399"/>
      <c r="W1498" s="399"/>
      <c r="X1498" s="399"/>
      <c r="Y1498" s="399"/>
      <c r="Z1498" s="399"/>
      <c r="AA1498" s="399"/>
      <c r="AB1498" s="399"/>
      <c r="AC1498" s="303">
        <f t="shared" ref="AC1498:AC1521" si="1208">SUM(Q1498:AB1498)</f>
        <v>0</v>
      </c>
    </row>
    <row r="1499" spans="1:29" ht="10.7" customHeight="1">
      <c r="A1499" s="1">
        <f t="shared" si="1206"/>
        <v>2023</v>
      </c>
      <c r="B1499" s="340"/>
      <c r="C1499" s="340"/>
      <c r="D1499" s="340"/>
      <c r="E1499" s="340"/>
      <c r="F1499" s="340"/>
      <c r="G1499" s="340"/>
      <c r="H1499" s="340"/>
      <c r="I1499" s="340"/>
      <c r="J1499" s="340"/>
      <c r="K1499" s="340"/>
      <c r="L1499" s="340"/>
      <c r="M1499" s="340"/>
      <c r="N1499" s="303">
        <f t="shared" si="1203"/>
        <v>0</v>
      </c>
      <c r="P1499" s="1">
        <f t="shared" si="1207"/>
        <v>2023</v>
      </c>
      <c r="Q1499" s="399"/>
      <c r="R1499" s="399"/>
      <c r="S1499" s="399"/>
      <c r="T1499" s="399"/>
      <c r="U1499" s="399"/>
      <c r="V1499" s="399"/>
      <c r="W1499" s="399"/>
      <c r="X1499" s="399"/>
      <c r="Y1499" s="399"/>
      <c r="Z1499" s="399"/>
      <c r="AA1499" s="399"/>
      <c r="AB1499" s="399"/>
      <c r="AC1499" s="303">
        <f t="shared" si="1208"/>
        <v>0</v>
      </c>
    </row>
    <row r="1500" spans="1:29" ht="10.7" customHeight="1">
      <c r="A1500" s="1">
        <f t="shared" si="1206"/>
        <v>2024</v>
      </c>
      <c r="B1500" s="340"/>
      <c r="C1500" s="340"/>
      <c r="D1500" s="340"/>
      <c r="E1500" s="340"/>
      <c r="F1500" s="340"/>
      <c r="G1500" s="340"/>
      <c r="H1500" s="340"/>
      <c r="I1500" s="340"/>
      <c r="J1500" s="340"/>
      <c r="K1500" s="340"/>
      <c r="L1500" s="340"/>
      <c r="M1500" s="340"/>
      <c r="N1500" s="303">
        <f t="shared" si="1203"/>
        <v>0</v>
      </c>
      <c r="P1500" s="1">
        <f t="shared" si="1207"/>
        <v>2024</v>
      </c>
      <c r="Q1500" s="399"/>
      <c r="R1500" s="399"/>
      <c r="S1500" s="399"/>
      <c r="T1500" s="399"/>
      <c r="U1500" s="399"/>
      <c r="V1500" s="399"/>
      <c r="W1500" s="399"/>
      <c r="X1500" s="399"/>
      <c r="Y1500" s="399"/>
      <c r="Z1500" s="399"/>
      <c r="AA1500" s="399"/>
      <c r="AB1500" s="399"/>
      <c r="AC1500" s="303">
        <f t="shared" si="1208"/>
        <v>0</v>
      </c>
    </row>
    <row r="1501" spans="1:29" ht="10.7" customHeight="1">
      <c r="A1501" s="1">
        <f t="shared" si="1206"/>
        <v>2025</v>
      </c>
      <c r="B1501" s="340"/>
      <c r="C1501" s="340"/>
      <c r="D1501" s="340"/>
      <c r="E1501" s="340"/>
      <c r="F1501" s="340"/>
      <c r="G1501" s="340"/>
      <c r="H1501" s="340"/>
      <c r="I1501" s="340"/>
      <c r="J1501" s="340"/>
      <c r="K1501" s="340"/>
      <c r="L1501" s="340"/>
      <c r="M1501" s="340"/>
      <c r="N1501" s="303">
        <f t="shared" si="1203"/>
        <v>0</v>
      </c>
      <c r="P1501" s="1">
        <f t="shared" si="1207"/>
        <v>2025</v>
      </c>
      <c r="Q1501" s="399"/>
      <c r="R1501" s="399"/>
      <c r="S1501" s="399"/>
      <c r="T1501" s="399"/>
      <c r="U1501" s="399"/>
      <c r="V1501" s="399"/>
      <c r="W1501" s="399"/>
      <c r="X1501" s="399"/>
      <c r="Y1501" s="399"/>
      <c r="Z1501" s="399"/>
      <c r="AA1501" s="399"/>
      <c r="AB1501" s="399"/>
      <c r="AC1501" s="303">
        <f t="shared" si="1208"/>
        <v>0</v>
      </c>
    </row>
    <row r="1502" spans="1:29" ht="10.7" customHeight="1">
      <c r="A1502" s="1">
        <f t="shared" si="1206"/>
        <v>2026</v>
      </c>
      <c r="B1502" s="340"/>
      <c r="C1502" s="340"/>
      <c r="D1502" s="340"/>
      <c r="E1502" s="340"/>
      <c r="F1502" s="340"/>
      <c r="G1502" s="340"/>
      <c r="H1502" s="340"/>
      <c r="I1502" s="340"/>
      <c r="J1502" s="340"/>
      <c r="K1502" s="340"/>
      <c r="L1502" s="340"/>
      <c r="M1502" s="340"/>
      <c r="N1502" s="303">
        <f t="shared" si="1203"/>
        <v>0</v>
      </c>
      <c r="P1502" s="1">
        <f t="shared" si="1207"/>
        <v>2026</v>
      </c>
      <c r="Q1502" s="399"/>
      <c r="R1502" s="399"/>
      <c r="S1502" s="399"/>
      <c r="T1502" s="399"/>
      <c r="U1502" s="399"/>
      <c r="V1502" s="399"/>
      <c r="W1502" s="399"/>
      <c r="X1502" s="399"/>
      <c r="Y1502" s="399"/>
      <c r="Z1502" s="399"/>
      <c r="AA1502" s="399"/>
      <c r="AB1502" s="399"/>
      <c r="AC1502" s="303">
        <f t="shared" si="1208"/>
        <v>0</v>
      </c>
    </row>
    <row r="1503" spans="1:29" ht="10.7" customHeight="1">
      <c r="A1503" s="1">
        <f t="shared" si="1206"/>
        <v>2027</v>
      </c>
      <c r="B1503" s="340"/>
      <c r="C1503" s="340"/>
      <c r="D1503" s="340"/>
      <c r="E1503" s="340"/>
      <c r="F1503" s="340"/>
      <c r="G1503" s="340"/>
      <c r="H1503" s="340"/>
      <c r="I1503" s="340"/>
      <c r="J1503" s="340"/>
      <c r="K1503" s="340"/>
      <c r="L1503" s="340"/>
      <c r="M1503" s="340"/>
      <c r="N1503" s="303">
        <f t="shared" si="1203"/>
        <v>0</v>
      </c>
      <c r="P1503" s="1">
        <f t="shared" si="1207"/>
        <v>2027</v>
      </c>
      <c r="Q1503" s="399"/>
      <c r="R1503" s="399"/>
      <c r="S1503" s="399"/>
      <c r="T1503" s="399"/>
      <c r="U1503" s="399"/>
      <c r="V1503" s="399"/>
      <c r="W1503" s="399"/>
      <c r="X1503" s="399"/>
      <c r="Y1503" s="399"/>
      <c r="Z1503" s="399"/>
      <c r="AA1503" s="399"/>
      <c r="AB1503" s="399"/>
      <c r="AC1503" s="303">
        <f t="shared" si="1208"/>
        <v>0</v>
      </c>
    </row>
    <row r="1504" spans="1:29" ht="10.7" customHeight="1">
      <c r="A1504" s="1">
        <f t="shared" si="1206"/>
        <v>2028</v>
      </c>
      <c r="B1504" s="340"/>
      <c r="C1504" s="340"/>
      <c r="D1504" s="340"/>
      <c r="E1504" s="340"/>
      <c r="F1504" s="340"/>
      <c r="G1504" s="340"/>
      <c r="H1504" s="340"/>
      <c r="I1504" s="340"/>
      <c r="J1504" s="340"/>
      <c r="K1504" s="340"/>
      <c r="L1504" s="340"/>
      <c r="M1504" s="340"/>
      <c r="N1504" s="303">
        <f t="shared" si="1203"/>
        <v>0</v>
      </c>
      <c r="P1504" s="1">
        <f t="shared" si="1207"/>
        <v>2028</v>
      </c>
      <c r="Q1504" s="399"/>
      <c r="R1504" s="399"/>
      <c r="S1504" s="399"/>
      <c r="T1504" s="399"/>
      <c r="U1504" s="399"/>
      <c r="V1504" s="399"/>
      <c r="W1504" s="399"/>
      <c r="X1504" s="399"/>
      <c r="Y1504" s="399"/>
      <c r="Z1504" s="399"/>
      <c r="AA1504" s="399"/>
      <c r="AB1504" s="399"/>
      <c r="AC1504" s="303">
        <f t="shared" si="1208"/>
        <v>0</v>
      </c>
    </row>
    <row r="1505" spans="1:29" ht="10.7" customHeight="1">
      <c r="A1505" s="1">
        <f t="shared" si="1206"/>
        <v>2029</v>
      </c>
      <c r="B1505" s="340"/>
      <c r="C1505" s="340"/>
      <c r="D1505" s="340"/>
      <c r="E1505" s="340"/>
      <c r="F1505" s="340"/>
      <c r="G1505" s="340"/>
      <c r="H1505" s="340"/>
      <c r="I1505" s="340"/>
      <c r="J1505" s="340"/>
      <c r="K1505" s="340"/>
      <c r="L1505" s="340"/>
      <c r="M1505" s="340"/>
      <c r="N1505" s="303">
        <f t="shared" si="1203"/>
        <v>0</v>
      </c>
      <c r="P1505" s="1">
        <f t="shared" si="1207"/>
        <v>2029</v>
      </c>
      <c r="Q1505" s="399"/>
      <c r="R1505" s="399"/>
      <c r="S1505" s="399"/>
      <c r="T1505" s="399"/>
      <c r="U1505" s="399"/>
      <c r="V1505" s="399"/>
      <c r="W1505" s="399"/>
      <c r="X1505" s="399"/>
      <c r="Y1505" s="399"/>
      <c r="Z1505" s="399"/>
      <c r="AA1505" s="399"/>
      <c r="AB1505" s="399"/>
      <c r="AC1505" s="303">
        <f t="shared" si="1208"/>
        <v>0</v>
      </c>
    </row>
    <row r="1506" spans="1:29" ht="10.7" customHeight="1">
      <c r="A1506" s="1">
        <f t="shared" si="1206"/>
        <v>2030</v>
      </c>
      <c r="B1506" s="340"/>
      <c r="C1506" s="340"/>
      <c r="D1506" s="340"/>
      <c r="E1506" s="340"/>
      <c r="F1506" s="340"/>
      <c r="G1506" s="340"/>
      <c r="H1506" s="340"/>
      <c r="I1506" s="340"/>
      <c r="J1506" s="340"/>
      <c r="K1506" s="340"/>
      <c r="L1506" s="340"/>
      <c r="M1506" s="340"/>
      <c r="N1506" s="303">
        <f t="shared" si="1203"/>
        <v>0</v>
      </c>
      <c r="P1506" s="1">
        <f t="shared" si="1207"/>
        <v>2030</v>
      </c>
      <c r="Q1506" s="399"/>
      <c r="R1506" s="399"/>
      <c r="S1506" s="399"/>
      <c r="T1506" s="399"/>
      <c r="U1506" s="399"/>
      <c r="V1506" s="399"/>
      <c r="W1506" s="399"/>
      <c r="X1506" s="399"/>
      <c r="Y1506" s="399"/>
      <c r="Z1506" s="399"/>
      <c r="AA1506" s="399"/>
      <c r="AB1506" s="399"/>
      <c r="AC1506" s="303">
        <f t="shared" si="1208"/>
        <v>0</v>
      </c>
    </row>
    <row r="1507" spans="1:29" ht="10.7" customHeight="1">
      <c r="A1507" s="1">
        <f t="shared" si="1206"/>
        <v>2031</v>
      </c>
      <c r="N1507" s="303">
        <f t="shared" ref="N1507:N1521" si="1209">SUM(B1507:M1507)</f>
        <v>0</v>
      </c>
      <c r="P1507" s="1">
        <f t="shared" si="1207"/>
        <v>2031</v>
      </c>
      <c r="AC1507" s="303">
        <f t="shared" si="1208"/>
        <v>0</v>
      </c>
    </row>
    <row r="1508" spans="1:29" ht="10.7" customHeight="1">
      <c r="A1508" s="1">
        <f t="shared" si="1206"/>
        <v>2032</v>
      </c>
      <c r="N1508" s="303">
        <f t="shared" si="1209"/>
        <v>0</v>
      </c>
      <c r="P1508" s="1">
        <f t="shared" si="1207"/>
        <v>2032</v>
      </c>
      <c r="AC1508" s="303">
        <f t="shared" si="1208"/>
        <v>0</v>
      </c>
    </row>
    <row r="1509" spans="1:29" ht="10.7" customHeight="1">
      <c r="A1509" s="1">
        <f t="shared" si="1206"/>
        <v>2033</v>
      </c>
      <c r="N1509" s="303">
        <f t="shared" si="1209"/>
        <v>0</v>
      </c>
      <c r="P1509" s="1">
        <f t="shared" si="1207"/>
        <v>2033</v>
      </c>
      <c r="AC1509" s="303">
        <f t="shared" si="1208"/>
        <v>0</v>
      </c>
    </row>
    <row r="1510" spans="1:29" ht="10.7" customHeight="1">
      <c r="A1510" s="1">
        <f t="shared" si="1206"/>
        <v>2034</v>
      </c>
      <c r="N1510" s="303">
        <f t="shared" si="1209"/>
        <v>0</v>
      </c>
      <c r="P1510" s="1">
        <f t="shared" si="1207"/>
        <v>2034</v>
      </c>
      <c r="AC1510" s="303">
        <f t="shared" si="1208"/>
        <v>0</v>
      </c>
    </row>
    <row r="1511" spans="1:29" ht="10.7" customHeight="1">
      <c r="A1511" s="1">
        <f t="shared" si="1206"/>
        <v>2035</v>
      </c>
      <c r="N1511" s="303">
        <f t="shared" si="1209"/>
        <v>0</v>
      </c>
      <c r="P1511" s="1">
        <f t="shared" si="1207"/>
        <v>2035</v>
      </c>
      <c r="AC1511" s="303">
        <f t="shared" si="1208"/>
        <v>0</v>
      </c>
    </row>
    <row r="1512" spans="1:29" ht="10.7" customHeight="1">
      <c r="A1512" s="1">
        <f t="shared" si="1206"/>
        <v>2036</v>
      </c>
      <c r="N1512" s="303">
        <f t="shared" si="1209"/>
        <v>0</v>
      </c>
      <c r="P1512" s="1">
        <f t="shared" si="1207"/>
        <v>2036</v>
      </c>
      <c r="AC1512" s="303">
        <f t="shared" si="1208"/>
        <v>0</v>
      </c>
    </row>
    <row r="1513" spans="1:29" ht="10.7" customHeight="1">
      <c r="A1513" s="1">
        <f t="shared" si="1206"/>
        <v>2037</v>
      </c>
      <c r="N1513" s="303">
        <f t="shared" si="1209"/>
        <v>0</v>
      </c>
      <c r="P1513" s="1">
        <f t="shared" si="1207"/>
        <v>2037</v>
      </c>
      <c r="AC1513" s="303">
        <f t="shared" si="1208"/>
        <v>0</v>
      </c>
    </row>
    <row r="1514" spans="1:29" ht="10.7" customHeight="1">
      <c r="A1514" s="1">
        <f t="shared" si="1206"/>
        <v>2038</v>
      </c>
      <c r="N1514" s="303">
        <f t="shared" si="1209"/>
        <v>0</v>
      </c>
      <c r="P1514" s="1">
        <f t="shared" si="1207"/>
        <v>2038</v>
      </c>
      <c r="AC1514" s="303">
        <f t="shared" si="1208"/>
        <v>0</v>
      </c>
    </row>
    <row r="1515" spans="1:29" ht="10.7" customHeight="1">
      <c r="A1515" s="1">
        <f t="shared" si="1206"/>
        <v>2039</v>
      </c>
      <c r="N1515" s="303">
        <f t="shared" si="1209"/>
        <v>0</v>
      </c>
      <c r="P1515" s="1">
        <f t="shared" si="1207"/>
        <v>2039</v>
      </c>
      <c r="AC1515" s="303">
        <f t="shared" si="1208"/>
        <v>0</v>
      </c>
    </row>
    <row r="1516" spans="1:29" ht="10.7" customHeight="1">
      <c r="A1516" s="1">
        <f t="shared" si="1206"/>
        <v>2040</v>
      </c>
      <c r="N1516" s="303">
        <f t="shared" si="1209"/>
        <v>0</v>
      </c>
      <c r="P1516" s="1">
        <f t="shared" si="1207"/>
        <v>2040</v>
      </c>
      <c r="AC1516" s="303">
        <f t="shared" si="1208"/>
        <v>0</v>
      </c>
    </row>
    <row r="1517" spans="1:29" ht="10.7" customHeight="1">
      <c r="A1517" s="1">
        <f t="shared" si="1206"/>
        <v>2041</v>
      </c>
      <c r="N1517" s="303">
        <f t="shared" si="1209"/>
        <v>0</v>
      </c>
      <c r="P1517" s="1">
        <f t="shared" si="1207"/>
        <v>2041</v>
      </c>
      <c r="AC1517" s="303">
        <f t="shared" si="1208"/>
        <v>0</v>
      </c>
    </row>
    <row r="1518" spans="1:29" ht="10.7" customHeight="1">
      <c r="A1518" s="1">
        <f t="shared" si="1206"/>
        <v>2042</v>
      </c>
      <c r="N1518" s="303">
        <f t="shared" si="1209"/>
        <v>0</v>
      </c>
      <c r="P1518" s="1">
        <f t="shared" si="1207"/>
        <v>2042</v>
      </c>
      <c r="AC1518" s="303">
        <f t="shared" si="1208"/>
        <v>0</v>
      </c>
    </row>
    <row r="1519" spans="1:29" ht="10.7" customHeight="1">
      <c r="A1519" s="1">
        <f t="shared" si="1206"/>
        <v>2043</v>
      </c>
      <c r="N1519" s="303">
        <f t="shared" si="1209"/>
        <v>0</v>
      </c>
      <c r="P1519" s="1">
        <f t="shared" si="1207"/>
        <v>2043</v>
      </c>
      <c r="AC1519" s="303">
        <f t="shared" si="1208"/>
        <v>0</v>
      </c>
    </row>
    <row r="1520" spans="1:29" ht="10.7" customHeight="1">
      <c r="A1520" s="1">
        <f t="shared" si="1206"/>
        <v>2044</v>
      </c>
      <c r="N1520" s="303">
        <f t="shared" si="1209"/>
        <v>0</v>
      </c>
      <c r="P1520" s="1">
        <f t="shared" si="1207"/>
        <v>2044</v>
      </c>
      <c r="AC1520" s="303">
        <f t="shared" si="1208"/>
        <v>0</v>
      </c>
    </row>
    <row r="1521" spans="1:29" ht="10.7" customHeight="1">
      <c r="A1521" s="1">
        <f t="shared" si="1206"/>
        <v>2045</v>
      </c>
      <c r="N1521" s="303">
        <f t="shared" si="1209"/>
        <v>0</v>
      </c>
      <c r="P1521" s="1">
        <f t="shared" si="1207"/>
        <v>2045</v>
      </c>
      <c r="Q1521" s="399"/>
      <c r="R1521" s="399"/>
      <c r="S1521" s="271"/>
      <c r="T1521" s="271"/>
      <c r="U1521" s="271"/>
      <c r="V1521" s="271"/>
      <c r="W1521" s="271"/>
      <c r="X1521" s="271"/>
      <c r="Y1521" s="271"/>
      <c r="Z1521" s="271"/>
      <c r="AA1521" s="271"/>
      <c r="AB1521" s="271"/>
      <c r="AC1521" s="303">
        <f t="shared" si="1208"/>
        <v>0</v>
      </c>
    </row>
  </sheetData>
  <mergeCells count="1">
    <mergeCell ref="CI1:CQ1"/>
  </mergeCells>
  <phoneticPr fontId="33" type="noConversion"/>
  <pageMargins left="0.75" right="0.75" top="1" bottom="1" header="0.5" footer="0.5"/>
  <pageSetup fitToHeight="10" orientation="portrait" r:id="rId1"/>
  <headerFooter alignWithMargins="0">
    <oddFooter>&amp;R14LGBRA-NRGPOD1-6-DOC 43
14BGBRA-STAFFROG1-19A-DOC 43</oddFooter>
  </headerFooter>
  <rowBreaks count="9" manualBreakCount="9">
    <brk id="80" max="13" man="1"/>
    <brk id="200" max="13" man="1"/>
    <brk id="321" max="13" man="1"/>
    <brk id="441" max="13" man="1"/>
    <brk id="521" max="13" man="1"/>
    <brk id="561" max="13" man="1"/>
    <brk id="1000" max="13" man="1"/>
    <brk id="1001" max="13" man="1"/>
    <brk id="1481" max="1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7"/>
  <dimension ref="A1:DT2881"/>
  <sheetViews>
    <sheetView zoomScale="80" zoomScaleNormal="80" workbookViewId="0">
      <selection activeCell="J2" sqref="J2"/>
    </sheetView>
  </sheetViews>
  <sheetFormatPr defaultColWidth="9.140625" defaultRowHeight="12.75"/>
  <cols>
    <col min="1" max="1" width="7.7109375" style="1" customWidth="1"/>
    <col min="2" max="2" width="10.42578125" style="22" bestFit="1" customWidth="1"/>
    <col min="3" max="3" width="9.5703125" style="22" customWidth="1"/>
    <col min="4" max="4" width="10.42578125" style="22" bestFit="1" customWidth="1"/>
    <col min="5" max="13" width="9.5703125" style="22" customWidth="1"/>
    <col min="14" max="14" width="10.85546875" style="22" customWidth="1"/>
    <col min="15" max="15" width="7" style="69" customWidth="1"/>
    <col min="16" max="16" width="6.85546875" style="1" customWidth="1"/>
    <col min="17" max="24" width="9.7109375" style="22" customWidth="1"/>
    <col min="25" max="25" width="9" style="22" customWidth="1"/>
    <col min="26" max="28" width="9.7109375" style="22" customWidth="1"/>
    <col min="29" max="29" width="10.7109375" style="22" customWidth="1"/>
    <col min="30" max="30" width="12.42578125" style="2" bestFit="1" customWidth="1"/>
    <col min="31" max="31" width="9.140625" style="14"/>
    <col min="32" max="34" width="11.5703125" style="13" customWidth="1"/>
    <col min="35" max="35" width="11.5703125" style="79" customWidth="1"/>
    <col min="36" max="36" width="10.140625" style="1" customWidth="1"/>
    <col min="37" max="37" width="6.28515625" style="72" customWidth="1"/>
    <col min="38" max="38" width="9.28515625" style="1" bestFit="1" customWidth="1"/>
    <col min="39" max="39" width="10" style="1" bestFit="1" customWidth="1"/>
    <col min="40" max="40" width="11.28515625" style="1" customWidth="1"/>
    <col min="41" max="41" width="12" style="1" customWidth="1"/>
    <col min="42" max="42" width="12.140625" style="1" bestFit="1" customWidth="1"/>
    <col min="43" max="44" width="11" style="1" bestFit="1" customWidth="1"/>
    <col min="45" max="45" width="12.5703125" style="1" bestFit="1" customWidth="1"/>
    <col min="46" max="46" width="10" style="1" bestFit="1" customWidth="1"/>
    <col min="47" max="48" width="12.42578125" style="1" customWidth="1"/>
    <col min="49" max="49" width="14.5703125" style="1" bestFit="1" customWidth="1"/>
    <col min="50" max="51" width="12.28515625" style="1" bestFit="1" customWidth="1"/>
    <col min="52" max="52" width="11.7109375" style="540" bestFit="1" customWidth="1"/>
    <col min="53" max="53" width="11.140625" style="1" bestFit="1" customWidth="1"/>
    <col min="54" max="54" width="9.140625" style="1"/>
    <col min="55" max="55" width="9.85546875" style="1" bestFit="1" customWidth="1"/>
    <col min="56" max="56" width="9.7109375" style="1" bestFit="1" customWidth="1"/>
    <col min="57" max="57" width="9.140625" style="1"/>
    <col min="58" max="58" width="10.85546875" style="1" customWidth="1"/>
    <col min="59" max="60" width="9.140625" style="1"/>
    <col min="61" max="61" width="11.28515625" style="22" customWidth="1"/>
    <col min="62" max="62" width="12.28515625" style="1" customWidth="1"/>
    <col min="63" max="63" width="11.5703125" style="1" customWidth="1"/>
    <col min="64" max="64" width="10.42578125" style="1" customWidth="1"/>
    <col min="65" max="65" width="14.42578125" style="150" bestFit="1" customWidth="1"/>
    <col min="66" max="72" width="14.42578125" style="150" customWidth="1"/>
    <col min="73" max="73" width="14.42578125" style="1" bestFit="1" customWidth="1"/>
    <col min="74" max="74" width="6.42578125" style="1" customWidth="1"/>
    <col min="75" max="75" width="10.42578125" style="22" customWidth="1"/>
    <col min="76" max="76" width="7.28515625" style="155" bestFit="1" customWidth="1"/>
    <col min="77" max="77" width="3.5703125" style="22" customWidth="1"/>
    <col min="78" max="79" width="5.42578125" style="22" customWidth="1"/>
    <col min="80" max="80" width="9.28515625" style="22" bestFit="1" customWidth="1"/>
    <col min="81" max="81" width="8.42578125" style="22" customWidth="1"/>
    <col min="82" max="82" width="6.5703125" style="22" bestFit="1" customWidth="1"/>
    <col min="83" max="83" width="9.140625" style="22"/>
    <col min="84" max="85" width="11.42578125" style="1" bestFit="1" customWidth="1"/>
    <col min="86" max="86" width="12.140625" style="1" bestFit="1" customWidth="1"/>
    <col min="87" max="87" width="13.5703125" style="1" bestFit="1" customWidth="1"/>
    <col min="88" max="89" width="11" style="1" bestFit="1" customWidth="1"/>
    <col min="90" max="90" width="12.5703125" style="1" bestFit="1" customWidth="1"/>
    <col min="91" max="91" width="11.42578125" style="1" bestFit="1" customWidth="1"/>
    <col min="92" max="92" width="11.5703125" style="1" bestFit="1" customWidth="1"/>
    <col min="93" max="93" width="14.5703125" style="1" bestFit="1" customWidth="1"/>
    <col min="94" max="94" width="14.5703125" style="150" bestFit="1" customWidth="1"/>
    <col min="95" max="96" width="10.5703125" style="1" bestFit="1" customWidth="1"/>
    <col min="97" max="97" width="11.7109375" style="531" bestFit="1" customWidth="1"/>
    <col min="98" max="98" width="11.140625" style="1" bestFit="1" customWidth="1"/>
    <col min="99" max="99" width="10.85546875" style="1" bestFit="1" customWidth="1"/>
    <col min="100" max="100" width="9.85546875" style="1" bestFit="1" customWidth="1"/>
    <col min="101" max="101" width="9.7109375" style="1" bestFit="1" customWidth="1"/>
    <col min="102" max="107" width="9.140625" style="1"/>
    <col min="108" max="108" width="10.5703125" style="1" bestFit="1" customWidth="1"/>
    <col min="109" max="109" width="10.85546875" style="1" bestFit="1" customWidth="1"/>
    <col min="110" max="113" width="10.85546875" style="1" customWidth="1"/>
    <col min="114" max="114" width="10.5703125" style="150" bestFit="1" customWidth="1"/>
    <col min="115" max="116" width="10.5703125" style="150" customWidth="1"/>
    <col min="117" max="118" width="14.5703125" style="1" bestFit="1" customWidth="1"/>
    <col min="119" max="119" width="10.5703125" style="1" bestFit="1" customWidth="1"/>
    <col min="120" max="121" width="9.140625" style="1"/>
    <col min="122" max="122" width="12.7109375" style="1" bestFit="1" customWidth="1"/>
    <col min="123" max="16384" width="9.140625" style="1"/>
  </cols>
  <sheetData>
    <row r="1" spans="1:123" ht="18">
      <c r="A1" s="68" t="str">
        <f>MW!A1</f>
        <v xml:space="preserve">WDE_201308 - FALL 2013 Wholesale Forecast </v>
      </c>
      <c r="F1" s="392"/>
      <c r="G1" s="585">
        <f>MW!G1</f>
        <v>41549</v>
      </c>
      <c r="H1" s="227"/>
      <c r="K1" s="565" t="s">
        <v>212</v>
      </c>
      <c r="P1" s="23" t="str">
        <f>A1&amp;"  -- BILLING BASIS"</f>
        <v>WDE_201308 - FALL 2013 Wholesale Forecast   -- BILLING BASIS</v>
      </c>
      <c r="AA1" s="70" t="str">
        <f ca="1">CELL("filename")</f>
        <v>S:\Bgamb\BIG GBRA\Staff ROG 1\19A Non Confidential\[14LGBRA-NRGPOD1-6-DOC 43 WP_201308_D_E_BR.xlsx]BR</v>
      </c>
      <c r="AC1" s="71"/>
      <c r="AJ1" s="200" t="s">
        <v>33</v>
      </c>
      <c r="AK1" s="199"/>
      <c r="AL1" s="174"/>
      <c r="BY1" s="21"/>
      <c r="CC1" s="198" t="s">
        <v>92</v>
      </c>
      <c r="CD1" s="199"/>
      <c r="CE1" s="174"/>
      <c r="CI1" s="25"/>
      <c r="CJ1" s="662" t="s">
        <v>121</v>
      </c>
      <c r="CK1" s="663"/>
      <c r="CL1" s="663"/>
      <c r="CM1" s="663"/>
      <c r="CN1" s="663"/>
      <c r="CO1" s="663"/>
      <c r="CP1" s="663"/>
      <c r="CQ1" s="663"/>
      <c r="CR1" s="663"/>
      <c r="CS1" s="664"/>
      <c r="DB1" s="22"/>
      <c r="DM1" s="150"/>
      <c r="DP1" s="22"/>
      <c r="DQ1" s="22"/>
      <c r="DR1" s="21"/>
    </row>
    <row r="2" spans="1:123" ht="32.25" customHeight="1" thickBot="1">
      <c r="A2" s="586" t="s">
        <v>208</v>
      </c>
      <c r="B2" s="230" t="str">
        <f>MW!B2</f>
        <v>Calendar month Generation Level</v>
      </c>
      <c r="C2" s="231"/>
      <c r="D2" s="231"/>
      <c r="E2" s="231"/>
      <c r="F2" s="46"/>
      <c r="G2" s="46"/>
      <c r="H2" s="46"/>
      <c r="I2" s="46"/>
      <c r="J2" s="46"/>
      <c r="K2" s="46"/>
      <c r="L2" s="46"/>
      <c r="M2" s="46"/>
      <c r="N2" s="46"/>
      <c r="O2" s="73"/>
      <c r="P2" s="74"/>
      <c r="Q2" s="182" t="str">
        <f>MW!Q2</f>
        <v>Billing Month - Delivery level (Billed MW)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75"/>
      <c r="AJ2" s="176" t="s">
        <v>51</v>
      </c>
      <c r="AK2" s="177"/>
      <c r="AL2" s="178">
        <v>166</v>
      </c>
      <c r="AM2" s="178">
        <f t="shared" ref="AM2:BP2" si="0">AL2+40</f>
        <v>206</v>
      </c>
      <c r="AN2" s="178">
        <f t="shared" si="0"/>
        <v>246</v>
      </c>
      <c r="AO2" s="178">
        <f t="shared" si="0"/>
        <v>286</v>
      </c>
      <c r="AP2" s="178">
        <f t="shared" si="0"/>
        <v>326</v>
      </c>
      <c r="AQ2" s="178">
        <f t="shared" si="0"/>
        <v>366</v>
      </c>
      <c r="AR2" s="178">
        <f t="shared" si="0"/>
        <v>406</v>
      </c>
      <c r="AS2" s="178">
        <f t="shared" si="0"/>
        <v>446</v>
      </c>
      <c r="AT2" s="178">
        <f t="shared" si="0"/>
        <v>486</v>
      </c>
      <c r="AU2" s="178">
        <f t="shared" si="0"/>
        <v>526</v>
      </c>
      <c r="AV2" s="178">
        <f t="shared" si="0"/>
        <v>566</v>
      </c>
      <c r="AW2" s="178">
        <f t="shared" si="0"/>
        <v>606</v>
      </c>
      <c r="AX2" s="178">
        <f t="shared" ref="AX2" si="1">AW2+40</f>
        <v>646</v>
      </c>
      <c r="AY2" s="178">
        <f t="shared" ref="AY2" si="2">AX2+40</f>
        <v>686</v>
      </c>
      <c r="AZ2" s="541">
        <f>AY2+40</f>
        <v>726</v>
      </c>
      <c r="BA2" s="178">
        <f t="shared" si="0"/>
        <v>766</v>
      </c>
      <c r="BB2" s="178">
        <f t="shared" si="0"/>
        <v>806</v>
      </c>
      <c r="BC2" s="178">
        <f t="shared" si="0"/>
        <v>846</v>
      </c>
      <c r="BD2" s="178">
        <f t="shared" si="0"/>
        <v>886</v>
      </c>
      <c r="BE2" s="178">
        <f t="shared" si="0"/>
        <v>926</v>
      </c>
      <c r="BF2" s="178">
        <f t="shared" si="0"/>
        <v>966</v>
      </c>
      <c r="BG2" s="178">
        <f t="shared" ref="BG2" si="3">BF2+40</f>
        <v>1006</v>
      </c>
      <c r="BH2" s="178">
        <f t="shared" ref="BH2" si="4">BG2+40</f>
        <v>1046</v>
      </c>
      <c r="BI2" s="178">
        <f t="shared" ref="BI2:BJ2" si="5">BH2+40</f>
        <v>1086</v>
      </c>
      <c r="BJ2" s="178">
        <f t="shared" si="5"/>
        <v>1126</v>
      </c>
      <c r="BK2" s="178">
        <f t="shared" si="0"/>
        <v>1166</v>
      </c>
      <c r="BL2" s="178">
        <f t="shared" si="0"/>
        <v>1206</v>
      </c>
      <c r="BM2" s="179">
        <f t="shared" si="0"/>
        <v>1246</v>
      </c>
      <c r="BN2" s="179">
        <f t="shared" si="0"/>
        <v>1286</v>
      </c>
      <c r="BO2" s="179">
        <f t="shared" si="0"/>
        <v>1326</v>
      </c>
      <c r="BP2" s="179">
        <f t="shared" si="0"/>
        <v>1366</v>
      </c>
      <c r="BQ2" s="179">
        <f>BR2+40</f>
        <v>126</v>
      </c>
      <c r="BR2" s="179">
        <f>BS2+40</f>
        <v>86</v>
      </c>
      <c r="BS2" s="179">
        <f>BT2+40</f>
        <v>46</v>
      </c>
      <c r="BT2" s="179">
        <v>6</v>
      </c>
      <c r="BU2" s="179">
        <v>6</v>
      </c>
      <c r="BV2" s="180"/>
      <c r="BW2" s="179"/>
      <c r="BX2" s="632" t="s">
        <v>57</v>
      </c>
      <c r="CC2" s="176" t="s">
        <v>73</v>
      </c>
      <c r="CD2" s="177"/>
      <c r="CE2" s="178">
        <f>AL2</f>
        <v>166</v>
      </c>
      <c r="CF2" s="178">
        <f t="shared" ref="CF2:DE2" si="6">AM2</f>
        <v>206</v>
      </c>
      <c r="CG2" s="178">
        <f t="shared" si="6"/>
        <v>246</v>
      </c>
      <c r="CH2" s="178">
        <f t="shared" si="6"/>
        <v>286</v>
      </c>
      <c r="CI2" s="178">
        <f t="shared" si="6"/>
        <v>326</v>
      </c>
      <c r="CJ2" s="178">
        <f t="shared" si="6"/>
        <v>366</v>
      </c>
      <c r="CK2" s="178">
        <f t="shared" si="6"/>
        <v>406</v>
      </c>
      <c r="CL2" s="178">
        <f t="shared" si="6"/>
        <v>446</v>
      </c>
      <c r="CM2" s="178">
        <f t="shared" si="6"/>
        <v>486</v>
      </c>
      <c r="CN2" s="178">
        <f t="shared" si="6"/>
        <v>526</v>
      </c>
      <c r="CO2" s="178">
        <f t="shared" si="6"/>
        <v>566</v>
      </c>
      <c r="CP2" s="178">
        <f t="shared" si="6"/>
        <v>606</v>
      </c>
      <c r="CQ2" s="178">
        <f t="shared" si="6"/>
        <v>646</v>
      </c>
      <c r="CR2" s="178">
        <f t="shared" si="6"/>
        <v>686</v>
      </c>
      <c r="CS2" s="178">
        <f t="shared" si="6"/>
        <v>726</v>
      </c>
      <c r="CT2" s="178">
        <f t="shared" si="6"/>
        <v>766</v>
      </c>
      <c r="CU2" s="178">
        <f t="shared" si="6"/>
        <v>806</v>
      </c>
      <c r="CV2" s="178">
        <f t="shared" si="6"/>
        <v>846</v>
      </c>
      <c r="CW2" s="178">
        <f t="shared" si="6"/>
        <v>886</v>
      </c>
      <c r="CX2" s="178">
        <f t="shared" si="6"/>
        <v>926</v>
      </c>
      <c r="CY2" s="178">
        <f t="shared" si="6"/>
        <v>966</v>
      </c>
      <c r="CZ2" s="178">
        <f t="shared" si="6"/>
        <v>1006</v>
      </c>
      <c r="DA2" s="178">
        <f t="shared" si="6"/>
        <v>1046</v>
      </c>
      <c r="DB2" s="178">
        <f t="shared" si="6"/>
        <v>1086</v>
      </c>
      <c r="DC2" s="178">
        <f t="shared" si="6"/>
        <v>1126</v>
      </c>
      <c r="DD2" s="178">
        <f t="shared" si="6"/>
        <v>1166</v>
      </c>
      <c r="DE2" s="178">
        <f t="shared" si="6"/>
        <v>1206</v>
      </c>
      <c r="DF2" s="178">
        <f t="shared" ref="CQ2:DI3" si="7">BM2</f>
        <v>1246</v>
      </c>
      <c r="DG2" s="178">
        <f t="shared" si="7"/>
        <v>1286</v>
      </c>
      <c r="DH2" s="178">
        <f t="shared" si="7"/>
        <v>1326</v>
      </c>
      <c r="DI2" s="178">
        <f t="shared" si="7"/>
        <v>1366</v>
      </c>
      <c r="DJ2" s="179">
        <f t="shared" ref="DJ2:DK2" si="8">DK2+40</f>
        <v>126</v>
      </c>
      <c r="DK2" s="179">
        <f t="shared" si="8"/>
        <v>86</v>
      </c>
      <c r="DL2" s="179">
        <f>DM2+40</f>
        <v>46</v>
      </c>
      <c r="DM2" s="179">
        <v>6</v>
      </c>
      <c r="DN2" s="179">
        <v>6</v>
      </c>
    </row>
    <row r="3" spans="1:123" ht="14.25" thickTop="1">
      <c r="AC3" s="2"/>
      <c r="AD3" s="1"/>
      <c r="AF3" s="78"/>
      <c r="AG3" s="78"/>
      <c r="AH3" s="78"/>
      <c r="AJ3" s="1" t="s">
        <v>70</v>
      </c>
      <c r="AL3" s="72">
        <v>10.3</v>
      </c>
      <c r="AM3" s="72">
        <v>490</v>
      </c>
      <c r="AN3" s="72">
        <v>504</v>
      </c>
      <c r="AO3" s="72">
        <v>520</v>
      </c>
      <c r="AP3" s="72">
        <v>532</v>
      </c>
      <c r="AQ3" s="72">
        <v>533</v>
      </c>
      <c r="AR3" s="72">
        <v>534</v>
      </c>
      <c r="AS3" s="72">
        <v>535</v>
      </c>
      <c r="AT3" s="72">
        <v>536</v>
      </c>
      <c r="AU3" s="72">
        <v>537</v>
      </c>
      <c r="AV3" s="72">
        <v>538</v>
      </c>
      <c r="AW3" s="72">
        <v>555</v>
      </c>
      <c r="AX3" s="72"/>
      <c r="AY3" s="611"/>
      <c r="AZ3" s="132">
        <v>9</v>
      </c>
      <c r="BA3" s="72">
        <v>14</v>
      </c>
      <c r="BB3" s="72">
        <v>496</v>
      </c>
      <c r="BC3" s="72">
        <v>500</v>
      </c>
      <c r="BD3" s="72">
        <v>502</v>
      </c>
      <c r="BE3" s="72">
        <v>510</v>
      </c>
      <c r="BF3" s="72">
        <v>512</v>
      </c>
      <c r="BG3" s="72">
        <v>519</v>
      </c>
      <c r="BH3" s="72">
        <v>531</v>
      </c>
      <c r="BI3" s="72">
        <v>540</v>
      </c>
      <c r="BJ3" s="72">
        <v>559</v>
      </c>
      <c r="BK3" s="72">
        <v>560</v>
      </c>
      <c r="BL3" s="72">
        <v>570</v>
      </c>
      <c r="BM3" s="72">
        <v>495</v>
      </c>
      <c r="BN3" s="72"/>
      <c r="BO3" s="72">
        <v>39.200000000000003</v>
      </c>
      <c r="BP3" s="72"/>
      <c r="BW3" s="173" t="s">
        <v>81</v>
      </c>
      <c r="CC3" s="1" t="s">
        <v>70</v>
      </c>
      <c r="CD3" s="72"/>
      <c r="CE3" s="460">
        <f t="shared" ref="CE3:CE5" si="9">AL3</f>
        <v>10.3</v>
      </c>
      <c r="CF3" s="460">
        <f t="shared" ref="CF3:CP3" si="10">AM3</f>
        <v>490</v>
      </c>
      <c r="CG3" s="460">
        <f t="shared" si="10"/>
        <v>504</v>
      </c>
      <c r="CH3" s="460">
        <f t="shared" si="10"/>
        <v>520</v>
      </c>
      <c r="CI3" s="460">
        <f t="shared" si="10"/>
        <v>532</v>
      </c>
      <c r="CJ3" s="460">
        <f t="shared" si="10"/>
        <v>533</v>
      </c>
      <c r="CK3" s="460">
        <f t="shared" si="10"/>
        <v>534</v>
      </c>
      <c r="CL3" s="460">
        <f t="shared" si="10"/>
        <v>535</v>
      </c>
      <c r="CM3" s="460">
        <f t="shared" si="10"/>
        <v>536</v>
      </c>
      <c r="CN3" s="460">
        <f t="shared" si="10"/>
        <v>537</v>
      </c>
      <c r="CO3" s="460">
        <f t="shared" si="10"/>
        <v>538</v>
      </c>
      <c r="CP3" s="460">
        <f t="shared" si="10"/>
        <v>555</v>
      </c>
      <c r="CQ3" s="460">
        <f t="shared" si="7"/>
        <v>0</v>
      </c>
      <c r="CR3" s="460">
        <f t="shared" si="7"/>
        <v>0</v>
      </c>
      <c r="CS3" s="556">
        <f t="shared" si="7"/>
        <v>9</v>
      </c>
      <c r="CT3" s="582">
        <f t="shared" ref="CT3" si="11">BA3</f>
        <v>14</v>
      </c>
      <c r="CU3" s="582">
        <f t="shared" si="7"/>
        <v>496</v>
      </c>
      <c r="CV3" s="582">
        <f t="shared" si="7"/>
        <v>500</v>
      </c>
      <c r="CW3" s="582">
        <f t="shared" si="7"/>
        <v>502</v>
      </c>
      <c r="CX3" s="582">
        <f t="shared" si="7"/>
        <v>510</v>
      </c>
      <c r="CY3" s="582">
        <f t="shared" si="7"/>
        <v>512</v>
      </c>
      <c r="CZ3" s="582">
        <f t="shared" si="7"/>
        <v>519</v>
      </c>
      <c r="DA3" s="582">
        <f t="shared" si="7"/>
        <v>531</v>
      </c>
      <c r="DB3" s="582">
        <f t="shared" si="7"/>
        <v>540</v>
      </c>
      <c r="DC3" s="582">
        <f t="shared" si="7"/>
        <v>559</v>
      </c>
      <c r="DD3" s="582">
        <f t="shared" si="7"/>
        <v>560</v>
      </c>
      <c r="DE3" s="582">
        <f t="shared" si="7"/>
        <v>570</v>
      </c>
      <c r="DF3" s="460">
        <f t="shared" si="7"/>
        <v>495</v>
      </c>
      <c r="DG3" s="460">
        <f t="shared" si="7"/>
        <v>0</v>
      </c>
      <c r="DH3" s="460">
        <f t="shared" si="7"/>
        <v>39.200000000000003</v>
      </c>
      <c r="DI3" s="460">
        <f t="shared" si="7"/>
        <v>0</v>
      </c>
      <c r="DM3" s="150"/>
      <c r="DP3" s="173"/>
      <c r="DQ3" s="22"/>
      <c r="DR3" s="22"/>
    </row>
    <row r="4" spans="1:123" ht="16.5" thickBot="1">
      <c r="A4" s="77" t="s">
        <v>25</v>
      </c>
      <c r="P4" s="77" t="s">
        <v>18</v>
      </c>
      <c r="AC4" s="43" t="s">
        <v>1</v>
      </c>
      <c r="AF4" s="79"/>
      <c r="AH4" s="79"/>
      <c r="AK4" s="72" t="s">
        <v>91</v>
      </c>
      <c r="AL4" s="72">
        <v>2</v>
      </c>
      <c r="AM4" s="72">
        <v>1</v>
      </c>
      <c r="AN4" s="72">
        <v>2</v>
      </c>
      <c r="AO4" s="72">
        <v>1</v>
      </c>
      <c r="AP4" s="503">
        <v>1</v>
      </c>
      <c r="AQ4" s="72">
        <v>1</v>
      </c>
      <c r="AR4" s="72">
        <v>1</v>
      </c>
      <c r="AS4" s="72">
        <v>1</v>
      </c>
      <c r="AT4" s="503">
        <v>1</v>
      </c>
      <c r="AU4" s="72">
        <v>1</v>
      </c>
      <c r="AV4" s="72">
        <v>1</v>
      </c>
      <c r="AW4" s="72">
        <v>2</v>
      </c>
      <c r="AX4" s="72"/>
      <c r="AY4" s="611"/>
      <c r="AZ4" s="132">
        <v>2</v>
      </c>
      <c r="BA4" s="72">
        <v>1</v>
      </c>
      <c r="BB4" s="72">
        <v>1</v>
      </c>
      <c r="BC4" s="72">
        <v>1</v>
      </c>
      <c r="BD4" s="72">
        <v>2</v>
      </c>
      <c r="BE4" s="72">
        <v>1</v>
      </c>
      <c r="BF4" s="72">
        <v>1</v>
      </c>
      <c r="BG4" s="72">
        <v>1</v>
      </c>
      <c r="BH4" s="155">
        <v>1</v>
      </c>
      <c r="BI4" s="72">
        <v>1</v>
      </c>
      <c r="BJ4" s="72">
        <v>1</v>
      </c>
      <c r="BK4" s="72">
        <v>1</v>
      </c>
      <c r="BL4" s="72">
        <v>2</v>
      </c>
      <c r="BM4" s="72">
        <v>1</v>
      </c>
      <c r="BN4" s="72">
        <v>1</v>
      </c>
      <c r="BO4" s="72">
        <v>2</v>
      </c>
      <c r="BP4" s="72">
        <v>1</v>
      </c>
      <c r="BQ4" s="506" t="s">
        <v>128</v>
      </c>
      <c r="BR4" s="506" t="s">
        <v>128</v>
      </c>
      <c r="BS4" s="506" t="s">
        <v>128</v>
      </c>
      <c r="BT4" s="506" t="s">
        <v>128</v>
      </c>
      <c r="BU4" s="507" t="s">
        <v>191</v>
      </c>
      <c r="BW4" s="155" t="s">
        <v>79</v>
      </c>
      <c r="BZ4" s="153"/>
      <c r="CA4" s="153"/>
      <c r="CB4" s="45"/>
      <c r="CC4" s="147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557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506" t="s">
        <v>191</v>
      </c>
      <c r="DK4" s="506" t="s">
        <v>191</v>
      </c>
      <c r="DL4" s="506" t="s">
        <v>191</v>
      </c>
      <c r="DM4" s="506"/>
      <c r="DO4" s="208" t="s">
        <v>101</v>
      </c>
    </row>
    <row r="5" spans="1:123" ht="16.5" customHeight="1" thickBot="1">
      <c r="A5" s="4" t="s">
        <v>2</v>
      </c>
      <c r="B5" s="144" t="s">
        <v>3</v>
      </c>
      <c r="C5" s="144" t="s">
        <v>4</v>
      </c>
      <c r="D5" s="144" t="s">
        <v>5</v>
      </c>
      <c r="E5" s="144" t="s">
        <v>6</v>
      </c>
      <c r="F5" s="144" t="s">
        <v>7</v>
      </c>
      <c r="G5" s="144" t="s">
        <v>8</v>
      </c>
      <c r="H5" s="144" t="s">
        <v>9</v>
      </c>
      <c r="I5" s="144" t="s">
        <v>10</v>
      </c>
      <c r="J5" s="144" t="s">
        <v>11</v>
      </c>
      <c r="K5" s="144" t="s">
        <v>12</v>
      </c>
      <c r="L5" s="144" t="s">
        <v>13</v>
      </c>
      <c r="M5" s="144" t="s">
        <v>14</v>
      </c>
      <c r="N5" s="82" t="s">
        <v>15</v>
      </c>
      <c r="O5" s="145"/>
      <c r="P5" s="4" t="s">
        <v>2</v>
      </c>
      <c r="Q5" s="144" t="s">
        <v>3</v>
      </c>
      <c r="R5" s="144" t="s">
        <v>4</v>
      </c>
      <c r="S5" s="144" t="s">
        <v>5</v>
      </c>
      <c r="T5" s="144" t="s">
        <v>6</v>
      </c>
      <c r="U5" s="144" t="s">
        <v>7</v>
      </c>
      <c r="V5" s="144" t="s">
        <v>8</v>
      </c>
      <c r="W5" s="144" t="s">
        <v>9</v>
      </c>
      <c r="X5" s="144" t="s">
        <v>10</v>
      </c>
      <c r="Y5" s="144" t="s">
        <v>11</v>
      </c>
      <c r="Z5" s="144" t="s">
        <v>12</v>
      </c>
      <c r="AA5" s="144" t="s">
        <v>13</v>
      </c>
      <c r="AB5" s="144" t="s">
        <v>14</v>
      </c>
      <c r="AC5" s="83" t="s">
        <v>15</v>
      </c>
      <c r="AD5" s="84"/>
      <c r="AE5" s="85"/>
      <c r="AF5" s="86"/>
      <c r="AG5" s="86"/>
      <c r="AH5" s="86"/>
      <c r="AI5" s="162" t="s">
        <v>54</v>
      </c>
      <c r="AJ5" s="103" t="s">
        <v>16</v>
      </c>
      <c r="AK5" s="104" t="s">
        <v>17</v>
      </c>
      <c r="AL5" s="505" t="s">
        <v>71</v>
      </c>
      <c r="AM5" s="505" t="s">
        <v>53</v>
      </c>
      <c r="AN5" s="505" t="s">
        <v>52</v>
      </c>
      <c r="AO5" s="505" t="s">
        <v>172</v>
      </c>
      <c r="AP5" s="505" t="s">
        <v>219</v>
      </c>
      <c r="AQ5" s="505" t="s">
        <v>207</v>
      </c>
      <c r="AR5" s="505" t="s">
        <v>182</v>
      </c>
      <c r="AS5" s="505" t="s">
        <v>183</v>
      </c>
      <c r="AT5" s="571" t="s">
        <v>216</v>
      </c>
      <c r="AU5" s="571" t="s">
        <v>218</v>
      </c>
      <c r="AV5" s="505" t="s">
        <v>220</v>
      </c>
      <c r="AW5" s="571" t="s">
        <v>217</v>
      </c>
      <c r="AX5" s="571" t="s">
        <v>221</v>
      </c>
      <c r="AY5" s="612" t="s">
        <v>221</v>
      </c>
      <c r="AZ5" s="608" t="s">
        <v>169</v>
      </c>
      <c r="BA5" s="151" t="s">
        <v>229</v>
      </c>
      <c r="BB5" s="151" t="s">
        <v>230</v>
      </c>
      <c r="BC5" s="581" t="s">
        <v>235</v>
      </c>
      <c r="BD5" s="151" t="s">
        <v>231</v>
      </c>
      <c r="BE5" s="151" t="s">
        <v>55</v>
      </c>
      <c r="BF5" s="151" t="s">
        <v>232</v>
      </c>
      <c r="BG5" s="151" t="s">
        <v>117</v>
      </c>
      <c r="BH5" s="504" t="s">
        <v>236</v>
      </c>
      <c r="BI5" s="189" t="s">
        <v>168</v>
      </c>
      <c r="BJ5" s="152" t="s">
        <v>106</v>
      </c>
      <c r="BK5" s="151" t="s">
        <v>233</v>
      </c>
      <c r="BL5" s="152" t="s">
        <v>273</v>
      </c>
      <c r="BM5" s="151" t="s">
        <v>221</v>
      </c>
      <c r="BN5" s="151" t="s">
        <v>221</v>
      </c>
      <c r="BO5" s="151" t="s">
        <v>221</v>
      </c>
      <c r="BP5" s="151" t="s">
        <v>221</v>
      </c>
      <c r="BQ5" s="164" t="s">
        <v>127</v>
      </c>
      <c r="BR5" s="164" t="s">
        <v>129</v>
      </c>
      <c r="BS5" s="164" t="s">
        <v>130</v>
      </c>
      <c r="BT5" s="164" t="s">
        <v>131</v>
      </c>
      <c r="BU5" s="161" t="s">
        <v>72</v>
      </c>
      <c r="BV5" s="161"/>
      <c r="BW5" s="155" t="s">
        <v>80</v>
      </c>
      <c r="BX5" s="633"/>
      <c r="BY5" s="153"/>
      <c r="CA5" s="130"/>
      <c r="CB5" s="162" t="s">
        <v>54</v>
      </c>
      <c r="CC5" s="103" t="s">
        <v>16</v>
      </c>
      <c r="CD5" s="195" t="s">
        <v>17</v>
      </c>
      <c r="CE5" s="460" t="str">
        <f t="shared" si="9"/>
        <v>SUPL-P</v>
      </c>
      <c r="CF5" s="460" t="str">
        <f t="shared" ref="CF5" si="12">AM5</f>
        <v>SEC-150Int</v>
      </c>
      <c r="CG5" s="460" t="str">
        <f t="shared" ref="CG5" si="13">AN5</f>
        <v>Tal/Tri</v>
      </c>
      <c r="CH5" s="460" t="str">
        <f t="shared" ref="CH5" si="14">AO5</f>
        <v>SEC-VDP</v>
      </c>
      <c r="CI5" s="460" t="str">
        <f t="shared" ref="CI5" si="15">AP5</f>
        <v>'95 Sys CC</v>
      </c>
      <c r="CJ5" s="460" t="str">
        <f t="shared" ref="CJ5" si="16">AQ5</f>
        <v>Base 150</v>
      </c>
      <c r="CK5" s="460" t="str">
        <f t="shared" ref="CK5" si="17">AR5</f>
        <v>Base 250</v>
      </c>
      <c r="CL5" s="460" t="str">
        <f t="shared" ref="CL5" si="18">AS5</f>
        <v>AVG 150</v>
      </c>
      <c r="CM5" s="460" t="str">
        <f t="shared" ref="CM5" si="19">AT5</f>
        <v>Wtr Pkg</v>
      </c>
      <c r="CN5" s="460" t="str">
        <f t="shared" ref="CN5" si="20">AU5</f>
        <v>Interm 150</v>
      </c>
      <c r="CO5" s="460" t="str">
        <f t="shared" ref="CO5" si="21">AV5</f>
        <v>Hines 250/500</v>
      </c>
      <c r="CP5" s="460" t="str">
        <f t="shared" ref="CP5" si="22">AW5</f>
        <v>Clay Haile</v>
      </c>
      <c r="CQ5" s="460" t="str">
        <f t="shared" ref="CQ5:CR5" si="23">AX5</f>
        <v>spec</v>
      </c>
      <c r="CR5" s="460" t="str">
        <f t="shared" si="23"/>
        <v>spec</v>
      </c>
      <c r="CS5" s="556" t="str">
        <f t="shared" ref="CS5" si="24">AZ5</f>
        <v>SEPA</v>
      </c>
      <c r="CT5" s="460" t="str">
        <f t="shared" ref="CT5" si="25">BA5</f>
        <v>NSB</v>
      </c>
      <c r="CU5" s="460" t="str">
        <f t="shared" ref="CU5" si="26">BB5</f>
        <v>Willist</v>
      </c>
      <c r="CV5" s="460" t="str">
        <f t="shared" ref="CV5" si="27">BC5</f>
        <v>RC-A Base</v>
      </c>
      <c r="CW5" s="460" t="str">
        <f t="shared" ref="CW5" si="28">BD5</f>
        <v>Chatta</v>
      </c>
      <c r="CX5" s="460" t="str">
        <f t="shared" ref="CX5" si="29">BE5</f>
        <v>TALL</v>
      </c>
      <c r="CY5" s="460" t="str">
        <f t="shared" ref="CY5" si="30">BF5</f>
        <v>HST-B</v>
      </c>
      <c r="CZ5" s="460" t="str">
        <f t="shared" ref="CZ5" si="31">BG5</f>
        <v>GRU</v>
      </c>
      <c r="DA5" s="460" t="str">
        <f t="shared" ref="DA5" si="32">BH5</f>
        <v>RC-B CC</v>
      </c>
      <c r="DB5" s="460" t="str">
        <f t="shared" ref="DB5" si="33">BI5</f>
        <v>WPARK</v>
      </c>
      <c r="DC5" s="460" t="str">
        <f t="shared" ref="DC5" si="34">BJ5</f>
        <v>HMST-I</v>
      </c>
      <c r="DD5" s="460" t="str">
        <f t="shared" ref="DD5" si="35">BK5</f>
        <v>Mt Dora</v>
      </c>
      <c r="DE5" s="460" t="str">
        <f t="shared" ref="DE5" si="36">BL5</f>
        <v>NSB Pkg</v>
      </c>
      <c r="DF5" s="460" t="str">
        <f t="shared" ref="DF5" si="37">BM5</f>
        <v>spec</v>
      </c>
      <c r="DG5" s="460" t="str">
        <f t="shared" ref="DG5" si="38">BN5</f>
        <v>spec</v>
      </c>
      <c r="DH5" s="460" t="str">
        <f t="shared" ref="DH5:DI5" si="39">BO5</f>
        <v>spec</v>
      </c>
      <c r="DI5" s="460" t="str">
        <f t="shared" si="39"/>
        <v>spec</v>
      </c>
      <c r="DJ5" s="164" t="s">
        <v>127</v>
      </c>
      <c r="DK5" s="164" t="s">
        <v>193</v>
      </c>
      <c r="DL5" s="164" t="s">
        <v>194</v>
      </c>
      <c r="DM5" s="164" t="s">
        <v>195</v>
      </c>
      <c r="DN5" s="161" t="s">
        <v>56</v>
      </c>
      <c r="DO5" s="208" t="s">
        <v>102</v>
      </c>
      <c r="DP5" s="78" t="s">
        <v>103</v>
      </c>
      <c r="DQ5" s="154"/>
      <c r="DR5" s="168"/>
    </row>
    <row r="6" spans="1:123" s="94" customFormat="1">
      <c r="A6" s="87">
        <v>2010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93">
        <f t="shared" ref="N6:N16" si="40">SUM(B6:M6)</f>
        <v>0</v>
      </c>
      <c r="O6" s="142"/>
      <c r="P6" s="91">
        <f t="shared" ref="P6:P41" si="41">A6</f>
        <v>2010</v>
      </c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3">
        <f t="shared" ref="AC6:AC21" si="42">SUM(Q6:AB6)</f>
        <v>0</v>
      </c>
      <c r="AD6" s="2"/>
      <c r="AE6" s="14"/>
      <c r="AF6" s="13"/>
      <c r="AG6" s="13"/>
      <c r="AH6" s="13"/>
      <c r="AI6" s="79" t="s">
        <v>39</v>
      </c>
      <c r="AJ6" s="65">
        <f>MW!AJ6</f>
        <v>2012</v>
      </c>
      <c r="AK6" s="192">
        <v>1</v>
      </c>
      <c r="AL6" s="190">
        <f t="shared" ref="AL6:AU15" ca="1" si="43">ROUND(INDIRECT(CONCATENATE($AI6,AL$2+($AJ6-2010))),0)</f>
        <v>0</v>
      </c>
      <c r="AM6" s="190">
        <f t="shared" ca="1" si="43"/>
        <v>1685</v>
      </c>
      <c r="AN6" s="190">
        <f t="shared" ca="1" si="43"/>
        <v>20</v>
      </c>
      <c r="AO6" s="190">
        <f t="shared" ca="1" si="43"/>
        <v>250</v>
      </c>
      <c r="AP6" s="190">
        <f t="shared" ca="1" si="43"/>
        <v>18200</v>
      </c>
      <c r="AQ6" s="190">
        <f t="shared" ca="1" si="43"/>
        <v>0</v>
      </c>
      <c r="AR6" s="190">
        <f t="shared" ca="1" si="43"/>
        <v>0</v>
      </c>
      <c r="AS6" s="190">
        <f t="shared" ca="1" si="43"/>
        <v>0</v>
      </c>
      <c r="AT6" s="190">
        <f t="shared" ca="1" si="43"/>
        <v>0</v>
      </c>
      <c r="AU6" s="190">
        <f t="shared" ca="1" si="43"/>
        <v>0</v>
      </c>
      <c r="AV6" s="190">
        <f t="shared" ref="AV6:BE15" ca="1" si="44">ROUND(INDIRECT(CONCATENATE($AI6,AV$2+($AJ6-2010))),0)</f>
        <v>0</v>
      </c>
      <c r="AW6" s="190">
        <f t="shared" ca="1" si="44"/>
        <v>8063</v>
      </c>
      <c r="AX6" s="573">
        <f t="shared" ca="1" si="44"/>
        <v>0</v>
      </c>
      <c r="AY6" s="123">
        <f t="shared" ca="1" si="44"/>
        <v>0</v>
      </c>
      <c r="AZ6" s="543">
        <f t="shared" ca="1" si="44"/>
        <v>3552</v>
      </c>
      <c r="BA6" s="190">
        <f t="shared" ca="1" si="44"/>
        <v>4980</v>
      </c>
      <c r="BB6" s="190">
        <f t="shared" ca="1" si="44"/>
        <v>2286</v>
      </c>
      <c r="BC6" s="190">
        <f t="shared" ca="1" si="44"/>
        <v>90</v>
      </c>
      <c r="BD6" s="190">
        <f t="shared" ca="1" si="44"/>
        <v>1807</v>
      </c>
      <c r="BE6" s="190">
        <f t="shared" ca="1" si="44"/>
        <v>8341</v>
      </c>
      <c r="BF6" s="190">
        <f t="shared" ref="BF6:BT15" ca="1" si="45">ROUND(INDIRECT(CONCATENATE($AI6,BF$2+($AJ6-2010))),0)</f>
        <v>14487</v>
      </c>
      <c r="BG6" s="190">
        <f t="shared" ca="1" si="45"/>
        <v>235</v>
      </c>
      <c r="BH6" s="190">
        <f t="shared" ca="1" si="45"/>
        <v>3783</v>
      </c>
      <c r="BI6" s="190">
        <f t="shared" ca="1" si="45"/>
        <v>14870</v>
      </c>
      <c r="BJ6" s="190">
        <f t="shared" ca="1" si="45"/>
        <v>0</v>
      </c>
      <c r="BK6" s="190">
        <f t="shared" ca="1" si="45"/>
        <v>6053</v>
      </c>
      <c r="BL6" s="190">
        <f t="shared" ca="1" si="45"/>
        <v>0</v>
      </c>
      <c r="BM6" s="190">
        <f t="shared" ca="1" si="45"/>
        <v>0</v>
      </c>
      <c r="BN6" s="190">
        <f t="shared" ca="1" si="45"/>
        <v>0</v>
      </c>
      <c r="BO6" s="190">
        <f t="shared" ca="1" si="45"/>
        <v>0</v>
      </c>
      <c r="BP6" s="190">
        <f t="shared" ca="1" si="45"/>
        <v>0</v>
      </c>
      <c r="BQ6" s="190">
        <f t="shared" ca="1" si="45"/>
        <v>13698</v>
      </c>
      <c r="BR6" s="190">
        <f t="shared" ca="1" si="45"/>
        <v>60484</v>
      </c>
      <c r="BS6" s="190">
        <f t="shared" ca="1" si="45"/>
        <v>28218</v>
      </c>
      <c r="BT6" s="190">
        <f t="shared" ca="1" si="45"/>
        <v>88702</v>
      </c>
      <c r="BU6" s="190">
        <f t="shared" ref="BU6:BU69" ca="1" si="46">ROUND(INDIRECT(CONCATENATE($BV6,BU$2+($AJ6-2010))),0)</f>
        <v>115822</v>
      </c>
      <c r="BV6" s="191" t="s">
        <v>58</v>
      </c>
      <c r="BW6" s="65">
        <f ca="1">SUM(AL6:BP6)</f>
        <v>88702</v>
      </c>
      <c r="BX6" s="634">
        <f ca="1">BT6-BW6</f>
        <v>0</v>
      </c>
      <c r="BY6" s="123"/>
      <c r="BZ6" s="13"/>
      <c r="CA6" s="130"/>
      <c r="CB6" s="79" t="s">
        <v>58</v>
      </c>
      <c r="CC6" s="196">
        <f>AJ6</f>
        <v>2012</v>
      </c>
      <c r="CD6" s="194">
        <f>AK6</f>
        <v>1</v>
      </c>
      <c r="CE6" s="280">
        <f ca="1">AL8</f>
        <v>0</v>
      </c>
      <c r="CF6" s="280">
        <f ca="1">AM7</f>
        <v>7164</v>
      </c>
      <c r="CG6" s="280">
        <f ca="1">AN8</f>
        <v>28</v>
      </c>
      <c r="CH6" s="280">
        <f t="shared" ref="CH6:CO6" ca="1" si="47">AO7</f>
        <v>0</v>
      </c>
      <c r="CI6" s="280">
        <f t="shared" ca="1" si="47"/>
        <v>29350</v>
      </c>
      <c r="CJ6" s="280">
        <f t="shared" ca="1" si="47"/>
        <v>4125</v>
      </c>
      <c r="CK6" s="280">
        <f t="shared" ca="1" si="47"/>
        <v>0</v>
      </c>
      <c r="CL6" s="280">
        <f t="shared" ca="1" si="47"/>
        <v>0</v>
      </c>
      <c r="CM6" s="280">
        <f t="shared" ca="1" si="47"/>
        <v>0</v>
      </c>
      <c r="CN6" s="280">
        <f t="shared" ca="1" si="47"/>
        <v>0</v>
      </c>
      <c r="CO6" s="280">
        <f t="shared" ca="1" si="47"/>
        <v>0</v>
      </c>
      <c r="CP6" s="280">
        <f ca="1">AW8</f>
        <v>7642</v>
      </c>
      <c r="CQ6" s="280">
        <f t="shared" ref="CQ6:CR21" ca="1" si="48">AX7</f>
        <v>0</v>
      </c>
      <c r="CR6" s="273">
        <f t="shared" ca="1" si="48"/>
        <v>0</v>
      </c>
      <c r="CS6" s="280">
        <f ca="1">AZ8</f>
        <v>2808</v>
      </c>
      <c r="CT6" s="280">
        <f t="shared" ref="CT6:CT70" ca="1" si="49">BA7</f>
        <v>1540</v>
      </c>
      <c r="CU6" s="280">
        <f t="shared" ref="CU6:CU70" ca="1" si="50">BB7</f>
        <v>2475</v>
      </c>
      <c r="CV6" s="280">
        <f t="shared" ref="CV6:CV70" ca="1" si="51">BC7</f>
        <v>487</v>
      </c>
      <c r="CW6" s="280">
        <f ca="1">BD8</f>
        <v>2256</v>
      </c>
      <c r="CX6" s="280">
        <f t="shared" ref="CX6:CX70" ca="1" si="52">BE7</f>
        <v>8341</v>
      </c>
      <c r="CY6" s="280">
        <f t="shared" ref="CY6:CY70" ca="1" si="53">BF7</f>
        <v>14656</v>
      </c>
      <c r="CZ6" s="280">
        <f t="shared" ref="CZ6:CZ70" ca="1" si="54">BG7</f>
        <v>0</v>
      </c>
      <c r="DA6" s="280">
        <f t="shared" ref="DA6:DA70" ca="1" si="55">BH7</f>
        <v>5967</v>
      </c>
      <c r="DB6" s="280">
        <f t="shared" ref="DB6:DB70" ca="1" si="56">BI7</f>
        <v>21430</v>
      </c>
      <c r="DC6" s="280">
        <f t="shared" ref="DC6:DC70" ca="1" si="57">BJ7</f>
        <v>0</v>
      </c>
      <c r="DD6" s="280">
        <f t="shared" ref="DD6:DD70" ca="1" si="58">BK7</f>
        <v>6643</v>
      </c>
      <c r="DE6" s="280">
        <f t="shared" ref="DE6:DE70" ca="1" si="59">BL7</f>
        <v>0</v>
      </c>
      <c r="DF6" s="280">
        <f t="shared" ref="DF6:DF70" ca="1" si="60">BM7</f>
        <v>0</v>
      </c>
      <c r="DG6" s="280">
        <f ca="1">BN7</f>
        <v>0</v>
      </c>
      <c r="DH6" s="280">
        <f t="shared" ref="DH6" ca="1" si="61">BO7</f>
        <v>0</v>
      </c>
      <c r="DI6" s="280">
        <f t="shared" ref="DI6" ca="1" si="62">BP7</f>
        <v>0</v>
      </c>
      <c r="DJ6" s="210">
        <f ca="1">DD6+CW6+CU6+CS6</f>
        <v>14182</v>
      </c>
      <c r="DK6" s="210">
        <f ca="1">SUM(DJ6,CT6,CV6,CX6:DC6)</f>
        <v>66603</v>
      </c>
      <c r="DL6" s="210">
        <f ca="1">SUM(CE6:CR6)</f>
        <v>48309</v>
      </c>
      <c r="DM6" s="210">
        <f ca="1">DK6+DL6</f>
        <v>114912</v>
      </c>
      <c r="DN6" s="463">
        <f ca="1">ROUND(INDIRECT(CONCATENATE($CB6,DN$2+($CC6-2010))),0)</f>
        <v>115822</v>
      </c>
      <c r="DO6" s="464">
        <f ca="1">DN6-DM6</f>
        <v>910</v>
      </c>
      <c r="DP6" s="207">
        <f ca="1">DO6/DM6</f>
        <v>7.9191033138401555E-3</v>
      </c>
      <c r="DQ6" s="97"/>
      <c r="DR6" s="463"/>
      <c r="DS6" s="37"/>
    </row>
    <row r="7" spans="1:123">
      <c r="A7" s="87">
        <f>A6+1</f>
        <v>2011</v>
      </c>
      <c r="B7" s="22">
        <f t="shared" ref="B7:M7" si="63">B47+B87</f>
        <v>195246.39414612303</v>
      </c>
      <c r="C7" s="22">
        <f t="shared" si="63"/>
        <v>105803.54645733464</v>
      </c>
      <c r="D7" s="22">
        <f t="shared" si="63"/>
        <v>132669.64898557746</v>
      </c>
      <c r="E7" s="22">
        <f t="shared" si="63"/>
        <v>255197.3141929569</v>
      </c>
      <c r="F7" s="22">
        <f t="shared" si="63"/>
        <v>253070.18292302493</v>
      </c>
      <c r="G7" s="22">
        <f t="shared" si="63"/>
        <v>297744.62511709711</v>
      </c>
      <c r="H7" s="22">
        <f t="shared" si="63"/>
        <v>282951.41599346959</v>
      </c>
      <c r="I7" s="22">
        <f t="shared" si="63"/>
        <v>312318.26566708286</v>
      </c>
      <c r="J7" s="22">
        <f t="shared" si="63"/>
        <v>229938.9575705101</v>
      </c>
      <c r="K7" s="22">
        <f t="shared" si="63"/>
        <v>184457.71160423924</v>
      </c>
      <c r="L7" s="22">
        <f t="shared" si="63"/>
        <v>102082.91925026511</v>
      </c>
      <c r="M7" s="22">
        <f t="shared" si="63"/>
        <v>90977.791344846468</v>
      </c>
      <c r="N7" s="93">
        <f t="shared" si="40"/>
        <v>2442458.7732525277</v>
      </c>
      <c r="O7" s="143"/>
      <c r="P7" s="91">
        <f t="shared" si="41"/>
        <v>2011</v>
      </c>
      <c r="Q7" s="22">
        <f t="shared" ref="Q7:AB7" si="64">Q47+Q87</f>
        <v>319542</v>
      </c>
      <c r="R7" s="22">
        <f t="shared" si="64"/>
        <v>208854</v>
      </c>
      <c r="S7" s="22">
        <f t="shared" si="64"/>
        <v>106761</v>
      </c>
      <c r="T7" s="22">
        <f t="shared" si="64"/>
        <v>129683</v>
      </c>
      <c r="U7" s="22">
        <f t="shared" si="64"/>
        <v>255051</v>
      </c>
      <c r="V7" s="22">
        <f t="shared" si="64"/>
        <v>246183</v>
      </c>
      <c r="W7" s="22">
        <f t="shared" si="64"/>
        <v>305496</v>
      </c>
      <c r="X7" s="22">
        <f t="shared" si="64"/>
        <v>284432</v>
      </c>
      <c r="Y7" s="22">
        <f t="shared" si="64"/>
        <v>309446</v>
      </c>
      <c r="Z7" s="22">
        <f t="shared" si="64"/>
        <v>235511</v>
      </c>
      <c r="AA7" s="22">
        <f t="shared" si="64"/>
        <v>180197</v>
      </c>
      <c r="AB7" s="22">
        <f t="shared" si="64"/>
        <v>107246</v>
      </c>
      <c r="AC7" s="13">
        <f t="shared" si="42"/>
        <v>2688402</v>
      </c>
      <c r="AI7" s="79" t="s">
        <v>40</v>
      </c>
      <c r="AJ7" s="65">
        <f t="shared" ref="AJ7:AJ17" si="65">AJ6</f>
        <v>2012</v>
      </c>
      <c r="AK7" s="192">
        <v>2</v>
      </c>
      <c r="AL7" s="190">
        <f t="shared" ca="1" si="43"/>
        <v>0</v>
      </c>
      <c r="AM7" s="190">
        <f t="shared" ca="1" si="43"/>
        <v>7164</v>
      </c>
      <c r="AN7" s="190">
        <f t="shared" ca="1" si="43"/>
        <v>22</v>
      </c>
      <c r="AO7" s="190">
        <f t="shared" ca="1" si="43"/>
        <v>0</v>
      </c>
      <c r="AP7" s="190">
        <f t="shared" ca="1" si="43"/>
        <v>29350</v>
      </c>
      <c r="AQ7" s="190">
        <f t="shared" ca="1" si="43"/>
        <v>4125</v>
      </c>
      <c r="AR7" s="190">
        <f t="shared" ca="1" si="43"/>
        <v>0</v>
      </c>
      <c r="AS7" s="190">
        <f t="shared" ca="1" si="43"/>
        <v>0</v>
      </c>
      <c r="AT7" s="190">
        <f t="shared" ca="1" si="43"/>
        <v>0</v>
      </c>
      <c r="AU7" s="190">
        <f t="shared" ca="1" si="43"/>
        <v>0</v>
      </c>
      <c r="AV7" s="190">
        <f t="shared" ca="1" si="44"/>
        <v>0</v>
      </c>
      <c r="AW7" s="190">
        <f t="shared" ca="1" si="44"/>
        <v>8823</v>
      </c>
      <c r="AX7" s="573">
        <f t="shared" ca="1" si="44"/>
        <v>0</v>
      </c>
      <c r="AY7" s="123">
        <f t="shared" ca="1" si="44"/>
        <v>0</v>
      </c>
      <c r="AZ7" s="543">
        <f t="shared" ca="1" si="44"/>
        <v>3680</v>
      </c>
      <c r="BA7" s="190">
        <f t="shared" ca="1" si="44"/>
        <v>1540</v>
      </c>
      <c r="BB7" s="190">
        <f t="shared" ca="1" si="44"/>
        <v>2475</v>
      </c>
      <c r="BC7" s="190">
        <f t="shared" ca="1" si="44"/>
        <v>487</v>
      </c>
      <c r="BD7" s="190">
        <f t="shared" ca="1" si="44"/>
        <v>1974</v>
      </c>
      <c r="BE7" s="190">
        <f t="shared" ca="1" si="44"/>
        <v>8341</v>
      </c>
      <c r="BF7" s="190">
        <f t="shared" ca="1" si="45"/>
        <v>14656</v>
      </c>
      <c r="BG7" s="190">
        <f t="shared" ca="1" si="45"/>
        <v>0</v>
      </c>
      <c r="BH7" s="190">
        <f t="shared" ca="1" si="45"/>
        <v>5967</v>
      </c>
      <c r="BI7" s="190">
        <f t="shared" ca="1" si="45"/>
        <v>21430</v>
      </c>
      <c r="BJ7" s="190">
        <f t="shared" ca="1" si="45"/>
        <v>0</v>
      </c>
      <c r="BK7" s="190">
        <f t="shared" ca="1" si="45"/>
        <v>6643</v>
      </c>
      <c r="BL7" s="190">
        <f t="shared" ca="1" si="45"/>
        <v>0</v>
      </c>
      <c r="BM7" s="190">
        <f t="shared" ca="1" si="45"/>
        <v>0</v>
      </c>
      <c r="BN7" s="190">
        <f t="shared" ca="1" si="45"/>
        <v>0</v>
      </c>
      <c r="BO7" s="190">
        <f t="shared" ca="1" si="45"/>
        <v>0</v>
      </c>
      <c r="BP7" s="190">
        <f t="shared" ca="1" si="45"/>
        <v>0</v>
      </c>
      <c r="BQ7" s="190">
        <f t="shared" ca="1" si="45"/>
        <v>14772</v>
      </c>
      <c r="BR7" s="190">
        <f t="shared" ca="1" si="45"/>
        <v>67193</v>
      </c>
      <c r="BS7" s="190">
        <f t="shared" ca="1" si="45"/>
        <v>49484</v>
      </c>
      <c r="BT7" s="190">
        <f t="shared" ca="1" si="45"/>
        <v>116677</v>
      </c>
      <c r="BU7" s="190">
        <f t="shared" ca="1" si="46"/>
        <v>126590</v>
      </c>
      <c r="BV7" s="191" t="s">
        <v>59</v>
      </c>
      <c r="BW7" s="65">
        <f t="shared" ref="BW7:BW69" ca="1" si="66">SUM(AL7:BP7)</f>
        <v>116677</v>
      </c>
      <c r="BX7" s="634">
        <f t="shared" ref="BX7:BX70" ca="1" si="67">BT7-BW7</f>
        <v>0</v>
      </c>
      <c r="BY7" s="123"/>
      <c r="BZ7" s="13"/>
      <c r="CA7" s="130"/>
      <c r="CB7" s="79" t="s">
        <v>59</v>
      </c>
      <c r="CC7" s="196">
        <f t="shared" ref="CC7:CC18" si="68">AJ7</f>
        <v>2012</v>
      </c>
      <c r="CD7" s="194">
        <f t="shared" ref="CD7:CD18" si="69">AK7</f>
        <v>2</v>
      </c>
      <c r="CE7" s="280">
        <f t="shared" ref="CE7:CE70" ca="1" si="70">AL9</f>
        <v>0</v>
      </c>
      <c r="CF7" s="280">
        <f t="shared" ref="CF7:CH70" ca="1" si="71">AM8</f>
        <v>5519</v>
      </c>
      <c r="CG7" s="280">
        <f t="shared" ref="CG7:CG70" ca="1" si="72">AN9</f>
        <v>18</v>
      </c>
      <c r="CH7" s="280">
        <f t="shared" ca="1" si="71"/>
        <v>0</v>
      </c>
      <c r="CI7" s="280">
        <f t="shared" ref="CI7:CI70" ca="1" si="73">AP8</f>
        <v>45390</v>
      </c>
      <c r="CJ7" s="280">
        <f t="shared" ref="CJ7:CK70" ca="1" si="74">AQ8</f>
        <v>2563</v>
      </c>
      <c r="CK7" s="280">
        <f t="shared" ca="1" si="74"/>
        <v>0</v>
      </c>
      <c r="CL7" s="280">
        <f t="shared" ref="CL7:CL70" ca="1" si="75">AS8</f>
        <v>0</v>
      </c>
      <c r="CM7" s="280">
        <f t="shared" ref="CM7:CM70" ca="1" si="76">AT8</f>
        <v>0</v>
      </c>
      <c r="CN7" s="280">
        <f t="shared" ref="CN7:CN70" ca="1" si="77">AU8</f>
        <v>0</v>
      </c>
      <c r="CO7" s="280">
        <f t="shared" ref="CO7:CO70" ca="1" si="78">AV8</f>
        <v>0</v>
      </c>
      <c r="CP7" s="280">
        <f t="shared" ref="CP7:CP70" ca="1" si="79">AW9</f>
        <v>8400</v>
      </c>
      <c r="CQ7" s="280">
        <f t="shared" ca="1" si="48"/>
        <v>0</v>
      </c>
      <c r="CR7" s="273">
        <f t="shared" ca="1" si="48"/>
        <v>0</v>
      </c>
      <c r="CS7" s="280">
        <f t="shared" ref="CS7:CS70" ca="1" si="80">AZ9</f>
        <v>621</v>
      </c>
      <c r="CT7" s="280">
        <f t="shared" ca="1" si="49"/>
        <v>689</v>
      </c>
      <c r="CU7" s="280">
        <f t="shared" ca="1" si="50"/>
        <v>1770</v>
      </c>
      <c r="CV7" s="280">
        <f t="shared" ca="1" si="51"/>
        <v>75</v>
      </c>
      <c r="CW7" s="280">
        <f t="shared" ref="CW7:CW70" ca="1" si="81">BD9</f>
        <v>2017</v>
      </c>
      <c r="CX7" s="280">
        <f t="shared" ca="1" si="52"/>
        <v>7802</v>
      </c>
      <c r="CY7" s="280">
        <f t="shared" ca="1" si="53"/>
        <v>14221</v>
      </c>
      <c r="CZ7" s="280">
        <f t="shared" ca="1" si="54"/>
        <v>200</v>
      </c>
      <c r="DA7" s="280">
        <f t="shared" ca="1" si="55"/>
        <v>6180</v>
      </c>
      <c r="DB7" s="280">
        <f t="shared" ca="1" si="56"/>
        <v>24679</v>
      </c>
      <c r="DC7" s="280">
        <f t="shared" ca="1" si="57"/>
        <v>0</v>
      </c>
      <c r="DD7" s="280">
        <f t="shared" ca="1" si="58"/>
        <v>5525</v>
      </c>
      <c r="DE7" s="280">
        <f t="shared" ca="1" si="59"/>
        <v>0</v>
      </c>
      <c r="DF7" s="280">
        <f t="shared" ca="1" si="60"/>
        <v>0</v>
      </c>
      <c r="DG7" s="280">
        <f t="shared" ref="DG7:DG70" ca="1" si="82">BN8</f>
        <v>0</v>
      </c>
      <c r="DH7" s="280">
        <f t="shared" ref="DH7:DH70" ca="1" si="83">BO8</f>
        <v>0</v>
      </c>
      <c r="DI7" s="280">
        <f t="shared" ref="DI7:DI70" ca="1" si="84">BP8</f>
        <v>0</v>
      </c>
      <c r="DJ7" s="210">
        <f t="shared" ref="DJ7:DJ70" ca="1" si="85">DD7+CW7+CU7+CS7</f>
        <v>9933</v>
      </c>
      <c r="DK7" s="210">
        <f t="shared" ref="DK7:DK70" ca="1" si="86">SUM(DJ7,CT7,CV7,CX7:DC7)</f>
        <v>63779</v>
      </c>
      <c r="DL7" s="210">
        <f t="shared" ref="DL7:DL70" ca="1" si="87">SUM(CE7:CR7)</f>
        <v>61890</v>
      </c>
      <c r="DM7" s="461">
        <f t="shared" ref="DM7:DM70" ca="1" si="88">DK7+DL7</f>
        <v>125669</v>
      </c>
      <c r="DN7" s="463">
        <f t="shared" ref="DN7:DN70" ca="1" si="89">ROUND(INDIRECT(CONCATENATE($CB7,DN$2+($CC7-2010))),0)</f>
        <v>126590</v>
      </c>
      <c r="DO7" s="464">
        <f t="shared" ref="DO7:DO70" ca="1" si="90">DN7-DM7</f>
        <v>921</v>
      </c>
      <c r="DP7" s="207">
        <f ca="1">DO7/DM7</f>
        <v>7.3287763887673173E-3</v>
      </c>
      <c r="DQ7" s="97"/>
      <c r="DR7" s="463"/>
      <c r="DS7" s="37"/>
    </row>
    <row r="8" spans="1:123">
      <c r="A8" s="87">
        <f t="shared" ref="A8:A41" si="91">A7+1</f>
        <v>2012</v>
      </c>
      <c r="B8" s="22">
        <f t="shared" ref="B8:M8" si="92">B48+B88</f>
        <v>115822</v>
      </c>
      <c r="C8" s="22">
        <f t="shared" si="92"/>
        <v>126590</v>
      </c>
      <c r="D8" s="22">
        <f t="shared" si="92"/>
        <v>124961</v>
      </c>
      <c r="E8" s="22">
        <f t="shared" si="92"/>
        <v>113452</v>
      </c>
      <c r="F8" s="22">
        <f t="shared" si="92"/>
        <v>126954</v>
      </c>
      <c r="G8" s="22">
        <f t="shared" si="92"/>
        <v>153051</v>
      </c>
      <c r="H8" s="22">
        <f t="shared" si="92"/>
        <v>152195</v>
      </c>
      <c r="I8" s="22">
        <f t="shared" si="92"/>
        <v>154069</v>
      </c>
      <c r="J8" s="22">
        <f t="shared" si="92"/>
        <v>134038</v>
      </c>
      <c r="K8" s="22">
        <f t="shared" si="92"/>
        <v>96282</v>
      </c>
      <c r="L8" s="22">
        <f t="shared" si="92"/>
        <v>75827</v>
      </c>
      <c r="M8" s="22">
        <f t="shared" si="92"/>
        <v>86595</v>
      </c>
      <c r="N8" s="93">
        <f t="shared" si="40"/>
        <v>1459836</v>
      </c>
      <c r="O8" s="143"/>
      <c r="P8" s="91">
        <f t="shared" si="41"/>
        <v>2012</v>
      </c>
      <c r="Q8" s="22">
        <f t="shared" ref="Q8:AB8" si="93">Q48+Q88</f>
        <v>88702</v>
      </c>
      <c r="R8" s="22">
        <f t="shared" si="93"/>
        <v>116677</v>
      </c>
      <c r="S8" s="22">
        <f t="shared" si="93"/>
        <v>127347</v>
      </c>
      <c r="T8" s="22">
        <f t="shared" si="93"/>
        <v>124856</v>
      </c>
      <c r="U8" s="22">
        <f t="shared" si="93"/>
        <v>114826</v>
      </c>
      <c r="V8" s="22">
        <f t="shared" si="93"/>
        <v>123451</v>
      </c>
      <c r="W8" s="22">
        <f t="shared" si="93"/>
        <v>152042</v>
      </c>
      <c r="X8" s="22">
        <f t="shared" si="93"/>
        <v>150488</v>
      </c>
      <c r="Y8" s="22">
        <f t="shared" si="93"/>
        <v>153513</v>
      </c>
      <c r="Z8" s="22">
        <f t="shared" si="93"/>
        <v>134985</v>
      </c>
      <c r="AA8" s="22">
        <f t="shared" si="93"/>
        <v>94050</v>
      </c>
      <c r="AB8" s="22">
        <f t="shared" si="93"/>
        <v>77296</v>
      </c>
      <c r="AC8" s="13">
        <f t="shared" si="42"/>
        <v>1458233</v>
      </c>
      <c r="AI8" s="79" t="s">
        <v>41</v>
      </c>
      <c r="AJ8" s="65">
        <f t="shared" si="65"/>
        <v>2012</v>
      </c>
      <c r="AK8" s="192">
        <v>3</v>
      </c>
      <c r="AL8" s="190">
        <f t="shared" ca="1" si="43"/>
        <v>0</v>
      </c>
      <c r="AM8" s="190">
        <f t="shared" ca="1" si="43"/>
        <v>5519</v>
      </c>
      <c r="AN8" s="190">
        <f t="shared" ca="1" si="43"/>
        <v>28</v>
      </c>
      <c r="AO8" s="190">
        <f t="shared" ca="1" si="43"/>
        <v>0</v>
      </c>
      <c r="AP8" s="190">
        <f t="shared" ca="1" si="43"/>
        <v>45390</v>
      </c>
      <c r="AQ8" s="190">
        <f t="shared" ca="1" si="43"/>
        <v>2563</v>
      </c>
      <c r="AR8" s="190">
        <f t="shared" ca="1" si="43"/>
        <v>0</v>
      </c>
      <c r="AS8" s="190">
        <f t="shared" ca="1" si="43"/>
        <v>0</v>
      </c>
      <c r="AT8" s="190">
        <f t="shared" ca="1" si="43"/>
        <v>0</v>
      </c>
      <c r="AU8" s="190">
        <f t="shared" ca="1" si="43"/>
        <v>0</v>
      </c>
      <c r="AV8" s="190">
        <f t="shared" ca="1" si="44"/>
        <v>0</v>
      </c>
      <c r="AW8" s="190">
        <f t="shared" ca="1" si="44"/>
        <v>7642</v>
      </c>
      <c r="AX8" s="573">
        <f t="shared" ca="1" si="44"/>
        <v>0</v>
      </c>
      <c r="AY8" s="123">
        <f t="shared" ca="1" si="44"/>
        <v>0</v>
      </c>
      <c r="AZ8" s="543">
        <f t="shared" ca="1" si="44"/>
        <v>2808</v>
      </c>
      <c r="BA8" s="190">
        <f t="shared" ca="1" si="44"/>
        <v>689</v>
      </c>
      <c r="BB8" s="190">
        <f t="shared" ca="1" si="44"/>
        <v>1770</v>
      </c>
      <c r="BC8" s="190">
        <f t="shared" ca="1" si="44"/>
        <v>75</v>
      </c>
      <c r="BD8" s="190">
        <f t="shared" ca="1" si="44"/>
        <v>2256</v>
      </c>
      <c r="BE8" s="190">
        <f t="shared" ca="1" si="44"/>
        <v>7802</v>
      </c>
      <c r="BF8" s="190">
        <f t="shared" ca="1" si="45"/>
        <v>14221</v>
      </c>
      <c r="BG8" s="190">
        <f t="shared" ca="1" si="45"/>
        <v>200</v>
      </c>
      <c r="BH8" s="190">
        <f t="shared" ca="1" si="45"/>
        <v>6180</v>
      </c>
      <c r="BI8" s="190">
        <f t="shared" ca="1" si="45"/>
        <v>24679</v>
      </c>
      <c r="BJ8" s="190">
        <f t="shared" ca="1" si="45"/>
        <v>0</v>
      </c>
      <c r="BK8" s="190">
        <f t="shared" ca="1" si="45"/>
        <v>5525</v>
      </c>
      <c r="BL8" s="190">
        <f t="shared" ca="1" si="45"/>
        <v>0</v>
      </c>
      <c r="BM8" s="190">
        <f t="shared" ca="1" si="45"/>
        <v>0</v>
      </c>
      <c r="BN8" s="190">
        <f t="shared" ca="1" si="45"/>
        <v>0</v>
      </c>
      <c r="BO8" s="190">
        <f t="shared" ca="1" si="45"/>
        <v>0</v>
      </c>
      <c r="BP8" s="190">
        <f t="shared" ca="1" si="45"/>
        <v>0</v>
      </c>
      <c r="BQ8" s="190">
        <f t="shared" ca="1" si="45"/>
        <v>12359</v>
      </c>
      <c r="BR8" s="190">
        <f t="shared" ca="1" si="45"/>
        <v>66205</v>
      </c>
      <c r="BS8" s="190">
        <f t="shared" ca="1" si="45"/>
        <v>61142</v>
      </c>
      <c r="BT8" s="190">
        <f t="shared" ca="1" si="45"/>
        <v>127347</v>
      </c>
      <c r="BU8" s="190">
        <f t="shared" ca="1" si="46"/>
        <v>124961</v>
      </c>
      <c r="BV8" s="191" t="s">
        <v>60</v>
      </c>
      <c r="BW8" s="65">
        <f t="shared" ca="1" si="66"/>
        <v>127347</v>
      </c>
      <c r="BX8" s="634">
        <f t="shared" ca="1" si="67"/>
        <v>0</v>
      </c>
      <c r="BY8" s="123"/>
      <c r="BZ8" s="13"/>
      <c r="CA8" s="130"/>
      <c r="CB8" s="79" t="s">
        <v>60</v>
      </c>
      <c r="CC8" s="196">
        <f t="shared" si="68"/>
        <v>2012</v>
      </c>
      <c r="CD8" s="194">
        <f t="shared" si="69"/>
        <v>3</v>
      </c>
      <c r="CE8" s="280">
        <f t="shared" ca="1" si="70"/>
        <v>0</v>
      </c>
      <c r="CF8" s="280">
        <f t="shared" ca="1" si="71"/>
        <v>1372</v>
      </c>
      <c r="CG8" s="280">
        <f t="shared" ca="1" si="72"/>
        <v>17</v>
      </c>
      <c r="CH8" s="280">
        <f t="shared" ca="1" si="71"/>
        <v>0</v>
      </c>
      <c r="CI8" s="280">
        <f t="shared" ca="1" si="73"/>
        <v>46100</v>
      </c>
      <c r="CJ8" s="280">
        <f t="shared" ca="1" si="74"/>
        <v>0</v>
      </c>
      <c r="CK8" s="280">
        <f t="shared" ca="1" si="74"/>
        <v>0</v>
      </c>
      <c r="CL8" s="280">
        <f t="shared" ca="1" si="75"/>
        <v>0</v>
      </c>
      <c r="CM8" s="280">
        <f t="shared" ca="1" si="76"/>
        <v>0</v>
      </c>
      <c r="CN8" s="280">
        <f t="shared" ca="1" si="77"/>
        <v>0</v>
      </c>
      <c r="CO8" s="280">
        <f t="shared" ca="1" si="78"/>
        <v>0</v>
      </c>
      <c r="CP8" s="280">
        <f t="shared" ca="1" si="79"/>
        <v>8311</v>
      </c>
      <c r="CQ8" s="280">
        <f t="shared" ca="1" si="48"/>
        <v>0</v>
      </c>
      <c r="CR8" s="273">
        <f t="shared" ca="1" si="48"/>
        <v>0</v>
      </c>
      <c r="CS8" s="280">
        <f t="shared" ca="1" si="80"/>
        <v>0</v>
      </c>
      <c r="CT8" s="280">
        <f t="shared" ca="1" si="49"/>
        <v>1725</v>
      </c>
      <c r="CU8" s="280">
        <f t="shared" ca="1" si="50"/>
        <v>1720</v>
      </c>
      <c r="CV8" s="280">
        <f t="shared" ca="1" si="51"/>
        <v>169</v>
      </c>
      <c r="CW8" s="280">
        <f t="shared" ca="1" si="81"/>
        <v>1879</v>
      </c>
      <c r="CX8" s="280">
        <f t="shared" ca="1" si="52"/>
        <v>8341</v>
      </c>
      <c r="CY8" s="280">
        <f t="shared" ca="1" si="53"/>
        <v>15803</v>
      </c>
      <c r="CZ8" s="280">
        <f t="shared" ca="1" si="54"/>
        <v>200</v>
      </c>
      <c r="DA8" s="280">
        <f t="shared" ca="1" si="55"/>
        <v>5000</v>
      </c>
      <c r="DB8" s="280">
        <f t="shared" ca="1" si="56"/>
        <v>26765</v>
      </c>
      <c r="DC8" s="280">
        <f t="shared" ca="1" si="57"/>
        <v>0</v>
      </c>
      <c r="DD8" s="280">
        <f t="shared" ca="1" si="58"/>
        <v>6605</v>
      </c>
      <c r="DE8" s="280">
        <f t="shared" ca="1" si="59"/>
        <v>0</v>
      </c>
      <c r="DF8" s="280">
        <f t="shared" ca="1" si="60"/>
        <v>0</v>
      </c>
      <c r="DG8" s="280">
        <f t="shared" ca="1" si="82"/>
        <v>0</v>
      </c>
      <c r="DH8" s="280">
        <f t="shared" ca="1" si="83"/>
        <v>0</v>
      </c>
      <c r="DI8" s="280">
        <f t="shared" ca="1" si="84"/>
        <v>0</v>
      </c>
      <c r="DJ8" s="210">
        <f t="shared" ca="1" si="85"/>
        <v>10204</v>
      </c>
      <c r="DK8" s="210">
        <f t="shared" ca="1" si="86"/>
        <v>68207</v>
      </c>
      <c r="DL8" s="210">
        <f t="shared" ca="1" si="87"/>
        <v>55800</v>
      </c>
      <c r="DM8" s="461">
        <f t="shared" ca="1" si="88"/>
        <v>124007</v>
      </c>
      <c r="DN8" s="463">
        <f t="shared" ca="1" si="89"/>
        <v>124961</v>
      </c>
      <c r="DO8" s="464">
        <f t="shared" ca="1" si="90"/>
        <v>954</v>
      </c>
      <c r="DP8" s="207">
        <f ca="1">DO8/DM8</f>
        <v>7.6931140983976711E-3</v>
      </c>
      <c r="DQ8" s="97"/>
      <c r="DR8" s="463"/>
      <c r="DS8" s="37"/>
    </row>
    <row r="9" spans="1:123">
      <c r="A9" s="87">
        <f t="shared" si="91"/>
        <v>2013</v>
      </c>
      <c r="B9" s="22">
        <f t="shared" ref="B9:M9" si="94">B49+B89</f>
        <v>92038</v>
      </c>
      <c r="C9" s="22">
        <f t="shared" si="94"/>
        <v>64362</v>
      </c>
      <c r="D9" s="22">
        <f t="shared" si="94"/>
        <v>91449</v>
      </c>
      <c r="E9" s="22">
        <f t="shared" si="94"/>
        <v>101134</v>
      </c>
      <c r="F9" s="22">
        <f t="shared" si="94"/>
        <v>124295</v>
      </c>
      <c r="G9" s="22">
        <f t="shared" si="94"/>
        <v>149396</v>
      </c>
      <c r="H9" s="22">
        <f t="shared" si="94"/>
        <v>159221</v>
      </c>
      <c r="I9" s="22">
        <f t="shared" si="94"/>
        <v>161038</v>
      </c>
      <c r="J9" s="22">
        <f t="shared" si="94"/>
        <v>140413</v>
      </c>
      <c r="K9" s="22">
        <f t="shared" si="94"/>
        <v>98842</v>
      </c>
      <c r="L9" s="22">
        <f t="shared" si="94"/>
        <v>69947</v>
      </c>
      <c r="M9" s="22">
        <f t="shared" si="94"/>
        <v>86763</v>
      </c>
      <c r="N9" s="93">
        <f t="shared" si="40"/>
        <v>1338898</v>
      </c>
      <c r="O9" s="142"/>
      <c r="P9" s="91">
        <f t="shared" si="41"/>
        <v>2013</v>
      </c>
      <c r="Q9" s="22">
        <f t="shared" ref="Q9:AB9" si="95">Q49+Q89</f>
        <v>72858</v>
      </c>
      <c r="R9" s="22">
        <f t="shared" si="95"/>
        <v>91445</v>
      </c>
      <c r="S9" s="22">
        <f t="shared" si="95"/>
        <v>63471</v>
      </c>
      <c r="T9" s="22">
        <f t="shared" si="95"/>
        <v>91107</v>
      </c>
      <c r="U9" s="22">
        <f t="shared" si="95"/>
        <v>102795</v>
      </c>
      <c r="V9" s="22">
        <f t="shared" si="95"/>
        <v>121538</v>
      </c>
      <c r="W9" s="22">
        <f t="shared" si="95"/>
        <v>148784</v>
      </c>
      <c r="X9" s="22">
        <f t="shared" si="95"/>
        <v>157678</v>
      </c>
      <c r="Y9" s="22">
        <f t="shared" si="95"/>
        <v>160653</v>
      </c>
      <c r="Z9" s="22">
        <f t="shared" si="95"/>
        <v>141365</v>
      </c>
      <c r="AA9" s="22">
        <f t="shared" si="95"/>
        <v>96879</v>
      </c>
      <c r="AB9" s="22">
        <f t="shared" si="95"/>
        <v>71536</v>
      </c>
      <c r="AC9" s="13">
        <f>SUM(Q9:AB9)</f>
        <v>1320109</v>
      </c>
      <c r="AI9" s="79" t="s">
        <v>42</v>
      </c>
      <c r="AJ9" s="65">
        <f t="shared" si="65"/>
        <v>2012</v>
      </c>
      <c r="AK9" s="192">
        <v>4</v>
      </c>
      <c r="AL9" s="190">
        <f t="shared" ca="1" si="43"/>
        <v>0</v>
      </c>
      <c r="AM9" s="190">
        <f t="shared" ca="1" si="43"/>
        <v>1372</v>
      </c>
      <c r="AN9" s="190">
        <f t="shared" ca="1" si="43"/>
        <v>18</v>
      </c>
      <c r="AO9" s="190">
        <f t="shared" ca="1" si="43"/>
        <v>0</v>
      </c>
      <c r="AP9" s="190">
        <f t="shared" ca="1" si="43"/>
        <v>46100</v>
      </c>
      <c r="AQ9" s="190">
        <f t="shared" ca="1" si="43"/>
        <v>0</v>
      </c>
      <c r="AR9" s="190">
        <f t="shared" ca="1" si="43"/>
        <v>0</v>
      </c>
      <c r="AS9" s="190">
        <f t="shared" ca="1" si="43"/>
        <v>0</v>
      </c>
      <c r="AT9" s="190">
        <f t="shared" ca="1" si="43"/>
        <v>0</v>
      </c>
      <c r="AU9" s="190">
        <f t="shared" ca="1" si="43"/>
        <v>0</v>
      </c>
      <c r="AV9" s="190">
        <f t="shared" ca="1" si="44"/>
        <v>0</v>
      </c>
      <c r="AW9" s="190">
        <f t="shared" ca="1" si="44"/>
        <v>8400</v>
      </c>
      <c r="AX9" s="573">
        <f t="shared" ca="1" si="44"/>
        <v>0</v>
      </c>
      <c r="AY9" s="123">
        <f t="shared" ca="1" si="44"/>
        <v>0</v>
      </c>
      <c r="AZ9" s="543">
        <f t="shared" ca="1" si="44"/>
        <v>621</v>
      </c>
      <c r="BA9" s="190">
        <f t="shared" ca="1" si="44"/>
        <v>1725</v>
      </c>
      <c r="BB9" s="190">
        <f t="shared" ca="1" si="44"/>
        <v>1720</v>
      </c>
      <c r="BC9" s="190">
        <f t="shared" ca="1" si="44"/>
        <v>169</v>
      </c>
      <c r="BD9" s="190">
        <f t="shared" ca="1" si="44"/>
        <v>2017</v>
      </c>
      <c r="BE9" s="190">
        <f t="shared" ca="1" si="44"/>
        <v>8341</v>
      </c>
      <c r="BF9" s="190">
        <f t="shared" ca="1" si="45"/>
        <v>15803</v>
      </c>
      <c r="BG9" s="190">
        <f t="shared" ca="1" si="45"/>
        <v>200</v>
      </c>
      <c r="BH9" s="190">
        <f t="shared" ca="1" si="45"/>
        <v>5000</v>
      </c>
      <c r="BI9" s="190">
        <f t="shared" ca="1" si="45"/>
        <v>26765</v>
      </c>
      <c r="BJ9" s="190">
        <f t="shared" ca="1" si="45"/>
        <v>0</v>
      </c>
      <c r="BK9" s="190">
        <f t="shared" ca="1" si="45"/>
        <v>6605</v>
      </c>
      <c r="BL9" s="190">
        <f t="shared" ca="1" si="45"/>
        <v>0</v>
      </c>
      <c r="BM9" s="190">
        <f t="shared" ca="1" si="45"/>
        <v>0</v>
      </c>
      <c r="BN9" s="190">
        <f t="shared" ca="1" si="45"/>
        <v>0</v>
      </c>
      <c r="BO9" s="190">
        <f t="shared" ca="1" si="45"/>
        <v>0</v>
      </c>
      <c r="BP9" s="190">
        <f t="shared" ca="1" si="45"/>
        <v>0</v>
      </c>
      <c r="BQ9" s="190">
        <f t="shared" ca="1" si="45"/>
        <v>10963</v>
      </c>
      <c r="BR9" s="190">
        <f t="shared" ca="1" si="45"/>
        <v>68966</v>
      </c>
      <c r="BS9" s="190">
        <f t="shared" ca="1" si="45"/>
        <v>55890</v>
      </c>
      <c r="BT9" s="190">
        <f t="shared" ca="1" si="45"/>
        <v>124856</v>
      </c>
      <c r="BU9" s="190">
        <f t="shared" ca="1" si="46"/>
        <v>113452</v>
      </c>
      <c r="BV9" s="191" t="s">
        <v>61</v>
      </c>
      <c r="BW9" s="65">
        <f t="shared" ca="1" si="66"/>
        <v>124856</v>
      </c>
      <c r="BX9" s="634">
        <f t="shared" ca="1" si="67"/>
        <v>0</v>
      </c>
      <c r="BY9" s="123"/>
      <c r="BZ9" s="13"/>
      <c r="CA9" s="130"/>
      <c r="CB9" s="79" t="s">
        <v>61</v>
      </c>
      <c r="CC9" s="196">
        <f t="shared" si="68"/>
        <v>2012</v>
      </c>
      <c r="CD9" s="194">
        <f t="shared" si="69"/>
        <v>4</v>
      </c>
      <c r="CE9" s="280">
        <f t="shared" ca="1" si="70"/>
        <v>0</v>
      </c>
      <c r="CF9" s="280">
        <f t="shared" ca="1" si="71"/>
        <v>1940</v>
      </c>
      <c r="CG9" s="280">
        <f t="shared" ca="1" si="72"/>
        <v>8</v>
      </c>
      <c r="CH9" s="280">
        <f t="shared" ca="1" si="71"/>
        <v>0</v>
      </c>
      <c r="CI9" s="280">
        <f t="shared" ca="1" si="73"/>
        <v>38200</v>
      </c>
      <c r="CJ9" s="280">
        <f t="shared" ca="1" si="74"/>
        <v>0</v>
      </c>
      <c r="CK9" s="280">
        <f t="shared" ca="1" si="74"/>
        <v>0</v>
      </c>
      <c r="CL9" s="280">
        <f t="shared" ca="1" si="75"/>
        <v>0</v>
      </c>
      <c r="CM9" s="280">
        <f t="shared" ca="1" si="76"/>
        <v>0</v>
      </c>
      <c r="CN9" s="280">
        <f t="shared" ca="1" si="77"/>
        <v>0</v>
      </c>
      <c r="CO9" s="280">
        <f t="shared" ca="1" si="78"/>
        <v>0</v>
      </c>
      <c r="CP9" s="280">
        <f t="shared" ca="1" si="79"/>
        <v>6098</v>
      </c>
      <c r="CQ9" s="280">
        <f t="shared" ca="1" si="48"/>
        <v>0</v>
      </c>
      <c r="CR9" s="273">
        <f t="shared" ca="1" si="48"/>
        <v>0</v>
      </c>
      <c r="CS9" s="280">
        <f t="shared" ca="1" si="80"/>
        <v>0</v>
      </c>
      <c r="CT9" s="280">
        <f t="shared" ca="1" si="49"/>
        <v>1745</v>
      </c>
      <c r="CU9" s="280">
        <f t="shared" ca="1" si="50"/>
        <v>2019</v>
      </c>
      <c r="CV9" s="280">
        <f t="shared" ca="1" si="51"/>
        <v>150</v>
      </c>
      <c r="CW9" s="280">
        <f t="shared" ca="1" si="81"/>
        <v>1824</v>
      </c>
      <c r="CX9" s="280">
        <f t="shared" ca="1" si="52"/>
        <v>8072</v>
      </c>
      <c r="CY9" s="280">
        <f t="shared" ca="1" si="53"/>
        <v>11947</v>
      </c>
      <c r="CZ9" s="280">
        <f t="shared" ca="1" si="54"/>
        <v>445</v>
      </c>
      <c r="DA9" s="280">
        <f t="shared" ca="1" si="55"/>
        <v>6912</v>
      </c>
      <c r="DB9" s="280">
        <f t="shared" ca="1" si="56"/>
        <v>26410</v>
      </c>
      <c r="DC9" s="280">
        <f t="shared" ca="1" si="57"/>
        <v>0</v>
      </c>
      <c r="DD9" s="280">
        <f t="shared" ca="1" si="58"/>
        <v>6779</v>
      </c>
      <c r="DE9" s="280">
        <f t="shared" ca="1" si="59"/>
        <v>0</v>
      </c>
      <c r="DF9" s="280">
        <f t="shared" ca="1" si="60"/>
        <v>0</v>
      </c>
      <c r="DG9" s="280">
        <f t="shared" ca="1" si="82"/>
        <v>0</v>
      </c>
      <c r="DH9" s="280">
        <f t="shared" ca="1" si="83"/>
        <v>0</v>
      </c>
      <c r="DI9" s="280">
        <f t="shared" ca="1" si="84"/>
        <v>0</v>
      </c>
      <c r="DJ9" s="210">
        <f t="shared" ca="1" si="85"/>
        <v>10622</v>
      </c>
      <c r="DK9" s="210">
        <f t="shared" ca="1" si="86"/>
        <v>66303</v>
      </c>
      <c r="DL9" s="210">
        <f t="shared" ca="1" si="87"/>
        <v>46246</v>
      </c>
      <c r="DM9" s="461">
        <f t="shared" ca="1" si="88"/>
        <v>112549</v>
      </c>
      <c r="DN9" s="463">
        <f t="shared" ca="1" si="89"/>
        <v>113452</v>
      </c>
      <c r="DO9" s="464">
        <f t="shared" ca="1" si="90"/>
        <v>903</v>
      </c>
      <c r="DP9" s="207">
        <f ca="1">DO9/DM9</f>
        <v>8.0231721294724972E-3</v>
      </c>
      <c r="DQ9" s="97"/>
      <c r="DR9" s="463"/>
      <c r="DS9" s="37"/>
    </row>
    <row r="10" spans="1:123">
      <c r="A10" s="87">
        <f t="shared" si="91"/>
        <v>2014</v>
      </c>
      <c r="B10" s="22">
        <f t="shared" ref="B10:M10" si="96">B50+B90</f>
        <v>60294</v>
      </c>
      <c r="C10" s="22">
        <f t="shared" si="96"/>
        <v>39118</v>
      </c>
      <c r="D10" s="22">
        <f t="shared" si="96"/>
        <v>55997</v>
      </c>
      <c r="E10" s="22">
        <f t="shared" si="96"/>
        <v>70749</v>
      </c>
      <c r="F10" s="22">
        <f t="shared" si="96"/>
        <v>87977</v>
      </c>
      <c r="G10" s="22">
        <f t="shared" si="96"/>
        <v>96689</v>
      </c>
      <c r="H10" s="22">
        <f t="shared" si="96"/>
        <v>106723</v>
      </c>
      <c r="I10" s="22">
        <f t="shared" si="96"/>
        <v>111889</v>
      </c>
      <c r="J10" s="22">
        <f t="shared" si="96"/>
        <v>98981</v>
      </c>
      <c r="K10" s="22">
        <f t="shared" si="96"/>
        <v>73027</v>
      </c>
      <c r="L10" s="22">
        <f t="shared" si="96"/>
        <v>43565</v>
      </c>
      <c r="M10" s="22">
        <f t="shared" si="96"/>
        <v>60943</v>
      </c>
      <c r="N10" s="93">
        <f t="shared" si="40"/>
        <v>905952</v>
      </c>
      <c r="O10" s="143"/>
      <c r="P10" s="91">
        <f t="shared" si="41"/>
        <v>2014</v>
      </c>
      <c r="Q10" s="22">
        <f t="shared" ref="Q10:AB10" si="97">Q50+Q90</f>
        <v>84644</v>
      </c>
      <c r="R10" s="22">
        <f t="shared" si="97"/>
        <v>67689</v>
      </c>
      <c r="S10" s="22">
        <f t="shared" si="97"/>
        <v>39350</v>
      </c>
      <c r="T10" s="22">
        <f t="shared" si="97"/>
        <v>55929</v>
      </c>
      <c r="U10" s="22">
        <f t="shared" si="97"/>
        <v>70637</v>
      </c>
      <c r="V10" s="22">
        <f t="shared" si="97"/>
        <v>85941</v>
      </c>
      <c r="W10" s="22">
        <f t="shared" si="97"/>
        <v>96116</v>
      </c>
      <c r="X10" s="22">
        <f t="shared" si="97"/>
        <v>106757</v>
      </c>
      <c r="Y10" s="22">
        <f t="shared" si="97"/>
        <v>111387</v>
      </c>
      <c r="Z10" s="22">
        <f t="shared" si="97"/>
        <v>99232</v>
      </c>
      <c r="AA10" s="22">
        <f t="shared" si="97"/>
        <v>72955</v>
      </c>
      <c r="AB10" s="22">
        <f t="shared" si="97"/>
        <v>44966</v>
      </c>
      <c r="AC10" s="13">
        <f t="shared" si="42"/>
        <v>935603</v>
      </c>
      <c r="AI10" s="79" t="s">
        <v>43</v>
      </c>
      <c r="AJ10" s="65">
        <f t="shared" si="65"/>
        <v>2012</v>
      </c>
      <c r="AK10" s="192">
        <v>5</v>
      </c>
      <c r="AL10" s="190">
        <f t="shared" ca="1" si="43"/>
        <v>0</v>
      </c>
      <c r="AM10" s="190">
        <f t="shared" ca="1" si="43"/>
        <v>1940</v>
      </c>
      <c r="AN10" s="190">
        <f t="shared" ca="1" si="43"/>
        <v>17</v>
      </c>
      <c r="AO10" s="190">
        <f t="shared" ca="1" si="43"/>
        <v>0</v>
      </c>
      <c r="AP10" s="190">
        <f t="shared" ca="1" si="43"/>
        <v>38200</v>
      </c>
      <c r="AQ10" s="190">
        <f t="shared" ca="1" si="43"/>
        <v>0</v>
      </c>
      <c r="AR10" s="190">
        <f t="shared" ca="1" si="43"/>
        <v>0</v>
      </c>
      <c r="AS10" s="190">
        <f t="shared" ca="1" si="43"/>
        <v>0</v>
      </c>
      <c r="AT10" s="190">
        <f t="shared" ca="1" si="43"/>
        <v>0</v>
      </c>
      <c r="AU10" s="190">
        <f t="shared" ca="1" si="43"/>
        <v>0</v>
      </c>
      <c r="AV10" s="190">
        <f t="shared" ca="1" si="44"/>
        <v>0</v>
      </c>
      <c r="AW10" s="190">
        <f t="shared" ca="1" si="44"/>
        <v>8311</v>
      </c>
      <c r="AX10" s="573">
        <f t="shared" ca="1" si="44"/>
        <v>0</v>
      </c>
      <c r="AY10" s="123">
        <f t="shared" ca="1" si="44"/>
        <v>0</v>
      </c>
      <c r="AZ10" s="543">
        <f t="shared" ca="1" si="44"/>
        <v>0</v>
      </c>
      <c r="BA10" s="190">
        <f t="shared" ca="1" si="44"/>
        <v>1745</v>
      </c>
      <c r="BB10" s="190">
        <f t="shared" ca="1" si="44"/>
        <v>2019</v>
      </c>
      <c r="BC10" s="190">
        <f t="shared" ca="1" si="44"/>
        <v>150</v>
      </c>
      <c r="BD10" s="190">
        <f t="shared" ca="1" si="44"/>
        <v>1879</v>
      </c>
      <c r="BE10" s="190">
        <f t="shared" ca="1" si="44"/>
        <v>8072</v>
      </c>
      <c r="BF10" s="190">
        <f t="shared" ca="1" si="45"/>
        <v>11947</v>
      </c>
      <c r="BG10" s="190">
        <f t="shared" ca="1" si="45"/>
        <v>445</v>
      </c>
      <c r="BH10" s="190">
        <f t="shared" ca="1" si="45"/>
        <v>6912</v>
      </c>
      <c r="BI10" s="190">
        <f t="shared" ca="1" si="45"/>
        <v>26410</v>
      </c>
      <c r="BJ10" s="190">
        <f t="shared" ca="1" si="45"/>
        <v>0</v>
      </c>
      <c r="BK10" s="190">
        <f t="shared" ca="1" si="45"/>
        <v>6779</v>
      </c>
      <c r="BL10" s="190">
        <f t="shared" ca="1" si="45"/>
        <v>0</v>
      </c>
      <c r="BM10" s="190">
        <f t="shared" ca="1" si="45"/>
        <v>0</v>
      </c>
      <c r="BN10" s="190">
        <f t="shared" ca="1" si="45"/>
        <v>0</v>
      </c>
      <c r="BO10" s="190">
        <f t="shared" ca="1" si="45"/>
        <v>0</v>
      </c>
      <c r="BP10" s="190">
        <f t="shared" ca="1" si="45"/>
        <v>0</v>
      </c>
      <c r="BQ10" s="190">
        <f t="shared" ca="1" si="45"/>
        <v>10677</v>
      </c>
      <c r="BR10" s="190">
        <f t="shared" ca="1" si="45"/>
        <v>66358</v>
      </c>
      <c r="BS10" s="190">
        <f t="shared" ca="1" si="45"/>
        <v>48468</v>
      </c>
      <c r="BT10" s="190">
        <f t="shared" ca="1" si="45"/>
        <v>114826</v>
      </c>
      <c r="BU10" s="190">
        <f t="shared" ca="1" si="46"/>
        <v>126954</v>
      </c>
      <c r="BV10" s="191" t="s">
        <v>62</v>
      </c>
      <c r="BW10" s="65">
        <f t="shared" ca="1" si="66"/>
        <v>114826</v>
      </c>
      <c r="BX10" s="634">
        <f t="shared" ca="1" si="67"/>
        <v>0</v>
      </c>
      <c r="BY10" s="123"/>
      <c r="BZ10" s="13"/>
      <c r="CA10" s="130"/>
      <c r="CB10" s="79" t="s">
        <v>62</v>
      </c>
      <c r="CC10" s="196">
        <f t="shared" si="68"/>
        <v>2012</v>
      </c>
      <c r="CD10" s="194">
        <f t="shared" si="69"/>
        <v>5</v>
      </c>
      <c r="CE10" s="280">
        <f t="shared" ca="1" si="70"/>
        <v>0</v>
      </c>
      <c r="CF10" s="280">
        <f t="shared" ca="1" si="71"/>
        <v>4583</v>
      </c>
      <c r="CG10" s="280">
        <f t="shared" ca="1" si="72"/>
        <v>8</v>
      </c>
      <c r="CH10" s="280">
        <f t="shared" ca="1" si="71"/>
        <v>0</v>
      </c>
      <c r="CI10" s="280">
        <f t="shared" ca="1" si="73"/>
        <v>33480</v>
      </c>
      <c r="CJ10" s="280">
        <f t="shared" ca="1" si="74"/>
        <v>5290</v>
      </c>
      <c r="CK10" s="280">
        <f t="shared" ca="1" si="74"/>
        <v>0</v>
      </c>
      <c r="CL10" s="280">
        <f t="shared" ca="1" si="75"/>
        <v>0</v>
      </c>
      <c r="CM10" s="280">
        <f t="shared" ca="1" si="76"/>
        <v>0</v>
      </c>
      <c r="CN10" s="280">
        <f t="shared" ca="1" si="77"/>
        <v>0</v>
      </c>
      <c r="CO10" s="280">
        <f t="shared" ca="1" si="78"/>
        <v>0</v>
      </c>
      <c r="CP10" s="280">
        <f t="shared" ca="1" si="79"/>
        <v>6388</v>
      </c>
      <c r="CQ10" s="280">
        <f t="shared" ca="1" si="48"/>
        <v>0</v>
      </c>
      <c r="CR10" s="273">
        <f t="shared" ca="1" si="48"/>
        <v>0</v>
      </c>
      <c r="CS10" s="280">
        <f t="shared" ca="1" si="80"/>
        <v>1935</v>
      </c>
      <c r="CT10" s="280">
        <f t="shared" ca="1" si="49"/>
        <v>2577</v>
      </c>
      <c r="CU10" s="280">
        <f t="shared" ca="1" si="50"/>
        <v>2618</v>
      </c>
      <c r="CV10" s="280">
        <f t="shared" ca="1" si="51"/>
        <v>723</v>
      </c>
      <c r="CW10" s="280">
        <f t="shared" ca="1" si="81"/>
        <v>2090</v>
      </c>
      <c r="CX10" s="280">
        <f t="shared" ca="1" si="52"/>
        <v>8007</v>
      </c>
      <c r="CY10" s="280">
        <f t="shared" ca="1" si="53"/>
        <v>13541</v>
      </c>
      <c r="CZ10" s="280">
        <f t="shared" ca="1" si="54"/>
        <v>839</v>
      </c>
      <c r="DA10" s="280">
        <f t="shared" ca="1" si="55"/>
        <v>7678</v>
      </c>
      <c r="DB10" s="280">
        <f t="shared" ca="1" si="56"/>
        <v>28515</v>
      </c>
      <c r="DC10" s="280">
        <f t="shared" ca="1" si="57"/>
        <v>0</v>
      </c>
      <c r="DD10" s="280">
        <f t="shared" ca="1" si="58"/>
        <v>7670</v>
      </c>
      <c r="DE10" s="280">
        <f t="shared" ca="1" si="59"/>
        <v>0</v>
      </c>
      <c r="DF10" s="280">
        <f t="shared" ca="1" si="60"/>
        <v>0</v>
      </c>
      <c r="DG10" s="280">
        <f t="shared" ca="1" si="82"/>
        <v>0</v>
      </c>
      <c r="DH10" s="280">
        <f t="shared" ca="1" si="83"/>
        <v>0</v>
      </c>
      <c r="DI10" s="280">
        <f t="shared" ca="1" si="84"/>
        <v>0</v>
      </c>
      <c r="DJ10" s="210">
        <f t="shared" ca="1" si="85"/>
        <v>14313</v>
      </c>
      <c r="DK10" s="210">
        <f t="shared" ca="1" si="86"/>
        <v>76193</v>
      </c>
      <c r="DL10" s="210">
        <f t="shared" ca="1" si="87"/>
        <v>49749</v>
      </c>
      <c r="DM10" s="461">
        <f t="shared" ca="1" si="88"/>
        <v>125942</v>
      </c>
      <c r="DN10" s="463">
        <f t="shared" ca="1" si="89"/>
        <v>126954</v>
      </c>
      <c r="DO10" s="464">
        <f t="shared" ca="1" si="90"/>
        <v>1012</v>
      </c>
      <c r="DP10" s="207">
        <f t="shared" ref="DP10:DP73" ca="1" si="98">DO10/DM10</f>
        <v>8.0354448873290879E-3</v>
      </c>
      <c r="DQ10" s="97"/>
      <c r="DR10" s="463"/>
      <c r="DS10" s="37"/>
    </row>
    <row r="11" spans="1:123">
      <c r="A11" s="87">
        <f t="shared" si="91"/>
        <v>2015</v>
      </c>
      <c r="B11" s="22">
        <f t="shared" ref="B11:M11" si="99">B51+B91</f>
        <v>66500</v>
      </c>
      <c r="C11" s="22">
        <f t="shared" si="99"/>
        <v>49062</v>
      </c>
      <c r="D11" s="22">
        <f t="shared" si="99"/>
        <v>64885</v>
      </c>
      <c r="E11" s="22">
        <f t="shared" si="99"/>
        <v>76592</v>
      </c>
      <c r="F11" s="22">
        <f t="shared" si="99"/>
        <v>94100</v>
      </c>
      <c r="G11" s="22">
        <f t="shared" si="99"/>
        <v>102648</v>
      </c>
      <c r="H11" s="22">
        <f t="shared" si="99"/>
        <v>112491</v>
      </c>
      <c r="I11" s="22">
        <f t="shared" si="99"/>
        <v>117641</v>
      </c>
      <c r="J11" s="22">
        <f t="shared" si="99"/>
        <v>104212</v>
      </c>
      <c r="K11" s="22">
        <f t="shared" si="99"/>
        <v>78373</v>
      </c>
      <c r="L11" s="22">
        <f t="shared" si="99"/>
        <v>48717</v>
      </c>
      <c r="M11" s="22">
        <f t="shared" si="99"/>
        <v>66702</v>
      </c>
      <c r="N11" s="93">
        <f t="shared" si="40"/>
        <v>981923</v>
      </c>
      <c r="O11" s="142"/>
      <c r="P11" s="91">
        <f t="shared" si="41"/>
        <v>2015</v>
      </c>
      <c r="Q11" s="22">
        <f t="shared" ref="Q11:AB11" si="100">Q51+Q91</f>
        <v>59888</v>
      </c>
      <c r="R11" s="22">
        <f t="shared" si="100"/>
        <v>66866</v>
      </c>
      <c r="S11" s="22">
        <f t="shared" si="100"/>
        <v>49287</v>
      </c>
      <c r="T11" s="22">
        <f t="shared" si="100"/>
        <v>64848</v>
      </c>
      <c r="U11" s="22">
        <f t="shared" si="100"/>
        <v>76474</v>
      </c>
      <c r="V11" s="22">
        <f t="shared" si="100"/>
        <v>92024</v>
      </c>
      <c r="W11" s="22">
        <f t="shared" si="100"/>
        <v>102031</v>
      </c>
      <c r="X11" s="22">
        <f t="shared" si="100"/>
        <v>112559</v>
      </c>
      <c r="Y11" s="22">
        <f t="shared" si="100"/>
        <v>117136</v>
      </c>
      <c r="Z11" s="22">
        <f t="shared" si="100"/>
        <v>104385</v>
      </c>
      <c r="AA11" s="22">
        <f t="shared" si="100"/>
        <v>78368</v>
      </c>
      <c r="AB11" s="22">
        <f t="shared" si="100"/>
        <v>50115</v>
      </c>
      <c r="AC11" s="13">
        <f t="shared" si="42"/>
        <v>973981</v>
      </c>
      <c r="AE11" s="99"/>
      <c r="AI11" s="79" t="s">
        <v>44</v>
      </c>
      <c r="AJ11" s="65">
        <f t="shared" si="65"/>
        <v>2012</v>
      </c>
      <c r="AK11" s="192">
        <v>6</v>
      </c>
      <c r="AL11" s="190">
        <f t="shared" ca="1" si="43"/>
        <v>0</v>
      </c>
      <c r="AM11" s="190">
        <f t="shared" ca="1" si="43"/>
        <v>4583</v>
      </c>
      <c r="AN11" s="190">
        <f t="shared" ca="1" si="43"/>
        <v>8</v>
      </c>
      <c r="AO11" s="190">
        <f t="shared" ca="1" si="43"/>
        <v>0</v>
      </c>
      <c r="AP11" s="190">
        <f t="shared" ca="1" si="43"/>
        <v>33480</v>
      </c>
      <c r="AQ11" s="190">
        <f t="shared" ca="1" si="43"/>
        <v>5290</v>
      </c>
      <c r="AR11" s="190">
        <f t="shared" ca="1" si="43"/>
        <v>0</v>
      </c>
      <c r="AS11" s="190">
        <f t="shared" ca="1" si="43"/>
        <v>0</v>
      </c>
      <c r="AT11" s="190">
        <f t="shared" ca="1" si="43"/>
        <v>0</v>
      </c>
      <c r="AU11" s="190">
        <f t="shared" ca="1" si="43"/>
        <v>0</v>
      </c>
      <c r="AV11" s="190">
        <f t="shared" ca="1" si="44"/>
        <v>0</v>
      </c>
      <c r="AW11" s="190">
        <f t="shared" ca="1" si="44"/>
        <v>6098</v>
      </c>
      <c r="AX11" s="573">
        <f t="shared" ca="1" si="44"/>
        <v>0</v>
      </c>
      <c r="AY11" s="123">
        <f t="shared" ca="1" si="44"/>
        <v>0</v>
      </c>
      <c r="AZ11" s="543">
        <f t="shared" ca="1" si="44"/>
        <v>0</v>
      </c>
      <c r="BA11" s="190">
        <f t="shared" ca="1" si="44"/>
        <v>2577</v>
      </c>
      <c r="BB11" s="190">
        <f t="shared" ca="1" si="44"/>
        <v>2618</v>
      </c>
      <c r="BC11" s="190">
        <f t="shared" ca="1" si="44"/>
        <v>723</v>
      </c>
      <c r="BD11" s="190">
        <f t="shared" ca="1" si="44"/>
        <v>1824</v>
      </c>
      <c r="BE11" s="190">
        <f t="shared" ca="1" si="44"/>
        <v>8007</v>
      </c>
      <c r="BF11" s="190">
        <f t="shared" ca="1" si="45"/>
        <v>13541</v>
      </c>
      <c r="BG11" s="190">
        <f t="shared" ca="1" si="45"/>
        <v>839</v>
      </c>
      <c r="BH11" s="190">
        <f t="shared" ca="1" si="45"/>
        <v>7678</v>
      </c>
      <c r="BI11" s="190">
        <f t="shared" ca="1" si="45"/>
        <v>28515</v>
      </c>
      <c r="BJ11" s="190">
        <f t="shared" ca="1" si="45"/>
        <v>0</v>
      </c>
      <c r="BK11" s="190">
        <f t="shared" ca="1" si="45"/>
        <v>7670</v>
      </c>
      <c r="BL11" s="190">
        <f t="shared" ca="1" si="45"/>
        <v>0</v>
      </c>
      <c r="BM11" s="190">
        <f t="shared" ca="1" si="45"/>
        <v>0</v>
      </c>
      <c r="BN11" s="190">
        <f t="shared" ca="1" si="45"/>
        <v>0</v>
      </c>
      <c r="BO11" s="190">
        <f t="shared" ca="1" si="45"/>
        <v>0</v>
      </c>
      <c r="BP11" s="190">
        <f t="shared" ca="1" si="45"/>
        <v>0</v>
      </c>
      <c r="BQ11" s="190">
        <f t="shared" ca="1" si="45"/>
        <v>12112</v>
      </c>
      <c r="BR11" s="190">
        <f t="shared" ca="1" si="45"/>
        <v>73992</v>
      </c>
      <c r="BS11" s="190">
        <f t="shared" ca="1" si="45"/>
        <v>49459</v>
      </c>
      <c r="BT11" s="190">
        <f t="shared" ca="1" si="45"/>
        <v>123451</v>
      </c>
      <c r="BU11" s="190">
        <f t="shared" ca="1" si="46"/>
        <v>153051</v>
      </c>
      <c r="BV11" s="191" t="s">
        <v>63</v>
      </c>
      <c r="BW11" s="65">
        <f t="shared" ca="1" si="66"/>
        <v>123451</v>
      </c>
      <c r="BX11" s="634">
        <f t="shared" ca="1" si="67"/>
        <v>0</v>
      </c>
      <c r="BY11" s="123"/>
      <c r="BZ11" s="13"/>
      <c r="CA11" s="130"/>
      <c r="CB11" s="79" t="s">
        <v>63</v>
      </c>
      <c r="CC11" s="196">
        <f t="shared" si="68"/>
        <v>2012</v>
      </c>
      <c r="CD11" s="194">
        <f t="shared" si="69"/>
        <v>6</v>
      </c>
      <c r="CE11" s="280">
        <f t="shared" ca="1" si="70"/>
        <v>0</v>
      </c>
      <c r="CF11" s="280">
        <f t="shared" ca="1" si="71"/>
        <v>7111</v>
      </c>
      <c r="CG11" s="280">
        <f t="shared" ca="1" si="72"/>
        <v>8</v>
      </c>
      <c r="CH11" s="280">
        <f t="shared" ca="1" si="71"/>
        <v>0</v>
      </c>
      <c r="CI11" s="280">
        <f t="shared" ca="1" si="73"/>
        <v>48600</v>
      </c>
      <c r="CJ11" s="280">
        <f t="shared" ca="1" si="74"/>
        <v>11518</v>
      </c>
      <c r="CK11" s="280">
        <f t="shared" ca="1" si="74"/>
        <v>0</v>
      </c>
      <c r="CL11" s="280">
        <f t="shared" ca="1" si="75"/>
        <v>0</v>
      </c>
      <c r="CM11" s="280">
        <f t="shared" ca="1" si="76"/>
        <v>0</v>
      </c>
      <c r="CN11" s="280">
        <f t="shared" ca="1" si="77"/>
        <v>0</v>
      </c>
      <c r="CO11" s="280">
        <f t="shared" ca="1" si="78"/>
        <v>0</v>
      </c>
      <c r="CP11" s="280">
        <f t="shared" ca="1" si="79"/>
        <v>5984</v>
      </c>
      <c r="CQ11" s="280">
        <f t="shared" ca="1" si="48"/>
        <v>0</v>
      </c>
      <c r="CR11" s="273">
        <f t="shared" ca="1" si="48"/>
        <v>0</v>
      </c>
      <c r="CS11" s="280">
        <f t="shared" ca="1" si="80"/>
        <v>2247</v>
      </c>
      <c r="CT11" s="280">
        <f t="shared" ca="1" si="49"/>
        <v>3741</v>
      </c>
      <c r="CU11" s="280">
        <f t="shared" ca="1" si="50"/>
        <v>2818</v>
      </c>
      <c r="CV11" s="280">
        <f t="shared" ca="1" si="51"/>
        <v>823</v>
      </c>
      <c r="CW11" s="280">
        <f t="shared" ca="1" si="81"/>
        <v>2166</v>
      </c>
      <c r="CX11" s="280">
        <f t="shared" ca="1" si="52"/>
        <v>7749</v>
      </c>
      <c r="CY11" s="280">
        <f t="shared" ca="1" si="53"/>
        <v>13608</v>
      </c>
      <c r="CZ11" s="280">
        <f t="shared" ca="1" si="54"/>
        <v>1624</v>
      </c>
      <c r="DA11" s="280">
        <f t="shared" ca="1" si="55"/>
        <v>7603</v>
      </c>
      <c r="DB11" s="280">
        <f t="shared" ca="1" si="56"/>
        <v>28174</v>
      </c>
      <c r="DC11" s="280">
        <f t="shared" ca="1" si="57"/>
        <v>0</v>
      </c>
      <c r="DD11" s="280">
        <f t="shared" ca="1" si="58"/>
        <v>8252</v>
      </c>
      <c r="DE11" s="280">
        <f t="shared" ca="1" si="59"/>
        <v>0</v>
      </c>
      <c r="DF11" s="280">
        <f t="shared" ca="1" si="60"/>
        <v>0</v>
      </c>
      <c r="DG11" s="280">
        <f t="shared" ca="1" si="82"/>
        <v>0</v>
      </c>
      <c r="DH11" s="280">
        <f t="shared" ca="1" si="83"/>
        <v>0</v>
      </c>
      <c r="DI11" s="280">
        <f t="shared" ca="1" si="84"/>
        <v>0</v>
      </c>
      <c r="DJ11" s="210">
        <f t="shared" ca="1" si="85"/>
        <v>15483</v>
      </c>
      <c r="DK11" s="210">
        <f t="shared" ca="1" si="86"/>
        <v>78805</v>
      </c>
      <c r="DL11" s="210">
        <f t="shared" ca="1" si="87"/>
        <v>73221</v>
      </c>
      <c r="DM11" s="461">
        <f t="shared" ca="1" si="88"/>
        <v>152026</v>
      </c>
      <c r="DN11" s="463">
        <f t="shared" ca="1" si="89"/>
        <v>153051</v>
      </c>
      <c r="DO11" s="464">
        <f t="shared" ca="1" si="90"/>
        <v>1025</v>
      </c>
      <c r="DP11" s="207">
        <f t="shared" ca="1" si="98"/>
        <v>6.742267769986713E-3</v>
      </c>
      <c r="DQ11" s="97"/>
      <c r="DR11" s="463"/>
      <c r="DS11" s="37"/>
    </row>
    <row r="12" spans="1:123">
      <c r="A12" s="87">
        <f t="shared" si="91"/>
        <v>2016</v>
      </c>
      <c r="B12" s="22">
        <f t="shared" ref="B12:M12" si="101">B52+B92</f>
        <v>71903</v>
      </c>
      <c r="C12" s="22">
        <f t="shared" si="101"/>
        <v>51254</v>
      </c>
      <c r="D12" s="22">
        <f t="shared" si="101"/>
        <v>65393</v>
      </c>
      <c r="E12" s="22">
        <f t="shared" si="101"/>
        <v>77070</v>
      </c>
      <c r="F12" s="22">
        <f t="shared" si="101"/>
        <v>94642</v>
      </c>
      <c r="G12" s="22">
        <f t="shared" si="101"/>
        <v>110255</v>
      </c>
      <c r="H12" s="22">
        <f t="shared" si="101"/>
        <v>117757</v>
      </c>
      <c r="I12" s="22">
        <f t="shared" si="101"/>
        <v>115238</v>
      </c>
      <c r="J12" s="22">
        <f t="shared" si="101"/>
        <v>104993</v>
      </c>
      <c r="K12" s="22">
        <f t="shared" si="101"/>
        <v>90658</v>
      </c>
      <c r="L12" s="22">
        <f t="shared" si="101"/>
        <v>60527</v>
      </c>
      <c r="M12" s="22">
        <f t="shared" si="101"/>
        <v>85204</v>
      </c>
      <c r="N12" s="93">
        <f t="shared" si="40"/>
        <v>1044894</v>
      </c>
      <c r="O12" s="142"/>
      <c r="P12" s="91">
        <f t="shared" si="41"/>
        <v>2016</v>
      </c>
      <c r="Q12" s="22">
        <f t="shared" ref="Q12:AB12" si="102">Q52+Q92</f>
        <v>65642</v>
      </c>
      <c r="R12" s="22">
        <f t="shared" si="102"/>
        <v>72227</v>
      </c>
      <c r="S12" s="22">
        <f t="shared" si="102"/>
        <v>51428</v>
      </c>
      <c r="T12" s="22">
        <f t="shared" si="102"/>
        <v>65398</v>
      </c>
      <c r="U12" s="22">
        <f t="shared" si="102"/>
        <v>76988</v>
      </c>
      <c r="V12" s="22">
        <f t="shared" si="102"/>
        <v>92565</v>
      </c>
      <c r="W12" s="22">
        <f t="shared" si="102"/>
        <v>109593</v>
      </c>
      <c r="X12" s="22">
        <f t="shared" si="102"/>
        <v>117819</v>
      </c>
      <c r="Y12" s="22">
        <f t="shared" si="102"/>
        <v>114730</v>
      </c>
      <c r="Z12" s="22">
        <f t="shared" si="102"/>
        <v>105168</v>
      </c>
      <c r="AA12" s="22">
        <f t="shared" si="102"/>
        <v>90683</v>
      </c>
      <c r="AB12" s="22">
        <f t="shared" si="102"/>
        <v>61915</v>
      </c>
      <c r="AC12" s="13">
        <f t="shared" si="42"/>
        <v>1024156</v>
      </c>
      <c r="AI12" s="79" t="s">
        <v>45</v>
      </c>
      <c r="AJ12" s="65">
        <f t="shared" si="65"/>
        <v>2012</v>
      </c>
      <c r="AK12" s="192">
        <v>7</v>
      </c>
      <c r="AL12" s="190">
        <f t="shared" ca="1" si="43"/>
        <v>0</v>
      </c>
      <c r="AM12" s="190">
        <f t="shared" ca="1" si="43"/>
        <v>7111</v>
      </c>
      <c r="AN12" s="190">
        <f t="shared" ca="1" si="43"/>
        <v>8</v>
      </c>
      <c r="AO12" s="190">
        <f t="shared" ca="1" si="43"/>
        <v>0</v>
      </c>
      <c r="AP12" s="190">
        <f t="shared" ca="1" si="43"/>
        <v>48600</v>
      </c>
      <c r="AQ12" s="190">
        <f t="shared" ca="1" si="43"/>
        <v>11518</v>
      </c>
      <c r="AR12" s="190">
        <f t="shared" ca="1" si="43"/>
        <v>0</v>
      </c>
      <c r="AS12" s="190">
        <f t="shared" ca="1" si="43"/>
        <v>0</v>
      </c>
      <c r="AT12" s="190">
        <f t="shared" ca="1" si="43"/>
        <v>0</v>
      </c>
      <c r="AU12" s="190">
        <f t="shared" ca="1" si="43"/>
        <v>0</v>
      </c>
      <c r="AV12" s="190">
        <f t="shared" ca="1" si="44"/>
        <v>0</v>
      </c>
      <c r="AW12" s="190">
        <f t="shared" ca="1" si="44"/>
        <v>6388</v>
      </c>
      <c r="AX12" s="573">
        <f t="shared" ca="1" si="44"/>
        <v>0</v>
      </c>
      <c r="AY12" s="123">
        <f t="shared" ca="1" si="44"/>
        <v>0</v>
      </c>
      <c r="AZ12" s="543">
        <f t="shared" ca="1" si="44"/>
        <v>1935</v>
      </c>
      <c r="BA12" s="190">
        <f t="shared" ca="1" si="44"/>
        <v>3741</v>
      </c>
      <c r="BB12" s="190">
        <f t="shared" ca="1" si="44"/>
        <v>2818</v>
      </c>
      <c r="BC12" s="190">
        <f t="shared" ca="1" si="44"/>
        <v>823</v>
      </c>
      <c r="BD12" s="190">
        <f t="shared" ca="1" si="44"/>
        <v>2090</v>
      </c>
      <c r="BE12" s="190">
        <f t="shared" ca="1" si="44"/>
        <v>7749</v>
      </c>
      <c r="BF12" s="190">
        <f t="shared" ca="1" si="45"/>
        <v>13608</v>
      </c>
      <c r="BG12" s="190">
        <f t="shared" ca="1" si="45"/>
        <v>1624</v>
      </c>
      <c r="BH12" s="190">
        <f t="shared" ca="1" si="45"/>
        <v>7603</v>
      </c>
      <c r="BI12" s="190">
        <f t="shared" ca="1" si="45"/>
        <v>28174</v>
      </c>
      <c r="BJ12" s="190">
        <f t="shared" ca="1" si="45"/>
        <v>0</v>
      </c>
      <c r="BK12" s="190">
        <f t="shared" ca="1" si="45"/>
        <v>8252</v>
      </c>
      <c r="BL12" s="190">
        <f t="shared" ca="1" si="45"/>
        <v>0</v>
      </c>
      <c r="BM12" s="190">
        <f t="shared" ca="1" si="45"/>
        <v>0</v>
      </c>
      <c r="BN12" s="190">
        <f t="shared" ca="1" si="45"/>
        <v>0</v>
      </c>
      <c r="BO12" s="190">
        <f t="shared" ca="1" si="45"/>
        <v>0</v>
      </c>
      <c r="BP12" s="190">
        <f t="shared" ca="1" si="45"/>
        <v>0</v>
      </c>
      <c r="BQ12" s="190">
        <f t="shared" ca="1" si="45"/>
        <v>15095</v>
      </c>
      <c r="BR12" s="190">
        <f t="shared" ca="1" si="45"/>
        <v>78417</v>
      </c>
      <c r="BS12" s="190">
        <f t="shared" ca="1" si="45"/>
        <v>73625</v>
      </c>
      <c r="BT12" s="190">
        <f t="shared" ca="1" si="45"/>
        <v>152042</v>
      </c>
      <c r="BU12" s="190">
        <f t="shared" ca="1" si="46"/>
        <v>152195</v>
      </c>
      <c r="BV12" s="191" t="s">
        <v>64</v>
      </c>
      <c r="BW12" s="65">
        <f t="shared" ca="1" si="66"/>
        <v>152042</v>
      </c>
      <c r="BX12" s="634">
        <f t="shared" ca="1" si="67"/>
        <v>0</v>
      </c>
      <c r="BY12" s="123"/>
      <c r="BZ12" s="13"/>
      <c r="CA12" s="130"/>
      <c r="CB12" s="79" t="s">
        <v>64</v>
      </c>
      <c r="CC12" s="196">
        <f t="shared" si="68"/>
        <v>2012</v>
      </c>
      <c r="CD12" s="194">
        <f t="shared" si="69"/>
        <v>7</v>
      </c>
      <c r="CE12" s="280">
        <f t="shared" ca="1" si="70"/>
        <v>0</v>
      </c>
      <c r="CF12" s="280">
        <f t="shared" ca="1" si="71"/>
        <v>5714</v>
      </c>
      <c r="CG12" s="280">
        <f t="shared" ca="1" si="72"/>
        <v>8</v>
      </c>
      <c r="CH12" s="280">
        <f t="shared" ca="1" si="71"/>
        <v>0</v>
      </c>
      <c r="CI12" s="280">
        <f t="shared" ca="1" si="73"/>
        <v>50220</v>
      </c>
      <c r="CJ12" s="280">
        <f t="shared" ca="1" si="74"/>
        <v>13225</v>
      </c>
      <c r="CK12" s="280">
        <f t="shared" ca="1" si="74"/>
        <v>0</v>
      </c>
      <c r="CL12" s="280">
        <f t="shared" ca="1" si="75"/>
        <v>0</v>
      </c>
      <c r="CM12" s="280">
        <f t="shared" ca="1" si="76"/>
        <v>0</v>
      </c>
      <c r="CN12" s="280">
        <f t="shared" ca="1" si="77"/>
        <v>0</v>
      </c>
      <c r="CO12" s="280">
        <f t="shared" ca="1" si="78"/>
        <v>0</v>
      </c>
      <c r="CP12" s="280">
        <f t="shared" ca="1" si="79"/>
        <v>7112</v>
      </c>
      <c r="CQ12" s="280">
        <f t="shared" ca="1" si="48"/>
        <v>0</v>
      </c>
      <c r="CR12" s="273">
        <f t="shared" ca="1" si="48"/>
        <v>0</v>
      </c>
      <c r="CS12" s="280">
        <f t="shared" ca="1" si="80"/>
        <v>1935</v>
      </c>
      <c r="CT12" s="280">
        <f t="shared" ca="1" si="49"/>
        <v>4993</v>
      </c>
      <c r="CU12" s="280">
        <f t="shared" ca="1" si="50"/>
        <v>2762</v>
      </c>
      <c r="CV12" s="280">
        <f t="shared" ca="1" si="51"/>
        <v>1106</v>
      </c>
      <c r="CW12" s="280">
        <f t="shared" ca="1" si="81"/>
        <v>2181</v>
      </c>
      <c r="CX12" s="280">
        <f t="shared" ca="1" si="52"/>
        <v>8007</v>
      </c>
      <c r="CY12" s="280">
        <f t="shared" ca="1" si="53"/>
        <v>14582</v>
      </c>
      <c r="CZ12" s="280">
        <f t="shared" ca="1" si="54"/>
        <v>2518</v>
      </c>
      <c r="DA12" s="280">
        <f t="shared" ca="1" si="55"/>
        <v>8571</v>
      </c>
      <c r="DB12" s="280">
        <f t="shared" ca="1" si="56"/>
        <v>19344</v>
      </c>
      <c r="DC12" s="280">
        <f t="shared" ca="1" si="57"/>
        <v>0</v>
      </c>
      <c r="DD12" s="280">
        <f t="shared" ca="1" si="58"/>
        <v>9041</v>
      </c>
      <c r="DE12" s="280">
        <f t="shared" ca="1" si="59"/>
        <v>0</v>
      </c>
      <c r="DF12" s="280">
        <f t="shared" ca="1" si="60"/>
        <v>0</v>
      </c>
      <c r="DG12" s="280">
        <f t="shared" ca="1" si="82"/>
        <v>0</v>
      </c>
      <c r="DH12" s="280">
        <f t="shared" ca="1" si="83"/>
        <v>0</v>
      </c>
      <c r="DI12" s="280">
        <f t="shared" ca="1" si="84"/>
        <v>0</v>
      </c>
      <c r="DJ12" s="210">
        <f t="shared" ca="1" si="85"/>
        <v>15919</v>
      </c>
      <c r="DK12" s="210">
        <f t="shared" ca="1" si="86"/>
        <v>75040</v>
      </c>
      <c r="DL12" s="210">
        <f t="shared" ca="1" si="87"/>
        <v>76279</v>
      </c>
      <c r="DM12" s="461">
        <f t="shared" ca="1" si="88"/>
        <v>151319</v>
      </c>
      <c r="DN12" s="463">
        <f t="shared" ca="1" si="89"/>
        <v>152195</v>
      </c>
      <c r="DO12" s="464">
        <f t="shared" ca="1" si="90"/>
        <v>876</v>
      </c>
      <c r="DP12" s="207">
        <f t="shared" ca="1" si="98"/>
        <v>5.7890945618197321E-3</v>
      </c>
      <c r="DQ12" s="97"/>
      <c r="DR12" s="463"/>
      <c r="DS12" s="37"/>
    </row>
    <row r="13" spans="1:123">
      <c r="A13" s="87">
        <f t="shared" si="91"/>
        <v>2017</v>
      </c>
      <c r="B13" s="22">
        <f t="shared" ref="B13:M13" si="103">B53+B93</f>
        <v>58550</v>
      </c>
      <c r="C13" s="22">
        <f t="shared" si="103"/>
        <v>43830</v>
      </c>
      <c r="D13" s="22">
        <f t="shared" si="103"/>
        <v>58866</v>
      </c>
      <c r="E13" s="22">
        <f t="shared" si="103"/>
        <v>62055</v>
      </c>
      <c r="F13" s="22">
        <f t="shared" si="103"/>
        <v>70450</v>
      </c>
      <c r="G13" s="22">
        <f t="shared" si="103"/>
        <v>78530</v>
      </c>
      <c r="H13" s="22">
        <f t="shared" si="103"/>
        <v>83960</v>
      </c>
      <c r="I13" s="22">
        <f t="shared" si="103"/>
        <v>80718</v>
      </c>
      <c r="J13" s="22">
        <f t="shared" si="103"/>
        <v>72690</v>
      </c>
      <c r="K13" s="22">
        <f t="shared" si="103"/>
        <v>59833</v>
      </c>
      <c r="L13" s="22">
        <f t="shared" si="103"/>
        <v>41996</v>
      </c>
      <c r="M13" s="22">
        <f t="shared" si="103"/>
        <v>56888</v>
      </c>
      <c r="N13" s="93">
        <f t="shared" si="40"/>
        <v>768366</v>
      </c>
      <c r="O13" s="142"/>
      <c r="P13" s="91">
        <f t="shared" si="41"/>
        <v>2017</v>
      </c>
      <c r="Q13" s="22">
        <f t="shared" ref="Q13:AB13" si="104">Q53+Q93</f>
        <v>84129</v>
      </c>
      <c r="R13" s="22">
        <f t="shared" si="104"/>
        <v>58882</v>
      </c>
      <c r="S13" s="22">
        <f t="shared" si="104"/>
        <v>44063</v>
      </c>
      <c r="T13" s="22">
        <f t="shared" si="104"/>
        <v>58827</v>
      </c>
      <c r="U13" s="22">
        <f t="shared" si="104"/>
        <v>61983</v>
      </c>
      <c r="V13" s="22">
        <f t="shared" si="104"/>
        <v>68350</v>
      </c>
      <c r="W13" s="22">
        <f t="shared" si="104"/>
        <v>77928</v>
      </c>
      <c r="X13" s="22">
        <f t="shared" si="104"/>
        <v>84045</v>
      </c>
      <c r="Y13" s="22">
        <f t="shared" si="104"/>
        <v>80234</v>
      </c>
      <c r="Z13" s="22">
        <f t="shared" si="104"/>
        <v>72887</v>
      </c>
      <c r="AA13" s="22">
        <f t="shared" si="104"/>
        <v>59880</v>
      </c>
      <c r="AB13" s="22">
        <f t="shared" si="104"/>
        <v>43360</v>
      </c>
      <c r="AC13" s="13">
        <f t="shared" si="42"/>
        <v>794568</v>
      </c>
      <c r="AI13" s="79" t="s">
        <v>46</v>
      </c>
      <c r="AJ13" s="65">
        <f t="shared" si="65"/>
        <v>2012</v>
      </c>
      <c r="AK13" s="192">
        <v>8</v>
      </c>
      <c r="AL13" s="190">
        <f t="shared" ca="1" si="43"/>
        <v>0</v>
      </c>
      <c r="AM13" s="190">
        <f t="shared" ca="1" si="43"/>
        <v>5714</v>
      </c>
      <c r="AN13" s="190">
        <f t="shared" ca="1" si="43"/>
        <v>8</v>
      </c>
      <c r="AO13" s="190">
        <f t="shared" ca="1" si="43"/>
        <v>0</v>
      </c>
      <c r="AP13" s="190">
        <f t="shared" ca="1" si="43"/>
        <v>50220</v>
      </c>
      <c r="AQ13" s="190">
        <f t="shared" ca="1" si="43"/>
        <v>13225</v>
      </c>
      <c r="AR13" s="190">
        <f t="shared" ca="1" si="43"/>
        <v>0</v>
      </c>
      <c r="AS13" s="190">
        <f t="shared" ca="1" si="43"/>
        <v>0</v>
      </c>
      <c r="AT13" s="190">
        <f t="shared" ca="1" si="43"/>
        <v>0</v>
      </c>
      <c r="AU13" s="190">
        <f t="shared" ca="1" si="43"/>
        <v>0</v>
      </c>
      <c r="AV13" s="190">
        <f t="shared" ca="1" si="44"/>
        <v>0</v>
      </c>
      <c r="AW13" s="190">
        <f t="shared" ca="1" si="44"/>
        <v>5984</v>
      </c>
      <c r="AX13" s="573">
        <f t="shared" ca="1" si="44"/>
        <v>0</v>
      </c>
      <c r="AY13" s="123">
        <f t="shared" ca="1" si="44"/>
        <v>0</v>
      </c>
      <c r="AZ13" s="543">
        <f t="shared" ca="1" si="44"/>
        <v>2247</v>
      </c>
      <c r="BA13" s="190">
        <f t="shared" ca="1" si="44"/>
        <v>4993</v>
      </c>
      <c r="BB13" s="190">
        <f t="shared" ca="1" si="44"/>
        <v>2762</v>
      </c>
      <c r="BC13" s="190">
        <f t="shared" ca="1" si="44"/>
        <v>1106</v>
      </c>
      <c r="BD13" s="190">
        <f t="shared" ca="1" si="44"/>
        <v>2166</v>
      </c>
      <c r="BE13" s="190">
        <f t="shared" ca="1" si="44"/>
        <v>8007</v>
      </c>
      <c r="BF13" s="190">
        <f t="shared" ca="1" si="45"/>
        <v>14582</v>
      </c>
      <c r="BG13" s="190">
        <f t="shared" ca="1" si="45"/>
        <v>2518</v>
      </c>
      <c r="BH13" s="190">
        <f t="shared" ca="1" si="45"/>
        <v>8571</v>
      </c>
      <c r="BI13" s="190">
        <f t="shared" ca="1" si="45"/>
        <v>19344</v>
      </c>
      <c r="BJ13" s="190">
        <f t="shared" ca="1" si="45"/>
        <v>0</v>
      </c>
      <c r="BK13" s="190">
        <f t="shared" ca="1" si="45"/>
        <v>9041</v>
      </c>
      <c r="BL13" s="190">
        <f t="shared" ca="1" si="45"/>
        <v>0</v>
      </c>
      <c r="BM13" s="190">
        <f t="shared" ca="1" si="45"/>
        <v>0</v>
      </c>
      <c r="BN13" s="190">
        <f t="shared" ca="1" si="45"/>
        <v>0</v>
      </c>
      <c r="BO13" s="190">
        <f t="shared" ca="1" si="45"/>
        <v>0</v>
      </c>
      <c r="BP13" s="190">
        <f t="shared" ca="1" si="45"/>
        <v>0</v>
      </c>
      <c r="BQ13" s="190">
        <f t="shared" ca="1" si="45"/>
        <v>16216</v>
      </c>
      <c r="BR13" s="190">
        <f t="shared" ca="1" si="45"/>
        <v>75337</v>
      </c>
      <c r="BS13" s="190">
        <f t="shared" ca="1" si="45"/>
        <v>75151</v>
      </c>
      <c r="BT13" s="190">
        <f t="shared" ca="1" si="45"/>
        <v>150488</v>
      </c>
      <c r="BU13" s="190">
        <f t="shared" ca="1" si="46"/>
        <v>154069</v>
      </c>
      <c r="BV13" s="191" t="s">
        <v>65</v>
      </c>
      <c r="BW13" s="65">
        <f t="shared" ca="1" si="66"/>
        <v>150488</v>
      </c>
      <c r="BX13" s="634">
        <f t="shared" ca="1" si="67"/>
        <v>0</v>
      </c>
      <c r="BY13" s="123"/>
      <c r="BZ13" s="13"/>
      <c r="CA13" s="130"/>
      <c r="CB13" s="79" t="s">
        <v>65</v>
      </c>
      <c r="CC13" s="196">
        <f t="shared" si="68"/>
        <v>2012</v>
      </c>
      <c r="CD13" s="194">
        <f t="shared" si="69"/>
        <v>8</v>
      </c>
      <c r="CE13" s="280">
        <f t="shared" ca="1" si="70"/>
        <v>0</v>
      </c>
      <c r="CF13" s="280">
        <f t="shared" ca="1" si="71"/>
        <v>5442</v>
      </c>
      <c r="CG13" s="280">
        <f t="shared" ca="1" si="72"/>
        <v>8</v>
      </c>
      <c r="CH13" s="280">
        <f t="shared" ca="1" si="71"/>
        <v>0</v>
      </c>
      <c r="CI13" s="280">
        <f t="shared" ca="1" si="73"/>
        <v>50220</v>
      </c>
      <c r="CJ13" s="280">
        <f t="shared" ca="1" si="74"/>
        <v>13225</v>
      </c>
      <c r="CK13" s="280">
        <f t="shared" ca="1" si="74"/>
        <v>0</v>
      </c>
      <c r="CL13" s="280">
        <f t="shared" ca="1" si="75"/>
        <v>0</v>
      </c>
      <c r="CM13" s="280">
        <f t="shared" ca="1" si="76"/>
        <v>0</v>
      </c>
      <c r="CN13" s="280">
        <f t="shared" ca="1" si="77"/>
        <v>0</v>
      </c>
      <c r="CO13" s="280">
        <f t="shared" ca="1" si="78"/>
        <v>0</v>
      </c>
      <c r="CP13" s="280">
        <f t="shared" ca="1" si="79"/>
        <v>6527</v>
      </c>
      <c r="CQ13" s="280">
        <f t="shared" ca="1" si="48"/>
        <v>0</v>
      </c>
      <c r="CR13" s="273">
        <f t="shared" ca="1" si="48"/>
        <v>0</v>
      </c>
      <c r="CS13" s="280">
        <f t="shared" ca="1" si="80"/>
        <v>1935</v>
      </c>
      <c r="CT13" s="280">
        <f t="shared" ca="1" si="49"/>
        <v>5316</v>
      </c>
      <c r="CU13" s="280">
        <f t="shared" ca="1" si="50"/>
        <v>3050</v>
      </c>
      <c r="CV13" s="280">
        <f t="shared" ca="1" si="51"/>
        <v>951</v>
      </c>
      <c r="CW13" s="280">
        <f t="shared" ca="1" si="81"/>
        <v>2444</v>
      </c>
      <c r="CX13" s="280">
        <f t="shared" ca="1" si="52"/>
        <v>8007</v>
      </c>
      <c r="CY13" s="280">
        <f t="shared" ca="1" si="53"/>
        <v>14582</v>
      </c>
      <c r="CZ13" s="280">
        <f t="shared" ca="1" si="54"/>
        <v>3567</v>
      </c>
      <c r="DA13" s="280">
        <f t="shared" ca="1" si="55"/>
        <v>8392</v>
      </c>
      <c r="DB13" s="280">
        <f t="shared" ca="1" si="56"/>
        <v>19344</v>
      </c>
      <c r="DC13" s="280">
        <f t="shared" ca="1" si="57"/>
        <v>0</v>
      </c>
      <c r="DD13" s="280">
        <f t="shared" ca="1" si="58"/>
        <v>10181</v>
      </c>
      <c r="DE13" s="280">
        <f t="shared" ca="1" si="59"/>
        <v>0</v>
      </c>
      <c r="DF13" s="280">
        <f t="shared" ca="1" si="60"/>
        <v>0</v>
      </c>
      <c r="DG13" s="280">
        <f t="shared" ca="1" si="82"/>
        <v>0</v>
      </c>
      <c r="DH13" s="280">
        <f t="shared" ca="1" si="83"/>
        <v>0</v>
      </c>
      <c r="DI13" s="280">
        <f t="shared" ca="1" si="84"/>
        <v>0</v>
      </c>
      <c r="DJ13" s="210">
        <f t="shared" ca="1" si="85"/>
        <v>17610</v>
      </c>
      <c r="DK13" s="210">
        <f t="shared" ca="1" si="86"/>
        <v>77769</v>
      </c>
      <c r="DL13" s="210">
        <f t="shared" ca="1" si="87"/>
        <v>75422</v>
      </c>
      <c r="DM13" s="461">
        <f t="shared" ca="1" si="88"/>
        <v>153191</v>
      </c>
      <c r="DN13" s="463">
        <f t="shared" ca="1" si="89"/>
        <v>154069</v>
      </c>
      <c r="DO13" s="464">
        <f t="shared" ca="1" si="90"/>
        <v>878</v>
      </c>
      <c r="DP13" s="207">
        <f t="shared" ca="1" si="98"/>
        <v>5.73140719755077E-3</v>
      </c>
      <c r="DQ13" s="97"/>
      <c r="DR13" s="463"/>
      <c r="DS13" s="37"/>
    </row>
    <row r="14" spans="1:123">
      <c r="A14" s="87">
        <f t="shared" si="91"/>
        <v>2018</v>
      </c>
      <c r="B14" s="22">
        <f t="shared" ref="B14:M14" si="105">B54+B94</f>
        <v>58624</v>
      </c>
      <c r="C14" s="22">
        <f t="shared" si="105"/>
        <v>43830</v>
      </c>
      <c r="D14" s="22">
        <f t="shared" si="105"/>
        <v>58922</v>
      </c>
      <c r="E14" s="22">
        <f t="shared" si="105"/>
        <v>62112</v>
      </c>
      <c r="F14" s="22">
        <f t="shared" si="105"/>
        <v>70493</v>
      </c>
      <c r="G14" s="22">
        <f t="shared" si="105"/>
        <v>78590</v>
      </c>
      <c r="H14" s="22">
        <f t="shared" si="105"/>
        <v>84001</v>
      </c>
      <c r="I14" s="22">
        <f t="shared" si="105"/>
        <v>80741</v>
      </c>
      <c r="J14" s="22">
        <f t="shared" si="105"/>
        <v>72701</v>
      </c>
      <c r="K14" s="22">
        <f t="shared" si="105"/>
        <v>59849</v>
      </c>
      <c r="L14" s="22">
        <f t="shared" si="105"/>
        <v>42018</v>
      </c>
      <c r="M14" s="22">
        <f t="shared" si="105"/>
        <v>57010</v>
      </c>
      <c r="N14" s="93">
        <f t="shared" si="40"/>
        <v>768891</v>
      </c>
      <c r="O14" s="142"/>
      <c r="P14" s="91">
        <f t="shared" si="41"/>
        <v>2018</v>
      </c>
      <c r="Q14" s="22">
        <f t="shared" ref="Q14:AB14" si="106">Q54+Q94</f>
        <v>55870</v>
      </c>
      <c r="R14" s="22">
        <f t="shared" si="106"/>
        <v>58918</v>
      </c>
      <c r="S14" s="22">
        <f t="shared" si="106"/>
        <v>44099</v>
      </c>
      <c r="T14" s="22">
        <f t="shared" si="106"/>
        <v>58843</v>
      </c>
      <c r="U14" s="22">
        <f t="shared" si="106"/>
        <v>62041</v>
      </c>
      <c r="V14" s="22">
        <f t="shared" si="106"/>
        <v>68427</v>
      </c>
      <c r="W14" s="22">
        <f t="shared" si="106"/>
        <v>77948</v>
      </c>
      <c r="X14" s="22">
        <f t="shared" si="106"/>
        <v>84123</v>
      </c>
      <c r="Y14" s="22">
        <f t="shared" si="106"/>
        <v>80257</v>
      </c>
      <c r="Z14" s="22">
        <f t="shared" si="106"/>
        <v>72898</v>
      </c>
      <c r="AA14" s="22">
        <f t="shared" si="106"/>
        <v>59896</v>
      </c>
      <c r="AB14" s="22">
        <f t="shared" si="106"/>
        <v>43381</v>
      </c>
      <c r="AC14" s="13">
        <f t="shared" si="42"/>
        <v>766701</v>
      </c>
      <c r="AI14" s="79" t="s">
        <v>47</v>
      </c>
      <c r="AJ14" s="65">
        <f t="shared" si="65"/>
        <v>2012</v>
      </c>
      <c r="AK14" s="192">
        <v>9</v>
      </c>
      <c r="AL14" s="190">
        <f t="shared" ca="1" si="43"/>
        <v>0</v>
      </c>
      <c r="AM14" s="190">
        <f t="shared" ca="1" si="43"/>
        <v>5442</v>
      </c>
      <c r="AN14" s="190">
        <f t="shared" ca="1" si="43"/>
        <v>8</v>
      </c>
      <c r="AO14" s="190">
        <f t="shared" ca="1" si="43"/>
        <v>0</v>
      </c>
      <c r="AP14" s="190">
        <f t="shared" ca="1" si="43"/>
        <v>50220</v>
      </c>
      <c r="AQ14" s="190">
        <f t="shared" ca="1" si="43"/>
        <v>13225</v>
      </c>
      <c r="AR14" s="190">
        <f t="shared" ca="1" si="43"/>
        <v>0</v>
      </c>
      <c r="AS14" s="190">
        <f t="shared" ca="1" si="43"/>
        <v>0</v>
      </c>
      <c r="AT14" s="190">
        <f t="shared" ca="1" si="43"/>
        <v>0</v>
      </c>
      <c r="AU14" s="190">
        <f t="shared" ca="1" si="43"/>
        <v>0</v>
      </c>
      <c r="AV14" s="190">
        <f t="shared" ca="1" si="44"/>
        <v>0</v>
      </c>
      <c r="AW14" s="190">
        <f t="shared" ca="1" si="44"/>
        <v>7112</v>
      </c>
      <c r="AX14" s="573">
        <f t="shared" ca="1" si="44"/>
        <v>0</v>
      </c>
      <c r="AY14" s="123">
        <f t="shared" ca="1" si="44"/>
        <v>0</v>
      </c>
      <c r="AZ14" s="543">
        <f t="shared" ca="1" si="44"/>
        <v>1935</v>
      </c>
      <c r="BA14" s="190">
        <f t="shared" ca="1" si="44"/>
        <v>5316</v>
      </c>
      <c r="BB14" s="190">
        <f t="shared" ca="1" si="44"/>
        <v>3050</v>
      </c>
      <c r="BC14" s="190">
        <f t="shared" ca="1" si="44"/>
        <v>951</v>
      </c>
      <c r="BD14" s="190">
        <f t="shared" ca="1" si="44"/>
        <v>2181</v>
      </c>
      <c r="BE14" s="190">
        <f t="shared" ca="1" si="44"/>
        <v>8007</v>
      </c>
      <c r="BF14" s="190">
        <f t="shared" ca="1" si="45"/>
        <v>14582</v>
      </c>
      <c r="BG14" s="190">
        <f t="shared" ca="1" si="45"/>
        <v>3567</v>
      </c>
      <c r="BH14" s="190">
        <f t="shared" ca="1" si="45"/>
        <v>8392</v>
      </c>
      <c r="BI14" s="190">
        <f t="shared" ca="1" si="45"/>
        <v>19344</v>
      </c>
      <c r="BJ14" s="190">
        <f t="shared" ca="1" si="45"/>
        <v>0</v>
      </c>
      <c r="BK14" s="190">
        <f t="shared" ca="1" si="45"/>
        <v>10181</v>
      </c>
      <c r="BL14" s="190">
        <f t="shared" ca="1" si="45"/>
        <v>0</v>
      </c>
      <c r="BM14" s="190">
        <f t="shared" ca="1" si="45"/>
        <v>0</v>
      </c>
      <c r="BN14" s="190">
        <f t="shared" ca="1" si="45"/>
        <v>0</v>
      </c>
      <c r="BO14" s="190">
        <f t="shared" ca="1" si="45"/>
        <v>0</v>
      </c>
      <c r="BP14" s="190">
        <f t="shared" ca="1" si="45"/>
        <v>0</v>
      </c>
      <c r="BQ14" s="190">
        <f t="shared" ca="1" si="45"/>
        <v>17347</v>
      </c>
      <c r="BR14" s="190">
        <f t="shared" ca="1" si="45"/>
        <v>77506</v>
      </c>
      <c r="BS14" s="190">
        <f t="shared" ca="1" si="45"/>
        <v>76007</v>
      </c>
      <c r="BT14" s="190">
        <f t="shared" ca="1" si="45"/>
        <v>153513</v>
      </c>
      <c r="BU14" s="190">
        <f t="shared" ca="1" si="46"/>
        <v>134038</v>
      </c>
      <c r="BV14" s="191" t="s">
        <v>66</v>
      </c>
      <c r="BW14" s="65">
        <f t="shared" ca="1" si="66"/>
        <v>153513</v>
      </c>
      <c r="BX14" s="634">
        <f t="shared" ca="1" si="67"/>
        <v>0</v>
      </c>
      <c r="BY14" s="123"/>
      <c r="BZ14" s="13"/>
      <c r="CA14" s="130"/>
      <c r="CB14" s="79" t="s">
        <v>66</v>
      </c>
      <c r="CC14" s="196">
        <f t="shared" si="68"/>
        <v>2012</v>
      </c>
      <c r="CD14" s="194">
        <f t="shared" si="69"/>
        <v>9</v>
      </c>
      <c r="CE14" s="280">
        <f t="shared" ca="1" si="70"/>
        <v>0</v>
      </c>
      <c r="CF14" s="280">
        <f t="shared" ca="1" si="71"/>
        <v>1843</v>
      </c>
      <c r="CG14" s="280">
        <f t="shared" ca="1" si="72"/>
        <v>8</v>
      </c>
      <c r="CH14" s="280">
        <f t="shared" ca="1" si="71"/>
        <v>0</v>
      </c>
      <c r="CI14" s="280">
        <f t="shared" ca="1" si="73"/>
        <v>43200</v>
      </c>
      <c r="CJ14" s="280">
        <f t="shared" ca="1" si="74"/>
        <v>11518</v>
      </c>
      <c r="CK14" s="280">
        <f t="shared" ca="1" si="74"/>
        <v>0</v>
      </c>
      <c r="CL14" s="280">
        <f t="shared" ca="1" si="75"/>
        <v>0</v>
      </c>
      <c r="CM14" s="280">
        <f t="shared" ca="1" si="76"/>
        <v>0</v>
      </c>
      <c r="CN14" s="280">
        <f t="shared" ca="1" si="77"/>
        <v>0</v>
      </c>
      <c r="CO14" s="280">
        <f t="shared" ca="1" si="78"/>
        <v>0</v>
      </c>
      <c r="CP14" s="280">
        <f t="shared" ca="1" si="79"/>
        <v>5410</v>
      </c>
      <c r="CQ14" s="280">
        <f t="shared" ca="1" si="48"/>
        <v>0</v>
      </c>
      <c r="CR14" s="273">
        <f t="shared" ca="1" si="48"/>
        <v>0</v>
      </c>
      <c r="CS14" s="280">
        <f t="shared" ca="1" si="80"/>
        <v>1872</v>
      </c>
      <c r="CT14" s="280">
        <f t="shared" ca="1" si="49"/>
        <v>4365</v>
      </c>
      <c r="CU14" s="280">
        <f t="shared" ca="1" si="50"/>
        <v>2553</v>
      </c>
      <c r="CV14" s="280">
        <f t="shared" ca="1" si="51"/>
        <v>928</v>
      </c>
      <c r="CW14" s="280">
        <f t="shared" ca="1" si="81"/>
        <v>1900</v>
      </c>
      <c r="CX14" s="280">
        <f t="shared" ca="1" si="52"/>
        <v>7749</v>
      </c>
      <c r="CY14" s="280">
        <f t="shared" ca="1" si="53"/>
        <v>13608</v>
      </c>
      <c r="CZ14" s="280">
        <f t="shared" ca="1" si="54"/>
        <v>2436</v>
      </c>
      <c r="DA14" s="280">
        <f t="shared" ca="1" si="55"/>
        <v>9331</v>
      </c>
      <c r="DB14" s="280">
        <f t="shared" ca="1" si="56"/>
        <v>17280</v>
      </c>
      <c r="DC14" s="280">
        <f t="shared" ca="1" si="57"/>
        <v>0</v>
      </c>
      <c r="DD14" s="280">
        <f t="shared" ca="1" si="58"/>
        <v>9260</v>
      </c>
      <c r="DE14" s="280">
        <f t="shared" ca="1" si="59"/>
        <v>0</v>
      </c>
      <c r="DF14" s="280">
        <f t="shared" ca="1" si="60"/>
        <v>0</v>
      </c>
      <c r="DG14" s="280">
        <f t="shared" ca="1" si="82"/>
        <v>0</v>
      </c>
      <c r="DH14" s="280">
        <f t="shared" ca="1" si="83"/>
        <v>0</v>
      </c>
      <c r="DI14" s="280">
        <f t="shared" ca="1" si="84"/>
        <v>0</v>
      </c>
      <c r="DJ14" s="210">
        <f t="shared" ca="1" si="85"/>
        <v>15585</v>
      </c>
      <c r="DK14" s="210">
        <f t="shared" ca="1" si="86"/>
        <v>71282</v>
      </c>
      <c r="DL14" s="210">
        <f t="shared" ca="1" si="87"/>
        <v>61979</v>
      </c>
      <c r="DM14" s="461">
        <f t="shared" ca="1" si="88"/>
        <v>133261</v>
      </c>
      <c r="DN14" s="463">
        <f t="shared" ca="1" si="89"/>
        <v>134038</v>
      </c>
      <c r="DO14" s="464">
        <f t="shared" ca="1" si="90"/>
        <v>777</v>
      </c>
      <c r="DP14" s="207">
        <f t="shared" ca="1" si="98"/>
        <v>5.830663134750602E-3</v>
      </c>
      <c r="DQ14" s="97"/>
      <c r="DR14" s="463"/>
      <c r="DS14" s="37"/>
    </row>
    <row r="15" spans="1:123">
      <c r="A15" s="87">
        <f t="shared" si="91"/>
        <v>2019</v>
      </c>
      <c r="B15" s="22">
        <f t="shared" ref="B15:M15" si="107">B55+B95</f>
        <v>64103</v>
      </c>
      <c r="C15" s="22">
        <f t="shared" si="107"/>
        <v>47019</v>
      </c>
      <c r="D15" s="22">
        <f t="shared" si="107"/>
        <v>65025</v>
      </c>
      <c r="E15" s="22">
        <f t="shared" si="107"/>
        <v>67215</v>
      </c>
      <c r="F15" s="22">
        <f t="shared" si="107"/>
        <v>74606</v>
      </c>
      <c r="G15" s="22">
        <f t="shared" si="107"/>
        <v>127170</v>
      </c>
      <c r="H15" s="22">
        <f t="shared" si="107"/>
        <v>135895</v>
      </c>
      <c r="I15" s="22">
        <f t="shared" si="107"/>
        <v>124858</v>
      </c>
      <c r="J15" s="22">
        <f t="shared" si="107"/>
        <v>114734</v>
      </c>
      <c r="K15" s="22">
        <f t="shared" si="107"/>
        <v>101852</v>
      </c>
      <c r="L15" s="22">
        <f t="shared" si="107"/>
        <v>69156</v>
      </c>
      <c r="M15" s="22">
        <f t="shared" si="107"/>
        <v>94434</v>
      </c>
      <c r="N15" s="93">
        <f t="shared" si="40"/>
        <v>1086067</v>
      </c>
      <c r="O15" s="142"/>
      <c r="P15" s="91">
        <f t="shared" si="41"/>
        <v>2019</v>
      </c>
      <c r="Q15" s="22">
        <f t="shared" ref="Q15:AB15" si="108">Q55+Q95</f>
        <v>55910</v>
      </c>
      <c r="R15" s="22">
        <f t="shared" si="108"/>
        <v>64432</v>
      </c>
      <c r="S15" s="22">
        <f t="shared" si="108"/>
        <v>47320</v>
      </c>
      <c r="T15" s="22">
        <f t="shared" si="108"/>
        <v>64903</v>
      </c>
      <c r="U15" s="22">
        <f t="shared" si="108"/>
        <v>67178</v>
      </c>
      <c r="V15" s="22">
        <f t="shared" si="108"/>
        <v>72536</v>
      </c>
      <c r="W15" s="22">
        <f t="shared" si="108"/>
        <v>126494</v>
      </c>
      <c r="X15" s="22">
        <f t="shared" si="108"/>
        <v>135978</v>
      </c>
      <c r="Y15" s="22">
        <f t="shared" si="108"/>
        <v>124340</v>
      </c>
      <c r="Z15" s="22">
        <f t="shared" si="108"/>
        <v>114864</v>
      </c>
      <c r="AA15" s="22">
        <f t="shared" si="108"/>
        <v>101861</v>
      </c>
      <c r="AB15" s="22">
        <f t="shared" si="108"/>
        <v>70501</v>
      </c>
      <c r="AC15" s="13">
        <f t="shared" si="42"/>
        <v>1046317</v>
      </c>
      <c r="AI15" s="79" t="s">
        <v>48</v>
      </c>
      <c r="AJ15" s="65">
        <f t="shared" si="65"/>
        <v>2012</v>
      </c>
      <c r="AK15" s="192">
        <v>10</v>
      </c>
      <c r="AL15" s="190">
        <f t="shared" ca="1" si="43"/>
        <v>0</v>
      </c>
      <c r="AM15" s="190">
        <f t="shared" ca="1" si="43"/>
        <v>1843</v>
      </c>
      <c r="AN15" s="190">
        <f t="shared" ca="1" si="43"/>
        <v>8</v>
      </c>
      <c r="AO15" s="190">
        <f t="shared" ca="1" si="43"/>
        <v>0</v>
      </c>
      <c r="AP15" s="190">
        <f t="shared" ca="1" si="43"/>
        <v>43200</v>
      </c>
      <c r="AQ15" s="190">
        <f t="shared" ca="1" si="43"/>
        <v>11518</v>
      </c>
      <c r="AR15" s="190">
        <f t="shared" ca="1" si="43"/>
        <v>0</v>
      </c>
      <c r="AS15" s="190">
        <f t="shared" ca="1" si="43"/>
        <v>0</v>
      </c>
      <c r="AT15" s="190">
        <f t="shared" ca="1" si="43"/>
        <v>0</v>
      </c>
      <c r="AU15" s="190">
        <f t="shared" ca="1" si="43"/>
        <v>0</v>
      </c>
      <c r="AV15" s="190">
        <f t="shared" ca="1" si="44"/>
        <v>0</v>
      </c>
      <c r="AW15" s="190">
        <f t="shared" ca="1" si="44"/>
        <v>6527</v>
      </c>
      <c r="AX15" s="573">
        <f t="shared" ca="1" si="44"/>
        <v>0</v>
      </c>
      <c r="AY15" s="123">
        <f t="shared" ca="1" si="44"/>
        <v>0</v>
      </c>
      <c r="AZ15" s="543">
        <f t="shared" ca="1" si="44"/>
        <v>1935</v>
      </c>
      <c r="BA15" s="190">
        <f t="shared" ca="1" si="44"/>
        <v>4365</v>
      </c>
      <c r="BB15" s="190">
        <f t="shared" ca="1" si="44"/>
        <v>2553</v>
      </c>
      <c r="BC15" s="190">
        <f t="shared" ca="1" si="44"/>
        <v>928</v>
      </c>
      <c r="BD15" s="190">
        <f t="shared" ca="1" si="44"/>
        <v>2444</v>
      </c>
      <c r="BE15" s="190">
        <f t="shared" ca="1" si="44"/>
        <v>7749</v>
      </c>
      <c r="BF15" s="190">
        <f t="shared" ca="1" si="45"/>
        <v>13608</v>
      </c>
      <c r="BG15" s="190">
        <f t="shared" ca="1" si="45"/>
        <v>2436</v>
      </c>
      <c r="BH15" s="190">
        <f t="shared" ca="1" si="45"/>
        <v>9331</v>
      </c>
      <c r="BI15" s="190">
        <f t="shared" ca="1" si="45"/>
        <v>17280</v>
      </c>
      <c r="BJ15" s="190">
        <f t="shared" ca="1" si="45"/>
        <v>0</v>
      </c>
      <c r="BK15" s="190">
        <f t="shared" ca="1" si="45"/>
        <v>9260</v>
      </c>
      <c r="BL15" s="190">
        <f t="shared" ca="1" si="45"/>
        <v>0</v>
      </c>
      <c r="BM15" s="190">
        <f t="shared" ca="1" si="45"/>
        <v>0</v>
      </c>
      <c r="BN15" s="190">
        <f t="shared" ca="1" si="45"/>
        <v>0</v>
      </c>
      <c r="BO15" s="190">
        <f t="shared" ca="1" si="45"/>
        <v>0</v>
      </c>
      <c r="BP15" s="190">
        <f t="shared" ca="1" si="45"/>
        <v>0</v>
      </c>
      <c r="BQ15" s="190">
        <f t="shared" ca="1" si="45"/>
        <v>16192</v>
      </c>
      <c r="BR15" s="190">
        <f t="shared" ca="1" si="45"/>
        <v>71889</v>
      </c>
      <c r="BS15" s="190">
        <f t="shared" ca="1" si="45"/>
        <v>63096</v>
      </c>
      <c r="BT15" s="190">
        <f t="shared" ca="1" si="45"/>
        <v>134985</v>
      </c>
      <c r="BU15" s="190">
        <f t="shared" ca="1" si="46"/>
        <v>96282</v>
      </c>
      <c r="BV15" s="191" t="s">
        <v>67</v>
      </c>
      <c r="BW15" s="65">
        <f t="shared" ca="1" si="66"/>
        <v>134985</v>
      </c>
      <c r="BX15" s="634">
        <f t="shared" ca="1" si="67"/>
        <v>0</v>
      </c>
      <c r="BY15" s="123"/>
      <c r="BZ15" s="13"/>
      <c r="CA15" s="130"/>
      <c r="CB15" s="79" t="s">
        <v>67</v>
      </c>
      <c r="CC15" s="215">
        <f t="shared" si="68"/>
        <v>2012</v>
      </c>
      <c r="CD15" s="141">
        <f t="shared" si="69"/>
        <v>10</v>
      </c>
      <c r="CE15" s="280">
        <f t="shared" ca="1" si="70"/>
        <v>0</v>
      </c>
      <c r="CF15" s="280">
        <f t="shared" ca="1" si="71"/>
        <v>688</v>
      </c>
      <c r="CG15" s="280">
        <f t="shared" ca="1" si="72"/>
        <v>8</v>
      </c>
      <c r="CH15" s="280">
        <f t="shared" ca="1" si="71"/>
        <v>0</v>
      </c>
      <c r="CI15" s="280">
        <f t="shared" ca="1" si="73"/>
        <v>20088</v>
      </c>
      <c r="CJ15" s="280">
        <f t="shared" ca="1" si="74"/>
        <v>5290</v>
      </c>
      <c r="CK15" s="280">
        <f t="shared" ca="1" si="74"/>
        <v>0</v>
      </c>
      <c r="CL15" s="280">
        <f t="shared" ca="1" si="75"/>
        <v>0</v>
      </c>
      <c r="CM15" s="280">
        <f t="shared" ca="1" si="76"/>
        <v>0</v>
      </c>
      <c r="CN15" s="280">
        <f t="shared" ca="1" si="77"/>
        <v>0</v>
      </c>
      <c r="CO15" s="280">
        <f t="shared" ca="1" si="78"/>
        <v>0</v>
      </c>
      <c r="CP15" s="280">
        <f t="shared" ca="1" si="79"/>
        <v>6866</v>
      </c>
      <c r="CQ15" s="280">
        <f t="shared" ca="1" si="48"/>
        <v>0</v>
      </c>
      <c r="CR15" s="273">
        <f t="shared" ca="1" si="48"/>
        <v>0</v>
      </c>
      <c r="CS15" s="280">
        <f t="shared" ca="1" si="80"/>
        <v>2128</v>
      </c>
      <c r="CT15" s="280">
        <f t="shared" ca="1" si="49"/>
        <v>3060</v>
      </c>
      <c r="CU15" s="280">
        <f t="shared" ca="1" si="50"/>
        <v>2297</v>
      </c>
      <c r="CV15" s="280">
        <f t="shared" ca="1" si="51"/>
        <v>655</v>
      </c>
      <c r="CW15" s="280">
        <f t="shared" ca="1" si="81"/>
        <v>1682</v>
      </c>
      <c r="CX15" s="280">
        <f t="shared" ca="1" si="52"/>
        <v>8007</v>
      </c>
      <c r="CY15" s="280">
        <f t="shared" ca="1" si="53"/>
        <v>13541</v>
      </c>
      <c r="CZ15" s="280">
        <f t="shared" ca="1" si="54"/>
        <v>839</v>
      </c>
      <c r="DA15" s="280">
        <f t="shared" ca="1" si="55"/>
        <v>6785</v>
      </c>
      <c r="DB15" s="280">
        <f t="shared" ca="1" si="56"/>
        <v>15475</v>
      </c>
      <c r="DC15" s="280">
        <f t="shared" ca="1" si="57"/>
        <v>0</v>
      </c>
      <c r="DD15" s="280">
        <f t="shared" ca="1" si="58"/>
        <v>8135</v>
      </c>
      <c r="DE15" s="280">
        <f t="shared" ca="1" si="59"/>
        <v>0</v>
      </c>
      <c r="DF15" s="280">
        <f t="shared" ca="1" si="60"/>
        <v>0</v>
      </c>
      <c r="DG15" s="280">
        <f t="shared" ca="1" si="82"/>
        <v>0</v>
      </c>
      <c r="DH15" s="280">
        <f t="shared" ca="1" si="83"/>
        <v>0</v>
      </c>
      <c r="DI15" s="280">
        <f t="shared" ca="1" si="84"/>
        <v>0</v>
      </c>
      <c r="DJ15" s="210">
        <f t="shared" ca="1" si="85"/>
        <v>14242</v>
      </c>
      <c r="DK15" s="210">
        <f t="shared" ca="1" si="86"/>
        <v>62604</v>
      </c>
      <c r="DL15" s="210">
        <f t="shared" ca="1" si="87"/>
        <v>32940</v>
      </c>
      <c r="DM15" s="461">
        <f t="shared" ca="1" si="88"/>
        <v>95544</v>
      </c>
      <c r="DN15" s="463">
        <f t="shared" ca="1" si="89"/>
        <v>96282</v>
      </c>
      <c r="DO15" s="465">
        <f t="shared" ca="1" si="90"/>
        <v>738</v>
      </c>
      <c r="DP15" s="216">
        <f t="shared" ca="1" si="98"/>
        <v>7.7241899020346651E-3</v>
      </c>
      <c r="DQ15" s="97"/>
      <c r="DR15" s="463"/>
      <c r="DS15" s="37"/>
    </row>
    <row r="16" spans="1:123">
      <c r="A16" s="87">
        <f t="shared" si="91"/>
        <v>2020</v>
      </c>
      <c r="B16" s="22">
        <f t="shared" ref="B16:M16" si="109">B56+B96</f>
        <v>96490</v>
      </c>
      <c r="C16" s="22">
        <f t="shared" si="109"/>
        <v>69936</v>
      </c>
      <c r="D16" s="22">
        <f t="shared" si="109"/>
        <v>104545</v>
      </c>
      <c r="E16" s="22">
        <f t="shared" si="109"/>
        <v>111851</v>
      </c>
      <c r="F16" s="22">
        <f t="shared" si="109"/>
        <v>121470</v>
      </c>
      <c r="G16" s="22">
        <f t="shared" si="109"/>
        <v>127230</v>
      </c>
      <c r="H16" s="22">
        <f t="shared" si="109"/>
        <v>135974</v>
      </c>
      <c r="I16" s="22">
        <f t="shared" si="109"/>
        <v>124923</v>
      </c>
      <c r="J16" s="22">
        <f t="shared" si="109"/>
        <v>114744</v>
      </c>
      <c r="K16" s="22">
        <f t="shared" si="109"/>
        <v>101909</v>
      </c>
      <c r="L16" s="22">
        <f t="shared" si="109"/>
        <v>69178</v>
      </c>
      <c r="M16" s="22">
        <f t="shared" si="109"/>
        <v>94516</v>
      </c>
      <c r="N16" s="93">
        <f t="shared" si="40"/>
        <v>1272766</v>
      </c>
      <c r="O16" s="142"/>
      <c r="P16" s="91">
        <f t="shared" si="41"/>
        <v>2020</v>
      </c>
      <c r="Q16" s="22">
        <f t="shared" ref="Q16:AB16" si="110">Q56+Q96</f>
        <v>93344</v>
      </c>
      <c r="R16" s="22">
        <f t="shared" si="110"/>
        <v>96758</v>
      </c>
      <c r="S16" s="22">
        <f t="shared" si="110"/>
        <v>70170</v>
      </c>
      <c r="T16" s="22">
        <f t="shared" si="110"/>
        <v>104475</v>
      </c>
      <c r="U16" s="22">
        <f t="shared" si="110"/>
        <v>111782</v>
      </c>
      <c r="V16" s="22">
        <f t="shared" si="110"/>
        <v>119365</v>
      </c>
      <c r="W16" s="22">
        <f t="shared" si="110"/>
        <v>126514</v>
      </c>
      <c r="X16" s="22">
        <f t="shared" si="110"/>
        <v>136056</v>
      </c>
      <c r="Y16" s="22">
        <f t="shared" si="110"/>
        <v>124401</v>
      </c>
      <c r="Z16" s="22">
        <f t="shared" si="110"/>
        <v>114914</v>
      </c>
      <c r="AA16" s="22">
        <f t="shared" si="110"/>
        <v>101877</v>
      </c>
      <c r="AB16" s="22">
        <f t="shared" si="110"/>
        <v>70562</v>
      </c>
      <c r="AC16" s="13">
        <f t="shared" si="42"/>
        <v>1270218</v>
      </c>
      <c r="AI16" s="79" t="s">
        <v>49</v>
      </c>
      <c r="AJ16" s="65">
        <f t="shared" si="65"/>
        <v>2012</v>
      </c>
      <c r="AK16" s="192">
        <v>11</v>
      </c>
      <c r="AL16" s="190">
        <f t="shared" ref="AL16:AU25" ca="1" si="111">ROUND(INDIRECT(CONCATENATE($AI16,AL$2+($AJ16-2010))),0)</f>
        <v>0</v>
      </c>
      <c r="AM16" s="190">
        <f t="shared" ca="1" si="111"/>
        <v>688</v>
      </c>
      <c r="AN16" s="190">
        <f t="shared" ca="1" si="111"/>
        <v>8</v>
      </c>
      <c r="AO16" s="190">
        <f t="shared" ca="1" si="111"/>
        <v>0</v>
      </c>
      <c r="AP16" s="190">
        <f t="shared" ca="1" si="111"/>
        <v>20088</v>
      </c>
      <c r="AQ16" s="190">
        <f t="shared" ca="1" si="111"/>
        <v>5290</v>
      </c>
      <c r="AR16" s="190">
        <f t="shared" ca="1" si="111"/>
        <v>0</v>
      </c>
      <c r="AS16" s="190">
        <f t="shared" ca="1" si="111"/>
        <v>0</v>
      </c>
      <c r="AT16" s="190">
        <f t="shared" ca="1" si="111"/>
        <v>0</v>
      </c>
      <c r="AU16" s="190">
        <f t="shared" ca="1" si="111"/>
        <v>0</v>
      </c>
      <c r="AV16" s="190">
        <f t="shared" ref="AV16:BE25" ca="1" si="112">ROUND(INDIRECT(CONCATENATE($AI16,AV$2+($AJ16-2010))),0)</f>
        <v>0</v>
      </c>
      <c r="AW16" s="190">
        <f t="shared" ca="1" si="112"/>
        <v>5410</v>
      </c>
      <c r="AX16" s="573">
        <f t="shared" ca="1" si="112"/>
        <v>0</v>
      </c>
      <c r="AY16" s="123">
        <f t="shared" ca="1" si="112"/>
        <v>0</v>
      </c>
      <c r="AZ16" s="543">
        <f t="shared" ca="1" si="112"/>
        <v>1872</v>
      </c>
      <c r="BA16" s="190">
        <f t="shared" ca="1" si="112"/>
        <v>3060</v>
      </c>
      <c r="BB16" s="190">
        <f t="shared" ca="1" si="112"/>
        <v>2297</v>
      </c>
      <c r="BC16" s="190">
        <f t="shared" ca="1" si="112"/>
        <v>655</v>
      </c>
      <c r="BD16" s="190">
        <f t="shared" ca="1" si="112"/>
        <v>1900</v>
      </c>
      <c r="BE16" s="190">
        <f t="shared" ca="1" si="112"/>
        <v>8007</v>
      </c>
      <c r="BF16" s="190">
        <f t="shared" ref="BF16:BT25" ca="1" si="113">ROUND(INDIRECT(CONCATENATE($AI16,BF$2+($AJ16-2010))),0)</f>
        <v>13541</v>
      </c>
      <c r="BG16" s="190">
        <f t="shared" ca="1" si="113"/>
        <v>839</v>
      </c>
      <c r="BH16" s="190">
        <f t="shared" ca="1" si="113"/>
        <v>6785</v>
      </c>
      <c r="BI16" s="190">
        <f t="shared" ca="1" si="113"/>
        <v>15475</v>
      </c>
      <c r="BJ16" s="190">
        <f t="shared" ca="1" si="113"/>
        <v>0</v>
      </c>
      <c r="BK16" s="190">
        <f t="shared" ca="1" si="113"/>
        <v>8135</v>
      </c>
      <c r="BL16" s="190">
        <f t="shared" ca="1" si="113"/>
        <v>0</v>
      </c>
      <c r="BM16" s="190">
        <f t="shared" ca="1" si="113"/>
        <v>0</v>
      </c>
      <c r="BN16" s="190">
        <f t="shared" ca="1" si="113"/>
        <v>0</v>
      </c>
      <c r="BO16" s="190">
        <f t="shared" ca="1" si="113"/>
        <v>0</v>
      </c>
      <c r="BP16" s="190">
        <f t="shared" ca="1" si="113"/>
        <v>0</v>
      </c>
      <c r="BQ16" s="190">
        <f t="shared" ca="1" si="113"/>
        <v>14204</v>
      </c>
      <c r="BR16" s="190">
        <f t="shared" ca="1" si="113"/>
        <v>62566</v>
      </c>
      <c r="BS16" s="190">
        <f t="shared" ca="1" si="113"/>
        <v>31484</v>
      </c>
      <c r="BT16" s="190">
        <f t="shared" ca="1" si="113"/>
        <v>94050</v>
      </c>
      <c r="BU16" s="190">
        <f t="shared" ca="1" si="46"/>
        <v>75827</v>
      </c>
      <c r="BV16" s="191" t="s">
        <v>68</v>
      </c>
      <c r="BW16" s="65">
        <f t="shared" ca="1" si="66"/>
        <v>94050</v>
      </c>
      <c r="BX16" s="634">
        <f t="shared" ca="1" si="67"/>
        <v>0</v>
      </c>
      <c r="BY16" s="123"/>
      <c r="BZ16" s="13"/>
      <c r="CA16" s="130"/>
      <c r="CB16" s="79" t="s">
        <v>68</v>
      </c>
      <c r="CC16" s="215">
        <f t="shared" si="68"/>
        <v>2012</v>
      </c>
      <c r="CD16" s="141">
        <f t="shared" si="69"/>
        <v>11</v>
      </c>
      <c r="CE16" s="280">
        <f t="shared" ca="1" si="70"/>
        <v>0</v>
      </c>
      <c r="CF16" s="280">
        <f t="shared" ca="1" si="71"/>
        <v>388</v>
      </c>
      <c r="CG16" s="280">
        <f t="shared" ca="1" si="72"/>
        <v>8</v>
      </c>
      <c r="CH16" s="280">
        <f t="shared" ca="1" si="71"/>
        <v>0</v>
      </c>
      <c r="CI16" s="280">
        <f t="shared" ca="1" si="73"/>
        <v>12960</v>
      </c>
      <c r="CJ16" s="280">
        <f t="shared" ca="1" si="74"/>
        <v>1792</v>
      </c>
      <c r="CK16" s="280">
        <f t="shared" ca="1" si="74"/>
        <v>0</v>
      </c>
      <c r="CL16" s="280">
        <f t="shared" ca="1" si="75"/>
        <v>0</v>
      </c>
      <c r="CM16" s="280">
        <f t="shared" ca="1" si="76"/>
        <v>0</v>
      </c>
      <c r="CN16" s="280">
        <f t="shared" ca="1" si="77"/>
        <v>0</v>
      </c>
      <c r="CO16" s="280">
        <f t="shared" ca="1" si="78"/>
        <v>0</v>
      </c>
      <c r="CP16" s="280">
        <f t="shared" ca="1" si="79"/>
        <v>6270</v>
      </c>
      <c r="CQ16" s="280">
        <f t="shared" ca="1" si="48"/>
        <v>0</v>
      </c>
      <c r="CR16" s="273">
        <f t="shared" ca="1" si="48"/>
        <v>0</v>
      </c>
      <c r="CS16" s="280">
        <f t="shared" ca="1" si="80"/>
        <v>664</v>
      </c>
      <c r="CT16" s="280">
        <f t="shared" ca="1" si="49"/>
        <v>1559</v>
      </c>
      <c r="CU16" s="280">
        <f t="shared" ca="1" si="50"/>
        <v>2234</v>
      </c>
      <c r="CV16" s="280">
        <f t="shared" ca="1" si="51"/>
        <v>458</v>
      </c>
      <c r="CW16" s="280">
        <f t="shared" ca="1" si="81"/>
        <v>1613</v>
      </c>
      <c r="CX16" s="280">
        <f t="shared" ca="1" si="52"/>
        <v>7749</v>
      </c>
      <c r="CY16" s="280">
        <f t="shared" ca="1" si="53"/>
        <v>12600</v>
      </c>
      <c r="CZ16" s="280">
        <f t="shared" ca="1" si="54"/>
        <v>406</v>
      </c>
      <c r="DA16" s="280">
        <f t="shared" ca="1" si="55"/>
        <v>5702</v>
      </c>
      <c r="DB16" s="280">
        <f t="shared" ca="1" si="56"/>
        <v>14400</v>
      </c>
      <c r="DC16" s="280">
        <f t="shared" ca="1" si="57"/>
        <v>0</v>
      </c>
      <c r="DD16" s="280">
        <f t="shared" ca="1" si="58"/>
        <v>6364</v>
      </c>
      <c r="DE16" s="280">
        <f t="shared" ca="1" si="59"/>
        <v>0</v>
      </c>
      <c r="DF16" s="280">
        <f t="shared" ca="1" si="60"/>
        <v>0</v>
      </c>
      <c r="DG16" s="280">
        <f t="shared" ca="1" si="82"/>
        <v>0</v>
      </c>
      <c r="DH16" s="280">
        <f t="shared" ca="1" si="83"/>
        <v>0</v>
      </c>
      <c r="DI16" s="280">
        <f t="shared" ca="1" si="84"/>
        <v>0</v>
      </c>
      <c r="DJ16" s="210">
        <f t="shared" ca="1" si="85"/>
        <v>10875</v>
      </c>
      <c r="DK16" s="210">
        <f t="shared" ca="1" si="86"/>
        <v>53749</v>
      </c>
      <c r="DL16" s="210">
        <f t="shared" ca="1" si="87"/>
        <v>21418</v>
      </c>
      <c r="DM16" s="461">
        <f t="shared" ca="1" si="88"/>
        <v>75167</v>
      </c>
      <c r="DN16" s="463">
        <f t="shared" ca="1" si="89"/>
        <v>75827</v>
      </c>
      <c r="DO16" s="465">
        <f t="shared" ca="1" si="90"/>
        <v>660</v>
      </c>
      <c r="DP16" s="216">
        <f t="shared" ca="1" si="98"/>
        <v>8.7804488671890599E-3</v>
      </c>
      <c r="DQ16" s="97"/>
      <c r="DR16" s="463"/>
      <c r="DS16" s="37"/>
    </row>
    <row r="17" spans="1:123">
      <c r="A17" s="87">
        <f t="shared" si="91"/>
        <v>2021</v>
      </c>
      <c r="B17" s="22">
        <f t="shared" ref="B17:M17" si="114">B57+B97</f>
        <v>96527</v>
      </c>
      <c r="C17" s="22">
        <f t="shared" si="114"/>
        <v>67557</v>
      </c>
      <c r="D17" s="22">
        <f t="shared" si="114"/>
        <v>104601</v>
      </c>
      <c r="E17" s="22">
        <f t="shared" si="114"/>
        <v>111908</v>
      </c>
      <c r="F17" s="22">
        <f t="shared" si="114"/>
        <v>121513</v>
      </c>
      <c r="G17" s="22">
        <f t="shared" si="114"/>
        <v>121054</v>
      </c>
      <c r="H17" s="22">
        <f t="shared" si="114"/>
        <v>129571</v>
      </c>
      <c r="I17" s="22">
        <f t="shared" si="114"/>
        <v>118543</v>
      </c>
      <c r="J17" s="22">
        <f t="shared" si="114"/>
        <v>108558</v>
      </c>
      <c r="K17" s="22">
        <f t="shared" si="114"/>
        <v>101925</v>
      </c>
      <c r="L17" s="22">
        <f t="shared" si="114"/>
        <v>69238</v>
      </c>
      <c r="M17" s="22">
        <f t="shared" si="114"/>
        <v>94598</v>
      </c>
      <c r="N17" s="93">
        <f t="shared" ref="N17:N22" si="115">SUM(B17:M17)</f>
        <v>1245593</v>
      </c>
      <c r="O17" s="142"/>
      <c r="P17" s="91">
        <f t="shared" si="41"/>
        <v>2021</v>
      </c>
      <c r="Q17" s="22">
        <f t="shared" ref="Q17:AB17" si="116">Q57+Q97</f>
        <v>93386</v>
      </c>
      <c r="R17" s="22">
        <f t="shared" si="116"/>
        <v>96832</v>
      </c>
      <c r="S17" s="22">
        <f t="shared" si="116"/>
        <v>67847</v>
      </c>
      <c r="T17" s="22">
        <f t="shared" si="116"/>
        <v>104443</v>
      </c>
      <c r="U17" s="22">
        <f t="shared" si="116"/>
        <v>111839</v>
      </c>
      <c r="V17" s="22">
        <f t="shared" si="116"/>
        <v>119443</v>
      </c>
      <c r="W17" s="22">
        <f t="shared" si="116"/>
        <v>120343</v>
      </c>
      <c r="X17" s="22">
        <f t="shared" si="116"/>
        <v>129658</v>
      </c>
      <c r="Y17" s="22">
        <f t="shared" si="116"/>
        <v>118025</v>
      </c>
      <c r="Z17" s="22">
        <f t="shared" si="116"/>
        <v>108733</v>
      </c>
      <c r="AA17" s="22">
        <f t="shared" si="116"/>
        <v>101893</v>
      </c>
      <c r="AB17" s="22">
        <f t="shared" si="116"/>
        <v>70583</v>
      </c>
      <c r="AC17" s="13">
        <f t="shared" si="42"/>
        <v>1243025</v>
      </c>
      <c r="AD17" s="13"/>
      <c r="AI17" s="79" t="s">
        <v>50</v>
      </c>
      <c r="AJ17" s="193">
        <f t="shared" si="65"/>
        <v>2012</v>
      </c>
      <c r="AK17" s="224">
        <v>12</v>
      </c>
      <c r="AL17" s="225">
        <f t="shared" ca="1" si="111"/>
        <v>0</v>
      </c>
      <c r="AM17" s="225">
        <f t="shared" ca="1" si="111"/>
        <v>388</v>
      </c>
      <c r="AN17" s="225">
        <f t="shared" ca="1" si="111"/>
        <v>8</v>
      </c>
      <c r="AO17" s="225">
        <f t="shared" ca="1" si="111"/>
        <v>0</v>
      </c>
      <c r="AP17" s="225">
        <f t="shared" ca="1" si="111"/>
        <v>12960</v>
      </c>
      <c r="AQ17" s="225">
        <f t="shared" ca="1" si="111"/>
        <v>1792</v>
      </c>
      <c r="AR17" s="225">
        <f t="shared" ca="1" si="111"/>
        <v>0</v>
      </c>
      <c r="AS17" s="225">
        <f t="shared" ca="1" si="111"/>
        <v>0</v>
      </c>
      <c r="AT17" s="225">
        <f t="shared" ca="1" si="111"/>
        <v>0</v>
      </c>
      <c r="AU17" s="225">
        <f t="shared" ca="1" si="111"/>
        <v>0</v>
      </c>
      <c r="AV17" s="225">
        <f t="shared" ca="1" si="112"/>
        <v>0</v>
      </c>
      <c r="AW17" s="225">
        <f t="shared" ca="1" si="112"/>
        <v>6866</v>
      </c>
      <c r="AX17" s="574">
        <f t="shared" ca="1" si="112"/>
        <v>0</v>
      </c>
      <c r="AY17" s="193">
        <f t="shared" ca="1" si="112"/>
        <v>0</v>
      </c>
      <c r="AZ17" s="544">
        <f t="shared" ca="1" si="112"/>
        <v>2128</v>
      </c>
      <c r="BA17" s="225">
        <f t="shared" ca="1" si="112"/>
        <v>1559</v>
      </c>
      <c r="BB17" s="225">
        <f t="shared" ca="1" si="112"/>
        <v>2234</v>
      </c>
      <c r="BC17" s="225">
        <f t="shared" ca="1" si="112"/>
        <v>458</v>
      </c>
      <c r="BD17" s="225">
        <f t="shared" ca="1" si="112"/>
        <v>1682</v>
      </c>
      <c r="BE17" s="225">
        <f t="shared" ca="1" si="112"/>
        <v>7749</v>
      </c>
      <c r="BF17" s="225">
        <f t="shared" ca="1" si="113"/>
        <v>12600</v>
      </c>
      <c r="BG17" s="225">
        <f t="shared" ca="1" si="113"/>
        <v>406</v>
      </c>
      <c r="BH17" s="225">
        <f t="shared" ca="1" si="113"/>
        <v>5702</v>
      </c>
      <c r="BI17" s="225">
        <f t="shared" ca="1" si="113"/>
        <v>14400</v>
      </c>
      <c r="BJ17" s="225">
        <f t="shared" ca="1" si="113"/>
        <v>0</v>
      </c>
      <c r="BK17" s="225">
        <f t="shared" ca="1" si="113"/>
        <v>6364</v>
      </c>
      <c r="BL17" s="225">
        <f t="shared" ca="1" si="113"/>
        <v>0</v>
      </c>
      <c r="BM17" s="225">
        <f t="shared" ca="1" si="113"/>
        <v>0</v>
      </c>
      <c r="BN17" s="225">
        <f t="shared" ca="1" si="113"/>
        <v>0</v>
      </c>
      <c r="BO17" s="225">
        <f t="shared" ca="1" si="113"/>
        <v>0</v>
      </c>
      <c r="BP17" s="225">
        <f t="shared" ca="1" si="113"/>
        <v>0</v>
      </c>
      <c r="BQ17" s="225">
        <f t="shared" ca="1" si="113"/>
        <v>12408</v>
      </c>
      <c r="BR17" s="225">
        <f t="shared" ca="1" si="113"/>
        <v>55282</v>
      </c>
      <c r="BS17" s="225">
        <f t="shared" ca="1" si="113"/>
        <v>22014</v>
      </c>
      <c r="BT17" s="225">
        <f t="shared" ca="1" si="113"/>
        <v>77296</v>
      </c>
      <c r="BU17" s="225">
        <f t="shared" ca="1" si="46"/>
        <v>86595</v>
      </c>
      <c r="BV17" s="226" t="s">
        <v>69</v>
      </c>
      <c r="BW17" s="193">
        <f t="shared" ca="1" si="66"/>
        <v>77296</v>
      </c>
      <c r="BX17" s="635">
        <f t="shared" ca="1" si="67"/>
        <v>0</v>
      </c>
      <c r="BY17" s="193"/>
      <c r="BZ17" s="13"/>
      <c r="CA17" s="130"/>
      <c r="CB17" s="383" t="s">
        <v>69</v>
      </c>
      <c r="CC17" s="384">
        <f t="shared" si="68"/>
        <v>2012</v>
      </c>
      <c r="CD17" s="385">
        <f t="shared" si="69"/>
        <v>12</v>
      </c>
      <c r="CE17" s="378">
        <f t="shared" ca="1" si="70"/>
        <v>0</v>
      </c>
      <c r="CF17" s="378">
        <f t="shared" ca="1" si="71"/>
        <v>344</v>
      </c>
      <c r="CG17" s="378">
        <f t="shared" ca="1" si="72"/>
        <v>8</v>
      </c>
      <c r="CH17" s="378">
        <f t="shared" ca="1" si="71"/>
        <v>0</v>
      </c>
      <c r="CI17" s="378">
        <f t="shared" ca="1" si="73"/>
        <v>17856</v>
      </c>
      <c r="CJ17" s="378">
        <f t="shared" ca="1" si="74"/>
        <v>1851</v>
      </c>
      <c r="CK17" s="378">
        <f t="shared" ca="1" si="74"/>
        <v>0</v>
      </c>
      <c r="CL17" s="378">
        <f t="shared" ca="1" si="75"/>
        <v>0</v>
      </c>
      <c r="CM17" s="378">
        <f t="shared" ca="1" si="76"/>
        <v>0</v>
      </c>
      <c r="CN17" s="378">
        <f t="shared" ca="1" si="77"/>
        <v>0</v>
      </c>
      <c r="CO17" s="378">
        <f t="shared" ca="1" si="78"/>
        <v>0</v>
      </c>
      <c r="CP17" s="378">
        <f t="shared" ca="1" si="79"/>
        <v>7024</v>
      </c>
      <c r="CQ17" s="378">
        <f t="shared" ca="1" si="48"/>
        <v>0</v>
      </c>
      <c r="CR17" s="409">
        <f t="shared" ca="1" si="48"/>
        <v>0</v>
      </c>
      <c r="CS17" s="378">
        <f t="shared" ca="1" si="80"/>
        <v>1218</v>
      </c>
      <c r="CT17" s="378">
        <f t="shared" ca="1" si="49"/>
        <v>0</v>
      </c>
      <c r="CU17" s="378">
        <f t="shared" ca="1" si="50"/>
        <v>2312</v>
      </c>
      <c r="CV17" s="378">
        <f t="shared" ca="1" si="51"/>
        <v>571</v>
      </c>
      <c r="CW17" s="378">
        <f t="shared" ca="1" si="81"/>
        <v>1910</v>
      </c>
      <c r="CX17" s="378">
        <f t="shared" ca="1" si="52"/>
        <v>8007</v>
      </c>
      <c r="CY17" s="378">
        <f t="shared" ca="1" si="53"/>
        <v>13020</v>
      </c>
      <c r="CZ17" s="378">
        <f t="shared" ca="1" si="54"/>
        <v>420</v>
      </c>
      <c r="DA17" s="378">
        <f t="shared" ca="1" si="55"/>
        <v>0</v>
      </c>
      <c r="DB17" s="378">
        <f t="shared" ca="1" si="56"/>
        <v>12520</v>
      </c>
      <c r="DC17" s="378">
        <f t="shared" ca="1" si="57"/>
        <v>0</v>
      </c>
      <c r="DD17" s="378">
        <f t="shared" ca="1" si="58"/>
        <v>7402</v>
      </c>
      <c r="DE17" s="378">
        <f t="shared" ca="1" si="59"/>
        <v>0</v>
      </c>
      <c r="DF17" s="378">
        <f t="shared" ca="1" si="60"/>
        <v>0</v>
      </c>
      <c r="DG17" s="378">
        <f t="shared" ca="1" si="82"/>
        <v>0</v>
      </c>
      <c r="DH17" s="378">
        <f t="shared" ca="1" si="83"/>
        <v>0</v>
      </c>
      <c r="DI17" s="378">
        <f t="shared" ca="1" si="84"/>
        <v>0</v>
      </c>
      <c r="DJ17" s="387">
        <f t="shared" ca="1" si="85"/>
        <v>12842</v>
      </c>
      <c r="DK17" s="387">
        <f t="shared" ca="1" si="86"/>
        <v>47380</v>
      </c>
      <c r="DL17" s="387">
        <f t="shared" ca="1" si="87"/>
        <v>27083</v>
      </c>
      <c r="DM17" s="462">
        <f t="shared" ca="1" si="88"/>
        <v>74463</v>
      </c>
      <c r="DN17" s="466">
        <f t="shared" ca="1" si="89"/>
        <v>86595</v>
      </c>
      <c r="DO17" s="467">
        <f t="shared" ca="1" si="90"/>
        <v>12132</v>
      </c>
      <c r="DP17" s="388">
        <f t="shared" ca="1" si="98"/>
        <v>0.16292655412755327</v>
      </c>
      <c r="DQ17" s="97"/>
      <c r="DR17" s="463"/>
      <c r="DS17" s="37"/>
    </row>
    <row r="18" spans="1:123">
      <c r="A18" s="87">
        <f t="shared" si="91"/>
        <v>2022</v>
      </c>
      <c r="B18" s="22">
        <f t="shared" ref="B18:M18" si="117">B58+B98</f>
        <v>96602</v>
      </c>
      <c r="C18" s="22">
        <f t="shared" si="117"/>
        <v>67557</v>
      </c>
      <c r="D18" s="22">
        <f t="shared" si="117"/>
        <v>104618</v>
      </c>
      <c r="E18" s="22">
        <f t="shared" si="117"/>
        <v>111929</v>
      </c>
      <c r="F18" s="22">
        <f t="shared" si="117"/>
        <v>121513</v>
      </c>
      <c r="G18" s="22">
        <f t="shared" si="117"/>
        <v>121075</v>
      </c>
      <c r="H18" s="22">
        <f t="shared" si="117"/>
        <v>129649</v>
      </c>
      <c r="I18" s="22">
        <f t="shared" si="117"/>
        <v>118607</v>
      </c>
      <c r="J18" s="22">
        <f t="shared" si="117"/>
        <v>108568</v>
      </c>
      <c r="K18" s="22">
        <f t="shared" si="117"/>
        <v>102025</v>
      </c>
      <c r="L18" s="22">
        <f t="shared" si="117"/>
        <v>69260</v>
      </c>
      <c r="M18" s="22">
        <f t="shared" si="117"/>
        <v>94681</v>
      </c>
      <c r="N18" s="93">
        <f t="shared" si="115"/>
        <v>1246084</v>
      </c>
      <c r="O18" s="142"/>
      <c r="P18" s="91">
        <f t="shared" si="41"/>
        <v>2022</v>
      </c>
      <c r="Q18" s="22">
        <f t="shared" ref="Q18:AB18" si="118">Q58+Q98</f>
        <v>93465</v>
      </c>
      <c r="R18" s="22">
        <f t="shared" si="118"/>
        <v>96907</v>
      </c>
      <c r="S18" s="22">
        <f t="shared" si="118"/>
        <v>67884</v>
      </c>
      <c r="T18" s="22">
        <f t="shared" si="118"/>
        <v>104459</v>
      </c>
      <c r="U18" s="22">
        <f t="shared" si="118"/>
        <v>111860</v>
      </c>
      <c r="V18" s="22">
        <f t="shared" si="118"/>
        <v>119443</v>
      </c>
      <c r="W18" s="22">
        <f t="shared" si="118"/>
        <v>120363</v>
      </c>
      <c r="X18" s="22">
        <f t="shared" si="118"/>
        <v>129698</v>
      </c>
      <c r="Y18" s="22">
        <f t="shared" si="118"/>
        <v>118083</v>
      </c>
      <c r="Z18" s="22">
        <f t="shared" si="118"/>
        <v>108784</v>
      </c>
      <c r="AA18" s="22">
        <f t="shared" si="118"/>
        <v>101908</v>
      </c>
      <c r="AB18" s="22">
        <f t="shared" si="118"/>
        <v>70688</v>
      </c>
      <c r="AC18" s="13">
        <f t="shared" si="42"/>
        <v>1243542</v>
      </c>
      <c r="AD18" s="13"/>
      <c r="AI18" s="79" t="str">
        <f>+AI6</f>
        <v>Q</v>
      </c>
      <c r="AJ18" s="1">
        <f>1+AJ6</f>
        <v>2013</v>
      </c>
      <c r="AK18" s="105">
        <v>1</v>
      </c>
      <c r="AL18" s="106">
        <f t="shared" ca="1" si="111"/>
        <v>0</v>
      </c>
      <c r="AM18" s="106">
        <f t="shared" ca="1" si="111"/>
        <v>344</v>
      </c>
      <c r="AN18" s="106">
        <f t="shared" ca="1" si="111"/>
        <v>8</v>
      </c>
      <c r="AO18" s="106">
        <f t="shared" ca="1" si="111"/>
        <v>0</v>
      </c>
      <c r="AP18" s="106">
        <f t="shared" ca="1" si="111"/>
        <v>17856</v>
      </c>
      <c r="AQ18" s="106">
        <f t="shared" ca="1" si="111"/>
        <v>1851</v>
      </c>
      <c r="AR18" s="106">
        <f t="shared" ca="1" si="111"/>
        <v>0</v>
      </c>
      <c r="AS18" s="106">
        <f t="shared" ca="1" si="111"/>
        <v>0</v>
      </c>
      <c r="AT18" s="106">
        <f t="shared" ca="1" si="111"/>
        <v>0</v>
      </c>
      <c r="AU18" s="106">
        <f t="shared" ca="1" si="111"/>
        <v>0</v>
      </c>
      <c r="AV18" s="106">
        <f t="shared" ca="1" si="112"/>
        <v>0</v>
      </c>
      <c r="AW18" s="106">
        <f t="shared" ca="1" si="112"/>
        <v>6270</v>
      </c>
      <c r="AX18" s="575">
        <f t="shared" ca="1" si="112"/>
        <v>0</v>
      </c>
      <c r="AY18" s="2">
        <f t="shared" ca="1" si="112"/>
        <v>0</v>
      </c>
      <c r="AZ18" s="545">
        <f t="shared" ca="1" si="112"/>
        <v>664</v>
      </c>
      <c r="BA18" s="106">
        <f t="shared" ca="1" si="112"/>
        <v>0</v>
      </c>
      <c r="BB18" s="106">
        <f t="shared" ca="1" si="112"/>
        <v>2312</v>
      </c>
      <c r="BC18" s="106">
        <f t="shared" ca="1" si="112"/>
        <v>571</v>
      </c>
      <c r="BD18" s="106">
        <f t="shared" ca="1" si="112"/>
        <v>1613</v>
      </c>
      <c r="BE18" s="106">
        <f t="shared" ca="1" si="112"/>
        <v>8007</v>
      </c>
      <c r="BF18" s="106">
        <f t="shared" ca="1" si="113"/>
        <v>13020</v>
      </c>
      <c r="BG18" s="106">
        <f t="shared" ca="1" si="113"/>
        <v>420</v>
      </c>
      <c r="BH18" s="106">
        <f t="shared" ca="1" si="113"/>
        <v>0</v>
      </c>
      <c r="BI18" s="106">
        <f t="shared" ca="1" si="113"/>
        <v>12520</v>
      </c>
      <c r="BJ18" s="106">
        <f t="shared" ca="1" si="113"/>
        <v>0</v>
      </c>
      <c r="BK18" s="106">
        <f t="shared" ca="1" si="113"/>
        <v>7402</v>
      </c>
      <c r="BL18" s="190">
        <f t="shared" ca="1" si="113"/>
        <v>0</v>
      </c>
      <c r="BM18" s="190">
        <f t="shared" ca="1" si="113"/>
        <v>0</v>
      </c>
      <c r="BN18" s="190">
        <f t="shared" ca="1" si="113"/>
        <v>0</v>
      </c>
      <c r="BO18" s="190">
        <f t="shared" ca="1" si="113"/>
        <v>0</v>
      </c>
      <c r="BP18" s="190">
        <f t="shared" ca="1" si="113"/>
        <v>0</v>
      </c>
      <c r="BQ18" s="190">
        <f t="shared" ca="1" si="113"/>
        <v>11991</v>
      </c>
      <c r="BR18" s="190">
        <f t="shared" ca="1" si="113"/>
        <v>46529</v>
      </c>
      <c r="BS18" s="190">
        <f t="shared" ca="1" si="113"/>
        <v>26329</v>
      </c>
      <c r="BT18" s="190">
        <f t="shared" ca="1" si="113"/>
        <v>72858</v>
      </c>
      <c r="BU18" s="190">
        <f t="shared" ca="1" si="46"/>
        <v>92038</v>
      </c>
      <c r="BV18" s="163" t="str">
        <f>BV6</f>
        <v>B</v>
      </c>
      <c r="BW18" s="65">
        <f t="shared" ca="1" si="66"/>
        <v>72858</v>
      </c>
      <c r="BX18" s="634">
        <f t="shared" ca="1" si="67"/>
        <v>0</v>
      </c>
      <c r="BY18" s="2"/>
      <c r="BZ18" s="13"/>
      <c r="CA18" s="130"/>
      <c r="CB18" s="79" t="str">
        <f>CB6</f>
        <v>B</v>
      </c>
      <c r="CC18" s="215">
        <f t="shared" si="68"/>
        <v>2013</v>
      </c>
      <c r="CD18" s="141">
        <f t="shared" si="69"/>
        <v>1</v>
      </c>
      <c r="CE18" s="280">
        <f t="shared" ca="1" si="70"/>
        <v>0</v>
      </c>
      <c r="CF18" s="280">
        <f t="shared" ca="1" si="71"/>
        <v>516</v>
      </c>
      <c r="CG18" s="280">
        <f t="shared" ca="1" si="72"/>
        <v>8</v>
      </c>
      <c r="CH18" s="280">
        <f t="shared" ca="1" si="71"/>
        <v>0</v>
      </c>
      <c r="CI18" s="280">
        <f t="shared" ca="1" si="73"/>
        <v>17856</v>
      </c>
      <c r="CJ18" s="280">
        <f t="shared" ca="1" si="74"/>
        <v>1058</v>
      </c>
      <c r="CK18" s="280">
        <f t="shared" ca="1" si="74"/>
        <v>0</v>
      </c>
      <c r="CL18" s="280">
        <f t="shared" ca="1" si="75"/>
        <v>0</v>
      </c>
      <c r="CM18" s="280">
        <f t="shared" ca="1" si="76"/>
        <v>0</v>
      </c>
      <c r="CN18" s="280">
        <f t="shared" ca="1" si="77"/>
        <v>0</v>
      </c>
      <c r="CO18" s="280">
        <f t="shared" ca="1" si="78"/>
        <v>0</v>
      </c>
      <c r="CP18" s="280">
        <f t="shared" ca="1" si="79"/>
        <v>7642</v>
      </c>
      <c r="CQ18" s="280">
        <f t="shared" ca="1" si="48"/>
        <v>0</v>
      </c>
      <c r="CR18" s="273">
        <f t="shared" ca="1" si="48"/>
        <v>0</v>
      </c>
      <c r="CS18" s="280">
        <f t="shared" ca="1" si="80"/>
        <v>709</v>
      </c>
      <c r="CT18" s="280">
        <f t="shared" ca="1" si="49"/>
        <v>4027</v>
      </c>
      <c r="CU18" s="280">
        <f t="shared" ca="1" si="50"/>
        <v>2322</v>
      </c>
      <c r="CV18" s="280">
        <f t="shared" ca="1" si="51"/>
        <v>170</v>
      </c>
      <c r="CW18" s="280">
        <f t="shared" ca="1" si="81"/>
        <v>1898</v>
      </c>
      <c r="CX18" s="280">
        <f t="shared" ca="1" si="52"/>
        <v>0</v>
      </c>
      <c r="CY18" s="280">
        <f t="shared" ca="1" si="53"/>
        <v>9300</v>
      </c>
      <c r="CZ18" s="280">
        <f t="shared" ca="1" si="54"/>
        <v>1049</v>
      </c>
      <c r="DA18" s="280">
        <f t="shared" ca="1" si="55"/>
        <v>24106</v>
      </c>
      <c r="DB18" s="280">
        <f t="shared" ca="1" si="56"/>
        <v>11328</v>
      </c>
      <c r="DC18" s="280">
        <f t="shared" ca="1" si="57"/>
        <v>1019</v>
      </c>
      <c r="DD18" s="280">
        <f t="shared" ca="1" si="58"/>
        <v>8534</v>
      </c>
      <c r="DE18" s="280">
        <f t="shared" ca="1" si="59"/>
        <v>0</v>
      </c>
      <c r="DF18" s="280">
        <f t="shared" ca="1" si="60"/>
        <v>0</v>
      </c>
      <c r="DG18" s="280">
        <f t="shared" ca="1" si="82"/>
        <v>0</v>
      </c>
      <c r="DH18" s="280">
        <f t="shared" ca="1" si="83"/>
        <v>0</v>
      </c>
      <c r="DI18" s="280">
        <f t="shared" ca="1" si="84"/>
        <v>0</v>
      </c>
      <c r="DJ18" s="210">
        <f t="shared" ca="1" si="85"/>
        <v>13463</v>
      </c>
      <c r="DK18" s="210">
        <f t="shared" ca="1" si="86"/>
        <v>64462</v>
      </c>
      <c r="DL18" s="210">
        <f t="shared" ca="1" si="87"/>
        <v>27080</v>
      </c>
      <c r="DM18" s="461">
        <f t="shared" ca="1" si="88"/>
        <v>91542</v>
      </c>
      <c r="DN18" s="463">
        <f t="shared" ca="1" si="89"/>
        <v>92038</v>
      </c>
      <c r="DO18" s="465">
        <f t="shared" ca="1" si="90"/>
        <v>496</v>
      </c>
      <c r="DP18" s="216">
        <f t="shared" ca="1" si="98"/>
        <v>5.4182779489196217E-3</v>
      </c>
      <c r="DR18" s="463"/>
      <c r="DS18" s="37"/>
    </row>
    <row r="19" spans="1:123">
      <c r="A19" s="87">
        <f t="shared" si="91"/>
        <v>2023</v>
      </c>
      <c r="B19" s="22">
        <f t="shared" ref="B19:M19" si="119">B59+B99</f>
        <v>96678</v>
      </c>
      <c r="C19" s="22">
        <f t="shared" si="119"/>
        <v>67590</v>
      </c>
      <c r="D19" s="22">
        <f t="shared" si="119"/>
        <v>104635</v>
      </c>
      <c r="E19" s="22">
        <f t="shared" si="119"/>
        <v>111986</v>
      </c>
      <c r="F19" s="22">
        <f t="shared" si="119"/>
        <v>121555</v>
      </c>
      <c r="G19" s="22">
        <f t="shared" si="119"/>
        <v>121135</v>
      </c>
      <c r="H19" s="22">
        <f t="shared" si="119"/>
        <v>129687</v>
      </c>
      <c r="I19" s="22">
        <f t="shared" si="119"/>
        <v>118672</v>
      </c>
      <c r="J19" s="22">
        <f t="shared" si="119"/>
        <v>108581</v>
      </c>
      <c r="K19" s="22">
        <f t="shared" si="119"/>
        <v>102080</v>
      </c>
      <c r="L19" s="22">
        <f t="shared" si="119"/>
        <v>69358</v>
      </c>
      <c r="M19" s="22">
        <f t="shared" si="119"/>
        <v>94762</v>
      </c>
      <c r="N19" s="93">
        <f t="shared" si="115"/>
        <v>1246719</v>
      </c>
      <c r="O19" s="142"/>
      <c r="P19" s="91">
        <f t="shared" si="41"/>
        <v>2023</v>
      </c>
      <c r="Q19" s="22">
        <f t="shared" ref="Q19:AB19" si="120">Q59+Q99</f>
        <v>93507</v>
      </c>
      <c r="R19" s="22">
        <f t="shared" si="120"/>
        <v>96985</v>
      </c>
      <c r="S19" s="22">
        <f t="shared" si="120"/>
        <v>67921</v>
      </c>
      <c r="T19" s="22">
        <f t="shared" si="120"/>
        <v>104509</v>
      </c>
      <c r="U19" s="22">
        <f t="shared" si="120"/>
        <v>111880</v>
      </c>
      <c r="V19" s="22">
        <f t="shared" si="120"/>
        <v>119519</v>
      </c>
      <c r="W19" s="22">
        <f t="shared" si="120"/>
        <v>120384</v>
      </c>
      <c r="X19" s="22">
        <f t="shared" si="120"/>
        <v>129736</v>
      </c>
      <c r="Y19" s="22">
        <f t="shared" si="120"/>
        <v>118144</v>
      </c>
      <c r="Z19" s="22">
        <f t="shared" si="120"/>
        <v>108836</v>
      </c>
      <c r="AA19" s="22">
        <f t="shared" si="120"/>
        <v>101922</v>
      </c>
      <c r="AB19" s="22">
        <f t="shared" si="120"/>
        <v>70749</v>
      </c>
      <c r="AC19" s="13">
        <f t="shared" si="42"/>
        <v>1244092</v>
      </c>
      <c r="AD19" s="13"/>
      <c r="AI19" s="79" t="str">
        <f t="shared" ref="AI19:AI82" si="121">+AI7</f>
        <v>R</v>
      </c>
      <c r="AJ19" s="1">
        <f t="shared" ref="AJ19:AJ29" si="122">AJ18</f>
        <v>2013</v>
      </c>
      <c r="AK19" s="105">
        <v>2</v>
      </c>
      <c r="AL19" s="106">
        <f t="shared" ca="1" si="111"/>
        <v>0</v>
      </c>
      <c r="AM19" s="106">
        <f t="shared" ca="1" si="111"/>
        <v>516</v>
      </c>
      <c r="AN19" s="106">
        <f t="shared" ca="1" si="111"/>
        <v>8</v>
      </c>
      <c r="AO19" s="106">
        <f t="shared" ca="1" si="111"/>
        <v>0</v>
      </c>
      <c r="AP19" s="106">
        <f t="shared" ca="1" si="111"/>
        <v>17856</v>
      </c>
      <c r="AQ19" s="106">
        <f t="shared" ca="1" si="111"/>
        <v>1058</v>
      </c>
      <c r="AR19" s="106">
        <f t="shared" ca="1" si="111"/>
        <v>0</v>
      </c>
      <c r="AS19" s="106">
        <f t="shared" ca="1" si="111"/>
        <v>0</v>
      </c>
      <c r="AT19" s="106">
        <f t="shared" ca="1" si="111"/>
        <v>0</v>
      </c>
      <c r="AU19" s="106">
        <f t="shared" ca="1" si="111"/>
        <v>0</v>
      </c>
      <c r="AV19" s="106">
        <f t="shared" ca="1" si="112"/>
        <v>0</v>
      </c>
      <c r="AW19" s="106">
        <f t="shared" ca="1" si="112"/>
        <v>7024</v>
      </c>
      <c r="AX19" s="575">
        <f t="shared" ca="1" si="112"/>
        <v>0</v>
      </c>
      <c r="AY19" s="2">
        <f t="shared" ca="1" si="112"/>
        <v>0</v>
      </c>
      <c r="AZ19" s="545">
        <f t="shared" ca="1" si="112"/>
        <v>1218</v>
      </c>
      <c r="BA19" s="106">
        <f t="shared" ca="1" si="112"/>
        <v>4027</v>
      </c>
      <c r="BB19" s="106">
        <f t="shared" ca="1" si="112"/>
        <v>2322</v>
      </c>
      <c r="BC19" s="106">
        <f t="shared" ca="1" si="112"/>
        <v>170</v>
      </c>
      <c r="BD19" s="106">
        <f t="shared" ca="1" si="112"/>
        <v>1910</v>
      </c>
      <c r="BE19" s="106">
        <f t="shared" ca="1" si="112"/>
        <v>0</v>
      </c>
      <c r="BF19" s="106">
        <f t="shared" ca="1" si="113"/>
        <v>9300</v>
      </c>
      <c r="BG19" s="106">
        <f t="shared" ca="1" si="113"/>
        <v>1049</v>
      </c>
      <c r="BH19" s="106">
        <f t="shared" ca="1" si="113"/>
        <v>24106</v>
      </c>
      <c r="BI19" s="106">
        <f t="shared" ca="1" si="113"/>
        <v>11328</v>
      </c>
      <c r="BJ19" s="106">
        <f t="shared" ca="1" si="113"/>
        <v>1019</v>
      </c>
      <c r="BK19" s="106">
        <f t="shared" ca="1" si="113"/>
        <v>8534</v>
      </c>
      <c r="BL19" s="106">
        <f t="shared" ca="1" si="113"/>
        <v>0</v>
      </c>
      <c r="BM19" s="190">
        <f t="shared" ca="1" si="113"/>
        <v>0</v>
      </c>
      <c r="BN19" s="190">
        <f t="shared" ca="1" si="113"/>
        <v>0</v>
      </c>
      <c r="BO19" s="190">
        <f t="shared" ca="1" si="113"/>
        <v>0</v>
      </c>
      <c r="BP19" s="190">
        <f t="shared" ca="1" si="113"/>
        <v>0</v>
      </c>
      <c r="BQ19" s="190">
        <f t="shared" ca="1" si="113"/>
        <v>13984</v>
      </c>
      <c r="BR19" s="190">
        <f t="shared" ca="1" si="113"/>
        <v>64983</v>
      </c>
      <c r="BS19" s="190">
        <f t="shared" ca="1" si="113"/>
        <v>26462</v>
      </c>
      <c r="BT19" s="190">
        <f t="shared" ca="1" si="113"/>
        <v>91445</v>
      </c>
      <c r="BU19" s="190">
        <f t="shared" ca="1" si="46"/>
        <v>64362</v>
      </c>
      <c r="BV19" s="163" t="str">
        <f t="shared" ref="BV19:BV82" si="123">BV7</f>
        <v>C</v>
      </c>
      <c r="BW19" s="65">
        <f t="shared" ca="1" si="66"/>
        <v>91445</v>
      </c>
      <c r="BX19" s="634">
        <f t="shared" ca="1" si="67"/>
        <v>0</v>
      </c>
      <c r="BY19" s="2"/>
      <c r="BZ19" s="13"/>
      <c r="CA19" s="130"/>
      <c r="CB19" s="79" t="str">
        <f t="shared" ref="CB19:CB82" si="124">CB7</f>
        <v>C</v>
      </c>
      <c r="CC19" s="215">
        <f t="shared" ref="CC19:CC82" si="125">AJ19</f>
        <v>2013</v>
      </c>
      <c r="CD19" s="141">
        <f t="shared" ref="CD19:CD82" si="126">AK19</f>
        <v>2</v>
      </c>
      <c r="CE19" s="280">
        <f t="shared" ca="1" si="70"/>
        <v>0</v>
      </c>
      <c r="CF19" s="280">
        <f t="shared" ca="1" si="71"/>
        <v>1242</v>
      </c>
      <c r="CG19" s="280">
        <f t="shared" ca="1" si="72"/>
        <v>8</v>
      </c>
      <c r="CH19" s="280">
        <f t="shared" ca="1" si="71"/>
        <v>0</v>
      </c>
      <c r="CI19" s="280">
        <f t="shared" ca="1" si="73"/>
        <v>11088</v>
      </c>
      <c r="CJ19" s="280">
        <f t="shared" ca="1" si="74"/>
        <v>956</v>
      </c>
      <c r="CK19" s="280">
        <f t="shared" ca="1" si="74"/>
        <v>0</v>
      </c>
      <c r="CL19" s="280">
        <f t="shared" ca="1" si="75"/>
        <v>0</v>
      </c>
      <c r="CM19" s="280">
        <f t="shared" ca="1" si="76"/>
        <v>0</v>
      </c>
      <c r="CN19" s="280">
        <f t="shared" ca="1" si="77"/>
        <v>0</v>
      </c>
      <c r="CO19" s="280">
        <f t="shared" ca="1" si="78"/>
        <v>0</v>
      </c>
      <c r="CP19" s="280">
        <f t="shared" ca="1" si="79"/>
        <v>8400</v>
      </c>
      <c r="CQ19" s="280">
        <f t="shared" ca="1" si="48"/>
        <v>0</v>
      </c>
      <c r="CR19" s="273">
        <f t="shared" ca="1" si="48"/>
        <v>0</v>
      </c>
      <c r="CS19" s="280">
        <f t="shared" ca="1" si="80"/>
        <v>831</v>
      </c>
      <c r="CT19" s="280">
        <f t="shared" ca="1" si="49"/>
        <v>1600</v>
      </c>
      <c r="CU19" s="280">
        <f t="shared" ca="1" si="50"/>
        <v>1886</v>
      </c>
      <c r="CV19" s="280">
        <f t="shared" ca="1" si="51"/>
        <v>48</v>
      </c>
      <c r="CW19" s="280">
        <f t="shared" ca="1" si="81"/>
        <v>1463</v>
      </c>
      <c r="CX19" s="280">
        <f t="shared" ca="1" si="52"/>
        <v>0</v>
      </c>
      <c r="CY19" s="280">
        <f t="shared" ca="1" si="53"/>
        <v>8400</v>
      </c>
      <c r="CZ19" s="280">
        <f t="shared" ca="1" si="54"/>
        <v>569</v>
      </c>
      <c r="DA19" s="280">
        <f t="shared" ca="1" si="55"/>
        <v>10080</v>
      </c>
      <c r="DB19" s="280">
        <f t="shared" ca="1" si="56"/>
        <v>9963</v>
      </c>
      <c r="DC19" s="280">
        <f t="shared" ca="1" si="57"/>
        <v>953</v>
      </c>
      <c r="DD19" s="280">
        <f t="shared" ca="1" si="58"/>
        <v>6375</v>
      </c>
      <c r="DE19" s="280">
        <f t="shared" ca="1" si="59"/>
        <v>54</v>
      </c>
      <c r="DF19" s="280">
        <f t="shared" ca="1" si="60"/>
        <v>0</v>
      </c>
      <c r="DG19" s="280">
        <f t="shared" ca="1" si="82"/>
        <v>0</v>
      </c>
      <c r="DH19" s="280">
        <f t="shared" ca="1" si="83"/>
        <v>0</v>
      </c>
      <c r="DI19" s="280">
        <f t="shared" ca="1" si="84"/>
        <v>0</v>
      </c>
      <c r="DJ19" s="210">
        <f t="shared" ca="1" si="85"/>
        <v>10555</v>
      </c>
      <c r="DK19" s="210">
        <f t="shared" ca="1" si="86"/>
        <v>42168</v>
      </c>
      <c r="DL19" s="210">
        <f t="shared" ca="1" si="87"/>
        <v>21694</v>
      </c>
      <c r="DM19" s="461">
        <f t="shared" ca="1" si="88"/>
        <v>63862</v>
      </c>
      <c r="DN19" s="463">
        <f t="shared" ca="1" si="89"/>
        <v>64362</v>
      </c>
      <c r="DO19" s="465">
        <f t="shared" ca="1" si="90"/>
        <v>500</v>
      </c>
      <c r="DP19" s="216">
        <f t="shared" ca="1" si="98"/>
        <v>7.8293821051642603E-3</v>
      </c>
      <c r="DR19" s="463"/>
      <c r="DS19" s="37"/>
    </row>
    <row r="20" spans="1:123">
      <c r="A20" s="87">
        <f t="shared" si="91"/>
        <v>2024</v>
      </c>
      <c r="B20" s="22">
        <f t="shared" ref="B20:M20" si="127">B60+B100</f>
        <v>96715</v>
      </c>
      <c r="C20" s="22">
        <f t="shared" si="127"/>
        <v>70039</v>
      </c>
      <c r="D20" s="22">
        <f t="shared" si="127"/>
        <v>104692</v>
      </c>
      <c r="E20" s="22">
        <f t="shared" si="127"/>
        <v>112006</v>
      </c>
      <c r="F20" s="22">
        <f t="shared" si="127"/>
        <v>121595</v>
      </c>
      <c r="G20" s="22">
        <f t="shared" si="127"/>
        <v>121156</v>
      </c>
      <c r="H20" s="22">
        <f t="shared" si="127"/>
        <v>129744</v>
      </c>
      <c r="I20" s="22">
        <f t="shared" si="127"/>
        <v>118736</v>
      </c>
      <c r="J20" s="22">
        <f t="shared" si="127"/>
        <v>108628</v>
      </c>
      <c r="K20" s="22">
        <f t="shared" si="127"/>
        <v>102096</v>
      </c>
      <c r="L20" s="22">
        <f t="shared" si="127"/>
        <v>69380</v>
      </c>
      <c r="M20" s="22">
        <f t="shared" si="127"/>
        <v>94804</v>
      </c>
      <c r="N20" s="93">
        <f t="shared" si="115"/>
        <v>1249591</v>
      </c>
      <c r="O20" s="142"/>
      <c r="P20" s="91">
        <f t="shared" si="41"/>
        <v>2024</v>
      </c>
      <c r="Q20" s="22">
        <f t="shared" ref="Q20:AB20" si="128">Q60+Q100</f>
        <v>93623</v>
      </c>
      <c r="R20" s="22">
        <f t="shared" si="128"/>
        <v>97059</v>
      </c>
      <c r="S20" s="22">
        <f t="shared" si="128"/>
        <v>70244</v>
      </c>
      <c r="T20" s="22">
        <f t="shared" si="128"/>
        <v>104644</v>
      </c>
      <c r="U20" s="22">
        <f t="shared" si="128"/>
        <v>111938</v>
      </c>
      <c r="V20" s="22">
        <f t="shared" si="128"/>
        <v>119519</v>
      </c>
      <c r="W20" s="22">
        <f t="shared" si="128"/>
        <v>120443</v>
      </c>
      <c r="X20" s="22">
        <f t="shared" si="128"/>
        <v>129756</v>
      </c>
      <c r="Y20" s="22">
        <f t="shared" si="128"/>
        <v>118202</v>
      </c>
      <c r="Z20" s="22">
        <f t="shared" si="128"/>
        <v>108886</v>
      </c>
      <c r="AA20" s="22">
        <f t="shared" si="128"/>
        <v>101973</v>
      </c>
      <c r="AB20" s="22">
        <f t="shared" si="128"/>
        <v>70771</v>
      </c>
      <c r="AC20" s="13">
        <f t="shared" si="42"/>
        <v>1247058</v>
      </c>
      <c r="AD20" s="13"/>
      <c r="AI20" s="79" t="str">
        <f t="shared" si="121"/>
        <v>S</v>
      </c>
      <c r="AJ20" s="1">
        <f t="shared" si="122"/>
        <v>2013</v>
      </c>
      <c r="AK20" s="105">
        <v>3</v>
      </c>
      <c r="AL20" s="106">
        <f t="shared" ca="1" si="111"/>
        <v>0</v>
      </c>
      <c r="AM20" s="106">
        <f t="shared" ca="1" si="111"/>
        <v>1242</v>
      </c>
      <c r="AN20" s="106">
        <f t="shared" ca="1" si="111"/>
        <v>8</v>
      </c>
      <c r="AO20" s="106">
        <f t="shared" ca="1" si="111"/>
        <v>0</v>
      </c>
      <c r="AP20" s="106">
        <f t="shared" ca="1" si="111"/>
        <v>11088</v>
      </c>
      <c r="AQ20" s="106">
        <f t="shared" ca="1" si="111"/>
        <v>956</v>
      </c>
      <c r="AR20" s="106">
        <f t="shared" ca="1" si="111"/>
        <v>0</v>
      </c>
      <c r="AS20" s="106">
        <f t="shared" ca="1" si="111"/>
        <v>0</v>
      </c>
      <c r="AT20" s="106">
        <f t="shared" ca="1" si="111"/>
        <v>0</v>
      </c>
      <c r="AU20" s="106">
        <f t="shared" ca="1" si="111"/>
        <v>0</v>
      </c>
      <c r="AV20" s="106">
        <f t="shared" ca="1" si="112"/>
        <v>0</v>
      </c>
      <c r="AW20" s="106">
        <f t="shared" ca="1" si="112"/>
        <v>7642</v>
      </c>
      <c r="AX20" s="575">
        <f t="shared" ca="1" si="112"/>
        <v>0</v>
      </c>
      <c r="AY20" s="2">
        <f t="shared" ca="1" si="112"/>
        <v>0</v>
      </c>
      <c r="AZ20" s="545">
        <f t="shared" ca="1" si="112"/>
        <v>709</v>
      </c>
      <c r="BA20" s="106">
        <f t="shared" ca="1" si="112"/>
        <v>1600</v>
      </c>
      <c r="BB20" s="106">
        <f t="shared" ca="1" si="112"/>
        <v>1886</v>
      </c>
      <c r="BC20" s="106">
        <f t="shared" ca="1" si="112"/>
        <v>48</v>
      </c>
      <c r="BD20" s="106">
        <f t="shared" ca="1" si="112"/>
        <v>1898</v>
      </c>
      <c r="BE20" s="106">
        <f t="shared" ca="1" si="112"/>
        <v>0</v>
      </c>
      <c r="BF20" s="106">
        <f t="shared" ca="1" si="113"/>
        <v>8400</v>
      </c>
      <c r="BG20" s="106">
        <f t="shared" ca="1" si="113"/>
        <v>569</v>
      </c>
      <c r="BH20" s="106">
        <f t="shared" ca="1" si="113"/>
        <v>10080</v>
      </c>
      <c r="BI20" s="106">
        <f t="shared" ca="1" si="113"/>
        <v>9963</v>
      </c>
      <c r="BJ20" s="106">
        <f t="shared" ca="1" si="113"/>
        <v>953</v>
      </c>
      <c r="BK20" s="106">
        <f t="shared" ca="1" si="113"/>
        <v>6375</v>
      </c>
      <c r="BL20" s="106">
        <f t="shared" ca="1" si="113"/>
        <v>54</v>
      </c>
      <c r="BM20" s="190">
        <f t="shared" ca="1" si="113"/>
        <v>0</v>
      </c>
      <c r="BN20" s="190">
        <f t="shared" ca="1" si="113"/>
        <v>0</v>
      </c>
      <c r="BO20" s="190">
        <f t="shared" ca="1" si="113"/>
        <v>0</v>
      </c>
      <c r="BP20" s="190">
        <f t="shared" ca="1" si="113"/>
        <v>0</v>
      </c>
      <c r="BQ20" s="190">
        <f t="shared" ca="1" si="113"/>
        <v>10868</v>
      </c>
      <c r="BR20" s="190">
        <f t="shared" ca="1" si="113"/>
        <v>42535</v>
      </c>
      <c r="BS20" s="190">
        <f t="shared" ca="1" si="113"/>
        <v>20936</v>
      </c>
      <c r="BT20" s="190">
        <f t="shared" ca="1" si="113"/>
        <v>63471</v>
      </c>
      <c r="BU20" s="190">
        <f t="shared" ca="1" si="46"/>
        <v>91449</v>
      </c>
      <c r="BV20" s="163" t="str">
        <f t="shared" si="123"/>
        <v>D</v>
      </c>
      <c r="BW20" s="65">
        <f t="shared" ca="1" si="66"/>
        <v>63471</v>
      </c>
      <c r="BX20" s="634">
        <f t="shared" ca="1" si="67"/>
        <v>0</v>
      </c>
      <c r="BY20" s="2"/>
      <c r="BZ20" s="13"/>
      <c r="CA20" s="130"/>
      <c r="CB20" s="79" t="str">
        <f t="shared" si="124"/>
        <v>D</v>
      </c>
      <c r="CC20" s="215">
        <f t="shared" si="125"/>
        <v>2013</v>
      </c>
      <c r="CD20" s="141">
        <f t="shared" si="126"/>
        <v>3</v>
      </c>
      <c r="CE20" s="280">
        <f t="shared" ca="1" si="70"/>
        <v>0</v>
      </c>
      <c r="CF20" s="280">
        <f t="shared" ca="1" si="71"/>
        <v>1031</v>
      </c>
      <c r="CG20" s="280">
        <f t="shared" ca="1" si="72"/>
        <v>8</v>
      </c>
      <c r="CH20" s="280">
        <f t="shared" ca="1" si="71"/>
        <v>0</v>
      </c>
      <c r="CI20" s="280">
        <f t="shared" ca="1" si="73"/>
        <v>21204</v>
      </c>
      <c r="CJ20" s="280">
        <f t="shared" ca="1" si="74"/>
        <v>1851</v>
      </c>
      <c r="CK20" s="280">
        <f t="shared" ca="1" si="74"/>
        <v>0</v>
      </c>
      <c r="CL20" s="280">
        <f t="shared" ca="1" si="75"/>
        <v>0</v>
      </c>
      <c r="CM20" s="280">
        <f t="shared" ca="1" si="76"/>
        <v>0</v>
      </c>
      <c r="CN20" s="280">
        <f t="shared" ca="1" si="77"/>
        <v>0</v>
      </c>
      <c r="CO20" s="280">
        <f t="shared" ca="1" si="78"/>
        <v>0</v>
      </c>
      <c r="CP20" s="280">
        <f t="shared" ca="1" si="79"/>
        <v>8311</v>
      </c>
      <c r="CQ20" s="280">
        <f t="shared" ca="1" si="48"/>
        <v>0</v>
      </c>
      <c r="CR20" s="273">
        <f t="shared" ca="1" si="48"/>
        <v>0</v>
      </c>
      <c r="CS20" s="280">
        <f t="shared" ca="1" si="80"/>
        <v>502</v>
      </c>
      <c r="CT20" s="280">
        <f t="shared" ca="1" si="49"/>
        <v>805</v>
      </c>
      <c r="CU20" s="280">
        <f t="shared" ca="1" si="50"/>
        <v>2234</v>
      </c>
      <c r="CV20" s="280">
        <f t="shared" ca="1" si="51"/>
        <v>126</v>
      </c>
      <c r="CW20" s="280">
        <f t="shared" ca="1" si="81"/>
        <v>1683</v>
      </c>
      <c r="CX20" s="280">
        <f t="shared" ca="1" si="52"/>
        <v>0</v>
      </c>
      <c r="CY20" s="280">
        <f t="shared" ca="1" si="53"/>
        <v>9300</v>
      </c>
      <c r="CZ20" s="280">
        <f t="shared" ca="1" si="54"/>
        <v>420</v>
      </c>
      <c r="DA20" s="280">
        <f t="shared" ca="1" si="55"/>
        <v>22320</v>
      </c>
      <c r="DB20" s="280">
        <f t="shared" ca="1" si="56"/>
        <v>14011</v>
      </c>
      <c r="DC20" s="280">
        <f t="shared" ca="1" si="57"/>
        <v>1096</v>
      </c>
      <c r="DD20" s="280">
        <f t="shared" ca="1" si="58"/>
        <v>6007</v>
      </c>
      <c r="DE20" s="280">
        <f t="shared" ca="1" si="59"/>
        <v>0</v>
      </c>
      <c r="DF20" s="280">
        <f t="shared" ca="1" si="60"/>
        <v>0</v>
      </c>
      <c r="DG20" s="280">
        <f t="shared" ca="1" si="82"/>
        <v>0</v>
      </c>
      <c r="DH20" s="280">
        <f t="shared" ca="1" si="83"/>
        <v>0</v>
      </c>
      <c r="DI20" s="280">
        <f t="shared" ca="1" si="84"/>
        <v>0</v>
      </c>
      <c r="DJ20" s="210">
        <f t="shared" ca="1" si="85"/>
        <v>10426</v>
      </c>
      <c r="DK20" s="210">
        <f t="shared" ca="1" si="86"/>
        <v>58504</v>
      </c>
      <c r="DL20" s="210">
        <f t="shared" ca="1" si="87"/>
        <v>32405</v>
      </c>
      <c r="DM20" s="461">
        <f t="shared" ca="1" si="88"/>
        <v>90909</v>
      </c>
      <c r="DN20" s="463">
        <f t="shared" ca="1" si="89"/>
        <v>91449</v>
      </c>
      <c r="DO20" s="465">
        <f t="shared" ca="1" si="90"/>
        <v>540</v>
      </c>
      <c r="DP20" s="216">
        <f t="shared" ca="1" si="98"/>
        <v>5.9400059400059402E-3</v>
      </c>
      <c r="DR20" s="463"/>
      <c r="DS20" s="37"/>
    </row>
    <row r="21" spans="1:123">
      <c r="A21" s="87">
        <f t="shared" si="91"/>
        <v>2025</v>
      </c>
      <c r="B21" s="22">
        <f t="shared" ref="B21:M21" si="129">B61+B101</f>
        <v>96789</v>
      </c>
      <c r="C21" s="22">
        <f t="shared" si="129"/>
        <v>68568</v>
      </c>
      <c r="D21" s="22">
        <f t="shared" si="129"/>
        <v>104709</v>
      </c>
      <c r="E21" s="22">
        <f t="shared" si="129"/>
        <v>112027</v>
      </c>
      <c r="F21" s="22">
        <f t="shared" si="129"/>
        <v>121617</v>
      </c>
      <c r="G21" s="22">
        <f t="shared" si="129"/>
        <v>121216</v>
      </c>
      <c r="H21" s="22">
        <f t="shared" si="129"/>
        <v>129799</v>
      </c>
      <c r="I21" s="22">
        <f t="shared" si="129"/>
        <v>118800</v>
      </c>
      <c r="J21" s="22">
        <f t="shared" si="129"/>
        <v>108638</v>
      </c>
      <c r="K21" s="22">
        <f t="shared" si="129"/>
        <v>102154</v>
      </c>
      <c r="L21" s="22">
        <f t="shared" si="129"/>
        <v>69440</v>
      </c>
      <c r="M21" s="22">
        <f t="shared" si="129"/>
        <v>94847</v>
      </c>
      <c r="N21" s="93">
        <f t="shared" si="115"/>
        <v>1248604</v>
      </c>
      <c r="O21" s="142"/>
      <c r="P21" s="91">
        <f t="shared" si="41"/>
        <v>2025</v>
      </c>
      <c r="Q21" s="22">
        <f t="shared" ref="Q21:AB21" si="130">Q61+Q101</f>
        <v>93664</v>
      </c>
      <c r="R21" s="22">
        <f t="shared" si="130"/>
        <v>97095</v>
      </c>
      <c r="S21" s="22">
        <f t="shared" si="130"/>
        <v>68835</v>
      </c>
      <c r="T21" s="22">
        <f t="shared" si="130"/>
        <v>104640</v>
      </c>
      <c r="U21" s="22">
        <f t="shared" si="130"/>
        <v>111958</v>
      </c>
      <c r="V21" s="22">
        <f t="shared" si="130"/>
        <v>119540</v>
      </c>
      <c r="W21" s="22">
        <f t="shared" si="130"/>
        <v>120464</v>
      </c>
      <c r="X21" s="22">
        <f t="shared" si="130"/>
        <v>129810</v>
      </c>
      <c r="Y21" s="22">
        <f t="shared" si="130"/>
        <v>118262</v>
      </c>
      <c r="Z21" s="22">
        <f t="shared" si="130"/>
        <v>108937</v>
      </c>
      <c r="AA21" s="22">
        <f t="shared" si="130"/>
        <v>101989</v>
      </c>
      <c r="AB21" s="22">
        <f t="shared" si="130"/>
        <v>70833</v>
      </c>
      <c r="AC21" s="13">
        <f t="shared" si="42"/>
        <v>1246027</v>
      </c>
      <c r="AD21" s="13"/>
      <c r="AI21" s="79" t="str">
        <f t="shared" si="121"/>
        <v>T</v>
      </c>
      <c r="AJ21" s="1">
        <f t="shared" si="122"/>
        <v>2013</v>
      </c>
      <c r="AK21" s="105">
        <v>4</v>
      </c>
      <c r="AL21" s="106">
        <f t="shared" ca="1" si="111"/>
        <v>0</v>
      </c>
      <c r="AM21" s="106">
        <f t="shared" ca="1" si="111"/>
        <v>1031</v>
      </c>
      <c r="AN21" s="106">
        <f t="shared" ca="1" si="111"/>
        <v>8</v>
      </c>
      <c r="AO21" s="106">
        <f t="shared" ca="1" si="111"/>
        <v>0</v>
      </c>
      <c r="AP21" s="106">
        <f t="shared" ca="1" si="111"/>
        <v>21204</v>
      </c>
      <c r="AQ21" s="106">
        <f t="shared" ca="1" si="111"/>
        <v>1851</v>
      </c>
      <c r="AR21" s="106">
        <f t="shared" ca="1" si="111"/>
        <v>0</v>
      </c>
      <c r="AS21" s="106">
        <f t="shared" ca="1" si="111"/>
        <v>0</v>
      </c>
      <c r="AT21" s="106">
        <f t="shared" ca="1" si="111"/>
        <v>0</v>
      </c>
      <c r="AU21" s="106">
        <f t="shared" ca="1" si="111"/>
        <v>0</v>
      </c>
      <c r="AV21" s="106">
        <f t="shared" ca="1" si="112"/>
        <v>0</v>
      </c>
      <c r="AW21" s="106">
        <f t="shared" ca="1" si="112"/>
        <v>8400</v>
      </c>
      <c r="AX21" s="575">
        <f t="shared" ca="1" si="112"/>
        <v>0</v>
      </c>
      <c r="AY21" s="2">
        <f t="shared" ca="1" si="112"/>
        <v>0</v>
      </c>
      <c r="AZ21" s="545">
        <f t="shared" ca="1" si="112"/>
        <v>831</v>
      </c>
      <c r="BA21" s="106">
        <f t="shared" ca="1" si="112"/>
        <v>805</v>
      </c>
      <c r="BB21" s="106">
        <f t="shared" ca="1" si="112"/>
        <v>2234</v>
      </c>
      <c r="BC21" s="106">
        <f t="shared" ca="1" si="112"/>
        <v>126</v>
      </c>
      <c r="BD21" s="106">
        <f t="shared" ca="1" si="112"/>
        <v>1463</v>
      </c>
      <c r="BE21" s="106">
        <f t="shared" ca="1" si="112"/>
        <v>0</v>
      </c>
      <c r="BF21" s="106">
        <f t="shared" ca="1" si="113"/>
        <v>9300</v>
      </c>
      <c r="BG21" s="106">
        <f t="shared" ca="1" si="113"/>
        <v>420</v>
      </c>
      <c r="BH21" s="106">
        <f t="shared" ca="1" si="113"/>
        <v>22320</v>
      </c>
      <c r="BI21" s="106">
        <f t="shared" ca="1" si="113"/>
        <v>14011</v>
      </c>
      <c r="BJ21" s="106">
        <f t="shared" ca="1" si="113"/>
        <v>1096</v>
      </c>
      <c r="BK21" s="106">
        <f t="shared" ca="1" si="113"/>
        <v>6007</v>
      </c>
      <c r="BL21" s="106">
        <f t="shared" ca="1" si="113"/>
        <v>0</v>
      </c>
      <c r="BM21" s="190">
        <f t="shared" ca="1" si="113"/>
        <v>0</v>
      </c>
      <c r="BN21" s="190">
        <f t="shared" ca="1" si="113"/>
        <v>0</v>
      </c>
      <c r="BO21" s="190">
        <f t="shared" ca="1" si="113"/>
        <v>0</v>
      </c>
      <c r="BP21" s="190">
        <f t="shared" ca="1" si="113"/>
        <v>0</v>
      </c>
      <c r="BQ21" s="190">
        <f t="shared" ca="1" si="113"/>
        <v>10535</v>
      </c>
      <c r="BR21" s="190">
        <f t="shared" ca="1" si="113"/>
        <v>58613</v>
      </c>
      <c r="BS21" s="190">
        <f t="shared" ca="1" si="113"/>
        <v>32494</v>
      </c>
      <c r="BT21" s="190">
        <f t="shared" ca="1" si="113"/>
        <v>91107</v>
      </c>
      <c r="BU21" s="190">
        <f t="shared" ca="1" si="46"/>
        <v>101134</v>
      </c>
      <c r="BV21" s="163" t="str">
        <f t="shared" si="123"/>
        <v>E</v>
      </c>
      <c r="BW21" s="65">
        <f t="shared" ca="1" si="66"/>
        <v>91107</v>
      </c>
      <c r="BX21" s="634">
        <f t="shared" ca="1" si="67"/>
        <v>0</v>
      </c>
      <c r="BY21" s="2"/>
      <c r="BZ21" s="13"/>
      <c r="CA21" s="130"/>
      <c r="CB21" s="79" t="str">
        <f t="shared" si="124"/>
        <v>E</v>
      </c>
      <c r="CC21" s="215">
        <f t="shared" si="125"/>
        <v>2013</v>
      </c>
      <c r="CD21" s="141">
        <f t="shared" si="126"/>
        <v>4</v>
      </c>
      <c r="CE21" s="280">
        <f t="shared" ca="1" si="70"/>
        <v>0</v>
      </c>
      <c r="CF21" s="280">
        <f t="shared" ca="1" si="71"/>
        <v>1663</v>
      </c>
      <c r="CG21" s="280">
        <f t="shared" ca="1" si="72"/>
        <v>8</v>
      </c>
      <c r="CH21" s="280">
        <f t="shared" ca="1" si="71"/>
        <v>0</v>
      </c>
      <c r="CI21" s="280">
        <f t="shared" ca="1" si="73"/>
        <v>23760</v>
      </c>
      <c r="CJ21" s="280">
        <f t="shared" ca="1" si="74"/>
        <v>3839</v>
      </c>
      <c r="CK21" s="280">
        <f t="shared" ca="1" si="74"/>
        <v>0</v>
      </c>
      <c r="CL21" s="280">
        <f t="shared" ca="1" si="75"/>
        <v>0</v>
      </c>
      <c r="CM21" s="280">
        <f t="shared" ca="1" si="76"/>
        <v>0</v>
      </c>
      <c r="CN21" s="280">
        <f t="shared" ca="1" si="77"/>
        <v>0</v>
      </c>
      <c r="CO21" s="280">
        <f t="shared" ca="1" si="78"/>
        <v>0</v>
      </c>
      <c r="CP21" s="280">
        <f t="shared" ca="1" si="79"/>
        <v>6098</v>
      </c>
      <c r="CQ21" s="280">
        <f t="shared" ca="1" si="48"/>
        <v>0</v>
      </c>
      <c r="CR21" s="273">
        <f t="shared" ca="1" si="48"/>
        <v>0</v>
      </c>
      <c r="CS21" s="280">
        <f t="shared" ca="1" si="80"/>
        <v>671</v>
      </c>
      <c r="CT21" s="280">
        <f t="shared" ca="1" si="49"/>
        <v>1871</v>
      </c>
      <c r="CU21" s="280">
        <f t="shared" ca="1" si="50"/>
        <v>1952</v>
      </c>
      <c r="CV21" s="280">
        <f t="shared" ca="1" si="51"/>
        <v>69</v>
      </c>
      <c r="CW21" s="280">
        <f t="shared" ca="1" si="81"/>
        <v>1523</v>
      </c>
      <c r="CX21" s="280">
        <f t="shared" ca="1" si="52"/>
        <v>0</v>
      </c>
      <c r="CY21" s="280">
        <f t="shared" ca="1" si="53"/>
        <v>9000</v>
      </c>
      <c r="CZ21" s="280">
        <f t="shared" ca="1" si="54"/>
        <v>406</v>
      </c>
      <c r="DA21" s="280">
        <f t="shared" ca="1" si="55"/>
        <v>25056</v>
      </c>
      <c r="DB21" s="280">
        <f t="shared" ca="1" si="56"/>
        <v>16444</v>
      </c>
      <c r="DC21" s="280">
        <f t="shared" ca="1" si="57"/>
        <v>1104</v>
      </c>
      <c r="DD21" s="280">
        <f t="shared" ca="1" si="58"/>
        <v>7127</v>
      </c>
      <c r="DE21" s="280">
        <f t="shared" ca="1" si="59"/>
        <v>0</v>
      </c>
      <c r="DF21" s="280">
        <f t="shared" ca="1" si="60"/>
        <v>0</v>
      </c>
      <c r="DG21" s="280">
        <f t="shared" ca="1" si="82"/>
        <v>0</v>
      </c>
      <c r="DH21" s="280">
        <f t="shared" ca="1" si="83"/>
        <v>0</v>
      </c>
      <c r="DI21" s="280">
        <f t="shared" ca="1" si="84"/>
        <v>0</v>
      </c>
      <c r="DJ21" s="210">
        <f t="shared" ca="1" si="85"/>
        <v>11273</v>
      </c>
      <c r="DK21" s="210">
        <f t="shared" ca="1" si="86"/>
        <v>65223</v>
      </c>
      <c r="DL21" s="210">
        <f t="shared" ca="1" si="87"/>
        <v>35368</v>
      </c>
      <c r="DM21" s="461">
        <f t="shared" ca="1" si="88"/>
        <v>100591</v>
      </c>
      <c r="DN21" s="463">
        <f t="shared" ca="1" si="89"/>
        <v>101134</v>
      </c>
      <c r="DO21" s="465">
        <f t="shared" ca="1" si="90"/>
        <v>543</v>
      </c>
      <c r="DP21" s="216">
        <f t="shared" ca="1" si="98"/>
        <v>5.3980972452803925E-3</v>
      </c>
      <c r="DR21" s="463"/>
      <c r="DS21" s="37"/>
    </row>
    <row r="22" spans="1:123">
      <c r="A22" s="87">
        <f t="shared" si="91"/>
        <v>2026</v>
      </c>
      <c r="B22" s="22">
        <f t="shared" ref="B22:M22" si="131">B62+B102</f>
        <v>96863</v>
      </c>
      <c r="C22" s="22">
        <f t="shared" si="131"/>
        <v>68601</v>
      </c>
      <c r="D22" s="22">
        <f t="shared" si="131"/>
        <v>104765</v>
      </c>
      <c r="E22" s="22">
        <f t="shared" si="131"/>
        <v>112048</v>
      </c>
      <c r="F22" s="22">
        <f t="shared" si="131"/>
        <v>121634</v>
      </c>
      <c r="G22" s="22">
        <f t="shared" si="131"/>
        <v>121276</v>
      </c>
      <c r="H22" s="22">
        <f t="shared" si="131"/>
        <v>129853</v>
      </c>
      <c r="I22" s="22">
        <f t="shared" si="131"/>
        <v>118866</v>
      </c>
      <c r="J22" s="22">
        <f t="shared" si="131"/>
        <v>108686</v>
      </c>
      <c r="K22" s="22">
        <f t="shared" si="131"/>
        <v>102169</v>
      </c>
      <c r="L22" s="22">
        <f t="shared" si="131"/>
        <v>69462</v>
      </c>
      <c r="M22" s="22">
        <f t="shared" si="131"/>
        <v>94889</v>
      </c>
      <c r="N22" s="93">
        <f t="shared" si="115"/>
        <v>1249112</v>
      </c>
      <c r="O22" s="142"/>
      <c r="P22" s="91">
        <f t="shared" si="41"/>
        <v>2026</v>
      </c>
      <c r="Q22" s="22">
        <f t="shared" ref="Q22:AB22" si="132">Q62+Q102</f>
        <v>93743</v>
      </c>
      <c r="R22" s="22">
        <f t="shared" si="132"/>
        <v>97131</v>
      </c>
      <c r="S22" s="22">
        <f t="shared" si="132"/>
        <v>68871</v>
      </c>
      <c r="T22" s="22">
        <f t="shared" si="132"/>
        <v>104688</v>
      </c>
      <c r="U22" s="22">
        <f t="shared" si="132"/>
        <v>112018</v>
      </c>
      <c r="V22" s="22">
        <f t="shared" si="132"/>
        <v>119557</v>
      </c>
      <c r="W22" s="22">
        <f t="shared" si="132"/>
        <v>120484</v>
      </c>
      <c r="X22" s="22">
        <f t="shared" si="132"/>
        <v>129865</v>
      </c>
      <c r="Y22" s="22">
        <f t="shared" si="132"/>
        <v>118322</v>
      </c>
      <c r="Z22" s="22">
        <f t="shared" si="132"/>
        <v>108989</v>
      </c>
      <c r="AA22" s="22">
        <f t="shared" si="132"/>
        <v>102041</v>
      </c>
      <c r="AB22" s="22">
        <f t="shared" si="132"/>
        <v>70854</v>
      </c>
      <c r="AC22" s="13">
        <f t="shared" ref="AC22:AC26" si="133">SUM(Q22:AB22)</f>
        <v>1246563</v>
      </c>
      <c r="AD22" s="13"/>
      <c r="AI22" s="79" t="str">
        <f t="shared" si="121"/>
        <v>U</v>
      </c>
      <c r="AJ22" s="1">
        <f t="shared" si="122"/>
        <v>2013</v>
      </c>
      <c r="AK22" s="105">
        <v>5</v>
      </c>
      <c r="AL22" s="106">
        <f t="shared" ca="1" si="111"/>
        <v>0</v>
      </c>
      <c r="AM22" s="106">
        <f t="shared" ca="1" si="111"/>
        <v>1663</v>
      </c>
      <c r="AN22" s="106">
        <f t="shared" ca="1" si="111"/>
        <v>8</v>
      </c>
      <c r="AO22" s="106">
        <f t="shared" ca="1" si="111"/>
        <v>0</v>
      </c>
      <c r="AP22" s="106">
        <f t="shared" ca="1" si="111"/>
        <v>23760</v>
      </c>
      <c r="AQ22" s="106">
        <f t="shared" ca="1" si="111"/>
        <v>3839</v>
      </c>
      <c r="AR22" s="106">
        <f t="shared" ca="1" si="111"/>
        <v>0</v>
      </c>
      <c r="AS22" s="106">
        <f t="shared" ca="1" si="111"/>
        <v>0</v>
      </c>
      <c r="AT22" s="106">
        <f t="shared" ca="1" si="111"/>
        <v>0</v>
      </c>
      <c r="AU22" s="106">
        <f t="shared" ca="1" si="111"/>
        <v>0</v>
      </c>
      <c r="AV22" s="106">
        <f t="shared" ca="1" si="112"/>
        <v>0</v>
      </c>
      <c r="AW22" s="106">
        <f t="shared" ca="1" si="112"/>
        <v>8311</v>
      </c>
      <c r="AX22" s="575">
        <f t="shared" ca="1" si="112"/>
        <v>0</v>
      </c>
      <c r="AY22" s="2">
        <f t="shared" ca="1" si="112"/>
        <v>0</v>
      </c>
      <c r="AZ22" s="545">
        <f t="shared" ca="1" si="112"/>
        <v>502</v>
      </c>
      <c r="BA22" s="106">
        <f t="shared" ca="1" si="112"/>
        <v>1871</v>
      </c>
      <c r="BB22" s="106">
        <f t="shared" ca="1" si="112"/>
        <v>1952</v>
      </c>
      <c r="BC22" s="106">
        <f t="shared" ca="1" si="112"/>
        <v>69</v>
      </c>
      <c r="BD22" s="106">
        <f t="shared" ca="1" si="112"/>
        <v>1683</v>
      </c>
      <c r="BE22" s="106">
        <f t="shared" ca="1" si="112"/>
        <v>0</v>
      </c>
      <c r="BF22" s="106">
        <f t="shared" ca="1" si="113"/>
        <v>9000</v>
      </c>
      <c r="BG22" s="106">
        <f t="shared" ca="1" si="113"/>
        <v>406</v>
      </c>
      <c r="BH22" s="106">
        <f t="shared" ca="1" si="113"/>
        <v>25056</v>
      </c>
      <c r="BI22" s="106">
        <f t="shared" ca="1" si="113"/>
        <v>16444</v>
      </c>
      <c r="BJ22" s="106">
        <f t="shared" ca="1" si="113"/>
        <v>1104</v>
      </c>
      <c r="BK22" s="106">
        <f t="shared" ca="1" si="113"/>
        <v>7127</v>
      </c>
      <c r="BL22" s="106">
        <f t="shared" ca="1" si="113"/>
        <v>0</v>
      </c>
      <c r="BM22" s="190">
        <f t="shared" ca="1" si="113"/>
        <v>0</v>
      </c>
      <c r="BN22" s="190">
        <f t="shared" ca="1" si="113"/>
        <v>0</v>
      </c>
      <c r="BO22" s="190">
        <f t="shared" ca="1" si="113"/>
        <v>0</v>
      </c>
      <c r="BP22" s="190">
        <f t="shared" ca="1" si="113"/>
        <v>0</v>
      </c>
      <c r="BQ22" s="190">
        <f t="shared" ca="1" si="113"/>
        <v>11264</v>
      </c>
      <c r="BR22" s="190">
        <f t="shared" ca="1" si="113"/>
        <v>65214</v>
      </c>
      <c r="BS22" s="190">
        <f t="shared" ca="1" si="113"/>
        <v>37581</v>
      </c>
      <c r="BT22" s="190">
        <f t="shared" ca="1" si="113"/>
        <v>102795</v>
      </c>
      <c r="BU22" s="190">
        <f t="shared" ca="1" si="46"/>
        <v>124295</v>
      </c>
      <c r="BV22" s="163" t="str">
        <f t="shared" si="123"/>
        <v>F</v>
      </c>
      <c r="BW22" s="65">
        <f t="shared" ca="1" si="66"/>
        <v>102795</v>
      </c>
      <c r="BX22" s="634">
        <f t="shared" ca="1" si="67"/>
        <v>0</v>
      </c>
      <c r="BY22" s="2"/>
      <c r="BZ22" s="13"/>
      <c r="CA22" s="130"/>
      <c r="CB22" s="79" t="str">
        <f t="shared" si="124"/>
        <v>F</v>
      </c>
      <c r="CC22" s="215">
        <f t="shared" si="125"/>
        <v>2013</v>
      </c>
      <c r="CD22" s="141">
        <f t="shared" si="126"/>
        <v>5</v>
      </c>
      <c r="CE22" s="280">
        <f t="shared" ca="1" si="70"/>
        <v>0</v>
      </c>
      <c r="CF22" s="280">
        <f t="shared" ca="1" si="71"/>
        <v>3437</v>
      </c>
      <c r="CG22" s="280">
        <f t="shared" ca="1" si="72"/>
        <v>8</v>
      </c>
      <c r="CH22" s="280">
        <f t="shared" ca="1" si="71"/>
        <v>0</v>
      </c>
      <c r="CI22" s="280">
        <f t="shared" ca="1" si="73"/>
        <v>33480</v>
      </c>
      <c r="CJ22" s="280">
        <f t="shared" ca="1" si="74"/>
        <v>5290</v>
      </c>
      <c r="CK22" s="280">
        <f t="shared" ca="1" si="74"/>
        <v>0</v>
      </c>
      <c r="CL22" s="280">
        <f t="shared" ca="1" si="75"/>
        <v>0</v>
      </c>
      <c r="CM22" s="280">
        <f t="shared" ca="1" si="76"/>
        <v>0</v>
      </c>
      <c r="CN22" s="280">
        <f t="shared" ca="1" si="77"/>
        <v>0</v>
      </c>
      <c r="CO22" s="280">
        <f t="shared" ca="1" si="78"/>
        <v>0</v>
      </c>
      <c r="CP22" s="280">
        <f t="shared" ca="1" si="79"/>
        <v>6388</v>
      </c>
      <c r="CQ22" s="280">
        <f t="shared" ref="CQ22:CR85" ca="1" si="134">AX23</f>
        <v>0</v>
      </c>
      <c r="CR22" s="273">
        <f t="shared" ca="1" si="134"/>
        <v>0</v>
      </c>
      <c r="CS22" s="280">
        <f t="shared" ca="1" si="80"/>
        <v>1935</v>
      </c>
      <c r="CT22" s="280">
        <f t="shared" ca="1" si="49"/>
        <v>2577</v>
      </c>
      <c r="CU22" s="280">
        <f t="shared" ca="1" si="50"/>
        <v>2613</v>
      </c>
      <c r="CV22" s="280">
        <f t="shared" ca="1" si="51"/>
        <v>583</v>
      </c>
      <c r="CW22" s="280">
        <f t="shared" ca="1" si="81"/>
        <v>2090</v>
      </c>
      <c r="CX22" s="280">
        <f t="shared" ca="1" si="52"/>
        <v>0</v>
      </c>
      <c r="CY22" s="280">
        <f t="shared" ca="1" si="53"/>
        <v>9672</v>
      </c>
      <c r="CZ22" s="280">
        <f t="shared" ca="1" si="54"/>
        <v>1049</v>
      </c>
      <c r="DA22" s="280">
        <f t="shared" ca="1" si="55"/>
        <v>28123</v>
      </c>
      <c r="DB22" s="280">
        <f t="shared" ca="1" si="56"/>
        <v>17589</v>
      </c>
      <c r="DC22" s="280">
        <f t="shared" ca="1" si="57"/>
        <v>1136</v>
      </c>
      <c r="DD22" s="280">
        <f t="shared" ca="1" si="58"/>
        <v>7689</v>
      </c>
      <c r="DE22" s="280">
        <f t="shared" ca="1" si="59"/>
        <v>0</v>
      </c>
      <c r="DF22" s="280">
        <f t="shared" ca="1" si="60"/>
        <v>0</v>
      </c>
      <c r="DG22" s="280">
        <f t="shared" ca="1" si="82"/>
        <v>0</v>
      </c>
      <c r="DH22" s="280">
        <f t="shared" ca="1" si="83"/>
        <v>0</v>
      </c>
      <c r="DI22" s="280">
        <f t="shared" ca="1" si="84"/>
        <v>0</v>
      </c>
      <c r="DJ22" s="210">
        <f t="shared" ca="1" si="85"/>
        <v>14327</v>
      </c>
      <c r="DK22" s="210">
        <f t="shared" ca="1" si="86"/>
        <v>75056</v>
      </c>
      <c r="DL22" s="210">
        <f t="shared" ca="1" si="87"/>
        <v>48603</v>
      </c>
      <c r="DM22" s="461">
        <f t="shared" ca="1" si="88"/>
        <v>123659</v>
      </c>
      <c r="DN22" s="463">
        <f t="shared" ca="1" si="89"/>
        <v>124295</v>
      </c>
      <c r="DO22" s="465">
        <f t="shared" ca="1" si="90"/>
        <v>636</v>
      </c>
      <c r="DP22" s="216">
        <f t="shared" ca="1" si="98"/>
        <v>5.1431759920426336E-3</v>
      </c>
      <c r="DR22" s="463"/>
      <c r="DS22" s="37"/>
    </row>
    <row r="23" spans="1:123">
      <c r="A23" s="87">
        <f t="shared" si="91"/>
        <v>2027</v>
      </c>
      <c r="B23" s="22">
        <f t="shared" ref="B23:M23" si="135">B63+B103</f>
        <v>96938</v>
      </c>
      <c r="C23" s="22">
        <f t="shared" si="135"/>
        <v>68601</v>
      </c>
      <c r="D23" s="22">
        <f t="shared" si="135"/>
        <v>104783</v>
      </c>
      <c r="E23" s="22">
        <f t="shared" si="135"/>
        <v>112141</v>
      </c>
      <c r="F23" s="22">
        <f t="shared" si="135"/>
        <v>121652</v>
      </c>
      <c r="G23" s="22">
        <f t="shared" si="135"/>
        <v>121335</v>
      </c>
      <c r="H23" s="22">
        <f t="shared" si="135"/>
        <v>129907</v>
      </c>
      <c r="I23" s="22">
        <f t="shared" si="135"/>
        <v>118930</v>
      </c>
      <c r="J23" s="22">
        <f t="shared" si="135"/>
        <v>108733</v>
      </c>
      <c r="K23" s="22">
        <f t="shared" si="135"/>
        <v>102185</v>
      </c>
      <c r="L23" s="22">
        <f t="shared" si="135"/>
        <v>69522</v>
      </c>
      <c r="M23" s="22">
        <f t="shared" si="135"/>
        <v>94972</v>
      </c>
      <c r="N23" s="93">
        <f>SUM(B23:M23)</f>
        <v>1249699</v>
      </c>
      <c r="O23" s="142"/>
      <c r="P23" s="91">
        <f t="shared" si="41"/>
        <v>2027</v>
      </c>
      <c r="Q23" s="22">
        <f t="shared" ref="Q23:AB23" si="136">Q63+Q103</f>
        <v>93783</v>
      </c>
      <c r="R23" s="22">
        <f t="shared" si="136"/>
        <v>97168</v>
      </c>
      <c r="S23" s="22">
        <f t="shared" si="136"/>
        <v>68908</v>
      </c>
      <c r="T23" s="22">
        <f t="shared" si="136"/>
        <v>104706</v>
      </c>
      <c r="U23" s="22">
        <f t="shared" si="136"/>
        <v>112038</v>
      </c>
      <c r="V23" s="22">
        <f t="shared" si="136"/>
        <v>119645</v>
      </c>
      <c r="W23" s="22">
        <f t="shared" si="136"/>
        <v>120504</v>
      </c>
      <c r="X23" s="22">
        <f t="shared" si="136"/>
        <v>129918</v>
      </c>
      <c r="Y23" s="22">
        <f t="shared" si="136"/>
        <v>118380</v>
      </c>
      <c r="Z23" s="22">
        <f t="shared" si="136"/>
        <v>109038</v>
      </c>
      <c r="AA23" s="22">
        <f t="shared" si="136"/>
        <v>102092</v>
      </c>
      <c r="AB23" s="22">
        <f t="shared" si="136"/>
        <v>70876</v>
      </c>
      <c r="AC23" s="13">
        <f t="shared" si="133"/>
        <v>1247056</v>
      </c>
      <c r="AD23" s="13"/>
      <c r="AI23" s="79" t="str">
        <f t="shared" si="121"/>
        <v>V</v>
      </c>
      <c r="AJ23" s="1">
        <f t="shared" si="122"/>
        <v>2013</v>
      </c>
      <c r="AK23" s="105">
        <v>6</v>
      </c>
      <c r="AL23" s="106">
        <f t="shared" ca="1" si="111"/>
        <v>0</v>
      </c>
      <c r="AM23" s="106">
        <f ca="1">ROUND(INDIRECT(CONCATENATE($AI23,AM$2+($AJ23-2010))),0)</f>
        <v>3437</v>
      </c>
      <c r="AN23" s="106">
        <f t="shared" ca="1" si="111"/>
        <v>8</v>
      </c>
      <c r="AO23" s="106">
        <f t="shared" ca="1" si="111"/>
        <v>0</v>
      </c>
      <c r="AP23" s="106">
        <f t="shared" ca="1" si="111"/>
        <v>33480</v>
      </c>
      <c r="AQ23" s="106">
        <f t="shared" ca="1" si="111"/>
        <v>5290</v>
      </c>
      <c r="AR23" s="106">
        <f t="shared" ca="1" si="111"/>
        <v>0</v>
      </c>
      <c r="AS23" s="106">
        <f t="shared" ca="1" si="111"/>
        <v>0</v>
      </c>
      <c r="AT23" s="106">
        <f t="shared" ca="1" si="111"/>
        <v>0</v>
      </c>
      <c r="AU23" s="106">
        <f t="shared" ca="1" si="111"/>
        <v>0</v>
      </c>
      <c r="AV23" s="106">
        <f t="shared" ca="1" si="112"/>
        <v>0</v>
      </c>
      <c r="AW23" s="106">
        <f t="shared" ca="1" si="112"/>
        <v>6098</v>
      </c>
      <c r="AX23" s="575">
        <f t="shared" ca="1" si="112"/>
        <v>0</v>
      </c>
      <c r="AY23" s="2">
        <f t="shared" ca="1" si="112"/>
        <v>0</v>
      </c>
      <c r="AZ23" s="545">
        <f t="shared" ca="1" si="112"/>
        <v>671</v>
      </c>
      <c r="BA23" s="106">
        <f t="shared" ca="1" si="112"/>
        <v>2577</v>
      </c>
      <c r="BB23" s="106">
        <f t="shared" ca="1" si="112"/>
        <v>2613</v>
      </c>
      <c r="BC23" s="106">
        <f t="shared" ca="1" si="112"/>
        <v>583</v>
      </c>
      <c r="BD23" s="106">
        <f t="shared" ca="1" si="112"/>
        <v>1523</v>
      </c>
      <c r="BE23" s="106">
        <f t="shared" ca="1" si="112"/>
        <v>0</v>
      </c>
      <c r="BF23" s="106">
        <f t="shared" ca="1" si="113"/>
        <v>9672</v>
      </c>
      <c r="BG23" s="106">
        <f t="shared" ca="1" si="113"/>
        <v>1049</v>
      </c>
      <c r="BH23" s="106">
        <f t="shared" ca="1" si="113"/>
        <v>28123</v>
      </c>
      <c r="BI23" s="106">
        <f t="shared" ca="1" si="113"/>
        <v>17589</v>
      </c>
      <c r="BJ23" s="106">
        <f t="shared" ca="1" si="113"/>
        <v>1136</v>
      </c>
      <c r="BK23" s="106">
        <f t="shared" ca="1" si="113"/>
        <v>7689</v>
      </c>
      <c r="BL23" s="106">
        <f t="shared" ca="1" si="113"/>
        <v>0</v>
      </c>
      <c r="BM23" s="190">
        <f t="shared" ca="1" si="113"/>
        <v>0</v>
      </c>
      <c r="BN23" s="190">
        <f t="shared" ca="1" si="113"/>
        <v>0</v>
      </c>
      <c r="BO23" s="190">
        <f t="shared" ca="1" si="113"/>
        <v>0</v>
      </c>
      <c r="BP23" s="190">
        <f t="shared" ca="1" si="113"/>
        <v>0</v>
      </c>
      <c r="BQ23" s="190">
        <f t="shared" ca="1" si="113"/>
        <v>12496</v>
      </c>
      <c r="BR23" s="190">
        <f t="shared" ca="1" si="113"/>
        <v>73225</v>
      </c>
      <c r="BS23" s="190">
        <f t="shared" ca="1" si="113"/>
        <v>48313</v>
      </c>
      <c r="BT23" s="190">
        <f t="shared" ca="1" si="113"/>
        <v>121538</v>
      </c>
      <c r="BU23" s="190">
        <f t="shared" ca="1" si="46"/>
        <v>149396</v>
      </c>
      <c r="BV23" s="163" t="str">
        <f t="shared" si="123"/>
        <v>G</v>
      </c>
      <c r="BW23" s="65">
        <f t="shared" ca="1" si="66"/>
        <v>121538</v>
      </c>
      <c r="BX23" s="634">
        <f t="shared" ca="1" si="67"/>
        <v>0</v>
      </c>
      <c r="BY23" s="2"/>
      <c r="BZ23" s="13"/>
      <c r="CA23" s="130"/>
      <c r="CB23" s="79" t="str">
        <f t="shared" si="124"/>
        <v>G</v>
      </c>
      <c r="CC23" s="215">
        <f t="shared" si="125"/>
        <v>2013</v>
      </c>
      <c r="CD23" s="141">
        <f t="shared" si="126"/>
        <v>6</v>
      </c>
      <c r="CE23" s="280">
        <f t="shared" ca="1" si="70"/>
        <v>0</v>
      </c>
      <c r="CF23" s="280">
        <f t="shared" ca="1" si="71"/>
        <v>4491</v>
      </c>
      <c r="CG23" s="280">
        <f t="shared" ca="1" si="72"/>
        <v>8</v>
      </c>
      <c r="CH23" s="280">
        <f t="shared" ca="1" si="71"/>
        <v>0</v>
      </c>
      <c r="CI23" s="280">
        <f t="shared" ca="1" si="73"/>
        <v>48600</v>
      </c>
      <c r="CJ23" s="280">
        <f t="shared" ca="1" si="74"/>
        <v>11518</v>
      </c>
      <c r="CK23" s="280">
        <f t="shared" ca="1" si="74"/>
        <v>0</v>
      </c>
      <c r="CL23" s="280">
        <f t="shared" ca="1" si="75"/>
        <v>0</v>
      </c>
      <c r="CM23" s="280">
        <f t="shared" ca="1" si="76"/>
        <v>0</v>
      </c>
      <c r="CN23" s="280">
        <f t="shared" ca="1" si="77"/>
        <v>0</v>
      </c>
      <c r="CO23" s="280">
        <f t="shared" ca="1" si="78"/>
        <v>0</v>
      </c>
      <c r="CP23" s="280">
        <f t="shared" ca="1" si="79"/>
        <v>5984</v>
      </c>
      <c r="CQ23" s="280">
        <f t="shared" ca="1" si="134"/>
        <v>0</v>
      </c>
      <c r="CR23" s="273">
        <f t="shared" ca="1" si="134"/>
        <v>0</v>
      </c>
      <c r="CS23" s="280">
        <f t="shared" ca="1" si="80"/>
        <v>2247</v>
      </c>
      <c r="CT23" s="280">
        <f t="shared" ca="1" si="49"/>
        <v>3741</v>
      </c>
      <c r="CU23" s="280">
        <f t="shared" ca="1" si="50"/>
        <v>2818</v>
      </c>
      <c r="CV23" s="280">
        <f t="shared" ca="1" si="51"/>
        <v>623</v>
      </c>
      <c r="CW23" s="280">
        <f t="shared" ca="1" si="81"/>
        <v>2128</v>
      </c>
      <c r="CX23" s="280">
        <f t="shared" ca="1" si="52"/>
        <v>0</v>
      </c>
      <c r="CY23" s="280">
        <f t="shared" ca="1" si="53"/>
        <v>9720</v>
      </c>
      <c r="CZ23" s="280">
        <f t="shared" ca="1" si="54"/>
        <v>2030</v>
      </c>
      <c r="DA23" s="280">
        <f t="shared" ca="1" si="55"/>
        <v>27216</v>
      </c>
      <c r="DB23" s="280">
        <f t="shared" ca="1" si="56"/>
        <v>18175</v>
      </c>
      <c r="DC23" s="280">
        <f t="shared" ca="1" si="57"/>
        <v>1105</v>
      </c>
      <c r="DD23" s="280">
        <f t="shared" ca="1" si="58"/>
        <v>8272</v>
      </c>
      <c r="DE23" s="280">
        <f t="shared" ca="1" si="59"/>
        <v>54</v>
      </c>
      <c r="DF23" s="280">
        <f t="shared" ca="1" si="60"/>
        <v>0</v>
      </c>
      <c r="DG23" s="280">
        <f t="shared" ca="1" si="82"/>
        <v>0</v>
      </c>
      <c r="DH23" s="280">
        <f t="shared" ca="1" si="83"/>
        <v>0</v>
      </c>
      <c r="DI23" s="280">
        <f t="shared" ca="1" si="84"/>
        <v>0</v>
      </c>
      <c r="DJ23" s="210">
        <f t="shared" ca="1" si="85"/>
        <v>15465</v>
      </c>
      <c r="DK23" s="210">
        <f t="shared" ca="1" si="86"/>
        <v>78075</v>
      </c>
      <c r="DL23" s="210">
        <f t="shared" ca="1" si="87"/>
        <v>70601</v>
      </c>
      <c r="DM23" s="461">
        <f t="shared" ca="1" si="88"/>
        <v>148676</v>
      </c>
      <c r="DN23" s="463">
        <f t="shared" ca="1" si="89"/>
        <v>149396</v>
      </c>
      <c r="DO23" s="465">
        <f t="shared" ca="1" si="90"/>
        <v>720</v>
      </c>
      <c r="DP23" s="216">
        <f t="shared" ca="1" si="98"/>
        <v>4.8427452985014396E-3</v>
      </c>
      <c r="DR23" s="463"/>
      <c r="DS23" s="37"/>
    </row>
    <row r="24" spans="1:123">
      <c r="A24" s="87">
        <f t="shared" si="91"/>
        <v>2028</v>
      </c>
      <c r="B24" s="22">
        <f t="shared" ref="B24:M24" si="137">B64+B104</f>
        <v>97012</v>
      </c>
      <c r="C24" s="22">
        <f t="shared" si="137"/>
        <v>70176</v>
      </c>
      <c r="D24" s="22">
        <f t="shared" si="137"/>
        <v>104839</v>
      </c>
      <c r="E24" s="22">
        <f t="shared" si="137"/>
        <v>112162</v>
      </c>
      <c r="F24" s="22">
        <f t="shared" si="137"/>
        <v>121669</v>
      </c>
      <c r="G24" s="22">
        <f t="shared" si="137"/>
        <v>121356</v>
      </c>
      <c r="H24" s="22">
        <f t="shared" si="137"/>
        <v>129923</v>
      </c>
      <c r="I24" s="22">
        <f t="shared" si="137"/>
        <v>118953</v>
      </c>
      <c r="J24" s="22">
        <f t="shared" si="137"/>
        <v>108780</v>
      </c>
      <c r="K24" s="22">
        <f t="shared" si="137"/>
        <v>102201</v>
      </c>
      <c r="L24" s="22">
        <f t="shared" si="137"/>
        <v>69544</v>
      </c>
      <c r="M24" s="22">
        <f t="shared" si="137"/>
        <v>95054</v>
      </c>
      <c r="N24" s="93">
        <f>SUM(B24:M24)</f>
        <v>1251669</v>
      </c>
      <c r="O24" s="142"/>
      <c r="P24" s="91">
        <f t="shared" si="41"/>
        <v>2028</v>
      </c>
      <c r="Q24" s="22">
        <f t="shared" ref="Q24:AB24" si="138">Q64+Q104</f>
        <v>93862</v>
      </c>
      <c r="R24" s="22">
        <f t="shared" si="138"/>
        <v>97243</v>
      </c>
      <c r="S24" s="22">
        <f t="shared" si="138"/>
        <v>70389</v>
      </c>
      <c r="T24" s="22">
        <f t="shared" si="138"/>
        <v>104847</v>
      </c>
      <c r="U24" s="22">
        <f t="shared" si="138"/>
        <v>112096</v>
      </c>
      <c r="V24" s="22">
        <f t="shared" si="138"/>
        <v>119662</v>
      </c>
      <c r="W24" s="22">
        <f t="shared" si="138"/>
        <v>120525</v>
      </c>
      <c r="X24" s="22">
        <f t="shared" si="138"/>
        <v>129934</v>
      </c>
      <c r="Y24" s="22">
        <f t="shared" si="138"/>
        <v>118403</v>
      </c>
      <c r="Z24" s="22">
        <f t="shared" si="138"/>
        <v>109048</v>
      </c>
      <c r="AA24" s="22">
        <f t="shared" si="138"/>
        <v>102144</v>
      </c>
      <c r="AB24" s="22">
        <f t="shared" si="138"/>
        <v>70897</v>
      </c>
      <c r="AC24" s="13">
        <f t="shared" si="133"/>
        <v>1249050</v>
      </c>
      <c r="AD24" s="13"/>
      <c r="AI24" s="79" t="str">
        <f t="shared" si="121"/>
        <v>W</v>
      </c>
      <c r="AJ24" s="1">
        <f t="shared" si="122"/>
        <v>2013</v>
      </c>
      <c r="AK24" s="105">
        <v>7</v>
      </c>
      <c r="AL24" s="106">
        <f t="shared" ca="1" si="111"/>
        <v>0</v>
      </c>
      <c r="AM24" s="106">
        <f t="shared" ca="1" si="111"/>
        <v>4491</v>
      </c>
      <c r="AN24" s="106">
        <f t="shared" ca="1" si="111"/>
        <v>8</v>
      </c>
      <c r="AO24" s="106">
        <f t="shared" ca="1" si="111"/>
        <v>0</v>
      </c>
      <c r="AP24" s="106">
        <f t="shared" ca="1" si="111"/>
        <v>48600</v>
      </c>
      <c r="AQ24" s="106">
        <f t="shared" ca="1" si="111"/>
        <v>11518</v>
      </c>
      <c r="AR24" s="106">
        <f t="shared" ca="1" si="111"/>
        <v>0</v>
      </c>
      <c r="AS24" s="106">
        <f t="shared" ca="1" si="111"/>
        <v>0</v>
      </c>
      <c r="AT24" s="106">
        <f t="shared" ca="1" si="111"/>
        <v>0</v>
      </c>
      <c r="AU24" s="106">
        <f t="shared" ca="1" si="111"/>
        <v>0</v>
      </c>
      <c r="AV24" s="106">
        <f t="shared" ca="1" si="112"/>
        <v>0</v>
      </c>
      <c r="AW24" s="106">
        <f t="shared" ca="1" si="112"/>
        <v>6388</v>
      </c>
      <c r="AX24" s="575">
        <f t="shared" ca="1" si="112"/>
        <v>0</v>
      </c>
      <c r="AY24" s="2">
        <f t="shared" ca="1" si="112"/>
        <v>0</v>
      </c>
      <c r="AZ24" s="545">
        <f t="shared" ca="1" si="112"/>
        <v>1935</v>
      </c>
      <c r="BA24" s="106">
        <f t="shared" ca="1" si="112"/>
        <v>3741</v>
      </c>
      <c r="BB24" s="106">
        <f t="shared" ca="1" si="112"/>
        <v>2818</v>
      </c>
      <c r="BC24" s="106">
        <f t="shared" ca="1" si="112"/>
        <v>623</v>
      </c>
      <c r="BD24" s="106">
        <f t="shared" ca="1" si="112"/>
        <v>2090</v>
      </c>
      <c r="BE24" s="106">
        <f t="shared" ca="1" si="112"/>
        <v>0</v>
      </c>
      <c r="BF24" s="106">
        <f t="shared" ca="1" si="113"/>
        <v>9720</v>
      </c>
      <c r="BG24" s="106">
        <f t="shared" ca="1" si="113"/>
        <v>2030</v>
      </c>
      <c r="BH24" s="106">
        <f t="shared" ca="1" si="113"/>
        <v>27216</v>
      </c>
      <c r="BI24" s="106">
        <f t="shared" ca="1" si="113"/>
        <v>18175</v>
      </c>
      <c r="BJ24" s="106">
        <f t="shared" ca="1" si="113"/>
        <v>1105</v>
      </c>
      <c r="BK24" s="106">
        <f t="shared" ca="1" si="113"/>
        <v>8272</v>
      </c>
      <c r="BL24" s="106">
        <f t="shared" ca="1" si="113"/>
        <v>54</v>
      </c>
      <c r="BM24" s="190">
        <f t="shared" ca="1" si="113"/>
        <v>0</v>
      </c>
      <c r="BN24" s="190">
        <f t="shared" ca="1" si="113"/>
        <v>0</v>
      </c>
      <c r="BO24" s="190">
        <f t="shared" ca="1" si="113"/>
        <v>0</v>
      </c>
      <c r="BP24" s="190">
        <f t="shared" ca="1" si="113"/>
        <v>0</v>
      </c>
      <c r="BQ24" s="190">
        <f t="shared" ca="1" si="113"/>
        <v>15115</v>
      </c>
      <c r="BR24" s="190">
        <f t="shared" ca="1" si="113"/>
        <v>77779</v>
      </c>
      <c r="BS24" s="190">
        <f t="shared" ca="1" si="113"/>
        <v>71005</v>
      </c>
      <c r="BT24" s="190">
        <f t="shared" ca="1" si="113"/>
        <v>148784</v>
      </c>
      <c r="BU24" s="190">
        <f t="shared" ca="1" si="46"/>
        <v>159221</v>
      </c>
      <c r="BV24" s="163" t="str">
        <f t="shared" si="123"/>
        <v>H</v>
      </c>
      <c r="BW24" s="65">
        <f t="shared" ca="1" si="66"/>
        <v>148784</v>
      </c>
      <c r="BX24" s="634">
        <f t="shared" ca="1" si="67"/>
        <v>0</v>
      </c>
      <c r="BY24" s="2"/>
      <c r="BZ24" s="13"/>
      <c r="CA24" s="130"/>
      <c r="CB24" s="79" t="str">
        <f t="shared" si="124"/>
        <v>H</v>
      </c>
      <c r="CC24" s="215">
        <f t="shared" si="125"/>
        <v>2013</v>
      </c>
      <c r="CD24" s="141">
        <f t="shared" si="126"/>
        <v>7</v>
      </c>
      <c r="CE24" s="280">
        <f t="shared" ca="1" si="70"/>
        <v>0</v>
      </c>
      <c r="CF24" s="280">
        <f t="shared" ca="1" si="71"/>
        <v>3609</v>
      </c>
      <c r="CG24" s="280">
        <f t="shared" ca="1" si="72"/>
        <v>8</v>
      </c>
      <c r="CH24" s="280">
        <f t="shared" ca="1" si="71"/>
        <v>0</v>
      </c>
      <c r="CI24" s="280">
        <f t="shared" ca="1" si="73"/>
        <v>50220</v>
      </c>
      <c r="CJ24" s="280">
        <f t="shared" ca="1" si="74"/>
        <v>13225</v>
      </c>
      <c r="CK24" s="280">
        <f t="shared" ca="1" si="74"/>
        <v>0</v>
      </c>
      <c r="CL24" s="280">
        <f t="shared" ca="1" si="75"/>
        <v>0</v>
      </c>
      <c r="CM24" s="280">
        <f t="shared" ca="1" si="76"/>
        <v>0</v>
      </c>
      <c r="CN24" s="280">
        <f t="shared" ca="1" si="77"/>
        <v>0</v>
      </c>
      <c r="CO24" s="280">
        <f t="shared" ca="1" si="78"/>
        <v>0</v>
      </c>
      <c r="CP24" s="280">
        <f t="shared" ca="1" si="79"/>
        <v>7112</v>
      </c>
      <c r="CQ24" s="280">
        <f t="shared" ca="1" si="134"/>
        <v>0</v>
      </c>
      <c r="CR24" s="273">
        <f t="shared" ca="1" si="134"/>
        <v>0</v>
      </c>
      <c r="CS24" s="280">
        <f t="shared" ca="1" si="80"/>
        <v>1935</v>
      </c>
      <c r="CT24" s="280">
        <f t="shared" ca="1" si="49"/>
        <v>4993</v>
      </c>
      <c r="CU24" s="280">
        <f t="shared" ca="1" si="50"/>
        <v>2802</v>
      </c>
      <c r="CV24" s="280">
        <f t="shared" ca="1" si="51"/>
        <v>681</v>
      </c>
      <c r="CW24" s="280">
        <f t="shared" ca="1" si="81"/>
        <v>2145</v>
      </c>
      <c r="CX24" s="280">
        <f t="shared" ca="1" si="52"/>
        <v>0</v>
      </c>
      <c r="CY24" s="280">
        <f t="shared" ca="1" si="53"/>
        <v>10416</v>
      </c>
      <c r="CZ24" s="280">
        <f t="shared" ca="1" si="54"/>
        <v>3147</v>
      </c>
      <c r="DA24" s="280">
        <f t="shared" ca="1" si="55"/>
        <v>28570</v>
      </c>
      <c r="DB24" s="280">
        <f t="shared" ca="1" si="56"/>
        <v>19377</v>
      </c>
      <c r="DC24" s="280">
        <f t="shared" ca="1" si="57"/>
        <v>1141</v>
      </c>
      <c r="DD24" s="280">
        <f t="shared" ca="1" si="58"/>
        <v>9063</v>
      </c>
      <c r="DE24" s="280">
        <f t="shared" ca="1" si="59"/>
        <v>67</v>
      </c>
      <c r="DF24" s="280">
        <f t="shared" ca="1" si="60"/>
        <v>0</v>
      </c>
      <c r="DG24" s="280">
        <f t="shared" ca="1" si="82"/>
        <v>0</v>
      </c>
      <c r="DH24" s="280">
        <f t="shared" ca="1" si="83"/>
        <v>0</v>
      </c>
      <c r="DI24" s="280">
        <f t="shared" ca="1" si="84"/>
        <v>0</v>
      </c>
      <c r="DJ24" s="210">
        <f t="shared" ca="1" si="85"/>
        <v>15945</v>
      </c>
      <c r="DK24" s="210">
        <f t="shared" ca="1" si="86"/>
        <v>84270</v>
      </c>
      <c r="DL24" s="210">
        <f t="shared" ca="1" si="87"/>
        <v>74174</v>
      </c>
      <c r="DM24" s="461">
        <f t="shared" ca="1" si="88"/>
        <v>158444</v>
      </c>
      <c r="DN24" s="463">
        <f t="shared" ca="1" si="89"/>
        <v>159221</v>
      </c>
      <c r="DO24" s="465">
        <f t="shared" ca="1" si="90"/>
        <v>777</v>
      </c>
      <c r="DP24" s="216">
        <f t="shared" ca="1" si="98"/>
        <v>4.9039408245184421E-3</v>
      </c>
      <c r="DR24" s="463"/>
      <c r="DS24" s="37"/>
    </row>
    <row r="25" spans="1:123">
      <c r="A25" s="87">
        <f t="shared" si="91"/>
        <v>2029</v>
      </c>
      <c r="B25" s="22">
        <f t="shared" ref="B25:M25" si="139">B65+B105</f>
        <v>97086</v>
      </c>
      <c r="C25" s="22">
        <f t="shared" si="139"/>
        <v>68635</v>
      </c>
      <c r="D25" s="22">
        <f t="shared" si="139"/>
        <v>104895</v>
      </c>
      <c r="E25" s="22">
        <f t="shared" si="139"/>
        <v>112183</v>
      </c>
      <c r="F25" s="22">
        <f t="shared" si="139"/>
        <v>121725</v>
      </c>
      <c r="G25" s="22">
        <f t="shared" si="139"/>
        <v>121416</v>
      </c>
      <c r="H25" s="22">
        <f t="shared" si="139"/>
        <v>129978</v>
      </c>
      <c r="I25" s="22">
        <f t="shared" si="139"/>
        <v>119018</v>
      </c>
      <c r="J25" s="22">
        <f t="shared" si="139"/>
        <v>108828</v>
      </c>
      <c r="K25" s="22">
        <f t="shared" si="139"/>
        <v>102259</v>
      </c>
      <c r="L25" s="22">
        <f t="shared" si="139"/>
        <v>69605</v>
      </c>
      <c r="M25" s="22">
        <f t="shared" si="139"/>
        <v>95096</v>
      </c>
      <c r="N25" s="93">
        <f>SUM(B25:M25)</f>
        <v>1250724</v>
      </c>
      <c r="O25" s="142"/>
      <c r="P25" s="91">
        <f t="shared" si="41"/>
        <v>2029</v>
      </c>
      <c r="Q25" s="22">
        <f t="shared" ref="Q25:AB25" si="140">Q65+Q105</f>
        <v>93903</v>
      </c>
      <c r="R25" s="22">
        <f t="shared" si="140"/>
        <v>97319</v>
      </c>
      <c r="S25" s="22">
        <f t="shared" si="140"/>
        <v>68981</v>
      </c>
      <c r="T25" s="22">
        <f t="shared" si="140"/>
        <v>104773</v>
      </c>
      <c r="U25" s="22">
        <f t="shared" si="140"/>
        <v>112155</v>
      </c>
      <c r="V25" s="22">
        <f t="shared" si="140"/>
        <v>119678</v>
      </c>
      <c r="W25" s="22">
        <f t="shared" si="140"/>
        <v>120584</v>
      </c>
      <c r="X25" s="22">
        <f t="shared" si="140"/>
        <v>129988</v>
      </c>
      <c r="Y25" s="22">
        <f t="shared" si="140"/>
        <v>118462</v>
      </c>
      <c r="Z25" s="22">
        <f t="shared" si="140"/>
        <v>109100</v>
      </c>
      <c r="AA25" s="22">
        <f t="shared" si="140"/>
        <v>102196</v>
      </c>
      <c r="AB25" s="22">
        <f t="shared" si="140"/>
        <v>70961</v>
      </c>
      <c r="AC25" s="13">
        <f t="shared" si="133"/>
        <v>1248100</v>
      </c>
      <c r="AD25" s="13"/>
      <c r="AI25" s="79" t="str">
        <f t="shared" si="121"/>
        <v>X</v>
      </c>
      <c r="AJ25" s="1">
        <f t="shared" si="122"/>
        <v>2013</v>
      </c>
      <c r="AK25" s="105">
        <v>8</v>
      </c>
      <c r="AL25" s="106">
        <f t="shared" ca="1" si="111"/>
        <v>0</v>
      </c>
      <c r="AM25" s="106">
        <f t="shared" ca="1" si="111"/>
        <v>3609</v>
      </c>
      <c r="AN25" s="106">
        <f t="shared" ca="1" si="111"/>
        <v>8</v>
      </c>
      <c r="AO25" s="106">
        <f t="shared" ca="1" si="111"/>
        <v>0</v>
      </c>
      <c r="AP25" s="106">
        <f t="shared" ca="1" si="111"/>
        <v>50220</v>
      </c>
      <c r="AQ25" s="106">
        <f t="shared" ca="1" si="111"/>
        <v>13225</v>
      </c>
      <c r="AR25" s="106">
        <f t="shared" ca="1" si="111"/>
        <v>0</v>
      </c>
      <c r="AS25" s="106">
        <f t="shared" ca="1" si="111"/>
        <v>0</v>
      </c>
      <c r="AT25" s="106">
        <f t="shared" ca="1" si="111"/>
        <v>0</v>
      </c>
      <c r="AU25" s="106">
        <f t="shared" ca="1" si="111"/>
        <v>0</v>
      </c>
      <c r="AV25" s="106">
        <f t="shared" ca="1" si="112"/>
        <v>0</v>
      </c>
      <c r="AW25" s="106">
        <f t="shared" ca="1" si="112"/>
        <v>5984</v>
      </c>
      <c r="AX25" s="575">
        <f t="shared" ca="1" si="112"/>
        <v>0</v>
      </c>
      <c r="AY25" s="2">
        <f t="shared" ca="1" si="112"/>
        <v>0</v>
      </c>
      <c r="AZ25" s="545">
        <f t="shared" ca="1" si="112"/>
        <v>2247</v>
      </c>
      <c r="BA25" s="106">
        <f t="shared" ca="1" si="112"/>
        <v>4993</v>
      </c>
      <c r="BB25" s="106">
        <f t="shared" ca="1" si="112"/>
        <v>2802</v>
      </c>
      <c r="BC25" s="106">
        <f t="shared" ca="1" si="112"/>
        <v>681</v>
      </c>
      <c r="BD25" s="106">
        <f t="shared" ca="1" si="112"/>
        <v>2128</v>
      </c>
      <c r="BE25" s="106">
        <f t="shared" ca="1" si="112"/>
        <v>0</v>
      </c>
      <c r="BF25" s="106">
        <f t="shared" ca="1" si="113"/>
        <v>10416</v>
      </c>
      <c r="BG25" s="106">
        <f t="shared" ca="1" si="113"/>
        <v>3147</v>
      </c>
      <c r="BH25" s="106">
        <f t="shared" ca="1" si="113"/>
        <v>28570</v>
      </c>
      <c r="BI25" s="106">
        <f t="shared" ca="1" si="113"/>
        <v>19377</v>
      </c>
      <c r="BJ25" s="106">
        <f t="shared" ca="1" si="113"/>
        <v>1141</v>
      </c>
      <c r="BK25" s="106">
        <f t="shared" ca="1" si="113"/>
        <v>9063</v>
      </c>
      <c r="BL25" s="106">
        <f t="shared" ca="1" si="113"/>
        <v>67</v>
      </c>
      <c r="BM25" s="190">
        <f t="shared" ca="1" si="113"/>
        <v>0</v>
      </c>
      <c r="BN25" s="190">
        <f t="shared" ca="1" si="113"/>
        <v>0</v>
      </c>
      <c r="BO25" s="190">
        <f t="shared" ca="1" si="113"/>
        <v>0</v>
      </c>
      <c r="BP25" s="190">
        <f t="shared" ca="1" si="113"/>
        <v>0</v>
      </c>
      <c r="BQ25" s="190">
        <f t="shared" ca="1" si="113"/>
        <v>16240</v>
      </c>
      <c r="BR25" s="190">
        <f t="shared" ca="1" si="113"/>
        <v>84632</v>
      </c>
      <c r="BS25" s="190">
        <f t="shared" ca="1" si="113"/>
        <v>73046</v>
      </c>
      <c r="BT25" s="190">
        <f t="shared" ca="1" si="113"/>
        <v>157678</v>
      </c>
      <c r="BU25" s="190">
        <f t="shared" ca="1" si="46"/>
        <v>161038</v>
      </c>
      <c r="BV25" s="163" t="str">
        <f t="shared" si="123"/>
        <v>I</v>
      </c>
      <c r="BW25" s="65">
        <f t="shared" ca="1" si="66"/>
        <v>157678</v>
      </c>
      <c r="BX25" s="634">
        <f t="shared" ca="1" si="67"/>
        <v>0</v>
      </c>
      <c r="BY25" s="2"/>
      <c r="BZ25" s="13"/>
      <c r="CA25" s="130"/>
      <c r="CB25" s="79" t="str">
        <f t="shared" si="124"/>
        <v>I</v>
      </c>
      <c r="CC25" s="215">
        <f t="shared" si="125"/>
        <v>2013</v>
      </c>
      <c r="CD25" s="141">
        <f t="shared" si="126"/>
        <v>8</v>
      </c>
      <c r="CE25" s="280">
        <f t="shared" ca="1" si="70"/>
        <v>0</v>
      </c>
      <c r="CF25" s="280">
        <f t="shared" ca="1" si="71"/>
        <v>3437</v>
      </c>
      <c r="CG25" s="280">
        <f t="shared" ca="1" si="72"/>
        <v>8</v>
      </c>
      <c r="CH25" s="280">
        <f t="shared" ca="1" si="71"/>
        <v>0</v>
      </c>
      <c r="CI25" s="280">
        <f t="shared" ca="1" si="73"/>
        <v>50220</v>
      </c>
      <c r="CJ25" s="280">
        <f t="shared" ca="1" si="74"/>
        <v>13225</v>
      </c>
      <c r="CK25" s="280">
        <f t="shared" ca="1" si="74"/>
        <v>0</v>
      </c>
      <c r="CL25" s="280">
        <f t="shared" ca="1" si="75"/>
        <v>0</v>
      </c>
      <c r="CM25" s="280">
        <f t="shared" ca="1" si="76"/>
        <v>0</v>
      </c>
      <c r="CN25" s="280">
        <f t="shared" ca="1" si="77"/>
        <v>0</v>
      </c>
      <c r="CO25" s="280">
        <f t="shared" ca="1" si="78"/>
        <v>0</v>
      </c>
      <c r="CP25" s="280">
        <f t="shared" ca="1" si="79"/>
        <v>6527</v>
      </c>
      <c r="CQ25" s="280">
        <f t="shared" ca="1" si="134"/>
        <v>0</v>
      </c>
      <c r="CR25" s="273">
        <f t="shared" ca="1" si="134"/>
        <v>0</v>
      </c>
      <c r="CS25" s="280">
        <f t="shared" ca="1" si="80"/>
        <v>1935</v>
      </c>
      <c r="CT25" s="280">
        <f t="shared" ca="1" si="49"/>
        <v>5316</v>
      </c>
      <c r="CU25" s="280">
        <f t="shared" ca="1" si="50"/>
        <v>3050</v>
      </c>
      <c r="CV25" s="280">
        <f t="shared" ca="1" si="51"/>
        <v>681</v>
      </c>
      <c r="CW25" s="280">
        <f t="shared" ca="1" si="81"/>
        <v>2402</v>
      </c>
      <c r="CX25" s="280">
        <f t="shared" ca="1" si="52"/>
        <v>0</v>
      </c>
      <c r="CY25" s="280">
        <f t="shared" ca="1" si="53"/>
        <v>10416</v>
      </c>
      <c r="CZ25" s="280">
        <f t="shared" ca="1" si="54"/>
        <v>4196</v>
      </c>
      <c r="DA25" s="280">
        <f t="shared" ca="1" si="55"/>
        <v>28123</v>
      </c>
      <c r="DB25" s="280">
        <f t="shared" ca="1" si="56"/>
        <v>19377</v>
      </c>
      <c r="DC25" s="280">
        <f t="shared" ca="1" si="57"/>
        <v>1134</v>
      </c>
      <c r="DD25" s="280">
        <f t="shared" ca="1" si="58"/>
        <v>10207</v>
      </c>
      <c r="DE25" s="280">
        <f t="shared" ca="1" si="59"/>
        <v>71</v>
      </c>
      <c r="DF25" s="280">
        <f t="shared" ca="1" si="60"/>
        <v>0</v>
      </c>
      <c r="DG25" s="280">
        <f t="shared" ca="1" si="82"/>
        <v>0</v>
      </c>
      <c r="DH25" s="280">
        <f t="shared" ca="1" si="83"/>
        <v>0</v>
      </c>
      <c r="DI25" s="280">
        <f t="shared" ca="1" si="84"/>
        <v>0</v>
      </c>
      <c r="DJ25" s="210">
        <f t="shared" ca="1" si="85"/>
        <v>17594</v>
      </c>
      <c r="DK25" s="210">
        <f t="shared" ca="1" si="86"/>
        <v>86837</v>
      </c>
      <c r="DL25" s="210">
        <f t="shared" ca="1" si="87"/>
        <v>73417</v>
      </c>
      <c r="DM25" s="461">
        <f t="shared" ca="1" si="88"/>
        <v>160254</v>
      </c>
      <c r="DN25" s="463">
        <f t="shared" ca="1" si="89"/>
        <v>161038</v>
      </c>
      <c r="DO25" s="465">
        <f t="shared" ca="1" si="90"/>
        <v>784</v>
      </c>
      <c r="DP25" s="216">
        <f t="shared" ca="1" si="98"/>
        <v>4.8922335791930314E-3</v>
      </c>
      <c r="DR25" s="463"/>
      <c r="DS25" s="37"/>
    </row>
    <row r="26" spans="1:123">
      <c r="A26" s="87">
        <f t="shared" si="91"/>
        <v>2030</v>
      </c>
      <c r="B26" s="22">
        <f t="shared" ref="B26:M26" si="141">B66+B106</f>
        <v>97123</v>
      </c>
      <c r="C26" s="22">
        <f t="shared" si="141"/>
        <v>68668</v>
      </c>
      <c r="D26" s="22">
        <f t="shared" si="141"/>
        <v>104913</v>
      </c>
      <c r="E26" s="22">
        <f t="shared" si="141"/>
        <v>112240</v>
      </c>
      <c r="F26" s="22">
        <f t="shared" si="141"/>
        <v>121742</v>
      </c>
      <c r="G26" s="22">
        <f t="shared" si="141"/>
        <v>121475</v>
      </c>
      <c r="H26" s="22">
        <f t="shared" si="141"/>
        <v>130031</v>
      </c>
      <c r="I26" s="22">
        <f t="shared" si="141"/>
        <v>119082</v>
      </c>
      <c r="J26" s="22">
        <f t="shared" si="141"/>
        <v>108876</v>
      </c>
      <c r="K26" s="22">
        <f t="shared" si="141"/>
        <v>102274</v>
      </c>
      <c r="L26" s="22">
        <f t="shared" si="141"/>
        <v>69627</v>
      </c>
      <c r="M26" s="22">
        <f t="shared" si="141"/>
        <v>95178</v>
      </c>
      <c r="N26" s="93">
        <f>SUM(B26:M26)</f>
        <v>1251229</v>
      </c>
      <c r="O26" s="142"/>
      <c r="P26" s="91">
        <f t="shared" si="41"/>
        <v>2030</v>
      </c>
      <c r="Q26" s="22">
        <f t="shared" ref="Q26:AB26" si="142">Q66+Q106</f>
        <v>93983</v>
      </c>
      <c r="R26" s="22">
        <f t="shared" si="142"/>
        <v>97355</v>
      </c>
      <c r="S26" s="22">
        <f t="shared" si="142"/>
        <v>68981</v>
      </c>
      <c r="T26" s="22">
        <f t="shared" si="142"/>
        <v>104823</v>
      </c>
      <c r="U26" s="22">
        <f t="shared" si="142"/>
        <v>112175</v>
      </c>
      <c r="V26" s="22">
        <f t="shared" si="142"/>
        <v>119730</v>
      </c>
      <c r="W26" s="22">
        <f t="shared" si="142"/>
        <v>120605</v>
      </c>
      <c r="X26" s="22">
        <f t="shared" si="142"/>
        <v>130042</v>
      </c>
      <c r="Y26" s="22">
        <f t="shared" si="142"/>
        <v>118522</v>
      </c>
      <c r="Z26" s="22">
        <f t="shared" si="142"/>
        <v>109151</v>
      </c>
      <c r="AA26" s="22">
        <f t="shared" si="142"/>
        <v>102248</v>
      </c>
      <c r="AB26" s="22">
        <f t="shared" si="142"/>
        <v>70982</v>
      </c>
      <c r="AC26" s="13">
        <f t="shared" si="133"/>
        <v>1248597</v>
      </c>
      <c r="AD26" s="13"/>
      <c r="AI26" s="79" t="str">
        <f t="shared" si="121"/>
        <v>Y</v>
      </c>
      <c r="AJ26" s="1">
        <f t="shared" si="122"/>
        <v>2013</v>
      </c>
      <c r="AK26" s="105">
        <v>9</v>
      </c>
      <c r="AL26" s="106">
        <f t="shared" ref="AL26:AU35" ca="1" si="143">ROUND(INDIRECT(CONCATENATE($AI26,AL$2+($AJ26-2010))),0)</f>
        <v>0</v>
      </c>
      <c r="AM26" s="106">
        <f t="shared" ca="1" si="143"/>
        <v>3437</v>
      </c>
      <c r="AN26" s="106">
        <f t="shared" ca="1" si="143"/>
        <v>8</v>
      </c>
      <c r="AO26" s="106">
        <f t="shared" ca="1" si="143"/>
        <v>0</v>
      </c>
      <c r="AP26" s="106">
        <f t="shared" ca="1" si="143"/>
        <v>50220</v>
      </c>
      <c r="AQ26" s="106">
        <f t="shared" ca="1" si="143"/>
        <v>13225</v>
      </c>
      <c r="AR26" s="106">
        <f t="shared" ca="1" si="143"/>
        <v>0</v>
      </c>
      <c r="AS26" s="106">
        <f t="shared" ca="1" si="143"/>
        <v>0</v>
      </c>
      <c r="AT26" s="106">
        <f t="shared" ca="1" si="143"/>
        <v>0</v>
      </c>
      <c r="AU26" s="106">
        <f t="shared" ca="1" si="143"/>
        <v>0</v>
      </c>
      <c r="AV26" s="106">
        <f t="shared" ref="AV26:BE35" ca="1" si="144">ROUND(INDIRECT(CONCATENATE($AI26,AV$2+($AJ26-2010))),0)</f>
        <v>0</v>
      </c>
      <c r="AW26" s="106">
        <f t="shared" ca="1" si="144"/>
        <v>7112</v>
      </c>
      <c r="AX26" s="575">
        <f t="shared" ca="1" si="144"/>
        <v>0</v>
      </c>
      <c r="AY26" s="2">
        <f t="shared" ca="1" si="144"/>
        <v>0</v>
      </c>
      <c r="AZ26" s="545">
        <f t="shared" ca="1" si="144"/>
        <v>1935</v>
      </c>
      <c r="BA26" s="106">
        <f t="shared" ca="1" si="144"/>
        <v>5316</v>
      </c>
      <c r="BB26" s="106">
        <f t="shared" ca="1" si="144"/>
        <v>3050</v>
      </c>
      <c r="BC26" s="106">
        <f t="shared" ca="1" si="144"/>
        <v>681</v>
      </c>
      <c r="BD26" s="106">
        <f t="shared" ca="1" si="144"/>
        <v>2145</v>
      </c>
      <c r="BE26" s="106">
        <f t="shared" ca="1" si="144"/>
        <v>0</v>
      </c>
      <c r="BF26" s="106">
        <f t="shared" ref="BF26:BT35" ca="1" si="145">ROUND(INDIRECT(CONCATENATE($AI26,BF$2+($AJ26-2010))),0)</f>
        <v>10416</v>
      </c>
      <c r="BG26" s="106">
        <f t="shared" ca="1" si="145"/>
        <v>4196</v>
      </c>
      <c r="BH26" s="106">
        <f t="shared" ca="1" si="145"/>
        <v>28123</v>
      </c>
      <c r="BI26" s="106">
        <f t="shared" ca="1" si="145"/>
        <v>19377</v>
      </c>
      <c r="BJ26" s="106">
        <f t="shared" ca="1" si="145"/>
        <v>1134</v>
      </c>
      <c r="BK26" s="106">
        <f t="shared" ca="1" si="145"/>
        <v>10207</v>
      </c>
      <c r="BL26" s="106">
        <f t="shared" ca="1" si="145"/>
        <v>71</v>
      </c>
      <c r="BM26" s="190">
        <f t="shared" ca="1" si="145"/>
        <v>0</v>
      </c>
      <c r="BN26" s="190">
        <f t="shared" ca="1" si="145"/>
        <v>0</v>
      </c>
      <c r="BO26" s="190">
        <f t="shared" ca="1" si="145"/>
        <v>0</v>
      </c>
      <c r="BP26" s="190">
        <f t="shared" ca="1" si="145"/>
        <v>0</v>
      </c>
      <c r="BQ26" s="190">
        <f t="shared" ca="1" si="145"/>
        <v>17337</v>
      </c>
      <c r="BR26" s="190">
        <f t="shared" ca="1" si="145"/>
        <v>86651</v>
      </c>
      <c r="BS26" s="190">
        <f t="shared" ca="1" si="145"/>
        <v>74002</v>
      </c>
      <c r="BT26" s="190">
        <f t="shared" ca="1" si="145"/>
        <v>160653</v>
      </c>
      <c r="BU26" s="190">
        <f t="shared" ca="1" si="46"/>
        <v>140413</v>
      </c>
      <c r="BV26" s="163" t="str">
        <f t="shared" si="123"/>
        <v>J</v>
      </c>
      <c r="BW26" s="65">
        <f t="shared" ca="1" si="66"/>
        <v>160653</v>
      </c>
      <c r="BX26" s="634">
        <f t="shared" ca="1" si="67"/>
        <v>0</v>
      </c>
      <c r="BY26" s="2"/>
      <c r="BZ26" s="13"/>
      <c r="CA26" s="130"/>
      <c r="CB26" s="79" t="str">
        <f t="shared" si="124"/>
        <v>J</v>
      </c>
      <c r="CC26" s="215">
        <f t="shared" si="125"/>
        <v>2013</v>
      </c>
      <c r="CD26" s="141">
        <f t="shared" si="126"/>
        <v>9</v>
      </c>
      <c r="CE26" s="280">
        <f t="shared" ca="1" si="70"/>
        <v>0</v>
      </c>
      <c r="CF26" s="280">
        <f t="shared" ca="1" si="71"/>
        <v>1164</v>
      </c>
      <c r="CG26" s="280">
        <f t="shared" ca="1" si="72"/>
        <v>8</v>
      </c>
      <c r="CH26" s="280">
        <f t="shared" ca="1" si="71"/>
        <v>0</v>
      </c>
      <c r="CI26" s="280">
        <f t="shared" ca="1" si="73"/>
        <v>43200</v>
      </c>
      <c r="CJ26" s="280">
        <f t="shared" ca="1" si="74"/>
        <v>11518</v>
      </c>
      <c r="CK26" s="280">
        <f t="shared" ca="1" si="74"/>
        <v>0</v>
      </c>
      <c r="CL26" s="280">
        <f t="shared" ca="1" si="75"/>
        <v>0</v>
      </c>
      <c r="CM26" s="280">
        <f t="shared" ca="1" si="76"/>
        <v>0</v>
      </c>
      <c r="CN26" s="280">
        <f t="shared" ca="1" si="77"/>
        <v>0</v>
      </c>
      <c r="CO26" s="280">
        <f t="shared" ca="1" si="78"/>
        <v>0</v>
      </c>
      <c r="CP26" s="280">
        <f t="shared" ca="1" si="79"/>
        <v>5410</v>
      </c>
      <c r="CQ26" s="280">
        <f t="shared" ca="1" si="134"/>
        <v>0</v>
      </c>
      <c r="CR26" s="273">
        <f t="shared" ca="1" si="134"/>
        <v>0</v>
      </c>
      <c r="CS26" s="280">
        <f t="shared" ca="1" si="80"/>
        <v>1872</v>
      </c>
      <c r="CT26" s="280">
        <f t="shared" ca="1" si="49"/>
        <v>4365</v>
      </c>
      <c r="CU26" s="280">
        <f t="shared" ca="1" si="50"/>
        <v>2553</v>
      </c>
      <c r="CV26" s="280">
        <f t="shared" ca="1" si="51"/>
        <v>604</v>
      </c>
      <c r="CW26" s="280">
        <f t="shared" ca="1" si="81"/>
        <v>2009</v>
      </c>
      <c r="CX26" s="280">
        <f t="shared" ca="1" si="52"/>
        <v>0</v>
      </c>
      <c r="CY26" s="280">
        <f t="shared" ca="1" si="53"/>
        <v>9720</v>
      </c>
      <c r="CZ26" s="280">
        <f t="shared" ca="1" si="54"/>
        <v>3046</v>
      </c>
      <c r="DA26" s="280">
        <f t="shared" ca="1" si="55"/>
        <v>26784</v>
      </c>
      <c r="DB26" s="280">
        <f t="shared" ca="1" si="56"/>
        <v>17309</v>
      </c>
      <c r="DC26" s="280">
        <f t="shared" ca="1" si="57"/>
        <v>946</v>
      </c>
      <c r="DD26" s="280">
        <f t="shared" ca="1" si="58"/>
        <v>9284</v>
      </c>
      <c r="DE26" s="280">
        <f t="shared" ca="1" si="59"/>
        <v>0</v>
      </c>
      <c r="DF26" s="280">
        <f t="shared" ca="1" si="60"/>
        <v>0</v>
      </c>
      <c r="DG26" s="280">
        <f t="shared" ca="1" si="82"/>
        <v>0</v>
      </c>
      <c r="DH26" s="280">
        <f t="shared" ca="1" si="83"/>
        <v>0</v>
      </c>
      <c r="DI26" s="280">
        <f t="shared" ca="1" si="84"/>
        <v>0</v>
      </c>
      <c r="DJ26" s="210">
        <f t="shared" ca="1" si="85"/>
        <v>15718</v>
      </c>
      <c r="DK26" s="210">
        <f t="shared" ca="1" si="86"/>
        <v>78492</v>
      </c>
      <c r="DL26" s="210">
        <f t="shared" ca="1" si="87"/>
        <v>61300</v>
      </c>
      <c r="DM26" s="461">
        <f t="shared" ca="1" si="88"/>
        <v>139792</v>
      </c>
      <c r="DN26" s="463">
        <f t="shared" ca="1" si="89"/>
        <v>140413</v>
      </c>
      <c r="DO26" s="465">
        <f t="shared" ca="1" si="90"/>
        <v>621</v>
      </c>
      <c r="DP26" s="216">
        <f t="shared" ca="1" si="98"/>
        <v>4.4423142955247793E-3</v>
      </c>
      <c r="DR26" s="463"/>
      <c r="DS26" s="37"/>
    </row>
    <row r="27" spans="1:123">
      <c r="A27" s="87">
        <f t="shared" si="91"/>
        <v>2031</v>
      </c>
      <c r="B27" s="22">
        <f t="shared" ref="B27:M27" si="146">B67+B107</f>
        <v>97183</v>
      </c>
      <c r="C27" s="22">
        <f t="shared" si="146"/>
        <v>68680</v>
      </c>
      <c r="D27" s="22">
        <f t="shared" si="146"/>
        <v>104929</v>
      </c>
      <c r="E27" s="22">
        <f t="shared" si="146"/>
        <v>112261</v>
      </c>
      <c r="F27" s="22">
        <f t="shared" si="146"/>
        <v>121753</v>
      </c>
      <c r="G27" s="22">
        <f t="shared" si="146"/>
        <v>121478</v>
      </c>
      <c r="H27" s="22">
        <f t="shared" si="146"/>
        <v>130025</v>
      </c>
      <c r="I27" s="22">
        <f t="shared" si="146"/>
        <v>119080</v>
      </c>
      <c r="J27" s="22">
        <f t="shared" si="146"/>
        <v>108889</v>
      </c>
      <c r="K27" s="22">
        <f t="shared" si="146"/>
        <v>102317</v>
      </c>
      <c r="L27" s="22">
        <f t="shared" si="146"/>
        <v>69657</v>
      </c>
      <c r="M27" s="22">
        <f t="shared" si="146"/>
        <v>95235</v>
      </c>
      <c r="N27" s="93">
        <f t="shared" ref="N27:N41" si="147">SUM(B27:M27)</f>
        <v>1251487</v>
      </c>
      <c r="O27" s="142"/>
      <c r="P27" s="91">
        <f t="shared" si="41"/>
        <v>2031</v>
      </c>
      <c r="Q27" s="22">
        <f t="shared" ref="Q27:AB27" si="148">Q67+Q107</f>
        <v>94025</v>
      </c>
      <c r="R27" s="22">
        <f t="shared" si="148"/>
        <v>97430</v>
      </c>
      <c r="S27" s="22">
        <f t="shared" si="148"/>
        <v>69033</v>
      </c>
      <c r="T27" s="22">
        <f t="shared" si="148"/>
        <v>104820</v>
      </c>
      <c r="U27" s="22">
        <f t="shared" si="148"/>
        <v>112195</v>
      </c>
      <c r="V27" s="22">
        <f t="shared" si="148"/>
        <v>119747</v>
      </c>
      <c r="W27" s="22">
        <f t="shared" si="148"/>
        <v>120618</v>
      </c>
      <c r="X27" s="22">
        <f t="shared" si="148"/>
        <v>130040</v>
      </c>
      <c r="Y27" s="22">
        <f t="shared" si="148"/>
        <v>118522</v>
      </c>
      <c r="Z27" s="22">
        <f t="shared" si="148"/>
        <v>109136</v>
      </c>
      <c r="AA27" s="22">
        <f t="shared" si="148"/>
        <v>102265</v>
      </c>
      <c r="AB27" s="22">
        <f t="shared" si="148"/>
        <v>71030</v>
      </c>
      <c r="AC27" s="13">
        <f t="shared" ref="AC27:AC41" si="149">SUM(Q27:AB27)</f>
        <v>1248861</v>
      </c>
      <c r="AD27" s="13"/>
      <c r="AI27" s="79" t="str">
        <f t="shared" si="121"/>
        <v>Z</v>
      </c>
      <c r="AJ27" s="1">
        <f t="shared" si="122"/>
        <v>2013</v>
      </c>
      <c r="AK27" s="105">
        <v>10</v>
      </c>
      <c r="AL27" s="106">
        <f t="shared" ca="1" si="143"/>
        <v>0</v>
      </c>
      <c r="AM27" s="106">
        <f t="shared" ca="1" si="143"/>
        <v>1164</v>
      </c>
      <c r="AN27" s="106">
        <f t="shared" ca="1" si="143"/>
        <v>8</v>
      </c>
      <c r="AO27" s="106">
        <f t="shared" ca="1" si="143"/>
        <v>0</v>
      </c>
      <c r="AP27" s="106">
        <f t="shared" ca="1" si="143"/>
        <v>43200</v>
      </c>
      <c r="AQ27" s="106">
        <f t="shared" ca="1" si="143"/>
        <v>11518</v>
      </c>
      <c r="AR27" s="106">
        <f t="shared" ca="1" si="143"/>
        <v>0</v>
      </c>
      <c r="AS27" s="106">
        <f t="shared" ca="1" si="143"/>
        <v>0</v>
      </c>
      <c r="AT27" s="106">
        <f t="shared" ca="1" si="143"/>
        <v>0</v>
      </c>
      <c r="AU27" s="106">
        <f t="shared" ca="1" si="143"/>
        <v>0</v>
      </c>
      <c r="AV27" s="106">
        <f t="shared" ca="1" si="144"/>
        <v>0</v>
      </c>
      <c r="AW27" s="106">
        <f t="shared" ca="1" si="144"/>
        <v>6527</v>
      </c>
      <c r="AX27" s="575">
        <f t="shared" ca="1" si="144"/>
        <v>0</v>
      </c>
      <c r="AY27" s="2">
        <f t="shared" ca="1" si="144"/>
        <v>0</v>
      </c>
      <c r="AZ27" s="545">
        <f t="shared" ca="1" si="144"/>
        <v>1935</v>
      </c>
      <c r="BA27" s="106">
        <f t="shared" ca="1" si="144"/>
        <v>4365</v>
      </c>
      <c r="BB27" s="106">
        <f t="shared" ca="1" si="144"/>
        <v>2553</v>
      </c>
      <c r="BC27" s="106">
        <f t="shared" ca="1" si="144"/>
        <v>604</v>
      </c>
      <c r="BD27" s="106">
        <f t="shared" ca="1" si="144"/>
        <v>2402</v>
      </c>
      <c r="BE27" s="106">
        <f t="shared" ca="1" si="144"/>
        <v>0</v>
      </c>
      <c r="BF27" s="106">
        <f t="shared" ca="1" si="145"/>
        <v>9720</v>
      </c>
      <c r="BG27" s="106">
        <f t="shared" ca="1" si="145"/>
        <v>3046</v>
      </c>
      <c r="BH27" s="106">
        <f t="shared" ca="1" si="145"/>
        <v>26784</v>
      </c>
      <c r="BI27" s="106">
        <f t="shared" ca="1" si="145"/>
        <v>17309</v>
      </c>
      <c r="BJ27" s="106">
        <f t="shared" ca="1" si="145"/>
        <v>946</v>
      </c>
      <c r="BK27" s="106">
        <f t="shared" ca="1" si="145"/>
        <v>9284</v>
      </c>
      <c r="BL27" s="106">
        <f t="shared" ca="1" si="145"/>
        <v>0</v>
      </c>
      <c r="BM27" s="190">
        <f t="shared" ca="1" si="145"/>
        <v>0</v>
      </c>
      <c r="BN27" s="190">
        <f t="shared" ca="1" si="145"/>
        <v>0</v>
      </c>
      <c r="BO27" s="190">
        <f t="shared" ca="1" si="145"/>
        <v>0</v>
      </c>
      <c r="BP27" s="190">
        <f t="shared" ca="1" si="145"/>
        <v>0</v>
      </c>
      <c r="BQ27" s="190">
        <f t="shared" ca="1" si="145"/>
        <v>16174</v>
      </c>
      <c r="BR27" s="190">
        <f t="shared" ca="1" si="145"/>
        <v>78948</v>
      </c>
      <c r="BS27" s="190">
        <f t="shared" ca="1" si="145"/>
        <v>62417</v>
      </c>
      <c r="BT27" s="190">
        <f t="shared" ca="1" si="145"/>
        <v>141365</v>
      </c>
      <c r="BU27" s="190">
        <f t="shared" ca="1" si="46"/>
        <v>98842</v>
      </c>
      <c r="BV27" s="163" t="str">
        <f t="shared" si="123"/>
        <v>K</v>
      </c>
      <c r="BW27" s="65">
        <f t="shared" ca="1" si="66"/>
        <v>141365</v>
      </c>
      <c r="BX27" s="634">
        <f t="shared" ca="1" si="67"/>
        <v>0</v>
      </c>
      <c r="BY27" s="2"/>
      <c r="BZ27" s="13"/>
      <c r="CA27" s="130"/>
      <c r="CB27" s="79" t="str">
        <f t="shared" si="124"/>
        <v>K</v>
      </c>
      <c r="CC27" s="215">
        <f t="shared" si="125"/>
        <v>2013</v>
      </c>
      <c r="CD27" s="141">
        <f t="shared" si="126"/>
        <v>10</v>
      </c>
      <c r="CE27" s="280">
        <f t="shared" ca="1" si="70"/>
        <v>0</v>
      </c>
      <c r="CF27" s="280">
        <f t="shared" ca="1" si="71"/>
        <v>516</v>
      </c>
      <c r="CG27" s="280">
        <f t="shared" ca="1" si="72"/>
        <v>8</v>
      </c>
      <c r="CH27" s="280">
        <f t="shared" ca="1" si="71"/>
        <v>0</v>
      </c>
      <c r="CI27" s="280">
        <f t="shared" ca="1" si="73"/>
        <v>20088</v>
      </c>
      <c r="CJ27" s="280">
        <f t="shared" ca="1" si="74"/>
        <v>5290</v>
      </c>
      <c r="CK27" s="280">
        <f t="shared" ca="1" si="74"/>
        <v>0</v>
      </c>
      <c r="CL27" s="280">
        <f t="shared" ca="1" si="75"/>
        <v>0</v>
      </c>
      <c r="CM27" s="280">
        <f t="shared" ca="1" si="76"/>
        <v>0</v>
      </c>
      <c r="CN27" s="280">
        <f t="shared" ca="1" si="77"/>
        <v>0</v>
      </c>
      <c r="CO27" s="280">
        <f t="shared" ca="1" si="78"/>
        <v>0</v>
      </c>
      <c r="CP27" s="280">
        <f t="shared" ca="1" si="79"/>
        <v>6866</v>
      </c>
      <c r="CQ27" s="280">
        <f t="shared" ca="1" si="134"/>
        <v>0</v>
      </c>
      <c r="CR27" s="273">
        <f t="shared" ca="1" si="134"/>
        <v>0</v>
      </c>
      <c r="CS27" s="280">
        <f t="shared" ca="1" si="80"/>
        <v>2128</v>
      </c>
      <c r="CT27" s="280">
        <f t="shared" ca="1" si="49"/>
        <v>3060</v>
      </c>
      <c r="CU27" s="280">
        <f t="shared" ca="1" si="50"/>
        <v>2335</v>
      </c>
      <c r="CV27" s="280">
        <f t="shared" ca="1" si="51"/>
        <v>358</v>
      </c>
      <c r="CW27" s="280">
        <f t="shared" ca="1" si="81"/>
        <v>1682</v>
      </c>
      <c r="CX27" s="280">
        <f t="shared" ca="1" si="52"/>
        <v>0</v>
      </c>
      <c r="CY27" s="280">
        <f t="shared" ca="1" si="53"/>
        <v>9672</v>
      </c>
      <c r="CZ27" s="280">
        <f t="shared" ca="1" si="54"/>
        <v>1259</v>
      </c>
      <c r="DA27" s="280">
        <f t="shared" ca="1" si="55"/>
        <v>20534</v>
      </c>
      <c r="DB27" s="280">
        <f t="shared" ca="1" si="56"/>
        <v>15502</v>
      </c>
      <c r="DC27" s="280">
        <f t="shared" ca="1" si="57"/>
        <v>811</v>
      </c>
      <c r="DD27" s="280">
        <f t="shared" ca="1" si="58"/>
        <v>8155</v>
      </c>
      <c r="DE27" s="280">
        <f t="shared" ca="1" si="59"/>
        <v>0</v>
      </c>
      <c r="DF27" s="280">
        <f t="shared" ca="1" si="60"/>
        <v>0</v>
      </c>
      <c r="DG27" s="280">
        <f t="shared" ca="1" si="82"/>
        <v>0</v>
      </c>
      <c r="DH27" s="280">
        <f t="shared" ca="1" si="83"/>
        <v>0</v>
      </c>
      <c r="DI27" s="280">
        <f t="shared" ca="1" si="84"/>
        <v>0</v>
      </c>
      <c r="DJ27" s="210">
        <f t="shared" ca="1" si="85"/>
        <v>14300</v>
      </c>
      <c r="DK27" s="210">
        <f t="shared" ca="1" si="86"/>
        <v>65496</v>
      </c>
      <c r="DL27" s="210">
        <f t="shared" ca="1" si="87"/>
        <v>32768</v>
      </c>
      <c r="DM27" s="461">
        <f t="shared" ca="1" si="88"/>
        <v>98264</v>
      </c>
      <c r="DN27" s="463">
        <f t="shared" ca="1" si="89"/>
        <v>98842</v>
      </c>
      <c r="DO27" s="465">
        <f t="shared" ca="1" si="90"/>
        <v>578</v>
      </c>
      <c r="DP27" s="216">
        <f t="shared" ca="1" si="98"/>
        <v>5.8821134901896931E-3</v>
      </c>
      <c r="DR27" s="463"/>
      <c r="DS27" s="37"/>
    </row>
    <row r="28" spans="1:123">
      <c r="A28" s="87">
        <f t="shared" si="91"/>
        <v>2032</v>
      </c>
      <c r="B28" s="22">
        <f t="shared" ref="B28:M28" si="150">B68+B108</f>
        <v>97246</v>
      </c>
      <c r="C28" s="22">
        <f t="shared" si="150"/>
        <v>70241</v>
      </c>
      <c r="D28" s="22">
        <f t="shared" si="150"/>
        <v>104962</v>
      </c>
      <c r="E28" s="22">
        <f t="shared" si="150"/>
        <v>112281</v>
      </c>
      <c r="F28" s="22">
        <f t="shared" si="150"/>
        <v>121776</v>
      </c>
      <c r="G28" s="22">
        <f t="shared" si="150"/>
        <v>121519</v>
      </c>
      <c r="H28" s="22">
        <f t="shared" si="150"/>
        <v>130063</v>
      </c>
      <c r="I28" s="22">
        <f t="shared" si="150"/>
        <v>119127</v>
      </c>
      <c r="J28" s="22">
        <f t="shared" si="150"/>
        <v>108922</v>
      </c>
      <c r="K28" s="22">
        <f t="shared" si="150"/>
        <v>102352</v>
      </c>
      <c r="L28" s="22">
        <f t="shared" si="150"/>
        <v>69696</v>
      </c>
      <c r="M28" s="22">
        <f t="shared" si="150"/>
        <v>95301</v>
      </c>
      <c r="N28" s="93">
        <f t="shared" si="147"/>
        <v>1253486</v>
      </c>
      <c r="O28" s="142"/>
      <c r="P28" s="91">
        <f t="shared" si="41"/>
        <v>2032</v>
      </c>
      <c r="Q28" s="22">
        <f t="shared" ref="Q28:AB28" si="151">Q68+Q108</f>
        <v>94074</v>
      </c>
      <c r="R28" s="22">
        <f t="shared" si="151"/>
        <v>97481</v>
      </c>
      <c r="S28" s="22">
        <f t="shared" si="151"/>
        <v>70506</v>
      </c>
      <c r="T28" s="22">
        <f t="shared" si="151"/>
        <v>104944</v>
      </c>
      <c r="U28" s="22">
        <f t="shared" si="151"/>
        <v>112230</v>
      </c>
      <c r="V28" s="22">
        <f t="shared" si="151"/>
        <v>119764</v>
      </c>
      <c r="W28" s="22">
        <f t="shared" si="151"/>
        <v>120645</v>
      </c>
      <c r="X28" s="22">
        <f t="shared" si="151"/>
        <v>130076</v>
      </c>
      <c r="Y28" s="22">
        <f t="shared" si="151"/>
        <v>118565</v>
      </c>
      <c r="Z28" s="22">
        <f t="shared" si="151"/>
        <v>109170</v>
      </c>
      <c r="AA28" s="22">
        <f t="shared" si="151"/>
        <v>102304</v>
      </c>
      <c r="AB28" s="22">
        <f t="shared" si="151"/>
        <v>71070</v>
      </c>
      <c r="AC28" s="13">
        <f t="shared" si="149"/>
        <v>1250829</v>
      </c>
      <c r="AD28" s="13"/>
      <c r="AI28" s="79" t="str">
        <f t="shared" si="121"/>
        <v>AA</v>
      </c>
      <c r="AJ28" s="1">
        <f t="shared" si="122"/>
        <v>2013</v>
      </c>
      <c r="AK28" s="105">
        <v>11</v>
      </c>
      <c r="AL28" s="106">
        <f t="shared" ca="1" si="143"/>
        <v>0</v>
      </c>
      <c r="AM28" s="106">
        <f t="shared" ca="1" si="143"/>
        <v>516</v>
      </c>
      <c r="AN28" s="106">
        <f t="shared" ca="1" si="143"/>
        <v>8</v>
      </c>
      <c r="AO28" s="106">
        <f t="shared" ca="1" si="143"/>
        <v>0</v>
      </c>
      <c r="AP28" s="106">
        <f t="shared" ca="1" si="143"/>
        <v>20088</v>
      </c>
      <c r="AQ28" s="106">
        <f t="shared" ca="1" si="143"/>
        <v>5290</v>
      </c>
      <c r="AR28" s="106">
        <f t="shared" ca="1" si="143"/>
        <v>0</v>
      </c>
      <c r="AS28" s="106">
        <f t="shared" ca="1" si="143"/>
        <v>0</v>
      </c>
      <c r="AT28" s="106">
        <f t="shared" ca="1" si="143"/>
        <v>0</v>
      </c>
      <c r="AU28" s="106">
        <f t="shared" ca="1" si="143"/>
        <v>0</v>
      </c>
      <c r="AV28" s="106">
        <f t="shared" ca="1" si="144"/>
        <v>0</v>
      </c>
      <c r="AW28" s="106">
        <f t="shared" ca="1" si="144"/>
        <v>5410</v>
      </c>
      <c r="AX28" s="575">
        <f t="shared" ca="1" si="144"/>
        <v>0</v>
      </c>
      <c r="AY28" s="2">
        <f t="shared" ca="1" si="144"/>
        <v>0</v>
      </c>
      <c r="AZ28" s="545">
        <f t="shared" ca="1" si="144"/>
        <v>1872</v>
      </c>
      <c r="BA28" s="106">
        <f t="shared" ca="1" si="144"/>
        <v>3060</v>
      </c>
      <c r="BB28" s="106">
        <f t="shared" ca="1" si="144"/>
        <v>2335</v>
      </c>
      <c r="BC28" s="106">
        <f t="shared" ca="1" si="144"/>
        <v>358</v>
      </c>
      <c r="BD28" s="106">
        <f t="shared" ca="1" si="144"/>
        <v>2009</v>
      </c>
      <c r="BE28" s="106">
        <f t="shared" ca="1" si="144"/>
        <v>0</v>
      </c>
      <c r="BF28" s="106">
        <f t="shared" ca="1" si="145"/>
        <v>9672</v>
      </c>
      <c r="BG28" s="106">
        <f t="shared" ca="1" si="145"/>
        <v>1259</v>
      </c>
      <c r="BH28" s="106">
        <f t="shared" ca="1" si="145"/>
        <v>20534</v>
      </c>
      <c r="BI28" s="106">
        <f t="shared" ca="1" si="145"/>
        <v>15502</v>
      </c>
      <c r="BJ28" s="106">
        <f t="shared" ca="1" si="145"/>
        <v>811</v>
      </c>
      <c r="BK28" s="106">
        <f t="shared" ca="1" si="145"/>
        <v>8155</v>
      </c>
      <c r="BL28" s="106">
        <f t="shared" ca="1" si="145"/>
        <v>0</v>
      </c>
      <c r="BM28" s="190">
        <f t="shared" ca="1" si="145"/>
        <v>0</v>
      </c>
      <c r="BN28" s="190">
        <f t="shared" ca="1" si="145"/>
        <v>0</v>
      </c>
      <c r="BO28" s="190">
        <f t="shared" ca="1" si="145"/>
        <v>0</v>
      </c>
      <c r="BP28" s="190">
        <f t="shared" ca="1" si="145"/>
        <v>0</v>
      </c>
      <c r="BQ28" s="190">
        <f t="shared" ca="1" si="145"/>
        <v>14371</v>
      </c>
      <c r="BR28" s="190">
        <f t="shared" ca="1" si="145"/>
        <v>65567</v>
      </c>
      <c r="BS28" s="190">
        <f t="shared" ca="1" si="145"/>
        <v>31312</v>
      </c>
      <c r="BT28" s="190">
        <f t="shared" ca="1" si="145"/>
        <v>96879</v>
      </c>
      <c r="BU28" s="190">
        <f t="shared" ca="1" si="46"/>
        <v>69947</v>
      </c>
      <c r="BV28" s="163" t="str">
        <f t="shared" si="123"/>
        <v>L</v>
      </c>
      <c r="BW28" s="65">
        <f t="shared" ca="1" si="66"/>
        <v>96879</v>
      </c>
      <c r="BX28" s="634">
        <f t="shared" ca="1" si="67"/>
        <v>0</v>
      </c>
      <c r="BY28" s="2"/>
      <c r="BZ28" s="13"/>
      <c r="CA28" s="130"/>
      <c r="CB28" s="79" t="str">
        <f t="shared" si="124"/>
        <v>L</v>
      </c>
      <c r="CC28" s="215">
        <f t="shared" si="125"/>
        <v>2013</v>
      </c>
      <c r="CD28" s="141">
        <f t="shared" si="126"/>
        <v>11</v>
      </c>
      <c r="CE28" s="280">
        <f t="shared" ca="1" si="70"/>
        <v>0</v>
      </c>
      <c r="CF28" s="280">
        <f t="shared" ca="1" si="71"/>
        <v>333</v>
      </c>
      <c r="CG28" s="280">
        <f t="shared" ca="1" si="72"/>
        <v>8</v>
      </c>
      <c r="CH28" s="280">
        <f t="shared" ca="1" si="71"/>
        <v>0</v>
      </c>
      <c r="CI28" s="280">
        <f t="shared" ca="1" si="73"/>
        <v>12960</v>
      </c>
      <c r="CJ28" s="280">
        <f t="shared" ca="1" si="74"/>
        <v>1792</v>
      </c>
      <c r="CK28" s="280">
        <f t="shared" ca="1" si="74"/>
        <v>0</v>
      </c>
      <c r="CL28" s="280">
        <f t="shared" ca="1" si="75"/>
        <v>0</v>
      </c>
      <c r="CM28" s="280">
        <f t="shared" ca="1" si="76"/>
        <v>0</v>
      </c>
      <c r="CN28" s="280">
        <f t="shared" ca="1" si="77"/>
        <v>0</v>
      </c>
      <c r="CO28" s="280">
        <f t="shared" ca="1" si="78"/>
        <v>0</v>
      </c>
      <c r="CP28" s="280">
        <f t="shared" ca="1" si="79"/>
        <v>6270</v>
      </c>
      <c r="CQ28" s="280">
        <f t="shared" ca="1" si="134"/>
        <v>0</v>
      </c>
      <c r="CR28" s="273">
        <f t="shared" ca="1" si="134"/>
        <v>0</v>
      </c>
      <c r="CS28" s="280">
        <f t="shared" ca="1" si="80"/>
        <v>664</v>
      </c>
      <c r="CT28" s="280">
        <f t="shared" ca="1" si="49"/>
        <v>1559</v>
      </c>
      <c r="CU28" s="280">
        <f t="shared" ca="1" si="50"/>
        <v>2277</v>
      </c>
      <c r="CV28" s="280">
        <f t="shared" ca="1" si="51"/>
        <v>162</v>
      </c>
      <c r="CW28" s="280">
        <f t="shared" ca="1" si="81"/>
        <v>1650</v>
      </c>
      <c r="CX28" s="280">
        <f t="shared" ca="1" si="52"/>
        <v>0</v>
      </c>
      <c r="CY28" s="280">
        <f t="shared" ca="1" si="53"/>
        <v>9000</v>
      </c>
      <c r="CZ28" s="280">
        <f t="shared" ca="1" si="54"/>
        <v>812</v>
      </c>
      <c r="DA28" s="280">
        <f t="shared" ca="1" si="55"/>
        <v>10368</v>
      </c>
      <c r="DB28" s="280">
        <f t="shared" ca="1" si="56"/>
        <v>14425</v>
      </c>
      <c r="DC28" s="280">
        <f t="shared" ca="1" si="57"/>
        <v>784</v>
      </c>
      <c r="DD28" s="280">
        <f t="shared" ca="1" si="58"/>
        <v>6380</v>
      </c>
      <c r="DE28" s="280">
        <f t="shared" ca="1" si="59"/>
        <v>0</v>
      </c>
      <c r="DF28" s="280">
        <f t="shared" ca="1" si="60"/>
        <v>0</v>
      </c>
      <c r="DG28" s="280">
        <f t="shared" ca="1" si="82"/>
        <v>0</v>
      </c>
      <c r="DH28" s="280">
        <f t="shared" ca="1" si="83"/>
        <v>0</v>
      </c>
      <c r="DI28" s="280">
        <f t="shared" ca="1" si="84"/>
        <v>0</v>
      </c>
      <c r="DJ28" s="210">
        <f t="shared" ca="1" si="85"/>
        <v>10971</v>
      </c>
      <c r="DK28" s="210">
        <f t="shared" ca="1" si="86"/>
        <v>48081</v>
      </c>
      <c r="DL28" s="210">
        <f t="shared" ca="1" si="87"/>
        <v>21363</v>
      </c>
      <c r="DM28" s="461">
        <f t="shared" ca="1" si="88"/>
        <v>69444</v>
      </c>
      <c r="DN28" s="463">
        <f t="shared" ca="1" si="89"/>
        <v>69947</v>
      </c>
      <c r="DO28" s="465">
        <f t="shared" ca="1" si="90"/>
        <v>503</v>
      </c>
      <c r="DP28" s="216">
        <f t="shared" ca="1" si="98"/>
        <v>7.2432463567766838E-3</v>
      </c>
      <c r="DR28" s="463"/>
      <c r="DS28" s="37"/>
    </row>
    <row r="29" spans="1:123">
      <c r="A29" s="87">
        <f t="shared" si="91"/>
        <v>2033</v>
      </c>
      <c r="B29" s="22">
        <f t="shared" ref="B29:M29" si="152">B69+B109</f>
        <v>97309</v>
      </c>
      <c r="C29" s="22">
        <f t="shared" si="152"/>
        <v>68714</v>
      </c>
      <c r="D29" s="22">
        <f t="shared" si="152"/>
        <v>104997</v>
      </c>
      <c r="E29" s="22">
        <f t="shared" si="152"/>
        <v>112302</v>
      </c>
      <c r="F29" s="22">
        <f t="shared" si="152"/>
        <v>121799</v>
      </c>
      <c r="G29" s="22">
        <f t="shared" si="152"/>
        <v>121560</v>
      </c>
      <c r="H29" s="22">
        <f t="shared" si="152"/>
        <v>130101</v>
      </c>
      <c r="I29" s="22">
        <f t="shared" si="152"/>
        <v>119174</v>
      </c>
      <c r="J29" s="22">
        <f t="shared" si="152"/>
        <v>108956</v>
      </c>
      <c r="K29" s="22">
        <f t="shared" si="152"/>
        <v>102388</v>
      </c>
      <c r="L29" s="22">
        <f t="shared" si="152"/>
        <v>69736</v>
      </c>
      <c r="M29" s="22">
        <f t="shared" si="152"/>
        <v>95365</v>
      </c>
      <c r="N29" s="93">
        <f t="shared" si="147"/>
        <v>1252401</v>
      </c>
      <c r="O29" s="142"/>
      <c r="P29" s="91">
        <f t="shared" si="41"/>
        <v>2033</v>
      </c>
      <c r="Q29" s="22">
        <f t="shared" ref="Q29:AB29" si="153">Q69+Q109</f>
        <v>94132</v>
      </c>
      <c r="R29" s="22">
        <f t="shared" si="153"/>
        <v>97539</v>
      </c>
      <c r="S29" s="22">
        <f t="shared" si="153"/>
        <v>69084</v>
      </c>
      <c r="T29" s="22">
        <f t="shared" si="153"/>
        <v>104887</v>
      </c>
      <c r="U29" s="22">
        <f t="shared" si="153"/>
        <v>112268</v>
      </c>
      <c r="V29" s="22">
        <f t="shared" si="153"/>
        <v>119780</v>
      </c>
      <c r="W29" s="22">
        <f t="shared" si="153"/>
        <v>120671</v>
      </c>
      <c r="X29" s="22">
        <f t="shared" si="153"/>
        <v>130111</v>
      </c>
      <c r="Y29" s="22">
        <f t="shared" si="153"/>
        <v>118610</v>
      </c>
      <c r="Z29" s="22">
        <f t="shared" si="153"/>
        <v>109203</v>
      </c>
      <c r="AA29" s="22">
        <f t="shared" si="153"/>
        <v>102343</v>
      </c>
      <c r="AB29" s="22">
        <f t="shared" si="153"/>
        <v>71110</v>
      </c>
      <c r="AC29" s="13">
        <f t="shared" si="149"/>
        <v>1249738</v>
      </c>
      <c r="AD29" s="13"/>
      <c r="AI29" s="79" t="str">
        <f t="shared" si="121"/>
        <v>AB</v>
      </c>
      <c r="AJ29" s="16">
        <f t="shared" si="122"/>
        <v>2013</v>
      </c>
      <c r="AK29" s="116">
        <v>12</v>
      </c>
      <c r="AL29" s="183">
        <f t="shared" ca="1" si="143"/>
        <v>0</v>
      </c>
      <c r="AM29" s="183">
        <f t="shared" ca="1" si="143"/>
        <v>333</v>
      </c>
      <c r="AN29" s="183">
        <f t="shared" ca="1" si="143"/>
        <v>8</v>
      </c>
      <c r="AO29" s="183">
        <f t="shared" ca="1" si="143"/>
        <v>0</v>
      </c>
      <c r="AP29" s="183">
        <f t="shared" ca="1" si="143"/>
        <v>12960</v>
      </c>
      <c r="AQ29" s="183">
        <f t="shared" ca="1" si="143"/>
        <v>1792</v>
      </c>
      <c r="AR29" s="183">
        <f t="shared" ca="1" si="143"/>
        <v>0</v>
      </c>
      <c r="AS29" s="183">
        <f t="shared" ca="1" si="143"/>
        <v>0</v>
      </c>
      <c r="AT29" s="183">
        <f t="shared" ca="1" si="143"/>
        <v>0</v>
      </c>
      <c r="AU29" s="183">
        <f t="shared" ca="1" si="143"/>
        <v>0</v>
      </c>
      <c r="AV29" s="183">
        <f t="shared" ca="1" si="144"/>
        <v>0</v>
      </c>
      <c r="AW29" s="183">
        <f t="shared" ca="1" si="144"/>
        <v>6866</v>
      </c>
      <c r="AX29" s="459">
        <f t="shared" ca="1" si="144"/>
        <v>0</v>
      </c>
      <c r="AY29" s="16">
        <f t="shared" ca="1" si="144"/>
        <v>0</v>
      </c>
      <c r="AZ29" s="546">
        <f t="shared" ca="1" si="144"/>
        <v>2128</v>
      </c>
      <c r="BA29" s="183">
        <f t="shared" ca="1" si="144"/>
        <v>1559</v>
      </c>
      <c r="BB29" s="183">
        <f t="shared" ca="1" si="144"/>
        <v>2277</v>
      </c>
      <c r="BC29" s="183">
        <f t="shared" ca="1" si="144"/>
        <v>162</v>
      </c>
      <c r="BD29" s="183">
        <f t="shared" ca="1" si="144"/>
        <v>1682</v>
      </c>
      <c r="BE29" s="183">
        <f t="shared" ca="1" si="144"/>
        <v>0</v>
      </c>
      <c r="BF29" s="183">
        <f t="shared" ca="1" si="145"/>
        <v>9000</v>
      </c>
      <c r="BG29" s="183">
        <f t="shared" ca="1" si="145"/>
        <v>812</v>
      </c>
      <c r="BH29" s="183">
        <f t="shared" ca="1" si="145"/>
        <v>10368</v>
      </c>
      <c r="BI29" s="183">
        <f t="shared" ca="1" si="145"/>
        <v>14425</v>
      </c>
      <c r="BJ29" s="183">
        <f t="shared" ca="1" si="145"/>
        <v>784</v>
      </c>
      <c r="BK29" s="183">
        <f t="shared" ca="1" si="145"/>
        <v>6380</v>
      </c>
      <c r="BL29" s="183">
        <f t="shared" ca="1" si="145"/>
        <v>0</v>
      </c>
      <c r="BM29" s="225">
        <f t="shared" ca="1" si="145"/>
        <v>0</v>
      </c>
      <c r="BN29" s="225">
        <f t="shared" ca="1" si="145"/>
        <v>0</v>
      </c>
      <c r="BO29" s="225">
        <f t="shared" ca="1" si="145"/>
        <v>0</v>
      </c>
      <c r="BP29" s="225">
        <f t="shared" ca="1" si="145"/>
        <v>0</v>
      </c>
      <c r="BQ29" s="225">
        <f t="shared" ca="1" si="145"/>
        <v>12467</v>
      </c>
      <c r="BR29" s="225">
        <f t="shared" ca="1" si="145"/>
        <v>49577</v>
      </c>
      <c r="BS29" s="225">
        <f t="shared" ca="1" si="145"/>
        <v>21959</v>
      </c>
      <c r="BT29" s="225">
        <f t="shared" ca="1" si="145"/>
        <v>71536</v>
      </c>
      <c r="BU29" s="225">
        <f t="shared" ca="1" si="46"/>
        <v>86763</v>
      </c>
      <c r="BV29" s="184" t="str">
        <f t="shared" si="123"/>
        <v>M</v>
      </c>
      <c r="BW29" s="193">
        <f t="shared" ca="1" si="66"/>
        <v>71536</v>
      </c>
      <c r="BX29" s="635">
        <f t="shared" ca="1" si="67"/>
        <v>0</v>
      </c>
      <c r="BY29" s="16"/>
      <c r="BZ29" s="13"/>
      <c r="CA29" s="130"/>
      <c r="CB29" s="383" t="str">
        <f t="shared" si="124"/>
        <v>M</v>
      </c>
      <c r="CC29" s="384">
        <f t="shared" si="125"/>
        <v>2013</v>
      </c>
      <c r="CD29" s="385">
        <f t="shared" si="126"/>
        <v>12</v>
      </c>
      <c r="CE29" s="378">
        <f t="shared" ca="1" si="70"/>
        <v>0</v>
      </c>
      <c r="CF29" s="378">
        <f t="shared" ca="1" si="71"/>
        <v>344</v>
      </c>
      <c r="CG29" s="378">
        <f t="shared" ca="1" si="72"/>
        <v>8</v>
      </c>
      <c r="CH29" s="378">
        <f t="shared" ca="1" si="71"/>
        <v>0</v>
      </c>
      <c r="CI29" s="378">
        <f t="shared" ca="1" si="73"/>
        <v>17856</v>
      </c>
      <c r="CJ29" s="378">
        <f t="shared" ca="1" si="74"/>
        <v>1851</v>
      </c>
      <c r="CK29" s="378">
        <f t="shared" ca="1" si="74"/>
        <v>0</v>
      </c>
      <c r="CL29" s="378">
        <f t="shared" ca="1" si="75"/>
        <v>0</v>
      </c>
      <c r="CM29" s="378">
        <f t="shared" ca="1" si="76"/>
        <v>0</v>
      </c>
      <c r="CN29" s="378">
        <f t="shared" ca="1" si="77"/>
        <v>0</v>
      </c>
      <c r="CO29" s="378">
        <f t="shared" ca="1" si="78"/>
        <v>0</v>
      </c>
      <c r="CP29" s="378">
        <f t="shared" ca="1" si="79"/>
        <v>7024</v>
      </c>
      <c r="CQ29" s="378">
        <f t="shared" ca="1" si="134"/>
        <v>0</v>
      </c>
      <c r="CR29" s="409">
        <f t="shared" ca="1" si="134"/>
        <v>0</v>
      </c>
      <c r="CS29" s="378">
        <f t="shared" ca="1" si="80"/>
        <v>1218</v>
      </c>
      <c r="CT29" s="378">
        <f t="shared" ca="1" si="49"/>
        <v>3544</v>
      </c>
      <c r="CU29" s="378">
        <f t="shared" ca="1" si="50"/>
        <v>2353</v>
      </c>
      <c r="CV29" s="378">
        <f t="shared" ca="1" si="51"/>
        <v>298</v>
      </c>
      <c r="CW29" s="378">
        <f t="shared" ca="1" si="81"/>
        <v>1949</v>
      </c>
      <c r="CX29" s="378">
        <f t="shared" ca="1" si="52"/>
        <v>0</v>
      </c>
      <c r="CY29" s="378">
        <f t="shared" ca="1" si="53"/>
        <v>9300</v>
      </c>
      <c r="CZ29" s="378">
        <f t="shared" ca="1" si="54"/>
        <v>839</v>
      </c>
      <c r="DA29" s="378">
        <f t="shared" ca="1" si="55"/>
        <v>18749</v>
      </c>
      <c r="DB29" s="378">
        <f t="shared" ca="1" si="56"/>
        <v>12520</v>
      </c>
      <c r="DC29" s="378">
        <f t="shared" ca="1" si="57"/>
        <v>978</v>
      </c>
      <c r="DD29" s="378">
        <f t="shared" ca="1" si="58"/>
        <v>7420</v>
      </c>
      <c r="DE29" s="378">
        <f t="shared" ca="1" si="59"/>
        <v>0</v>
      </c>
      <c r="DF29" s="378">
        <f t="shared" ca="1" si="60"/>
        <v>0</v>
      </c>
      <c r="DG29" s="378">
        <f t="shared" ca="1" si="82"/>
        <v>0</v>
      </c>
      <c r="DH29" s="378">
        <f t="shared" ca="1" si="83"/>
        <v>0</v>
      </c>
      <c r="DI29" s="378">
        <f t="shared" ca="1" si="84"/>
        <v>0</v>
      </c>
      <c r="DJ29" s="387">
        <f t="shared" ca="1" si="85"/>
        <v>12940</v>
      </c>
      <c r="DK29" s="387">
        <f t="shared" ca="1" si="86"/>
        <v>59168</v>
      </c>
      <c r="DL29" s="387">
        <f t="shared" ca="1" si="87"/>
        <v>27083</v>
      </c>
      <c r="DM29" s="462">
        <f t="shared" ca="1" si="88"/>
        <v>86251</v>
      </c>
      <c r="DN29" s="466">
        <f t="shared" ca="1" si="89"/>
        <v>86763</v>
      </c>
      <c r="DO29" s="467">
        <f t="shared" ca="1" si="90"/>
        <v>512</v>
      </c>
      <c r="DP29" s="388">
        <f t="shared" ca="1" si="98"/>
        <v>5.936163058979026E-3</v>
      </c>
      <c r="DR29" s="463"/>
      <c r="DS29" s="37"/>
    </row>
    <row r="30" spans="1:123">
      <c r="A30" s="87">
        <f t="shared" si="91"/>
        <v>2034</v>
      </c>
      <c r="B30" s="22">
        <f t="shared" ref="B30:M30" si="154">B70+B110</f>
        <v>97372</v>
      </c>
      <c r="C30" s="22">
        <f t="shared" si="154"/>
        <v>68731</v>
      </c>
      <c r="D30" s="22">
        <f t="shared" si="154"/>
        <v>105031</v>
      </c>
      <c r="E30" s="22">
        <f t="shared" si="154"/>
        <v>112312</v>
      </c>
      <c r="F30" s="22">
        <f t="shared" si="154"/>
        <v>121823</v>
      </c>
      <c r="G30" s="22">
        <f t="shared" si="154"/>
        <v>121601</v>
      </c>
      <c r="H30" s="22">
        <f t="shared" si="154"/>
        <v>130140</v>
      </c>
      <c r="I30" s="22">
        <f t="shared" si="154"/>
        <v>119221</v>
      </c>
      <c r="J30" s="22">
        <f t="shared" si="154"/>
        <v>108990</v>
      </c>
      <c r="K30" s="22">
        <f t="shared" si="154"/>
        <v>102423</v>
      </c>
      <c r="L30" s="22">
        <f t="shared" si="154"/>
        <v>69776</v>
      </c>
      <c r="M30" s="22">
        <f t="shared" si="154"/>
        <v>95429</v>
      </c>
      <c r="N30" s="93">
        <f t="shared" si="147"/>
        <v>1252849</v>
      </c>
      <c r="O30" s="142"/>
      <c r="P30" s="91">
        <f t="shared" si="41"/>
        <v>2034</v>
      </c>
      <c r="Q30" s="22">
        <f t="shared" ref="Q30:AB30" si="155">Q70+Q110</f>
        <v>94191</v>
      </c>
      <c r="R30" s="22">
        <f t="shared" si="155"/>
        <v>97597</v>
      </c>
      <c r="S30" s="22">
        <f t="shared" si="155"/>
        <v>69110</v>
      </c>
      <c r="T30" s="22">
        <f t="shared" si="155"/>
        <v>104921</v>
      </c>
      <c r="U30" s="22">
        <f t="shared" si="155"/>
        <v>112304</v>
      </c>
      <c r="V30" s="22">
        <f t="shared" si="155"/>
        <v>119787</v>
      </c>
      <c r="W30" s="22">
        <f t="shared" si="155"/>
        <v>120698</v>
      </c>
      <c r="X30" s="22">
        <f t="shared" si="155"/>
        <v>130147</v>
      </c>
      <c r="Y30" s="22">
        <f t="shared" si="155"/>
        <v>118653</v>
      </c>
      <c r="Z30" s="22">
        <f t="shared" si="155"/>
        <v>109237</v>
      </c>
      <c r="AA30" s="22">
        <f t="shared" si="155"/>
        <v>102380</v>
      </c>
      <c r="AB30" s="22">
        <f t="shared" si="155"/>
        <v>71151</v>
      </c>
      <c r="AC30" s="13">
        <f t="shared" si="149"/>
        <v>1250176</v>
      </c>
      <c r="AD30" s="13"/>
      <c r="AI30" s="79" t="str">
        <f t="shared" si="121"/>
        <v>Q</v>
      </c>
      <c r="AJ30" s="1">
        <f>1+AJ18</f>
        <v>2014</v>
      </c>
      <c r="AK30" s="105">
        <v>1</v>
      </c>
      <c r="AL30" s="106">
        <f t="shared" ca="1" si="143"/>
        <v>0</v>
      </c>
      <c r="AM30" s="106">
        <f t="shared" ca="1" si="143"/>
        <v>344</v>
      </c>
      <c r="AN30" s="106">
        <f t="shared" ca="1" si="143"/>
        <v>8</v>
      </c>
      <c r="AO30" s="106">
        <f t="shared" ca="1" si="143"/>
        <v>0</v>
      </c>
      <c r="AP30" s="106">
        <f t="shared" ca="1" si="143"/>
        <v>17856</v>
      </c>
      <c r="AQ30" s="106">
        <f t="shared" ca="1" si="143"/>
        <v>1851</v>
      </c>
      <c r="AR30" s="106">
        <f t="shared" ca="1" si="143"/>
        <v>0</v>
      </c>
      <c r="AS30" s="106">
        <f t="shared" ca="1" si="143"/>
        <v>0</v>
      </c>
      <c r="AT30" s="106">
        <f t="shared" ca="1" si="143"/>
        <v>0</v>
      </c>
      <c r="AU30" s="106">
        <f t="shared" ca="1" si="143"/>
        <v>0</v>
      </c>
      <c r="AV30" s="106">
        <f t="shared" ca="1" si="144"/>
        <v>0</v>
      </c>
      <c r="AW30" s="106">
        <f t="shared" ca="1" si="144"/>
        <v>6270</v>
      </c>
      <c r="AX30" s="575">
        <f t="shared" ca="1" si="144"/>
        <v>0</v>
      </c>
      <c r="AY30" s="2">
        <f t="shared" ca="1" si="144"/>
        <v>0</v>
      </c>
      <c r="AZ30" s="545">
        <f t="shared" ca="1" si="144"/>
        <v>664</v>
      </c>
      <c r="BA30" s="106">
        <f t="shared" ca="1" si="144"/>
        <v>3544</v>
      </c>
      <c r="BB30" s="106">
        <f t="shared" ca="1" si="144"/>
        <v>2353</v>
      </c>
      <c r="BC30" s="106">
        <f t="shared" ca="1" si="144"/>
        <v>298</v>
      </c>
      <c r="BD30" s="106">
        <f t="shared" ca="1" si="144"/>
        <v>1650</v>
      </c>
      <c r="BE30" s="106">
        <f t="shared" ca="1" si="144"/>
        <v>0</v>
      </c>
      <c r="BF30" s="106">
        <f t="shared" ca="1" si="145"/>
        <v>9300</v>
      </c>
      <c r="BG30" s="106">
        <f t="shared" ca="1" si="145"/>
        <v>839</v>
      </c>
      <c r="BH30" s="106">
        <f t="shared" ca="1" si="145"/>
        <v>18749</v>
      </c>
      <c r="BI30" s="106">
        <f t="shared" ca="1" si="145"/>
        <v>12520</v>
      </c>
      <c r="BJ30" s="106">
        <f t="shared" ca="1" si="145"/>
        <v>978</v>
      </c>
      <c r="BK30" s="106">
        <f t="shared" ca="1" si="145"/>
        <v>7420</v>
      </c>
      <c r="BL30" s="106">
        <f t="shared" ca="1" si="145"/>
        <v>0</v>
      </c>
      <c r="BM30" s="190">
        <f t="shared" ca="1" si="145"/>
        <v>0</v>
      </c>
      <c r="BN30" s="190">
        <f t="shared" ca="1" si="145"/>
        <v>0</v>
      </c>
      <c r="BO30" s="190">
        <f t="shared" ca="1" si="145"/>
        <v>0</v>
      </c>
      <c r="BP30" s="190">
        <f t="shared" ca="1" si="145"/>
        <v>0</v>
      </c>
      <c r="BQ30" s="190">
        <f t="shared" ca="1" si="145"/>
        <v>12087</v>
      </c>
      <c r="BR30" s="190">
        <f t="shared" ca="1" si="145"/>
        <v>58315</v>
      </c>
      <c r="BS30" s="190">
        <f t="shared" ca="1" si="145"/>
        <v>26329</v>
      </c>
      <c r="BT30" s="190">
        <f t="shared" ca="1" si="145"/>
        <v>84644</v>
      </c>
      <c r="BU30" s="190">
        <f t="shared" ca="1" si="46"/>
        <v>60294</v>
      </c>
      <c r="BV30" s="163" t="str">
        <f t="shared" si="123"/>
        <v>B</v>
      </c>
      <c r="BW30" s="65">
        <f t="shared" ca="1" si="66"/>
        <v>84644</v>
      </c>
      <c r="BX30" s="634">
        <f t="shared" ca="1" si="67"/>
        <v>0</v>
      </c>
      <c r="BY30" s="2"/>
      <c r="BZ30" s="13"/>
      <c r="CA30" s="130"/>
      <c r="CB30" s="79" t="str">
        <f t="shared" si="124"/>
        <v>B</v>
      </c>
      <c r="CC30" s="215">
        <f t="shared" si="125"/>
        <v>2014</v>
      </c>
      <c r="CD30" s="141">
        <f t="shared" si="126"/>
        <v>1</v>
      </c>
      <c r="CE30" s="280">
        <f t="shared" ca="1" si="70"/>
        <v>0</v>
      </c>
      <c r="CF30" s="280">
        <f t="shared" ca="1" si="71"/>
        <v>0</v>
      </c>
      <c r="CG30" s="280">
        <f t="shared" ca="1" si="72"/>
        <v>8</v>
      </c>
      <c r="CH30" s="280">
        <f t="shared" ca="1" si="71"/>
        <v>0</v>
      </c>
      <c r="CI30" s="280">
        <f t="shared" ca="1" si="73"/>
        <v>0</v>
      </c>
      <c r="CJ30" s="280">
        <f t="shared" ca="1" si="74"/>
        <v>0</v>
      </c>
      <c r="CK30" s="280">
        <f t="shared" ca="1" si="74"/>
        <v>5290</v>
      </c>
      <c r="CL30" s="280">
        <f t="shared" ca="1" si="75"/>
        <v>448</v>
      </c>
      <c r="CM30" s="280">
        <f t="shared" ca="1" si="76"/>
        <v>1152</v>
      </c>
      <c r="CN30" s="280">
        <f t="shared" ca="1" si="77"/>
        <v>258</v>
      </c>
      <c r="CO30" s="280">
        <f t="shared" ca="1" si="78"/>
        <v>0</v>
      </c>
      <c r="CP30" s="280">
        <f t="shared" ca="1" si="79"/>
        <v>0</v>
      </c>
      <c r="CQ30" s="280">
        <f t="shared" ca="1" si="134"/>
        <v>0</v>
      </c>
      <c r="CR30" s="273">
        <f t="shared" ca="1" si="134"/>
        <v>0</v>
      </c>
      <c r="CS30" s="280">
        <f t="shared" ca="1" si="80"/>
        <v>709</v>
      </c>
      <c r="CT30" s="280">
        <f t="shared" ca="1" si="49"/>
        <v>4027</v>
      </c>
      <c r="CU30" s="280">
        <f t="shared" ca="1" si="50"/>
        <v>2358</v>
      </c>
      <c r="CV30" s="280">
        <f t="shared" ca="1" si="51"/>
        <v>452</v>
      </c>
      <c r="CW30" s="280">
        <f t="shared" ca="1" si="81"/>
        <v>1934</v>
      </c>
      <c r="CX30" s="280">
        <f t="shared" ca="1" si="52"/>
        <v>0</v>
      </c>
      <c r="CY30" s="280">
        <f t="shared" ca="1" si="53"/>
        <v>9300</v>
      </c>
      <c r="CZ30" s="280">
        <f t="shared" ca="1" si="54"/>
        <v>0</v>
      </c>
      <c r="DA30" s="280">
        <f t="shared" ca="1" si="55"/>
        <v>24552</v>
      </c>
      <c r="DB30" s="280">
        <f t="shared" ca="1" si="56"/>
        <v>0</v>
      </c>
      <c r="DC30" s="280">
        <f t="shared" ca="1" si="57"/>
        <v>1019</v>
      </c>
      <c r="DD30" s="280">
        <f t="shared" ca="1" si="58"/>
        <v>8556</v>
      </c>
      <c r="DE30" s="280">
        <f t="shared" ca="1" si="59"/>
        <v>78</v>
      </c>
      <c r="DF30" s="280">
        <f t="shared" ca="1" si="60"/>
        <v>0</v>
      </c>
      <c r="DG30" s="280">
        <f t="shared" ca="1" si="82"/>
        <v>0</v>
      </c>
      <c r="DH30" s="280">
        <f t="shared" ca="1" si="83"/>
        <v>0</v>
      </c>
      <c r="DI30" s="280">
        <f t="shared" ca="1" si="84"/>
        <v>0</v>
      </c>
      <c r="DJ30" s="210">
        <f t="shared" ca="1" si="85"/>
        <v>13557</v>
      </c>
      <c r="DK30" s="210">
        <f t="shared" ca="1" si="86"/>
        <v>52907</v>
      </c>
      <c r="DL30" s="210">
        <f t="shared" ca="1" si="87"/>
        <v>7156</v>
      </c>
      <c r="DM30" s="461">
        <f t="shared" ca="1" si="88"/>
        <v>60063</v>
      </c>
      <c r="DN30" s="463">
        <f t="shared" ca="1" si="89"/>
        <v>60294</v>
      </c>
      <c r="DO30" s="465">
        <f t="shared" ca="1" si="90"/>
        <v>231</v>
      </c>
      <c r="DP30" s="216">
        <f t="shared" ca="1" si="98"/>
        <v>3.8459617401728186E-3</v>
      </c>
      <c r="DR30" s="463"/>
      <c r="DS30" s="37"/>
    </row>
    <row r="31" spans="1:123">
      <c r="A31" s="87">
        <f t="shared" si="91"/>
        <v>2035</v>
      </c>
      <c r="B31" s="22">
        <f t="shared" ref="B31:M31" si="156">B71+B111</f>
        <v>97437</v>
      </c>
      <c r="C31" s="22">
        <f t="shared" si="156"/>
        <v>68748</v>
      </c>
      <c r="D31" s="22">
        <f t="shared" si="156"/>
        <v>105065</v>
      </c>
      <c r="E31" s="22">
        <f t="shared" si="156"/>
        <v>112342</v>
      </c>
      <c r="F31" s="22">
        <f t="shared" si="156"/>
        <v>121847</v>
      </c>
      <c r="G31" s="22">
        <f t="shared" si="156"/>
        <v>121641</v>
      </c>
      <c r="H31" s="22">
        <f t="shared" si="156"/>
        <v>130178</v>
      </c>
      <c r="I31" s="22">
        <f t="shared" si="156"/>
        <v>119268</v>
      </c>
      <c r="J31" s="22">
        <f t="shared" si="156"/>
        <v>109023</v>
      </c>
      <c r="K31" s="22">
        <f t="shared" si="156"/>
        <v>102458</v>
      </c>
      <c r="L31" s="22">
        <f t="shared" si="156"/>
        <v>69816</v>
      </c>
      <c r="M31" s="22">
        <f t="shared" si="156"/>
        <v>95494</v>
      </c>
      <c r="N31" s="93">
        <f t="shared" si="147"/>
        <v>1253317</v>
      </c>
      <c r="O31" s="142"/>
      <c r="P31" s="91">
        <f t="shared" si="41"/>
        <v>2035</v>
      </c>
      <c r="Q31" s="22">
        <f t="shared" ref="Q31:AB31" si="157">Q71+Q111</f>
        <v>94249</v>
      </c>
      <c r="R31" s="22">
        <f t="shared" si="157"/>
        <v>97656</v>
      </c>
      <c r="S31" s="22">
        <f t="shared" si="157"/>
        <v>69136</v>
      </c>
      <c r="T31" s="22">
        <f t="shared" si="157"/>
        <v>104954</v>
      </c>
      <c r="U31" s="22">
        <f t="shared" si="157"/>
        <v>112341</v>
      </c>
      <c r="V31" s="22">
        <f t="shared" si="157"/>
        <v>119813</v>
      </c>
      <c r="W31" s="22">
        <f t="shared" si="157"/>
        <v>120724</v>
      </c>
      <c r="X31" s="22">
        <f t="shared" si="157"/>
        <v>130182</v>
      </c>
      <c r="Y31" s="22">
        <f t="shared" si="157"/>
        <v>118697</v>
      </c>
      <c r="Z31" s="22">
        <f t="shared" si="157"/>
        <v>109271</v>
      </c>
      <c r="AA31" s="22">
        <f t="shared" si="157"/>
        <v>102419</v>
      </c>
      <c r="AB31" s="22">
        <f t="shared" si="157"/>
        <v>71191</v>
      </c>
      <c r="AC31" s="13">
        <f t="shared" si="149"/>
        <v>1250633</v>
      </c>
      <c r="AD31" s="13"/>
      <c r="AI31" s="79" t="str">
        <f t="shared" si="121"/>
        <v>R</v>
      </c>
      <c r="AJ31" s="1">
        <f t="shared" ref="AJ31:AJ41" si="158">AJ30</f>
        <v>2014</v>
      </c>
      <c r="AK31" s="105">
        <v>2</v>
      </c>
      <c r="AL31" s="106">
        <f t="shared" ca="1" si="143"/>
        <v>0</v>
      </c>
      <c r="AM31" s="106">
        <f t="shared" ca="1" si="143"/>
        <v>0</v>
      </c>
      <c r="AN31" s="106">
        <f t="shared" ca="1" si="143"/>
        <v>8</v>
      </c>
      <c r="AO31" s="106">
        <f t="shared" ca="1" si="143"/>
        <v>0</v>
      </c>
      <c r="AP31" s="106">
        <f t="shared" ca="1" si="143"/>
        <v>0</v>
      </c>
      <c r="AQ31" s="106">
        <f t="shared" ca="1" si="143"/>
        <v>0</v>
      </c>
      <c r="AR31" s="106">
        <f t="shared" ca="1" si="143"/>
        <v>5290</v>
      </c>
      <c r="AS31" s="106">
        <f t="shared" ca="1" si="143"/>
        <v>448</v>
      </c>
      <c r="AT31" s="106">
        <f t="shared" ca="1" si="143"/>
        <v>1152</v>
      </c>
      <c r="AU31" s="106">
        <f t="shared" ca="1" si="143"/>
        <v>258</v>
      </c>
      <c r="AV31" s="106">
        <f t="shared" ca="1" si="144"/>
        <v>0</v>
      </c>
      <c r="AW31" s="106">
        <f t="shared" ca="1" si="144"/>
        <v>7024</v>
      </c>
      <c r="AX31" s="575">
        <f t="shared" ca="1" si="144"/>
        <v>0</v>
      </c>
      <c r="AY31" s="2">
        <f t="shared" ca="1" si="144"/>
        <v>0</v>
      </c>
      <c r="AZ31" s="545">
        <f t="shared" ca="1" si="144"/>
        <v>1218</v>
      </c>
      <c r="BA31" s="106">
        <f t="shared" ca="1" si="144"/>
        <v>4027</v>
      </c>
      <c r="BB31" s="106">
        <f t="shared" ca="1" si="144"/>
        <v>2358</v>
      </c>
      <c r="BC31" s="106">
        <f t="shared" ca="1" si="144"/>
        <v>452</v>
      </c>
      <c r="BD31" s="106">
        <f t="shared" ca="1" si="144"/>
        <v>1949</v>
      </c>
      <c r="BE31" s="106">
        <f t="shared" ca="1" si="144"/>
        <v>0</v>
      </c>
      <c r="BF31" s="106">
        <f t="shared" ca="1" si="145"/>
        <v>9300</v>
      </c>
      <c r="BG31" s="106">
        <f t="shared" ca="1" si="145"/>
        <v>0</v>
      </c>
      <c r="BH31" s="106">
        <f t="shared" ca="1" si="145"/>
        <v>24552</v>
      </c>
      <c r="BI31" s="106">
        <f t="shared" ca="1" si="145"/>
        <v>0</v>
      </c>
      <c r="BJ31" s="106">
        <f t="shared" ca="1" si="145"/>
        <v>1019</v>
      </c>
      <c r="BK31" s="106">
        <f t="shared" ca="1" si="145"/>
        <v>8556</v>
      </c>
      <c r="BL31" s="106">
        <f t="shared" ca="1" si="145"/>
        <v>78</v>
      </c>
      <c r="BM31" s="190">
        <f t="shared" ca="1" si="145"/>
        <v>0</v>
      </c>
      <c r="BN31" s="190">
        <f t="shared" ca="1" si="145"/>
        <v>0</v>
      </c>
      <c r="BO31" s="190">
        <f t="shared" ca="1" si="145"/>
        <v>0</v>
      </c>
      <c r="BP31" s="190">
        <f t="shared" ca="1" si="145"/>
        <v>0</v>
      </c>
      <c r="BQ31" s="190">
        <f t="shared" ca="1" si="145"/>
        <v>14081</v>
      </c>
      <c r="BR31" s="190">
        <f t="shared" ca="1" si="145"/>
        <v>53509</v>
      </c>
      <c r="BS31" s="190">
        <f t="shared" ca="1" si="145"/>
        <v>14180</v>
      </c>
      <c r="BT31" s="190">
        <f t="shared" ca="1" si="145"/>
        <v>67689</v>
      </c>
      <c r="BU31" s="190">
        <f t="shared" ca="1" si="46"/>
        <v>39118</v>
      </c>
      <c r="BV31" s="163" t="str">
        <f t="shared" si="123"/>
        <v>C</v>
      </c>
      <c r="BW31" s="65">
        <f t="shared" ca="1" si="66"/>
        <v>67689</v>
      </c>
      <c r="BX31" s="634">
        <f t="shared" ca="1" si="67"/>
        <v>0</v>
      </c>
      <c r="BY31" s="2"/>
      <c r="BZ31" s="13"/>
      <c r="CA31" s="130"/>
      <c r="CB31" s="79" t="str">
        <f t="shared" si="124"/>
        <v>C</v>
      </c>
      <c r="CC31" s="215">
        <f t="shared" si="125"/>
        <v>2014</v>
      </c>
      <c r="CD31" s="141">
        <f t="shared" si="126"/>
        <v>2</v>
      </c>
      <c r="CE31" s="280">
        <f t="shared" ca="1" si="70"/>
        <v>0</v>
      </c>
      <c r="CF31" s="280">
        <f t="shared" ca="1" si="71"/>
        <v>0</v>
      </c>
      <c r="CG31" s="280">
        <f t="shared" ca="1" si="72"/>
        <v>8</v>
      </c>
      <c r="CH31" s="280">
        <f t="shared" ca="1" si="71"/>
        <v>0</v>
      </c>
      <c r="CI31" s="280">
        <f t="shared" ca="1" si="73"/>
        <v>0</v>
      </c>
      <c r="CJ31" s="280">
        <f t="shared" ca="1" si="74"/>
        <v>0</v>
      </c>
      <c r="CK31" s="280">
        <f t="shared" ca="1" si="74"/>
        <v>4778</v>
      </c>
      <c r="CL31" s="280">
        <f t="shared" ca="1" si="75"/>
        <v>404</v>
      </c>
      <c r="CM31" s="280">
        <f t="shared" ca="1" si="76"/>
        <v>1040</v>
      </c>
      <c r="CN31" s="280">
        <f t="shared" ca="1" si="77"/>
        <v>621</v>
      </c>
      <c r="CO31" s="280">
        <f t="shared" ca="1" si="78"/>
        <v>0</v>
      </c>
      <c r="CP31" s="280">
        <f t="shared" ca="1" si="79"/>
        <v>0</v>
      </c>
      <c r="CQ31" s="280">
        <f t="shared" ca="1" si="134"/>
        <v>0</v>
      </c>
      <c r="CR31" s="273">
        <f t="shared" ca="1" si="134"/>
        <v>0</v>
      </c>
      <c r="CS31" s="280">
        <f t="shared" ca="1" si="80"/>
        <v>831</v>
      </c>
      <c r="CT31" s="280">
        <f t="shared" ca="1" si="49"/>
        <v>1600</v>
      </c>
      <c r="CU31" s="280">
        <f t="shared" ca="1" si="50"/>
        <v>1843</v>
      </c>
      <c r="CV31" s="280">
        <f t="shared" ca="1" si="51"/>
        <v>129</v>
      </c>
      <c r="CW31" s="280">
        <f t="shared" ca="1" si="81"/>
        <v>1463</v>
      </c>
      <c r="CX31" s="280">
        <f t="shared" ca="1" si="52"/>
        <v>0</v>
      </c>
      <c r="CY31" s="280">
        <f t="shared" ca="1" si="53"/>
        <v>8400</v>
      </c>
      <c r="CZ31" s="280">
        <f t="shared" ca="1" si="54"/>
        <v>0</v>
      </c>
      <c r="DA31" s="280">
        <f t="shared" ca="1" si="55"/>
        <v>10483</v>
      </c>
      <c r="DB31" s="280">
        <f t="shared" ca="1" si="56"/>
        <v>0</v>
      </c>
      <c r="DC31" s="280">
        <f t="shared" ca="1" si="57"/>
        <v>953</v>
      </c>
      <c r="DD31" s="280">
        <f t="shared" ca="1" si="58"/>
        <v>6391</v>
      </c>
      <c r="DE31" s="280">
        <f t="shared" ca="1" si="59"/>
        <v>57</v>
      </c>
      <c r="DF31" s="280">
        <f t="shared" ca="1" si="60"/>
        <v>0</v>
      </c>
      <c r="DG31" s="280">
        <f t="shared" ca="1" si="82"/>
        <v>0</v>
      </c>
      <c r="DH31" s="280">
        <f t="shared" ca="1" si="83"/>
        <v>0</v>
      </c>
      <c r="DI31" s="280">
        <f t="shared" ca="1" si="84"/>
        <v>0</v>
      </c>
      <c r="DJ31" s="210">
        <f t="shared" ca="1" si="85"/>
        <v>10528</v>
      </c>
      <c r="DK31" s="210">
        <f t="shared" ca="1" si="86"/>
        <v>32093</v>
      </c>
      <c r="DL31" s="210">
        <f t="shared" ca="1" si="87"/>
        <v>6851</v>
      </c>
      <c r="DM31" s="461">
        <f t="shared" ca="1" si="88"/>
        <v>38944</v>
      </c>
      <c r="DN31" s="463">
        <f t="shared" ca="1" si="89"/>
        <v>39118</v>
      </c>
      <c r="DO31" s="465">
        <f t="shared" ca="1" si="90"/>
        <v>174</v>
      </c>
      <c r="DP31" s="216">
        <f t="shared" ca="1" si="98"/>
        <v>4.4679539852095313E-3</v>
      </c>
      <c r="DR31" s="463"/>
      <c r="DS31" s="37"/>
    </row>
    <row r="32" spans="1:123">
      <c r="A32" s="87">
        <f t="shared" si="91"/>
        <v>2036</v>
      </c>
      <c r="B32" s="22">
        <f t="shared" ref="B32:M32" si="159">B72+B112</f>
        <v>97500</v>
      </c>
      <c r="C32" s="22">
        <f t="shared" si="159"/>
        <v>70312</v>
      </c>
      <c r="D32" s="22">
        <f t="shared" si="159"/>
        <v>105100</v>
      </c>
      <c r="E32" s="22">
        <f t="shared" si="159"/>
        <v>112390</v>
      </c>
      <c r="F32" s="22">
        <f t="shared" si="159"/>
        <v>121870</v>
      </c>
      <c r="G32" s="22">
        <f t="shared" si="159"/>
        <v>121682</v>
      </c>
      <c r="H32" s="22">
        <f t="shared" si="159"/>
        <v>130217</v>
      </c>
      <c r="I32" s="22">
        <f t="shared" si="159"/>
        <v>119315</v>
      </c>
      <c r="J32" s="22">
        <f t="shared" si="159"/>
        <v>109056</v>
      </c>
      <c r="K32" s="22">
        <f t="shared" si="159"/>
        <v>102493</v>
      </c>
      <c r="L32" s="22">
        <f t="shared" si="159"/>
        <v>69856</v>
      </c>
      <c r="M32" s="22">
        <f t="shared" si="159"/>
        <v>95558</v>
      </c>
      <c r="N32" s="93">
        <f t="shared" si="147"/>
        <v>1255349</v>
      </c>
      <c r="O32" s="142"/>
      <c r="P32" s="91">
        <f t="shared" si="41"/>
        <v>2036</v>
      </c>
      <c r="Q32" s="22">
        <f t="shared" ref="Q32:AB32" si="160">Q72+Q112</f>
        <v>94308</v>
      </c>
      <c r="R32" s="22">
        <f t="shared" si="160"/>
        <v>97713</v>
      </c>
      <c r="S32" s="22">
        <f t="shared" si="160"/>
        <v>70609</v>
      </c>
      <c r="T32" s="22">
        <f t="shared" si="160"/>
        <v>105082</v>
      </c>
      <c r="U32" s="22">
        <f t="shared" si="160"/>
        <v>112378</v>
      </c>
      <c r="V32" s="22">
        <f t="shared" si="160"/>
        <v>119856</v>
      </c>
      <c r="W32" s="22">
        <f t="shared" si="160"/>
        <v>120750</v>
      </c>
      <c r="X32" s="22">
        <f t="shared" si="160"/>
        <v>130217</v>
      </c>
      <c r="Y32" s="22">
        <f t="shared" si="160"/>
        <v>118741</v>
      </c>
      <c r="Z32" s="22">
        <f t="shared" si="160"/>
        <v>109304</v>
      </c>
      <c r="AA32" s="22">
        <f t="shared" si="160"/>
        <v>102456</v>
      </c>
      <c r="AB32" s="22">
        <f t="shared" si="160"/>
        <v>71232</v>
      </c>
      <c r="AC32" s="13">
        <f t="shared" si="149"/>
        <v>1252646</v>
      </c>
      <c r="AD32" s="13"/>
      <c r="AI32" s="79" t="str">
        <f t="shared" si="121"/>
        <v>S</v>
      </c>
      <c r="AJ32" s="1">
        <f t="shared" si="158"/>
        <v>2014</v>
      </c>
      <c r="AK32" s="105">
        <v>3</v>
      </c>
      <c r="AL32" s="106">
        <f t="shared" ca="1" si="143"/>
        <v>0</v>
      </c>
      <c r="AM32" s="106">
        <f t="shared" ca="1" si="143"/>
        <v>0</v>
      </c>
      <c r="AN32" s="106">
        <f t="shared" ca="1" si="143"/>
        <v>8</v>
      </c>
      <c r="AO32" s="106">
        <f t="shared" ca="1" si="143"/>
        <v>0</v>
      </c>
      <c r="AP32" s="106">
        <f t="shared" ca="1" si="143"/>
        <v>0</v>
      </c>
      <c r="AQ32" s="106">
        <f t="shared" ca="1" si="143"/>
        <v>0</v>
      </c>
      <c r="AR32" s="106">
        <f t="shared" ca="1" si="143"/>
        <v>4778</v>
      </c>
      <c r="AS32" s="106">
        <f t="shared" ca="1" si="143"/>
        <v>404</v>
      </c>
      <c r="AT32" s="106">
        <f t="shared" ca="1" si="143"/>
        <v>1040</v>
      </c>
      <c r="AU32" s="106">
        <f t="shared" ca="1" si="143"/>
        <v>621</v>
      </c>
      <c r="AV32" s="106">
        <f t="shared" ca="1" si="144"/>
        <v>0</v>
      </c>
      <c r="AW32" s="106">
        <f t="shared" ca="1" si="144"/>
        <v>0</v>
      </c>
      <c r="AX32" s="575">
        <f t="shared" ca="1" si="144"/>
        <v>0</v>
      </c>
      <c r="AY32" s="2">
        <f t="shared" ca="1" si="144"/>
        <v>0</v>
      </c>
      <c r="AZ32" s="545">
        <f t="shared" ca="1" si="144"/>
        <v>709</v>
      </c>
      <c r="BA32" s="106">
        <f t="shared" ca="1" si="144"/>
        <v>1600</v>
      </c>
      <c r="BB32" s="106">
        <f t="shared" ca="1" si="144"/>
        <v>1843</v>
      </c>
      <c r="BC32" s="106">
        <f t="shared" ca="1" si="144"/>
        <v>129</v>
      </c>
      <c r="BD32" s="106">
        <f t="shared" ca="1" si="144"/>
        <v>1934</v>
      </c>
      <c r="BE32" s="106">
        <f t="shared" ca="1" si="144"/>
        <v>0</v>
      </c>
      <c r="BF32" s="106">
        <f t="shared" ca="1" si="145"/>
        <v>8400</v>
      </c>
      <c r="BG32" s="106">
        <f t="shared" ca="1" si="145"/>
        <v>0</v>
      </c>
      <c r="BH32" s="106">
        <f t="shared" ca="1" si="145"/>
        <v>10483</v>
      </c>
      <c r="BI32" s="106">
        <f t="shared" ca="1" si="145"/>
        <v>0</v>
      </c>
      <c r="BJ32" s="106">
        <f t="shared" ca="1" si="145"/>
        <v>953</v>
      </c>
      <c r="BK32" s="106">
        <f t="shared" ca="1" si="145"/>
        <v>6391</v>
      </c>
      <c r="BL32" s="106">
        <f t="shared" ca="1" si="145"/>
        <v>57</v>
      </c>
      <c r="BM32" s="190">
        <f t="shared" ca="1" si="145"/>
        <v>0</v>
      </c>
      <c r="BN32" s="190">
        <f t="shared" ca="1" si="145"/>
        <v>0</v>
      </c>
      <c r="BO32" s="190">
        <f t="shared" ca="1" si="145"/>
        <v>0</v>
      </c>
      <c r="BP32" s="190">
        <f t="shared" ca="1" si="145"/>
        <v>0</v>
      </c>
      <c r="BQ32" s="190">
        <f t="shared" ca="1" si="145"/>
        <v>10877</v>
      </c>
      <c r="BR32" s="190">
        <f t="shared" ca="1" si="145"/>
        <v>32499</v>
      </c>
      <c r="BS32" s="190">
        <f t="shared" ca="1" si="145"/>
        <v>6851</v>
      </c>
      <c r="BT32" s="190">
        <f t="shared" ca="1" si="145"/>
        <v>39350</v>
      </c>
      <c r="BU32" s="190">
        <f t="shared" ca="1" si="46"/>
        <v>55997</v>
      </c>
      <c r="BV32" s="163" t="str">
        <f t="shared" si="123"/>
        <v>D</v>
      </c>
      <c r="BW32" s="65">
        <f t="shared" ca="1" si="66"/>
        <v>39350</v>
      </c>
      <c r="BX32" s="634">
        <f t="shared" ca="1" si="67"/>
        <v>0</v>
      </c>
      <c r="BY32" s="2"/>
      <c r="BZ32" s="13"/>
      <c r="CA32" s="130"/>
      <c r="CB32" s="79" t="str">
        <f t="shared" si="124"/>
        <v>D</v>
      </c>
      <c r="CC32" s="215">
        <f t="shared" si="125"/>
        <v>2014</v>
      </c>
      <c r="CD32" s="141">
        <f t="shared" si="126"/>
        <v>3</v>
      </c>
      <c r="CE32" s="280">
        <f t="shared" ca="1" si="70"/>
        <v>0</v>
      </c>
      <c r="CF32" s="280">
        <f t="shared" ca="1" si="71"/>
        <v>0</v>
      </c>
      <c r="CG32" s="280">
        <f t="shared" ca="1" si="72"/>
        <v>8</v>
      </c>
      <c r="CH32" s="280">
        <f t="shared" ca="1" si="71"/>
        <v>0</v>
      </c>
      <c r="CI32" s="280">
        <f t="shared" ca="1" si="73"/>
        <v>0</v>
      </c>
      <c r="CJ32" s="280">
        <f t="shared" ca="1" si="74"/>
        <v>0</v>
      </c>
      <c r="CK32" s="280">
        <f t="shared" ca="1" si="74"/>
        <v>9257</v>
      </c>
      <c r="CL32" s="280">
        <f t="shared" ca="1" si="75"/>
        <v>783</v>
      </c>
      <c r="CM32" s="280">
        <f t="shared" ca="1" si="76"/>
        <v>640</v>
      </c>
      <c r="CN32" s="280">
        <f t="shared" ca="1" si="77"/>
        <v>516</v>
      </c>
      <c r="CO32" s="280">
        <f t="shared" ca="1" si="78"/>
        <v>0</v>
      </c>
      <c r="CP32" s="280">
        <f t="shared" ca="1" si="79"/>
        <v>0</v>
      </c>
      <c r="CQ32" s="280">
        <f t="shared" ca="1" si="134"/>
        <v>0</v>
      </c>
      <c r="CR32" s="273">
        <f t="shared" ca="1" si="134"/>
        <v>0</v>
      </c>
      <c r="CS32" s="280">
        <f t="shared" ca="1" si="80"/>
        <v>502</v>
      </c>
      <c r="CT32" s="280">
        <f t="shared" ca="1" si="49"/>
        <v>805</v>
      </c>
      <c r="CU32" s="280">
        <f t="shared" ca="1" si="50"/>
        <v>2234</v>
      </c>
      <c r="CV32" s="280">
        <f t="shared" ca="1" si="51"/>
        <v>207</v>
      </c>
      <c r="CW32" s="280">
        <f t="shared" ca="1" si="81"/>
        <v>1721</v>
      </c>
      <c r="CX32" s="280">
        <f t="shared" ca="1" si="52"/>
        <v>0</v>
      </c>
      <c r="CY32" s="280">
        <f t="shared" ca="1" si="53"/>
        <v>9300</v>
      </c>
      <c r="CZ32" s="280">
        <f t="shared" ca="1" si="54"/>
        <v>0</v>
      </c>
      <c r="DA32" s="280">
        <f t="shared" ca="1" si="55"/>
        <v>22766</v>
      </c>
      <c r="DB32" s="280">
        <f t="shared" ca="1" si="56"/>
        <v>0</v>
      </c>
      <c r="DC32" s="280">
        <f t="shared" ca="1" si="57"/>
        <v>1096</v>
      </c>
      <c r="DD32" s="280">
        <f t="shared" ca="1" si="58"/>
        <v>6023</v>
      </c>
      <c r="DE32" s="280">
        <f t="shared" ca="1" si="59"/>
        <v>0</v>
      </c>
      <c r="DF32" s="280">
        <f t="shared" ca="1" si="60"/>
        <v>0</v>
      </c>
      <c r="DG32" s="280">
        <f t="shared" ca="1" si="82"/>
        <v>0</v>
      </c>
      <c r="DH32" s="280">
        <f t="shared" ca="1" si="83"/>
        <v>0</v>
      </c>
      <c r="DI32" s="280">
        <f t="shared" ca="1" si="84"/>
        <v>0</v>
      </c>
      <c r="DJ32" s="210">
        <f t="shared" ca="1" si="85"/>
        <v>10480</v>
      </c>
      <c r="DK32" s="210">
        <f t="shared" ca="1" si="86"/>
        <v>44654</v>
      </c>
      <c r="DL32" s="210">
        <f t="shared" ca="1" si="87"/>
        <v>11204</v>
      </c>
      <c r="DM32" s="461">
        <f t="shared" ca="1" si="88"/>
        <v>55858</v>
      </c>
      <c r="DN32" s="463">
        <f t="shared" ca="1" si="89"/>
        <v>55997</v>
      </c>
      <c r="DO32" s="465">
        <f t="shared" ca="1" si="90"/>
        <v>139</v>
      </c>
      <c r="DP32" s="216">
        <f t="shared" ca="1" si="98"/>
        <v>2.4884528626159187E-3</v>
      </c>
      <c r="DR32" s="463"/>
      <c r="DS32" s="37"/>
    </row>
    <row r="33" spans="1:123">
      <c r="A33" s="87">
        <f t="shared" si="91"/>
        <v>2037</v>
      </c>
      <c r="B33" s="22">
        <f t="shared" ref="B33:M33" si="161">B73+B113</f>
        <v>97563</v>
      </c>
      <c r="C33" s="22">
        <f t="shared" si="161"/>
        <v>68782</v>
      </c>
      <c r="D33" s="22">
        <f t="shared" si="161"/>
        <v>105133</v>
      </c>
      <c r="E33" s="22">
        <f t="shared" si="161"/>
        <v>112411</v>
      </c>
      <c r="F33" s="22">
        <f t="shared" si="161"/>
        <v>121894</v>
      </c>
      <c r="G33" s="22">
        <f t="shared" si="161"/>
        <v>121722</v>
      </c>
      <c r="H33" s="22">
        <f t="shared" si="161"/>
        <v>130256</v>
      </c>
      <c r="I33" s="22">
        <f t="shared" si="161"/>
        <v>119363</v>
      </c>
      <c r="J33" s="22">
        <f t="shared" si="161"/>
        <v>109091</v>
      </c>
      <c r="K33" s="22">
        <f t="shared" si="161"/>
        <v>102527</v>
      </c>
      <c r="L33" s="22">
        <f t="shared" si="161"/>
        <v>69897</v>
      </c>
      <c r="M33" s="22">
        <f t="shared" si="161"/>
        <v>95624</v>
      </c>
      <c r="N33" s="93">
        <f t="shared" si="147"/>
        <v>1254263</v>
      </c>
      <c r="O33" s="142"/>
      <c r="P33" s="91">
        <f t="shared" si="41"/>
        <v>2037</v>
      </c>
      <c r="Q33" s="22">
        <f t="shared" ref="Q33:AB33" si="162">Q73+Q113</f>
        <v>94367</v>
      </c>
      <c r="R33" s="22">
        <f t="shared" si="162"/>
        <v>97771</v>
      </c>
      <c r="S33" s="22">
        <f t="shared" si="162"/>
        <v>69188</v>
      </c>
      <c r="T33" s="22">
        <f t="shared" si="162"/>
        <v>105021</v>
      </c>
      <c r="U33" s="22">
        <f t="shared" si="162"/>
        <v>112414</v>
      </c>
      <c r="V33" s="22">
        <f t="shared" si="162"/>
        <v>119874</v>
      </c>
      <c r="W33" s="22">
        <f t="shared" si="162"/>
        <v>120776</v>
      </c>
      <c r="X33" s="22">
        <f t="shared" si="162"/>
        <v>130253</v>
      </c>
      <c r="Y33" s="22">
        <f t="shared" si="162"/>
        <v>118786</v>
      </c>
      <c r="Z33" s="22">
        <f t="shared" si="162"/>
        <v>109339</v>
      </c>
      <c r="AA33" s="22">
        <f t="shared" si="162"/>
        <v>102495</v>
      </c>
      <c r="AB33" s="22">
        <f t="shared" si="162"/>
        <v>71271</v>
      </c>
      <c r="AC33" s="13">
        <f t="shared" si="149"/>
        <v>1251555</v>
      </c>
      <c r="AD33" s="13"/>
      <c r="AI33" s="79" t="str">
        <f t="shared" si="121"/>
        <v>T</v>
      </c>
      <c r="AJ33" s="1">
        <f t="shared" si="158"/>
        <v>2014</v>
      </c>
      <c r="AK33" s="105">
        <v>4</v>
      </c>
      <c r="AL33" s="106">
        <f t="shared" ca="1" si="143"/>
        <v>0</v>
      </c>
      <c r="AM33" s="106">
        <f t="shared" ca="1" si="143"/>
        <v>0</v>
      </c>
      <c r="AN33" s="106">
        <f t="shared" ca="1" si="143"/>
        <v>8</v>
      </c>
      <c r="AO33" s="106">
        <f t="shared" ca="1" si="143"/>
        <v>0</v>
      </c>
      <c r="AP33" s="106">
        <f t="shared" ca="1" si="143"/>
        <v>0</v>
      </c>
      <c r="AQ33" s="106">
        <f t="shared" ca="1" si="143"/>
        <v>0</v>
      </c>
      <c r="AR33" s="106">
        <f t="shared" ca="1" si="143"/>
        <v>9257</v>
      </c>
      <c r="AS33" s="106">
        <f t="shared" ca="1" si="143"/>
        <v>783</v>
      </c>
      <c r="AT33" s="106">
        <f t="shared" ca="1" si="143"/>
        <v>640</v>
      </c>
      <c r="AU33" s="106">
        <f t="shared" ca="1" si="143"/>
        <v>516</v>
      </c>
      <c r="AV33" s="106">
        <f t="shared" ca="1" si="144"/>
        <v>0</v>
      </c>
      <c r="AW33" s="106">
        <f t="shared" ca="1" si="144"/>
        <v>0</v>
      </c>
      <c r="AX33" s="575">
        <f t="shared" ca="1" si="144"/>
        <v>0</v>
      </c>
      <c r="AY33" s="2">
        <f t="shared" ca="1" si="144"/>
        <v>0</v>
      </c>
      <c r="AZ33" s="545">
        <f t="shared" ca="1" si="144"/>
        <v>831</v>
      </c>
      <c r="BA33" s="106">
        <f t="shared" ca="1" si="144"/>
        <v>805</v>
      </c>
      <c r="BB33" s="106">
        <f t="shared" ca="1" si="144"/>
        <v>2234</v>
      </c>
      <c r="BC33" s="106">
        <f t="shared" ca="1" si="144"/>
        <v>207</v>
      </c>
      <c r="BD33" s="106">
        <f t="shared" ca="1" si="144"/>
        <v>1463</v>
      </c>
      <c r="BE33" s="106">
        <f t="shared" ca="1" si="144"/>
        <v>0</v>
      </c>
      <c r="BF33" s="106">
        <f t="shared" ca="1" si="145"/>
        <v>9300</v>
      </c>
      <c r="BG33" s="106">
        <f t="shared" ca="1" si="145"/>
        <v>0</v>
      </c>
      <c r="BH33" s="106">
        <f t="shared" ca="1" si="145"/>
        <v>22766</v>
      </c>
      <c r="BI33" s="106">
        <f t="shared" ca="1" si="145"/>
        <v>0</v>
      </c>
      <c r="BJ33" s="106">
        <f t="shared" ca="1" si="145"/>
        <v>1096</v>
      </c>
      <c r="BK33" s="106">
        <f t="shared" ca="1" si="145"/>
        <v>6023</v>
      </c>
      <c r="BL33" s="106">
        <f t="shared" ca="1" si="145"/>
        <v>0</v>
      </c>
      <c r="BM33" s="190">
        <f t="shared" ca="1" si="145"/>
        <v>0</v>
      </c>
      <c r="BN33" s="190">
        <f t="shared" ca="1" si="145"/>
        <v>0</v>
      </c>
      <c r="BO33" s="190">
        <f t="shared" ca="1" si="145"/>
        <v>0</v>
      </c>
      <c r="BP33" s="190">
        <f t="shared" ca="1" si="145"/>
        <v>0</v>
      </c>
      <c r="BQ33" s="190">
        <f t="shared" ca="1" si="145"/>
        <v>10551</v>
      </c>
      <c r="BR33" s="190">
        <f t="shared" ca="1" si="145"/>
        <v>44725</v>
      </c>
      <c r="BS33" s="190">
        <f t="shared" ca="1" si="145"/>
        <v>11204</v>
      </c>
      <c r="BT33" s="190">
        <f t="shared" ca="1" si="145"/>
        <v>55929</v>
      </c>
      <c r="BU33" s="190">
        <f t="shared" ca="1" si="46"/>
        <v>70749</v>
      </c>
      <c r="BV33" s="163" t="str">
        <f t="shared" si="123"/>
        <v>E</v>
      </c>
      <c r="BW33" s="65">
        <f t="shared" ca="1" si="66"/>
        <v>55929</v>
      </c>
      <c r="BX33" s="634">
        <f t="shared" ca="1" si="67"/>
        <v>0</v>
      </c>
      <c r="BY33" s="2"/>
      <c r="BZ33" s="13"/>
      <c r="CA33" s="130"/>
      <c r="CB33" s="79" t="str">
        <f t="shared" si="124"/>
        <v>E</v>
      </c>
      <c r="CC33" s="215">
        <f t="shared" si="125"/>
        <v>2014</v>
      </c>
      <c r="CD33" s="141">
        <f t="shared" si="126"/>
        <v>4</v>
      </c>
      <c r="CE33" s="280">
        <f t="shared" ca="1" si="70"/>
        <v>0</v>
      </c>
      <c r="CF33" s="280">
        <f t="shared" ca="1" si="71"/>
        <v>0</v>
      </c>
      <c r="CG33" s="280">
        <f t="shared" ca="1" si="72"/>
        <v>8</v>
      </c>
      <c r="CH33" s="280">
        <f t="shared" ca="1" si="71"/>
        <v>0</v>
      </c>
      <c r="CI33" s="280">
        <f t="shared" ca="1" si="73"/>
        <v>0</v>
      </c>
      <c r="CJ33" s="280">
        <f t="shared" ca="1" si="74"/>
        <v>0</v>
      </c>
      <c r="CK33" s="280">
        <f t="shared" ca="1" si="74"/>
        <v>19197</v>
      </c>
      <c r="CL33" s="280">
        <f t="shared" ca="1" si="75"/>
        <v>1624</v>
      </c>
      <c r="CM33" s="280">
        <f t="shared" ca="1" si="76"/>
        <v>0</v>
      </c>
      <c r="CN33" s="280">
        <f t="shared" ca="1" si="77"/>
        <v>832</v>
      </c>
      <c r="CO33" s="280">
        <f t="shared" ca="1" si="78"/>
        <v>0</v>
      </c>
      <c r="CP33" s="280">
        <f t="shared" ca="1" si="79"/>
        <v>0</v>
      </c>
      <c r="CQ33" s="280">
        <f t="shared" ca="1" si="134"/>
        <v>0</v>
      </c>
      <c r="CR33" s="273">
        <f t="shared" ca="1" si="134"/>
        <v>0</v>
      </c>
      <c r="CS33" s="280">
        <f t="shared" ca="1" si="80"/>
        <v>671</v>
      </c>
      <c r="CT33" s="280">
        <f t="shared" ca="1" si="49"/>
        <v>1871</v>
      </c>
      <c r="CU33" s="280">
        <f t="shared" ca="1" si="50"/>
        <v>1979</v>
      </c>
      <c r="CV33" s="280">
        <f t="shared" ca="1" si="51"/>
        <v>166</v>
      </c>
      <c r="CW33" s="280">
        <f t="shared" ca="1" si="81"/>
        <v>1523</v>
      </c>
      <c r="CX33" s="280">
        <f t="shared" ca="1" si="52"/>
        <v>0</v>
      </c>
      <c r="CY33" s="280">
        <f t="shared" ca="1" si="53"/>
        <v>9000</v>
      </c>
      <c r="CZ33" s="280">
        <f t="shared" ca="1" si="54"/>
        <v>0</v>
      </c>
      <c r="DA33" s="280">
        <f t="shared" ca="1" si="55"/>
        <v>25488</v>
      </c>
      <c r="DB33" s="280">
        <f t="shared" ca="1" si="56"/>
        <v>0</v>
      </c>
      <c r="DC33" s="280">
        <f t="shared" ca="1" si="57"/>
        <v>1104</v>
      </c>
      <c r="DD33" s="280">
        <f t="shared" ca="1" si="58"/>
        <v>7145</v>
      </c>
      <c r="DE33" s="280">
        <f t="shared" ca="1" si="59"/>
        <v>0</v>
      </c>
      <c r="DF33" s="280">
        <f t="shared" ca="1" si="60"/>
        <v>0</v>
      </c>
      <c r="DG33" s="280">
        <f t="shared" ca="1" si="82"/>
        <v>0</v>
      </c>
      <c r="DH33" s="280">
        <f t="shared" ca="1" si="83"/>
        <v>0</v>
      </c>
      <c r="DI33" s="280">
        <f t="shared" ca="1" si="84"/>
        <v>0</v>
      </c>
      <c r="DJ33" s="210">
        <f t="shared" ca="1" si="85"/>
        <v>11318</v>
      </c>
      <c r="DK33" s="210">
        <f t="shared" ca="1" si="86"/>
        <v>48947</v>
      </c>
      <c r="DL33" s="210">
        <f t="shared" ca="1" si="87"/>
        <v>21661</v>
      </c>
      <c r="DM33" s="461">
        <f t="shared" ca="1" si="88"/>
        <v>70608</v>
      </c>
      <c r="DN33" s="463">
        <f t="shared" ca="1" si="89"/>
        <v>70749</v>
      </c>
      <c r="DO33" s="465">
        <f t="shared" ca="1" si="90"/>
        <v>141</v>
      </c>
      <c r="DP33" s="216">
        <f t="shared" ca="1" si="98"/>
        <v>1.9969408565601631E-3</v>
      </c>
      <c r="DR33" s="463"/>
      <c r="DS33" s="37"/>
    </row>
    <row r="34" spans="1:123">
      <c r="A34" s="87">
        <f t="shared" si="91"/>
        <v>2038</v>
      </c>
      <c r="B34" s="22">
        <f t="shared" ref="B34:M34" si="163">B74+B114</f>
        <v>97626</v>
      </c>
      <c r="C34" s="22">
        <f t="shared" si="163"/>
        <v>68799</v>
      </c>
      <c r="D34" s="22">
        <f t="shared" si="163"/>
        <v>105167</v>
      </c>
      <c r="E34" s="22">
        <f t="shared" si="163"/>
        <v>112432</v>
      </c>
      <c r="F34" s="22">
        <f t="shared" si="163"/>
        <v>121917</v>
      </c>
      <c r="G34" s="22">
        <f t="shared" si="163"/>
        <v>121763</v>
      </c>
      <c r="H34" s="22">
        <f t="shared" si="163"/>
        <v>130294</v>
      </c>
      <c r="I34" s="22">
        <f t="shared" si="163"/>
        <v>119410</v>
      </c>
      <c r="J34" s="22">
        <f t="shared" si="163"/>
        <v>109124</v>
      </c>
      <c r="K34" s="22">
        <f t="shared" si="163"/>
        <v>102562</v>
      </c>
      <c r="L34" s="22">
        <f t="shared" si="163"/>
        <v>69937</v>
      </c>
      <c r="M34" s="22">
        <f t="shared" si="163"/>
        <v>95688</v>
      </c>
      <c r="N34" s="93">
        <f t="shared" si="147"/>
        <v>1254719</v>
      </c>
      <c r="O34" s="142"/>
      <c r="P34" s="91">
        <f t="shared" si="41"/>
        <v>2038</v>
      </c>
      <c r="Q34" s="22">
        <f t="shared" ref="Q34:AB34" si="164">Q74+Q114</f>
        <v>94427</v>
      </c>
      <c r="R34" s="22">
        <f t="shared" si="164"/>
        <v>97829</v>
      </c>
      <c r="S34" s="22">
        <f t="shared" si="164"/>
        <v>69213</v>
      </c>
      <c r="T34" s="22">
        <f t="shared" si="164"/>
        <v>105055</v>
      </c>
      <c r="U34" s="22">
        <f t="shared" si="164"/>
        <v>112451</v>
      </c>
      <c r="V34" s="22">
        <f t="shared" si="164"/>
        <v>119890</v>
      </c>
      <c r="W34" s="22">
        <f t="shared" si="164"/>
        <v>120802</v>
      </c>
      <c r="X34" s="22">
        <f t="shared" si="164"/>
        <v>130289</v>
      </c>
      <c r="Y34" s="22">
        <f t="shared" si="164"/>
        <v>118830</v>
      </c>
      <c r="Z34" s="22">
        <f t="shared" si="164"/>
        <v>109371</v>
      </c>
      <c r="AA34" s="22">
        <f t="shared" si="164"/>
        <v>102533</v>
      </c>
      <c r="AB34" s="22">
        <f t="shared" si="164"/>
        <v>71312</v>
      </c>
      <c r="AC34" s="13">
        <f t="shared" si="149"/>
        <v>1252002</v>
      </c>
      <c r="AD34" s="13"/>
      <c r="AI34" s="79" t="str">
        <f t="shared" si="121"/>
        <v>U</v>
      </c>
      <c r="AJ34" s="1">
        <f t="shared" si="158"/>
        <v>2014</v>
      </c>
      <c r="AK34" s="105">
        <v>5</v>
      </c>
      <c r="AL34" s="106">
        <f t="shared" ca="1" si="143"/>
        <v>0</v>
      </c>
      <c r="AM34" s="106">
        <f t="shared" ca="1" si="143"/>
        <v>0</v>
      </c>
      <c r="AN34" s="106">
        <f t="shared" ca="1" si="143"/>
        <v>8</v>
      </c>
      <c r="AO34" s="106">
        <f t="shared" ca="1" si="143"/>
        <v>0</v>
      </c>
      <c r="AP34" s="106">
        <f t="shared" ca="1" si="143"/>
        <v>0</v>
      </c>
      <c r="AQ34" s="106">
        <f t="shared" ca="1" si="143"/>
        <v>0</v>
      </c>
      <c r="AR34" s="106">
        <f t="shared" ca="1" si="143"/>
        <v>19197</v>
      </c>
      <c r="AS34" s="106">
        <f t="shared" ca="1" si="143"/>
        <v>1624</v>
      </c>
      <c r="AT34" s="106">
        <f t="shared" ca="1" si="143"/>
        <v>0</v>
      </c>
      <c r="AU34" s="106">
        <f t="shared" ca="1" si="143"/>
        <v>832</v>
      </c>
      <c r="AV34" s="106">
        <f t="shared" ca="1" si="144"/>
        <v>0</v>
      </c>
      <c r="AW34" s="106">
        <f t="shared" ca="1" si="144"/>
        <v>0</v>
      </c>
      <c r="AX34" s="575">
        <f t="shared" ca="1" si="144"/>
        <v>0</v>
      </c>
      <c r="AY34" s="2">
        <f t="shared" ca="1" si="144"/>
        <v>0</v>
      </c>
      <c r="AZ34" s="545">
        <f t="shared" ca="1" si="144"/>
        <v>502</v>
      </c>
      <c r="BA34" s="106">
        <f t="shared" ca="1" si="144"/>
        <v>1871</v>
      </c>
      <c r="BB34" s="106">
        <f t="shared" ca="1" si="144"/>
        <v>1979</v>
      </c>
      <c r="BC34" s="106">
        <f t="shared" ca="1" si="144"/>
        <v>166</v>
      </c>
      <c r="BD34" s="106">
        <f t="shared" ca="1" si="144"/>
        <v>1721</v>
      </c>
      <c r="BE34" s="106">
        <f t="shared" ca="1" si="144"/>
        <v>0</v>
      </c>
      <c r="BF34" s="106">
        <f t="shared" ca="1" si="145"/>
        <v>9000</v>
      </c>
      <c r="BG34" s="106">
        <f t="shared" ca="1" si="145"/>
        <v>0</v>
      </c>
      <c r="BH34" s="106">
        <f t="shared" ca="1" si="145"/>
        <v>25488</v>
      </c>
      <c r="BI34" s="106">
        <f t="shared" ca="1" si="145"/>
        <v>0</v>
      </c>
      <c r="BJ34" s="106">
        <f t="shared" ca="1" si="145"/>
        <v>1104</v>
      </c>
      <c r="BK34" s="106">
        <f t="shared" ca="1" si="145"/>
        <v>7145</v>
      </c>
      <c r="BL34" s="106">
        <f t="shared" ca="1" si="145"/>
        <v>0</v>
      </c>
      <c r="BM34" s="190">
        <f t="shared" ca="1" si="145"/>
        <v>0</v>
      </c>
      <c r="BN34" s="190">
        <f t="shared" ca="1" si="145"/>
        <v>0</v>
      </c>
      <c r="BO34" s="190">
        <f t="shared" ca="1" si="145"/>
        <v>0</v>
      </c>
      <c r="BP34" s="190">
        <f t="shared" ca="1" si="145"/>
        <v>0</v>
      </c>
      <c r="BQ34" s="190">
        <f t="shared" ca="1" si="145"/>
        <v>11347</v>
      </c>
      <c r="BR34" s="190">
        <f t="shared" ca="1" si="145"/>
        <v>48976</v>
      </c>
      <c r="BS34" s="190">
        <f t="shared" ca="1" si="145"/>
        <v>21661</v>
      </c>
      <c r="BT34" s="190">
        <f t="shared" ca="1" si="145"/>
        <v>70637</v>
      </c>
      <c r="BU34" s="190">
        <f t="shared" ca="1" si="46"/>
        <v>87977</v>
      </c>
      <c r="BV34" s="163" t="str">
        <f t="shared" si="123"/>
        <v>F</v>
      </c>
      <c r="BW34" s="65">
        <f t="shared" ca="1" si="66"/>
        <v>70637</v>
      </c>
      <c r="BX34" s="634">
        <f t="shared" ca="1" si="67"/>
        <v>0</v>
      </c>
      <c r="BY34" s="2"/>
      <c r="BZ34" s="13"/>
      <c r="CA34" s="130"/>
      <c r="CB34" s="79" t="str">
        <f t="shared" si="124"/>
        <v>F</v>
      </c>
      <c r="CC34" s="215">
        <f t="shared" si="125"/>
        <v>2014</v>
      </c>
      <c r="CD34" s="141">
        <f t="shared" si="126"/>
        <v>5</v>
      </c>
      <c r="CE34" s="280">
        <f t="shared" ca="1" si="70"/>
        <v>0</v>
      </c>
      <c r="CF34" s="280">
        <f t="shared" ca="1" si="71"/>
        <v>0</v>
      </c>
      <c r="CG34" s="280">
        <f t="shared" ca="1" si="72"/>
        <v>8</v>
      </c>
      <c r="CH34" s="280">
        <f t="shared" ca="1" si="71"/>
        <v>0</v>
      </c>
      <c r="CI34" s="280">
        <f t="shared" ca="1" si="73"/>
        <v>0</v>
      </c>
      <c r="CJ34" s="280">
        <f t="shared" ca="1" si="74"/>
        <v>0</v>
      </c>
      <c r="CK34" s="280">
        <f t="shared" ca="1" si="74"/>
        <v>26449</v>
      </c>
      <c r="CL34" s="280">
        <f t="shared" ca="1" si="75"/>
        <v>2238</v>
      </c>
      <c r="CM34" s="280">
        <f t="shared" ca="1" si="76"/>
        <v>0</v>
      </c>
      <c r="CN34" s="280">
        <f t="shared" ca="1" si="77"/>
        <v>1719</v>
      </c>
      <c r="CO34" s="280">
        <f t="shared" ca="1" si="78"/>
        <v>0</v>
      </c>
      <c r="CP34" s="280">
        <f t="shared" ca="1" si="79"/>
        <v>0</v>
      </c>
      <c r="CQ34" s="280">
        <f t="shared" ca="1" si="134"/>
        <v>0</v>
      </c>
      <c r="CR34" s="273">
        <f t="shared" ca="1" si="134"/>
        <v>0</v>
      </c>
      <c r="CS34" s="280">
        <f t="shared" ca="1" si="80"/>
        <v>1935</v>
      </c>
      <c r="CT34" s="280">
        <f t="shared" ca="1" si="49"/>
        <v>2577</v>
      </c>
      <c r="CU34" s="280">
        <f t="shared" ca="1" si="50"/>
        <v>2655</v>
      </c>
      <c r="CV34" s="280">
        <f t="shared" ca="1" si="51"/>
        <v>1015</v>
      </c>
      <c r="CW34" s="280">
        <f t="shared" ca="1" si="81"/>
        <v>2090</v>
      </c>
      <c r="CX34" s="280">
        <f t="shared" ca="1" si="52"/>
        <v>0</v>
      </c>
      <c r="CY34" s="280">
        <f t="shared" ca="1" si="53"/>
        <v>9672</v>
      </c>
      <c r="CZ34" s="280">
        <f t="shared" ca="1" si="54"/>
        <v>0</v>
      </c>
      <c r="DA34" s="280">
        <f t="shared" ca="1" si="55"/>
        <v>28570</v>
      </c>
      <c r="DB34" s="280">
        <f t="shared" ca="1" si="56"/>
        <v>0</v>
      </c>
      <c r="DC34" s="280">
        <f t="shared" ca="1" si="57"/>
        <v>1136</v>
      </c>
      <c r="DD34" s="280">
        <f t="shared" ca="1" si="58"/>
        <v>7708</v>
      </c>
      <c r="DE34" s="280">
        <f t="shared" ca="1" si="59"/>
        <v>0</v>
      </c>
      <c r="DF34" s="280">
        <f t="shared" ca="1" si="60"/>
        <v>0</v>
      </c>
      <c r="DG34" s="280">
        <f t="shared" ca="1" si="82"/>
        <v>0</v>
      </c>
      <c r="DH34" s="280">
        <f t="shared" ca="1" si="83"/>
        <v>0</v>
      </c>
      <c r="DI34" s="280">
        <f t="shared" ca="1" si="84"/>
        <v>0</v>
      </c>
      <c r="DJ34" s="210">
        <f t="shared" ca="1" si="85"/>
        <v>14388</v>
      </c>
      <c r="DK34" s="210">
        <f t="shared" ca="1" si="86"/>
        <v>57358</v>
      </c>
      <c r="DL34" s="210">
        <f t="shared" ca="1" si="87"/>
        <v>30414</v>
      </c>
      <c r="DM34" s="461">
        <f t="shared" ca="1" si="88"/>
        <v>87772</v>
      </c>
      <c r="DN34" s="463">
        <f t="shared" ca="1" si="89"/>
        <v>87977</v>
      </c>
      <c r="DO34" s="465">
        <f t="shared" ca="1" si="90"/>
        <v>205</v>
      </c>
      <c r="DP34" s="216">
        <f t="shared" ca="1" si="98"/>
        <v>2.3355967734585061E-3</v>
      </c>
      <c r="DR34" s="463"/>
      <c r="DS34" s="37"/>
    </row>
    <row r="35" spans="1:123">
      <c r="A35" s="87">
        <f t="shared" si="91"/>
        <v>2039</v>
      </c>
      <c r="B35" s="22">
        <f t="shared" ref="B35:M35" si="165">B75+B115</f>
        <v>97690</v>
      </c>
      <c r="C35" s="22">
        <f t="shared" si="165"/>
        <v>68816</v>
      </c>
      <c r="D35" s="22">
        <f t="shared" si="165"/>
        <v>105201</v>
      </c>
      <c r="E35" s="22">
        <f t="shared" si="165"/>
        <v>112462</v>
      </c>
      <c r="F35" s="22">
        <f t="shared" si="165"/>
        <v>121941</v>
      </c>
      <c r="G35" s="22">
        <f t="shared" si="165"/>
        <v>121805</v>
      </c>
      <c r="H35" s="22">
        <f t="shared" si="165"/>
        <v>130332</v>
      </c>
      <c r="I35" s="22">
        <f t="shared" si="165"/>
        <v>119457</v>
      </c>
      <c r="J35" s="22">
        <f t="shared" si="165"/>
        <v>109157</v>
      </c>
      <c r="K35" s="22">
        <f t="shared" si="165"/>
        <v>102597</v>
      </c>
      <c r="L35" s="22">
        <f t="shared" si="165"/>
        <v>69977</v>
      </c>
      <c r="M35" s="22">
        <f t="shared" si="165"/>
        <v>95752</v>
      </c>
      <c r="N35" s="93">
        <f t="shared" si="147"/>
        <v>1255187</v>
      </c>
      <c r="O35" s="142"/>
      <c r="P35" s="91">
        <f t="shared" si="41"/>
        <v>2039</v>
      </c>
      <c r="Q35" s="22">
        <f t="shared" ref="Q35:AB35" si="166">Q75+Q115</f>
        <v>94484</v>
      </c>
      <c r="R35" s="22">
        <f t="shared" si="166"/>
        <v>97887</v>
      </c>
      <c r="S35" s="22">
        <f t="shared" si="166"/>
        <v>69239</v>
      </c>
      <c r="T35" s="22">
        <f t="shared" si="166"/>
        <v>105088</v>
      </c>
      <c r="U35" s="22">
        <f t="shared" si="166"/>
        <v>112487</v>
      </c>
      <c r="V35" s="22">
        <f t="shared" si="166"/>
        <v>119916</v>
      </c>
      <c r="W35" s="22">
        <f t="shared" si="166"/>
        <v>120830</v>
      </c>
      <c r="X35" s="22">
        <f t="shared" si="166"/>
        <v>130324</v>
      </c>
      <c r="Y35" s="22">
        <f t="shared" si="166"/>
        <v>118873</v>
      </c>
      <c r="Z35" s="22">
        <f t="shared" si="166"/>
        <v>109405</v>
      </c>
      <c r="AA35" s="22">
        <f t="shared" si="166"/>
        <v>102571</v>
      </c>
      <c r="AB35" s="22">
        <f t="shared" si="166"/>
        <v>71353</v>
      </c>
      <c r="AC35" s="13">
        <f t="shared" si="149"/>
        <v>1252457</v>
      </c>
      <c r="AD35" s="13"/>
      <c r="AI35" s="79" t="str">
        <f t="shared" si="121"/>
        <v>V</v>
      </c>
      <c r="AJ35" s="1">
        <f t="shared" si="158"/>
        <v>2014</v>
      </c>
      <c r="AK35" s="105">
        <v>6</v>
      </c>
      <c r="AL35" s="106">
        <f t="shared" ca="1" si="143"/>
        <v>0</v>
      </c>
      <c r="AM35" s="106">
        <f t="shared" ca="1" si="143"/>
        <v>0</v>
      </c>
      <c r="AN35" s="106">
        <f t="shared" ca="1" si="143"/>
        <v>8</v>
      </c>
      <c r="AO35" s="106">
        <f t="shared" ca="1" si="143"/>
        <v>0</v>
      </c>
      <c r="AP35" s="106">
        <f t="shared" ca="1" si="143"/>
        <v>0</v>
      </c>
      <c r="AQ35" s="106">
        <f t="shared" ca="1" si="143"/>
        <v>0</v>
      </c>
      <c r="AR35" s="106">
        <f t="shared" ca="1" si="143"/>
        <v>26449</v>
      </c>
      <c r="AS35" s="106">
        <f t="shared" ca="1" si="143"/>
        <v>2238</v>
      </c>
      <c r="AT35" s="106">
        <f t="shared" ca="1" si="143"/>
        <v>0</v>
      </c>
      <c r="AU35" s="106">
        <f t="shared" ca="1" si="143"/>
        <v>1719</v>
      </c>
      <c r="AV35" s="106">
        <f t="shared" ca="1" si="144"/>
        <v>0</v>
      </c>
      <c r="AW35" s="106">
        <f t="shared" ca="1" si="144"/>
        <v>0</v>
      </c>
      <c r="AX35" s="575">
        <f t="shared" ca="1" si="144"/>
        <v>0</v>
      </c>
      <c r="AY35" s="2">
        <f t="shared" ca="1" si="144"/>
        <v>0</v>
      </c>
      <c r="AZ35" s="545">
        <f t="shared" ca="1" si="144"/>
        <v>671</v>
      </c>
      <c r="BA35" s="106">
        <f t="shared" ca="1" si="144"/>
        <v>2577</v>
      </c>
      <c r="BB35" s="106">
        <f t="shared" ca="1" si="144"/>
        <v>2655</v>
      </c>
      <c r="BC35" s="106">
        <f t="shared" ca="1" si="144"/>
        <v>1015</v>
      </c>
      <c r="BD35" s="106">
        <f t="shared" ca="1" si="144"/>
        <v>1523</v>
      </c>
      <c r="BE35" s="106">
        <f t="shared" ca="1" si="144"/>
        <v>0</v>
      </c>
      <c r="BF35" s="106">
        <f t="shared" ca="1" si="145"/>
        <v>9672</v>
      </c>
      <c r="BG35" s="106">
        <f t="shared" ca="1" si="145"/>
        <v>0</v>
      </c>
      <c r="BH35" s="106">
        <f t="shared" ca="1" si="145"/>
        <v>28570</v>
      </c>
      <c r="BI35" s="106">
        <f t="shared" ca="1" si="145"/>
        <v>0</v>
      </c>
      <c r="BJ35" s="106">
        <f t="shared" ca="1" si="145"/>
        <v>1136</v>
      </c>
      <c r="BK35" s="106">
        <f t="shared" ca="1" si="145"/>
        <v>7708</v>
      </c>
      <c r="BL35" s="106">
        <f t="shared" ca="1" si="145"/>
        <v>0</v>
      </c>
      <c r="BM35" s="190">
        <f t="shared" ca="1" si="145"/>
        <v>0</v>
      </c>
      <c r="BN35" s="190">
        <f t="shared" ca="1" si="145"/>
        <v>0</v>
      </c>
      <c r="BO35" s="190">
        <f t="shared" ca="1" si="145"/>
        <v>0</v>
      </c>
      <c r="BP35" s="190">
        <f t="shared" ca="1" si="145"/>
        <v>0</v>
      </c>
      <c r="BQ35" s="190">
        <f t="shared" ca="1" si="145"/>
        <v>12557</v>
      </c>
      <c r="BR35" s="190">
        <f t="shared" ca="1" si="145"/>
        <v>55527</v>
      </c>
      <c r="BS35" s="190">
        <f t="shared" ca="1" si="145"/>
        <v>30414</v>
      </c>
      <c r="BT35" s="190">
        <f t="shared" ca="1" si="145"/>
        <v>85941</v>
      </c>
      <c r="BU35" s="190">
        <f t="shared" ca="1" si="46"/>
        <v>96689</v>
      </c>
      <c r="BV35" s="163" t="str">
        <f t="shared" si="123"/>
        <v>G</v>
      </c>
      <c r="BW35" s="65">
        <f t="shared" ca="1" si="66"/>
        <v>85941</v>
      </c>
      <c r="BX35" s="634">
        <f t="shared" ca="1" si="67"/>
        <v>0</v>
      </c>
      <c r="BY35" s="2"/>
      <c r="BZ35" s="13"/>
      <c r="CA35" s="130"/>
      <c r="CB35" s="79" t="str">
        <f t="shared" si="124"/>
        <v>G</v>
      </c>
      <c r="CC35" s="215">
        <f t="shared" si="125"/>
        <v>2014</v>
      </c>
      <c r="CD35" s="141">
        <f t="shared" si="126"/>
        <v>6</v>
      </c>
      <c r="CE35" s="280">
        <f t="shared" ca="1" si="70"/>
        <v>0</v>
      </c>
      <c r="CF35" s="280">
        <f t="shared" ca="1" si="71"/>
        <v>0</v>
      </c>
      <c r="CG35" s="280">
        <f t="shared" ca="1" si="72"/>
        <v>8</v>
      </c>
      <c r="CH35" s="280">
        <f t="shared" ca="1" si="71"/>
        <v>0</v>
      </c>
      <c r="CI35" s="280">
        <f t="shared" ca="1" si="73"/>
        <v>0</v>
      </c>
      <c r="CJ35" s="280">
        <f t="shared" ca="1" si="74"/>
        <v>0</v>
      </c>
      <c r="CK35" s="280">
        <f t="shared" ca="1" si="74"/>
        <v>30591</v>
      </c>
      <c r="CL35" s="280">
        <f t="shared" ca="1" si="75"/>
        <v>4872</v>
      </c>
      <c r="CM35" s="280">
        <f t="shared" ca="1" si="76"/>
        <v>0</v>
      </c>
      <c r="CN35" s="280">
        <f t="shared" ca="1" si="77"/>
        <v>2245</v>
      </c>
      <c r="CO35" s="280">
        <f t="shared" ca="1" si="78"/>
        <v>0</v>
      </c>
      <c r="CP35" s="280">
        <f t="shared" ca="1" si="79"/>
        <v>0</v>
      </c>
      <c r="CQ35" s="280">
        <f t="shared" ca="1" si="134"/>
        <v>0</v>
      </c>
      <c r="CR35" s="273">
        <f t="shared" ca="1" si="134"/>
        <v>0</v>
      </c>
      <c r="CS35" s="280">
        <f t="shared" ca="1" si="80"/>
        <v>2247</v>
      </c>
      <c r="CT35" s="280">
        <f t="shared" ca="1" si="49"/>
        <v>3741</v>
      </c>
      <c r="CU35" s="280">
        <f t="shared" ca="1" si="50"/>
        <v>2846</v>
      </c>
      <c r="CV35" s="280">
        <f t="shared" ca="1" si="51"/>
        <v>1022</v>
      </c>
      <c r="CW35" s="280">
        <f t="shared" ca="1" si="81"/>
        <v>2128</v>
      </c>
      <c r="CX35" s="280">
        <f t="shared" ca="1" si="52"/>
        <v>0</v>
      </c>
      <c r="CY35" s="280">
        <f t="shared" ca="1" si="53"/>
        <v>9720</v>
      </c>
      <c r="CZ35" s="280">
        <f t="shared" ca="1" si="54"/>
        <v>0</v>
      </c>
      <c r="DA35" s="280">
        <f t="shared" ca="1" si="55"/>
        <v>27648</v>
      </c>
      <c r="DB35" s="280">
        <f t="shared" ca="1" si="56"/>
        <v>0</v>
      </c>
      <c r="DC35" s="280">
        <f t="shared" ca="1" si="57"/>
        <v>1105</v>
      </c>
      <c r="DD35" s="280">
        <f t="shared" ca="1" si="58"/>
        <v>8293</v>
      </c>
      <c r="DE35" s="280">
        <f t="shared" ca="1" si="59"/>
        <v>0</v>
      </c>
      <c r="DF35" s="280">
        <f t="shared" ca="1" si="60"/>
        <v>0</v>
      </c>
      <c r="DG35" s="280">
        <f t="shared" ca="1" si="82"/>
        <v>0</v>
      </c>
      <c r="DH35" s="280">
        <f t="shared" ca="1" si="83"/>
        <v>0</v>
      </c>
      <c r="DI35" s="280">
        <f t="shared" ca="1" si="84"/>
        <v>0</v>
      </c>
      <c r="DJ35" s="210">
        <f t="shared" ca="1" si="85"/>
        <v>15514</v>
      </c>
      <c r="DK35" s="210">
        <f t="shared" ca="1" si="86"/>
        <v>58750</v>
      </c>
      <c r="DL35" s="210">
        <f t="shared" ca="1" si="87"/>
        <v>37716</v>
      </c>
      <c r="DM35" s="461">
        <f t="shared" ca="1" si="88"/>
        <v>96466</v>
      </c>
      <c r="DN35" s="463">
        <f t="shared" ca="1" si="89"/>
        <v>96689</v>
      </c>
      <c r="DO35" s="465">
        <f t="shared" ca="1" si="90"/>
        <v>223</v>
      </c>
      <c r="DP35" s="216">
        <f t="shared" ca="1" si="98"/>
        <v>2.311695312338026E-3</v>
      </c>
      <c r="DR35" s="463"/>
      <c r="DS35" s="37"/>
    </row>
    <row r="36" spans="1:123">
      <c r="A36" s="87">
        <f t="shared" si="91"/>
        <v>2040</v>
      </c>
      <c r="B36" s="22">
        <f t="shared" ref="B36:M36" si="167">B76+B116</f>
        <v>97753</v>
      </c>
      <c r="C36" s="22">
        <f t="shared" si="167"/>
        <v>70382</v>
      </c>
      <c r="D36" s="22">
        <f t="shared" si="167"/>
        <v>105235</v>
      </c>
      <c r="E36" s="22">
        <f t="shared" si="167"/>
        <v>112492</v>
      </c>
      <c r="F36" s="22">
        <f t="shared" si="167"/>
        <v>121965</v>
      </c>
      <c r="G36" s="22">
        <f t="shared" si="167"/>
        <v>121846</v>
      </c>
      <c r="H36" s="22">
        <f t="shared" si="167"/>
        <v>130371</v>
      </c>
      <c r="I36" s="22">
        <f t="shared" si="167"/>
        <v>119504</v>
      </c>
      <c r="J36" s="22">
        <f t="shared" si="167"/>
        <v>109191</v>
      </c>
      <c r="K36" s="22">
        <f t="shared" si="167"/>
        <v>102632</v>
      </c>
      <c r="L36" s="22">
        <f t="shared" si="167"/>
        <v>70017</v>
      </c>
      <c r="M36" s="22">
        <f t="shared" si="167"/>
        <v>95817</v>
      </c>
      <c r="N36" s="93">
        <f t="shared" si="147"/>
        <v>1257205</v>
      </c>
      <c r="O36" s="142"/>
      <c r="P36" s="91">
        <f t="shared" si="41"/>
        <v>2040</v>
      </c>
      <c r="Q36" s="22">
        <f t="shared" ref="Q36:AB36" si="168">Q76+Q116</f>
        <v>94543</v>
      </c>
      <c r="R36" s="22">
        <f t="shared" si="168"/>
        <v>97945</v>
      </c>
      <c r="S36" s="22">
        <f t="shared" si="168"/>
        <v>70711</v>
      </c>
      <c r="T36" s="22">
        <f t="shared" si="168"/>
        <v>105218</v>
      </c>
      <c r="U36" s="22">
        <f t="shared" si="168"/>
        <v>112525</v>
      </c>
      <c r="V36" s="22">
        <f t="shared" si="168"/>
        <v>119942</v>
      </c>
      <c r="W36" s="22">
        <f t="shared" si="168"/>
        <v>120856</v>
      </c>
      <c r="X36" s="22">
        <f t="shared" si="168"/>
        <v>130361</v>
      </c>
      <c r="Y36" s="22">
        <f t="shared" si="168"/>
        <v>118917</v>
      </c>
      <c r="Z36" s="22">
        <f t="shared" si="168"/>
        <v>109440</v>
      </c>
      <c r="AA36" s="22">
        <f t="shared" si="168"/>
        <v>102610</v>
      </c>
      <c r="AB36" s="22">
        <f t="shared" si="168"/>
        <v>71392</v>
      </c>
      <c r="AC36" s="13">
        <f t="shared" si="149"/>
        <v>1254460</v>
      </c>
      <c r="AD36" s="13"/>
      <c r="AI36" s="79" t="str">
        <f t="shared" si="121"/>
        <v>W</v>
      </c>
      <c r="AJ36" s="1">
        <f t="shared" si="158"/>
        <v>2014</v>
      </c>
      <c r="AK36" s="105">
        <v>7</v>
      </c>
      <c r="AL36" s="106">
        <f t="shared" ref="AL36:AU45" ca="1" si="169">ROUND(INDIRECT(CONCATENATE($AI36,AL$2+($AJ36-2010))),0)</f>
        <v>0</v>
      </c>
      <c r="AM36" s="106">
        <f t="shared" ca="1" si="169"/>
        <v>0</v>
      </c>
      <c r="AN36" s="106">
        <f t="shared" ca="1" si="169"/>
        <v>8</v>
      </c>
      <c r="AO36" s="106">
        <f t="shared" ca="1" si="169"/>
        <v>0</v>
      </c>
      <c r="AP36" s="106">
        <f t="shared" ca="1" si="169"/>
        <v>0</v>
      </c>
      <c r="AQ36" s="106">
        <f t="shared" ca="1" si="169"/>
        <v>0</v>
      </c>
      <c r="AR36" s="106">
        <f t="shared" ca="1" si="169"/>
        <v>30591</v>
      </c>
      <c r="AS36" s="106">
        <f t="shared" ca="1" si="169"/>
        <v>4872</v>
      </c>
      <c r="AT36" s="106">
        <f t="shared" ca="1" si="169"/>
        <v>0</v>
      </c>
      <c r="AU36" s="106">
        <f t="shared" ca="1" si="169"/>
        <v>2245</v>
      </c>
      <c r="AV36" s="106">
        <f t="shared" ref="AV36:BE45" ca="1" si="170">ROUND(INDIRECT(CONCATENATE($AI36,AV$2+($AJ36-2010))),0)</f>
        <v>0</v>
      </c>
      <c r="AW36" s="106">
        <f t="shared" ca="1" si="170"/>
        <v>0</v>
      </c>
      <c r="AX36" s="575">
        <f t="shared" ca="1" si="170"/>
        <v>0</v>
      </c>
      <c r="AY36" s="2">
        <f t="shared" ca="1" si="170"/>
        <v>0</v>
      </c>
      <c r="AZ36" s="545">
        <f t="shared" ca="1" si="170"/>
        <v>1935</v>
      </c>
      <c r="BA36" s="106">
        <f t="shared" ca="1" si="170"/>
        <v>3741</v>
      </c>
      <c r="BB36" s="106">
        <f t="shared" ca="1" si="170"/>
        <v>2846</v>
      </c>
      <c r="BC36" s="106">
        <f t="shared" ca="1" si="170"/>
        <v>1022</v>
      </c>
      <c r="BD36" s="106">
        <f t="shared" ca="1" si="170"/>
        <v>2090</v>
      </c>
      <c r="BE36" s="106">
        <f t="shared" ca="1" si="170"/>
        <v>0</v>
      </c>
      <c r="BF36" s="106">
        <f t="shared" ref="BF36:BT45" ca="1" si="171">ROUND(INDIRECT(CONCATENATE($AI36,BF$2+($AJ36-2010))),0)</f>
        <v>9720</v>
      </c>
      <c r="BG36" s="106">
        <f t="shared" ca="1" si="171"/>
        <v>0</v>
      </c>
      <c r="BH36" s="106">
        <f t="shared" ca="1" si="171"/>
        <v>27648</v>
      </c>
      <c r="BI36" s="106">
        <f t="shared" ca="1" si="171"/>
        <v>0</v>
      </c>
      <c r="BJ36" s="106">
        <f t="shared" ca="1" si="171"/>
        <v>1105</v>
      </c>
      <c r="BK36" s="106">
        <f t="shared" ca="1" si="171"/>
        <v>8293</v>
      </c>
      <c r="BL36" s="106">
        <f t="shared" ca="1" si="171"/>
        <v>0</v>
      </c>
      <c r="BM36" s="190">
        <f t="shared" ca="1" si="171"/>
        <v>0</v>
      </c>
      <c r="BN36" s="190">
        <f t="shared" ca="1" si="171"/>
        <v>0</v>
      </c>
      <c r="BO36" s="190">
        <f t="shared" ca="1" si="171"/>
        <v>0</v>
      </c>
      <c r="BP36" s="190">
        <f t="shared" ca="1" si="171"/>
        <v>0</v>
      </c>
      <c r="BQ36" s="190">
        <f t="shared" ca="1" si="171"/>
        <v>15164</v>
      </c>
      <c r="BR36" s="190">
        <f t="shared" ca="1" si="171"/>
        <v>58400</v>
      </c>
      <c r="BS36" s="190">
        <f t="shared" ca="1" si="171"/>
        <v>37716</v>
      </c>
      <c r="BT36" s="190">
        <f t="shared" ca="1" si="171"/>
        <v>96116</v>
      </c>
      <c r="BU36" s="190">
        <f t="shared" ca="1" si="46"/>
        <v>106723</v>
      </c>
      <c r="BV36" s="163" t="str">
        <f t="shared" si="123"/>
        <v>H</v>
      </c>
      <c r="BW36" s="65">
        <f t="shared" ca="1" si="66"/>
        <v>96116</v>
      </c>
      <c r="BX36" s="634">
        <f t="shared" ca="1" si="67"/>
        <v>0</v>
      </c>
      <c r="BY36" s="2"/>
      <c r="BZ36" s="13"/>
      <c r="CA36" s="130"/>
      <c r="CB36" s="79" t="str">
        <f t="shared" si="124"/>
        <v>H</v>
      </c>
      <c r="CC36" s="215">
        <f t="shared" si="125"/>
        <v>2014</v>
      </c>
      <c r="CD36" s="141">
        <f t="shared" si="126"/>
        <v>7</v>
      </c>
      <c r="CE36" s="280">
        <f t="shared" ca="1" si="70"/>
        <v>0</v>
      </c>
      <c r="CF36" s="280">
        <f t="shared" ca="1" si="71"/>
        <v>0</v>
      </c>
      <c r="CG36" s="280">
        <f t="shared" ca="1" si="72"/>
        <v>8</v>
      </c>
      <c r="CH36" s="280">
        <f t="shared" ca="1" si="71"/>
        <v>0</v>
      </c>
      <c r="CI36" s="280">
        <f t="shared" ca="1" si="73"/>
        <v>0</v>
      </c>
      <c r="CJ36" s="280">
        <f t="shared" ca="1" si="74"/>
        <v>0</v>
      </c>
      <c r="CK36" s="280">
        <f t="shared" ca="1" si="74"/>
        <v>36363</v>
      </c>
      <c r="CL36" s="280">
        <f t="shared" ca="1" si="75"/>
        <v>5594</v>
      </c>
      <c r="CM36" s="280">
        <f t="shared" ca="1" si="76"/>
        <v>0</v>
      </c>
      <c r="CN36" s="280">
        <f t="shared" ca="1" si="77"/>
        <v>1805</v>
      </c>
      <c r="CO36" s="280">
        <f t="shared" ca="1" si="78"/>
        <v>0</v>
      </c>
      <c r="CP36" s="280">
        <f t="shared" ca="1" si="79"/>
        <v>0</v>
      </c>
      <c r="CQ36" s="280">
        <f t="shared" ca="1" si="134"/>
        <v>0</v>
      </c>
      <c r="CR36" s="273">
        <f t="shared" ca="1" si="134"/>
        <v>0</v>
      </c>
      <c r="CS36" s="280">
        <f t="shared" ca="1" si="80"/>
        <v>1935</v>
      </c>
      <c r="CT36" s="280">
        <f t="shared" ca="1" si="49"/>
        <v>4993</v>
      </c>
      <c r="CU36" s="280">
        <f t="shared" ca="1" si="50"/>
        <v>2842</v>
      </c>
      <c r="CV36" s="280">
        <f t="shared" ca="1" si="51"/>
        <v>1118</v>
      </c>
      <c r="CW36" s="280">
        <f t="shared" ca="1" si="81"/>
        <v>2181</v>
      </c>
      <c r="CX36" s="280">
        <f t="shared" ca="1" si="52"/>
        <v>0</v>
      </c>
      <c r="CY36" s="280">
        <f t="shared" ca="1" si="53"/>
        <v>10416</v>
      </c>
      <c r="CZ36" s="280">
        <f t="shared" ca="1" si="54"/>
        <v>0</v>
      </c>
      <c r="DA36" s="280">
        <f t="shared" ca="1" si="55"/>
        <v>29016</v>
      </c>
      <c r="DB36" s="280">
        <f t="shared" ca="1" si="56"/>
        <v>0</v>
      </c>
      <c r="DC36" s="280">
        <f t="shared" ca="1" si="57"/>
        <v>1141</v>
      </c>
      <c r="DD36" s="280">
        <f t="shared" ca="1" si="58"/>
        <v>9086</v>
      </c>
      <c r="DE36" s="280">
        <f t="shared" ca="1" si="59"/>
        <v>0</v>
      </c>
      <c r="DF36" s="280">
        <f t="shared" ca="1" si="60"/>
        <v>0</v>
      </c>
      <c r="DG36" s="280">
        <f t="shared" ca="1" si="82"/>
        <v>0</v>
      </c>
      <c r="DH36" s="280">
        <f t="shared" ca="1" si="83"/>
        <v>0</v>
      </c>
      <c r="DI36" s="280">
        <f t="shared" ca="1" si="84"/>
        <v>0</v>
      </c>
      <c r="DJ36" s="210">
        <f t="shared" ca="1" si="85"/>
        <v>16044</v>
      </c>
      <c r="DK36" s="210">
        <f t="shared" ca="1" si="86"/>
        <v>62728</v>
      </c>
      <c r="DL36" s="210">
        <f t="shared" ca="1" si="87"/>
        <v>43770</v>
      </c>
      <c r="DM36" s="461">
        <f t="shared" ca="1" si="88"/>
        <v>106498</v>
      </c>
      <c r="DN36" s="463">
        <f t="shared" ca="1" si="89"/>
        <v>106723</v>
      </c>
      <c r="DO36" s="465">
        <f t="shared" ca="1" si="90"/>
        <v>225</v>
      </c>
      <c r="DP36" s="216">
        <f t="shared" ca="1" si="98"/>
        <v>2.1127157317508312E-3</v>
      </c>
      <c r="DR36" s="463"/>
      <c r="DS36" s="37"/>
    </row>
    <row r="37" spans="1:123">
      <c r="A37" s="87">
        <f t="shared" si="91"/>
        <v>2041</v>
      </c>
      <c r="B37" s="22">
        <f t="shared" ref="B37:M37" si="172">B77+B117</f>
        <v>0</v>
      </c>
      <c r="C37" s="22">
        <f t="shared" si="172"/>
        <v>0</v>
      </c>
      <c r="D37" s="22">
        <f t="shared" si="172"/>
        <v>0</v>
      </c>
      <c r="E37" s="22">
        <f t="shared" si="172"/>
        <v>0</v>
      </c>
      <c r="F37" s="22">
        <f t="shared" si="172"/>
        <v>0</v>
      </c>
      <c r="G37" s="22">
        <f t="shared" si="172"/>
        <v>0</v>
      </c>
      <c r="H37" s="22">
        <f t="shared" si="172"/>
        <v>0</v>
      </c>
      <c r="I37" s="22">
        <f t="shared" si="172"/>
        <v>0</v>
      </c>
      <c r="J37" s="22">
        <f t="shared" si="172"/>
        <v>0</v>
      </c>
      <c r="K37" s="22">
        <f t="shared" si="172"/>
        <v>0</v>
      </c>
      <c r="L37" s="22">
        <f t="shared" si="172"/>
        <v>0</v>
      </c>
      <c r="M37" s="22">
        <f t="shared" si="172"/>
        <v>0</v>
      </c>
      <c r="N37" s="93">
        <f t="shared" si="147"/>
        <v>0</v>
      </c>
      <c r="O37" s="142"/>
      <c r="P37" s="91">
        <f t="shared" si="41"/>
        <v>2041</v>
      </c>
      <c r="Q37" s="22">
        <f t="shared" ref="Q37:AB37" si="173">Q77+Q117</f>
        <v>94603</v>
      </c>
      <c r="R37" s="22">
        <f t="shared" si="173"/>
        <v>3736</v>
      </c>
      <c r="S37" s="22">
        <f t="shared" si="173"/>
        <v>0</v>
      </c>
      <c r="T37" s="22">
        <f t="shared" si="173"/>
        <v>0</v>
      </c>
      <c r="U37" s="22">
        <f t="shared" si="173"/>
        <v>0</v>
      </c>
      <c r="V37" s="22">
        <f t="shared" si="173"/>
        <v>0</v>
      </c>
      <c r="W37" s="22">
        <f t="shared" si="173"/>
        <v>0</v>
      </c>
      <c r="X37" s="22">
        <f t="shared" si="173"/>
        <v>0</v>
      </c>
      <c r="Y37" s="22">
        <f t="shared" si="173"/>
        <v>0</v>
      </c>
      <c r="Z37" s="22">
        <f t="shared" si="173"/>
        <v>0</v>
      </c>
      <c r="AA37" s="22">
        <f t="shared" si="173"/>
        <v>0</v>
      </c>
      <c r="AB37" s="22">
        <f t="shared" si="173"/>
        <v>0</v>
      </c>
      <c r="AC37" s="13">
        <f t="shared" si="149"/>
        <v>98339</v>
      </c>
      <c r="AD37" s="13"/>
      <c r="AI37" s="79" t="str">
        <f t="shared" si="121"/>
        <v>X</v>
      </c>
      <c r="AJ37" s="1">
        <f t="shared" si="158"/>
        <v>2014</v>
      </c>
      <c r="AK37" s="105">
        <v>8</v>
      </c>
      <c r="AL37" s="106">
        <f t="shared" ca="1" si="169"/>
        <v>0</v>
      </c>
      <c r="AM37" s="106">
        <f t="shared" ca="1" si="169"/>
        <v>0</v>
      </c>
      <c r="AN37" s="106">
        <f t="shared" ca="1" si="169"/>
        <v>8</v>
      </c>
      <c r="AO37" s="106">
        <f t="shared" ca="1" si="169"/>
        <v>0</v>
      </c>
      <c r="AP37" s="106">
        <f t="shared" ca="1" si="169"/>
        <v>0</v>
      </c>
      <c r="AQ37" s="106">
        <f t="shared" ca="1" si="169"/>
        <v>0</v>
      </c>
      <c r="AR37" s="106">
        <f t="shared" ca="1" si="169"/>
        <v>36363</v>
      </c>
      <c r="AS37" s="106">
        <f t="shared" ca="1" si="169"/>
        <v>5594</v>
      </c>
      <c r="AT37" s="106">
        <f t="shared" ca="1" si="169"/>
        <v>0</v>
      </c>
      <c r="AU37" s="106">
        <f t="shared" ca="1" si="169"/>
        <v>1805</v>
      </c>
      <c r="AV37" s="106">
        <f t="shared" ca="1" si="170"/>
        <v>0</v>
      </c>
      <c r="AW37" s="106">
        <f t="shared" ca="1" si="170"/>
        <v>0</v>
      </c>
      <c r="AX37" s="575">
        <f t="shared" ca="1" si="170"/>
        <v>0</v>
      </c>
      <c r="AY37" s="2">
        <f t="shared" ca="1" si="170"/>
        <v>0</v>
      </c>
      <c r="AZ37" s="545">
        <f t="shared" ca="1" si="170"/>
        <v>2247</v>
      </c>
      <c r="BA37" s="106">
        <f t="shared" ca="1" si="170"/>
        <v>4993</v>
      </c>
      <c r="BB37" s="106">
        <f t="shared" ca="1" si="170"/>
        <v>2842</v>
      </c>
      <c r="BC37" s="106">
        <f t="shared" ca="1" si="170"/>
        <v>1118</v>
      </c>
      <c r="BD37" s="106">
        <f t="shared" ca="1" si="170"/>
        <v>2128</v>
      </c>
      <c r="BE37" s="106">
        <f t="shared" ca="1" si="170"/>
        <v>0</v>
      </c>
      <c r="BF37" s="106">
        <f t="shared" ca="1" si="171"/>
        <v>10416</v>
      </c>
      <c r="BG37" s="106">
        <f t="shared" ca="1" si="171"/>
        <v>0</v>
      </c>
      <c r="BH37" s="106">
        <f t="shared" ca="1" si="171"/>
        <v>29016</v>
      </c>
      <c r="BI37" s="106">
        <f t="shared" ca="1" si="171"/>
        <v>0</v>
      </c>
      <c r="BJ37" s="106">
        <f t="shared" ca="1" si="171"/>
        <v>1141</v>
      </c>
      <c r="BK37" s="106">
        <f t="shared" ca="1" si="171"/>
        <v>9086</v>
      </c>
      <c r="BL37" s="106">
        <f t="shared" ca="1" si="171"/>
        <v>0</v>
      </c>
      <c r="BM37" s="190">
        <f t="shared" ca="1" si="171"/>
        <v>0</v>
      </c>
      <c r="BN37" s="190">
        <f t="shared" ca="1" si="171"/>
        <v>0</v>
      </c>
      <c r="BO37" s="190">
        <f t="shared" ca="1" si="171"/>
        <v>0</v>
      </c>
      <c r="BP37" s="190">
        <f t="shared" ca="1" si="171"/>
        <v>0</v>
      </c>
      <c r="BQ37" s="190">
        <f t="shared" ca="1" si="171"/>
        <v>16303</v>
      </c>
      <c r="BR37" s="190">
        <f t="shared" ca="1" si="171"/>
        <v>62987</v>
      </c>
      <c r="BS37" s="190">
        <f t="shared" ca="1" si="171"/>
        <v>43770</v>
      </c>
      <c r="BT37" s="190">
        <f t="shared" ca="1" si="171"/>
        <v>106757</v>
      </c>
      <c r="BU37" s="190">
        <f t="shared" ca="1" si="46"/>
        <v>111889</v>
      </c>
      <c r="BV37" s="163" t="str">
        <f t="shared" si="123"/>
        <v>I</v>
      </c>
      <c r="BW37" s="65">
        <f t="shared" ca="1" si="66"/>
        <v>106757</v>
      </c>
      <c r="BX37" s="634">
        <f t="shared" ca="1" si="67"/>
        <v>0</v>
      </c>
      <c r="BY37" s="2"/>
      <c r="BZ37" s="13"/>
      <c r="CA37" s="130"/>
      <c r="CB37" s="79" t="str">
        <f t="shared" si="124"/>
        <v>I</v>
      </c>
      <c r="CC37" s="215">
        <f t="shared" si="125"/>
        <v>2014</v>
      </c>
      <c r="CD37" s="141">
        <f t="shared" si="126"/>
        <v>8</v>
      </c>
      <c r="CE37" s="280">
        <f t="shared" ca="1" si="70"/>
        <v>0</v>
      </c>
      <c r="CF37" s="280">
        <f t="shared" ca="1" si="71"/>
        <v>0</v>
      </c>
      <c r="CG37" s="280">
        <f t="shared" ca="1" si="72"/>
        <v>8</v>
      </c>
      <c r="CH37" s="280">
        <f t="shared" ca="1" si="71"/>
        <v>0</v>
      </c>
      <c r="CI37" s="280">
        <f t="shared" ca="1" si="73"/>
        <v>0</v>
      </c>
      <c r="CJ37" s="280">
        <f t="shared" ca="1" si="74"/>
        <v>0</v>
      </c>
      <c r="CK37" s="280">
        <f t="shared" ca="1" si="74"/>
        <v>40083</v>
      </c>
      <c r="CL37" s="280">
        <f t="shared" ca="1" si="75"/>
        <v>5594</v>
      </c>
      <c r="CM37" s="280">
        <f t="shared" ca="1" si="76"/>
        <v>0</v>
      </c>
      <c r="CN37" s="280">
        <f t="shared" ca="1" si="77"/>
        <v>1719</v>
      </c>
      <c r="CO37" s="280">
        <f t="shared" ca="1" si="78"/>
        <v>0</v>
      </c>
      <c r="CP37" s="280">
        <f t="shared" ca="1" si="79"/>
        <v>0</v>
      </c>
      <c r="CQ37" s="280">
        <f t="shared" ca="1" si="134"/>
        <v>0</v>
      </c>
      <c r="CR37" s="273">
        <f t="shared" ca="1" si="134"/>
        <v>0</v>
      </c>
      <c r="CS37" s="280">
        <f t="shared" ca="1" si="80"/>
        <v>1935</v>
      </c>
      <c r="CT37" s="280">
        <f t="shared" ca="1" si="49"/>
        <v>5316</v>
      </c>
      <c r="CU37" s="280">
        <f t="shared" ca="1" si="50"/>
        <v>3080</v>
      </c>
      <c r="CV37" s="280">
        <f t="shared" ca="1" si="51"/>
        <v>1118</v>
      </c>
      <c r="CW37" s="280">
        <f t="shared" ca="1" si="81"/>
        <v>2444</v>
      </c>
      <c r="CX37" s="280">
        <f t="shared" ca="1" si="52"/>
        <v>0</v>
      </c>
      <c r="CY37" s="280">
        <f t="shared" ca="1" si="53"/>
        <v>10416</v>
      </c>
      <c r="CZ37" s="280">
        <f t="shared" ca="1" si="54"/>
        <v>0</v>
      </c>
      <c r="DA37" s="280">
        <f t="shared" ca="1" si="55"/>
        <v>28570</v>
      </c>
      <c r="DB37" s="280">
        <f t="shared" ca="1" si="56"/>
        <v>0</v>
      </c>
      <c r="DC37" s="280">
        <f t="shared" ca="1" si="57"/>
        <v>1134</v>
      </c>
      <c r="DD37" s="280">
        <f t="shared" ca="1" si="58"/>
        <v>10233</v>
      </c>
      <c r="DE37" s="280">
        <f t="shared" ca="1" si="59"/>
        <v>0</v>
      </c>
      <c r="DF37" s="280">
        <f t="shared" ca="1" si="60"/>
        <v>0</v>
      </c>
      <c r="DG37" s="280">
        <f t="shared" ca="1" si="82"/>
        <v>0</v>
      </c>
      <c r="DH37" s="280">
        <f t="shared" ca="1" si="83"/>
        <v>0</v>
      </c>
      <c r="DI37" s="280">
        <f t="shared" ca="1" si="84"/>
        <v>0</v>
      </c>
      <c r="DJ37" s="210">
        <f t="shared" ca="1" si="85"/>
        <v>17692</v>
      </c>
      <c r="DK37" s="210">
        <f t="shared" ca="1" si="86"/>
        <v>64246</v>
      </c>
      <c r="DL37" s="210">
        <f t="shared" ca="1" si="87"/>
        <v>47404</v>
      </c>
      <c r="DM37" s="461">
        <f t="shared" ca="1" si="88"/>
        <v>111650</v>
      </c>
      <c r="DN37" s="463">
        <f t="shared" ca="1" si="89"/>
        <v>111889</v>
      </c>
      <c r="DO37" s="465">
        <f t="shared" ca="1" si="90"/>
        <v>239</v>
      </c>
      <c r="DP37" s="216">
        <f t="shared" ca="1" si="98"/>
        <v>2.1406180026869682E-3</v>
      </c>
      <c r="DR37" s="463"/>
      <c r="DS37" s="37"/>
    </row>
    <row r="38" spans="1:123">
      <c r="A38" s="87">
        <f t="shared" si="91"/>
        <v>2042</v>
      </c>
      <c r="B38" s="22">
        <f t="shared" ref="B38:M38" si="174">B78+B118</f>
        <v>0</v>
      </c>
      <c r="C38" s="22">
        <f t="shared" si="174"/>
        <v>0</v>
      </c>
      <c r="D38" s="22">
        <f t="shared" si="174"/>
        <v>0</v>
      </c>
      <c r="E38" s="22">
        <f t="shared" si="174"/>
        <v>0</v>
      </c>
      <c r="F38" s="22">
        <f t="shared" si="174"/>
        <v>0</v>
      </c>
      <c r="G38" s="22">
        <f t="shared" si="174"/>
        <v>0</v>
      </c>
      <c r="H38" s="22">
        <f t="shared" si="174"/>
        <v>0</v>
      </c>
      <c r="I38" s="22">
        <f t="shared" si="174"/>
        <v>0</v>
      </c>
      <c r="J38" s="22">
        <f t="shared" si="174"/>
        <v>0</v>
      </c>
      <c r="K38" s="22">
        <f t="shared" si="174"/>
        <v>0</v>
      </c>
      <c r="L38" s="22">
        <f t="shared" si="174"/>
        <v>0</v>
      </c>
      <c r="M38" s="22">
        <f t="shared" si="174"/>
        <v>0</v>
      </c>
      <c r="N38" s="93">
        <f t="shared" si="147"/>
        <v>0</v>
      </c>
      <c r="O38" s="142"/>
      <c r="P38" s="91">
        <f t="shared" si="41"/>
        <v>2042</v>
      </c>
      <c r="Q38" s="22">
        <f t="shared" ref="Q38:AB38" si="175">Q78+Q118</f>
        <v>0</v>
      </c>
      <c r="R38" s="22">
        <f t="shared" si="175"/>
        <v>0</v>
      </c>
      <c r="S38" s="22">
        <f t="shared" si="175"/>
        <v>0</v>
      </c>
      <c r="T38" s="22">
        <f t="shared" si="175"/>
        <v>0</v>
      </c>
      <c r="U38" s="22">
        <f t="shared" si="175"/>
        <v>0</v>
      </c>
      <c r="V38" s="22">
        <f t="shared" si="175"/>
        <v>0</v>
      </c>
      <c r="W38" s="22">
        <f t="shared" si="175"/>
        <v>0</v>
      </c>
      <c r="X38" s="22">
        <f t="shared" si="175"/>
        <v>0</v>
      </c>
      <c r="Y38" s="22">
        <f t="shared" si="175"/>
        <v>0</v>
      </c>
      <c r="Z38" s="22">
        <f t="shared" si="175"/>
        <v>0</v>
      </c>
      <c r="AA38" s="22">
        <f t="shared" si="175"/>
        <v>0</v>
      </c>
      <c r="AB38" s="22">
        <f t="shared" si="175"/>
        <v>0</v>
      </c>
      <c r="AC38" s="13">
        <f t="shared" si="149"/>
        <v>0</v>
      </c>
      <c r="AD38" s="13"/>
      <c r="AI38" s="79" t="str">
        <f t="shared" si="121"/>
        <v>Y</v>
      </c>
      <c r="AJ38" s="1">
        <f t="shared" si="158"/>
        <v>2014</v>
      </c>
      <c r="AK38" s="105">
        <v>9</v>
      </c>
      <c r="AL38" s="106">
        <f t="shared" ca="1" si="169"/>
        <v>0</v>
      </c>
      <c r="AM38" s="106">
        <f t="shared" ca="1" si="169"/>
        <v>0</v>
      </c>
      <c r="AN38" s="106">
        <f t="shared" ca="1" si="169"/>
        <v>8</v>
      </c>
      <c r="AO38" s="106">
        <f t="shared" ca="1" si="169"/>
        <v>0</v>
      </c>
      <c r="AP38" s="106">
        <f t="shared" ca="1" si="169"/>
        <v>0</v>
      </c>
      <c r="AQ38" s="106">
        <f t="shared" ca="1" si="169"/>
        <v>0</v>
      </c>
      <c r="AR38" s="106">
        <f t="shared" ca="1" si="169"/>
        <v>40083</v>
      </c>
      <c r="AS38" s="106">
        <f t="shared" ca="1" si="169"/>
        <v>5594</v>
      </c>
      <c r="AT38" s="106">
        <f t="shared" ca="1" si="169"/>
        <v>0</v>
      </c>
      <c r="AU38" s="106">
        <f t="shared" ca="1" si="169"/>
        <v>1719</v>
      </c>
      <c r="AV38" s="106">
        <f t="shared" ca="1" si="170"/>
        <v>0</v>
      </c>
      <c r="AW38" s="106">
        <f t="shared" ca="1" si="170"/>
        <v>0</v>
      </c>
      <c r="AX38" s="575">
        <f t="shared" ca="1" si="170"/>
        <v>0</v>
      </c>
      <c r="AY38" s="2">
        <f t="shared" ca="1" si="170"/>
        <v>0</v>
      </c>
      <c r="AZ38" s="545">
        <f t="shared" ca="1" si="170"/>
        <v>1935</v>
      </c>
      <c r="BA38" s="106">
        <f t="shared" ca="1" si="170"/>
        <v>5316</v>
      </c>
      <c r="BB38" s="106">
        <f t="shared" ca="1" si="170"/>
        <v>3080</v>
      </c>
      <c r="BC38" s="106">
        <f t="shared" ca="1" si="170"/>
        <v>1118</v>
      </c>
      <c r="BD38" s="106">
        <f t="shared" ca="1" si="170"/>
        <v>2181</v>
      </c>
      <c r="BE38" s="106">
        <f t="shared" ca="1" si="170"/>
        <v>0</v>
      </c>
      <c r="BF38" s="106">
        <f t="shared" ca="1" si="171"/>
        <v>10416</v>
      </c>
      <c r="BG38" s="106">
        <f t="shared" ca="1" si="171"/>
        <v>0</v>
      </c>
      <c r="BH38" s="106">
        <f t="shared" ca="1" si="171"/>
        <v>28570</v>
      </c>
      <c r="BI38" s="106">
        <f t="shared" ca="1" si="171"/>
        <v>0</v>
      </c>
      <c r="BJ38" s="106">
        <f t="shared" ca="1" si="171"/>
        <v>1134</v>
      </c>
      <c r="BK38" s="106">
        <f t="shared" ca="1" si="171"/>
        <v>10233</v>
      </c>
      <c r="BL38" s="106">
        <f t="shared" ca="1" si="171"/>
        <v>0</v>
      </c>
      <c r="BM38" s="190">
        <f t="shared" ca="1" si="171"/>
        <v>0</v>
      </c>
      <c r="BN38" s="190">
        <f t="shared" ca="1" si="171"/>
        <v>0</v>
      </c>
      <c r="BO38" s="190">
        <f t="shared" ca="1" si="171"/>
        <v>0</v>
      </c>
      <c r="BP38" s="190">
        <f t="shared" ca="1" si="171"/>
        <v>0</v>
      </c>
      <c r="BQ38" s="190">
        <f t="shared" ca="1" si="171"/>
        <v>17429</v>
      </c>
      <c r="BR38" s="190">
        <f t="shared" ca="1" si="171"/>
        <v>63983</v>
      </c>
      <c r="BS38" s="190">
        <f t="shared" ca="1" si="171"/>
        <v>47404</v>
      </c>
      <c r="BT38" s="190">
        <f t="shared" ca="1" si="171"/>
        <v>111387</v>
      </c>
      <c r="BU38" s="190">
        <f t="shared" ca="1" si="46"/>
        <v>98981</v>
      </c>
      <c r="BV38" s="163" t="str">
        <f t="shared" si="123"/>
        <v>J</v>
      </c>
      <c r="BW38" s="65">
        <f t="shared" ca="1" si="66"/>
        <v>111387</v>
      </c>
      <c r="BX38" s="634">
        <f t="shared" ca="1" si="67"/>
        <v>0</v>
      </c>
      <c r="BY38" s="2"/>
      <c r="BZ38" s="13"/>
      <c r="CA38" s="130"/>
      <c r="CB38" s="79" t="str">
        <f t="shared" si="124"/>
        <v>J</v>
      </c>
      <c r="CC38" s="215">
        <f t="shared" si="125"/>
        <v>2014</v>
      </c>
      <c r="CD38" s="141">
        <f t="shared" si="126"/>
        <v>9</v>
      </c>
      <c r="CE38" s="280">
        <f t="shared" ca="1" si="70"/>
        <v>0</v>
      </c>
      <c r="CF38" s="280">
        <f t="shared" ca="1" si="71"/>
        <v>0</v>
      </c>
      <c r="CG38" s="280">
        <f t="shared" ca="1" si="72"/>
        <v>8</v>
      </c>
      <c r="CH38" s="280">
        <f t="shared" ca="1" si="71"/>
        <v>0</v>
      </c>
      <c r="CI38" s="280">
        <f t="shared" ca="1" si="73"/>
        <v>0</v>
      </c>
      <c r="CJ38" s="280">
        <f t="shared" ca="1" si="74"/>
        <v>0</v>
      </c>
      <c r="CK38" s="280">
        <f t="shared" ca="1" si="74"/>
        <v>34191</v>
      </c>
      <c r="CL38" s="280">
        <f t="shared" ca="1" si="75"/>
        <v>4872</v>
      </c>
      <c r="CM38" s="280">
        <f t="shared" ca="1" si="76"/>
        <v>0</v>
      </c>
      <c r="CN38" s="280">
        <f t="shared" ca="1" si="77"/>
        <v>582</v>
      </c>
      <c r="CO38" s="280">
        <f t="shared" ca="1" si="78"/>
        <v>0</v>
      </c>
      <c r="CP38" s="280">
        <f t="shared" ca="1" si="79"/>
        <v>0</v>
      </c>
      <c r="CQ38" s="280">
        <f t="shared" ca="1" si="134"/>
        <v>0</v>
      </c>
      <c r="CR38" s="273">
        <f t="shared" ca="1" si="134"/>
        <v>0</v>
      </c>
      <c r="CS38" s="280">
        <f t="shared" ca="1" si="80"/>
        <v>1872</v>
      </c>
      <c r="CT38" s="280">
        <f t="shared" ca="1" si="49"/>
        <v>4365</v>
      </c>
      <c r="CU38" s="280">
        <f t="shared" ca="1" si="50"/>
        <v>2592</v>
      </c>
      <c r="CV38" s="280">
        <f t="shared" ca="1" si="51"/>
        <v>1054</v>
      </c>
      <c r="CW38" s="280">
        <f t="shared" ca="1" si="81"/>
        <v>2045</v>
      </c>
      <c r="CX38" s="280">
        <f t="shared" ca="1" si="52"/>
        <v>0</v>
      </c>
      <c r="CY38" s="280">
        <f t="shared" ca="1" si="53"/>
        <v>9720</v>
      </c>
      <c r="CZ38" s="280">
        <f t="shared" ca="1" si="54"/>
        <v>0</v>
      </c>
      <c r="DA38" s="280">
        <f t="shared" ca="1" si="55"/>
        <v>27216</v>
      </c>
      <c r="DB38" s="280">
        <f t="shared" ca="1" si="56"/>
        <v>0</v>
      </c>
      <c r="DC38" s="280">
        <f t="shared" ca="1" si="57"/>
        <v>946</v>
      </c>
      <c r="DD38" s="280">
        <f t="shared" ca="1" si="58"/>
        <v>9307</v>
      </c>
      <c r="DE38" s="280">
        <f t="shared" ca="1" si="59"/>
        <v>0</v>
      </c>
      <c r="DF38" s="280">
        <f t="shared" ca="1" si="60"/>
        <v>0</v>
      </c>
      <c r="DG38" s="280">
        <f t="shared" ca="1" si="82"/>
        <v>0</v>
      </c>
      <c r="DH38" s="280">
        <f t="shared" ca="1" si="83"/>
        <v>0</v>
      </c>
      <c r="DI38" s="280">
        <f t="shared" ca="1" si="84"/>
        <v>0</v>
      </c>
      <c r="DJ38" s="210">
        <f t="shared" ca="1" si="85"/>
        <v>15816</v>
      </c>
      <c r="DK38" s="210">
        <f t="shared" ca="1" si="86"/>
        <v>59117</v>
      </c>
      <c r="DL38" s="210">
        <f t="shared" ca="1" si="87"/>
        <v>39653</v>
      </c>
      <c r="DM38" s="461">
        <f t="shared" ca="1" si="88"/>
        <v>98770</v>
      </c>
      <c r="DN38" s="463">
        <f t="shared" ca="1" si="89"/>
        <v>98981</v>
      </c>
      <c r="DO38" s="465">
        <f t="shared" ca="1" si="90"/>
        <v>211</v>
      </c>
      <c r="DP38" s="216">
        <f t="shared" ca="1" si="98"/>
        <v>2.1362761972258783E-3</v>
      </c>
      <c r="DR38" s="463"/>
      <c r="DS38" s="37"/>
    </row>
    <row r="39" spans="1:123">
      <c r="A39" s="87">
        <f t="shared" si="91"/>
        <v>2043</v>
      </c>
      <c r="B39" s="22">
        <f t="shared" ref="B39:M39" si="176">B79+B119</f>
        <v>0</v>
      </c>
      <c r="C39" s="22">
        <f t="shared" si="176"/>
        <v>0</v>
      </c>
      <c r="D39" s="22">
        <f t="shared" si="176"/>
        <v>0</v>
      </c>
      <c r="E39" s="22">
        <f t="shared" si="176"/>
        <v>0</v>
      </c>
      <c r="F39" s="22">
        <f t="shared" si="176"/>
        <v>0</v>
      </c>
      <c r="G39" s="22">
        <f t="shared" si="176"/>
        <v>0</v>
      </c>
      <c r="H39" s="22">
        <f t="shared" si="176"/>
        <v>0</v>
      </c>
      <c r="I39" s="22">
        <f t="shared" si="176"/>
        <v>0</v>
      </c>
      <c r="J39" s="22">
        <f t="shared" si="176"/>
        <v>0</v>
      </c>
      <c r="K39" s="22">
        <f t="shared" si="176"/>
        <v>0</v>
      </c>
      <c r="L39" s="22">
        <f t="shared" si="176"/>
        <v>0</v>
      </c>
      <c r="M39" s="22">
        <f t="shared" si="176"/>
        <v>0</v>
      </c>
      <c r="N39" s="93">
        <f t="shared" si="147"/>
        <v>0</v>
      </c>
      <c r="O39" s="142"/>
      <c r="P39" s="91">
        <f t="shared" si="41"/>
        <v>2043</v>
      </c>
      <c r="Q39" s="22">
        <f t="shared" ref="Q39:AB39" si="177">Q79+Q119</f>
        <v>0</v>
      </c>
      <c r="R39" s="22">
        <f t="shared" si="177"/>
        <v>0</v>
      </c>
      <c r="S39" s="22">
        <f t="shared" si="177"/>
        <v>0</v>
      </c>
      <c r="T39" s="22">
        <f t="shared" si="177"/>
        <v>0</v>
      </c>
      <c r="U39" s="22">
        <f t="shared" si="177"/>
        <v>0</v>
      </c>
      <c r="V39" s="22">
        <f t="shared" si="177"/>
        <v>0</v>
      </c>
      <c r="W39" s="22">
        <f t="shared" si="177"/>
        <v>0</v>
      </c>
      <c r="X39" s="22">
        <f t="shared" si="177"/>
        <v>0</v>
      </c>
      <c r="Y39" s="22">
        <f t="shared" si="177"/>
        <v>0</v>
      </c>
      <c r="Z39" s="22">
        <f t="shared" si="177"/>
        <v>0</v>
      </c>
      <c r="AA39" s="22">
        <f t="shared" si="177"/>
        <v>0</v>
      </c>
      <c r="AB39" s="22">
        <f t="shared" si="177"/>
        <v>0</v>
      </c>
      <c r="AC39" s="13">
        <f t="shared" si="149"/>
        <v>0</v>
      </c>
      <c r="AD39" s="13"/>
      <c r="AI39" s="79" t="str">
        <f t="shared" si="121"/>
        <v>Z</v>
      </c>
      <c r="AJ39" s="1">
        <f t="shared" si="158"/>
        <v>2014</v>
      </c>
      <c r="AK39" s="105">
        <v>10</v>
      </c>
      <c r="AL39" s="106">
        <f t="shared" ca="1" si="169"/>
        <v>0</v>
      </c>
      <c r="AM39" s="106">
        <f t="shared" ca="1" si="169"/>
        <v>0</v>
      </c>
      <c r="AN39" s="106">
        <f t="shared" ca="1" si="169"/>
        <v>8</v>
      </c>
      <c r="AO39" s="106">
        <f t="shared" ca="1" si="169"/>
        <v>0</v>
      </c>
      <c r="AP39" s="106">
        <f t="shared" ca="1" si="169"/>
        <v>0</v>
      </c>
      <c r="AQ39" s="106">
        <f t="shared" ca="1" si="169"/>
        <v>0</v>
      </c>
      <c r="AR39" s="106">
        <f t="shared" ca="1" si="169"/>
        <v>34191</v>
      </c>
      <c r="AS39" s="106">
        <f t="shared" ca="1" si="169"/>
        <v>4872</v>
      </c>
      <c r="AT39" s="106">
        <f t="shared" ca="1" si="169"/>
        <v>0</v>
      </c>
      <c r="AU39" s="106">
        <f t="shared" ca="1" si="169"/>
        <v>582</v>
      </c>
      <c r="AV39" s="106">
        <f t="shared" ca="1" si="170"/>
        <v>0</v>
      </c>
      <c r="AW39" s="106">
        <f t="shared" ca="1" si="170"/>
        <v>0</v>
      </c>
      <c r="AX39" s="575">
        <f t="shared" ca="1" si="170"/>
        <v>0</v>
      </c>
      <c r="AY39" s="2">
        <f t="shared" ca="1" si="170"/>
        <v>0</v>
      </c>
      <c r="AZ39" s="545">
        <f t="shared" ca="1" si="170"/>
        <v>1935</v>
      </c>
      <c r="BA39" s="106">
        <f t="shared" ca="1" si="170"/>
        <v>4365</v>
      </c>
      <c r="BB39" s="106">
        <f t="shared" ca="1" si="170"/>
        <v>2592</v>
      </c>
      <c r="BC39" s="106">
        <f t="shared" ca="1" si="170"/>
        <v>1054</v>
      </c>
      <c r="BD39" s="106">
        <f t="shared" ca="1" si="170"/>
        <v>2444</v>
      </c>
      <c r="BE39" s="106">
        <f t="shared" ca="1" si="170"/>
        <v>0</v>
      </c>
      <c r="BF39" s="106">
        <f t="shared" ca="1" si="171"/>
        <v>9720</v>
      </c>
      <c r="BG39" s="106">
        <f t="shared" ca="1" si="171"/>
        <v>0</v>
      </c>
      <c r="BH39" s="106">
        <f t="shared" ca="1" si="171"/>
        <v>27216</v>
      </c>
      <c r="BI39" s="106">
        <f t="shared" ca="1" si="171"/>
        <v>0</v>
      </c>
      <c r="BJ39" s="106">
        <f t="shared" ca="1" si="171"/>
        <v>946</v>
      </c>
      <c r="BK39" s="106">
        <f t="shared" ca="1" si="171"/>
        <v>9307</v>
      </c>
      <c r="BL39" s="106">
        <f t="shared" ca="1" si="171"/>
        <v>0</v>
      </c>
      <c r="BM39" s="190">
        <f t="shared" ca="1" si="171"/>
        <v>0</v>
      </c>
      <c r="BN39" s="190">
        <f t="shared" ca="1" si="171"/>
        <v>0</v>
      </c>
      <c r="BO39" s="190">
        <f t="shared" ca="1" si="171"/>
        <v>0</v>
      </c>
      <c r="BP39" s="190">
        <f t="shared" ca="1" si="171"/>
        <v>0</v>
      </c>
      <c r="BQ39" s="190">
        <f t="shared" ca="1" si="171"/>
        <v>16278</v>
      </c>
      <c r="BR39" s="190">
        <f t="shared" ca="1" si="171"/>
        <v>59579</v>
      </c>
      <c r="BS39" s="190">
        <f t="shared" ca="1" si="171"/>
        <v>39653</v>
      </c>
      <c r="BT39" s="190">
        <f t="shared" ca="1" si="171"/>
        <v>99232</v>
      </c>
      <c r="BU39" s="190">
        <f t="shared" ca="1" si="46"/>
        <v>73027</v>
      </c>
      <c r="BV39" s="163" t="str">
        <f t="shared" si="123"/>
        <v>K</v>
      </c>
      <c r="BW39" s="65">
        <f t="shared" ca="1" si="66"/>
        <v>99232</v>
      </c>
      <c r="BX39" s="634">
        <f t="shared" ca="1" si="67"/>
        <v>0</v>
      </c>
      <c r="BY39" s="2"/>
      <c r="BZ39" s="13"/>
      <c r="CA39" s="130"/>
      <c r="CB39" s="79" t="str">
        <f t="shared" si="124"/>
        <v>K</v>
      </c>
      <c r="CC39" s="215">
        <f t="shared" si="125"/>
        <v>2014</v>
      </c>
      <c r="CD39" s="141">
        <f t="shared" si="126"/>
        <v>10</v>
      </c>
      <c r="CE39" s="280">
        <f t="shared" ca="1" si="70"/>
        <v>0</v>
      </c>
      <c r="CF39" s="280">
        <f t="shared" ca="1" si="71"/>
        <v>0</v>
      </c>
      <c r="CG39" s="280">
        <f t="shared" ca="1" si="72"/>
        <v>8</v>
      </c>
      <c r="CH39" s="280">
        <f t="shared" ca="1" si="71"/>
        <v>0</v>
      </c>
      <c r="CI39" s="280">
        <f t="shared" ca="1" si="73"/>
        <v>0</v>
      </c>
      <c r="CJ39" s="280">
        <f t="shared" ca="1" si="74"/>
        <v>0</v>
      </c>
      <c r="CK39" s="280">
        <f t="shared" ca="1" si="74"/>
        <v>20869</v>
      </c>
      <c r="CL39" s="280">
        <f t="shared" ca="1" si="75"/>
        <v>2238</v>
      </c>
      <c r="CM39" s="280">
        <f t="shared" ca="1" si="76"/>
        <v>0</v>
      </c>
      <c r="CN39" s="280">
        <f t="shared" ca="1" si="77"/>
        <v>258</v>
      </c>
      <c r="CO39" s="280">
        <f t="shared" ca="1" si="78"/>
        <v>0</v>
      </c>
      <c r="CP39" s="280">
        <f t="shared" ca="1" si="79"/>
        <v>0</v>
      </c>
      <c r="CQ39" s="280">
        <f t="shared" ca="1" si="134"/>
        <v>0</v>
      </c>
      <c r="CR39" s="273">
        <f t="shared" ca="1" si="134"/>
        <v>0</v>
      </c>
      <c r="CS39" s="280">
        <f t="shared" ca="1" si="80"/>
        <v>2128</v>
      </c>
      <c r="CT39" s="280">
        <f t="shared" ca="1" si="49"/>
        <v>3060</v>
      </c>
      <c r="CU39" s="280">
        <f t="shared" ca="1" si="50"/>
        <v>2259</v>
      </c>
      <c r="CV39" s="280">
        <f t="shared" ca="1" si="51"/>
        <v>706</v>
      </c>
      <c r="CW39" s="280">
        <f t="shared" ca="1" si="81"/>
        <v>1682</v>
      </c>
      <c r="CX39" s="280">
        <f t="shared" ca="1" si="52"/>
        <v>0</v>
      </c>
      <c r="CY39" s="280">
        <f t="shared" ca="1" si="53"/>
        <v>9672</v>
      </c>
      <c r="CZ39" s="280">
        <f t="shared" ca="1" si="54"/>
        <v>0</v>
      </c>
      <c r="DA39" s="280">
        <f t="shared" ca="1" si="55"/>
        <v>20981</v>
      </c>
      <c r="DB39" s="280">
        <f t="shared" ca="1" si="56"/>
        <v>0</v>
      </c>
      <c r="DC39" s="280">
        <f t="shared" ca="1" si="57"/>
        <v>811</v>
      </c>
      <c r="DD39" s="280">
        <f t="shared" ca="1" si="58"/>
        <v>8176</v>
      </c>
      <c r="DE39" s="280">
        <f t="shared" ca="1" si="59"/>
        <v>0</v>
      </c>
      <c r="DF39" s="280">
        <f t="shared" ca="1" si="60"/>
        <v>0</v>
      </c>
      <c r="DG39" s="280">
        <f t="shared" ca="1" si="82"/>
        <v>0</v>
      </c>
      <c r="DH39" s="280">
        <f t="shared" ca="1" si="83"/>
        <v>0</v>
      </c>
      <c r="DI39" s="280">
        <f t="shared" ca="1" si="84"/>
        <v>0</v>
      </c>
      <c r="DJ39" s="210">
        <f t="shared" ca="1" si="85"/>
        <v>14245</v>
      </c>
      <c r="DK39" s="210">
        <f t="shared" ca="1" si="86"/>
        <v>49475</v>
      </c>
      <c r="DL39" s="210">
        <f t="shared" ca="1" si="87"/>
        <v>23373</v>
      </c>
      <c r="DM39" s="461">
        <f t="shared" ca="1" si="88"/>
        <v>72848</v>
      </c>
      <c r="DN39" s="463">
        <f t="shared" ca="1" si="89"/>
        <v>73027</v>
      </c>
      <c r="DO39" s="465">
        <f t="shared" ca="1" si="90"/>
        <v>179</v>
      </c>
      <c r="DP39" s="216">
        <f t="shared" ca="1" si="98"/>
        <v>2.4571710959806719E-3</v>
      </c>
      <c r="DR39" s="463"/>
      <c r="DS39" s="37"/>
    </row>
    <row r="40" spans="1:123">
      <c r="A40" s="87">
        <f t="shared" si="91"/>
        <v>2044</v>
      </c>
      <c r="B40" s="22">
        <f t="shared" ref="B40:M40" si="178">B80+B120</f>
        <v>0</v>
      </c>
      <c r="C40" s="22">
        <f t="shared" si="178"/>
        <v>0</v>
      </c>
      <c r="D40" s="22">
        <f t="shared" si="178"/>
        <v>0</v>
      </c>
      <c r="E40" s="22">
        <f t="shared" si="178"/>
        <v>0</v>
      </c>
      <c r="F40" s="22">
        <f t="shared" si="178"/>
        <v>0</v>
      </c>
      <c r="G40" s="22">
        <f t="shared" si="178"/>
        <v>0</v>
      </c>
      <c r="H40" s="22">
        <f t="shared" si="178"/>
        <v>0</v>
      </c>
      <c r="I40" s="22">
        <f t="shared" si="178"/>
        <v>0</v>
      </c>
      <c r="J40" s="22">
        <f t="shared" si="178"/>
        <v>0</v>
      </c>
      <c r="K40" s="22">
        <f t="shared" si="178"/>
        <v>0</v>
      </c>
      <c r="L40" s="22">
        <f t="shared" si="178"/>
        <v>0</v>
      </c>
      <c r="M40" s="22">
        <f t="shared" si="178"/>
        <v>0</v>
      </c>
      <c r="N40" s="93">
        <f t="shared" si="147"/>
        <v>0</v>
      </c>
      <c r="O40" s="142"/>
      <c r="P40" s="91">
        <f t="shared" si="41"/>
        <v>2044</v>
      </c>
      <c r="Q40" s="22">
        <f t="shared" ref="Q40:AB40" si="179">Q80+Q120</f>
        <v>0</v>
      </c>
      <c r="R40" s="22">
        <f t="shared" si="179"/>
        <v>0</v>
      </c>
      <c r="S40" s="22">
        <f t="shared" si="179"/>
        <v>0</v>
      </c>
      <c r="T40" s="22">
        <f t="shared" si="179"/>
        <v>0</v>
      </c>
      <c r="U40" s="22">
        <f t="shared" si="179"/>
        <v>0</v>
      </c>
      <c r="V40" s="22">
        <f t="shared" si="179"/>
        <v>0</v>
      </c>
      <c r="W40" s="22">
        <f t="shared" si="179"/>
        <v>0</v>
      </c>
      <c r="X40" s="22">
        <f t="shared" si="179"/>
        <v>0</v>
      </c>
      <c r="Y40" s="22">
        <f t="shared" si="179"/>
        <v>0</v>
      </c>
      <c r="Z40" s="22">
        <f t="shared" si="179"/>
        <v>0</v>
      </c>
      <c r="AA40" s="22">
        <f t="shared" si="179"/>
        <v>0</v>
      </c>
      <c r="AB40" s="22">
        <f t="shared" si="179"/>
        <v>0</v>
      </c>
      <c r="AC40" s="13">
        <f t="shared" si="149"/>
        <v>0</v>
      </c>
      <c r="AI40" s="79" t="str">
        <f t="shared" si="121"/>
        <v>AA</v>
      </c>
      <c r="AJ40" s="1">
        <f t="shared" si="158"/>
        <v>2014</v>
      </c>
      <c r="AK40" s="105">
        <v>11</v>
      </c>
      <c r="AL40" s="106">
        <f t="shared" ca="1" si="169"/>
        <v>0</v>
      </c>
      <c r="AM40" s="106">
        <f t="shared" ca="1" si="169"/>
        <v>0</v>
      </c>
      <c r="AN40" s="106">
        <f t="shared" ca="1" si="169"/>
        <v>8</v>
      </c>
      <c r="AO40" s="106">
        <f t="shared" ca="1" si="169"/>
        <v>0</v>
      </c>
      <c r="AP40" s="106">
        <f t="shared" ca="1" si="169"/>
        <v>0</v>
      </c>
      <c r="AQ40" s="106">
        <f t="shared" ca="1" si="169"/>
        <v>0</v>
      </c>
      <c r="AR40" s="106">
        <f t="shared" ca="1" si="169"/>
        <v>20869</v>
      </c>
      <c r="AS40" s="106">
        <f t="shared" ca="1" si="169"/>
        <v>2238</v>
      </c>
      <c r="AT40" s="106">
        <f t="shared" ca="1" si="169"/>
        <v>0</v>
      </c>
      <c r="AU40" s="106">
        <f t="shared" ca="1" si="169"/>
        <v>258</v>
      </c>
      <c r="AV40" s="106">
        <f t="shared" ca="1" si="170"/>
        <v>0</v>
      </c>
      <c r="AW40" s="106">
        <f t="shared" ca="1" si="170"/>
        <v>0</v>
      </c>
      <c r="AX40" s="575">
        <f t="shared" ca="1" si="170"/>
        <v>0</v>
      </c>
      <c r="AY40" s="2">
        <f t="shared" ca="1" si="170"/>
        <v>0</v>
      </c>
      <c r="AZ40" s="545">
        <f t="shared" ca="1" si="170"/>
        <v>1872</v>
      </c>
      <c r="BA40" s="106">
        <f t="shared" ca="1" si="170"/>
        <v>3060</v>
      </c>
      <c r="BB40" s="106">
        <f t="shared" ca="1" si="170"/>
        <v>2259</v>
      </c>
      <c r="BC40" s="106">
        <f t="shared" ca="1" si="170"/>
        <v>706</v>
      </c>
      <c r="BD40" s="106">
        <f t="shared" ca="1" si="170"/>
        <v>2045</v>
      </c>
      <c r="BE40" s="106">
        <f t="shared" ca="1" si="170"/>
        <v>0</v>
      </c>
      <c r="BF40" s="106">
        <f t="shared" ca="1" si="171"/>
        <v>9672</v>
      </c>
      <c r="BG40" s="106">
        <f t="shared" ca="1" si="171"/>
        <v>0</v>
      </c>
      <c r="BH40" s="106">
        <f t="shared" ca="1" si="171"/>
        <v>20981</v>
      </c>
      <c r="BI40" s="106">
        <f t="shared" ca="1" si="171"/>
        <v>0</v>
      </c>
      <c r="BJ40" s="106">
        <f t="shared" ca="1" si="171"/>
        <v>811</v>
      </c>
      <c r="BK40" s="106">
        <f t="shared" ca="1" si="171"/>
        <v>8176</v>
      </c>
      <c r="BL40" s="106">
        <f t="shared" ca="1" si="171"/>
        <v>0</v>
      </c>
      <c r="BM40" s="190">
        <f t="shared" ca="1" si="171"/>
        <v>0</v>
      </c>
      <c r="BN40" s="190">
        <f t="shared" ca="1" si="171"/>
        <v>0</v>
      </c>
      <c r="BO40" s="190">
        <f t="shared" ca="1" si="171"/>
        <v>0</v>
      </c>
      <c r="BP40" s="190">
        <f t="shared" ca="1" si="171"/>
        <v>0</v>
      </c>
      <c r="BQ40" s="190">
        <f t="shared" ca="1" si="171"/>
        <v>14352</v>
      </c>
      <c r="BR40" s="190">
        <f t="shared" ca="1" si="171"/>
        <v>49582</v>
      </c>
      <c r="BS40" s="190">
        <f t="shared" ca="1" si="171"/>
        <v>23373</v>
      </c>
      <c r="BT40" s="190">
        <f t="shared" ca="1" si="171"/>
        <v>72955</v>
      </c>
      <c r="BU40" s="190">
        <f t="shared" ca="1" si="46"/>
        <v>43565</v>
      </c>
      <c r="BV40" s="163" t="str">
        <f t="shared" si="123"/>
        <v>L</v>
      </c>
      <c r="BW40" s="65">
        <f t="shared" ca="1" si="66"/>
        <v>72955</v>
      </c>
      <c r="BX40" s="634">
        <f t="shared" ca="1" si="67"/>
        <v>0</v>
      </c>
      <c r="BY40" s="2"/>
      <c r="BZ40" s="13"/>
      <c r="CA40" s="130"/>
      <c r="CB40" s="79" t="str">
        <f t="shared" si="124"/>
        <v>L</v>
      </c>
      <c r="CC40" s="215">
        <f t="shared" si="125"/>
        <v>2014</v>
      </c>
      <c r="CD40" s="141">
        <f t="shared" si="126"/>
        <v>11</v>
      </c>
      <c r="CE40" s="280">
        <f t="shared" ca="1" si="70"/>
        <v>0</v>
      </c>
      <c r="CF40" s="280">
        <f t="shared" ca="1" si="71"/>
        <v>0</v>
      </c>
      <c r="CG40" s="280">
        <f t="shared" ca="1" si="72"/>
        <v>8</v>
      </c>
      <c r="CH40" s="280">
        <f t="shared" ca="1" si="71"/>
        <v>0</v>
      </c>
      <c r="CI40" s="280">
        <f t="shared" ca="1" si="73"/>
        <v>0</v>
      </c>
      <c r="CJ40" s="280">
        <f t="shared" ca="1" si="74"/>
        <v>0</v>
      </c>
      <c r="CK40" s="280">
        <f t="shared" ca="1" si="74"/>
        <v>8959</v>
      </c>
      <c r="CL40" s="280">
        <f t="shared" ca="1" si="75"/>
        <v>758</v>
      </c>
      <c r="CM40" s="280">
        <f t="shared" ca="1" si="76"/>
        <v>0</v>
      </c>
      <c r="CN40" s="280">
        <f t="shared" ca="1" si="77"/>
        <v>166</v>
      </c>
      <c r="CO40" s="280">
        <f t="shared" ca="1" si="78"/>
        <v>0</v>
      </c>
      <c r="CP40" s="280">
        <f t="shared" ca="1" si="79"/>
        <v>0</v>
      </c>
      <c r="CQ40" s="280">
        <f t="shared" ca="1" si="134"/>
        <v>0</v>
      </c>
      <c r="CR40" s="273">
        <f t="shared" ca="1" si="134"/>
        <v>0</v>
      </c>
      <c r="CS40" s="280">
        <f t="shared" ca="1" si="80"/>
        <v>664</v>
      </c>
      <c r="CT40" s="280">
        <f t="shared" ca="1" si="49"/>
        <v>1559</v>
      </c>
      <c r="CU40" s="280">
        <f t="shared" ca="1" si="50"/>
        <v>2277</v>
      </c>
      <c r="CV40" s="280">
        <f t="shared" ca="1" si="51"/>
        <v>449</v>
      </c>
      <c r="CW40" s="280">
        <f t="shared" ca="1" si="81"/>
        <v>1613</v>
      </c>
      <c r="CX40" s="280">
        <f t="shared" ca="1" si="52"/>
        <v>0</v>
      </c>
      <c r="CY40" s="280">
        <f t="shared" ca="1" si="53"/>
        <v>9000</v>
      </c>
      <c r="CZ40" s="280">
        <f t="shared" ca="1" si="54"/>
        <v>0</v>
      </c>
      <c r="DA40" s="280">
        <f t="shared" ca="1" si="55"/>
        <v>10800</v>
      </c>
      <c r="DB40" s="280">
        <f t="shared" ca="1" si="56"/>
        <v>0</v>
      </c>
      <c r="DC40" s="280">
        <f t="shared" ca="1" si="57"/>
        <v>784</v>
      </c>
      <c r="DD40" s="280">
        <f t="shared" ca="1" si="58"/>
        <v>6396</v>
      </c>
      <c r="DE40" s="280">
        <f t="shared" ca="1" si="59"/>
        <v>0</v>
      </c>
      <c r="DF40" s="280">
        <f t="shared" ca="1" si="60"/>
        <v>0</v>
      </c>
      <c r="DG40" s="280">
        <f t="shared" ca="1" si="82"/>
        <v>0</v>
      </c>
      <c r="DH40" s="280">
        <f t="shared" ca="1" si="83"/>
        <v>0</v>
      </c>
      <c r="DI40" s="280">
        <f t="shared" ca="1" si="84"/>
        <v>0</v>
      </c>
      <c r="DJ40" s="210">
        <f t="shared" ca="1" si="85"/>
        <v>10950</v>
      </c>
      <c r="DK40" s="210">
        <f t="shared" ca="1" si="86"/>
        <v>33542</v>
      </c>
      <c r="DL40" s="210">
        <f t="shared" ca="1" si="87"/>
        <v>9891</v>
      </c>
      <c r="DM40" s="461">
        <f t="shared" ca="1" si="88"/>
        <v>43433</v>
      </c>
      <c r="DN40" s="463">
        <f t="shared" ca="1" si="89"/>
        <v>43565</v>
      </c>
      <c r="DO40" s="465">
        <f t="shared" ca="1" si="90"/>
        <v>132</v>
      </c>
      <c r="DP40" s="216">
        <f t="shared" ca="1" si="98"/>
        <v>3.039163769484033E-3</v>
      </c>
      <c r="DR40" s="463"/>
      <c r="DS40" s="37"/>
    </row>
    <row r="41" spans="1:123">
      <c r="A41" s="87">
        <f t="shared" si="91"/>
        <v>2045</v>
      </c>
      <c r="B41" s="22">
        <f t="shared" ref="B41:M41" si="180">B81+B121</f>
        <v>0</v>
      </c>
      <c r="C41" s="22">
        <f t="shared" si="180"/>
        <v>0</v>
      </c>
      <c r="D41" s="22">
        <f t="shared" si="180"/>
        <v>0</v>
      </c>
      <c r="E41" s="22">
        <f t="shared" si="180"/>
        <v>0</v>
      </c>
      <c r="F41" s="22">
        <f t="shared" si="180"/>
        <v>0</v>
      </c>
      <c r="G41" s="22">
        <f t="shared" si="180"/>
        <v>0</v>
      </c>
      <c r="H41" s="22">
        <f t="shared" si="180"/>
        <v>0</v>
      </c>
      <c r="I41" s="22">
        <f t="shared" si="180"/>
        <v>0</v>
      </c>
      <c r="J41" s="22">
        <f t="shared" si="180"/>
        <v>0</v>
      </c>
      <c r="K41" s="22">
        <f t="shared" si="180"/>
        <v>0</v>
      </c>
      <c r="L41" s="22">
        <f t="shared" si="180"/>
        <v>0</v>
      </c>
      <c r="M41" s="22">
        <f t="shared" si="180"/>
        <v>0</v>
      </c>
      <c r="N41" s="93">
        <f t="shared" si="147"/>
        <v>0</v>
      </c>
      <c r="O41" s="155"/>
      <c r="P41" s="91">
        <f t="shared" si="41"/>
        <v>2045</v>
      </c>
      <c r="Q41" s="22">
        <f t="shared" ref="Q41:AB41" si="181">Q81+Q121</f>
        <v>0</v>
      </c>
      <c r="R41" s="22">
        <f t="shared" si="181"/>
        <v>0</v>
      </c>
      <c r="S41" s="22">
        <f t="shared" si="181"/>
        <v>0</v>
      </c>
      <c r="T41" s="22">
        <f t="shared" si="181"/>
        <v>0</v>
      </c>
      <c r="U41" s="22">
        <f t="shared" si="181"/>
        <v>0</v>
      </c>
      <c r="V41" s="22">
        <f t="shared" si="181"/>
        <v>0</v>
      </c>
      <c r="W41" s="22">
        <f t="shared" si="181"/>
        <v>0</v>
      </c>
      <c r="X41" s="22">
        <f t="shared" si="181"/>
        <v>0</v>
      </c>
      <c r="Y41" s="22">
        <f t="shared" si="181"/>
        <v>0</v>
      </c>
      <c r="Z41" s="22">
        <f t="shared" si="181"/>
        <v>0</v>
      </c>
      <c r="AA41" s="22">
        <f t="shared" si="181"/>
        <v>0</v>
      </c>
      <c r="AB41" s="22">
        <f t="shared" si="181"/>
        <v>0</v>
      </c>
      <c r="AC41" s="13">
        <f t="shared" si="149"/>
        <v>0</v>
      </c>
      <c r="AD41" s="13"/>
      <c r="AI41" s="79" t="str">
        <f t="shared" si="121"/>
        <v>AB</v>
      </c>
      <c r="AJ41" s="16">
        <f t="shared" si="158"/>
        <v>2014</v>
      </c>
      <c r="AK41" s="116">
        <v>12</v>
      </c>
      <c r="AL41" s="183">
        <f t="shared" ca="1" si="169"/>
        <v>0</v>
      </c>
      <c r="AM41" s="183">
        <f t="shared" ca="1" si="169"/>
        <v>0</v>
      </c>
      <c r="AN41" s="183">
        <f t="shared" ca="1" si="169"/>
        <v>8</v>
      </c>
      <c r="AO41" s="183">
        <f t="shared" ca="1" si="169"/>
        <v>0</v>
      </c>
      <c r="AP41" s="183">
        <f t="shared" ca="1" si="169"/>
        <v>0</v>
      </c>
      <c r="AQ41" s="183">
        <f t="shared" ca="1" si="169"/>
        <v>0</v>
      </c>
      <c r="AR41" s="183">
        <f t="shared" ca="1" si="169"/>
        <v>8959</v>
      </c>
      <c r="AS41" s="183">
        <f t="shared" ca="1" si="169"/>
        <v>758</v>
      </c>
      <c r="AT41" s="183">
        <f t="shared" ca="1" si="169"/>
        <v>0</v>
      </c>
      <c r="AU41" s="183">
        <f t="shared" ca="1" si="169"/>
        <v>166</v>
      </c>
      <c r="AV41" s="183">
        <f t="shared" ca="1" si="170"/>
        <v>0</v>
      </c>
      <c r="AW41" s="183">
        <f t="shared" ca="1" si="170"/>
        <v>0</v>
      </c>
      <c r="AX41" s="459">
        <f t="shared" ca="1" si="170"/>
        <v>0</v>
      </c>
      <c r="AY41" s="16">
        <f t="shared" ca="1" si="170"/>
        <v>0</v>
      </c>
      <c r="AZ41" s="546">
        <f t="shared" ca="1" si="170"/>
        <v>2128</v>
      </c>
      <c r="BA41" s="183">
        <f t="shared" ca="1" si="170"/>
        <v>1559</v>
      </c>
      <c r="BB41" s="183">
        <f t="shared" ca="1" si="170"/>
        <v>2277</v>
      </c>
      <c r="BC41" s="183">
        <f t="shared" ca="1" si="170"/>
        <v>449</v>
      </c>
      <c r="BD41" s="183">
        <f t="shared" ca="1" si="170"/>
        <v>1682</v>
      </c>
      <c r="BE41" s="183">
        <f t="shared" ca="1" si="170"/>
        <v>0</v>
      </c>
      <c r="BF41" s="183">
        <f t="shared" ca="1" si="171"/>
        <v>9000</v>
      </c>
      <c r="BG41" s="183">
        <f t="shared" ca="1" si="171"/>
        <v>0</v>
      </c>
      <c r="BH41" s="183">
        <f t="shared" ca="1" si="171"/>
        <v>10800</v>
      </c>
      <c r="BI41" s="183">
        <f t="shared" ca="1" si="171"/>
        <v>0</v>
      </c>
      <c r="BJ41" s="183">
        <f t="shared" ca="1" si="171"/>
        <v>784</v>
      </c>
      <c r="BK41" s="183">
        <f t="shared" ca="1" si="171"/>
        <v>6396</v>
      </c>
      <c r="BL41" s="183">
        <f t="shared" ca="1" si="171"/>
        <v>0</v>
      </c>
      <c r="BM41" s="225">
        <f t="shared" ca="1" si="171"/>
        <v>0</v>
      </c>
      <c r="BN41" s="225">
        <f t="shared" ca="1" si="171"/>
        <v>0</v>
      </c>
      <c r="BO41" s="225">
        <f t="shared" ca="1" si="171"/>
        <v>0</v>
      </c>
      <c r="BP41" s="225">
        <f t="shared" ca="1" si="171"/>
        <v>0</v>
      </c>
      <c r="BQ41" s="225">
        <f t="shared" ca="1" si="171"/>
        <v>12483</v>
      </c>
      <c r="BR41" s="225">
        <f t="shared" ca="1" si="171"/>
        <v>35075</v>
      </c>
      <c r="BS41" s="225">
        <f t="shared" ca="1" si="171"/>
        <v>9891</v>
      </c>
      <c r="BT41" s="225">
        <f t="shared" ca="1" si="171"/>
        <v>44966</v>
      </c>
      <c r="BU41" s="225">
        <f t="shared" ca="1" si="46"/>
        <v>60943</v>
      </c>
      <c r="BV41" s="184" t="str">
        <f t="shared" si="123"/>
        <v>M</v>
      </c>
      <c r="BW41" s="193">
        <f t="shared" ca="1" si="66"/>
        <v>44966</v>
      </c>
      <c r="BX41" s="635">
        <f t="shared" ca="1" si="67"/>
        <v>0</v>
      </c>
      <c r="BY41" s="16"/>
      <c r="BZ41" s="13"/>
      <c r="CA41" s="130"/>
      <c r="CB41" s="383" t="str">
        <f t="shared" si="124"/>
        <v>M</v>
      </c>
      <c r="CC41" s="384">
        <f t="shared" si="125"/>
        <v>2014</v>
      </c>
      <c r="CD41" s="385">
        <f t="shared" si="126"/>
        <v>12</v>
      </c>
      <c r="CE41" s="378">
        <f t="shared" ca="1" si="70"/>
        <v>0</v>
      </c>
      <c r="CF41" s="378">
        <f t="shared" ca="1" si="71"/>
        <v>0</v>
      </c>
      <c r="CG41" s="378">
        <f t="shared" ca="1" si="72"/>
        <v>8</v>
      </c>
      <c r="CH41" s="378">
        <f t="shared" ca="1" si="71"/>
        <v>0</v>
      </c>
      <c r="CI41" s="378">
        <f t="shared" ca="1" si="73"/>
        <v>0</v>
      </c>
      <c r="CJ41" s="378">
        <f t="shared" ca="1" si="74"/>
        <v>0</v>
      </c>
      <c r="CK41" s="378">
        <f t="shared" ca="1" si="74"/>
        <v>9257</v>
      </c>
      <c r="CL41" s="378">
        <f t="shared" ca="1" si="75"/>
        <v>783</v>
      </c>
      <c r="CM41" s="378">
        <f t="shared" ca="1" si="76"/>
        <v>3839</v>
      </c>
      <c r="CN41" s="378">
        <f t="shared" ca="1" si="77"/>
        <v>172</v>
      </c>
      <c r="CO41" s="378">
        <f t="shared" ca="1" si="78"/>
        <v>0</v>
      </c>
      <c r="CP41" s="378">
        <f t="shared" ca="1" si="79"/>
        <v>0</v>
      </c>
      <c r="CQ41" s="378">
        <f t="shared" ca="1" si="134"/>
        <v>0</v>
      </c>
      <c r="CR41" s="409">
        <f t="shared" ca="1" si="134"/>
        <v>0</v>
      </c>
      <c r="CS41" s="378">
        <f t="shared" ca="1" si="80"/>
        <v>1218</v>
      </c>
      <c r="CT41" s="378">
        <f t="shared" ca="1" si="49"/>
        <v>3544</v>
      </c>
      <c r="CU41" s="378">
        <f t="shared" ca="1" si="50"/>
        <v>2394</v>
      </c>
      <c r="CV41" s="378">
        <f t="shared" ca="1" si="51"/>
        <v>702</v>
      </c>
      <c r="CW41" s="378">
        <f t="shared" ca="1" si="81"/>
        <v>1949</v>
      </c>
      <c r="CX41" s="378">
        <f t="shared" ca="1" si="52"/>
        <v>0</v>
      </c>
      <c r="CY41" s="378">
        <f t="shared" ca="1" si="53"/>
        <v>9300</v>
      </c>
      <c r="CZ41" s="378">
        <f t="shared" ca="1" si="54"/>
        <v>0</v>
      </c>
      <c r="DA41" s="378">
        <f t="shared" ca="1" si="55"/>
        <v>19195</v>
      </c>
      <c r="DB41" s="378">
        <f t="shared" ca="1" si="56"/>
        <v>0</v>
      </c>
      <c r="DC41" s="378">
        <f t="shared" ca="1" si="57"/>
        <v>978</v>
      </c>
      <c r="DD41" s="378">
        <f t="shared" ca="1" si="58"/>
        <v>7439</v>
      </c>
      <c r="DE41" s="378">
        <f t="shared" ca="1" si="59"/>
        <v>0</v>
      </c>
      <c r="DF41" s="378">
        <f t="shared" ca="1" si="60"/>
        <v>0</v>
      </c>
      <c r="DG41" s="378">
        <f t="shared" ca="1" si="82"/>
        <v>0</v>
      </c>
      <c r="DH41" s="378">
        <f t="shared" ca="1" si="83"/>
        <v>0</v>
      </c>
      <c r="DI41" s="378">
        <f t="shared" ca="1" si="84"/>
        <v>0</v>
      </c>
      <c r="DJ41" s="387">
        <f t="shared" ca="1" si="85"/>
        <v>13000</v>
      </c>
      <c r="DK41" s="387">
        <f t="shared" ca="1" si="86"/>
        <v>46719</v>
      </c>
      <c r="DL41" s="387">
        <f t="shared" ca="1" si="87"/>
        <v>14059</v>
      </c>
      <c r="DM41" s="462">
        <f t="shared" ca="1" si="88"/>
        <v>60778</v>
      </c>
      <c r="DN41" s="466">
        <f t="shared" ca="1" si="89"/>
        <v>60943</v>
      </c>
      <c r="DO41" s="467">
        <f t="shared" ca="1" si="90"/>
        <v>165</v>
      </c>
      <c r="DP41" s="388">
        <f t="shared" ca="1" si="98"/>
        <v>2.7147981177399719E-3</v>
      </c>
      <c r="DR41" s="463"/>
      <c r="DS41" s="37"/>
    </row>
    <row r="42" spans="1:123">
      <c r="AD42" s="13"/>
      <c r="AI42" s="79" t="str">
        <f t="shared" si="121"/>
        <v>Q</v>
      </c>
      <c r="AJ42" s="1">
        <f>1+AJ30</f>
        <v>2015</v>
      </c>
      <c r="AK42" s="105">
        <v>1</v>
      </c>
      <c r="AL42" s="106">
        <f t="shared" ca="1" si="169"/>
        <v>0</v>
      </c>
      <c r="AM42" s="106">
        <f t="shared" ca="1" si="169"/>
        <v>0</v>
      </c>
      <c r="AN42" s="106">
        <f t="shared" ca="1" si="169"/>
        <v>8</v>
      </c>
      <c r="AO42" s="106">
        <f t="shared" ca="1" si="169"/>
        <v>0</v>
      </c>
      <c r="AP42" s="106">
        <f t="shared" ca="1" si="169"/>
        <v>0</v>
      </c>
      <c r="AQ42" s="106">
        <f t="shared" ca="1" si="169"/>
        <v>0</v>
      </c>
      <c r="AR42" s="106">
        <f t="shared" ca="1" si="169"/>
        <v>9257</v>
      </c>
      <c r="AS42" s="106">
        <f t="shared" ca="1" si="169"/>
        <v>783</v>
      </c>
      <c r="AT42" s="106">
        <f t="shared" ca="1" si="169"/>
        <v>3839</v>
      </c>
      <c r="AU42" s="106">
        <f t="shared" ca="1" si="169"/>
        <v>172</v>
      </c>
      <c r="AV42" s="106">
        <f t="shared" ca="1" si="170"/>
        <v>0</v>
      </c>
      <c r="AW42" s="106">
        <f t="shared" ca="1" si="170"/>
        <v>0</v>
      </c>
      <c r="AX42" s="575">
        <f t="shared" ca="1" si="170"/>
        <v>0</v>
      </c>
      <c r="AY42" s="2">
        <f t="shared" ca="1" si="170"/>
        <v>0</v>
      </c>
      <c r="AZ42" s="545">
        <f t="shared" ca="1" si="170"/>
        <v>664</v>
      </c>
      <c r="BA42" s="106">
        <f t="shared" ca="1" si="170"/>
        <v>3544</v>
      </c>
      <c r="BB42" s="106">
        <f t="shared" ca="1" si="170"/>
        <v>2394</v>
      </c>
      <c r="BC42" s="106">
        <f t="shared" ca="1" si="170"/>
        <v>702</v>
      </c>
      <c r="BD42" s="106">
        <f t="shared" ca="1" si="170"/>
        <v>1613</v>
      </c>
      <c r="BE42" s="106">
        <f t="shared" ca="1" si="170"/>
        <v>0</v>
      </c>
      <c r="BF42" s="106">
        <f t="shared" ca="1" si="171"/>
        <v>9300</v>
      </c>
      <c r="BG42" s="106">
        <f t="shared" ca="1" si="171"/>
        <v>0</v>
      </c>
      <c r="BH42" s="106">
        <f t="shared" ca="1" si="171"/>
        <v>19195</v>
      </c>
      <c r="BI42" s="106">
        <f t="shared" ca="1" si="171"/>
        <v>0</v>
      </c>
      <c r="BJ42" s="106">
        <f t="shared" ca="1" si="171"/>
        <v>978</v>
      </c>
      <c r="BK42" s="106">
        <f t="shared" ca="1" si="171"/>
        <v>7439</v>
      </c>
      <c r="BL42" s="106">
        <f t="shared" ca="1" si="171"/>
        <v>0</v>
      </c>
      <c r="BM42" s="190">
        <f t="shared" ca="1" si="171"/>
        <v>0</v>
      </c>
      <c r="BN42" s="190">
        <f t="shared" ca="1" si="171"/>
        <v>0</v>
      </c>
      <c r="BO42" s="190">
        <f t="shared" ca="1" si="171"/>
        <v>0</v>
      </c>
      <c r="BP42" s="190">
        <f t="shared" ca="1" si="171"/>
        <v>0</v>
      </c>
      <c r="BQ42" s="190">
        <f t="shared" ca="1" si="171"/>
        <v>12110</v>
      </c>
      <c r="BR42" s="190">
        <f t="shared" ca="1" si="171"/>
        <v>45829</v>
      </c>
      <c r="BS42" s="190">
        <f t="shared" ca="1" si="171"/>
        <v>14059</v>
      </c>
      <c r="BT42" s="190">
        <f t="shared" ca="1" si="171"/>
        <v>59888</v>
      </c>
      <c r="BU42" s="190">
        <f t="shared" ca="1" si="46"/>
        <v>66500</v>
      </c>
      <c r="BV42" s="163" t="str">
        <f t="shared" si="123"/>
        <v>B</v>
      </c>
      <c r="BW42" s="65">
        <f t="shared" ca="1" si="66"/>
        <v>59888</v>
      </c>
      <c r="BX42" s="634">
        <f t="shared" ca="1" si="67"/>
        <v>0</v>
      </c>
      <c r="BY42" s="2"/>
      <c r="BZ42" s="13"/>
      <c r="CA42" s="130"/>
      <c r="CB42" s="79" t="str">
        <f t="shared" si="124"/>
        <v>B</v>
      </c>
      <c r="CC42" s="215">
        <f t="shared" si="125"/>
        <v>2015</v>
      </c>
      <c r="CD42" s="141">
        <f t="shared" si="126"/>
        <v>1</v>
      </c>
      <c r="CE42" s="280">
        <f t="shared" ca="1" si="70"/>
        <v>0</v>
      </c>
      <c r="CF42" s="280">
        <f t="shared" ca="1" si="71"/>
        <v>0</v>
      </c>
      <c r="CG42" s="280">
        <f t="shared" ca="1" si="72"/>
        <v>8</v>
      </c>
      <c r="CH42" s="280">
        <f t="shared" ca="1" si="71"/>
        <v>0</v>
      </c>
      <c r="CI42" s="280">
        <f t="shared" ca="1" si="73"/>
        <v>0</v>
      </c>
      <c r="CJ42" s="280">
        <f t="shared" ca="1" si="74"/>
        <v>0</v>
      </c>
      <c r="CK42" s="280">
        <f t="shared" ca="1" si="74"/>
        <v>5290</v>
      </c>
      <c r="CL42" s="280">
        <f t="shared" ca="1" si="75"/>
        <v>449</v>
      </c>
      <c r="CM42" s="280">
        <f t="shared" ca="1" si="76"/>
        <v>6910</v>
      </c>
      <c r="CN42" s="280">
        <f t="shared" ca="1" si="77"/>
        <v>258</v>
      </c>
      <c r="CO42" s="280">
        <f t="shared" ca="1" si="78"/>
        <v>0</v>
      </c>
      <c r="CP42" s="280">
        <f t="shared" ca="1" si="79"/>
        <v>0</v>
      </c>
      <c r="CQ42" s="280">
        <f t="shared" ca="1" si="134"/>
        <v>0</v>
      </c>
      <c r="CR42" s="273">
        <f t="shared" ca="1" si="134"/>
        <v>0</v>
      </c>
      <c r="CS42" s="280">
        <f t="shared" ca="1" si="80"/>
        <v>709</v>
      </c>
      <c r="CT42" s="280">
        <f t="shared" ca="1" si="49"/>
        <v>4027</v>
      </c>
      <c r="CU42" s="280">
        <f t="shared" ca="1" si="50"/>
        <v>2394</v>
      </c>
      <c r="CV42" s="280">
        <f t="shared" ca="1" si="51"/>
        <v>469</v>
      </c>
      <c r="CW42" s="280">
        <f t="shared" ca="1" si="81"/>
        <v>1934</v>
      </c>
      <c r="CX42" s="280">
        <f t="shared" ca="1" si="52"/>
        <v>0</v>
      </c>
      <c r="CY42" s="280">
        <f t="shared" ca="1" si="53"/>
        <v>9300</v>
      </c>
      <c r="CZ42" s="280">
        <f t="shared" ca="1" si="54"/>
        <v>0</v>
      </c>
      <c r="DA42" s="280">
        <f t="shared" ca="1" si="55"/>
        <v>24998</v>
      </c>
      <c r="DB42" s="280">
        <f t="shared" ca="1" si="56"/>
        <v>0</v>
      </c>
      <c r="DC42" s="280">
        <f t="shared" ca="1" si="57"/>
        <v>1019</v>
      </c>
      <c r="DD42" s="280">
        <f t="shared" ca="1" si="58"/>
        <v>8577</v>
      </c>
      <c r="DE42" s="280">
        <f t="shared" ca="1" si="59"/>
        <v>0</v>
      </c>
      <c r="DF42" s="280">
        <f t="shared" ca="1" si="60"/>
        <v>0</v>
      </c>
      <c r="DG42" s="280">
        <f t="shared" ca="1" si="82"/>
        <v>0</v>
      </c>
      <c r="DH42" s="280">
        <f t="shared" ca="1" si="83"/>
        <v>0</v>
      </c>
      <c r="DI42" s="280">
        <f t="shared" ca="1" si="84"/>
        <v>0</v>
      </c>
      <c r="DJ42" s="210">
        <f t="shared" ca="1" si="85"/>
        <v>13614</v>
      </c>
      <c r="DK42" s="210">
        <f t="shared" ca="1" si="86"/>
        <v>53427</v>
      </c>
      <c r="DL42" s="210">
        <f t="shared" ca="1" si="87"/>
        <v>12915</v>
      </c>
      <c r="DM42" s="461">
        <f t="shared" ca="1" si="88"/>
        <v>66342</v>
      </c>
      <c r="DN42" s="463">
        <f t="shared" ca="1" si="89"/>
        <v>66500</v>
      </c>
      <c r="DO42" s="465">
        <f t="shared" ca="1" si="90"/>
        <v>158</v>
      </c>
      <c r="DP42" s="216">
        <f t="shared" ca="1" si="98"/>
        <v>2.3815983841307168E-3</v>
      </c>
      <c r="DR42" s="463"/>
      <c r="DS42" s="37"/>
    </row>
    <row r="43" spans="1:123">
      <c r="AF43" s="78"/>
      <c r="AG43" s="78"/>
      <c r="AH43" s="78"/>
      <c r="AI43" s="79" t="str">
        <f t="shared" si="121"/>
        <v>R</v>
      </c>
      <c r="AJ43" s="1">
        <f t="shared" ref="AJ43:AJ53" si="182">AJ42</f>
        <v>2015</v>
      </c>
      <c r="AK43" s="105">
        <v>2</v>
      </c>
      <c r="AL43" s="106">
        <f t="shared" ca="1" si="169"/>
        <v>0</v>
      </c>
      <c r="AM43" s="106">
        <f t="shared" ca="1" si="169"/>
        <v>0</v>
      </c>
      <c r="AN43" s="106">
        <f t="shared" ca="1" si="169"/>
        <v>8</v>
      </c>
      <c r="AO43" s="106">
        <f t="shared" ca="1" si="169"/>
        <v>0</v>
      </c>
      <c r="AP43" s="106">
        <f t="shared" ca="1" si="169"/>
        <v>0</v>
      </c>
      <c r="AQ43" s="106">
        <f t="shared" ca="1" si="169"/>
        <v>0</v>
      </c>
      <c r="AR43" s="106">
        <f t="shared" ca="1" si="169"/>
        <v>5290</v>
      </c>
      <c r="AS43" s="106">
        <f t="shared" ca="1" si="169"/>
        <v>449</v>
      </c>
      <c r="AT43" s="106">
        <f t="shared" ca="1" si="169"/>
        <v>6910</v>
      </c>
      <c r="AU43" s="106">
        <f t="shared" ca="1" si="169"/>
        <v>258</v>
      </c>
      <c r="AV43" s="106">
        <f t="shared" ca="1" si="170"/>
        <v>0</v>
      </c>
      <c r="AW43" s="106">
        <f t="shared" ca="1" si="170"/>
        <v>0</v>
      </c>
      <c r="AX43" s="575">
        <f t="shared" ca="1" si="170"/>
        <v>0</v>
      </c>
      <c r="AY43" s="2">
        <f t="shared" ca="1" si="170"/>
        <v>0</v>
      </c>
      <c r="AZ43" s="545">
        <f t="shared" ca="1" si="170"/>
        <v>1218</v>
      </c>
      <c r="BA43" s="106">
        <f t="shared" ca="1" si="170"/>
        <v>4027</v>
      </c>
      <c r="BB43" s="106">
        <f t="shared" ca="1" si="170"/>
        <v>2394</v>
      </c>
      <c r="BC43" s="106">
        <f t="shared" ca="1" si="170"/>
        <v>469</v>
      </c>
      <c r="BD43" s="106">
        <f t="shared" ca="1" si="170"/>
        <v>1949</v>
      </c>
      <c r="BE43" s="106">
        <f t="shared" ca="1" si="170"/>
        <v>0</v>
      </c>
      <c r="BF43" s="106">
        <f t="shared" ca="1" si="171"/>
        <v>9300</v>
      </c>
      <c r="BG43" s="106">
        <f t="shared" ca="1" si="171"/>
        <v>0</v>
      </c>
      <c r="BH43" s="106">
        <f t="shared" ca="1" si="171"/>
        <v>24998</v>
      </c>
      <c r="BI43" s="106">
        <f t="shared" ca="1" si="171"/>
        <v>0</v>
      </c>
      <c r="BJ43" s="106">
        <f t="shared" ca="1" si="171"/>
        <v>1019</v>
      </c>
      <c r="BK43" s="106">
        <f t="shared" ca="1" si="171"/>
        <v>8577</v>
      </c>
      <c r="BL43" s="106">
        <f t="shared" ca="1" si="171"/>
        <v>0</v>
      </c>
      <c r="BM43" s="190">
        <f t="shared" ca="1" si="171"/>
        <v>0</v>
      </c>
      <c r="BN43" s="190">
        <f t="shared" ca="1" si="171"/>
        <v>0</v>
      </c>
      <c r="BO43" s="190">
        <f t="shared" ca="1" si="171"/>
        <v>0</v>
      </c>
      <c r="BP43" s="190">
        <f t="shared" ca="1" si="171"/>
        <v>0</v>
      </c>
      <c r="BQ43" s="190">
        <f t="shared" ca="1" si="171"/>
        <v>14138</v>
      </c>
      <c r="BR43" s="190">
        <f t="shared" ca="1" si="171"/>
        <v>53951</v>
      </c>
      <c r="BS43" s="190">
        <f t="shared" ca="1" si="171"/>
        <v>12915</v>
      </c>
      <c r="BT43" s="190">
        <f t="shared" ca="1" si="171"/>
        <v>66866</v>
      </c>
      <c r="BU43" s="190">
        <f t="shared" ca="1" si="46"/>
        <v>49062</v>
      </c>
      <c r="BV43" s="163" t="str">
        <f t="shared" si="123"/>
        <v>C</v>
      </c>
      <c r="BW43" s="65">
        <f t="shared" ca="1" si="66"/>
        <v>66866</v>
      </c>
      <c r="BX43" s="634">
        <f t="shared" ca="1" si="67"/>
        <v>0</v>
      </c>
      <c r="BY43" s="2"/>
      <c r="BZ43" s="13"/>
      <c r="CA43" s="130"/>
      <c r="CB43" s="79" t="str">
        <f t="shared" si="124"/>
        <v>C</v>
      </c>
      <c r="CC43" s="215">
        <f t="shared" si="125"/>
        <v>2015</v>
      </c>
      <c r="CD43" s="141">
        <f t="shared" si="126"/>
        <v>2</v>
      </c>
      <c r="CE43" s="280">
        <f t="shared" ca="1" si="70"/>
        <v>0</v>
      </c>
      <c r="CF43" s="280">
        <f t="shared" ca="1" si="71"/>
        <v>0</v>
      </c>
      <c r="CG43" s="280">
        <f t="shared" ca="1" si="72"/>
        <v>8</v>
      </c>
      <c r="CH43" s="280">
        <f t="shared" ca="1" si="71"/>
        <v>0</v>
      </c>
      <c r="CI43" s="280">
        <f t="shared" ca="1" si="73"/>
        <v>0</v>
      </c>
      <c r="CJ43" s="280">
        <f t="shared" ca="1" si="74"/>
        <v>0</v>
      </c>
      <c r="CK43" s="280">
        <f t="shared" ca="1" si="74"/>
        <v>4778</v>
      </c>
      <c r="CL43" s="280">
        <f t="shared" ca="1" si="75"/>
        <v>406</v>
      </c>
      <c r="CM43" s="280">
        <f t="shared" ca="1" si="76"/>
        <v>6242</v>
      </c>
      <c r="CN43" s="280">
        <f t="shared" ca="1" si="77"/>
        <v>621</v>
      </c>
      <c r="CO43" s="280">
        <f t="shared" ca="1" si="78"/>
        <v>0</v>
      </c>
      <c r="CP43" s="280">
        <f t="shared" ca="1" si="79"/>
        <v>0</v>
      </c>
      <c r="CQ43" s="280">
        <f t="shared" ca="1" si="134"/>
        <v>0</v>
      </c>
      <c r="CR43" s="273">
        <f t="shared" ca="1" si="134"/>
        <v>0</v>
      </c>
      <c r="CS43" s="280">
        <f t="shared" ca="1" si="80"/>
        <v>831</v>
      </c>
      <c r="CT43" s="280">
        <f t="shared" ca="1" si="49"/>
        <v>1600</v>
      </c>
      <c r="CU43" s="280">
        <f t="shared" ca="1" si="50"/>
        <v>1843</v>
      </c>
      <c r="CV43" s="280">
        <f t="shared" ca="1" si="51"/>
        <v>132</v>
      </c>
      <c r="CW43" s="280">
        <f t="shared" ca="1" si="81"/>
        <v>1463</v>
      </c>
      <c r="CX43" s="280">
        <f t="shared" ca="1" si="52"/>
        <v>0</v>
      </c>
      <c r="CY43" s="280">
        <f t="shared" ca="1" si="53"/>
        <v>12768</v>
      </c>
      <c r="CZ43" s="280">
        <f t="shared" ca="1" si="54"/>
        <v>0</v>
      </c>
      <c r="DA43" s="280">
        <f t="shared" ca="1" si="55"/>
        <v>10886</v>
      </c>
      <c r="DB43" s="280">
        <f t="shared" ca="1" si="56"/>
        <v>0</v>
      </c>
      <c r="DC43" s="280">
        <f t="shared" ca="1" si="57"/>
        <v>953</v>
      </c>
      <c r="DD43" s="280">
        <f t="shared" ca="1" si="58"/>
        <v>6407</v>
      </c>
      <c r="DE43" s="280">
        <f t="shared" ca="1" si="59"/>
        <v>0</v>
      </c>
      <c r="DF43" s="280">
        <f t="shared" ca="1" si="60"/>
        <v>0</v>
      </c>
      <c r="DG43" s="280">
        <f t="shared" ca="1" si="82"/>
        <v>0</v>
      </c>
      <c r="DH43" s="280">
        <f t="shared" ca="1" si="83"/>
        <v>0</v>
      </c>
      <c r="DI43" s="280">
        <f t="shared" ca="1" si="84"/>
        <v>0</v>
      </c>
      <c r="DJ43" s="210">
        <f t="shared" ca="1" si="85"/>
        <v>10544</v>
      </c>
      <c r="DK43" s="210">
        <f t="shared" ca="1" si="86"/>
        <v>36883</v>
      </c>
      <c r="DL43" s="210">
        <f t="shared" ca="1" si="87"/>
        <v>12055</v>
      </c>
      <c r="DM43" s="461">
        <f t="shared" ca="1" si="88"/>
        <v>48938</v>
      </c>
      <c r="DN43" s="463">
        <f t="shared" ca="1" si="89"/>
        <v>49062</v>
      </c>
      <c r="DO43" s="465">
        <f t="shared" ca="1" si="90"/>
        <v>124</v>
      </c>
      <c r="DP43" s="216">
        <f t="shared" ca="1" si="98"/>
        <v>2.5338183007070172E-3</v>
      </c>
      <c r="DR43" s="463"/>
      <c r="DS43" s="37"/>
    </row>
    <row r="44" spans="1:123" ht="15.75">
      <c r="A44" s="148" t="s">
        <v>239</v>
      </c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58"/>
      <c r="N44" s="101"/>
      <c r="O44" s="108"/>
      <c r="P44" s="149" t="str">
        <f>A44&amp;"   (BILLED SALES, LAGGED)"</f>
        <v>REA ENERGY   (BILLED SALES, LAGGED)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43" t="s">
        <v>1</v>
      </c>
      <c r="AF44" s="79"/>
      <c r="AG44" s="79"/>
      <c r="AH44" s="79"/>
      <c r="AI44" s="79" t="str">
        <f t="shared" si="121"/>
        <v>S</v>
      </c>
      <c r="AJ44" s="1">
        <f t="shared" si="182"/>
        <v>2015</v>
      </c>
      <c r="AK44" s="105">
        <v>3</v>
      </c>
      <c r="AL44" s="106">
        <f t="shared" ca="1" si="169"/>
        <v>0</v>
      </c>
      <c r="AM44" s="106">
        <f t="shared" ca="1" si="169"/>
        <v>0</v>
      </c>
      <c r="AN44" s="106">
        <f t="shared" ca="1" si="169"/>
        <v>8</v>
      </c>
      <c r="AO44" s="106">
        <f t="shared" ca="1" si="169"/>
        <v>0</v>
      </c>
      <c r="AP44" s="106">
        <f t="shared" ca="1" si="169"/>
        <v>0</v>
      </c>
      <c r="AQ44" s="106">
        <f t="shared" ca="1" si="169"/>
        <v>0</v>
      </c>
      <c r="AR44" s="106">
        <f t="shared" ca="1" si="169"/>
        <v>4778</v>
      </c>
      <c r="AS44" s="106">
        <f t="shared" ca="1" si="169"/>
        <v>406</v>
      </c>
      <c r="AT44" s="106">
        <f t="shared" ca="1" si="169"/>
        <v>6242</v>
      </c>
      <c r="AU44" s="106">
        <f t="shared" ca="1" si="169"/>
        <v>621</v>
      </c>
      <c r="AV44" s="106">
        <f t="shared" ca="1" si="170"/>
        <v>0</v>
      </c>
      <c r="AW44" s="106">
        <f t="shared" ca="1" si="170"/>
        <v>0</v>
      </c>
      <c r="AX44" s="575">
        <f t="shared" ca="1" si="170"/>
        <v>0</v>
      </c>
      <c r="AY44" s="2">
        <f t="shared" ca="1" si="170"/>
        <v>0</v>
      </c>
      <c r="AZ44" s="545">
        <f t="shared" ca="1" si="170"/>
        <v>709</v>
      </c>
      <c r="BA44" s="106">
        <f t="shared" ca="1" si="170"/>
        <v>1600</v>
      </c>
      <c r="BB44" s="106">
        <f t="shared" ca="1" si="170"/>
        <v>1843</v>
      </c>
      <c r="BC44" s="106">
        <f t="shared" ca="1" si="170"/>
        <v>132</v>
      </c>
      <c r="BD44" s="106">
        <f t="shared" ca="1" si="170"/>
        <v>1934</v>
      </c>
      <c r="BE44" s="106">
        <f t="shared" ca="1" si="170"/>
        <v>0</v>
      </c>
      <c r="BF44" s="106">
        <f t="shared" ca="1" si="171"/>
        <v>12768</v>
      </c>
      <c r="BG44" s="106">
        <f t="shared" ca="1" si="171"/>
        <v>0</v>
      </c>
      <c r="BH44" s="106">
        <f t="shared" ca="1" si="171"/>
        <v>10886</v>
      </c>
      <c r="BI44" s="106">
        <f t="shared" ca="1" si="171"/>
        <v>0</v>
      </c>
      <c r="BJ44" s="106">
        <f t="shared" ca="1" si="171"/>
        <v>953</v>
      </c>
      <c r="BK44" s="106">
        <f t="shared" ca="1" si="171"/>
        <v>6407</v>
      </c>
      <c r="BL44" s="106">
        <f t="shared" ca="1" si="171"/>
        <v>0</v>
      </c>
      <c r="BM44" s="190">
        <f t="shared" ca="1" si="171"/>
        <v>0</v>
      </c>
      <c r="BN44" s="190">
        <f t="shared" ca="1" si="171"/>
        <v>0</v>
      </c>
      <c r="BO44" s="190">
        <f t="shared" ca="1" si="171"/>
        <v>0</v>
      </c>
      <c r="BP44" s="190">
        <f t="shared" ca="1" si="171"/>
        <v>0</v>
      </c>
      <c r="BQ44" s="190">
        <f t="shared" ca="1" si="171"/>
        <v>10893</v>
      </c>
      <c r="BR44" s="190">
        <f t="shared" ca="1" si="171"/>
        <v>37232</v>
      </c>
      <c r="BS44" s="190">
        <f t="shared" ca="1" si="171"/>
        <v>12055</v>
      </c>
      <c r="BT44" s="190">
        <f t="shared" ca="1" si="171"/>
        <v>49287</v>
      </c>
      <c r="BU44" s="190">
        <f t="shared" ca="1" si="46"/>
        <v>64885</v>
      </c>
      <c r="BV44" s="163" t="str">
        <f t="shared" si="123"/>
        <v>D</v>
      </c>
      <c r="BW44" s="65">
        <f t="shared" ca="1" si="66"/>
        <v>49287</v>
      </c>
      <c r="BX44" s="634">
        <f t="shared" ca="1" si="67"/>
        <v>0</v>
      </c>
      <c r="BY44" s="2"/>
      <c r="BZ44" s="13"/>
      <c r="CA44" s="130"/>
      <c r="CB44" s="79" t="str">
        <f t="shared" si="124"/>
        <v>D</v>
      </c>
      <c r="CC44" s="215">
        <f t="shared" si="125"/>
        <v>2015</v>
      </c>
      <c r="CD44" s="141">
        <f t="shared" si="126"/>
        <v>3</v>
      </c>
      <c r="CE44" s="280">
        <f t="shared" ca="1" si="70"/>
        <v>0</v>
      </c>
      <c r="CF44" s="280">
        <f t="shared" ca="1" si="71"/>
        <v>0</v>
      </c>
      <c r="CG44" s="280">
        <f t="shared" ca="1" si="72"/>
        <v>8</v>
      </c>
      <c r="CH44" s="280">
        <f t="shared" ca="1" si="71"/>
        <v>0</v>
      </c>
      <c r="CI44" s="280">
        <f t="shared" ca="1" si="73"/>
        <v>0</v>
      </c>
      <c r="CJ44" s="280">
        <f t="shared" ca="1" si="74"/>
        <v>0</v>
      </c>
      <c r="CK44" s="280">
        <f t="shared" ca="1" si="74"/>
        <v>9257</v>
      </c>
      <c r="CL44" s="280">
        <f t="shared" ca="1" si="75"/>
        <v>786</v>
      </c>
      <c r="CM44" s="280">
        <f t="shared" ca="1" si="76"/>
        <v>3839</v>
      </c>
      <c r="CN44" s="280">
        <f t="shared" ca="1" si="77"/>
        <v>516</v>
      </c>
      <c r="CO44" s="280">
        <f t="shared" ca="1" si="78"/>
        <v>0</v>
      </c>
      <c r="CP44" s="280">
        <f t="shared" ca="1" si="79"/>
        <v>0</v>
      </c>
      <c r="CQ44" s="280">
        <f t="shared" ca="1" si="134"/>
        <v>0</v>
      </c>
      <c r="CR44" s="273">
        <f t="shared" ca="1" si="134"/>
        <v>0</v>
      </c>
      <c r="CS44" s="280">
        <f t="shared" ca="1" si="80"/>
        <v>502</v>
      </c>
      <c r="CT44" s="280">
        <f t="shared" ca="1" si="49"/>
        <v>805</v>
      </c>
      <c r="CU44" s="280">
        <f t="shared" ca="1" si="50"/>
        <v>2276</v>
      </c>
      <c r="CV44" s="280">
        <f t="shared" ca="1" si="51"/>
        <v>212</v>
      </c>
      <c r="CW44" s="280">
        <f t="shared" ca="1" si="81"/>
        <v>1683</v>
      </c>
      <c r="CX44" s="280">
        <f t="shared" ca="1" si="52"/>
        <v>0</v>
      </c>
      <c r="CY44" s="280">
        <f t="shared" ca="1" si="53"/>
        <v>14508</v>
      </c>
      <c r="CZ44" s="280">
        <f t="shared" ca="1" si="54"/>
        <v>0</v>
      </c>
      <c r="DA44" s="280">
        <f t="shared" ca="1" si="55"/>
        <v>23213</v>
      </c>
      <c r="DB44" s="280">
        <f t="shared" ca="1" si="56"/>
        <v>0</v>
      </c>
      <c r="DC44" s="280">
        <f t="shared" ca="1" si="57"/>
        <v>1096</v>
      </c>
      <c r="DD44" s="280">
        <f t="shared" ca="1" si="58"/>
        <v>6038</v>
      </c>
      <c r="DE44" s="280">
        <f t="shared" ca="1" si="59"/>
        <v>0</v>
      </c>
      <c r="DF44" s="280">
        <f t="shared" ca="1" si="60"/>
        <v>0</v>
      </c>
      <c r="DG44" s="280">
        <f t="shared" ca="1" si="82"/>
        <v>0</v>
      </c>
      <c r="DH44" s="280">
        <f t="shared" ca="1" si="83"/>
        <v>0</v>
      </c>
      <c r="DI44" s="280">
        <f t="shared" ca="1" si="84"/>
        <v>0</v>
      </c>
      <c r="DJ44" s="210">
        <f t="shared" ca="1" si="85"/>
        <v>10499</v>
      </c>
      <c r="DK44" s="210">
        <f t="shared" ca="1" si="86"/>
        <v>50333</v>
      </c>
      <c r="DL44" s="210">
        <f t="shared" ca="1" si="87"/>
        <v>14406</v>
      </c>
      <c r="DM44" s="461">
        <f t="shared" ca="1" si="88"/>
        <v>64739</v>
      </c>
      <c r="DN44" s="463">
        <f t="shared" ca="1" si="89"/>
        <v>64885</v>
      </c>
      <c r="DO44" s="465">
        <f t="shared" ca="1" si="90"/>
        <v>146</v>
      </c>
      <c r="DP44" s="216">
        <f t="shared" ca="1" si="98"/>
        <v>2.2552093791995552E-3</v>
      </c>
      <c r="DR44" s="463"/>
      <c r="DS44" s="37"/>
    </row>
    <row r="45" spans="1:123" ht="13.5">
      <c r="A45" s="4" t="s">
        <v>2</v>
      </c>
      <c r="B45" s="117" t="s">
        <v>3</v>
      </c>
      <c r="C45" s="117" t="s">
        <v>4</v>
      </c>
      <c r="D45" s="117" t="s">
        <v>5</v>
      </c>
      <c r="E45" s="117" t="s">
        <v>6</v>
      </c>
      <c r="F45" s="117" t="s">
        <v>7</v>
      </c>
      <c r="G45" s="117" t="s">
        <v>8</v>
      </c>
      <c r="H45" s="117" t="s">
        <v>9</v>
      </c>
      <c r="I45" s="117" t="s">
        <v>10</v>
      </c>
      <c r="J45" s="117" t="s">
        <v>11</v>
      </c>
      <c r="K45" s="117" t="s">
        <v>12</v>
      </c>
      <c r="L45" s="117" t="s">
        <v>13</v>
      </c>
      <c r="M45" s="117" t="s">
        <v>14</v>
      </c>
      <c r="N45" s="112" t="s">
        <v>15</v>
      </c>
      <c r="O45" s="118"/>
      <c r="P45" s="119" t="s">
        <v>2</v>
      </c>
      <c r="Q45" s="117" t="s">
        <v>3</v>
      </c>
      <c r="R45" s="117" t="s">
        <v>4</v>
      </c>
      <c r="S45" s="117" t="s">
        <v>5</v>
      </c>
      <c r="T45" s="117" t="s">
        <v>6</v>
      </c>
      <c r="U45" s="117" t="s">
        <v>7</v>
      </c>
      <c r="V45" s="117" t="s">
        <v>8</v>
      </c>
      <c r="W45" s="117" t="s">
        <v>9</v>
      </c>
      <c r="X45" s="117" t="s">
        <v>10</v>
      </c>
      <c r="Y45" s="117" t="s">
        <v>11</v>
      </c>
      <c r="Z45" s="117" t="s">
        <v>12</v>
      </c>
      <c r="AA45" s="117" t="s">
        <v>13</v>
      </c>
      <c r="AB45" s="117" t="s">
        <v>14</v>
      </c>
      <c r="AC45" s="83" t="s">
        <v>15</v>
      </c>
      <c r="AD45" s="84"/>
      <c r="AE45" s="115"/>
      <c r="AF45" s="86"/>
      <c r="AG45" s="86"/>
      <c r="AH45" s="86"/>
      <c r="AI45" s="79" t="str">
        <f t="shared" si="121"/>
        <v>T</v>
      </c>
      <c r="AJ45" s="1">
        <f t="shared" si="182"/>
        <v>2015</v>
      </c>
      <c r="AK45" s="105">
        <v>4</v>
      </c>
      <c r="AL45" s="106">
        <f t="shared" ca="1" si="169"/>
        <v>0</v>
      </c>
      <c r="AM45" s="106">
        <f t="shared" ca="1" si="169"/>
        <v>0</v>
      </c>
      <c r="AN45" s="106">
        <f t="shared" ca="1" si="169"/>
        <v>8</v>
      </c>
      <c r="AO45" s="106">
        <f t="shared" ca="1" si="169"/>
        <v>0</v>
      </c>
      <c r="AP45" s="106">
        <f t="shared" ca="1" si="169"/>
        <v>0</v>
      </c>
      <c r="AQ45" s="106">
        <f t="shared" ca="1" si="169"/>
        <v>0</v>
      </c>
      <c r="AR45" s="106">
        <f t="shared" ca="1" si="169"/>
        <v>9257</v>
      </c>
      <c r="AS45" s="106">
        <f t="shared" ca="1" si="169"/>
        <v>786</v>
      </c>
      <c r="AT45" s="106">
        <f t="shared" ca="1" si="169"/>
        <v>3839</v>
      </c>
      <c r="AU45" s="106">
        <f t="shared" ca="1" si="169"/>
        <v>516</v>
      </c>
      <c r="AV45" s="106">
        <f t="shared" ca="1" si="170"/>
        <v>0</v>
      </c>
      <c r="AW45" s="106">
        <f t="shared" ca="1" si="170"/>
        <v>0</v>
      </c>
      <c r="AX45" s="575">
        <f t="shared" ca="1" si="170"/>
        <v>0</v>
      </c>
      <c r="AY45" s="2">
        <f t="shared" ca="1" si="170"/>
        <v>0</v>
      </c>
      <c r="AZ45" s="545">
        <f t="shared" ca="1" si="170"/>
        <v>831</v>
      </c>
      <c r="BA45" s="106">
        <f t="shared" ca="1" si="170"/>
        <v>805</v>
      </c>
      <c r="BB45" s="106">
        <f t="shared" ca="1" si="170"/>
        <v>2276</v>
      </c>
      <c r="BC45" s="106">
        <f t="shared" ca="1" si="170"/>
        <v>212</v>
      </c>
      <c r="BD45" s="106">
        <f t="shared" ca="1" si="170"/>
        <v>1463</v>
      </c>
      <c r="BE45" s="106">
        <f t="shared" ca="1" si="170"/>
        <v>0</v>
      </c>
      <c r="BF45" s="106">
        <f t="shared" ca="1" si="171"/>
        <v>14508</v>
      </c>
      <c r="BG45" s="106">
        <f t="shared" ca="1" si="171"/>
        <v>0</v>
      </c>
      <c r="BH45" s="106">
        <f t="shared" ca="1" si="171"/>
        <v>23213</v>
      </c>
      <c r="BI45" s="106">
        <f t="shared" ca="1" si="171"/>
        <v>0</v>
      </c>
      <c r="BJ45" s="106">
        <f t="shared" ca="1" si="171"/>
        <v>1096</v>
      </c>
      <c r="BK45" s="106">
        <f t="shared" ca="1" si="171"/>
        <v>6038</v>
      </c>
      <c r="BL45" s="106">
        <f t="shared" ca="1" si="171"/>
        <v>0</v>
      </c>
      <c r="BM45" s="190">
        <f t="shared" ca="1" si="171"/>
        <v>0</v>
      </c>
      <c r="BN45" s="190">
        <f t="shared" ca="1" si="171"/>
        <v>0</v>
      </c>
      <c r="BO45" s="190">
        <f t="shared" ca="1" si="171"/>
        <v>0</v>
      </c>
      <c r="BP45" s="190">
        <f t="shared" ca="1" si="171"/>
        <v>0</v>
      </c>
      <c r="BQ45" s="190">
        <f t="shared" ca="1" si="171"/>
        <v>10608</v>
      </c>
      <c r="BR45" s="190">
        <f t="shared" ca="1" si="171"/>
        <v>50442</v>
      </c>
      <c r="BS45" s="190">
        <f t="shared" ca="1" si="171"/>
        <v>14406</v>
      </c>
      <c r="BT45" s="190">
        <f t="shared" ca="1" si="171"/>
        <v>64848</v>
      </c>
      <c r="BU45" s="190">
        <f t="shared" ca="1" si="46"/>
        <v>76592</v>
      </c>
      <c r="BV45" s="163" t="str">
        <f t="shared" si="123"/>
        <v>E</v>
      </c>
      <c r="BW45" s="65">
        <f t="shared" ca="1" si="66"/>
        <v>64848</v>
      </c>
      <c r="BX45" s="634">
        <f t="shared" ca="1" si="67"/>
        <v>0</v>
      </c>
      <c r="BY45" s="2"/>
      <c r="BZ45" s="13"/>
      <c r="CA45" s="130"/>
      <c r="CB45" s="79" t="str">
        <f t="shared" si="124"/>
        <v>E</v>
      </c>
      <c r="CC45" s="215">
        <f t="shared" si="125"/>
        <v>2015</v>
      </c>
      <c r="CD45" s="141">
        <f t="shared" si="126"/>
        <v>4</v>
      </c>
      <c r="CE45" s="280">
        <f t="shared" ca="1" si="70"/>
        <v>0</v>
      </c>
      <c r="CF45" s="280">
        <f t="shared" ca="1" si="71"/>
        <v>0</v>
      </c>
      <c r="CG45" s="280">
        <f t="shared" ca="1" si="72"/>
        <v>8</v>
      </c>
      <c r="CH45" s="280">
        <f t="shared" ca="1" si="71"/>
        <v>0</v>
      </c>
      <c r="CI45" s="280">
        <f t="shared" ca="1" si="73"/>
        <v>0</v>
      </c>
      <c r="CJ45" s="280">
        <f t="shared" ca="1" si="74"/>
        <v>0</v>
      </c>
      <c r="CK45" s="280">
        <f t="shared" ca="1" si="74"/>
        <v>19197</v>
      </c>
      <c r="CL45" s="280">
        <f t="shared" ca="1" si="75"/>
        <v>1630</v>
      </c>
      <c r="CM45" s="280">
        <f t="shared" ca="1" si="76"/>
        <v>0</v>
      </c>
      <c r="CN45" s="280">
        <f t="shared" ca="1" si="77"/>
        <v>832</v>
      </c>
      <c r="CO45" s="280">
        <f t="shared" ca="1" si="78"/>
        <v>0</v>
      </c>
      <c r="CP45" s="280">
        <f t="shared" ca="1" si="79"/>
        <v>0</v>
      </c>
      <c r="CQ45" s="280">
        <f t="shared" ca="1" si="134"/>
        <v>0</v>
      </c>
      <c r="CR45" s="273">
        <f t="shared" ca="1" si="134"/>
        <v>0</v>
      </c>
      <c r="CS45" s="280">
        <f t="shared" ca="1" si="80"/>
        <v>671</v>
      </c>
      <c r="CT45" s="280">
        <f t="shared" ca="1" si="49"/>
        <v>1871</v>
      </c>
      <c r="CU45" s="280">
        <f t="shared" ca="1" si="50"/>
        <v>1999</v>
      </c>
      <c r="CV45" s="280">
        <f t="shared" ca="1" si="51"/>
        <v>166</v>
      </c>
      <c r="CW45" s="280">
        <f t="shared" ca="1" si="81"/>
        <v>1488</v>
      </c>
      <c r="CX45" s="280">
        <f t="shared" ca="1" si="52"/>
        <v>0</v>
      </c>
      <c r="CY45" s="280">
        <f t="shared" ca="1" si="53"/>
        <v>14400</v>
      </c>
      <c r="CZ45" s="280">
        <f t="shared" ca="1" si="54"/>
        <v>0</v>
      </c>
      <c r="DA45" s="280">
        <f t="shared" ca="1" si="55"/>
        <v>25920</v>
      </c>
      <c r="DB45" s="280">
        <f t="shared" ca="1" si="56"/>
        <v>0</v>
      </c>
      <c r="DC45" s="280">
        <f t="shared" ca="1" si="57"/>
        <v>1104</v>
      </c>
      <c r="DD45" s="280">
        <f t="shared" ca="1" si="58"/>
        <v>7162</v>
      </c>
      <c r="DE45" s="280">
        <f t="shared" ca="1" si="59"/>
        <v>0</v>
      </c>
      <c r="DF45" s="280">
        <f t="shared" ca="1" si="60"/>
        <v>0</v>
      </c>
      <c r="DG45" s="280">
        <f t="shared" ca="1" si="82"/>
        <v>0</v>
      </c>
      <c r="DH45" s="280">
        <f t="shared" ca="1" si="83"/>
        <v>0</v>
      </c>
      <c r="DI45" s="280">
        <f t="shared" ca="1" si="84"/>
        <v>0</v>
      </c>
      <c r="DJ45" s="210">
        <f t="shared" ca="1" si="85"/>
        <v>11320</v>
      </c>
      <c r="DK45" s="210">
        <f t="shared" ca="1" si="86"/>
        <v>54781</v>
      </c>
      <c r="DL45" s="210">
        <f t="shared" ca="1" si="87"/>
        <v>21667</v>
      </c>
      <c r="DM45" s="461">
        <f t="shared" ca="1" si="88"/>
        <v>76448</v>
      </c>
      <c r="DN45" s="463">
        <f t="shared" ca="1" si="89"/>
        <v>76592</v>
      </c>
      <c r="DO45" s="465">
        <f t="shared" ca="1" si="90"/>
        <v>144</v>
      </c>
      <c r="DP45" s="216">
        <f t="shared" ca="1" si="98"/>
        <v>1.8836333193804938E-3</v>
      </c>
      <c r="DR45" s="463"/>
      <c r="DS45" s="37"/>
    </row>
    <row r="46" spans="1:123">
      <c r="A46" s="87">
        <f>A6</f>
        <v>2010</v>
      </c>
      <c r="B46" s="15">
        <f t="shared" ref="B46:M46" si="183">B166+B206+B246+B286+B326+B366+B406+B446+B486+B526+B566+B606+B646+B686</f>
        <v>231677.94141105528</v>
      </c>
      <c r="C46" s="15">
        <f t="shared" si="183"/>
        <v>111790.04975233457</v>
      </c>
      <c r="D46" s="15">
        <f t="shared" si="183"/>
        <v>76648.140562166082</v>
      </c>
      <c r="E46" s="15">
        <f t="shared" si="183"/>
        <v>50772.115471674631</v>
      </c>
      <c r="F46" s="15">
        <f t="shared" si="183"/>
        <v>164619.64046883371</v>
      </c>
      <c r="G46" s="15">
        <f t="shared" si="183"/>
        <v>195222.63812659742</v>
      </c>
      <c r="H46" s="15">
        <f t="shared" si="183"/>
        <v>155154.49558367059</v>
      </c>
      <c r="I46" s="15">
        <f t="shared" si="183"/>
        <v>149340.58739795009</v>
      </c>
      <c r="J46" s="15">
        <f t="shared" si="183"/>
        <v>62527.932216445144</v>
      </c>
      <c r="K46" s="15">
        <f t="shared" si="183"/>
        <v>25524.409247938776</v>
      </c>
      <c r="L46" s="15">
        <f t="shared" si="183"/>
        <v>20876.288166846316</v>
      </c>
      <c r="M46" s="15">
        <f t="shared" si="183"/>
        <v>163106.60157085958</v>
      </c>
      <c r="N46" s="89">
        <f t="shared" ref="N46:N76" si="184">SUM(B46:M46)</f>
        <v>1407260.8399763722</v>
      </c>
      <c r="O46" s="90"/>
      <c r="P46" s="91">
        <f t="shared" ref="P46:P81" si="185">A46</f>
        <v>2010</v>
      </c>
      <c r="Q46" s="15">
        <f t="shared" ref="Q46:AB46" si="186">Q166+Q206+Q246+Q286+Q326+Q366+Q406+Q446+Q486+Q526+Q566+Q606+Q646+Q686</f>
        <v>46738</v>
      </c>
      <c r="R46" s="15">
        <f t="shared" si="186"/>
        <v>193846</v>
      </c>
      <c r="S46" s="15">
        <f t="shared" si="186"/>
        <v>144313</v>
      </c>
      <c r="T46" s="15">
        <f t="shared" si="186"/>
        <v>74632</v>
      </c>
      <c r="U46" s="15">
        <f t="shared" si="186"/>
        <v>50488</v>
      </c>
      <c r="V46" s="15">
        <f t="shared" si="186"/>
        <v>163314</v>
      </c>
      <c r="W46" s="15">
        <f t="shared" si="186"/>
        <v>196318</v>
      </c>
      <c r="X46" s="15">
        <f t="shared" si="186"/>
        <v>154922</v>
      </c>
      <c r="Y46" s="15">
        <f t="shared" si="186"/>
        <v>146722</v>
      </c>
      <c r="Z46" s="15">
        <f t="shared" si="186"/>
        <v>66128</v>
      </c>
      <c r="AA46" s="15">
        <f t="shared" si="186"/>
        <v>24885</v>
      </c>
      <c r="AB46" s="15">
        <f t="shared" si="186"/>
        <v>21597</v>
      </c>
      <c r="AC46" s="89">
        <f t="shared" ref="AC46:AC77" si="187">SUM(Q46:AB46)</f>
        <v>1283903</v>
      </c>
      <c r="AD46" s="13"/>
      <c r="AI46" s="79" t="str">
        <f t="shared" si="121"/>
        <v>U</v>
      </c>
      <c r="AJ46" s="1">
        <f t="shared" si="182"/>
        <v>2015</v>
      </c>
      <c r="AK46" s="105">
        <v>5</v>
      </c>
      <c r="AL46" s="106">
        <f t="shared" ref="AL46:AU55" ca="1" si="188">ROUND(INDIRECT(CONCATENATE($AI46,AL$2+($AJ46-2010))),0)</f>
        <v>0</v>
      </c>
      <c r="AM46" s="106">
        <f t="shared" ca="1" si="188"/>
        <v>0</v>
      </c>
      <c r="AN46" s="106">
        <f t="shared" ca="1" si="188"/>
        <v>8</v>
      </c>
      <c r="AO46" s="106">
        <f t="shared" ca="1" si="188"/>
        <v>0</v>
      </c>
      <c r="AP46" s="106">
        <f t="shared" ca="1" si="188"/>
        <v>0</v>
      </c>
      <c r="AQ46" s="106">
        <f t="shared" ca="1" si="188"/>
        <v>0</v>
      </c>
      <c r="AR46" s="106">
        <f t="shared" ca="1" si="188"/>
        <v>19197</v>
      </c>
      <c r="AS46" s="106">
        <f t="shared" ca="1" si="188"/>
        <v>1630</v>
      </c>
      <c r="AT46" s="106">
        <f t="shared" ca="1" si="188"/>
        <v>0</v>
      </c>
      <c r="AU46" s="106">
        <f t="shared" ca="1" si="188"/>
        <v>832</v>
      </c>
      <c r="AV46" s="106">
        <f t="shared" ref="AV46:BE55" ca="1" si="189">ROUND(INDIRECT(CONCATENATE($AI46,AV$2+($AJ46-2010))),0)</f>
        <v>0</v>
      </c>
      <c r="AW46" s="106">
        <f t="shared" ca="1" si="189"/>
        <v>0</v>
      </c>
      <c r="AX46" s="575">
        <f t="shared" ca="1" si="189"/>
        <v>0</v>
      </c>
      <c r="AY46" s="2">
        <f t="shared" ca="1" si="189"/>
        <v>0</v>
      </c>
      <c r="AZ46" s="545">
        <f t="shared" ca="1" si="189"/>
        <v>502</v>
      </c>
      <c r="BA46" s="106">
        <f t="shared" ca="1" si="189"/>
        <v>1871</v>
      </c>
      <c r="BB46" s="106">
        <f t="shared" ca="1" si="189"/>
        <v>1999</v>
      </c>
      <c r="BC46" s="106">
        <f t="shared" ca="1" si="189"/>
        <v>166</v>
      </c>
      <c r="BD46" s="106">
        <f t="shared" ca="1" si="189"/>
        <v>1683</v>
      </c>
      <c r="BE46" s="106">
        <f t="shared" ca="1" si="189"/>
        <v>0</v>
      </c>
      <c r="BF46" s="106">
        <f t="shared" ref="BF46:BT55" ca="1" si="190">ROUND(INDIRECT(CONCATENATE($AI46,BF$2+($AJ46-2010))),0)</f>
        <v>14400</v>
      </c>
      <c r="BG46" s="106">
        <f t="shared" ca="1" si="190"/>
        <v>0</v>
      </c>
      <c r="BH46" s="106">
        <f t="shared" ca="1" si="190"/>
        <v>25920</v>
      </c>
      <c r="BI46" s="106">
        <f t="shared" ca="1" si="190"/>
        <v>0</v>
      </c>
      <c r="BJ46" s="106">
        <f t="shared" ca="1" si="190"/>
        <v>1104</v>
      </c>
      <c r="BK46" s="106">
        <f t="shared" ca="1" si="190"/>
        <v>7162</v>
      </c>
      <c r="BL46" s="106">
        <f t="shared" ca="1" si="190"/>
        <v>0</v>
      </c>
      <c r="BM46" s="190">
        <f t="shared" ca="1" si="190"/>
        <v>0</v>
      </c>
      <c r="BN46" s="190">
        <f t="shared" ca="1" si="190"/>
        <v>0</v>
      </c>
      <c r="BO46" s="190">
        <f t="shared" ca="1" si="190"/>
        <v>0</v>
      </c>
      <c r="BP46" s="190">
        <f t="shared" ca="1" si="190"/>
        <v>0</v>
      </c>
      <c r="BQ46" s="190">
        <f t="shared" ca="1" si="190"/>
        <v>11346</v>
      </c>
      <c r="BR46" s="190">
        <f t="shared" ca="1" si="190"/>
        <v>54807</v>
      </c>
      <c r="BS46" s="190">
        <f t="shared" ca="1" si="190"/>
        <v>21667</v>
      </c>
      <c r="BT46" s="190">
        <f t="shared" ca="1" si="190"/>
        <v>76474</v>
      </c>
      <c r="BU46" s="190">
        <f t="shared" ca="1" si="46"/>
        <v>94100</v>
      </c>
      <c r="BV46" s="163" t="str">
        <f t="shared" si="123"/>
        <v>F</v>
      </c>
      <c r="BW46" s="65">
        <f t="shared" ca="1" si="66"/>
        <v>76474</v>
      </c>
      <c r="BX46" s="634">
        <f t="shared" ca="1" si="67"/>
        <v>0</v>
      </c>
      <c r="BY46" s="2"/>
      <c r="BZ46" s="13"/>
      <c r="CA46" s="130"/>
      <c r="CB46" s="79" t="str">
        <f t="shared" si="124"/>
        <v>F</v>
      </c>
      <c r="CC46" s="215">
        <f t="shared" si="125"/>
        <v>2015</v>
      </c>
      <c r="CD46" s="141">
        <f t="shared" si="126"/>
        <v>5</v>
      </c>
      <c r="CE46" s="280">
        <f t="shared" ca="1" si="70"/>
        <v>0</v>
      </c>
      <c r="CF46" s="280">
        <f t="shared" ca="1" si="71"/>
        <v>0</v>
      </c>
      <c r="CG46" s="280">
        <f t="shared" ca="1" si="72"/>
        <v>8</v>
      </c>
      <c r="CH46" s="280">
        <f t="shared" ca="1" si="71"/>
        <v>0</v>
      </c>
      <c r="CI46" s="280">
        <f t="shared" ca="1" si="73"/>
        <v>0</v>
      </c>
      <c r="CJ46" s="280">
        <f t="shared" ca="1" si="74"/>
        <v>0</v>
      </c>
      <c r="CK46" s="280">
        <f t="shared" ca="1" si="74"/>
        <v>26449</v>
      </c>
      <c r="CL46" s="280">
        <f t="shared" ca="1" si="75"/>
        <v>2246</v>
      </c>
      <c r="CM46" s="280">
        <f t="shared" ca="1" si="76"/>
        <v>0</v>
      </c>
      <c r="CN46" s="280">
        <f t="shared" ca="1" si="77"/>
        <v>1719</v>
      </c>
      <c r="CO46" s="280">
        <f t="shared" ca="1" si="78"/>
        <v>0</v>
      </c>
      <c r="CP46" s="280">
        <f t="shared" ca="1" si="79"/>
        <v>0</v>
      </c>
      <c r="CQ46" s="280">
        <f t="shared" ca="1" si="134"/>
        <v>0</v>
      </c>
      <c r="CR46" s="273">
        <f t="shared" ca="1" si="134"/>
        <v>0</v>
      </c>
      <c r="CS46" s="280">
        <f t="shared" ca="1" si="80"/>
        <v>1935</v>
      </c>
      <c r="CT46" s="280">
        <f t="shared" ca="1" si="49"/>
        <v>2577</v>
      </c>
      <c r="CU46" s="280">
        <f t="shared" ca="1" si="50"/>
        <v>2697</v>
      </c>
      <c r="CV46" s="280">
        <f t="shared" ca="1" si="51"/>
        <v>1038</v>
      </c>
      <c r="CW46" s="280">
        <f t="shared" ca="1" si="81"/>
        <v>2090</v>
      </c>
      <c r="CX46" s="280">
        <f t="shared" ca="1" si="52"/>
        <v>0</v>
      </c>
      <c r="CY46" s="280">
        <f t="shared" ca="1" si="53"/>
        <v>15252</v>
      </c>
      <c r="CZ46" s="280">
        <f t="shared" ca="1" si="54"/>
        <v>0</v>
      </c>
      <c r="DA46" s="280">
        <f t="shared" ca="1" si="55"/>
        <v>29016</v>
      </c>
      <c r="DB46" s="280">
        <f t="shared" ca="1" si="56"/>
        <v>0</v>
      </c>
      <c r="DC46" s="280">
        <f t="shared" ca="1" si="57"/>
        <v>1136</v>
      </c>
      <c r="DD46" s="280">
        <f t="shared" ca="1" si="58"/>
        <v>7727</v>
      </c>
      <c r="DE46" s="280">
        <f t="shared" ca="1" si="59"/>
        <v>0</v>
      </c>
      <c r="DF46" s="280">
        <f t="shared" ca="1" si="60"/>
        <v>0</v>
      </c>
      <c r="DG46" s="280">
        <f t="shared" ca="1" si="82"/>
        <v>0</v>
      </c>
      <c r="DH46" s="280">
        <f t="shared" ca="1" si="83"/>
        <v>0</v>
      </c>
      <c r="DI46" s="280">
        <f t="shared" ca="1" si="84"/>
        <v>0</v>
      </c>
      <c r="DJ46" s="210">
        <f t="shared" ca="1" si="85"/>
        <v>14449</v>
      </c>
      <c r="DK46" s="210">
        <f t="shared" ca="1" si="86"/>
        <v>63468</v>
      </c>
      <c r="DL46" s="210">
        <f t="shared" ca="1" si="87"/>
        <v>30422</v>
      </c>
      <c r="DM46" s="461">
        <f t="shared" ca="1" si="88"/>
        <v>93890</v>
      </c>
      <c r="DN46" s="463">
        <f t="shared" ca="1" si="89"/>
        <v>94100</v>
      </c>
      <c r="DO46" s="465">
        <f t="shared" ca="1" si="90"/>
        <v>210</v>
      </c>
      <c r="DP46" s="216">
        <f t="shared" ca="1" si="98"/>
        <v>2.2366599211843647E-3</v>
      </c>
      <c r="DR46" s="463"/>
      <c r="DS46" s="37"/>
    </row>
    <row r="47" spans="1:123">
      <c r="A47" s="87">
        <f>A46+1</f>
        <v>2011</v>
      </c>
      <c r="B47" s="500">
        <f t="shared" ref="B47:M47" si="191">B167+B207+B247+B287+B327+B367+B407+B447+B487+B527+B567+B607+B647+B687</f>
        <v>102827.53278335895</v>
      </c>
      <c r="C47" s="500">
        <f t="shared" si="191"/>
        <v>39539.067705420734</v>
      </c>
      <c r="D47" s="500">
        <f t="shared" si="191"/>
        <v>56341.057879655586</v>
      </c>
      <c r="E47" s="500">
        <f t="shared" si="191"/>
        <v>133795.35967410909</v>
      </c>
      <c r="F47" s="500">
        <f t="shared" si="191"/>
        <v>123082.49133042783</v>
      </c>
      <c r="G47" s="500">
        <f t="shared" si="191"/>
        <v>164653.8524845106</v>
      </c>
      <c r="H47" s="500">
        <f t="shared" si="191"/>
        <v>135706.51372605166</v>
      </c>
      <c r="I47" s="500">
        <f t="shared" si="191"/>
        <v>162164.89871789506</v>
      </c>
      <c r="J47" s="500">
        <f t="shared" si="191"/>
        <v>106707.6262115524</v>
      </c>
      <c r="K47" s="500">
        <f t="shared" si="191"/>
        <v>88863.259050733308</v>
      </c>
      <c r="L47" s="500">
        <f t="shared" si="191"/>
        <v>27237.194292931927</v>
      </c>
      <c r="M47" s="500">
        <f t="shared" si="191"/>
        <v>29153.107360071772</v>
      </c>
      <c r="N47" s="89">
        <f t="shared" si="184"/>
        <v>1170071.9612167189</v>
      </c>
      <c r="O47" s="122"/>
      <c r="P47" s="91">
        <f t="shared" si="185"/>
        <v>2011</v>
      </c>
      <c r="Q47" s="500">
        <f t="shared" ref="Q47:AB47" si="192">Q167+Q207+Q247+Q287+Q327+Q367+Q407+Q447+Q487+Q527+Q567+Q607+Q647+Q687</f>
        <v>149590</v>
      </c>
      <c r="R47" s="500">
        <f t="shared" si="192"/>
        <v>116344</v>
      </c>
      <c r="S47" s="500">
        <f t="shared" si="192"/>
        <v>39888</v>
      </c>
      <c r="T47" s="500">
        <f t="shared" si="192"/>
        <v>54843</v>
      </c>
      <c r="U47" s="500">
        <f t="shared" si="192"/>
        <v>135120</v>
      </c>
      <c r="V47" s="500">
        <f t="shared" si="192"/>
        <v>123039</v>
      </c>
      <c r="W47" s="500">
        <f t="shared" si="192"/>
        <v>167413</v>
      </c>
      <c r="X47" s="500">
        <f t="shared" si="192"/>
        <v>136630</v>
      </c>
      <c r="Y47" s="500">
        <f t="shared" si="192"/>
        <v>156247</v>
      </c>
      <c r="Z47" s="500">
        <f t="shared" si="192"/>
        <v>107013</v>
      </c>
      <c r="AA47" s="500">
        <f t="shared" si="192"/>
        <v>86995</v>
      </c>
      <c r="AB47" s="500">
        <f t="shared" si="192"/>
        <v>29224</v>
      </c>
      <c r="AC47" s="89">
        <f t="shared" si="187"/>
        <v>1302346</v>
      </c>
      <c r="AD47" s="13"/>
      <c r="AI47" s="79" t="str">
        <f t="shared" si="121"/>
        <v>V</v>
      </c>
      <c r="AJ47" s="1">
        <f t="shared" si="182"/>
        <v>2015</v>
      </c>
      <c r="AK47" s="105">
        <v>6</v>
      </c>
      <c r="AL47" s="106">
        <f t="shared" ca="1" si="188"/>
        <v>0</v>
      </c>
      <c r="AM47" s="106">
        <f t="shared" ca="1" si="188"/>
        <v>0</v>
      </c>
      <c r="AN47" s="106">
        <f t="shared" ca="1" si="188"/>
        <v>8</v>
      </c>
      <c r="AO47" s="106">
        <f t="shared" ca="1" si="188"/>
        <v>0</v>
      </c>
      <c r="AP47" s="106">
        <f t="shared" ca="1" si="188"/>
        <v>0</v>
      </c>
      <c r="AQ47" s="106">
        <f t="shared" ca="1" si="188"/>
        <v>0</v>
      </c>
      <c r="AR47" s="106">
        <f t="shared" ca="1" si="188"/>
        <v>26449</v>
      </c>
      <c r="AS47" s="106">
        <f t="shared" ca="1" si="188"/>
        <v>2246</v>
      </c>
      <c r="AT47" s="106">
        <f t="shared" ca="1" si="188"/>
        <v>0</v>
      </c>
      <c r="AU47" s="106">
        <f t="shared" ca="1" si="188"/>
        <v>1719</v>
      </c>
      <c r="AV47" s="106">
        <f t="shared" ca="1" si="189"/>
        <v>0</v>
      </c>
      <c r="AW47" s="106">
        <f t="shared" ca="1" si="189"/>
        <v>0</v>
      </c>
      <c r="AX47" s="575">
        <f t="shared" ca="1" si="189"/>
        <v>0</v>
      </c>
      <c r="AY47" s="2">
        <f t="shared" ca="1" si="189"/>
        <v>0</v>
      </c>
      <c r="AZ47" s="545">
        <f t="shared" ca="1" si="189"/>
        <v>671</v>
      </c>
      <c r="BA47" s="106">
        <f t="shared" ca="1" si="189"/>
        <v>2577</v>
      </c>
      <c r="BB47" s="106">
        <f t="shared" ca="1" si="189"/>
        <v>2697</v>
      </c>
      <c r="BC47" s="106">
        <f t="shared" ca="1" si="189"/>
        <v>1038</v>
      </c>
      <c r="BD47" s="106">
        <f t="shared" ca="1" si="189"/>
        <v>1488</v>
      </c>
      <c r="BE47" s="106">
        <f t="shared" ca="1" si="189"/>
        <v>0</v>
      </c>
      <c r="BF47" s="106">
        <f t="shared" ca="1" si="190"/>
        <v>15252</v>
      </c>
      <c r="BG47" s="106">
        <f t="shared" ca="1" si="190"/>
        <v>0</v>
      </c>
      <c r="BH47" s="106">
        <f t="shared" ca="1" si="190"/>
        <v>29016</v>
      </c>
      <c r="BI47" s="106">
        <f t="shared" ca="1" si="190"/>
        <v>0</v>
      </c>
      <c r="BJ47" s="106">
        <f t="shared" ca="1" si="190"/>
        <v>1136</v>
      </c>
      <c r="BK47" s="106">
        <f t="shared" ca="1" si="190"/>
        <v>7727</v>
      </c>
      <c r="BL47" s="106">
        <f t="shared" ca="1" si="190"/>
        <v>0</v>
      </c>
      <c r="BM47" s="190">
        <f t="shared" ca="1" si="190"/>
        <v>0</v>
      </c>
      <c r="BN47" s="190">
        <f t="shared" ca="1" si="190"/>
        <v>0</v>
      </c>
      <c r="BO47" s="190">
        <f t="shared" ca="1" si="190"/>
        <v>0</v>
      </c>
      <c r="BP47" s="190">
        <f t="shared" ca="1" si="190"/>
        <v>0</v>
      </c>
      <c r="BQ47" s="190">
        <f t="shared" ca="1" si="190"/>
        <v>12583</v>
      </c>
      <c r="BR47" s="190">
        <f t="shared" ca="1" si="190"/>
        <v>61602</v>
      </c>
      <c r="BS47" s="190">
        <f t="shared" ca="1" si="190"/>
        <v>30422</v>
      </c>
      <c r="BT47" s="190">
        <f t="shared" ca="1" si="190"/>
        <v>92024</v>
      </c>
      <c r="BU47" s="190">
        <f t="shared" ca="1" si="46"/>
        <v>102648</v>
      </c>
      <c r="BV47" s="163" t="str">
        <f t="shared" si="123"/>
        <v>G</v>
      </c>
      <c r="BW47" s="65">
        <f t="shared" ca="1" si="66"/>
        <v>92024</v>
      </c>
      <c r="BX47" s="634">
        <f t="shared" ca="1" si="67"/>
        <v>0</v>
      </c>
      <c r="BY47" s="2"/>
      <c r="BZ47" s="13"/>
      <c r="CA47" s="130"/>
      <c r="CB47" s="79" t="str">
        <f t="shared" si="124"/>
        <v>G</v>
      </c>
      <c r="CC47" s="215">
        <f t="shared" si="125"/>
        <v>2015</v>
      </c>
      <c r="CD47" s="141">
        <f t="shared" si="126"/>
        <v>6</v>
      </c>
      <c r="CE47" s="280">
        <f t="shared" ca="1" si="70"/>
        <v>0</v>
      </c>
      <c r="CF47" s="280">
        <f t="shared" ca="1" si="71"/>
        <v>0</v>
      </c>
      <c r="CG47" s="280">
        <f t="shared" ca="1" si="72"/>
        <v>8</v>
      </c>
      <c r="CH47" s="280">
        <f t="shared" ca="1" si="71"/>
        <v>0</v>
      </c>
      <c r="CI47" s="280">
        <f t="shared" ca="1" si="73"/>
        <v>0</v>
      </c>
      <c r="CJ47" s="280">
        <f t="shared" ca="1" si="74"/>
        <v>0</v>
      </c>
      <c r="CK47" s="280">
        <f t="shared" ca="1" si="74"/>
        <v>30591</v>
      </c>
      <c r="CL47" s="280">
        <f t="shared" ca="1" si="75"/>
        <v>4890</v>
      </c>
      <c r="CM47" s="280">
        <f t="shared" ca="1" si="76"/>
        <v>0</v>
      </c>
      <c r="CN47" s="280">
        <f t="shared" ca="1" si="77"/>
        <v>2245</v>
      </c>
      <c r="CO47" s="280">
        <f t="shared" ca="1" si="78"/>
        <v>0</v>
      </c>
      <c r="CP47" s="280">
        <f t="shared" ca="1" si="79"/>
        <v>0</v>
      </c>
      <c r="CQ47" s="280">
        <f t="shared" ca="1" si="134"/>
        <v>0</v>
      </c>
      <c r="CR47" s="273">
        <f t="shared" ca="1" si="134"/>
        <v>0</v>
      </c>
      <c r="CS47" s="280">
        <f t="shared" ca="1" si="80"/>
        <v>2247</v>
      </c>
      <c r="CT47" s="280">
        <f t="shared" ca="1" si="49"/>
        <v>3741</v>
      </c>
      <c r="CU47" s="280">
        <f t="shared" ca="1" si="50"/>
        <v>2866</v>
      </c>
      <c r="CV47" s="280">
        <f t="shared" ca="1" si="51"/>
        <v>1046</v>
      </c>
      <c r="CW47" s="280">
        <f t="shared" ca="1" si="81"/>
        <v>2166</v>
      </c>
      <c r="CX47" s="280">
        <f t="shared" ca="1" si="52"/>
        <v>0</v>
      </c>
      <c r="CY47" s="280">
        <f t="shared" ca="1" si="53"/>
        <v>15120</v>
      </c>
      <c r="CZ47" s="280">
        <f t="shared" ca="1" si="54"/>
        <v>0</v>
      </c>
      <c r="DA47" s="280">
        <f t="shared" ca="1" si="55"/>
        <v>28080</v>
      </c>
      <c r="DB47" s="280">
        <f t="shared" ca="1" si="56"/>
        <v>0</v>
      </c>
      <c r="DC47" s="280">
        <f t="shared" ca="1" si="57"/>
        <v>1105</v>
      </c>
      <c r="DD47" s="280">
        <f t="shared" ca="1" si="58"/>
        <v>8314</v>
      </c>
      <c r="DE47" s="280">
        <f t="shared" ca="1" si="59"/>
        <v>0</v>
      </c>
      <c r="DF47" s="280">
        <f t="shared" ca="1" si="60"/>
        <v>0</v>
      </c>
      <c r="DG47" s="280">
        <f t="shared" ca="1" si="82"/>
        <v>0</v>
      </c>
      <c r="DH47" s="280">
        <f t="shared" ca="1" si="83"/>
        <v>0</v>
      </c>
      <c r="DI47" s="280">
        <f t="shared" ca="1" si="84"/>
        <v>0</v>
      </c>
      <c r="DJ47" s="210">
        <f t="shared" ca="1" si="85"/>
        <v>15593</v>
      </c>
      <c r="DK47" s="210">
        <f t="shared" ca="1" si="86"/>
        <v>64685</v>
      </c>
      <c r="DL47" s="210">
        <f t="shared" ca="1" si="87"/>
        <v>37734</v>
      </c>
      <c r="DM47" s="461">
        <f t="shared" ca="1" si="88"/>
        <v>102419</v>
      </c>
      <c r="DN47" s="463">
        <f t="shared" ca="1" si="89"/>
        <v>102648</v>
      </c>
      <c r="DO47" s="465">
        <f t="shared" ca="1" si="90"/>
        <v>229</v>
      </c>
      <c r="DP47" s="216">
        <f t="shared" ca="1" si="98"/>
        <v>2.2359132582821547E-3</v>
      </c>
      <c r="DR47" s="463"/>
      <c r="DS47" s="37"/>
    </row>
    <row r="48" spans="1:123">
      <c r="A48" s="87">
        <f t="shared" ref="A48:A81" si="193">A47+1</f>
        <v>2012</v>
      </c>
      <c r="B48" s="500">
        <f t="shared" ref="B48:M48" si="194">B168+B208+B248+B288+B328+B368+B408+B448+B488+B528+B568+B608+B648+B688</f>
        <v>48475</v>
      </c>
      <c r="C48" s="500">
        <f t="shared" si="194"/>
        <v>62077</v>
      </c>
      <c r="D48" s="500">
        <f t="shared" si="194"/>
        <v>55982</v>
      </c>
      <c r="E48" s="500">
        <f t="shared" si="194"/>
        <v>46383</v>
      </c>
      <c r="F48" s="500">
        <f t="shared" si="194"/>
        <v>49894</v>
      </c>
      <c r="G48" s="500">
        <f t="shared" si="194"/>
        <v>73374</v>
      </c>
      <c r="H48" s="500">
        <f t="shared" si="194"/>
        <v>76456</v>
      </c>
      <c r="I48" s="500">
        <f t="shared" si="194"/>
        <v>75588</v>
      </c>
      <c r="J48" s="500">
        <f t="shared" si="194"/>
        <v>62115</v>
      </c>
      <c r="K48" s="500">
        <f t="shared" si="194"/>
        <v>33080</v>
      </c>
      <c r="L48" s="500">
        <f t="shared" si="194"/>
        <v>21539</v>
      </c>
      <c r="M48" s="500">
        <f t="shared" si="194"/>
        <v>27307</v>
      </c>
      <c r="N48" s="89">
        <f t="shared" si="184"/>
        <v>632270</v>
      </c>
      <c r="O48" s="122"/>
      <c r="P48" s="91">
        <f t="shared" si="185"/>
        <v>2012</v>
      </c>
      <c r="Q48" s="500">
        <f t="shared" ref="Q48:AB48" si="195">Q168+Q208+Q248+Q288+Q328+Q368+Q408+Q448+Q488+Q528+Q568+Q608+Q648+Q688</f>
        <v>28218</v>
      </c>
      <c r="R48" s="500">
        <f t="shared" si="195"/>
        <v>49484</v>
      </c>
      <c r="S48" s="500">
        <f t="shared" si="195"/>
        <v>61142</v>
      </c>
      <c r="T48" s="500">
        <f t="shared" si="195"/>
        <v>55890</v>
      </c>
      <c r="U48" s="500">
        <f t="shared" si="195"/>
        <v>48468</v>
      </c>
      <c r="V48" s="500">
        <f t="shared" si="195"/>
        <v>49459</v>
      </c>
      <c r="W48" s="500">
        <f t="shared" si="195"/>
        <v>73625</v>
      </c>
      <c r="X48" s="500">
        <f t="shared" si="195"/>
        <v>75151</v>
      </c>
      <c r="Y48" s="500">
        <f t="shared" si="195"/>
        <v>76007</v>
      </c>
      <c r="Z48" s="500">
        <f t="shared" si="195"/>
        <v>63096</v>
      </c>
      <c r="AA48" s="500">
        <f t="shared" si="195"/>
        <v>31484</v>
      </c>
      <c r="AB48" s="500">
        <f t="shared" si="195"/>
        <v>22014</v>
      </c>
      <c r="AC48" s="89">
        <f t="shared" si="187"/>
        <v>634038</v>
      </c>
      <c r="AD48" s="13"/>
      <c r="AI48" s="79" t="str">
        <f t="shared" si="121"/>
        <v>W</v>
      </c>
      <c r="AJ48" s="1">
        <f t="shared" si="182"/>
        <v>2015</v>
      </c>
      <c r="AK48" s="105">
        <v>7</v>
      </c>
      <c r="AL48" s="106">
        <f t="shared" ca="1" si="188"/>
        <v>0</v>
      </c>
      <c r="AM48" s="106">
        <f t="shared" ca="1" si="188"/>
        <v>0</v>
      </c>
      <c r="AN48" s="106">
        <f t="shared" ca="1" si="188"/>
        <v>8</v>
      </c>
      <c r="AO48" s="106">
        <f t="shared" ca="1" si="188"/>
        <v>0</v>
      </c>
      <c r="AP48" s="106">
        <f t="shared" ca="1" si="188"/>
        <v>0</v>
      </c>
      <c r="AQ48" s="106">
        <f t="shared" ca="1" si="188"/>
        <v>0</v>
      </c>
      <c r="AR48" s="106">
        <f t="shared" ca="1" si="188"/>
        <v>30591</v>
      </c>
      <c r="AS48" s="106">
        <f t="shared" ca="1" si="188"/>
        <v>4890</v>
      </c>
      <c r="AT48" s="106">
        <f t="shared" ca="1" si="188"/>
        <v>0</v>
      </c>
      <c r="AU48" s="106">
        <f t="shared" ca="1" si="188"/>
        <v>2245</v>
      </c>
      <c r="AV48" s="106">
        <f t="shared" ca="1" si="189"/>
        <v>0</v>
      </c>
      <c r="AW48" s="106">
        <f t="shared" ca="1" si="189"/>
        <v>0</v>
      </c>
      <c r="AX48" s="575">
        <f t="shared" ca="1" si="189"/>
        <v>0</v>
      </c>
      <c r="AY48" s="2">
        <f t="shared" ca="1" si="189"/>
        <v>0</v>
      </c>
      <c r="AZ48" s="545">
        <f t="shared" ca="1" si="189"/>
        <v>1935</v>
      </c>
      <c r="BA48" s="106">
        <f t="shared" ca="1" si="189"/>
        <v>3741</v>
      </c>
      <c r="BB48" s="106">
        <f t="shared" ca="1" si="189"/>
        <v>2866</v>
      </c>
      <c r="BC48" s="106">
        <f t="shared" ca="1" si="189"/>
        <v>1046</v>
      </c>
      <c r="BD48" s="106">
        <f t="shared" ca="1" si="189"/>
        <v>2090</v>
      </c>
      <c r="BE48" s="106">
        <f t="shared" ca="1" si="189"/>
        <v>0</v>
      </c>
      <c r="BF48" s="106">
        <f t="shared" ca="1" si="190"/>
        <v>15120</v>
      </c>
      <c r="BG48" s="106">
        <f t="shared" ca="1" si="190"/>
        <v>0</v>
      </c>
      <c r="BH48" s="106">
        <f t="shared" ca="1" si="190"/>
        <v>28080</v>
      </c>
      <c r="BI48" s="106">
        <f t="shared" ca="1" si="190"/>
        <v>0</v>
      </c>
      <c r="BJ48" s="106">
        <f t="shared" ca="1" si="190"/>
        <v>1105</v>
      </c>
      <c r="BK48" s="106">
        <f t="shared" ca="1" si="190"/>
        <v>8314</v>
      </c>
      <c r="BL48" s="106">
        <f t="shared" ca="1" si="190"/>
        <v>0</v>
      </c>
      <c r="BM48" s="190">
        <f t="shared" ca="1" si="190"/>
        <v>0</v>
      </c>
      <c r="BN48" s="190">
        <f t="shared" ca="1" si="190"/>
        <v>0</v>
      </c>
      <c r="BO48" s="190">
        <f t="shared" ca="1" si="190"/>
        <v>0</v>
      </c>
      <c r="BP48" s="190">
        <f t="shared" ca="1" si="190"/>
        <v>0</v>
      </c>
      <c r="BQ48" s="190">
        <f t="shared" ca="1" si="190"/>
        <v>15205</v>
      </c>
      <c r="BR48" s="190">
        <f t="shared" ca="1" si="190"/>
        <v>64297</v>
      </c>
      <c r="BS48" s="190">
        <f t="shared" ca="1" si="190"/>
        <v>37734</v>
      </c>
      <c r="BT48" s="190">
        <f t="shared" ca="1" si="190"/>
        <v>102031</v>
      </c>
      <c r="BU48" s="190">
        <f t="shared" ca="1" si="46"/>
        <v>112491</v>
      </c>
      <c r="BV48" s="163" t="str">
        <f t="shared" si="123"/>
        <v>H</v>
      </c>
      <c r="BW48" s="65">
        <f t="shared" ca="1" si="66"/>
        <v>102031</v>
      </c>
      <c r="BX48" s="634">
        <f t="shared" ca="1" si="67"/>
        <v>0</v>
      </c>
      <c r="BY48" s="2"/>
      <c r="BZ48" s="13"/>
      <c r="CA48" s="130"/>
      <c r="CB48" s="79" t="str">
        <f t="shared" si="124"/>
        <v>H</v>
      </c>
      <c r="CC48" s="215">
        <f t="shared" si="125"/>
        <v>2015</v>
      </c>
      <c r="CD48" s="141">
        <f t="shared" si="126"/>
        <v>7</v>
      </c>
      <c r="CE48" s="280">
        <f t="shared" ca="1" si="70"/>
        <v>0</v>
      </c>
      <c r="CF48" s="280">
        <f t="shared" ca="1" si="71"/>
        <v>0</v>
      </c>
      <c r="CG48" s="280">
        <f t="shared" ca="1" si="72"/>
        <v>8</v>
      </c>
      <c r="CH48" s="280">
        <f t="shared" ca="1" si="71"/>
        <v>0</v>
      </c>
      <c r="CI48" s="280">
        <f t="shared" ca="1" si="73"/>
        <v>0</v>
      </c>
      <c r="CJ48" s="280">
        <f t="shared" ca="1" si="74"/>
        <v>0</v>
      </c>
      <c r="CK48" s="280">
        <f t="shared" ca="1" si="74"/>
        <v>36363</v>
      </c>
      <c r="CL48" s="280">
        <f t="shared" ca="1" si="75"/>
        <v>5615</v>
      </c>
      <c r="CM48" s="280">
        <f t="shared" ca="1" si="76"/>
        <v>0</v>
      </c>
      <c r="CN48" s="280">
        <f t="shared" ca="1" si="77"/>
        <v>1805</v>
      </c>
      <c r="CO48" s="280">
        <f t="shared" ca="1" si="78"/>
        <v>0</v>
      </c>
      <c r="CP48" s="280">
        <f t="shared" ca="1" si="79"/>
        <v>0</v>
      </c>
      <c r="CQ48" s="280">
        <f t="shared" ca="1" si="134"/>
        <v>0</v>
      </c>
      <c r="CR48" s="273">
        <f t="shared" ca="1" si="134"/>
        <v>0</v>
      </c>
      <c r="CS48" s="280">
        <f t="shared" ca="1" si="80"/>
        <v>1935</v>
      </c>
      <c r="CT48" s="280">
        <f t="shared" ca="1" si="49"/>
        <v>4993</v>
      </c>
      <c r="CU48" s="280">
        <f t="shared" ca="1" si="50"/>
        <v>2882</v>
      </c>
      <c r="CV48" s="280">
        <f t="shared" ca="1" si="51"/>
        <v>1144</v>
      </c>
      <c r="CW48" s="280">
        <f t="shared" ca="1" si="81"/>
        <v>2181</v>
      </c>
      <c r="CX48" s="280">
        <f t="shared" ca="1" si="52"/>
        <v>0</v>
      </c>
      <c r="CY48" s="280">
        <f t="shared" ca="1" si="53"/>
        <v>15624</v>
      </c>
      <c r="CZ48" s="280">
        <f t="shared" ca="1" si="54"/>
        <v>0</v>
      </c>
      <c r="DA48" s="280">
        <f t="shared" ca="1" si="55"/>
        <v>29462</v>
      </c>
      <c r="DB48" s="280">
        <f t="shared" ca="1" si="56"/>
        <v>0</v>
      </c>
      <c r="DC48" s="280">
        <f t="shared" ca="1" si="57"/>
        <v>1141</v>
      </c>
      <c r="DD48" s="280">
        <f t="shared" ca="1" si="58"/>
        <v>9109</v>
      </c>
      <c r="DE48" s="280">
        <f t="shared" ca="1" si="59"/>
        <v>0</v>
      </c>
      <c r="DF48" s="280">
        <f t="shared" ca="1" si="60"/>
        <v>0</v>
      </c>
      <c r="DG48" s="280">
        <f t="shared" ca="1" si="82"/>
        <v>0</v>
      </c>
      <c r="DH48" s="280">
        <f t="shared" ca="1" si="83"/>
        <v>0</v>
      </c>
      <c r="DI48" s="280">
        <f t="shared" ca="1" si="84"/>
        <v>0</v>
      </c>
      <c r="DJ48" s="210">
        <f t="shared" ca="1" si="85"/>
        <v>16107</v>
      </c>
      <c r="DK48" s="210">
        <f t="shared" ca="1" si="86"/>
        <v>68471</v>
      </c>
      <c r="DL48" s="210">
        <f t="shared" ca="1" si="87"/>
        <v>43791</v>
      </c>
      <c r="DM48" s="461">
        <f t="shared" ca="1" si="88"/>
        <v>112262</v>
      </c>
      <c r="DN48" s="463">
        <f t="shared" ca="1" si="89"/>
        <v>112491</v>
      </c>
      <c r="DO48" s="465">
        <f t="shared" ca="1" si="90"/>
        <v>229</v>
      </c>
      <c r="DP48" s="216">
        <f t="shared" ca="1" si="98"/>
        <v>2.0398710160161051E-3</v>
      </c>
      <c r="DR48" s="463"/>
      <c r="DS48" s="37"/>
    </row>
    <row r="49" spans="1:123">
      <c r="A49" s="87">
        <f t="shared" si="193"/>
        <v>2013</v>
      </c>
      <c r="B49" s="500">
        <f t="shared" ref="B49:M49" si="196">B169+B209+B249+B289+B329+B369+B409+B449+B489+B529+B569+B609+B649+B689</f>
        <v>27229</v>
      </c>
      <c r="C49" s="500">
        <f t="shared" si="196"/>
        <v>21852</v>
      </c>
      <c r="D49" s="500">
        <f t="shared" si="196"/>
        <v>32569</v>
      </c>
      <c r="E49" s="500">
        <f t="shared" si="196"/>
        <v>35497</v>
      </c>
      <c r="F49" s="500">
        <f t="shared" si="196"/>
        <v>48747</v>
      </c>
      <c r="G49" s="500">
        <f t="shared" si="196"/>
        <v>70752</v>
      </c>
      <c r="H49" s="500">
        <f t="shared" si="196"/>
        <v>74349</v>
      </c>
      <c r="I49" s="500">
        <f t="shared" si="196"/>
        <v>73582</v>
      </c>
      <c r="J49" s="500">
        <f t="shared" si="196"/>
        <v>61436</v>
      </c>
      <c r="K49" s="500">
        <f t="shared" si="196"/>
        <v>32908</v>
      </c>
      <c r="L49" s="500">
        <f t="shared" si="196"/>
        <v>21484</v>
      </c>
      <c r="M49" s="500">
        <f t="shared" si="196"/>
        <v>27221</v>
      </c>
      <c r="N49" s="89">
        <f t="shared" si="184"/>
        <v>527626</v>
      </c>
      <c r="O49" s="90"/>
      <c r="P49" s="91">
        <f t="shared" si="185"/>
        <v>2013</v>
      </c>
      <c r="Q49" s="500">
        <f t="shared" ref="Q49:AB49" si="197">Q169+Q209+Q249+Q289+Q329+Q369+Q409+Q449+Q489+Q529+Q569+Q609+Q649+Q689</f>
        <v>26329</v>
      </c>
      <c r="R49" s="500">
        <f t="shared" si="197"/>
        <v>26462</v>
      </c>
      <c r="S49" s="500">
        <f t="shared" si="197"/>
        <v>20936</v>
      </c>
      <c r="T49" s="500">
        <f t="shared" si="197"/>
        <v>32494</v>
      </c>
      <c r="U49" s="500">
        <f t="shared" si="197"/>
        <v>37581</v>
      </c>
      <c r="V49" s="500">
        <f t="shared" si="197"/>
        <v>48313</v>
      </c>
      <c r="W49" s="500">
        <f t="shared" si="197"/>
        <v>71005</v>
      </c>
      <c r="X49" s="500">
        <f t="shared" si="197"/>
        <v>73046</v>
      </c>
      <c r="Y49" s="500">
        <f t="shared" si="197"/>
        <v>74002</v>
      </c>
      <c r="Z49" s="500">
        <f t="shared" si="197"/>
        <v>62417</v>
      </c>
      <c r="AA49" s="500">
        <f t="shared" si="197"/>
        <v>31312</v>
      </c>
      <c r="AB49" s="500">
        <f t="shared" si="197"/>
        <v>21959</v>
      </c>
      <c r="AC49" s="89">
        <f t="shared" si="187"/>
        <v>525856</v>
      </c>
      <c r="AD49" s="13"/>
      <c r="AI49" s="79" t="str">
        <f t="shared" si="121"/>
        <v>X</v>
      </c>
      <c r="AJ49" s="1">
        <f t="shared" si="182"/>
        <v>2015</v>
      </c>
      <c r="AK49" s="105">
        <v>8</v>
      </c>
      <c r="AL49" s="106">
        <f t="shared" ca="1" si="188"/>
        <v>0</v>
      </c>
      <c r="AM49" s="106">
        <f t="shared" ca="1" si="188"/>
        <v>0</v>
      </c>
      <c r="AN49" s="106">
        <f t="shared" ca="1" si="188"/>
        <v>8</v>
      </c>
      <c r="AO49" s="106">
        <f t="shared" ca="1" si="188"/>
        <v>0</v>
      </c>
      <c r="AP49" s="106">
        <f t="shared" ca="1" si="188"/>
        <v>0</v>
      </c>
      <c r="AQ49" s="106">
        <f t="shared" ca="1" si="188"/>
        <v>0</v>
      </c>
      <c r="AR49" s="106">
        <f t="shared" ca="1" si="188"/>
        <v>36363</v>
      </c>
      <c r="AS49" s="106">
        <f t="shared" ca="1" si="188"/>
        <v>5615</v>
      </c>
      <c r="AT49" s="106">
        <f t="shared" ca="1" si="188"/>
        <v>0</v>
      </c>
      <c r="AU49" s="106">
        <f t="shared" ca="1" si="188"/>
        <v>1805</v>
      </c>
      <c r="AV49" s="106">
        <f t="shared" ca="1" si="189"/>
        <v>0</v>
      </c>
      <c r="AW49" s="106">
        <f t="shared" ca="1" si="189"/>
        <v>0</v>
      </c>
      <c r="AX49" s="575">
        <f t="shared" ca="1" si="189"/>
        <v>0</v>
      </c>
      <c r="AY49" s="2">
        <f t="shared" ca="1" si="189"/>
        <v>0</v>
      </c>
      <c r="AZ49" s="545">
        <f t="shared" ca="1" si="189"/>
        <v>2247</v>
      </c>
      <c r="BA49" s="106">
        <f t="shared" ca="1" si="189"/>
        <v>4993</v>
      </c>
      <c r="BB49" s="106">
        <f t="shared" ca="1" si="189"/>
        <v>2882</v>
      </c>
      <c r="BC49" s="106">
        <f t="shared" ca="1" si="189"/>
        <v>1144</v>
      </c>
      <c r="BD49" s="106">
        <f t="shared" ca="1" si="189"/>
        <v>2166</v>
      </c>
      <c r="BE49" s="106">
        <f t="shared" ca="1" si="189"/>
        <v>0</v>
      </c>
      <c r="BF49" s="106">
        <f t="shared" ca="1" si="190"/>
        <v>15624</v>
      </c>
      <c r="BG49" s="106">
        <f t="shared" ca="1" si="190"/>
        <v>0</v>
      </c>
      <c r="BH49" s="106">
        <f t="shared" ca="1" si="190"/>
        <v>29462</v>
      </c>
      <c r="BI49" s="106">
        <f t="shared" ca="1" si="190"/>
        <v>0</v>
      </c>
      <c r="BJ49" s="106">
        <f t="shared" ca="1" si="190"/>
        <v>1141</v>
      </c>
      <c r="BK49" s="106">
        <f t="shared" ca="1" si="190"/>
        <v>9109</v>
      </c>
      <c r="BL49" s="106">
        <f t="shared" ca="1" si="190"/>
        <v>0</v>
      </c>
      <c r="BM49" s="190">
        <f t="shared" ca="1" si="190"/>
        <v>0</v>
      </c>
      <c r="BN49" s="190">
        <f t="shared" ca="1" si="190"/>
        <v>0</v>
      </c>
      <c r="BO49" s="190">
        <f t="shared" ca="1" si="190"/>
        <v>0</v>
      </c>
      <c r="BP49" s="190">
        <f t="shared" ca="1" si="190"/>
        <v>0</v>
      </c>
      <c r="BQ49" s="190">
        <f t="shared" ca="1" si="190"/>
        <v>16404</v>
      </c>
      <c r="BR49" s="190">
        <f t="shared" ca="1" si="190"/>
        <v>68768</v>
      </c>
      <c r="BS49" s="190">
        <f t="shared" ca="1" si="190"/>
        <v>43791</v>
      </c>
      <c r="BT49" s="190">
        <f t="shared" ca="1" si="190"/>
        <v>112559</v>
      </c>
      <c r="BU49" s="190">
        <f t="shared" ca="1" si="46"/>
        <v>117641</v>
      </c>
      <c r="BV49" s="163" t="str">
        <f t="shared" si="123"/>
        <v>I</v>
      </c>
      <c r="BW49" s="65">
        <f t="shared" ca="1" si="66"/>
        <v>112559</v>
      </c>
      <c r="BX49" s="634">
        <f t="shared" ca="1" si="67"/>
        <v>0</v>
      </c>
      <c r="BY49" s="2"/>
      <c r="BZ49" s="13"/>
      <c r="CA49" s="130"/>
      <c r="CB49" s="79" t="str">
        <f t="shared" si="124"/>
        <v>I</v>
      </c>
      <c r="CC49" s="215">
        <f t="shared" si="125"/>
        <v>2015</v>
      </c>
      <c r="CD49" s="141">
        <f t="shared" si="126"/>
        <v>8</v>
      </c>
      <c r="CE49" s="280">
        <f t="shared" ca="1" si="70"/>
        <v>0</v>
      </c>
      <c r="CF49" s="280">
        <f t="shared" ca="1" si="71"/>
        <v>0</v>
      </c>
      <c r="CG49" s="280">
        <f t="shared" ca="1" si="72"/>
        <v>8</v>
      </c>
      <c r="CH49" s="280">
        <f t="shared" ca="1" si="71"/>
        <v>0</v>
      </c>
      <c r="CI49" s="280">
        <f t="shared" ca="1" si="73"/>
        <v>0</v>
      </c>
      <c r="CJ49" s="280">
        <f t="shared" ca="1" si="74"/>
        <v>0</v>
      </c>
      <c r="CK49" s="280">
        <f t="shared" ca="1" si="74"/>
        <v>40083</v>
      </c>
      <c r="CL49" s="280">
        <f t="shared" ca="1" si="75"/>
        <v>5615</v>
      </c>
      <c r="CM49" s="280">
        <f t="shared" ca="1" si="76"/>
        <v>0</v>
      </c>
      <c r="CN49" s="280">
        <f t="shared" ca="1" si="77"/>
        <v>1719</v>
      </c>
      <c r="CO49" s="280">
        <f t="shared" ca="1" si="78"/>
        <v>0</v>
      </c>
      <c r="CP49" s="280">
        <f t="shared" ca="1" si="79"/>
        <v>0</v>
      </c>
      <c r="CQ49" s="280">
        <f t="shared" ca="1" si="134"/>
        <v>0</v>
      </c>
      <c r="CR49" s="273">
        <f t="shared" ca="1" si="134"/>
        <v>0</v>
      </c>
      <c r="CS49" s="280">
        <f t="shared" ca="1" si="80"/>
        <v>1935</v>
      </c>
      <c r="CT49" s="280">
        <f t="shared" ca="1" si="49"/>
        <v>5316</v>
      </c>
      <c r="CU49" s="280">
        <f t="shared" ca="1" si="50"/>
        <v>3103</v>
      </c>
      <c r="CV49" s="280">
        <f t="shared" ca="1" si="51"/>
        <v>1144</v>
      </c>
      <c r="CW49" s="280">
        <f t="shared" ca="1" si="81"/>
        <v>2444</v>
      </c>
      <c r="CX49" s="280">
        <f t="shared" ca="1" si="52"/>
        <v>0</v>
      </c>
      <c r="CY49" s="280">
        <f t="shared" ca="1" si="53"/>
        <v>15624</v>
      </c>
      <c r="CZ49" s="280">
        <f t="shared" ca="1" si="54"/>
        <v>0</v>
      </c>
      <c r="DA49" s="280">
        <f t="shared" ca="1" si="55"/>
        <v>29016</v>
      </c>
      <c r="DB49" s="280">
        <f t="shared" ca="1" si="56"/>
        <v>0</v>
      </c>
      <c r="DC49" s="280">
        <f t="shared" ca="1" si="57"/>
        <v>1134</v>
      </c>
      <c r="DD49" s="280">
        <f t="shared" ca="1" si="58"/>
        <v>10258</v>
      </c>
      <c r="DE49" s="280">
        <f t="shared" ca="1" si="59"/>
        <v>0</v>
      </c>
      <c r="DF49" s="280">
        <f t="shared" ca="1" si="60"/>
        <v>0</v>
      </c>
      <c r="DG49" s="280">
        <f t="shared" ca="1" si="82"/>
        <v>0</v>
      </c>
      <c r="DH49" s="280">
        <f t="shared" ca="1" si="83"/>
        <v>0</v>
      </c>
      <c r="DI49" s="280">
        <f t="shared" ca="1" si="84"/>
        <v>0</v>
      </c>
      <c r="DJ49" s="210">
        <f t="shared" ca="1" si="85"/>
        <v>17740</v>
      </c>
      <c r="DK49" s="210">
        <f t="shared" ca="1" si="86"/>
        <v>69974</v>
      </c>
      <c r="DL49" s="210">
        <f t="shared" ca="1" si="87"/>
        <v>47425</v>
      </c>
      <c r="DM49" s="461">
        <f t="shared" ca="1" si="88"/>
        <v>117399</v>
      </c>
      <c r="DN49" s="463">
        <f t="shared" ca="1" si="89"/>
        <v>117641</v>
      </c>
      <c r="DO49" s="465">
        <f t="shared" ca="1" si="90"/>
        <v>242</v>
      </c>
      <c r="DP49" s="216">
        <f t="shared" ca="1" si="98"/>
        <v>2.0613463487763948E-3</v>
      </c>
      <c r="DR49" s="463"/>
      <c r="DS49" s="37"/>
    </row>
    <row r="50" spans="1:123">
      <c r="A50" s="87">
        <f t="shared" si="193"/>
        <v>2014</v>
      </c>
      <c r="B50" s="500">
        <f t="shared" ref="B50:M50" si="198">B170+B210+B250+B290+B330+B370+B410+B450+B490+B530+B570+B610+B650+B690</f>
        <v>7161</v>
      </c>
      <c r="C50" s="500">
        <f t="shared" si="198"/>
        <v>6855</v>
      </c>
      <c r="D50" s="500">
        <f t="shared" si="198"/>
        <v>11212</v>
      </c>
      <c r="E50" s="500">
        <f t="shared" si="198"/>
        <v>21676</v>
      </c>
      <c r="F50" s="500">
        <f t="shared" si="198"/>
        <v>30436</v>
      </c>
      <c r="G50" s="500">
        <f t="shared" si="198"/>
        <v>37744</v>
      </c>
      <c r="H50" s="500">
        <f t="shared" si="198"/>
        <v>43801</v>
      </c>
      <c r="I50" s="500">
        <f t="shared" si="198"/>
        <v>47438</v>
      </c>
      <c r="J50" s="500">
        <f t="shared" si="198"/>
        <v>39683</v>
      </c>
      <c r="K50" s="500">
        <f t="shared" si="198"/>
        <v>23390</v>
      </c>
      <c r="L50" s="500">
        <f t="shared" si="198"/>
        <v>9898</v>
      </c>
      <c r="M50" s="500">
        <f t="shared" si="198"/>
        <v>14070</v>
      </c>
      <c r="N50" s="89">
        <f t="shared" si="184"/>
        <v>293364</v>
      </c>
      <c r="O50" s="90"/>
      <c r="P50" s="91">
        <f t="shared" si="185"/>
        <v>2014</v>
      </c>
      <c r="Q50" s="500">
        <f t="shared" ref="Q50:AB50" si="199">Q170+Q210+Q250+Q290+Q330+Q370+Q410+Q450+Q490+Q530+Q570+Q610+Q650+Q690</f>
        <v>26329</v>
      </c>
      <c r="R50" s="500">
        <f t="shared" si="199"/>
        <v>14180</v>
      </c>
      <c r="S50" s="500">
        <f t="shared" si="199"/>
        <v>6851</v>
      </c>
      <c r="T50" s="500">
        <f t="shared" si="199"/>
        <v>11204</v>
      </c>
      <c r="U50" s="500">
        <f t="shared" si="199"/>
        <v>21661</v>
      </c>
      <c r="V50" s="500">
        <f t="shared" si="199"/>
        <v>30414</v>
      </c>
      <c r="W50" s="500">
        <f t="shared" si="199"/>
        <v>37716</v>
      </c>
      <c r="X50" s="500">
        <f t="shared" si="199"/>
        <v>43770</v>
      </c>
      <c r="Y50" s="500">
        <f t="shared" si="199"/>
        <v>47404</v>
      </c>
      <c r="Z50" s="500">
        <f t="shared" si="199"/>
        <v>39653</v>
      </c>
      <c r="AA50" s="500">
        <f t="shared" si="199"/>
        <v>23373</v>
      </c>
      <c r="AB50" s="500">
        <f t="shared" si="199"/>
        <v>9891</v>
      </c>
      <c r="AC50" s="89">
        <f t="shared" si="187"/>
        <v>312446</v>
      </c>
      <c r="AD50" s="13"/>
      <c r="AI50" s="79" t="str">
        <f t="shared" si="121"/>
        <v>Y</v>
      </c>
      <c r="AJ50" s="1">
        <f t="shared" si="182"/>
        <v>2015</v>
      </c>
      <c r="AK50" s="105">
        <v>9</v>
      </c>
      <c r="AL50" s="106">
        <f t="shared" ca="1" si="188"/>
        <v>0</v>
      </c>
      <c r="AM50" s="106">
        <f t="shared" ca="1" si="188"/>
        <v>0</v>
      </c>
      <c r="AN50" s="106">
        <f t="shared" ca="1" si="188"/>
        <v>8</v>
      </c>
      <c r="AO50" s="106">
        <f t="shared" ca="1" si="188"/>
        <v>0</v>
      </c>
      <c r="AP50" s="106">
        <f t="shared" ca="1" si="188"/>
        <v>0</v>
      </c>
      <c r="AQ50" s="106">
        <f t="shared" ca="1" si="188"/>
        <v>0</v>
      </c>
      <c r="AR50" s="106">
        <f t="shared" ca="1" si="188"/>
        <v>40083</v>
      </c>
      <c r="AS50" s="106">
        <f t="shared" ca="1" si="188"/>
        <v>5615</v>
      </c>
      <c r="AT50" s="106">
        <f t="shared" ca="1" si="188"/>
        <v>0</v>
      </c>
      <c r="AU50" s="106">
        <f t="shared" ca="1" si="188"/>
        <v>1719</v>
      </c>
      <c r="AV50" s="106">
        <f t="shared" ca="1" si="189"/>
        <v>0</v>
      </c>
      <c r="AW50" s="106">
        <f t="shared" ca="1" si="189"/>
        <v>0</v>
      </c>
      <c r="AX50" s="575">
        <f t="shared" ca="1" si="189"/>
        <v>0</v>
      </c>
      <c r="AY50" s="2">
        <f t="shared" ca="1" si="189"/>
        <v>0</v>
      </c>
      <c r="AZ50" s="545">
        <f t="shared" ca="1" si="189"/>
        <v>1935</v>
      </c>
      <c r="BA50" s="106">
        <f t="shared" ca="1" si="189"/>
        <v>5316</v>
      </c>
      <c r="BB50" s="106">
        <f t="shared" ca="1" si="189"/>
        <v>3103</v>
      </c>
      <c r="BC50" s="106">
        <f t="shared" ca="1" si="189"/>
        <v>1144</v>
      </c>
      <c r="BD50" s="106">
        <f t="shared" ca="1" si="189"/>
        <v>2181</v>
      </c>
      <c r="BE50" s="106">
        <f t="shared" ca="1" si="189"/>
        <v>0</v>
      </c>
      <c r="BF50" s="106">
        <f t="shared" ca="1" si="190"/>
        <v>15624</v>
      </c>
      <c r="BG50" s="106">
        <f t="shared" ca="1" si="190"/>
        <v>0</v>
      </c>
      <c r="BH50" s="106">
        <f t="shared" ca="1" si="190"/>
        <v>29016</v>
      </c>
      <c r="BI50" s="106">
        <f t="shared" ca="1" si="190"/>
        <v>0</v>
      </c>
      <c r="BJ50" s="106">
        <f t="shared" ca="1" si="190"/>
        <v>1134</v>
      </c>
      <c r="BK50" s="106">
        <f t="shared" ca="1" si="190"/>
        <v>10258</v>
      </c>
      <c r="BL50" s="106">
        <f t="shared" ca="1" si="190"/>
        <v>0</v>
      </c>
      <c r="BM50" s="190">
        <f t="shared" ca="1" si="190"/>
        <v>0</v>
      </c>
      <c r="BN50" s="190">
        <f t="shared" ca="1" si="190"/>
        <v>0</v>
      </c>
      <c r="BO50" s="190">
        <f t="shared" ca="1" si="190"/>
        <v>0</v>
      </c>
      <c r="BP50" s="190">
        <f t="shared" ca="1" si="190"/>
        <v>0</v>
      </c>
      <c r="BQ50" s="190">
        <f t="shared" ca="1" si="190"/>
        <v>17477</v>
      </c>
      <c r="BR50" s="190">
        <f t="shared" ca="1" si="190"/>
        <v>69711</v>
      </c>
      <c r="BS50" s="190">
        <f t="shared" ca="1" si="190"/>
        <v>47425</v>
      </c>
      <c r="BT50" s="190">
        <f t="shared" ca="1" si="190"/>
        <v>117136</v>
      </c>
      <c r="BU50" s="190">
        <f t="shared" ca="1" si="46"/>
        <v>104212</v>
      </c>
      <c r="BV50" s="163" t="str">
        <f t="shared" si="123"/>
        <v>J</v>
      </c>
      <c r="BW50" s="65">
        <f t="shared" ca="1" si="66"/>
        <v>117136</v>
      </c>
      <c r="BX50" s="634">
        <f t="shared" ca="1" si="67"/>
        <v>0</v>
      </c>
      <c r="BY50" s="2"/>
      <c r="BZ50" s="13"/>
      <c r="CA50" s="130"/>
      <c r="CB50" s="79" t="str">
        <f t="shared" si="124"/>
        <v>J</v>
      </c>
      <c r="CC50" s="215">
        <f t="shared" si="125"/>
        <v>2015</v>
      </c>
      <c r="CD50" s="141">
        <f t="shared" si="126"/>
        <v>9</v>
      </c>
      <c r="CE50" s="280">
        <f t="shared" ca="1" si="70"/>
        <v>0</v>
      </c>
      <c r="CF50" s="280">
        <f t="shared" ca="1" si="71"/>
        <v>0</v>
      </c>
      <c r="CG50" s="280">
        <f t="shared" ca="1" si="72"/>
        <v>8</v>
      </c>
      <c r="CH50" s="280">
        <f t="shared" ca="1" si="71"/>
        <v>0</v>
      </c>
      <c r="CI50" s="280">
        <f t="shared" ca="1" si="73"/>
        <v>0</v>
      </c>
      <c r="CJ50" s="280">
        <f t="shared" ca="1" si="74"/>
        <v>0</v>
      </c>
      <c r="CK50" s="280">
        <f t="shared" ca="1" si="74"/>
        <v>34191</v>
      </c>
      <c r="CL50" s="280">
        <f t="shared" ca="1" si="75"/>
        <v>4890</v>
      </c>
      <c r="CM50" s="280">
        <f t="shared" ca="1" si="76"/>
        <v>0</v>
      </c>
      <c r="CN50" s="280">
        <f t="shared" ca="1" si="77"/>
        <v>582</v>
      </c>
      <c r="CO50" s="280">
        <f t="shared" ca="1" si="78"/>
        <v>0</v>
      </c>
      <c r="CP50" s="280">
        <f t="shared" ca="1" si="79"/>
        <v>0</v>
      </c>
      <c r="CQ50" s="280">
        <f t="shared" ca="1" si="134"/>
        <v>0</v>
      </c>
      <c r="CR50" s="273">
        <f t="shared" ca="1" si="134"/>
        <v>0</v>
      </c>
      <c r="CS50" s="280">
        <f t="shared" ca="1" si="80"/>
        <v>1872</v>
      </c>
      <c r="CT50" s="280">
        <f t="shared" ca="1" si="49"/>
        <v>4365</v>
      </c>
      <c r="CU50" s="280">
        <f t="shared" ca="1" si="50"/>
        <v>2592</v>
      </c>
      <c r="CV50" s="280">
        <f t="shared" ca="1" si="51"/>
        <v>1054</v>
      </c>
      <c r="CW50" s="280">
        <f t="shared" ca="1" si="81"/>
        <v>2118</v>
      </c>
      <c r="CX50" s="280">
        <f t="shared" ca="1" si="52"/>
        <v>0</v>
      </c>
      <c r="CY50" s="280">
        <f t="shared" ca="1" si="53"/>
        <v>14400</v>
      </c>
      <c r="CZ50" s="280">
        <f t="shared" ca="1" si="54"/>
        <v>0</v>
      </c>
      <c r="DA50" s="280">
        <f t="shared" ca="1" si="55"/>
        <v>27648</v>
      </c>
      <c r="DB50" s="280">
        <f t="shared" ca="1" si="56"/>
        <v>0</v>
      </c>
      <c r="DC50" s="280">
        <f t="shared" ca="1" si="57"/>
        <v>946</v>
      </c>
      <c r="DD50" s="280">
        <f t="shared" ca="1" si="58"/>
        <v>9330</v>
      </c>
      <c r="DE50" s="280">
        <f t="shared" ca="1" si="59"/>
        <v>0</v>
      </c>
      <c r="DF50" s="280">
        <f t="shared" ca="1" si="60"/>
        <v>0</v>
      </c>
      <c r="DG50" s="280">
        <f t="shared" ca="1" si="82"/>
        <v>0</v>
      </c>
      <c r="DH50" s="280">
        <f t="shared" ca="1" si="83"/>
        <v>0</v>
      </c>
      <c r="DI50" s="280">
        <f t="shared" ca="1" si="84"/>
        <v>0</v>
      </c>
      <c r="DJ50" s="210">
        <f t="shared" ca="1" si="85"/>
        <v>15912</v>
      </c>
      <c r="DK50" s="210">
        <f t="shared" ca="1" si="86"/>
        <v>64325</v>
      </c>
      <c r="DL50" s="210">
        <f t="shared" ca="1" si="87"/>
        <v>39671</v>
      </c>
      <c r="DM50" s="461">
        <f t="shared" ca="1" si="88"/>
        <v>103996</v>
      </c>
      <c r="DN50" s="463">
        <f t="shared" ca="1" si="89"/>
        <v>104212</v>
      </c>
      <c r="DO50" s="465">
        <f t="shared" ca="1" si="90"/>
        <v>216</v>
      </c>
      <c r="DP50" s="216">
        <f t="shared" ca="1" si="98"/>
        <v>2.0770029616523711E-3</v>
      </c>
      <c r="DR50" s="463"/>
      <c r="DS50" s="37"/>
    </row>
    <row r="51" spans="1:123">
      <c r="A51" s="87">
        <f t="shared" si="193"/>
        <v>2015</v>
      </c>
      <c r="B51" s="500">
        <f t="shared" ref="B51:M51" si="200">B171+B211+B251+B291+B331+B371+B411+B451+B491+B531+B571+B611+B651+B691</f>
        <v>12924</v>
      </c>
      <c r="C51" s="500">
        <f t="shared" si="200"/>
        <v>12063</v>
      </c>
      <c r="D51" s="500">
        <f t="shared" si="200"/>
        <v>14417</v>
      </c>
      <c r="E51" s="500">
        <f t="shared" si="200"/>
        <v>21682</v>
      </c>
      <c r="F51" s="500">
        <f t="shared" si="200"/>
        <v>30444</v>
      </c>
      <c r="G51" s="500">
        <f t="shared" si="200"/>
        <v>37762</v>
      </c>
      <c r="H51" s="500">
        <f t="shared" si="200"/>
        <v>43822</v>
      </c>
      <c r="I51" s="500">
        <f t="shared" si="200"/>
        <v>47459</v>
      </c>
      <c r="J51" s="500">
        <f t="shared" si="200"/>
        <v>39701</v>
      </c>
      <c r="K51" s="500">
        <f t="shared" si="200"/>
        <v>23398</v>
      </c>
      <c r="L51" s="500">
        <f t="shared" si="200"/>
        <v>9901</v>
      </c>
      <c r="M51" s="500">
        <f t="shared" si="200"/>
        <v>14073</v>
      </c>
      <c r="N51" s="89">
        <f t="shared" si="184"/>
        <v>307646</v>
      </c>
      <c r="O51" s="90"/>
      <c r="P51" s="91">
        <f t="shared" si="185"/>
        <v>2015</v>
      </c>
      <c r="Q51" s="500">
        <f t="shared" ref="Q51:AB51" si="201">Q171+Q211+Q251+Q291+Q331+Q371+Q411+Q451+Q491+Q531+Q571+Q611+Q651+Q691</f>
        <v>14059</v>
      </c>
      <c r="R51" s="500">
        <f t="shared" si="201"/>
        <v>12915</v>
      </c>
      <c r="S51" s="500">
        <f t="shared" si="201"/>
        <v>12055</v>
      </c>
      <c r="T51" s="500">
        <f t="shared" si="201"/>
        <v>14406</v>
      </c>
      <c r="U51" s="500">
        <f t="shared" si="201"/>
        <v>21667</v>
      </c>
      <c r="V51" s="500">
        <f t="shared" si="201"/>
        <v>30422</v>
      </c>
      <c r="W51" s="500">
        <f t="shared" si="201"/>
        <v>37734</v>
      </c>
      <c r="X51" s="500">
        <f t="shared" si="201"/>
        <v>43791</v>
      </c>
      <c r="Y51" s="500">
        <f t="shared" si="201"/>
        <v>47425</v>
      </c>
      <c r="Z51" s="500">
        <f t="shared" si="201"/>
        <v>39671</v>
      </c>
      <c r="AA51" s="500">
        <f t="shared" si="201"/>
        <v>23381</v>
      </c>
      <c r="AB51" s="500">
        <f t="shared" si="201"/>
        <v>9894</v>
      </c>
      <c r="AC51" s="89">
        <f t="shared" si="187"/>
        <v>307420</v>
      </c>
      <c r="AD51" s="13"/>
      <c r="AE51" s="99"/>
      <c r="AI51" s="79" t="str">
        <f t="shared" si="121"/>
        <v>Z</v>
      </c>
      <c r="AJ51" s="1">
        <f t="shared" si="182"/>
        <v>2015</v>
      </c>
      <c r="AK51" s="105">
        <v>10</v>
      </c>
      <c r="AL51" s="106">
        <f t="shared" ca="1" si="188"/>
        <v>0</v>
      </c>
      <c r="AM51" s="106">
        <f t="shared" ca="1" si="188"/>
        <v>0</v>
      </c>
      <c r="AN51" s="106">
        <f t="shared" ca="1" si="188"/>
        <v>8</v>
      </c>
      <c r="AO51" s="106">
        <f t="shared" ca="1" si="188"/>
        <v>0</v>
      </c>
      <c r="AP51" s="106">
        <f t="shared" ca="1" si="188"/>
        <v>0</v>
      </c>
      <c r="AQ51" s="106">
        <f t="shared" ca="1" si="188"/>
        <v>0</v>
      </c>
      <c r="AR51" s="106">
        <f t="shared" ca="1" si="188"/>
        <v>34191</v>
      </c>
      <c r="AS51" s="106">
        <f t="shared" ca="1" si="188"/>
        <v>4890</v>
      </c>
      <c r="AT51" s="106">
        <f t="shared" ca="1" si="188"/>
        <v>0</v>
      </c>
      <c r="AU51" s="106">
        <f t="shared" ca="1" si="188"/>
        <v>582</v>
      </c>
      <c r="AV51" s="106">
        <f t="shared" ca="1" si="189"/>
        <v>0</v>
      </c>
      <c r="AW51" s="106">
        <f t="shared" ca="1" si="189"/>
        <v>0</v>
      </c>
      <c r="AX51" s="575">
        <f t="shared" ca="1" si="189"/>
        <v>0</v>
      </c>
      <c r="AY51" s="2">
        <f t="shared" ca="1" si="189"/>
        <v>0</v>
      </c>
      <c r="AZ51" s="545">
        <f t="shared" ca="1" si="189"/>
        <v>1935</v>
      </c>
      <c r="BA51" s="106">
        <f t="shared" ca="1" si="189"/>
        <v>4365</v>
      </c>
      <c r="BB51" s="106">
        <f t="shared" ca="1" si="189"/>
        <v>2592</v>
      </c>
      <c r="BC51" s="106">
        <f t="shared" ca="1" si="189"/>
        <v>1054</v>
      </c>
      <c r="BD51" s="106">
        <f t="shared" ca="1" si="189"/>
        <v>2444</v>
      </c>
      <c r="BE51" s="106">
        <f t="shared" ca="1" si="189"/>
        <v>0</v>
      </c>
      <c r="BF51" s="106">
        <f t="shared" ca="1" si="190"/>
        <v>14400</v>
      </c>
      <c r="BG51" s="106">
        <f t="shared" ca="1" si="190"/>
        <v>0</v>
      </c>
      <c r="BH51" s="106">
        <f t="shared" ca="1" si="190"/>
        <v>27648</v>
      </c>
      <c r="BI51" s="106">
        <f t="shared" ca="1" si="190"/>
        <v>0</v>
      </c>
      <c r="BJ51" s="106">
        <f t="shared" ca="1" si="190"/>
        <v>946</v>
      </c>
      <c r="BK51" s="106">
        <f t="shared" ca="1" si="190"/>
        <v>9330</v>
      </c>
      <c r="BL51" s="106">
        <f t="shared" ca="1" si="190"/>
        <v>0</v>
      </c>
      <c r="BM51" s="190">
        <f t="shared" ca="1" si="190"/>
        <v>0</v>
      </c>
      <c r="BN51" s="190">
        <f t="shared" ca="1" si="190"/>
        <v>0</v>
      </c>
      <c r="BO51" s="190">
        <f t="shared" ca="1" si="190"/>
        <v>0</v>
      </c>
      <c r="BP51" s="190">
        <f t="shared" ca="1" si="190"/>
        <v>0</v>
      </c>
      <c r="BQ51" s="190">
        <f t="shared" ca="1" si="190"/>
        <v>16301</v>
      </c>
      <c r="BR51" s="190">
        <f t="shared" ca="1" si="190"/>
        <v>64714</v>
      </c>
      <c r="BS51" s="190">
        <f t="shared" ca="1" si="190"/>
        <v>39671</v>
      </c>
      <c r="BT51" s="190">
        <f t="shared" ca="1" si="190"/>
        <v>104385</v>
      </c>
      <c r="BU51" s="190">
        <f t="shared" ca="1" si="46"/>
        <v>78373</v>
      </c>
      <c r="BV51" s="163" t="str">
        <f t="shared" si="123"/>
        <v>K</v>
      </c>
      <c r="BW51" s="65">
        <f t="shared" ca="1" si="66"/>
        <v>104385</v>
      </c>
      <c r="BX51" s="634">
        <f t="shared" ca="1" si="67"/>
        <v>0</v>
      </c>
      <c r="BY51" s="2"/>
      <c r="BZ51" s="13"/>
      <c r="CA51" s="130"/>
      <c r="CB51" s="79" t="str">
        <f t="shared" si="124"/>
        <v>K</v>
      </c>
      <c r="CC51" s="215">
        <f t="shared" si="125"/>
        <v>2015</v>
      </c>
      <c r="CD51" s="141">
        <f t="shared" si="126"/>
        <v>10</v>
      </c>
      <c r="CE51" s="280">
        <f t="shared" ca="1" si="70"/>
        <v>0</v>
      </c>
      <c r="CF51" s="280">
        <f t="shared" ca="1" si="71"/>
        <v>0</v>
      </c>
      <c r="CG51" s="280">
        <f t="shared" ca="1" si="72"/>
        <v>8</v>
      </c>
      <c r="CH51" s="280">
        <f t="shared" ca="1" si="71"/>
        <v>0</v>
      </c>
      <c r="CI51" s="280">
        <f t="shared" ca="1" si="73"/>
        <v>0</v>
      </c>
      <c r="CJ51" s="280">
        <f t="shared" ca="1" si="74"/>
        <v>0</v>
      </c>
      <c r="CK51" s="280">
        <f t="shared" ca="1" si="74"/>
        <v>20869</v>
      </c>
      <c r="CL51" s="280">
        <f t="shared" ca="1" si="75"/>
        <v>2246</v>
      </c>
      <c r="CM51" s="280">
        <f t="shared" ca="1" si="76"/>
        <v>0</v>
      </c>
      <c r="CN51" s="280">
        <f t="shared" ca="1" si="77"/>
        <v>258</v>
      </c>
      <c r="CO51" s="280">
        <f t="shared" ca="1" si="78"/>
        <v>0</v>
      </c>
      <c r="CP51" s="280">
        <f t="shared" ca="1" si="79"/>
        <v>0</v>
      </c>
      <c r="CQ51" s="280">
        <f t="shared" ca="1" si="134"/>
        <v>0</v>
      </c>
      <c r="CR51" s="273">
        <f t="shared" ca="1" si="134"/>
        <v>0</v>
      </c>
      <c r="CS51" s="280">
        <f t="shared" ca="1" si="80"/>
        <v>2128</v>
      </c>
      <c r="CT51" s="280">
        <f t="shared" ca="1" si="49"/>
        <v>3060</v>
      </c>
      <c r="CU51" s="280">
        <f t="shared" ca="1" si="50"/>
        <v>2277</v>
      </c>
      <c r="CV51" s="280">
        <f t="shared" ca="1" si="51"/>
        <v>717</v>
      </c>
      <c r="CW51" s="280">
        <f t="shared" ca="1" si="81"/>
        <v>1682</v>
      </c>
      <c r="CX51" s="280">
        <f t="shared" ca="1" si="52"/>
        <v>0</v>
      </c>
      <c r="CY51" s="280">
        <f t="shared" ca="1" si="53"/>
        <v>14508</v>
      </c>
      <c r="CZ51" s="280">
        <f t="shared" ca="1" si="54"/>
        <v>0</v>
      </c>
      <c r="DA51" s="280">
        <f t="shared" ca="1" si="55"/>
        <v>21427</v>
      </c>
      <c r="DB51" s="280">
        <f t="shared" ca="1" si="56"/>
        <v>0</v>
      </c>
      <c r="DC51" s="280">
        <f t="shared" ca="1" si="57"/>
        <v>811</v>
      </c>
      <c r="DD51" s="280">
        <f t="shared" ca="1" si="58"/>
        <v>8197</v>
      </c>
      <c r="DE51" s="280">
        <f t="shared" ca="1" si="59"/>
        <v>0</v>
      </c>
      <c r="DF51" s="280">
        <f t="shared" ca="1" si="60"/>
        <v>0</v>
      </c>
      <c r="DG51" s="280">
        <f t="shared" ca="1" si="82"/>
        <v>0</v>
      </c>
      <c r="DH51" s="280">
        <f t="shared" ca="1" si="83"/>
        <v>0</v>
      </c>
      <c r="DI51" s="280">
        <f t="shared" ca="1" si="84"/>
        <v>0</v>
      </c>
      <c r="DJ51" s="210">
        <f t="shared" ca="1" si="85"/>
        <v>14284</v>
      </c>
      <c r="DK51" s="210">
        <f t="shared" ca="1" si="86"/>
        <v>54807</v>
      </c>
      <c r="DL51" s="210">
        <f t="shared" ca="1" si="87"/>
        <v>23381</v>
      </c>
      <c r="DM51" s="461">
        <f t="shared" ca="1" si="88"/>
        <v>78188</v>
      </c>
      <c r="DN51" s="463">
        <f t="shared" ca="1" si="89"/>
        <v>78373</v>
      </c>
      <c r="DO51" s="465">
        <f t="shared" ca="1" si="90"/>
        <v>185</v>
      </c>
      <c r="DP51" s="216">
        <f t="shared" ca="1" si="98"/>
        <v>2.3660919834245665E-3</v>
      </c>
      <c r="DR51" s="463"/>
      <c r="DS51" s="37"/>
    </row>
    <row r="52" spans="1:123">
      <c r="A52" s="87">
        <f t="shared" si="193"/>
        <v>2016</v>
      </c>
      <c r="B52" s="500">
        <f t="shared" ref="B52:M52" si="202">B172+B212+B252+B292+B332+B372+B412+B452+B492+B532+B572+B612+B652+B692</f>
        <v>12926</v>
      </c>
      <c r="C52" s="500">
        <f t="shared" si="202"/>
        <v>12495</v>
      </c>
      <c r="D52" s="500">
        <f t="shared" si="202"/>
        <v>14420</v>
      </c>
      <c r="E52" s="500">
        <f t="shared" si="202"/>
        <v>21688</v>
      </c>
      <c r="F52" s="500">
        <f t="shared" si="202"/>
        <v>30452</v>
      </c>
      <c r="G52" s="500">
        <f t="shared" si="202"/>
        <v>44834</v>
      </c>
      <c r="H52" s="500">
        <f t="shared" si="202"/>
        <v>48512</v>
      </c>
      <c r="I52" s="500">
        <f t="shared" si="202"/>
        <v>44493</v>
      </c>
      <c r="J52" s="500">
        <f t="shared" si="202"/>
        <v>39988</v>
      </c>
      <c r="K52" s="500">
        <f t="shared" si="202"/>
        <v>35190</v>
      </c>
      <c r="L52" s="500">
        <f t="shared" si="202"/>
        <v>21213</v>
      </c>
      <c r="M52" s="500">
        <f t="shared" si="202"/>
        <v>32031</v>
      </c>
      <c r="N52" s="89">
        <f t="shared" si="184"/>
        <v>358242</v>
      </c>
      <c r="O52" s="90"/>
      <c r="P52" s="91">
        <f t="shared" si="185"/>
        <v>2016</v>
      </c>
      <c r="Q52" s="500">
        <f t="shared" ref="Q52:AB52" si="203">Q172+Q212+Q252+Q292+Q332+Q372+Q412+Q452+Q492+Q532+Q572+Q612+Q652+Q692</f>
        <v>14062</v>
      </c>
      <c r="R52" s="500">
        <f t="shared" si="203"/>
        <v>12917</v>
      </c>
      <c r="S52" s="500">
        <f t="shared" si="203"/>
        <v>12486</v>
      </c>
      <c r="T52" s="500">
        <f t="shared" si="203"/>
        <v>14409</v>
      </c>
      <c r="U52" s="500">
        <f t="shared" si="203"/>
        <v>21673</v>
      </c>
      <c r="V52" s="500">
        <f t="shared" si="203"/>
        <v>30430</v>
      </c>
      <c r="W52" s="500">
        <f t="shared" si="203"/>
        <v>44800</v>
      </c>
      <c r="X52" s="500">
        <f t="shared" si="203"/>
        <v>48477</v>
      </c>
      <c r="Y52" s="500">
        <f t="shared" si="203"/>
        <v>44462</v>
      </c>
      <c r="Z52" s="500">
        <f t="shared" si="203"/>
        <v>39958</v>
      </c>
      <c r="AA52" s="500">
        <f t="shared" si="203"/>
        <v>35165</v>
      </c>
      <c r="AB52" s="500">
        <f t="shared" si="203"/>
        <v>21198</v>
      </c>
      <c r="AC52" s="89">
        <f t="shared" si="187"/>
        <v>340037</v>
      </c>
      <c r="AD52" s="13"/>
      <c r="AI52" s="79" t="str">
        <f t="shared" si="121"/>
        <v>AA</v>
      </c>
      <c r="AJ52" s="1">
        <f t="shared" si="182"/>
        <v>2015</v>
      </c>
      <c r="AK52" s="105">
        <v>11</v>
      </c>
      <c r="AL52" s="106">
        <f t="shared" ca="1" si="188"/>
        <v>0</v>
      </c>
      <c r="AM52" s="106">
        <f t="shared" ca="1" si="188"/>
        <v>0</v>
      </c>
      <c r="AN52" s="106">
        <f t="shared" ca="1" si="188"/>
        <v>8</v>
      </c>
      <c r="AO52" s="106">
        <f t="shared" ca="1" si="188"/>
        <v>0</v>
      </c>
      <c r="AP52" s="106">
        <f t="shared" ca="1" si="188"/>
        <v>0</v>
      </c>
      <c r="AQ52" s="106">
        <f t="shared" ca="1" si="188"/>
        <v>0</v>
      </c>
      <c r="AR52" s="106">
        <f t="shared" ca="1" si="188"/>
        <v>20869</v>
      </c>
      <c r="AS52" s="106">
        <f t="shared" ca="1" si="188"/>
        <v>2246</v>
      </c>
      <c r="AT52" s="106">
        <f t="shared" ca="1" si="188"/>
        <v>0</v>
      </c>
      <c r="AU52" s="106">
        <f t="shared" ca="1" si="188"/>
        <v>258</v>
      </c>
      <c r="AV52" s="106">
        <f t="shared" ca="1" si="189"/>
        <v>0</v>
      </c>
      <c r="AW52" s="106">
        <f t="shared" ca="1" si="189"/>
        <v>0</v>
      </c>
      <c r="AX52" s="575">
        <f t="shared" ca="1" si="189"/>
        <v>0</v>
      </c>
      <c r="AY52" s="2">
        <f t="shared" ca="1" si="189"/>
        <v>0</v>
      </c>
      <c r="AZ52" s="545">
        <f t="shared" ca="1" si="189"/>
        <v>1872</v>
      </c>
      <c r="BA52" s="106">
        <f t="shared" ca="1" si="189"/>
        <v>3060</v>
      </c>
      <c r="BB52" s="106">
        <f t="shared" ca="1" si="189"/>
        <v>2277</v>
      </c>
      <c r="BC52" s="106">
        <f t="shared" ca="1" si="189"/>
        <v>717</v>
      </c>
      <c r="BD52" s="106">
        <f t="shared" ca="1" si="189"/>
        <v>2118</v>
      </c>
      <c r="BE52" s="106">
        <f t="shared" ca="1" si="189"/>
        <v>0</v>
      </c>
      <c r="BF52" s="106">
        <f t="shared" ca="1" si="190"/>
        <v>14508</v>
      </c>
      <c r="BG52" s="106">
        <f t="shared" ca="1" si="190"/>
        <v>0</v>
      </c>
      <c r="BH52" s="106">
        <f t="shared" ca="1" si="190"/>
        <v>21427</v>
      </c>
      <c r="BI52" s="106">
        <f t="shared" ca="1" si="190"/>
        <v>0</v>
      </c>
      <c r="BJ52" s="106">
        <f t="shared" ca="1" si="190"/>
        <v>811</v>
      </c>
      <c r="BK52" s="106">
        <f t="shared" ca="1" si="190"/>
        <v>8197</v>
      </c>
      <c r="BL52" s="106">
        <f t="shared" ca="1" si="190"/>
        <v>0</v>
      </c>
      <c r="BM52" s="190">
        <f t="shared" ca="1" si="190"/>
        <v>0</v>
      </c>
      <c r="BN52" s="190">
        <f t="shared" ca="1" si="190"/>
        <v>0</v>
      </c>
      <c r="BO52" s="190">
        <f t="shared" ca="1" si="190"/>
        <v>0</v>
      </c>
      <c r="BP52" s="190">
        <f t="shared" ca="1" si="190"/>
        <v>0</v>
      </c>
      <c r="BQ52" s="190">
        <f t="shared" ca="1" si="190"/>
        <v>14464</v>
      </c>
      <c r="BR52" s="190">
        <f t="shared" ca="1" si="190"/>
        <v>54987</v>
      </c>
      <c r="BS52" s="190">
        <f t="shared" ca="1" si="190"/>
        <v>23381</v>
      </c>
      <c r="BT52" s="190">
        <f t="shared" ca="1" si="190"/>
        <v>78368</v>
      </c>
      <c r="BU52" s="190">
        <f t="shared" ca="1" si="46"/>
        <v>48717</v>
      </c>
      <c r="BV52" s="163" t="str">
        <f t="shared" si="123"/>
        <v>L</v>
      </c>
      <c r="BW52" s="65">
        <f t="shared" ca="1" si="66"/>
        <v>78368</v>
      </c>
      <c r="BX52" s="634">
        <f t="shared" ca="1" si="67"/>
        <v>0</v>
      </c>
      <c r="BY52" s="2"/>
      <c r="BZ52" s="13"/>
      <c r="CA52" s="130"/>
      <c r="CB52" s="79" t="str">
        <f t="shared" si="124"/>
        <v>L</v>
      </c>
      <c r="CC52" s="215">
        <f t="shared" si="125"/>
        <v>2015</v>
      </c>
      <c r="CD52" s="141">
        <f t="shared" si="126"/>
        <v>11</v>
      </c>
      <c r="CE52" s="280">
        <f t="shared" ca="1" si="70"/>
        <v>0</v>
      </c>
      <c r="CF52" s="280">
        <f t="shared" ca="1" si="71"/>
        <v>0</v>
      </c>
      <c r="CG52" s="280">
        <f t="shared" ca="1" si="72"/>
        <v>8</v>
      </c>
      <c r="CH52" s="280">
        <f t="shared" ca="1" si="71"/>
        <v>0</v>
      </c>
      <c r="CI52" s="280">
        <f t="shared" ca="1" si="73"/>
        <v>0</v>
      </c>
      <c r="CJ52" s="280">
        <f t="shared" ca="1" si="74"/>
        <v>0</v>
      </c>
      <c r="CK52" s="280">
        <f t="shared" ca="1" si="74"/>
        <v>8959</v>
      </c>
      <c r="CL52" s="280">
        <f t="shared" ca="1" si="75"/>
        <v>761</v>
      </c>
      <c r="CM52" s="280">
        <f t="shared" ca="1" si="76"/>
        <v>0</v>
      </c>
      <c r="CN52" s="280">
        <f t="shared" ca="1" si="77"/>
        <v>166</v>
      </c>
      <c r="CO52" s="280">
        <f t="shared" ca="1" si="78"/>
        <v>0</v>
      </c>
      <c r="CP52" s="280">
        <f t="shared" ca="1" si="79"/>
        <v>0</v>
      </c>
      <c r="CQ52" s="280">
        <f t="shared" ca="1" si="134"/>
        <v>0</v>
      </c>
      <c r="CR52" s="273">
        <f t="shared" ca="1" si="134"/>
        <v>0</v>
      </c>
      <c r="CS52" s="280">
        <f t="shared" ca="1" si="80"/>
        <v>664</v>
      </c>
      <c r="CT52" s="280">
        <f t="shared" ca="1" si="49"/>
        <v>1559</v>
      </c>
      <c r="CU52" s="280">
        <f t="shared" ca="1" si="50"/>
        <v>2277</v>
      </c>
      <c r="CV52" s="280">
        <f t="shared" ca="1" si="51"/>
        <v>467</v>
      </c>
      <c r="CW52" s="280">
        <f t="shared" ca="1" si="81"/>
        <v>1613</v>
      </c>
      <c r="CX52" s="280">
        <f t="shared" ca="1" si="52"/>
        <v>0</v>
      </c>
      <c r="CY52" s="280">
        <f t="shared" ca="1" si="53"/>
        <v>13680</v>
      </c>
      <c r="CZ52" s="280">
        <f t="shared" ca="1" si="54"/>
        <v>0</v>
      </c>
      <c r="DA52" s="280">
        <f t="shared" ca="1" si="55"/>
        <v>11232</v>
      </c>
      <c r="DB52" s="280">
        <f t="shared" ca="1" si="56"/>
        <v>0</v>
      </c>
      <c r="DC52" s="280">
        <f t="shared" ca="1" si="57"/>
        <v>784</v>
      </c>
      <c r="DD52" s="280">
        <f t="shared" ca="1" si="58"/>
        <v>6412</v>
      </c>
      <c r="DE52" s="280">
        <f t="shared" ca="1" si="59"/>
        <v>0</v>
      </c>
      <c r="DF52" s="280">
        <f t="shared" ca="1" si="60"/>
        <v>0</v>
      </c>
      <c r="DG52" s="280">
        <f t="shared" ca="1" si="82"/>
        <v>0</v>
      </c>
      <c r="DH52" s="280">
        <f t="shared" ca="1" si="83"/>
        <v>0</v>
      </c>
      <c r="DI52" s="280">
        <f t="shared" ca="1" si="84"/>
        <v>0</v>
      </c>
      <c r="DJ52" s="210">
        <f t="shared" ca="1" si="85"/>
        <v>10966</v>
      </c>
      <c r="DK52" s="210">
        <f t="shared" ca="1" si="86"/>
        <v>38688</v>
      </c>
      <c r="DL52" s="210">
        <f t="shared" ca="1" si="87"/>
        <v>9894</v>
      </c>
      <c r="DM52" s="461">
        <f t="shared" ca="1" si="88"/>
        <v>48582</v>
      </c>
      <c r="DN52" s="463">
        <f t="shared" ca="1" si="89"/>
        <v>48717</v>
      </c>
      <c r="DO52" s="465">
        <f t="shared" ca="1" si="90"/>
        <v>135</v>
      </c>
      <c r="DP52" s="216">
        <f t="shared" ca="1" si="98"/>
        <v>2.7788069655427937E-3</v>
      </c>
      <c r="DR52" s="463"/>
      <c r="DS52" s="37"/>
    </row>
    <row r="53" spans="1:123">
      <c r="A53" s="87">
        <f t="shared" si="193"/>
        <v>2017</v>
      </c>
      <c r="B53" s="500">
        <f t="shared" ref="B53:M53" si="204">B173+B213+B253+B293+B333+B373+B413+B453+B493+B533+B573+B613+B653+B693</f>
        <v>34091</v>
      </c>
      <c r="C53" s="500">
        <f t="shared" si="204"/>
        <v>24236</v>
      </c>
      <c r="D53" s="500">
        <f t="shared" si="204"/>
        <v>37821</v>
      </c>
      <c r="E53" s="500">
        <f t="shared" si="204"/>
        <v>40374</v>
      </c>
      <c r="F53" s="500">
        <f t="shared" si="204"/>
        <v>44477</v>
      </c>
      <c r="G53" s="500">
        <f t="shared" si="204"/>
        <v>51031</v>
      </c>
      <c r="H53" s="500">
        <f t="shared" si="204"/>
        <v>54915</v>
      </c>
      <c r="I53" s="500">
        <f t="shared" si="204"/>
        <v>50896</v>
      </c>
      <c r="J53" s="500">
        <f t="shared" si="204"/>
        <v>46185</v>
      </c>
      <c r="K53" s="500">
        <f t="shared" si="204"/>
        <v>35190</v>
      </c>
      <c r="L53" s="500">
        <f t="shared" si="204"/>
        <v>21213</v>
      </c>
      <c r="M53" s="500">
        <f t="shared" si="204"/>
        <v>32031</v>
      </c>
      <c r="N53" s="89">
        <f t="shared" si="184"/>
        <v>472460</v>
      </c>
      <c r="O53" s="90"/>
      <c r="P53" s="91">
        <f t="shared" si="185"/>
        <v>2017</v>
      </c>
      <c r="Q53" s="500">
        <f t="shared" ref="Q53:AB53" si="205">Q173+Q213+Q253+Q293+Q333+Q373+Q413+Q453+Q493+Q533+Q573+Q613+Q653+Q693</f>
        <v>32007</v>
      </c>
      <c r="R53" s="500">
        <f t="shared" si="205"/>
        <v>34066</v>
      </c>
      <c r="S53" s="500">
        <f t="shared" si="205"/>
        <v>24219</v>
      </c>
      <c r="T53" s="500">
        <f t="shared" si="205"/>
        <v>37793</v>
      </c>
      <c r="U53" s="500">
        <f t="shared" si="205"/>
        <v>40345</v>
      </c>
      <c r="V53" s="500">
        <f t="shared" si="205"/>
        <v>44445</v>
      </c>
      <c r="W53" s="500">
        <f t="shared" si="205"/>
        <v>50992</v>
      </c>
      <c r="X53" s="500">
        <f t="shared" si="205"/>
        <v>54875</v>
      </c>
      <c r="Y53" s="500">
        <f t="shared" si="205"/>
        <v>50860</v>
      </c>
      <c r="Z53" s="500">
        <f t="shared" si="205"/>
        <v>46150</v>
      </c>
      <c r="AA53" s="500">
        <f t="shared" si="205"/>
        <v>35165</v>
      </c>
      <c r="AB53" s="500">
        <f t="shared" si="205"/>
        <v>21198</v>
      </c>
      <c r="AC53" s="89">
        <f t="shared" si="187"/>
        <v>472115</v>
      </c>
      <c r="AD53" s="13"/>
      <c r="AI53" s="79" t="str">
        <f t="shared" si="121"/>
        <v>AB</v>
      </c>
      <c r="AJ53" s="16">
        <f t="shared" si="182"/>
        <v>2015</v>
      </c>
      <c r="AK53" s="116">
        <v>12</v>
      </c>
      <c r="AL53" s="183">
        <f t="shared" ca="1" si="188"/>
        <v>0</v>
      </c>
      <c r="AM53" s="183">
        <f t="shared" ca="1" si="188"/>
        <v>0</v>
      </c>
      <c r="AN53" s="183">
        <f t="shared" ca="1" si="188"/>
        <v>8</v>
      </c>
      <c r="AO53" s="183">
        <f t="shared" ca="1" si="188"/>
        <v>0</v>
      </c>
      <c r="AP53" s="183">
        <f t="shared" ca="1" si="188"/>
        <v>0</v>
      </c>
      <c r="AQ53" s="183">
        <f t="shared" ca="1" si="188"/>
        <v>0</v>
      </c>
      <c r="AR53" s="183">
        <f t="shared" ca="1" si="188"/>
        <v>8959</v>
      </c>
      <c r="AS53" s="183">
        <f t="shared" ca="1" si="188"/>
        <v>761</v>
      </c>
      <c r="AT53" s="183">
        <f t="shared" ca="1" si="188"/>
        <v>0</v>
      </c>
      <c r="AU53" s="183">
        <f t="shared" ca="1" si="188"/>
        <v>166</v>
      </c>
      <c r="AV53" s="183">
        <f t="shared" ca="1" si="189"/>
        <v>0</v>
      </c>
      <c r="AW53" s="183">
        <f t="shared" ca="1" si="189"/>
        <v>0</v>
      </c>
      <c r="AX53" s="459">
        <f t="shared" ca="1" si="189"/>
        <v>0</v>
      </c>
      <c r="AY53" s="16">
        <f t="shared" ca="1" si="189"/>
        <v>0</v>
      </c>
      <c r="AZ53" s="546">
        <f t="shared" ca="1" si="189"/>
        <v>2128</v>
      </c>
      <c r="BA53" s="183">
        <f t="shared" ca="1" si="189"/>
        <v>1559</v>
      </c>
      <c r="BB53" s="183">
        <f t="shared" ca="1" si="189"/>
        <v>2277</v>
      </c>
      <c r="BC53" s="183">
        <f t="shared" ca="1" si="189"/>
        <v>467</v>
      </c>
      <c r="BD53" s="183">
        <f t="shared" ca="1" si="189"/>
        <v>1682</v>
      </c>
      <c r="BE53" s="183">
        <f t="shared" ca="1" si="189"/>
        <v>0</v>
      </c>
      <c r="BF53" s="183">
        <f t="shared" ca="1" si="190"/>
        <v>13680</v>
      </c>
      <c r="BG53" s="183">
        <f t="shared" ca="1" si="190"/>
        <v>0</v>
      </c>
      <c r="BH53" s="183">
        <f t="shared" ca="1" si="190"/>
        <v>11232</v>
      </c>
      <c r="BI53" s="183">
        <f t="shared" ca="1" si="190"/>
        <v>0</v>
      </c>
      <c r="BJ53" s="183">
        <f t="shared" ca="1" si="190"/>
        <v>784</v>
      </c>
      <c r="BK53" s="183">
        <f t="shared" ca="1" si="190"/>
        <v>6412</v>
      </c>
      <c r="BL53" s="183">
        <f t="shared" ca="1" si="190"/>
        <v>0</v>
      </c>
      <c r="BM53" s="225">
        <f t="shared" ca="1" si="190"/>
        <v>0</v>
      </c>
      <c r="BN53" s="225">
        <f t="shared" ca="1" si="190"/>
        <v>0</v>
      </c>
      <c r="BO53" s="225">
        <f t="shared" ca="1" si="190"/>
        <v>0</v>
      </c>
      <c r="BP53" s="225">
        <f t="shared" ca="1" si="190"/>
        <v>0</v>
      </c>
      <c r="BQ53" s="225">
        <f t="shared" ca="1" si="190"/>
        <v>12499</v>
      </c>
      <c r="BR53" s="225">
        <f t="shared" ca="1" si="190"/>
        <v>40221</v>
      </c>
      <c r="BS53" s="225">
        <f t="shared" ca="1" si="190"/>
        <v>9894</v>
      </c>
      <c r="BT53" s="225">
        <f t="shared" ca="1" si="190"/>
        <v>50115</v>
      </c>
      <c r="BU53" s="225">
        <f t="shared" ca="1" si="46"/>
        <v>66702</v>
      </c>
      <c r="BV53" s="184" t="str">
        <f t="shared" si="123"/>
        <v>M</v>
      </c>
      <c r="BW53" s="193">
        <f t="shared" ca="1" si="66"/>
        <v>50115</v>
      </c>
      <c r="BX53" s="635">
        <f t="shared" ca="1" si="67"/>
        <v>0</v>
      </c>
      <c r="BY53" s="16"/>
      <c r="BZ53" s="13"/>
      <c r="CA53" s="130"/>
      <c r="CB53" s="383" t="str">
        <f t="shared" si="124"/>
        <v>M</v>
      </c>
      <c r="CC53" s="384">
        <f t="shared" si="125"/>
        <v>2015</v>
      </c>
      <c r="CD53" s="385">
        <f t="shared" si="126"/>
        <v>12</v>
      </c>
      <c r="CE53" s="378">
        <f t="shared" ca="1" si="70"/>
        <v>0</v>
      </c>
      <c r="CF53" s="378">
        <f t="shared" ca="1" si="71"/>
        <v>0</v>
      </c>
      <c r="CG53" s="378">
        <f t="shared" ca="1" si="72"/>
        <v>8</v>
      </c>
      <c r="CH53" s="378">
        <f t="shared" ca="1" si="71"/>
        <v>0</v>
      </c>
      <c r="CI53" s="378">
        <f t="shared" ca="1" si="73"/>
        <v>0</v>
      </c>
      <c r="CJ53" s="378">
        <f t="shared" ca="1" si="74"/>
        <v>0</v>
      </c>
      <c r="CK53" s="378">
        <f t="shared" ca="1" si="74"/>
        <v>9257</v>
      </c>
      <c r="CL53" s="378">
        <f t="shared" ca="1" si="75"/>
        <v>786</v>
      </c>
      <c r="CM53" s="378">
        <f t="shared" ca="1" si="76"/>
        <v>3839</v>
      </c>
      <c r="CN53" s="378">
        <f t="shared" ca="1" si="77"/>
        <v>172</v>
      </c>
      <c r="CO53" s="378">
        <f t="shared" ca="1" si="78"/>
        <v>0</v>
      </c>
      <c r="CP53" s="378">
        <f t="shared" ca="1" si="79"/>
        <v>0</v>
      </c>
      <c r="CQ53" s="378">
        <f t="shared" ca="1" si="134"/>
        <v>0</v>
      </c>
      <c r="CR53" s="409">
        <f t="shared" ca="1" si="134"/>
        <v>0</v>
      </c>
      <c r="CS53" s="378">
        <f t="shared" ca="1" si="80"/>
        <v>1218</v>
      </c>
      <c r="CT53" s="378">
        <f t="shared" ca="1" si="49"/>
        <v>3544</v>
      </c>
      <c r="CU53" s="378">
        <f t="shared" ca="1" si="50"/>
        <v>2436</v>
      </c>
      <c r="CV53" s="378">
        <f t="shared" ca="1" si="51"/>
        <v>738</v>
      </c>
      <c r="CW53" s="378">
        <f t="shared" ca="1" si="81"/>
        <v>1949</v>
      </c>
      <c r="CX53" s="378">
        <f t="shared" ca="1" si="52"/>
        <v>0</v>
      </c>
      <c r="CY53" s="378">
        <f t="shared" ca="1" si="53"/>
        <v>14508</v>
      </c>
      <c r="CZ53" s="378">
        <f t="shared" ca="1" si="54"/>
        <v>0</v>
      </c>
      <c r="DA53" s="378">
        <f t="shared" ca="1" si="55"/>
        <v>19642</v>
      </c>
      <c r="DB53" s="378">
        <f t="shared" ca="1" si="56"/>
        <v>0</v>
      </c>
      <c r="DC53" s="378">
        <f t="shared" ca="1" si="57"/>
        <v>978</v>
      </c>
      <c r="DD53" s="378">
        <f t="shared" ca="1" si="58"/>
        <v>7457</v>
      </c>
      <c r="DE53" s="378">
        <f t="shared" ca="1" si="59"/>
        <v>0</v>
      </c>
      <c r="DF53" s="378">
        <f t="shared" ca="1" si="60"/>
        <v>0</v>
      </c>
      <c r="DG53" s="378">
        <f t="shared" ca="1" si="82"/>
        <v>0</v>
      </c>
      <c r="DH53" s="378">
        <f t="shared" ca="1" si="83"/>
        <v>0</v>
      </c>
      <c r="DI53" s="378">
        <f t="shared" ca="1" si="84"/>
        <v>0</v>
      </c>
      <c r="DJ53" s="387">
        <f t="shared" ca="1" si="85"/>
        <v>13060</v>
      </c>
      <c r="DK53" s="387">
        <f t="shared" ca="1" si="86"/>
        <v>52470</v>
      </c>
      <c r="DL53" s="387">
        <f t="shared" ca="1" si="87"/>
        <v>14062</v>
      </c>
      <c r="DM53" s="462">
        <f t="shared" ca="1" si="88"/>
        <v>66532</v>
      </c>
      <c r="DN53" s="466">
        <f t="shared" ca="1" si="89"/>
        <v>66702</v>
      </c>
      <c r="DO53" s="467">
        <f t="shared" ca="1" si="90"/>
        <v>170</v>
      </c>
      <c r="DP53" s="388">
        <f t="shared" ca="1" si="98"/>
        <v>2.5551614260806831E-3</v>
      </c>
      <c r="DR53" s="463"/>
      <c r="DS53" s="37"/>
    </row>
    <row r="54" spans="1:123">
      <c r="A54" s="87">
        <f t="shared" si="193"/>
        <v>2018</v>
      </c>
      <c r="B54" s="500">
        <f t="shared" ref="B54:M54" si="206">B174+B214+B254+B294+B334+B374+B414+B454+B494+B534+B574+B614+B654+B694</f>
        <v>34091</v>
      </c>
      <c r="C54" s="500">
        <f t="shared" si="206"/>
        <v>24236</v>
      </c>
      <c r="D54" s="500">
        <f t="shared" si="206"/>
        <v>37821</v>
      </c>
      <c r="E54" s="500">
        <f t="shared" si="206"/>
        <v>40374</v>
      </c>
      <c r="F54" s="500">
        <f t="shared" si="206"/>
        <v>44477</v>
      </c>
      <c r="G54" s="500">
        <f t="shared" si="206"/>
        <v>51031</v>
      </c>
      <c r="H54" s="500">
        <f t="shared" si="206"/>
        <v>54915</v>
      </c>
      <c r="I54" s="500">
        <f t="shared" si="206"/>
        <v>50896</v>
      </c>
      <c r="J54" s="500">
        <f t="shared" si="206"/>
        <v>46185</v>
      </c>
      <c r="K54" s="500">
        <f t="shared" si="206"/>
        <v>35190</v>
      </c>
      <c r="L54" s="500">
        <f t="shared" si="206"/>
        <v>21213</v>
      </c>
      <c r="M54" s="500">
        <f t="shared" si="206"/>
        <v>32031</v>
      </c>
      <c r="N54" s="89">
        <f t="shared" si="184"/>
        <v>472460</v>
      </c>
      <c r="O54" s="90"/>
      <c r="P54" s="91">
        <f t="shared" si="185"/>
        <v>2018</v>
      </c>
      <c r="Q54" s="500">
        <f t="shared" ref="Q54:AB54" si="207">Q174+Q214+Q254+Q294+Q334+Q374+Q414+Q454+Q494+Q534+Q574+Q614+Q654+Q694</f>
        <v>32007</v>
      </c>
      <c r="R54" s="500">
        <f t="shared" si="207"/>
        <v>34066</v>
      </c>
      <c r="S54" s="500">
        <f t="shared" si="207"/>
        <v>24219</v>
      </c>
      <c r="T54" s="500">
        <f t="shared" si="207"/>
        <v>37793</v>
      </c>
      <c r="U54" s="500">
        <f t="shared" si="207"/>
        <v>40345</v>
      </c>
      <c r="V54" s="500">
        <f t="shared" si="207"/>
        <v>44445</v>
      </c>
      <c r="W54" s="500">
        <f t="shared" si="207"/>
        <v>50992</v>
      </c>
      <c r="X54" s="500">
        <f t="shared" si="207"/>
        <v>54875</v>
      </c>
      <c r="Y54" s="500">
        <f t="shared" si="207"/>
        <v>50860</v>
      </c>
      <c r="Z54" s="500">
        <f t="shared" si="207"/>
        <v>46150</v>
      </c>
      <c r="AA54" s="500">
        <f t="shared" si="207"/>
        <v>35165</v>
      </c>
      <c r="AB54" s="500">
        <f t="shared" si="207"/>
        <v>21198</v>
      </c>
      <c r="AC54" s="89">
        <f t="shared" si="187"/>
        <v>472115</v>
      </c>
      <c r="AD54" s="13"/>
      <c r="AI54" s="79" t="str">
        <f t="shared" si="121"/>
        <v>Q</v>
      </c>
      <c r="AJ54" s="1">
        <f>1+AJ42</f>
        <v>2016</v>
      </c>
      <c r="AK54" s="105">
        <v>1</v>
      </c>
      <c r="AL54" s="106">
        <f t="shared" ca="1" si="188"/>
        <v>0</v>
      </c>
      <c r="AM54" s="106">
        <f t="shared" ca="1" si="188"/>
        <v>0</v>
      </c>
      <c r="AN54" s="106">
        <f t="shared" ca="1" si="188"/>
        <v>8</v>
      </c>
      <c r="AO54" s="106">
        <f t="shared" ca="1" si="188"/>
        <v>0</v>
      </c>
      <c r="AP54" s="106">
        <f t="shared" ca="1" si="188"/>
        <v>0</v>
      </c>
      <c r="AQ54" s="106">
        <f t="shared" ca="1" si="188"/>
        <v>0</v>
      </c>
      <c r="AR54" s="106">
        <f t="shared" ca="1" si="188"/>
        <v>9257</v>
      </c>
      <c r="AS54" s="106">
        <f t="shared" ca="1" si="188"/>
        <v>786</v>
      </c>
      <c r="AT54" s="106">
        <f t="shared" ca="1" si="188"/>
        <v>3839</v>
      </c>
      <c r="AU54" s="106">
        <f t="shared" ca="1" si="188"/>
        <v>172</v>
      </c>
      <c r="AV54" s="106">
        <f t="shared" ca="1" si="189"/>
        <v>0</v>
      </c>
      <c r="AW54" s="106">
        <f t="shared" ca="1" si="189"/>
        <v>0</v>
      </c>
      <c r="AX54" s="575">
        <f t="shared" ca="1" si="189"/>
        <v>0</v>
      </c>
      <c r="AY54" s="2">
        <f t="shared" ca="1" si="189"/>
        <v>0</v>
      </c>
      <c r="AZ54" s="545">
        <f t="shared" ca="1" si="189"/>
        <v>664</v>
      </c>
      <c r="BA54" s="106">
        <f t="shared" ca="1" si="189"/>
        <v>3544</v>
      </c>
      <c r="BB54" s="106">
        <f t="shared" ca="1" si="189"/>
        <v>2436</v>
      </c>
      <c r="BC54" s="106">
        <f t="shared" ca="1" si="189"/>
        <v>738</v>
      </c>
      <c r="BD54" s="106">
        <f t="shared" ca="1" si="189"/>
        <v>1613</v>
      </c>
      <c r="BE54" s="106">
        <f t="shared" ca="1" si="189"/>
        <v>0</v>
      </c>
      <c r="BF54" s="106">
        <f t="shared" ca="1" si="190"/>
        <v>14508</v>
      </c>
      <c r="BG54" s="106">
        <f t="shared" ca="1" si="190"/>
        <v>0</v>
      </c>
      <c r="BH54" s="106">
        <f t="shared" ca="1" si="190"/>
        <v>19642</v>
      </c>
      <c r="BI54" s="106">
        <f t="shared" ca="1" si="190"/>
        <v>0</v>
      </c>
      <c r="BJ54" s="106">
        <f t="shared" ca="1" si="190"/>
        <v>978</v>
      </c>
      <c r="BK54" s="106">
        <f t="shared" ca="1" si="190"/>
        <v>7457</v>
      </c>
      <c r="BL54" s="106">
        <f t="shared" ca="1" si="190"/>
        <v>0</v>
      </c>
      <c r="BM54" s="190">
        <f t="shared" ca="1" si="190"/>
        <v>0</v>
      </c>
      <c r="BN54" s="190">
        <f t="shared" ca="1" si="190"/>
        <v>0</v>
      </c>
      <c r="BO54" s="190">
        <f t="shared" ca="1" si="190"/>
        <v>0</v>
      </c>
      <c r="BP54" s="190">
        <f t="shared" ca="1" si="190"/>
        <v>0</v>
      </c>
      <c r="BQ54" s="190">
        <f t="shared" ca="1" si="190"/>
        <v>12170</v>
      </c>
      <c r="BR54" s="190">
        <f t="shared" ca="1" si="190"/>
        <v>51580</v>
      </c>
      <c r="BS54" s="190">
        <f t="shared" ca="1" si="190"/>
        <v>14062</v>
      </c>
      <c r="BT54" s="190">
        <f t="shared" ca="1" si="190"/>
        <v>65642</v>
      </c>
      <c r="BU54" s="190">
        <f t="shared" ca="1" si="46"/>
        <v>71903</v>
      </c>
      <c r="BV54" s="163" t="str">
        <f t="shared" si="123"/>
        <v>B</v>
      </c>
      <c r="BW54" s="65">
        <f t="shared" ca="1" si="66"/>
        <v>65642</v>
      </c>
      <c r="BX54" s="634">
        <f t="shared" ca="1" si="67"/>
        <v>0</v>
      </c>
      <c r="BY54" s="2"/>
      <c r="BZ54" s="13"/>
      <c r="CA54" s="130"/>
      <c r="CB54" s="79" t="str">
        <f t="shared" si="124"/>
        <v>B</v>
      </c>
      <c r="CC54" s="215">
        <f t="shared" si="125"/>
        <v>2016</v>
      </c>
      <c r="CD54" s="141">
        <f t="shared" si="126"/>
        <v>1</v>
      </c>
      <c r="CE54" s="280">
        <f t="shared" ca="1" si="70"/>
        <v>0</v>
      </c>
      <c r="CF54" s="280">
        <f t="shared" ca="1" si="71"/>
        <v>0</v>
      </c>
      <c r="CG54" s="280">
        <f t="shared" ca="1" si="72"/>
        <v>8</v>
      </c>
      <c r="CH54" s="280">
        <f t="shared" ca="1" si="71"/>
        <v>0</v>
      </c>
      <c r="CI54" s="280">
        <f t="shared" ca="1" si="73"/>
        <v>0</v>
      </c>
      <c r="CJ54" s="280">
        <f t="shared" ca="1" si="74"/>
        <v>0</v>
      </c>
      <c r="CK54" s="280">
        <f t="shared" ca="1" si="74"/>
        <v>5290</v>
      </c>
      <c r="CL54" s="280">
        <f t="shared" ca="1" si="75"/>
        <v>451</v>
      </c>
      <c r="CM54" s="280">
        <f t="shared" ca="1" si="76"/>
        <v>6910</v>
      </c>
      <c r="CN54" s="280">
        <f t="shared" ca="1" si="77"/>
        <v>258</v>
      </c>
      <c r="CO54" s="280">
        <f t="shared" ca="1" si="78"/>
        <v>0</v>
      </c>
      <c r="CP54" s="280">
        <f t="shared" ca="1" si="79"/>
        <v>0</v>
      </c>
      <c r="CQ54" s="280">
        <f t="shared" ca="1" si="134"/>
        <v>0</v>
      </c>
      <c r="CR54" s="273">
        <f t="shared" ca="1" si="134"/>
        <v>0</v>
      </c>
      <c r="CS54" s="280">
        <f t="shared" ca="1" si="80"/>
        <v>709</v>
      </c>
      <c r="CT54" s="280">
        <f t="shared" ca="1" si="49"/>
        <v>4027</v>
      </c>
      <c r="CU54" s="280">
        <f t="shared" ca="1" si="50"/>
        <v>2431</v>
      </c>
      <c r="CV54" s="280">
        <f t="shared" ca="1" si="51"/>
        <v>486</v>
      </c>
      <c r="CW54" s="280">
        <f t="shared" ca="1" si="81"/>
        <v>1971</v>
      </c>
      <c r="CX54" s="280">
        <f t="shared" ca="1" si="52"/>
        <v>0</v>
      </c>
      <c r="CY54" s="280">
        <f t="shared" ca="1" si="53"/>
        <v>14136</v>
      </c>
      <c r="CZ54" s="280">
        <f t="shared" ca="1" si="54"/>
        <v>0</v>
      </c>
      <c r="DA54" s="280">
        <f t="shared" ca="1" si="55"/>
        <v>25445</v>
      </c>
      <c r="DB54" s="280">
        <f t="shared" ca="1" si="56"/>
        <v>0</v>
      </c>
      <c r="DC54" s="280">
        <f t="shared" ca="1" si="57"/>
        <v>1019</v>
      </c>
      <c r="DD54" s="280">
        <f t="shared" ca="1" si="58"/>
        <v>8599</v>
      </c>
      <c r="DE54" s="280">
        <f t="shared" ca="1" si="59"/>
        <v>0</v>
      </c>
      <c r="DF54" s="280">
        <f t="shared" ca="1" si="60"/>
        <v>0</v>
      </c>
      <c r="DG54" s="280">
        <f t="shared" ca="1" si="82"/>
        <v>0</v>
      </c>
      <c r="DH54" s="280">
        <f t="shared" ca="1" si="83"/>
        <v>0</v>
      </c>
      <c r="DI54" s="280">
        <f t="shared" ca="1" si="84"/>
        <v>0</v>
      </c>
      <c r="DJ54" s="210">
        <f t="shared" ca="1" si="85"/>
        <v>13710</v>
      </c>
      <c r="DK54" s="210">
        <f t="shared" ca="1" si="86"/>
        <v>58823</v>
      </c>
      <c r="DL54" s="210">
        <f t="shared" ca="1" si="87"/>
        <v>12917</v>
      </c>
      <c r="DM54" s="461">
        <f t="shared" ca="1" si="88"/>
        <v>71740</v>
      </c>
      <c r="DN54" s="463">
        <f t="shared" ca="1" si="89"/>
        <v>71903</v>
      </c>
      <c r="DO54" s="465">
        <f t="shared" ca="1" si="90"/>
        <v>163</v>
      </c>
      <c r="DP54" s="216">
        <f t="shared" ca="1" si="98"/>
        <v>2.2720936715918596E-3</v>
      </c>
      <c r="DR54" s="463"/>
      <c r="DS54" s="37"/>
    </row>
    <row r="55" spans="1:123">
      <c r="A55" s="87">
        <f t="shared" si="193"/>
        <v>2019</v>
      </c>
      <c r="B55" s="500">
        <f t="shared" ref="B55:M55" si="208">B175+B215+B255+B295+B335+B375+B415+B455+B495+B535+B575+B615+B655+B695</f>
        <v>39495</v>
      </c>
      <c r="C55" s="500">
        <f t="shared" si="208"/>
        <v>27381</v>
      </c>
      <c r="D55" s="500">
        <f t="shared" si="208"/>
        <v>43868</v>
      </c>
      <c r="E55" s="500">
        <f t="shared" si="208"/>
        <v>45456</v>
      </c>
      <c r="F55" s="500">
        <f t="shared" si="208"/>
        <v>48547</v>
      </c>
      <c r="G55" s="500">
        <f t="shared" si="208"/>
        <v>99590</v>
      </c>
      <c r="H55" s="500">
        <f t="shared" si="208"/>
        <v>106767</v>
      </c>
      <c r="I55" s="500">
        <f t="shared" si="208"/>
        <v>94990</v>
      </c>
      <c r="J55" s="500">
        <f t="shared" si="208"/>
        <v>88171</v>
      </c>
      <c r="K55" s="500">
        <f t="shared" si="208"/>
        <v>77136</v>
      </c>
      <c r="L55" s="500">
        <f t="shared" si="208"/>
        <v>48290</v>
      </c>
      <c r="M55" s="500">
        <f t="shared" si="208"/>
        <v>69413</v>
      </c>
      <c r="N55" s="89">
        <f t="shared" si="184"/>
        <v>789104</v>
      </c>
      <c r="O55" s="90"/>
      <c r="P55" s="91">
        <f t="shared" si="185"/>
        <v>2019</v>
      </c>
      <c r="Q55" s="500">
        <f t="shared" ref="Q55:AB55" si="209">Q175+Q215+Q255+Q295+Q335+Q375+Q415+Q455+Q495+Q535+Q575+Q615+Q655+Q695</f>
        <v>32007</v>
      </c>
      <c r="R55" s="500">
        <f t="shared" si="209"/>
        <v>39466</v>
      </c>
      <c r="S55" s="500">
        <f t="shared" si="209"/>
        <v>27361</v>
      </c>
      <c r="T55" s="500">
        <f t="shared" si="209"/>
        <v>43836</v>
      </c>
      <c r="U55" s="500">
        <f t="shared" si="209"/>
        <v>45423</v>
      </c>
      <c r="V55" s="500">
        <f t="shared" si="209"/>
        <v>48512</v>
      </c>
      <c r="W55" s="500">
        <f t="shared" si="209"/>
        <v>99517</v>
      </c>
      <c r="X55" s="500">
        <f t="shared" si="209"/>
        <v>106689</v>
      </c>
      <c r="Y55" s="500">
        <f t="shared" si="209"/>
        <v>94921</v>
      </c>
      <c r="Z55" s="500">
        <f t="shared" si="209"/>
        <v>88106</v>
      </c>
      <c r="AA55" s="500">
        <f t="shared" si="209"/>
        <v>77080</v>
      </c>
      <c r="AB55" s="500">
        <f t="shared" si="209"/>
        <v>48255</v>
      </c>
      <c r="AC55" s="89">
        <f t="shared" si="187"/>
        <v>751173</v>
      </c>
      <c r="AD55" s="13"/>
      <c r="AI55" s="79" t="str">
        <f t="shared" si="121"/>
        <v>R</v>
      </c>
      <c r="AJ55" s="1">
        <f t="shared" ref="AJ55:AJ65" si="210">AJ54</f>
        <v>2016</v>
      </c>
      <c r="AK55" s="105">
        <v>2</v>
      </c>
      <c r="AL55" s="106">
        <f t="shared" ca="1" si="188"/>
        <v>0</v>
      </c>
      <c r="AM55" s="106">
        <f t="shared" ca="1" si="188"/>
        <v>0</v>
      </c>
      <c r="AN55" s="106">
        <f t="shared" ca="1" si="188"/>
        <v>8</v>
      </c>
      <c r="AO55" s="106">
        <f t="shared" ca="1" si="188"/>
        <v>0</v>
      </c>
      <c r="AP55" s="106">
        <f t="shared" ca="1" si="188"/>
        <v>0</v>
      </c>
      <c r="AQ55" s="106">
        <f t="shared" ca="1" si="188"/>
        <v>0</v>
      </c>
      <c r="AR55" s="106">
        <f t="shared" ca="1" si="188"/>
        <v>5290</v>
      </c>
      <c r="AS55" s="106">
        <f t="shared" ca="1" si="188"/>
        <v>451</v>
      </c>
      <c r="AT55" s="106">
        <f t="shared" ca="1" si="188"/>
        <v>6910</v>
      </c>
      <c r="AU55" s="106">
        <f t="shared" ca="1" si="188"/>
        <v>258</v>
      </c>
      <c r="AV55" s="106">
        <f t="shared" ca="1" si="189"/>
        <v>0</v>
      </c>
      <c r="AW55" s="106">
        <f t="shared" ca="1" si="189"/>
        <v>0</v>
      </c>
      <c r="AX55" s="575">
        <f t="shared" ca="1" si="189"/>
        <v>0</v>
      </c>
      <c r="AY55" s="2">
        <f t="shared" ca="1" si="189"/>
        <v>0</v>
      </c>
      <c r="AZ55" s="545">
        <f t="shared" ca="1" si="189"/>
        <v>1218</v>
      </c>
      <c r="BA55" s="106">
        <f t="shared" ca="1" si="189"/>
        <v>4027</v>
      </c>
      <c r="BB55" s="106">
        <f t="shared" ca="1" si="189"/>
        <v>2431</v>
      </c>
      <c r="BC55" s="106">
        <f t="shared" ca="1" si="189"/>
        <v>486</v>
      </c>
      <c r="BD55" s="106">
        <f t="shared" ca="1" si="189"/>
        <v>1949</v>
      </c>
      <c r="BE55" s="106">
        <f t="shared" ca="1" si="189"/>
        <v>0</v>
      </c>
      <c r="BF55" s="106">
        <f t="shared" ca="1" si="190"/>
        <v>14136</v>
      </c>
      <c r="BG55" s="106">
        <f t="shared" ca="1" si="190"/>
        <v>0</v>
      </c>
      <c r="BH55" s="106">
        <f t="shared" ca="1" si="190"/>
        <v>25445</v>
      </c>
      <c r="BI55" s="106">
        <f t="shared" ca="1" si="190"/>
        <v>0</v>
      </c>
      <c r="BJ55" s="106">
        <f t="shared" ca="1" si="190"/>
        <v>1019</v>
      </c>
      <c r="BK55" s="106">
        <f t="shared" ca="1" si="190"/>
        <v>8599</v>
      </c>
      <c r="BL55" s="106">
        <f t="shared" ca="1" si="190"/>
        <v>0</v>
      </c>
      <c r="BM55" s="190">
        <f t="shared" ca="1" si="190"/>
        <v>0</v>
      </c>
      <c r="BN55" s="190">
        <f t="shared" ca="1" si="190"/>
        <v>0</v>
      </c>
      <c r="BO55" s="190">
        <f t="shared" ca="1" si="190"/>
        <v>0</v>
      </c>
      <c r="BP55" s="190">
        <f t="shared" ca="1" si="190"/>
        <v>0</v>
      </c>
      <c r="BQ55" s="190">
        <f t="shared" ca="1" si="190"/>
        <v>14197</v>
      </c>
      <c r="BR55" s="190">
        <f t="shared" ca="1" si="190"/>
        <v>59310</v>
      </c>
      <c r="BS55" s="190">
        <f t="shared" ca="1" si="190"/>
        <v>12917</v>
      </c>
      <c r="BT55" s="190">
        <f t="shared" ca="1" si="190"/>
        <v>72227</v>
      </c>
      <c r="BU55" s="190">
        <f t="shared" ca="1" si="46"/>
        <v>51254</v>
      </c>
      <c r="BV55" s="163" t="str">
        <f t="shared" si="123"/>
        <v>C</v>
      </c>
      <c r="BW55" s="65">
        <f t="shared" ca="1" si="66"/>
        <v>72227</v>
      </c>
      <c r="BX55" s="634">
        <f t="shared" ca="1" si="67"/>
        <v>0</v>
      </c>
      <c r="BY55" s="2"/>
      <c r="BZ55" s="13"/>
      <c r="CA55" s="130"/>
      <c r="CB55" s="79" t="str">
        <f t="shared" si="124"/>
        <v>C</v>
      </c>
      <c r="CC55" s="215">
        <f t="shared" si="125"/>
        <v>2016</v>
      </c>
      <c r="CD55" s="141">
        <f t="shared" si="126"/>
        <v>2</v>
      </c>
      <c r="CE55" s="280">
        <f t="shared" ca="1" si="70"/>
        <v>0</v>
      </c>
      <c r="CF55" s="280">
        <f t="shared" ca="1" si="71"/>
        <v>0</v>
      </c>
      <c r="CG55" s="280">
        <f t="shared" ca="1" si="72"/>
        <v>8</v>
      </c>
      <c r="CH55" s="280">
        <f t="shared" ca="1" si="71"/>
        <v>0</v>
      </c>
      <c r="CI55" s="280">
        <f t="shared" ca="1" si="73"/>
        <v>0</v>
      </c>
      <c r="CJ55" s="280">
        <f t="shared" ca="1" si="74"/>
        <v>0</v>
      </c>
      <c r="CK55" s="280">
        <f t="shared" ca="1" si="74"/>
        <v>4949</v>
      </c>
      <c r="CL55" s="280">
        <f t="shared" ca="1" si="75"/>
        <v>422</v>
      </c>
      <c r="CM55" s="280">
        <f t="shared" ca="1" si="76"/>
        <v>6464</v>
      </c>
      <c r="CN55" s="280">
        <f t="shared" ca="1" si="77"/>
        <v>643</v>
      </c>
      <c r="CO55" s="280">
        <f t="shared" ca="1" si="78"/>
        <v>0</v>
      </c>
      <c r="CP55" s="280">
        <f t="shared" ca="1" si="79"/>
        <v>0</v>
      </c>
      <c r="CQ55" s="280">
        <f t="shared" ca="1" si="134"/>
        <v>0</v>
      </c>
      <c r="CR55" s="273">
        <f t="shared" ca="1" si="134"/>
        <v>0</v>
      </c>
      <c r="CS55" s="280">
        <f t="shared" ca="1" si="80"/>
        <v>860</v>
      </c>
      <c r="CT55" s="280">
        <f t="shared" ca="1" si="49"/>
        <v>1658</v>
      </c>
      <c r="CU55" s="280">
        <f t="shared" ca="1" si="50"/>
        <v>1908</v>
      </c>
      <c r="CV55" s="280">
        <f t="shared" ca="1" si="51"/>
        <v>140</v>
      </c>
      <c r="CW55" s="280">
        <f t="shared" ca="1" si="81"/>
        <v>1515</v>
      </c>
      <c r="CX55" s="280">
        <f t="shared" ca="1" si="52"/>
        <v>0</v>
      </c>
      <c r="CY55" s="280">
        <f t="shared" ca="1" si="53"/>
        <v>13224</v>
      </c>
      <c r="CZ55" s="280">
        <f t="shared" ca="1" si="54"/>
        <v>0</v>
      </c>
      <c r="DA55" s="280">
        <f t="shared" ca="1" si="55"/>
        <v>11693</v>
      </c>
      <c r="DB55" s="280">
        <f t="shared" ca="1" si="56"/>
        <v>0</v>
      </c>
      <c r="DC55" s="280">
        <f t="shared" ca="1" si="57"/>
        <v>987</v>
      </c>
      <c r="DD55" s="280">
        <f t="shared" ca="1" si="58"/>
        <v>6652</v>
      </c>
      <c r="DE55" s="280">
        <f t="shared" ca="1" si="59"/>
        <v>0</v>
      </c>
      <c r="DF55" s="280">
        <f t="shared" ca="1" si="60"/>
        <v>0</v>
      </c>
      <c r="DG55" s="280">
        <f t="shared" ca="1" si="82"/>
        <v>0</v>
      </c>
      <c r="DH55" s="280">
        <f t="shared" ca="1" si="83"/>
        <v>0</v>
      </c>
      <c r="DI55" s="280">
        <f t="shared" ca="1" si="84"/>
        <v>0</v>
      </c>
      <c r="DJ55" s="210">
        <f t="shared" ca="1" si="85"/>
        <v>10935</v>
      </c>
      <c r="DK55" s="210">
        <f t="shared" ca="1" si="86"/>
        <v>38637</v>
      </c>
      <c r="DL55" s="210">
        <f t="shared" ca="1" si="87"/>
        <v>12486</v>
      </c>
      <c r="DM55" s="461">
        <f t="shared" ca="1" si="88"/>
        <v>51123</v>
      </c>
      <c r="DN55" s="463">
        <f t="shared" ca="1" si="89"/>
        <v>51254</v>
      </c>
      <c r="DO55" s="465">
        <f t="shared" ca="1" si="90"/>
        <v>131</v>
      </c>
      <c r="DP55" s="216">
        <f t="shared" ca="1" si="98"/>
        <v>2.5624474307063359E-3</v>
      </c>
      <c r="DR55" s="463"/>
      <c r="DS55" s="37"/>
    </row>
    <row r="56" spans="1:123">
      <c r="A56" s="87">
        <f t="shared" si="193"/>
        <v>2020</v>
      </c>
      <c r="B56" s="500">
        <f t="shared" ref="B56:M56" si="211">B176+B216+B256+B296+B336+B376+B416+B456+B496+B536+B576+B616+B656+B696</f>
        <v>71807</v>
      </c>
      <c r="C56" s="500">
        <f t="shared" si="211"/>
        <v>49596</v>
      </c>
      <c r="D56" s="500">
        <f t="shared" si="211"/>
        <v>83371</v>
      </c>
      <c r="E56" s="500">
        <f t="shared" si="211"/>
        <v>90071</v>
      </c>
      <c r="F56" s="500">
        <f t="shared" si="211"/>
        <v>95367</v>
      </c>
      <c r="G56" s="500">
        <f t="shared" si="211"/>
        <v>99590</v>
      </c>
      <c r="H56" s="500">
        <f t="shared" si="211"/>
        <v>106767</v>
      </c>
      <c r="I56" s="500">
        <f t="shared" si="211"/>
        <v>94990</v>
      </c>
      <c r="J56" s="500">
        <f t="shared" si="211"/>
        <v>88171</v>
      </c>
      <c r="K56" s="500">
        <f t="shared" si="211"/>
        <v>77136</v>
      </c>
      <c r="L56" s="500">
        <f t="shared" si="211"/>
        <v>48290</v>
      </c>
      <c r="M56" s="500">
        <f t="shared" si="211"/>
        <v>69413</v>
      </c>
      <c r="N56" s="89">
        <f t="shared" si="184"/>
        <v>974569</v>
      </c>
      <c r="O56" s="90"/>
      <c r="P56" s="91">
        <f t="shared" si="185"/>
        <v>2020</v>
      </c>
      <c r="Q56" s="500">
        <f t="shared" ref="Q56:AB56" si="212">Q176+Q216+Q256+Q296+Q336+Q376+Q416+Q456+Q496+Q536+Q576+Q616+Q656+Q696</f>
        <v>69362</v>
      </c>
      <c r="R56" s="500">
        <f t="shared" si="212"/>
        <v>71755</v>
      </c>
      <c r="S56" s="500">
        <f t="shared" si="212"/>
        <v>49559</v>
      </c>
      <c r="T56" s="500">
        <f t="shared" si="212"/>
        <v>83310</v>
      </c>
      <c r="U56" s="500">
        <f t="shared" si="212"/>
        <v>90006</v>
      </c>
      <c r="V56" s="500">
        <f t="shared" si="212"/>
        <v>95298</v>
      </c>
      <c r="W56" s="500">
        <f t="shared" si="212"/>
        <v>99517</v>
      </c>
      <c r="X56" s="500">
        <f t="shared" si="212"/>
        <v>106689</v>
      </c>
      <c r="Y56" s="500">
        <f t="shared" si="212"/>
        <v>94921</v>
      </c>
      <c r="Z56" s="500">
        <f t="shared" si="212"/>
        <v>88106</v>
      </c>
      <c r="AA56" s="500">
        <f t="shared" si="212"/>
        <v>77080</v>
      </c>
      <c r="AB56" s="500">
        <f t="shared" si="212"/>
        <v>48255</v>
      </c>
      <c r="AC56" s="89">
        <f t="shared" si="187"/>
        <v>973858</v>
      </c>
      <c r="AD56" s="13"/>
      <c r="AI56" s="79" t="str">
        <f t="shared" si="121"/>
        <v>S</v>
      </c>
      <c r="AJ56" s="1">
        <f t="shared" si="210"/>
        <v>2016</v>
      </c>
      <c r="AK56" s="105">
        <v>3</v>
      </c>
      <c r="AL56" s="106">
        <f t="shared" ref="AL56:AU65" ca="1" si="213">ROUND(INDIRECT(CONCATENATE($AI56,AL$2+($AJ56-2010))),0)</f>
        <v>0</v>
      </c>
      <c r="AM56" s="106">
        <f t="shared" ca="1" si="213"/>
        <v>0</v>
      </c>
      <c r="AN56" s="106">
        <f t="shared" ca="1" si="213"/>
        <v>8</v>
      </c>
      <c r="AO56" s="106">
        <f t="shared" ca="1" si="213"/>
        <v>0</v>
      </c>
      <c r="AP56" s="106">
        <f t="shared" ca="1" si="213"/>
        <v>0</v>
      </c>
      <c r="AQ56" s="106">
        <f t="shared" ca="1" si="213"/>
        <v>0</v>
      </c>
      <c r="AR56" s="106">
        <f t="shared" ca="1" si="213"/>
        <v>4949</v>
      </c>
      <c r="AS56" s="106">
        <f t="shared" ca="1" si="213"/>
        <v>422</v>
      </c>
      <c r="AT56" s="106">
        <f t="shared" ca="1" si="213"/>
        <v>6464</v>
      </c>
      <c r="AU56" s="106">
        <f t="shared" ca="1" si="213"/>
        <v>643</v>
      </c>
      <c r="AV56" s="106">
        <f t="shared" ref="AV56:BE65" ca="1" si="214">ROUND(INDIRECT(CONCATENATE($AI56,AV$2+($AJ56-2010))),0)</f>
        <v>0</v>
      </c>
      <c r="AW56" s="106">
        <f t="shared" ca="1" si="214"/>
        <v>0</v>
      </c>
      <c r="AX56" s="575">
        <f t="shared" ca="1" si="214"/>
        <v>0</v>
      </c>
      <c r="AY56" s="2">
        <f t="shared" ca="1" si="214"/>
        <v>0</v>
      </c>
      <c r="AZ56" s="545">
        <f t="shared" ca="1" si="214"/>
        <v>709</v>
      </c>
      <c r="BA56" s="106">
        <f t="shared" ca="1" si="214"/>
        <v>1658</v>
      </c>
      <c r="BB56" s="106">
        <f t="shared" ca="1" si="214"/>
        <v>1908</v>
      </c>
      <c r="BC56" s="106">
        <f t="shared" ca="1" si="214"/>
        <v>140</v>
      </c>
      <c r="BD56" s="106">
        <f t="shared" ca="1" si="214"/>
        <v>1971</v>
      </c>
      <c r="BE56" s="106">
        <f t="shared" ca="1" si="214"/>
        <v>0</v>
      </c>
      <c r="BF56" s="106">
        <f t="shared" ref="BF56:BT65" ca="1" si="215">ROUND(INDIRECT(CONCATENATE($AI56,BF$2+($AJ56-2010))),0)</f>
        <v>13224</v>
      </c>
      <c r="BG56" s="106">
        <f t="shared" ca="1" si="215"/>
        <v>0</v>
      </c>
      <c r="BH56" s="106">
        <f t="shared" ca="1" si="215"/>
        <v>11693</v>
      </c>
      <c r="BI56" s="106">
        <f t="shared" ca="1" si="215"/>
        <v>0</v>
      </c>
      <c r="BJ56" s="106">
        <f t="shared" ca="1" si="215"/>
        <v>987</v>
      </c>
      <c r="BK56" s="106">
        <f t="shared" ca="1" si="215"/>
        <v>6652</v>
      </c>
      <c r="BL56" s="106">
        <f t="shared" ca="1" si="215"/>
        <v>0</v>
      </c>
      <c r="BM56" s="190">
        <f t="shared" ca="1" si="215"/>
        <v>0</v>
      </c>
      <c r="BN56" s="190">
        <f t="shared" ca="1" si="215"/>
        <v>0</v>
      </c>
      <c r="BO56" s="190">
        <f t="shared" ca="1" si="215"/>
        <v>0</v>
      </c>
      <c r="BP56" s="190">
        <f t="shared" ca="1" si="215"/>
        <v>0</v>
      </c>
      <c r="BQ56" s="190">
        <f t="shared" ca="1" si="215"/>
        <v>11240</v>
      </c>
      <c r="BR56" s="190">
        <f t="shared" ca="1" si="215"/>
        <v>38942</v>
      </c>
      <c r="BS56" s="190">
        <f t="shared" ca="1" si="215"/>
        <v>12486</v>
      </c>
      <c r="BT56" s="190">
        <f t="shared" ca="1" si="215"/>
        <v>51428</v>
      </c>
      <c r="BU56" s="190">
        <f t="shared" ca="1" si="46"/>
        <v>65393</v>
      </c>
      <c r="BV56" s="163" t="str">
        <f t="shared" si="123"/>
        <v>D</v>
      </c>
      <c r="BW56" s="65">
        <f t="shared" ca="1" si="66"/>
        <v>51428</v>
      </c>
      <c r="BX56" s="634">
        <f t="shared" ca="1" si="67"/>
        <v>0</v>
      </c>
      <c r="BY56" s="2"/>
      <c r="BZ56" s="13"/>
      <c r="CA56" s="130"/>
      <c r="CB56" s="79" t="str">
        <f t="shared" si="124"/>
        <v>D</v>
      </c>
      <c r="CC56" s="215">
        <f t="shared" si="125"/>
        <v>2016</v>
      </c>
      <c r="CD56" s="141">
        <f t="shared" si="126"/>
        <v>3</v>
      </c>
      <c r="CE56" s="280">
        <f t="shared" ca="1" si="70"/>
        <v>0</v>
      </c>
      <c r="CF56" s="280">
        <f t="shared" ca="1" si="71"/>
        <v>0</v>
      </c>
      <c r="CG56" s="280">
        <f t="shared" ca="1" si="72"/>
        <v>8</v>
      </c>
      <c r="CH56" s="280">
        <f t="shared" ca="1" si="71"/>
        <v>0</v>
      </c>
      <c r="CI56" s="280">
        <f t="shared" ca="1" si="73"/>
        <v>0</v>
      </c>
      <c r="CJ56" s="280">
        <f t="shared" ca="1" si="74"/>
        <v>0</v>
      </c>
      <c r="CK56" s="280">
        <f t="shared" ca="1" si="74"/>
        <v>9257</v>
      </c>
      <c r="CL56" s="280">
        <f t="shared" ca="1" si="75"/>
        <v>789</v>
      </c>
      <c r="CM56" s="280">
        <f t="shared" ca="1" si="76"/>
        <v>3839</v>
      </c>
      <c r="CN56" s="280">
        <f t="shared" ca="1" si="77"/>
        <v>516</v>
      </c>
      <c r="CO56" s="280">
        <f t="shared" ca="1" si="78"/>
        <v>0</v>
      </c>
      <c r="CP56" s="280">
        <f t="shared" ca="1" si="79"/>
        <v>0</v>
      </c>
      <c r="CQ56" s="280">
        <f t="shared" ca="1" si="134"/>
        <v>0</v>
      </c>
      <c r="CR56" s="273">
        <f t="shared" ca="1" si="134"/>
        <v>0</v>
      </c>
      <c r="CS56" s="280">
        <f t="shared" ca="1" si="80"/>
        <v>502</v>
      </c>
      <c r="CT56" s="280">
        <f t="shared" ca="1" si="49"/>
        <v>805</v>
      </c>
      <c r="CU56" s="280">
        <f t="shared" ca="1" si="50"/>
        <v>2276</v>
      </c>
      <c r="CV56" s="280">
        <f t="shared" ca="1" si="51"/>
        <v>217</v>
      </c>
      <c r="CW56" s="280">
        <f t="shared" ca="1" si="81"/>
        <v>1721</v>
      </c>
      <c r="CX56" s="280">
        <f t="shared" ca="1" si="52"/>
        <v>0</v>
      </c>
      <c r="CY56" s="280">
        <f t="shared" ca="1" si="53"/>
        <v>14508</v>
      </c>
      <c r="CZ56" s="280">
        <f t="shared" ca="1" si="54"/>
        <v>0</v>
      </c>
      <c r="DA56" s="280">
        <f t="shared" ca="1" si="55"/>
        <v>23659</v>
      </c>
      <c r="DB56" s="280">
        <f t="shared" ca="1" si="56"/>
        <v>0</v>
      </c>
      <c r="DC56" s="280">
        <f t="shared" ca="1" si="57"/>
        <v>1096</v>
      </c>
      <c r="DD56" s="280">
        <f t="shared" ca="1" si="58"/>
        <v>6053</v>
      </c>
      <c r="DE56" s="280">
        <f t="shared" ca="1" si="59"/>
        <v>0</v>
      </c>
      <c r="DF56" s="280">
        <f t="shared" ca="1" si="60"/>
        <v>0</v>
      </c>
      <c r="DG56" s="280">
        <f t="shared" ca="1" si="82"/>
        <v>0</v>
      </c>
      <c r="DH56" s="280">
        <f t="shared" ca="1" si="83"/>
        <v>0</v>
      </c>
      <c r="DI56" s="280">
        <f t="shared" ca="1" si="84"/>
        <v>0</v>
      </c>
      <c r="DJ56" s="210">
        <f t="shared" ca="1" si="85"/>
        <v>10552</v>
      </c>
      <c r="DK56" s="210">
        <f t="shared" ca="1" si="86"/>
        <v>50837</v>
      </c>
      <c r="DL56" s="210">
        <f t="shared" ca="1" si="87"/>
        <v>14409</v>
      </c>
      <c r="DM56" s="461">
        <f t="shared" ca="1" si="88"/>
        <v>65246</v>
      </c>
      <c r="DN56" s="463">
        <f t="shared" ca="1" si="89"/>
        <v>65393</v>
      </c>
      <c r="DO56" s="465">
        <f t="shared" ca="1" si="90"/>
        <v>147</v>
      </c>
      <c r="DP56" s="216">
        <f t="shared" ca="1" si="98"/>
        <v>2.2530116788768658E-3</v>
      </c>
      <c r="DR56" s="463"/>
      <c r="DS56" s="37"/>
    </row>
    <row r="57" spans="1:123">
      <c r="A57" s="87">
        <f t="shared" si="193"/>
        <v>2021</v>
      </c>
      <c r="B57" s="500">
        <f t="shared" ref="B57:M57" si="216">B177+B217+B257+B297+B337+B377+B417+B457+B497+B537+B577+B617+B657+B697</f>
        <v>71807</v>
      </c>
      <c r="C57" s="500">
        <f t="shared" si="216"/>
        <v>47886</v>
      </c>
      <c r="D57" s="500">
        <f t="shared" si="216"/>
        <v>83371</v>
      </c>
      <c r="E57" s="500">
        <f t="shared" si="216"/>
        <v>90071</v>
      </c>
      <c r="F57" s="500">
        <f t="shared" si="216"/>
        <v>95367</v>
      </c>
      <c r="G57" s="500">
        <f t="shared" si="216"/>
        <v>93393</v>
      </c>
      <c r="H57" s="500">
        <f t="shared" si="216"/>
        <v>100364</v>
      </c>
      <c r="I57" s="500">
        <f t="shared" si="216"/>
        <v>88587</v>
      </c>
      <c r="J57" s="500">
        <f t="shared" si="216"/>
        <v>81974</v>
      </c>
      <c r="K57" s="500">
        <f t="shared" si="216"/>
        <v>77136</v>
      </c>
      <c r="L57" s="500">
        <f t="shared" si="216"/>
        <v>48290</v>
      </c>
      <c r="M57" s="500">
        <f t="shared" si="216"/>
        <v>69413</v>
      </c>
      <c r="N57" s="89">
        <f t="shared" si="184"/>
        <v>947659</v>
      </c>
      <c r="O57" s="90"/>
      <c r="P57" s="91">
        <f t="shared" si="185"/>
        <v>2021</v>
      </c>
      <c r="Q57" s="500">
        <f t="shared" ref="Q57:AB57" si="217">Q177+Q217+Q257+Q297+Q337+Q377+Q417+Q457+Q497+Q537+Q577+Q617+Q657+Q697</f>
        <v>69362</v>
      </c>
      <c r="R57" s="500">
        <f t="shared" si="217"/>
        <v>71755</v>
      </c>
      <c r="S57" s="500">
        <f t="shared" si="217"/>
        <v>47851</v>
      </c>
      <c r="T57" s="500">
        <f t="shared" si="217"/>
        <v>83310</v>
      </c>
      <c r="U57" s="500">
        <f t="shared" si="217"/>
        <v>90006</v>
      </c>
      <c r="V57" s="500">
        <f t="shared" si="217"/>
        <v>95298</v>
      </c>
      <c r="W57" s="500">
        <f t="shared" si="217"/>
        <v>93325</v>
      </c>
      <c r="X57" s="500">
        <f t="shared" si="217"/>
        <v>100291</v>
      </c>
      <c r="Y57" s="500">
        <f t="shared" si="217"/>
        <v>88523</v>
      </c>
      <c r="Z57" s="500">
        <f t="shared" si="217"/>
        <v>81914</v>
      </c>
      <c r="AA57" s="500">
        <f t="shared" si="217"/>
        <v>77080</v>
      </c>
      <c r="AB57" s="500">
        <f t="shared" si="217"/>
        <v>48255</v>
      </c>
      <c r="AC57" s="89">
        <f t="shared" si="187"/>
        <v>946970</v>
      </c>
      <c r="AD57" s="13"/>
      <c r="AI57" s="79" t="str">
        <f t="shared" si="121"/>
        <v>T</v>
      </c>
      <c r="AJ57" s="1">
        <f t="shared" si="210"/>
        <v>2016</v>
      </c>
      <c r="AK57" s="105">
        <v>4</v>
      </c>
      <c r="AL57" s="106">
        <f t="shared" ca="1" si="213"/>
        <v>0</v>
      </c>
      <c r="AM57" s="106">
        <f t="shared" ca="1" si="213"/>
        <v>0</v>
      </c>
      <c r="AN57" s="106">
        <f t="shared" ca="1" si="213"/>
        <v>8</v>
      </c>
      <c r="AO57" s="106">
        <f t="shared" ca="1" si="213"/>
        <v>0</v>
      </c>
      <c r="AP57" s="106">
        <f t="shared" ca="1" si="213"/>
        <v>0</v>
      </c>
      <c r="AQ57" s="106">
        <f t="shared" ca="1" si="213"/>
        <v>0</v>
      </c>
      <c r="AR57" s="106">
        <f t="shared" ca="1" si="213"/>
        <v>9257</v>
      </c>
      <c r="AS57" s="106">
        <f t="shared" ca="1" si="213"/>
        <v>789</v>
      </c>
      <c r="AT57" s="106">
        <f t="shared" ca="1" si="213"/>
        <v>3839</v>
      </c>
      <c r="AU57" s="106">
        <f t="shared" ca="1" si="213"/>
        <v>516</v>
      </c>
      <c r="AV57" s="106">
        <f t="shared" ca="1" si="214"/>
        <v>0</v>
      </c>
      <c r="AW57" s="106">
        <f t="shared" ca="1" si="214"/>
        <v>0</v>
      </c>
      <c r="AX57" s="575">
        <f t="shared" ca="1" si="214"/>
        <v>0</v>
      </c>
      <c r="AY57" s="2">
        <f t="shared" ca="1" si="214"/>
        <v>0</v>
      </c>
      <c r="AZ57" s="545">
        <f t="shared" ca="1" si="214"/>
        <v>860</v>
      </c>
      <c r="BA57" s="106">
        <f t="shared" ca="1" si="214"/>
        <v>805</v>
      </c>
      <c r="BB57" s="106">
        <f t="shared" ca="1" si="214"/>
        <v>2276</v>
      </c>
      <c r="BC57" s="106">
        <f t="shared" ca="1" si="214"/>
        <v>217</v>
      </c>
      <c r="BD57" s="106">
        <f t="shared" ca="1" si="214"/>
        <v>1515</v>
      </c>
      <c r="BE57" s="106">
        <f t="shared" ca="1" si="214"/>
        <v>0</v>
      </c>
      <c r="BF57" s="106">
        <f t="shared" ca="1" si="215"/>
        <v>14508</v>
      </c>
      <c r="BG57" s="106">
        <f t="shared" ca="1" si="215"/>
        <v>0</v>
      </c>
      <c r="BH57" s="106">
        <f t="shared" ca="1" si="215"/>
        <v>23659</v>
      </c>
      <c r="BI57" s="106">
        <f t="shared" ca="1" si="215"/>
        <v>0</v>
      </c>
      <c r="BJ57" s="106">
        <f t="shared" ca="1" si="215"/>
        <v>1096</v>
      </c>
      <c r="BK57" s="106">
        <f t="shared" ca="1" si="215"/>
        <v>6053</v>
      </c>
      <c r="BL57" s="106">
        <f t="shared" ca="1" si="215"/>
        <v>0</v>
      </c>
      <c r="BM57" s="190">
        <f t="shared" ca="1" si="215"/>
        <v>0</v>
      </c>
      <c r="BN57" s="190">
        <f t="shared" ca="1" si="215"/>
        <v>0</v>
      </c>
      <c r="BO57" s="190">
        <f t="shared" ca="1" si="215"/>
        <v>0</v>
      </c>
      <c r="BP57" s="190">
        <f t="shared" ca="1" si="215"/>
        <v>0</v>
      </c>
      <c r="BQ57" s="190">
        <f t="shared" ca="1" si="215"/>
        <v>10704</v>
      </c>
      <c r="BR57" s="190">
        <f t="shared" ca="1" si="215"/>
        <v>50989</v>
      </c>
      <c r="BS57" s="190">
        <f t="shared" ca="1" si="215"/>
        <v>14409</v>
      </c>
      <c r="BT57" s="190">
        <f t="shared" ca="1" si="215"/>
        <v>65398</v>
      </c>
      <c r="BU57" s="190">
        <f t="shared" ca="1" si="46"/>
        <v>77070</v>
      </c>
      <c r="BV57" s="163" t="str">
        <f t="shared" si="123"/>
        <v>E</v>
      </c>
      <c r="BW57" s="65">
        <f t="shared" ca="1" si="66"/>
        <v>65398</v>
      </c>
      <c r="BX57" s="634">
        <f t="shared" ca="1" si="67"/>
        <v>0</v>
      </c>
      <c r="BY57" s="2"/>
      <c r="BZ57" s="13"/>
      <c r="CA57" s="130"/>
      <c r="CB57" s="79" t="str">
        <f t="shared" si="124"/>
        <v>E</v>
      </c>
      <c r="CC57" s="215">
        <f t="shared" si="125"/>
        <v>2016</v>
      </c>
      <c r="CD57" s="141">
        <f t="shared" si="126"/>
        <v>4</v>
      </c>
      <c r="CE57" s="280">
        <f t="shared" ca="1" si="70"/>
        <v>0</v>
      </c>
      <c r="CF57" s="280">
        <f t="shared" ca="1" si="71"/>
        <v>0</v>
      </c>
      <c r="CG57" s="280">
        <f t="shared" ca="1" si="72"/>
        <v>8</v>
      </c>
      <c r="CH57" s="280">
        <f t="shared" ca="1" si="71"/>
        <v>0</v>
      </c>
      <c r="CI57" s="280">
        <f t="shared" ca="1" si="73"/>
        <v>0</v>
      </c>
      <c r="CJ57" s="280">
        <f t="shared" ca="1" si="74"/>
        <v>0</v>
      </c>
      <c r="CK57" s="280">
        <f t="shared" ca="1" si="74"/>
        <v>19197</v>
      </c>
      <c r="CL57" s="280">
        <f t="shared" ca="1" si="75"/>
        <v>1636</v>
      </c>
      <c r="CM57" s="280">
        <f t="shared" ca="1" si="76"/>
        <v>0</v>
      </c>
      <c r="CN57" s="280">
        <f t="shared" ca="1" si="77"/>
        <v>832</v>
      </c>
      <c r="CO57" s="280">
        <f t="shared" ca="1" si="78"/>
        <v>0</v>
      </c>
      <c r="CP57" s="280">
        <f t="shared" ca="1" si="79"/>
        <v>0</v>
      </c>
      <c r="CQ57" s="280">
        <f t="shared" ca="1" si="134"/>
        <v>0</v>
      </c>
      <c r="CR57" s="273">
        <f t="shared" ca="1" si="134"/>
        <v>0</v>
      </c>
      <c r="CS57" s="280">
        <f t="shared" ca="1" si="80"/>
        <v>671</v>
      </c>
      <c r="CT57" s="280">
        <f t="shared" ca="1" si="49"/>
        <v>1871</v>
      </c>
      <c r="CU57" s="280">
        <f t="shared" ca="1" si="50"/>
        <v>2019</v>
      </c>
      <c r="CV57" s="280">
        <f t="shared" ca="1" si="51"/>
        <v>166</v>
      </c>
      <c r="CW57" s="280">
        <f t="shared" ca="1" si="81"/>
        <v>1488</v>
      </c>
      <c r="CX57" s="280">
        <f t="shared" ca="1" si="52"/>
        <v>0</v>
      </c>
      <c r="CY57" s="280">
        <f t="shared" ca="1" si="53"/>
        <v>14400</v>
      </c>
      <c r="CZ57" s="280">
        <f t="shared" ca="1" si="54"/>
        <v>0</v>
      </c>
      <c r="DA57" s="280">
        <f t="shared" ca="1" si="55"/>
        <v>26352</v>
      </c>
      <c r="DB57" s="280">
        <f t="shared" ca="1" si="56"/>
        <v>0</v>
      </c>
      <c r="DC57" s="280">
        <f t="shared" ca="1" si="57"/>
        <v>1104</v>
      </c>
      <c r="DD57" s="280">
        <f t="shared" ca="1" si="58"/>
        <v>7180</v>
      </c>
      <c r="DE57" s="280">
        <f t="shared" ca="1" si="59"/>
        <v>0</v>
      </c>
      <c r="DF57" s="280">
        <f t="shared" ca="1" si="60"/>
        <v>0</v>
      </c>
      <c r="DG57" s="280">
        <f t="shared" ca="1" si="82"/>
        <v>0</v>
      </c>
      <c r="DH57" s="280">
        <f t="shared" ca="1" si="83"/>
        <v>0</v>
      </c>
      <c r="DI57" s="280">
        <f t="shared" ca="1" si="84"/>
        <v>0</v>
      </c>
      <c r="DJ57" s="210">
        <f t="shared" ca="1" si="85"/>
        <v>11358</v>
      </c>
      <c r="DK57" s="210">
        <f t="shared" ca="1" si="86"/>
        <v>55251</v>
      </c>
      <c r="DL57" s="210">
        <f t="shared" ca="1" si="87"/>
        <v>21673</v>
      </c>
      <c r="DM57" s="461">
        <f t="shared" ca="1" si="88"/>
        <v>76924</v>
      </c>
      <c r="DN57" s="463">
        <f t="shared" ca="1" si="89"/>
        <v>77070</v>
      </c>
      <c r="DO57" s="465">
        <f t="shared" ca="1" si="90"/>
        <v>146</v>
      </c>
      <c r="DP57" s="216">
        <f t="shared" ca="1" si="98"/>
        <v>1.8979772242733088E-3</v>
      </c>
      <c r="DR57" s="463"/>
      <c r="DS57" s="37"/>
    </row>
    <row r="58" spans="1:123">
      <c r="A58" s="87">
        <f t="shared" si="193"/>
        <v>2022</v>
      </c>
      <c r="B58" s="500">
        <f t="shared" ref="B58:M58" si="218">B178+B218+B258+B298+B338+B378+B418+B458+B498+B538+B578+B618+B658+B698</f>
        <v>71807</v>
      </c>
      <c r="C58" s="500">
        <f t="shared" si="218"/>
        <v>47886</v>
      </c>
      <c r="D58" s="500">
        <f t="shared" si="218"/>
        <v>83371</v>
      </c>
      <c r="E58" s="500">
        <f t="shared" si="218"/>
        <v>90071</v>
      </c>
      <c r="F58" s="500">
        <f t="shared" si="218"/>
        <v>95367</v>
      </c>
      <c r="G58" s="500">
        <f t="shared" si="218"/>
        <v>93393</v>
      </c>
      <c r="H58" s="500">
        <f t="shared" si="218"/>
        <v>100364</v>
      </c>
      <c r="I58" s="500">
        <f t="shared" si="218"/>
        <v>88587</v>
      </c>
      <c r="J58" s="500">
        <f t="shared" si="218"/>
        <v>81974</v>
      </c>
      <c r="K58" s="500">
        <f t="shared" si="218"/>
        <v>77136</v>
      </c>
      <c r="L58" s="500">
        <f t="shared" si="218"/>
        <v>48290</v>
      </c>
      <c r="M58" s="500">
        <f t="shared" si="218"/>
        <v>69413</v>
      </c>
      <c r="N58" s="89">
        <f t="shared" si="184"/>
        <v>947659</v>
      </c>
      <c r="O58" s="90"/>
      <c r="P58" s="91">
        <f t="shared" si="185"/>
        <v>2022</v>
      </c>
      <c r="Q58" s="500">
        <f t="shared" ref="Q58:AB58" si="219">Q178+Q218+Q258+Q298+Q338+Q378+Q418+Q458+Q498+Q538+Q578+Q618+Q658+Q698</f>
        <v>69362</v>
      </c>
      <c r="R58" s="500">
        <f t="shared" si="219"/>
        <v>71755</v>
      </c>
      <c r="S58" s="500">
        <f t="shared" si="219"/>
        <v>47851</v>
      </c>
      <c r="T58" s="500">
        <f t="shared" si="219"/>
        <v>83310</v>
      </c>
      <c r="U58" s="500">
        <f t="shared" si="219"/>
        <v>90006</v>
      </c>
      <c r="V58" s="500">
        <f t="shared" si="219"/>
        <v>95298</v>
      </c>
      <c r="W58" s="500">
        <f t="shared" si="219"/>
        <v>93325</v>
      </c>
      <c r="X58" s="500">
        <f t="shared" si="219"/>
        <v>100291</v>
      </c>
      <c r="Y58" s="500">
        <f t="shared" si="219"/>
        <v>88523</v>
      </c>
      <c r="Z58" s="500">
        <f t="shared" si="219"/>
        <v>81914</v>
      </c>
      <c r="AA58" s="500">
        <f t="shared" si="219"/>
        <v>77080</v>
      </c>
      <c r="AB58" s="500">
        <f t="shared" si="219"/>
        <v>48255</v>
      </c>
      <c r="AC58" s="89">
        <f t="shared" si="187"/>
        <v>946970</v>
      </c>
      <c r="AD58" s="13"/>
      <c r="AI58" s="79" t="str">
        <f t="shared" si="121"/>
        <v>U</v>
      </c>
      <c r="AJ58" s="1">
        <f t="shared" si="210"/>
        <v>2016</v>
      </c>
      <c r="AK58" s="105">
        <v>5</v>
      </c>
      <c r="AL58" s="106">
        <f t="shared" ca="1" si="213"/>
        <v>0</v>
      </c>
      <c r="AM58" s="106">
        <f t="shared" ca="1" si="213"/>
        <v>0</v>
      </c>
      <c r="AN58" s="106">
        <f t="shared" ca="1" si="213"/>
        <v>8</v>
      </c>
      <c r="AO58" s="106">
        <f t="shared" ca="1" si="213"/>
        <v>0</v>
      </c>
      <c r="AP58" s="106">
        <f t="shared" ca="1" si="213"/>
        <v>0</v>
      </c>
      <c r="AQ58" s="106">
        <f t="shared" ca="1" si="213"/>
        <v>0</v>
      </c>
      <c r="AR58" s="106">
        <f t="shared" ca="1" si="213"/>
        <v>19197</v>
      </c>
      <c r="AS58" s="106">
        <f t="shared" ca="1" si="213"/>
        <v>1636</v>
      </c>
      <c r="AT58" s="106">
        <f t="shared" ca="1" si="213"/>
        <v>0</v>
      </c>
      <c r="AU58" s="106">
        <f t="shared" ca="1" si="213"/>
        <v>832</v>
      </c>
      <c r="AV58" s="106">
        <f t="shared" ca="1" si="214"/>
        <v>0</v>
      </c>
      <c r="AW58" s="106">
        <f t="shared" ca="1" si="214"/>
        <v>0</v>
      </c>
      <c r="AX58" s="575">
        <f t="shared" ca="1" si="214"/>
        <v>0</v>
      </c>
      <c r="AY58" s="2">
        <f t="shared" ca="1" si="214"/>
        <v>0</v>
      </c>
      <c r="AZ58" s="545">
        <f t="shared" ca="1" si="214"/>
        <v>502</v>
      </c>
      <c r="BA58" s="106">
        <f t="shared" ca="1" si="214"/>
        <v>1871</v>
      </c>
      <c r="BB58" s="106">
        <f t="shared" ca="1" si="214"/>
        <v>2019</v>
      </c>
      <c r="BC58" s="106">
        <f t="shared" ca="1" si="214"/>
        <v>166</v>
      </c>
      <c r="BD58" s="106">
        <f t="shared" ca="1" si="214"/>
        <v>1721</v>
      </c>
      <c r="BE58" s="106">
        <f t="shared" ca="1" si="214"/>
        <v>0</v>
      </c>
      <c r="BF58" s="106">
        <f t="shared" ca="1" si="215"/>
        <v>14400</v>
      </c>
      <c r="BG58" s="106">
        <f t="shared" ca="1" si="215"/>
        <v>0</v>
      </c>
      <c r="BH58" s="106">
        <f t="shared" ca="1" si="215"/>
        <v>26352</v>
      </c>
      <c r="BI58" s="106">
        <f t="shared" ca="1" si="215"/>
        <v>0</v>
      </c>
      <c r="BJ58" s="106">
        <f t="shared" ca="1" si="215"/>
        <v>1104</v>
      </c>
      <c r="BK58" s="106">
        <f t="shared" ca="1" si="215"/>
        <v>7180</v>
      </c>
      <c r="BL58" s="106">
        <f t="shared" ca="1" si="215"/>
        <v>0</v>
      </c>
      <c r="BM58" s="190">
        <f t="shared" ca="1" si="215"/>
        <v>0</v>
      </c>
      <c r="BN58" s="190">
        <f t="shared" ca="1" si="215"/>
        <v>0</v>
      </c>
      <c r="BO58" s="190">
        <f t="shared" ca="1" si="215"/>
        <v>0</v>
      </c>
      <c r="BP58" s="190">
        <f t="shared" ca="1" si="215"/>
        <v>0</v>
      </c>
      <c r="BQ58" s="190">
        <f t="shared" ca="1" si="215"/>
        <v>11422</v>
      </c>
      <c r="BR58" s="190">
        <f t="shared" ca="1" si="215"/>
        <v>55315</v>
      </c>
      <c r="BS58" s="190">
        <f t="shared" ca="1" si="215"/>
        <v>21673</v>
      </c>
      <c r="BT58" s="190">
        <f t="shared" ca="1" si="215"/>
        <v>76988</v>
      </c>
      <c r="BU58" s="190">
        <f t="shared" ca="1" si="46"/>
        <v>94642</v>
      </c>
      <c r="BV58" s="163" t="str">
        <f t="shared" si="123"/>
        <v>F</v>
      </c>
      <c r="BW58" s="65">
        <f t="shared" ca="1" si="66"/>
        <v>76988</v>
      </c>
      <c r="BX58" s="634">
        <f t="shared" ca="1" si="67"/>
        <v>0</v>
      </c>
      <c r="BY58" s="2"/>
      <c r="BZ58" s="13"/>
      <c r="CA58" s="130"/>
      <c r="CB58" s="79" t="str">
        <f t="shared" si="124"/>
        <v>F</v>
      </c>
      <c r="CC58" s="215">
        <f t="shared" si="125"/>
        <v>2016</v>
      </c>
      <c r="CD58" s="141">
        <f t="shared" si="126"/>
        <v>5</v>
      </c>
      <c r="CE58" s="280">
        <f t="shared" ca="1" si="70"/>
        <v>0</v>
      </c>
      <c r="CF58" s="280">
        <f t="shared" ca="1" si="71"/>
        <v>0</v>
      </c>
      <c r="CG58" s="280">
        <f t="shared" ca="1" si="72"/>
        <v>8</v>
      </c>
      <c r="CH58" s="280">
        <f t="shared" ca="1" si="71"/>
        <v>0</v>
      </c>
      <c r="CI58" s="280">
        <f t="shared" ca="1" si="73"/>
        <v>0</v>
      </c>
      <c r="CJ58" s="280">
        <f t="shared" ca="1" si="74"/>
        <v>0</v>
      </c>
      <c r="CK58" s="280">
        <f t="shared" ca="1" si="74"/>
        <v>26449</v>
      </c>
      <c r="CL58" s="280">
        <f t="shared" ca="1" si="75"/>
        <v>2254</v>
      </c>
      <c r="CM58" s="280">
        <f t="shared" ca="1" si="76"/>
        <v>0</v>
      </c>
      <c r="CN58" s="280">
        <f t="shared" ca="1" si="77"/>
        <v>1719</v>
      </c>
      <c r="CO58" s="280">
        <f t="shared" ca="1" si="78"/>
        <v>0</v>
      </c>
      <c r="CP58" s="280">
        <f t="shared" ca="1" si="79"/>
        <v>0</v>
      </c>
      <c r="CQ58" s="280">
        <f t="shared" ca="1" si="134"/>
        <v>0</v>
      </c>
      <c r="CR58" s="273">
        <f t="shared" ca="1" si="134"/>
        <v>0</v>
      </c>
      <c r="CS58" s="280">
        <f t="shared" ca="1" si="80"/>
        <v>1935</v>
      </c>
      <c r="CT58" s="280">
        <f t="shared" ca="1" si="49"/>
        <v>2577</v>
      </c>
      <c r="CU58" s="280">
        <f t="shared" ca="1" si="50"/>
        <v>2740</v>
      </c>
      <c r="CV58" s="280">
        <f t="shared" ca="1" si="51"/>
        <v>1062</v>
      </c>
      <c r="CW58" s="280">
        <f t="shared" ca="1" si="81"/>
        <v>2090</v>
      </c>
      <c r="CX58" s="280">
        <f t="shared" ca="1" si="52"/>
        <v>0</v>
      </c>
      <c r="CY58" s="280">
        <f t="shared" ca="1" si="53"/>
        <v>15252</v>
      </c>
      <c r="CZ58" s="280">
        <f t="shared" ca="1" si="54"/>
        <v>0</v>
      </c>
      <c r="DA58" s="280">
        <f t="shared" ca="1" si="55"/>
        <v>29462</v>
      </c>
      <c r="DB58" s="280">
        <f t="shared" ca="1" si="56"/>
        <v>0</v>
      </c>
      <c r="DC58" s="280">
        <f t="shared" ca="1" si="57"/>
        <v>1136</v>
      </c>
      <c r="DD58" s="280">
        <f t="shared" ca="1" si="58"/>
        <v>7747</v>
      </c>
      <c r="DE58" s="280">
        <f t="shared" ca="1" si="59"/>
        <v>0</v>
      </c>
      <c r="DF58" s="280">
        <f t="shared" ca="1" si="60"/>
        <v>0</v>
      </c>
      <c r="DG58" s="280">
        <f t="shared" ca="1" si="82"/>
        <v>0</v>
      </c>
      <c r="DH58" s="280">
        <f t="shared" ca="1" si="83"/>
        <v>0</v>
      </c>
      <c r="DI58" s="280">
        <f t="shared" ca="1" si="84"/>
        <v>0</v>
      </c>
      <c r="DJ58" s="210">
        <f t="shared" ca="1" si="85"/>
        <v>14512</v>
      </c>
      <c r="DK58" s="210">
        <f t="shared" ca="1" si="86"/>
        <v>64001</v>
      </c>
      <c r="DL58" s="210">
        <f t="shared" ca="1" si="87"/>
        <v>30430</v>
      </c>
      <c r="DM58" s="461">
        <f t="shared" ca="1" si="88"/>
        <v>94431</v>
      </c>
      <c r="DN58" s="463">
        <f t="shared" ca="1" si="89"/>
        <v>94642</v>
      </c>
      <c r="DO58" s="465">
        <f t="shared" ca="1" si="90"/>
        <v>211</v>
      </c>
      <c r="DP58" s="216">
        <f t="shared" ca="1" si="98"/>
        <v>2.2344357255562261E-3</v>
      </c>
      <c r="DR58" s="463"/>
      <c r="DS58" s="37"/>
    </row>
    <row r="59" spans="1:123">
      <c r="A59" s="87">
        <f t="shared" si="193"/>
        <v>2023</v>
      </c>
      <c r="B59" s="500">
        <f t="shared" ref="B59:M59" si="220">B179+B219+B259+B299+B339+B379+B419+B459+B499+B539+B579+B619+B659+B699</f>
        <v>71808</v>
      </c>
      <c r="C59" s="500">
        <f t="shared" si="220"/>
        <v>47886</v>
      </c>
      <c r="D59" s="500">
        <f t="shared" si="220"/>
        <v>83371</v>
      </c>
      <c r="E59" s="500">
        <f t="shared" si="220"/>
        <v>90071</v>
      </c>
      <c r="F59" s="500">
        <f t="shared" si="220"/>
        <v>95366</v>
      </c>
      <c r="G59" s="500">
        <f t="shared" si="220"/>
        <v>93394</v>
      </c>
      <c r="H59" s="500">
        <f t="shared" si="220"/>
        <v>100364</v>
      </c>
      <c r="I59" s="500">
        <f t="shared" si="220"/>
        <v>88587</v>
      </c>
      <c r="J59" s="500">
        <f t="shared" si="220"/>
        <v>81976</v>
      </c>
      <c r="K59" s="500">
        <f t="shared" si="220"/>
        <v>77135</v>
      </c>
      <c r="L59" s="500">
        <f t="shared" si="220"/>
        <v>48289</v>
      </c>
      <c r="M59" s="500">
        <f t="shared" si="220"/>
        <v>69413</v>
      </c>
      <c r="N59" s="89">
        <f t="shared" si="184"/>
        <v>947660</v>
      </c>
      <c r="O59" s="90"/>
      <c r="P59" s="91">
        <f t="shared" si="185"/>
        <v>2023</v>
      </c>
      <c r="Q59" s="500">
        <f t="shared" ref="Q59:AB59" si="221">Q179+Q219+Q259+Q299+Q339+Q379+Q419+Q459+Q499+Q539+Q579+Q619+Q659+Q699</f>
        <v>69362</v>
      </c>
      <c r="R59" s="500">
        <f t="shared" si="221"/>
        <v>71756</v>
      </c>
      <c r="S59" s="500">
        <f t="shared" si="221"/>
        <v>47851</v>
      </c>
      <c r="T59" s="500">
        <f t="shared" si="221"/>
        <v>83310</v>
      </c>
      <c r="U59" s="500">
        <f t="shared" si="221"/>
        <v>90006</v>
      </c>
      <c r="V59" s="500">
        <f t="shared" si="221"/>
        <v>95297</v>
      </c>
      <c r="W59" s="500">
        <f t="shared" si="221"/>
        <v>93325</v>
      </c>
      <c r="X59" s="500">
        <f t="shared" si="221"/>
        <v>100291</v>
      </c>
      <c r="Y59" s="500">
        <f t="shared" si="221"/>
        <v>88523</v>
      </c>
      <c r="Z59" s="500">
        <f t="shared" si="221"/>
        <v>81915</v>
      </c>
      <c r="AA59" s="500">
        <f t="shared" si="221"/>
        <v>77079</v>
      </c>
      <c r="AB59" s="500">
        <f t="shared" si="221"/>
        <v>48254</v>
      </c>
      <c r="AC59" s="89">
        <f t="shared" si="187"/>
        <v>946969</v>
      </c>
      <c r="AD59" s="13"/>
      <c r="AI59" s="79" t="str">
        <f t="shared" si="121"/>
        <v>V</v>
      </c>
      <c r="AJ59" s="1">
        <f t="shared" si="210"/>
        <v>2016</v>
      </c>
      <c r="AK59" s="105">
        <v>6</v>
      </c>
      <c r="AL59" s="106">
        <f t="shared" ca="1" si="213"/>
        <v>0</v>
      </c>
      <c r="AM59" s="106">
        <f t="shared" ca="1" si="213"/>
        <v>0</v>
      </c>
      <c r="AN59" s="106">
        <f t="shared" ca="1" si="213"/>
        <v>8</v>
      </c>
      <c r="AO59" s="106">
        <f t="shared" ca="1" si="213"/>
        <v>0</v>
      </c>
      <c r="AP59" s="106">
        <f t="shared" ca="1" si="213"/>
        <v>0</v>
      </c>
      <c r="AQ59" s="106">
        <f t="shared" ca="1" si="213"/>
        <v>0</v>
      </c>
      <c r="AR59" s="106">
        <f t="shared" ca="1" si="213"/>
        <v>26449</v>
      </c>
      <c r="AS59" s="106">
        <f t="shared" ca="1" si="213"/>
        <v>2254</v>
      </c>
      <c r="AT59" s="106">
        <f t="shared" ca="1" si="213"/>
        <v>0</v>
      </c>
      <c r="AU59" s="106">
        <f t="shared" ca="1" si="213"/>
        <v>1719</v>
      </c>
      <c r="AV59" s="106">
        <f t="shared" ca="1" si="214"/>
        <v>0</v>
      </c>
      <c r="AW59" s="106">
        <f t="shared" ca="1" si="214"/>
        <v>0</v>
      </c>
      <c r="AX59" s="575">
        <f t="shared" ca="1" si="214"/>
        <v>0</v>
      </c>
      <c r="AY59" s="2">
        <f t="shared" ca="1" si="214"/>
        <v>0</v>
      </c>
      <c r="AZ59" s="545">
        <f t="shared" ca="1" si="214"/>
        <v>671</v>
      </c>
      <c r="BA59" s="106">
        <f t="shared" ca="1" si="214"/>
        <v>2577</v>
      </c>
      <c r="BB59" s="106">
        <f t="shared" ca="1" si="214"/>
        <v>2740</v>
      </c>
      <c r="BC59" s="106">
        <f t="shared" ca="1" si="214"/>
        <v>1062</v>
      </c>
      <c r="BD59" s="106">
        <f t="shared" ca="1" si="214"/>
        <v>1488</v>
      </c>
      <c r="BE59" s="106">
        <f t="shared" ca="1" si="214"/>
        <v>0</v>
      </c>
      <c r="BF59" s="106">
        <f t="shared" ca="1" si="215"/>
        <v>15252</v>
      </c>
      <c r="BG59" s="106">
        <f t="shared" ca="1" si="215"/>
        <v>0</v>
      </c>
      <c r="BH59" s="106">
        <f t="shared" ca="1" si="215"/>
        <v>29462</v>
      </c>
      <c r="BI59" s="106">
        <f t="shared" ca="1" si="215"/>
        <v>0</v>
      </c>
      <c r="BJ59" s="106">
        <f t="shared" ca="1" si="215"/>
        <v>1136</v>
      </c>
      <c r="BK59" s="106">
        <f t="shared" ca="1" si="215"/>
        <v>7747</v>
      </c>
      <c r="BL59" s="106">
        <f t="shared" ca="1" si="215"/>
        <v>0</v>
      </c>
      <c r="BM59" s="190">
        <f t="shared" ca="1" si="215"/>
        <v>0</v>
      </c>
      <c r="BN59" s="190">
        <f t="shared" ca="1" si="215"/>
        <v>0</v>
      </c>
      <c r="BO59" s="190">
        <f t="shared" ca="1" si="215"/>
        <v>0</v>
      </c>
      <c r="BP59" s="190">
        <f t="shared" ca="1" si="215"/>
        <v>0</v>
      </c>
      <c r="BQ59" s="190">
        <f t="shared" ca="1" si="215"/>
        <v>12646</v>
      </c>
      <c r="BR59" s="190">
        <f t="shared" ca="1" si="215"/>
        <v>62135</v>
      </c>
      <c r="BS59" s="190">
        <f t="shared" ca="1" si="215"/>
        <v>30430</v>
      </c>
      <c r="BT59" s="190">
        <f t="shared" ca="1" si="215"/>
        <v>92565</v>
      </c>
      <c r="BU59" s="190">
        <f t="shared" ca="1" si="46"/>
        <v>110255</v>
      </c>
      <c r="BV59" s="163" t="str">
        <f t="shared" si="123"/>
        <v>G</v>
      </c>
      <c r="BW59" s="65">
        <f t="shared" ca="1" si="66"/>
        <v>92565</v>
      </c>
      <c r="BX59" s="634">
        <f t="shared" ca="1" si="67"/>
        <v>0</v>
      </c>
      <c r="BY59" s="2"/>
      <c r="BZ59" s="13"/>
      <c r="CA59" s="130"/>
      <c r="CB59" s="79" t="str">
        <f t="shared" si="124"/>
        <v>G</v>
      </c>
      <c r="CC59" s="215">
        <f t="shared" si="125"/>
        <v>2016</v>
      </c>
      <c r="CD59" s="141">
        <f t="shared" si="126"/>
        <v>6</v>
      </c>
      <c r="CE59" s="280">
        <f t="shared" ca="1" si="70"/>
        <v>0</v>
      </c>
      <c r="CF59" s="280">
        <f t="shared" ca="1" si="71"/>
        <v>0</v>
      </c>
      <c r="CG59" s="280">
        <f t="shared" ca="1" si="72"/>
        <v>8</v>
      </c>
      <c r="CH59" s="280">
        <f t="shared" ca="1" si="71"/>
        <v>0</v>
      </c>
      <c r="CI59" s="280">
        <f t="shared" ca="1" si="73"/>
        <v>0</v>
      </c>
      <c r="CJ59" s="280">
        <f t="shared" ca="1" si="74"/>
        <v>0</v>
      </c>
      <c r="CK59" s="280">
        <f t="shared" ca="1" si="74"/>
        <v>6118</v>
      </c>
      <c r="CL59" s="280">
        <f t="shared" ca="1" si="75"/>
        <v>0</v>
      </c>
      <c r="CM59" s="280">
        <f t="shared" ca="1" si="76"/>
        <v>0</v>
      </c>
      <c r="CN59" s="280">
        <f t="shared" ca="1" si="77"/>
        <v>2245</v>
      </c>
      <c r="CO59" s="280">
        <f t="shared" ca="1" si="78"/>
        <v>36429</v>
      </c>
      <c r="CP59" s="280">
        <f t="shared" ca="1" si="79"/>
        <v>0</v>
      </c>
      <c r="CQ59" s="280">
        <f t="shared" ca="1" si="134"/>
        <v>0</v>
      </c>
      <c r="CR59" s="273">
        <f t="shared" ca="1" si="134"/>
        <v>0</v>
      </c>
      <c r="CS59" s="280">
        <f t="shared" ca="1" si="80"/>
        <v>2247</v>
      </c>
      <c r="CT59" s="280">
        <f t="shared" ca="1" si="49"/>
        <v>3741</v>
      </c>
      <c r="CU59" s="280">
        <f t="shared" ca="1" si="50"/>
        <v>2887</v>
      </c>
      <c r="CV59" s="280">
        <f t="shared" ca="1" si="51"/>
        <v>1069</v>
      </c>
      <c r="CW59" s="280">
        <f t="shared" ca="1" si="81"/>
        <v>2204</v>
      </c>
      <c r="CX59" s="280">
        <f t="shared" ca="1" si="52"/>
        <v>0</v>
      </c>
      <c r="CY59" s="280">
        <f t="shared" ca="1" si="53"/>
        <v>15120</v>
      </c>
      <c r="CZ59" s="280">
        <f t="shared" ca="1" si="54"/>
        <v>0</v>
      </c>
      <c r="DA59" s="280">
        <f t="shared" ca="1" si="55"/>
        <v>28512</v>
      </c>
      <c r="DB59" s="280">
        <f t="shared" ca="1" si="56"/>
        <v>0</v>
      </c>
      <c r="DC59" s="280">
        <f t="shared" ca="1" si="57"/>
        <v>1105</v>
      </c>
      <c r="DD59" s="280">
        <f t="shared" ca="1" si="58"/>
        <v>8334</v>
      </c>
      <c r="DE59" s="280">
        <f t="shared" ca="1" si="59"/>
        <v>0</v>
      </c>
      <c r="DF59" s="280">
        <f t="shared" ca="1" si="60"/>
        <v>0</v>
      </c>
      <c r="DG59" s="280">
        <f t="shared" ca="1" si="82"/>
        <v>0</v>
      </c>
      <c r="DH59" s="280">
        <f t="shared" ca="1" si="83"/>
        <v>0</v>
      </c>
      <c r="DI59" s="280">
        <f t="shared" ca="1" si="84"/>
        <v>0</v>
      </c>
      <c r="DJ59" s="210">
        <f t="shared" ca="1" si="85"/>
        <v>15672</v>
      </c>
      <c r="DK59" s="210">
        <f t="shared" ca="1" si="86"/>
        <v>65219</v>
      </c>
      <c r="DL59" s="210">
        <f t="shared" ca="1" si="87"/>
        <v>44800</v>
      </c>
      <c r="DM59" s="461">
        <f t="shared" ca="1" si="88"/>
        <v>110019</v>
      </c>
      <c r="DN59" s="463">
        <f t="shared" ca="1" si="89"/>
        <v>110255</v>
      </c>
      <c r="DO59" s="465">
        <f t="shared" ca="1" si="90"/>
        <v>236</v>
      </c>
      <c r="DP59" s="216">
        <f t="shared" ca="1" si="98"/>
        <v>2.1450840309401105E-3</v>
      </c>
      <c r="DR59" s="463"/>
      <c r="DS59" s="37"/>
    </row>
    <row r="60" spans="1:123">
      <c r="A60" s="87">
        <f t="shared" si="193"/>
        <v>2024</v>
      </c>
      <c r="B60" s="500">
        <f t="shared" ref="B60:M60" si="222">B180+B220+B260+B300+B340+B380+B420+B460+B500+B540+B580+B620+B660+B700</f>
        <v>71808</v>
      </c>
      <c r="C60" s="500">
        <f t="shared" si="222"/>
        <v>49596</v>
      </c>
      <c r="D60" s="500">
        <f t="shared" si="222"/>
        <v>83371</v>
      </c>
      <c r="E60" s="500">
        <f t="shared" si="222"/>
        <v>90071</v>
      </c>
      <c r="F60" s="500">
        <f t="shared" si="222"/>
        <v>95366</v>
      </c>
      <c r="G60" s="500">
        <f t="shared" si="222"/>
        <v>93394</v>
      </c>
      <c r="H60" s="500">
        <f t="shared" si="222"/>
        <v>100364</v>
      </c>
      <c r="I60" s="500">
        <f t="shared" si="222"/>
        <v>88587</v>
      </c>
      <c r="J60" s="500">
        <f t="shared" si="222"/>
        <v>81976</v>
      </c>
      <c r="K60" s="500">
        <f t="shared" si="222"/>
        <v>77135</v>
      </c>
      <c r="L60" s="500">
        <f t="shared" si="222"/>
        <v>48289</v>
      </c>
      <c r="M60" s="500">
        <f t="shared" si="222"/>
        <v>69413</v>
      </c>
      <c r="N60" s="89">
        <f t="shared" si="184"/>
        <v>949370</v>
      </c>
      <c r="O60" s="90"/>
      <c r="P60" s="91">
        <f t="shared" si="185"/>
        <v>2024</v>
      </c>
      <c r="Q60" s="500">
        <f t="shared" ref="Q60:AB60" si="223">Q180+Q220+Q260+Q300+Q340+Q380+Q420+Q460+Q500+Q540+Q580+Q620+Q660+Q700</f>
        <v>69362</v>
      </c>
      <c r="R60" s="500">
        <f t="shared" si="223"/>
        <v>71756</v>
      </c>
      <c r="S60" s="500">
        <f t="shared" si="223"/>
        <v>49559</v>
      </c>
      <c r="T60" s="500">
        <f t="shared" si="223"/>
        <v>83310</v>
      </c>
      <c r="U60" s="500">
        <f t="shared" si="223"/>
        <v>90006</v>
      </c>
      <c r="V60" s="500">
        <f t="shared" si="223"/>
        <v>95297</v>
      </c>
      <c r="W60" s="500">
        <f t="shared" si="223"/>
        <v>93325</v>
      </c>
      <c r="X60" s="500">
        <f t="shared" si="223"/>
        <v>100291</v>
      </c>
      <c r="Y60" s="500">
        <f t="shared" si="223"/>
        <v>88523</v>
      </c>
      <c r="Z60" s="500">
        <f t="shared" si="223"/>
        <v>81915</v>
      </c>
      <c r="AA60" s="500">
        <f t="shared" si="223"/>
        <v>77079</v>
      </c>
      <c r="AB60" s="500">
        <f t="shared" si="223"/>
        <v>48254</v>
      </c>
      <c r="AC60" s="89">
        <f t="shared" si="187"/>
        <v>948677</v>
      </c>
      <c r="AD60" s="13"/>
      <c r="AI60" s="79" t="str">
        <f t="shared" si="121"/>
        <v>W</v>
      </c>
      <c r="AJ60" s="1">
        <f t="shared" si="210"/>
        <v>2016</v>
      </c>
      <c r="AK60" s="105">
        <v>7</v>
      </c>
      <c r="AL60" s="106">
        <f t="shared" ca="1" si="213"/>
        <v>0</v>
      </c>
      <c r="AM60" s="106">
        <f t="shared" ca="1" si="213"/>
        <v>0</v>
      </c>
      <c r="AN60" s="106">
        <f t="shared" ca="1" si="213"/>
        <v>8</v>
      </c>
      <c r="AO60" s="106">
        <f t="shared" ca="1" si="213"/>
        <v>0</v>
      </c>
      <c r="AP60" s="106">
        <f t="shared" ca="1" si="213"/>
        <v>0</v>
      </c>
      <c r="AQ60" s="106">
        <f t="shared" ca="1" si="213"/>
        <v>0</v>
      </c>
      <c r="AR60" s="106">
        <f t="shared" ca="1" si="213"/>
        <v>6118</v>
      </c>
      <c r="AS60" s="106">
        <f t="shared" ca="1" si="213"/>
        <v>0</v>
      </c>
      <c r="AT60" s="106">
        <f t="shared" ca="1" si="213"/>
        <v>0</v>
      </c>
      <c r="AU60" s="106">
        <f t="shared" ca="1" si="213"/>
        <v>2245</v>
      </c>
      <c r="AV60" s="106">
        <f t="shared" ca="1" si="214"/>
        <v>36429</v>
      </c>
      <c r="AW60" s="106">
        <f t="shared" ca="1" si="214"/>
        <v>0</v>
      </c>
      <c r="AX60" s="575">
        <f t="shared" ca="1" si="214"/>
        <v>0</v>
      </c>
      <c r="AY60" s="2">
        <f t="shared" ca="1" si="214"/>
        <v>0</v>
      </c>
      <c r="AZ60" s="545">
        <f t="shared" ca="1" si="214"/>
        <v>1935</v>
      </c>
      <c r="BA60" s="106">
        <f t="shared" ca="1" si="214"/>
        <v>3741</v>
      </c>
      <c r="BB60" s="106">
        <f t="shared" ca="1" si="214"/>
        <v>2887</v>
      </c>
      <c r="BC60" s="106">
        <f t="shared" ca="1" si="214"/>
        <v>1069</v>
      </c>
      <c r="BD60" s="106">
        <f t="shared" ca="1" si="214"/>
        <v>2090</v>
      </c>
      <c r="BE60" s="106">
        <f t="shared" ca="1" si="214"/>
        <v>0</v>
      </c>
      <c r="BF60" s="106">
        <f t="shared" ca="1" si="215"/>
        <v>15120</v>
      </c>
      <c r="BG60" s="106">
        <f t="shared" ca="1" si="215"/>
        <v>0</v>
      </c>
      <c r="BH60" s="106">
        <f t="shared" ca="1" si="215"/>
        <v>28512</v>
      </c>
      <c r="BI60" s="106">
        <f t="shared" ca="1" si="215"/>
        <v>0</v>
      </c>
      <c r="BJ60" s="106">
        <f t="shared" ca="1" si="215"/>
        <v>1105</v>
      </c>
      <c r="BK60" s="106">
        <f t="shared" ca="1" si="215"/>
        <v>8334</v>
      </c>
      <c r="BL60" s="106">
        <f t="shared" ca="1" si="215"/>
        <v>0</v>
      </c>
      <c r="BM60" s="190">
        <f t="shared" ca="1" si="215"/>
        <v>0</v>
      </c>
      <c r="BN60" s="190">
        <f t="shared" ca="1" si="215"/>
        <v>0</v>
      </c>
      <c r="BO60" s="190">
        <f t="shared" ca="1" si="215"/>
        <v>0</v>
      </c>
      <c r="BP60" s="190">
        <f t="shared" ca="1" si="215"/>
        <v>0</v>
      </c>
      <c r="BQ60" s="190">
        <f t="shared" ca="1" si="215"/>
        <v>15246</v>
      </c>
      <c r="BR60" s="190">
        <f t="shared" ca="1" si="215"/>
        <v>64793</v>
      </c>
      <c r="BS60" s="190">
        <f t="shared" ca="1" si="215"/>
        <v>44800</v>
      </c>
      <c r="BT60" s="190">
        <f t="shared" ca="1" si="215"/>
        <v>109593</v>
      </c>
      <c r="BU60" s="190">
        <f t="shared" ca="1" si="46"/>
        <v>117757</v>
      </c>
      <c r="BV60" s="163" t="str">
        <f t="shared" si="123"/>
        <v>H</v>
      </c>
      <c r="BW60" s="65">
        <f t="shared" ca="1" si="66"/>
        <v>109593</v>
      </c>
      <c r="BX60" s="634">
        <f t="shared" ca="1" si="67"/>
        <v>0</v>
      </c>
      <c r="BY60" s="2"/>
      <c r="BZ60" s="13"/>
      <c r="CA60" s="130"/>
      <c r="CB60" s="79" t="str">
        <f t="shared" si="124"/>
        <v>H</v>
      </c>
      <c r="CC60" s="215">
        <f t="shared" si="125"/>
        <v>2016</v>
      </c>
      <c r="CD60" s="141">
        <f t="shared" si="126"/>
        <v>7</v>
      </c>
      <c r="CE60" s="280">
        <f t="shared" ca="1" si="70"/>
        <v>0</v>
      </c>
      <c r="CF60" s="280">
        <f t="shared" ca="1" si="71"/>
        <v>0</v>
      </c>
      <c r="CG60" s="280">
        <f t="shared" ca="1" si="72"/>
        <v>8</v>
      </c>
      <c r="CH60" s="280">
        <f t="shared" ca="1" si="71"/>
        <v>0</v>
      </c>
      <c r="CI60" s="280">
        <f t="shared" ca="1" si="73"/>
        <v>0</v>
      </c>
      <c r="CJ60" s="280">
        <f t="shared" ca="1" si="74"/>
        <v>0</v>
      </c>
      <c r="CK60" s="280">
        <f t="shared" ca="1" si="74"/>
        <v>7273</v>
      </c>
      <c r="CL60" s="280">
        <f t="shared" ca="1" si="75"/>
        <v>0</v>
      </c>
      <c r="CM60" s="280">
        <f t="shared" ca="1" si="76"/>
        <v>0</v>
      </c>
      <c r="CN60" s="280">
        <f t="shared" ca="1" si="77"/>
        <v>1805</v>
      </c>
      <c r="CO60" s="280">
        <f t="shared" ca="1" si="78"/>
        <v>39391</v>
      </c>
      <c r="CP60" s="280">
        <f t="shared" ca="1" si="79"/>
        <v>0</v>
      </c>
      <c r="CQ60" s="280">
        <f t="shared" ca="1" si="134"/>
        <v>0</v>
      </c>
      <c r="CR60" s="273">
        <f t="shared" ca="1" si="134"/>
        <v>0</v>
      </c>
      <c r="CS60" s="280">
        <f t="shared" ca="1" si="80"/>
        <v>1935</v>
      </c>
      <c r="CT60" s="280">
        <f t="shared" ca="1" si="49"/>
        <v>4993</v>
      </c>
      <c r="CU60" s="280">
        <f t="shared" ca="1" si="50"/>
        <v>2922</v>
      </c>
      <c r="CV60" s="280">
        <f t="shared" ca="1" si="51"/>
        <v>1170</v>
      </c>
      <c r="CW60" s="280">
        <f t="shared" ca="1" si="81"/>
        <v>2218</v>
      </c>
      <c r="CX60" s="280">
        <f t="shared" ca="1" si="52"/>
        <v>0</v>
      </c>
      <c r="CY60" s="280">
        <f t="shared" ca="1" si="53"/>
        <v>15624</v>
      </c>
      <c r="CZ60" s="280">
        <f t="shared" ca="1" si="54"/>
        <v>0</v>
      </c>
      <c r="DA60" s="280">
        <f t="shared" ca="1" si="55"/>
        <v>29909</v>
      </c>
      <c r="DB60" s="280">
        <f t="shared" ca="1" si="56"/>
        <v>0</v>
      </c>
      <c r="DC60" s="280">
        <f t="shared" ca="1" si="57"/>
        <v>1141</v>
      </c>
      <c r="DD60" s="280">
        <f t="shared" ca="1" si="58"/>
        <v>9132</v>
      </c>
      <c r="DE60" s="280">
        <f t="shared" ca="1" si="59"/>
        <v>0</v>
      </c>
      <c r="DF60" s="280">
        <f t="shared" ca="1" si="60"/>
        <v>0</v>
      </c>
      <c r="DG60" s="280">
        <f t="shared" ca="1" si="82"/>
        <v>0</v>
      </c>
      <c r="DH60" s="280">
        <f t="shared" ca="1" si="83"/>
        <v>0</v>
      </c>
      <c r="DI60" s="280">
        <f t="shared" ca="1" si="84"/>
        <v>0</v>
      </c>
      <c r="DJ60" s="210">
        <f t="shared" ca="1" si="85"/>
        <v>16207</v>
      </c>
      <c r="DK60" s="210">
        <f t="shared" ca="1" si="86"/>
        <v>69044</v>
      </c>
      <c r="DL60" s="210">
        <f t="shared" ca="1" si="87"/>
        <v>48477</v>
      </c>
      <c r="DM60" s="461">
        <f t="shared" ca="1" si="88"/>
        <v>117521</v>
      </c>
      <c r="DN60" s="463">
        <f t="shared" ca="1" si="89"/>
        <v>117757</v>
      </c>
      <c r="DO60" s="465">
        <f t="shared" ca="1" si="90"/>
        <v>236</v>
      </c>
      <c r="DP60" s="216">
        <f t="shared" ca="1" si="98"/>
        <v>2.0081517345836063E-3</v>
      </c>
      <c r="DR60" s="463"/>
      <c r="DS60" s="37"/>
    </row>
    <row r="61" spans="1:123">
      <c r="A61" s="87">
        <f t="shared" si="193"/>
        <v>2025</v>
      </c>
      <c r="B61" s="500">
        <f t="shared" ref="B61:M61" si="224">B181+B221+B261+B301+B341+B381+B421+B461+B501+B541+B581+B621+B661+B701</f>
        <v>71808</v>
      </c>
      <c r="C61" s="500">
        <f t="shared" si="224"/>
        <v>48765</v>
      </c>
      <c r="D61" s="500">
        <f t="shared" si="224"/>
        <v>83371</v>
      </c>
      <c r="E61" s="500">
        <f t="shared" si="224"/>
        <v>90071</v>
      </c>
      <c r="F61" s="500">
        <f t="shared" si="224"/>
        <v>95366</v>
      </c>
      <c r="G61" s="500">
        <f t="shared" si="224"/>
        <v>93394</v>
      </c>
      <c r="H61" s="500">
        <f t="shared" si="224"/>
        <v>100364</v>
      </c>
      <c r="I61" s="500">
        <f t="shared" si="224"/>
        <v>88587</v>
      </c>
      <c r="J61" s="500">
        <f t="shared" si="224"/>
        <v>81976</v>
      </c>
      <c r="K61" s="500">
        <f t="shared" si="224"/>
        <v>77135</v>
      </c>
      <c r="L61" s="500">
        <f t="shared" si="224"/>
        <v>48289</v>
      </c>
      <c r="M61" s="500">
        <f t="shared" si="224"/>
        <v>69413</v>
      </c>
      <c r="N61" s="89">
        <f t="shared" si="184"/>
        <v>948539</v>
      </c>
      <c r="O61" s="90"/>
      <c r="P61" s="91">
        <f t="shared" si="185"/>
        <v>2025</v>
      </c>
      <c r="Q61" s="500">
        <f t="shared" ref="Q61:AB61" si="225">Q181+Q221+Q261+Q301+Q341+Q381+Q421+Q461+Q501+Q541+Q581+Q621+Q661+Q701</f>
        <v>69362</v>
      </c>
      <c r="R61" s="500">
        <f t="shared" si="225"/>
        <v>71756</v>
      </c>
      <c r="S61" s="500">
        <f t="shared" si="225"/>
        <v>48729</v>
      </c>
      <c r="T61" s="500">
        <f t="shared" si="225"/>
        <v>83310</v>
      </c>
      <c r="U61" s="500">
        <f t="shared" si="225"/>
        <v>90006</v>
      </c>
      <c r="V61" s="500">
        <f t="shared" si="225"/>
        <v>95297</v>
      </c>
      <c r="W61" s="500">
        <f t="shared" si="225"/>
        <v>93325</v>
      </c>
      <c r="X61" s="500">
        <f t="shared" si="225"/>
        <v>100291</v>
      </c>
      <c r="Y61" s="500">
        <f t="shared" si="225"/>
        <v>88523</v>
      </c>
      <c r="Z61" s="500">
        <f t="shared" si="225"/>
        <v>81915</v>
      </c>
      <c r="AA61" s="500">
        <f t="shared" si="225"/>
        <v>77079</v>
      </c>
      <c r="AB61" s="500">
        <f t="shared" si="225"/>
        <v>48254</v>
      </c>
      <c r="AC61" s="89">
        <f t="shared" si="187"/>
        <v>947847</v>
      </c>
      <c r="AD61" s="13"/>
      <c r="AI61" s="79" t="str">
        <f t="shared" si="121"/>
        <v>X</v>
      </c>
      <c r="AJ61" s="1">
        <f t="shared" si="210"/>
        <v>2016</v>
      </c>
      <c r="AK61" s="105">
        <v>8</v>
      </c>
      <c r="AL61" s="106">
        <f t="shared" ca="1" si="213"/>
        <v>0</v>
      </c>
      <c r="AM61" s="106">
        <f t="shared" ca="1" si="213"/>
        <v>0</v>
      </c>
      <c r="AN61" s="106">
        <f t="shared" ca="1" si="213"/>
        <v>8</v>
      </c>
      <c r="AO61" s="106">
        <f t="shared" ca="1" si="213"/>
        <v>0</v>
      </c>
      <c r="AP61" s="106">
        <f t="shared" ca="1" si="213"/>
        <v>0</v>
      </c>
      <c r="AQ61" s="106">
        <f t="shared" ca="1" si="213"/>
        <v>0</v>
      </c>
      <c r="AR61" s="106">
        <f t="shared" ca="1" si="213"/>
        <v>7273</v>
      </c>
      <c r="AS61" s="106">
        <f t="shared" ca="1" si="213"/>
        <v>0</v>
      </c>
      <c r="AT61" s="106">
        <f t="shared" ca="1" si="213"/>
        <v>0</v>
      </c>
      <c r="AU61" s="106">
        <f t="shared" ca="1" si="213"/>
        <v>1805</v>
      </c>
      <c r="AV61" s="106">
        <f t="shared" ca="1" si="214"/>
        <v>39391</v>
      </c>
      <c r="AW61" s="106">
        <f t="shared" ca="1" si="214"/>
        <v>0</v>
      </c>
      <c r="AX61" s="575">
        <f t="shared" ca="1" si="214"/>
        <v>0</v>
      </c>
      <c r="AY61" s="2">
        <f t="shared" ca="1" si="214"/>
        <v>0</v>
      </c>
      <c r="AZ61" s="545">
        <f t="shared" ca="1" si="214"/>
        <v>2247</v>
      </c>
      <c r="BA61" s="106">
        <f t="shared" ca="1" si="214"/>
        <v>4993</v>
      </c>
      <c r="BB61" s="106">
        <f t="shared" ca="1" si="214"/>
        <v>2922</v>
      </c>
      <c r="BC61" s="106">
        <f t="shared" ca="1" si="214"/>
        <v>1170</v>
      </c>
      <c r="BD61" s="106">
        <f t="shared" ca="1" si="214"/>
        <v>2204</v>
      </c>
      <c r="BE61" s="106">
        <f t="shared" ca="1" si="214"/>
        <v>0</v>
      </c>
      <c r="BF61" s="106">
        <f t="shared" ca="1" si="215"/>
        <v>15624</v>
      </c>
      <c r="BG61" s="106">
        <f t="shared" ca="1" si="215"/>
        <v>0</v>
      </c>
      <c r="BH61" s="106">
        <f t="shared" ca="1" si="215"/>
        <v>29909</v>
      </c>
      <c r="BI61" s="106">
        <f t="shared" ca="1" si="215"/>
        <v>0</v>
      </c>
      <c r="BJ61" s="106">
        <f t="shared" ca="1" si="215"/>
        <v>1141</v>
      </c>
      <c r="BK61" s="106">
        <f t="shared" ca="1" si="215"/>
        <v>9132</v>
      </c>
      <c r="BL61" s="106">
        <f t="shared" ca="1" si="215"/>
        <v>0</v>
      </c>
      <c r="BM61" s="190">
        <f t="shared" ca="1" si="215"/>
        <v>0</v>
      </c>
      <c r="BN61" s="190">
        <f t="shared" ca="1" si="215"/>
        <v>0</v>
      </c>
      <c r="BO61" s="190">
        <f t="shared" ca="1" si="215"/>
        <v>0</v>
      </c>
      <c r="BP61" s="190">
        <f t="shared" ca="1" si="215"/>
        <v>0</v>
      </c>
      <c r="BQ61" s="190">
        <f t="shared" ca="1" si="215"/>
        <v>16505</v>
      </c>
      <c r="BR61" s="190">
        <f t="shared" ca="1" si="215"/>
        <v>69342</v>
      </c>
      <c r="BS61" s="190">
        <f t="shared" ca="1" si="215"/>
        <v>48477</v>
      </c>
      <c r="BT61" s="190">
        <f t="shared" ca="1" si="215"/>
        <v>117819</v>
      </c>
      <c r="BU61" s="190">
        <f t="shared" ca="1" si="46"/>
        <v>115238</v>
      </c>
      <c r="BV61" s="163" t="str">
        <f t="shared" si="123"/>
        <v>I</v>
      </c>
      <c r="BW61" s="65">
        <f t="shared" ca="1" si="66"/>
        <v>117819</v>
      </c>
      <c r="BX61" s="634">
        <f t="shared" ca="1" si="67"/>
        <v>0</v>
      </c>
      <c r="BY61" s="2"/>
      <c r="BZ61" s="13"/>
      <c r="CA61" s="130"/>
      <c r="CB61" s="79" t="str">
        <f t="shared" si="124"/>
        <v>I</v>
      </c>
      <c r="CC61" s="215">
        <f t="shared" si="125"/>
        <v>2016</v>
      </c>
      <c r="CD61" s="141">
        <f t="shared" si="126"/>
        <v>8</v>
      </c>
      <c r="CE61" s="280">
        <f t="shared" ca="1" si="70"/>
        <v>0</v>
      </c>
      <c r="CF61" s="280">
        <f t="shared" ca="1" si="71"/>
        <v>0</v>
      </c>
      <c r="CG61" s="280">
        <f t="shared" ca="1" si="72"/>
        <v>8</v>
      </c>
      <c r="CH61" s="280">
        <f t="shared" ca="1" si="71"/>
        <v>0</v>
      </c>
      <c r="CI61" s="280">
        <f t="shared" ca="1" si="73"/>
        <v>0</v>
      </c>
      <c r="CJ61" s="280">
        <f t="shared" ca="1" si="74"/>
        <v>0</v>
      </c>
      <c r="CK61" s="280">
        <f t="shared" ca="1" si="74"/>
        <v>8017</v>
      </c>
      <c r="CL61" s="280">
        <f t="shared" ca="1" si="75"/>
        <v>0</v>
      </c>
      <c r="CM61" s="280">
        <f t="shared" ca="1" si="76"/>
        <v>0</v>
      </c>
      <c r="CN61" s="280">
        <f t="shared" ca="1" si="77"/>
        <v>1719</v>
      </c>
      <c r="CO61" s="280">
        <f t="shared" ca="1" si="78"/>
        <v>34718</v>
      </c>
      <c r="CP61" s="280">
        <f t="shared" ca="1" si="79"/>
        <v>0</v>
      </c>
      <c r="CQ61" s="280">
        <f t="shared" ca="1" si="134"/>
        <v>0</v>
      </c>
      <c r="CR61" s="273">
        <f t="shared" ca="1" si="134"/>
        <v>0</v>
      </c>
      <c r="CS61" s="280">
        <f t="shared" ca="1" si="80"/>
        <v>1935</v>
      </c>
      <c r="CT61" s="280">
        <f t="shared" ca="1" si="49"/>
        <v>5316</v>
      </c>
      <c r="CU61" s="280">
        <f t="shared" ca="1" si="50"/>
        <v>3125</v>
      </c>
      <c r="CV61" s="280">
        <f t="shared" ca="1" si="51"/>
        <v>1170</v>
      </c>
      <c r="CW61" s="280">
        <f t="shared" ca="1" si="81"/>
        <v>2484</v>
      </c>
      <c r="CX61" s="280">
        <f t="shared" ca="1" si="52"/>
        <v>0</v>
      </c>
      <c r="CY61" s="280">
        <f t="shared" ca="1" si="53"/>
        <v>15624</v>
      </c>
      <c r="CZ61" s="280">
        <f t="shared" ca="1" si="54"/>
        <v>0</v>
      </c>
      <c r="DA61" s="280">
        <f t="shared" ca="1" si="55"/>
        <v>29462</v>
      </c>
      <c r="DB61" s="280">
        <f t="shared" ca="1" si="56"/>
        <v>0</v>
      </c>
      <c r="DC61" s="280">
        <f t="shared" ca="1" si="57"/>
        <v>1134</v>
      </c>
      <c r="DD61" s="280">
        <f t="shared" ca="1" si="58"/>
        <v>10284</v>
      </c>
      <c r="DE61" s="280">
        <f t="shared" ca="1" si="59"/>
        <v>0</v>
      </c>
      <c r="DF61" s="280">
        <f t="shared" ca="1" si="60"/>
        <v>0</v>
      </c>
      <c r="DG61" s="280">
        <f t="shared" ca="1" si="82"/>
        <v>0</v>
      </c>
      <c r="DH61" s="280">
        <f t="shared" ca="1" si="83"/>
        <v>0</v>
      </c>
      <c r="DI61" s="280">
        <f t="shared" ca="1" si="84"/>
        <v>0</v>
      </c>
      <c r="DJ61" s="210">
        <f t="shared" ca="1" si="85"/>
        <v>17828</v>
      </c>
      <c r="DK61" s="210">
        <f t="shared" ca="1" si="86"/>
        <v>70534</v>
      </c>
      <c r="DL61" s="210">
        <f t="shared" ca="1" si="87"/>
        <v>44462</v>
      </c>
      <c r="DM61" s="461">
        <f t="shared" ca="1" si="88"/>
        <v>114996</v>
      </c>
      <c r="DN61" s="463">
        <f t="shared" ca="1" si="89"/>
        <v>115238</v>
      </c>
      <c r="DO61" s="465">
        <f t="shared" ca="1" si="90"/>
        <v>242</v>
      </c>
      <c r="DP61" s="216">
        <f t="shared" ca="1" si="98"/>
        <v>2.1044210233399424E-3</v>
      </c>
      <c r="DR61" s="463"/>
      <c r="DS61" s="37"/>
    </row>
    <row r="62" spans="1:123">
      <c r="A62" s="87">
        <f t="shared" si="193"/>
        <v>2026</v>
      </c>
      <c r="B62" s="500">
        <f t="shared" ref="B62:M62" si="226">B182+B222+B262+B302+B342+B382+B422+B462+B502+B542+B582+B622+B662+B702</f>
        <v>71808</v>
      </c>
      <c r="C62" s="500">
        <f t="shared" si="226"/>
        <v>48765</v>
      </c>
      <c r="D62" s="500">
        <f t="shared" si="226"/>
        <v>83371</v>
      </c>
      <c r="E62" s="500">
        <f t="shared" si="226"/>
        <v>90071</v>
      </c>
      <c r="F62" s="500">
        <f t="shared" si="226"/>
        <v>95366</v>
      </c>
      <c r="G62" s="500">
        <f t="shared" si="226"/>
        <v>93394</v>
      </c>
      <c r="H62" s="500">
        <f t="shared" si="226"/>
        <v>100364</v>
      </c>
      <c r="I62" s="500">
        <f t="shared" si="226"/>
        <v>88587</v>
      </c>
      <c r="J62" s="500">
        <f t="shared" si="226"/>
        <v>81976</v>
      </c>
      <c r="K62" s="500">
        <f t="shared" si="226"/>
        <v>77135</v>
      </c>
      <c r="L62" s="500">
        <f t="shared" si="226"/>
        <v>48289</v>
      </c>
      <c r="M62" s="500">
        <f t="shared" si="226"/>
        <v>69413</v>
      </c>
      <c r="N62" s="89">
        <f t="shared" si="184"/>
        <v>948539</v>
      </c>
      <c r="O62" s="90"/>
      <c r="P62" s="91">
        <f t="shared" si="185"/>
        <v>2026</v>
      </c>
      <c r="Q62" s="500">
        <f t="shared" ref="Q62:AB62" si="227">Q182+Q222+Q262+Q302+Q342+Q382+Q422+Q462+Q502+Q542+Q582+Q622+Q662+Q702</f>
        <v>69362</v>
      </c>
      <c r="R62" s="500">
        <f t="shared" si="227"/>
        <v>71756</v>
      </c>
      <c r="S62" s="500">
        <f t="shared" si="227"/>
        <v>48729</v>
      </c>
      <c r="T62" s="500">
        <f t="shared" si="227"/>
        <v>83310</v>
      </c>
      <c r="U62" s="500">
        <f t="shared" si="227"/>
        <v>90006</v>
      </c>
      <c r="V62" s="500">
        <f t="shared" si="227"/>
        <v>95297</v>
      </c>
      <c r="W62" s="500">
        <f t="shared" si="227"/>
        <v>93325</v>
      </c>
      <c r="X62" s="500">
        <f t="shared" si="227"/>
        <v>100291</v>
      </c>
      <c r="Y62" s="500">
        <f t="shared" si="227"/>
        <v>88523</v>
      </c>
      <c r="Z62" s="500">
        <f t="shared" si="227"/>
        <v>81915</v>
      </c>
      <c r="AA62" s="500">
        <f t="shared" si="227"/>
        <v>77079</v>
      </c>
      <c r="AB62" s="500">
        <f t="shared" si="227"/>
        <v>48254</v>
      </c>
      <c r="AC62" s="89">
        <f t="shared" si="187"/>
        <v>947847</v>
      </c>
      <c r="AD62" s="13"/>
      <c r="AI62" s="79" t="str">
        <f t="shared" si="121"/>
        <v>Y</v>
      </c>
      <c r="AJ62" s="1">
        <f t="shared" si="210"/>
        <v>2016</v>
      </c>
      <c r="AK62" s="105">
        <v>9</v>
      </c>
      <c r="AL62" s="106">
        <f t="shared" ca="1" si="213"/>
        <v>0</v>
      </c>
      <c r="AM62" s="106">
        <f t="shared" ca="1" si="213"/>
        <v>0</v>
      </c>
      <c r="AN62" s="106">
        <f t="shared" ca="1" si="213"/>
        <v>8</v>
      </c>
      <c r="AO62" s="106">
        <f t="shared" ca="1" si="213"/>
        <v>0</v>
      </c>
      <c r="AP62" s="106">
        <f t="shared" ca="1" si="213"/>
        <v>0</v>
      </c>
      <c r="AQ62" s="106">
        <f t="shared" ca="1" si="213"/>
        <v>0</v>
      </c>
      <c r="AR62" s="106">
        <f t="shared" ca="1" si="213"/>
        <v>8017</v>
      </c>
      <c r="AS62" s="106">
        <f t="shared" ca="1" si="213"/>
        <v>0</v>
      </c>
      <c r="AT62" s="106">
        <f t="shared" ca="1" si="213"/>
        <v>0</v>
      </c>
      <c r="AU62" s="106">
        <f t="shared" ca="1" si="213"/>
        <v>1719</v>
      </c>
      <c r="AV62" s="106">
        <f t="shared" ca="1" si="214"/>
        <v>34718</v>
      </c>
      <c r="AW62" s="106">
        <f t="shared" ca="1" si="214"/>
        <v>0</v>
      </c>
      <c r="AX62" s="575">
        <f t="shared" ca="1" si="214"/>
        <v>0</v>
      </c>
      <c r="AY62" s="2">
        <f t="shared" ca="1" si="214"/>
        <v>0</v>
      </c>
      <c r="AZ62" s="545">
        <f t="shared" ca="1" si="214"/>
        <v>1935</v>
      </c>
      <c r="BA62" s="106">
        <f t="shared" ca="1" si="214"/>
        <v>5316</v>
      </c>
      <c r="BB62" s="106">
        <f t="shared" ca="1" si="214"/>
        <v>3125</v>
      </c>
      <c r="BC62" s="106">
        <f t="shared" ca="1" si="214"/>
        <v>1170</v>
      </c>
      <c r="BD62" s="106">
        <f t="shared" ca="1" si="214"/>
        <v>2218</v>
      </c>
      <c r="BE62" s="106">
        <f t="shared" ca="1" si="214"/>
        <v>0</v>
      </c>
      <c r="BF62" s="106">
        <f t="shared" ca="1" si="215"/>
        <v>15624</v>
      </c>
      <c r="BG62" s="106">
        <f t="shared" ca="1" si="215"/>
        <v>0</v>
      </c>
      <c r="BH62" s="106">
        <f t="shared" ca="1" si="215"/>
        <v>29462</v>
      </c>
      <c r="BI62" s="106">
        <f t="shared" ca="1" si="215"/>
        <v>0</v>
      </c>
      <c r="BJ62" s="106">
        <f t="shared" ca="1" si="215"/>
        <v>1134</v>
      </c>
      <c r="BK62" s="106">
        <f t="shared" ca="1" si="215"/>
        <v>10284</v>
      </c>
      <c r="BL62" s="106">
        <f t="shared" ca="1" si="215"/>
        <v>0</v>
      </c>
      <c r="BM62" s="190">
        <f t="shared" ca="1" si="215"/>
        <v>0</v>
      </c>
      <c r="BN62" s="190">
        <f t="shared" ca="1" si="215"/>
        <v>0</v>
      </c>
      <c r="BO62" s="190">
        <f t="shared" ca="1" si="215"/>
        <v>0</v>
      </c>
      <c r="BP62" s="190">
        <f t="shared" ca="1" si="215"/>
        <v>0</v>
      </c>
      <c r="BQ62" s="190">
        <f t="shared" ca="1" si="215"/>
        <v>17562</v>
      </c>
      <c r="BR62" s="190">
        <f t="shared" ca="1" si="215"/>
        <v>70268</v>
      </c>
      <c r="BS62" s="190">
        <f t="shared" ca="1" si="215"/>
        <v>44462</v>
      </c>
      <c r="BT62" s="190">
        <f t="shared" ca="1" si="215"/>
        <v>114730</v>
      </c>
      <c r="BU62" s="190">
        <f t="shared" ca="1" si="46"/>
        <v>104993</v>
      </c>
      <c r="BV62" s="163" t="str">
        <f t="shared" si="123"/>
        <v>J</v>
      </c>
      <c r="BW62" s="65">
        <f t="shared" ca="1" si="66"/>
        <v>114730</v>
      </c>
      <c r="BX62" s="634">
        <f t="shared" ca="1" si="67"/>
        <v>0</v>
      </c>
      <c r="BY62" s="2"/>
      <c r="BZ62" s="13"/>
      <c r="CA62" s="130"/>
      <c r="CB62" s="79" t="str">
        <f t="shared" si="124"/>
        <v>J</v>
      </c>
      <c r="CC62" s="215">
        <f t="shared" si="125"/>
        <v>2016</v>
      </c>
      <c r="CD62" s="141">
        <f t="shared" si="126"/>
        <v>9</v>
      </c>
      <c r="CE62" s="280">
        <f t="shared" ca="1" si="70"/>
        <v>0</v>
      </c>
      <c r="CF62" s="280">
        <f t="shared" ca="1" si="71"/>
        <v>0</v>
      </c>
      <c r="CG62" s="280">
        <f t="shared" ca="1" si="72"/>
        <v>8</v>
      </c>
      <c r="CH62" s="280">
        <f t="shared" ca="1" si="71"/>
        <v>0</v>
      </c>
      <c r="CI62" s="280">
        <f t="shared" ca="1" si="73"/>
        <v>0</v>
      </c>
      <c r="CJ62" s="280">
        <f t="shared" ca="1" si="74"/>
        <v>0</v>
      </c>
      <c r="CK62" s="280">
        <f t="shared" ca="1" si="74"/>
        <v>6838</v>
      </c>
      <c r="CL62" s="280">
        <f t="shared" ca="1" si="75"/>
        <v>0</v>
      </c>
      <c r="CM62" s="280">
        <f t="shared" ca="1" si="76"/>
        <v>0</v>
      </c>
      <c r="CN62" s="280">
        <f t="shared" ca="1" si="77"/>
        <v>582</v>
      </c>
      <c r="CO62" s="280">
        <f t="shared" ca="1" si="78"/>
        <v>32530</v>
      </c>
      <c r="CP62" s="280">
        <f t="shared" ca="1" si="79"/>
        <v>0</v>
      </c>
      <c r="CQ62" s="280">
        <f t="shared" ca="1" si="134"/>
        <v>0</v>
      </c>
      <c r="CR62" s="273">
        <f t="shared" ca="1" si="134"/>
        <v>0</v>
      </c>
      <c r="CS62" s="280">
        <f t="shared" ca="1" si="80"/>
        <v>1872</v>
      </c>
      <c r="CT62" s="280">
        <f t="shared" ca="1" si="49"/>
        <v>4365</v>
      </c>
      <c r="CU62" s="280">
        <f t="shared" ca="1" si="50"/>
        <v>2592</v>
      </c>
      <c r="CV62" s="280">
        <f t="shared" ca="1" si="51"/>
        <v>1054</v>
      </c>
      <c r="CW62" s="280">
        <f t="shared" ca="1" si="81"/>
        <v>2156</v>
      </c>
      <c r="CX62" s="280">
        <f t="shared" ca="1" si="52"/>
        <v>0</v>
      </c>
      <c r="CY62" s="280">
        <f t="shared" ca="1" si="53"/>
        <v>14400</v>
      </c>
      <c r="CZ62" s="280">
        <f t="shared" ca="1" si="54"/>
        <v>0</v>
      </c>
      <c r="DA62" s="280">
        <f t="shared" ca="1" si="55"/>
        <v>28080</v>
      </c>
      <c r="DB62" s="280">
        <f t="shared" ca="1" si="56"/>
        <v>0</v>
      </c>
      <c r="DC62" s="280">
        <f t="shared" ca="1" si="57"/>
        <v>946</v>
      </c>
      <c r="DD62" s="280">
        <f t="shared" ca="1" si="58"/>
        <v>9354</v>
      </c>
      <c r="DE62" s="280">
        <f t="shared" ca="1" si="59"/>
        <v>0</v>
      </c>
      <c r="DF62" s="280">
        <f t="shared" ca="1" si="60"/>
        <v>0</v>
      </c>
      <c r="DG62" s="280">
        <f t="shared" ca="1" si="82"/>
        <v>0</v>
      </c>
      <c r="DH62" s="280">
        <f t="shared" ca="1" si="83"/>
        <v>0</v>
      </c>
      <c r="DI62" s="280">
        <f t="shared" ca="1" si="84"/>
        <v>0</v>
      </c>
      <c r="DJ62" s="210">
        <f t="shared" ca="1" si="85"/>
        <v>15974</v>
      </c>
      <c r="DK62" s="210">
        <f t="shared" ca="1" si="86"/>
        <v>64819</v>
      </c>
      <c r="DL62" s="210">
        <f t="shared" ca="1" si="87"/>
        <v>39958</v>
      </c>
      <c r="DM62" s="461">
        <f t="shared" ca="1" si="88"/>
        <v>104777</v>
      </c>
      <c r="DN62" s="463">
        <f t="shared" ca="1" si="89"/>
        <v>104993</v>
      </c>
      <c r="DO62" s="465">
        <f t="shared" ca="1" si="90"/>
        <v>216</v>
      </c>
      <c r="DP62" s="216">
        <f t="shared" ca="1" si="98"/>
        <v>2.0615211353636771E-3</v>
      </c>
      <c r="DR62" s="463"/>
      <c r="DS62" s="37"/>
    </row>
    <row r="63" spans="1:123">
      <c r="A63" s="87">
        <f t="shared" si="193"/>
        <v>2027</v>
      </c>
      <c r="B63" s="500">
        <f t="shared" ref="B63:M63" si="228">B183+B223+B263+B303+B343+B383+B423+B463+B503+B543+B583+B623+B663+B703</f>
        <v>71808</v>
      </c>
      <c r="C63" s="500">
        <f t="shared" si="228"/>
        <v>48765</v>
      </c>
      <c r="D63" s="500">
        <f t="shared" si="228"/>
        <v>83371</v>
      </c>
      <c r="E63" s="500">
        <f t="shared" si="228"/>
        <v>90071</v>
      </c>
      <c r="F63" s="500">
        <f t="shared" si="228"/>
        <v>95366</v>
      </c>
      <c r="G63" s="500">
        <f t="shared" si="228"/>
        <v>93394</v>
      </c>
      <c r="H63" s="500">
        <f t="shared" si="228"/>
        <v>100364</v>
      </c>
      <c r="I63" s="500">
        <f t="shared" si="228"/>
        <v>88587</v>
      </c>
      <c r="J63" s="500">
        <f t="shared" si="228"/>
        <v>81976</v>
      </c>
      <c r="K63" s="500">
        <f t="shared" si="228"/>
        <v>77135</v>
      </c>
      <c r="L63" s="500">
        <f t="shared" si="228"/>
        <v>48289</v>
      </c>
      <c r="M63" s="500">
        <f t="shared" si="228"/>
        <v>69413</v>
      </c>
      <c r="N63" s="89">
        <f t="shared" si="184"/>
        <v>948539</v>
      </c>
      <c r="O63" s="90"/>
      <c r="P63" s="91">
        <f t="shared" si="185"/>
        <v>2027</v>
      </c>
      <c r="Q63" s="500">
        <f t="shared" ref="Q63:AB63" si="229">Q183+Q223+Q263+Q303+Q343+Q383+Q423+Q463+Q503+Q543+Q583+Q623+Q663+Q703</f>
        <v>69362</v>
      </c>
      <c r="R63" s="500">
        <f t="shared" si="229"/>
        <v>71756</v>
      </c>
      <c r="S63" s="500">
        <f t="shared" si="229"/>
        <v>48729</v>
      </c>
      <c r="T63" s="500">
        <f t="shared" si="229"/>
        <v>83310</v>
      </c>
      <c r="U63" s="500">
        <f t="shared" si="229"/>
        <v>90006</v>
      </c>
      <c r="V63" s="500">
        <f t="shared" si="229"/>
        <v>95297</v>
      </c>
      <c r="W63" s="500">
        <f t="shared" si="229"/>
        <v>93325</v>
      </c>
      <c r="X63" s="500">
        <f t="shared" si="229"/>
        <v>100291</v>
      </c>
      <c r="Y63" s="500">
        <f t="shared" si="229"/>
        <v>88523</v>
      </c>
      <c r="Z63" s="500">
        <f t="shared" si="229"/>
        <v>81915</v>
      </c>
      <c r="AA63" s="500">
        <f t="shared" si="229"/>
        <v>77079</v>
      </c>
      <c r="AB63" s="500">
        <f t="shared" si="229"/>
        <v>48254</v>
      </c>
      <c r="AC63" s="89">
        <f t="shared" si="187"/>
        <v>947847</v>
      </c>
      <c r="AD63" s="13"/>
      <c r="AI63" s="79" t="str">
        <f t="shared" si="121"/>
        <v>Z</v>
      </c>
      <c r="AJ63" s="1">
        <f t="shared" si="210"/>
        <v>2016</v>
      </c>
      <c r="AK63" s="105">
        <v>10</v>
      </c>
      <c r="AL63" s="106">
        <f t="shared" ca="1" si="213"/>
        <v>0</v>
      </c>
      <c r="AM63" s="106">
        <f t="shared" ca="1" si="213"/>
        <v>0</v>
      </c>
      <c r="AN63" s="106">
        <f t="shared" ca="1" si="213"/>
        <v>8</v>
      </c>
      <c r="AO63" s="106">
        <f t="shared" ca="1" si="213"/>
        <v>0</v>
      </c>
      <c r="AP63" s="106">
        <f t="shared" ca="1" si="213"/>
        <v>0</v>
      </c>
      <c r="AQ63" s="106">
        <f t="shared" ca="1" si="213"/>
        <v>0</v>
      </c>
      <c r="AR63" s="106">
        <f t="shared" ca="1" si="213"/>
        <v>6838</v>
      </c>
      <c r="AS63" s="106">
        <f t="shared" ca="1" si="213"/>
        <v>0</v>
      </c>
      <c r="AT63" s="106">
        <f t="shared" ca="1" si="213"/>
        <v>0</v>
      </c>
      <c r="AU63" s="106">
        <f t="shared" ca="1" si="213"/>
        <v>582</v>
      </c>
      <c r="AV63" s="106">
        <f t="shared" ca="1" si="214"/>
        <v>32530</v>
      </c>
      <c r="AW63" s="106">
        <f t="shared" ca="1" si="214"/>
        <v>0</v>
      </c>
      <c r="AX63" s="575">
        <f t="shared" ca="1" si="214"/>
        <v>0</v>
      </c>
      <c r="AY63" s="2">
        <f t="shared" ca="1" si="214"/>
        <v>0</v>
      </c>
      <c r="AZ63" s="545">
        <f t="shared" ca="1" si="214"/>
        <v>1935</v>
      </c>
      <c r="BA63" s="106">
        <f t="shared" ca="1" si="214"/>
        <v>4365</v>
      </c>
      <c r="BB63" s="106">
        <f t="shared" ca="1" si="214"/>
        <v>2592</v>
      </c>
      <c r="BC63" s="106">
        <f t="shared" ca="1" si="214"/>
        <v>1054</v>
      </c>
      <c r="BD63" s="106">
        <f t="shared" ca="1" si="214"/>
        <v>2484</v>
      </c>
      <c r="BE63" s="106">
        <f t="shared" ca="1" si="214"/>
        <v>0</v>
      </c>
      <c r="BF63" s="106">
        <f t="shared" ca="1" si="215"/>
        <v>14400</v>
      </c>
      <c r="BG63" s="106">
        <f t="shared" ca="1" si="215"/>
        <v>0</v>
      </c>
      <c r="BH63" s="106">
        <f t="shared" ca="1" si="215"/>
        <v>28080</v>
      </c>
      <c r="BI63" s="106">
        <f t="shared" ca="1" si="215"/>
        <v>0</v>
      </c>
      <c r="BJ63" s="106">
        <f t="shared" ca="1" si="215"/>
        <v>946</v>
      </c>
      <c r="BK63" s="106">
        <f t="shared" ca="1" si="215"/>
        <v>9354</v>
      </c>
      <c r="BL63" s="106">
        <f t="shared" ca="1" si="215"/>
        <v>0</v>
      </c>
      <c r="BM63" s="190">
        <f t="shared" ca="1" si="215"/>
        <v>0</v>
      </c>
      <c r="BN63" s="190">
        <f t="shared" ca="1" si="215"/>
        <v>0</v>
      </c>
      <c r="BO63" s="190">
        <f t="shared" ca="1" si="215"/>
        <v>0</v>
      </c>
      <c r="BP63" s="190">
        <f t="shared" ca="1" si="215"/>
        <v>0</v>
      </c>
      <c r="BQ63" s="190">
        <f t="shared" ca="1" si="215"/>
        <v>16365</v>
      </c>
      <c r="BR63" s="190">
        <f t="shared" ca="1" si="215"/>
        <v>65210</v>
      </c>
      <c r="BS63" s="190">
        <f t="shared" ca="1" si="215"/>
        <v>39958</v>
      </c>
      <c r="BT63" s="190">
        <f t="shared" ca="1" si="215"/>
        <v>105168</v>
      </c>
      <c r="BU63" s="190">
        <f t="shared" ca="1" si="46"/>
        <v>90658</v>
      </c>
      <c r="BV63" s="163" t="str">
        <f t="shared" si="123"/>
        <v>K</v>
      </c>
      <c r="BW63" s="65">
        <f t="shared" ca="1" si="66"/>
        <v>105168</v>
      </c>
      <c r="BX63" s="634">
        <f t="shared" ca="1" si="67"/>
        <v>0</v>
      </c>
      <c r="BY63" s="2"/>
      <c r="BZ63" s="13"/>
      <c r="CA63" s="130"/>
      <c r="CB63" s="79" t="str">
        <f t="shared" si="124"/>
        <v>K</v>
      </c>
      <c r="CC63" s="215">
        <f t="shared" si="125"/>
        <v>2016</v>
      </c>
      <c r="CD63" s="141">
        <f t="shared" si="126"/>
        <v>10</v>
      </c>
      <c r="CE63" s="280">
        <f t="shared" ca="1" si="70"/>
        <v>0</v>
      </c>
      <c r="CF63" s="280">
        <f t="shared" ca="1" si="71"/>
        <v>0</v>
      </c>
      <c r="CG63" s="280">
        <f t="shared" ca="1" si="72"/>
        <v>8</v>
      </c>
      <c r="CH63" s="280">
        <f t="shared" ca="1" si="71"/>
        <v>0</v>
      </c>
      <c r="CI63" s="280">
        <f t="shared" ca="1" si="73"/>
        <v>0</v>
      </c>
      <c r="CJ63" s="280">
        <f t="shared" ca="1" si="74"/>
        <v>0</v>
      </c>
      <c r="CK63" s="280">
        <f t="shared" ca="1" si="74"/>
        <v>4174</v>
      </c>
      <c r="CL63" s="280">
        <f t="shared" ca="1" si="75"/>
        <v>0</v>
      </c>
      <c r="CM63" s="280">
        <f t="shared" ca="1" si="76"/>
        <v>0</v>
      </c>
      <c r="CN63" s="280">
        <f t="shared" ca="1" si="77"/>
        <v>258</v>
      </c>
      <c r="CO63" s="280">
        <f t="shared" ca="1" si="78"/>
        <v>30725</v>
      </c>
      <c r="CP63" s="280">
        <f t="shared" ca="1" si="79"/>
        <v>0</v>
      </c>
      <c r="CQ63" s="280">
        <f t="shared" ca="1" si="134"/>
        <v>0</v>
      </c>
      <c r="CR63" s="273">
        <f t="shared" ca="1" si="134"/>
        <v>0</v>
      </c>
      <c r="CS63" s="280">
        <f t="shared" ca="1" si="80"/>
        <v>2128</v>
      </c>
      <c r="CT63" s="280">
        <f t="shared" ca="1" si="49"/>
        <v>3060</v>
      </c>
      <c r="CU63" s="280">
        <f t="shared" ca="1" si="50"/>
        <v>2293</v>
      </c>
      <c r="CV63" s="280">
        <f t="shared" ca="1" si="51"/>
        <v>727</v>
      </c>
      <c r="CW63" s="280">
        <f t="shared" ca="1" si="81"/>
        <v>1682</v>
      </c>
      <c r="CX63" s="280">
        <f t="shared" ca="1" si="52"/>
        <v>0</v>
      </c>
      <c r="CY63" s="280">
        <f t="shared" ca="1" si="53"/>
        <v>14508</v>
      </c>
      <c r="CZ63" s="280">
        <f t="shared" ca="1" si="54"/>
        <v>0</v>
      </c>
      <c r="DA63" s="280">
        <f t="shared" ca="1" si="55"/>
        <v>21874</v>
      </c>
      <c r="DB63" s="280">
        <f t="shared" ca="1" si="56"/>
        <v>0</v>
      </c>
      <c r="DC63" s="280">
        <f t="shared" ca="1" si="57"/>
        <v>811</v>
      </c>
      <c r="DD63" s="280">
        <f t="shared" ca="1" si="58"/>
        <v>8217</v>
      </c>
      <c r="DE63" s="280">
        <f t="shared" ca="1" si="59"/>
        <v>0</v>
      </c>
      <c r="DF63" s="280">
        <f t="shared" ca="1" si="60"/>
        <v>0</v>
      </c>
      <c r="DG63" s="280">
        <f t="shared" ca="1" si="82"/>
        <v>0</v>
      </c>
      <c r="DH63" s="280">
        <f t="shared" ca="1" si="83"/>
        <v>0</v>
      </c>
      <c r="DI63" s="280">
        <f t="shared" ca="1" si="84"/>
        <v>0</v>
      </c>
      <c r="DJ63" s="210">
        <f t="shared" ca="1" si="85"/>
        <v>14320</v>
      </c>
      <c r="DK63" s="210">
        <f t="shared" ca="1" si="86"/>
        <v>55300</v>
      </c>
      <c r="DL63" s="210">
        <f t="shared" ca="1" si="87"/>
        <v>35165</v>
      </c>
      <c r="DM63" s="461">
        <f t="shared" ca="1" si="88"/>
        <v>90465</v>
      </c>
      <c r="DN63" s="463">
        <f t="shared" ca="1" si="89"/>
        <v>90658</v>
      </c>
      <c r="DO63" s="465">
        <f t="shared" ca="1" si="90"/>
        <v>193</v>
      </c>
      <c r="DP63" s="216">
        <f t="shared" ca="1" si="98"/>
        <v>2.1334217653236056E-3</v>
      </c>
      <c r="DR63" s="463"/>
      <c r="DS63" s="37"/>
    </row>
    <row r="64" spans="1:123">
      <c r="A64" s="87">
        <f t="shared" si="193"/>
        <v>2028</v>
      </c>
      <c r="B64" s="500">
        <f t="shared" ref="B64:M64" si="230">B184+B224+B264+B304+B344+B384+B424+B464+B504+B544+B584+B624+B664+B704</f>
        <v>71808</v>
      </c>
      <c r="C64" s="500">
        <f t="shared" si="230"/>
        <v>49596</v>
      </c>
      <c r="D64" s="500">
        <f t="shared" si="230"/>
        <v>83371</v>
      </c>
      <c r="E64" s="500">
        <f t="shared" si="230"/>
        <v>90071</v>
      </c>
      <c r="F64" s="500">
        <f t="shared" si="230"/>
        <v>95366</v>
      </c>
      <c r="G64" s="500">
        <f t="shared" si="230"/>
        <v>93394</v>
      </c>
      <c r="H64" s="500">
        <f t="shared" si="230"/>
        <v>100364</v>
      </c>
      <c r="I64" s="500">
        <f t="shared" si="230"/>
        <v>88587</v>
      </c>
      <c r="J64" s="500">
        <f t="shared" si="230"/>
        <v>81976</v>
      </c>
      <c r="K64" s="500">
        <f t="shared" si="230"/>
        <v>77135</v>
      </c>
      <c r="L64" s="500">
        <f t="shared" si="230"/>
        <v>48289</v>
      </c>
      <c r="M64" s="500">
        <f t="shared" si="230"/>
        <v>69413</v>
      </c>
      <c r="N64" s="89">
        <f t="shared" si="184"/>
        <v>949370</v>
      </c>
      <c r="O64" s="90"/>
      <c r="P64" s="91">
        <f t="shared" si="185"/>
        <v>2028</v>
      </c>
      <c r="Q64" s="500">
        <f t="shared" ref="Q64:AB64" si="231">Q184+Q224+Q264+Q304+Q344+Q384+Q424+Q464+Q504+Q544+Q584+Q624+Q664+Q704</f>
        <v>69362</v>
      </c>
      <c r="R64" s="500">
        <f t="shared" si="231"/>
        <v>71756</v>
      </c>
      <c r="S64" s="500">
        <f t="shared" si="231"/>
        <v>49559</v>
      </c>
      <c r="T64" s="500">
        <f t="shared" si="231"/>
        <v>83310</v>
      </c>
      <c r="U64" s="500">
        <f t="shared" si="231"/>
        <v>90006</v>
      </c>
      <c r="V64" s="500">
        <f t="shared" si="231"/>
        <v>95297</v>
      </c>
      <c r="W64" s="500">
        <f t="shared" si="231"/>
        <v>93325</v>
      </c>
      <c r="X64" s="500">
        <f t="shared" si="231"/>
        <v>100291</v>
      </c>
      <c r="Y64" s="500">
        <f t="shared" si="231"/>
        <v>88523</v>
      </c>
      <c r="Z64" s="500">
        <f t="shared" si="231"/>
        <v>81915</v>
      </c>
      <c r="AA64" s="500">
        <f t="shared" si="231"/>
        <v>77079</v>
      </c>
      <c r="AB64" s="500">
        <f t="shared" si="231"/>
        <v>48254</v>
      </c>
      <c r="AC64" s="89">
        <f t="shared" si="187"/>
        <v>948677</v>
      </c>
      <c r="AD64" s="13"/>
      <c r="AI64" s="79" t="str">
        <f t="shared" si="121"/>
        <v>AA</v>
      </c>
      <c r="AJ64" s="1">
        <f t="shared" si="210"/>
        <v>2016</v>
      </c>
      <c r="AK64" s="105">
        <v>11</v>
      </c>
      <c r="AL64" s="106">
        <f t="shared" ca="1" si="213"/>
        <v>0</v>
      </c>
      <c r="AM64" s="106">
        <f t="shared" ca="1" si="213"/>
        <v>0</v>
      </c>
      <c r="AN64" s="106">
        <f t="shared" ca="1" si="213"/>
        <v>8</v>
      </c>
      <c r="AO64" s="106">
        <f t="shared" ca="1" si="213"/>
        <v>0</v>
      </c>
      <c r="AP64" s="106">
        <f t="shared" ca="1" si="213"/>
        <v>0</v>
      </c>
      <c r="AQ64" s="106">
        <f t="shared" ca="1" si="213"/>
        <v>0</v>
      </c>
      <c r="AR64" s="106">
        <f t="shared" ca="1" si="213"/>
        <v>4174</v>
      </c>
      <c r="AS64" s="106">
        <f t="shared" ca="1" si="213"/>
        <v>0</v>
      </c>
      <c r="AT64" s="106">
        <f t="shared" ca="1" si="213"/>
        <v>0</v>
      </c>
      <c r="AU64" s="106">
        <f t="shared" ca="1" si="213"/>
        <v>258</v>
      </c>
      <c r="AV64" s="106">
        <f t="shared" ca="1" si="214"/>
        <v>30725</v>
      </c>
      <c r="AW64" s="106">
        <f t="shared" ca="1" si="214"/>
        <v>0</v>
      </c>
      <c r="AX64" s="575">
        <f t="shared" ca="1" si="214"/>
        <v>0</v>
      </c>
      <c r="AY64" s="2">
        <f t="shared" ca="1" si="214"/>
        <v>0</v>
      </c>
      <c r="AZ64" s="545">
        <f t="shared" ca="1" si="214"/>
        <v>1872</v>
      </c>
      <c r="BA64" s="106">
        <f t="shared" ca="1" si="214"/>
        <v>3060</v>
      </c>
      <c r="BB64" s="106">
        <f t="shared" ca="1" si="214"/>
        <v>2293</v>
      </c>
      <c r="BC64" s="106">
        <f t="shared" ca="1" si="214"/>
        <v>727</v>
      </c>
      <c r="BD64" s="106">
        <f t="shared" ca="1" si="214"/>
        <v>2156</v>
      </c>
      <c r="BE64" s="106">
        <f t="shared" ca="1" si="214"/>
        <v>0</v>
      </c>
      <c r="BF64" s="106">
        <f t="shared" ca="1" si="215"/>
        <v>14508</v>
      </c>
      <c r="BG64" s="106">
        <f t="shared" ca="1" si="215"/>
        <v>0</v>
      </c>
      <c r="BH64" s="106">
        <f t="shared" ca="1" si="215"/>
        <v>21874</v>
      </c>
      <c r="BI64" s="106">
        <f t="shared" ca="1" si="215"/>
        <v>0</v>
      </c>
      <c r="BJ64" s="106">
        <f t="shared" ca="1" si="215"/>
        <v>811</v>
      </c>
      <c r="BK64" s="106">
        <f t="shared" ca="1" si="215"/>
        <v>8217</v>
      </c>
      <c r="BL64" s="106">
        <f t="shared" ca="1" si="215"/>
        <v>0</v>
      </c>
      <c r="BM64" s="190">
        <f t="shared" ca="1" si="215"/>
        <v>0</v>
      </c>
      <c r="BN64" s="190">
        <f t="shared" ca="1" si="215"/>
        <v>0</v>
      </c>
      <c r="BO64" s="190">
        <f t="shared" ca="1" si="215"/>
        <v>0</v>
      </c>
      <c r="BP64" s="190">
        <f t="shared" ca="1" si="215"/>
        <v>0</v>
      </c>
      <c r="BQ64" s="190">
        <f t="shared" ca="1" si="215"/>
        <v>14538</v>
      </c>
      <c r="BR64" s="190">
        <f t="shared" ca="1" si="215"/>
        <v>55518</v>
      </c>
      <c r="BS64" s="190">
        <f t="shared" ca="1" si="215"/>
        <v>35165</v>
      </c>
      <c r="BT64" s="190">
        <f t="shared" ca="1" si="215"/>
        <v>90683</v>
      </c>
      <c r="BU64" s="190">
        <f t="shared" ca="1" si="46"/>
        <v>60527</v>
      </c>
      <c r="BV64" s="163" t="str">
        <f t="shared" si="123"/>
        <v>L</v>
      </c>
      <c r="BW64" s="65">
        <f t="shared" ca="1" si="66"/>
        <v>90683</v>
      </c>
      <c r="BX64" s="634">
        <f t="shared" ca="1" si="67"/>
        <v>0</v>
      </c>
      <c r="BY64" s="2"/>
      <c r="BZ64" s="13"/>
      <c r="CA64" s="130"/>
      <c r="CB64" s="79" t="str">
        <f t="shared" si="124"/>
        <v>L</v>
      </c>
      <c r="CC64" s="215">
        <f t="shared" si="125"/>
        <v>2016</v>
      </c>
      <c r="CD64" s="141">
        <f t="shared" si="126"/>
        <v>11</v>
      </c>
      <c r="CE64" s="280">
        <f t="shared" ca="1" si="70"/>
        <v>0</v>
      </c>
      <c r="CF64" s="280">
        <f t="shared" ca="1" si="71"/>
        <v>0</v>
      </c>
      <c r="CG64" s="280">
        <f t="shared" ca="1" si="72"/>
        <v>8</v>
      </c>
      <c r="CH64" s="280">
        <f t="shared" ca="1" si="71"/>
        <v>0</v>
      </c>
      <c r="CI64" s="280">
        <f t="shared" ca="1" si="73"/>
        <v>0</v>
      </c>
      <c r="CJ64" s="280">
        <f t="shared" ca="1" si="74"/>
        <v>0</v>
      </c>
      <c r="CK64" s="280">
        <f t="shared" ca="1" si="74"/>
        <v>1792</v>
      </c>
      <c r="CL64" s="280">
        <f t="shared" ca="1" si="75"/>
        <v>0</v>
      </c>
      <c r="CM64" s="280">
        <f t="shared" ca="1" si="76"/>
        <v>0</v>
      </c>
      <c r="CN64" s="280">
        <f t="shared" ca="1" si="77"/>
        <v>166</v>
      </c>
      <c r="CO64" s="280">
        <f t="shared" ca="1" si="78"/>
        <v>19232</v>
      </c>
      <c r="CP64" s="280">
        <f t="shared" ca="1" si="79"/>
        <v>0</v>
      </c>
      <c r="CQ64" s="280">
        <f t="shared" ca="1" si="134"/>
        <v>0</v>
      </c>
      <c r="CR64" s="273">
        <f t="shared" ca="1" si="134"/>
        <v>0</v>
      </c>
      <c r="CS64" s="280">
        <f t="shared" ca="1" si="80"/>
        <v>664</v>
      </c>
      <c r="CT64" s="280">
        <f t="shared" ca="1" si="49"/>
        <v>1559</v>
      </c>
      <c r="CU64" s="280">
        <f t="shared" ca="1" si="50"/>
        <v>2307</v>
      </c>
      <c r="CV64" s="280">
        <f t="shared" ca="1" si="51"/>
        <v>485</v>
      </c>
      <c r="CW64" s="280">
        <f t="shared" ca="1" si="81"/>
        <v>1613</v>
      </c>
      <c r="CX64" s="280">
        <f t="shared" ca="1" si="52"/>
        <v>0</v>
      </c>
      <c r="CY64" s="280">
        <f t="shared" ca="1" si="53"/>
        <v>13680</v>
      </c>
      <c r="CZ64" s="280">
        <f t="shared" ca="1" si="54"/>
        <v>0</v>
      </c>
      <c r="DA64" s="280">
        <f t="shared" ca="1" si="55"/>
        <v>11664</v>
      </c>
      <c r="DB64" s="280">
        <f t="shared" ca="1" si="56"/>
        <v>0</v>
      </c>
      <c r="DC64" s="280">
        <f t="shared" ca="1" si="57"/>
        <v>784</v>
      </c>
      <c r="DD64" s="280">
        <f t="shared" ca="1" si="58"/>
        <v>6428</v>
      </c>
      <c r="DE64" s="280">
        <f t="shared" ca="1" si="59"/>
        <v>0</v>
      </c>
      <c r="DF64" s="280">
        <f t="shared" ca="1" si="60"/>
        <v>0</v>
      </c>
      <c r="DG64" s="280">
        <f t="shared" ca="1" si="82"/>
        <v>0</v>
      </c>
      <c r="DH64" s="280">
        <f t="shared" ca="1" si="83"/>
        <v>0</v>
      </c>
      <c r="DI64" s="280">
        <f t="shared" ca="1" si="84"/>
        <v>0</v>
      </c>
      <c r="DJ64" s="210">
        <f t="shared" ca="1" si="85"/>
        <v>11012</v>
      </c>
      <c r="DK64" s="210">
        <f t="shared" ca="1" si="86"/>
        <v>39184</v>
      </c>
      <c r="DL64" s="210">
        <f t="shared" ca="1" si="87"/>
        <v>21198</v>
      </c>
      <c r="DM64" s="461">
        <f t="shared" ca="1" si="88"/>
        <v>60382</v>
      </c>
      <c r="DN64" s="463">
        <f t="shared" ca="1" si="89"/>
        <v>60527</v>
      </c>
      <c r="DO64" s="465">
        <f t="shared" ca="1" si="90"/>
        <v>145</v>
      </c>
      <c r="DP64" s="216">
        <f t="shared" ca="1" si="98"/>
        <v>2.4013778940743932E-3</v>
      </c>
      <c r="DR64" s="463"/>
      <c r="DS64" s="37"/>
    </row>
    <row r="65" spans="1:123">
      <c r="A65" s="87">
        <f t="shared" si="193"/>
        <v>2029</v>
      </c>
      <c r="B65" s="500">
        <f t="shared" ref="B65:M65" si="232">B185+B225+B265+B305+B345+B385+B425+B465+B505+B545+B585+B625+B665+B705</f>
        <v>71808</v>
      </c>
      <c r="C65" s="500">
        <f t="shared" si="232"/>
        <v>48765</v>
      </c>
      <c r="D65" s="500">
        <f t="shared" si="232"/>
        <v>83371</v>
      </c>
      <c r="E65" s="500">
        <f t="shared" si="232"/>
        <v>90071</v>
      </c>
      <c r="F65" s="500">
        <f t="shared" si="232"/>
        <v>95366</v>
      </c>
      <c r="G65" s="500">
        <f t="shared" si="232"/>
        <v>93394</v>
      </c>
      <c r="H65" s="500">
        <f t="shared" si="232"/>
        <v>100364</v>
      </c>
      <c r="I65" s="500">
        <f t="shared" si="232"/>
        <v>88587</v>
      </c>
      <c r="J65" s="500">
        <f t="shared" si="232"/>
        <v>81976</v>
      </c>
      <c r="K65" s="500">
        <f t="shared" si="232"/>
        <v>77135</v>
      </c>
      <c r="L65" s="500">
        <f t="shared" si="232"/>
        <v>48289</v>
      </c>
      <c r="M65" s="500">
        <f t="shared" si="232"/>
        <v>69413</v>
      </c>
      <c r="N65" s="89">
        <f t="shared" si="184"/>
        <v>948539</v>
      </c>
      <c r="O65" s="90"/>
      <c r="P65" s="91">
        <f t="shared" si="185"/>
        <v>2029</v>
      </c>
      <c r="Q65" s="500">
        <f t="shared" ref="Q65:AB65" si="233">Q185+Q225+Q265+Q305+Q345+Q385+Q425+Q465+Q505+Q545+Q585+Q625+Q665+Q705</f>
        <v>69362</v>
      </c>
      <c r="R65" s="500">
        <f t="shared" si="233"/>
        <v>71756</v>
      </c>
      <c r="S65" s="500">
        <f t="shared" si="233"/>
        <v>48729</v>
      </c>
      <c r="T65" s="500">
        <f t="shared" si="233"/>
        <v>83310</v>
      </c>
      <c r="U65" s="500">
        <f t="shared" si="233"/>
        <v>90006</v>
      </c>
      <c r="V65" s="500">
        <f t="shared" si="233"/>
        <v>95297</v>
      </c>
      <c r="W65" s="500">
        <f t="shared" si="233"/>
        <v>93325</v>
      </c>
      <c r="X65" s="500">
        <f t="shared" si="233"/>
        <v>100291</v>
      </c>
      <c r="Y65" s="500">
        <f t="shared" si="233"/>
        <v>88523</v>
      </c>
      <c r="Z65" s="500">
        <f t="shared" si="233"/>
        <v>81915</v>
      </c>
      <c r="AA65" s="500">
        <f t="shared" si="233"/>
        <v>77079</v>
      </c>
      <c r="AB65" s="500">
        <f t="shared" si="233"/>
        <v>48254</v>
      </c>
      <c r="AC65" s="89">
        <f t="shared" si="187"/>
        <v>947847</v>
      </c>
      <c r="AD65" s="13"/>
      <c r="AI65" s="79" t="str">
        <f t="shared" si="121"/>
        <v>AB</v>
      </c>
      <c r="AJ65" s="16">
        <f t="shared" si="210"/>
        <v>2016</v>
      </c>
      <c r="AK65" s="116">
        <v>12</v>
      </c>
      <c r="AL65" s="459">
        <f t="shared" ca="1" si="213"/>
        <v>0</v>
      </c>
      <c r="AM65" s="183">
        <f t="shared" ca="1" si="213"/>
        <v>0</v>
      </c>
      <c r="AN65" s="183">
        <f t="shared" ca="1" si="213"/>
        <v>8</v>
      </c>
      <c r="AO65" s="183">
        <f t="shared" ca="1" si="213"/>
        <v>0</v>
      </c>
      <c r="AP65" s="183">
        <f t="shared" ca="1" si="213"/>
        <v>0</v>
      </c>
      <c r="AQ65" s="183">
        <f t="shared" ca="1" si="213"/>
        <v>0</v>
      </c>
      <c r="AR65" s="183">
        <f t="shared" ca="1" si="213"/>
        <v>1792</v>
      </c>
      <c r="AS65" s="183">
        <f t="shared" ca="1" si="213"/>
        <v>0</v>
      </c>
      <c r="AT65" s="183">
        <f t="shared" ca="1" si="213"/>
        <v>0</v>
      </c>
      <c r="AU65" s="183">
        <f t="shared" ca="1" si="213"/>
        <v>166</v>
      </c>
      <c r="AV65" s="183">
        <f t="shared" ca="1" si="214"/>
        <v>19232</v>
      </c>
      <c r="AW65" s="183">
        <f t="shared" ca="1" si="214"/>
        <v>0</v>
      </c>
      <c r="AX65" s="459">
        <f t="shared" ca="1" si="214"/>
        <v>0</v>
      </c>
      <c r="AY65" s="16">
        <f t="shared" ca="1" si="214"/>
        <v>0</v>
      </c>
      <c r="AZ65" s="546">
        <f t="shared" ca="1" si="214"/>
        <v>2128</v>
      </c>
      <c r="BA65" s="183">
        <f t="shared" ca="1" si="214"/>
        <v>1559</v>
      </c>
      <c r="BB65" s="183">
        <f t="shared" ca="1" si="214"/>
        <v>2307</v>
      </c>
      <c r="BC65" s="183">
        <f t="shared" ca="1" si="214"/>
        <v>485</v>
      </c>
      <c r="BD65" s="183">
        <f t="shared" ca="1" si="214"/>
        <v>1682</v>
      </c>
      <c r="BE65" s="183">
        <f t="shared" ca="1" si="214"/>
        <v>0</v>
      </c>
      <c r="BF65" s="183">
        <f t="shared" ca="1" si="215"/>
        <v>13680</v>
      </c>
      <c r="BG65" s="183">
        <f t="shared" ca="1" si="215"/>
        <v>0</v>
      </c>
      <c r="BH65" s="183">
        <f t="shared" ca="1" si="215"/>
        <v>11664</v>
      </c>
      <c r="BI65" s="183">
        <f t="shared" ca="1" si="215"/>
        <v>0</v>
      </c>
      <c r="BJ65" s="183">
        <f t="shared" ca="1" si="215"/>
        <v>784</v>
      </c>
      <c r="BK65" s="183">
        <f t="shared" ca="1" si="215"/>
        <v>6428</v>
      </c>
      <c r="BL65" s="183">
        <f t="shared" ca="1" si="215"/>
        <v>0</v>
      </c>
      <c r="BM65" s="225">
        <f t="shared" ca="1" si="215"/>
        <v>0</v>
      </c>
      <c r="BN65" s="225">
        <f t="shared" ca="1" si="215"/>
        <v>0</v>
      </c>
      <c r="BO65" s="225">
        <f t="shared" ca="1" si="215"/>
        <v>0</v>
      </c>
      <c r="BP65" s="225">
        <f t="shared" ca="1" si="215"/>
        <v>0</v>
      </c>
      <c r="BQ65" s="225">
        <f t="shared" ca="1" si="215"/>
        <v>12545</v>
      </c>
      <c r="BR65" s="225">
        <f t="shared" ca="1" si="215"/>
        <v>40717</v>
      </c>
      <c r="BS65" s="225">
        <f t="shared" ca="1" si="215"/>
        <v>21198</v>
      </c>
      <c r="BT65" s="225">
        <f t="shared" ca="1" si="215"/>
        <v>61915</v>
      </c>
      <c r="BU65" s="225">
        <f t="shared" ca="1" si="46"/>
        <v>85204</v>
      </c>
      <c r="BV65" s="184" t="str">
        <f t="shared" si="123"/>
        <v>M</v>
      </c>
      <c r="BW65" s="193">
        <f t="shared" ca="1" si="66"/>
        <v>61915</v>
      </c>
      <c r="BX65" s="635">
        <f t="shared" ca="1" si="67"/>
        <v>0</v>
      </c>
      <c r="BY65" s="16"/>
      <c r="BZ65" s="13"/>
      <c r="CA65" s="130"/>
      <c r="CB65" s="383" t="str">
        <f t="shared" si="124"/>
        <v>M</v>
      </c>
      <c r="CC65" s="384">
        <f t="shared" si="125"/>
        <v>2016</v>
      </c>
      <c r="CD65" s="385">
        <f t="shared" si="126"/>
        <v>12</v>
      </c>
      <c r="CE65" s="378">
        <f t="shared" ca="1" si="70"/>
        <v>0</v>
      </c>
      <c r="CF65" s="378">
        <f t="shared" ca="1" si="71"/>
        <v>0</v>
      </c>
      <c r="CG65" s="378">
        <f t="shared" ca="1" si="72"/>
        <v>8</v>
      </c>
      <c r="CH65" s="378">
        <f t="shared" ca="1" si="71"/>
        <v>0</v>
      </c>
      <c r="CI65" s="378">
        <f t="shared" ca="1" si="73"/>
        <v>0</v>
      </c>
      <c r="CJ65" s="378">
        <f t="shared" ca="1" si="74"/>
        <v>0</v>
      </c>
      <c r="CK65" s="378">
        <f t="shared" ca="1" si="74"/>
        <v>1851</v>
      </c>
      <c r="CL65" s="378">
        <f t="shared" ca="1" si="75"/>
        <v>0</v>
      </c>
      <c r="CM65" s="378">
        <f t="shared" ca="1" si="76"/>
        <v>3839</v>
      </c>
      <c r="CN65" s="378">
        <f t="shared" ca="1" si="77"/>
        <v>172</v>
      </c>
      <c r="CO65" s="378">
        <f t="shared" ca="1" si="78"/>
        <v>26137</v>
      </c>
      <c r="CP65" s="378">
        <f t="shared" ca="1" si="79"/>
        <v>0</v>
      </c>
      <c r="CQ65" s="378">
        <f t="shared" ca="1" si="134"/>
        <v>0</v>
      </c>
      <c r="CR65" s="409">
        <f t="shared" ca="1" si="134"/>
        <v>0</v>
      </c>
      <c r="CS65" s="378">
        <f t="shared" ca="1" si="80"/>
        <v>1218</v>
      </c>
      <c r="CT65" s="378">
        <f t="shared" ca="1" si="49"/>
        <v>3544</v>
      </c>
      <c r="CU65" s="378">
        <f t="shared" ca="1" si="50"/>
        <v>2477</v>
      </c>
      <c r="CV65" s="378">
        <f t="shared" ca="1" si="51"/>
        <v>774</v>
      </c>
      <c r="CW65" s="378">
        <f t="shared" ca="1" si="81"/>
        <v>1949</v>
      </c>
      <c r="CX65" s="378">
        <f t="shared" ca="1" si="52"/>
        <v>0</v>
      </c>
      <c r="CY65" s="378">
        <f t="shared" ca="1" si="53"/>
        <v>14508</v>
      </c>
      <c r="CZ65" s="378">
        <f t="shared" ca="1" si="54"/>
        <v>0</v>
      </c>
      <c r="DA65" s="378">
        <f t="shared" ca="1" si="55"/>
        <v>20088</v>
      </c>
      <c r="DB65" s="378">
        <f t="shared" ca="1" si="56"/>
        <v>0</v>
      </c>
      <c r="DC65" s="378">
        <f t="shared" ca="1" si="57"/>
        <v>978</v>
      </c>
      <c r="DD65" s="378">
        <f t="shared" ca="1" si="58"/>
        <v>7476</v>
      </c>
      <c r="DE65" s="378">
        <f t="shared" ca="1" si="59"/>
        <v>0</v>
      </c>
      <c r="DF65" s="378">
        <f t="shared" ca="1" si="60"/>
        <v>0</v>
      </c>
      <c r="DG65" s="378">
        <f t="shared" ca="1" si="82"/>
        <v>0</v>
      </c>
      <c r="DH65" s="378">
        <f t="shared" ca="1" si="83"/>
        <v>0</v>
      </c>
      <c r="DI65" s="378">
        <f t="shared" ca="1" si="84"/>
        <v>0</v>
      </c>
      <c r="DJ65" s="387">
        <f t="shared" ca="1" si="85"/>
        <v>13120</v>
      </c>
      <c r="DK65" s="387">
        <f t="shared" ca="1" si="86"/>
        <v>53012</v>
      </c>
      <c r="DL65" s="387">
        <f t="shared" ca="1" si="87"/>
        <v>32007</v>
      </c>
      <c r="DM65" s="462">
        <f t="shared" ca="1" si="88"/>
        <v>85019</v>
      </c>
      <c r="DN65" s="466">
        <f t="shared" ca="1" si="89"/>
        <v>85204</v>
      </c>
      <c r="DO65" s="467">
        <f t="shared" ca="1" si="90"/>
        <v>185</v>
      </c>
      <c r="DP65" s="388">
        <f t="shared" ca="1" si="98"/>
        <v>2.1759841917688987E-3</v>
      </c>
      <c r="DR65" s="463"/>
      <c r="DS65" s="37"/>
    </row>
    <row r="66" spans="1:123">
      <c r="A66" s="87">
        <f t="shared" si="193"/>
        <v>2030</v>
      </c>
      <c r="B66" s="500">
        <f t="shared" ref="B66:M66" si="234">B186+B226+B266+B306+B346+B386+B426+B466+B506+B546+B586+B626+B666+B706</f>
        <v>71808</v>
      </c>
      <c r="C66" s="500">
        <f t="shared" si="234"/>
        <v>48765</v>
      </c>
      <c r="D66" s="500">
        <f t="shared" si="234"/>
        <v>83371</v>
      </c>
      <c r="E66" s="500">
        <f t="shared" si="234"/>
        <v>90071</v>
      </c>
      <c r="F66" s="500">
        <f t="shared" si="234"/>
        <v>95366</v>
      </c>
      <c r="G66" s="500">
        <f t="shared" si="234"/>
        <v>93394</v>
      </c>
      <c r="H66" s="500">
        <f t="shared" si="234"/>
        <v>100364</v>
      </c>
      <c r="I66" s="500">
        <f t="shared" si="234"/>
        <v>88587</v>
      </c>
      <c r="J66" s="500">
        <f t="shared" si="234"/>
        <v>81976</v>
      </c>
      <c r="K66" s="500">
        <f t="shared" si="234"/>
        <v>77135</v>
      </c>
      <c r="L66" s="500">
        <f t="shared" si="234"/>
        <v>48289</v>
      </c>
      <c r="M66" s="500">
        <f t="shared" si="234"/>
        <v>69413</v>
      </c>
      <c r="N66" s="89">
        <f t="shared" si="184"/>
        <v>948539</v>
      </c>
      <c r="O66" s="90"/>
      <c r="P66" s="91">
        <f t="shared" si="185"/>
        <v>2030</v>
      </c>
      <c r="Q66" s="500">
        <f t="shared" ref="Q66:AB66" si="235">Q186+Q226+Q266+Q306+Q346+Q386+Q426+Q466+Q506+Q546+Q586+Q626+Q666+Q706</f>
        <v>69362</v>
      </c>
      <c r="R66" s="500">
        <f t="shared" si="235"/>
        <v>71756</v>
      </c>
      <c r="S66" s="500">
        <f t="shared" si="235"/>
        <v>48729</v>
      </c>
      <c r="T66" s="500">
        <f t="shared" si="235"/>
        <v>83310</v>
      </c>
      <c r="U66" s="500">
        <f t="shared" si="235"/>
        <v>90006</v>
      </c>
      <c r="V66" s="500">
        <f t="shared" si="235"/>
        <v>95297</v>
      </c>
      <c r="W66" s="500">
        <f t="shared" si="235"/>
        <v>93325</v>
      </c>
      <c r="X66" s="500">
        <f t="shared" si="235"/>
        <v>100291</v>
      </c>
      <c r="Y66" s="500">
        <f t="shared" si="235"/>
        <v>88523</v>
      </c>
      <c r="Z66" s="500">
        <f t="shared" si="235"/>
        <v>81915</v>
      </c>
      <c r="AA66" s="500">
        <f t="shared" si="235"/>
        <v>77079</v>
      </c>
      <c r="AB66" s="500">
        <f t="shared" si="235"/>
        <v>48254</v>
      </c>
      <c r="AC66" s="89">
        <f t="shared" si="187"/>
        <v>947847</v>
      </c>
      <c r="AD66" s="13"/>
      <c r="AI66" s="79" t="str">
        <f t="shared" si="121"/>
        <v>Q</v>
      </c>
      <c r="AJ66" s="1">
        <f>1+AJ54</f>
        <v>2017</v>
      </c>
      <c r="AK66" s="105">
        <v>1</v>
      </c>
      <c r="AL66" s="106">
        <f t="shared" ref="AL66:AU75" ca="1" si="236">ROUND(INDIRECT(CONCATENATE($AI66,AL$2+($AJ66-2010))),0)</f>
        <v>0</v>
      </c>
      <c r="AM66" s="106">
        <f t="shared" ca="1" si="236"/>
        <v>0</v>
      </c>
      <c r="AN66" s="106">
        <f t="shared" ca="1" si="236"/>
        <v>8</v>
      </c>
      <c r="AO66" s="106">
        <f t="shared" ca="1" si="236"/>
        <v>0</v>
      </c>
      <c r="AP66" s="106">
        <f t="shared" ca="1" si="236"/>
        <v>0</v>
      </c>
      <c r="AQ66" s="106">
        <f t="shared" ca="1" si="236"/>
        <v>0</v>
      </c>
      <c r="AR66" s="106">
        <f t="shared" ca="1" si="236"/>
        <v>1851</v>
      </c>
      <c r="AS66" s="106">
        <f t="shared" ca="1" si="236"/>
        <v>0</v>
      </c>
      <c r="AT66" s="106">
        <f t="shared" ca="1" si="236"/>
        <v>3839</v>
      </c>
      <c r="AU66" s="106">
        <f t="shared" ca="1" si="236"/>
        <v>172</v>
      </c>
      <c r="AV66" s="106">
        <f t="shared" ref="AV66:BE75" ca="1" si="237">ROUND(INDIRECT(CONCATENATE($AI66,AV$2+($AJ66-2010))),0)</f>
        <v>26137</v>
      </c>
      <c r="AW66" s="106">
        <f t="shared" ca="1" si="237"/>
        <v>0</v>
      </c>
      <c r="AX66" s="575">
        <f t="shared" ca="1" si="237"/>
        <v>0</v>
      </c>
      <c r="AY66" s="2">
        <f t="shared" ca="1" si="237"/>
        <v>0</v>
      </c>
      <c r="AZ66" s="545">
        <f t="shared" ca="1" si="237"/>
        <v>664</v>
      </c>
      <c r="BA66" s="106">
        <f t="shared" ca="1" si="237"/>
        <v>3544</v>
      </c>
      <c r="BB66" s="106">
        <f t="shared" ca="1" si="237"/>
        <v>2477</v>
      </c>
      <c r="BC66" s="106">
        <f t="shared" ca="1" si="237"/>
        <v>774</v>
      </c>
      <c r="BD66" s="106">
        <f t="shared" ca="1" si="237"/>
        <v>1613</v>
      </c>
      <c r="BE66" s="106">
        <f t="shared" ca="1" si="237"/>
        <v>0</v>
      </c>
      <c r="BF66" s="106">
        <f t="shared" ref="BF66:BT75" ca="1" si="238">ROUND(INDIRECT(CONCATENATE($AI66,BF$2+($AJ66-2010))),0)</f>
        <v>14508</v>
      </c>
      <c r="BG66" s="106">
        <f t="shared" ca="1" si="238"/>
        <v>0</v>
      </c>
      <c r="BH66" s="106">
        <f t="shared" ca="1" si="238"/>
        <v>20088</v>
      </c>
      <c r="BI66" s="106">
        <f t="shared" ca="1" si="238"/>
        <v>0</v>
      </c>
      <c r="BJ66" s="106">
        <f t="shared" ca="1" si="238"/>
        <v>978</v>
      </c>
      <c r="BK66" s="106">
        <f t="shared" ca="1" si="238"/>
        <v>7476</v>
      </c>
      <c r="BL66" s="106">
        <f t="shared" ca="1" si="238"/>
        <v>0</v>
      </c>
      <c r="BM66" s="190">
        <f t="shared" ca="1" si="238"/>
        <v>0</v>
      </c>
      <c r="BN66" s="190">
        <f t="shared" ca="1" si="238"/>
        <v>0</v>
      </c>
      <c r="BO66" s="190">
        <f t="shared" ca="1" si="238"/>
        <v>0</v>
      </c>
      <c r="BP66" s="190">
        <f t="shared" ca="1" si="238"/>
        <v>0</v>
      </c>
      <c r="BQ66" s="190">
        <f t="shared" ca="1" si="238"/>
        <v>12230</v>
      </c>
      <c r="BR66" s="190">
        <f t="shared" ca="1" si="238"/>
        <v>52122</v>
      </c>
      <c r="BS66" s="190">
        <f t="shared" ca="1" si="238"/>
        <v>32007</v>
      </c>
      <c r="BT66" s="190">
        <f t="shared" ca="1" si="238"/>
        <v>84129</v>
      </c>
      <c r="BU66" s="190">
        <f t="shared" ca="1" si="46"/>
        <v>58550</v>
      </c>
      <c r="BV66" s="163" t="str">
        <f t="shared" si="123"/>
        <v>B</v>
      </c>
      <c r="BW66" s="65">
        <f t="shared" ca="1" si="66"/>
        <v>84129</v>
      </c>
      <c r="BX66" s="634">
        <f t="shared" ca="1" si="67"/>
        <v>0</v>
      </c>
      <c r="BY66" s="2"/>
      <c r="BZ66" s="13"/>
      <c r="CA66" s="130"/>
      <c r="CB66" s="79" t="str">
        <f t="shared" si="124"/>
        <v>B</v>
      </c>
      <c r="CC66" s="215">
        <f t="shared" si="125"/>
        <v>2017</v>
      </c>
      <c r="CD66" s="141">
        <f t="shared" si="126"/>
        <v>1</v>
      </c>
      <c r="CE66" s="280">
        <f t="shared" ca="1" si="70"/>
        <v>0</v>
      </c>
      <c r="CF66" s="280">
        <f t="shared" ca="1" si="71"/>
        <v>0</v>
      </c>
      <c r="CG66" s="280">
        <f t="shared" ca="1" si="72"/>
        <v>8</v>
      </c>
      <c r="CH66" s="280">
        <f t="shared" ca="1" si="71"/>
        <v>0</v>
      </c>
      <c r="CI66" s="280">
        <f t="shared" ca="1" si="73"/>
        <v>0</v>
      </c>
      <c r="CJ66" s="280">
        <f t="shared" ca="1" si="74"/>
        <v>0</v>
      </c>
      <c r="CK66" s="280">
        <f t="shared" ca="1" si="74"/>
        <v>1058</v>
      </c>
      <c r="CL66" s="280">
        <f t="shared" ca="1" si="75"/>
        <v>0</v>
      </c>
      <c r="CM66" s="280">
        <f t="shared" ca="1" si="76"/>
        <v>6910</v>
      </c>
      <c r="CN66" s="280">
        <f t="shared" ca="1" si="77"/>
        <v>258</v>
      </c>
      <c r="CO66" s="280">
        <f t="shared" ca="1" si="78"/>
        <v>25832</v>
      </c>
      <c r="CP66" s="280">
        <f t="shared" ca="1" si="79"/>
        <v>0</v>
      </c>
      <c r="CQ66" s="280">
        <f t="shared" ca="1" si="134"/>
        <v>0</v>
      </c>
      <c r="CR66" s="273">
        <f t="shared" ca="1" si="134"/>
        <v>0</v>
      </c>
      <c r="CS66" s="280">
        <f t="shared" ca="1" si="80"/>
        <v>709</v>
      </c>
      <c r="CT66" s="280">
        <f t="shared" ca="1" si="49"/>
        <v>4027</v>
      </c>
      <c r="CU66" s="280">
        <f t="shared" ca="1" si="50"/>
        <v>2467</v>
      </c>
      <c r="CV66" s="280">
        <f t="shared" ca="1" si="51"/>
        <v>0</v>
      </c>
      <c r="CW66" s="280">
        <f t="shared" ca="1" si="81"/>
        <v>1971</v>
      </c>
      <c r="CX66" s="280">
        <f t="shared" ca="1" si="52"/>
        <v>0</v>
      </c>
      <c r="CY66" s="280">
        <f t="shared" ca="1" si="53"/>
        <v>14136</v>
      </c>
      <c r="CZ66" s="280">
        <f t="shared" ca="1" si="54"/>
        <v>0</v>
      </c>
      <c r="DA66" s="280">
        <f t="shared" ca="1" si="55"/>
        <v>0</v>
      </c>
      <c r="DB66" s="280">
        <f t="shared" ca="1" si="56"/>
        <v>0</v>
      </c>
      <c r="DC66" s="280">
        <f t="shared" ca="1" si="57"/>
        <v>1019</v>
      </c>
      <c r="DD66" s="280">
        <f t="shared" ca="1" si="58"/>
        <v>0</v>
      </c>
      <c r="DE66" s="280">
        <f t="shared" ca="1" si="59"/>
        <v>0</v>
      </c>
      <c r="DF66" s="280">
        <f t="shared" ca="1" si="60"/>
        <v>0</v>
      </c>
      <c r="DG66" s="280">
        <f t="shared" ca="1" si="82"/>
        <v>0</v>
      </c>
      <c r="DH66" s="280">
        <f t="shared" ca="1" si="83"/>
        <v>0</v>
      </c>
      <c r="DI66" s="280">
        <f t="shared" ca="1" si="84"/>
        <v>0</v>
      </c>
      <c r="DJ66" s="210">
        <f t="shared" ca="1" si="85"/>
        <v>5147</v>
      </c>
      <c r="DK66" s="210">
        <f t="shared" ca="1" si="86"/>
        <v>24329</v>
      </c>
      <c r="DL66" s="210">
        <f t="shared" ca="1" si="87"/>
        <v>34066</v>
      </c>
      <c r="DM66" s="461">
        <f t="shared" ca="1" si="88"/>
        <v>58395</v>
      </c>
      <c r="DN66" s="463">
        <f t="shared" ca="1" si="89"/>
        <v>58550</v>
      </c>
      <c r="DO66" s="465">
        <f t="shared" ca="1" si="90"/>
        <v>155</v>
      </c>
      <c r="DP66" s="216">
        <f t="shared" ca="1" si="98"/>
        <v>2.6543368439078687E-3</v>
      </c>
      <c r="DR66" s="463"/>
      <c r="DS66" s="37"/>
    </row>
    <row r="67" spans="1:123">
      <c r="A67" s="87">
        <f t="shared" si="193"/>
        <v>2031</v>
      </c>
      <c r="B67" s="500">
        <f t="shared" ref="B67:M67" si="239">B187+B227+B267+B307+B347+B387+B427+B467+B507+B547+B587+B627+B667+B707</f>
        <v>71808</v>
      </c>
      <c r="C67" s="500">
        <f t="shared" si="239"/>
        <v>48765</v>
      </c>
      <c r="D67" s="500">
        <f t="shared" si="239"/>
        <v>83371</v>
      </c>
      <c r="E67" s="500">
        <f t="shared" si="239"/>
        <v>90071</v>
      </c>
      <c r="F67" s="500">
        <f t="shared" si="239"/>
        <v>95366</v>
      </c>
      <c r="G67" s="500">
        <f t="shared" si="239"/>
        <v>93394</v>
      </c>
      <c r="H67" s="500">
        <f t="shared" si="239"/>
        <v>100364</v>
      </c>
      <c r="I67" s="500">
        <f t="shared" si="239"/>
        <v>88587</v>
      </c>
      <c r="J67" s="500">
        <f t="shared" si="239"/>
        <v>81976</v>
      </c>
      <c r="K67" s="500">
        <f t="shared" si="239"/>
        <v>77135</v>
      </c>
      <c r="L67" s="500">
        <f t="shared" si="239"/>
        <v>48289</v>
      </c>
      <c r="M67" s="500">
        <f t="shared" si="239"/>
        <v>69413</v>
      </c>
      <c r="N67" s="89">
        <f t="shared" si="184"/>
        <v>948539</v>
      </c>
      <c r="O67" s="90"/>
      <c r="P67" s="91">
        <f t="shared" si="185"/>
        <v>2031</v>
      </c>
      <c r="Q67" s="22">
        <f t="shared" ref="Q67:AB67" si="240">Q187+Q227+Q267+Q307+Q347+Q387+Q427+Q467+Q507+Q547+Q587+Q627+Q667+Q707</f>
        <v>69362</v>
      </c>
      <c r="R67" s="22">
        <f t="shared" si="240"/>
        <v>71756</v>
      </c>
      <c r="S67" s="22">
        <f t="shared" si="240"/>
        <v>48729</v>
      </c>
      <c r="T67" s="22">
        <f t="shared" si="240"/>
        <v>83310</v>
      </c>
      <c r="U67" s="22">
        <f t="shared" si="240"/>
        <v>90006</v>
      </c>
      <c r="V67" s="22">
        <f t="shared" si="240"/>
        <v>95297</v>
      </c>
      <c r="W67" s="22">
        <f t="shared" si="240"/>
        <v>93325</v>
      </c>
      <c r="X67" s="22">
        <f t="shared" si="240"/>
        <v>100291</v>
      </c>
      <c r="Y67" s="22">
        <f t="shared" si="240"/>
        <v>88523</v>
      </c>
      <c r="Z67" s="22">
        <f t="shared" si="240"/>
        <v>81915</v>
      </c>
      <c r="AA67" s="22">
        <f t="shared" si="240"/>
        <v>77079</v>
      </c>
      <c r="AB67" s="22">
        <f t="shared" si="240"/>
        <v>48254</v>
      </c>
      <c r="AC67" s="89">
        <f t="shared" si="187"/>
        <v>947847</v>
      </c>
      <c r="AD67" s="13"/>
      <c r="AI67" s="79" t="str">
        <f t="shared" si="121"/>
        <v>R</v>
      </c>
      <c r="AJ67" s="1">
        <f t="shared" ref="AJ67:AJ77" si="241">AJ66</f>
        <v>2017</v>
      </c>
      <c r="AK67" s="105">
        <v>2</v>
      </c>
      <c r="AL67" s="106">
        <f t="shared" ca="1" si="236"/>
        <v>0</v>
      </c>
      <c r="AM67" s="106">
        <f t="shared" ca="1" si="236"/>
        <v>0</v>
      </c>
      <c r="AN67" s="106">
        <f t="shared" ca="1" si="236"/>
        <v>8</v>
      </c>
      <c r="AO67" s="106">
        <f t="shared" ca="1" si="236"/>
        <v>0</v>
      </c>
      <c r="AP67" s="106">
        <f t="shared" ca="1" si="236"/>
        <v>0</v>
      </c>
      <c r="AQ67" s="106">
        <f t="shared" ca="1" si="236"/>
        <v>0</v>
      </c>
      <c r="AR67" s="106">
        <f t="shared" ca="1" si="236"/>
        <v>1058</v>
      </c>
      <c r="AS67" s="106">
        <f t="shared" ca="1" si="236"/>
        <v>0</v>
      </c>
      <c r="AT67" s="106">
        <f t="shared" ca="1" si="236"/>
        <v>6910</v>
      </c>
      <c r="AU67" s="106">
        <f t="shared" ca="1" si="236"/>
        <v>258</v>
      </c>
      <c r="AV67" s="106">
        <f t="shared" ca="1" si="237"/>
        <v>25832</v>
      </c>
      <c r="AW67" s="106">
        <f t="shared" ca="1" si="237"/>
        <v>0</v>
      </c>
      <c r="AX67" s="575">
        <f t="shared" ca="1" si="237"/>
        <v>0</v>
      </c>
      <c r="AY67" s="2">
        <f t="shared" ca="1" si="237"/>
        <v>0</v>
      </c>
      <c r="AZ67" s="545">
        <f t="shared" ca="1" si="237"/>
        <v>1218</v>
      </c>
      <c r="BA67" s="106">
        <f t="shared" ca="1" si="237"/>
        <v>4027</v>
      </c>
      <c r="BB67" s="106">
        <f t="shared" ca="1" si="237"/>
        <v>2467</v>
      </c>
      <c r="BC67" s="106">
        <f t="shared" ca="1" si="237"/>
        <v>0</v>
      </c>
      <c r="BD67" s="106">
        <f t="shared" ca="1" si="237"/>
        <v>1949</v>
      </c>
      <c r="BE67" s="106">
        <f t="shared" ca="1" si="237"/>
        <v>0</v>
      </c>
      <c r="BF67" s="106">
        <f t="shared" ca="1" si="238"/>
        <v>14136</v>
      </c>
      <c r="BG67" s="106">
        <f t="shared" ca="1" si="238"/>
        <v>0</v>
      </c>
      <c r="BH67" s="106">
        <f t="shared" ca="1" si="238"/>
        <v>0</v>
      </c>
      <c r="BI67" s="106">
        <f t="shared" ca="1" si="238"/>
        <v>0</v>
      </c>
      <c r="BJ67" s="106">
        <f t="shared" ca="1" si="238"/>
        <v>1019</v>
      </c>
      <c r="BK67" s="106">
        <f t="shared" ca="1" si="238"/>
        <v>0</v>
      </c>
      <c r="BL67" s="106">
        <f t="shared" ca="1" si="238"/>
        <v>0</v>
      </c>
      <c r="BM67" s="190">
        <f t="shared" ca="1" si="238"/>
        <v>0</v>
      </c>
      <c r="BN67" s="190">
        <f t="shared" ca="1" si="238"/>
        <v>0</v>
      </c>
      <c r="BO67" s="190">
        <f t="shared" ca="1" si="238"/>
        <v>0</v>
      </c>
      <c r="BP67" s="190">
        <f t="shared" ca="1" si="238"/>
        <v>0</v>
      </c>
      <c r="BQ67" s="190">
        <f t="shared" ca="1" si="238"/>
        <v>5634</v>
      </c>
      <c r="BR67" s="190">
        <f t="shared" ca="1" si="238"/>
        <v>24816</v>
      </c>
      <c r="BS67" s="190">
        <f t="shared" ca="1" si="238"/>
        <v>34066</v>
      </c>
      <c r="BT67" s="190">
        <f t="shared" ca="1" si="238"/>
        <v>58882</v>
      </c>
      <c r="BU67" s="190">
        <f t="shared" ca="1" si="46"/>
        <v>43830</v>
      </c>
      <c r="BV67" s="163" t="str">
        <f t="shared" si="123"/>
        <v>C</v>
      </c>
      <c r="BW67" s="65">
        <f t="shared" ca="1" si="66"/>
        <v>58882</v>
      </c>
      <c r="BX67" s="634">
        <f t="shared" ca="1" si="67"/>
        <v>0</v>
      </c>
      <c r="BY67" s="2"/>
      <c r="BZ67" s="13"/>
      <c r="CA67" s="130"/>
      <c r="CB67" s="79" t="str">
        <f t="shared" si="124"/>
        <v>C</v>
      </c>
      <c r="CC67" s="215">
        <f t="shared" si="125"/>
        <v>2017</v>
      </c>
      <c r="CD67" s="141">
        <f t="shared" si="126"/>
        <v>2</v>
      </c>
      <c r="CE67" s="280">
        <f t="shared" ca="1" si="70"/>
        <v>0</v>
      </c>
      <c r="CF67" s="280">
        <f t="shared" ca="1" si="71"/>
        <v>0</v>
      </c>
      <c r="CG67" s="280">
        <f t="shared" ca="1" si="72"/>
        <v>8</v>
      </c>
      <c r="CH67" s="280">
        <f t="shared" ca="1" si="71"/>
        <v>0</v>
      </c>
      <c r="CI67" s="280">
        <f t="shared" ca="1" si="73"/>
        <v>0</v>
      </c>
      <c r="CJ67" s="280">
        <f t="shared" ca="1" si="74"/>
        <v>0</v>
      </c>
      <c r="CK67" s="280">
        <f t="shared" ca="1" si="74"/>
        <v>956</v>
      </c>
      <c r="CL67" s="280">
        <f t="shared" ca="1" si="75"/>
        <v>0</v>
      </c>
      <c r="CM67" s="280">
        <f t="shared" ca="1" si="76"/>
        <v>6242</v>
      </c>
      <c r="CN67" s="280">
        <f t="shared" ca="1" si="77"/>
        <v>621</v>
      </c>
      <c r="CO67" s="280">
        <f t="shared" ca="1" si="78"/>
        <v>16392</v>
      </c>
      <c r="CP67" s="280">
        <f t="shared" ca="1" si="79"/>
        <v>0</v>
      </c>
      <c r="CQ67" s="280">
        <f t="shared" ca="1" si="134"/>
        <v>0</v>
      </c>
      <c r="CR67" s="273">
        <f t="shared" ca="1" si="134"/>
        <v>0</v>
      </c>
      <c r="CS67" s="280">
        <f t="shared" ca="1" si="80"/>
        <v>831</v>
      </c>
      <c r="CT67" s="280">
        <f t="shared" ca="1" si="49"/>
        <v>1600</v>
      </c>
      <c r="CU67" s="280">
        <f t="shared" ca="1" si="50"/>
        <v>1843</v>
      </c>
      <c r="CV67" s="280">
        <f t="shared" ca="1" si="51"/>
        <v>0</v>
      </c>
      <c r="CW67" s="280">
        <f t="shared" ca="1" si="81"/>
        <v>1496</v>
      </c>
      <c r="CX67" s="280">
        <f t="shared" ca="1" si="52"/>
        <v>0</v>
      </c>
      <c r="CY67" s="280">
        <f t="shared" ca="1" si="53"/>
        <v>12768</v>
      </c>
      <c r="CZ67" s="280">
        <f t="shared" ca="1" si="54"/>
        <v>0</v>
      </c>
      <c r="DA67" s="280">
        <f t="shared" ca="1" si="55"/>
        <v>0</v>
      </c>
      <c r="DB67" s="280">
        <f t="shared" ca="1" si="56"/>
        <v>0</v>
      </c>
      <c r="DC67" s="280">
        <f t="shared" ca="1" si="57"/>
        <v>953</v>
      </c>
      <c r="DD67" s="280">
        <f t="shared" ca="1" si="58"/>
        <v>0</v>
      </c>
      <c r="DE67" s="280">
        <f t="shared" ca="1" si="59"/>
        <v>0</v>
      </c>
      <c r="DF67" s="280">
        <f t="shared" ca="1" si="60"/>
        <v>0</v>
      </c>
      <c r="DG67" s="280">
        <f t="shared" ca="1" si="82"/>
        <v>0</v>
      </c>
      <c r="DH67" s="280">
        <f t="shared" ca="1" si="83"/>
        <v>0</v>
      </c>
      <c r="DI67" s="280">
        <f t="shared" ca="1" si="84"/>
        <v>0</v>
      </c>
      <c r="DJ67" s="210">
        <f t="shared" ca="1" si="85"/>
        <v>4170</v>
      </c>
      <c r="DK67" s="210">
        <f t="shared" ca="1" si="86"/>
        <v>19491</v>
      </c>
      <c r="DL67" s="210">
        <f t="shared" ca="1" si="87"/>
        <v>24219</v>
      </c>
      <c r="DM67" s="461">
        <f t="shared" ca="1" si="88"/>
        <v>43710</v>
      </c>
      <c r="DN67" s="463">
        <f t="shared" ca="1" si="89"/>
        <v>43830</v>
      </c>
      <c r="DO67" s="465">
        <f t="shared" ca="1" si="90"/>
        <v>120</v>
      </c>
      <c r="DP67" s="216">
        <f t="shared" ca="1" si="98"/>
        <v>2.7453671928620452E-3</v>
      </c>
      <c r="DR67" s="463"/>
      <c r="DS67" s="37"/>
    </row>
    <row r="68" spans="1:123">
      <c r="A68" s="87">
        <f t="shared" si="193"/>
        <v>2032</v>
      </c>
      <c r="B68" s="500">
        <f t="shared" ref="B68:M68" si="242">B188+B228+B268+B308+B348+B388+B428+B468+B508+B548+B588+B628+B668+B708</f>
        <v>71808</v>
      </c>
      <c r="C68" s="500">
        <f t="shared" si="242"/>
        <v>49596</v>
      </c>
      <c r="D68" s="500">
        <f t="shared" si="242"/>
        <v>83371</v>
      </c>
      <c r="E68" s="500">
        <f t="shared" si="242"/>
        <v>90071</v>
      </c>
      <c r="F68" s="500">
        <f t="shared" si="242"/>
        <v>95366</v>
      </c>
      <c r="G68" s="500">
        <f t="shared" si="242"/>
        <v>93394</v>
      </c>
      <c r="H68" s="500">
        <f t="shared" si="242"/>
        <v>100364</v>
      </c>
      <c r="I68" s="500">
        <f t="shared" si="242"/>
        <v>88587</v>
      </c>
      <c r="J68" s="500">
        <f t="shared" si="242"/>
        <v>81976</v>
      </c>
      <c r="K68" s="500">
        <f t="shared" si="242"/>
        <v>77135</v>
      </c>
      <c r="L68" s="500">
        <f t="shared" si="242"/>
        <v>48289</v>
      </c>
      <c r="M68" s="500">
        <f t="shared" si="242"/>
        <v>69413</v>
      </c>
      <c r="N68" s="89">
        <f t="shared" si="184"/>
        <v>949370</v>
      </c>
      <c r="O68" s="90"/>
      <c r="P68" s="91">
        <f t="shared" si="185"/>
        <v>2032</v>
      </c>
      <c r="Q68" s="22">
        <f t="shared" ref="Q68:AB68" si="243">Q188+Q228+Q268+Q308+Q348+Q388+Q428+Q468+Q508+Q548+Q588+Q628+Q668+Q708</f>
        <v>69362</v>
      </c>
      <c r="R68" s="22">
        <f t="shared" si="243"/>
        <v>71756</v>
      </c>
      <c r="S68" s="22">
        <f t="shared" si="243"/>
        <v>49559</v>
      </c>
      <c r="T68" s="22">
        <f t="shared" si="243"/>
        <v>83310</v>
      </c>
      <c r="U68" s="22">
        <f t="shared" si="243"/>
        <v>90006</v>
      </c>
      <c r="V68" s="22">
        <f t="shared" si="243"/>
        <v>95297</v>
      </c>
      <c r="W68" s="22">
        <f t="shared" si="243"/>
        <v>93325</v>
      </c>
      <c r="X68" s="22">
        <f t="shared" si="243"/>
        <v>100291</v>
      </c>
      <c r="Y68" s="22">
        <f t="shared" si="243"/>
        <v>88523</v>
      </c>
      <c r="Z68" s="22">
        <f t="shared" si="243"/>
        <v>81915</v>
      </c>
      <c r="AA68" s="22">
        <f t="shared" si="243"/>
        <v>77079</v>
      </c>
      <c r="AB68" s="22">
        <f t="shared" si="243"/>
        <v>48254</v>
      </c>
      <c r="AC68" s="89">
        <f t="shared" si="187"/>
        <v>948677</v>
      </c>
      <c r="AD68" s="13"/>
      <c r="AI68" s="79" t="str">
        <f t="shared" si="121"/>
        <v>S</v>
      </c>
      <c r="AJ68" s="1">
        <f t="shared" si="241"/>
        <v>2017</v>
      </c>
      <c r="AK68" s="105">
        <v>3</v>
      </c>
      <c r="AL68" s="106">
        <f t="shared" ca="1" si="236"/>
        <v>0</v>
      </c>
      <c r="AM68" s="106">
        <f t="shared" ca="1" si="236"/>
        <v>0</v>
      </c>
      <c r="AN68" s="106">
        <f t="shared" ca="1" si="236"/>
        <v>8</v>
      </c>
      <c r="AO68" s="106">
        <f t="shared" ca="1" si="236"/>
        <v>0</v>
      </c>
      <c r="AP68" s="106">
        <f t="shared" ca="1" si="236"/>
        <v>0</v>
      </c>
      <c r="AQ68" s="106">
        <f t="shared" ca="1" si="236"/>
        <v>0</v>
      </c>
      <c r="AR68" s="106">
        <f t="shared" ca="1" si="236"/>
        <v>956</v>
      </c>
      <c r="AS68" s="106">
        <f t="shared" ca="1" si="236"/>
        <v>0</v>
      </c>
      <c r="AT68" s="106">
        <f t="shared" ca="1" si="236"/>
        <v>6242</v>
      </c>
      <c r="AU68" s="106">
        <f t="shared" ca="1" si="236"/>
        <v>621</v>
      </c>
      <c r="AV68" s="106">
        <f t="shared" ca="1" si="237"/>
        <v>16392</v>
      </c>
      <c r="AW68" s="106">
        <f t="shared" ca="1" si="237"/>
        <v>0</v>
      </c>
      <c r="AX68" s="575">
        <f t="shared" ca="1" si="237"/>
        <v>0</v>
      </c>
      <c r="AY68" s="2">
        <f t="shared" ca="1" si="237"/>
        <v>0</v>
      </c>
      <c r="AZ68" s="545">
        <f t="shared" ca="1" si="237"/>
        <v>709</v>
      </c>
      <c r="BA68" s="106">
        <f t="shared" ca="1" si="237"/>
        <v>1600</v>
      </c>
      <c r="BB68" s="106">
        <f t="shared" ca="1" si="237"/>
        <v>1843</v>
      </c>
      <c r="BC68" s="106">
        <f t="shared" ca="1" si="237"/>
        <v>0</v>
      </c>
      <c r="BD68" s="106">
        <f t="shared" ca="1" si="237"/>
        <v>1971</v>
      </c>
      <c r="BE68" s="106">
        <f t="shared" ca="1" si="237"/>
        <v>0</v>
      </c>
      <c r="BF68" s="106">
        <f t="shared" ca="1" si="238"/>
        <v>12768</v>
      </c>
      <c r="BG68" s="106">
        <f t="shared" ca="1" si="238"/>
        <v>0</v>
      </c>
      <c r="BH68" s="106">
        <f t="shared" ca="1" si="238"/>
        <v>0</v>
      </c>
      <c r="BI68" s="106">
        <f t="shared" ca="1" si="238"/>
        <v>0</v>
      </c>
      <c r="BJ68" s="106">
        <f t="shared" ca="1" si="238"/>
        <v>953</v>
      </c>
      <c r="BK68" s="106">
        <f t="shared" ca="1" si="238"/>
        <v>0</v>
      </c>
      <c r="BL68" s="106">
        <f t="shared" ca="1" si="238"/>
        <v>0</v>
      </c>
      <c r="BM68" s="190">
        <f t="shared" ca="1" si="238"/>
        <v>0</v>
      </c>
      <c r="BN68" s="190">
        <f t="shared" ca="1" si="238"/>
        <v>0</v>
      </c>
      <c r="BO68" s="190">
        <f t="shared" ca="1" si="238"/>
        <v>0</v>
      </c>
      <c r="BP68" s="190">
        <f t="shared" ca="1" si="238"/>
        <v>0</v>
      </c>
      <c r="BQ68" s="190">
        <f t="shared" ca="1" si="238"/>
        <v>4523</v>
      </c>
      <c r="BR68" s="190">
        <f t="shared" ca="1" si="238"/>
        <v>19844</v>
      </c>
      <c r="BS68" s="190">
        <f t="shared" ca="1" si="238"/>
        <v>24219</v>
      </c>
      <c r="BT68" s="190">
        <f t="shared" ca="1" si="238"/>
        <v>44063</v>
      </c>
      <c r="BU68" s="190">
        <f t="shared" ca="1" si="46"/>
        <v>58866</v>
      </c>
      <c r="BV68" s="163" t="str">
        <f t="shared" si="123"/>
        <v>D</v>
      </c>
      <c r="BW68" s="65">
        <f t="shared" ca="1" si="66"/>
        <v>44063</v>
      </c>
      <c r="BX68" s="634">
        <f t="shared" ca="1" si="67"/>
        <v>0</v>
      </c>
      <c r="BY68" s="2"/>
      <c r="BZ68" s="13"/>
      <c r="CA68" s="130"/>
      <c r="CB68" s="79" t="str">
        <f t="shared" si="124"/>
        <v>D</v>
      </c>
      <c r="CC68" s="215">
        <f t="shared" si="125"/>
        <v>2017</v>
      </c>
      <c r="CD68" s="141">
        <f t="shared" si="126"/>
        <v>3</v>
      </c>
      <c r="CE68" s="280">
        <f t="shared" ca="1" si="70"/>
        <v>0</v>
      </c>
      <c r="CF68" s="280">
        <f t="shared" ca="1" si="71"/>
        <v>0</v>
      </c>
      <c r="CG68" s="280">
        <f t="shared" ca="1" si="72"/>
        <v>8</v>
      </c>
      <c r="CH68" s="280">
        <f t="shared" ca="1" si="71"/>
        <v>0</v>
      </c>
      <c r="CI68" s="280">
        <f t="shared" ca="1" si="73"/>
        <v>0</v>
      </c>
      <c r="CJ68" s="280">
        <f t="shared" ca="1" si="74"/>
        <v>0</v>
      </c>
      <c r="CK68" s="280">
        <f t="shared" ca="1" si="74"/>
        <v>1851</v>
      </c>
      <c r="CL68" s="280">
        <f t="shared" ca="1" si="75"/>
        <v>0</v>
      </c>
      <c r="CM68" s="280">
        <f t="shared" ca="1" si="76"/>
        <v>3839</v>
      </c>
      <c r="CN68" s="280">
        <f t="shared" ca="1" si="77"/>
        <v>516</v>
      </c>
      <c r="CO68" s="280">
        <f t="shared" ca="1" si="78"/>
        <v>31579</v>
      </c>
      <c r="CP68" s="280">
        <f t="shared" ca="1" si="79"/>
        <v>0</v>
      </c>
      <c r="CQ68" s="280">
        <f t="shared" ca="1" si="134"/>
        <v>0</v>
      </c>
      <c r="CR68" s="273">
        <f t="shared" ca="1" si="134"/>
        <v>0</v>
      </c>
      <c r="CS68" s="280">
        <f t="shared" ca="1" si="80"/>
        <v>502</v>
      </c>
      <c r="CT68" s="280">
        <f t="shared" ca="1" si="49"/>
        <v>805</v>
      </c>
      <c r="CU68" s="280">
        <f t="shared" ca="1" si="50"/>
        <v>2298</v>
      </c>
      <c r="CV68" s="280">
        <f t="shared" ca="1" si="51"/>
        <v>0</v>
      </c>
      <c r="CW68" s="280">
        <f t="shared" ca="1" si="81"/>
        <v>1721</v>
      </c>
      <c r="CX68" s="280">
        <f t="shared" ca="1" si="52"/>
        <v>0</v>
      </c>
      <c r="CY68" s="280">
        <f t="shared" ca="1" si="53"/>
        <v>14508</v>
      </c>
      <c r="CZ68" s="280">
        <f t="shared" ca="1" si="54"/>
        <v>0</v>
      </c>
      <c r="DA68" s="280">
        <f t="shared" ca="1" si="55"/>
        <v>0</v>
      </c>
      <c r="DB68" s="280">
        <f t="shared" ca="1" si="56"/>
        <v>0</v>
      </c>
      <c r="DC68" s="280">
        <f t="shared" ca="1" si="57"/>
        <v>1096</v>
      </c>
      <c r="DD68" s="280">
        <f t="shared" ca="1" si="58"/>
        <v>0</v>
      </c>
      <c r="DE68" s="280">
        <f t="shared" ca="1" si="59"/>
        <v>0</v>
      </c>
      <c r="DF68" s="280">
        <f t="shared" ca="1" si="60"/>
        <v>0</v>
      </c>
      <c r="DG68" s="280">
        <f t="shared" ca="1" si="82"/>
        <v>0</v>
      </c>
      <c r="DH68" s="280">
        <f t="shared" ca="1" si="83"/>
        <v>0</v>
      </c>
      <c r="DI68" s="280">
        <f t="shared" ca="1" si="84"/>
        <v>0</v>
      </c>
      <c r="DJ68" s="210">
        <f t="shared" ca="1" si="85"/>
        <v>4521</v>
      </c>
      <c r="DK68" s="210">
        <f t="shared" ca="1" si="86"/>
        <v>20930</v>
      </c>
      <c r="DL68" s="210">
        <f t="shared" ca="1" si="87"/>
        <v>37793</v>
      </c>
      <c r="DM68" s="461">
        <f t="shared" ca="1" si="88"/>
        <v>58723</v>
      </c>
      <c r="DN68" s="463">
        <f t="shared" ca="1" si="89"/>
        <v>58866</v>
      </c>
      <c r="DO68" s="465">
        <f t="shared" ca="1" si="90"/>
        <v>143</v>
      </c>
      <c r="DP68" s="216">
        <f t="shared" ca="1" si="98"/>
        <v>2.4351616913304837E-3</v>
      </c>
      <c r="DR68" s="463"/>
      <c r="DS68" s="37"/>
    </row>
    <row r="69" spans="1:123">
      <c r="A69" s="87">
        <f t="shared" si="193"/>
        <v>2033</v>
      </c>
      <c r="B69" s="500">
        <f t="shared" ref="B69:M69" si="244">B189+B229+B269+B309+B349+B389+B429+B469+B509+B549+B589+B629+B669+B709</f>
        <v>71808</v>
      </c>
      <c r="C69" s="500">
        <f t="shared" si="244"/>
        <v>48765</v>
      </c>
      <c r="D69" s="500">
        <f t="shared" si="244"/>
        <v>83371</v>
      </c>
      <c r="E69" s="500">
        <f t="shared" si="244"/>
        <v>90071</v>
      </c>
      <c r="F69" s="500">
        <f t="shared" si="244"/>
        <v>95366</v>
      </c>
      <c r="G69" s="500">
        <f t="shared" si="244"/>
        <v>93394</v>
      </c>
      <c r="H69" s="500">
        <f t="shared" si="244"/>
        <v>100364</v>
      </c>
      <c r="I69" s="500">
        <f t="shared" si="244"/>
        <v>88587</v>
      </c>
      <c r="J69" s="500">
        <f t="shared" si="244"/>
        <v>81976</v>
      </c>
      <c r="K69" s="500">
        <f t="shared" si="244"/>
        <v>77135</v>
      </c>
      <c r="L69" s="500">
        <f t="shared" si="244"/>
        <v>48289</v>
      </c>
      <c r="M69" s="500">
        <f t="shared" si="244"/>
        <v>69413</v>
      </c>
      <c r="N69" s="89">
        <f t="shared" si="184"/>
        <v>948539</v>
      </c>
      <c r="O69" s="90"/>
      <c r="P69" s="91">
        <f t="shared" si="185"/>
        <v>2033</v>
      </c>
      <c r="Q69" s="22">
        <f t="shared" ref="Q69:AB69" si="245">Q189+Q229+Q269+Q309+Q349+Q389+Q429+Q469+Q509+Q549+Q589+Q629+Q669+Q709</f>
        <v>69362</v>
      </c>
      <c r="R69" s="22">
        <f t="shared" si="245"/>
        <v>71756</v>
      </c>
      <c r="S69" s="22">
        <f t="shared" si="245"/>
        <v>48729</v>
      </c>
      <c r="T69" s="22">
        <f t="shared" si="245"/>
        <v>83310</v>
      </c>
      <c r="U69" s="22">
        <f t="shared" si="245"/>
        <v>90006</v>
      </c>
      <c r="V69" s="22">
        <f t="shared" si="245"/>
        <v>95297</v>
      </c>
      <c r="W69" s="22">
        <f t="shared" si="245"/>
        <v>93325</v>
      </c>
      <c r="X69" s="22">
        <f t="shared" si="245"/>
        <v>100291</v>
      </c>
      <c r="Y69" s="22">
        <f t="shared" si="245"/>
        <v>88523</v>
      </c>
      <c r="Z69" s="22">
        <f t="shared" si="245"/>
        <v>81915</v>
      </c>
      <c r="AA69" s="22">
        <f t="shared" si="245"/>
        <v>77079</v>
      </c>
      <c r="AB69" s="22">
        <f t="shared" si="245"/>
        <v>48254</v>
      </c>
      <c r="AC69" s="89">
        <f t="shared" si="187"/>
        <v>947847</v>
      </c>
      <c r="AD69" s="13"/>
      <c r="AI69" s="79" t="str">
        <f t="shared" si="121"/>
        <v>T</v>
      </c>
      <c r="AJ69" s="1">
        <f t="shared" si="241"/>
        <v>2017</v>
      </c>
      <c r="AK69" s="105">
        <v>4</v>
      </c>
      <c r="AL69" s="106">
        <f t="shared" ca="1" si="236"/>
        <v>0</v>
      </c>
      <c r="AM69" s="106">
        <f t="shared" ca="1" si="236"/>
        <v>0</v>
      </c>
      <c r="AN69" s="106">
        <f t="shared" ca="1" si="236"/>
        <v>8</v>
      </c>
      <c r="AO69" s="106">
        <f t="shared" ca="1" si="236"/>
        <v>0</v>
      </c>
      <c r="AP69" s="106">
        <f t="shared" ca="1" si="236"/>
        <v>0</v>
      </c>
      <c r="AQ69" s="106">
        <f t="shared" ca="1" si="236"/>
        <v>0</v>
      </c>
      <c r="AR69" s="106">
        <f t="shared" ca="1" si="236"/>
        <v>1851</v>
      </c>
      <c r="AS69" s="106">
        <f t="shared" ca="1" si="236"/>
        <v>0</v>
      </c>
      <c r="AT69" s="106">
        <f t="shared" ca="1" si="236"/>
        <v>3839</v>
      </c>
      <c r="AU69" s="106">
        <f t="shared" ca="1" si="236"/>
        <v>516</v>
      </c>
      <c r="AV69" s="106">
        <f t="shared" ca="1" si="237"/>
        <v>31579</v>
      </c>
      <c r="AW69" s="106">
        <f t="shared" ca="1" si="237"/>
        <v>0</v>
      </c>
      <c r="AX69" s="575">
        <f t="shared" ca="1" si="237"/>
        <v>0</v>
      </c>
      <c r="AY69" s="2">
        <f t="shared" ca="1" si="237"/>
        <v>0</v>
      </c>
      <c r="AZ69" s="545">
        <f t="shared" ca="1" si="237"/>
        <v>831</v>
      </c>
      <c r="BA69" s="106">
        <f t="shared" ca="1" si="237"/>
        <v>805</v>
      </c>
      <c r="BB69" s="106">
        <f t="shared" ca="1" si="237"/>
        <v>2298</v>
      </c>
      <c r="BC69" s="106">
        <f t="shared" ca="1" si="237"/>
        <v>0</v>
      </c>
      <c r="BD69" s="106">
        <f t="shared" ca="1" si="237"/>
        <v>1496</v>
      </c>
      <c r="BE69" s="106">
        <f t="shared" ca="1" si="237"/>
        <v>0</v>
      </c>
      <c r="BF69" s="106">
        <f t="shared" ca="1" si="238"/>
        <v>14508</v>
      </c>
      <c r="BG69" s="106">
        <f t="shared" ca="1" si="238"/>
        <v>0</v>
      </c>
      <c r="BH69" s="106">
        <f t="shared" ca="1" si="238"/>
        <v>0</v>
      </c>
      <c r="BI69" s="106">
        <f t="shared" ca="1" si="238"/>
        <v>0</v>
      </c>
      <c r="BJ69" s="106">
        <f t="shared" ca="1" si="238"/>
        <v>1096</v>
      </c>
      <c r="BK69" s="106">
        <f t="shared" ca="1" si="238"/>
        <v>0</v>
      </c>
      <c r="BL69" s="106">
        <f t="shared" ca="1" si="238"/>
        <v>0</v>
      </c>
      <c r="BM69" s="190">
        <f t="shared" ca="1" si="238"/>
        <v>0</v>
      </c>
      <c r="BN69" s="190">
        <f t="shared" ca="1" si="238"/>
        <v>0</v>
      </c>
      <c r="BO69" s="190">
        <f t="shared" ca="1" si="238"/>
        <v>0</v>
      </c>
      <c r="BP69" s="190">
        <f t="shared" ca="1" si="238"/>
        <v>0</v>
      </c>
      <c r="BQ69" s="190">
        <f t="shared" ca="1" si="238"/>
        <v>4625</v>
      </c>
      <c r="BR69" s="190">
        <f t="shared" ca="1" si="238"/>
        <v>21034</v>
      </c>
      <c r="BS69" s="190">
        <f t="shared" ca="1" si="238"/>
        <v>37793</v>
      </c>
      <c r="BT69" s="190">
        <f t="shared" ca="1" si="238"/>
        <v>58827</v>
      </c>
      <c r="BU69" s="190">
        <f t="shared" ca="1" si="46"/>
        <v>62055</v>
      </c>
      <c r="BV69" s="163" t="str">
        <f t="shared" si="123"/>
        <v>E</v>
      </c>
      <c r="BW69" s="65">
        <f t="shared" ca="1" si="66"/>
        <v>58827</v>
      </c>
      <c r="BX69" s="634">
        <f t="shared" ca="1" si="67"/>
        <v>0</v>
      </c>
      <c r="BY69" s="2"/>
      <c r="BZ69" s="13"/>
      <c r="CA69" s="130"/>
      <c r="CB69" s="79" t="str">
        <f t="shared" si="124"/>
        <v>E</v>
      </c>
      <c r="CC69" s="215">
        <f t="shared" si="125"/>
        <v>2017</v>
      </c>
      <c r="CD69" s="141">
        <f t="shared" si="126"/>
        <v>4</v>
      </c>
      <c r="CE69" s="280">
        <f t="shared" ca="1" si="70"/>
        <v>0</v>
      </c>
      <c r="CF69" s="280">
        <f t="shared" ca="1" si="71"/>
        <v>0</v>
      </c>
      <c r="CG69" s="280">
        <f t="shared" ca="1" si="72"/>
        <v>8</v>
      </c>
      <c r="CH69" s="280">
        <f t="shared" ca="1" si="71"/>
        <v>0</v>
      </c>
      <c r="CI69" s="280">
        <f t="shared" ca="1" si="73"/>
        <v>0</v>
      </c>
      <c r="CJ69" s="280">
        <f t="shared" ca="1" si="74"/>
        <v>0</v>
      </c>
      <c r="CK69" s="280">
        <f t="shared" ca="1" si="74"/>
        <v>3839</v>
      </c>
      <c r="CL69" s="280">
        <f t="shared" ca="1" si="75"/>
        <v>0</v>
      </c>
      <c r="CM69" s="280">
        <f t="shared" ca="1" si="76"/>
        <v>0</v>
      </c>
      <c r="CN69" s="280">
        <f t="shared" ca="1" si="77"/>
        <v>832</v>
      </c>
      <c r="CO69" s="280">
        <f t="shared" ca="1" si="78"/>
        <v>35666</v>
      </c>
      <c r="CP69" s="280">
        <f t="shared" ca="1" si="79"/>
        <v>0</v>
      </c>
      <c r="CQ69" s="280">
        <f t="shared" ca="1" si="134"/>
        <v>0</v>
      </c>
      <c r="CR69" s="273">
        <f t="shared" ca="1" si="134"/>
        <v>0</v>
      </c>
      <c r="CS69" s="280">
        <f t="shared" ca="1" si="80"/>
        <v>671</v>
      </c>
      <c r="CT69" s="280">
        <f t="shared" ca="1" si="49"/>
        <v>1871</v>
      </c>
      <c r="CU69" s="280">
        <f t="shared" ca="1" si="50"/>
        <v>2040</v>
      </c>
      <c r="CV69" s="280">
        <f t="shared" ca="1" si="51"/>
        <v>0</v>
      </c>
      <c r="CW69" s="280">
        <f t="shared" ca="1" si="81"/>
        <v>1488</v>
      </c>
      <c r="CX69" s="280">
        <f t="shared" ca="1" si="52"/>
        <v>0</v>
      </c>
      <c r="CY69" s="280">
        <f t="shared" ca="1" si="53"/>
        <v>14400</v>
      </c>
      <c r="CZ69" s="280">
        <f t="shared" ca="1" si="54"/>
        <v>0</v>
      </c>
      <c r="DA69" s="280">
        <f t="shared" ca="1" si="55"/>
        <v>0</v>
      </c>
      <c r="DB69" s="280">
        <f t="shared" ca="1" si="56"/>
        <v>0</v>
      </c>
      <c r="DC69" s="280">
        <f t="shared" ca="1" si="57"/>
        <v>1104</v>
      </c>
      <c r="DD69" s="280">
        <f t="shared" ca="1" si="58"/>
        <v>0</v>
      </c>
      <c r="DE69" s="280">
        <f t="shared" ca="1" si="59"/>
        <v>0</v>
      </c>
      <c r="DF69" s="280">
        <f t="shared" ca="1" si="60"/>
        <v>0</v>
      </c>
      <c r="DG69" s="280">
        <f t="shared" ca="1" si="82"/>
        <v>0</v>
      </c>
      <c r="DH69" s="280">
        <f t="shared" ca="1" si="83"/>
        <v>0</v>
      </c>
      <c r="DI69" s="280">
        <f t="shared" ca="1" si="84"/>
        <v>0</v>
      </c>
      <c r="DJ69" s="210">
        <f t="shared" ca="1" si="85"/>
        <v>4199</v>
      </c>
      <c r="DK69" s="210">
        <f t="shared" ca="1" si="86"/>
        <v>21574</v>
      </c>
      <c r="DL69" s="210">
        <f t="shared" ca="1" si="87"/>
        <v>40345</v>
      </c>
      <c r="DM69" s="461">
        <f t="shared" ca="1" si="88"/>
        <v>61919</v>
      </c>
      <c r="DN69" s="463">
        <f t="shared" ca="1" si="89"/>
        <v>62055</v>
      </c>
      <c r="DO69" s="465">
        <f t="shared" ca="1" si="90"/>
        <v>136</v>
      </c>
      <c r="DP69" s="216">
        <f t="shared" ca="1" si="98"/>
        <v>2.1964179008058917E-3</v>
      </c>
      <c r="DR69" s="463"/>
      <c r="DS69" s="37"/>
    </row>
    <row r="70" spans="1:123">
      <c r="A70" s="87">
        <f t="shared" si="193"/>
        <v>2034</v>
      </c>
      <c r="B70" s="500">
        <f t="shared" ref="B70:M70" si="246">B190+B230+B270+B310+B350+B390+B430+B470+B510+B550+B590+B630+B670+B710</f>
        <v>71808</v>
      </c>
      <c r="C70" s="500">
        <f t="shared" si="246"/>
        <v>48765</v>
      </c>
      <c r="D70" s="500">
        <f t="shared" si="246"/>
        <v>83371</v>
      </c>
      <c r="E70" s="500">
        <f t="shared" si="246"/>
        <v>90071</v>
      </c>
      <c r="F70" s="500">
        <f t="shared" si="246"/>
        <v>95366</v>
      </c>
      <c r="G70" s="500">
        <f t="shared" si="246"/>
        <v>93394</v>
      </c>
      <c r="H70" s="500">
        <f t="shared" si="246"/>
        <v>100364</v>
      </c>
      <c r="I70" s="500">
        <f t="shared" si="246"/>
        <v>88587</v>
      </c>
      <c r="J70" s="500">
        <f t="shared" si="246"/>
        <v>81976</v>
      </c>
      <c r="K70" s="500">
        <f t="shared" si="246"/>
        <v>77135</v>
      </c>
      <c r="L70" s="500">
        <f t="shared" si="246"/>
        <v>48289</v>
      </c>
      <c r="M70" s="500">
        <f t="shared" si="246"/>
        <v>69413</v>
      </c>
      <c r="N70" s="89">
        <f t="shared" si="184"/>
        <v>948539</v>
      </c>
      <c r="O70" s="90"/>
      <c r="P70" s="91">
        <f t="shared" si="185"/>
        <v>2034</v>
      </c>
      <c r="Q70" s="22">
        <f t="shared" ref="Q70:AB70" si="247">Q190+Q230+Q270+Q310+Q350+Q390+Q430+Q470+Q510+Q550+Q590+Q630+Q670+Q710</f>
        <v>69362</v>
      </c>
      <c r="R70" s="22">
        <f t="shared" si="247"/>
        <v>71756</v>
      </c>
      <c r="S70" s="22">
        <f t="shared" si="247"/>
        <v>48729</v>
      </c>
      <c r="T70" s="22">
        <f t="shared" si="247"/>
        <v>83310</v>
      </c>
      <c r="U70" s="22">
        <f t="shared" si="247"/>
        <v>90006</v>
      </c>
      <c r="V70" s="22">
        <f t="shared" si="247"/>
        <v>95297</v>
      </c>
      <c r="W70" s="22">
        <f t="shared" si="247"/>
        <v>93325</v>
      </c>
      <c r="X70" s="22">
        <f t="shared" si="247"/>
        <v>100291</v>
      </c>
      <c r="Y70" s="22">
        <f t="shared" si="247"/>
        <v>88523</v>
      </c>
      <c r="Z70" s="22">
        <f t="shared" si="247"/>
        <v>81915</v>
      </c>
      <c r="AA70" s="22">
        <f t="shared" si="247"/>
        <v>77079</v>
      </c>
      <c r="AB70" s="22">
        <f t="shared" si="247"/>
        <v>48254</v>
      </c>
      <c r="AC70" s="89">
        <f t="shared" si="187"/>
        <v>947847</v>
      </c>
      <c r="AD70" s="13"/>
      <c r="AI70" s="79" t="str">
        <f t="shared" si="121"/>
        <v>U</v>
      </c>
      <c r="AJ70" s="1">
        <f t="shared" si="241"/>
        <v>2017</v>
      </c>
      <c r="AK70" s="105">
        <v>5</v>
      </c>
      <c r="AL70" s="106">
        <f t="shared" ca="1" si="236"/>
        <v>0</v>
      </c>
      <c r="AM70" s="106">
        <f t="shared" ca="1" si="236"/>
        <v>0</v>
      </c>
      <c r="AN70" s="106">
        <f t="shared" ca="1" si="236"/>
        <v>8</v>
      </c>
      <c r="AO70" s="106">
        <f t="shared" ca="1" si="236"/>
        <v>0</v>
      </c>
      <c r="AP70" s="106">
        <f t="shared" ca="1" si="236"/>
        <v>0</v>
      </c>
      <c r="AQ70" s="106">
        <f t="shared" ca="1" si="236"/>
        <v>0</v>
      </c>
      <c r="AR70" s="106">
        <f t="shared" ca="1" si="236"/>
        <v>3839</v>
      </c>
      <c r="AS70" s="106">
        <f t="shared" ca="1" si="236"/>
        <v>0</v>
      </c>
      <c r="AT70" s="106">
        <f t="shared" ca="1" si="236"/>
        <v>0</v>
      </c>
      <c r="AU70" s="106">
        <f t="shared" ca="1" si="236"/>
        <v>832</v>
      </c>
      <c r="AV70" s="106">
        <f t="shared" ca="1" si="237"/>
        <v>35666</v>
      </c>
      <c r="AW70" s="106">
        <f t="shared" ca="1" si="237"/>
        <v>0</v>
      </c>
      <c r="AX70" s="575">
        <f t="shared" ca="1" si="237"/>
        <v>0</v>
      </c>
      <c r="AY70" s="2">
        <f t="shared" ca="1" si="237"/>
        <v>0</v>
      </c>
      <c r="AZ70" s="545">
        <f t="shared" ca="1" si="237"/>
        <v>502</v>
      </c>
      <c r="BA70" s="106">
        <f t="shared" ca="1" si="237"/>
        <v>1871</v>
      </c>
      <c r="BB70" s="106">
        <f t="shared" ca="1" si="237"/>
        <v>2040</v>
      </c>
      <c r="BC70" s="106">
        <f t="shared" ca="1" si="237"/>
        <v>0</v>
      </c>
      <c r="BD70" s="106">
        <f t="shared" ca="1" si="237"/>
        <v>1721</v>
      </c>
      <c r="BE70" s="106">
        <f t="shared" ca="1" si="237"/>
        <v>0</v>
      </c>
      <c r="BF70" s="106">
        <f t="shared" ca="1" si="238"/>
        <v>14400</v>
      </c>
      <c r="BG70" s="106">
        <f t="shared" ca="1" si="238"/>
        <v>0</v>
      </c>
      <c r="BH70" s="106">
        <f t="shared" ca="1" si="238"/>
        <v>0</v>
      </c>
      <c r="BI70" s="106">
        <f t="shared" ca="1" si="238"/>
        <v>0</v>
      </c>
      <c r="BJ70" s="106">
        <f t="shared" ca="1" si="238"/>
        <v>1104</v>
      </c>
      <c r="BK70" s="106">
        <f t="shared" ca="1" si="238"/>
        <v>0</v>
      </c>
      <c r="BL70" s="106">
        <f t="shared" ca="1" si="238"/>
        <v>0</v>
      </c>
      <c r="BM70" s="190">
        <f t="shared" ca="1" si="238"/>
        <v>0</v>
      </c>
      <c r="BN70" s="190">
        <f t="shared" ca="1" si="238"/>
        <v>0</v>
      </c>
      <c r="BO70" s="190">
        <f t="shared" ca="1" si="238"/>
        <v>0</v>
      </c>
      <c r="BP70" s="190">
        <f t="shared" ca="1" si="238"/>
        <v>0</v>
      </c>
      <c r="BQ70" s="190">
        <f t="shared" ca="1" si="238"/>
        <v>4263</v>
      </c>
      <c r="BR70" s="190">
        <f t="shared" ca="1" si="238"/>
        <v>21638</v>
      </c>
      <c r="BS70" s="190">
        <f t="shared" ca="1" si="238"/>
        <v>40345</v>
      </c>
      <c r="BT70" s="190">
        <f t="shared" ca="1" si="238"/>
        <v>61983</v>
      </c>
      <c r="BU70" s="190">
        <f t="shared" ref="BU70:BU133" ca="1" si="248">ROUND(INDIRECT(CONCATENATE($BV70,BU$2+($AJ70-2010))),0)</f>
        <v>70450</v>
      </c>
      <c r="BV70" s="163" t="str">
        <f t="shared" si="123"/>
        <v>F</v>
      </c>
      <c r="BW70" s="65">
        <f t="shared" ref="BW70:BW133" ca="1" si="249">SUM(AL70:BP70)</f>
        <v>61983</v>
      </c>
      <c r="BX70" s="634">
        <f t="shared" ca="1" si="67"/>
        <v>0</v>
      </c>
      <c r="BY70" s="2"/>
      <c r="BZ70" s="13"/>
      <c r="CA70" s="130"/>
      <c r="CB70" s="79" t="str">
        <f t="shared" si="124"/>
        <v>F</v>
      </c>
      <c r="CC70" s="215">
        <f t="shared" si="125"/>
        <v>2017</v>
      </c>
      <c r="CD70" s="141">
        <f t="shared" si="126"/>
        <v>5</v>
      </c>
      <c r="CE70" s="280">
        <f t="shared" ca="1" si="70"/>
        <v>0</v>
      </c>
      <c r="CF70" s="280">
        <f t="shared" ca="1" si="71"/>
        <v>0</v>
      </c>
      <c r="CG70" s="280">
        <f t="shared" ca="1" si="72"/>
        <v>8</v>
      </c>
      <c r="CH70" s="280">
        <f t="shared" ca="1" si="71"/>
        <v>0</v>
      </c>
      <c r="CI70" s="280">
        <f t="shared" ca="1" si="73"/>
        <v>0</v>
      </c>
      <c r="CJ70" s="280">
        <f t="shared" ca="1" si="74"/>
        <v>0</v>
      </c>
      <c r="CK70" s="280">
        <f t="shared" ca="1" si="74"/>
        <v>5290</v>
      </c>
      <c r="CL70" s="280">
        <f t="shared" ca="1" si="75"/>
        <v>0</v>
      </c>
      <c r="CM70" s="280">
        <f t="shared" ca="1" si="76"/>
        <v>0</v>
      </c>
      <c r="CN70" s="280">
        <f t="shared" ca="1" si="77"/>
        <v>1719</v>
      </c>
      <c r="CO70" s="280">
        <f t="shared" ca="1" si="78"/>
        <v>37428</v>
      </c>
      <c r="CP70" s="280">
        <f t="shared" ca="1" si="79"/>
        <v>0</v>
      </c>
      <c r="CQ70" s="280">
        <f t="shared" ca="1" si="134"/>
        <v>0</v>
      </c>
      <c r="CR70" s="273">
        <f t="shared" ca="1" si="134"/>
        <v>0</v>
      </c>
      <c r="CS70" s="280">
        <f t="shared" ca="1" si="80"/>
        <v>1935</v>
      </c>
      <c r="CT70" s="280">
        <f t="shared" ca="1" si="49"/>
        <v>2577</v>
      </c>
      <c r="CU70" s="280">
        <f t="shared" ca="1" si="50"/>
        <v>2781</v>
      </c>
      <c r="CV70" s="280">
        <f t="shared" ca="1" si="51"/>
        <v>0</v>
      </c>
      <c r="CW70" s="280">
        <f t="shared" ca="1" si="81"/>
        <v>2128</v>
      </c>
      <c r="CX70" s="280">
        <f t="shared" ca="1" si="52"/>
        <v>0</v>
      </c>
      <c r="CY70" s="280">
        <f t="shared" ca="1" si="53"/>
        <v>15252</v>
      </c>
      <c r="CZ70" s="280">
        <f t="shared" ca="1" si="54"/>
        <v>0</v>
      </c>
      <c r="DA70" s="280">
        <f t="shared" ca="1" si="55"/>
        <v>0</v>
      </c>
      <c r="DB70" s="280">
        <f t="shared" ca="1" si="56"/>
        <v>0</v>
      </c>
      <c r="DC70" s="280">
        <f t="shared" ca="1" si="57"/>
        <v>1136</v>
      </c>
      <c r="DD70" s="280">
        <f t="shared" ca="1" si="58"/>
        <v>0</v>
      </c>
      <c r="DE70" s="280">
        <f t="shared" ca="1" si="59"/>
        <v>0</v>
      </c>
      <c r="DF70" s="280">
        <f t="shared" ca="1" si="60"/>
        <v>0</v>
      </c>
      <c r="DG70" s="280">
        <f t="shared" ca="1" si="82"/>
        <v>0</v>
      </c>
      <c r="DH70" s="280">
        <f t="shared" ca="1" si="83"/>
        <v>0</v>
      </c>
      <c r="DI70" s="280">
        <f t="shared" ca="1" si="84"/>
        <v>0</v>
      </c>
      <c r="DJ70" s="210">
        <f t="shared" ca="1" si="85"/>
        <v>6844</v>
      </c>
      <c r="DK70" s="210">
        <f t="shared" ca="1" si="86"/>
        <v>25809</v>
      </c>
      <c r="DL70" s="210">
        <f t="shared" ca="1" si="87"/>
        <v>44445</v>
      </c>
      <c r="DM70" s="461">
        <f t="shared" ca="1" si="88"/>
        <v>70254</v>
      </c>
      <c r="DN70" s="463">
        <f t="shared" ca="1" si="89"/>
        <v>70450</v>
      </c>
      <c r="DO70" s="465">
        <f t="shared" ca="1" si="90"/>
        <v>196</v>
      </c>
      <c r="DP70" s="216">
        <f t="shared" ca="1" si="98"/>
        <v>2.7898767329974095E-3</v>
      </c>
      <c r="DR70" s="463"/>
      <c r="DS70" s="37"/>
    </row>
    <row r="71" spans="1:123">
      <c r="A71" s="87">
        <f t="shared" si="193"/>
        <v>2035</v>
      </c>
      <c r="B71" s="500">
        <f t="shared" ref="B71:M71" si="250">B191+B231+B271+B311+B351+B391+B431+B471+B511+B551+B591+B631+B671+B711</f>
        <v>71808</v>
      </c>
      <c r="C71" s="500">
        <f t="shared" si="250"/>
        <v>48765</v>
      </c>
      <c r="D71" s="500">
        <f t="shared" si="250"/>
        <v>83371</v>
      </c>
      <c r="E71" s="500">
        <f t="shared" si="250"/>
        <v>90071</v>
      </c>
      <c r="F71" s="500">
        <f t="shared" si="250"/>
        <v>95366</v>
      </c>
      <c r="G71" s="500">
        <f t="shared" si="250"/>
        <v>93394</v>
      </c>
      <c r="H71" s="500">
        <f t="shared" si="250"/>
        <v>100364</v>
      </c>
      <c r="I71" s="500">
        <f t="shared" si="250"/>
        <v>88587</v>
      </c>
      <c r="J71" s="500">
        <f t="shared" si="250"/>
        <v>81976</v>
      </c>
      <c r="K71" s="500">
        <f t="shared" si="250"/>
        <v>77135</v>
      </c>
      <c r="L71" s="500">
        <f t="shared" si="250"/>
        <v>48289</v>
      </c>
      <c r="M71" s="500">
        <f t="shared" si="250"/>
        <v>69413</v>
      </c>
      <c r="N71" s="89">
        <f t="shared" si="184"/>
        <v>948539</v>
      </c>
      <c r="O71" s="124"/>
      <c r="P71" s="91">
        <f t="shared" si="185"/>
        <v>2035</v>
      </c>
      <c r="Q71" s="22">
        <f t="shared" ref="Q71:AB71" si="251">Q191+Q231+Q271+Q311+Q351+Q391+Q431+Q471+Q511+Q551+Q591+Q631+Q671+Q711</f>
        <v>69362</v>
      </c>
      <c r="R71" s="22">
        <f t="shared" si="251"/>
        <v>71756</v>
      </c>
      <c r="S71" s="22">
        <f t="shared" si="251"/>
        <v>48729</v>
      </c>
      <c r="T71" s="22">
        <f t="shared" si="251"/>
        <v>83310</v>
      </c>
      <c r="U71" s="22">
        <f t="shared" si="251"/>
        <v>90006</v>
      </c>
      <c r="V71" s="22">
        <f t="shared" si="251"/>
        <v>95297</v>
      </c>
      <c r="W71" s="22">
        <f t="shared" si="251"/>
        <v>93325</v>
      </c>
      <c r="X71" s="22">
        <f t="shared" si="251"/>
        <v>100291</v>
      </c>
      <c r="Y71" s="22">
        <f t="shared" si="251"/>
        <v>88523</v>
      </c>
      <c r="Z71" s="22">
        <f t="shared" si="251"/>
        <v>81915</v>
      </c>
      <c r="AA71" s="22">
        <f t="shared" si="251"/>
        <v>77079</v>
      </c>
      <c r="AB71" s="22">
        <f t="shared" si="251"/>
        <v>48254</v>
      </c>
      <c r="AC71" s="89">
        <f t="shared" si="187"/>
        <v>947847</v>
      </c>
      <c r="AD71" s="13"/>
      <c r="AI71" s="79" t="str">
        <f t="shared" si="121"/>
        <v>V</v>
      </c>
      <c r="AJ71" s="1">
        <f t="shared" si="241"/>
        <v>2017</v>
      </c>
      <c r="AK71" s="105">
        <v>6</v>
      </c>
      <c r="AL71" s="106">
        <f t="shared" ca="1" si="236"/>
        <v>0</v>
      </c>
      <c r="AM71" s="106">
        <f t="shared" ca="1" si="236"/>
        <v>0</v>
      </c>
      <c r="AN71" s="106">
        <f t="shared" ca="1" si="236"/>
        <v>8</v>
      </c>
      <c r="AO71" s="106">
        <f t="shared" ca="1" si="236"/>
        <v>0</v>
      </c>
      <c r="AP71" s="106">
        <f t="shared" ca="1" si="236"/>
        <v>0</v>
      </c>
      <c r="AQ71" s="106">
        <f t="shared" ca="1" si="236"/>
        <v>0</v>
      </c>
      <c r="AR71" s="106">
        <f t="shared" ca="1" si="236"/>
        <v>5290</v>
      </c>
      <c r="AS71" s="106">
        <f t="shared" ca="1" si="236"/>
        <v>0</v>
      </c>
      <c r="AT71" s="106">
        <f t="shared" ca="1" si="236"/>
        <v>0</v>
      </c>
      <c r="AU71" s="106">
        <f t="shared" ca="1" si="236"/>
        <v>1719</v>
      </c>
      <c r="AV71" s="106">
        <f t="shared" ca="1" si="237"/>
        <v>37428</v>
      </c>
      <c r="AW71" s="106">
        <f t="shared" ca="1" si="237"/>
        <v>0</v>
      </c>
      <c r="AX71" s="575">
        <f t="shared" ca="1" si="237"/>
        <v>0</v>
      </c>
      <c r="AY71" s="2">
        <f t="shared" ca="1" si="237"/>
        <v>0</v>
      </c>
      <c r="AZ71" s="545">
        <f t="shared" ca="1" si="237"/>
        <v>671</v>
      </c>
      <c r="BA71" s="106">
        <f t="shared" ca="1" si="237"/>
        <v>2577</v>
      </c>
      <c r="BB71" s="106">
        <f t="shared" ca="1" si="237"/>
        <v>2781</v>
      </c>
      <c r="BC71" s="106">
        <f t="shared" ca="1" si="237"/>
        <v>0</v>
      </c>
      <c r="BD71" s="106">
        <f t="shared" ca="1" si="237"/>
        <v>1488</v>
      </c>
      <c r="BE71" s="106">
        <f t="shared" ca="1" si="237"/>
        <v>0</v>
      </c>
      <c r="BF71" s="106">
        <f t="shared" ca="1" si="238"/>
        <v>15252</v>
      </c>
      <c r="BG71" s="106">
        <f t="shared" ca="1" si="238"/>
        <v>0</v>
      </c>
      <c r="BH71" s="106">
        <f t="shared" ca="1" si="238"/>
        <v>0</v>
      </c>
      <c r="BI71" s="106">
        <f t="shared" ca="1" si="238"/>
        <v>0</v>
      </c>
      <c r="BJ71" s="106">
        <f t="shared" ca="1" si="238"/>
        <v>1136</v>
      </c>
      <c r="BK71" s="106">
        <f t="shared" ca="1" si="238"/>
        <v>0</v>
      </c>
      <c r="BL71" s="106">
        <f t="shared" ca="1" si="238"/>
        <v>0</v>
      </c>
      <c r="BM71" s="190">
        <f t="shared" ca="1" si="238"/>
        <v>0</v>
      </c>
      <c r="BN71" s="190">
        <f t="shared" ca="1" si="238"/>
        <v>0</v>
      </c>
      <c r="BO71" s="190">
        <f t="shared" ca="1" si="238"/>
        <v>0</v>
      </c>
      <c r="BP71" s="190">
        <f t="shared" ca="1" si="238"/>
        <v>0</v>
      </c>
      <c r="BQ71" s="190">
        <f t="shared" ca="1" si="238"/>
        <v>4940</v>
      </c>
      <c r="BR71" s="190">
        <f t="shared" ca="1" si="238"/>
        <v>23905</v>
      </c>
      <c r="BS71" s="190">
        <f t="shared" ca="1" si="238"/>
        <v>44445</v>
      </c>
      <c r="BT71" s="190">
        <f t="shared" ca="1" si="238"/>
        <v>68350</v>
      </c>
      <c r="BU71" s="190">
        <f t="shared" ca="1" si="248"/>
        <v>78530</v>
      </c>
      <c r="BV71" s="163" t="str">
        <f t="shared" si="123"/>
        <v>G</v>
      </c>
      <c r="BW71" s="65">
        <f t="shared" ca="1" si="249"/>
        <v>68350</v>
      </c>
      <c r="BX71" s="634">
        <f t="shared" ref="BX71:BX134" ca="1" si="252">BT71-BW71</f>
        <v>0</v>
      </c>
      <c r="BY71" s="2"/>
      <c r="BZ71" s="13"/>
      <c r="CA71" s="130"/>
      <c r="CB71" s="79" t="str">
        <f t="shared" si="124"/>
        <v>G</v>
      </c>
      <c r="CC71" s="215">
        <f t="shared" si="125"/>
        <v>2017</v>
      </c>
      <c r="CD71" s="141">
        <f t="shared" si="126"/>
        <v>6</v>
      </c>
      <c r="CE71" s="280">
        <f t="shared" ref="CE71:CE134" ca="1" si="253">AL73</f>
        <v>0</v>
      </c>
      <c r="CF71" s="280">
        <f t="shared" ref="CF71:CH134" ca="1" si="254">AM72</f>
        <v>0</v>
      </c>
      <c r="CG71" s="280">
        <f t="shared" ref="CG71:CG134" ca="1" si="255">AN73</f>
        <v>8</v>
      </c>
      <c r="CH71" s="280">
        <f t="shared" ca="1" si="254"/>
        <v>0</v>
      </c>
      <c r="CI71" s="280">
        <f t="shared" ref="CI71:CI134" ca="1" si="256">AP72</f>
        <v>0</v>
      </c>
      <c r="CJ71" s="280">
        <f t="shared" ref="CJ71:CK134" ca="1" si="257">AQ72</f>
        <v>0</v>
      </c>
      <c r="CK71" s="280">
        <f t="shared" ca="1" si="257"/>
        <v>6118</v>
      </c>
      <c r="CL71" s="280">
        <f t="shared" ref="CL71:CL134" ca="1" si="258">AS72</f>
        <v>0</v>
      </c>
      <c r="CM71" s="280">
        <f t="shared" ref="CM71:CM134" ca="1" si="259">AT72</f>
        <v>6192</v>
      </c>
      <c r="CN71" s="280">
        <f t="shared" ref="CN71:CN134" ca="1" si="260">AU72</f>
        <v>2245</v>
      </c>
      <c r="CO71" s="280">
        <f t="shared" ref="CO71:CO134" ca="1" si="261">AV72</f>
        <v>36429</v>
      </c>
      <c r="CP71" s="280">
        <f t="shared" ref="CP71:CP134" ca="1" si="262">AW73</f>
        <v>0</v>
      </c>
      <c r="CQ71" s="280">
        <f t="shared" ca="1" si="134"/>
        <v>0</v>
      </c>
      <c r="CR71" s="273">
        <f t="shared" ca="1" si="134"/>
        <v>0</v>
      </c>
      <c r="CS71" s="280">
        <f t="shared" ref="CS71:CS134" ca="1" si="263">AZ73</f>
        <v>2247</v>
      </c>
      <c r="CT71" s="280">
        <f t="shared" ref="CT71:CT134" ca="1" si="264">BA72</f>
        <v>3741</v>
      </c>
      <c r="CU71" s="280">
        <f t="shared" ref="CU71:CU134" ca="1" si="265">BB72</f>
        <v>2907</v>
      </c>
      <c r="CV71" s="280">
        <f t="shared" ref="CV71:CV134" ca="1" si="266">BC72</f>
        <v>0</v>
      </c>
      <c r="CW71" s="280">
        <f t="shared" ref="CW71:CW134" ca="1" si="267">BD73</f>
        <v>2204</v>
      </c>
      <c r="CX71" s="280">
        <f t="shared" ref="CX71:CX134" ca="1" si="268">BE72</f>
        <v>0</v>
      </c>
      <c r="CY71" s="280">
        <f t="shared" ref="CY71:CY134" ca="1" si="269">BF72</f>
        <v>15120</v>
      </c>
      <c r="CZ71" s="280">
        <f t="shared" ref="CZ71:CZ134" ca="1" si="270">BG72</f>
        <v>0</v>
      </c>
      <c r="DA71" s="280">
        <f t="shared" ref="DA71:DA134" ca="1" si="271">BH72</f>
        <v>0</v>
      </c>
      <c r="DB71" s="280">
        <f t="shared" ref="DB71:DB134" ca="1" si="272">BI72</f>
        <v>0</v>
      </c>
      <c r="DC71" s="280">
        <f t="shared" ref="DC71:DC134" ca="1" si="273">BJ72</f>
        <v>1105</v>
      </c>
      <c r="DD71" s="280">
        <f t="shared" ref="DD71:DD134" ca="1" si="274">BK72</f>
        <v>0</v>
      </c>
      <c r="DE71" s="280">
        <f t="shared" ref="DE71:DE134" ca="1" si="275">BL72</f>
        <v>0</v>
      </c>
      <c r="DF71" s="280">
        <f t="shared" ref="DF71:DF134" ca="1" si="276">BM72</f>
        <v>0</v>
      </c>
      <c r="DG71" s="280">
        <f t="shared" ref="DG71:DG134" ca="1" si="277">BN72</f>
        <v>0</v>
      </c>
      <c r="DH71" s="280">
        <f t="shared" ref="DH71:DH134" ca="1" si="278">BO72</f>
        <v>0</v>
      </c>
      <c r="DI71" s="280">
        <f t="shared" ref="DI71:DI134" ca="1" si="279">BP72</f>
        <v>0</v>
      </c>
      <c r="DJ71" s="210">
        <f t="shared" ref="DJ71:DJ134" ca="1" si="280">DD71+CW71+CU71+CS71</f>
        <v>7358</v>
      </c>
      <c r="DK71" s="210">
        <f t="shared" ref="DK71:DK134" ca="1" si="281">SUM(DJ71,CT71,CV71,CX71:DC71)</f>
        <v>27324</v>
      </c>
      <c r="DL71" s="210">
        <f t="shared" ref="DL71:DL134" ca="1" si="282">SUM(CE71:CR71)</f>
        <v>50992</v>
      </c>
      <c r="DM71" s="461">
        <f t="shared" ref="DM71:DM134" ca="1" si="283">DK71+DL71</f>
        <v>78316</v>
      </c>
      <c r="DN71" s="463">
        <f t="shared" ref="DN71:DN134" ca="1" si="284">ROUND(INDIRECT(CONCATENATE($CB71,DN$2+($CC71-2010))),0)</f>
        <v>78530</v>
      </c>
      <c r="DO71" s="465">
        <f t="shared" ref="DO71:DO134" ca="1" si="285">DN71-DM71</f>
        <v>214</v>
      </c>
      <c r="DP71" s="216">
        <f t="shared" ca="1" si="98"/>
        <v>2.732519536237806E-3</v>
      </c>
      <c r="DR71" s="463"/>
      <c r="DS71" s="37"/>
    </row>
    <row r="72" spans="1:123">
      <c r="A72" s="87">
        <f t="shared" si="193"/>
        <v>2036</v>
      </c>
      <c r="B72" s="500">
        <f t="shared" ref="B72:M72" si="286">B192+B232+B272+B312+B352+B392+B432+B472+B512+B552+B592+B632+B672+B712</f>
        <v>71808</v>
      </c>
      <c r="C72" s="500">
        <f t="shared" si="286"/>
        <v>49596</v>
      </c>
      <c r="D72" s="500">
        <f t="shared" si="286"/>
        <v>83371</v>
      </c>
      <c r="E72" s="500">
        <f t="shared" si="286"/>
        <v>90071</v>
      </c>
      <c r="F72" s="500">
        <f t="shared" si="286"/>
        <v>95366</v>
      </c>
      <c r="G72" s="500">
        <f t="shared" si="286"/>
        <v>93394</v>
      </c>
      <c r="H72" s="500">
        <f t="shared" si="286"/>
        <v>100364</v>
      </c>
      <c r="I72" s="500">
        <f t="shared" si="286"/>
        <v>88587</v>
      </c>
      <c r="J72" s="500">
        <f t="shared" si="286"/>
        <v>81976</v>
      </c>
      <c r="K72" s="500">
        <f t="shared" si="286"/>
        <v>77135</v>
      </c>
      <c r="L72" s="500">
        <f t="shared" si="286"/>
        <v>48289</v>
      </c>
      <c r="M72" s="500">
        <f t="shared" si="286"/>
        <v>69413</v>
      </c>
      <c r="N72" s="89">
        <f t="shared" si="184"/>
        <v>949370</v>
      </c>
      <c r="O72" s="131"/>
      <c r="P72" s="91">
        <f t="shared" si="185"/>
        <v>2036</v>
      </c>
      <c r="Q72" s="22">
        <f t="shared" ref="Q72:AB72" si="287">Q192+Q232+Q272+Q312+Q352+Q392+Q432+Q472+Q512+Q552+Q592+Q632+Q672+Q712</f>
        <v>69362</v>
      </c>
      <c r="R72" s="22">
        <f t="shared" si="287"/>
        <v>71756</v>
      </c>
      <c r="S72" s="22">
        <f t="shared" si="287"/>
        <v>49559</v>
      </c>
      <c r="T72" s="22">
        <f t="shared" si="287"/>
        <v>83310</v>
      </c>
      <c r="U72" s="22">
        <f t="shared" si="287"/>
        <v>90006</v>
      </c>
      <c r="V72" s="22">
        <f t="shared" si="287"/>
        <v>95297</v>
      </c>
      <c r="W72" s="22">
        <f t="shared" si="287"/>
        <v>93325</v>
      </c>
      <c r="X72" s="22">
        <f t="shared" si="287"/>
        <v>100291</v>
      </c>
      <c r="Y72" s="22">
        <f t="shared" si="287"/>
        <v>88523</v>
      </c>
      <c r="Z72" s="22">
        <f t="shared" si="287"/>
        <v>81915</v>
      </c>
      <c r="AA72" s="22">
        <f t="shared" si="287"/>
        <v>77079</v>
      </c>
      <c r="AB72" s="22">
        <f t="shared" si="287"/>
        <v>48254</v>
      </c>
      <c r="AC72" s="89">
        <f t="shared" si="187"/>
        <v>948677</v>
      </c>
      <c r="AI72" s="79" t="str">
        <f t="shared" si="121"/>
        <v>W</v>
      </c>
      <c r="AJ72" s="1">
        <f t="shared" si="241"/>
        <v>2017</v>
      </c>
      <c r="AK72" s="105">
        <v>7</v>
      </c>
      <c r="AL72" s="106">
        <f t="shared" ca="1" si="236"/>
        <v>0</v>
      </c>
      <c r="AM72" s="106">
        <f t="shared" ca="1" si="236"/>
        <v>0</v>
      </c>
      <c r="AN72" s="106">
        <f t="shared" ca="1" si="236"/>
        <v>8</v>
      </c>
      <c r="AO72" s="106">
        <f t="shared" ca="1" si="236"/>
        <v>0</v>
      </c>
      <c r="AP72" s="106">
        <f t="shared" ca="1" si="236"/>
        <v>0</v>
      </c>
      <c r="AQ72" s="106">
        <f t="shared" ca="1" si="236"/>
        <v>0</v>
      </c>
      <c r="AR72" s="106">
        <f t="shared" ca="1" si="236"/>
        <v>6118</v>
      </c>
      <c r="AS72" s="106">
        <f t="shared" ca="1" si="236"/>
        <v>0</v>
      </c>
      <c r="AT72" s="106">
        <f t="shared" ca="1" si="236"/>
        <v>6192</v>
      </c>
      <c r="AU72" s="106">
        <f t="shared" ca="1" si="236"/>
        <v>2245</v>
      </c>
      <c r="AV72" s="106">
        <f t="shared" ca="1" si="237"/>
        <v>36429</v>
      </c>
      <c r="AW72" s="106">
        <f t="shared" ca="1" si="237"/>
        <v>0</v>
      </c>
      <c r="AX72" s="575">
        <f t="shared" ca="1" si="237"/>
        <v>0</v>
      </c>
      <c r="AY72" s="2">
        <f t="shared" ca="1" si="237"/>
        <v>0</v>
      </c>
      <c r="AZ72" s="545">
        <f t="shared" ca="1" si="237"/>
        <v>1935</v>
      </c>
      <c r="BA72" s="106">
        <f t="shared" ca="1" si="237"/>
        <v>3741</v>
      </c>
      <c r="BB72" s="106">
        <f t="shared" ca="1" si="237"/>
        <v>2907</v>
      </c>
      <c r="BC72" s="106">
        <f t="shared" ca="1" si="237"/>
        <v>0</v>
      </c>
      <c r="BD72" s="106">
        <f t="shared" ca="1" si="237"/>
        <v>2128</v>
      </c>
      <c r="BE72" s="106">
        <f t="shared" ca="1" si="237"/>
        <v>0</v>
      </c>
      <c r="BF72" s="106">
        <f t="shared" ca="1" si="238"/>
        <v>15120</v>
      </c>
      <c r="BG72" s="106">
        <f t="shared" ca="1" si="238"/>
        <v>0</v>
      </c>
      <c r="BH72" s="106">
        <f t="shared" ca="1" si="238"/>
        <v>0</v>
      </c>
      <c r="BI72" s="106">
        <f t="shared" ca="1" si="238"/>
        <v>0</v>
      </c>
      <c r="BJ72" s="106">
        <f t="shared" ca="1" si="238"/>
        <v>1105</v>
      </c>
      <c r="BK72" s="106">
        <f t="shared" ca="1" si="238"/>
        <v>0</v>
      </c>
      <c r="BL72" s="106">
        <f t="shared" ca="1" si="238"/>
        <v>0</v>
      </c>
      <c r="BM72" s="190">
        <f t="shared" ca="1" si="238"/>
        <v>0</v>
      </c>
      <c r="BN72" s="190">
        <f t="shared" ca="1" si="238"/>
        <v>0</v>
      </c>
      <c r="BO72" s="190">
        <f t="shared" ca="1" si="238"/>
        <v>0</v>
      </c>
      <c r="BP72" s="190">
        <f t="shared" ca="1" si="238"/>
        <v>0</v>
      </c>
      <c r="BQ72" s="190">
        <f t="shared" ca="1" si="238"/>
        <v>6970</v>
      </c>
      <c r="BR72" s="190">
        <f t="shared" ca="1" si="238"/>
        <v>26936</v>
      </c>
      <c r="BS72" s="190">
        <f t="shared" ca="1" si="238"/>
        <v>50992</v>
      </c>
      <c r="BT72" s="190">
        <f t="shared" ca="1" si="238"/>
        <v>77928</v>
      </c>
      <c r="BU72" s="190">
        <f t="shared" ca="1" si="248"/>
        <v>83960</v>
      </c>
      <c r="BV72" s="163" t="str">
        <f t="shared" si="123"/>
        <v>H</v>
      </c>
      <c r="BW72" s="65">
        <f t="shared" ca="1" si="249"/>
        <v>77928</v>
      </c>
      <c r="BX72" s="634">
        <f t="shared" ca="1" si="252"/>
        <v>0</v>
      </c>
      <c r="BY72" s="2"/>
      <c r="BZ72" s="13"/>
      <c r="CA72" s="130"/>
      <c r="CB72" s="79" t="str">
        <f t="shared" si="124"/>
        <v>H</v>
      </c>
      <c r="CC72" s="215">
        <f t="shared" si="125"/>
        <v>2017</v>
      </c>
      <c r="CD72" s="141">
        <f t="shared" si="126"/>
        <v>7</v>
      </c>
      <c r="CE72" s="280">
        <f t="shared" ca="1" si="253"/>
        <v>0</v>
      </c>
      <c r="CF72" s="280">
        <f t="shared" ca="1" si="254"/>
        <v>0</v>
      </c>
      <c r="CG72" s="280">
        <f t="shared" ca="1" si="255"/>
        <v>8</v>
      </c>
      <c r="CH72" s="280">
        <f t="shared" ca="1" si="254"/>
        <v>0</v>
      </c>
      <c r="CI72" s="280">
        <f t="shared" ca="1" si="256"/>
        <v>0</v>
      </c>
      <c r="CJ72" s="280">
        <f t="shared" ca="1" si="257"/>
        <v>0</v>
      </c>
      <c r="CK72" s="280">
        <f t="shared" ca="1" si="257"/>
        <v>7273</v>
      </c>
      <c r="CL72" s="280">
        <f t="shared" ca="1" si="258"/>
        <v>0</v>
      </c>
      <c r="CM72" s="280">
        <f t="shared" ca="1" si="259"/>
        <v>6398</v>
      </c>
      <c r="CN72" s="280">
        <f t="shared" ca="1" si="260"/>
        <v>1805</v>
      </c>
      <c r="CO72" s="280">
        <f t="shared" ca="1" si="261"/>
        <v>39391</v>
      </c>
      <c r="CP72" s="280">
        <f t="shared" ca="1" si="262"/>
        <v>0</v>
      </c>
      <c r="CQ72" s="280">
        <f t="shared" ca="1" si="134"/>
        <v>0</v>
      </c>
      <c r="CR72" s="273">
        <f t="shared" ca="1" si="134"/>
        <v>0</v>
      </c>
      <c r="CS72" s="280">
        <f t="shared" ca="1" si="263"/>
        <v>1935</v>
      </c>
      <c r="CT72" s="280">
        <f t="shared" ca="1" si="264"/>
        <v>4993</v>
      </c>
      <c r="CU72" s="280">
        <f t="shared" ca="1" si="265"/>
        <v>2961</v>
      </c>
      <c r="CV72" s="280">
        <f t="shared" ca="1" si="266"/>
        <v>0</v>
      </c>
      <c r="CW72" s="280">
        <f t="shared" ca="1" si="267"/>
        <v>2218</v>
      </c>
      <c r="CX72" s="280">
        <f t="shared" ca="1" si="268"/>
        <v>0</v>
      </c>
      <c r="CY72" s="280">
        <f t="shared" ca="1" si="269"/>
        <v>15624</v>
      </c>
      <c r="CZ72" s="280">
        <f t="shared" ca="1" si="270"/>
        <v>0</v>
      </c>
      <c r="DA72" s="280">
        <f t="shared" ca="1" si="271"/>
        <v>0</v>
      </c>
      <c r="DB72" s="280">
        <f t="shared" ca="1" si="272"/>
        <v>0</v>
      </c>
      <c r="DC72" s="280">
        <f t="shared" ca="1" si="273"/>
        <v>1141</v>
      </c>
      <c r="DD72" s="280">
        <f t="shared" ca="1" si="274"/>
        <v>0</v>
      </c>
      <c r="DE72" s="280">
        <f t="shared" ca="1" si="275"/>
        <v>0</v>
      </c>
      <c r="DF72" s="280">
        <f t="shared" ca="1" si="276"/>
        <v>0</v>
      </c>
      <c r="DG72" s="280">
        <f t="shared" ca="1" si="277"/>
        <v>0</v>
      </c>
      <c r="DH72" s="280">
        <f t="shared" ca="1" si="278"/>
        <v>0</v>
      </c>
      <c r="DI72" s="280">
        <f t="shared" ca="1" si="279"/>
        <v>0</v>
      </c>
      <c r="DJ72" s="210">
        <f t="shared" ca="1" si="280"/>
        <v>7114</v>
      </c>
      <c r="DK72" s="210">
        <f t="shared" ca="1" si="281"/>
        <v>28872</v>
      </c>
      <c r="DL72" s="210">
        <f t="shared" ca="1" si="282"/>
        <v>54875</v>
      </c>
      <c r="DM72" s="461">
        <f t="shared" ca="1" si="283"/>
        <v>83747</v>
      </c>
      <c r="DN72" s="463">
        <f t="shared" ca="1" si="284"/>
        <v>83960</v>
      </c>
      <c r="DO72" s="465">
        <f t="shared" ca="1" si="285"/>
        <v>213</v>
      </c>
      <c r="DP72" s="216">
        <f t="shared" ca="1" si="98"/>
        <v>2.5433746880485272E-3</v>
      </c>
      <c r="DR72" s="463"/>
      <c r="DS72" s="37"/>
    </row>
    <row r="73" spans="1:123">
      <c r="A73" s="87">
        <f t="shared" si="193"/>
        <v>2037</v>
      </c>
      <c r="B73" s="500">
        <f t="shared" ref="B73:M73" si="288">B193+B233+B273+B313+B353+B393+B433+B473+B513+B553+B593+B633+B673+B713</f>
        <v>71808</v>
      </c>
      <c r="C73" s="500">
        <f t="shared" si="288"/>
        <v>48765</v>
      </c>
      <c r="D73" s="500">
        <f t="shared" si="288"/>
        <v>83371</v>
      </c>
      <c r="E73" s="500">
        <f t="shared" si="288"/>
        <v>90071</v>
      </c>
      <c r="F73" s="500">
        <f t="shared" si="288"/>
        <v>95366</v>
      </c>
      <c r="G73" s="500">
        <f t="shared" si="288"/>
        <v>93394</v>
      </c>
      <c r="H73" s="500">
        <f t="shared" si="288"/>
        <v>100364</v>
      </c>
      <c r="I73" s="500">
        <f t="shared" si="288"/>
        <v>88587</v>
      </c>
      <c r="J73" s="500">
        <f t="shared" si="288"/>
        <v>81976</v>
      </c>
      <c r="K73" s="500">
        <f t="shared" si="288"/>
        <v>77135</v>
      </c>
      <c r="L73" s="500">
        <f t="shared" si="288"/>
        <v>48289</v>
      </c>
      <c r="M73" s="500">
        <f t="shared" si="288"/>
        <v>69413</v>
      </c>
      <c r="N73" s="89">
        <f t="shared" si="184"/>
        <v>948539</v>
      </c>
      <c r="P73" s="91">
        <f t="shared" si="185"/>
        <v>2037</v>
      </c>
      <c r="Q73" s="22">
        <f t="shared" ref="Q73:AB73" si="289">Q193+Q233+Q273+Q313+Q353+Q393+Q433+Q473+Q513+Q553+Q593+Q633+Q673+Q713</f>
        <v>69362</v>
      </c>
      <c r="R73" s="22">
        <f t="shared" si="289"/>
        <v>71756</v>
      </c>
      <c r="S73" s="22">
        <f t="shared" si="289"/>
        <v>48729</v>
      </c>
      <c r="T73" s="22">
        <f t="shared" si="289"/>
        <v>83310</v>
      </c>
      <c r="U73" s="22">
        <f t="shared" si="289"/>
        <v>90006</v>
      </c>
      <c r="V73" s="22">
        <f t="shared" si="289"/>
        <v>95297</v>
      </c>
      <c r="W73" s="22">
        <f t="shared" si="289"/>
        <v>93325</v>
      </c>
      <c r="X73" s="22">
        <f t="shared" si="289"/>
        <v>100291</v>
      </c>
      <c r="Y73" s="22">
        <f t="shared" si="289"/>
        <v>88523</v>
      </c>
      <c r="Z73" s="22">
        <f t="shared" si="289"/>
        <v>81915</v>
      </c>
      <c r="AA73" s="22">
        <f t="shared" si="289"/>
        <v>77079</v>
      </c>
      <c r="AB73" s="22">
        <f t="shared" si="289"/>
        <v>48254</v>
      </c>
      <c r="AC73" s="89">
        <f t="shared" si="187"/>
        <v>947847</v>
      </c>
      <c r="AI73" s="79" t="str">
        <f t="shared" si="121"/>
        <v>X</v>
      </c>
      <c r="AJ73" s="1">
        <f t="shared" si="241"/>
        <v>2017</v>
      </c>
      <c r="AK73" s="105">
        <v>8</v>
      </c>
      <c r="AL73" s="106">
        <f t="shared" ca="1" si="236"/>
        <v>0</v>
      </c>
      <c r="AM73" s="106">
        <f t="shared" ca="1" si="236"/>
        <v>0</v>
      </c>
      <c r="AN73" s="106">
        <f t="shared" ca="1" si="236"/>
        <v>8</v>
      </c>
      <c r="AO73" s="106">
        <f t="shared" ca="1" si="236"/>
        <v>0</v>
      </c>
      <c r="AP73" s="106">
        <f t="shared" ca="1" si="236"/>
        <v>0</v>
      </c>
      <c r="AQ73" s="106">
        <f t="shared" ca="1" si="236"/>
        <v>0</v>
      </c>
      <c r="AR73" s="106">
        <f t="shared" ca="1" si="236"/>
        <v>7273</v>
      </c>
      <c r="AS73" s="106">
        <f t="shared" ca="1" si="236"/>
        <v>0</v>
      </c>
      <c r="AT73" s="106">
        <f t="shared" ca="1" si="236"/>
        <v>6398</v>
      </c>
      <c r="AU73" s="106">
        <f t="shared" ca="1" si="236"/>
        <v>1805</v>
      </c>
      <c r="AV73" s="106">
        <f t="shared" ca="1" si="237"/>
        <v>39391</v>
      </c>
      <c r="AW73" s="106">
        <f t="shared" ca="1" si="237"/>
        <v>0</v>
      </c>
      <c r="AX73" s="575">
        <f t="shared" ca="1" si="237"/>
        <v>0</v>
      </c>
      <c r="AY73" s="2">
        <f t="shared" ca="1" si="237"/>
        <v>0</v>
      </c>
      <c r="AZ73" s="545">
        <f t="shared" ca="1" si="237"/>
        <v>2247</v>
      </c>
      <c r="BA73" s="106">
        <f t="shared" ca="1" si="237"/>
        <v>4993</v>
      </c>
      <c r="BB73" s="106">
        <f t="shared" ca="1" si="237"/>
        <v>2961</v>
      </c>
      <c r="BC73" s="106">
        <f t="shared" ca="1" si="237"/>
        <v>0</v>
      </c>
      <c r="BD73" s="106">
        <f t="shared" ca="1" si="237"/>
        <v>2204</v>
      </c>
      <c r="BE73" s="106">
        <f t="shared" ca="1" si="237"/>
        <v>0</v>
      </c>
      <c r="BF73" s="106">
        <f t="shared" ca="1" si="238"/>
        <v>15624</v>
      </c>
      <c r="BG73" s="106">
        <f t="shared" ca="1" si="238"/>
        <v>0</v>
      </c>
      <c r="BH73" s="106">
        <f t="shared" ca="1" si="238"/>
        <v>0</v>
      </c>
      <c r="BI73" s="106">
        <f t="shared" ca="1" si="238"/>
        <v>0</v>
      </c>
      <c r="BJ73" s="106">
        <f t="shared" ca="1" si="238"/>
        <v>1141</v>
      </c>
      <c r="BK73" s="106">
        <f t="shared" ca="1" si="238"/>
        <v>0</v>
      </c>
      <c r="BL73" s="106">
        <f t="shared" ca="1" si="238"/>
        <v>0</v>
      </c>
      <c r="BM73" s="190">
        <f t="shared" ca="1" si="238"/>
        <v>0</v>
      </c>
      <c r="BN73" s="190">
        <f t="shared" ca="1" si="238"/>
        <v>0</v>
      </c>
      <c r="BO73" s="190">
        <f t="shared" ca="1" si="238"/>
        <v>0</v>
      </c>
      <c r="BP73" s="190">
        <f t="shared" ca="1" si="238"/>
        <v>0</v>
      </c>
      <c r="BQ73" s="190">
        <f t="shared" ca="1" si="238"/>
        <v>7412</v>
      </c>
      <c r="BR73" s="190">
        <f t="shared" ca="1" si="238"/>
        <v>29170</v>
      </c>
      <c r="BS73" s="190">
        <f t="shared" ca="1" si="238"/>
        <v>54875</v>
      </c>
      <c r="BT73" s="190">
        <f t="shared" ca="1" si="238"/>
        <v>84045</v>
      </c>
      <c r="BU73" s="190">
        <f t="shared" ca="1" si="248"/>
        <v>80718</v>
      </c>
      <c r="BV73" s="163" t="str">
        <f t="shared" si="123"/>
        <v>I</v>
      </c>
      <c r="BW73" s="65">
        <f t="shared" ca="1" si="249"/>
        <v>84045</v>
      </c>
      <c r="BX73" s="634">
        <f t="shared" ca="1" si="252"/>
        <v>0</v>
      </c>
      <c r="BY73" s="2"/>
      <c r="BZ73" s="13"/>
      <c r="CA73" s="130"/>
      <c r="CB73" s="79" t="str">
        <f t="shared" si="124"/>
        <v>I</v>
      </c>
      <c r="CC73" s="215">
        <f t="shared" si="125"/>
        <v>2017</v>
      </c>
      <c r="CD73" s="141">
        <f t="shared" si="126"/>
        <v>8</v>
      </c>
      <c r="CE73" s="280">
        <f t="shared" ca="1" si="253"/>
        <v>0</v>
      </c>
      <c r="CF73" s="280">
        <f t="shared" ca="1" si="254"/>
        <v>0</v>
      </c>
      <c r="CG73" s="280">
        <f t="shared" ca="1" si="255"/>
        <v>8</v>
      </c>
      <c r="CH73" s="280">
        <f t="shared" ca="1" si="254"/>
        <v>0</v>
      </c>
      <c r="CI73" s="280">
        <f t="shared" ca="1" si="256"/>
        <v>0</v>
      </c>
      <c r="CJ73" s="280">
        <f t="shared" ca="1" si="257"/>
        <v>0</v>
      </c>
      <c r="CK73" s="280">
        <f t="shared" ca="1" si="257"/>
        <v>8017</v>
      </c>
      <c r="CL73" s="280">
        <f t="shared" ca="1" si="258"/>
        <v>0</v>
      </c>
      <c r="CM73" s="280">
        <f t="shared" ca="1" si="259"/>
        <v>6398</v>
      </c>
      <c r="CN73" s="280">
        <f t="shared" ca="1" si="260"/>
        <v>1719</v>
      </c>
      <c r="CO73" s="280">
        <f t="shared" ca="1" si="261"/>
        <v>34718</v>
      </c>
      <c r="CP73" s="280">
        <f t="shared" ca="1" si="262"/>
        <v>0</v>
      </c>
      <c r="CQ73" s="280">
        <f t="shared" ca="1" si="134"/>
        <v>0</v>
      </c>
      <c r="CR73" s="273">
        <f t="shared" ca="1" si="134"/>
        <v>0</v>
      </c>
      <c r="CS73" s="280">
        <f t="shared" ca="1" si="263"/>
        <v>1935</v>
      </c>
      <c r="CT73" s="280">
        <f t="shared" ca="1" si="264"/>
        <v>5316</v>
      </c>
      <c r="CU73" s="280">
        <f t="shared" ca="1" si="265"/>
        <v>3147</v>
      </c>
      <c r="CV73" s="280">
        <f t="shared" ca="1" si="266"/>
        <v>0</v>
      </c>
      <c r="CW73" s="280">
        <f t="shared" ca="1" si="267"/>
        <v>2484</v>
      </c>
      <c r="CX73" s="280">
        <f t="shared" ca="1" si="268"/>
        <v>0</v>
      </c>
      <c r="CY73" s="280">
        <f t="shared" ca="1" si="269"/>
        <v>15624</v>
      </c>
      <c r="CZ73" s="280">
        <f t="shared" ca="1" si="270"/>
        <v>0</v>
      </c>
      <c r="DA73" s="280">
        <f t="shared" ca="1" si="271"/>
        <v>0</v>
      </c>
      <c r="DB73" s="280">
        <f t="shared" ca="1" si="272"/>
        <v>0</v>
      </c>
      <c r="DC73" s="280">
        <f t="shared" ca="1" si="273"/>
        <v>1134</v>
      </c>
      <c r="DD73" s="280">
        <f t="shared" ca="1" si="274"/>
        <v>0</v>
      </c>
      <c r="DE73" s="280">
        <f t="shared" ca="1" si="275"/>
        <v>0</v>
      </c>
      <c r="DF73" s="280">
        <f t="shared" ca="1" si="276"/>
        <v>0</v>
      </c>
      <c r="DG73" s="280">
        <f t="shared" ca="1" si="277"/>
        <v>0</v>
      </c>
      <c r="DH73" s="280">
        <f t="shared" ca="1" si="278"/>
        <v>0</v>
      </c>
      <c r="DI73" s="280">
        <f t="shared" ca="1" si="279"/>
        <v>0</v>
      </c>
      <c r="DJ73" s="210">
        <f t="shared" ca="1" si="280"/>
        <v>7566</v>
      </c>
      <c r="DK73" s="210">
        <f t="shared" ca="1" si="281"/>
        <v>29640</v>
      </c>
      <c r="DL73" s="210">
        <f t="shared" ca="1" si="282"/>
        <v>50860</v>
      </c>
      <c r="DM73" s="461">
        <f t="shared" ca="1" si="283"/>
        <v>80500</v>
      </c>
      <c r="DN73" s="463">
        <f t="shared" ca="1" si="284"/>
        <v>80718</v>
      </c>
      <c r="DO73" s="465">
        <f t="shared" ca="1" si="285"/>
        <v>218</v>
      </c>
      <c r="DP73" s="216">
        <f t="shared" ca="1" si="98"/>
        <v>2.7080745341614906E-3</v>
      </c>
      <c r="DR73" s="463"/>
      <c r="DS73" s="37"/>
    </row>
    <row r="74" spans="1:123">
      <c r="A74" s="87">
        <f t="shared" si="193"/>
        <v>2038</v>
      </c>
      <c r="B74" s="500">
        <f t="shared" ref="B74:M74" si="290">B194+B234+B274+B314+B354+B394+B434+B474+B514+B554+B594+B634+B674+B714</f>
        <v>71808</v>
      </c>
      <c r="C74" s="500">
        <f t="shared" si="290"/>
        <v>48765</v>
      </c>
      <c r="D74" s="500">
        <f t="shared" si="290"/>
        <v>83371</v>
      </c>
      <c r="E74" s="500">
        <f t="shared" si="290"/>
        <v>90071</v>
      </c>
      <c r="F74" s="500">
        <f t="shared" si="290"/>
        <v>95366</v>
      </c>
      <c r="G74" s="500">
        <f t="shared" si="290"/>
        <v>93394</v>
      </c>
      <c r="H74" s="500">
        <f t="shared" si="290"/>
        <v>100364</v>
      </c>
      <c r="I74" s="500">
        <f t="shared" si="290"/>
        <v>88587</v>
      </c>
      <c r="J74" s="500">
        <f t="shared" si="290"/>
        <v>81976</v>
      </c>
      <c r="K74" s="500">
        <f t="shared" si="290"/>
        <v>77135</v>
      </c>
      <c r="L74" s="500">
        <f t="shared" si="290"/>
        <v>48289</v>
      </c>
      <c r="M74" s="500">
        <f t="shared" si="290"/>
        <v>69413</v>
      </c>
      <c r="N74" s="89">
        <f t="shared" si="184"/>
        <v>948539</v>
      </c>
      <c r="P74" s="91">
        <f t="shared" si="185"/>
        <v>2038</v>
      </c>
      <c r="Q74" s="22">
        <f t="shared" ref="Q74:AB74" si="291">Q194+Q234+Q274+Q314+Q354+Q394+Q434+Q474+Q514+Q554+Q594+Q634+Q674+Q714</f>
        <v>69362</v>
      </c>
      <c r="R74" s="22">
        <f t="shared" si="291"/>
        <v>71756</v>
      </c>
      <c r="S74" s="22">
        <f t="shared" si="291"/>
        <v>48729</v>
      </c>
      <c r="T74" s="22">
        <f t="shared" si="291"/>
        <v>83310</v>
      </c>
      <c r="U74" s="22">
        <f t="shared" si="291"/>
        <v>90006</v>
      </c>
      <c r="V74" s="22">
        <f t="shared" si="291"/>
        <v>95297</v>
      </c>
      <c r="W74" s="22">
        <f t="shared" si="291"/>
        <v>93325</v>
      </c>
      <c r="X74" s="22">
        <f t="shared" si="291"/>
        <v>100291</v>
      </c>
      <c r="Y74" s="22">
        <f t="shared" si="291"/>
        <v>88523</v>
      </c>
      <c r="Z74" s="22">
        <f t="shared" si="291"/>
        <v>81915</v>
      </c>
      <c r="AA74" s="22">
        <f t="shared" si="291"/>
        <v>77079</v>
      </c>
      <c r="AB74" s="22">
        <f t="shared" si="291"/>
        <v>48254</v>
      </c>
      <c r="AC74" s="89">
        <f t="shared" si="187"/>
        <v>947847</v>
      </c>
      <c r="AI74" s="79" t="str">
        <f t="shared" si="121"/>
        <v>Y</v>
      </c>
      <c r="AJ74" s="1">
        <f t="shared" si="241"/>
        <v>2017</v>
      </c>
      <c r="AK74" s="105">
        <v>9</v>
      </c>
      <c r="AL74" s="106">
        <f t="shared" ca="1" si="236"/>
        <v>0</v>
      </c>
      <c r="AM74" s="106">
        <f t="shared" ca="1" si="236"/>
        <v>0</v>
      </c>
      <c r="AN74" s="106">
        <f t="shared" ca="1" si="236"/>
        <v>8</v>
      </c>
      <c r="AO74" s="106">
        <f t="shared" ca="1" si="236"/>
        <v>0</v>
      </c>
      <c r="AP74" s="106">
        <f t="shared" ca="1" si="236"/>
        <v>0</v>
      </c>
      <c r="AQ74" s="106">
        <f t="shared" ca="1" si="236"/>
        <v>0</v>
      </c>
      <c r="AR74" s="106">
        <f t="shared" ca="1" si="236"/>
        <v>8017</v>
      </c>
      <c r="AS74" s="106">
        <f t="shared" ca="1" si="236"/>
        <v>0</v>
      </c>
      <c r="AT74" s="106">
        <f t="shared" ca="1" si="236"/>
        <v>6398</v>
      </c>
      <c r="AU74" s="106">
        <f t="shared" ca="1" si="236"/>
        <v>1719</v>
      </c>
      <c r="AV74" s="106">
        <f t="shared" ca="1" si="237"/>
        <v>34718</v>
      </c>
      <c r="AW74" s="106">
        <f t="shared" ca="1" si="237"/>
        <v>0</v>
      </c>
      <c r="AX74" s="575">
        <f t="shared" ca="1" si="237"/>
        <v>0</v>
      </c>
      <c r="AY74" s="2">
        <f t="shared" ca="1" si="237"/>
        <v>0</v>
      </c>
      <c r="AZ74" s="545">
        <f t="shared" ca="1" si="237"/>
        <v>1935</v>
      </c>
      <c r="BA74" s="106">
        <f t="shared" ca="1" si="237"/>
        <v>5316</v>
      </c>
      <c r="BB74" s="106">
        <f t="shared" ca="1" si="237"/>
        <v>3147</v>
      </c>
      <c r="BC74" s="106">
        <f t="shared" ca="1" si="237"/>
        <v>0</v>
      </c>
      <c r="BD74" s="106">
        <f t="shared" ca="1" si="237"/>
        <v>2218</v>
      </c>
      <c r="BE74" s="106">
        <f t="shared" ca="1" si="237"/>
        <v>0</v>
      </c>
      <c r="BF74" s="106">
        <f t="shared" ca="1" si="238"/>
        <v>15624</v>
      </c>
      <c r="BG74" s="106">
        <f t="shared" ca="1" si="238"/>
        <v>0</v>
      </c>
      <c r="BH74" s="106">
        <f t="shared" ca="1" si="238"/>
        <v>0</v>
      </c>
      <c r="BI74" s="106">
        <f t="shared" ca="1" si="238"/>
        <v>0</v>
      </c>
      <c r="BJ74" s="106">
        <f t="shared" ca="1" si="238"/>
        <v>1134</v>
      </c>
      <c r="BK74" s="106">
        <f t="shared" ca="1" si="238"/>
        <v>0</v>
      </c>
      <c r="BL74" s="106">
        <f t="shared" ca="1" si="238"/>
        <v>0</v>
      </c>
      <c r="BM74" s="190">
        <f t="shared" ca="1" si="238"/>
        <v>0</v>
      </c>
      <c r="BN74" s="190">
        <f t="shared" ca="1" si="238"/>
        <v>0</v>
      </c>
      <c r="BO74" s="190">
        <f t="shared" ca="1" si="238"/>
        <v>0</v>
      </c>
      <c r="BP74" s="190">
        <f t="shared" ca="1" si="238"/>
        <v>0</v>
      </c>
      <c r="BQ74" s="190">
        <f t="shared" ca="1" si="238"/>
        <v>7300</v>
      </c>
      <c r="BR74" s="190">
        <f t="shared" ca="1" si="238"/>
        <v>29374</v>
      </c>
      <c r="BS74" s="190">
        <f t="shared" ca="1" si="238"/>
        <v>50860</v>
      </c>
      <c r="BT74" s="190">
        <f t="shared" ca="1" si="238"/>
        <v>80234</v>
      </c>
      <c r="BU74" s="190">
        <f t="shared" ca="1" si="248"/>
        <v>72690</v>
      </c>
      <c r="BV74" s="163" t="str">
        <f t="shared" si="123"/>
        <v>J</v>
      </c>
      <c r="BW74" s="65">
        <f t="shared" ca="1" si="249"/>
        <v>80234</v>
      </c>
      <c r="BX74" s="634">
        <f t="shared" ca="1" si="252"/>
        <v>0</v>
      </c>
      <c r="BY74" s="2"/>
      <c r="BZ74" s="13"/>
      <c r="CA74" s="130"/>
      <c r="CB74" s="79" t="str">
        <f t="shared" si="124"/>
        <v>J</v>
      </c>
      <c r="CC74" s="215">
        <f t="shared" si="125"/>
        <v>2017</v>
      </c>
      <c r="CD74" s="141">
        <f t="shared" si="126"/>
        <v>9</v>
      </c>
      <c r="CE74" s="280">
        <f t="shared" ca="1" si="253"/>
        <v>0</v>
      </c>
      <c r="CF74" s="280">
        <f t="shared" ca="1" si="254"/>
        <v>0</v>
      </c>
      <c r="CG74" s="280">
        <f t="shared" ca="1" si="255"/>
        <v>8</v>
      </c>
      <c r="CH74" s="280">
        <f t="shared" ca="1" si="254"/>
        <v>0</v>
      </c>
      <c r="CI74" s="280">
        <f t="shared" ca="1" si="256"/>
        <v>0</v>
      </c>
      <c r="CJ74" s="280">
        <f t="shared" ca="1" si="257"/>
        <v>0</v>
      </c>
      <c r="CK74" s="280">
        <f t="shared" ca="1" si="257"/>
        <v>6838</v>
      </c>
      <c r="CL74" s="280">
        <f t="shared" ca="1" si="258"/>
        <v>0</v>
      </c>
      <c r="CM74" s="280">
        <f t="shared" ca="1" si="259"/>
        <v>6192</v>
      </c>
      <c r="CN74" s="280">
        <f t="shared" ca="1" si="260"/>
        <v>582</v>
      </c>
      <c r="CO74" s="280">
        <f t="shared" ca="1" si="261"/>
        <v>32530</v>
      </c>
      <c r="CP74" s="280">
        <f t="shared" ca="1" si="262"/>
        <v>0</v>
      </c>
      <c r="CQ74" s="280">
        <f t="shared" ca="1" si="134"/>
        <v>0</v>
      </c>
      <c r="CR74" s="273">
        <f t="shared" ca="1" si="134"/>
        <v>0</v>
      </c>
      <c r="CS74" s="280">
        <f t="shared" ca="1" si="263"/>
        <v>1872</v>
      </c>
      <c r="CT74" s="280">
        <f t="shared" ca="1" si="264"/>
        <v>4365</v>
      </c>
      <c r="CU74" s="280">
        <f t="shared" ca="1" si="265"/>
        <v>2607</v>
      </c>
      <c r="CV74" s="280">
        <f t="shared" ca="1" si="266"/>
        <v>0</v>
      </c>
      <c r="CW74" s="280">
        <f t="shared" ca="1" si="267"/>
        <v>2156</v>
      </c>
      <c r="CX74" s="280">
        <f t="shared" ca="1" si="268"/>
        <v>0</v>
      </c>
      <c r="CY74" s="280">
        <f t="shared" ca="1" si="269"/>
        <v>14400</v>
      </c>
      <c r="CZ74" s="280">
        <f t="shared" ca="1" si="270"/>
        <v>0</v>
      </c>
      <c r="DA74" s="280">
        <f t="shared" ca="1" si="271"/>
        <v>0</v>
      </c>
      <c r="DB74" s="280">
        <f t="shared" ca="1" si="272"/>
        <v>0</v>
      </c>
      <c r="DC74" s="280">
        <f t="shared" ca="1" si="273"/>
        <v>946</v>
      </c>
      <c r="DD74" s="280">
        <f t="shared" ca="1" si="274"/>
        <v>0</v>
      </c>
      <c r="DE74" s="280">
        <f t="shared" ca="1" si="275"/>
        <v>0</v>
      </c>
      <c r="DF74" s="280">
        <f t="shared" ca="1" si="276"/>
        <v>0</v>
      </c>
      <c r="DG74" s="280">
        <f t="shared" ca="1" si="277"/>
        <v>0</v>
      </c>
      <c r="DH74" s="280">
        <f t="shared" ca="1" si="278"/>
        <v>0</v>
      </c>
      <c r="DI74" s="280">
        <f t="shared" ca="1" si="279"/>
        <v>0</v>
      </c>
      <c r="DJ74" s="210">
        <f t="shared" ca="1" si="280"/>
        <v>6635</v>
      </c>
      <c r="DK74" s="210">
        <f t="shared" ca="1" si="281"/>
        <v>26346</v>
      </c>
      <c r="DL74" s="210">
        <f t="shared" ca="1" si="282"/>
        <v>46150</v>
      </c>
      <c r="DM74" s="461">
        <f t="shared" ca="1" si="283"/>
        <v>72496</v>
      </c>
      <c r="DN74" s="463">
        <f t="shared" ca="1" si="284"/>
        <v>72690</v>
      </c>
      <c r="DO74" s="465">
        <f t="shared" ca="1" si="285"/>
        <v>194</v>
      </c>
      <c r="DP74" s="216">
        <f t="shared" ref="DP74:DP137" ca="1" si="292">DO74/DM74</f>
        <v>2.6760097108806005E-3</v>
      </c>
      <c r="DR74" s="463"/>
      <c r="DS74" s="37"/>
    </row>
    <row r="75" spans="1:123">
      <c r="A75" s="87">
        <f t="shared" si="193"/>
        <v>2039</v>
      </c>
      <c r="B75" s="500">
        <f t="shared" ref="B75:M75" si="293">B195+B235+B275+B315+B355+B395+B435+B475+B515+B555+B595+B635+B675+B715</f>
        <v>71808</v>
      </c>
      <c r="C75" s="500">
        <f t="shared" si="293"/>
        <v>48765</v>
      </c>
      <c r="D75" s="500">
        <f t="shared" si="293"/>
        <v>83371</v>
      </c>
      <c r="E75" s="500">
        <f t="shared" si="293"/>
        <v>90071</v>
      </c>
      <c r="F75" s="500">
        <f t="shared" si="293"/>
        <v>95366</v>
      </c>
      <c r="G75" s="500">
        <f t="shared" si="293"/>
        <v>93394</v>
      </c>
      <c r="H75" s="500">
        <f t="shared" si="293"/>
        <v>100364</v>
      </c>
      <c r="I75" s="500">
        <f t="shared" si="293"/>
        <v>88587</v>
      </c>
      <c r="J75" s="500">
        <f t="shared" si="293"/>
        <v>81976</v>
      </c>
      <c r="K75" s="500">
        <f t="shared" si="293"/>
        <v>77135</v>
      </c>
      <c r="L75" s="500">
        <f t="shared" si="293"/>
        <v>48289</v>
      </c>
      <c r="M75" s="500">
        <f t="shared" si="293"/>
        <v>69413</v>
      </c>
      <c r="N75" s="89">
        <f t="shared" si="184"/>
        <v>948539</v>
      </c>
      <c r="P75" s="91">
        <f t="shared" si="185"/>
        <v>2039</v>
      </c>
      <c r="Q75" s="22">
        <f t="shared" ref="Q75:AB75" si="294">Q195+Q235+Q275+Q315+Q355+Q395+Q435+Q475+Q515+Q555+Q595+Q635+Q675+Q715</f>
        <v>69362</v>
      </c>
      <c r="R75" s="22">
        <f t="shared" si="294"/>
        <v>71756</v>
      </c>
      <c r="S75" s="22">
        <f t="shared" si="294"/>
        <v>48729</v>
      </c>
      <c r="T75" s="22">
        <f t="shared" si="294"/>
        <v>83310</v>
      </c>
      <c r="U75" s="22">
        <f t="shared" si="294"/>
        <v>90006</v>
      </c>
      <c r="V75" s="22">
        <f t="shared" si="294"/>
        <v>95297</v>
      </c>
      <c r="W75" s="22">
        <f t="shared" si="294"/>
        <v>93325</v>
      </c>
      <c r="X75" s="22">
        <f t="shared" si="294"/>
        <v>100291</v>
      </c>
      <c r="Y75" s="22">
        <f t="shared" si="294"/>
        <v>88523</v>
      </c>
      <c r="Z75" s="22">
        <f t="shared" si="294"/>
        <v>81915</v>
      </c>
      <c r="AA75" s="22">
        <f t="shared" si="294"/>
        <v>77079</v>
      </c>
      <c r="AB75" s="22">
        <f t="shared" si="294"/>
        <v>48254</v>
      </c>
      <c r="AC75" s="89">
        <f t="shared" si="187"/>
        <v>947847</v>
      </c>
      <c r="AI75" s="79" t="str">
        <f t="shared" si="121"/>
        <v>Z</v>
      </c>
      <c r="AJ75" s="1">
        <f t="shared" si="241"/>
        <v>2017</v>
      </c>
      <c r="AK75" s="105">
        <v>10</v>
      </c>
      <c r="AL75" s="106">
        <f t="shared" ca="1" si="236"/>
        <v>0</v>
      </c>
      <c r="AM75" s="106">
        <f t="shared" ca="1" si="236"/>
        <v>0</v>
      </c>
      <c r="AN75" s="106">
        <f t="shared" ca="1" si="236"/>
        <v>8</v>
      </c>
      <c r="AO75" s="106">
        <f t="shared" ca="1" si="236"/>
        <v>0</v>
      </c>
      <c r="AP75" s="106">
        <f t="shared" ca="1" si="236"/>
        <v>0</v>
      </c>
      <c r="AQ75" s="106">
        <f t="shared" ca="1" si="236"/>
        <v>0</v>
      </c>
      <c r="AR75" s="106">
        <f t="shared" ca="1" si="236"/>
        <v>6838</v>
      </c>
      <c r="AS75" s="106">
        <f t="shared" ca="1" si="236"/>
        <v>0</v>
      </c>
      <c r="AT75" s="106">
        <f t="shared" ca="1" si="236"/>
        <v>6192</v>
      </c>
      <c r="AU75" s="106">
        <f t="shared" ca="1" si="236"/>
        <v>582</v>
      </c>
      <c r="AV75" s="106">
        <f t="shared" ca="1" si="237"/>
        <v>32530</v>
      </c>
      <c r="AW75" s="106">
        <f t="shared" ca="1" si="237"/>
        <v>0</v>
      </c>
      <c r="AX75" s="575">
        <f t="shared" ca="1" si="237"/>
        <v>0</v>
      </c>
      <c r="AY75" s="2">
        <f t="shared" ca="1" si="237"/>
        <v>0</v>
      </c>
      <c r="AZ75" s="545">
        <f t="shared" ca="1" si="237"/>
        <v>1935</v>
      </c>
      <c r="BA75" s="106">
        <f t="shared" ca="1" si="237"/>
        <v>4365</v>
      </c>
      <c r="BB75" s="106">
        <f t="shared" ca="1" si="237"/>
        <v>2607</v>
      </c>
      <c r="BC75" s="106">
        <f t="shared" ca="1" si="237"/>
        <v>0</v>
      </c>
      <c r="BD75" s="106">
        <f t="shared" ca="1" si="237"/>
        <v>2484</v>
      </c>
      <c r="BE75" s="106">
        <f t="shared" ca="1" si="237"/>
        <v>0</v>
      </c>
      <c r="BF75" s="106">
        <f t="shared" ca="1" si="238"/>
        <v>14400</v>
      </c>
      <c r="BG75" s="106">
        <f t="shared" ca="1" si="238"/>
        <v>0</v>
      </c>
      <c r="BH75" s="106">
        <f t="shared" ca="1" si="238"/>
        <v>0</v>
      </c>
      <c r="BI75" s="106">
        <f t="shared" ca="1" si="238"/>
        <v>0</v>
      </c>
      <c r="BJ75" s="106">
        <f t="shared" ca="1" si="238"/>
        <v>946</v>
      </c>
      <c r="BK75" s="106">
        <f t="shared" ca="1" si="238"/>
        <v>0</v>
      </c>
      <c r="BL75" s="106">
        <f t="shared" ca="1" si="238"/>
        <v>0</v>
      </c>
      <c r="BM75" s="190">
        <f t="shared" ca="1" si="238"/>
        <v>0</v>
      </c>
      <c r="BN75" s="190">
        <f t="shared" ca="1" si="238"/>
        <v>0</v>
      </c>
      <c r="BO75" s="190">
        <f t="shared" ca="1" si="238"/>
        <v>0</v>
      </c>
      <c r="BP75" s="190">
        <f t="shared" ca="1" si="238"/>
        <v>0</v>
      </c>
      <c r="BQ75" s="190">
        <f t="shared" ca="1" si="238"/>
        <v>7026</v>
      </c>
      <c r="BR75" s="190">
        <f t="shared" ca="1" si="238"/>
        <v>26737</v>
      </c>
      <c r="BS75" s="190">
        <f t="shared" ca="1" si="238"/>
        <v>46150</v>
      </c>
      <c r="BT75" s="190">
        <f t="shared" ca="1" si="238"/>
        <v>72887</v>
      </c>
      <c r="BU75" s="190">
        <f t="shared" ca="1" si="248"/>
        <v>59833</v>
      </c>
      <c r="BV75" s="163" t="str">
        <f t="shared" si="123"/>
        <v>K</v>
      </c>
      <c r="BW75" s="65">
        <f t="shared" ca="1" si="249"/>
        <v>72887</v>
      </c>
      <c r="BX75" s="634">
        <f t="shared" ca="1" si="252"/>
        <v>0</v>
      </c>
      <c r="BY75" s="2"/>
      <c r="BZ75" s="13"/>
      <c r="CA75" s="130"/>
      <c r="CB75" s="79" t="str">
        <f t="shared" si="124"/>
        <v>K</v>
      </c>
      <c r="CC75" s="215">
        <f t="shared" si="125"/>
        <v>2017</v>
      </c>
      <c r="CD75" s="141">
        <f t="shared" si="126"/>
        <v>10</v>
      </c>
      <c r="CE75" s="280">
        <f t="shared" ca="1" si="253"/>
        <v>0</v>
      </c>
      <c r="CF75" s="280">
        <f t="shared" ca="1" si="254"/>
        <v>0</v>
      </c>
      <c r="CG75" s="280">
        <f t="shared" ca="1" si="255"/>
        <v>8</v>
      </c>
      <c r="CH75" s="280">
        <f t="shared" ca="1" si="254"/>
        <v>0</v>
      </c>
      <c r="CI75" s="280">
        <f t="shared" ca="1" si="256"/>
        <v>0</v>
      </c>
      <c r="CJ75" s="280">
        <f t="shared" ca="1" si="257"/>
        <v>0</v>
      </c>
      <c r="CK75" s="280">
        <f t="shared" ca="1" si="257"/>
        <v>4174</v>
      </c>
      <c r="CL75" s="280">
        <f t="shared" ca="1" si="258"/>
        <v>0</v>
      </c>
      <c r="CM75" s="280">
        <f t="shared" ca="1" si="259"/>
        <v>0</v>
      </c>
      <c r="CN75" s="280">
        <f t="shared" ca="1" si="260"/>
        <v>258</v>
      </c>
      <c r="CO75" s="280">
        <f t="shared" ca="1" si="261"/>
        <v>30725</v>
      </c>
      <c r="CP75" s="280">
        <f t="shared" ca="1" si="262"/>
        <v>0</v>
      </c>
      <c r="CQ75" s="280">
        <f t="shared" ca="1" si="134"/>
        <v>0</v>
      </c>
      <c r="CR75" s="273">
        <f t="shared" ca="1" si="134"/>
        <v>0</v>
      </c>
      <c r="CS75" s="280">
        <f t="shared" ca="1" si="263"/>
        <v>2128</v>
      </c>
      <c r="CT75" s="280">
        <f t="shared" ca="1" si="264"/>
        <v>3060</v>
      </c>
      <c r="CU75" s="280">
        <f t="shared" ca="1" si="265"/>
        <v>2308</v>
      </c>
      <c r="CV75" s="280">
        <f t="shared" ca="1" si="266"/>
        <v>0</v>
      </c>
      <c r="CW75" s="280">
        <f t="shared" ca="1" si="267"/>
        <v>1682</v>
      </c>
      <c r="CX75" s="280">
        <f t="shared" ca="1" si="268"/>
        <v>0</v>
      </c>
      <c r="CY75" s="280">
        <f t="shared" ca="1" si="269"/>
        <v>14508</v>
      </c>
      <c r="CZ75" s="280">
        <f t="shared" ca="1" si="270"/>
        <v>0</v>
      </c>
      <c r="DA75" s="280">
        <f t="shared" ca="1" si="271"/>
        <v>0</v>
      </c>
      <c r="DB75" s="280">
        <f t="shared" ca="1" si="272"/>
        <v>0</v>
      </c>
      <c r="DC75" s="280">
        <f t="shared" ca="1" si="273"/>
        <v>811</v>
      </c>
      <c r="DD75" s="280">
        <f t="shared" ca="1" si="274"/>
        <v>0</v>
      </c>
      <c r="DE75" s="280">
        <f t="shared" ca="1" si="275"/>
        <v>0</v>
      </c>
      <c r="DF75" s="280">
        <f t="shared" ca="1" si="276"/>
        <v>0</v>
      </c>
      <c r="DG75" s="280">
        <f t="shared" ca="1" si="277"/>
        <v>0</v>
      </c>
      <c r="DH75" s="280">
        <f t="shared" ca="1" si="278"/>
        <v>0</v>
      </c>
      <c r="DI75" s="280">
        <f t="shared" ca="1" si="279"/>
        <v>0</v>
      </c>
      <c r="DJ75" s="210">
        <f t="shared" ca="1" si="280"/>
        <v>6118</v>
      </c>
      <c r="DK75" s="210">
        <f t="shared" ca="1" si="281"/>
        <v>24497</v>
      </c>
      <c r="DL75" s="210">
        <f t="shared" ca="1" si="282"/>
        <v>35165</v>
      </c>
      <c r="DM75" s="461">
        <f t="shared" ca="1" si="283"/>
        <v>59662</v>
      </c>
      <c r="DN75" s="463">
        <f t="shared" ca="1" si="284"/>
        <v>59833</v>
      </c>
      <c r="DO75" s="465">
        <f t="shared" ca="1" si="285"/>
        <v>171</v>
      </c>
      <c r="DP75" s="216">
        <f t="shared" ca="1" si="292"/>
        <v>2.8661459555495961E-3</v>
      </c>
      <c r="DR75" s="463"/>
      <c r="DS75" s="37"/>
    </row>
    <row r="76" spans="1:123">
      <c r="A76" s="87">
        <f t="shared" si="193"/>
        <v>2040</v>
      </c>
      <c r="B76" s="500">
        <f t="shared" ref="B76:M76" si="295">B196+B236+B276+B316+B356+B396+B436+B476+B516+B556+B596+B636+B676+B716</f>
        <v>71808</v>
      </c>
      <c r="C76" s="500">
        <f t="shared" si="295"/>
        <v>49596</v>
      </c>
      <c r="D76" s="500">
        <f t="shared" si="295"/>
        <v>83371</v>
      </c>
      <c r="E76" s="500">
        <f t="shared" si="295"/>
        <v>90071</v>
      </c>
      <c r="F76" s="500">
        <f t="shared" si="295"/>
        <v>95366</v>
      </c>
      <c r="G76" s="500">
        <f t="shared" si="295"/>
        <v>93394</v>
      </c>
      <c r="H76" s="500">
        <f t="shared" si="295"/>
        <v>100364</v>
      </c>
      <c r="I76" s="500">
        <f t="shared" si="295"/>
        <v>88587</v>
      </c>
      <c r="J76" s="500">
        <f t="shared" si="295"/>
        <v>81976</v>
      </c>
      <c r="K76" s="500">
        <f t="shared" si="295"/>
        <v>77135</v>
      </c>
      <c r="L76" s="500">
        <f t="shared" si="295"/>
        <v>48289</v>
      </c>
      <c r="M76" s="500">
        <f t="shared" si="295"/>
        <v>69413</v>
      </c>
      <c r="N76" s="89">
        <f t="shared" si="184"/>
        <v>949370</v>
      </c>
      <c r="P76" s="91">
        <f t="shared" si="185"/>
        <v>2040</v>
      </c>
      <c r="Q76" s="22">
        <f t="shared" ref="Q76:AB76" si="296">Q196+Q236+Q276+Q316+Q356+Q396+Q436+Q476+Q516+Q556+Q596+Q636+Q676+Q716</f>
        <v>69362</v>
      </c>
      <c r="R76" s="22">
        <f t="shared" si="296"/>
        <v>71756</v>
      </c>
      <c r="S76" s="22">
        <f t="shared" si="296"/>
        <v>49559</v>
      </c>
      <c r="T76" s="22">
        <f t="shared" si="296"/>
        <v>83310</v>
      </c>
      <c r="U76" s="22">
        <f t="shared" si="296"/>
        <v>90006</v>
      </c>
      <c r="V76" s="22">
        <f t="shared" si="296"/>
        <v>95297</v>
      </c>
      <c r="W76" s="22">
        <f t="shared" si="296"/>
        <v>93325</v>
      </c>
      <c r="X76" s="22">
        <f t="shared" si="296"/>
        <v>100291</v>
      </c>
      <c r="Y76" s="22">
        <f t="shared" si="296"/>
        <v>88523</v>
      </c>
      <c r="Z76" s="22">
        <f t="shared" si="296"/>
        <v>81915</v>
      </c>
      <c r="AA76" s="22">
        <f t="shared" si="296"/>
        <v>77079</v>
      </c>
      <c r="AB76" s="22">
        <f t="shared" si="296"/>
        <v>48254</v>
      </c>
      <c r="AC76" s="89">
        <f t="shared" si="187"/>
        <v>948677</v>
      </c>
      <c r="AI76" s="79" t="str">
        <f t="shared" si="121"/>
        <v>AA</v>
      </c>
      <c r="AJ76" s="1">
        <f t="shared" si="241"/>
        <v>2017</v>
      </c>
      <c r="AK76" s="105">
        <v>11</v>
      </c>
      <c r="AL76" s="106">
        <f t="shared" ref="AL76:AU85" ca="1" si="297">ROUND(INDIRECT(CONCATENATE($AI76,AL$2+($AJ76-2010))),0)</f>
        <v>0</v>
      </c>
      <c r="AM76" s="106">
        <f t="shared" ca="1" si="297"/>
        <v>0</v>
      </c>
      <c r="AN76" s="106">
        <f t="shared" ca="1" si="297"/>
        <v>8</v>
      </c>
      <c r="AO76" s="106">
        <f t="shared" ca="1" si="297"/>
        <v>0</v>
      </c>
      <c r="AP76" s="106">
        <f t="shared" ca="1" si="297"/>
        <v>0</v>
      </c>
      <c r="AQ76" s="106">
        <f t="shared" ca="1" si="297"/>
        <v>0</v>
      </c>
      <c r="AR76" s="106">
        <f t="shared" ca="1" si="297"/>
        <v>4174</v>
      </c>
      <c r="AS76" s="106">
        <f t="shared" ca="1" si="297"/>
        <v>0</v>
      </c>
      <c r="AT76" s="106">
        <f t="shared" ca="1" si="297"/>
        <v>0</v>
      </c>
      <c r="AU76" s="106">
        <f t="shared" ca="1" si="297"/>
        <v>258</v>
      </c>
      <c r="AV76" s="106">
        <f t="shared" ref="AV76:BE85" ca="1" si="298">ROUND(INDIRECT(CONCATENATE($AI76,AV$2+($AJ76-2010))),0)</f>
        <v>30725</v>
      </c>
      <c r="AW76" s="106">
        <f t="shared" ca="1" si="298"/>
        <v>0</v>
      </c>
      <c r="AX76" s="575">
        <f t="shared" ca="1" si="298"/>
        <v>0</v>
      </c>
      <c r="AY76" s="2">
        <f t="shared" ca="1" si="298"/>
        <v>0</v>
      </c>
      <c r="AZ76" s="545">
        <f t="shared" ca="1" si="298"/>
        <v>1872</v>
      </c>
      <c r="BA76" s="106">
        <f t="shared" ca="1" si="298"/>
        <v>3060</v>
      </c>
      <c r="BB76" s="106">
        <f t="shared" ca="1" si="298"/>
        <v>2308</v>
      </c>
      <c r="BC76" s="106">
        <f t="shared" ca="1" si="298"/>
        <v>0</v>
      </c>
      <c r="BD76" s="106">
        <f t="shared" ca="1" si="298"/>
        <v>2156</v>
      </c>
      <c r="BE76" s="106">
        <f t="shared" ca="1" si="298"/>
        <v>0</v>
      </c>
      <c r="BF76" s="106">
        <f t="shared" ref="BF76:BT85" ca="1" si="299">ROUND(INDIRECT(CONCATENATE($AI76,BF$2+($AJ76-2010))),0)</f>
        <v>14508</v>
      </c>
      <c r="BG76" s="106">
        <f t="shared" ca="1" si="299"/>
        <v>0</v>
      </c>
      <c r="BH76" s="106">
        <f t="shared" ca="1" si="299"/>
        <v>0</v>
      </c>
      <c r="BI76" s="106">
        <f t="shared" ca="1" si="299"/>
        <v>0</v>
      </c>
      <c r="BJ76" s="106">
        <f t="shared" ca="1" si="299"/>
        <v>811</v>
      </c>
      <c r="BK76" s="106">
        <f t="shared" ca="1" si="299"/>
        <v>0</v>
      </c>
      <c r="BL76" s="106">
        <f t="shared" ca="1" si="299"/>
        <v>0</v>
      </c>
      <c r="BM76" s="190">
        <f t="shared" ca="1" si="299"/>
        <v>0</v>
      </c>
      <c r="BN76" s="190">
        <f t="shared" ca="1" si="299"/>
        <v>0</v>
      </c>
      <c r="BO76" s="190">
        <f t="shared" ca="1" si="299"/>
        <v>0</v>
      </c>
      <c r="BP76" s="190">
        <f t="shared" ca="1" si="299"/>
        <v>0</v>
      </c>
      <c r="BQ76" s="190">
        <f t="shared" ca="1" si="299"/>
        <v>6336</v>
      </c>
      <c r="BR76" s="190">
        <f t="shared" ca="1" si="299"/>
        <v>24715</v>
      </c>
      <c r="BS76" s="190">
        <f t="shared" ca="1" si="299"/>
        <v>35165</v>
      </c>
      <c r="BT76" s="190">
        <f t="shared" ca="1" si="299"/>
        <v>59880</v>
      </c>
      <c r="BU76" s="190">
        <f t="shared" ca="1" si="248"/>
        <v>41996</v>
      </c>
      <c r="BV76" s="163" t="str">
        <f t="shared" si="123"/>
        <v>L</v>
      </c>
      <c r="BW76" s="65">
        <f t="shared" ca="1" si="249"/>
        <v>59880</v>
      </c>
      <c r="BX76" s="634">
        <f t="shared" ca="1" si="252"/>
        <v>0</v>
      </c>
      <c r="BY76" s="2"/>
      <c r="BZ76" s="13"/>
      <c r="CA76" s="130"/>
      <c r="CB76" s="79" t="str">
        <f t="shared" si="124"/>
        <v>L</v>
      </c>
      <c r="CC76" s="215">
        <f t="shared" si="125"/>
        <v>2017</v>
      </c>
      <c r="CD76" s="141">
        <f t="shared" si="126"/>
        <v>11</v>
      </c>
      <c r="CE76" s="280">
        <f t="shared" ca="1" si="253"/>
        <v>0</v>
      </c>
      <c r="CF76" s="280">
        <f t="shared" ca="1" si="254"/>
        <v>0</v>
      </c>
      <c r="CG76" s="280">
        <f t="shared" ca="1" si="255"/>
        <v>8</v>
      </c>
      <c r="CH76" s="280">
        <f t="shared" ca="1" si="254"/>
        <v>0</v>
      </c>
      <c r="CI76" s="280">
        <f t="shared" ca="1" si="256"/>
        <v>0</v>
      </c>
      <c r="CJ76" s="280">
        <f t="shared" ca="1" si="257"/>
        <v>0</v>
      </c>
      <c r="CK76" s="280">
        <f t="shared" ca="1" si="257"/>
        <v>1792</v>
      </c>
      <c r="CL76" s="280">
        <f t="shared" ca="1" si="258"/>
        <v>0</v>
      </c>
      <c r="CM76" s="280">
        <f t="shared" ca="1" si="259"/>
        <v>0</v>
      </c>
      <c r="CN76" s="280">
        <f t="shared" ca="1" si="260"/>
        <v>166</v>
      </c>
      <c r="CO76" s="280">
        <f t="shared" ca="1" si="261"/>
        <v>19232</v>
      </c>
      <c r="CP76" s="280">
        <f t="shared" ca="1" si="262"/>
        <v>0</v>
      </c>
      <c r="CQ76" s="280">
        <f t="shared" ca="1" si="134"/>
        <v>0</v>
      </c>
      <c r="CR76" s="273">
        <f t="shared" ca="1" si="134"/>
        <v>0</v>
      </c>
      <c r="CS76" s="280">
        <f t="shared" ca="1" si="263"/>
        <v>664</v>
      </c>
      <c r="CT76" s="280">
        <f t="shared" ca="1" si="264"/>
        <v>1559</v>
      </c>
      <c r="CU76" s="280">
        <f t="shared" ca="1" si="265"/>
        <v>2329</v>
      </c>
      <c r="CV76" s="280">
        <f t="shared" ca="1" si="266"/>
        <v>0</v>
      </c>
      <c r="CW76" s="280">
        <f t="shared" ca="1" si="267"/>
        <v>1650</v>
      </c>
      <c r="CX76" s="280">
        <f t="shared" ca="1" si="268"/>
        <v>0</v>
      </c>
      <c r="CY76" s="280">
        <f t="shared" ca="1" si="269"/>
        <v>13680</v>
      </c>
      <c r="CZ76" s="280">
        <f t="shared" ca="1" si="270"/>
        <v>0</v>
      </c>
      <c r="DA76" s="280">
        <f t="shared" ca="1" si="271"/>
        <v>0</v>
      </c>
      <c r="DB76" s="280">
        <f t="shared" ca="1" si="272"/>
        <v>0</v>
      </c>
      <c r="DC76" s="280">
        <f t="shared" ca="1" si="273"/>
        <v>784</v>
      </c>
      <c r="DD76" s="280">
        <f t="shared" ca="1" si="274"/>
        <v>0</v>
      </c>
      <c r="DE76" s="280">
        <f t="shared" ca="1" si="275"/>
        <v>0</v>
      </c>
      <c r="DF76" s="280">
        <f t="shared" ca="1" si="276"/>
        <v>0</v>
      </c>
      <c r="DG76" s="280">
        <f t="shared" ca="1" si="277"/>
        <v>0</v>
      </c>
      <c r="DH76" s="280">
        <f t="shared" ca="1" si="278"/>
        <v>0</v>
      </c>
      <c r="DI76" s="280">
        <f t="shared" ca="1" si="279"/>
        <v>0</v>
      </c>
      <c r="DJ76" s="210">
        <f t="shared" ca="1" si="280"/>
        <v>4643</v>
      </c>
      <c r="DK76" s="210">
        <f t="shared" ca="1" si="281"/>
        <v>20666</v>
      </c>
      <c r="DL76" s="210">
        <f t="shared" ca="1" si="282"/>
        <v>21198</v>
      </c>
      <c r="DM76" s="461">
        <f t="shared" ca="1" si="283"/>
        <v>41864</v>
      </c>
      <c r="DN76" s="463">
        <f t="shared" ca="1" si="284"/>
        <v>41996</v>
      </c>
      <c r="DO76" s="465">
        <f t="shared" ca="1" si="285"/>
        <v>132</v>
      </c>
      <c r="DP76" s="216">
        <f t="shared" ca="1" si="292"/>
        <v>3.1530670743359448E-3</v>
      </c>
      <c r="DR76" s="463"/>
      <c r="DS76" s="37"/>
    </row>
    <row r="77" spans="1:123">
      <c r="A77" s="87">
        <f t="shared" si="193"/>
        <v>2041</v>
      </c>
      <c r="P77" s="91">
        <f t="shared" si="185"/>
        <v>2041</v>
      </c>
      <c r="Q77" s="22">
        <f t="shared" ref="Q77:AB77" si="300">Q197+Q237+Q277+Q317+Q357+Q397+Q437+Q477+Q517+Q557+Q597+Q637+Q677+Q717</f>
        <v>69362</v>
      </c>
      <c r="R77" s="22">
        <f t="shared" si="300"/>
        <v>8</v>
      </c>
      <c r="S77" s="22">
        <f t="shared" si="300"/>
        <v>0</v>
      </c>
      <c r="T77" s="22">
        <f t="shared" si="300"/>
        <v>0</v>
      </c>
      <c r="U77" s="22">
        <f t="shared" si="300"/>
        <v>0</v>
      </c>
      <c r="V77" s="22">
        <f t="shared" si="300"/>
        <v>0</v>
      </c>
      <c r="W77" s="22">
        <f t="shared" si="300"/>
        <v>0</v>
      </c>
      <c r="X77" s="22">
        <f t="shared" si="300"/>
        <v>0</v>
      </c>
      <c r="Y77" s="22">
        <f t="shared" si="300"/>
        <v>0</v>
      </c>
      <c r="Z77" s="22">
        <f t="shared" si="300"/>
        <v>0</v>
      </c>
      <c r="AA77" s="22">
        <f t="shared" si="300"/>
        <v>0</v>
      </c>
      <c r="AB77" s="22">
        <f t="shared" si="300"/>
        <v>0</v>
      </c>
      <c r="AC77" s="89">
        <f t="shared" si="187"/>
        <v>69370</v>
      </c>
      <c r="AI77" s="79" t="str">
        <f t="shared" si="121"/>
        <v>AB</v>
      </c>
      <c r="AJ77" s="16">
        <f t="shared" si="241"/>
        <v>2017</v>
      </c>
      <c r="AK77" s="116">
        <v>12</v>
      </c>
      <c r="AL77" s="106">
        <f t="shared" ca="1" si="297"/>
        <v>0</v>
      </c>
      <c r="AM77" s="106">
        <f t="shared" ca="1" si="297"/>
        <v>0</v>
      </c>
      <c r="AN77" s="106">
        <f t="shared" ca="1" si="297"/>
        <v>8</v>
      </c>
      <c r="AO77" s="106">
        <f t="shared" ca="1" si="297"/>
        <v>0</v>
      </c>
      <c r="AP77" s="106">
        <f t="shared" ca="1" si="297"/>
        <v>0</v>
      </c>
      <c r="AQ77" s="106">
        <f t="shared" ca="1" si="297"/>
        <v>0</v>
      </c>
      <c r="AR77" s="106">
        <f t="shared" ca="1" si="297"/>
        <v>1792</v>
      </c>
      <c r="AS77" s="106">
        <f t="shared" ca="1" si="297"/>
        <v>0</v>
      </c>
      <c r="AT77" s="106">
        <f t="shared" ca="1" si="297"/>
        <v>0</v>
      </c>
      <c r="AU77" s="106">
        <f t="shared" ca="1" si="297"/>
        <v>166</v>
      </c>
      <c r="AV77" s="106">
        <f t="shared" ca="1" si="298"/>
        <v>19232</v>
      </c>
      <c r="AW77" s="106">
        <f t="shared" ca="1" si="298"/>
        <v>0</v>
      </c>
      <c r="AX77" s="575">
        <f t="shared" ca="1" si="298"/>
        <v>0</v>
      </c>
      <c r="AY77" s="2">
        <f t="shared" ca="1" si="298"/>
        <v>0</v>
      </c>
      <c r="AZ77" s="545">
        <f t="shared" ca="1" si="298"/>
        <v>2128</v>
      </c>
      <c r="BA77" s="106">
        <f t="shared" ca="1" si="298"/>
        <v>1559</v>
      </c>
      <c r="BB77" s="106">
        <f t="shared" ca="1" si="298"/>
        <v>2329</v>
      </c>
      <c r="BC77" s="106">
        <f t="shared" ca="1" si="298"/>
        <v>0</v>
      </c>
      <c r="BD77" s="106">
        <f t="shared" ca="1" si="298"/>
        <v>1682</v>
      </c>
      <c r="BE77" s="106">
        <f t="shared" ca="1" si="298"/>
        <v>0</v>
      </c>
      <c r="BF77" s="106">
        <f t="shared" ca="1" si="299"/>
        <v>13680</v>
      </c>
      <c r="BG77" s="106">
        <f t="shared" ca="1" si="299"/>
        <v>0</v>
      </c>
      <c r="BH77" s="106">
        <f t="shared" ca="1" si="299"/>
        <v>0</v>
      </c>
      <c r="BI77" s="106">
        <f t="shared" ca="1" si="299"/>
        <v>0</v>
      </c>
      <c r="BJ77" s="106">
        <f t="shared" ca="1" si="299"/>
        <v>784</v>
      </c>
      <c r="BK77" s="106">
        <f t="shared" ca="1" si="299"/>
        <v>0</v>
      </c>
      <c r="BL77" s="106">
        <f t="shared" ca="1" si="299"/>
        <v>0</v>
      </c>
      <c r="BM77" s="190">
        <f t="shared" ca="1" si="299"/>
        <v>0</v>
      </c>
      <c r="BN77" s="190">
        <f t="shared" ca="1" si="299"/>
        <v>0</v>
      </c>
      <c r="BO77" s="190">
        <f t="shared" ca="1" si="299"/>
        <v>0</v>
      </c>
      <c r="BP77" s="190">
        <f t="shared" ca="1" si="299"/>
        <v>0</v>
      </c>
      <c r="BQ77" s="190">
        <f t="shared" ca="1" si="299"/>
        <v>6139</v>
      </c>
      <c r="BR77" s="190">
        <f t="shared" ca="1" si="299"/>
        <v>22162</v>
      </c>
      <c r="BS77" s="190">
        <f t="shared" ca="1" si="299"/>
        <v>21198</v>
      </c>
      <c r="BT77" s="190">
        <f t="shared" ca="1" si="299"/>
        <v>43360</v>
      </c>
      <c r="BU77" s="190">
        <f t="shared" ca="1" si="248"/>
        <v>56888</v>
      </c>
      <c r="BV77" s="163" t="str">
        <f t="shared" si="123"/>
        <v>M</v>
      </c>
      <c r="BW77" s="65">
        <f t="shared" ca="1" si="249"/>
        <v>43360</v>
      </c>
      <c r="BX77" s="634">
        <f t="shared" ca="1" si="252"/>
        <v>0</v>
      </c>
      <c r="BY77" s="2"/>
      <c r="BZ77" s="13"/>
      <c r="CA77" s="130"/>
      <c r="CB77" s="79" t="str">
        <f t="shared" si="124"/>
        <v>M</v>
      </c>
      <c r="CC77" s="215">
        <f t="shared" si="125"/>
        <v>2017</v>
      </c>
      <c r="CD77" s="141">
        <f t="shared" si="126"/>
        <v>12</v>
      </c>
      <c r="CE77" s="280">
        <f t="shared" ca="1" si="253"/>
        <v>0</v>
      </c>
      <c r="CF77" s="280">
        <f t="shared" ca="1" si="254"/>
        <v>0</v>
      </c>
      <c r="CG77" s="280">
        <f t="shared" ca="1" si="255"/>
        <v>8</v>
      </c>
      <c r="CH77" s="280">
        <f t="shared" ca="1" si="254"/>
        <v>0</v>
      </c>
      <c r="CI77" s="280">
        <f t="shared" ca="1" si="256"/>
        <v>0</v>
      </c>
      <c r="CJ77" s="280">
        <f t="shared" ca="1" si="257"/>
        <v>0</v>
      </c>
      <c r="CK77" s="280">
        <f t="shared" ca="1" si="257"/>
        <v>1851</v>
      </c>
      <c r="CL77" s="280">
        <f t="shared" ca="1" si="258"/>
        <v>0</v>
      </c>
      <c r="CM77" s="280">
        <f t="shared" ca="1" si="259"/>
        <v>3839</v>
      </c>
      <c r="CN77" s="280">
        <f t="shared" ca="1" si="260"/>
        <v>172</v>
      </c>
      <c r="CO77" s="280">
        <f t="shared" ca="1" si="261"/>
        <v>26137</v>
      </c>
      <c r="CP77" s="280">
        <f t="shared" ca="1" si="262"/>
        <v>0</v>
      </c>
      <c r="CQ77" s="280">
        <f t="shared" ca="1" si="134"/>
        <v>0</v>
      </c>
      <c r="CR77" s="273">
        <f t="shared" ca="1" si="134"/>
        <v>0</v>
      </c>
      <c r="CS77" s="280">
        <f t="shared" ca="1" si="263"/>
        <v>1218</v>
      </c>
      <c r="CT77" s="280">
        <f t="shared" ca="1" si="264"/>
        <v>3544</v>
      </c>
      <c r="CU77" s="280">
        <f t="shared" ca="1" si="265"/>
        <v>2519</v>
      </c>
      <c r="CV77" s="280">
        <f t="shared" ca="1" si="266"/>
        <v>0</v>
      </c>
      <c r="CW77" s="280">
        <f t="shared" ca="1" si="267"/>
        <v>1949</v>
      </c>
      <c r="CX77" s="280">
        <f t="shared" ca="1" si="268"/>
        <v>0</v>
      </c>
      <c r="CY77" s="280">
        <f t="shared" ca="1" si="269"/>
        <v>14508</v>
      </c>
      <c r="CZ77" s="280">
        <f t="shared" ca="1" si="270"/>
        <v>0</v>
      </c>
      <c r="DA77" s="280">
        <f t="shared" ca="1" si="271"/>
        <v>0</v>
      </c>
      <c r="DB77" s="280">
        <f t="shared" ca="1" si="272"/>
        <v>0</v>
      </c>
      <c r="DC77" s="280">
        <f t="shared" ca="1" si="273"/>
        <v>978</v>
      </c>
      <c r="DD77" s="280">
        <f t="shared" ca="1" si="274"/>
        <v>0</v>
      </c>
      <c r="DE77" s="280">
        <f t="shared" ca="1" si="275"/>
        <v>0</v>
      </c>
      <c r="DF77" s="280">
        <f t="shared" ca="1" si="276"/>
        <v>0</v>
      </c>
      <c r="DG77" s="280">
        <f t="shared" ca="1" si="277"/>
        <v>0</v>
      </c>
      <c r="DH77" s="280">
        <f t="shared" ca="1" si="278"/>
        <v>0</v>
      </c>
      <c r="DI77" s="280">
        <f t="shared" ca="1" si="279"/>
        <v>0</v>
      </c>
      <c r="DJ77" s="210">
        <f t="shared" ca="1" si="280"/>
        <v>5686</v>
      </c>
      <c r="DK77" s="210">
        <f t="shared" ca="1" si="281"/>
        <v>24716</v>
      </c>
      <c r="DL77" s="210">
        <f t="shared" ca="1" si="282"/>
        <v>32007</v>
      </c>
      <c r="DM77" s="461">
        <f t="shared" ca="1" si="283"/>
        <v>56723</v>
      </c>
      <c r="DN77" s="463">
        <f t="shared" ca="1" si="284"/>
        <v>56888</v>
      </c>
      <c r="DO77" s="465">
        <f t="shared" ca="1" si="285"/>
        <v>165</v>
      </c>
      <c r="DP77" s="216">
        <f t="shared" ca="1" si="292"/>
        <v>2.9088729439557147E-3</v>
      </c>
      <c r="DR77" s="463"/>
      <c r="DS77" s="37"/>
    </row>
    <row r="78" spans="1:123">
      <c r="A78" s="87">
        <f t="shared" si="193"/>
        <v>2042</v>
      </c>
      <c r="P78" s="91">
        <f t="shared" si="185"/>
        <v>2042</v>
      </c>
      <c r="AI78" s="79" t="str">
        <f t="shared" si="121"/>
        <v>Q</v>
      </c>
      <c r="AJ78" s="1">
        <f>1+AJ66</f>
        <v>2018</v>
      </c>
      <c r="AK78" s="105">
        <v>1</v>
      </c>
      <c r="AL78" s="106">
        <f t="shared" ca="1" si="297"/>
        <v>0</v>
      </c>
      <c r="AM78" s="106">
        <f t="shared" ca="1" si="297"/>
        <v>0</v>
      </c>
      <c r="AN78" s="106">
        <f t="shared" ca="1" si="297"/>
        <v>8</v>
      </c>
      <c r="AO78" s="106">
        <f t="shared" ca="1" si="297"/>
        <v>0</v>
      </c>
      <c r="AP78" s="106">
        <f t="shared" ca="1" si="297"/>
        <v>0</v>
      </c>
      <c r="AQ78" s="106">
        <f t="shared" ca="1" si="297"/>
        <v>0</v>
      </c>
      <c r="AR78" s="106">
        <f t="shared" ca="1" si="297"/>
        <v>1851</v>
      </c>
      <c r="AS78" s="106">
        <f t="shared" ca="1" si="297"/>
        <v>0</v>
      </c>
      <c r="AT78" s="106">
        <f t="shared" ca="1" si="297"/>
        <v>3839</v>
      </c>
      <c r="AU78" s="106">
        <f t="shared" ca="1" si="297"/>
        <v>172</v>
      </c>
      <c r="AV78" s="106">
        <f t="shared" ca="1" si="298"/>
        <v>26137</v>
      </c>
      <c r="AW78" s="106">
        <f t="shared" ca="1" si="298"/>
        <v>0</v>
      </c>
      <c r="AX78" s="575">
        <f t="shared" ca="1" si="298"/>
        <v>0</v>
      </c>
      <c r="AY78" s="2">
        <f t="shared" ca="1" si="298"/>
        <v>0</v>
      </c>
      <c r="AZ78" s="545">
        <f t="shared" ca="1" si="298"/>
        <v>664</v>
      </c>
      <c r="BA78" s="106">
        <f t="shared" ca="1" si="298"/>
        <v>3544</v>
      </c>
      <c r="BB78" s="106">
        <f t="shared" ca="1" si="298"/>
        <v>2519</v>
      </c>
      <c r="BC78" s="106">
        <f t="shared" ca="1" si="298"/>
        <v>0</v>
      </c>
      <c r="BD78" s="106">
        <f t="shared" ca="1" si="298"/>
        <v>1650</v>
      </c>
      <c r="BE78" s="106">
        <f t="shared" ca="1" si="298"/>
        <v>0</v>
      </c>
      <c r="BF78" s="106">
        <f t="shared" ca="1" si="299"/>
        <v>14508</v>
      </c>
      <c r="BG78" s="106">
        <f t="shared" ca="1" si="299"/>
        <v>0</v>
      </c>
      <c r="BH78" s="106">
        <f t="shared" ca="1" si="299"/>
        <v>0</v>
      </c>
      <c r="BI78" s="106">
        <f t="shared" ca="1" si="299"/>
        <v>0</v>
      </c>
      <c r="BJ78" s="106">
        <f t="shared" ca="1" si="299"/>
        <v>978</v>
      </c>
      <c r="BK78" s="106">
        <f t="shared" ca="1" si="299"/>
        <v>0</v>
      </c>
      <c r="BL78" s="106">
        <f t="shared" ca="1" si="299"/>
        <v>0</v>
      </c>
      <c r="BM78" s="190">
        <f t="shared" ca="1" si="299"/>
        <v>0</v>
      </c>
      <c r="BN78" s="190">
        <f t="shared" ca="1" si="299"/>
        <v>0</v>
      </c>
      <c r="BO78" s="190">
        <f t="shared" ca="1" si="299"/>
        <v>0</v>
      </c>
      <c r="BP78" s="190">
        <f t="shared" ca="1" si="299"/>
        <v>0</v>
      </c>
      <c r="BQ78" s="190">
        <f t="shared" ca="1" si="299"/>
        <v>4833</v>
      </c>
      <c r="BR78" s="190">
        <f t="shared" ca="1" si="299"/>
        <v>23863</v>
      </c>
      <c r="BS78" s="190">
        <f t="shared" ca="1" si="299"/>
        <v>32007</v>
      </c>
      <c r="BT78" s="190">
        <f t="shared" ca="1" si="299"/>
        <v>55870</v>
      </c>
      <c r="BU78" s="190">
        <f t="shared" ca="1" si="248"/>
        <v>58624</v>
      </c>
      <c r="BV78" s="163" t="str">
        <f t="shared" si="123"/>
        <v>B</v>
      </c>
      <c r="BW78" s="65">
        <f t="shared" ca="1" si="249"/>
        <v>55870</v>
      </c>
      <c r="BX78" s="634">
        <f t="shared" ca="1" si="252"/>
        <v>0</v>
      </c>
      <c r="BY78" s="2"/>
      <c r="BZ78" s="13"/>
      <c r="CA78" s="130"/>
      <c r="CB78" s="79" t="str">
        <f t="shared" si="124"/>
        <v>B</v>
      </c>
      <c r="CC78" s="215">
        <f t="shared" si="125"/>
        <v>2018</v>
      </c>
      <c r="CD78" s="141">
        <f t="shared" si="126"/>
        <v>1</v>
      </c>
      <c r="CE78" s="280">
        <f t="shared" ca="1" si="253"/>
        <v>0</v>
      </c>
      <c r="CF78" s="280">
        <f t="shared" ca="1" si="254"/>
        <v>0</v>
      </c>
      <c r="CG78" s="280">
        <f t="shared" ca="1" si="255"/>
        <v>8</v>
      </c>
      <c r="CH78" s="280">
        <f t="shared" ca="1" si="254"/>
        <v>0</v>
      </c>
      <c r="CI78" s="280">
        <f t="shared" ca="1" si="256"/>
        <v>0</v>
      </c>
      <c r="CJ78" s="280">
        <f t="shared" ca="1" si="257"/>
        <v>0</v>
      </c>
      <c r="CK78" s="280">
        <f t="shared" ca="1" si="257"/>
        <v>1058</v>
      </c>
      <c r="CL78" s="280">
        <f t="shared" ca="1" si="258"/>
        <v>0</v>
      </c>
      <c r="CM78" s="280">
        <f t="shared" ca="1" si="259"/>
        <v>6910</v>
      </c>
      <c r="CN78" s="280">
        <f t="shared" ca="1" si="260"/>
        <v>258</v>
      </c>
      <c r="CO78" s="280">
        <f t="shared" ca="1" si="261"/>
        <v>25832</v>
      </c>
      <c r="CP78" s="280">
        <f t="shared" ca="1" si="262"/>
        <v>0</v>
      </c>
      <c r="CQ78" s="280">
        <f t="shared" ca="1" si="134"/>
        <v>0</v>
      </c>
      <c r="CR78" s="273">
        <f t="shared" ca="1" si="134"/>
        <v>0</v>
      </c>
      <c r="CS78" s="280">
        <f t="shared" ca="1" si="263"/>
        <v>709</v>
      </c>
      <c r="CT78" s="280">
        <f t="shared" ca="1" si="264"/>
        <v>4027</v>
      </c>
      <c r="CU78" s="280">
        <f t="shared" ca="1" si="265"/>
        <v>2503</v>
      </c>
      <c r="CV78" s="280">
        <f t="shared" ca="1" si="266"/>
        <v>0</v>
      </c>
      <c r="CW78" s="280">
        <f t="shared" ca="1" si="267"/>
        <v>2007</v>
      </c>
      <c r="CX78" s="280">
        <f t="shared" ca="1" si="268"/>
        <v>0</v>
      </c>
      <c r="CY78" s="280">
        <f t="shared" ca="1" si="269"/>
        <v>14136</v>
      </c>
      <c r="CZ78" s="280">
        <f t="shared" ca="1" si="270"/>
        <v>0</v>
      </c>
      <c r="DA78" s="280">
        <f t="shared" ca="1" si="271"/>
        <v>0</v>
      </c>
      <c r="DB78" s="280">
        <f t="shared" ca="1" si="272"/>
        <v>0</v>
      </c>
      <c r="DC78" s="280">
        <f t="shared" ca="1" si="273"/>
        <v>1019</v>
      </c>
      <c r="DD78" s="280">
        <f t="shared" ca="1" si="274"/>
        <v>0</v>
      </c>
      <c r="DE78" s="280">
        <f t="shared" ca="1" si="275"/>
        <v>0</v>
      </c>
      <c r="DF78" s="280">
        <f t="shared" ca="1" si="276"/>
        <v>0</v>
      </c>
      <c r="DG78" s="280">
        <f t="shared" ca="1" si="277"/>
        <v>0</v>
      </c>
      <c r="DH78" s="280">
        <f t="shared" ca="1" si="278"/>
        <v>0</v>
      </c>
      <c r="DI78" s="280">
        <f t="shared" ca="1" si="279"/>
        <v>0</v>
      </c>
      <c r="DJ78" s="210">
        <f t="shared" ca="1" si="280"/>
        <v>5219</v>
      </c>
      <c r="DK78" s="210">
        <f t="shared" ca="1" si="281"/>
        <v>24401</v>
      </c>
      <c r="DL78" s="210">
        <f t="shared" ca="1" si="282"/>
        <v>34066</v>
      </c>
      <c r="DM78" s="461">
        <f t="shared" ca="1" si="283"/>
        <v>58467</v>
      </c>
      <c r="DN78" s="463">
        <f t="shared" ca="1" si="284"/>
        <v>58624</v>
      </c>
      <c r="DO78" s="465">
        <f t="shared" ca="1" si="285"/>
        <v>157</v>
      </c>
      <c r="DP78" s="216">
        <f t="shared" ca="1" si="292"/>
        <v>2.6852754545299059E-3</v>
      </c>
      <c r="DR78" s="463"/>
      <c r="DS78" s="37"/>
    </row>
    <row r="79" spans="1:123">
      <c r="A79" s="87">
        <f t="shared" si="193"/>
        <v>2043</v>
      </c>
      <c r="P79" s="91">
        <f t="shared" si="185"/>
        <v>2043</v>
      </c>
      <c r="AI79" s="79" t="str">
        <f t="shared" si="121"/>
        <v>R</v>
      </c>
      <c r="AJ79" s="1">
        <f t="shared" ref="AJ79:AJ89" si="301">AJ78</f>
        <v>2018</v>
      </c>
      <c r="AK79" s="105">
        <v>2</v>
      </c>
      <c r="AL79" s="106">
        <f t="shared" ca="1" si="297"/>
        <v>0</v>
      </c>
      <c r="AM79" s="106">
        <f t="shared" ca="1" si="297"/>
        <v>0</v>
      </c>
      <c r="AN79" s="106">
        <f t="shared" ca="1" si="297"/>
        <v>8</v>
      </c>
      <c r="AO79" s="106">
        <f t="shared" ca="1" si="297"/>
        <v>0</v>
      </c>
      <c r="AP79" s="106">
        <f t="shared" ca="1" si="297"/>
        <v>0</v>
      </c>
      <c r="AQ79" s="106">
        <f t="shared" ca="1" si="297"/>
        <v>0</v>
      </c>
      <c r="AR79" s="106">
        <f t="shared" ca="1" si="297"/>
        <v>1058</v>
      </c>
      <c r="AS79" s="106">
        <f t="shared" ca="1" si="297"/>
        <v>0</v>
      </c>
      <c r="AT79" s="106">
        <f t="shared" ca="1" si="297"/>
        <v>6910</v>
      </c>
      <c r="AU79" s="106">
        <f t="shared" ca="1" si="297"/>
        <v>258</v>
      </c>
      <c r="AV79" s="106">
        <f t="shared" ca="1" si="298"/>
        <v>25832</v>
      </c>
      <c r="AW79" s="106">
        <f t="shared" ca="1" si="298"/>
        <v>0</v>
      </c>
      <c r="AX79" s="575">
        <f t="shared" ca="1" si="298"/>
        <v>0</v>
      </c>
      <c r="AY79" s="2">
        <f t="shared" ca="1" si="298"/>
        <v>0</v>
      </c>
      <c r="AZ79" s="545">
        <f t="shared" ca="1" si="298"/>
        <v>1218</v>
      </c>
      <c r="BA79" s="106">
        <f t="shared" ca="1" si="298"/>
        <v>4027</v>
      </c>
      <c r="BB79" s="106">
        <f t="shared" ca="1" si="298"/>
        <v>2503</v>
      </c>
      <c r="BC79" s="106">
        <f t="shared" ca="1" si="298"/>
        <v>0</v>
      </c>
      <c r="BD79" s="106">
        <f t="shared" ca="1" si="298"/>
        <v>1949</v>
      </c>
      <c r="BE79" s="106">
        <f t="shared" ca="1" si="298"/>
        <v>0</v>
      </c>
      <c r="BF79" s="106">
        <f t="shared" ca="1" si="299"/>
        <v>14136</v>
      </c>
      <c r="BG79" s="106">
        <f t="shared" ca="1" si="299"/>
        <v>0</v>
      </c>
      <c r="BH79" s="106">
        <f t="shared" ca="1" si="299"/>
        <v>0</v>
      </c>
      <c r="BI79" s="106">
        <f t="shared" ca="1" si="299"/>
        <v>0</v>
      </c>
      <c r="BJ79" s="106">
        <f t="shared" ca="1" si="299"/>
        <v>1019</v>
      </c>
      <c r="BK79" s="106">
        <f t="shared" ca="1" si="299"/>
        <v>0</v>
      </c>
      <c r="BL79" s="106">
        <f t="shared" ca="1" si="299"/>
        <v>0</v>
      </c>
      <c r="BM79" s="190">
        <f t="shared" ca="1" si="299"/>
        <v>0</v>
      </c>
      <c r="BN79" s="190">
        <f t="shared" ca="1" si="299"/>
        <v>0</v>
      </c>
      <c r="BO79" s="190">
        <f t="shared" ca="1" si="299"/>
        <v>0</v>
      </c>
      <c r="BP79" s="190">
        <f t="shared" ca="1" si="299"/>
        <v>0</v>
      </c>
      <c r="BQ79" s="190">
        <f t="shared" ca="1" si="299"/>
        <v>5670</v>
      </c>
      <c r="BR79" s="190">
        <f t="shared" ca="1" si="299"/>
        <v>24852</v>
      </c>
      <c r="BS79" s="190">
        <f t="shared" ca="1" si="299"/>
        <v>34066</v>
      </c>
      <c r="BT79" s="190">
        <f t="shared" ca="1" si="299"/>
        <v>58918</v>
      </c>
      <c r="BU79" s="190">
        <f t="shared" ca="1" si="248"/>
        <v>43830</v>
      </c>
      <c r="BV79" s="163" t="str">
        <f t="shared" si="123"/>
        <v>C</v>
      </c>
      <c r="BW79" s="65">
        <f t="shared" ca="1" si="249"/>
        <v>58918</v>
      </c>
      <c r="BX79" s="634">
        <f t="shared" ca="1" si="252"/>
        <v>0</v>
      </c>
      <c r="BY79" s="2"/>
      <c r="BZ79" s="13"/>
      <c r="CA79" s="130"/>
      <c r="CB79" s="79" t="str">
        <f t="shared" si="124"/>
        <v>C</v>
      </c>
      <c r="CC79" s="215">
        <f t="shared" si="125"/>
        <v>2018</v>
      </c>
      <c r="CD79" s="141">
        <f t="shared" si="126"/>
        <v>2</v>
      </c>
      <c r="CE79" s="280">
        <f t="shared" ca="1" si="253"/>
        <v>0</v>
      </c>
      <c r="CF79" s="280">
        <f t="shared" ca="1" si="254"/>
        <v>0</v>
      </c>
      <c r="CG79" s="280">
        <f t="shared" ca="1" si="255"/>
        <v>8</v>
      </c>
      <c r="CH79" s="280">
        <f t="shared" ca="1" si="254"/>
        <v>0</v>
      </c>
      <c r="CI79" s="280">
        <f t="shared" ca="1" si="256"/>
        <v>0</v>
      </c>
      <c r="CJ79" s="280">
        <f t="shared" ca="1" si="257"/>
        <v>0</v>
      </c>
      <c r="CK79" s="280">
        <f t="shared" ca="1" si="257"/>
        <v>956</v>
      </c>
      <c r="CL79" s="280">
        <f t="shared" ca="1" si="258"/>
        <v>0</v>
      </c>
      <c r="CM79" s="280">
        <f t="shared" ca="1" si="259"/>
        <v>6242</v>
      </c>
      <c r="CN79" s="280">
        <f t="shared" ca="1" si="260"/>
        <v>621</v>
      </c>
      <c r="CO79" s="280">
        <f t="shared" ca="1" si="261"/>
        <v>16392</v>
      </c>
      <c r="CP79" s="280">
        <f t="shared" ca="1" si="262"/>
        <v>0</v>
      </c>
      <c r="CQ79" s="280">
        <f t="shared" ca="1" si="134"/>
        <v>0</v>
      </c>
      <c r="CR79" s="273">
        <f t="shared" ca="1" si="134"/>
        <v>0</v>
      </c>
      <c r="CS79" s="280">
        <f t="shared" ca="1" si="263"/>
        <v>831</v>
      </c>
      <c r="CT79" s="280">
        <f t="shared" ca="1" si="264"/>
        <v>1600</v>
      </c>
      <c r="CU79" s="280">
        <f t="shared" ca="1" si="265"/>
        <v>1843</v>
      </c>
      <c r="CV79" s="280">
        <f t="shared" ca="1" si="266"/>
        <v>0</v>
      </c>
      <c r="CW79" s="280">
        <f t="shared" ca="1" si="267"/>
        <v>1496</v>
      </c>
      <c r="CX79" s="280">
        <f t="shared" ca="1" si="268"/>
        <v>0</v>
      </c>
      <c r="CY79" s="280">
        <f t="shared" ca="1" si="269"/>
        <v>12768</v>
      </c>
      <c r="CZ79" s="280">
        <f t="shared" ca="1" si="270"/>
        <v>0</v>
      </c>
      <c r="DA79" s="280">
        <f t="shared" ca="1" si="271"/>
        <v>0</v>
      </c>
      <c r="DB79" s="280">
        <f t="shared" ca="1" si="272"/>
        <v>0</v>
      </c>
      <c r="DC79" s="280">
        <f t="shared" ca="1" si="273"/>
        <v>953</v>
      </c>
      <c r="DD79" s="280">
        <f t="shared" ca="1" si="274"/>
        <v>0</v>
      </c>
      <c r="DE79" s="280">
        <f t="shared" ca="1" si="275"/>
        <v>0</v>
      </c>
      <c r="DF79" s="280">
        <f t="shared" ca="1" si="276"/>
        <v>0</v>
      </c>
      <c r="DG79" s="280">
        <f t="shared" ca="1" si="277"/>
        <v>0</v>
      </c>
      <c r="DH79" s="280">
        <f t="shared" ca="1" si="278"/>
        <v>0</v>
      </c>
      <c r="DI79" s="280">
        <f t="shared" ca="1" si="279"/>
        <v>0</v>
      </c>
      <c r="DJ79" s="210">
        <f t="shared" ca="1" si="280"/>
        <v>4170</v>
      </c>
      <c r="DK79" s="210">
        <f t="shared" ca="1" si="281"/>
        <v>19491</v>
      </c>
      <c r="DL79" s="210">
        <f t="shared" ca="1" si="282"/>
        <v>24219</v>
      </c>
      <c r="DM79" s="461">
        <f t="shared" ca="1" si="283"/>
        <v>43710</v>
      </c>
      <c r="DN79" s="463">
        <f t="shared" ca="1" si="284"/>
        <v>43830</v>
      </c>
      <c r="DO79" s="465">
        <f t="shared" ca="1" si="285"/>
        <v>120</v>
      </c>
      <c r="DP79" s="216">
        <f t="shared" ca="1" si="292"/>
        <v>2.7453671928620452E-3</v>
      </c>
      <c r="DR79" s="463"/>
      <c r="DS79" s="37"/>
    </row>
    <row r="80" spans="1:123">
      <c r="A80" s="87">
        <f t="shared" si="193"/>
        <v>2044</v>
      </c>
      <c r="P80" s="91">
        <f t="shared" si="185"/>
        <v>2044</v>
      </c>
      <c r="AI80" s="79" t="str">
        <f t="shared" si="121"/>
        <v>S</v>
      </c>
      <c r="AJ80" s="1">
        <f t="shared" si="301"/>
        <v>2018</v>
      </c>
      <c r="AK80" s="105">
        <v>3</v>
      </c>
      <c r="AL80" s="106">
        <f t="shared" ca="1" si="297"/>
        <v>0</v>
      </c>
      <c r="AM80" s="106">
        <f t="shared" ca="1" si="297"/>
        <v>0</v>
      </c>
      <c r="AN80" s="106">
        <f t="shared" ca="1" si="297"/>
        <v>8</v>
      </c>
      <c r="AO80" s="106">
        <f t="shared" ca="1" si="297"/>
        <v>0</v>
      </c>
      <c r="AP80" s="106">
        <f t="shared" ca="1" si="297"/>
        <v>0</v>
      </c>
      <c r="AQ80" s="106">
        <f t="shared" ca="1" si="297"/>
        <v>0</v>
      </c>
      <c r="AR80" s="106">
        <f t="shared" ca="1" si="297"/>
        <v>956</v>
      </c>
      <c r="AS80" s="106">
        <f t="shared" ca="1" si="297"/>
        <v>0</v>
      </c>
      <c r="AT80" s="106">
        <f t="shared" ca="1" si="297"/>
        <v>6242</v>
      </c>
      <c r="AU80" s="106">
        <f t="shared" ca="1" si="297"/>
        <v>621</v>
      </c>
      <c r="AV80" s="106">
        <f t="shared" ca="1" si="298"/>
        <v>16392</v>
      </c>
      <c r="AW80" s="106">
        <f t="shared" ca="1" si="298"/>
        <v>0</v>
      </c>
      <c r="AX80" s="575">
        <f t="shared" ca="1" si="298"/>
        <v>0</v>
      </c>
      <c r="AY80" s="2">
        <f t="shared" ca="1" si="298"/>
        <v>0</v>
      </c>
      <c r="AZ80" s="545">
        <f t="shared" ca="1" si="298"/>
        <v>709</v>
      </c>
      <c r="BA80" s="106">
        <f t="shared" ca="1" si="298"/>
        <v>1600</v>
      </c>
      <c r="BB80" s="106">
        <f t="shared" ca="1" si="298"/>
        <v>1843</v>
      </c>
      <c r="BC80" s="106">
        <f t="shared" ca="1" si="298"/>
        <v>0</v>
      </c>
      <c r="BD80" s="106">
        <f t="shared" ca="1" si="298"/>
        <v>2007</v>
      </c>
      <c r="BE80" s="106">
        <f t="shared" ca="1" si="298"/>
        <v>0</v>
      </c>
      <c r="BF80" s="106">
        <f t="shared" ca="1" si="299"/>
        <v>12768</v>
      </c>
      <c r="BG80" s="106">
        <f t="shared" ca="1" si="299"/>
        <v>0</v>
      </c>
      <c r="BH80" s="106">
        <f t="shared" ca="1" si="299"/>
        <v>0</v>
      </c>
      <c r="BI80" s="106">
        <f t="shared" ca="1" si="299"/>
        <v>0</v>
      </c>
      <c r="BJ80" s="106">
        <f t="shared" ca="1" si="299"/>
        <v>953</v>
      </c>
      <c r="BK80" s="106">
        <f t="shared" ca="1" si="299"/>
        <v>0</v>
      </c>
      <c r="BL80" s="106">
        <f t="shared" ca="1" si="299"/>
        <v>0</v>
      </c>
      <c r="BM80" s="190">
        <f t="shared" ca="1" si="299"/>
        <v>0</v>
      </c>
      <c r="BN80" s="190">
        <f t="shared" ca="1" si="299"/>
        <v>0</v>
      </c>
      <c r="BO80" s="190">
        <f t="shared" ca="1" si="299"/>
        <v>0</v>
      </c>
      <c r="BP80" s="190">
        <f t="shared" ca="1" si="299"/>
        <v>0</v>
      </c>
      <c r="BQ80" s="190">
        <f t="shared" ca="1" si="299"/>
        <v>4559</v>
      </c>
      <c r="BR80" s="190">
        <f t="shared" ca="1" si="299"/>
        <v>19880</v>
      </c>
      <c r="BS80" s="190">
        <f t="shared" ca="1" si="299"/>
        <v>24219</v>
      </c>
      <c r="BT80" s="190">
        <f t="shared" ca="1" si="299"/>
        <v>44099</v>
      </c>
      <c r="BU80" s="190">
        <f t="shared" ca="1" si="248"/>
        <v>58922</v>
      </c>
      <c r="BV80" s="163" t="str">
        <f t="shared" si="123"/>
        <v>D</v>
      </c>
      <c r="BW80" s="65">
        <f t="shared" ca="1" si="249"/>
        <v>44099</v>
      </c>
      <c r="BX80" s="634">
        <f t="shared" ca="1" si="252"/>
        <v>0</v>
      </c>
      <c r="BY80" s="2"/>
      <c r="BZ80" s="13"/>
      <c r="CA80" s="130"/>
      <c r="CB80" s="79" t="str">
        <f t="shared" si="124"/>
        <v>D</v>
      </c>
      <c r="CC80" s="215">
        <f t="shared" si="125"/>
        <v>2018</v>
      </c>
      <c r="CD80" s="141">
        <f t="shared" si="126"/>
        <v>3</v>
      </c>
      <c r="CE80" s="280">
        <f t="shared" ca="1" si="253"/>
        <v>0</v>
      </c>
      <c r="CF80" s="280">
        <f t="shared" ca="1" si="254"/>
        <v>0</v>
      </c>
      <c r="CG80" s="280">
        <f t="shared" ca="1" si="255"/>
        <v>8</v>
      </c>
      <c r="CH80" s="280">
        <f t="shared" ca="1" si="254"/>
        <v>0</v>
      </c>
      <c r="CI80" s="280">
        <f t="shared" ca="1" si="256"/>
        <v>0</v>
      </c>
      <c r="CJ80" s="280">
        <f t="shared" ca="1" si="257"/>
        <v>0</v>
      </c>
      <c r="CK80" s="280">
        <f t="shared" ca="1" si="257"/>
        <v>1851</v>
      </c>
      <c r="CL80" s="280">
        <f t="shared" ca="1" si="258"/>
        <v>0</v>
      </c>
      <c r="CM80" s="280">
        <f t="shared" ca="1" si="259"/>
        <v>3839</v>
      </c>
      <c r="CN80" s="280">
        <f t="shared" ca="1" si="260"/>
        <v>516</v>
      </c>
      <c r="CO80" s="280">
        <f t="shared" ca="1" si="261"/>
        <v>31579</v>
      </c>
      <c r="CP80" s="280">
        <f t="shared" ca="1" si="262"/>
        <v>0</v>
      </c>
      <c r="CQ80" s="280">
        <f t="shared" ca="1" si="134"/>
        <v>0</v>
      </c>
      <c r="CR80" s="273">
        <f t="shared" ca="1" si="134"/>
        <v>0</v>
      </c>
      <c r="CS80" s="280">
        <f t="shared" ca="1" si="263"/>
        <v>502</v>
      </c>
      <c r="CT80" s="280">
        <f t="shared" ca="1" si="264"/>
        <v>805</v>
      </c>
      <c r="CU80" s="280">
        <f t="shared" ca="1" si="265"/>
        <v>2314</v>
      </c>
      <c r="CV80" s="280">
        <f t="shared" ca="1" si="266"/>
        <v>0</v>
      </c>
      <c r="CW80" s="280">
        <f t="shared" ca="1" si="267"/>
        <v>1759</v>
      </c>
      <c r="CX80" s="280">
        <f t="shared" ca="1" si="268"/>
        <v>0</v>
      </c>
      <c r="CY80" s="280">
        <f t="shared" ca="1" si="269"/>
        <v>14508</v>
      </c>
      <c r="CZ80" s="280">
        <f t="shared" ca="1" si="270"/>
        <v>0</v>
      </c>
      <c r="DA80" s="280">
        <f t="shared" ca="1" si="271"/>
        <v>0</v>
      </c>
      <c r="DB80" s="280">
        <f t="shared" ca="1" si="272"/>
        <v>0</v>
      </c>
      <c r="DC80" s="280">
        <f t="shared" ca="1" si="273"/>
        <v>1096</v>
      </c>
      <c r="DD80" s="280">
        <f t="shared" ca="1" si="274"/>
        <v>0</v>
      </c>
      <c r="DE80" s="280">
        <f t="shared" ca="1" si="275"/>
        <v>0</v>
      </c>
      <c r="DF80" s="280">
        <f t="shared" ca="1" si="276"/>
        <v>0</v>
      </c>
      <c r="DG80" s="280">
        <f t="shared" ca="1" si="277"/>
        <v>0</v>
      </c>
      <c r="DH80" s="280">
        <f t="shared" ca="1" si="278"/>
        <v>0</v>
      </c>
      <c r="DI80" s="280">
        <f t="shared" ca="1" si="279"/>
        <v>0</v>
      </c>
      <c r="DJ80" s="210">
        <f t="shared" ca="1" si="280"/>
        <v>4575</v>
      </c>
      <c r="DK80" s="210">
        <f t="shared" ca="1" si="281"/>
        <v>20984</v>
      </c>
      <c r="DL80" s="210">
        <f t="shared" ca="1" si="282"/>
        <v>37793</v>
      </c>
      <c r="DM80" s="461">
        <f t="shared" ca="1" si="283"/>
        <v>58777</v>
      </c>
      <c r="DN80" s="463">
        <f t="shared" ca="1" si="284"/>
        <v>58922</v>
      </c>
      <c r="DO80" s="465">
        <f t="shared" ca="1" si="285"/>
        <v>145</v>
      </c>
      <c r="DP80" s="216">
        <f t="shared" ca="1" si="292"/>
        <v>2.466951358524593E-3</v>
      </c>
      <c r="DR80" s="463"/>
      <c r="DS80" s="37"/>
    </row>
    <row r="81" spans="1:123">
      <c r="A81" s="87">
        <f t="shared" si="193"/>
        <v>2045</v>
      </c>
      <c r="P81" s="91">
        <f t="shared" si="185"/>
        <v>2045</v>
      </c>
      <c r="AI81" s="79" t="str">
        <f t="shared" si="121"/>
        <v>T</v>
      </c>
      <c r="AJ81" s="1">
        <f t="shared" si="301"/>
        <v>2018</v>
      </c>
      <c r="AK81" s="105">
        <v>4</v>
      </c>
      <c r="AL81" s="106">
        <f t="shared" ca="1" si="297"/>
        <v>0</v>
      </c>
      <c r="AM81" s="106">
        <f t="shared" ca="1" si="297"/>
        <v>0</v>
      </c>
      <c r="AN81" s="106">
        <f t="shared" ca="1" si="297"/>
        <v>8</v>
      </c>
      <c r="AO81" s="106">
        <f t="shared" ca="1" si="297"/>
        <v>0</v>
      </c>
      <c r="AP81" s="106">
        <f t="shared" ca="1" si="297"/>
        <v>0</v>
      </c>
      <c r="AQ81" s="106">
        <f t="shared" ca="1" si="297"/>
        <v>0</v>
      </c>
      <c r="AR81" s="106">
        <f t="shared" ca="1" si="297"/>
        <v>1851</v>
      </c>
      <c r="AS81" s="106">
        <f t="shared" ca="1" si="297"/>
        <v>0</v>
      </c>
      <c r="AT81" s="106">
        <f t="shared" ca="1" si="297"/>
        <v>3839</v>
      </c>
      <c r="AU81" s="106">
        <f t="shared" ca="1" si="297"/>
        <v>516</v>
      </c>
      <c r="AV81" s="106">
        <f t="shared" ca="1" si="298"/>
        <v>31579</v>
      </c>
      <c r="AW81" s="106">
        <f t="shared" ca="1" si="298"/>
        <v>0</v>
      </c>
      <c r="AX81" s="575">
        <f t="shared" ca="1" si="298"/>
        <v>0</v>
      </c>
      <c r="AY81" s="2">
        <f t="shared" ca="1" si="298"/>
        <v>0</v>
      </c>
      <c r="AZ81" s="545">
        <f t="shared" ca="1" si="298"/>
        <v>831</v>
      </c>
      <c r="BA81" s="106">
        <f t="shared" ca="1" si="298"/>
        <v>805</v>
      </c>
      <c r="BB81" s="106">
        <f t="shared" ca="1" si="298"/>
        <v>2314</v>
      </c>
      <c r="BC81" s="106">
        <f t="shared" ca="1" si="298"/>
        <v>0</v>
      </c>
      <c r="BD81" s="106">
        <f t="shared" ca="1" si="298"/>
        <v>1496</v>
      </c>
      <c r="BE81" s="106">
        <f t="shared" ca="1" si="298"/>
        <v>0</v>
      </c>
      <c r="BF81" s="106">
        <f t="shared" ca="1" si="299"/>
        <v>14508</v>
      </c>
      <c r="BG81" s="106">
        <f t="shared" ca="1" si="299"/>
        <v>0</v>
      </c>
      <c r="BH81" s="106">
        <f t="shared" ca="1" si="299"/>
        <v>0</v>
      </c>
      <c r="BI81" s="106">
        <f t="shared" ca="1" si="299"/>
        <v>0</v>
      </c>
      <c r="BJ81" s="106">
        <f t="shared" ca="1" si="299"/>
        <v>1096</v>
      </c>
      <c r="BK81" s="106">
        <f t="shared" ca="1" si="299"/>
        <v>0</v>
      </c>
      <c r="BL81" s="106">
        <f t="shared" ca="1" si="299"/>
        <v>0</v>
      </c>
      <c r="BM81" s="190">
        <f t="shared" ca="1" si="299"/>
        <v>0</v>
      </c>
      <c r="BN81" s="190">
        <f t="shared" ca="1" si="299"/>
        <v>0</v>
      </c>
      <c r="BO81" s="190">
        <f t="shared" ca="1" si="299"/>
        <v>0</v>
      </c>
      <c r="BP81" s="190">
        <f t="shared" ca="1" si="299"/>
        <v>0</v>
      </c>
      <c r="BQ81" s="190">
        <f t="shared" ca="1" si="299"/>
        <v>4641</v>
      </c>
      <c r="BR81" s="190">
        <f t="shared" ca="1" si="299"/>
        <v>21050</v>
      </c>
      <c r="BS81" s="190">
        <f t="shared" ca="1" si="299"/>
        <v>37793</v>
      </c>
      <c r="BT81" s="190">
        <f t="shared" ca="1" si="299"/>
        <v>58843</v>
      </c>
      <c r="BU81" s="190">
        <f t="shared" ca="1" si="248"/>
        <v>62112</v>
      </c>
      <c r="BV81" s="163" t="str">
        <f t="shared" si="123"/>
        <v>E</v>
      </c>
      <c r="BW81" s="65">
        <f t="shared" ca="1" si="249"/>
        <v>58843</v>
      </c>
      <c r="BX81" s="634">
        <f t="shared" ca="1" si="252"/>
        <v>0</v>
      </c>
      <c r="BY81" s="2"/>
      <c r="BZ81" s="13"/>
      <c r="CA81" s="130"/>
      <c r="CB81" s="79" t="str">
        <f t="shared" si="124"/>
        <v>E</v>
      </c>
      <c r="CC81" s="215">
        <f t="shared" si="125"/>
        <v>2018</v>
      </c>
      <c r="CD81" s="141">
        <f t="shared" si="126"/>
        <v>4</v>
      </c>
      <c r="CE81" s="280">
        <f t="shared" ca="1" si="253"/>
        <v>0</v>
      </c>
      <c r="CF81" s="280">
        <f t="shared" ca="1" si="254"/>
        <v>0</v>
      </c>
      <c r="CG81" s="280">
        <f t="shared" ca="1" si="255"/>
        <v>8</v>
      </c>
      <c r="CH81" s="280">
        <f t="shared" ca="1" si="254"/>
        <v>0</v>
      </c>
      <c r="CI81" s="280">
        <f t="shared" ca="1" si="256"/>
        <v>0</v>
      </c>
      <c r="CJ81" s="280">
        <f t="shared" ca="1" si="257"/>
        <v>0</v>
      </c>
      <c r="CK81" s="280">
        <f t="shared" ca="1" si="257"/>
        <v>3839</v>
      </c>
      <c r="CL81" s="280">
        <f t="shared" ca="1" si="258"/>
        <v>0</v>
      </c>
      <c r="CM81" s="280">
        <f t="shared" ca="1" si="259"/>
        <v>0</v>
      </c>
      <c r="CN81" s="280">
        <f t="shared" ca="1" si="260"/>
        <v>832</v>
      </c>
      <c r="CO81" s="280">
        <f t="shared" ca="1" si="261"/>
        <v>35666</v>
      </c>
      <c r="CP81" s="280">
        <f t="shared" ca="1" si="262"/>
        <v>0</v>
      </c>
      <c r="CQ81" s="280">
        <f t="shared" ca="1" si="134"/>
        <v>0</v>
      </c>
      <c r="CR81" s="273">
        <f t="shared" ca="1" si="134"/>
        <v>0</v>
      </c>
      <c r="CS81" s="280">
        <f t="shared" ca="1" si="263"/>
        <v>671</v>
      </c>
      <c r="CT81" s="280">
        <f t="shared" ca="1" si="264"/>
        <v>1871</v>
      </c>
      <c r="CU81" s="280">
        <f t="shared" ca="1" si="265"/>
        <v>2060</v>
      </c>
      <c r="CV81" s="280">
        <f t="shared" ca="1" si="266"/>
        <v>0</v>
      </c>
      <c r="CW81" s="280">
        <f t="shared" ca="1" si="267"/>
        <v>1523</v>
      </c>
      <c r="CX81" s="280">
        <f t="shared" ca="1" si="268"/>
        <v>0</v>
      </c>
      <c r="CY81" s="280">
        <f t="shared" ca="1" si="269"/>
        <v>14400</v>
      </c>
      <c r="CZ81" s="280">
        <f t="shared" ca="1" si="270"/>
        <v>0</v>
      </c>
      <c r="DA81" s="280">
        <f t="shared" ca="1" si="271"/>
        <v>0</v>
      </c>
      <c r="DB81" s="280">
        <f t="shared" ca="1" si="272"/>
        <v>0</v>
      </c>
      <c r="DC81" s="280">
        <f t="shared" ca="1" si="273"/>
        <v>1104</v>
      </c>
      <c r="DD81" s="280">
        <f t="shared" ca="1" si="274"/>
        <v>0</v>
      </c>
      <c r="DE81" s="280">
        <f t="shared" ca="1" si="275"/>
        <v>0</v>
      </c>
      <c r="DF81" s="280">
        <f t="shared" ca="1" si="276"/>
        <v>0</v>
      </c>
      <c r="DG81" s="280">
        <f t="shared" ca="1" si="277"/>
        <v>0</v>
      </c>
      <c r="DH81" s="280">
        <f t="shared" ca="1" si="278"/>
        <v>0</v>
      </c>
      <c r="DI81" s="280">
        <f t="shared" ca="1" si="279"/>
        <v>0</v>
      </c>
      <c r="DJ81" s="210">
        <f t="shared" ca="1" si="280"/>
        <v>4254</v>
      </c>
      <c r="DK81" s="210">
        <f t="shared" ca="1" si="281"/>
        <v>21629</v>
      </c>
      <c r="DL81" s="210">
        <f t="shared" ca="1" si="282"/>
        <v>40345</v>
      </c>
      <c r="DM81" s="461">
        <f t="shared" ca="1" si="283"/>
        <v>61974</v>
      </c>
      <c r="DN81" s="463">
        <f t="shared" ca="1" si="284"/>
        <v>62112</v>
      </c>
      <c r="DO81" s="465">
        <f t="shared" ca="1" si="285"/>
        <v>138</v>
      </c>
      <c r="DP81" s="216">
        <f t="shared" ca="1" si="292"/>
        <v>2.2267402459095749E-3</v>
      </c>
      <c r="DR81" s="463"/>
      <c r="DS81" s="37"/>
    </row>
    <row r="82" spans="1:123">
      <c r="AI82" s="79" t="str">
        <f t="shared" si="121"/>
        <v>U</v>
      </c>
      <c r="AJ82" s="1">
        <f t="shared" si="301"/>
        <v>2018</v>
      </c>
      <c r="AK82" s="105">
        <v>5</v>
      </c>
      <c r="AL82" s="106">
        <f t="shared" ca="1" si="297"/>
        <v>0</v>
      </c>
      <c r="AM82" s="106">
        <f t="shared" ca="1" si="297"/>
        <v>0</v>
      </c>
      <c r="AN82" s="106">
        <f t="shared" ca="1" si="297"/>
        <v>8</v>
      </c>
      <c r="AO82" s="106">
        <f t="shared" ca="1" si="297"/>
        <v>0</v>
      </c>
      <c r="AP82" s="106">
        <f t="shared" ca="1" si="297"/>
        <v>0</v>
      </c>
      <c r="AQ82" s="106">
        <f t="shared" ca="1" si="297"/>
        <v>0</v>
      </c>
      <c r="AR82" s="106">
        <f t="shared" ca="1" si="297"/>
        <v>3839</v>
      </c>
      <c r="AS82" s="106">
        <f t="shared" ca="1" si="297"/>
        <v>0</v>
      </c>
      <c r="AT82" s="106">
        <f t="shared" ca="1" si="297"/>
        <v>0</v>
      </c>
      <c r="AU82" s="106">
        <f t="shared" ca="1" si="297"/>
        <v>832</v>
      </c>
      <c r="AV82" s="106">
        <f t="shared" ca="1" si="298"/>
        <v>35666</v>
      </c>
      <c r="AW82" s="106">
        <f t="shared" ca="1" si="298"/>
        <v>0</v>
      </c>
      <c r="AX82" s="575">
        <f t="shared" ca="1" si="298"/>
        <v>0</v>
      </c>
      <c r="AY82" s="2">
        <f t="shared" ca="1" si="298"/>
        <v>0</v>
      </c>
      <c r="AZ82" s="545">
        <f t="shared" ca="1" si="298"/>
        <v>502</v>
      </c>
      <c r="BA82" s="106">
        <f t="shared" ca="1" si="298"/>
        <v>1871</v>
      </c>
      <c r="BB82" s="106">
        <f t="shared" ca="1" si="298"/>
        <v>2060</v>
      </c>
      <c r="BC82" s="106">
        <f t="shared" ca="1" si="298"/>
        <v>0</v>
      </c>
      <c r="BD82" s="106">
        <f t="shared" ca="1" si="298"/>
        <v>1759</v>
      </c>
      <c r="BE82" s="106">
        <f t="shared" ca="1" si="298"/>
        <v>0</v>
      </c>
      <c r="BF82" s="106">
        <f t="shared" ca="1" si="299"/>
        <v>14400</v>
      </c>
      <c r="BG82" s="106">
        <f t="shared" ca="1" si="299"/>
        <v>0</v>
      </c>
      <c r="BH82" s="106">
        <f t="shared" ca="1" si="299"/>
        <v>0</v>
      </c>
      <c r="BI82" s="106">
        <f t="shared" ca="1" si="299"/>
        <v>0</v>
      </c>
      <c r="BJ82" s="106">
        <f t="shared" ca="1" si="299"/>
        <v>1104</v>
      </c>
      <c r="BK82" s="106">
        <f t="shared" ca="1" si="299"/>
        <v>0</v>
      </c>
      <c r="BL82" s="106">
        <f t="shared" ca="1" si="299"/>
        <v>0</v>
      </c>
      <c r="BM82" s="190">
        <f t="shared" ca="1" si="299"/>
        <v>0</v>
      </c>
      <c r="BN82" s="190">
        <f t="shared" ca="1" si="299"/>
        <v>0</v>
      </c>
      <c r="BO82" s="190">
        <f t="shared" ca="1" si="299"/>
        <v>0</v>
      </c>
      <c r="BP82" s="190">
        <f t="shared" ca="1" si="299"/>
        <v>0</v>
      </c>
      <c r="BQ82" s="190">
        <f t="shared" ca="1" si="299"/>
        <v>4321</v>
      </c>
      <c r="BR82" s="190">
        <f t="shared" ca="1" si="299"/>
        <v>21696</v>
      </c>
      <c r="BS82" s="190">
        <f t="shared" ca="1" si="299"/>
        <v>40345</v>
      </c>
      <c r="BT82" s="190">
        <f t="shared" ca="1" si="299"/>
        <v>62041</v>
      </c>
      <c r="BU82" s="190">
        <f t="shared" ca="1" si="248"/>
        <v>70493</v>
      </c>
      <c r="BV82" s="163" t="str">
        <f t="shared" si="123"/>
        <v>F</v>
      </c>
      <c r="BW82" s="65">
        <f t="shared" ca="1" si="249"/>
        <v>62041</v>
      </c>
      <c r="BX82" s="634">
        <f t="shared" ca="1" si="252"/>
        <v>0</v>
      </c>
      <c r="BY82" s="2"/>
      <c r="BZ82" s="13"/>
      <c r="CA82" s="130"/>
      <c r="CB82" s="79" t="str">
        <f t="shared" si="124"/>
        <v>F</v>
      </c>
      <c r="CC82" s="215">
        <f t="shared" si="125"/>
        <v>2018</v>
      </c>
      <c r="CD82" s="141">
        <f t="shared" si="126"/>
        <v>5</v>
      </c>
      <c r="CE82" s="280">
        <f t="shared" ca="1" si="253"/>
        <v>0</v>
      </c>
      <c r="CF82" s="280">
        <f t="shared" ca="1" si="254"/>
        <v>0</v>
      </c>
      <c r="CG82" s="280">
        <f t="shared" ca="1" si="255"/>
        <v>8</v>
      </c>
      <c r="CH82" s="280">
        <f t="shared" ca="1" si="254"/>
        <v>0</v>
      </c>
      <c r="CI82" s="280">
        <f t="shared" ca="1" si="256"/>
        <v>0</v>
      </c>
      <c r="CJ82" s="280">
        <f t="shared" ca="1" si="257"/>
        <v>0</v>
      </c>
      <c r="CK82" s="280">
        <f t="shared" ca="1" si="257"/>
        <v>5290</v>
      </c>
      <c r="CL82" s="280">
        <f t="shared" ca="1" si="258"/>
        <v>0</v>
      </c>
      <c r="CM82" s="280">
        <f t="shared" ca="1" si="259"/>
        <v>0</v>
      </c>
      <c r="CN82" s="280">
        <f t="shared" ca="1" si="260"/>
        <v>1719</v>
      </c>
      <c r="CO82" s="280">
        <f t="shared" ca="1" si="261"/>
        <v>37428</v>
      </c>
      <c r="CP82" s="280">
        <f t="shared" ca="1" si="262"/>
        <v>0</v>
      </c>
      <c r="CQ82" s="280">
        <f t="shared" ca="1" si="134"/>
        <v>0</v>
      </c>
      <c r="CR82" s="273">
        <f t="shared" ca="1" si="134"/>
        <v>0</v>
      </c>
      <c r="CS82" s="280">
        <f t="shared" ca="1" si="263"/>
        <v>1935</v>
      </c>
      <c r="CT82" s="280">
        <f t="shared" ca="1" si="264"/>
        <v>2577</v>
      </c>
      <c r="CU82" s="280">
        <f t="shared" ca="1" si="265"/>
        <v>2823</v>
      </c>
      <c r="CV82" s="280">
        <f t="shared" ca="1" si="266"/>
        <v>0</v>
      </c>
      <c r="CW82" s="280">
        <f t="shared" ca="1" si="267"/>
        <v>2128</v>
      </c>
      <c r="CX82" s="280">
        <f t="shared" ca="1" si="268"/>
        <v>0</v>
      </c>
      <c r="CY82" s="280">
        <f t="shared" ca="1" si="269"/>
        <v>15252</v>
      </c>
      <c r="CZ82" s="280">
        <f t="shared" ca="1" si="270"/>
        <v>0</v>
      </c>
      <c r="DA82" s="280">
        <f t="shared" ca="1" si="271"/>
        <v>0</v>
      </c>
      <c r="DB82" s="280">
        <f t="shared" ca="1" si="272"/>
        <v>0</v>
      </c>
      <c r="DC82" s="280">
        <f t="shared" ca="1" si="273"/>
        <v>1136</v>
      </c>
      <c r="DD82" s="280">
        <f t="shared" ca="1" si="274"/>
        <v>0</v>
      </c>
      <c r="DE82" s="280">
        <f t="shared" ca="1" si="275"/>
        <v>0</v>
      </c>
      <c r="DF82" s="280">
        <f t="shared" ca="1" si="276"/>
        <v>0</v>
      </c>
      <c r="DG82" s="280">
        <f t="shared" ca="1" si="277"/>
        <v>0</v>
      </c>
      <c r="DH82" s="280">
        <f t="shared" ca="1" si="278"/>
        <v>0</v>
      </c>
      <c r="DI82" s="280">
        <f t="shared" ca="1" si="279"/>
        <v>0</v>
      </c>
      <c r="DJ82" s="210">
        <f t="shared" ca="1" si="280"/>
        <v>6886</v>
      </c>
      <c r="DK82" s="210">
        <f t="shared" ca="1" si="281"/>
        <v>25851</v>
      </c>
      <c r="DL82" s="210">
        <f t="shared" ca="1" si="282"/>
        <v>44445</v>
      </c>
      <c r="DM82" s="461">
        <f t="shared" ca="1" si="283"/>
        <v>70296</v>
      </c>
      <c r="DN82" s="463">
        <f t="shared" ca="1" si="284"/>
        <v>70493</v>
      </c>
      <c r="DO82" s="465">
        <f t="shared" ca="1" si="285"/>
        <v>197</v>
      </c>
      <c r="DP82" s="216">
        <f t="shared" ca="1" si="292"/>
        <v>2.8024354159553884E-3</v>
      </c>
      <c r="DR82" s="463"/>
      <c r="DS82" s="37"/>
    </row>
    <row r="83" spans="1:123">
      <c r="AD83" s="13"/>
      <c r="AF83" s="78"/>
      <c r="AG83" s="78"/>
      <c r="AH83" s="78"/>
      <c r="AI83" s="79" t="str">
        <f t="shared" ref="AI83:AI146" si="302">+AI71</f>
        <v>V</v>
      </c>
      <c r="AJ83" s="1">
        <f t="shared" si="301"/>
        <v>2018</v>
      </c>
      <c r="AK83" s="105">
        <v>6</v>
      </c>
      <c r="AL83" s="106">
        <f t="shared" ca="1" si="297"/>
        <v>0</v>
      </c>
      <c r="AM83" s="106">
        <f t="shared" ca="1" si="297"/>
        <v>0</v>
      </c>
      <c r="AN83" s="106">
        <f t="shared" ca="1" si="297"/>
        <v>8</v>
      </c>
      <c r="AO83" s="106">
        <f t="shared" ca="1" si="297"/>
        <v>0</v>
      </c>
      <c r="AP83" s="106">
        <f t="shared" ca="1" si="297"/>
        <v>0</v>
      </c>
      <c r="AQ83" s="106">
        <f t="shared" ca="1" si="297"/>
        <v>0</v>
      </c>
      <c r="AR83" s="106">
        <f t="shared" ca="1" si="297"/>
        <v>5290</v>
      </c>
      <c r="AS83" s="106">
        <f t="shared" ca="1" si="297"/>
        <v>0</v>
      </c>
      <c r="AT83" s="106">
        <f t="shared" ca="1" si="297"/>
        <v>0</v>
      </c>
      <c r="AU83" s="106">
        <f t="shared" ca="1" si="297"/>
        <v>1719</v>
      </c>
      <c r="AV83" s="106">
        <f t="shared" ca="1" si="298"/>
        <v>37428</v>
      </c>
      <c r="AW83" s="106">
        <f t="shared" ca="1" si="298"/>
        <v>0</v>
      </c>
      <c r="AX83" s="575">
        <f t="shared" ca="1" si="298"/>
        <v>0</v>
      </c>
      <c r="AY83" s="2">
        <f t="shared" ca="1" si="298"/>
        <v>0</v>
      </c>
      <c r="AZ83" s="545">
        <f t="shared" ca="1" si="298"/>
        <v>671</v>
      </c>
      <c r="BA83" s="106">
        <f t="shared" ca="1" si="298"/>
        <v>2577</v>
      </c>
      <c r="BB83" s="106">
        <f t="shared" ca="1" si="298"/>
        <v>2823</v>
      </c>
      <c r="BC83" s="106">
        <f t="shared" ca="1" si="298"/>
        <v>0</v>
      </c>
      <c r="BD83" s="106">
        <f t="shared" ca="1" si="298"/>
        <v>1523</v>
      </c>
      <c r="BE83" s="106">
        <f t="shared" ca="1" si="298"/>
        <v>0</v>
      </c>
      <c r="BF83" s="106">
        <f t="shared" ca="1" si="299"/>
        <v>15252</v>
      </c>
      <c r="BG83" s="106">
        <f t="shared" ca="1" si="299"/>
        <v>0</v>
      </c>
      <c r="BH83" s="106">
        <f t="shared" ca="1" si="299"/>
        <v>0</v>
      </c>
      <c r="BI83" s="106">
        <f t="shared" ca="1" si="299"/>
        <v>0</v>
      </c>
      <c r="BJ83" s="106">
        <f t="shared" ca="1" si="299"/>
        <v>1136</v>
      </c>
      <c r="BK83" s="106">
        <f t="shared" ca="1" si="299"/>
        <v>0</v>
      </c>
      <c r="BL83" s="106">
        <f t="shared" ca="1" si="299"/>
        <v>0</v>
      </c>
      <c r="BM83" s="190">
        <f t="shared" ca="1" si="299"/>
        <v>0</v>
      </c>
      <c r="BN83" s="190">
        <f t="shared" ca="1" si="299"/>
        <v>0</v>
      </c>
      <c r="BO83" s="190">
        <f t="shared" ca="1" si="299"/>
        <v>0</v>
      </c>
      <c r="BP83" s="190">
        <f t="shared" ca="1" si="299"/>
        <v>0</v>
      </c>
      <c r="BQ83" s="190">
        <f t="shared" ca="1" si="299"/>
        <v>5017</v>
      </c>
      <c r="BR83" s="190">
        <f t="shared" ca="1" si="299"/>
        <v>23982</v>
      </c>
      <c r="BS83" s="190">
        <f t="shared" ca="1" si="299"/>
        <v>44445</v>
      </c>
      <c r="BT83" s="190">
        <f t="shared" ca="1" si="299"/>
        <v>68427</v>
      </c>
      <c r="BU83" s="190">
        <f t="shared" ca="1" si="248"/>
        <v>78590</v>
      </c>
      <c r="BV83" s="163" t="str">
        <f t="shared" ref="BV83:BV146" si="303">BV71</f>
        <v>G</v>
      </c>
      <c r="BW83" s="65">
        <f t="shared" ca="1" si="249"/>
        <v>68427</v>
      </c>
      <c r="BX83" s="634">
        <f t="shared" ca="1" si="252"/>
        <v>0</v>
      </c>
      <c r="BY83" s="2"/>
      <c r="BZ83" s="13"/>
      <c r="CA83" s="130"/>
      <c r="CB83" s="79" t="str">
        <f t="shared" ref="CB83:CB146" si="304">CB71</f>
        <v>G</v>
      </c>
      <c r="CC83" s="215">
        <f t="shared" ref="CC83:CC146" si="305">AJ83</f>
        <v>2018</v>
      </c>
      <c r="CD83" s="141">
        <f t="shared" ref="CD83:CD146" si="306">AK83</f>
        <v>6</v>
      </c>
      <c r="CE83" s="280">
        <f t="shared" ca="1" si="253"/>
        <v>0</v>
      </c>
      <c r="CF83" s="280">
        <f t="shared" ca="1" si="254"/>
        <v>0</v>
      </c>
      <c r="CG83" s="280">
        <f t="shared" ca="1" si="255"/>
        <v>8</v>
      </c>
      <c r="CH83" s="280">
        <f t="shared" ca="1" si="254"/>
        <v>0</v>
      </c>
      <c r="CI83" s="280">
        <f t="shared" ca="1" si="256"/>
        <v>0</v>
      </c>
      <c r="CJ83" s="280">
        <f t="shared" ca="1" si="257"/>
        <v>0</v>
      </c>
      <c r="CK83" s="280">
        <f t="shared" ca="1" si="257"/>
        <v>6118</v>
      </c>
      <c r="CL83" s="280">
        <f t="shared" ca="1" si="258"/>
        <v>0</v>
      </c>
      <c r="CM83" s="280">
        <f t="shared" ca="1" si="259"/>
        <v>6192</v>
      </c>
      <c r="CN83" s="280">
        <f t="shared" ca="1" si="260"/>
        <v>2245</v>
      </c>
      <c r="CO83" s="280">
        <f t="shared" ca="1" si="261"/>
        <v>36429</v>
      </c>
      <c r="CP83" s="280">
        <f t="shared" ca="1" si="262"/>
        <v>0</v>
      </c>
      <c r="CQ83" s="280">
        <f t="shared" ca="1" si="134"/>
        <v>0</v>
      </c>
      <c r="CR83" s="273">
        <f t="shared" ca="1" si="134"/>
        <v>0</v>
      </c>
      <c r="CS83" s="280">
        <f t="shared" ca="1" si="263"/>
        <v>2247</v>
      </c>
      <c r="CT83" s="280">
        <f t="shared" ca="1" si="264"/>
        <v>3741</v>
      </c>
      <c r="CU83" s="280">
        <f t="shared" ca="1" si="265"/>
        <v>2927</v>
      </c>
      <c r="CV83" s="280">
        <f t="shared" ca="1" si="266"/>
        <v>0</v>
      </c>
      <c r="CW83" s="280">
        <f t="shared" ca="1" si="267"/>
        <v>2242</v>
      </c>
      <c r="CX83" s="280">
        <f t="shared" ca="1" si="268"/>
        <v>0</v>
      </c>
      <c r="CY83" s="280">
        <f t="shared" ca="1" si="269"/>
        <v>15120</v>
      </c>
      <c r="CZ83" s="280">
        <f t="shared" ca="1" si="270"/>
        <v>0</v>
      </c>
      <c r="DA83" s="280">
        <f t="shared" ca="1" si="271"/>
        <v>0</v>
      </c>
      <c r="DB83" s="280">
        <f t="shared" ca="1" si="272"/>
        <v>0</v>
      </c>
      <c r="DC83" s="280">
        <f t="shared" ca="1" si="273"/>
        <v>1105</v>
      </c>
      <c r="DD83" s="280">
        <f t="shared" ca="1" si="274"/>
        <v>0</v>
      </c>
      <c r="DE83" s="280">
        <f t="shared" ca="1" si="275"/>
        <v>0</v>
      </c>
      <c r="DF83" s="280">
        <f t="shared" ca="1" si="276"/>
        <v>0</v>
      </c>
      <c r="DG83" s="280">
        <f t="shared" ca="1" si="277"/>
        <v>0</v>
      </c>
      <c r="DH83" s="280">
        <f t="shared" ca="1" si="278"/>
        <v>0</v>
      </c>
      <c r="DI83" s="280">
        <f t="shared" ca="1" si="279"/>
        <v>0</v>
      </c>
      <c r="DJ83" s="210">
        <f t="shared" ca="1" si="280"/>
        <v>7416</v>
      </c>
      <c r="DK83" s="210">
        <f t="shared" ca="1" si="281"/>
        <v>27382</v>
      </c>
      <c r="DL83" s="210">
        <f t="shared" ca="1" si="282"/>
        <v>50992</v>
      </c>
      <c r="DM83" s="461">
        <f t="shared" ca="1" si="283"/>
        <v>78374</v>
      </c>
      <c r="DN83" s="463">
        <f t="shared" ca="1" si="284"/>
        <v>78590</v>
      </c>
      <c r="DO83" s="465">
        <f t="shared" ca="1" si="285"/>
        <v>216</v>
      </c>
      <c r="DP83" s="216">
        <f t="shared" ca="1" si="292"/>
        <v>2.7560160257228163E-3</v>
      </c>
      <c r="DR83" s="463"/>
      <c r="DS83" s="37"/>
    </row>
    <row r="84" spans="1:123" ht="15" customHeight="1">
      <c r="A84" s="77" t="s">
        <v>254</v>
      </c>
      <c r="B84" s="101"/>
      <c r="C84" s="101"/>
      <c r="D84" s="101"/>
      <c r="E84" s="101"/>
      <c r="F84" s="101"/>
      <c r="G84" s="101"/>
      <c r="H84" s="101"/>
      <c r="I84" s="101"/>
      <c r="J84" s="101"/>
      <c r="K84" s="107"/>
      <c r="L84" s="101"/>
      <c r="M84" s="101"/>
      <c r="N84" s="101"/>
      <c r="O84" s="108"/>
      <c r="P84" s="109" t="s">
        <v>255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43" t="s">
        <v>1</v>
      </c>
      <c r="AF84" s="79"/>
      <c r="AG84" s="79"/>
      <c r="AH84" s="79"/>
      <c r="AI84" s="79" t="str">
        <f t="shared" si="302"/>
        <v>W</v>
      </c>
      <c r="AJ84" s="1">
        <f t="shared" si="301"/>
        <v>2018</v>
      </c>
      <c r="AK84" s="105">
        <v>7</v>
      </c>
      <c r="AL84" s="106">
        <f t="shared" ca="1" si="297"/>
        <v>0</v>
      </c>
      <c r="AM84" s="106">
        <f t="shared" ca="1" si="297"/>
        <v>0</v>
      </c>
      <c r="AN84" s="106">
        <f t="shared" ca="1" si="297"/>
        <v>8</v>
      </c>
      <c r="AO84" s="106">
        <f t="shared" ca="1" si="297"/>
        <v>0</v>
      </c>
      <c r="AP84" s="106">
        <f t="shared" ca="1" si="297"/>
        <v>0</v>
      </c>
      <c r="AQ84" s="106">
        <f t="shared" ca="1" si="297"/>
        <v>0</v>
      </c>
      <c r="AR84" s="106">
        <f t="shared" ca="1" si="297"/>
        <v>6118</v>
      </c>
      <c r="AS84" s="106">
        <f t="shared" ca="1" si="297"/>
        <v>0</v>
      </c>
      <c r="AT84" s="106">
        <f t="shared" ca="1" si="297"/>
        <v>6192</v>
      </c>
      <c r="AU84" s="106">
        <f t="shared" ca="1" si="297"/>
        <v>2245</v>
      </c>
      <c r="AV84" s="106">
        <f t="shared" ca="1" si="298"/>
        <v>36429</v>
      </c>
      <c r="AW84" s="106">
        <f t="shared" ca="1" si="298"/>
        <v>0</v>
      </c>
      <c r="AX84" s="575">
        <f t="shared" ca="1" si="298"/>
        <v>0</v>
      </c>
      <c r="AY84" s="2">
        <f t="shared" ca="1" si="298"/>
        <v>0</v>
      </c>
      <c r="AZ84" s="545">
        <f t="shared" ca="1" si="298"/>
        <v>1935</v>
      </c>
      <c r="BA84" s="106">
        <f t="shared" ca="1" si="298"/>
        <v>3741</v>
      </c>
      <c r="BB84" s="106">
        <f t="shared" ca="1" si="298"/>
        <v>2927</v>
      </c>
      <c r="BC84" s="106">
        <f t="shared" ca="1" si="298"/>
        <v>0</v>
      </c>
      <c r="BD84" s="106">
        <f t="shared" ca="1" si="298"/>
        <v>2128</v>
      </c>
      <c r="BE84" s="106">
        <f t="shared" ca="1" si="298"/>
        <v>0</v>
      </c>
      <c r="BF84" s="106">
        <f t="shared" ca="1" si="299"/>
        <v>15120</v>
      </c>
      <c r="BG84" s="106">
        <f t="shared" ca="1" si="299"/>
        <v>0</v>
      </c>
      <c r="BH84" s="106">
        <f t="shared" ca="1" si="299"/>
        <v>0</v>
      </c>
      <c r="BI84" s="106">
        <f t="shared" ca="1" si="299"/>
        <v>0</v>
      </c>
      <c r="BJ84" s="106">
        <f t="shared" ca="1" si="299"/>
        <v>1105</v>
      </c>
      <c r="BK84" s="106">
        <f t="shared" ca="1" si="299"/>
        <v>0</v>
      </c>
      <c r="BL84" s="106">
        <f t="shared" ca="1" si="299"/>
        <v>0</v>
      </c>
      <c r="BM84" s="190">
        <f t="shared" ca="1" si="299"/>
        <v>0</v>
      </c>
      <c r="BN84" s="190">
        <f t="shared" ca="1" si="299"/>
        <v>0</v>
      </c>
      <c r="BO84" s="190">
        <f t="shared" ca="1" si="299"/>
        <v>0</v>
      </c>
      <c r="BP84" s="190">
        <f t="shared" ca="1" si="299"/>
        <v>0</v>
      </c>
      <c r="BQ84" s="190">
        <f t="shared" ca="1" si="299"/>
        <v>6990</v>
      </c>
      <c r="BR84" s="190">
        <f t="shared" ca="1" si="299"/>
        <v>26956</v>
      </c>
      <c r="BS84" s="190">
        <f t="shared" ca="1" si="299"/>
        <v>50992</v>
      </c>
      <c r="BT84" s="190">
        <f t="shared" ca="1" si="299"/>
        <v>77948</v>
      </c>
      <c r="BU84" s="190">
        <f t="shared" ca="1" si="248"/>
        <v>84001</v>
      </c>
      <c r="BV84" s="163" t="str">
        <f t="shared" si="303"/>
        <v>H</v>
      </c>
      <c r="BW84" s="65">
        <f t="shared" ca="1" si="249"/>
        <v>77948</v>
      </c>
      <c r="BX84" s="634">
        <f t="shared" ca="1" si="252"/>
        <v>0</v>
      </c>
      <c r="BY84" s="2"/>
      <c r="BZ84" s="13"/>
      <c r="CA84" s="130"/>
      <c r="CB84" s="79" t="str">
        <f t="shared" si="304"/>
        <v>H</v>
      </c>
      <c r="CC84" s="215">
        <f t="shared" si="305"/>
        <v>2018</v>
      </c>
      <c r="CD84" s="141">
        <f t="shared" si="306"/>
        <v>7</v>
      </c>
      <c r="CE84" s="280">
        <f t="shared" ca="1" si="253"/>
        <v>0</v>
      </c>
      <c r="CF84" s="280">
        <f t="shared" ca="1" si="254"/>
        <v>0</v>
      </c>
      <c r="CG84" s="280">
        <f t="shared" ca="1" si="255"/>
        <v>8</v>
      </c>
      <c r="CH84" s="280">
        <f t="shared" ca="1" si="254"/>
        <v>0</v>
      </c>
      <c r="CI84" s="280">
        <f t="shared" ca="1" si="256"/>
        <v>0</v>
      </c>
      <c r="CJ84" s="280">
        <f t="shared" ca="1" si="257"/>
        <v>0</v>
      </c>
      <c r="CK84" s="280">
        <f t="shared" ca="1" si="257"/>
        <v>7273</v>
      </c>
      <c r="CL84" s="280">
        <f t="shared" ca="1" si="258"/>
        <v>0</v>
      </c>
      <c r="CM84" s="280">
        <f t="shared" ca="1" si="259"/>
        <v>6398</v>
      </c>
      <c r="CN84" s="280">
        <f t="shared" ca="1" si="260"/>
        <v>1805</v>
      </c>
      <c r="CO84" s="280">
        <f t="shared" ca="1" si="261"/>
        <v>39391</v>
      </c>
      <c r="CP84" s="280">
        <f t="shared" ca="1" si="262"/>
        <v>0</v>
      </c>
      <c r="CQ84" s="280">
        <f t="shared" ca="1" si="134"/>
        <v>0</v>
      </c>
      <c r="CR84" s="273">
        <f t="shared" ca="1" si="134"/>
        <v>0</v>
      </c>
      <c r="CS84" s="280">
        <f t="shared" ca="1" si="263"/>
        <v>1935</v>
      </c>
      <c r="CT84" s="280">
        <f t="shared" ca="1" si="264"/>
        <v>4993</v>
      </c>
      <c r="CU84" s="280">
        <f t="shared" ca="1" si="265"/>
        <v>3001</v>
      </c>
      <c r="CV84" s="280">
        <f t="shared" ca="1" si="266"/>
        <v>0</v>
      </c>
      <c r="CW84" s="280">
        <f t="shared" ca="1" si="267"/>
        <v>2218</v>
      </c>
      <c r="CX84" s="280">
        <f t="shared" ca="1" si="268"/>
        <v>0</v>
      </c>
      <c r="CY84" s="280">
        <f t="shared" ca="1" si="269"/>
        <v>15624</v>
      </c>
      <c r="CZ84" s="280">
        <f t="shared" ca="1" si="270"/>
        <v>0</v>
      </c>
      <c r="DA84" s="280">
        <f t="shared" ca="1" si="271"/>
        <v>0</v>
      </c>
      <c r="DB84" s="280">
        <f t="shared" ca="1" si="272"/>
        <v>0</v>
      </c>
      <c r="DC84" s="280">
        <f t="shared" ca="1" si="273"/>
        <v>1141</v>
      </c>
      <c r="DD84" s="280">
        <f t="shared" ca="1" si="274"/>
        <v>0</v>
      </c>
      <c r="DE84" s="280">
        <f t="shared" ca="1" si="275"/>
        <v>0</v>
      </c>
      <c r="DF84" s="280">
        <f t="shared" ca="1" si="276"/>
        <v>0</v>
      </c>
      <c r="DG84" s="280">
        <f t="shared" ca="1" si="277"/>
        <v>0</v>
      </c>
      <c r="DH84" s="280">
        <f t="shared" ca="1" si="278"/>
        <v>0</v>
      </c>
      <c r="DI84" s="280">
        <f t="shared" ca="1" si="279"/>
        <v>0</v>
      </c>
      <c r="DJ84" s="210">
        <f t="shared" ca="1" si="280"/>
        <v>7154</v>
      </c>
      <c r="DK84" s="210">
        <f t="shared" ca="1" si="281"/>
        <v>28912</v>
      </c>
      <c r="DL84" s="210">
        <f t="shared" ca="1" si="282"/>
        <v>54875</v>
      </c>
      <c r="DM84" s="461">
        <f t="shared" ca="1" si="283"/>
        <v>83787</v>
      </c>
      <c r="DN84" s="463">
        <f t="shared" ca="1" si="284"/>
        <v>84001</v>
      </c>
      <c r="DO84" s="465">
        <f t="shared" ca="1" si="285"/>
        <v>214</v>
      </c>
      <c r="DP84" s="216">
        <f t="shared" ca="1" si="292"/>
        <v>2.5540955040758112E-3</v>
      </c>
      <c r="DR84" s="463"/>
      <c r="DS84" s="37"/>
    </row>
    <row r="85" spans="1:123">
      <c r="A85" s="4" t="s">
        <v>2</v>
      </c>
      <c r="B85" s="117" t="s">
        <v>3</v>
      </c>
      <c r="C85" s="117" t="s">
        <v>4</v>
      </c>
      <c r="D85" s="117" t="s">
        <v>5</v>
      </c>
      <c r="E85" s="117" t="s">
        <v>6</v>
      </c>
      <c r="F85" s="117" t="s">
        <v>7</v>
      </c>
      <c r="G85" s="117" t="s">
        <v>8</v>
      </c>
      <c r="H85" s="117" t="s">
        <v>9</v>
      </c>
      <c r="I85" s="117" t="s">
        <v>10</v>
      </c>
      <c r="J85" s="117" t="s">
        <v>11</v>
      </c>
      <c r="K85" s="117" t="s">
        <v>12</v>
      </c>
      <c r="L85" s="117" t="s">
        <v>13</v>
      </c>
      <c r="M85" s="117" t="s">
        <v>14</v>
      </c>
      <c r="N85" s="112" t="s">
        <v>15</v>
      </c>
      <c r="O85" s="118"/>
      <c r="P85" s="119" t="s">
        <v>2</v>
      </c>
      <c r="Q85" s="117" t="s">
        <v>3</v>
      </c>
      <c r="R85" s="117" t="s">
        <v>4</v>
      </c>
      <c r="S85" s="117" t="s">
        <v>5</v>
      </c>
      <c r="T85" s="117" t="s">
        <v>6</v>
      </c>
      <c r="U85" s="117" t="s">
        <v>7</v>
      </c>
      <c r="V85" s="117" t="s">
        <v>8</v>
      </c>
      <c r="W85" s="117" t="s">
        <v>9</v>
      </c>
      <c r="X85" s="117" t="s">
        <v>10</v>
      </c>
      <c r="Y85" s="117" t="s">
        <v>11</v>
      </c>
      <c r="Z85" s="117" t="s">
        <v>12</v>
      </c>
      <c r="AA85" s="117" t="s">
        <v>13</v>
      </c>
      <c r="AB85" s="117" t="s">
        <v>14</v>
      </c>
      <c r="AC85" s="83" t="s">
        <v>15</v>
      </c>
      <c r="AD85" s="84"/>
      <c r="AF85" s="86"/>
      <c r="AG85" s="86"/>
      <c r="AH85" s="86"/>
      <c r="AI85" s="79" t="str">
        <f t="shared" si="302"/>
        <v>X</v>
      </c>
      <c r="AJ85" s="1">
        <f t="shared" si="301"/>
        <v>2018</v>
      </c>
      <c r="AK85" s="105">
        <v>8</v>
      </c>
      <c r="AL85" s="106">
        <f t="shared" ca="1" si="297"/>
        <v>0</v>
      </c>
      <c r="AM85" s="106">
        <f t="shared" ca="1" si="297"/>
        <v>0</v>
      </c>
      <c r="AN85" s="106">
        <f t="shared" ca="1" si="297"/>
        <v>8</v>
      </c>
      <c r="AO85" s="106">
        <f t="shared" ca="1" si="297"/>
        <v>0</v>
      </c>
      <c r="AP85" s="106">
        <f t="shared" ca="1" si="297"/>
        <v>0</v>
      </c>
      <c r="AQ85" s="106">
        <f t="shared" ca="1" si="297"/>
        <v>0</v>
      </c>
      <c r="AR85" s="106">
        <f t="shared" ca="1" si="297"/>
        <v>7273</v>
      </c>
      <c r="AS85" s="106">
        <f t="shared" ca="1" si="297"/>
        <v>0</v>
      </c>
      <c r="AT85" s="106">
        <f t="shared" ca="1" si="297"/>
        <v>6398</v>
      </c>
      <c r="AU85" s="106">
        <f t="shared" ca="1" si="297"/>
        <v>1805</v>
      </c>
      <c r="AV85" s="106">
        <f t="shared" ca="1" si="298"/>
        <v>39391</v>
      </c>
      <c r="AW85" s="106">
        <f t="shared" ca="1" si="298"/>
        <v>0</v>
      </c>
      <c r="AX85" s="575">
        <f t="shared" ca="1" si="298"/>
        <v>0</v>
      </c>
      <c r="AY85" s="2">
        <f t="shared" ca="1" si="298"/>
        <v>0</v>
      </c>
      <c r="AZ85" s="545">
        <f t="shared" ca="1" si="298"/>
        <v>2247</v>
      </c>
      <c r="BA85" s="106">
        <f t="shared" ca="1" si="298"/>
        <v>4993</v>
      </c>
      <c r="BB85" s="106">
        <f t="shared" ca="1" si="298"/>
        <v>3001</v>
      </c>
      <c r="BC85" s="106">
        <f t="shared" ca="1" si="298"/>
        <v>0</v>
      </c>
      <c r="BD85" s="106">
        <f t="shared" ca="1" si="298"/>
        <v>2242</v>
      </c>
      <c r="BE85" s="106">
        <f t="shared" ca="1" si="298"/>
        <v>0</v>
      </c>
      <c r="BF85" s="106">
        <f t="shared" ca="1" si="299"/>
        <v>15624</v>
      </c>
      <c r="BG85" s="106">
        <f t="shared" ca="1" si="299"/>
        <v>0</v>
      </c>
      <c r="BH85" s="106">
        <f t="shared" ca="1" si="299"/>
        <v>0</v>
      </c>
      <c r="BI85" s="106">
        <f t="shared" ca="1" si="299"/>
        <v>0</v>
      </c>
      <c r="BJ85" s="106">
        <f t="shared" ca="1" si="299"/>
        <v>1141</v>
      </c>
      <c r="BK85" s="106">
        <f t="shared" ca="1" si="299"/>
        <v>0</v>
      </c>
      <c r="BL85" s="106">
        <f t="shared" ca="1" si="299"/>
        <v>0</v>
      </c>
      <c r="BM85" s="190">
        <f t="shared" ca="1" si="299"/>
        <v>0</v>
      </c>
      <c r="BN85" s="190">
        <f t="shared" ca="1" si="299"/>
        <v>0</v>
      </c>
      <c r="BO85" s="190">
        <f t="shared" ca="1" si="299"/>
        <v>0</v>
      </c>
      <c r="BP85" s="190">
        <f t="shared" ca="1" si="299"/>
        <v>0</v>
      </c>
      <c r="BQ85" s="190">
        <f t="shared" ca="1" si="299"/>
        <v>7490</v>
      </c>
      <c r="BR85" s="190">
        <f t="shared" ca="1" si="299"/>
        <v>29248</v>
      </c>
      <c r="BS85" s="190">
        <f t="shared" ca="1" si="299"/>
        <v>54875</v>
      </c>
      <c r="BT85" s="190">
        <f t="shared" ca="1" si="299"/>
        <v>84123</v>
      </c>
      <c r="BU85" s="190">
        <f t="shared" ca="1" si="248"/>
        <v>80741</v>
      </c>
      <c r="BV85" s="163" t="str">
        <f t="shared" si="303"/>
        <v>I</v>
      </c>
      <c r="BW85" s="65">
        <f t="shared" ca="1" si="249"/>
        <v>84123</v>
      </c>
      <c r="BX85" s="634">
        <f t="shared" ca="1" si="252"/>
        <v>0</v>
      </c>
      <c r="BY85" s="2"/>
      <c r="BZ85" s="13"/>
      <c r="CA85" s="130"/>
      <c r="CB85" s="79" t="str">
        <f t="shared" si="304"/>
        <v>I</v>
      </c>
      <c r="CC85" s="215">
        <f t="shared" si="305"/>
        <v>2018</v>
      </c>
      <c r="CD85" s="141">
        <f t="shared" si="306"/>
        <v>8</v>
      </c>
      <c r="CE85" s="280">
        <f t="shared" ca="1" si="253"/>
        <v>0</v>
      </c>
      <c r="CF85" s="280">
        <f t="shared" ca="1" si="254"/>
        <v>0</v>
      </c>
      <c r="CG85" s="280">
        <f t="shared" ca="1" si="255"/>
        <v>8</v>
      </c>
      <c r="CH85" s="280">
        <f t="shared" ca="1" si="254"/>
        <v>0</v>
      </c>
      <c r="CI85" s="280">
        <f t="shared" ca="1" si="256"/>
        <v>0</v>
      </c>
      <c r="CJ85" s="280">
        <f t="shared" ca="1" si="257"/>
        <v>0</v>
      </c>
      <c r="CK85" s="280">
        <f t="shared" ca="1" si="257"/>
        <v>8017</v>
      </c>
      <c r="CL85" s="280">
        <f t="shared" ca="1" si="258"/>
        <v>0</v>
      </c>
      <c r="CM85" s="280">
        <f t="shared" ca="1" si="259"/>
        <v>6398</v>
      </c>
      <c r="CN85" s="280">
        <f t="shared" ca="1" si="260"/>
        <v>1719</v>
      </c>
      <c r="CO85" s="280">
        <f t="shared" ca="1" si="261"/>
        <v>34718</v>
      </c>
      <c r="CP85" s="280">
        <f t="shared" ca="1" si="262"/>
        <v>0</v>
      </c>
      <c r="CQ85" s="280">
        <f t="shared" ca="1" si="134"/>
        <v>0</v>
      </c>
      <c r="CR85" s="273">
        <f t="shared" ca="1" si="134"/>
        <v>0</v>
      </c>
      <c r="CS85" s="280">
        <f t="shared" ca="1" si="263"/>
        <v>1935</v>
      </c>
      <c r="CT85" s="280">
        <f t="shared" ca="1" si="264"/>
        <v>5316</v>
      </c>
      <c r="CU85" s="280">
        <f t="shared" ca="1" si="265"/>
        <v>3170</v>
      </c>
      <c r="CV85" s="280">
        <f t="shared" ca="1" si="266"/>
        <v>0</v>
      </c>
      <c r="CW85" s="280">
        <f t="shared" ca="1" si="267"/>
        <v>2484</v>
      </c>
      <c r="CX85" s="280">
        <f t="shared" ca="1" si="268"/>
        <v>0</v>
      </c>
      <c r="CY85" s="280">
        <f t="shared" ca="1" si="269"/>
        <v>15624</v>
      </c>
      <c r="CZ85" s="280">
        <f t="shared" ca="1" si="270"/>
        <v>0</v>
      </c>
      <c r="DA85" s="280">
        <f t="shared" ca="1" si="271"/>
        <v>0</v>
      </c>
      <c r="DB85" s="280">
        <f t="shared" ca="1" si="272"/>
        <v>0</v>
      </c>
      <c r="DC85" s="280">
        <f t="shared" ca="1" si="273"/>
        <v>1134</v>
      </c>
      <c r="DD85" s="280">
        <f t="shared" ca="1" si="274"/>
        <v>0</v>
      </c>
      <c r="DE85" s="280">
        <f t="shared" ca="1" si="275"/>
        <v>0</v>
      </c>
      <c r="DF85" s="280">
        <f t="shared" ca="1" si="276"/>
        <v>0</v>
      </c>
      <c r="DG85" s="280">
        <f t="shared" ca="1" si="277"/>
        <v>0</v>
      </c>
      <c r="DH85" s="280">
        <f t="shared" ca="1" si="278"/>
        <v>0</v>
      </c>
      <c r="DI85" s="280">
        <f t="shared" ca="1" si="279"/>
        <v>0</v>
      </c>
      <c r="DJ85" s="210">
        <f t="shared" ca="1" si="280"/>
        <v>7589</v>
      </c>
      <c r="DK85" s="210">
        <f t="shared" ca="1" si="281"/>
        <v>29663</v>
      </c>
      <c r="DL85" s="210">
        <f t="shared" ca="1" si="282"/>
        <v>50860</v>
      </c>
      <c r="DM85" s="461">
        <f t="shared" ca="1" si="283"/>
        <v>80523</v>
      </c>
      <c r="DN85" s="463">
        <f t="shared" ca="1" si="284"/>
        <v>80741</v>
      </c>
      <c r="DO85" s="465">
        <f t="shared" ca="1" si="285"/>
        <v>218</v>
      </c>
      <c r="DP85" s="216">
        <f t="shared" ca="1" si="292"/>
        <v>2.7073010195844665E-3</v>
      </c>
      <c r="DR85" s="463"/>
      <c r="DS85" s="37"/>
    </row>
    <row r="86" spans="1:123">
      <c r="A86" s="87">
        <f>A46</f>
        <v>2010</v>
      </c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41">
        <f t="shared" ref="N86:N106" si="307">SUM(B86:M86)</f>
        <v>0</v>
      </c>
      <c r="O86" s="142"/>
      <c r="P86" s="91">
        <f t="shared" ref="P86:P120" si="308">A86</f>
        <v>2010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41">
        <f t="shared" ref="AC86:AC106" si="309">SUM(Q86:AB86)</f>
        <v>0</v>
      </c>
      <c r="AI86" s="79" t="str">
        <f t="shared" si="302"/>
        <v>Y</v>
      </c>
      <c r="AJ86" s="1">
        <f t="shared" si="301"/>
        <v>2018</v>
      </c>
      <c r="AK86" s="105">
        <v>9</v>
      </c>
      <c r="AL86" s="106">
        <f t="shared" ref="AL86:AU95" ca="1" si="310">ROUND(INDIRECT(CONCATENATE($AI86,AL$2+($AJ86-2010))),0)</f>
        <v>0</v>
      </c>
      <c r="AM86" s="106">
        <f t="shared" ca="1" si="310"/>
        <v>0</v>
      </c>
      <c r="AN86" s="106">
        <f t="shared" ca="1" si="310"/>
        <v>8</v>
      </c>
      <c r="AO86" s="106">
        <f t="shared" ca="1" si="310"/>
        <v>0</v>
      </c>
      <c r="AP86" s="106">
        <f t="shared" ca="1" si="310"/>
        <v>0</v>
      </c>
      <c r="AQ86" s="106">
        <f t="shared" ca="1" si="310"/>
        <v>0</v>
      </c>
      <c r="AR86" s="106">
        <f t="shared" ca="1" si="310"/>
        <v>8017</v>
      </c>
      <c r="AS86" s="106">
        <f t="shared" ca="1" si="310"/>
        <v>0</v>
      </c>
      <c r="AT86" s="106">
        <f t="shared" ca="1" si="310"/>
        <v>6398</v>
      </c>
      <c r="AU86" s="106">
        <f t="shared" ca="1" si="310"/>
        <v>1719</v>
      </c>
      <c r="AV86" s="106">
        <f t="shared" ref="AV86:BE95" ca="1" si="311">ROUND(INDIRECT(CONCATENATE($AI86,AV$2+($AJ86-2010))),0)</f>
        <v>34718</v>
      </c>
      <c r="AW86" s="106">
        <f t="shared" ca="1" si="311"/>
        <v>0</v>
      </c>
      <c r="AX86" s="575">
        <f t="shared" ca="1" si="311"/>
        <v>0</v>
      </c>
      <c r="AY86" s="2">
        <f t="shared" ca="1" si="311"/>
        <v>0</v>
      </c>
      <c r="AZ86" s="545">
        <f t="shared" ca="1" si="311"/>
        <v>1935</v>
      </c>
      <c r="BA86" s="106">
        <f t="shared" ca="1" si="311"/>
        <v>5316</v>
      </c>
      <c r="BB86" s="106">
        <f t="shared" ca="1" si="311"/>
        <v>3170</v>
      </c>
      <c r="BC86" s="106">
        <f t="shared" ca="1" si="311"/>
        <v>0</v>
      </c>
      <c r="BD86" s="106">
        <f t="shared" ca="1" si="311"/>
        <v>2218</v>
      </c>
      <c r="BE86" s="106">
        <f t="shared" ca="1" si="311"/>
        <v>0</v>
      </c>
      <c r="BF86" s="106">
        <f t="shared" ref="BF86:BT95" ca="1" si="312">ROUND(INDIRECT(CONCATENATE($AI86,BF$2+($AJ86-2010))),0)</f>
        <v>15624</v>
      </c>
      <c r="BG86" s="106">
        <f t="shared" ca="1" si="312"/>
        <v>0</v>
      </c>
      <c r="BH86" s="106">
        <f t="shared" ca="1" si="312"/>
        <v>0</v>
      </c>
      <c r="BI86" s="106">
        <f t="shared" ca="1" si="312"/>
        <v>0</v>
      </c>
      <c r="BJ86" s="106">
        <f t="shared" ca="1" si="312"/>
        <v>1134</v>
      </c>
      <c r="BK86" s="106">
        <f t="shared" ca="1" si="312"/>
        <v>0</v>
      </c>
      <c r="BL86" s="106">
        <f t="shared" ca="1" si="312"/>
        <v>0</v>
      </c>
      <c r="BM86" s="190">
        <f t="shared" ca="1" si="312"/>
        <v>0</v>
      </c>
      <c r="BN86" s="190">
        <f t="shared" ca="1" si="312"/>
        <v>0</v>
      </c>
      <c r="BO86" s="190">
        <f t="shared" ca="1" si="312"/>
        <v>0</v>
      </c>
      <c r="BP86" s="190">
        <f t="shared" ca="1" si="312"/>
        <v>0</v>
      </c>
      <c r="BQ86" s="190">
        <f t="shared" ca="1" si="312"/>
        <v>7323</v>
      </c>
      <c r="BR86" s="190">
        <f t="shared" ca="1" si="312"/>
        <v>29397</v>
      </c>
      <c r="BS86" s="190">
        <f t="shared" ca="1" si="312"/>
        <v>50860</v>
      </c>
      <c r="BT86" s="190">
        <f t="shared" ca="1" si="312"/>
        <v>80257</v>
      </c>
      <c r="BU86" s="190">
        <f t="shared" ca="1" si="248"/>
        <v>72701</v>
      </c>
      <c r="BV86" s="163" t="str">
        <f t="shared" si="303"/>
        <v>J</v>
      </c>
      <c r="BW86" s="65">
        <f t="shared" ca="1" si="249"/>
        <v>80257</v>
      </c>
      <c r="BX86" s="634">
        <f t="shared" ca="1" si="252"/>
        <v>0</v>
      </c>
      <c r="BY86" s="2"/>
      <c r="BZ86" s="13"/>
      <c r="CA86" s="130"/>
      <c r="CB86" s="79" t="str">
        <f t="shared" si="304"/>
        <v>J</v>
      </c>
      <c r="CC86" s="215">
        <f t="shared" si="305"/>
        <v>2018</v>
      </c>
      <c r="CD86" s="141">
        <f t="shared" si="306"/>
        <v>9</v>
      </c>
      <c r="CE86" s="280">
        <f t="shared" ca="1" si="253"/>
        <v>0</v>
      </c>
      <c r="CF86" s="280">
        <f t="shared" ca="1" si="254"/>
        <v>0</v>
      </c>
      <c r="CG86" s="280">
        <f t="shared" ca="1" si="255"/>
        <v>8</v>
      </c>
      <c r="CH86" s="280">
        <f t="shared" ca="1" si="254"/>
        <v>0</v>
      </c>
      <c r="CI86" s="280">
        <f t="shared" ca="1" si="256"/>
        <v>0</v>
      </c>
      <c r="CJ86" s="280">
        <f t="shared" ca="1" si="257"/>
        <v>0</v>
      </c>
      <c r="CK86" s="280">
        <f t="shared" ca="1" si="257"/>
        <v>6838</v>
      </c>
      <c r="CL86" s="280">
        <f t="shared" ca="1" si="258"/>
        <v>0</v>
      </c>
      <c r="CM86" s="280">
        <f t="shared" ca="1" si="259"/>
        <v>6192</v>
      </c>
      <c r="CN86" s="280">
        <f t="shared" ca="1" si="260"/>
        <v>582</v>
      </c>
      <c r="CO86" s="280">
        <f t="shared" ca="1" si="261"/>
        <v>32530</v>
      </c>
      <c r="CP86" s="280">
        <f t="shared" ca="1" si="262"/>
        <v>0</v>
      </c>
      <c r="CQ86" s="280">
        <f t="shared" ref="CQ86:CR149" ca="1" si="313">AX87</f>
        <v>0</v>
      </c>
      <c r="CR86" s="273">
        <f t="shared" ca="1" si="313"/>
        <v>0</v>
      </c>
      <c r="CS86" s="280">
        <f t="shared" ca="1" si="263"/>
        <v>1872</v>
      </c>
      <c r="CT86" s="280">
        <f t="shared" ca="1" si="264"/>
        <v>4365</v>
      </c>
      <c r="CU86" s="280">
        <f t="shared" ca="1" si="265"/>
        <v>2618</v>
      </c>
      <c r="CV86" s="280">
        <f t="shared" ca="1" si="266"/>
        <v>0</v>
      </c>
      <c r="CW86" s="280">
        <f t="shared" ca="1" si="267"/>
        <v>2156</v>
      </c>
      <c r="CX86" s="280">
        <f t="shared" ca="1" si="268"/>
        <v>0</v>
      </c>
      <c r="CY86" s="280">
        <f t="shared" ca="1" si="269"/>
        <v>14400</v>
      </c>
      <c r="CZ86" s="280">
        <f t="shared" ca="1" si="270"/>
        <v>0</v>
      </c>
      <c r="DA86" s="280">
        <f t="shared" ca="1" si="271"/>
        <v>0</v>
      </c>
      <c r="DB86" s="280">
        <f t="shared" ca="1" si="272"/>
        <v>0</v>
      </c>
      <c r="DC86" s="280">
        <f t="shared" ca="1" si="273"/>
        <v>946</v>
      </c>
      <c r="DD86" s="280">
        <f t="shared" ca="1" si="274"/>
        <v>0</v>
      </c>
      <c r="DE86" s="280">
        <f t="shared" ca="1" si="275"/>
        <v>0</v>
      </c>
      <c r="DF86" s="280">
        <f t="shared" ca="1" si="276"/>
        <v>0</v>
      </c>
      <c r="DG86" s="280">
        <f t="shared" ca="1" si="277"/>
        <v>0</v>
      </c>
      <c r="DH86" s="280">
        <f t="shared" ca="1" si="278"/>
        <v>0</v>
      </c>
      <c r="DI86" s="280">
        <f t="shared" ca="1" si="279"/>
        <v>0</v>
      </c>
      <c r="DJ86" s="210">
        <f t="shared" ca="1" si="280"/>
        <v>6646</v>
      </c>
      <c r="DK86" s="210">
        <f t="shared" ca="1" si="281"/>
        <v>26357</v>
      </c>
      <c r="DL86" s="210">
        <f t="shared" ca="1" si="282"/>
        <v>46150</v>
      </c>
      <c r="DM86" s="461">
        <f t="shared" ca="1" si="283"/>
        <v>72507</v>
      </c>
      <c r="DN86" s="463">
        <f t="shared" ca="1" si="284"/>
        <v>72701</v>
      </c>
      <c r="DO86" s="465">
        <f t="shared" ca="1" si="285"/>
        <v>194</v>
      </c>
      <c r="DP86" s="216">
        <f t="shared" ca="1" si="292"/>
        <v>2.6756037348118111E-3</v>
      </c>
      <c r="DR86" s="463"/>
      <c r="DS86" s="37"/>
    </row>
    <row r="87" spans="1:123">
      <c r="A87" s="87">
        <f>A86+1</f>
        <v>2011</v>
      </c>
      <c r="B87" s="22">
        <f>B127+B767+B847+B927+B967+B1007+B1047+B1087+B1127+B1207</f>
        <v>92418.861362764059</v>
      </c>
      <c r="C87" s="22">
        <f t="shared" ref="C87:M87" si="314">C127+C767+C847+C927+C967+C1007+C1047+C1087+C1127+C1207</f>
        <v>66264.478751913906</v>
      </c>
      <c r="D87" s="22">
        <f t="shared" si="314"/>
        <v>76328.591105921878</v>
      </c>
      <c r="E87" s="22">
        <f t="shared" si="314"/>
        <v>121401.95451884781</v>
      </c>
      <c r="F87" s="22">
        <f t="shared" si="314"/>
        <v>129987.69159259711</v>
      </c>
      <c r="G87" s="22">
        <f t="shared" si="314"/>
        <v>133090.77263258651</v>
      </c>
      <c r="H87" s="22">
        <f t="shared" si="314"/>
        <v>147244.90226741793</v>
      </c>
      <c r="I87" s="22">
        <f t="shared" si="314"/>
        <v>150153.36694918782</v>
      </c>
      <c r="J87" s="22">
        <f t="shared" si="314"/>
        <v>123231.33135895769</v>
      </c>
      <c r="K87" s="22">
        <f t="shared" si="314"/>
        <v>95594.452553505951</v>
      </c>
      <c r="L87" s="22">
        <f t="shared" si="314"/>
        <v>74845.724957333179</v>
      </c>
      <c r="M87" s="22">
        <f t="shared" si="314"/>
        <v>61824.683984774696</v>
      </c>
      <c r="N87" s="141">
        <f t="shared" si="307"/>
        <v>1272386.8120358083</v>
      </c>
      <c r="O87" s="143"/>
      <c r="P87" s="91">
        <f t="shared" si="308"/>
        <v>2011</v>
      </c>
      <c r="Q87" s="22">
        <f>Q127+Q767+Q847+Q927+Q967+Q1007+Q1047+Q1087+Q1127+Q1207</f>
        <v>169952</v>
      </c>
      <c r="R87" s="22">
        <f t="shared" ref="R87:AB87" si="315">R127+R767+R847+R927+R967+R1007+R1047+R1087+R1127+R1207</f>
        <v>92510</v>
      </c>
      <c r="S87" s="22">
        <f t="shared" si="315"/>
        <v>66873</v>
      </c>
      <c r="T87" s="22">
        <f t="shared" si="315"/>
        <v>74840</v>
      </c>
      <c r="U87" s="22">
        <f t="shared" si="315"/>
        <v>119931</v>
      </c>
      <c r="V87" s="22">
        <f t="shared" si="315"/>
        <v>123144</v>
      </c>
      <c r="W87" s="22">
        <f t="shared" si="315"/>
        <v>138083</v>
      </c>
      <c r="X87" s="22">
        <f t="shared" si="315"/>
        <v>147802</v>
      </c>
      <c r="Y87" s="22">
        <f t="shared" si="315"/>
        <v>153199</v>
      </c>
      <c r="Z87" s="22">
        <f t="shared" si="315"/>
        <v>128498</v>
      </c>
      <c r="AA87" s="22">
        <f t="shared" si="315"/>
        <v>93202</v>
      </c>
      <c r="AB87" s="22">
        <f t="shared" si="315"/>
        <v>78022</v>
      </c>
      <c r="AC87" s="141">
        <f t="shared" si="309"/>
        <v>1386056</v>
      </c>
      <c r="AI87" s="79" t="str">
        <f t="shared" si="302"/>
        <v>Z</v>
      </c>
      <c r="AJ87" s="1">
        <f t="shared" si="301"/>
        <v>2018</v>
      </c>
      <c r="AK87" s="105">
        <v>10</v>
      </c>
      <c r="AL87" s="106">
        <f t="shared" ca="1" si="310"/>
        <v>0</v>
      </c>
      <c r="AM87" s="106">
        <f t="shared" ca="1" si="310"/>
        <v>0</v>
      </c>
      <c r="AN87" s="106">
        <f t="shared" ca="1" si="310"/>
        <v>8</v>
      </c>
      <c r="AO87" s="106">
        <f t="shared" ca="1" si="310"/>
        <v>0</v>
      </c>
      <c r="AP87" s="106">
        <f t="shared" ca="1" si="310"/>
        <v>0</v>
      </c>
      <c r="AQ87" s="106">
        <f t="shared" ca="1" si="310"/>
        <v>0</v>
      </c>
      <c r="AR87" s="106">
        <f t="shared" ca="1" si="310"/>
        <v>6838</v>
      </c>
      <c r="AS87" s="106">
        <f t="shared" ca="1" si="310"/>
        <v>0</v>
      </c>
      <c r="AT87" s="106">
        <f t="shared" ca="1" si="310"/>
        <v>6192</v>
      </c>
      <c r="AU87" s="106">
        <f t="shared" ca="1" si="310"/>
        <v>582</v>
      </c>
      <c r="AV87" s="106">
        <f t="shared" ca="1" si="311"/>
        <v>32530</v>
      </c>
      <c r="AW87" s="106">
        <f t="shared" ca="1" si="311"/>
        <v>0</v>
      </c>
      <c r="AX87" s="575">
        <f t="shared" ca="1" si="311"/>
        <v>0</v>
      </c>
      <c r="AY87" s="2">
        <f t="shared" ca="1" si="311"/>
        <v>0</v>
      </c>
      <c r="AZ87" s="545">
        <f t="shared" ca="1" si="311"/>
        <v>1935</v>
      </c>
      <c r="BA87" s="106">
        <f t="shared" ca="1" si="311"/>
        <v>4365</v>
      </c>
      <c r="BB87" s="106">
        <f t="shared" ca="1" si="311"/>
        <v>2618</v>
      </c>
      <c r="BC87" s="106">
        <f t="shared" ca="1" si="311"/>
        <v>0</v>
      </c>
      <c r="BD87" s="106">
        <f t="shared" ca="1" si="311"/>
        <v>2484</v>
      </c>
      <c r="BE87" s="106">
        <f t="shared" ca="1" si="311"/>
        <v>0</v>
      </c>
      <c r="BF87" s="106">
        <f t="shared" ca="1" si="312"/>
        <v>14400</v>
      </c>
      <c r="BG87" s="106">
        <f t="shared" ca="1" si="312"/>
        <v>0</v>
      </c>
      <c r="BH87" s="106">
        <f t="shared" ca="1" si="312"/>
        <v>0</v>
      </c>
      <c r="BI87" s="106">
        <f t="shared" ca="1" si="312"/>
        <v>0</v>
      </c>
      <c r="BJ87" s="106">
        <f t="shared" ca="1" si="312"/>
        <v>946</v>
      </c>
      <c r="BK87" s="106">
        <f t="shared" ca="1" si="312"/>
        <v>0</v>
      </c>
      <c r="BL87" s="106">
        <f t="shared" ca="1" si="312"/>
        <v>0</v>
      </c>
      <c r="BM87" s="190">
        <f t="shared" ca="1" si="312"/>
        <v>0</v>
      </c>
      <c r="BN87" s="190">
        <f t="shared" ca="1" si="312"/>
        <v>0</v>
      </c>
      <c r="BO87" s="190">
        <f t="shared" ca="1" si="312"/>
        <v>0</v>
      </c>
      <c r="BP87" s="190">
        <f t="shared" ca="1" si="312"/>
        <v>0</v>
      </c>
      <c r="BQ87" s="190">
        <f t="shared" ca="1" si="312"/>
        <v>7037</v>
      </c>
      <c r="BR87" s="190">
        <f t="shared" ca="1" si="312"/>
        <v>26748</v>
      </c>
      <c r="BS87" s="190">
        <f t="shared" ca="1" si="312"/>
        <v>46150</v>
      </c>
      <c r="BT87" s="190">
        <f t="shared" ca="1" si="312"/>
        <v>72898</v>
      </c>
      <c r="BU87" s="190">
        <f t="shared" ca="1" si="248"/>
        <v>59849</v>
      </c>
      <c r="BV87" s="163" t="str">
        <f t="shared" si="303"/>
        <v>K</v>
      </c>
      <c r="BW87" s="65">
        <f t="shared" ca="1" si="249"/>
        <v>72898</v>
      </c>
      <c r="BX87" s="634">
        <f t="shared" ca="1" si="252"/>
        <v>0</v>
      </c>
      <c r="BY87" s="2"/>
      <c r="BZ87" s="13"/>
      <c r="CA87" s="130"/>
      <c r="CB87" s="79" t="str">
        <f t="shared" si="304"/>
        <v>K</v>
      </c>
      <c r="CC87" s="215">
        <f t="shared" si="305"/>
        <v>2018</v>
      </c>
      <c r="CD87" s="141">
        <f t="shared" si="306"/>
        <v>10</v>
      </c>
      <c r="CE87" s="280">
        <f t="shared" ca="1" si="253"/>
        <v>0</v>
      </c>
      <c r="CF87" s="280">
        <f t="shared" ca="1" si="254"/>
        <v>0</v>
      </c>
      <c r="CG87" s="280">
        <f t="shared" ca="1" si="255"/>
        <v>8</v>
      </c>
      <c r="CH87" s="280">
        <f t="shared" ca="1" si="254"/>
        <v>0</v>
      </c>
      <c r="CI87" s="280">
        <f t="shared" ca="1" si="256"/>
        <v>0</v>
      </c>
      <c r="CJ87" s="280">
        <f t="shared" ca="1" si="257"/>
        <v>0</v>
      </c>
      <c r="CK87" s="280">
        <f t="shared" ca="1" si="257"/>
        <v>4174</v>
      </c>
      <c r="CL87" s="280">
        <f t="shared" ca="1" si="258"/>
        <v>0</v>
      </c>
      <c r="CM87" s="280">
        <f t="shared" ca="1" si="259"/>
        <v>0</v>
      </c>
      <c r="CN87" s="280">
        <f t="shared" ca="1" si="260"/>
        <v>258</v>
      </c>
      <c r="CO87" s="280">
        <f t="shared" ca="1" si="261"/>
        <v>30725</v>
      </c>
      <c r="CP87" s="280">
        <f t="shared" ca="1" si="262"/>
        <v>0</v>
      </c>
      <c r="CQ87" s="280">
        <f t="shared" ca="1" si="313"/>
        <v>0</v>
      </c>
      <c r="CR87" s="273">
        <f t="shared" ca="1" si="313"/>
        <v>0</v>
      </c>
      <c r="CS87" s="280">
        <f t="shared" ca="1" si="263"/>
        <v>2128</v>
      </c>
      <c r="CT87" s="280">
        <f t="shared" ca="1" si="264"/>
        <v>3060</v>
      </c>
      <c r="CU87" s="280">
        <f t="shared" ca="1" si="265"/>
        <v>2324</v>
      </c>
      <c r="CV87" s="280">
        <f t="shared" ca="1" si="266"/>
        <v>0</v>
      </c>
      <c r="CW87" s="280">
        <f t="shared" ca="1" si="267"/>
        <v>1682</v>
      </c>
      <c r="CX87" s="280">
        <f t="shared" ca="1" si="268"/>
        <v>0</v>
      </c>
      <c r="CY87" s="280">
        <f t="shared" ca="1" si="269"/>
        <v>14508</v>
      </c>
      <c r="CZ87" s="280">
        <f t="shared" ca="1" si="270"/>
        <v>0</v>
      </c>
      <c r="DA87" s="280">
        <f t="shared" ca="1" si="271"/>
        <v>0</v>
      </c>
      <c r="DB87" s="280">
        <f t="shared" ca="1" si="272"/>
        <v>0</v>
      </c>
      <c r="DC87" s="280">
        <f t="shared" ca="1" si="273"/>
        <v>811</v>
      </c>
      <c r="DD87" s="280">
        <f t="shared" ca="1" si="274"/>
        <v>0</v>
      </c>
      <c r="DE87" s="280">
        <f t="shared" ca="1" si="275"/>
        <v>0</v>
      </c>
      <c r="DF87" s="280">
        <f t="shared" ca="1" si="276"/>
        <v>0</v>
      </c>
      <c r="DG87" s="280">
        <f t="shared" ca="1" si="277"/>
        <v>0</v>
      </c>
      <c r="DH87" s="280">
        <f t="shared" ca="1" si="278"/>
        <v>0</v>
      </c>
      <c r="DI87" s="280">
        <f t="shared" ca="1" si="279"/>
        <v>0</v>
      </c>
      <c r="DJ87" s="210">
        <f t="shared" ca="1" si="280"/>
        <v>6134</v>
      </c>
      <c r="DK87" s="210">
        <f t="shared" ca="1" si="281"/>
        <v>24513</v>
      </c>
      <c r="DL87" s="210">
        <f t="shared" ca="1" si="282"/>
        <v>35165</v>
      </c>
      <c r="DM87" s="461">
        <f t="shared" ca="1" si="283"/>
        <v>59678</v>
      </c>
      <c r="DN87" s="463">
        <f t="shared" ca="1" si="284"/>
        <v>59849</v>
      </c>
      <c r="DO87" s="465">
        <f t="shared" ca="1" si="285"/>
        <v>171</v>
      </c>
      <c r="DP87" s="216">
        <f t="shared" ca="1" si="292"/>
        <v>2.8653775260565032E-3</v>
      </c>
      <c r="DR87" s="463"/>
      <c r="DS87" s="37"/>
    </row>
    <row r="88" spans="1:123">
      <c r="A88" s="87">
        <f t="shared" ref="A88:A121" si="316">A87+1</f>
        <v>2012</v>
      </c>
      <c r="B88" s="22">
        <f>B128+B768+B848+B928+B968+B1008+B1048+B1088+B1128+B1208</f>
        <v>67347</v>
      </c>
      <c r="C88" s="22">
        <f t="shared" ref="B88:M121" si="317">C128+C768+C848+C928+C968+C1008+C1048+C1088+C1128+C1208</f>
        <v>64513</v>
      </c>
      <c r="D88" s="22">
        <f t="shared" si="317"/>
        <v>68979</v>
      </c>
      <c r="E88" s="22">
        <f t="shared" si="317"/>
        <v>67069</v>
      </c>
      <c r="F88" s="22">
        <f t="shared" si="317"/>
        <v>77060</v>
      </c>
      <c r="G88" s="22">
        <f t="shared" si="317"/>
        <v>79677</v>
      </c>
      <c r="H88" s="22">
        <f t="shared" si="317"/>
        <v>75739</v>
      </c>
      <c r="I88" s="22">
        <f t="shared" si="317"/>
        <v>78481</v>
      </c>
      <c r="J88" s="22">
        <f t="shared" si="317"/>
        <v>71923</v>
      </c>
      <c r="K88" s="22">
        <f t="shared" si="317"/>
        <v>63202</v>
      </c>
      <c r="L88" s="22">
        <f t="shared" si="317"/>
        <v>54288</v>
      </c>
      <c r="M88" s="22">
        <f t="shared" si="317"/>
        <v>59288</v>
      </c>
      <c r="N88" s="141">
        <f t="shared" si="307"/>
        <v>827566</v>
      </c>
      <c r="O88" s="143"/>
      <c r="P88" s="91">
        <f t="shared" si="308"/>
        <v>2012</v>
      </c>
      <c r="Q88" s="22">
        <f t="shared" ref="Q88:AB103" si="318">Q128+Q768+Q848+Q928+Q968+Q1008+Q1048+Q1088+Q1128+Q1208</f>
        <v>60484</v>
      </c>
      <c r="R88" s="22">
        <f t="shared" si="318"/>
        <v>67193</v>
      </c>
      <c r="S88" s="22">
        <f t="shared" si="318"/>
        <v>66205</v>
      </c>
      <c r="T88" s="22">
        <f t="shared" si="318"/>
        <v>68966</v>
      </c>
      <c r="U88" s="22">
        <f t="shared" si="318"/>
        <v>66358</v>
      </c>
      <c r="V88" s="22">
        <f t="shared" si="318"/>
        <v>73992</v>
      </c>
      <c r="W88" s="22">
        <f t="shared" si="318"/>
        <v>78417</v>
      </c>
      <c r="X88" s="22">
        <f t="shared" si="318"/>
        <v>75337</v>
      </c>
      <c r="Y88" s="22">
        <f t="shared" si="318"/>
        <v>77506</v>
      </c>
      <c r="Z88" s="22">
        <f t="shared" si="318"/>
        <v>71889</v>
      </c>
      <c r="AA88" s="22">
        <f t="shared" si="318"/>
        <v>62566</v>
      </c>
      <c r="AB88" s="22">
        <f t="shared" si="318"/>
        <v>55282</v>
      </c>
      <c r="AC88" s="141">
        <f t="shared" si="309"/>
        <v>824195</v>
      </c>
      <c r="AI88" s="79" t="str">
        <f t="shared" si="302"/>
        <v>AA</v>
      </c>
      <c r="AJ88" s="1">
        <f t="shared" si="301"/>
        <v>2018</v>
      </c>
      <c r="AK88" s="105">
        <v>11</v>
      </c>
      <c r="AL88" s="106">
        <f t="shared" ca="1" si="310"/>
        <v>0</v>
      </c>
      <c r="AM88" s="106">
        <f t="shared" ca="1" si="310"/>
        <v>0</v>
      </c>
      <c r="AN88" s="106">
        <f t="shared" ca="1" si="310"/>
        <v>8</v>
      </c>
      <c r="AO88" s="106">
        <f t="shared" ca="1" si="310"/>
        <v>0</v>
      </c>
      <c r="AP88" s="106">
        <f t="shared" ca="1" si="310"/>
        <v>0</v>
      </c>
      <c r="AQ88" s="106">
        <f t="shared" ca="1" si="310"/>
        <v>0</v>
      </c>
      <c r="AR88" s="106">
        <f t="shared" ca="1" si="310"/>
        <v>4174</v>
      </c>
      <c r="AS88" s="106">
        <f t="shared" ca="1" si="310"/>
        <v>0</v>
      </c>
      <c r="AT88" s="106">
        <f t="shared" ca="1" si="310"/>
        <v>0</v>
      </c>
      <c r="AU88" s="106">
        <f t="shared" ca="1" si="310"/>
        <v>258</v>
      </c>
      <c r="AV88" s="106">
        <f t="shared" ca="1" si="311"/>
        <v>30725</v>
      </c>
      <c r="AW88" s="106">
        <f t="shared" ca="1" si="311"/>
        <v>0</v>
      </c>
      <c r="AX88" s="575">
        <f t="shared" ca="1" si="311"/>
        <v>0</v>
      </c>
      <c r="AY88" s="2">
        <f t="shared" ca="1" si="311"/>
        <v>0</v>
      </c>
      <c r="AZ88" s="545">
        <f t="shared" ca="1" si="311"/>
        <v>1872</v>
      </c>
      <c r="BA88" s="106">
        <f t="shared" ca="1" si="311"/>
        <v>3060</v>
      </c>
      <c r="BB88" s="106">
        <f t="shared" ca="1" si="311"/>
        <v>2324</v>
      </c>
      <c r="BC88" s="106">
        <f t="shared" ca="1" si="311"/>
        <v>0</v>
      </c>
      <c r="BD88" s="106">
        <f t="shared" ca="1" si="311"/>
        <v>2156</v>
      </c>
      <c r="BE88" s="106">
        <f t="shared" ca="1" si="311"/>
        <v>0</v>
      </c>
      <c r="BF88" s="106">
        <f t="shared" ca="1" si="312"/>
        <v>14508</v>
      </c>
      <c r="BG88" s="106">
        <f t="shared" ca="1" si="312"/>
        <v>0</v>
      </c>
      <c r="BH88" s="106">
        <f t="shared" ca="1" si="312"/>
        <v>0</v>
      </c>
      <c r="BI88" s="106">
        <f t="shared" ca="1" si="312"/>
        <v>0</v>
      </c>
      <c r="BJ88" s="106">
        <f t="shared" ca="1" si="312"/>
        <v>811</v>
      </c>
      <c r="BK88" s="106">
        <f t="shared" ca="1" si="312"/>
        <v>0</v>
      </c>
      <c r="BL88" s="106">
        <f t="shared" ca="1" si="312"/>
        <v>0</v>
      </c>
      <c r="BM88" s="190">
        <f t="shared" ca="1" si="312"/>
        <v>0</v>
      </c>
      <c r="BN88" s="190">
        <f t="shared" ca="1" si="312"/>
        <v>0</v>
      </c>
      <c r="BO88" s="190">
        <f t="shared" ca="1" si="312"/>
        <v>0</v>
      </c>
      <c r="BP88" s="190">
        <f t="shared" ca="1" si="312"/>
        <v>0</v>
      </c>
      <c r="BQ88" s="190">
        <f t="shared" ca="1" si="312"/>
        <v>6352</v>
      </c>
      <c r="BR88" s="190">
        <f t="shared" ca="1" si="312"/>
        <v>24731</v>
      </c>
      <c r="BS88" s="190">
        <f t="shared" ca="1" si="312"/>
        <v>35165</v>
      </c>
      <c r="BT88" s="190">
        <f t="shared" ca="1" si="312"/>
        <v>59896</v>
      </c>
      <c r="BU88" s="190">
        <f t="shared" ca="1" si="248"/>
        <v>42018</v>
      </c>
      <c r="BV88" s="163" t="str">
        <f t="shared" si="303"/>
        <v>L</v>
      </c>
      <c r="BW88" s="65">
        <f t="shared" ca="1" si="249"/>
        <v>59896</v>
      </c>
      <c r="BX88" s="634">
        <f t="shared" ca="1" si="252"/>
        <v>0</v>
      </c>
      <c r="BY88" s="2"/>
      <c r="BZ88" s="13"/>
      <c r="CA88" s="130"/>
      <c r="CB88" s="79" t="str">
        <f t="shared" si="304"/>
        <v>L</v>
      </c>
      <c r="CC88" s="215">
        <f t="shared" si="305"/>
        <v>2018</v>
      </c>
      <c r="CD88" s="141">
        <f t="shared" si="306"/>
        <v>11</v>
      </c>
      <c r="CE88" s="280">
        <f t="shared" ca="1" si="253"/>
        <v>0</v>
      </c>
      <c r="CF88" s="280">
        <f t="shared" ca="1" si="254"/>
        <v>0</v>
      </c>
      <c r="CG88" s="280">
        <f t="shared" ca="1" si="255"/>
        <v>8</v>
      </c>
      <c r="CH88" s="280">
        <f t="shared" ca="1" si="254"/>
        <v>0</v>
      </c>
      <c r="CI88" s="280">
        <f t="shared" ca="1" si="256"/>
        <v>0</v>
      </c>
      <c r="CJ88" s="280">
        <f t="shared" ca="1" si="257"/>
        <v>0</v>
      </c>
      <c r="CK88" s="280">
        <f t="shared" ca="1" si="257"/>
        <v>1792</v>
      </c>
      <c r="CL88" s="280">
        <f t="shared" ca="1" si="258"/>
        <v>0</v>
      </c>
      <c r="CM88" s="280">
        <f t="shared" ca="1" si="259"/>
        <v>0</v>
      </c>
      <c r="CN88" s="280">
        <f t="shared" ca="1" si="260"/>
        <v>166</v>
      </c>
      <c r="CO88" s="280">
        <f t="shared" ca="1" si="261"/>
        <v>19232</v>
      </c>
      <c r="CP88" s="280">
        <f t="shared" ca="1" si="262"/>
        <v>0</v>
      </c>
      <c r="CQ88" s="280">
        <f t="shared" ca="1" si="313"/>
        <v>0</v>
      </c>
      <c r="CR88" s="273">
        <f t="shared" ca="1" si="313"/>
        <v>0</v>
      </c>
      <c r="CS88" s="280">
        <f t="shared" ca="1" si="263"/>
        <v>664</v>
      </c>
      <c r="CT88" s="280">
        <f t="shared" ca="1" si="264"/>
        <v>1559</v>
      </c>
      <c r="CU88" s="280">
        <f t="shared" ca="1" si="265"/>
        <v>2350</v>
      </c>
      <c r="CV88" s="280">
        <f t="shared" ca="1" si="266"/>
        <v>0</v>
      </c>
      <c r="CW88" s="280">
        <f t="shared" ca="1" si="267"/>
        <v>1650</v>
      </c>
      <c r="CX88" s="280">
        <f t="shared" ca="1" si="268"/>
        <v>0</v>
      </c>
      <c r="CY88" s="280">
        <f t="shared" ca="1" si="269"/>
        <v>13680</v>
      </c>
      <c r="CZ88" s="280">
        <f t="shared" ca="1" si="270"/>
        <v>0</v>
      </c>
      <c r="DA88" s="280">
        <f t="shared" ca="1" si="271"/>
        <v>0</v>
      </c>
      <c r="DB88" s="280">
        <f t="shared" ca="1" si="272"/>
        <v>0</v>
      </c>
      <c r="DC88" s="280">
        <f t="shared" ca="1" si="273"/>
        <v>784</v>
      </c>
      <c r="DD88" s="280">
        <f t="shared" ca="1" si="274"/>
        <v>0</v>
      </c>
      <c r="DE88" s="280">
        <f t="shared" ca="1" si="275"/>
        <v>0</v>
      </c>
      <c r="DF88" s="280">
        <f t="shared" ca="1" si="276"/>
        <v>0</v>
      </c>
      <c r="DG88" s="280">
        <f t="shared" ca="1" si="277"/>
        <v>0</v>
      </c>
      <c r="DH88" s="280">
        <f t="shared" ca="1" si="278"/>
        <v>0</v>
      </c>
      <c r="DI88" s="280">
        <f t="shared" ca="1" si="279"/>
        <v>0</v>
      </c>
      <c r="DJ88" s="210">
        <f t="shared" ca="1" si="280"/>
        <v>4664</v>
      </c>
      <c r="DK88" s="210">
        <f t="shared" ca="1" si="281"/>
        <v>20687</v>
      </c>
      <c r="DL88" s="210">
        <f t="shared" ca="1" si="282"/>
        <v>21198</v>
      </c>
      <c r="DM88" s="461">
        <f t="shared" ca="1" si="283"/>
        <v>41885</v>
      </c>
      <c r="DN88" s="463">
        <f t="shared" ca="1" si="284"/>
        <v>42018</v>
      </c>
      <c r="DO88" s="465">
        <f t="shared" ca="1" si="285"/>
        <v>133</v>
      </c>
      <c r="DP88" s="216">
        <f t="shared" ca="1" si="292"/>
        <v>3.1753611077951533E-3</v>
      </c>
      <c r="DR88" s="463"/>
      <c r="DS88" s="37"/>
    </row>
    <row r="89" spans="1:123">
      <c r="A89" s="87">
        <f t="shared" si="316"/>
        <v>2013</v>
      </c>
      <c r="B89" s="22">
        <f t="shared" si="317"/>
        <v>64809</v>
      </c>
      <c r="C89" s="22">
        <f t="shared" si="317"/>
        <v>42510</v>
      </c>
      <c r="D89" s="22">
        <f t="shared" si="317"/>
        <v>58880</v>
      </c>
      <c r="E89" s="22">
        <f t="shared" si="317"/>
        <v>65637</v>
      </c>
      <c r="F89" s="22">
        <f t="shared" si="317"/>
        <v>75548</v>
      </c>
      <c r="G89" s="22">
        <f t="shared" si="317"/>
        <v>78644</v>
      </c>
      <c r="H89" s="22">
        <f t="shared" si="317"/>
        <v>84872</v>
      </c>
      <c r="I89" s="22">
        <f t="shared" si="317"/>
        <v>87456</v>
      </c>
      <c r="J89" s="22">
        <f t="shared" si="317"/>
        <v>78977</v>
      </c>
      <c r="K89" s="22">
        <f t="shared" si="317"/>
        <v>65934</v>
      </c>
      <c r="L89" s="22">
        <f t="shared" si="317"/>
        <v>48463</v>
      </c>
      <c r="M89" s="22">
        <f t="shared" si="317"/>
        <v>59542</v>
      </c>
      <c r="N89" s="141">
        <f t="shared" si="307"/>
        <v>811272</v>
      </c>
      <c r="O89" s="143"/>
      <c r="P89" s="91">
        <f t="shared" si="308"/>
        <v>2013</v>
      </c>
      <c r="Q89" s="22">
        <f t="shared" si="318"/>
        <v>46529</v>
      </c>
      <c r="R89" s="22">
        <f t="shared" si="318"/>
        <v>64983</v>
      </c>
      <c r="S89" s="22">
        <f t="shared" si="318"/>
        <v>42535</v>
      </c>
      <c r="T89" s="22">
        <f t="shared" si="318"/>
        <v>58613</v>
      </c>
      <c r="U89" s="22">
        <f t="shared" si="318"/>
        <v>65214</v>
      </c>
      <c r="V89" s="22">
        <f t="shared" si="318"/>
        <v>73225</v>
      </c>
      <c r="W89" s="22">
        <f t="shared" si="318"/>
        <v>77779</v>
      </c>
      <c r="X89" s="22">
        <f t="shared" si="318"/>
        <v>84632</v>
      </c>
      <c r="Y89" s="22">
        <f t="shared" si="318"/>
        <v>86651</v>
      </c>
      <c r="Z89" s="22">
        <f t="shared" si="318"/>
        <v>78948</v>
      </c>
      <c r="AA89" s="22">
        <f t="shared" si="318"/>
        <v>65567</v>
      </c>
      <c r="AB89" s="22">
        <f t="shared" si="318"/>
        <v>49577</v>
      </c>
      <c r="AC89" s="141">
        <f t="shared" si="309"/>
        <v>794253</v>
      </c>
      <c r="AI89" s="79" t="str">
        <f t="shared" si="302"/>
        <v>AB</v>
      </c>
      <c r="AJ89" s="16">
        <f t="shared" si="301"/>
        <v>2018</v>
      </c>
      <c r="AK89" s="116">
        <v>12</v>
      </c>
      <c r="AL89" s="106">
        <f t="shared" ca="1" si="310"/>
        <v>0</v>
      </c>
      <c r="AM89" s="106">
        <f t="shared" ca="1" si="310"/>
        <v>0</v>
      </c>
      <c r="AN89" s="106">
        <f t="shared" ca="1" si="310"/>
        <v>8</v>
      </c>
      <c r="AO89" s="106">
        <f t="shared" ca="1" si="310"/>
        <v>0</v>
      </c>
      <c r="AP89" s="106">
        <f t="shared" ca="1" si="310"/>
        <v>0</v>
      </c>
      <c r="AQ89" s="106">
        <f t="shared" ca="1" si="310"/>
        <v>0</v>
      </c>
      <c r="AR89" s="106">
        <f t="shared" ca="1" si="310"/>
        <v>1792</v>
      </c>
      <c r="AS89" s="106">
        <f t="shared" ca="1" si="310"/>
        <v>0</v>
      </c>
      <c r="AT89" s="106">
        <f t="shared" ca="1" si="310"/>
        <v>0</v>
      </c>
      <c r="AU89" s="106">
        <f t="shared" ca="1" si="310"/>
        <v>166</v>
      </c>
      <c r="AV89" s="106">
        <f t="shared" ca="1" si="311"/>
        <v>19232</v>
      </c>
      <c r="AW89" s="106">
        <f t="shared" ca="1" si="311"/>
        <v>0</v>
      </c>
      <c r="AX89" s="575">
        <f t="shared" ca="1" si="311"/>
        <v>0</v>
      </c>
      <c r="AY89" s="2">
        <f t="shared" ca="1" si="311"/>
        <v>0</v>
      </c>
      <c r="AZ89" s="545">
        <f t="shared" ca="1" si="311"/>
        <v>2128</v>
      </c>
      <c r="BA89" s="106">
        <f t="shared" ca="1" si="311"/>
        <v>1559</v>
      </c>
      <c r="BB89" s="106">
        <f t="shared" ca="1" si="311"/>
        <v>2350</v>
      </c>
      <c r="BC89" s="106">
        <f t="shared" ca="1" si="311"/>
        <v>0</v>
      </c>
      <c r="BD89" s="106">
        <f t="shared" ca="1" si="311"/>
        <v>1682</v>
      </c>
      <c r="BE89" s="106">
        <f t="shared" ca="1" si="311"/>
        <v>0</v>
      </c>
      <c r="BF89" s="106">
        <f t="shared" ca="1" si="312"/>
        <v>13680</v>
      </c>
      <c r="BG89" s="106">
        <f t="shared" ca="1" si="312"/>
        <v>0</v>
      </c>
      <c r="BH89" s="106">
        <f t="shared" ca="1" si="312"/>
        <v>0</v>
      </c>
      <c r="BI89" s="106">
        <f t="shared" ca="1" si="312"/>
        <v>0</v>
      </c>
      <c r="BJ89" s="106">
        <f t="shared" ca="1" si="312"/>
        <v>784</v>
      </c>
      <c r="BK89" s="106">
        <f t="shared" ca="1" si="312"/>
        <v>0</v>
      </c>
      <c r="BL89" s="106">
        <f t="shared" ca="1" si="312"/>
        <v>0</v>
      </c>
      <c r="BM89" s="190">
        <f t="shared" ca="1" si="312"/>
        <v>0</v>
      </c>
      <c r="BN89" s="190">
        <f t="shared" ca="1" si="312"/>
        <v>0</v>
      </c>
      <c r="BO89" s="190">
        <f t="shared" ca="1" si="312"/>
        <v>0</v>
      </c>
      <c r="BP89" s="190">
        <f t="shared" ca="1" si="312"/>
        <v>0</v>
      </c>
      <c r="BQ89" s="190">
        <f t="shared" ca="1" si="312"/>
        <v>6160</v>
      </c>
      <c r="BR89" s="190">
        <f t="shared" ca="1" si="312"/>
        <v>22183</v>
      </c>
      <c r="BS89" s="190">
        <f t="shared" ca="1" si="312"/>
        <v>21198</v>
      </c>
      <c r="BT89" s="190">
        <f t="shared" ca="1" si="312"/>
        <v>43381</v>
      </c>
      <c r="BU89" s="190">
        <f t="shared" ca="1" si="248"/>
        <v>57010</v>
      </c>
      <c r="BV89" s="163" t="str">
        <f t="shared" si="303"/>
        <v>M</v>
      </c>
      <c r="BW89" s="65">
        <f t="shared" ca="1" si="249"/>
        <v>43381</v>
      </c>
      <c r="BX89" s="634">
        <f t="shared" ca="1" si="252"/>
        <v>0</v>
      </c>
      <c r="BY89" s="2"/>
      <c r="BZ89" s="13"/>
      <c r="CA89" s="130"/>
      <c r="CB89" s="79" t="str">
        <f t="shared" si="304"/>
        <v>M</v>
      </c>
      <c r="CC89" s="215">
        <f t="shared" si="305"/>
        <v>2018</v>
      </c>
      <c r="CD89" s="141">
        <f t="shared" si="306"/>
        <v>12</v>
      </c>
      <c r="CE89" s="280">
        <f t="shared" ca="1" si="253"/>
        <v>0</v>
      </c>
      <c r="CF89" s="280">
        <f t="shared" ca="1" si="254"/>
        <v>0</v>
      </c>
      <c r="CG89" s="280">
        <f t="shared" ca="1" si="255"/>
        <v>8</v>
      </c>
      <c r="CH89" s="280">
        <f t="shared" ca="1" si="254"/>
        <v>0</v>
      </c>
      <c r="CI89" s="280">
        <f t="shared" ca="1" si="256"/>
        <v>0</v>
      </c>
      <c r="CJ89" s="280">
        <f t="shared" ca="1" si="257"/>
        <v>0</v>
      </c>
      <c r="CK89" s="280">
        <f t="shared" ca="1" si="257"/>
        <v>1851</v>
      </c>
      <c r="CL89" s="280">
        <f t="shared" ca="1" si="258"/>
        <v>0</v>
      </c>
      <c r="CM89" s="280">
        <f t="shared" ca="1" si="259"/>
        <v>3839</v>
      </c>
      <c r="CN89" s="280">
        <f t="shared" ca="1" si="260"/>
        <v>172</v>
      </c>
      <c r="CO89" s="280">
        <f t="shared" ca="1" si="261"/>
        <v>26137</v>
      </c>
      <c r="CP89" s="280">
        <f t="shared" ca="1" si="262"/>
        <v>0</v>
      </c>
      <c r="CQ89" s="280">
        <f t="shared" ca="1" si="313"/>
        <v>0</v>
      </c>
      <c r="CR89" s="273">
        <f t="shared" ca="1" si="313"/>
        <v>0</v>
      </c>
      <c r="CS89" s="280">
        <f t="shared" ca="1" si="263"/>
        <v>1218</v>
      </c>
      <c r="CT89" s="280">
        <f t="shared" ca="1" si="264"/>
        <v>3544</v>
      </c>
      <c r="CU89" s="280">
        <f t="shared" ca="1" si="265"/>
        <v>2559</v>
      </c>
      <c r="CV89" s="280">
        <f t="shared" ca="1" si="266"/>
        <v>0</v>
      </c>
      <c r="CW89" s="280">
        <f t="shared" ca="1" si="267"/>
        <v>2027</v>
      </c>
      <c r="CX89" s="280">
        <f t="shared" ca="1" si="268"/>
        <v>0</v>
      </c>
      <c r="CY89" s="280">
        <f t="shared" ca="1" si="269"/>
        <v>14508</v>
      </c>
      <c r="CZ89" s="280">
        <f t="shared" ca="1" si="270"/>
        <v>0</v>
      </c>
      <c r="DA89" s="280">
        <f t="shared" ca="1" si="271"/>
        <v>0</v>
      </c>
      <c r="DB89" s="280">
        <f t="shared" ca="1" si="272"/>
        <v>0</v>
      </c>
      <c r="DC89" s="280">
        <f t="shared" ca="1" si="273"/>
        <v>978</v>
      </c>
      <c r="DD89" s="280">
        <f t="shared" ca="1" si="274"/>
        <v>0</v>
      </c>
      <c r="DE89" s="280">
        <f t="shared" ca="1" si="275"/>
        <v>0</v>
      </c>
      <c r="DF89" s="280">
        <f t="shared" ca="1" si="276"/>
        <v>0</v>
      </c>
      <c r="DG89" s="280">
        <f t="shared" ca="1" si="277"/>
        <v>0</v>
      </c>
      <c r="DH89" s="280">
        <f t="shared" ca="1" si="278"/>
        <v>0</v>
      </c>
      <c r="DI89" s="280">
        <f t="shared" ca="1" si="279"/>
        <v>0</v>
      </c>
      <c r="DJ89" s="210">
        <f t="shared" ca="1" si="280"/>
        <v>5804</v>
      </c>
      <c r="DK89" s="210">
        <f t="shared" ca="1" si="281"/>
        <v>24834</v>
      </c>
      <c r="DL89" s="210">
        <f t="shared" ca="1" si="282"/>
        <v>32007</v>
      </c>
      <c r="DM89" s="461">
        <f t="shared" ca="1" si="283"/>
        <v>56841</v>
      </c>
      <c r="DN89" s="463">
        <f t="shared" ca="1" si="284"/>
        <v>57010</v>
      </c>
      <c r="DO89" s="465">
        <f t="shared" ca="1" si="285"/>
        <v>169</v>
      </c>
      <c r="DP89" s="216">
        <f t="shared" ca="1" si="292"/>
        <v>2.9732059604862687E-3</v>
      </c>
      <c r="DR89" s="463"/>
      <c r="DS89" s="37"/>
    </row>
    <row r="90" spans="1:123">
      <c r="A90" s="87">
        <f t="shared" si="316"/>
        <v>2014</v>
      </c>
      <c r="B90" s="22">
        <f t="shared" si="317"/>
        <v>53133</v>
      </c>
      <c r="C90" s="22">
        <f t="shared" si="317"/>
        <v>32263</v>
      </c>
      <c r="D90" s="22">
        <f t="shared" si="317"/>
        <v>44785</v>
      </c>
      <c r="E90" s="22">
        <f t="shared" si="317"/>
        <v>49073</v>
      </c>
      <c r="F90" s="22">
        <f t="shared" si="317"/>
        <v>57541</v>
      </c>
      <c r="G90" s="22">
        <f t="shared" si="317"/>
        <v>58945</v>
      </c>
      <c r="H90" s="22">
        <f t="shared" si="317"/>
        <v>62922</v>
      </c>
      <c r="I90" s="22">
        <f t="shared" si="317"/>
        <v>64451</v>
      </c>
      <c r="J90" s="22">
        <f t="shared" si="317"/>
        <v>59298</v>
      </c>
      <c r="K90" s="22">
        <f t="shared" si="317"/>
        <v>49637</v>
      </c>
      <c r="L90" s="22">
        <f t="shared" si="317"/>
        <v>33667</v>
      </c>
      <c r="M90" s="22">
        <f t="shared" si="317"/>
        <v>46873</v>
      </c>
      <c r="N90" s="141">
        <f t="shared" si="307"/>
        <v>612588</v>
      </c>
      <c r="O90" s="143"/>
      <c r="P90" s="91">
        <f t="shared" si="308"/>
        <v>2014</v>
      </c>
      <c r="Q90" s="22">
        <f t="shared" si="318"/>
        <v>58315</v>
      </c>
      <c r="R90" s="22">
        <f t="shared" si="318"/>
        <v>53509</v>
      </c>
      <c r="S90" s="22">
        <f t="shared" si="318"/>
        <v>32499</v>
      </c>
      <c r="T90" s="22">
        <f t="shared" si="318"/>
        <v>44725</v>
      </c>
      <c r="U90" s="22">
        <f t="shared" si="318"/>
        <v>48976</v>
      </c>
      <c r="V90" s="22">
        <f t="shared" si="318"/>
        <v>55527</v>
      </c>
      <c r="W90" s="22">
        <f t="shared" si="318"/>
        <v>58400</v>
      </c>
      <c r="X90" s="22">
        <f t="shared" si="318"/>
        <v>62987</v>
      </c>
      <c r="Y90" s="22">
        <f t="shared" si="318"/>
        <v>63983</v>
      </c>
      <c r="Z90" s="22">
        <f t="shared" si="318"/>
        <v>59579</v>
      </c>
      <c r="AA90" s="22">
        <f t="shared" si="318"/>
        <v>49582</v>
      </c>
      <c r="AB90" s="22">
        <f t="shared" si="318"/>
        <v>35075</v>
      </c>
      <c r="AC90" s="141">
        <f t="shared" si="309"/>
        <v>623157</v>
      </c>
      <c r="AI90" s="79" t="str">
        <f t="shared" si="302"/>
        <v>Q</v>
      </c>
      <c r="AJ90" s="1">
        <f>1+AJ78</f>
        <v>2019</v>
      </c>
      <c r="AK90" s="105">
        <v>1</v>
      </c>
      <c r="AL90" s="106">
        <f t="shared" ca="1" si="310"/>
        <v>0</v>
      </c>
      <c r="AM90" s="106">
        <f t="shared" ca="1" si="310"/>
        <v>0</v>
      </c>
      <c r="AN90" s="106">
        <f t="shared" ca="1" si="310"/>
        <v>8</v>
      </c>
      <c r="AO90" s="106">
        <f t="shared" ca="1" si="310"/>
        <v>0</v>
      </c>
      <c r="AP90" s="106">
        <f t="shared" ca="1" si="310"/>
        <v>0</v>
      </c>
      <c r="AQ90" s="106">
        <f t="shared" ca="1" si="310"/>
        <v>0</v>
      </c>
      <c r="AR90" s="106">
        <f t="shared" ca="1" si="310"/>
        <v>1851</v>
      </c>
      <c r="AS90" s="106">
        <f t="shared" ca="1" si="310"/>
        <v>0</v>
      </c>
      <c r="AT90" s="106">
        <f t="shared" ca="1" si="310"/>
        <v>3839</v>
      </c>
      <c r="AU90" s="106">
        <f t="shared" ca="1" si="310"/>
        <v>172</v>
      </c>
      <c r="AV90" s="106">
        <f t="shared" ca="1" si="311"/>
        <v>26137</v>
      </c>
      <c r="AW90" s="106">
        <f t="shared" ca="1" si="311"/>
        <v>0</v>
      </c>
      <c r="AX90" s="575">
        <f t="shared" ca="1" si="311"/>
        <v>0</v>
      </c>
      <c r="AY90" s="2">
        <f t="shared" ca="1" si="311"/>
        <v>0</v>
      </c>
      <c r="AZ90" s="545">
        <f t="shared" ca="1" si="311"/>
        <v>664</v>
      </c>
      <c r="BA90" s="106">
        <f t="shared" ca="1" si="311"/>
        <v>3544</v>
      </c>
      <c r="BB90" s="106">
        <f t="shared" ca="1" si="311"/>
        <v>2559</v>
      </c>
      <c r="BC90" s="106">
        <f t="shared" ca="1" si="311"/>
        <v>0</v>
      </c>
      <c r="BD90" s="106">
        <f t="shared" ca="1" si="311"/>
        <v>1650</v>
      </c>
      <c r="BE90" s="106">
        <f t="shared" ca="1" si="311"/>
        <v>0</v>
      </c>
      <c r="BF90" s="106">
        <f t="shared" ca="1" si="312"/>
        <v>14508</v>
      </c>
      <c r="BG90" s="106">
        <f t="shared" ca="1" si="312"/>
        <v>0</v>
      </c>
      <c r="BH90" s="106">
        <f t="shared" ca="1" si="312"/>
        <v>0</v>
      </c>
      <c r="BI90" s="106">
        <f t="shared" ca="1" si="312"/>
        <v>0</v>
      </c>
      <c r="BJ90" s="106">
        <f t="shared" ca="1" si="312"/>
        <v>978</v>
      </c>
      <c r="BK90" s="106">
        <f t="shared" ca="1" si="312"/>
        <v>0</v>
      </c>
      <c r="BL90" s="106">
        <f t="shared" ca="1" si="312"/>
        <v>0</v>
      </c>
      <c r="BM90" s="190">
        <f t="shared" ca="1" si="312"/>
        <v>0</v>
      </c>
      <c r="BN90" s="190">
        <f t="shared" ca="1" si="312"/>
        <v>0</v>
      </c>
      <c r="BO90" s="190">
        <f t="shared" ca="1" si="312"/>
        <v>0</v>
      </c>
      <c r="BP90" s="190">
        <f t="shared" ca="1" si="312"/>
        <v>0</v>
      </c>
      <c r="BQ90" s="190">
        <f t="shared" ca="1" si="312"/>
        <v>4873</v>
      </c>
      <c r="BR90" s="190">
        <f t="shared" ca="1" si="312"/>
        <v>23903</v>
      </c>
      <c r="BS90" s="190">
        <f t="shared" ca="1" si="312"/>
        <v>32007</v>
      </c>
      <c r="BT90" s="190">
        <f t="shared" ca="1" si="312"/>
        <v>55910</v>
      </c>
      <c r="BU90" s="190">
        <f t="shared" ca="1" si="248"/>
        <v>64103</v>
      </c>
      <c r="BV90" s="163" t="str">
        <f t="shared" si="303"/>
        <v>B</v>
      </c>
      <c r="BW90" s="65">
        <f t="shared" ca="1" si="249"/>
        <v>55910</v>
      </c>
      <c r="BX90" s="634">
        <f t="shared" ca="1" si="252"/>
        <v>0</v>
      </c>
      <c r="BY90" s="2"/>
      <c r="BZ90" s="13"/>
      <c r="CA90" s="130"/>
      <c r="CB90" s="79" t="str">
        <f t="shared" si="304"/>
        <v>B</v>
      </c>
      <c r="CC90" s="215">
        <f t="shared" si="305"/>
        <v>2019</v>
      </c>
      <c r="CD90" s="141">
        <f t="shared" si="306"/>
        <v>1</v>
      </c>
      <c r="CE90" s="280">
        <f t="shared" ca="1" si="253"/>
        <v>0</v>
      </c>
      <c r="CF90" s="280">
        <f t="shared" ca="1" si="254"/>
        <v>0</v>
      </c>
      <c r="CG90" s="280">
        <f t="shared" ca="1" si="255"/>
        <v>8</v>
      </c>
      <c r="CH90" s="280">
        <f t="shared" ca="1" si="254"/>
        <v>0</v>
      </c>
      <c r="CI90" s="280">
        <f t="shared" ca="1" si="256"/>
        <v>0</v>
      </c>
      <c r="CJ90" s="280">
        <f t="shared" ca="1" si="257"/>
        <v>0</v>
      </c>
      <c r="CK90" s="280">
        <f t="shared" ca="1" si="257"/>
        <v>0</v>
      </c>
      <c r="CL90" s="280">
        <f t="shared" ca="1" si="258"/>
        <v>0</v>
      </c>
      <c r="CM90" s="280">
        <f t="shared" ca="1" si="259"/>
        <v>6910</v>
      </c>
      <c r="CN90" s="280">
        <f t="shared" ca="1" si="260"/>
        <v>258</v>
      </c>
      <c r="CO90" s="280">
        <f t="shared" ca="1" si="261"/>
        <v>32290</v>
      </c>
      <c r="CP90" s="280">
        <f t="shared" ca="1" si="262"/>
        <v>0</v>
      </c>
      <c r="CQ90" s="280">
        <f t="shared" ca="1" si="313"/>
        <v>0</v>
      </c>
      <c r="CR90" s="273">
        <f t="shared" ca="1" si="313"/>
        <v>0</v>
      </c>
      <c r="CS90" s="280">
        <f t="shared" ca="1" si="263"/>
        <v>709</v>
      </c>
      <c r="CT90" s="280">
        <f t="shared" ca="1" si="264"/>
        <v>4027</v>
      </c>
      <c r="CU90" s="280">
        <f t="shared" ca="1" si="265"/>
        <v>2539</v>
      </c>
      <c r="CV90" s="280">
        <f t="shared" ca="1" si="266"/>
        <v>0</v>
      </c>
      <c r="CW90" s="280">
        <f t="shared" ca="1" si="267"/>
        <v>2043</v>
      </c>
      <c r="CX90" s="280">
        <f t="shared" ca="1" si="268"/>
        <v>0</v>
      </c>
      <c r="CY90" s="280">
        <f t="shared" ca="1" si="269"/>
        <v>14136</v>
      </c>
      <c r="CZ90" s="280">
        <f t="shared" ca="1" si="270"/>
        <v>0</v>
      </c>
      <c r="DA90" s="280">
        <f t="shared" ca="1" si="271"/>
        <v>0</v>
      </c>
      <c r="DB90" s="280">
        <f t="shared" ca="1" si="272"/>
        <v>0</v>
      </c>
      <c r="DC90" s="280">
        <f t="shared" ca="1" si="273"/>
        <v>1019</v>
      </c>
      <c r="DD90" s="280">
        <f t="shared" ca="1" si="274"/>
        <v>0</v>
      </c>
      <c r="DE90" s="280">
        <f t="shared" ca="1" si="275"/>
        <v>0</v>
      </c>
      <c r="DF90" s="280">
        <f t="shared" ca="1" si="276"/>
        <v>0</v>
      </c>
      <c r="DG90" s="280">
        <f t="shared" ca="1" si="277"/>
        <v>0</v>
      </c>
      <c r="DH90" s="280">
        <f t="shared" ca="1" si="278"/>
        <v>0</v>
      </c>
      <c r="DI90" s="280">
        <f t="shared" ca="1" si="279"/>
        <v>0</v>
      </c>
      <c r="DJ90" s="210">
        <f t="shared" ca="1" si="280"/>
        <v>5291</v>
      </c>
      <c r="DK90" s="210">
        <f t="shared" ca="1" si="281"/>
        <v>24473</v>
      </c>
      <c r="DL90" s="210">
        <f t="shared" ca="1" si="282"/>
        <v>39466</v>
      </c>
      <c r="DM90" s="461">
        <f t="shared" ca="1" si="283"/>
        <v>63939</v>
      </c>
      <c r="DN90" s="463">
        <f t="shared" ca="1" si="284"/>
        <v>64103</v>
      </c>
      <c r="DO90" s="465">
        <f t="shared" ca="1" si="285"/>
        <v>164</v>
      </c>
      <c r="DP90" s="216">
        <f t="shared" ca="1" si="292"/>
        <v>2.564944712929511E-3</v>
      </c>
      <c r="DR90" s="463"/>
      <c r="DS90" s="37"/>
    </row>
    <row r="91" spans="1:123">
      <c r="A91" s="87">
        <f t="shared" si="316"/>
        <v>2015</v>
      </c>
      <c r="B91" s="22">
        <f t="shared" si="317"/>
        <v>53576</v>
      </c>
      <c r="C91" s="22">
        <f t="shared" si="317"/>
        <v>36999</v>
      </c>
      <c r="D91" s="22">
        <f t="shared" si="317"/>
        <v>50468</v>
      </c>
      <c r="E91" s="22">
        <f t="shared" si="317"/>
        <v>54910</v>
      </c>
      <c r="F91" s="22">
        <f t="shared" si="317"/>
        <v>63656</v>
      </c>
      <c r="G91" s="22">
        <f t="shared" si="317"/>
        <v>64886</v>
      </c>
      <c r="H91" s="22">
        <f t="shared" si="317"/>
        <v>68669</v>
      </c>
      <c r="I91" s="22">
        <f t="shared" si="317"/>
        <v>70182</v>
      </c>
      <c r="J91" s="22">
        <f t="shared" si="317"/>
        <v>64511</v>
      </c>
      <c r="K91" s="22">
        <f t="shared" si="317"/>
        <v>54975</v>
      </c>
      <c r="L91" s="22">
        <f t="shared" si="317"/>
        <v>38816</v>
      </c>
      <c r="M91" s="22">
        <f t="shared" si="317"/>
        <v>52629</v>
      </c>
      <c r="N91" s="141">
        <f t="shared" si="307"/>
        <v>674277</v>
      </c>
      <c r="O91" s="142"/>
      <c r="P91" s="91">
        <f t="shared" si="308"/>
        <v>2015</v>
      </c>
      <c r="Q91" s="22">
        <f t="shared" si="318"/>
        <v>45829</v>
      </c>
      <c r="R91" s="22">
        <f t="shared" si="318"/>
        <v>53951</v>
      </c>
      <c r="S91" s="22">
        <f t="shared" si="318"/>
        <v>37232</v>
      </c>
      <c r="T91" s="22">
        <f t="shared" si="318"/>
        <v>50442</v>
      </c>
      <c r="U91" s="22">
        <f t="shared" si="318"/>
        <v>54807</v>
      </c>
      <c r="V91" s="22">
        <f t="shared" si="318"/>
        <v>61602</v>
      </c>
      <c r="W91" s="22">
        <f t="shared" si="318"/>
        <v>64297</v>
      </c>
      <c r="X91" s="22">
        <f t="shared" si="318"/>
        <v>68768</v>
      </c>
      <c r="Y91" s="22">
        <f t="shared" si="318"/>
        <v>69711</v>
      </c>
      <c r="Z91" s="22">
        <f t="shared" si="318"/>
        <v>64714</v>
      </c>
      <c r="AA91" s="22">
        <f t="shared" si="318"/>
        <v>54987</v>
      </c>
      <c r="AB91" s="22">
        <f t="shared" si="318"/>
        <v>40221</v>
      </c>
      <c r="AC91" s="141">
        <f t="shared" si="309"/>
        <v>666561</v>
      </c>
      <c r="AI91" s="79" t="str">
        <f t="shared" si="302"/>
        <v>R</v>
      </c>
      <c r="AJ91" s="1">
        <f t="shared" ref="AJ91:AJ101" si="319">AJ90</f>
        <v>2019</v>
      </c>
      <c r="AK91" s="105">
        <v>2</v>
      </c>
      <c r="AL91" s="106">
        <f t="shared" ca="1" si="310"/>
        <v>0</v>
      </c>
      <c r="AM91" s="106">
        <f t="shared" ca="1" si="310"/>
        <v>0</v>
      </c>
      <c r="AN91" s="106">
        <f t="shared" ca="1" si="310"/>
        <v>8</v>
      </c>
      <c r="AO91" s="106">
        <f t="shared" ca="1" si="310"/>
        <v>0</v>
      </c>
      <c r="AP91" s="106">
        <f t="shared" ca="1" si="310"/>
        <v>0</v>
      </c>
      <c r="AQ91" s="106">
        <f t="shared" ca="1" si="310"/>
        <v>0</v>
      </c>
      <c r="AR91" s="106">
        <f t="shared" ca="1" si="310"/>
        <v>0</v>
      </c>
      <c r="AS91" s="106">
        <f t="shared" ca="1" si="310"/>
        <v>0</v>
      </c>
      <c r="AT91" s="106">
        <f t="shared" ca="1" si="310"/>
        <v>6910</v>
      </c>
      <c r="AU91" s="106">
        <f t="shared" ca="1" si="310"/>
        <v>258</v>
      </c>
      <c r="AV91" s="106">
        <f t="shared" ca="1" si="311"/>
        <v>32290</v>
      </c>
      <c r="AW91" s="106">
        <f t="shared" ca="1" si="311"/>
        <v>0</v>
      </c>
      <c r="AX91" s="575">
        <f t="shared" ca="1" si="311"/>
        <v>0</v>
      </c>
      <c r="AY91" s="2">
        <f t="shared" ca="1" si="311"/>
        <v>0</v>
      </c>
      <c r="AZ91" s="545">
        <f t="shared" ca="1" si="311"/>
        <v>1218</v>
      </c>
      <c r="BA91" s="106">
        <f t="shared" ca="1" si="311"/>
        <v>4027</v>
      </c>
      <c r="BB91" s="106">
        <f t="shared" ca="1" si="311"/>
        <v>2539</v>
      </c>
      <c r="BC91" s="106">
        <f t="shared" ca="1" si="311"/>
        <v>0</v>
      </c>
      <c r="BD91" s="106">
        <f t="shared" ca="1" si="311"/>
        <v>2027</v>
      </c>
      <c r="BE91" s="106">
        <f t="shared" ca="1" si="311"/>
        <v>0</v>
      </c>
      <c r="BF91" s="106">
        <f t="shared" ca="1" si="312"/>
        <v>14136</v>
      </c>
      <c r="BG91" s="106">
        <f t="shared" ca="1" si="312"/>
        <v>0</v>
      </c>
      <c r="BH91" s="106">
        <f t="shared" ca="1" si="312"/>
        <v>0</v>
      </c>
      <c r="BI91" s="106">
        <f t="shared" ca="1" si="312"/>
        <v>0</v>
      </c>
      <c r="BJ91" s="106">
        <f t="shared" ca="1" si="312"/>
        <v>1019</v>
      </c>
      <c r="BK91" s="106">
        <f t="shared" ca="1" si="312"/>
        <v>0</v>
      </c>
      <c r="BL91" s="106">
        <f t="shared" ca="1" si="312"/>
        <v>0</v>
      </c>
      <c r="BM91" s="190">
        <f t="shared" ca="1" si="312"/>
        <v>0</v>
      </c>
      <c r="BN91" s="190">
        <f t="shared" ca="1" si="312"/>
        <v>0</v>
      </c>
      <c r="BO91" s="190">
        <f t="shared" ca="1" si="312"/>
        <v>0</v>
      </c>
      <c r="BP91" s="190">
        <f t="shared" ca="1" si="312"/>
        <v>0</v>
      </c>
      <c r="BQ91" s="190">
        <f t="shared" ca="1" si="312"/>
        <v>5784</v>
      </c>
      <c r="BR91" s="190">
        <f t="shared" ca="1" si="312"/>
        <v>24966</v>
      </c>
      <c r="BS91" s="190">
        <f t="shared" ca="1" si="312"/>
        <v>39466</v>
      </c>
      <c r="BT91" s="190">
        <f t="shared" ca="1" si="312"/>
        <v>64432</v>
      </c>
      <c r="BU91" s="190">
        <f t="shared" ca="1" si="248"/>
        <v>47019</v>
      </c>
      <c r="BV91" s="163" t="str">
        <f t="shared" si="303"/>
        <v>C</v>
      </c>
      <c r="BW91" s="65">
        <f t="shared" ca="1" si="249"/>
        <v>64432</v>
      </c>
      <c r="BX91" s="634">
        <f t="shared" ca="1" si="252"/>
        <v>0</v>
      </c>
      <c r="BY91" s="2"/>
      <c r="BZ91" s="13"/>
      <c r="CA91" s="130"/>
      <c r="CB91" s="79" t="str">
        <f t="shared" si="304"/>
        <v>C</v>
      </c>
      <c r="CC91" s="215">
        <f t="shared" si="305"/>
        <v>2019</v>
      </c>
      <c r="CD91" s="141">
        <f t="shared" si="306"/>
        <v>2</v>
      </c>
      <c r="CE91" s="280">
        <f t="shared" ca="1" si="253"/>
        <v>0</v>
      </c>
      <c r="CF91" s="280">
        <f t="shared" ca="1" si="254"/>
        <v>0</v>
      </c>
      <c r="CG91" s="280">
        <f t="shared" ca="1" si="255"/>
        <v>8</v>
      </c>
      <c r="CH91" s="280">
        <f t="shared" ca="1" si="254"/>
        <v>0</v>
      </c>
      <c r="CI91" s="280">
        <f t="shared" ca="1" si="256"/>
        <v>0</v>
      </c>
      <c r="CJ91" s="280">
        <f t="shared" ca="1" si="257"/>
        <v>0</v>
      </c>
      <c r="CK91" s="280">
        <f t="shared" ca="1" si="257"/>
        <v>0</v>
      </c>
      <c r="CL91" s="280">
        <f t="shared" ca="1" si="258"/>
        <v>0</v>
      </c>
      <c r="CM91" s="280">
        <f t="shared" ca="1" si="259"/>
        <v>6242</v>
      </c>
      <c r="CN91" s="280">
        <f t="shared" ca="1" si="260"/>
        <v>621</v>
      </c>
      <c r="CO91" s="280">
        <f t="shared" ca="1" si="261"/>
        <v>20490</v>
      </c>
      <c r="CP91" s="280">
        <f t="shared" ca="1" si="262"/>
        <v>0</v>
      </c>
      <c r="CQ91" s="280">
        <f t="shared" ca="1" si="313"/>
        <v>0</v>
      </c>
      <c r="CR91" s="273">
        <f t="shared" ca="1" si="313"/>
        <v>0</v>
      </c>
      <c r="CS91" s="280">
        <f t="shared" ca="1" si="263"/>
        <v>831</v>
      </c>
      <c r="CT91" s="280">
        <f t="shared" ca="1" si="264"/>
        <v>1600</v>
      </c>
      <c r="CU91" s="280">
        <f t="shared" ca="1" si="265"/>
        <v>1886</v>
      </c>
      <c r="CV91" s="280">
        <f t="shared" ca="1" si="266"/>
        <v>0</v>
      </c>
      <c r="CW91" s="280">
        <f t="shared" ca="1" si="267"/>
        <v>1496</v>
      </c>
      <c r="CX91" s="280">
        <f t="shared" ca="1" si="268"/>
        <v>0</v>
      </c>
      <c r="CY91" s="280">
        <f t="shared" ca="1" si="269"/>
        <v>12768</v>
      </c>
      <c r="CZ91" s="280">
        <f t="shared" ca="1" si="270"/>
        <v>0</v>
      </c>
      <c r="DA91" s="280">
        <f t="shared" ca="1" si="271"/>
        <v>0</v>
      </c>
      <c r="DB91" s="280">
        <f t="shared" ca="1" si="272"/>
        <v>0</v>
      </c>
      <c r="DC91" s="280">
        <f t="shared" ca="1" si="273"/>
        <v>953</v>
      </c>
      <c r="DD91" s="280">
        <f t="shared" ca="1" si="274"/>
        <v>0</v>
      </c>
      <c r="DE91" s="280">
        <f t="shared" ca="1" si="275"/>
        <v>0</v>
      </c>
      <c r="DF91" s="280">
        <f t="shared" ca="1" si="276"/>
        <v>0</v>
      </c>
      <c r="DG91" s="280">
        <f t="shared" ca="1" si="277"/>
        <v>0</v>
      </c>
      <c r="DH91" s="280">
        <f t="shared" ca="1" si="278"/>
        <v>0</v>
      </c>
      <c r="DI91" s="280">
        <f t="shared" ca="1" si="279"/>
        <v>0</v>
      </c>
      <c r="DJ91" s="210">
        <f t="shared" ca="1" si="280"/>
        <v>4213</v>
      </c>
      <c r="DK91" s="210">
        <f t="shared" ca="1" si="281"/>
        <v>19534</v>
      </c>
      <c r="DL91" s="210">
        <f t="shared" ca="1" si="282"/>
        <v>27361</v>
      </c>
      <c r="DM91" s="461">
        <f t="shared" ca="1" si="283"/>
        <v>46895</v>
      </c>
      <c r="DN91" s="463">
        <f t="shared" ca="1" si="284"/>
        <v>47019</v>
      </c>
      <c r="DO91" s="465">
        <f t="shared" ca="1" si="285"/>
        <v>124</v>
      </c>
      <c r="DP91" s="216">
        <f t="shared" ca="1" si="292"/>
        <v>2.6442051391406332E-3</v>
      </c>
      <c r="DR91" s="463"/>
      <c r="DS91" s="37"/>
    </row>
    <row r="92" spans="1:123">
      <c r="A92" s="87">
        <f t="shared" si="316"/>
        <v>2016</v>
      </c>
      <c r="B92" s="22">
        <f t="shared" si="317"/>
        <v>58977</v>
      </c>
      <c r="C92" s="22">
        <f t="shared" si="317"/>
        <v>38759</v>
      </c>
      <c r="D92" s="22">
        <f t="shared" si="317"/>
        <v>50973</v>
      </c>
      <c r="E92" s="22">
        <f t="shared" si="317"/>
        <v>55382</v>
      </c>
      <c r="F92" s="22">
        <f t="shared" si="317"/>
        <v>64190</v>
      </c>
      <c r="G92" s="22">
        <f t="shared" si="317"/>
        <v>65421</v>
      </c>
      <c r="H92" s="22">
        <f t="shared" si="317"/>
        <v>69245</v>
      </c>
      <c r="I92" s="22">
        <f t="shared" si="317"/>
        <v>70745</v>
      </c>
      <c r="J92" s="22">
        <f t="shared" si="317"/>
        <v>65005</v>
      </c>
      <c r="K92" s="22">
        <f t="shared" si="317"/>
        <v>55468</v>
      </c>
      <c r="L92" s="22">
        <f t="shared" si="317"/>
        <v>39314</v>
      </c>
      <c r="M92" s="22">
        <f t="shared" si="317"/>
        <v>53173</v>
      </c>
      <c r="N92" s="141">
        <f t="shared" si="307"/>
        <v>686652</v>
      </c>
      <c r="O92" s="142"/>
      <c r="P92" s="91">
        <f t="shared" si="308"/>
        <v>2016</v>
      </c>
      <c r="Q92" s="22">
        <f t="shared" si="318"/>
        <v>51580</v>
      </c>
      <c r="R92" s="22">
        <f t="shared" si="318"/>
        <v>59310</v>
      </c>
      <c r="S92" s="22">
        <f t="shared" si="318"/>
        <v>38942</v>
      </c>
      <c r="T92" s="22">
        <f t="shared" si="318"/>
        <v>50989</v>
      </c>
      <c r="U92" s="22">
        <f t="shared" si="318"/>
        <v>55315</v>
      </c>
      <c r="V92" s="22">
        <f t="shared" si="318"/>
        <v>62135</v>
      </c>
      <c r="W92" s="22">
        <f t="shared" si="318"/>
        <v>64793</v>
      </c>
      <c r="X92" s="22">
        <f t="shared" si="318"/>
        <v>69342</v>
      </c>
      <c r="Y92" s="22">
        <f t="shared" si="318"/>
        <v>70268</v>
      </c>
      <c r="Z92" s="22">
        <f t="shared" si="318"/>
        <v>65210</v>
      </c>
      <c r="AA92" s="22">
        <f t="shared" si="318"/>
        <v>55518</v>
      </c>
      <c r="AB92" s="22">
        <f t="shared" si="318"/>
        <v>40717</v>
      </c>
      <c r="AC92" s="141">
        <f t="shared" si="309"/>
        <v>684119</v>
      </c>
      <c r="AI92" s="79" t="str">
        <f t="shared" si="302"/>
        <v>S</v>
      </c>
      <c r="AJ92" s="1">
        <f t="shared" si="319"/>
        <v>2019</v>
      </c>
      <c r="AK92" s="105">
        <v>3</v>
      </c>
      <c r="AL92" s="106">
        <f t="shared" ca="1" si="310"/>
        <v>0</v>
      </c>
      <c r="AM92" s="106">
        <f t="shared" ca="1" si="310"/>
        <v>0</v>
      </c>
      <c r="AN92" s="106">
        <f t="shared" ca="1" si="310"/>
        <v>8</v>
      </c>
      <c r="AO92" s="106">
        <f t="shared" ca="1" si="310"/>
        <v>0</v>
      </c>
      <c r="AP92" s="106">
        <f t="shared" ca="1" si="310"/>
        <v>0</v>
      </c>
      <c r="AQ92" s="106">
        <f t="shared" ca="1" si="310"/>
        <v>0</v>
      </c>
      <c r="AR92" s="106">
        <f t="shared" ca="1" si="310"/>
        <v>0</v>
      </c>
      <c r="AS92" s="106">
        <f t="shared" ca="1" si="310"/>
        <v>0</v>
      </c>
      <c r="AT92" s="106">
        <f t="shared" ca="1" si="310"/>
        <v>6242</v>
      </c>
      <c r="AU92" s="106">
        <f t="shared" ca="1" si="310"/>
        <v>621</v>
      </c>
      <c r="AV92" s="106">
        <f t="shared" ca="1" si="311"/>
        <v>20490</v>
      </c>
      <c r="AW92" s="106">
        <f t="shared" ca="1" si="311"/>
        <v>0</v>
      </c>
      <c r="AX92" s="575">
        <f t="shared" ca="1" si="311"/>
        <v>0</v>
      </c>
      <c r="AY92" s="2">
        <f t="shared" ca="1" si="311"/>
        <v>0</v>
      </c>
      <c r="AZ92" s="545">
        <f t="shared" ca="1" si="311"/>
        <v>709</v>
      </c>
      <c r="BA92" s="106">
        <f t="shared" ca="1" si="311"/>
        <v>1600</v>
      </c>
      <c r="BB92" s="106">
        <f t="shared" ca="1" si="311"/>
        <v>1886</v>
      </c>
      <c r="BC92" s="106">
        <f t="shared" ca="1" si="311"/>
        <v>0</v>
      </c>
      <c r="BD92" s="106">
        <f t="shared" ca="1" si="311"/>
        <v>2043</v>
      </c>
      <c r="BE92" s="106">
        <f t="shared" ca="1" si="311"/>
        <v>0</v>
      </c>
      <c r="BF92" s="106">
        <f t="shared" ca="1" si="312"/>
        <v>12768</v>
      </c>
      <c r="BG92" s="106">
        <f t="shared" ca="1" si="312"/>
        <v>0</v>
      </c>
      <c r="BH92" s="106">
        <f t="shared" ca="1" si="312"/>
        <v>0</v>
      </c>
      <c r="BI92" s="106">
        <f t="shared" ca="1" si="312"/>
        <v>0</v>
      </c>
      <c r="BJ92" s="106">
        <f t="shared" ca="1" si="312"/>
        <v>953</v>
      </c>
      <c r="BK92" s="106">
        <f t="shared" ca="1" si="312"/>
        <v>0</v>
      </c>
      <c r="BL92" s="106">
        <f t="shared" ca="1" si="312"/>
        <v>0</v>
      </c>
      <c r="BM92" s="190">
        <f t="shared" ca="1" si="312"/>
        <v>0</v>
      </c>
      <c r="BN92" s="190">
        <f t="shared" ca="1" si="312"/>
        <v>0</v>
      </c>
      <c r="BO92" s="190">
        <f t="shared" ca="1" si="312"/>
        <v>0</v>
      </c>
      <c r="BP92" s="190">
        <f t="shared" ca="1" si="312"/>
        <v>0</v>
      </c>
      <c r="BQ92" s="190">
        <f t="shared" ca="1" si="312"/>
        <v>4638</v>
      </c>
      <c r="BR92" s="190">
        <f t="shared" ca="1" si="312"/>
        <v>19959</v>
      </c>
      <c r="BS92" s="190">
        <f t="shared" ca="1" si="312"/>
        <v>27361</v>
      </c>
      <c r="BT92" s="190">
        <f t="shared" ca="1" si="312"/>
        <v>47320</v>
      </c>
      <c r="BU92" s="190">
        <f t="shared" ca="1" si="248"/>
        <v>65025</v>
      </c>
      <c r="BV92" s="163" t="str">
        <f t="shared" si="303"/>
        <v>D</v>
      </c>
      <c r="BW92" s="65">
        <f t="shared" ca="1" si="249"/>
        <v>47320</v>
      </c>
      <c r="BX92" s="634">
        <f t="shared" ca="1" si="252"/>
        <v>0</v>
      </c>
      <c r="BY92" s="2"/>
      <c r="BZ92" s="13"/>
      <c r="CA92" s="130"/>
      <c r="CB92" s="79" t="str">
        <f t="shared" si="304"/>
        <v>D</v>
      </c>
      <c r="CC92" s="215">
        <f t="shared" si="305"/>
        <v>2019</v>
      </c>
      <c r="CD92" s="141">
        <f t="shared" si="306"/>
        <v>3</v>
      </c>
      <c r="CE92" s="280">
        <f t="shared" ca="1" si="253"/>
        <v>0</v>
      </c>
      <c r="CF92" s="280">
        <f t="shared" ca="1" si="254"/>
        <v>0</v>
      </c>
      <c r="CG92" s="280">
        <f t="shared" ca="1" si="255"/>
        <v>8</v>
      </c>
      <c r="CH92" s="280">
        <f t="shared" ca="1" si="254"/>
        <v>0</v>
      </c>
      <c r="CI92" s="280">
        <f t="shared" ca="1" si="256"/>
        <v>0</v>
      </c>
      <c r="CJ92" s="280">
        <f t="shared" ca="1" si="257"/>
        <v>0</v>
      </c>
      <c r="CK92" s="280">
        <f t="shared" ca="1" si="257"/>
        <v>0</v>
      </c>
      <c r="CL92" s="280">
        <f t="shared" ca="1" si="258"/>
        <v>0</v>
      </c>
      <c r="CM92" s="280">
        <f t="shared" ca="1" si="259"/>
        <v>3839</v>
      </c>
      <c r="CN92" s="280">
        <f t="shared" ca="1" si="260"/>
        <v>516</v>
      </c>
      <c r="CO92" s="280">
        <f t="shared" ca="1" si="261"/>
        <v>39473</v>
      </c>
      <c r="CP92" s="280">
        <f t="shared" ca="1" si="262"/>
        <v>0</v>
      </c>
      <c r="CQ92" s="280">
        <f t="shared" ca="1" si="313"/>
        <v>0</v>
      </c>
      <c r="CR92" s="273">
        <f t="shared" ca="1" si="313"/>
        <v>0</v>
      </c>
      <c r="CS92" s="280">
        <f t="shared" ca="1" si="263"/>
        <v>502</v>
      </c>
      <c r="CT92" s="280">
        <f t="shared" ca="1" si="264"/>
        <v>805</v>
      </c>
      <c r="CU92" s="280">
        <f t="shared" ca="1" si="265"/>
        <v>2331</v>
      </c>
      <c r="CV92" s="280">
        <f t="shared" ca="1" si="266"/>
        <v>0</v>
      </c>
      <c r="CW92" s="280">
        <f t="shared" ca="1" si="267"/>
        <v>1798</v>
      </c>
      <c r="CX92" s="280">
        <f t="shared" ca="1" si="268"/>
        <v>0</v>
      </c>
      <c r="CY92" s="280">
        <f t="shared" ca="1" si="269"/>
        <v>14508</v>
      </c>
      <c r="CZ92" s="280">
        <f t="shared" ca="1" si="270"/>
        <v>0</v>
      </c>
      <c r="DA92" s="280">
        <f t="shared" ca="1" si="271"/>
        <v>0</v>
      </c>
      <c r="DB92" s="280">
        <f t="shared" ca="1" si="272"/>
        <v>0</v>
      </c>
      <c r="DC92" s="280">
        <f t="shared" ca="1" si="273"/>
        <v>1096</v>
      </c>
      <c r="DD92" s="280">
        <f t="shared" ca="1" si="274"/>
        <v>0</v>
      </c>
      <c r="DE92" s="280">
        <f t="shared" ca="1" si="275"/>
        <v>0</v>
      </c>
      <c r="DF92" s="280">
        <f t="shared" ca="1" si="276"/>
        <v>0</v>
      </c>
      <c r="DG92" s="280">
        <f t="shared" ca="1" si="277"/>
        <v>0</v>
      </c>
      <c r="DH92" s="280">
        <f t="shared" ca="1" si="278"/>
        <v>0</v>
      </c>
      <c r="DI92" s="280">
        <f t="shared" ca="1" si="279"/>
        <v>0</v>
      </c>
      <c r="DJ92" s="210">
        <f t="shared" ca="1" si="280"/>
        <v>4631</v>
      </c>
      <c r="DK92" s="210">
        <f t="shared" ca="1" si="281"/>
        <v>21040</v>
      </c>
      <c r="DL92" s="210">
        <f t="shared" ca="1" si="282"/>
        <v>43836</v>
      </c>
      <c r="DM92" s="461">
        <f t="shared" ca="1" si="283"/>
        <v>64876</v>
      </c>
      <c r="DN92" s="463">
        <f t="shared" ca="1" si="284"/>
        <v>65025</v>
      </c>
      <c r="DO92" s="465">
        <f t="shared" ca="1" si="285"/>
        <v>149</v>
      </c>
      <c r="DP92" s="216">
        <f t="shared" ca="1" si="292"/>
        <v>2.2966890683765954E-3</v>
      </c>
      <c r="DR92" s="463"/>
      <c r="DS92" s="37"/>
    </row>
    <row r="93" spans="1:123">
      <c r="A93" s="87">
        <f t="shared" si="316"/>
        <v>2017</v>
      </c>
      <c r="B93" s="22">
        <f t="shared" si="317"/>
        <v>24459</v>
      </c>
      <c r="C93" s="22">
        <f t="shared" si="317"/>
        <v>19594</v>
      </c>
      <c r="D93" s="22">
        <f t="shared" si="317"/>
        <v>21045</v>
      </c>
      <c r="E93" s="22">
        <f t="shared" si="317"/>
        <v>21681</v>
      </c>
      <c r="F93" s="22">
        <f t="shared" si="317"/>
        <v>25973</v>
      </c>
      <c r="G93" s="22">
        <f t="shared" si="317"/>
        <v>27499</v>
      </c>
      <c r="H93" s="22">
        <f t="shared" si="317"/>
        <v>29045</v>
      </c>
      <c r="I93" s="22">
        <f t="shared" si="317"/>
        <v>29822</v>
      </c>
      <c r="J93" s="22">
        <f t="shared" si="317"/>
        <v>26505</v>
      </c>
      <c r="K93" s="22">
        <f t="shared" si="317"/>
        <v>24643</v>
      </c>
      <c r="L93" s="22">
        <f t="shared" si="317"/>
        <v>20783</v>
      </c>
      <c r="M93" s="22">
        <f t="shared" si="317"/>
        <v>24857</v>
      </c>
      <c r="N93" s="141">
        <f t="shared" si="307"/>
        <v>295906</v>
      </c>
      <c r="O93" s="142"/>
      <c r="P93" s="91">
        <f t="shared" si="308"/>
        <v>2017</v>
      </c>
      <c r="Q93" s="22">
        <f t="shared" si="318"/>
        <v>52122</v>
      </c>
      <c r="R93" s="22">
        <f t="shared" si="318"/>
        <v>24816</v>
      </c>
      <c r="S93" s="22">
        <f t="shared" si="318"/>
        <v>19844</v>
      </c>
      <c r="T93" s="22">
        <f t="shared" si="318"/>
        <v>21034</v>
      </c>
      <c r="U93" s="22">
        <f t="shared" si="318"/>
        <v>21638</v>
      </c>
      <c r="V93" s="22">
        <f t="shared" si="318"/>
        <v>23905</v>
      </c>
      <c r="W93" s="22">
        <f t="shared" si="318"/>
        <v>26936</v>
      </c>
      <c r="X93" s="22">
        <f t="shared" si="318"/>
        <v>29170</v>
      </c>
      <c r="Y93" s="22">
        <f t="shared" si="318"/>
        <v>29374</v>
      </c>
      <c r="Z93" s="22">
        <f t="shared" si="318"/>
        <v>26737</v>
      </c>
      <c r="AA93" s="22">
        <f t="shared" si="318"/>
        <v>24715</v>
      </c>
      <c r="AB93" s="22">
        <f t="shared" si="318"/>
        <v>22162</v>
      </c>
      <c r="AC93" s="141">
        <f t="shared" si="309"/>
        <v>322453</v>
      </c>
      <c r="AI93" s="79" t="str">
        <f t="shared" si="302"/>
        <v>T</v>
      </c>
      <c r="AJ93" s="1">
        <f t="shared" si="319"/>
        <v>2019</v>
      </c>
      <c r="AK93" s="105">
        <v>4</v>
      </c>
      <c r="AL93" s="106">
        <f t="shared" ca="1" si="310"/>
        <v>0</v>
      </c>
      <c r="AM93" s="106">
        <f t="shared" ca="1" si="310"/>
        <v>0</v>
      </c>
      <c r="AN93" s="106">
        <f t="shared" ca="1" si="310"/>
        <v>8</v>
      </c>
      <c r="AO93" s="106">
        <f t="shared" ca="1" si="310"/>
        <v>0</v>
      </c>
      <c r="AP93" s="106">
        <f t="shared" ca="1" si="310"/>
        <v>0</v>
      </c>
      <c r="AQ93" s="106">
        <f t="shared" ca="1" si="310"/>
        <v>0</v>
      </c>
      <c r="AR93" s="106">
        <f t="shared" ca="1" si="310"/>
        <v>0</v>
      </c>
      <c r="AS93" s="106">
        <f t="shared" ca="1" si="310"/>
        <v>0</v>
      </c>
      <c r="AT93" s="106">
        <f t="shared" ca="1" si="310"/>
        <v>3839</v>
      </c>
      <c r="AU93" s="106">
        <f t="shared" ca="1" si="310"/>
        <v>516</v>
      </c>
      <c r="AV93" s="106">
        <f t="shared" ca="1" si="311"/>
        <v>39473</v>
      </c>
      <c r="AW93" s="106">
        <f t="shared" ca="1" si="311"/>
        <v>0</v>
      </c>
      <c r="AX93" s="575">
        <f t="shared" ca="1" si="311"/>
        <v>0</v>
      </c>
      <c r="AY93" s="2">
        <f t="shared" ca="1" si="311"/>
        <v>0</v>
      </c>
      <c r="AZ93" s="545">
        <f t="shared" ca="1" si="311"/>
        <v>831</v>
      </c>
      <c r="BA93" s="106">
        <f t="shared" ca="1" si="311"/>
        <v>805</v>
      </c>
      <c r="BB93" s="106">
        <f t="shared" ca="1" si="311"/>
        <v>2331</v>
      </c>
      <c r="BC93" s="106">
        <f t="shared" ca="1" si="311"/>
        <v>0</v>
      </c>
      <c r="BD93" s="106">
        <f t="shared" ca="1" si="311"/>
        <v>1496</v>
      </c>
      <c r="BE93" s="106">
        <f t="shared" ca="1" si="311"/>
        <v>0</v>
      </c>
      <c r="BF93" s="106">
        <f t="shared" ca="1" si="312"/>
        <v>14508</v>
      </c>
      <c r="BG93" s="106">
        <f t="shared" ca="1" si="312"/>
        <v>0</v>
      </c>
      <c r="BH93" s="106">
        <f t="shared" ca="1" si="312"/>
        <v>0</v>
      </c>
      <c r="BI93" s="106">
        <f t="shared" ca="1" si="312"/>
        <v>0</v>
      </c>
      <c r="BJ93" s="106">
        <f t="shared" ca="1" si="312"/>
        <v>1096</v>
      </c>
      <c r="BK93" s="106">
        <f t="shared" ca="1" si="312"/>
        <v>0</v>
      </c>
      <c r="BL93" s="106">
        <f t="shared" ca="1" si="312"/>
        <v>0</v>
      </c>
      <c r="BM93" s="190">
        <f t="shared" ca="1" si="312"/>
        <v>0</v>
      </c>
      <c r="BN93" s="190">
        <f t="shared" ca="1" si="312"/>
        <v>0</v>
      </c>
      <c r="BO93" s="190">
        <f t="shared" ca="1" si="312"/>
        <v>0</v>
      </c>
      <c r="BP93" s="190">
        <f t="shared" ca="1" si="312"/>
        <v>0</v>
      </c>
      <c r="BQ93" s="190">
        <f t="shared" ca="1" si="312"/>
        <v>4658</v>
      </c>
      <c r="BR93" s="190">
        <f t="shared" ca="1" si="312"/>
        <v>21067</v>
      </c>
      <c r="BS93" s="190">
        <f t="shared" ca="1" si="312"/>
        <v>43836</v>
      </c>
      <c r="BT93" s="190">
        <f t="shared" ca="1" si="312"/>
        <v>64903</v>
      </c>
      <c r="BU93" s="190">
        <f t="shared" ca="1" si="248"/>
        <v>67215</v>
      </c>
      <c r="BV93" s="163" t="str">
        <f t="shared" si="303"/>
        <v>E</v>
      </c>
      <c r="BW93" s="65">
        <f t="shared" ca="1" si="249"/>
        <v>64903</v>
      </c>
      <c r="BX93" s="634">
        <f t="shared" ca="1" si="252"/>
        <v>0</v>
      </c>
      <c r="BY93" s="2"/>
      <c r="BZ93" s="13"/>
      <c r="CA93" s="130"/>
      <c r="CB93" s="79" t="str">
        <f t="shared" si="304"/>
        <v>E</v>
      </c>
      <c r="CC93" s="215">
        <f t="shared" si="305"/>
        <v>2019</v>
      </c>
      <c r="CD93" s="141">
        <f t="shared" si="306"/>
        <v>4</v>
      </c>
      <c r="CE93" s="280">
        <f t="shared" ca="1" si="253"/>
        <v>0</v>
      </c>
      <c r="CF93" s="280">
        <f t="shared" ca="1" si="254"/>
        <v>0</v>
      </c>
      <c r="CG93" s="280">
        <f t="shared" ca="1" si="255"/>
        <v>8</v>
      </c>
      <c r="CH93" s="280">
        <f t="shared" ca="1" si="254"/>
        <v>0</v>
      </c>
      <c r="CI93" s="280">
        <f t="shared" ca="1" si="256"/>
        <v>0</v>
      </c>
      <c r="CJ93" s="280">
        <f t="shared" ca="1" si="257"/>
        <v>0</v>
      </c>
      <c r="CK93" s="280">
        <f t="shared" ca="1" si="257"/>
        <v>0</v>
      </c>
      <c r="CL93" s="280">
        <f t="shared" ca="1" si="258"/>
        <v>0</v>
      </c>
      <c r="CM93" s="280">
        <f t="shared" ca="1" si="259"/>
        <v>0</v>
      </c>
      <c r="CN93" s="280">
        <f t="shared" ca="1" si="260"/>
        <v>832</v>
      </c>
      <c r="CO93" s="280">
        <f t="shared" ca="1" si="261"/>
        <v>44583</v>
      </c>
      <c r="CP93" s="280">
        <f t="shared" ca="1" si="262"/>
        <v>0</v>
      </c>
      <c r="CQ93" s="280">
        <f t="shared" ca="1" si="313"/>
        <v>0</v>
      </c>
      <c r="CR93" s="273">
        <f t="shared" ca="1" si="313"/>
        <v>0</v>
      </c>
      <c r="CS93" s="280">
        <f t="shared" ca="1" si="263"/>
        <v>671</v>
      </c>
      <c r="CT93" s="280">
        <f t="shared" ca="1" si="264"/>
        <v>1871</v>
      </c>
      <c r="CU93" s="280">
        <f t="shared" ca="1" si="265"/>
        <v>2080</v>
      </c>
      <c r="CV93" s="280">
        <f t="shared" ca="1" si="266"/>
        <v>0</v>
      </c>
      <c r="CW93" s="280">
        <f t="shared" ca="1" si="267"/>
        <v>1523</v>
      </c>
      <c r="CX93" s="280">
        <f t="shared" ca="1" si="268"/>
        <v>0</v>
      </c>
      <c r="CY93" s="280">
        <f t="shared" ca="1" si="269"/>
        <v>14400</v>
      </c>
      <c r="CZ93" s="280">
        <f t="shared" ca="1" si="270"/>
        <v>0</v>
      </c>
      <c r="DA93" s="280">
        <f t="shared" ca="1" si="271"/>
        <v>0</v>
      </c>
      <c r="DB93" s="280">
        <f t="shared" ca="1" si="272"/>
        <v>0</v>
      </c>
      <c r="DC93" s="280">
        <f t="shared" ca="1" si="273"/>
        <v>1104</v>
      </c>
      <c r="DD93" s="280">
        <f t="shared" ca="1" si="274"/>
        <v>0</v>
      </c>
      <c r="DE93" s="280">
        <f t="shared" ca="1" si="275"/>
        <v>0</v>
      </c>
      <c r="DF93" s="280">
        <f t="shared" ca="1" si="276"/>
        <v>0</v>
      </c>
      <c r="DG93" s="280">
        <f t="shared" ca="1" si="277"/>
        <v>0</v>
      </c>
      <c r="DH93" s="280">
        <f t="shared" ca="1" si="278"/>
        <v>0</v>
      </c>
      <c r="DI93" s="280">
        <f t="shared" ca="1" si="279"/>
        <v>0</v>
      </c>
      <c r="DJ93" s="210">
        <f t="shared" ca="1" si="280"/>
        <v>4274</v>
      </c>
      <c r="DK93" s="210">
        <f t="shared" ca="1" si="281"/>
        <v>21649</v>
      </c>
      <c r="DL93" s="210">
        <f t="shared" ca="1" si="282"/>
        <v>45423</v>
      </c>
      <c r="DM93" s="461">
        <f t="shared" ca="1" si="283"/>
        <v>67072</v>
      </c>
      <c r="DN93" s="463">
        <f t="shared" ca="1" si="284"/>
        <v>67215</v>
      </c>
      <c r="DO93" s="465">
        <f t="shared" ca="1" si="285"/>
        <v>143</v>
      </c>
      <c r="DP93" s="216">
        <f t="shared" ca="1" si="292"/>
        <v>2.1320372137404579E-3</v>
      </c>
      <c r="DR93" s="463"/>
      <c r="DS93" s="37"/>
    </row>
    <row r="94" spans="1:123">
      <c r="A94" s="87">
        <f t="shared" si="316"/>
        <v>2018</v>
      </c>
      <c r="B94" s="22">
        <f t="shared" si="317"/>
        <v>24533</v>
      </c>
      <c r="C94" s="22">
        <f t="shared" si="317"/>
        <v>19594</v>
      </c>
      <c r="D94" s="22">
        <f t="shared" si="317"/>
        <v>21101</v>
      </c>
      <c r="E94" s="22">
        <f t="shared" si="317"/>
        <v>21738</v>
      </c>
      <c r="F94" s="22">
        <f t="shared" si="317"/>
        <v>26016</v>
      </c>
      <c r="G94" s="22">
        <f t="shared" si="317"/>
        <v>27559</v>
      </c>
      <c r="H94" s="22">
        <f t="shared" si="317"/>
        <v>29086</v>
      </c>
      <c r="I94" s="22">
        <f t="shared" si="317"/>
        <v>29845</v>
      </c>
      <c r="J94" s="22">
        <f t="shared" si="317"/>
        <v>26516</v>
      </c>
      <c r="K94" s="22">
        <f t="shared" si="317"/>
        <v>24659</v>
      </c>
      <c r="L94" s="22">
        <f t="shared" si="317"/>
        <v>20805</v>
      </c>
      <c r="M94" s="22">
        <f t="shared" si="317"/>
        <v>24979</v>
      </c>
      <c r="N94" s="141">
        <f t="shared" si="307"/>
        <v>296431</v>
      </c>
      <c r="O94" s="142"/>
      <c r="P94" s="91">
        <f t="shared" si="308"/>
        <v>2018</v>
      </c>
      <c r="Q94" s="22">
        <f t="shared" si="318"/>
        <v>23863</v>
      </c>
      <c r="R94" s="22">
        <f t="shared" si="318"/>
        <v>24852</v>
      </c>
      <c r="S94" s="22">
        <f t="shared" si="318"/>
        <v>19880</v>
      </c>
      <c r="T94" s="22">
        <f t="shared" si="318"/>
        <v>21050</v>
      </c>
      <c r="U94" s="22">
        <f t="shared" si="318"/>
        <v>21696</v>
      </c>
      <c r="V94" s="22">
        <f t="shared" si="318"/>
        <v>23982</v>
      </c>
      <c r="W94" s="22">
        <f t="shared" si="318"/>
        <v>26956</v>
      </c>
      <c r="X94" s="22">
        <f t="shared" si="318"/>
        <v>29248</v>
      </c>
      <c r="Y94" s="22">
        <f t="shared" si="318"/>
        <v>29397</v>
      </c>
      <c r="Z94" s="22">
        <f t="shared" si="318"/>
        <v>26748</v>
      </c>
      <c r="AA94" s="22">
        <f t="shared" si="318"/>
        <v>24731</v>
      </c>
      <c r="AB94" s="22">
        <f t="shared" si="318"/>
        <v>22183</v>
      </c>
      <c r="AC94" s="141">
        <f t="shared" si="309"/>
        <v>294586</v>
      </c>
      <c r="AI94" s="79" t="str">
        <f t="shared" si="302"/>
        <v>U</v>
      </c>
      <c r="AJ94" s="1">
        <f t="shared" si="319"/>
        <v>2019</v>
      </c>
      <c r="AK94" s="105">
        <v>5</v>
      </c>
      <c r="AL94" s="106">
        <f t="shared" ca="1" si="310"/>
        <v>0</v>
      </c>
      <c r="AM94" s="106">
        <f t="shared" ca="1" si="310"/>
        <v>0</v>
      </c>
      <c r="AN94" s="106">
        <f t="shared" ca="1" si="310"/>
        <v>8</v>
      </c>
      <c r="AO94" s="106">
        <f t="shared" ca="1" si="310"/>
        <v>0</v>
      </c>
      <c r="AP94" s="106">
        <f t="shared" ca="1" si="310"/>
        <v>0</v>
      </c>
      <c r="AQ94" s="106">
        <f t="shared" ca="1" si="310"/>
        <v>0</v>
      </c>
      <c r="AR94" s="106">
        <f t="shared" ca="1" si="310"/>
        <v>0</v>
      </c>
      <c r="AS94" s="106">
        <f t="shared" ca="1" si="310"/>
        <v>0</v>
      </c>
      <c r="AT94" s="106">
        <f t="shared" ca="1" si="310"/>
        <v>0</v>
      </c>
      <c r="AU94" s="106">
        <f t="shared" ca="1" si="310"/>
        <v>832</v>
      </c>
      <c r="AV94" s="106">
        <f t="shared" ca="1" si="311"/>
        <v>44583</v>
      </c>
      <c r="AW94" s="106">
        <f t="shared" ca="1" si="311"/>
        <v>0</v>
      </c>
      <c r="AX94" s="575">
        <f t="shared" ca="1" si="311"/>
        <v>0</v>
      </c>
      <c r="AY94" s="2">
        <f t="shared" ca="1" si="311"/>
        <v>0</v>
      </c>
      <c r="AZ94" s="545">
        <f t="shared" ca="1" si="311"/>
        <v>502</v>
      </c>
      <c r="BA94" s="106">
        <f t="shared" ca="1" si="311"/>
        <v>1871</v>
      </c>
      <c r="BB94" s="106">
        <f t="shared" ca="1" si="311"/>
        <v>2080</v>
      </c>
      <c r="BC94" s="106">
        <f t="shared" ca="1" si="311"/>
        <v>0</v>
      </c>
      <c r="BD94" s="106">
        <f t="shared" ca="1" si="311"/>
        <v>1798</v>
      </c>
      <c r="BE94" s="106">
        <f t="shared" ca="1" si="311"/>
        <v>0</v>
      </c>
      <c r="BF94" s="106">
        <f t="shared" ca="1" si="312"/>
        <v>14400</v>
      </c>
      <c r="BG94" s="106">
        <f t="shared" ca="1" si="312"/>
        <v>0</v>
      </c>
      <c r="BH94" s="106">
        <f t="shared" ca="1" si="312"/>
        <v>0</v>
      </c>
      <c r="BI94" s="106">
        <f t="shared" ca="1" si="312"/>
        <v>0</v>
      </c>
      <c r="BJ94" s="106">
        <f t="shared" ca="1" si="312"/>
        <v>1104</v>
      </c>
      <c r="BK94" s="106">
        <f t="shared" ca="1" si="312"/>
        <v>0</v>
      </c>
      <c r="BL94" s="106">
        <f t="shared" ca="1" si="312"/>
        <v>0</v>
      </c>
      <c r="BM94" s="190">
        <f t="shared" ca="1" si="312"/>
        <v>0</v>
      </c>
      <c r="BN94" s="190">
        <f t="shared" ca="1" si="312"/>
        <v>0</v>
      </c>
      <c r="BO94" s="190">
        <f t="shared" ca="1" si="312"/>
        <v>0</v>
      </c>
      <c r="BP94" s="190">
        <f t="shared" ca="1" si="312"/>
        <v>0</v>
      </c>
      <c r="BQ94" s="190">
        <f t="shared" ca="1" si="312"/>
        <v>4380</v>
      </c>
      <c r="BR94" s="190">
        <f t="shared" ca="1" si="312"/>
        <v>21755</v>
      </c>
      <c r="BS94" s="190">
        <f t="shared" ca="1" si="312"/>
        <v>45423</v>
      </c>
      <c r="BT94" s="190">
        <f t="shared" ca="1" si="312"/>
        <v>67178</v>
      </c>
      <c r="BU94" s="190">
        <f t="shared" ca="1" si="248"/>
        <v>74606</v>
      </c>
      <c r="BV94" s="163" t="str">
        <f t="shared" si="303"/>
        <v>F</v>
      </c>
      <c r="BW94" s="65">
        <f t="shared" ca="1" si="249"/>
        <v>67178</v>
      </c>
      <c r="BX94" s="634">
        <f t="shared" ca="1" si="252"/>
        <v>0</v>
      </c>
      <c r="BY94" s="2"/>
      <c r="BZ94" s="13"/>
      <c r="CA94" s="130"/>
      <c r="CB94" s="79" t="str">
        <f t="shared" si="304"/>
        <v>F</v>
      </c>
      <c r="CC94" s="215">
        <f t="shared" si="305"/>
        <v>2019</v>
      </c>
      <c r="CD94" s="141">
        <f t="shared" si="306"/>
        <v>5</v>
      </c>
      <c r="CE94" s="280">
        <f t="shared" ca="1" si="253"/>
        <v>0</v>
      </c>
      <c r="CF94" s="280">
        <f t="shared" ca="1" si="254"/>
        <v>0</v>
      </c>
      <c r="CG94" s="280">
        <f t="shared" ca="1" si="255"/>
        <v>8</v>
      </c>
      <c r="CH94" s="280">
        <f t="shared" ca="1" si="254"/>
        <v>0</v>
      </c>
      <c r="CI94" s="280">
        <f t="shared" ca="1" si="256"/>
        <v>0</v>
      </c>
      <c r="CJ94" s="280">
        <f t="shared" ca="1" si="257"/>
        <v>0</v>
      </c>
      <c r="CK94" s="280">
        <f t="shared" ca="1" si="257"/>
        <v>0</v>
      </c>
      <c r="CL94" s="280">
        <f t="shared" ca="1" si="258"/>
        <v>0</v>
      </c>
      <c r="CM94" s="280">
        <f t="shared" ca="1" si="259"/>
        <v>0</v>
      </c>
      <c r="CN94" s="280">
        <f t="shared" ca="1" si="260"/>
        <v>1719</v>
      </c>
      <c r="CO94" s="280">
        <f t="shared" ca="1" si="261"/>
        <v>46785</v>
      </c>
      <c r="CP94" s="280">
        <f t="shared" ca="1" si="262"/>
        <v>0</v>
      </c>
      <c r="CQ94" s="280">
        <f t="shared" ca="1" si="313"/>
        <v>0</v>
      </c>
      <c r="CR94" s="273">
        <f t="shared" ca="1" si="313"/>
        <v>0</v>
      </c>
      <c r="CS94" s="280">
        <f t="shared" ca="1" si="263"/>
        <v>1935</v>
      </c>
      <c r="CT94" s="280">
        <f t="shared" ca="1" si="264"/>
        <v>2577</v>
      </c>
      <c r="CU94" s="280">
        <f t="shared" ca="1" si="265"/>
        <v>2865</v>
      </c>
      <c r="CV94" s="280">
        <f t="shared" ca="1" si="266"/>
        <v>0</v>
      </c>
      <c r="CW94" s="280">
        <f t="shared" ca="1" si="267"/>
        <v>2128</v>
      </c>
      <c r="CX94" s="280">
        <f t="shared" ca="1" si="268"/>
        <v>0</v>
      </c>
      <c r="CY94" s="280">
        <f t="shared" ca="1" si="269"/>
        <v>15252</v>
      </c>
      <c r="CZ94" s="280">
        <f t="shared" ca="1" si="270"/>
        <v>0</v>
      </c>
      <c r="DA94" s="280">
        <f t="shared" ca="1" si="271"/>
        <v>0</v>
      </c>
      <c r="DB94" s="280">
        <f t="shared" ca="1" si="272"/>
        <v>0</v>
      </c>
      <c r="DC94" s="280">
        <f t="shared" ca="1" si="273"/>
        <v>1136</v>
      </c>
      <c r="DD94" s="280">
        <f t="shared" ca="1" si="274"/>
        <v>0</v>
      </c>
      <c r="DE94" s="280">
        <f t="shared" ca="1" si="275"/>
        <v>0</v>
      </c>
      <c r="DF94" s="280">
        <f t="shared" ca="1" si="276"/>
        <v>0</v>
      </c>
      <c r="DG94" s="280">
        <f t="shared" ca="1" si="277"/>
        <v>0</v>
      </c>
      <c r="DH94" s="280">
        <f t="shared" ca="1" si="278"/>
        <v>0</v>
      </c>
      <c r="DI94" s="280">
        <f t="shared" ca="1" si="279"/>
        <v>0</v>
      </c>
      <c r="DJ94" s="210">
        <f t="shared" ca="1" si="280"/>
        <v>6928</v>
      </c>
      <c r="DK94" s="210">
        <f t="shared" ca="1" si="281"/>
        <v>25893</v>
      </c>
      <c r="DL94" s="210">
        <f t="shared" ca="1" si="282"/>
        <v>48512</v>
      </c>
      <c r="DM94" s="461">
        <f t="shared" ca="1" si="283"/>
        <v>74405</v>
      </c>
      <c r="DN94" s="463">
        <f t="shared" ca="1" si="284"/>
        <v>74606</v>
      </c>
      <c r="DO94" s="465">
        <f t="shared" ca="1" si="285"/>
        <v>201</v>
      </c>
      <c r="DP94" s="216">
        <f t="shared" ca="1" si="292"/>
        <v>2.7014313554196627E-3</v>
      </c>
      <c r="DR94" s="463"/>
      <c r="DS94" s="37"/>
    </row>
    <row r="95" spans="1:123">
      <c r="A95" s="87">
        <f t="shared" si="316"/>
        <v>2019</v>
      </c>
      <c r="B95" s="22">
        <f t="shared" si="317"/>
        <v>24608</v>
      </c>
      <c r="C95" s="22">
        <f t="shared" si="317"/>
        <v>19638</v>
      </c>
      <c r="D95" s="22">
        <f t="shared" si="317"/>
        <v>21157</v>
      </c>
      <c r="E95" s="22">
        <f t="shared" si="317"/>
        <v>21759</v>
      </c>
      <c r="F95" s="22">
        <f t="shared" si="317"/>
        <v>26059</v>
      </c>
      <c r="G95" s="22">
        <f t="shared" si="317"/>
        <v>27580</v>
      </c>
      <c r="H95" s="22">
        <f t="shared" si="317"/>
        <v>29128</v>
      </c>
      <c r="I95" s="22">
        <f t="shared" si="317"/>
        <v>29868</v>
      </c>
      <c r="J95" s="22">
        <f t="shared" si="317"/>
        <v>26563</v>
      </c>
      <c r="K95" s="22">
        <f t="shared" si="317"/>
        <v>24716</v>
      </c>
      <c r="L95" s="22">
        <f t="shared" si="317"/>
        <v>20866</v>
      </c>
      <c r="M95" s="22">
        <f t="shared" si="317"/>
        <v>25021</v>
      </c>
      <c r="N95" s="141">
        <f t="shared" si="307"/>
        <v>296963</v>
      </c>
      <c r="O95" s="142"/>
      <c r="P95" s="91">
        <f t="shared" si="308"/>
        <v>2019</v>
      </c>
      <c r="Q95" s="22">
        <f t="shared" si="318"/>
        <v>23903</v>
      </c>
      <c r="R95" s="22">
        <f t="shared" si="318"/>
        <v>24966</v>
      </c>
      <c r="S95" s="22">
        <f t="shared" si="318"/>
        <v>19959</v>
      </c>
      <c r="T95" s="22">
        <f t="shared" si="318"/>
        <v>21067</v>
      </c>
      <c r="U95" s="22">
        <f t="shared" si="318"/>
        <v>21755</v>
      </c>
      <c r="V95" s="22">
        <f t="shared" si="318"/>
        <v>24024</v>
      </c>
      <c r="W95" s="22">
        <f t="shared" si="318"/>
        <v>26977</v>
      </c>
      <c r="X95" s="22">
        <f t="shared" si="318"/>
        <v>29289</v>
      </c>
      <c r="Y95" s="22">
        <f t="shared" si="318"/>
        <v>29419</v>
      </c>
      <c r="Z95" s="22">
        <f t="shared" si="318"/>
        <v>26758</v>
      </c>
      <c r="AA95" s="22">
        <f t="shared" si="318"/>
        <v>24781</v>
      </c>
      <c r="AB95" s="22">
        <f t="shared" si="318"/>
        <v>22246</v>
      </c>
      <c r="AC95" s="141">
        <f t="shared" si="309"/>
        <v>295144</v>
      </c>
      <c r="AI95" s="79" t="str">
        <f t="shared" si="302"/>
        <v>V</v>
      </c>
      <c r="AJ95" s="1">
        <f t="shared" si="319"/>
        <v>2019</v>
      </c>
      <c r="AK95" s="105">
        <v>6</v>
      </c>
      <c r="AL95" s="106">
        <f t="shared" ca="1" si="310"/>
        <v>0</v>
      </c>
      <c r="AM95" s="106">
        <f t="shared" ca="1" si="310"/>
        <v>0</v>
      </c>
      <c r="AN95" s="106">
        <f t="shared" ca="1" si="310"/>
        <v>8</v>
      </c>
      <c r="AO95" s="106">
        <f t="shared" ca="1" si="310"/>
        <v>0</v>
      </c>
      <c r="AP95" s="106">
        <f t="shared" ca="1" si="310"/>
        <v>0</v>
      </c>
      <c r="AQ95" s="106">
        <f t="shared" ca="1" si="310"/>
        <v>0</v>
      </c>
      <c r="AR95" s="106">
        <f t="shared" ca="1" si="310"/>
        <v>0</v>
      </c>
      <c r="AS95" s="106">
        <f t="shared" ca="1" si="310"/>
        <v>0</v>
      </c>
      <c r="AT95" s="106">
        <f t="shared" ca="1" si="310"/>
        <v>0</v>
      </c>
      <c r="AU95" s="106">
        <f t="shared" ca="1" si="310"/>
        <v>1719</v>
      </c>
      <c r="AV95" s="106">
        <f t="shared" ca="1" si="311"/>
        <v>46785</v>
      </c>
      <c r="AW95" s="106">
        <f t="shared" ca="1" si="311"/>
        <v>0</v>
      </c>
      <c r="AX95" s="575">
        <f t="shared" ca="1" si="311"/>
        <v>0</v>
      </c>
      <c r="AY95" s="2">
        <f t="shared" ca="1" si="311"/>
        <v>0</v>
      </c>
      <c r="AZ95" s="545">
        <f t="shared" ca="1" si="311"/>
        <v>671</v>
      </c>
      <c r="BA95" s="106">
        <f t="shared" ca="1" si="311"/>
        <v>2577</v>
      </c>
      <c r="BB95" s="106">
        <f t="shared" ca="1" si="311"/>
        <v>2865</v>
      </c>
      <c r="BC95" s="106">
        <f t="shared" ca="1" si="311"/>
        <v>0</v>
      </c>
      <c r="BD95" s="106">
        <f t="shared" ca="1" si="311"/>
        <v>1523</v>
      </c>
      <c r="BE95" s="106">
        <f t="shared" ca="1" si="311"/>
        <v>0</v>
      </c>
      <c r="BF95" s="106">
        <f t="shared" ca="1" si="312"/>
        <v>15252</v>
      </c>
      <c r="BG95" s="106">
        <f t="shared" ca="1" si="312"/>
        <v>0</v>
      </c>
      <c r="BH95" s="106">
        <f t="shared" ca="1" si="312"/>
        <v>0</v>
      </c>
      <c r="BI95" s="106">
        <f t="shared" ca="1" si="312"/>
        <v>0</v>
      </c>
      <c r="BJ95" s="106">
        <f t="shared" ca="1" si="312"/>
        <v>1136</v>
      </c>
      <c r="BK95" s="106">
        <f t="shared" ca="1" si="312"/>
        <v>0</v>
      </c>
      <c r="BL95" s="106">
        <f t="shared" ca="1" si="312"/>
        <v>0</v>
      </c>
      <c r="BM95" s="190">
        <f t="shared" ca="1" si="312"/>
        <v>0</v>
      </c>
      <c r="BN95" s="190">
        <f t="shared" ca="1" si="312"/>
        <v>0</v>
      </c>
      <c r="BO95" s="190">
        <f t="shared" ca="1" si="312"/>
        <v>0</v>
      </c>
      <c r="BP95" s="190">
        <f t="shared" ca="1" si="312"/>
        <v>0</v>
      </c>
      <c r="BQ95" s="190">
        <f t="shared" ca="1" si="312"/>
        <v>5059</v>
      </c>
      <c r="BR95" s="190">
        <f t="shared" ca="1" si="312"/>
        <v>24024</v>
      </c>
      <c r="BS95" s="190">
        <f t="shared" ca="1" si="312"/>
        <v>48512</v>
      </c>
      <c r="BT95" s="190">
        <f t="shared" ca="1" si="312"/>
        <v>72536</v>
      </c>
      <c r="BU95" s="190">
        <f t="shared" ca="1" si="248"/>
        <v>127170</v>
      </c>
      <c r="BV95" s="163" t="str">
        <f t="shared" si="303"/>
        <v>G</v>
      </c>
      <c r="BW95" s="65">
        <f t="shared" ca="1" si="249"/>
        <v>72536</v>
      </c>
      <c r="BX95" s="634">
        <f t="shared" ca="1" si="252"/>
        <v>0</v>
      </c>
      <c r="BY95" s="2"/>
      <c r="BZ95" s="13"/>
      <c r="CA95" s="130"/>
      <c r="CB95" s="79" t="str">
        <f t="shared" si="304"/>
        <v>G</v>
      </c>
      <c r="CC95" s="215">
        <f t="shared" si="305"/>
        <v>2019</v>
      </c>
      <c r="CD95" s="141">
        <f t="shared" si="306"/>
        <v>6</v>
      </c>
      <c r="CE95" s="280">
        <f t="shared" ca="1" si="253"/>
        <v>0</v>
      </c>
      <c r="CF95" s="280">
        <f t="shared" ca="1" si="254"/>
        <v>0</v>
      </c>
      <c r="CG95" s="280">
        <f t="shared" ca="1" si="255"/>
        <v>8</v>
      </c>
      <c r="CH95" s="280">
        <f t="shared" ca="1" si="254"/>
        <v>0</v>
      </c>
      <c r="CI95" s="280">
        <f t="shared" ca="1" si="256"/>
        <v>0</v>
      </c>
      <c r="CJ95" s="280">
        <f t="shared" ca="1" si="257"/>
        <v>0</v>
      </c>
      <c r="CK95" s="280">
        <f t="shared" ca="1" si="257"/>
        <v>0</v>
      </c>
      <c r="CL95" s="280">
        <f t="shared" ca="1" si="258"/>
        <v>0</v>
      </c>
      <c r="CM95" s="280">
        <f t="shared" ca="1" si="259"/>
        <v>6192</v>
      </c>
      <c r="CN95" s="280">
        <f t="shared" ca="1" si="260"/>
        <v>2245</v>
      </c>
      <c r="CO95" s="280">
        <f t="shared" ca="1" si="261"/>
        <v>91072</v>
      </c>
      <c r="CP95" s="280">
        <f t="shared" ca="1" si="262"/>
        <v>0</v>
      </c>
      <c r="CQ95" s="280">
        <f t="shared" ca="1" si="313"/>
        <v>0</v>
      </c>
      <c r="CR95" s="273">
        <f t="shared" ca="1" si="313"/>
        <v>0</v>
      </c>
      <c r="CS95" s="280">
        <f t="shared" ca="1" si="263"/>
        <v>2247</v>
      </c>
      <c r="CT95" s="280">
        <f t="shared" ca="1" si="264"/>
        <v>3741</v>
      </c>
      <c r="CU95" s="280">
        <f t="shared" ca="1" si="265"/>
        <v>2948</v>
      </c>
      <c r="CV95" s="280">
        <f t="shared" ca="1" si="266"/>
        <v>0</v>
      </c>
      <c r="CW95" s="280">
        <f t="shared" ca="1" si="267"/>
        <v>2242</v>
      </c>
      <c r="CX95" s="280">
        <f t="shared" ca="1" si="268"/>
        <v>0</v>
      </c>
      <c r="CY95" s="280">
        <f t="shared" ca="1" si="269"/>
        <v>15120</v>
      </c>
      <c r="CZ95" s="280">
        <f t="shared" ca="1" si="270"/>
        <v>0</v>
      </c>
      <c r="DA95" s="280">
        <f t="shared" ca="1" si="271"/>
        <v>0</v>
      </c>
      <c r="DB95" s="280">
        <f t="shared" ca="1" si="272"/>
        <v>0</v>
      </c>
      <c r="DC95" s="280">
        <f t="shared" ca="1" si="273"/>
        <v>1105</v>
      </c>
      <c r="DD95" s="280">
        <f t="shared" ca="1" si="274"/>
        <v>0</v>
      </c>
      <c r="DE95" s="280">
        <f t="shared" ca="1" si="275"/>
        <v>0</v>
      </c>
      <c r="DF95" s="280">
        <f t="shared" ca="1" si="276"/>
        <v>0</v>
      </c>
      <c r="DG95" s="280">
        <f t="shared" ca="1" si="277"/>
        <v>0</v>
      </c>
      <c r="DH95" s="280">
        <f t="shared" ca="1" si="278"/>
        <v>0</v>
      </c>
      <c r="DI95" s="280">
        <f t="shared" ca="1" si="279"/>
        <v>0</v>
      </c>
      <c r="DJ95" s="210">
        <f t="shared" ca="1" si="280"/>
        <v>7437</v>
      </c>
      <c r="DK95" s="210">
        <f t="shared" ca="1" si="281"/>
        <v>27403</v>
      </c>
      <c r="DL95" s="210">
        <f t="shared" ca="1" si="282"/>
        <v>99517</v>
      </c>
      <c r="DM95" s="461">
        <f t="shared" ca="1" si="283"/>
        <v>126920</v>
      </c>
      <c r="DN95" s="463">
        <f t="shared" ca="1" si="284"/>
        <v>127170</v>
      </c>
      <c r="DO95" s="465">
        <f t="shared" ca="1" si="285"/>
        <v>250</v>
      </c>
      <c r="DP95" s="216">
        <f t="shared" ca="1" si="292"/>
        <v>1.9697447210841475E-3</v>
      </c>
      <c r="DR95" s="463"/>
      <c r="DS95" s="37"/>
    </row>
    <row r="96" spans="1:123">
      <c r="A96" s="87">
        <f t="shared" si="316"/>
        <v>2020</v>
      </c>
      <c r="B96" s="22">
        <f t="shared" si="317"/>
        <v>24683</v>
      </c>
      <c r="C96" s="22">
        <f t="shared" si="317"/>
        <v>20340</v>
      </c>
      <c r="D96" s="22">
        <f t="shared" si="317"/>
        <v>21174</v>
      </c>
      <c r="E96" s="22">
        <f t="shared" si="317"/>
        <v>21780</v>
      </c>
      <c r="F96" s="22">
        <f t="shared" si="317"/>
        <v>26103</v>
      </c>
      <c r="G96" s="22">
        <f t="shared" si="317"/>
        <v>27640</v>
      </c>
      <c r="H96" s="22">
        <f t="shared" si="317"/>
        <v>29207</v>
      </c>
      <c r="I96" s="22">
        <f t="shared" si="317"/>
        <v>29933</v>
      </c>
      <c r="J96" s="22">
        <f t="shared" si="317"/>
        <v>26573</v>
      </c>
      <c r="K96" s="22">
        <f t="shared" si="317"/>
        <v>24773</v>
      </c>
      <c r="L96" s="22">
        <f t="shared" si="317"/>
        <v>20888</v>
      </c>
      <c r="M96" s="22">
        <f t="shared" si="317"/>
        <v>25103</v>
      </c>
      <c r="N96" s="141">
        <f t="shared" si="307"/>
        <v>298197</v>
      </c>
      <c r="O96" s="142"/>
      <c r="P96" s="91">
        <f t="shared" si="308"/>
        <v>2020</v>
      </c>
      <c r="Q96" s="22">
        <f t="shared" si="318"/>
        <v>23982</v>
      </c>
      <c r="R96" s="22">
        <f t="shared" si="318"/>
        <v>25003</v>
      </c>
      <c r="S96" s="22">
        <f t="shared" si="318"/>
        <v>20611</v>
      </c>
      <c r="T96" s="22">
        <f t="shared" si="318"/>
        <v>21165</v>
      </c>
      <c r="U96" s="22">
        <f t="shared" si="318"/>
        <v>21776</v>
      </c>
      <c r="V96" s="22">
        <f t="shared" si="318"/>
        <v>24067</v>
      </c>
      <c r="W96" s="22">
        <f t="shared" si="318"/>
        <v>26997</v>
      </c>
      <c r="X96" s="22">
        <f t="shared" si="318"/>
        <v>29367</v>
      </c>
      <c r="Y96" s="22">
        <f t="shared" si="318"/>
        <v>29480</v>
      </c>
      <c r="Z96" s="22">
        <f t="shared" si="318"/>
        <v>26808</v>
      </c>
      <c r="AA96" s="22">
        <f t="shared" si="318"/>
        <v>24797</v>
      </c>
      <c r="AB96" s="22">
        <f t="shared" si="318"/>
        <v>22307</v>
      </c>
      <c r="AC96" s="141">
        <f t="shared" si="309"/>
        <v>296360</v>
      </c>
      <c r="AI96" s="79" t="str">
        <f t="shared" si="302"/>
        <v>W</v>
      </c>
      <c r="AJ96" s="1">
        <f t="shared" si="319"/>
        <v>2019</v>
      </c>
      <c r="AK96" s="105">
        <v>7</v>
      </c>
      <c r="AL96" s="106">
        <f t="shared" ref="AL96:AU105" ca="1" si="320">ROUND(INDIRECT(CONCATENATE($AI96,AL$2+($AJ96-2010))),0)</f>
        <v>0</v>
      </c>
      <c r="AM96" s="106">
        <f t="shared" ca="1" si="320"/>
        <v>0</v>
      </c>
      <c r="AN96" s="106">
        <f t="shared" ca="1" si="320"/>
        <v>8</v>
      </c>
      <c r="AO96" s="106">
        <f t="shared" ca="1" si="320"/>
        <v>0</v>
      </c>
      <c r="AP96" s="106">
        <f t="shared" ca="1" si="320"/>
        <v>0</v>
      </c>
      <c r="AQ96" s="106">
        <f t="shared" ca="1" si="320"/>
        <v>0</v>
      </c>
      <c r="AR96" s="106">
        <f t="shared" ca="1" si="320"/>
        <v>0</v>
      </c>
      <c r="AS96" s="106">
        <f t="shared" ca="1" si="320"/>
        <v>0</v>
      </c>
      <c r="AT96" s="106">
        <f t="shared" ca="1" si="320"/>
        <v>6192</v>
      </c>
      <c r="AU96" s="106">
        <f t="shared" ca="1" si="320"/>
        <v>2245</v>
      </c>
      <c r="AV96" s="106">
        <f t="shared" ref="AV96:BE105" ca="1" si="321">ROUND(INDIRECT(CONCATENATE($AI96,AV$2+($AJ96-2010))),0)</f>
        <v>91072</v>
      </c>
      <c r="AW96" s="106">
        <f t="shared" ca="1" si="321"/>
        <v>0</v>
      </c>
      <c r="AX96" s="575">
        <f t="shared" ca="1" si="321"/>
        <v>0</v>
      </c>
      <c r="AY96" s="2">
        <f t="shared" ca="1" si="321"/>
        <v>0</v>
      </c>
      <c r="AZ96" s="545">
        <f t="shared" ca="1" si="321"/>
        <v>1935</v>
      </c>
      <c r="BA96" s="106">
        <f t="shared" ca="1" si="321"/>
        <v>3741</v>
      </c>
      <c r="BB96" s="106">
        <f t="shared" ca="1" si="321"/>
        <v>2948</v>
      </c>
      <c r="BC96" s="106">
        <f t="shared" ca="1" si="321"/>
        <v>0</v>
      </c>
      <c r="BD96" s="106">
        <f t="shared" ca="1" si="321"/>
        <v>2128</v>
      </c>
      <c r="BE96" s="106">
        <f t="shared" ca="1" si="321"/>
        <v>0</v>
      </c>
      <c r="BF96" s="106">
        <f t="shared" ref="BF96:BT105" ca="1" si="322">ROUND(INDIRECT(CONCATENATE($AI96,BF$2+($AJ96-2010))),0)</f>
        <v>15120</v>
      </c>
      <c r="BG96" s="106">
        <f t="shared" ca="1" si="322"/>
        <v>0</v>
      </c>
      <c r="BH96" s="106">
        <f t="shared" ca="1" si="322"/>
        <v>0</v>
      </c>
      <c r="BI96" s="106">
        <f t="shared" ca="1" si="322"/>
        <v>0</v>
      </c>
      <c r="BJ96" s="106">
        <f t="shared" ca="1" si="322"/>
        <v>1105</v>
      </c>
      <c r="BK96" s="106">
        <f t="shared" ca="1" si="322"/>
        <v>0</v>
      </c>
      <c r="BL96" s="106">
        <f t="shared" ca="1" si="322"/>
        <v>0</v>
      </c>
      <c r="BM96" s="190">
        <f t="shared" ca="1" si="322"/>
        <v>0</v>
      </c>
      <c r="BN96" s="190">
        <f t="shared" ca="1" si="322"/>
        <v>0</v>
      </c>
      <c r="BO96" s="190">
        <f t="shared" ca="1" si="322"/>
        <v>0</v>
      </c>
      <c r="BP96" s="190">
        <f t="shared" ca="1" si="322"/>
        <v>0</v>
      </c>
      <c r="BQ96" s="190">
        <f t="shared" ca="1" si="322"/>
        <v>7011</v>
      </c>
      <c r="BR96" s="190">
        <f t="shared" ca="1" si="322"/>
        <v>26977</v>
      </c>
      <c r="BS96" s="190">
        <f t="shared" ca="1" si="322"/>
        <v>99517</v>
      </c>
      <c r="BT96" s="190">
        <f t="shared" ca="1" si="322"/>
        <v>126494</v>
      </c>
      <c r="BU96" s="190">
        <f t="shared" ca="1" si="248"/>
        <v>135895</v>
      </c>
      <c r="BV96" s="163" t="str">
        <f t="shared" si="303"/>
        <v>H</v>
      </c>
      <c r="BW96" s="65">
        <f t="shared" ca="1" si="249"/>
        <v>126494</v>
      </c>
      <c r="BX96" s="634">
        <f t="shared" ca="1" si="252"/>
        <v>0</v>
      </c>
      <c r="BY96" s="2"/>
      <c r="BZ96" s="13"/>
      <c r="CA96" s="130"/>
      <c r="CB96" s="79" t="str">
        <f t="shared" si="304"/>
        <v>H</v>
      </c>
      <c r="CC96" s="215">
        <f t="shared" si="305"/>
        <v>2019</v>
      </c>
      <c r="CD96" s="141">
        <f t="shared" si="306"/>
        <v>7</v>
      </c>
      <c r="CE96" s="280">
        <f t="shared" ca="1" si="253"/>
        <v>0</v>
      </c>
      <c r="CF96" s="280">
        <f t="shared" ca="1" si="254"/>
        <v>0</v>
      </c>
      <c r="CG96" s="280">
        <f t="shared" ca="1" si="255"/>
        <v>8</v>
      </c>
      <c r="CH96" s="280">
        <f t="shared" ca="1" si="254"/>
        <v>0</v>
      </c>
      <c r="CI96" s="280">
        <f t="shared" ca="1" si="256"/>
        <v>0</v>
      </c>
      <c r="CJ96" s="280">
        <f t="shared" ca="1" si="257"/>
        <v>0</v>
      </c>
      <c r="CK96" s="280">
        <f t="shared" ca="1" si="257"/>
        <v>0</v>
      </c>
      <c r="CL96" s="280">
        <f t="shared" ca="1" si="258"/>
        <v>0</v>
      </c>
      <c r="CM96" s="280">
        <f t="shared" ca="1" si="259"/>
        <v>6398</v>
      </c>
      <c r="CN96" s="280">
        <f t="shared" ca="1" si="260"/>
        <v>1805</v>
      </c>
      <c r="CO96" s="280">
        <f t="shared" ca="1" si="261"/>
        <v>98478</v>
      </c>
      <c r="CP96" s="280">
        <f t="shared" ca="1" si="262"/>
        <v>0</v>
      </c>
      <c r="CQ96" s="280">
        <f t="shared" ca="1" si="313"/>
        <v>0</v>
      </c>
      <c r="CR96" s="273">
        <f t="shared" ca="1" si="313"/>
        <v>0</v>
      </c>
      <c r="CS96" s="280">
        <f t="shared" ca="1" si="263"/>
        <v>1935</v>
      </c>
      <c r="CT96" s="280">
        <f t="shared" ca="1" si="264"/>
        <v>4993</v>
      </c>
      <c r="CU96" s="280">
        <f t="shared" ca="1" si="265"/>
        <v>3042</v>
      </c>
      <c r="CV96" s="280">
        <f t="shared" ca="1" si="266"/>
        <v>0</v>
      </c>
      <c r="CW96" s="280">
        <f t="shared" ca="1" si="267"/>
        <v>2218</v>
      </c>
      <c r="CX96" s="280">
        <f t="shared" ca="1" si="268"/>
        <v>0</v>
      </c>
      <c r="CY96" s="280">
        <f t="shared" ca="1" si="269"/>
        <v>15624</v>
      </c>
      <c r="CZ96" s="280">
        <f t="shared" ca="1" si="270"/>
        <v>0</v>
      </c>
      <c r="DA96" s="280">
        <f t="shared" ca="1" si="271"/>
        <v>0</v>
      </c>
      <c r="DB96" s="280">
        <f t="shared" ca="1" si="272"/>
        <v>0</v>
      </c>
      <c r="DC96" s="280">
        <f t="shared" ca="1" si="273"/>
        <v>1141</v>
      </c>
      <c r="DD96" s="280">
        <f t="shared" ca="1" si="274"/>
        <v>0</v>
      </c>
      <c r="DE96" s="280">
        <f t="shared" ca="1" si="275"/>
        <v>0</v>
      </c>
      <c r="DF96" s="280">
        <f t="shared" ca="1" si="276"/>
        <v>0</v>
      </c>
      <c r="DG96" s="280">
        <f t="shared" ca="1" si="277"/>
        <v>0</v>
      </c>
      <c r="DH96" s="280">
        <f t="shared" ca="1" si="278"/>
        <v>0</v>
      </c>
      <c r="DI96" s="280">
        <f t="shared" ca="1" si="279"/>
        <v>0</v>
      </c>
      <c r="DJ96" s="210">
        <f t="shared" ca="1" si="280"/>
        <v>7195</v>
      </c>
      <c r="DK96" s="210">
        <f t="shared" ca="1" si="281"/>
        <v>28953</v>
      </c>
      <c r="DL96" s="210">
        <f t="shared" ca="1" si="282"/>
        <v>106689</v>
      </c>
      <c r="DM96" s="461">
        <f t="shared" ca="1" si="283"/>
        <v>135642</v>
      </c>
      <c r="DN96" s="463">
        <f t="shared" ca="1" si="284"/>
        <v>135895</v>
      </c>
      <c r="DO96" s="465">
        <f t="shared" ca="1" si="285"/>
        <v>253</v>
      </c>
      <c r="DP96" s="216">
        <f t="shared" ca="1" si="292"/>
        <v>1.8652039928635674E-3</v>
      </c>
      <c r="DR96" s="463"/>
      <c r="DS96" s="37"/>
    </row>
    <row r="97" spans="1:123">
      <c r="A97" s="87">
        <f t="shared" si="316"/>
        <v>2021</v>
      </c>
      <c r="B97" s="22">
        <f t="shared" si="317"/>
        <v>24720</v>
      </c>
      <c r="C97" s="22">
        <f t="shared" si="317"/>
        <v>19671</v>
      </c>
      <c r="D97" s="22">
        <f t="shared" si="317"/>
        <v>21230</v>
      </c>
      <c r="E97" s="22">
        <f t="shared" si="317"/>
        <v>21837</v>
      </c>
      <c r="F97" s="22">
        <f t="shared" si="317"/>
        <v>26146</v>
      </c>
      <c r="G97" s="22">
        <f t="shared" si="317"/>
        <v>27661</v>
      </c>
      <c r="H97" s="22">
        <f t="shared" si="317"/>
        <v>29207</v>
      </c>
      <c r="I97" s="22">
        <f t="shared" si="317"/>
        <v>29956</v>
      </c>
      <c r="J97" s="22">
        <f t="shared" si="317"/>
        <v>26584</v>
      </c>
      <c r="K97" s="22">
        <f t="shared" si="317"/>
        <v>24789</v>
      </c>
      <c r="L97" s="22">
        <f t="shared" si="317"/>
        <v>20948</v>
      </c>
      <c r="M97" s="22">
        <f t="shared" si="317"/>
        <v>25185</v>
      </c>
      <c r="N97" s="141">
        <f t="shared" si="307"/>
        <v>297934</v>
      </c>
      <c r="O97" s="142"/>
      <c r="P97" s="91">
        <f t="shared" si="308"/>
        <v>2021</v>
      </c>
      <c r="Q97" s="22">
        <f t="shared" si="318"/>
        <v>24024</v>
      </c>
      <c r="R97" s="22">
        <f t="shared" si="318"/>
        <v>25077</v>
      </c>
      <c r="S97" s="22">
        <f t="shared" si="318"/>
        <v>19996</v>
      </c>
      <c r="T97" s="22">
        <f t="shared" si="318"/>
        <v>21133</v>
      </c>
      <c r="U97" s="22">
        <f t="shared" si="318"/>
        <v>21833</v>
      </c>
      <c r="V97" s="22">
        <f t="shared" si="318"/>
        <v>24145</v>
      </c>
      <c r="W97" s="22">
        <f t="shared" si="318"/>
        <v>27018</v>
      </c>
      <c r="X97" s="22">
        <f t="shared" si="318"/>
        <v>29367</v>
      </c>
      <c r="Y97" s="22">
        <f t="shared" si="318"/>
        <v>29502</v>
      </c>
      <c r="Z97" s="22">
        <f t="shared" si="318"/>
        <v>26819</v>
      </c>
      <c r="AA97" s="22">
        <f t="shared" si="318"/>
        <v>24813</v>
      </c>
      <c r="AB97" s="22">
        <f t="shared" si="318"/>
        <v>22328</v>
      </c>
      <c r="AC97" s="141">
        <f t="shared" si="309"/>
        <v>296055</v>
      </c>
      <c r="AI97" s="79" t="str">
        <f t="shared" si="302"/>
        <v>X</v>
      </c>
      <c r="AJ97" s="1">
        <f t="shared" si="319"/>
        <v>2019</v>
      </c>
      <c r="AK97" s="105">
        <v>8</v>
      </c>
      <c r="AL97" s="106">
        <f t="shared" ca="1" si="320"/>
        <v>0</v>
      </c>
      <c r="AM97" s="106">
        <f t="shared" ca="1" si="320"/>
        <v>0</v>
      </c>
      <c r="AN97" s="106">
        <f t="shared" ca="1" si="320"/>
        <v>8</v>
      </c>
      <c r="AO97" s="106">
        <f t="shared" ca="1" si="320"/>
        <v>0</v>
      </c>
      <c r="AP97" s="106">
        <f t="shared" ca="1" si="320"/>
        <v>0</v>
      </c>
      <c r="AQ97" s="106">
        <f t="shared" ca="1" si="320"/>
        <v>0</v>
      </c>
      <c r="AR97" s="106">
        <f t="shared" ca="1" si="320"/>
        <v>0</v>
      </c>
      <c r="AS97" s="106">
        <f t="shared" ca="1" si="320"/>
        <v>0</v>
      </c>
      <c r="AT97" s="106">
        <f t="shared" ca="1" si="320"/>
        <v>6398</v>
      </c>
      <c r="AU97" s="106">
        <f t="shared" ca="1" si="320"/>
        <v>1805</v>
      </c>
      <c r="AV97" s="106">
        <f t="shared" ca="1" si="321"/>
        <v>98478</v>
      </c>
      <c r="AW97" s="106">
        <f t="shared" ca="1" si="321"/>
        <v>0</v>
      </c>
      <c r="AX97" s="575">
        <f t="shared" ca="1" si="321"/>
        <v>0</v>
      </c>
      <c r="AY97" s="2">
        <f t="shared" ca="1" si="321"/>
        <v>0</v>
      </c>
      <c r="AZ97" s="545">
        <f t="shared" ca="1" si="321"/>
        <v>2247</v>
      </c>
      <c r="BA97" s="106">
        <f t="shared" ca="1" si="321"/>
        <v>4993</v>
      </c>
      <c r="BB97" s="106">
        <f t="shared" ca="1" si="321"/>
        <v>3042</v>
      </c>
      <c r="BC97" s="106">
        <f t="shared" ca="1" si="321"/>
        <v>0</v>
      </c>
      <c r="BD97" s="106">
        <f t="shared" ca="1" si="321"/>
        <v>2242</v>
      </c>
      <c r="BE97" s="106">
        <f t="shared" ca="1" si="321"/>
        <v>0</v>
      </c>
      <c r="BF97" s="106">
        <f t="shared" ca="1" si="322"/>
        <v>15624</v>
      </c>
      <c r="BG97" s="106">
        <f t="shared" ca="1" si="322"/>
        <v>0</v>
      </c>
      <c r="BH97" s="106">
        <f t="shared" ca="1" si="322"/>
        <v>0</v>
      </c>
      <c r="BI97" s="106">
        <f t="shared" ca="1" si="322"/>
        <v>0</v>
      </c>
      <c r="BJ97" s="106">
        <f t="shared" ca="1" si="322"/>
        <v>1141</v>
      </c>
      <c r="BK97" s="106">
        <f t="shared" ca="1" si="322"/>
        <v>0</v>
      </c>
      <c r="BL97" s="106">
        <f t="shared" ca="1" si="322"/>
        <v>0</v>
      </c>
      <c r="BM97" s="190">
        <f t="shared" ca="1" si="322"/>
        <v>0</v>
      </c>
      <c r="BN97" s="190">
        <f t="shared" ca="1" si="322"/>
        <v>0</v>
      </c>
      <c r="BO97" s="190">
        <f t="shared" ca="1" si="322"/>
        <v>0</v>
      </c>
      <c r="BP97" s="190">
        <f t="shared" ca="1" si="322"/>
        <v>0</v>
      </c>
      <c r="BQ97" s="190">
        <f t="shared" ca="1" si="322"/>
        <v>7531</v>
      </c>
      <c r="BR97" s="190">
        <f t="shared" ca="1" si="322"/>
        <v>29289</v>
      </c>
      <c r="BS97" s="190">
        <f t="shared" ca="1" si="322"/>
        <v>106689</v>
      </c>
      <c r="BT97" s="190">
        <f t="shared" ca="1" si="322"/>
        <v>135978</v>
      </c>
      <c r="BU97" s="190">
        <f t="shared" ca="1" si="248"/>
        <v>124858</v>
      </c>
      <c r="BV97" s="163" t="str">
        <f t="shared" si="303"/>
        <v>I</v>
      </c>
      <c r="BW97" s="65">
        <f t="shared" ca="1" si="249"/>
        <v>135978</v>
      </c>
      <c r="BX97" s="634">
        <f t="shared" ca="1" si="252"/>
        <v>0</v>
      </c>
      <c r="BY97" s="2"/>
      <c r="BZ97" s="13"/>
      <c r="CA97" s="130"/>
      <c r="CB97" s="79" t="str">
        <f t="shared" si="304"/>
        <v>I</v>
      </c>
      <c r="CC97" s="215">
        <f t="shared" si="305"/>
        <v>2019</v>
      </c>
      <c r="CD97" s="141">
        <f t="shared" si="306"/>
        <v>8</v>
      </c>
      <c r="CE97" s="280">
        <f t="shared" ca="1" si="253"/>
        <v>0</v>
      </c>
      <c r="CF97" s="280">
        <f t="shared" ca="1" si="254"/>
        <v>0</v>
      </c>
      <c r="CG97" s="280">
        <f t="shared" ca="1" si="255"/>
        <v>8</v>
      </c>
      <c r="CH97" s="280">
        <f t="shared" ca="1" si="254"/>
        <v>0</v>
      </c>
      <c r="CI97" s="280">
        <f t="shared" ca="1" si="256"/>
        <v>0</v>
      </c>
      <c r="CJ97" s="280">
        <f t="shared" ca="1" si="257"/>
        <v>0</v>
      </c>
      <c r="CK97" s="280">
        <f t="shared" ca="1" si="257"/>
        <v>0</v>
      </c>
      <c r="CL97" s="280">
        <f t="shared" ca="1" si="258"/>
        <v>0</v>
      </c>
      <c r="CM97" s="280">
        <f t="shared" ca="1" si="259"/>
        <v>6398</v>
      </c>
      <c r="CN97" s="280">
        <f t="shared" ca="1" si="260"/>
        <v>1719</v>
      </c>
      <c r="CO97" s="280">
        <f t="shared" ca="1" si="261"/>
        <v>86796</v>
      </c>
      <c r="CP97" s="280">
        <f t="shared" ca="1" si="262"/>
        <v>0</v>
      </c>
      <c r="CQ97" s="280">
        <f t="shared" ca="1" si="313"/>
        <v>0</v>
      </c>
      <c r="CR97" s="273">
        <f t="shared" ca="1" si="313"/>
        <v>0</v>
      </c>
      <c r="CS97" s="280">
        <f t="shared" ca="1" si="263"/>
        <v>1935</v>
      </c>
      <c r="CT97" s="280">
        <f t="shared" ca="1" si="264"/>
        <v>5316</v>
      </c>
      <c r="CU97" s="280">
        <f t="shared" ca="1" si="265"/>
        <v>3192</v>
      </c>
      <c r="CV97" s="280">
        <f t="shared" ca="1" si="266"/>
        <v>0</v>
      </c>
      <c r="CW97" s="280">
        <f t="shared" ca="1" si="267"/>
        <v>2484</v>
      </c>
      <c r="CX97" s="280">
        <f t="shared" ca="1" si="268"/>
        <v>0</v>
      </c>
      <c r="CY97" s="280">
        <f t="shared" ca="1" si="269"/>
        <v>15624</v>
      </c>
      <c r="CZ97" s="280">
        <f t="shared" ca="1" si="270"/>
        <v>0</v>
      </c>
      <c r="DA97" s="280">
        <f t="shared" ca="1" si="271"/>
        <v>0</v>
      </c>
      <c r="DB97" s="280">
        <f t="shared" ca="1" si="272"/>
        <v>0</v>
      </c>
      <c r="DC97" s="280">
        <f t="shared" ca="1" si="273"/>
        <v>1134</v>
      </c>
      <c r="DD97" s="280">
        <f t="shared" ca="1" si="274"/>
        <v>0</v>
      </c>
      <c r="DE97" s="280">
        <f t="shared" ca="1" si="275"/>
        <v>0</v>
      </c>
      <c r="DF97" s="280">
        <f t="shared" ca="1" si="276"/>
        <v>0</v>
      </c>
      <c r="DG97" s="280">
        <f t="shared" ca="1" si="277"/>
        <v>0</v>
      </c>
      <c r="DH97" s="280">
        <f t="shared" ca="1" si="278"/>
        <v>0</v>
      </c>
      <c r="DI97" s="280">
        <f t="shared" ca="1" si="279"/>
        <v>0</v>
      </c>
      <c r="DJ97" s="210">
        <f t="shared" ca="1" si="280"/>
        <v>7611</v>
      </c>
      <c r="DK97" s="210">
        <f t="shared" ca="1" si="281"/>
        <v>29685</v>
      </c>
      <c r="DL97" s="210">
        <f t="shared" ca="1" si="282"/>
        <v>94921</v>
      </c>
      <c r="DM97" s="461">
        <f t="shared" ca="1" si="283"/>
        <v>124606</v>
      </c>
      <c r="DN97" s="463">
        <f t="shared" ca="1" si="284"/>
        <v>124858</v>
      </c>
      <c r="DO97" s="465">
        <f t="shared" ca="1" si="285"/>
        <v>252</v>
      </c>
      <c r="DP97" s="216">
        <f t="shared" ca="1" si="292"/>
        <v>2.022374524501228E-3</v>
      </c>
      <c r="DR97" s="463"/>
      <c r="DS97" s="37"/>
    </row>
    <row r="98" spans="1:123">
      <c r="A98" s="87">
        <f t="shared" si="316"/>
        <v>2022</v>
      </c>
      <c r="B98" s="22">
        <f t="shared" si="317"/>
        <v>24795</v>
      </c>
      <c r="C98" s="22">
        <f t="shared" si="317"/>
        <v>19671</v>
      </c>
      <c r="D98" s="22">
        <f t="shared" si="317"/>
        <v>21247</v>
      </c>
      <c r="E98" s="22">
        <f t="shared" si="317"/>
        <v>21858</v>
      </c>
      <c r="F98" s="22">
        <f t="shared" si="317"/>
        <v>26146</v>
      </c>
      <c r="G98" s="22">
        <f t="shared" si="317"/>
        <v>27682</v>
      </c>
      <c r="H98" s="22">
        <f t="shared" si="317"/>
        <v>29285</v>
      </c>
      <c r="I98" s="22">
        <f t="shared" si="317"/>
        <v>30020</v>
      </c>
      <c r="J98" s="22">
        <f t="shared" si="317"/>
        <v>26594</v>
      </c>
      <c r="K98" s="22">
        <f t="shared" si="317"/>
        <v>24889</v>
      </c>
      <c r="L98" s="22">
        <f t="shared" si="317"/>
        <v>20970</v>
      </c>
      <c r="M98" s="22">
        <f t="shared" si="317"/>
        <v>25268</v>
      </c>
      <c r="N98" s="141">
        <f t="shared" si="307"/>
        <v>298425</v>
      </c>
      <c r="O98" s="142"/>
      <c r="P98" s="91">
        <f t="shared" si="308"/>
        <v>2022</v>
      </c>
      <c r="Q98" s="22">
        <f t="shared" si="318"/>
        <v>24103</v>
      </c>
      <c r="R98" s="22">
        <f t="shared" si="318"/>
        <v>25152</v>
      </c>
      <c r="S98" s="22">
        <f t="shared" si="318"/>
        <v>20033</v>
      </c>
      <c r="T98" s="22">
        <f t="shared" si="318"/>
        <v>21149</v>
      </c>
      <c r="U98" s="22">
        <f t="shared" si="318"/>
        <v>21854</v>
      </c>
      <c r="V98" s="22">
        <f t="shared" si="318"/>
        <v>24145</v>
      </c>
      <c r="W98" s="22">
        <f t="shared" si="318"/>
        <v>27038</v>
      </c>
      <c r="X98" s="22">
        <f t="shared" si="318"/>
        <v>29407</v>
      </c>
      <c r="Y98" s="22">
        <f t="shared" si="318"/>
        <v>29560</v>
      </c>
      <c r="Z98" s="22">
        <f t="shared" si="318"/>
        <v>26870</v>
      </c>
      <c r="AA98" s="22">
        <f t="shared" si="318"/>
        <v>24828</v>
      </c>
      <c r="AB98" s="22">
        <f t="shared" si="318"/>
        <v>22433</v>
      </c>
      <c r="AC98" s="141">
        <f t="shared" si="309"/>
        <v>296572</v>
      </c>
      <c r="AD98" s="13"/>
      <c r="AI98" s="79" t="str">
        <f t="shared" si="302"/>
        <v>Y</v>
      </c>
      <c r="AJ98" s="1">
        <f t="shared" si="319"/>
        <v>2019</v>
      </c>
      <c r="AK98" s="105">
        <v>9</v>
      </c>
      <c r="AL98" s="106">
        <f t="shared" ca="1" si="320"/>
        <v>0</v>
      </c>
      <c r="AM98" s="106">
        <f t="shared" ca="1" si="320"/>
        <v>0</v>
      </c>
      <c r="AN98" s="106">
        <f t="shared" ca="1" si="320"/>
        <v>8</v>
      </c>
      <c r="AO98" s="106">
        <f t="shared" ca="1" si="320"/>
        <v>0</v>
      </c>
      <c r="AP98" s="106">
        <f t="shared" ca="1" si="320"/>
        <v>0</v>
      </c>
      <c r="AQ98" s="106">
        <f t="shared" ca="1" si="320"/>
        <v>0</v>
      </c>
      <c r="AR98" s="106">
        <f t="shared" ca="1" si="320"/>
        <v>0</v>
      </c>
      <c r="AS98" s="106">
        <f t="shared" ca="1" si="320"/>
        <v>0</v>
      </c>
      <c r="AT98" s="106">
        <f t="shared" ca="1" si="320"/>
        <v>6398</v>
      </c>
      <c r="AU98" s="106">
        <f t="shared" ca="1" si="320"/>
        <v>1719</v>
      </c>
      <c r="AV98" s="106">
        <f t="shared" ca="1" si="321"/>
        <v>86796</v>
      </c>
      <c r="AW98" s="106">
        <f t="shared" ca="1" si="321"/>
        <v>0</v>
      </c>
      <c r="AX98" s="575">
        <f t="shared" ca="1" si="321"/>
        <v>0</v>
      </c>
      <c r="AY98" s="2">
        <f t="shared" ca="1" si="321"/>
        <v>0</v>
      </c>
      <c r="AZ98" s="545">
        <f t="shared" ca="1" si="321"/>
        <v>1935</v>
      </c>
      <c r="BA98" s="106">
        <f t="shared" ca="1" si="321"/>
        <v>5316</v>
      </c>
      <c r="BB98" s="106">
        <f t="shared" ca="1" si="321"/>
        <v>3192</v>
      </c>
      <c r="BC98" s="106">
        <f t="shared" ca="1" si="321"/>
        <v>0</v>
      </c>
      <c r="BD98" s="106">
        <f t="shared" ca="1" si="321"/>
        <v>2218</v>
      </c>
      <c r="BE98" s="106">
        <f t="shared" ca="1" si="321"/>
        <v>0</v>
      </c>
      <c r="BF98" s="106">
        <f t="shared" ca="1" si="322"/>
        <v>15624</v>
      </c>
      <c r="BG98" s="106">
        <f t="shared" ca="1" si="322"/>
        <v>0</v>
      </c>
      <c r="BH98" s="106">
        <f t="shared" ca="1" si="322"/>
        <v>0</v>
      </c>
      <c r="BI98" s="106">
        <f t="shared" ca="1" si="322"/>
        <v>0</v>
      </c>
      <c r="BJ98" s="106">
        <f t="shared" ca="1" si="322"/>
        <v>1134</v>
      </c>
      <c r="BK98" s="106">
        <f t="shared" ca="1" si="322"/>
        <v>0</v>
      </c>
      <c r="BL98" s="106">
        <f t="shared" ca="1" si="322"/>
        <v>0</v>
      </c>
      <c r="BM98" s="190">
        <f t="shared" ca="1" si="322"/>
        <v>0</v>
      </c>
      <c r="BN98" s="190">
        <f t="shared" ca="1" si="322"/>
        <v>0</v>
      </c>
      <c r="BO98" s="190">
        <f t="shared" ca="1" si="322"/>
        <v>0</v>
      </c>
      <c r="BP98" s="190">
        <f t="shared" ca="1" si="322"/>
        <v>0</v>
      </c>
      <c r="BQ98" s="190">
        <f t="shared" ca="1" si="322"/>
        <v>7345</v>
      </c>
      <c r="BR98" s="190">
        <f t="shared" ca="1" si="322"/>
        <v>29419</v>
      </c>
      <c r="BS98" s="190">
        <f t="shared" ca="1" si="322"/>
        <v>94921</v>
      </c>
      <c r="BT98" s="190">
        <f t="shared" ca="1" si="322"/>
        <v>124340</v>
      </c>
      <c r="BU98" s="190">
        <f t="shared" ca="1" si="248"/>
        <v>114734</v>
      </c>
      <c r="BV98" s="163" t="str">
        <f t="shared" si="303"/>
        <v>J</v>
      </c>
      <c r="BW98" s="65">
        <f t="shared" ca="1" si="249"/>
        <v>124340</v>
      </c>
      <c r="BX98" s="634">
        <f t="shared" ca="1" si="252"/>
        <v>0</v>
      </c>
      <c r="BY98" s="2"/>
      <c r="BZ98" s="13"/>
      <c r="CA98" s="130"/>
      <c r="CB98" s="79" t="str">
        <f t="shared" si="304"/>
        <v>J</v>
      </c>
      <c r="CC98" s="215">
        <f t="shared" si="305"/>
        <v>2019</v>
      </c>
      <c r="CD98" s="141">
        <f t="shared" si="306"/>
        <v>9</v>
      </c>
      <c r="CE98" s="280">
        <f t="shared" ca="1" si="253"/>
        <v>0</v>
      </c>
      <c r="CF98" s="280">
        <f t="shared" ca="1" si="254"/>
        <v>0</v>
      </c>
      <c r="CG98" s="280">
        <f t="shared" ca="1" si="255"/>
        <v>8</v>
      </c>
      <c r="CH98" s="280">
        <f t="shared" ca="1" si="254"/>
        <v>0</v>
      </c>
      <c r="CI98" s="280">
        <f t="shared" ca="1" si="256"/>
        <v>0</v>
      </c>
      <c r="CJ98" s="280">
        <f t="shared" ca="1" si="257"/>
        <v>0</v>
      </c>
      <c r="CK98" s="280">
        <f t="shared" ca="1" si="257"/>
        <v>0</v>
      </c>
      <c r="CL98" s="280">
        <f t="shared" ca="1" si="258"/>
        <v>0</v>
      </c>
      <c r="CM98" s="280">
        <f t="shared" ca="1" si="259"/>
        <v>6192</v>
      </c>
      <c r="CN98" s="280">
        <f t="shared" ca="1" si="260"/>
        <v>582</v>
      </c>
      <c r="CO98" s="280">
        <f t="shared" ca="1" si="261"/>
        <v>81324</v>
      </c>
      <c r="CP98" s="280">
        <f t="shared" ca="1" si="262"/>
        <v>0</v>
      </c>
      <c r="CQ98" s="280">
        <f t="shared" ca="1" si="313"/>
        <v>0</v>
      </c>
      <c r="CR98" s="273">
        <f t="shared" ca="1" si="313"/>
        <v>0</v>
      </c>
      <c r="CS98" s="280">
        <f t="shared" ca="1" si="263"/>
        <v>1872</v>
      </c>
      <c r="CT98" s="280">
        <f t="shared" ca="1" si="264"/>
        <v>4365</v>
      </c>
      <c r="CU98" s="280">
        <f t="shared" ca="1" si="265"/>
        <v>2628</v>
      </c>
      <c r="CV98" s="280">
        <f t="shared" ca="1" si="266"/>
        <v>0</v>
      </c>
      <c r="CW98" s="280">
        <f t="shared" ca="1" si="267"/>
        <v>2192</v>
      </c>
      <c r="CX98" s="280">
        <f t="shared" ca="1" si="268"/>
        <v>0</v>
      </c>
      <c r="CY98" s="280">
        <f t="shared" ca="1" si="269"/>
        <v>14400</v>
      </c>
      <c r="CZ98" s="280">
        <f t="shared" ca="1" si="270"/>
        <v>0</v>
      </c>
      <c r="DA98" s="280">
        <f t="shared" ca="1" si="271"/>
        <v>0</v>
      </c>
      <c r="DB98" s="280">
        <f t="shared" ca="1" si="272"/>
        <v>0</v>
      </c>
      <c r="DC98" s="280">
        <f t="shared" ca="1" si="273"/>
        <v>946</v>
      </c>
      <c r="DD98" s="280">
        <f t="shared" ca="1" si="274"/>
        <v>0</v>
      </c>
      <c r="DE98" s="280">
        <f t="shared" ca="1" si="275"/>
        <v>0</v>
      </c>
      <c r="DF98" s="280">
        <f t="shared" ca="1" si="276"/>
        <v>0</v>
      </c>
      <c r="DG98" s="280">
        <f t="shared" ca="1" si="277"/>
        <v>0</v>
      </c>
      <c r="DH98" s="280">
        <f t="shared" ca="1" si="278"/>
        <v>0</v>
      </c>
      <c r="DI98" s="280">
        <f t="shared" ca="1" si="279"/>
        <v>0</v>
      </c>
      <c r="DJ98" s="210">
        <f t="shared" ca="1" si="280"/>
        <v>6692</v>
      </c>
      <c r="DK98" s="210">
        <f t="shared" ca="1" si="281"/>
        <v>26403</v>
      </c>
      <c r="DL98" s="210">
        <f t="shared" ca="1" si="282"/>
        <v>88106</v>
      </c>
      <c r="DM98" s="461">
        <f t="shared" ca="1" si="283"/>
        <v>114509</v>
      </c>
      <c r="DN98" s="463">
        <f t="shared" ca="1" si="284"/>
        <v>114734</v>
      </c>
      <c r="DO98" s="465">
        <f t="shared" ca="1" si="285"/>
        <v>225</v>
      </c>
      <c r="DP98" s="216">
        <f t="shared" ca="1" si="292"/>
        <v>1.9649110550262424E-3</v>
      </c>
      <c r="DR98" s="463"/>
      <c r="DS98" s="37"/>
    </row>
    <row r="99" spans="1:123">
      <c r="A99" s="87">
        <f t="shared" si="316"/>
        <v>2023</v>
      </c>
      <c r="B99" s="22">
        <f t="shared" si="317"/>
        <v>24870</v>
      </c>
      <c r="C99" s="22">
        <f t="shared" si="317"/>
        <v>19704</v>
      </c>
      <c r="D99" s="22">
        <f t="shared" si="317"/>
        <v>21264</v>
      </c>
      <c r="E99" s="22">
        <f t="shared" si="317"/>
        <v>21915</v>
      </c>
      <c r="F99" s="22">
        <f t="shared" si="317"/>
        <v>26189</v>
      </c>
      <c r="G99" s="22">
        <f t="shared" si="317"/>
        <v>27741</v>
      </c>
      <c r="H99" s="22">
        <f t="shared" si="317"/>
        <v>29323</v>
      </c>
      <c r="I99" s="22">
        <f t="shared" si="317"/>
        <v>30085</v>
      </c>
      <c r="J99" s="22">
        <f t="shared" si="317"/>
        <v>26605</v>
      </c>
      <c r="K99" s="22">
        <f t="shared" si="317"/>
        <v>24945</v>
      </c>
      <c r="L99" s="22">
        <f t="shared" si="317"/>
        <v>21069</v>
      </c>
      <c r="M99" s="22">
        <f t="shared" si="317"/>
        <v>25349</v>
      </c>
      <c r="N99" s="141">
        <f t="shared" si="307"/>
        <v>299059</v>
      </c>
      <c r="O99" s="142"/>
      <c r="P99" s="91">
        <f t="shared" si="308"/>
        <v>2023</v>
      </c>
      <c r="Q99" s="22">
        <f t="shared" si="318"/>
        <v>24145</v>
      </c>
      <c r="R99" s="22">
        <f t="shared" si="318"/>
        <v>25229</v>
      </c>
      <c r="S99" s="22">
        <f t="shared" si="318"/>
        <v>20070</v>
      </c>
      <c r="T99" s="22">
        <f t="shared" si="318"/>
        <v>21199</v>
      </c>
      <c r="U99" s="22">
        <f t="shared" si="318"/>
        <v>21874</v>
      </c>
      <c r="V99" s="22">
        <f t="shared" si="318"/>
        <v>24222</v>
      </c>
      <c r="W99" s="22">
        <f t="shared" si="318"/>
        <v>27059</v>
      </c>
      <c r="X99" s="22">
        <f t="shared" si="318"/>
        <v>29445</v>
      </c>
      <c r="Y99" s="22">
        <f t="shared" si="318"/>
        <v>29621</v>
      </c>
      <c r="Z99" s="22">
        <f t="shared" si="318"/>
        <v>26921</v>
      </c>
      <c r="AA99" s="22">
        <f t="shared" si="318"/>
        <v>24843</v>
      </c>
      <c r="AB99" s="22">
        <f t="shared" si="318"/>
        <v>22495</v>
      </c>
      <c r="AC99" s="141">
        <f t="shared" si="309"/>
        <v>297123</v>
      </c>
      <c r="AD99" s="13"/>
      <c r="AI99" s="79" t="str">
        <f t="shared" si="302"/>
        <v>Z</v>
      </c>
      <c r="AJ99" s="1">
        <f t="shared" si="319"/>
        <v>2019</v>
      </c>
      <c r="AK99" s="105">
        <v>10</v>
      </c>
      <c r="AL99" s="106">
        <f t="shared" ca="1" si="320"/>
        <v>0</v>
      </c>
      <c r="AM99" s="106">
        <f t="shared" ca="1" si="320"/>
        <v>0</v>
      </c>
      <c r="AN99" s="106">
        <f t="shared" ca="1" si="320"/>
        <v>8</v>
      </c>
      <c r="AO99" s="106">
        <f t="shared" ca="1" si="320"/>
        <v>0</v>
      </c>
      <c r="AP99" s="106">
        <f t="shared" ca="1" si="320"/>
        <v>0</v>
      </c>
      <c r="AQ99" s="106">
        <f t="shared" ca="1" si="320"/>
        <v>0</v>
      </c>
      <c r="AR99" s="106">
        <f t="shared" ca="1" si="320"/>
        <v>0</v>
      </c>
      <c r="AS99" s="106">
        <f t="shared" ca="1" si="320"/>
        <v>0</v>
      </c>
      <c r="AT99" s="106">
        <f t="shared" ca="1" si="320"/>
        <v>6192</v>
      </c>
      <c r="AU99" s="106">
        <f t="shared" ca="1" si="320"/>
        <v>582</v>
      </c>
      <c r="AV99" s="106">
        <f t="shared" ca="1" si="321"/>
        <v>81324</v>
      </c>
      <c r="AW99" s="106">
        <f t="shared" ca="1" si="321"/>
        <v>0</v>
      </c>
      <c r="AX99" s="575">
        <f t="shared" ca="1" si="321"/>
        <v>0</v>
      </c>
      <c r="AY99" s="2">
        <f t="shared" ca="1" si="321"/>
        <v>0</v>
      </c>
      <c r="AZ99" s="545">
        <f t="shared" ca="1" si="321"/>
        <v>1935</v>
      </c>
      <c r="BA99" s="106">
        <f t="shared" ca="1" si="321"/>
        <v>4365</v>
      </c>
      <c r="BB99" s="106">
        <f t="shared" ca="1" si="321"/>
        <v>2628</v>
      </c>
      <c r="BC99" s="106">
        <f t="shared" ca="1" si="321"/>
        <v>0</v>
      </c>
      <c r="BD99" s="106">
        <f t="shared" ca="1" si="321"/>
        <v>2484</v>
      </c>
      <c r="BE99" s="106">
        <f t="shared" ca="1" si="321"/>
        <v>0</v>
      </c>
      <c r="BF99" s="106">
        <f t="shared" ca="1" si="322"/>
        <v>14400</v>
      </c>
      <c r="BG99" s="106">
        <f t="shared" ca="1" si="322"/>
        <v>0</v>
      </c>
      <c r="BH99" s="106">
        <f t="shared" ca="1" si="322"/>
        <v>0</v>
      </c>
      <c r="BI99" s="106">
        <f t="shared" ca="1" si="322"/>
        <v>0</v>
      </c>
      <c r="BJ99" s="106">
        <f t="shared" ca="1" si="322"/>
        <v>946</v>
      </c>
      <c r="BK99" s="106">
        <f t="shared" ca="1" si="322"/>
        <v>0</v>
      </c>
      <c r="BL99" s="106">
        <f t="shared" ca="1" si="322"/>
        <v>0</v>
      </c>
      <c r="BM99" s="190">
        <f t="shared" ca="1" si="322"/>
        <v>0</v>
      </c>
      <c r="BN99" s="190">
        <f t="shared" ca="1" si="322"/>
        <v>0</v>
      </c>
      <c r="BO99" s="190">
        <f t="shared" ca="1" si="322"/>
        <v>0</v>
      </c>
      <c r="BP99" s="190">
        <f t="shared" ca="1" si="322"/>
        <v>0</v>
      </c>
      <c r="BQ99" s="190">
        <f t="shared" ca="1" si="322"/>
        <v>7047</v>
      </c>
      <c r="BR99" s="190">
        <f t="shared" ca="1" si="322"/>
        <v>26758</v>
      </c>
      <c r="BS99" s="190">
        <f t="shared" ca="1" si="322"/>
        <v>88106</v>
      </c>
      <c r="BT99" s="190">
        <f t="shared" ca="1" si="322"/>
        <v>114864</v>
      </c>
      <c r="BU99" s="190">
        <f t="shared" ca="1" si="248"/>
        <v>101852</v>
      </c>
      <c r="BV99" s="163" t="str">
        <f t="shared" si="303"/>
        <v>K</v>
      </c>
      <c r="BW99" s="65">
        <f t="shared" ca="1" si="249"/>
        <v>114864</v>
      </c>
      <c r="BX99" s="634">
        <f t="shared" ca="1" si="252"/>
        <v>0</v>
      </c>
      <c r="BY99" s="2"/>
      <c r="BZ99" s="13"/>
      <c r="CA99" s="130"/>
      <c r="CB99" s="79" t="str">
        <f t="shared" si="304"/>
        <v>K</v>
      </c>
      <c r="CC99" s="215">
        <f t="shared" si="305"/>
        <v>2019</v>
      </c>
      <c r="CD99" s="141">
        <f t="shared" si="306"/>
        <v>10</v>
      </c>
      <c r="CE99" s="280">
        <f t="shared" ca="1" si="253"/>
        <v>0</v>
      </c>
      <c r="CF99" s="280">
        <f t="shared" ca="1" si="254"/>
        <v>0</v>
      </c>
      <c r="CG99" s="280">
        <f t="shared" ca="1" si="255"/>
        <v>8</v>
      </c>
      <c r="CH99" s="280">
        <f t="shared" ca="1" si="254"/>
        <v>0</v>
      </c>
      <c r="CI99" s="280">
        <f t="shared" ca="1" si="256"/>
        <v>0</v>
      </c>
      <c r="CJ99" s="280">
        <f t="shared" ca="1" si="257"/>
        <v>0</v>
      </c>
      <c r="CK99" s="280">
        <f t="shared" ca="1" si="257"/>
        <v>0</v>
      </c>
      <c r="CL99" s="280">
        <f t="shared" ca="1" si="258"/>
        <v>0</v>
      </c>
      <c r="CM99" s="280">
        <f t="shared" ca="1" si="259"/>
        <v>0</v>
      </c>
      <c r="CN99" s="280">
        <f t="shared" ca="1" si="260"/>
        <v>258</v>
      </c>
      <c r="CO99" s="280">
        <f t="shared" ca="1" si="261"/>
        <v>76814</v>
      </c>
      <c r="CP99" s="280">
        <f t="shared" ca="1" si="262"/>
        <v>0</v>
      </c>
      <c r="CQ99" s="280">
        <f t="shared" ca="1" si="313"/>
        <v>0</v>
      </c>
      <c r="CR99" s="273">
        <f t="shared" ca="1" si="313"/>
        <v>0</v>
      </c>
      <c r="CS99" s="280">
        <f t="shared" ca="1" si="263"/>
        <v>2128</v>
      </c>
      <c r="CT99" s="280">
        <f t="shared" ca="1" si="264"/>
        <v>3060</v>
      </c>
      <c r="CU99" s="280">
        <f t="shared" ca="1" si="265"/>
        <v>2338</v>
      </c>
      <c r="CV99" s="280">
        <f t="shared" ca="1" si="266"/>
        <v>0</v>
      </c>
      <c r="CW99" s="280">
        <f t="shared" ca="1" si="267"/>
        <v>1723</v>
      </c>
      <c r="CX99" s="280">
        <f t="shared" ca="1" si="268"/>
        <v>0</v>
      </c>
      <c r="CY99" s="280">
        <f t="shared" ca="1" si="269"/>
        <v>14508</v>
      </c>
      <c r="CZ99" s="280">
        <f t="shared" ca="1" si="270"/>
        <v>0</v>
      </c>
      <c r="DA99" s="280">
        <f t="shared" ca="1" si="271"/>
        <v>0</v>
      </c>
      <c r="DB99" s="280">
        <f t="shared" ca="1" si="272"/>
        <v>0</v>
      </c>
      <c r="DC99" s="280">
        <f t="shared" ca="1" si="273"/>
        <v>811</v>
      </c>
      <c r="DD99" s="280">
        <f t="shared" ca="1" si="274"/>
        <v>0</v>
      </c>
      <c r="DE99" s="280">
        <f t="shared" ca="1" si="275"/>
        <v>0</v>
      </c>
      <c r="DF99" s="280">
        <f t="shared" ca="1" si="276"/>
        <v>0</v>
      </c>
      <c r="DG99" s="280">
        <f t="shared" ca="1" si="277"/>
        <v>0</v>
      </c>
      <c r="DH99" s="280">
        <f t="shared" ca="1" si="278"/>
        <v>0</v>
      </c>
      <c r="DI99" s="280">
        <f t="shared" ca="1" si="279"/>
        <v>0</v>
      </c>
      <c r="DJ99" s="210">
        <f t="shared" ca="1" si="280"/>
        <v>6189</v>
      </c>
      <c r="DK99" s="210">
        <f t="shared" ca="1" si="281"/>
        <v>24568</v>
      </c>
      <c r="DL99" s="210">
        <f t="shared" ca="1" si="282"/>
        <v>77080</v>
      </c>
      <c r="DM99" s="461">
        <f t="shared" ca="1" si="283"/>
        <v>101648</v>
      </c>
      <c r="DN99" s="463">
        <f t="shared" ca="1" si="284"/>
        <v>101852</v>
      </c>
      <c r="DO99" s="465">
        <f t="shared" ca="1" si="285"/>
        <v>204</v>
      </c>
      <c r="DP99" s="216">
        <f t="shared" ca="1" si="292"/>
        <v>2.0069258617975761E-3</v>
      </c>
      <c r="DR99" s="463"/>
      <c r="DS99" s="37"/>
    </row>
    <row r="100" spans="1:123">
      <c r="A100" s="87">
        <f t="shared" si="316"/>
        <v>2024</v>
      </c>
      <c r="B100" s="22">
        <f t="shared" si="317"/>
        <v>24907</v>
      </c>
      <c r="C100" s="22">
        <f t="shared" si="317"/>
        <v>20443</v>
      </c>
      <c r="D100" s="22">
        <f t="shared" si="317"/>
        <v>21321</v>
      </c>
      <c r="E100" s="22">
        <f t="shared" si="317"/>
        <v>21935</v>
      </c>
      <c r="F100" s="22">
        <f t="shared" si="317"/>
        <v>26229</v>
      </c>
      <c r="G100" s="22">
        <f t="shared" si="317"/>
        <v>27762</v>
      </c>
      <c r="H100" s="22">
        <f t="shared" si="317"/>
        <v>29380</v>
      </c>
      <c r="I100" s="22">
        <f t="shared" si="317"/>
        <v>30149</v>
      </c>
      <c r="J100" s="22">
        <f t="shared" si="317"/>
        <v>26652</v>
      </c>
      <c r="K100" s="22">
        <f t="shared" si="317"/>
        <v>24961</v>
      </c>
      <c r="L100" s="22">
        <f t="shared" si="317"/>
        <v>21091</v>
      </c>
      <c r="M100" s="22">
        <f t="shared" si="317"/>
        <v>25391</v>
      </c>
      <c r="N100" s="141">
        <f t="shared" si="307"/>
        <v>300221</v>
      </c>
      <c r="O100" s="142"/>
      <c r="P100" s="91">
        <f t="shared" si="308"/>
        <v>2024</v>
      </c>
      <c r="Q100" s="22">
        <f t="shared" si="318"/>
        <v>24261</v>
      </c>
      <c r="R100" s="22">
        <f t="shared" si="318"/>
        <v>25303</v>
      </c>
      <c r="S100" s="22">
        <f t="shared" si="318"/>
        <v>20685</v>
      </c>
      <c r="T100" s="22">
        <f t="shared" si="318"/>
        <v>21334</v>
      </c>
      <c r="U100" s="22">
        <f t="shared" si="318"/>
        <v>21932</v>
      </c>
      <c r="V100" s="22">
        <f t="shared" si="318"/>
        <v>24222</v>
      </c>
      <c r="W100" s="22">
        <f t="shared" si="318"/>
        <v>27118</v>
      </c>
      <c r="X100" s="22">
        <f t="shared" si="318"/>
        <v>29465</v>
      </c>
      <c r="Y100" s="22">
        <f t="shared" si="318"/>
        <v>29679</v>
      </c>
      <c r="Z100" s="22">
        <f t="shared" si="318"/>
        <v>26971</v>
      </c>
      <c r="AA100" s="22">
        <f t="shared" si="318"/>
        <v>24894</v>
      </c>
      <c r="AB100" s="22">
        <f t="shared" si="318"/>
        <v>22517</v>
      </c>
      <c r="AC100" s="141">
        <f t="shared" si="309"/>
        <v>298381</v>
      </c>
      <c r="AD100" s="13"/>
      <c r="AI100" s="79" t="str">
        <f t="shared" si="302"/>
        <v>AA</v>
      </c>
      <c r="AJ100" s="1">
        <f t="shared" si="319"/>
        <v>2019</v>
      </c>
      <c r="AK100" s="105">
        <v>11</v>
      </c>
      <c r="AL100" s="106">
        <f t="shared" ca="1" si="320"/>
        <v>0</v>
      </c>
      <c r="AM100" s="106">
        <f t="shared" ca="1" si="320"/>
        <v>0</v>
      </c>
      <c r="AN100" s="106">
        <f t="shared" ca="1" si="320"/>
        <v>8</v>
      </c>
      <c r="AO100" s="106">
        <f t="shared" ca="1" si="320"/>
        <v>0</v>
      </c>
      <c r="AP100" s="106">
        <f t="shared" ca="1" si="320"/>
        <v>0</v>
      </c>
      <c r="AQ100" s="106">
        <f t="shared" ca="1" si="320"/>
        <v>0</v>
      </c>
      <c r="AR100" s="106">
        <f t="shared" ca="1" si="320"/>
        <v>0</v>
      </c>
      <c r="AS100" s="106">
        <f t="shared" ca="1" si="320"/>
        <v>0</v>
      </c>
      <c r="AT100" s="106">
        <f t="shared" ca="1" si="320"/>
        <v>0</v>
      </c>
      <c r="AU100" s="106">
        <f t="shared" ca="1" si="320"/>
        <v>258</v>
      </c>
      <c r="AV100" s="106">
        <f t="shared" ca="1" si="321"/>
        <v>76814</v>
      </c>
      <c r="AW100" s="106">
        <f t="shared" ca="1" si="321"/>
        <v>0</v>
      </c>
      <c r="AX100" s="575">
        <f t="shared" ca="1" si="321"/>
        <v>0</v>
      </c>
      <c r="AY100" s="2">
        <f t="shared" ca="1" si="321"/>
        <v>0</v>
      </c>
      <c r="AZ100" s="545">
        <f t="shared" ca="1" si="321"/>
        <v>1872</v>
      </c>
      <c r="BA100" s="106">
        <f t="shared" ca="1" si="321"/>
        <v>3060</v>
      </c>
      <c r="BB100" s="106">
        <f t="shared" ca="1" si="321"/>
        <v>2338</v>
      </c>
      <c r="BC100" s="106">
        <f t="shared" ca="1" si="321"/>
        <v>0</v>
      </c>
      <c r="BD100" s="106">
        <f t="shared" ca="1" si="321"/>
        <v>2192</v>
      </c>
      <c r="BE100" s="106">
        <f t="shared" ca="1" si="321"/>
        <v>0</v>
      </c>
      <c r="BF100" s="106">
        <f t="shared" ca="1" si="322"/>
        <v>14508</v>
      </c>
      <c r="BG100" s="106">
        <f t="shared" ca="1" si="322"/>
        <v>0</v>
      </c>
      <c r="BH100" s="106">
        <f t="shared" ca="1" si="322"/>
        <v>0</v>
      </c>
      <c r="BI100" s="106">
        <f t="shared" ca="1" si="322"/>
        <v>0</v>
      </c>
      <c r="BJ100" s="106">
        <f t="shared" ca="1" si="322"/>
        <v>811</v>
      </c>
      <c r="BK100" s="106">
        <f t="shared" ca="1" si="322"/>
        <v>0</v>
      </c>
      <c r="BL100" s="106">
        <f t="shared" ca="1" si="322"/>
        <v>0</v>
      </c>
      <c r="BM100" s="190">
        <f t="shared" ca="1" si="322"/>
        <v>0</v>
      </c>
      <c r="BN100" s="190">
        <f t="shared" ca="1" si="322"/>
        <v>0</v>
      </c>
      <c r="BO100" s="190">
        <f t="shared" ca="1" si="322"/>
        <v>0</v>
      </c>
      <c r="BP100" s="190">
        <f t="shared" ca="1" si="322"/>
        <v>0</v>
      </c>
      <c r="BQ100" s="190">
        <f t="shared" ca="1" si="322"/>
        <v>6402</v>
      </c>
      <c r="BR100" s="190">
        <f t="shared" ca="1" si="322"/>
        <v>24781</v>
      </c>
      <c r="BS100" s="190">
        <f t="shared" ca="1" si="322"/>
        <v>77080</v>
      </c>
      <c r="BT100" s="190">
        <f t="shared" ca="1" si="322"/>
        <v>101861</v>
      </c>
      <c r="BU100" s="190">
        <f t="shared" ca="1" si="248"/>
        <v>69156</v>
      </c>
      <c r="BV100" s="163" t="str">
        <f t="shared" si="303"/>
        <v>L</v>
      </c>
      <c r="BW100" s="65">
        <f t="shared" ca="1" si="249"/>
        <v>101861</v>
      </c>
      <c r="BX100" s="634">
        <f t="shared" ca="1" si="252"/>
        <v>0</v>
      </c>
      <c r="BY100" s="2"/>
      <c r="BZ100" s="13"/>
      <c r="CA100" s="130"/>
      <c r="CB100" s="79" t="str">
        <f t="shared" si="304"/>
        <v>L</v>
      </c>
      <c r="CC100" s="215">
        <f t="shared" si="305"/>
        <v>2019</v>
      </c>
      <c r="CD100" s="141">
        <f t="shared" si="306"/>
        <v>11</v>
      </c>
      <c r="CE100" s="280">
        <f t="shared" ca="1" si="253"/>
        <v>0</v>
      </c>
      <c r="CF100" s="280">
        <f t="shared" ca="1" si="254"/>
        <v>0</v>
      </c>
      <c r="CG100" s="280">
        <f t="shared" ca="1" si="255"/>
        <v>8</v>
      </c>
      <c r="CH100" s="280">
        <f t="shared" ca="1" si="254"/>
        <v>0</v>
      </c>
      <c r="CI100" s="280">
        <f t="shared" ca="1" si="256"/>
        <v>0</v>
      </c>
      <c r="CJ100" s="280">
        <f t="shared" ca="1" si="257"/>
        <v>0</v>
      </c>
      <c r="CK100" s="280">
        <f t="shared" ca="1" si="257"/>
        <v>0</v>
      </c>
      <c r="CL100" s="280">
        <f t="shared" ca="1" si="258"/>
        <v>0</v>
      </c>
      <c r="CM100" s="280">
        <f t="shared" ca="1" si="259"/>
        <v>0</v>
      </c>
      <c r="CN100" s="280">
        <f t="shared" ca="1" si="260"/>
        <v>166</v>
      </c>
      <c r="CO100" s="280">
        <f t="shared" ca="1" si="261"/>
        <v>48081</v>
      </c>
      <c r="CP100" s="280">
        <f t="shared" ca="1" si="262"/>
        <v>0</v>
      </c>
      <c r="CQ100" s="280">
        <f t="shared" ca="1" si="313"/>
        <v>0</v>
      </c>
      <c r="CR100" s="273">
        <f t="shared" ca="1" si="313"/>
        <v>0</v>
      </c>
      <c r="CS100" s="280">
        <f t="shared" ca="1" si="263"/>
        <v>664</v>
      </c>
      <c r="CT100" s="280">
        <f t="shared" ca="1" si="264"/>
        <v>1559</v>
      </c>
      <c r="CU100" s="280">
        <f t="shared" ca="1" si="265"/>
        <v>2372</v>
      </c>
      <c r="CV100" s="280">
        <f t="shared" ca="1" si="266"/>
        <v>0</v>
      </c>
      <c r="CW100" s="280">
        <f t="shared" ca="1" si="267"/>
        <v>1688</v>
      </c>
      <c r="CX100" s="280">
        <f t="shared" ca="1" si="268"/>
        <v>0</v>
      </c>
      <c r="CY100" s="280">
        <f t="shared" ca="1" si="269"/>
        <v>13680</v>
      </c>
      <c r="CZ100" s="280">
        <f t="shared" ca="1" si="270"/>
        <v>0</v>
      </c>
      <c r="DA100" s="280">
        <f t="shared" ca="1" si="271"/>
        <v>0</v>
      </c>
      <c r="DB100" s="280">
        <f t="shared" ca="1" si="272"/>
        <v>0</v>
      </c>
      <c r="DC100" s="280">
        <f t="shared" ca="1" si="273"/>
        <v>784</v>
      </c>
      <c r="DD100" s="280">
        <f t="shared" ca="1" si="274"/>
        <v>0</v>
      </c>
      <c r="DE100" s="280">
        <f t="shared" ca="1" si="275"/>
        <v>0</v>
      </c>
      <c r="DF100" s="280">
        <f t="shared" ca="1" si="276"/>
        <v>0</v>
      </c>
      <c r="DG100" s="280">
        <f t="shared" ca="1" si="277"/>
        <v>0</v>
      </c>
      <c r="DH100" s="280">
        <f t="shared" ca="1" si="278"/>
        <v>0</v>
      </c>
      <c r="DI100" s="280">
        <f t="shared" ca="1" si="279"/>
        <v>0</v>
      </c>
      <c r="DJ100" s="210">
        <f t="shared" ca="1" si="280"/>
        <v>4724</v>
      </c>
      <c r="DK100" s="210">
        <f t="shared" ca="1" si="281"/>
        <v>20747</v>
      </c>
      <c r="DL100" s="210">
        <f t="shared" ca="1" si="282"/>
        <v>48255</v>
      </c>
      <c r="DM100" s="461">
        <f t="shared" ca="1" si="283"/>
        <v>69002</v>
      </c>
      <c r="DN100" s="463">
        <f t="shared" ca="1" si="284"/>
        <v>69156</v>
      </c>
      <c r="DO100" s="465">
        <f t="shared" ca="1" si="285"/>
        <v>154</v>
      </c>
      <c r="DP100" s="216">
        <f t="shared" ca="1" si="292"/>
        <v>2.2318193675545635E-3</v>
      </c>
      <c r="DR100" s="463"/>
      <c r="DS100" s="37"/>
    </row>
    <row r="101" spans="1:123">
      <c r="A101" s="87">
        <f t="shared" si="316"/>
        <v>2025</v>
      </c>
      <c r="B101" s="22">
        <f t="shared" si="317"/>
        <v>24981</v>
      </c>
      <c r="C101" s="22">
        <f t="shared" si="317"/>
        <v>19803</v>
      </c>
      <c r="D101" s="22">
        <f t="shared" si="317"/>
        <v>21338</v>
      </c>
      <c r="E101" s="22">
        <f t="shared" si="317"/>
        <v>21956</v>
      </c>
      <c r="F101" s="22">
        <f t="shared" si="317"/>
        <v>26251</v>
      </c>
      <c r="G101" s="22">
        <f t="shared" si="317"/>
        <v>27822</v>
      </c>
      <c r="H101" s="22">
        <f t="shared" si="317"/>
        <v>29435</v>
      </c>
      <c r="I101" s="22">
        <f t="shared" si="317"/>
        <v>30213</v>
      </c>
      <c r="J101" s="22">
        <f t="shared" si="317"/>
        <v>26662</v>
      </c>
      <c r="K101" s="22">
        <f t="shared" si="317"/>
        <v>25019</v>
      </c>
      <c r="L101" s="22">
        <f t="shared" si="317"/>
        <v>21151</v>
      </c>
      <c r="M101" s="22">
        <f t="shared" si="317"/>
        <v>25434</v>
      </c>
      <c r="N101" s="141">
        <f t="shared" si="307"/>
        <v>300065</v>
      </c>
      <c r="O101" s="142"/>
      <c r="P101" s="91">
        <f t="shared" si="308"/>
        <v>2025</v>
      </c>
      <c r="Q101" s="22">
        <f t="shared" si="318"/>
        <v>24302</v>
      </c>
      <c r="R101" s="22">
        <f t="shared" si="318"/>
        <v>25339</v>
      </c>
      <c r="S101" s="22">
        <f t="shared" si="318"/>
        <v>20106</v>
      </c>
      <c r="T101" s="22">
        <f t="shared" si="318"/>
        <v>21330</v>
      </c>
      <c r="U101" s="22">
        <f t="shared" si="318"/>
        <v>21952</v>
      </c>
      <c r="V101" s="22">
        <f t="shared" si="318"/>
        <v>24243</v>
      </c>
      <c r="W101" s="22">
        <f t="shared" si="318"/>
        <v>27139</v>
      </c>
      <c r="X101" s="22">
        <f t="shared" si="318"/>
        <v>29519</v>
      </c>
      <c r="Y101" s="22">
        <f t="shared" si="318"/>
        <v>29739</v>
      </c>
      <c r="Z101" s="22">
        <f t="shared" si="318"/>
        <v>27022</v>
      </c>
      <c r="AA101" s="22">
        <f t="shared" si="318"/>
        <v>24910</v>
      </c>
      <c r="AB101" s="22">
        <f t="shared" si="318"/>
        <v>22579</v>
      </c>
      <c r="AC101" s="141">
        <f t="shared" si="309"/>
        <v>298180</v>
      </c>
      <c r="AD101" s="13"/>
      <c r="AI101" s="79" t="str">
        <f t="shared" si="302"/>
        <v>AB</v>
      </c>
      <c r="AJ101" s="16">
        <f t="shared" si="319"/>
        <v>2019</v>
      </c>
      <c r="AK101" s="116">
        <v>12</v>
      </c>
      <c r="AL101" s="106">
        <f t="shared" ca="1" si="320"/>
        <v>0</v>
      </c>
      <c r="AM101" s="106">
        <f t="shared" ca="1" si="320"/>
        <v>0</v>
      </c>
      <c r="AN101" s="106">
        <f t="shared" ca="1" si="320"/>
        <v>8</v>
      </c>
      <c r="AO101" s="106">
        <f t="shared" ca="1" si="320"/>
        <v>0</v>
      </c>
      <c r="AP101" s="106">
        <f t="shared" ca="1" si="320"/>
        <v>0</v>
      </c>
      <c r="AQ101" s="106">
        <f t="shared" ca="1" si="320"/>
        <v>0</v>
      </c>
      <c r="AR101" s="106">
        <f t="shared" ca="1" si="320"/>
        <v>0</v>
      </c>
      <c r="AS101" s="106">
        <f t="shared" ca="1" si="320"/>
        <v>0</v>
      </c>
      <c r="AT101" s="106">
        <f t="shared" ca="1" si="320"/>
        <v>0</v>
      </c>
      <c r="AU101" s="106">
        <f t="shared" ca="1" si="320"/>
        <v>166</v>
      </c>
      <c r="AV101" s="106">
        <f t="shared" ca="1" si="321"/>
        <v>48081</v>
      </c>
      <c r="AW101" s="106">
        <f t="shared" ca="1" si="321"/>
        <v>0</v>
      </c>
      <c r="AX101" s="575">
        <f t="shared" ca="1" si="321"/>
        <v>0</v>
      </c>
      <c r="AY101" s="2">
        <f t="shared" ca="1" si="321"/>
        <v>0</v>
      </c>
      <c r="AZ101" s="545">
        <f t="shared" ca="1" si="321"/>
        <v>2128</v>
      </c>
      <c r="BA101" s="106">
        <f t="shared" ca="1" si="321"/>
        <v>1559</v>
      </c>
      <c r="BB101" s="106">
        <f t="shared" ca="1" si="321"/>
        <v>2372</v>
      </c>
      <c r="BC101" s="106">
        <f t="shared" ca="1" si="321"/>
        <v>0</v>
      </c>
      <c r="BD101" s="106">
        <f t="shared" ca="1" si="321"/>
        <v>1723</v>
      </c>
      <c r="BE101" s="106">
        <f t="shared" ca="1" si="321"/>
        <v>0</v>
      </c>
      <c r="BF101" s="106">
        <f t="shared" ca="1" si="322"/>
        <v>13680</v>
      </c>
      <c r="BG101" s="106">
        <f t="shared" ca="1" si="322"/>
        <v>0</v>
      </c>
      <c r="BH101" s="106">
        <f t="shared" ca="1" si="322"/>
        <v>0</v>
      </c>
      <c r="BI101" s="106">
        <f t="shared" ca="1" si="322"/>
        <v>0</v>
      </c>
      <c r="BJ101" s="106">
        <f t="shared" ca="1" si="322"/>
        <v>784</v>
      </c>
      <c r="BK101" s="106">
        <f t="shared" ca="1" si="322"/>
        <v>0</v>
      </c>
      <c r="BL101" s="106">
        <f t="shared" ca="1" si="322"/>
        <v>0</v>
      </c>
      <c r="BM101" s="190">
        <f t="shared" ca="1" si="322"/>
        <v>0</v>
      </c>
      <c r="BN101" s="190">
        <f t="shared" ca="1" si="322"/>
        <v>0</v>
      </c>
      <c r="BO101" s="190">
        <f t="shared" ca="1" si="322"/>
        <v>0</v>
      </c>
      <c r="BP101" s="190">
        <f t="shared" ca="1" si="322"/>
        <v>0</v>
      </c>
      <c r="BQ101" s="190">
        <f t="shared" ca="1" si="322"/>
        <v>6223</v>
      </c>
      <c r="BR101" s="190">
        <f t="shared" ca="1" si="322"/>
        <v>22246</v>
      </c>
      <c r="BS101" s="190">
        <f t="shared" ca="1" si="322"/>
        <v>48255</v>
      </c>
      <c r="BT101" s="190">
        <f t="shared" ca="1" si="322"/>
        <v>70501</v>
      </c>
      <c r="BU101" s="190">
        <f t="shared" ca="1" si="248"/>
        <v>94434</v>
      </c>
      <c r="BV101" s="163" t="str">
        <f t="shared" si="303"/>
        <v>M</v>
      </c>
      <c r="BW101" s="65">
        <f t="shared" ca="1" si="249"/>
        <v>70501</v>
      </c>
      <c r="BX101" s="634">
        <f t="shared" ca="1" si="252"/>
        <v>0</v>
      </c>
      <c r="BY101" s="2"/>
      <c r="BZ101" s="13"/>
      <c r="CA101" s="130"/>
      <c r="CB101" s="79" t="str">
        <f t="shared" si="304"/>
        <v>M</v>
      </c>
      <c r="CC101" s="215">
        <f t="shared" si="305"/>
        <v>2019</v>
      </c>
      <c r="CD101" s="141">
        <f t="shared" si="306"/>
        <v>12</v>
      </c>
      <c r="CE101" s="280">
        <f t="shared" ca="1" si="253"/>
        <v>0</v>
      </c>
      <c r="CF101" s="280">
        <f t="shared" ca="1" si="254"/>
        <v>0</v>
      </c>
      <c r="CG101" s="280">
        <f t="shared" ca="1" si="255"/>
        <v>8</v>
      </c>
      <c r="CH101" s="280">
        <f t="shared" ca="1" si="254"/>
        <v>0</v>
      </c>
      <c r="CI101" s="280">
        <f t="shared" ca="1" si="256"/>
        <v>0</v>
      </c>
      <c r="CJ101" s="280">
        <f t="shared" ca="1" si="257"/>
        <v>0</v>
      </c>
      <c r="CK101" s="280">
        <f t="shared" ca="1" si="257"/>
        <v>0</v>
      </c>
      <c r="CL101" s="280">
        <f t="shared" ca="1" si="258"/>
        <v>0</v>
      </c>
      <c r="CM101" s="280">
        <f t="shared" ca="1" si="259"/>
        <v>3839</v>
      </c>
      <c r="CN101" s="280">
        <f t="shared" ca="1" si="260"/>
        <v>172</v>
      </c>
      <c r="CO101" s="280">
        <f t="shared" ca="1" si="261"/>
        <v>65343</v>
      </c>
      <c r="CP101" s="280">
        <f t="shared" ca="1" si="262"/>
        <v>0</v>
      </c>
      <c r="CQ101" s="280">
        <f t="shared" ca="1" si="313"/>
        <v>0</v>
      </c>
      <c r="CR101" s="273">
        <f t="shared" ca="1" si="313"/>
        <v>0</v>
      </c>
      <c r="CS101" s="280">
        <f t="shared" ca="1" si="263"/>
        <v>1218</v>
      </c>
      <c r="CT101" s="280">
        <f t="shared" ca="1" si="264"/>
        <v>3544</v>
      </c>
      <c r="CU101" s="280">
        <f t="shared" ca="1" si="265"/>
        <v>2600</v>
      </c>
      <c r="CV101" s="280">
        <f t="shared" ca="1" si="266"/>
        <v>0</v>
      </c>
      <c r="CW101" s="280">
        <f t="shared" ca="1" si="267"/>
        <v>2027</v>
      </c>
      <c r="CX101" s="280">
        <f t="shared" ca="1" si="268"/>
        <v>0</v>
      </c>
      <c r="CY101" s="280">
        <f t="shared" ca="1" si="269"/>
        <v>14508</v>
      </c>
      <c r="CZ101" s="280">
        <f t="shared" ca="1" si="270"/>
        <v>0</v>
      </c>
      <c r="DA101" s="280">
        <f t="shared" ca="1" si="271"/>
        <v>0</v>
      </c>
      <c r="DB101" s="280">
        <f t="shared" ca="1" si="272"/>
        <v>0</v>
      </c>
      <c r="DC101" s="280">
        <f t="shared" ca="1" si="273"/>
        <v>978</v>
      </c>
      <c r="DD101" s="280">
        <f t="shared" ca="1" si="274"/>
        <v>0</v>
      </c>
      <c r="DE101" s="280">
        <f t="shared" ca="1" si="275"/>
        <v>0</v>
      </c>
      <c r="DF101" s="280">
        <f t="shared" ca="1" si="276"/>
        <v>0</v>
      </c>
      <c r="DG101" s="280">
        <f t="shared" ca="1" si="277"/>
        <v>0</v>
      </c>
      <c r="DH101" s="280">
        <f t="shared" ca="1" si="278"/>
        <v>0</v>
      </c>
      <c r="DI101" s="280">
        <f t="shared" ca="1" si="279"/>
        <v>0</v>
      </c>
      <c r="DJ101" s="210">
        <f t="shared" ca="1" si="280"/>
        <v>5845</v>
      </c>
      <c r="DK101" s="210">
        <f t="shared" ca="1" si="281"/>
        <v>24875</v>
      </c>
      <c r="DL101" s="210">
        <f t="shared" ca="1" si="282"/>
        <v>69362</v>
      </c>
      <c r="DM101" s="461">
        <f t="shared" ca="1" si="283"/>
        <v>94237</v>
      </c>
      <c r="DN101" s="463">
        <f t="shared" ca="1" si="284"/>
        <v>94434</v>
      </c>
      <c r="DO101" s="465">
        <f t="shared" ca="1" si="285"/>
        <v>197</v>
      </c>
      <c r="DP101" s="216">
        <f t="shared" ca="1" si="292"/>
        <v>2.0904740176363847E-3</v>
      </c>
      <c r="DR101" s="463"/>
      <c r="DS101" s="37"/>
    </row>
    <row r="102" spans="1:123">
      <c r="A102" s="87">
        <f t="shared" si="316"/>
        <v>2026</v>
      </c>
      <c r="B102" s="22">
        <f t="shared" si="317"/>
        <v>25055</v>
      </c>
      <c r="C102" s="22">
        <f t="shared" si="317"/>
        <v>19836</v>
      </c>
      <c r="D102" s="22">
        <f t="shared" si="317"/>
        <v>21394</v>
      </c>
      <c r="E102" s="22">
        <f t="shared" si="317"/>
        <v>21977</v>
      </c>
      <c r="F102" s="22">
        <f t="shared" si="317"/>
        <v>26268</v>
      </c>
      <c r="G102" s="22">
        <f t="shared" si="317"/>
        <v>27882</v>
      </c>
      <c r="H102" s="22">
        <f t="shared" si="317"/>
        <v>29489</v>
      </c>
      <c r="I102" s="22">
        <f t="shared" si="317"/>
        <v>30279</v>
      </c>
      <c r="J102" s="22">
        <f t="shared" si="317"/>
        <v>26710</v>
      </c>
      <c r="K102" s="22">
        <f t="shared" si="317"/>
        <v>25034</v>
      </c>
      <c r="L102" s="22">
        <f t="shared" si="317"/>
        <v>21173</v>
      </c>
      <c r="M102" s="22">
        <f t="shared" si="317"/>
        <v>25476</v>
      </c>
      <c r="N102" s="141">
        <f t="shared" si="307"/>
        <v>300573</v>
      </c>
      <c r="O102" s="142"/>
      <c r="P102" s="91">
        <f t="shared" si="308"/>
        <v>2026</v>
      </c>
      <c r="Q102" s="22">
        <f t="shared" si="318"/>
        <v>24381</v>
      </c>
      <c r="R102" s="22">
        <f t="shared" si="318"/>
        <v>25375</v>
      </c>
      <c r="S102" s="22">
        <f t="shared" si="318"/>
        <v>20142</v>
      </c>
      <c r="T102" s="22">
        <f t="shared" si="318"/>
        <v>21378</v>
      </c>
      <c r="U102" s="22">
        <f t="shared" si="318"/>
        <v>22012</v>
      </c>
      <c r="V102" s="22">
        <f t="shared" si="318"/>
        <v>24260</v>
      </c>
      <c r="W102" s="22">
        <f t="shared" si="318"/>
        <v>27159</v>
      </c>
      <c r="X102" s="22">
        <f t="shared" si="318"/>
        <v>29574</v>
      </c>
      <c r="Y102" s="22">
        <f t="shared" si="318"/>
        <v>29799</v>
      </c>
      <c r="Z102" s="22">
        <f t="shared" si="318"/>
        <v>27074</v>
      </c>
      <c r="AA102" s="22">
        <f t="shared" si="318"/>
        <v>24962</v>
      </c>
      <c r="AB102" s="22">
        <f t="shared" si="318"/>
        <v>22600</v>
      </c>
      <c r="AC102" s="141">
        <f t="shared" si="309"/>
        <v>298716</v>
      </c>
      <c r="AD102" s="13"/>
      <c r="AI102" s="79" t="str">
        <f t="shared" si="302"/>
        <v>Q</v>
      </c>
      <c r="AJ102" s="1">
        <f>1+AJ90</f>
        <v>2020</v>
      </c>
      <c r="AK102" s="105">
        <v>1</v>
      </c>
      <c r="AL102" s="106">
        <f t="shared" ca="1" si="320"/>
        <v>0</v>
      </c>
      <c r="AM102" s="106">
        <f t="shared" ca="1" si="320"/>
        <v>0</v>
      </c>
      <c r="AN102" s="106">
        <f t="shared" ca="1" si="320"/>
        <v>8</v>
      </c>
      <c r="AO102" s="106">
        <f t="shared" ca="1" si="320"/>
        <v>0</v>
      </c>
      <c r="AP102" s="106">
        <f t="shared" ca="1" si="320"/>
        <v>0</v>
      </c>
      <c r="AQ102" s="106">
        <f t="shared" ca="1" si="320"/>
        <v>0</v>
      </c>
      <c r="AR102" s="106">
        <f t="shared" ca="1" si="320"/>
        <v>0</v>
      </c>
      <c r="AS102" s="106">
        <f t="shared" ca="1" si="320"/>
        <v>0</v>
      </c>
      <c r="AT102" s="106">
        <f t="shared" ca="1" si="320"/>
        <v>3839</v>
      </c>
      <c r="AU102" s="106">
        <f t="shared" ca="1" si="320"/>
        <v>172</v>
      </c>
      <c r="AV102" s="106">
        <f t="shared" ca="1" si="321"/>
        <v>65343</v>
      </c>
      <c r="AW102" s="106">
        <f t="shared" ca="1" si="321"/>
        <v>0</v>
      </c>
      <c r="AX102" s="575">
        <f t="shared" ca="1" si="321"/>
        <v>0</v>
      </c>
      <c r="AY102" s="2">
        <f t="shared" ca="1" si="321"/>
        <v>0</v>
      </c>
      <c r="AZ102" s="545">
        <f t="shared" ca="1" si="321"/>
        <v>664</v>
      </c>
      <c r="BA102" s="106">
        <f t="shared" ca="1" si="321"/>
        <v>3544</v>
      </c>
      <c r="BB102" s="106">
        <f t="shared" ca="1" si="321"/>
        <v>2600</v>
      </c>
      <c r="BC102" s="106">
        <f t="shared" ca="1" si="321"/>
        <v>0</v>
      </c>
      <c r="BD102" s="106">
        <f t="shared" ca="1" si="321"/>
        <v>1688</v>
      </c>
      <c r="BE102" s="106">
        <f t="shared" ca="1" si="321"/>
        <v>0</v>
      </c>
      <c r="BF102" s="106">
        <f t="shared" ca="1" si="322"/>
        <v>14508</v>
      </c>
      <c r="BG102" s="106">
        <f t="shared" ca="1" si="322"/>
        <v>0</v>
      </c>
      <c r="BH102" s="106">
        <f t="shared" ca="1" si="322"/>
        <v>0</v>
      </c>
      <c r="BI102" s="106">
        <f t="shared" ca="1" si="322"/>
        <v>0</v>
      </c>
      <c r="BJ102" s="106">
        <f t="shared" ca="1" si="322"/>
        <v>978</v>
      </c>
      <c r="BK102" s="106">
        <f t="shared" ca="1" si="322"/>
        <v>0</v>
      </c>
      <c r="BL102" s="106">
        <f t="shared" ca="1" si="322"/>
        <v>0</v>
      </c>
      <c r="BM102" s="190">
        <f t="shared" ca="1" si="322"/>
        <v>0</v>
      </c>
      <c r="BN102" s="190">
        <f t="shared" ca="1" si="322"/>
        <v>0</v>
      </c>
      <c r="BO102" s="190">
        <f t="shared" ca="1" si="322"/>
        <v>0</v>
      </c>
      <c r="BP102" s="190">
        <f t="shared" ca="1" si="322"/>
        <v>0</v>
      </c>
      <c r="BQ102" s="190">
        <f t="shared" ca="1" si="322"/>
        <v>4952</v>
      </c>
      <c r="BR102" s="190">
        <f t="shared" ca="1" si="322"/>
        <v>23982</v>
      </c>
      <c r="BS102" s="190">
        <f t="shared" ca="1" si="322"/>
        <v>69362</v>
      </c>
      <c r="BT102" s="190">
        <f t="shared" ca="1" si="322"/>
        <v>93344</v>
      </c>
      <c r="BU102" s="190">
        <f t="shared" ca="1" si="248"/>
        <v>96490</v>
      </c>
      <c r="BV102" s="163" t="str">
        <f t="shared" si="303"/>
        <v>B</v>
      </c>
      <c r="BW102" s="65">
        <f t="shared" ca="1" si="249"/>
        <v>93344</v>
      </c>
      <c r="BX102" s="634">
        <f t="shared" ca="1" si="252"/>
        <v>0</v>
      </c>
      <c r="BY102" s="2"/>
      <c r="BZ102" s="13"/>
      <c r="CA102" s="130"/>
      <c r="CB102" s="79" t="str">
        <f t="shared" si="304"/>
        <v>B</v>
      </c>
      <c r="CC102" s="215">
        <f t="shared" si="305"/>
        <v>2020</v>
      </c>
      <c r="CD102" s="141">
        <f t="shared" si="306"/>
        <v>1</v>
      </c>
      <c r="CE102" s="280">
        <f t="shared" ca="1" si="253"/>
        <v>0</v>
      </c>
      <c r="CF102" s="280">
        <f t="shared" ca="1" si="254"/>
        <v>0</v>
      </c>
      <c r="CG102" s="280">
        <f t="shared" ca="1" si="255"/>
        <v>8</v>
      </c>
      <c r="CH102" s="280">
        <f t="shared" ca="1" si="254"/>
        <v>0</v>
      </c>
      <c r="CI102" s="280">
        <f t="shared" ca="1" si="256"/>
        <v>0</v>
      </c>
      <c r="CJ102" s="280">
        <f t="shared" ca="1" si="257"/>
        <v>0</v>
      </c>
      <c r="CK102" s="280">
        <f t="shared" ca="1" si="257"/>
        <v>0</v>
      </c>
      <c r="CL102" s="280">
        <f t="shared" ca="1" si="258"/>
        <v>0</v>
      </c>
      <c r="CM102" s="280">
        <f t="shared" ca="1" si="259"/>
        <v>6910</v>
      </c>
      <c r="CN102" s="280">
        <f t="shared" ca="1" si="260"/>
        <v>258</v>
      </c>
      <c r="CO102" s="280">
        <f t="shared" ca="1" si="261"/>
        <v>64579</v>
      </c>
      <c r="CP102" s="280">
        <f t="shared" ca="1" si="262"/>
        <v>0</v>
      </c>
      <c r="CQ102" s="280">
        <f t="shared" ca="1" si="313"/>
        <v>0</v>
      </c>
      <c r="CR102" s="273">
        <f t="shared" ca="1" si="313"/>
        <v>0</v>
      </c>
      <c r="CS102" s="280">
        <f t="shared" ca="1" si="263"/>
        <v>709</v>
      </c>
      <c r="CT102" s="280">
        <f t="shared" ca="1" si="264"/>
        <v>4027</v>
      </c>
      <c r="CU102" s="280">
        <f t="shared" ca="1" si="265"/>
        <v>2576</v>
      </c>
      <c r="CV102" s="280">
        <f t="shared" ca="1" si="266"/>
        <v>0</v>
      </c>
      <c r="CW102" s="280">
        <f t="shared" ca="1" si="267"/>
        <v>2080</v>
      </c>
      <c r="CX102" s="280">
        <f t="shared" ca="1" si="268"/>
        <v>0</v>
      </c>
      <c r="CY102" s="280">
        <f t="shared" ca="1" si="269"/>
        <v>14136</v>
      </c>
      <c r="CZ102" s="280">
        <f t="shared" ca="1" si="270"/>
        <v>0</v>
      </c>
      <c r="DA102" s="280">
        <f t="shared" ca="1" si="271"/>
        <v>0</v>
      </c>
      <c r="DB102" s="280">
        <f t="shared" ca="1" si="272"/>
        <v>0</v>
      </c>
      <c r="DC102" s="280">
        <f t="shared" ca="1" si="273"/>
        <v>1019</v>
      </c>
      <c r="DD102" s="280">
        <f t="shared" ca="1" si="274"/>
        <v>0</v>
      </c>
      <c r="DE102" s="280">
        <f t="shared" ca="1" si="275"/>
        <v>0</v>
      </c>
      <c r="DF102" s="280">
        <f t="shared" ca="1" si="276"/>
        <v>0</v>
      </c>
      <c r="DG102" s="280">
        <f t="shared" ca="1" si="277"/>
        <v>0</v>
      </c>
      <c r="DH102" s="280">
        <f t="shared" ca="1" si="278"/>
        <v>0</v>
      </c>
      <c r="DI102" s="280">
        <f t="shared" ca="1" si="279"/>
        <v>0</v>
      </c>
      <c r="DJ102" s="210">
        <f t="shared" ca="1" si="280"/>
        <v>5365</v>
      </c>
      <c r="DK102" s="210">
        <f t="shared" ca="1" si="281"/>
        <v>24547</v>
      </c>
      <c r="DL102" s="210">
        <f t="shared" ca="1" si="282"/>
        <v>71755</v>
      </c>
      <c r="DM102" s="461">
        <f t="shared" ca="1" si="283"/>
        <v>96302</v>
      </c>
      <c r="DN102" s="463">
        <f t="shared" ca="1" si="284"/>
        <v>96490</v>
      </c>
      <c r="DO102" s="465">
        <f t="shared" ca="1" si="285"/>
        <v>188</v>
      </c>
      <c r="DP102" s="216">
        <f t="shared" ca="1" si="292"/>
        <v>1.952192062470146E-3</v>
      </c>
      <c r="DR102" s="463"/>
      <c r="DS102" s="37"/>
    </row>
    <row r="103" spans="1:123">
      <c r="A103" s="87">
        <f t="shared" si="316"/>
        <v>2027</v>
      </c>
      <c r="B103" s="22">
        <f t="shared" si="317"/>
        <v>25130</v>
      </c>
      <c r="C103" s="22">
        <f t="shared" si="317"/>
        <v>19836</v>
      </c>
      <c r="D103" s="22">
        <f t="shared" si="317"/>
        <v>21412</v>
      </c>
      <c r="E103" s="22">
        <f t="shared" si="317"/>
        <v>22070</v>
      </c>
      <c r="F103" s="22">
        <f t="shared" si="317"/>
        <v>26286</v>
      </c>
      <c r="G103" s="22">
        <f t="shared" si="317"/>
        <v>27941</v>
      </c>
      <c r="H103" s="22">
        <f t="shared" si="317"/>
        <v>29543</v>
      </c>
      <c r="I103" s="22">
        <f t="shared" si="317"/>
        <v>30343</v>
      </c>
      <c r="J103" s="22">
        <f t="shared" si="317"/>
        <v>26757</v>
      </c>
      <c r="K103" s="22">
        <f t="shared" si="317"/>
        <v>25050</v>
      </c>
      <c r="L103" s="22">
        <f t="shared" si="317"/>
        <v>21233</v>
      </c>
      <c r="M103" s="22">
        <f t="shared" si="317"/>
        <v>25559</v>
      </c>
      <c r="N103" s="141">
        <f t="shared" si="307"/>
        <v>301160</v>
      </c>
      <c r="O103" s="142"/>
      <c r="P103" s="91">
        <f t="shared" si="308"/>
        <v>2027</v>
      </c>
      <c r="Q103" s="22">
        <f t="shared" si="318"/>
        <v>24421</v>
      </c>
      <c r="R103" s="22">
        <f t="shared" si="318"/>
        <v>25412</v>
      </c>
      <c r="S103" s="22">
        <f t="shared" si="318"/>
        <v>20179</v>
      </c>
      <c r="T103" s="22">
        <f t="shared" si="318"/>
        <v>21396</v>
      </c>
      <c r="U103" s="22">
        <f t="shared" si="318"/>
        <v>22032</v>
      </c>
      <c r="V103" s="22">
        <f t="shared" si="318"/>
        <v>24348</v>
      </c>
      <c r="W103" s="22">
        <f t="shared" si="318"/>
        <v>27179</v>
      </c>
      <c r="X103" s="22">
        <f t="shared" si="318"/>
        <v>29627</v>
      </c>
      <c r="Y103" s="22">
        <f t="shared" si="318"/>
        <v>29857</v>
      </c>
      <c r="Z103" s="22">
        <f t="shared" si="318"/>
        <v>27123</v>
      </c>
      <c r="AA103" s="22">
        <f t="shared" si="318"/>
        <v>25013</v>
      </c>
      <c r="AB103" s="22">
        <f t="shared" si="318"/>
        <v>22622</v>
      </c>
      <c r="AC103" s="141">
        <f t="shared" si="309"/>
        <v>299209</v>
      </c>
      <c r="AD103" s="13"/>
      <c r="AI103" s="79" t="str">
        <f t="shared" si="302"/>
        <v>R</v>
      </c>
      <c r="AJ103" s="1">
        <f t="shared" ref="AJ103:AJ113" si="323">AJ102</f>
        <v>2020</v>
      </c>
      <c r="AK103" s="105">
        <v>2</v>
      </c>
      <c r="AL103" s="106">
        <f t="shared" ca="1" si="320"/>
        <v>0</v>
      </c>
      <c r="AM103" s="106">
        <f t="shared" ca="1" si="320"/>
        <v>0</v>
      </c>
      <c r="AN103" s="106">
        <f t="shared" ca="1" si="320"/>
        <v>8</v>
      </c>
      <c r="AO103" s="106">
        <f t="shared" ca="1" si="320"/>
        <v>0</v>
      </c>
      <c r="AP103" s="106">
        <f t="shared" ca="1" si="320"/>
        <v>0</v>
      </c>
      <c r="AQ103" s="106">
        <f t="shared" ca="1" si="320"/>
        <v>0</v>
      </c>
      <c r="AR103" s="106">
        <f t="shared" ca="1" si="320"/>
        <v>0</v>
      </c>
      <c r="AS103" s="106">
        <f t="shared" ca="1" si="320"/>
        <v>0</v>
      </c>
      <c r="AT103" s="106">
        <f t="shared" ca="1" si="320"/>
        <v>6910</v>
      </c>
      <c r="AU103" s="106">
        <f t="shared" ca="1" si="320"/>
        <v>258</v>
      </c>
      <c r="AV103" s="106">
        <f t="shared" ca="1" si="321"/>
        <v>64579</v>
      </c>
      <c r="AW103" s="106">
        <f t="shared" ca="1" si="321"/>
        <v>0</v>
      </c>
      <c r="AX103" s="575">
        <f t="shared" ca="1" si="321"/>
        <v>0</v>
      </c>
      <c r="AY103" s="2">
        <f t="shared" ca="1" si="321"/>
        <v>0</v>
      </c>
      <c r="AZ103" s="545">
        <f t="shared" ca="1" si="321"/>
        <v>1218</v>
      </c>
      <c r="BA103" s="106">
        <f t="shared" ca="1" si="321"/>
        <v>4027</v>
      </c>
      <c r="BB103" s="106">
        <f t="shared" ca="1" si="321"/>
        <v>2576</v>
      </c>
      <c r="BC103" s="106">
        <f t="shared" ca="1" si="321"/>
        <v>0</v>
      </c>
      <c r="BD103" s="106">
        <f t="shared" ca="1" si="321"/>
        <v>2027</v>
      </c>
      <c r="BE103" s="106">
        <f t="shared" ca="1" si="321"/>
        <v>0</v>
      </c>
      <c r="BF103" s="106">
        <f t="shared" ca="1" si="322"/>
        <v>14136</v>
      </c>
      <c r="BG103" s="106">
        <f t="shared" ca="1" si="322"/>
        <v>0</v>
      </c>
      <c r="BH103" s="106">
        <f t="shared" ca="1" si="322"/>
        <v>0</v>
      </c>
      <c r="BI103" s="106">
        <f t="shared" ca="1" si="322"/>
        <v>0</v>
      </c>
      <c r="BJ103" s="106">
        <f t="shared" ca="1" si="322"/>
        <v>1019</v>
      </c>
      <c r="BK103" s="106">
        <f t="shared" ca="1" si="322"/>
        <v>0</v>
      </c>
      <c r="BL103" s="106">
        <f t="shared" ca="1" si="322"/>
        <v>0</v>
      </c>
      <c r="BM103" s="190">
        <f t="shared" ca="1" si="322"/>
        <v>0</v>
      </c>
      <c r="BN103" s="190">
        <f t="shared" ca="1" si="322"/>
        <v>0</v>
      </c>
      <c r="BO103" s="190">
        <f t="shared" ca="1" si="322"/>
        <v>0</v>
      </c>
      <c r="BP103" s="190">
        <f t="shared" ca="1" si="322"/>
        <v>0</v>
      </c>
      <c r="BQ103" s="190">
        <f t="shared" ca="1" si="322"/>
        <v>5821</v>
      </c>
      <c r="BR103" s="190">
        <f t="shared" ca="1" si="322"/>
        <v>25003</v>
      </c>
      <c r="BS103" s="190">
        <f t="shared" ca="1" si="322"/>
        <v>71755</v>
      </c>
      <c r="BT103" s="190">
        <f t="shared" ca="1" si="322"/>
        <v>96758</v>
      </c>
      <c r="BU103" s="190">
        <f t="shared" ca="1" si="248"/>
        <v>69936</v>
      </c>
      <c r="BV103" s="163" t="str">
        <f t="shared" si="303"/>
        <v>C</v>
      </c>
      <c r="BW103" s="65">
        <f t="shared" ca="1" si="249"/>
        <v>96758</v>
      </c>
      <c r="BX103" s="634">
        <f t="shared" ca="1" si="252"/>
        <v>0</v>
      </c>
      <c r="BY103" s="2"/>
      <c r="BZ103" s="13"/>
      <c r="CA103" s="130"/>
      <c r="CB103" s="79" t="str">
        <f t="shared" si="304"/>
        <v>C</v>
      </c>
      <c r="CC103" s="215">
        <f t="shared" si="305"/>
        <v>2020</v>
      </c>
      <c r="CD103" s="141">
        <f t="shared" si="306"/>
        <v>2</v>
      </c>
      <c r="CE103" s="280">
        <f t="shared" ca="1" si="253"/>
        <v>0</v>
      </c>
      <c r="CF103" s="280">
        <f t="shared" ca="1" si="254"/>
        <v>0</v>
      </c>
      <c r="CG103" s="280">
        <f t="shared" ca="1" si="255"/>
        <v>8</v>
      </c>
      <c r="CH103" s="280">
        <f t="shared" ca="1" si="254"/>
        <v>0</v>
      </c>
      <c r="CI103" s="280">
        <f t="shared" ca="1" si="256"/>
        <v>0</v>
      </c>
      <c r="CJ103" s="280">
        <f t="shared" ca="1" si="257"/>
        <v>0</v>
      </c>
      <c r="CK103" s="280">
        <f t="shared" ca="1" si="257"/>
        <v>0</v>
      </c>
      <c r="CL103" s="280">
        <f t="shared" ca="1" si="258"/>
        <v>0</v>
      </c>
      <c r="CM103" s="280">
        <f t="shared" ca="1" si="259"/>
        <v>6464</v>
      </c>
      <c r="CN103" s="280">
        <f t="shared" ca="1" si="260"/>
        <v>643</v>
      </c>
      <c r="CO103" s="280">
        <f t="shared" ca="1" si="261"/>
        <v>42444</v>
      </c>
      <c r="CP103" s="280">
        <f t="shared" ca="1" si="262"/>
        <v>0</v>
      </c>
      <c r="CQ103" s="280">
        <f t="shared" ca="1" si="313"/>
        <v>0</v>
      </c>
      <c r="CR103" s="273">
        <f t="shared" ca="1" si="313"/>
        <v>0</v>
      </c>
      <c r="CS103" s="280">
        <f t="shared" ca="1" si="263"/>
        <v>860</v>
      </c>
      <c r="CT103" s="280">
        <f t="shared" ca="1" si="264"/>
        <v>1658</v>
      </c>
      <c r="CU103" s="280">
        <f t="shared" ca="1" si="265"/>
        <v>1953</v>
      </c>
      <c r="CV103" s="280">
        <f t="shared" ca="1" si="266"/>
        <v>0</v>
      </c>
      <c r="CW103" s="280">
        <f t="shared" ca="1" si="267"/>
        <v>1549</v>
      </c>
      <c r="CX103" s="280">
        <f t="shared" ca="1" si="268"/>
        <v>0</v>
      </c>
      <c r="CY103" s="280">
        <f t="shared" ca="1" si="269"/>
        <v>13224</v>
      </c>
      <c r="CZ103" s="280">
        <f t="shared" ca="1" si="270"/>
        <v>0</v>
      </c>
      <c r="DA103" s="280">
        <f t="shared" ca="1" si="271"/>
        <v>0</v>
      </c>
      <c r="DB103" s="280">
        <f t="shared" ca="1" si="272"/>
        <v>0</v>
      </c>
      <c r="DC103" s="280">
        <f t="shared" ca="1" si="273"/>
        <v>987</v>
      </c>
      <c r="DD103" s="280">
        <f t="shared" ca="1" si="274"/>
        <v>0</v>
      </c>
      <c r="DE103" s="280">
        <f t="shared" ca="1" si="275"/>
        <v>0</v>
      </c>
      <c r="DF103" s="280">
        <f t="shared" ca="1" si="276"/>
        <v>0</v>
      </c>
      <c r="DG103" s="280">
        <f t="shared" ca="1" si="277"/>
        <v>0</v>
      </c>
      <c r="DH103" s="280">
        <f t="shared" ca="1" si="278"/>
        <v>0</v>
      </c>
      <c r="DI103" s="280">
        <f t="shared" ca="1" si="279"/>
        <v>0</v>
      </c>
      <c r="DJ103" s="210">
        <f t="shared" ca="1" si="280"/>
        <v>4362</v>
      </c>
      <c r="DK103" s="210">
        <f t="shared" ca="1" si="281"/>
        <v>20231</v>
      </c>
      <c r="DL103" s="210">
        <f t="shared" ca="1" si="282"/>
        <v>49559</v>
      </c>
      <c r="DM103" s="461">
        <f t="shared" ca="1" si="283"/>
        <v>69790</v>
      </c>
      <c r="DN103" s="463">
        <f t="shared" ca="1" si="284"/>
        <v>69936</v>
      </c>
      <c r="DO103" s="465">
        <f t="shared" ca="1" si="285"/>
        <v>146</v>
      </c>
      <c r="DP103" s="216">
        <f t="shared" ca="1" si="292"/>
        <v>2.0919902564837368E-3</v>
      </c>
      <c r="DR103" s="463"/>
      <c r="DS103" s="37"/>
    </row>
    <row r="104" spans="1:123">
      <c r="A104" s="87">
        <f t="shared" si="316"/>
        <v>2028</v>
      </c>
      <c r="B104" s="22">
        <f t="shared" si="317"/>
        <v>25204</v>
      </c>
      <c r="C104" s="22">
        <f t="shared" si="317"/>
        <v>20580</v>
      </c>
      <c r="D104" s="22">
        <f t="shared" si="317"/>
        <v>21468</v>
      </c>
      <c r="E104" s="22">
        <f t="shared" si="317"/>
        <v>22091</v>
      </c>
      <c r="F104" s="22">
        <f t="shared" si="317"/>
        <v>26303</v>
      </c>
      <c r="G104" s="22">
        <f t="shared" si="317"/>
        <v>27962</v>
      </c>
      <c r="H104" s="22">
        <f t="shared" si="317"/>
        <v>29559</v>
      </c>
      <c r="I104" s="22">
        <f t="shared" si="317"/>
        <v>30366</v>
      </c>
      <c r="J104" s="22">
        <f t="shared" si="317"/>
        <v>26804</v>
      </c>
      <c r="K104" s="22">
        <f t="shared" si="317"/>
        <v>25066</v>
      </c>
      <c r="L104" s="22">
        <f t="shared" si="317"/>
        <v>21255</v>
      </c>
      <c r="M104" s="22">
        <f t="shared" si="317"/>
        <v>25641</v>
      </c>
      <c r="N104" s="141">
        <f t="shared" si="307"/>
        <v>302299</v>
      </c>
      <c r="O104" s="142"/>
      <c r="P104" s="91">
        <f t="shared" si="308"/>
        <v>2028</v>
      </c>
      <c r="Q104" s="22">
        <f t="shared" ref="Q104:AB119" si="324">Q144+Q784+Q864+Q944+Q984+Q1024+Q1064+Q1104+Q1144+Q1224</f>
        <v>24500</v>
      </c>
      <c r="R104" s="22">
        <f t="shared" si="324"/>
        <v>25487</v>
      </c>
      <c r="S104" s="22">
        <f t="shared" si="324"/>
        <v>20830</v>
      </c>
      <c r="T104" s="22">
        <f t="shared" si="324"/>
        <v>21537</v>
      </c>
      <c r="U104" s="22">
        <f t="shared" si="324"/>
        <v>22090</v>
      </c>
      <c r="V104" s="22">
        <f t="shared" si="324"/>
        <v>24365</v>
      </c>
      <c r="W104" s="22">
        <f t="shared" si="324"/>
        <v>27200</v>
      </c>
      <c r="X104" s="22">
        <f t="shared" si="324"/>
        <v>29643</v>
      </c>
      <c r="Y104" s="22">
        <f t="shared" si="324"/>
        <v>29880</v>
      </c>
      <c r="Z104" s="22">
        <f t="shared" si="324"/>
        <v>27133</v>
      </c>
      <c r="AA104" s="22">
        <f t="shared" si="324"/>
        <v>25065</v>
      </c>
      <c r="AB104" s="22">
        <f t="shared" si="324"/>
        <v>22643</v>
      </c>
      <c r="AC104" s="141">
        <f t="shared" si="309"/>
        <v>300373</v>
      </c>
      <c r="AD104" s="13"/>
      <c r="AI104" s="79" t="str">
        <f t="shared" si="302"/>
        <v>S</v>
      </c>
      <c r="AJ104" s="1">
        <f t="shared" si="323"/>
        <v>2020</v>
      </c>
      <c r="AK104" s="105">
        <v>3</v>
      </c>
      <c r="AL104" s="106">
        <f t="shared" ca="1" si="320"/>
        <v>0</v>
      </c>
      <c r="AM104" s="106">
        <f t="shared" ca="1" si="320"/>
        <v>0</v>
      </c>
      <c r="AN104" s="106">
        <f t="shared" ca="1" si="320"/>
        <v>8</v>
      </c>
      <c r="AO104" s="106">
        <f t="shared" ca="1" si="320"/>
        <v>0</v>
      </c>
      <c r="AP104" s="106">
        <f t="shared" ca="1" si="320"/>
        <v>0</v>
      </c>
      <c r="AQ104" s="106">
        <f t="shared" ca="1" si="320"/>
        <v>0</v>
      </c>
      <c r="AR104" s="106">
        <f t="shared" ca="1" si="320"/>
        <v>0</v>
      </c>
      <c r="AS104" s="106">
        <f t="shared" ca="1" si="320"/>
        <v>0</v>
      </c>
      <c r="AT104" s="106">
        <f t="shared" ca="1" si="320"/>
        <v>6464</v>
      </c>
      <c r="AU104" s="106">
        <f t="shared" ca="1" si="320"/>
        <v>643</v>
      </c>
      <c r="AV104" s="106">
        <f t="shared" ca="1" si="321"/>
        <v>42444</v>
      </c>
      <c r="AW104" s="106">
        <f t="shared" ca="1" si="321"/>
        <v>0</v>
      </c>
      <c r="AX104" s="575">
        <f t="shared" ca="1" si="321"/>
        <v>0</v>
      </c>
      <c r="AY104" s="2">
        <f t="shared" ca="1" si="321"/>
        <v>0</v>
      </c>
      <c r="AZ104" s="545">
        <f t="shared" ca="1" si="321"/>
        <v>709</v>
      </c>
      <c r="BA104" s="106">
        <f t="shared" ca="1" si="321"/>
        <v>1658</v>
      </c>
      <c r="BB104" s="106">
        <f t="shared" ca="1" si="321"/>
        <v>1953</v>
      </c>
      <c r="BC104" s="106">
        <f t="shared" ca="1" si="321"/>
        <v>0</v>
      </c>
      <c r="BD104" s="106">
        <f t="shared" ca="1" si="321"/>
        <v>2080</v>
      </c>
      <c r="BE104" s="106">
        <f t="shared" ca="1" si="321"/>
        <v>0</v>
      </c>
      <c r="BF104" s="106">
        <f t="shared" ca="1" si="322"/>
        <v>13224</v>
      </c>
      <c r="BG104" s="106">
        <f t="shared" ca="1" si="322"/>
        <v>0</v>
      </c>
      <c r="BH104" s="106">
        <f t="shared" ca="1" si="322"/>
        <v>0</v>
      </c>
      <c r="BI104" s="106">
        <f t="shared" ca="1" si="322"/>
        <v>0</v>
      </c>
      <c r="BJ104" s="106">
        <f t="shared" ca="1" si="322"/>
        <v>987</v>
      </c>
      <c r="BK104" s="106">
        <f t="shared" ca="1" si="322"/>
        <v>0</v>
      </c>
      <c r="BL104" s="106">
        <f t="shared" ca="1" si="322"/>
        <v>0</v>
      </c>
      <c r="BM104" s="190">
        <f t="shared" ca="1" si="322"/>
        <v>0</v>
      </c>
      <c r="BN104" s="190">
        <f t="shared" ca="1" si="322"/>
        <v>0</v>
      </c>
      <c r="BO104" s="190">
        <f t="shared" ca="1" si="322"/>
        <v>0</v>
      </c>
      <c r="BP104" s="190">
        <f t="shared" ca="1" si="322"/>
        <v>0</v>
      </c>
      <c r="BQ104" s="190">
        <f t="shared" ca="1" si="322"/>
        <v>4742</v>
      </c>
      <c r="BR104" s="190">
        <f t="shared" ca="1" si="322"/>
        <v>20611</v>
      </c>
      <c r="BS104" s="190">
        <f t="shared" ca="1" si="322"/>
        <v>49559</v>
      </c>
      <c r="BT104" s="190">
        <f t="shared" ca="1" si="322"/>
        <v>70170</v>
      </c>
      <c r="BU104" s="190">
        <f t="shared" ca="1" si="248"/>
        <v>104545</v>
      </c>
      <c r="BV104" s="163" t="str">
        <f t="shared" si="303"/>
        <v>D</v>
      </c>
      <c r="BW104" s="65">
        <f t="shared" ca="1" si="249"/>
        <v>70170</v>
      </c>
      <c r="BX104" s="634">
        <f t="shared" ca="1" si="252"/>
        <v>0</v>
      </c>
      <c r="BY104" s="2"/>
      <c r="BZ104" s="13"/>
      <c r="CA104" s="130"/>
      <c r="CB104" s="79" t="str">
        <f t="shared" si="304"/>
        <v>D</v>
      </c>
      <c r="CC104" s="215">
        <f t="shared" si="305"/>
        <v>2020</v>
      </c>
      <c r="CD104" s="141">
        <f t="shared" si="306"/>
        <v>3</v>
      </c>
      <c r="CE104" s="280">
        <f t="shared" ca="1" si="253"/>
        <v>0</v>
      </c>
      <c r="CF104" s="280">
        <f t="shared" ca="1" si="254"/>
        <v>0</v>
      </c>
      <c r="CG104" s="280">
        <f t="shared" ca="1" si="255"/>
        <v>8</v>
      </c>
      <c r="CH104" s="280">
        <f t="shared" ca="1" si="254"/>
        <v>0</v>
      </c>
      <c r="CI104" s="280">
        <f t="shared" ca="1" si="256"/>
        <v>0</v>
      </c>
      <c r="CJ104" s="280">
        <f t="shared" ca="1" si="257"/>
        <v>0</v>
      </c>
      <c r="CK104" s="280">
        <f t="shared" ca="1" si="257"/>
        <v>0</v>
      </c>
      <c r="CL104" s="280">
        <f t="shared" ca="1" si="258"/>
        <v>0</v>
      </c>
      <c r="CM104" s="280">
        <f t="shared" ca="1" si="259"/>
        <v>3839</v>
      </c>
      <c r="CN104" s="280">
        <f t="shared" ca="1" si="260"/>
        <v>516</v>
      </c>
      <c r="CO104" s="280">
        <f t="shared" ca="1" si="261"/>
        <v>78947</v>
      </c>
      <c r="CP104" s="280">
        <f t="shared" ca="1" si="262"/>
        <v>0</v>
      </c>
      <c r="CQ104" s="280">
        <f t="shared" ca="1" si="313"/>
        <v>0</v>
      </c>
      <c r="CR104" s="273">
        <f t="shared" ca="1" si="313"/>
        <v>0</v>
      </c>
      <c r="CS104" s="280">
        <f t="shared" ca="1" si="263"/>
        <v>502</v>
      </c>
      <c r="CT104" s="280">
        <f t="shared" ca="1" si="264"/>
        <v>805</v>
      </c>
      <c r="CU104" s="280">
        <f t="shared" ca="1" si="265"/>
        <v>2347</v>
      </c>
      <c r="CV104" s="280">
        <f t="shared" ca="1" si="266"/>
        <v>0</v>
      </c>
      <c r="CW104" s="280">
        <f t="shared" ca="1" si="267"/>
        <v>1798</v>
      </c>
      <c r="CX104" s="280">
        <f t="shared" ca="1" si="268"/>
        <v>0</v>
      </c>
      <c r="CY104" s="280">
        <f t="shared" ca="1" si="269"/>
        <v>14508</v>
      </c>
      <c r="CZ104" s="280">
        <f t="shared" ca="1" si="270"/>
        <v>0</v>
      </c>
      <c r="DA104" s="280">
        <f t="shared" ca="1" si="271"/>
        <v>0</v>
      </c>
      <c r="DB104" s="280">
        <f t="shared" ca="1" si="272"/>
        <v>0</v>
      </c>
      <c r="DC104" s="280">
        <f t="shared" ca="1" si="273"/>
        <v>1096</v>
      </c>
      <c r="DD104" s="280">
        <f t="shared" ca="1" si="274"/>
        <v>0</v>
      </c>
      <c r="DE104" s="280">
        <f t="shared" ca="1" si="275"/>
        <v>0</v>
      </c>
      <c r="DF104" s="280">
        <f t="shared" ca="1" si="276"/>
        <v>0</v>
      </c>
      <c r="DG104" s="280">
        <f t="shared" ca="1" si="277"/>
        <v>0</v>
      </c>
      <c r="DH104" s="280">
        <f t="shared" ca="1" si="278"/>
        <v>0</v>
      </c>
      <c r="DI104" s="280">
        <f t="shared" ca="1" si="279"/>
        <v>0</v>
      </c>
      <c r="DJ104" s="210">
        <f t="shared" ca="1" si="280"/>
        <v>4647</v>
      </c>
      <c r="DK104" s="210">
        <f t="shared" ca="1" si="281"/>
        <v>21056</v>
      </c>
      <c r="DL104" s="210">
        <f t="shared" ca="1" si="282"/>
        <v>83310</v>
      </c>
      <c r="DM104" s="461">
        <f t="shared" ca="1" si="283"/>
        <v>104366</v>
      </c>
      <c r="DN104" s="463">
        <f t="shared" ca="1" si="284"/>
        <v>104545</v>
      </c>
      <c r="DO104" s="465">
        <f t="shared" ca="1" si="285"/>
        <v>179</v>
      </c>
      <c r="DP104" s="216">
        <f t="shared" ca="1" si="292"/>
        <v>1.7151179502903245E-3</v>
      </c>
      <c r="DR104" s="463"/>
      <c r="DS104" s="37"/>
    </row>
    <row r="105" spans="1:123">
      <c r="A105" s="87">
        <f t="shared" si="316"/>
        <v>2029</v>
      </c>
      <c r="B105" s="22">
        <f t="shared" si="317"/>
        <v>25278</v>
      </c>
      <c r="C105" s="22">
        <f t="shared" si="317"/>
        <v>19870</v>
      </c>
      <c r="D105" s="22">
        <f t="shared" si="317"/>
        <v>21524</v>
      </c>
      <c r="E105" s="22">
        <f t="shared" si="317"/>
        <v>22112</v>
      </c>
      <c r="F105" s="22">
        <f t="shared" si="317"/>
        <v>26359</v>
      </c>
      <c r="G105" s="22">
        <f t="shared" si="317"/>
        <v>28022</v>
      </c>
      <c r="H105" s="22">
        <f t="shared" si="317"/>
        <v>29614</v>
      </c>
      <c r="I105" s="22">
        <f t="shared" si="317"/>
        <v>30431</v>
      </c>
      <c r="J105" s="22">
        <f t="shared" si="317"/>
        <v>26852</v>
      </c>
      <c r="K105" s="22">
        <f t="shared" si="317"/>
        <v>25124</v>
      </c>
      <c r="L105" s="22">
        <f t="shared" si="317"/>
        <v>21316</v>
      </c>
      <c r="M105" s="22">
        <f t="shared" si="317"/>
        <v>25683</v>
      </c>
      <c r="N105" s="141">
        <f t="shared" si="307"/>
        <v>302185</v>
      </c>
      <c r="O105" s="142"/>
      <c r="P105" s="91">
        <f t="shared" si="308"/>
        <v>2029</v>
      </c>
      <c r="Q105" s="22">
        <f t="shared" si="324"/>
        <v>24541</v>
      </c>
      <c r="R105" s="22">
        <f t="shared" si="324"/>
        <v>25563</v>
      </c>
      <c r="S105" s="22">
        <f t="shared" si="324"/>
        <v>20252</v>
      </c>
      <c r="T105" s="22">
        <f t="shared" si="324"/>
        <v>21463</v>
      </c>
      <c r="U105" s="22">
        <f t="shared" si="324"/>
        <v>22149</v>
      </c>
      <c r="V105" s="22">
        <f t="shared" si="324"/>
        <v>24381</v>
      </c>
      <c r="W105" s="22">
        <f t="shared" si="324"/>
        <v>27259</v>
      </c>
      <c r="X105" s="22">
        <f t="shared" si="324"/>
        <v>29697</v>
      </c>
      <c r="Y105" s="22">
        <f t="shared" si="324"/>
        <v>29939</v>
      </c>
      <c r="Z105" s="22">
        <f t="shared" si="324"/>
        <v>27185</v>
      </c>
      <c r="AA105" s="22">
        <f t="shared" si="324"/>
        <v>25117</v>
      </c>
      <c r="AB105" s="22">
        <f t="shared" si="324"/>
        <v>22707</v>
      </c>
      <c r="AC105" s="141">
        <f t="shared" si="309"/>
        <v>300253</v>
      </c>
      <c r="AD105" s="13"/>
      <c r="AI105" s="79" t="str">
        <f t="shared" si="302"/>
        <v>T</v>
      </c>
      <c r="AJ105" s="1">
        <f t="shared" si="323"/>
        <v>2020</v>
      </c>
      <c r="AK105" s="105">
        <v>4</v>
      </c>
      <c r="AL105" s="106">
        <f t="shared" ca="1" si="320"/>
        <v>0</v>
      </c>
      <c r="AM105" s="106">
        <f t="shared" ca="1" si="320"/>
        <v>0</v>
      </c>
      <c r="AN105" s="106">
        <f t="shared" ca="1" si="320"/>
        <v>8</v>
      </c>
      <c r="AO105" s="106">
        <f t="shared" ca="1" si="320"/>
        <v>0</v>
      </c>
      <c r="AP105" s="106">
        <f t="shared" ca="1" si="320"/>
        <v>0</v>
      </c>
      <c r="AQ105" s="106">
        <f t="shared" ca="1" si="320"/>
        <v>0</v>
      </c>
      <c r="AR105" s="106">
        <f t="shared" ca="1" si="320"/>
        <v>0</v>
      </c>
      <c r="AS105" s="106">
        <f t="shared" ca="1" si="320"/>
        <v>0</v>
      </c>
      <c r="AT105" s="106">
        <f t="shared" ca="1" si="320"/>
        <v>3839</v>
      </c>
      <c r="AU105" s="106">
        <f t="shared" ca="1" si="320"/>
        <v>516</v>
      </c>
      <c r="AV105" s="106">
        <f t="shared" ca="1" si="321"/>
        <v>78947</v>
      </c>
      <c r="AW105" s="106">
        <f t="shared" ca="1" si="321"/>
        <v>0</v>
      </c>
      <c r="AX105" s="575">
        <f t="shared" ca="1" si="321"/>
        <v>0</v>
      </c>
      <c r="AY105" s="2">
        <f t="shared" ca="1" si="321"/>
        <v>0</v>
      </c>
      <c r="AZ105" s="545">
        <f t="shared" ca="1" si="321"/>
        <v>860</v>
      </c>
      <c r="BA105" s="106">
        <f t="shared" ca="1" si="321"/>
        <v>805</v>
      </c>
      <c r="BB105" s="106">
        <f t="shared" ca="1" si="321"/>
        <v>2347</v>
      </c>
      <c r="BC105" s="106">
        <f t="shared" ca="1" si="321"/>
        <v>0</v>
      </c>
      <c r="BD105" s="106">
        <f t="shared" ca="1" si="321"/>
        <v>1549</v>
      </c>
      <c r="BE105" s="106">
        <f t="shared" ca="1" si="321"/>
        <v>0</v>
      </c>
      <c r="BF105" s="106">
        <f t="shared" ca="1" si="322"/>
        <v>14508</v>
      </c>
      <c r="BG105" s="106">
        <f t="shared" ca="1" si="322"/>
        <v>0</v>
      </c>
      <c r="BH105" s="106">
        <f t="shared" ca="1" si="322"/>
        <v>0</v>
      </c>
      <c r="BI105" s="106">
        <f t="shared" ca="1" si="322"/>
        <v>0</v>
      </c>
      <c r="BJ105" s="106">
        <f t="shared" ca="1" si="322"/>
        <v>1096</v>
      </c>
      <c r="BK105" s="106">
        <f t="shared" ca="1" si="322"/>
        <v>0</v>
      </c>
      <c r="BL105" s="106">
        <f t="shared" ca="1" si="322"/>
        <v>0</v>
      </c>
      <c r="BM105" s="190">
        <f t="shared" ca="1" si="322"/>
        <v>0</v>
      </c>
      <c r="BN105" s="190">
        <f t="shared" ca="1" si="322"/>
        <v>0</v>
      </c>
      <c r="BO105" s="190">
        <f t="shared" ca="1" si="322"/>
        <v>0</v>
      </c>
      <c r="BP105" s="190">
        <f t="shared" ca="1" si="322"/>
        <v>0</v>
      </c>
      <c r="BQ105" s="190">
        <f t="shared" ca="1" si="322"/>
        <v>4756</v>
      </c>
      <c r="BR105" s="190">
        <f t="shared" ca="1" si="322"/>
        <v>21165</v>
      </c>
      <c r="BS105" s="190">
        <f t="shared" ca="1" si="322"/>
        <v>83310</v>
      </c>
      <c r="BT105" s="190">
        <f t="shared" ca="1" si="322"/>
        <v>104475</v>
      </c>
      <c r="BU105" s="190">
        <f t="shared" ca="1" si="248"/>
        <v>111851</v>
      </c>
      <c r="BV105" s="163" t="str">
        <f t="shared" si="303"/>
        <v>E</v>
      </c>
      <c r="BW105" s="65">
        <f t="shared" ca="1" si="249"/>
        <v>104475</v>
      </c>
      <c r="BX105" s="634">
        <f t="shared" ca="1" si="252"/>
        <v>0</v>
      </c>
      <c r="BY105" s="2"/>
      <c r="BZ105" s="13"/>
      <c r="CA105" s="130"/>
      <c r="CB105" s="79" t="str">
        <f t="shared" si="304"/>
        <v>E</v>
      </c>
      <c r="CC105" s="215">
        <f t="shared" si="305"/>
        <v>2020</v>
      </c>
      <c r="CD105" s="141">
        <f t="shared" si="306"/>
        <v>4</v>
      </c>
      <c r="CE105" s="280">
        <f t="shared" ca="1" si="253"/>
        <v>0</v>
      </c>
      <c r="CF105" s="280">
        <f t="shared" ca="1" si="254"/>
        <v>0</v>
      </c>
      <c r="CG105" s="280">
        <f t="shared" ca="1" si="255"/>
        <v>8</v>
      </c>
      <c r="CH105" s="280">
        <f t="shared" ca="1" si="254"/>
        <v>0</v>
      </c>
      <c r="CI105" s="280">
        <f t="shared" ca="1" si="256"/>
        <v>0</v>
      </c>
      <c r="CJ105" s="280">
        <f t="shared" ca="1" si="257"/>
        <v>0</v>
      </c>
      <c r="CK105" s="280">
        <f t="shared" ca="1" si="257"/>
        <v>0</v>
      </c>
      <c r="CL105" s="280">
        <f t="shared" ca="1" si="258"/>
        <v>0</v>
      </c>
      <c r="CM105" s="280">
        <f t="shared" ca="1" si="259"/>
        <v>0</v>
      </c>
      <c r="CN105" s="280">
        <f t="shared" ca="1" si="260"/>
        <v>832</v>
      </c>
      <c r="CO105" s="280">
        <f t="shared" ca="1" si="261"/>
        <v>89166</v>
      </c>
      <c r="CP105" s="280">
        <f t="shared" ca="1" si="262"/>
        <v>0</v>
      </c>
      <c r="CQ105" s="280">
        <f t="shared" ca="1" si="313"/>
        <v>0</v>
      </c>
      <c r="CR105" s="273">
        <f t="shared" ca="1" si="313"/>
        <v>0</v>
      </c>
      <c r="CS105" s="280">
        <f t="shared" ca="1" si="263"/>
        <v>671</v>
      </c>
      <c r="CT105" s="280">
        <f t="shared" ca="1" si="264"/>
        <v>1871</v>
      </c>
      <c r="CU105" s="280">
        <f t="shared" ca="1" si="265"/>
        <v>2101</v>
      </c>
      <c r="CV105" s="280">
        <f t="shared" ca="1" si="266"/>
        <v>0</v>
      </c>
      <c r="CW105" s="280">
        <f t="shared" ca="1" si="267"/>
        <v>1523</v>
      </c>
      <c r="CX105" s="280">
        <f t="shared" ca="1" si="268"/>
        <v>0</v>
      </c>
      <c r="CY105" s="280">
        <f t="shared" ca="1" si="269"/>
        <v>14400</v>
      </c>
      <c r="CZ105" s="280">
        <f t="shared" ca="1" si="270"/>
        <v>0</v>
      </c>
      <c r="DA105" s="280">
        <f t="shared" ca="1" si="271"/>
        <v>0</v>
      </c>
      <c r="DB105" s="280">
        <f t="shared" ca="1" si="272"/>
        <v>0</v>
      </c>
      <c r="DC105" s="280">
        <f t="shared" ca="1" si="273"/>
        <v>1104</v>
      </c>
      <c r="DD105" s="280">
        <f t="shared" ca="1" si="274"/>
        <v>0</v>
      </c>
      <c r="DE105" s="280">
        <f t="shared" ca="1" si="275"/>
        <v>0</v>
      </c>
      <c r="DF105" s="280">
        <f t="shared" ca="1" si="276"/>
        <v>0</v>
      </c>
      <c r="DG105" s="280">
        <f t="shared" ca="1" si="277"/>
        <v>0</v>
      </c>
      <c r="DH105" s="280">
        <f t="shared" ca="1" si="278"/>
        <v>0</v>
      </c>
      <c r="DI105" s="280">
        <f t="shared" ca="1" si="279"/>
        <v>0</v>
      </c>
      <c r="DJ105" s="210">
        <f t="shared" ca="1" si="280"/>
        <v>4295</v>
      </c>
      <c r="DK105" s="210">
        <f t="shared" ca="1" si="281"/>
        <v>21670</v>
      </c>
      <c r="DL105" s="210">
        <f t="shared" ca="1" si="282"/>
        <v>90006</v>
      </c>
      <c r="DM105" s="461">
        <f t="shared" ca="1" si="283"/>
        <v>111676</v>
      </c>
      <c r="DN105" s="463">
        <f t="shared" ca="1" si="284"/>
        <v>111851</v>
      </c>
      <c r="DO105" s="465">
        <f t="shared" ca="1" si="285"/>
        <v>175</v>
      </c>
      <c r="DP105" s="216">
        <f t="shared" ca="1" si="292"/>
        <v>1.5670332031949567E-3</v>
      </c>
      <c r="DR105" s="463"/>
      <c r="DS105" s="37"/>
    </row>
    <row r="106" spans="1:123">
      <c r="A106" s="87">
        <f t="shared" si="316"/>
        <v>2030</v>
      </c>
      <c r="B106" s="22">
        <f t="shared" si="317"/>
        <v>25315</v>
      </c>
      <c r="C106" s="22">
        <f t="shared" si="317"/>
        <v>19903</v>
      </c>
      <c r="D106" s="22">
        <f t="shared" si="317"/>
        <v>21542</v>
      </c>
      <c r="E106" s="22">
        <f t="shared" si="317"/>
        <v>22169</v>
      </c>
      <c r="F106" s="22">
        <f t="shared" si="317"/>
        <v>26376</v>
      </c>
      <c r="G106" s="22">
        <f t="shared" si="317"/>
        <v>28081</v>
      </c>
      <c r="H106" s="22">
        <f t="shared" si="317"/>
        <v>29667</v>
      </c>
      <c r="I106" s="22">
        <f t="shared" si="317"/>
        <v>30495</v>
      </c>
      <c r="J106" s="22">
        <f t="shared" si="317"/>
        <v>26900</v>
      </c>
      <c r="K106" s="22">
        <f t="shared" si="317"/>
        <v>25139</v>
      </c>
      <c r="L106" s="22">
        <f t="shared" si="317"/>
        <v>21338</v>
      </c>
      <c r="M106" s="22">
        <f t="shared" si="317"/>
        <v>25765</v>
      </c>
      <c r="N106" s="141">
        <f t="shared" si="307"/>
        <v>302690</v>
      </c>
      <c r="O106" s="142"/>
      <c r="P106" s="91">
        <f t="shared" si="308"/>
        <v>2030</v>
      </c>
      <c r="Q106" s="22">
        <f t="shared" si="324"/>
        <v>24621</v>
      </c>
      <c r="R106" s="22">
        <f t="shared" si="324"/>
        <v>25599</v>
      </c>
      <c r="S106" s="22">
        <f t="shared" si="324"/>
        <v>20252</v>
      </c>
      <c r="T106" s="22">
        <f t="shared" si="324"/>
        <v>21513</v>
      </c>
      <c r="U106" s="22">
        <f t="shared" si="324"/>
        <v>22169</v>
      </c>
      <c r="V106" s="22">
        <f t="shared" si="324"/>
        <v>24433</v>
      </c>
      <c r="W106" s="22">
        <f t="shared" si="324"/>
        <v>27280</v>
      </c>
      <c r="X106" s="22">
        <f t="shared" si="324"/>
        <v>29751</v>
      </c>
      <c r="Y106" s="22">
        <f t="shared" si="324"/>
        <v>29999</v>
      </c>
      <c r="Z106" s="22">
        <f t="shared" si="324"/>
        <v>27236</v>
      </c>
      <c r="AA106" s="22">
        <f t="shared" si="324"/>
        <v>25169</v>
      </c>
      <c r="AB106" s="22">
        <f t="shared" si="324"/>
        <v>22728</v>
      </c>
      <c r="AC106" s="141">
        <f t="shared" si="309"/>
        <v>300750</v>
      </c>
      <c r="AD106" s="13"/>
      <c r="AI106" s="79" t="str">
        <f t="shared" si="302"/>
        <v>U</v>
      </c>
      <c r="AJ106" s="1">
        <f t="shared" si="323"/>
        <v>2020</v>
      </c>
      <c r="AK106" s="105">
        <v>5</v>
      </c>
      <c r="AL106" s="106">
        <f t="shared" ref="AL106:AU115" ca="1" si="325">ROUND(INDIRECT(CONCATENATE($AI106,AL$2+($AJ106-2010))),0)</f>
        <v>0</v>
      </c>
      <c r="AM106" s="106">
        <f t="shared" ca="1" si="325"/>
        <v>0</v>
      </c>
      <c r="AN106" s="106">
        <f t="shared" ca="1" si="325"/>
        <v>8</v>
      </c>
      <c r="AO106" s="106">
        <f t="shared" ca="1" si="325"/>
        <v>0</v>
      </c>
      <c r="AP106" s="106">
        <f t="shared" ca="1" si="325"/>
        <v>0</v>
      </c>
      <c r="AQ106" s="106">
        <f t="shared" ca="1" si="325"/>
        <v>0</v>
      </c>
      <c r="AR106" s="106">
        <f t="shared" ca="1" si="325"/>
        <v>0</v>
      </c>
      <c r="AS106" s="106">
        <f t="shared" ca="1" si="325"/>
        <v>0</v>
      </c>
      <c r="AT106" s="106">
        <f t="shared" ca="1" si="325"/>
        <v>0</v>
      </c>
      <c r="AU106" s="106">
        <f t="shared" ca="1" si="325"/>
        <v>832</v>
      </c>
      <c r="AV106" s="106">
        <f t="shared" ref="AV106:BE115" ca="1" si="326">ROUND(INDIRECT(CONCATENATE($AI106,AV$2+($AJ106-2010))),0)</f>
        <v>89166</v>
      </c>
      <c r="AW106" s="106">
        <f t="shared" ca="1" si="326"/>
        <v>0</v>
      </c>
      <c r="AX106" s="575">
        <f t="shared" ca="1" si="326"/>
        <v>0</v>
      </c>
      <c r="AY106" s="2">
        <f t="shared" ca="1" si="326"/>
        <v>0</v>
      </c>
      <c r="AZ106" s="545">
        <f t="shared" ca="1" si="326"/>
        <v>502</v>
      </c>
      <c r="BA106" s="106">
        <f t="shared" ca="1" si="326"/>
        <v>1871</v>
      </c>
      <c r="BB106" s="106">
        <f t="shared" ca="1" si="326"/>
        <v>2101</v>
      </c>
      <c r="BC106" s="106">
        <f t="shared" ca="1" si="326"/>
        <v>0</v>
      </c>
      <c r="BD106" s="106">
        <f t="shared" ca="1" si="326"/>
        <v>1798</v>
      </c>
      <c r="BE106" s="106">
        <f t="shared" ca="1" si="326"/>
        <v>0</v>
      </c>
      <c r="BF106" s="106">
        <f t="shared" ref="BF106:BT115" ca="1" si="327">ROUND(INDIRECT(CONCATENATE($AI106,BF$2+($AJ106-2010))),0)</f>
        <v>14400</v>
      </c>
      <c r="BG106" s="106">
        <f t="shared" ca="1" si="327"/>
        <v>0</v>
      </c>
      <c r="BH106" s="106">
        <f t="shared" ca="1" si="327"/>
        <v>0</v>
      </c>
      <c r="BI106" s="106">
        <f t="shared" ca="1" si="327"/>
        <v>0</v>
      </c>
      <c r="BJ106" s="106">
        <f t="shared" ca="1" si="327"/>
        <v>1104</v>
      </c>
      <c r="BK106" s="106">
        <f t="shared" ca="1" si="327"/>
        <v>0</v>
      </c>
      <c r="BL106" s="106">
        <f t="shared" ca="1" si="327"/>
        <v>0</v>
      </c>
      <c r="BM106" s="190">
        <f t="shared" ca="1" si="327"/>
        <v>0</v>
      </c>
      <c r="BN106" s="190">
        <f t="shared" ca="1" si="327"/>
        <v>0</v>
      </c>
      <c r="BO106" s="190">
        <f t="shared" ca="1" si="327"/>
        <v>0</v>
      </c>
      <c r="BP106" s="190">
        <f t="shared" ca="1" si="327"/>
        <v>0</v>
      </c>
      <c r="BQ106" s="190">
        <f t="shared" ca="1" si="327"/>
        <v>4401</v>
      </c>
      <c r="BR106" s="190">
        <f t="shared" ca="1" si="327"/>
        <v>21776</v>
      </c>
      <c r="BS106" s="190">
        <f t="shared" ca="1" si="327"/>
        <v>90006</v>
      </c>
      <c r="BT106" s="190">
        <f t="shared" ca="1" si="327"/>
        <v>111782</v>
      </c>
      <c r="BU106" s="190">
        <f t="shared" ca="1" si="248"/>
        <v>121470</v>
      </c>
      <c r="BV106" s="163" t="str">
        <f t="shared" si="303"/>
        <v>F</v>
      </c>
      <c r="BW106" s="65">
        <f t="shared" ca="1" si="249"/>
        <v>111782</v>
      </c>
      <c r="BX106" s="634">
        <f t="shared" ca="1" si="252"/>
        <v>0</v>
      </c>
      <c r="BY106" s="2"/>
      <c r="BZ106" s="13"/>
      <c r="CA106" s="130"/>
      <c r="CB106" s="79" t="str">
        <f t="shared" si="304"/>
        <v>F</v>
      </c>
      <c r="CC106" s="215">
        <f t="shared" si="305"/>
        <v>2020</v>
      </c>
      <c r="CD106" s="141">
        <f t="shared" si="306"/>
        <v>5</v>
      </c>
      <c r="CE106" s="280">
        <f t="shared" ca="1" si="253"/>
        <v>0</v>
      </c>
      <c r="CF106" s="280">
        <f t="shared" ca="1" si="254"/>
        <v>0</v>
      </c>
      <c r="CG106" s="280">
        <f t="shared" ca="1" si="255"/>
        <v>8</v>
      </c>
      <c r="CH106" s="280">
        <f t="shared" ca="1" si="254"/>
        <v>0</v>
      </c>
      <c r="CI106" s="280">
        <f t="shared" ca="1" si="256"/>
        <v>0</v>
      </c>
      <c r="CJ106" s="280">
        <f t="shared" ca="1" si="257"/>
        <v>0</v>
      </c>
      <c r="CK106" s="280">
        <f t="shared" ca="1" si="257"/>
        <v>0</v>
      </c>
      <c r="CL106" s="280">
        <f t="shared" ca="1" si="258"/>
        <v>0</v>
      </c>
      <c r="CM106" s="280">
        <f t="shared" ca="1" si="259"/>
        <v>0</v>
      </c>
      <c r="CN106" s="280">
        <f t="shared" ca="1" si="260"/>
        <v>1719</v>
      </c>
      <c r="CO106" s="280">
        <f t="shared" ca="1" si="261"/>
        <v>93571</v>
      </c>
      <c r="CP106" s="280">
        <f t="shared" ca="1" si="262"/>
        <v>0</v>
      </c>
      <c r="CQ106" s="280">
        <f t="shared" ca="1" si="313"/>
        <v>0</v>
      </c>
      <c r="CR106" s="273">
        <f t="shared" ca="1" si="313"/>
        <v>0</v>
      </c>
      <c r="CS106" s="280">
        <f t="shared" ca="1" si="263"/>
        <v>1935</v>
      </c>
      <c r="CT106" s="280">
        <f t="shared" ca="1" si="264"/>
        <v>2577</v>
      </c>
      <c r="CU106" s="280">
        <f t="shared" ca="1" si="265"/>
        <v>2908</v>
      </c>
      <c r="CV106" s="280">
        <f t="shared" ca="1" si="266"/>
        <v>0</v>
      </c>
      <c r="CW106" s="280">
        <f t="shared" ca="1" si="267"/>
        <v>2128</v>
      </c>
      <c r="CX106" s="280">
        <f t="shared" ca="1" si="268"/>
        <v>0</v>
      </c>
      <c r="CY106" s="280">
        <f t="shared" ca="1" si="269"/>
        <v>15252</v>
      </c>
      <c r="CZ106" s="280">
        <f t="shared" ca="1" si="270"/>
        <v>0</v>
      </c>
      <c r="DA106" s="280">
        <f t="shared" ca="1" si="271"/>
        <v>0</v>
      </c>
      <c r="DB106" s="280">
        <f t="shared" ca="1" si="272"/>
        <v>0</v>
      </c>
      <c r="DC106" s="280">
        <f t="shared" ca="1" si="273"/>
        <v>1136</v>
      </c>
      <c r="DD106" s="280">
        <f t="shared" ca="1" si="274"/>
        <v>0</v>
      </c>
      <c r="DE106" s="280">
        <f t="shared" ca="1" si="275"/>
        <v>0</v>
      </c>
      <c r="DF106" s="280">
        <f t="shared" ca="1" si="276"/>
        <v>0</v>
      </c>
      <c r="DG106" s="280">
        <f t="shared" ca="1" si="277"/>
        <v>0</v>
      </c>
      <c r="DH106" s="280">
        <f t="shared" ca="1" si="278"/>
        <v>0</v>
      </c>
      <c r="DI106" s="280">
        <f t="shared" ca="1" si="279"/>
        <v>0</v>
      </c>
      <c r="DJ106" s="210">
        <f t="shared" ca="1" si="280"/>
        <v>6971</v>
      </c>
      <c r="DK106" s="210">
        <f t="shared" ca="1" si="281"/>
        <v>25936</v>
      </c>
      <c r="DL106" s="210">
        <f t="shared" ca="1" si="282"/>
        <v>95298</v>
      </c>
      <c r="DM106" s="461">
        <f t="shared" ca="1" si="283"/>
        <v>121234</v>
      </c>
      <c r="DN106" s="463">
        <f t="shared" ca="1" si="284"/>
        <v>121470</v>
      </c>
      <c r="DO106" s="465">
        <f t="shared" ca="1" si="285"/>
        <v>236</v>
      </c>
      <c r="DP106" s="216">
        <f t="shared" ca="1" si="292"/>
        <v>1.946648629922299E-3</v>
      </c>
      <c r="DR106" s="463"/>
      <c r="DS106" s="37"/>
    </row>
    <row r="107" spans="1:123">
      <c r="A107" s="87">
        <f t="shared" si="316"/>
        <v>2031</v>
      </c>
      <c r="B107" s="22">
        <f t="shared" si="317"/>
        <v>25375</v>
      </c>
      <c r="C107" s="22">
        <f t="shared" si="317"/>
        <v>19915</v>
      </c>
      <c r="D107" s="22">
        <f t="shared" si="317"/>
        <v>21558</v>
      </c>
      <c r="E107" s="22">
        <f t="shared" si="317"/>
        <v>22190</v>
      </c>
      <c r="F107" s="22">
        <f t="shared" si="317"/>
        <v>26387</v>
      </c>
      <c r="G107" s="22">
        <f t="shared" si="317"/>
        <v>28084</v>
      </c>
      <c r="H107" s="22">
        <f t="shared" si="317"/>
        <v>29661</v>
      </c>
      <c r="I107" s="22">
        <f t="shared" si="317"/>
        <v>30493</v>
      </c>
      <c r="J107" s="22">
        <f t="shared" si="317"/>
        <v>26913</v>
      </c>
      <c r="K107" s="22">
        <f t="shared" si="317"/>
        <v>25182</v>
      </c>
      <c r="L107" s="22">
        <f t="shared" si="317"/>
        <v>21368</v>
      </c>
      <c r="M107" s="22">
        <f t="shared" si="317"/>
        <v>25822</v>
      </c>
      <c r="N107" s="141">
        <f t="shared" ref="N107:N121" si="328">SUM(B107:M107)</f>
        <v>302948</v>
      </c>
      <c r="O107" s="142"/>
      <c r="P107" s="91">
        <f t="shared" si="308"/>
        <v>2031</v>
      </c>
      <c r="Q107" s="22">
        <f t="shared" si="324"/>
        <v>24663</v>
      </c>
      <c r="R107" s="22">
        <f t="shared" si="324"/>
        <v>25674</v>
      </c>
      <c r="S107" s="22">
        <f t="shared" si="324"/>
        <v>20304</v>
      </c>
      <c r="T107" s="22">
        <f t="shared" si="324"/>
        <v>21510</v>
      </c>
      <c r="U107" s="22">
        <f t="shared" si="324"/>
        <v>22189</v>
      </c>
      <c r="V107" s="22">
        <f t="shared" si="324"/>
        <v>24450</v>
      </c>
      <c r="W107" s="22">
        <f t="shared" si="324"/>
        <v>27293</v>
      </c>
      <c r="X107" s="22">
        <f t="shared" si="324"/>
        <v>29749</v>
      </c>
      <c r="Y107" s="22">
        <f t="shared" si="324"/>
        <v>29999</v>
      </c>
      <c r="Z107" s="22">
        <f t="shared" si="324"/>
        <v>27221</v>
      </c>
      <c r="AA107" s="22">
        <f t="shared" si="324"/>
        <v>25186</v>
      </c>
      <c r="AB107" s="22">
        <f t="shared" si="324"/>
        <v>22776</v>
      </c>
      <c r="AC107" s="141">
        <f t="shared" ref="AC107:AC121" si="329">SUM(Q107:AB107)</f>
        <v>301014</v>
      </c>
      <c r="AD107" s="13"/>
      <c r="AI107" s="79" t="str">
        <f t="shared" si="302"/>
        <v>V</v>
      </c>
      <c r="AJ107" s="1">
        <f t="shared" si="323"/>
        <v>2020</v>
      </c>
      <c r="AK107" s="105">
        <v>6</v>
      </c>
      <c r="AL107" s="106">
        <f t="shared" ca="1" si="325"/>
        <v>0</v>
      </c>
      <c r="AM107" s="106">
        <f t="shared" ca="1" si="325"/>
        <v>0</v>
      </c>
      <c r="AN107" s="106">
        <f t="shared" ca="1" si="325"/>
        <v>8</v>
      </c>
      <c r="AO107" s="106">
        <f t="shared" ca="1" si="325"/>
        <v>0</v>
      </c>
      <c r="AP107" s="106">
        <f t="shared" ca="1" si="325"/>
        <v>0</v>
      </c>
      <c r="AQ107" s="106">
        <f t="shared" ca="1" si="325"/>
        <v>0</v>
      </c>
      <c r="AR107" s="106">
        <f t="shared" ca="1" si="325"/>
        <v>0</v>
      </c>
      <c r="AS107" s="106">
        <f t="shared" ca="1" si="325"/>
        <v>0</v>
      </c>
      <c r="AT107" s="106">
        <f t="shared" ca="1" si="325"/>
        <v>0</v>
      </c>
      <c r="AU107" s="106">
        <f t="shared" ca="1" si="325"/>
        <v>1719</v>
      </c>
      <c r="AV107" s="106">
        <f t="shared" ca="1" si="326"/>
        <v>93571</v>
      </c>
      <c r="AW107" s="106">
        <f t="shared" ca="1" si="326"/>
        <v>0</v>
      </c>
      <c r="AX107" s="575">
        <f t="shared" ca="1" si="326"/>
        <v>0</v>
      </c>
      <c r="AY107" s="2">
        <f t="shared" ca="1" si="326"/>
        <v>0</v>
      </c>
      <c r="AZ107" s="545">
        <f t="shared" ca="1" si="326"/>
        <v>671</v>
      </c>
      <c r="BA107" s="106">
        <f t="shared" ca="1" si="326"/>
        <v>2577</v>
      </c>
      <c r="BB107" s="106">
        <f t="shared" ca="1" si="326"/>
        <v>2908</v>
      </c>
      <c r="BC107" s="106">
        <f t="shared" ca="1" si="326"/>
        <v>0</v>
      </c>
      <c r="BD107" s="106">
        <f t="shared" ca="1" si="326"/>
        <v>1523</v>
      </c>
      <c r="BE107" s="106">
        <f t="shared" ca="1" si="326"/>
        <v>0</v>
      </c>
      <c r="BF107" s="106">
        <f t="shared" ca="1" si="327"/>
        <v>15252</v>
      </c>
      <c r="BG107" s="106">
        <f t="shared" ca="1" si="327"/>
        <v>0</v>
      </c>
      <c r="BH107" s="106">
        <f t="shared" ca="1" si="327"/>
        <v>0</v>
      </c>
      <c r="BI107" s="106">
        <f t="shared" ca="1" si="327"/>
        <v>0</v>
      </c>
      <c r="BJ107" s="106">
        <f t="shared" ca="1" si="327"/>
        <v>1136</v>
      </c>
      <c r="BK107" s="106">
        <f t="shared" ca="1" si="327"/>
        <v>0</v>
      </c>
      <c r="BL107" s="106">
        <f t="shared" ca="1" si="327"/>
        <v>0</v>
      </c>
      <c r="BM107" s="190">
        <f t="shared" ca="1" si="327"/>
        <v>0</v>
      </c>
      <c r="BN107" s="190">
        <f t="shared" ca="1" si="327"/>
        <v>0</v>
      </c>
      <c r="BO107" s="190">
        <f t="shared" ca="1" si="327"/>
        <v>0</v>
      </c>
      <c r="BP107" s="190">
        <f t="shared" ca="1" si="327"/>
        <v>0</v>
      </c>
      <c r="BQ107" s="190">
        <f t="shared" ca="1" si="327"/>
        <v>5102</v>
      </c>
      <c r="BR107" s="190">
        <f t="shared" ca="1" si="327"/>
        <v>24067</v>
      </c>
      <c r="BS107" s="190">
        <f t="shared" ca="1" si="327"/>
        <v>95298</v>
      </c>
      <c r="BT107" s="190">
        <f t="shared" ca="1" si="327"/>
        <v>119365</v>
      </c>
      <c r="BU107" s="190">
        <f t="shared" ca="1" si="248"/>
        <v>127230</v>
      </c>
      <c r="BV107" s="163" t="str">
        <f t="shared" si="303"/>
        <v>G</v>
      </c>
      <c r="BW107" s="65">
        <f t="shared" ca="1" si="249"/>
        <v>119365</v>
      </c>
      <c r="BX107" s="634">
        <f t="shared" ca="1" si="252"/>
        <v>0</v>
      </c>
      <c r="BY107" s="2"/>
      <c r="BZ107" s="13"/>
      <c r="CA107" s="130"/>
      <c r="CB107" s="79" t="str">
        <f t="shared" si="304"/>
        <v>G</v>
      </c>
      <c r="CC107" s="215">
        <f t="shared" si="305"/>
        <v>2020</v>
      </c>
      <c r="CD107" s="141">
        <f t="shared" si="306"/>
        <v>6</v>
      </c>
      <c r="CE107" s="280">
        <f t="shared" ca="1" si="253"/>
        <v>0</v>
      </c>
      <c r="CF107" s="280">
        <f t="shared" ca="1" si="254"/>
        <v>0</v>
      </c>
      <c r="CG107" s="280">
        <f t="shared" ca="1" si="255"/>
        <v>8</v>
      </c>
      <c r="CH107" s="280">
        <f t="shared" ca="1" si="254"/>
        <v>0</v>
      </c>
      <c r="CI107" s="280">
        <f t="shared" ca="1" si="256"/>
        <v>0</v>
      </c>
      <c r="CJ107" s="280">
        <f t="shared" ca="1" si="257"/>
        <v>0</v>
      </c>
      <c r="CK107" s="280">
        <f t="shared" ca="1" si="257"/>
        <v>0</v>
      </c>
      <c r="CL107" s="280">
        <f t="shared" ca="1" si="258"/>
        <v>0</v>
      </c>
      <c r="CM107" s="280">
        <f t="shared" ca="1" si="259"/>
        <v>6192</v>
      </c>
      <c r="CN107" s="280">
        <f t="shared" ca="1" si="260"/>
        <v>2245</v>
      </c>
      <c r="CO107" s="280">
        <f t="shared" ca="1" si="261"/>
        <v>91072</v>
      </c>
      <c r="CP107" s="280">
        <f t="shared" ca="1" si="262"/>
        <v>0</v>
      </c>
      <c r="CQ107" s="280">
        <f t="shared" ca="1" si="313"/>
        <v>0</v>
      </c>
      <c r="CR107" s="273">
        <f t="shared" ca="1" si="313"/>
        <v>0</v>
      </c>
      <c r="CS107" s="280">
        <f t="shared" ca="1" si="263"/>
        <v>2247</v>
      </c>
      <c r="CT107" s="280">
        <f t="shared" ca="1" si="264"/>
        <v>3741</v>
      </c>
      <c r="CU107" s="280">
        <f t="shared" ca="1" si="265"/>
        <v>2968</v>
      </c>
      <c r="CV107" s="280">
        <f t="shared" ca="1" si="266"/>
        <v>0</v>
      </c>
      <c r="CW107" s="280">
        <f t="shared" ca="1" si="267"/>
        <v>2280</v>
      </c>
      <c r="CX107" s="280">
        <f t="shared" ca="1" si="268"/>
        <v>0</v>
      </c>
      <c r="CY107" s="280">
        <f t="shared" ca="1" si="269"/>
        <v>15120</v>
      </c>
      <c r="CZ107" s="280">
        <f t="shared" ca="1" si="270"/>
        <v>0</v>
      </c>
      <c r="DA107" s="280">
        <f t="shared" ca="1" si="271"/>
        <v>0</v>
      </c>
      <c r="DB107" s="280">
        <f t="shared" ca="1" si="272"/>
        <v>0</v>
      </c>
      <c r="DC107" s="280">
        <f t="shared" ca="1" si="273"/>
        <v>1105</v>
      </c>
      <c r="DD107" s="280">
        <f t="shared" ca="1" si="274"/>
        <v>0</v>
      </c>
      <c r="DE107" s="280">
        <f t="shared" ca="1" si="275"/>
        <v>0</v>
      </c>
      <c r="DF107" s="280">
        <f t="shared" ca="1" si="276"/>
        <v>0</v>
      </c>
      <c r="DG107" s="280">
        <f t="shared" ca="1" si="277"/>
        <v>0</v>
      </c>
      <c r="DH107" s="280">
        <f t="shared" ca="1" si="278"/>
        <v>0</v>
      </c>
      <c r="DI107" s="280">
        <f t="shared" ca="1" si="279"/>
        <v>0</v>
      </c>
      <c r="DJ107" s="210">
        <f t="shared" ca="1" si="280"/>
        <v>7495</v>
      </c>
      <c r="DK107" s="210">
        <f t="shared" ca="1" si="281"/>
        <v>27461</v>
      </c>
      <c r="DL107" s="210">
        <f t="shared" ca="1" si="282"/>
        <v>99517</v>
      </c>
      <c r="DM107" s="461">
        <f t="shared" ca="1" si="283"/>
        <v>126978</v>
      </c>
      <c r="DN107" s="463">
        <f t="shared" ca="1" si="284"/>
        <v>127230</v>
      </c>
      <c r="DO107" s="465">
        <f t="shared" ca="1" si="285"/>
        <v>252</v>
      </c>
      <c r="DP107" s="216">
        <f t="shared" ca="1" si="292"/>
        <v>1.9845957567452628E-3</v>
      </c>
      <c r="DR107" s="463"/>
      <c r="DS107" s="37"/>
    </row>
    <row r="108" spans="1:123">
      <c r="A108" s="87">
        <f t="shared" si="316"/>
        <v>2032</v>
      </c>
      <c r="B108" s="22">
        <f t="shared" si="317"/>
        <v>25438</v>
      </c>
      <c r="C108" s="22">
        <f t="shared" si="317"/>
        <v>20645</v>
      </c>
      <c r="D108" s="22">
        <f t="shared" ref="C108:M121" si="330">D148+D788+D868+D948+D988+D1028+D1068+D1108+D1148+D1228</f>
        <v>21591</v>
      </c>
      <c r="E108" s="22">
        <f t="shared" si="330"/>
        <v>22210</v>
      </c>
      <c r="F108" s="22">
        <f t="shared" si="330"/>
        <v>26410</v>
      </c>
      <c r="G108" s="22">
        <f t="shared" si="330"/>
        <v>28125</v>
      </c>
      <c r="H108" s="22">
        <f t="shared" si="330"/>
        <v>29699</v>
      </c>
      <c r="I108" s="22">
        <f t="shared" si="330"/>
        <v>30540</v>
      </c>
      <c r="J108" s="22">
        <f t="shared" si="330"/>
        <v>26946</v>
      </c>
      <c r="K108" s="22">
        <f t="shared" si="330"/>
        <v>25217</v>
      </c>
      <c r="L108" s="22">
        <f t="shared" si="330"/>
        <v>21407</v>
      </c>
      <c r="M108" s="22">
        <f t="shared" si="330"/>
        <v>25888</v>
      </c>
      <c r="N108" s="141">
        <f t="shared" si="328"/>
        <v>304116</v>
      </c>
      <c r="O108" s="142"/>
      <c r="P108" s="91">
        <f t="shared" si="308"/>
        <v>2032</v>
      </c>
      <c r="Q108" s="22">
        <f t="shared" si="324"/>
        <v>24712</v>
      </c>
      <c r="R108" s="22">
        <f t="shared" si="324"/>
        <v>25725</v>
      </c>
      <c r="S108" s="22">
        <f t="shared" si="324"/>
        <v>20947</v>
      </c>
      <c r="T108" s="22">
        <f t="shared" si="324"/>
        <v>21634</v>
      </c>
      <c r="U108" s="22">
        <f t="shared" si="324"/>
        <v>22224</v>
      </c>
      <c r="V108" s="22">
        <f t="shared" si="324"/>
        <v>24467</v>
      </c>
      <c r="W108" s="22">
        <f t="shared" si="324"/>
        <v>27320</v>
      </c>
      <c r="X108" s="22">
        <f t="shared" si="324"/>
        <v>29785</v>
      </c>
      <c r="Y108" s="22">
        <f t="shared" si="324"/>
        <v>30042</v>
      </c>
      <c r="Z108" s="22">
        <f t="shared" si="324"/>
        <v>27255</v>
      </c>
      <c r="AA108" s="22">
        <f t="shared" si="324"/>
        <v>25225</v>
      </c>
      <c r="AB108" s="22">
        <f t="shared" si="324"/>
        <v>22816</v>
      </c>
      <c r="AC108" s="141">
        <f t="shared" si="329"/>
        <v>302152</v>
      </c>
      <c r="AD108" s="13"/>
      <c r="AI108" s="79" t="str">
        <f t="shared" si="302"/>
        <v>W</v>
      </c>
      <c r="AJ108" s="1">
        <f t="shared" si="323"/>
        <v>2020</v>
      </c>
      <c r="AK108" s="105">
        <v>7</v>
      </c>
      <c r="AL108" s="106">
        <f t="shared" ca="1" si="325"/>
        <v>0</v>
      </c>
      <c r="AM108" s="106">
        <f t="shared" ca="1" si="325"/>
        <v>0</v>
      </c>
      <c r="AN108" s="106">
        <f t="shared" ca="1" si="325"/>
        <v>8</v>
      </c>
      <c r="AO108" s="106">
        <f t="shared" ca="1" si="325"/>
        <v>0</v>
      </c>
      <c r="AP108" s="106">
        <f t="shared" ca="1" si="325"/>
        <v>0</v>
      </c>
      <c r="AQ108" s="106">
        <f t="shared" ca="1" si="325"/>
        <v>0</v>
      </c>
      <c r="AR108" s="106">
        <f t="shared" ca="1" si="325"/>
        <v>0</v>
      </c>
      <c r="AS108" s="106">
        <f t="shared" ca="1" si="325"/>
        <v>0</v>
      </c>
      <c r="AT108" s="106">
        <f t="shared" ca="1" si="325"/>
        <v>6192</v>
      </c>
      <c r="AU108" s="106">
        <f t="shared" ca="1" si="325"/>
        <v>2245</v>
      </c>
      <c r="AV108" s="106">
        <f t="shared" ca="1" si="326"/>
        <v>91072</v>
      </c>
      <c r="AW108" s="106">
        <f t="shared" ca="1" si="326"/>
        <v>0</v>
      </c>
      <c r="AX108" s="575">
        <f t="shared" ca="1" si="326"/>
        <v>0</v>
      </c>
      <c r="AY108" s="2">
        <f t="shared" ca="1" si="326"/>
        <v>0</v>
      </c>
      <c r="AZ108" s="545">
        <f t="shared" ca="1" si="326"/>
        <v>1935</v>
      </c>
      <c r="BA108" s="106">
        <f t="shared" ca="1" si="326"/>
        <v>3741</v>
      </c>
      <c r="BB108" s="106">
        <f t="shared" ca="1" si="326"/>
        <v>2968</v>
      </c>
      <c r="BC108" s="106">
        <f t="shared" ca="1" si="326"/>
        <v>0</v>
      </c>
      <c r="BD108" s="106">
        <f t="shared" ca="1" si="326"/>
        <v>2128</v>
      </c>
      <c r="BE108" s="106">
        <f t="shared" ca="1" si="326"/>
        <v>0</v>
      </c>
      <c r="BF108" s="106">
        <f t="shared" ca="1" si="327"/>
        <v>15120</v>
      </c>
      <c r="BG108" s="106">
        <f t="shared" ca="1" si="327"/>
        <v>0</v>
      </c>
      <c r="BH108" s="106">
        <f t="shared" ca="1" si="327"/>
        <v>0</v>
      </c>
      <c r="BI108" s="106">
        <f t="shared" ca="1" si="327"/>
        <v>0</v>
      </c>
      <c r="BJ108" s="106">
        <f t="shared" ca="1" si="327"/>
        <v>1105</v>
      </c>
      <c r="BK108" s="106">
        <f t="shared" ca="1" si="327"/>
        <v>0</v>
      </c>
      <c r="BL108" s="106">
        <f t="shared" ca="1" si="327"/>
        <v>0</v>
      </c>
      <c r="BM108" s="190">
        <f t="shared" ca="1" si="327"/>
        <v>0</v>
      </c>
      <c r="BN108" s="190">
        <f t="shared" ca="1" si="327"/>
        <v>0</v>
      </c>
      <c r="BO108" s="190">
        <f t="shared" ca="1" si="327"/>
        <v>0</v>
      </c>
      <c r="BP108" s="190">
        <f t="shared" ca="1" si="327"/>
        <v>0</v>
      </c>
      <c r="BQ108" s="190">
        <f t="shared" ca="1" si="327"/>
        <v>7031</v>
      </c>
      <c r="BR108" s="190">
        <f t="shared" ca="1" si="327"/>
        <v>26997</v>
      </c>
      <c r="BS108" s="190">
        <f t="shared" ca="1" si="327"/>
        <v>99517</v>
      </c>
      <c r="BT108" s="190">
        <f t="shared" ca="1" si="327"/>
        <v>126514</v>
      </c>
      <c r="BU108" s="190">
        <f t="shared" ca="1" si="248"/>
        <v>135974</v>
      </c>
      <c r="BV108" s="163" t="str">
        <f t="shared" si="303"/>
        <v>H</v>
      </c>
      <c r="BW108" s="65">
        <f t="shared" ca="1" si="249"/>
        <v>126514</v>
      </c>
      <c r="BX108" s="634">
        <f t="shared" ca="1" si="252"/>
        <v>0</v>
      </c>
      <c r="BY108" s="2"/>
      <c r="BZ108" s="13"/>
      <c r="CA108" s="130"/>
      <c r="CB108" s="79" t="str">
        <f t="shared" si="304"/>
        <v>H</v>
      </c>
      <c r="CC108" s="215">
        <f t="shared" si="305"/>
        <v>2020</v>
      </c>
      <c r="CD108" s="141">
        <f t="shared" si="306"/>
        <v>7</v>
      </c>
      <c r="CE108" s="280">
        <f t="shared" ca="1" si="253"/>
        <v>0</v>
      </c>
      <c r="CF108" s="280">
        <f t="shared" ca="1" si="254"/>
        <v>0</v>
      </c>
      <c r="CG108" s="280">
        <f t="shared" ca="1" si="255"/>
        <v>8</v>
      </c>
      <c r="CH108" s="280">
        <f t="shared" ca="1" si="254"/>
        <v>0</v>
      </c>
      <c r="CI108" s="280">
        <f t="shared" ca="1" si="256"/>
        <v>0</v>
      </c>
      <c r="CJ108" s="280">
        <f t="shared" ca="1" si="257"/>
        <v>0</v>
      </c>
      <c r="CK108" s="280">
        <f t="shared" ca="1" si="257"/>
        <v>0</v>
      </c>
      <c r="CL108" s="280">
        <f t="shared" ca="1" si="258"/>
        <v>0</v>
      </c>
      <c r="CM108" s="280">
        <f t="shared" ca="1" si="259"/>
        <v>6398</v>
      </c>
      <c r="CN108" s="280">
        <f t="shared" ca="1" si="260"/>
        <v>1805</v>
      </c>
      <c r="CO108" s="280">
        <f t="shared" ca="1" si="261"/>
        <v>98478</v>
      </c>
      <c r="CP108" s="280">
        <f t="shared" ca="1" si="262"/>
        <v>0</v>
      </c>
      <c r="CQ108" s="280">
        <f t="shared" ca="1" si="313"/>
        <v>0</v>
      </c>
      <c r="CR108" s="273">
        <f t="shared" ca="1" si="313"/>
        <v>0</v>
      </c>
      <c r="CS108" s="280">
        <f t="shared" ca="1" si="263"/>
        <v>1935</v>
      </c>
      <c r="CT108" s="280">
        <f t="shared" ca="1" si="264"/>
        <v>4993</v>
      </c>
      <c r="CU108" s="280">
        <f t="shared" ca="1" si="265"/>
        <v>3082</v>
      </c>
      <c r="CV108" s="280">
        <f t="shared" ca="1" si="266"/>
        <v>0</v>
      </c>
      <c r="CW108" s="280">
        <f t="shared" ca="1" si="267"/>
        <v>2256</v>
      </c>
      <c r="CX108" s="280">
        <f t="shared" ca="1" si="268"/>
        <v>0</v>
      </c>
      <c r="CY108" s="280">
        <f t="shared" ca="1" si="269"/>
        <v>15624</v>
      </c>
      <c r="CZ108" s="280">
        <f t="shared" ca="1" si="270"/>
        <v>0</v>
      </c>
      <c r="DA108" s="280">
        <f t="shared" ca="1" si="271"/>
        <v>0</v>
      </c>
      <c r="DB108" s="280">
        <f t="shared" ca="1" si="272"/>
        <v>0</v>
      </c>
      <c r="DC108" s="280">
        <f t="shared" ca="1" si="273"/>
        <v>1141</v>
      </c>
      <c r="DD108" s="280">
        <f t="shared" ca="1" si="274"/>
        <v>0</v>
      </c>
      <c r="DE108" s="280">
        <f t="shared" ca="1" si="275"/>
        <v>0</v>
      </c>
      <c r="DF108" s="280">
        <f t="shared" ca="1" si="276"/>
        <v>0</v>
      </c>
      <c r="DG108" s="280">
        <f t="shared" ca="1" si="277"/>
        <v>0</v>
      </c>
      <c r="DH108" s="280">
        <f t="shared" ca="1" si="278"/>
        <v>0</v>
      </c>
      <c r="DI108" s="280">
        <f t="shared" ca="1" si="279"/>
        <v>0</v>
      </c>
      <c r="DJ108" s="210">
        <f t="shared" ca="1" si="280"/>
        <v>7273</v>
      </c>
      <c r="DK108" s="210">
        <f t="shared" ca="1" si="281"/>
        <v>29031</v>
      </c>
      <c r="DL108" s="210">
        <f t="shared" ca="1" si="282"/>
        <v>106689</v>
      </c>
      <c r="DM108" s="461">
        <f t="shared" ca="1" si="283"/>
        <v>135720</v>
      </c>
      <c r="DN108" s="463">
        <f t="shared" ca="1" si="284"/>
        <v>135974</v>
      </c>
      <c r="DO108" s="465">
        <f t="shared" ca="1" si="285"/>
        <v>254</v>
      </c>
      <c r="DP108" s="216">
        <f t="shared" ca="1" si="292"/>
        <v>1.8715001473622163E-3</v>
      </c>
      <c r="DR108" s="463"/>
      <c r="DS108" s="37"/>
    </row>
    <row r="109" spans="1:123">
      <c r="A109" s="87">
        <f t="shared" si="316"/>
        <v>2033</v>
      </c>
      <c r="B109" s="22">
        <f t="shared" si="317"/>
        <v>25501</v>
      </c>
      <c r="C109" s="22">
        <f t="shared" si="330"/>
        <v>19949</v>
      </c>
      <c r="D109" s="22">
        <f t="shared" si="330"/>
        <v>21626</v>
      </c>
      <c r="E109" s="22">
        <f t="shared" si="330"/>
        <v>22231</v>
      </c>
      <c r="F109" s="22">
        <f t="shared" si="330"/>
        <v>26433</v>
      </c>
      <c r="G109" s="22">
        <f t="shared" si="330"/>
        <v>28166</v>
      </c>
      <c r="H109" s="22">
        <f t="shared" si="330"/>
        <v>29737</v>
      </c>
      <c r="I109" s="22">
        <f t="shared" si="330"/>
        <v>30587</v>
      </c>
      <c r="J109" s="22">
        <f t="shared" si="330"/>
        <v>26980</v>
      </c>
      <c r="K109" s="22">
        <f t="shared" si="330"/>
        <v>25253</v>
      </c>
      <c r="L109" s="22">
        <f t="shared" si="330"/>
        <v>21447</v>
      </c>
      <c r="M109" s="22">
        <f t="shared" si="330"/>
        <v>25952</v>
      </c>
      <c r="N109" s="141">
        <f t="shared" si="328"/>
        <v>303862</v>
      </c>
      <c r="O109" s="142"/>
      <c r="P109" s="91">
        <f t="shared" si="308"/>
        <v>2033</v>
      </c>
      <c r="Q109" s="22">
        <f t="shared" si="324"/>
        <v>24770</v>
      </c>
      <c r="R109" s="22">
        <f t="shared" si="324"/>
        <v>25783</v>
      </c>
      <c r="S109" s="22">
        <f t="shared" si="324"/>
        <v>20355</v>
      </c>
      <c r="T109" s="22">
        <f t="shared" si="324"/>
        <v>21577</v>
      </c>
      <c r="U109" s="22">
        <f t="shared" si="324"/>
        <v>22262</v>
      </c>
      <c r="V109" s="22">
        <f t="shared" si="324"/>
        <v>24483</v>
      </c>
      <c r="W109" s="22">
        <f t="shared" si="324"/>
        <v>27346</v>
      </c>
      <c r="X109" s="22">
        <f t="shared" si="324"/>
        <v>29820</v>
      </c>
      <c r="Y109" s="22">
        <f t="shared" si="324"/>
        <v>30087</v>
      </c>
      <c r="Z109" s="22">
        <f t="shared" si="324"/>
        <v>27288</v>
      </c>
      <c r="AA109" s="22">
        <f t="shared" si="324"/>
        <v>25264</v>
      </c>
      <c r="AB109" s="22">
        <f t="shared" si="324"/>
        <v>22856</v>
      </c>
      <c r="AC109" s="141">
        <f t="shared" si="329"/>
        <v>301891</v>
      </c>
      <c r="AD109" s="13"/>
      <c r="AI109" s="79" t="str">
        <f t="shared" si="302"/>
        <v>X</v>
      </c>
      <c r="AJ109" s="1">
        <f t="shared" si="323"/>
        <v>2020</v>
      </c>
      <c r="AK109" s="105">
        <v>8</v>
      </c>
      <c r="AL109" s="106">
        <f t="shared" ca="1" si="325"/>
        <v>0</v>
      </c>
      <c r="AM109" s="106">
        <f t="shared" ca="1" si="325"/>
        <v>0</v>
      </c>
      <c r="AN109" s="106">
        <f t="shared" ca="1" si="325"/>
        <v>8</v>
      </c>
      <c r="AO109" s="106">
        <f t="shared" ca="1" si="325"/>
        <v>0</v>
      </c>
      <c r="AP109" s="106">
        <f t="shared" ca="1" si="325"/>
        <v>0</v>
      </c>
      <c r="AQ109" s="106">
        <f t="shared" ca="1" si="325"/>
        <v>0</v>
      </c>
      <c r="AR109" s="106">
        <f t="shared" ca="1" si="325"/>
        <v>0</v>
      </c>
      <c r="AS109" s="106">
        <f t="shared" ca="1" si="325"/>
        <v>0</v>
      </c>
      <c r="AT109" s="106">
        <f t="shared" ca="1" si="325"/>
        <v>6398</v>
      </c>
      <c r="AU109" s="106">
        <f t="shared" ca="1" si="325"/>
        <v>1805</v>
      </c>
      <c r="AV109" s="106">
        <f t="shared" ca="1" si="326"/>
        <v>98478</v>
      </c>
      <c r="AW109" s="106">
        <f t="shared" ca="1" si="326"/>
        <v>0</v>
      </c>
      <c r="AX109" s="575">
        <f t="shared" ca="1" si="326"/>
        <v>0</v>
      </c>
      <c r="AY109" s="2">
        <f t="shared" ca="1" si="326"/>
        <v>0</v>
      </c>
      <c r="AZ109" s="545">
        <f t="shared" ca="1" si="326"/>
        <v>2247</v>
      </c>
      <c r="BA109" s="106">
        <f t="shared" ca="1" si="326"/>
        <v>4993</v>
      </c>
      <c r="BB109" s="106">
        <f t="shared" ca="1" si="326"/>
        <v>3082</v>
      </c>
      <c r="BC109" s="106">
        <f t="shared" ca="1" si="326"/>
        <v>0</v>
      </c>
      <c r="BD109" s="106">
        <f t="shared" ca="1" si="326"/>
        <v>2280</v>
      </c>
      <c r="BE109" s="106">
        <f t="shared" ca="1" si="326"/>
        <v>0</v>
      </c>
      <c r="BF109" s="106">
        <f t="shared" ca="1" si="327"/>
        <v>15624</v>
      </c>
      <c r="BG109" s="106">
        <f t="shared" ca="1" si="327"/>
        <v>0</v>
      </c>
      <c r="BH109" s="106">
        <f t="shared" ca="1" si="327"/>
        <v>0</v>
      </c>
      <c r="BI109" s="106">
        <f t="shared" ca="1" si="327"/>
        <v>0</v>
      </c>
      <c r="BJ109" s="106">
        <f t="shared" ca="1" si="327"/>
        <v>1141</v>
      </c>
      <c r="BK109" s="106">
        <f t="shared" ca="1" si="327"/>
        <v>0</v>
      </c>
      <c r="BL109" s="106">
        <f t="shared" ca="1" si="327"/>
        <v>0</v>
      </c>
      <c r="BM109" s="190">
        <f t="shared" ca="1" si="327"/>
        <v>0</v>
      </c>
      <c r="BN109" s="190">
        <f t="shared" ca="1" si="327"/>
        <v>0</v>
      </c>
      <c r="BO109" s="190">
        <f t="shared" ca="1" si="327"/>
        <v>0</v>
      </c>
      <c r="BP109" s="190">
        <f t="shared" ca="1" si="327"/>
        <v>0</v>
      </c>
      <c r="BQ109" s="190">
        <f t="shared" ca="1" si="327"/>
        <v>7609</v>
      </c>
      <c r="BR109" s="190">
        <f t="shared" ca="1" si="327"/>
        <v>29367</v>
      </c>
      <c r="BS109" s="190">
        <f t="shared" ca="1" si="327"/>
        <v>106689</v>
      </c>
      <c r="BT109" s="190">
        <f t="shared" ca="1" si="327"/>
        <v>136056</v>
      </c>
      <c r="BU109" s="190">
        <f t="shared" ca="1" si="248"/>
        <v>124923</v>
      </c>
      <c r="BV109" s="163" t="str">
        <f t="shared" si="303"/>
        <v>I</v>
      </c>
      <c r="BW109" s="65">
        <f t="shared" ca="1" si="249"/>
        <v>136056</v>
      </c>
      <c r="BX109" s="634">
        <f t="shared" ca="1" si="252"/>
        <v>0</v>
      </c>
      <c r="BY109" s="2"/>
      <c r="BZ109" s="13"/>
      <c r="CA109" s="130"/>
      <c r="CB109" s="79" t="str">
        <f t="shared" si="304"/>
        <v>I</v>
      </c>
      <c r="CC109" s="215">
        <f t="shared" si="305"/>
        <v>2020</v>
      </c>
      <c r="CD109" s="141">
        <f t="shared" si="306"/>
        <v>8</v>
      </c>
      <c r="CE109" s="280">
        <f t="shared" ca="1" si="253"/>
        <v>0</v>
      </c>
      <c r="CF109" s="280">
        <f t="shared" ca="1" si="254"/>
        <v>0</v>
      </c>
      <c r="CG109" s="280">
        <f t="shared" ca="1" si="255"/>
        <v>8</v>
      </c>
      <c r="CH109" s="280">
        <f t="shared" ca="1" si="254"/>
        <v>0</v>
      </c>
      <c r="CI109" s="280">
        <f t="shared" ca="1" si="256"/>
        <v>0</v>
      </c>
      <c r="CJ109" s="280">
        <f t="shared" ca="1" si="257"/>
        <v>0</v>
      </c>
      <c r="CK109" s="280">
        <f t="shared" ca="1" si="257"/>
        <v>0</v>
      </c>
      <c r="CL109" s="280">
        <f t="shared" ca="1" si="258"/>
        <v>0</v>
      </c>
      <c r="CM109" s="280">
        <f t="shared" ca="1" si="259"/>
        <v>6398</v>
      </c>
      <c r="CN109" s="280">
        <f t="shared" ca="1" si="260"/>
        <v>1719</v>
      </c>
      <c r="CO109" s="280">
        <f t="shared" ca="1" si="261"/>
        <v>86796</v>
      </c>
      <c r="CP109" s="280">
        <f t="shared" ca="1" si="262"/>
        <v>0</v>
      </c>
      <c r="CQ109" s="280">
        <f t="shared" ca="1" si="313"/>
        <v>0</v>
      </c>
      <c r="CR109" s="273">
        <f t="shared" ca="1" si="313"/>
        <v>0</v>
      </c>
      <c r="CS109" s="280">
        <f t="shared" ca="1" si="263"/>
        <v>1935</v>
      </c>
      <c r="CT109" s="280">
        <f t="shared" ca="1" si="264"/>
        <v>5316</v>
      </c>
      <c r="CU109" s="280">
        <f t="shared" ca="1" si="265"/>
        <v>3215</v>
      </c>
      <c r="CV109" s="280">
        <f t="shared" ca="1" si="266"/>
        <v>0</v>
      </c>
      <c r="CW109" s="280">
        <f t="shared" ca="1" si="267"/>
        <v>2525</v>
      </c>
      <c r="CX109" s="280">
        <f t="shared" ca="1" si="268"/>
        <v>0</v>
      </c>
      <c r="CY109" s="280">
        <f t="shared" ca="1" si="269"/>
        <v>15624</v>
      </c>
      <c r="CZ109" s="280">
        <f t="shared" ca="1" si="270"/>
        <v>0</v>
      </c>
      <c r="DA109" s="280">
        <f t="shared" ca="1" si="271"/>
        <v>0</v>
      </c>
      <c r="DB109" s="280">
        <f t="shared" ca="1" si="272"/>
        <v>0</v>
      </c>
      <c r="DC109" s="280">
        <f t="shared" ca="1" si="273"/>
        <v>1134</v>
      </c>
      <c r="DD109" s="280">
        <f t="shared" ca="1" si="274"/>
        <v>0</v>
      </c>
      <c r="DE109" s="280">
        <f t="shared" ca="1" si="275"/>
        <v>0</v>
      </c>
      <c r="DF109" s="280">
        <f t="shared" ca="1" si="276"/>
        <v>0</v>
      </c>
      <c r="DG109" s="280">
        <f t="shared" ca="1" si="277"/>
        <v>0</v>
      </c>
      <c r="DH109" s="280">
        <f t="shared" ca="1" si="278"/>
        <v>0</v>
      </c>
      <c r="DI109" s="280">
        <f t="shared" ca="1" si="279"/>
        <v>0</v>
      </c>
      <c r="DJ109" s="210">
        <f t="shared" ca="1" si="280"/>
        <v>7675</v>
      </c>
      <c r="DK109" s="210">
        <f t="shared" ca="1" si="281"/>
        <v>29749</v>
      </c>
      <c r="DL109" s="210">
        <f t="shared" ca="1" si="282"/>
        <v>94921</v>
      </c>
      <c r="DM109" s="461">
        <f t="shared" ca="1" si="283"/>
        <v>124670</v>
      </c>
      <c r="DN109" s="463">
        <f t="shared" ca="1" si="284"/>
        <v>124923</v>
      </c>
      <c r="DO109" s="465">
        <f t="shared" ca="1" si="285"/>
        <v>253</v>
      </c>
      <c r="DP109" s="216">
        <f t="shared" ca="1" si="292"/>
        <v>2.0293575038100586E-3</v>
      </c>
      <c r="DR109" s="463"/>
      <c r="DS109" s="37"/>
    </row>
    <row r="110" spans="1:123">
      <c r="A110" s="87">
        <f t="shared" si="316"/>
        <v>2034</v>
      </c>
      <c r="B110" s="22">
        <f t="shared" si="317"/>
        <v>25564</v>
      </c>
      <c r="C110" s="22">
        <f t="shared" si="330"/>
        <v>19966</v>
      </c>
      <c r="D110" s="22">
        <f t="shared" si="330"/>
        <v>21660</v>
      </c>
      <c r="E110" s="22">
        <f t="shared" si="330"/>
        <v>22241</v>
      </c>
      <c r="F110" s="22">
        <f t="shared" si="330"/>
        <v>26457</v>
      </c>
      <c r="G110" s="22">
        <f t="shared" si="330"/>
        <v>28207</v>
      </c>
      <c r="H110" s="22">
        <f t="shared" si="330"/>
        <v>29776</v>
      </c>
      <c r="I110" s="22">
        <f t="shared" si="330"/>
        <v>30634</v>
      </c>
      <c r="J110" s="22">
        <f t="shared" si="330"/>
        <v>27014</v>
      </c>
      <c r="K110" s="22">
        <f t="shared" si="330"/>
        <v>25288</v>
      </c>
      <c r="L110" s="22">
        <f t="shared" si="330"/>
        <v>21487</v>
      </c>
      <c r="M110" s="22">
        <f t="shared" si="330"/>
        <v>26016</v>
      </c>
      <c r="N110" s="141">
        <f t="shared" si="328"/>
        <v>304310</v>
      </c>
      <c r="O110" s="142"/>
      <c r="P110" s="91">
        <f t="shared" si="308"/>
        <v>2034</v>
      </c>
      <c r="Q110" s="22">
        <f t="shared" si="324"/>
        <v>24829</v>
      </c>
      <c r="R110" s="22">
        <f t="shared" si="324"/>
        <v>25841</v>
      </c>
      <c r="S110" s="22">
        <f t="shared" si="324"/>
        <v>20381</v>
      </c>
      <c r="T110" s="22">
        <f t="shared" si="324"/>
        <v>21611</v>
      </c>
      <c r="U110" s="22">
        <f t="shared" si="324"/>
        <v>22298</v>
      </c>
      <c r="V110" s="22">
        <f t="shared" si="324"/>
        <v>24490</v>
      </c>
      <c r="W110" s="22">
        <f t="shared" si="324"/>
        <v>27373</v>
      </c>
      <c r="X110" s="22">
        <f t="shared" si="324"/>
        <v>29856</v>
      </c>
      <c r="Y110" s="22">
        <f t="shared" si="324"/>
        <v>30130</v>
      </c>
      <c r="Z110" s="22">
        <f t="shared" si="324"/>
        <v>27322</v>
      </c>
      <c r="AA110" s="22">
        <f t="shared" si="324"/>
        <v>25301</v>
      </c>
      <c r="AB110" s="22">
        <f t="shared" si="324"/>
        <v>22897</v>
      </c>
      <c r="AC110" s="141">
        <f t="shared" si="329"/>
        <v>302329</v>
      </c>
      <c r="AD110" s="13"/>
      <c r="AI110" s="79" t="str">
        <f t="shared" si="302"/>
        <v>Y</v>
      </c>
      <c r="AJ110" s="1">
        <f t="shared" si="323"/>
        <v>2020</v>
      </c>
      <c r="AK110" s="105">
        <v>9</v>
      </c>
      <c r="AL110" s="106">
        <f t="shared" ca="1" si="325"/>
        <v>0</v>
      </c>
      <c r="AM110" s="106">
        <f t="shared" ca="1" si="325"/>
        <v>0</v>
      </c>
      <c r="AN110" s="106">
        <f t="shared" ca="1" si="325"/>
        <v>8</v>
      </c>
      <c r="AO110" s="106">
        <f t="shared" ca="1" si="325"/>
        <v>0</v>
      </c>
      <c r="AP110" s="106">
        <f t="shared" ca="1" si="325"/>
        <v>0</v>
      </c>
      <c r="AQ110" s="106">
        <f t="shared" ca="1" si="325"/>
        <v>0</v>
      </c>
      <c r="AR110" s="106">
        <f t="shared" ca="1" si="325"/>
        <v>0</v>
      </c>
      <c r="AS110" s="106">
        <f t="shared" ca="1" si="325"/>
        <v>0</v>
      </c>
      <c r="AT110" s="106">
        <f t="shared" ca="1" si="325"/>
        <v>6398</v>
      </c>
      <c r="AU110" s="106">
        <f t="shared" ca="1" si="325"/>
        <v>1719</v>
      </c>
      <c r="AV110" s="106">
        <f t="shared" ca="1" si="326"/>
        <v>86796</v>
      </c>
      <c r="AW110" s="106">
        <f t="shared" ca="1" si="326"/>
        <v>0</v>
      </c>
      <c r="AX110" s="575">
        <f t="shared" ca="1" si="326"/>
        <v>0</v>
      </c>
      <c r="AY110" s="2">
        <f t="shared" ca="1" si="326"/>
        <v>0</v>
      </c>
      <c r="AZ110" s="545">
        <f t="shared" ca="1" si="326"/>
        <v>1935</v>
      </c>
      <c r="BA110" s="106">
        <f t="shared" ca="1" si="326"/>
        <v>5316</v>
      </c>
      <c r="BB110" s="106">
        <f t="shared" ca="1" si="326"/>
        <v>3215</v>
      </c>
      <c r="BC110" s="106">
        <f t="shared" ca="1" si="326"/>
        <v>0</v>
      </c>
      <c r="BD110" s="106">
        <f t="shared" ca="1" si="326"/>
        <v>2256</v>
      </c>
      <c r="BE110" s="106">
        <f t="shared" ca="1" si="326"/>
        <v>0</v>
      </c>
      <c r="BF110" s="106">
        <f t="shared" ca="1" si="327"/>
        <v>15624</v>
      </c>
      <c r="BG110" s="106">
        <f t="shared" ca="1" si="327"/>
        <v>0</v>
      </c>
      <c r="BH110" s="106">
        <f t="shared" ca="1" si="327"/>
        <v>0</v>
      </c>
      <c r="BI110" s="106">
        <f t="shared" ca="1" si="327"/>
        <v>0</v>
      </c>
      <c r="BJ110" s="106">
        <f t="shared" ca="1" si="327"/>
        <v>1134</v>
      </c>
      <c r="BK110" s="106">
        <f t="shared" ca="1" si="327"/>
        <v>0</v>
      </c>
      <c r="BL110" s="106">
        <f t="shared" ca="1" si="327"/>
        <v>0</v>
      </c>
      <c r="BM110" s="190">
        <f t="shared" ca="1" si="327"/>
        <v>0</v>
      </c>
      <c r="BN110" s="190">
        <f t="shared" ca="1" si="327"/>
        <v>0</v>
      </c>
      <c r="BO110" s="190">
        <f t="shared" ca="1" si="327"/>
        <v>0</v>
      </c>
      <c r="BP110" s="190">
        <f t="shared" ca="1" si="327"/>
        <v>0</v>
      </c>
      <c r="BQ110" s="190">
        <f t="shared" ca="1" si="327"/>
        <v>7406</v>
      </c>
      <c r="BR110" s="190">
        <f t="shared" ca="1" si="327"/>
        <v>29480</v>
      </c>
      <c r="BS110" s="190">
        <f t="shared" ca="1" si="327"/>
        <v>94921</v>
      </c>
      <c r="BT110" s="190">
        <f t="shared" ca="1" si="327"/>
        <v>124401</v>
      </c>
      <c r="BU110" s="190">
        <f t="shared" ca="1" si="248"/>
        <v>114744</v>
      </c>
      <c r="BV110" s="163" t="str">
        <f t="shared" si="303"/>
        <v>J</v>
      </c>
      <c r="BW110" s="65">
        <f t="shared" ca="1" si="249"/>
        <v>124401</v>
      </c>
      <c r="BX110" s="634">
        <f t="shared" ca="1" si="252"/>
        <v>0</v>
      </c>
      <c r="BY110" s="2"/>
      <c r="BZ110" s="2"/>
      <c r="CA110" s="130"/>
      <c r="CB110" s="79" t="str">
        <f t="shared" si="304"/>
        <v>J</v>
      </c>
      <c r="CC110" s="215">
        <f t="shared" si="305"/>
        <v>2020</v>
      </c>
      <c r="CD110" s="141">
        <f t="shared" si="306"/>
        <v>9</v>
      </c>
      <c r="CE110" s="280">
        <f t="shared" ca="1" si="253"/>
        <v>0</v>
      </c>
      <c r="CF110" s="280">
        <f t="shared" ca="1" si="254"/>
        <v>0</v>
      </c>
      <c r="CG110" s="280">
        <f t="shared" ca="1" si="255"/>
        <v>8</v>
      </c>
      <c r="CH110" s="280">
        <f t="shared" ca="1" si="254"/>
        <v>0</v>
      </c>
      <c r="CI110" s="280">
        <f t="shared" ca="1" si="256"/>
        <v>0</v>
      </c>
      <c r="CJ110" s="280">
        <f t="shared" ca="1" si="257"/>
        <v>0</v>
      </c>
      <c r="CK110" s="280">
        <f t="shared" ca="1" si="257"/>
        <v>0</v>
      </c>
      <c r="CL110" s="280">
        <f t="shared" ca="1" si="258"/>
        <v>0</v>
      </c>
      <c r="CM110" s="280">
        <f t="shared" ca="1" si="259"/>
        <v>6192</v>
      </c>
      <c r="CN110" s="280">
        <f t="shared" ca="1" si="260"/>
        <v>582</v>
      </c>
      <c r="CO110" s="280">
        <f t="shared" ca="1" si="261"/>
        <v>81324</v>
      </c>
      <c r="CP110" s="280">
        <f t="shared" ca="1" si="262"/>
        <v>0</v>
      </c>
      <c r="CQ110" s="280">
        <f t="shared" ca="1" si="313"/>
        <v>0</v>
      </c>
      <c r="CR110" s="273">
        <f t="shared" ca="1" si="313"/>
        <v>0</v>
      </c>
      <c r="CS110" s="280">
        <f t="shared" ca="1" si="263"/>
        <v>1872</v>
      </c>
      <c r="CT110" s="280">
        <f t="shared" ca="1" si="264"/>
        <v>4365</v>
      </c>
      <c r="CU110" s="280">
        <f t="shared" ca="1" si="265"/>
        <v>2637</v>
      </c>
      <c r="CV110" s="280">
        <f t="shared" ca="1" si="266"/>
        <v>0</v>
      </c>
      <c r="CW110" s="280">
        <f t="shared" ca="1" si="267"/>
        <v>2192</v>
      </c>
      <c r="CX110" s="280">
        <f t="shared" ca="1" si="268"/>
        <v>0</v>
      </c>
      <c r="CY110" s="280">
        <f t="shared" ca="1" si="269"/>
        <v>14400</v>
      </c>
      <c r="CZ110" s="280">
        <f t="shared" ca="1" si="270"/>
        <v>0</v>
      </c>
      <c r="DA110" s="280">
        <f t="shared" ca="1" si="271"/>
        <v>0</v>
      </c>
      <c r="DB110" s="280">
        <f t="shared" ca="1" si="272"/>
        <v>0</v>
      </c>
      <c r="DC110" s="280">
        <f t="shared" ca="1" si="273"/>
        <v>946</v>
      </c>
      <c r="DD110" s="280">
        <f t="shared" ca="1" si="274"/>
        <v>0</v>
      </c>
      <c r="DE110" s="280">
        <f t="shared" ca="1" si="275"/>
        <v>0</v>
      </c>
      <c r="DF110" s="280">
        <f t="shared" ca="1" si="276"/>
        <v>0</v>
      </c>
      <c r="DG110" s="280">
        <f t="shared" ca="1" si="277"/>
        <v>0</v>
      </c>
      <c r="DH110" s="280">
        <f t="shared" ca="1" si="278"/>
        <v>0</v>
      </c>
      <c r="DI110" s="280">
        <f t="shared" ca="1" si="279"/>
        <v>0</v>
      </c>
      <c r="DJ110" s="210">
        <f t="shared" ca="1" si="280"/>
        <v>6701</v>
      </c>
      <c r="DK110" s="210">
        <f t="shared" ca="1" si="281"/>
        <v>26412</v>
      </c>
      <c r="DL110" s="210">
        <f t="shared" ca="1" si="282"/>
        <v>88106</v>
      </c>
      <c r="DM110" s="461">
        <f t="shared" ca="1" si="283"/>
        <v>114518</v>
      </c>
      <c r="DN110" s="463">
        <f t="shared" ca="1" si="284"/>
        <v>114744</v>
      </c>
      <c r="DO110" s="465">
        <f t="shared" ca="1" si="285"/>
        <v>226</v>
      </c>
      <c r="DP110" s="216">
        <f t="shared" ca="1" si="292"/>
        <v>1.973488883843588E-3</v>
      </c>
      <c r="DR110" s="463"/>
      <c r="DS110" s="37"/>
    </row>
    <row r="111" spans="1:123">
      <c r="A111" s="87">
        <f t="shared" si="316"/>
        <v>2035</v>
      </c>
      <c r="B111" s="22">
        <f t="shared" si="317"/>
        <v>25629</v>
      </c>
      <c r="C111" s="22">
        <f t="shared" si="330"/>
        <v>19983</v>
      </c>
      <c r="D111" s="22">
        <f t="shared" si="330"/>
        <v>21694</v>
      </c>
      <c r="E111" s="22">
        <f t="shared" si="330"/>
        <v>22271</v>
      </c>
      <c r="F111" s="22">
        <f t="shared" si="330"/>
        <v>26481</v>
      </c>
      <c r="G111" s="22">
        <f t="shared" si="330"/>
        <v>28247</v>
      </c>
      <c r="H111" s="22">
        <f t="shared" si="330"/>
        <v>29814</v>
      </c>
      <c r="I111" s="22">
        <f t="shared" si="330"/>
        <v>30681</v>
      </c>
      <c r="J111" s="22">
        <f t="shared" si="330"/>
        <v>27047</v>
      </c>
      <c r="K111" s="22">
        <f t="shared" si="330"/>
        <v>25323</v>
      </c>
      <c r="L111" s="22">
        <f t="shared" si="330"/>
        <v>21527</v>
      </c>
      <c r="M111" s="22">
        <f t="shared" si="330"/>
        <v>26081</v>
      </c>
      <c r="N111" s="141">
        <f t="shared" si="328"/>
        <v>304778</v>
      </c>
      <c r="O111" s="13"/>
      <c r="P111" s="91">
        <f t="shared" si="308"/>
        <v>2035</v>
      </c>
      <c r="Q111" s="22">
        <f t="shared" si="324"/>
        <v>24887</v>
      </c>
      <c r="R111" s="22">
        <f t="shared" si="324"/>
        <v>25900</v>
      </c>
      <c r="S111" s="22">
        <f t="shared" si="324"/>
        <v>20407</v>
      </c>
      <c r="T111" s="22">
        <f t="shared" si="324"/>
        <v>21644</v>
      </c>
      <c r="U111" s="22">
        <f t="shared" si="324"/>
        <v>22335</v>
      </c>
      <c r="V111" s="22">
        <f t="shared" si="324"/>
        <v>24516</v>
      </c>
      <c r="W111" s="22">
        <f t="shared" si="324"/>
        <v>27399</v>
      </c>
      <c r="X111" s="22">
        <f t="shared" si="324"/>
        <v>29891</v>
      </c>
      <c r="Y111" s="22">
        <f t="shared" si="324"/>
        <v>30174</v>
      </c>
      <c r="Z111" s="22">
        <f t="shared" si="324"/>
        <v>27356</v>
      </c>
      <c r="AA111" s="22">
        <f t="shared" si="324"/>
        <v>25340</v>
      </c>
      <c r="AB111" s="22">
        <f t="shared" si="324"/>
        <v>22937</v>
      </c>
      <c r="AC111" s="141">
        <f t="shared" si="329"/>
        <v>302786</v>
      </c>
      <c r="AD111" s="13"/>
      <c r="AI111" s="79" t="str">
        <f t="shared" si="302"/>
        <v>Z</v>
      </c>
      <c r="AJ111" s="1">
        <f t="shared" si="323"/>
        <v>2020</v>
      </c>
      <c r="AK111" s="105">
        <v>10</v>
      </c>
      <c r="AL111" s="106">
        <f t="shared" ca="1" si="325"/>
        <v>0</v>
      </c>
      <c r="AM111" s="106">
        <f t="shared" ca="1" si="325"/>
        <v>0</v>
      </c>
      <c r="AN111" s="106">
        <f t="shared" ca="1" si="325"/>
        <v>8</v>
      </c>
      <c r="AO111" s="106">
        <f t="shared" ca="1" si="325"/>
        <v>0</v>
      </c>
      <c r="AP111" s="106">
        <f t="shared" ca="1" si="325"/>
        <v>0</v>
      </c>
      <c r="AQ111" s="106">
        <f t="shared" ca="1" si="325"/>
        <v>0</v>
      </c>
      <c r="AR111" s="106">
        <f t="shared" ca="1" si="325"/>
        <v>0</v>
      </c>
      <c r="AS111" s="106">
        <f t="shared" ca="1" si="325"/>
        <v>0</v>
      </c>
      <c r="AT111" s="106">
        <f t="shared" ca="1" si="325"/>
        <v>6192</v>
      </c>
      <c r="AU111" s="106">
        <f t="shared" ca="1" si="325"/>
        <v>582</v>
      </c>
      <c r="AV111" s="106">
        <f t="shared" ca="1" si="326"/>
        <v>81324</v>
      </c>
      <c r="AW111" s="106">
        <f t="shared" ca="1" si="326"/>
        <v>0</v>
      </c>
      <c r="AX111" s="575">
        <f t="shared" ca="1" si="326"/>
        <v>0</v>
      </c>
      <c r="AY111" s="2">
        <f t="shared" ca="1" si="326"/>
        <v>0</v>
      </c>
      <c r="AZ111" s="545">
        <f t="shared" ca="1" si="326"/>
        <v>1935</v>
      </c>
      <c r="BA111" s="106">
        <f t="shared" ca="1" si="326"/>
        <v>4365</v>
      </c>
      <c r="BB111" s="106">
        <f t="shared" ca="1" si="326"/>
        <v>2637</v>
      </c>
      <c r="BC111" s="106">
        <f t="shared" ca="1" si="326"/>
        <v>0</v>
      </c>
      <c r="BD111" s="106">
        <f t="shared" ca="1" si="326"/>
        <v>2525</v>
      </c>
      <c r="BE111" s="106">
        <f t="shared" ca="1" si="326"/>
        <v>0</v>
      </c>
      <c r="BF111" s="106">
        <f t="shared" ca="1" si="327"/>
        <v>14400</v>
      </c>
      <c r="BG111" s="106">
        <f t="shared" ca="1" si="327"/>
        <v>0</v>
      </c>
      <c r="BH111" s="106">
        <f t="shared" ca="1" si="327"/>
        <v>0</v>
      </c>
      <c r="BI111" s="106">
        <f t="shared" ca="1" si="327"/>
        <v>0</v>
      </c>
      <c r="BJ111" s="106">
        <f t="shared" ca="1" si="327"/>
        <v>946</v>
      </c>
      <c r="BK111" s="106">
        <f t="shared" ca="1" si="327"/>
        <v>0</v>
      </c>
      <c r="BL111" s="106">
        <f t="shared" ca="1" si="327"/>
        <v>0</v>
      </c>
      <c r="BM111" s="190">
        <f t="shared" ca="1" si="327"/>
        <v>0</v>
      </c>
      <c r="BN111" s="190">
        <f t="shared" ca="1" si="327"/>
        <v>0</v>
      </c>
      <c r="BO111" s="190">
        <f t="shared" ca="1" si="327"/>
        <v>0</v>
      </c>
      <c r="BP111" s="190">
        <f t="shared" ca="1" si="327"/>
        <v>0</v>
      </c>
      <c r="BQ111" s="190">
        <f t="shared" ca="1" si="327"/>
        <v>7097</v>
      </c>
      <c r="BR111" s="190">
        <f t="shared" ca="1" si="327"/>
        <v>26808</v>
      </c>
      <c r="BS111" s="190">
        <f t="shared" ca="1" si="327"/>
        <v>88106</v>
      </c>
      <c r="BT111" s="190">
        <f t="shared" ca="1" si="327"/>
        <v>114914</v>
      </c>
      <c r="BU111" s="190">
        <f t="shared" ca="1" si="248"/>
        <v>101909</v>
      </c>
      <c r="BV111" s="163" t="str">
        <f t="shared" si="303"/>
        <v>K</v>
      </c>
      <c r="BW111" s="65">
        <f t="shared" ca="1" si="249"/>
        <v>114914</v>
      </c>
      <c r="BX111" s="634">
        <f t="shared" ca="1" si="252"/>
        <v>0</v>
      </c>
      <c r="BY111" s="2"/>
      <c r="BZ111" s="13"/>
      <c r="CA111" s="130"/>
      <c r="CB111" s="79" t="str">
        <f t="shared" si="304"/>
        <v>K</v>
      </c>
      <c r="CC111" s="215">
        <f t="shared" si="305"/>
        <v>2020</v>
      </c>
      <c r="CD111" s="141">
        <f t="shared" si="306"/>
        <v>10</v>
      </c>
      <c r="CE111" s="280">
        <f t="shared" ca="1" si="253"/>
        <v>0</v>
      </c>
      <c r="CF111" s="280">
        <f t="shared" ca="1" si="254"/>
        <v>0</v>
      </c>
      <c r="CG111" s="280">
        <f t="shared" ca="1" si="255"/>
        <v>8</v>
      </c>
      <c r="CH111" s="280">
        <f t="shared" ca="1" si="254"/>
        <v>0</v>
      </c>
      <c r="CI111" s="280">
        <f t="shared" ca="1" si="256"/>
        <v>0</v>
      </c>
      <c r="CJ111" s="280">
        <f t="shared" ca="1" si="257"/>
        <v>0</v>
      </c>
      <c r="CK111" s="280">
        <f t="shared" ca="1" si="257"/>
        <v>0</v>
      </c>
      <c r="CL111" s="280">
        <f t="shared" ca="1" si="258"/>
        <v>0</v>
      </c>
      <c r="CM111" s="280">
        <f t="shared" ca="1" si="259"/>
        <v>0</v>
      </c>
      <c r="CN111" s="280">
        <f t="shared" ca="1" si="260"/>
        <v>258</v>
      </c>
      <c r="CO111" s="280">
        <f t="shared" ca="1" si="261"/>
        <v>76814</v>
      </c>
      <c r="CP111" s="280">
        <f t="shared" ca="1" si="262"/>
        <v>0</v>
      </c>
      <c r="CQ111" s="280">
        <f t="shared" ca="1" si="313"/>
        <v>0</v>
      </c>
      <c r="CR111" s="273">
        <f t="shared" ca="1" si="313"/>
        <v>0</v>
      </c>
      <c r="CS111" s="280">
        <f t="shared" ca="1" si="263"/>
        <v>2128</v>
      </c>
      <c r="CT111" s="280">
        <f t="shared" ca="1" si="264"/>
        <v>3060</v>
      </c>
      <c r="CU111" s="280">
        <f t="shared" ca="1" si="265"/>
        <v>2354</v>
      </c>
      <c r="CV111" s="280">
        <f t="shared" ca="1" si="266"/>
        <v>0</v>
      </c>
      <c r="CW111" s="280">
        <f t="shared" ca="1" si="267"/>
        <v>1763</v>
      </c>
      <c r="CX111" s="280">
        <f t="shared" ca="1" si="268"/>
        <v>0</v>
      </c>
      <c r="CY111" s="280">
        <f t="shared" ca="1" si="269"/>
        <v>14508</v>
      </c>
      <c r="CZ111" s="280">
        <f t="shared" ca="1" si="270"/>
        <v>0</v>
      </c>
      <c r="DA111" s="280">
        <f t="shared" ca="1" si="271"/>
        <v>0</v>
      </c>
      <c r="DB111" s="280">
        <f t="shared" ca="1" si="272"/>
        <v>0</v>
      </c>
      <c r="DC111" s="280">
        <f t="shared" ca="1" si="273"/>
        <v>811</v>
      </c>
      <c r="DD111" s="280">
        <f t="shared" ca="1" si="274"/>
        <v>0</v>
      </c>
      <c r="DE111" s="280">
        <f t="shared" ca="1" si="275"/>
        <v>0</v>
      </c>
      <c r="DF111" s="280">
        <f t="shared" ca="1" si="276"/>
        <v>0</v>
      </c>
      <c r="DG111" s="280">
        <f t="shared" ca="1" si="277"/>
        <v>0</v>
      </c>
      <c r="DH111" s="280">
        <f t="shared" ca="1" si="278"/>
        <v>0</v>
      </c>
      <c r="DI111" s="280">
        <f t="shared" ca="1" si="279"/>
        <v>0</v>
      </c>
      <c r="DJ111" s="210">
        <f t="shared" ca="1" si="280"/>
        <v>6245</v>
      </c>
      <c r="DK111" s="210">
        <f t="shared" ca="1" si="281"/>
        <v>24624</v>
      </c>
      <c r="DL111" s="210">
        <f t="shared" ca="1" si="282"/>
        <v>77080</v>
      </c>
      <c r="DM111" s="461">
        <f t="shared" ca="1" si="283"/>
        <v>101704</v>
      </c>
      <c r="DN111" s="463">
        <f t="shared" ca="1" si="284"/>
        <v>101909</v>
      </c>
      <c r="DO111" s="465">
        <f t="shared" ca="1" si="285"/>
        <v>205</v>
      </c>
      <c r="DP111" s="216">
        <f t="shared" ca="1" si="292"/>
        <v>2.0156532683080312E-3</v>
      </c>
      <c r="DR111" s="463"/>
      <c r="DS111" s="37"/>
    </row>
    <row r="112" spans="1:123">
      <c r="A112" s="87">
        <f t="shared" si="316"/>
        <v>2036</v>
      </c>
      <c r="B112" s="22">
        <f t="shared" si="317"/>
        <v>25692</v>
      </c>
      <c r="C112" s="22">
        <f t="shared" si="330"/>
        <v>20716</v>
      </c>
      <c r="D112" s="22">
        <f t="shared" si="330"/>
        <v>21729</v>
      </c>
      <c r="E112" s="22">
        <f t="shared" si="330"/>
        <v>22319</v>
      </c>
      <c r="F112" s="22">
        <f t="shared" si="330"/>
        <v>26504</v>
      </c>
      <c r="G112" s="22">
        <f t="shared" si="330"/>
        <v>28288</v>
      </c>
      <c r="H112" s="22">
        <f t="shared" si="330"/>
        <v>29853</v>
      </c>
      <c r="I112" s="22">
        <f t="shared" si="330"/>
        <v>30728</v>
      </c>
      <c r="J112" s="22">
        <f t="shared" si="330"/>
        <v>27080</v>
      </c>
      <c r="K112" s="22">
        <f t="shared" si="330"/>
        <v>25358</v>
      </c>
      <c r="L112" s="22">
        <f t="shared" si="330"/>
        <v>21567</v>
      </c>
      <c r="M112" s="22">
        <f t="shared" si="330"/>
        <v>26145</v>
      </c>
      <c r="N112" s="141">
        <f t="shared" si="328"/>
        <v>305979</v>
      </c>
      <c r="O112" s="131"/>
      <c r="P112" s="91">
        <f t="shared" si="308"/>
        <v>2036</v>
      </c>
      <c r="Q112" s="22">
        <f t="shared" si="324"/>
        <v>24946</v>
      </c>
      <c r="R112" s="22">
        <f t="shared" si="324"/>
        <v>25957</v>
      </c>
      <c r="S112" s="22">
        <f t="shared" si="324"/>
        <v>21050</v>
      </c>
      <c r="T112" s="22">
        <f t="shared" si="324"/>
        <v>21772</v>
      </c>
      <c r="U112" s="22">
        <f t="shared" si="324"/>
        <v>22372</v>
      </c>
      <c r="V112" s="22">
        <f t="shared" si="324"/>
        <v>24559</v>
      </c>
      <c r="W112" s="22">
        <f t="shared" si="324"/>
        <v>27425</v>
      </c>
      <c r="X112" s="22">
        <f t="shared" si="324"/>
        <v>29926</v>
      </c>
      <c r="Y112" s="22">
        <f t="shared" si="324"/>
        <v>30218</v>
      </c>
      <c r="Z112" s="22">
        <f t="shared" si="324"/>
        <v>27389</v>
      </c>
      <c r="AA112" s="22">
        <f t="shared" si="324"/>
        <v>25377</v>
      </c>
      <c r="AB112" s="22">
        <f t="shared" si="324"/>
        <v>22978</v>
      </c>
      <c r="AC112" s="141">
        <f t="shared" si="329"/>
        <v>303969</v>
      </c>
      <c r="AD112" s="13"/>
      <c r="AI112" s="79" t="str">
        <f t="shared" si="302"/>
        <v>AA</v>
      </c>
      <c r="AJ112" s="1">
        <f t="shared" si="323"/>
        <v>2020</v>
      </c>
      <c r="AK112" s="105">
        <v>11</v>
      </c>
      <c r="AL112" s="106">
        <f t="shared" ca="1" si="325"/>
        <v>0</v>
      </c>
      <c r="AM112" s="106">
        <f t="shared" ca="1" si="325"/>
        <v>0</v>
      </c>
      <c r="AN112" s="106">
        <f t="shared" ca="1" si="325"/>
        <v>8</v>
      </c>
      <c r="AO112" s="106">
        <f t="shared" ca="1" si="325"/>
        <v>0</v>
      </c>
      <c r="AP112" s="106">
        <f t="shared" ca="1" si="325"/>
        <v>0</v>
      </c>
      <c r="AQ112" s="106">
        <f t="shared" ca="1" si="325"/>
        <v>0</v>
      </c>
      <c r="AR112" s="106">
        <f t="shared" ca="1" si="325"/>
        <v>0</v>
      </c>
      <c r="AS112" s="106">
        <f t="shared" ca="1" si="325"/>
        <v>0</v>
      </c>
      <c r="AT112" s="106">
        <f t="shared" ca="1" si="325"/>
        <v>0</v>
      </c>
      <c r="AU112" s="106">
        <f t="shared" ca="1" si="325"/>
        <v>258</v>
      </c>
      <c r="AV112" s="106">
        <f t="shared" ca="1" si="326"/>
        <v>76814</v>
      </c>
      <c r="AW112" s="106">
        <f t="shared" ca="1" si="326"/>
        <v>0</v>
      </c>
      <c r="AX112" s="575">
        <f t="shared" ca="1" si="326"/>
        <v>0</v>
      </c>
      <c r="AY112" s="2">
        <f t="shared" ca="1" si="326"/>
        <v>0</v>
      </c>
      <c r="AZ112" s="545">
        <f t="shared" ca="1" si="326"/>
        <v>1872</v>
      </c>
      <c r="BA112" s="106">
        <f t="shared" ca="1" si="326"/>
        <v>3060</v>
      </c>
      <c r="BB112" s="106">
        <f t="shared" ca="1" si="326"/>
        <v>2354</v>
      </c>
      <c r="BC112" s="106">
        <f t="shared" ca="1" si="326"/>
        <v>0</v>
      </c>
      <c r="BD112" s="106">
        <f t="shared" ca="1" si="326"/>
        <v>2192</v>
      </c>
      <c r="BE112" s="106">
        <f t="shared" ca="1" si="326"/>
        <v>0</v>
      </c>
      <c r="BF112" s="106">
        <f t="shared" ca="1" si="327"/>
        <v>14508</v>
      </c>
      <c r="BG112" s="106">
        <f t="shared" ca="1" si="327"/>
        <v>0</v>
      </c>
      <c r="BH112" s="106">
        <f t="shared" ca="1" si="327"/>
        <v>0</v>
      </c>
      <c r="BI112" s="106">
        <f t="shared" ca="1" si="327"/>
        <v>0</v>
      </c>
      <c r="BJ112" s="106">
        <f t="shared" ca="1" si="327"/>
        <v>811</v>
      </c>
      <c r="BK112" s="106">
        <f t="shared" ca="1" si="327"/>
        <v>0</v>
      </c>
      <c r="BL112" s="106">
        <f t="shared" ca="1" si="327"/>
        <v>0</v>
      </c>
      <c r="BM112" s="190">
        <f t="shared" ca="1" si="327"/>
        <v>0</v>
      </c>
      <c r="BN112" s="190">
        <f t="shared" ca="1" si="327"/>
        <v>0</v>
      </c>
      <c r="BO112" s="190">
        <f t="shared" ca="1" si="327"/>
        <v>0</v>
      </c>
      <c r="BP112" s="190">
        <f t="shared" ca="1" si="327"/>
        <v>0</v>
      </c>
      <c r="BQ112" s="190">
        <f t="shared" ca="1" si="327"/>
        <v>6418</v>
      </c>
      <c r="BR112" s="190">
        <f t="shared" ca="1" si="327"/>
        <v>24797</v>
      </c>
      <c r="BS112" s="190">
        <f t="shared" ca="1" si="327"/>
        <v>77080</v>
      </c>
      <c r="BT112" s="190">
        <f t="shared" ca="1" si="327"/>
        <v>101877</v>
      </c>
      <c r="BU112" s="190">
        <f t="shared" ca="1" si="248"/>
        <v>69178</v>
      </c>
      <c r="BV112" s="163" t="str">
        <f t="shared" si="303"/>
        <v>L</v>
      </c>
      <c r="BW112" s="65">
        <f t="shared" ca="1" si="249"/>
        <v>101877</v>
      </c>
      <c r="BX112" s="634">
        <f t="shared" ca="1" si="252"/>
        <v>0</v>
      </c>
      <c r="BY112" s="2"/>
      <c r="BZ112" s="13"/>
      <c r="CA112" s="130"/>
      <c r="CB112" s="79" t="str">
        <f t="shared" si="304"/>
        <v>L</v>
      </c>
      <c r="CC112" s="215">
        <f t="shared" si="305"/>
        <v>2020</v>
      </c>
      <c r="CD112" s="141">
        <f t="shared" si="306"/>
        <v>11</v>
      </c>
      <c r="CE112" s="280">
        <f t="shared" ca="1" si="253"/>
        <v>0</v>
      </c>
      <c r="CF112" s="280">
        <f t="shared" ca="1" si="254"/>
        <v>0</v>
      </c>
      <c r="CG112" s="280">
        <f t="shared" ca="1" si="255"/>
        <v>8</v>
      </c>
      <c r="CH112" s="280">
        <f t="shared" ca="1" si="254"/>
        <v>0</v>
      </c>
      <c r="CI112" s="280">
        <f t="shared" ca="1" si="256"/>
        <v>0</v>
      </c>
      <c r="CJ112" s="280">
        <f t="shared" ca="1" si="257"/>
        <v>0</v>
      </c>
      <c r="CK112" s="280">
        <f t="shared" ca="1" si="257"/>
        <v>0</v>
      </c>
      <c r="CL112" s="280">
        <f t="shared" ca="1" si="258"/>
        <v>0</v>
      </c>
      <c r="CM112" s="280">
        <f t="shared" ca="1" si="259"/>
        <v>0</v>
      </c>
      <c r="CN112" s="280">
        <f t="shared" ca="1" si="260"/>
        <v>166</v>
      </c>
      <c r="CO112" s="280">
        <f t="shared" ca="1" si="261"/>
        <v>48081</v>
      </c>
      <c r="CP112" s="280">
        <f t="shared" ca="1" si="262"/>
        <v>0</v>
      </c>
      <c r="CQ112" s="280">
        <f t="shared" ca="1" si="313"/>
        <v>0</v>
      </c>
      <c r="CR112" s="273">
        <f t="shared" ca="1" si="313"/>
        <v>0</v>
      </c>
      <c r="CS112" s="280">
        <f t="shared" ca="1" si="263"/>
        <v>664</v>
      </c>
      <c r="CT112" s="280">
        <f t="shared" ca="1" si="264"/>
        <v>1559</v>
      </c>
      <c r="CU112" s="280">
        <f t="shared" ca="1" si="265"/>
        <v>2393</v>
      </c>
      <c r="CV112" s="280">
        <f t="shared" ca="1" si="266"/>
        <v>0</v>
      </c>
      <c r="CW112" s="280">
        <f t="shared" ca="1" si="267"/>
        <v>1688</v>
      </c>
      <c r="CX112" s="280">
        <f t="shared" ca="1" si="268"/>
        <v>0</v>
      </c>
      <c r="CY112" s="280">
        <f t="shared" ca="1" si="269"/>
        <v>13680</v>
      </c>
      <c r="CZ112" s="280">
        <f t="shared" ca="1" si="270"/>
        <v>0</v>
      </c>
      <c r="DA112" s="280">
        <f t="shared" ca="1" si="271"/>
        <v>0</v>
      </c>
      <c r="DB112" s="280">
        <f t="shared" ca="1" si="272"/>
        <v>0</v>
      </c>
      <c r="DC112" s="280">
        <f t="shared" ca="1" si="273"/>
        <v>784</v>
      </c>
      <c r="DD112" s="280">
        <f t="shared" ca="1" si="274"/>
        <v>0</v>
      </c>
      <c r="DE112" s="280">
        <f t="shared" ca="1" si="275"/>
        <v>0</v>
      </c>
      <c r="DF112" s="280">
        <f t="shared" ca="1" si="276"/>
        <v>0</v>
      </c>
      <c r="DG112" s="280">
        <f t="shared" ca="1" si="277"/>
        <v>0</v>
      </c>
      <c r="DH112" s="280">
        <f t="shared" ca="1" si="278"/>
        <v>0</v>
      </c>
      <c r="DI112" s="280">
        <f t="shared" ca="1" si="279"/>
        <v>0</v>
      </c>
      <c r="DJ112" s="210">
        <f t="shared" ca="1" si="280"/>
        <v>4745</v>
      </c>
      <c r="DK112" s="210">
        <f t="shared" ca="1" si="281"/>
        <v>20768</v>
      </c>
      <c r="DL112" s="210">
        <f t="shared" ca="1" si="282"/>
        <v>48255</v>
      </c>
      <c r="DM112" s="461">
        <f t="shared" ca="1" si="283"/>
        <v>69023</v>
      </c>
      <c r="DN112" s="463">
        <f t="shared" ca="1" si="284"/>
        <v>69178</v>
      </c>
      <c r="DO112" s="465">
        <f t="shared" ca="1" si="285"/>
        <v>155</v>
      </c>
      <c r="DP112" s="216">
        <f t="shared" ca="1" si="292"/>
        <v>2.2456282688379237E-3</v>
      </c>
      <c r="DR112" s="463"/>
      <c r="DS112" s="37"/>
    </row>
    <row r="113" spans="1:123">
      <c r="A113" s="87">
        <f t="shared" si="316"/>
        <v>2037</v>
      </c>
      <c r="B113" s="22">
        <f t="shared" si="317"/>
        <v>25755</v>
      </c>
      <c r="C113" s="22">
        <f t="shared" si="330"/>
        <v>20017</v>
      </c>
      <c r="D113" s="22">
        <f t="shared" si="330"/>
        <v>21762</v>
      </c>
      <c r="E113" s="22">
        <f t="shared" si="330"/>
        <v>22340</v>
      </c>
      <c r="F113" s="22">
        <f t="shared" si="330"/>
        <v>26528</v>
      </c>
      <c r="G113" s="22">
        <f t="shared" si="330"/>
        <v>28328</v>
      </c>
      <c r="H113" s="22">
        <f t="shared" si="330"/>
        <v>29892</v>
      </c>
      <c r="I113" s="22">
        <f t="shared" si="330"/>
        <v>30776</v>
      </c>
      <c r="J113" s="22">
        <f t="shared" si="330"/>
        <v>27115</v>
      </c>
      <c r="K113" s="22">
        <f t="shared" si="330"/>
        <v>25392</v>
      </c>
      <c r="L113" s="22">
        <f t="shared" si="330"/>
        <v>21608</v>
      </c>
      <c r="M113" s="22">
        <f t="shared" si="330"/>
        <v>26211</v>
      </c>
      <c r="N113" s="141">
        <f t="shared" si="328"/>
        <v>305724</v>
      </c>
      <c r="O113" s="131"/>
      <c r="P113" s="91">
        <f t="shared" si="308"/>
        <v>2037</v>
      </c>
      <c r="Q113" s="22">
        <f t="shared" si="324"/>
        <v>25005</v>
      </c>
      <c r="R113" s="22">
        <f t="shared" si="324"/>
        <v>26015</v>
      </c>
      <c r="S113" s="22">
        <f t="shared" si="324"/>
        <v>20459</v>
      </c>
      <c r="T113" s="22">
        <f t="shared" si="324"/>
        <v>21711</v>
      </c>
      <c r="U113" s="22">
        <f t="shared" si="324"/>
        <v>22408</v>
      </c>
      <c r="V113" s="22">
        <f t="shared" si="324"/>
        <v>24577</v>
      </c>
      <c r="W113" s="22">
        <f t="shared" si="324"/>
        <v>27451</v>
      </c>
      <c r="X113" s="22">
        <f t="shared" si="324"/>
        <v>29962</v>
      </c>
      <c r="Y113" s="22">
        <f t="shared" si="324"/>
        <v>30263</v>
      </c>
      <c r="Z113" s="22">
        <f t="shared" si="324"/>
        <v>27424</v>
      </c>
      <c r="AA113" s="22">
        <f t="shared" si="324"/>
        <v>25416</v>
      </c>
      <c r="AB113" s="22">
        <f t="shared" si="324"/>
        <v>23017</v>
      </c>
      <c r="AC113" s="141">
        <f t="shared" si="329"/>
        <v>303708</v>
      </c>
      <c r="AD113" s="13"/>
      <c r="AI113" s="79" t="str">
        <f t="shared" si="302"/>
        <v>AB</v>
      </c>
      <c r="AJ113" s="16">
        <f t="shared" si="323"/>
        <v>2020</v>
      </c>
      <c r="AK113" s="116">
        <v>12</v>
      </c>
      <c r="AL113" s="106">
        <f t="shared" ca="1" si="325"/>
        <v>0</v>
      </c>
      <c r="AM113" s="106">
        <f t="shared" ca="1" si="325"/>
        <v>0</v>
      </c>
      <c r="AN113" s="106">
        <f t="shared" ca="1" si="325"/>
        <v>8</v>
      </c>
      <c r="AO113" s="106">
        <f t="shared" ca="1" si="325"/>
        <v>0</v>
      </c>
      <c r="AP113" s="106">
        <f t="shared" ca="1" si="325"/>
        <v>0</v>
      </c>
      <c r="AQ113" s="106">
        <f t="shared" ca="1" si="325"/>
        <v>0</v>
      </c>
      <c r="AR113" s="106">
        <f t="shared" ca="1" si="325"/>
        <v>0</v>
      </c>
      <c r="AS113" s="106">
        <f t="shared" ca="1" si="325"/>
        <v>0</v>
      </c>
      <c r="AT113" s="106">
        <f t="shared" ca="1" si="325"/>
        <v>0</v>
      </c>
      <c r="AU113" s="106">
        <f t="shared" ca="1" si="325"/>
        <v>166</v>
      </c>
      <c r="AV113" s="106">
        <f t="shared" ca="1" si="326"/>
        <v>48081</v>
      </c>
      <c r="AW113" s="106">
        <f t="shared" ca="1" si="326"/>
        <v>0</v>
      </c>
      <c r="AX113" s="575">
        <f t="shared" ca="1" si="326"/>
        <v>0</v>
      </c>
      <c r="AY113" s="2">
        <f t="shared" ca="1" si="326"/>
        <v>0</v>
      </c>
      <c r="AZ113" s="545">
        <f t="shared" ca="1" si="326"/>
        <v>2128</v>
      </c>
      <c r="BA113" s="106">
        <f t="shared" ca="1" si="326"/>
        <v>1559</v>
      </c>
      <c r="BB113" s="106">
        <f t="shared" ca="1" si="326"/>
        <v>2393</v>
      </c>
      <c r="BC113" s="106">
        <f t="shared" ca="1" si="326"/>
        <v>0</v>
      </c>
      <c r="BD113" s="106">
        <f t="shared" ca="1" si="326"/>
        <v>1763</v>
      </c>
      <c r="BE113" s="106">
        <f t="shared" ca="1" si="326"/>
        <v>0</v>
      </c>
      <c r="BF113" s="106">
        <f t="shared" ca="1" si="327"/>
        <v>13680</v>
      </c>
      <c r="BG113" s="106">
        <f t="shared" ca="1" si="327"/>
        <v>0</v>
      </c>
      <c r="BH113" s="106">
        <f t="shared" ca="1" si="327"/>
        <v>0</v>
      </c>
      <c r="BI113" s="106">
        <f t="shared" ca="1" si="327"/>
        <v>0</v>
      </c>
      <c r="BJ113" s="106">
        <f t="shared" ca="1" si="327"/>
        <v>784</v>
      </c>
      <c r="BK113" s="106">
        <f t="shared" ca="1" si="327"/>
        <v>0</v>
      </c>
      <c r="BL113" s="106">
        <f t="shared" ca="1" si="327"/>
        <v>0</v>
      </c>
      <c r="BM113" s="190">
        <f t="shared" ca="1" si="327"/>
        <v>0</v>
      </c>
      <c r="BN113" s="190">
        <f t="shared" ca="1" si="327"/>
        <v>0</v>
      </c>
      <c r="BO113" s="190">
        <f t="shared" ca="1" si="327"/>
        <v>0</v>
      </c>
      <c r="BP113" s="190">
        <f t="shared" ca="1" si="327"/>
        <v>0</v>
      </c>
      <c r="BQ113" s="190">
        <f t="shared" ca="1" si="327"/>
        <v>6284</v>
      </c>
      <c r="BR113" s="190">
        <f t="shared" ca="1" si="327"/>
        <v>22307</v>
      </c>
      <c r="BS113" s="190">
        <f t="shared" ca="1" si="327"/>
        <v>48255</v>
      </c>
      <c r="BT113" s="190">
        <f t="shared" ca="1" si="327"/>
        <v>70562</v>
      </c>
      <c r="BU113" s="190">
        <f t="shared" ca="1" si="248"/>
        <v>94516</v>
      </c>
      <c r="BV113" s="163" t="str">
        <f t="shared" si="303"/>
        <v>M</v>
      </c>
      <c r="BW113" s="65">
        <f t="shared" ca="1" si="249"/>
        <v>70562</v>
      </c>
      <c r="BX113" s="634">
        <f t="shared" ca="1" si="252"/>
        <v>0</v>
      </c>
      <c r="BY113" s="2"/>
      <c r="BZ113" s="13"/>
      <c r="CA113" s="130"/>
      <c r="CB113" s="79" t="str">
        <f t="shared" si="304"/>
        <v>M</v>
      </c>
      <c r="CC113" s="215">
        <f t="shared" si="305"/>
        <v>2020</v>
      </c>
      <c r="CD113" s="141">
        <f t="shared" si="306"/>
        <v>12</v>
      </c>
      <c r="CE113" s="280">
        <f t="shared" ca="1" si="253"/>
        <v>0</v>
      </c>
      <c r="CF113" s="280">
        <f t="shared" ca="1" si="254"/>
        <v>0</v>
      </c>
      <c r="CG113" s="280">
        <f t="shared" ca="1" si="255"/>
        <v>8</v>
      </c>
      <c r="CH113" s="280">
        <f t="shared" ca="1" si="254"/>
        <v>0</v>
      </c>
      <c r="CI113" s="280">
        <f t="shared" ca="1" si="256"/>
        <v>0</v>
      </c>
      <c r="CJ113" s="280">
        <f t="shared" ca="1" si="257"/>
        <v>0</v>
      </c>
      <c r="CK113" s="280">
        <f t="shared" ca="1" si="257"/>
        <v>0</v>
      </c>
      <c r="CL113" s="280">
        <f t="shared" ca="1" si="258"/>
        <v>0</v>
      </c>
      <c r="CM113" s="280">
        <f t="shared" ca="1" si="259"/>
        <v>3839</v>
      </c>
      <c r="CN113" s="280">
        <f t="shared" ca="1" si="260"/>
        <v>172</v>
      </c>
      <c r="CO113" s="280">
        <f t="shared" ca="1" si="261"/>
        <v>65343</v>
      </c>
      <c r="CP113" s="280">
        <f t="shared" ca="1" si="262"/>
        <v>0</v>
      </c>
      <c r="CQ113" s="280">
        <f t="shared" ca="1" si="313"/>
        <v>0</v>
      </c>
      <c r="CR113" s="273">
        <f t="shared" ca="1" si="313"/>
        <v>0</v>
      </c>
      <c r="CS113" s="280">
        <f t="shared" ca="1" si="263"/>
        <v>1218</v>
      </c>
      <c r="CT113" s="280">
        <f t="shared" ca="1" si="264"/>
        <v>3544</v>
      </c>
      <c r="CU113" s="280">
        <f t="shared" ca="1" si="265"/>
        <v>2642</v>
      </c>
      <c r="CV113" s="280">
        <f t="shared" ca="1" si="266"/>
        <v>0</v>
      </c>
      <c r="CW113" s="280">
        <f t="shared" ca="1" si="267"/>
        <v>2065</v>
      </c>
      <c r="CX113" s="280">
        <f t="shared" ca="1" si="268"/>
        <v>0</v>
      </c>
      <c r="CY113" s="280">
        <f t="shared" ca="1" si="269"/>
        <v>14508</v>
      </c>
      <c r="CZ113" s="280">
        <f t="shared" ca="1" si="270"/>
        <v>0</v>
      </c>
      <c r="DA113" s="280">
        <f t="shared" ca="1" si="271"/>
        <v>0</v>
      </c>
      <c r="DB113" s="280">
        <f t="shared" ca="1" si="272"/>
        <v>0</v>
      </c>
      <c r="DC113" s="280">
        <f t="shared" ca="1" si="273"/>
        <v>978</v>
      </c>
      <c r="DD113" s="280">
        <f t="shared" ca="1" si="274"/>
        <v>0</v>
      </c>
      <c r="DE113" s="280">
        <f t="shared" ca="1" si="275"/>
        <v>0</v>
      </c>
      <c r="DF113" s="280">
        <f t="shared" ca="1" si="276"/>
        <v>0</v>
      </c>
      <c r="DG113" s="280">
        <f t="shared" ca="1" si="277"/>
        <v>0</v>
      </c>
      <c r="DH113" s="280">
        <f t="shared" ca="1" si="278"/>
        <v>0</v>
      </c>
      <c r="DI113" s="280">
        <f t="shared" ca="1" si="279"/>
        <v>0</v>
      </c>
      <c r="DJ113" s="210">
        <f t="shared" ca="1" si="280"/>
        <v>5925</v>
      </c>
      <c r="DK113" s="210">
        <f t="shared" ca="1" si="281"/>
        <v>24955</v>
      </c>
      <c r="DL113" s="210">
        <f t="shared" ca="1" si="282"/>
        <v>69362</v>
      </c>
      <c r="DM113" s="461">
        <f t="shared" ca="1" si="283"/>
        <v>94317</v>
      </c>
      <c r="DN113" s="463">
        <f t="shared" ca="1" si="284"/>
        <v>94516</v>
      </c>
      <c r="DO113" s="465">
        <f t="shared" ca="1" si="285"/>
        <v>199</v>
      </c>
      <c r="DP113" s="216">
        <f t="shared" ca="1" si="292"/>
        <v>2.1099059554481165E-3</v>
      </c>
      <c r="DR113" s="463"/>
      <c r="DS113" s="37"/>
    </row>
    <row r="114" spans="1:123">
      <c r="A114" s="87">
        <f t="shared" si="316"/>
        <v>2038</v>
      </c>
      <c r="B114" s="22">
        <f t="shared" si="317"/>
        <v>25818</v>
      </c>
      <c r="C114" s="22">
        <f t="shared" si="330"/>
        <v>20034</v>
      </c>
      <c r="D114" s="22">
        <f t="shared" si="330"/>
        <v>21796</v>
      </c>
      <c r="E114" s="22">
        <f t="shared" si="330"/>
        <v>22361</v>
      </c>
      <c r="F114" s="22">
        <f t="shared" si="330"/>
        <v>26551</v>
      </c>
      <c r="G114" s="22">
        <f t="shared" si="330"/>
        <v>28369</v>
      </c>
      <c r="H114" s="22">
        <f t="shared" si="330"/>
        <v>29930</v>
      </c>
      <c r="I114" s="22">
        <f t="shared" si="330"/>
        <v>30823</v>
      </c>
      <c r="J114" s="22">
        <f t="shared" si="330"/>
        <v>27148</v>
      </c>
      <c r="K114" s="22">
        <f t="shared" si="330"/>
        <v>25427</v>
      </c>
      <c r="L114" s="22">
        <f t="shared" si="330"/>
        <v>21648</v>
      </c>
      <c r="M114" s="22">
        <f t="shared" si="330"/>
        <v>26275</v>
      </c>
      <c r="N114" s="141">
        <f t="shared" si="328"/>
        <v>306180</v>
      </c>
      <c r="O114" s="131"/>
      <c r="P114" s="91">
        <f t="shared" si="308"/>
        <v>2038</v>
      </c>
      <c r="Q114" s="22">
        <f t="shared" si="324"/>
        <v>25065</v>
      </c>
      <c r="R114" s="22">
        <f t="shared" si="324"/>
        <v>26073</v>
      </c>
      <c r="S114" s="22">
        <f t="shared" si="324"/>
        <v>20484</v>
      </c>
      <c r="T114" s="22">
        <f t="shared" si="324"/>
        <v>21745</v>
      </c>
      <c r="U114" s="22">
        <f t="shared" si="324"/>
        <v>22445</v>
      </c>
      <c r="V114" s="22">
        <f t="shared" si="324"/>
        <v>24593</v>
      </c>
      <c r="W114" s="22">
        <f t="shared" si="324"/>
        <v>27477</v>
      </c>
      <c r="X114" s="22">
        <f t="shared" si="324"/>
        <v>29998</v>
      </c>
      <c r="Y114" s="22">
        <f t="shared" si="324"/>
        <v>30307</v>
      </c>
      <c r="Z114" s="22">
        <f t="shared" si="324"/>
        <v>27456</v>
      </c>
      <c r="AA114" s="22">
        <f t="shared" si="324"/>
        <v>25454</v>
      </c>
      <c r="AB114" s="22">
        <f t="shared" si="324"/>
        <v>23058</v>
      </c>
      <c r="AC114" s="141">
        <f t="shared" si="329"/>
        <v>304155</v>
      </c>
      <c r="AD114" s="13"/>
      <c r="AI114" s="79" t="str">
        <f t="shared" si="302"/>
        <v>Q</v>
      </c>
      <c r="AJ114" s="1">
        <f>1+AJ102</f>
        <v>2021</v>
      </c>
      <c r="AK114" s="105">
        <v>1</v>
      </c>
      <c r="AL114" s="106">
        <f t="shared" ca="1" si="325"/>
        <v>0</v>
      </c>
      <c r="AM114" s="106">
        <f t="shared" ca="1" si="325"/>
        <v>0</v>
      </c>
      <c r="AN114" s="106">
        <f t="shared" ca="1" si="325"/>
        <v>8</v>
      </c>
      <c r="AO114" s="106">
        <f t="shared" ca="1" si="325"/>
        <v>0</v>
      </c>
      <c r="AP114" s="106">
        <f t="shared" ca="1" si="325"/>
        <v>0</v>
      </c>
      <c r="AQ114" s="106">
        <f t="shared" ca="1" si="325"/>
        <v>0</v>
      </c>
      <c r="AR114" s="106">
        <f t="shared" ca="1" si="325"/>
        <v>0</v>
      </c>
      <c r="AS114" s="106">
        <f t="shared" ca="1" si="325"/>
        <v>0</v>
      </c>
      <c r="AT114" s="106">
        <f t="shared" ca="1" si="325"/>
        <v>3839</v>
      </c>
      <c r="AU114" s="106">
        <f t="shared" ca="1" si="325"/>
        <v>172</v>
      </c>
      <c r="AV114" s="106">
        <f t="shared" ca="1" si="326"/>
        <v>65343</v>
      </c>
      <c r="AW114" s="106">
        <f t="shared" ca="1" si="326"/>
        <v>0</v>
      </c>
      <c r="AX114" s="575">
        <f t="shared" ca="1" si="326"/>
        <v>0</v>
      </c>
      <c r="AY114" s="2">
        <f t="shared" ca="1" si="326"/>
        <v>0</v>
      </c>
      <c r="AZ114" s="545">
        <f t="shared" ca="1" si="326"/>
        <v>664</v>
      </c>
      <c r="BA114" s="106">
        <f t="shared" ca="1" si="326"/>
        <v>3544</v>
      </c>
      <c r="BB114" s="106">
        <f t="shared" ca="1" si="326"/>
        <v>2642</v>
      </c>
      <c r="BC114" s="106">
        <f t="shared" ca="1" si="326"/>
        <v>0</v>
      </c>
      <c r="BD114" s="106">
        <f t="shared" ca="1" si="326"/>
        <v>1688</v>
      </c>
      <c r="BE114" s="106">
        <f t="shared" ca="1" si="326"/>
        <v>0</v>
      </c>
      <c r="BF114" s="106">
        <f t="shared" ca="1" si="327"/>
        <v>14508</v>
      </c>
      <c r="BG114" s="106">
        <f t="shared" ca="1" si="327"/>
        <v>0</v>
      </c>
      <c r="BH114" s="106">
        <f t="shared" ca="1" si="327"/>
        <v>0</v>
      </c>
      <c r="BI114" s="106">
        <f t="shared" ca="1" si="327"/>
        <v>0</v>
      </c>
      <c r="BJ114" s="106">
        <f t="shared" ca="1" si="327"/>
        <v>978</v>
      </c>
      <c r="BK114" s="106">
        <f t="shared" ca="1" si="327"/>
        <v>0</v>
      </c>
      <c r="BL114" s="106">
        <f t="shared" ca="1" si="327"/>
        <v>0</v>
      </c>
      <c r="BM114" s="190">
        <f t="shared" ca="1" si="327"/>
        <v>0</v>
      </c>
      <c r="BN114" s="190">
        <f t="shared" ca="1" si="327"/>
        <v>0</v>
      </c>
      <c r="BO114" s="190">
        <f t="shared" ca="1" si="327"/>
        <v>0</v>
      </c>
      <c r="BP114" s="190">
        <f t="shared" ca="1" si="327"/>
        <v>0</v>
      </c>
      <c r="BQ114" s="190">
        <f t="shared" ca="1" si="327"/>
        <v>4994</v>
      </c>
      <c r="BR114" s="190">
        <f t="shared" ca="1" si="327"/>
        <v>24024</v>
      </c>
      <c r="BS114" s="190">
        <f t="shared" ca="1" si="327"/>
        <v>69362</v>
      </c>
      <c r="BT114" s="190">
        <f t="shared" ca="1" si="327"/>
        <v>93386</v>
      </c>
      <c r="BU114" s="190">
        <f t="shared" ca="1" si="248"/>
        <v>96527</v>
      </c>
      <c r="BV114" s="163" t="str">
        <f t="shared" si="303"/>
        <v>B</v>
      </c>
      <c r="BW114" s="65">
        <f t="shared" ca="1" si="249"/>
        <v>93386</v>
      </c>
      <c r="BX114" s="634">
        <f t="shared" ca="1" si="252"/>
        <v>0</v>
      </c>
      <c r="BY114" s="2"/>
      <c r="BZ114" s="13"/>
      <c r="CA114" s="130"/>
      <c r="CB114" s="79" t="str">
        <f t="shared" si="304"/>
        <v>B</v>
      </c>
      <c r="CC114" s="215">
        <f t="shared" si="305"/>
        <v>2021</v>
      </c>
      <c r="CD114" s="141">
        <f t="shared" si="306"/>
        <v>1</v>
      </c>
      <c r="CE114" s="280">
        <f t="shared" ca="1" si="253"/>
        <v>0</v>
      </c>
      <c r="CF114" s="280">
        <f t="shared" ca="1" si="254"/>
        <v>0</v>
      </c>
      <c r="CG114" s="280">
        <f t="shared" ca="1" si="255"/>
        <v>8</v>
      </c>
      <c r="CH114" s="280">
        <f t="shared" ca="1" si="254"/>
        <v>0</v>
      </c>
      <c r="CI114" s="280">
        <f t="shared" ca="1" si="256"/>
        <v>0</v>
      </c>
      <c r="CJ114" s="280">
        <f t="shared" ca="1" si="257"/>
        <v>0</v>
      </c>
      <c r="CK114" s="280">
        <f t="shared" ca="1" si="257"/>
        <v>0</v>
      </c>
      <c r="CL114" s="280">
        <f t="shared" ca="1" si="258"/>
        <v>0</v>
      </c>
      <c r="CM114" s="280">
        <f t="shared" ca="1" si="259"/>
        <v>6910</v>
      </c>
      <c r="CN114" s="280">
        <f t="shared" ca="1" si="260"/>
        <v>258</v>
      </c>
      <c r="CO114" s="280">
        <f t="shared" ca="1" si="261"/>
        <v>64579</v>
      </c>
      <c r="CP114" s="280">
        <f t="shared" ca="1" si="262"/>
        <v>0</v>
      </c>
      <c r="CQ114" s="280">
        <f t="shared" ca="1" si="313"/>
        <v>0</v>
      </c>
      <c r="CR114" s="273">
        <f t="shared" ca="1" si="313"/>
        <v>0</v>
      </c>
      <c r="CS114" s="280">
        <f t="shared" ca="1" si="263"/>
        <v>709</v>
      </c>
      <c r="CT114" s="280">
        <f t="shared" ca="1" si="264"/>
        <v>4027</v>
      </c>
      <c r="CU114" s="280">
        <f t="shared" ca="1" si="265"/>
        <v>2612</v>
      </c>
      <c r="CV114" s="280">
        <f t="shared" ca="1" si="266"/>
        <v>0</v>
      </c>
      <c r="CW114" s="280">
        <f t="shared" ca="1" si="267"/>
        <v>2080</v>
      </c>
      <c r="CX114" s="280">
        <f t="shared" ca="1" si="268"/>
        <v>0</v>
      </c>
      <c r="CY114" s="280">
        <f t="shared" ca="1" si="269"/>
        <v>14136</v>
      </c>
      <c r="CZ114" s="280">
        <f t="shared" ca="1" si="270"/>
        <v>0</v>
      </c>
      <c r="DA114" s="280">
        <f t="shared" ca="1" si="271"/>
        <v>0</v>
      </c>
      <c r="DB114" s="280">
        <f t="shared" ca="1" si="272"/>
        <v>0</v>
      </c>
      <c r="DC114" s="280">
        <f t="shared" ca="1" si="273"/>
        <v>1019</v>
      </c>
      <c r="DD114" s="280">
        <f t="shared" ca="1" si="274"/>
        <v>0</v>
      </c>
      <c r="DE114" s="280">
        <f t="shared" ca="1" si="275"/>
        <v>0</v>
      </c>
      <c r="DF114" s="280">
        <f t="shared" ca="1" si="276"/>
        <v>0</v>
      </c>
      <c r="DG114" s="280">
        <f t="shared" ca="1" si="277"/>
        <v>0</v>
      </c>
      <c r="DH114" s="280">
        <f t="shared" ca="1" si="278"/>
        <v>0</v>
      </c>
      <c r="DI114" s="280">
        <f t="shared" ca="1" si="279"/>
        <v>0</v>
      </c>
      <c r="DJ114" s="210">
        <f t="shared" ca="1" si="280"/>
        <v>5401</v>
      </c>
      <c r="DK114" s="210">
        <f t="shared" ca="1" si="281"/>
        <v>24583</v>
      </c>
      <c r="DL114" s="210">
        <f t="shared" ca="1" si="282"/>
        <v>71755</v>
      </c>
      <c r="DM114" s="461">
        <f t="shared" ca="1" si="283"/>
        <v>96338</v>
      </c>
      <c r="DN114" s="463">
        <f t="shared" ca="1" si="284"/>
        <v>96527</v>
      </c>
      <c r="DO114" s="465">
        <f t="shared" ca="1" si="285"/>
        <v>189</v>
      </c>
      <c r="DP114" s="216">
        <f t="shared" ca="1" si="292"/>
        <v>1.9618426789013679E-3</v>
      </c>
      <c r="DR114" s="463"/>
      <c r="DS114" s="37"/>
    </row>
    <row r="115" spans="1:123">
      <c r="A115" s="87">
        <f t="shared" si="316"/>
        <v>2039</v>
      </c>
      <c r="B115" s="22">
        <f t="shared" si="317"/>
        <v>25882</v>
      </c>
      <c r="C115" s="22">
        <f t="shared" si="330"/>
        <v>20051</v>
      </c>
      <c r="D115" s="22">
        <f t="shared" si="330"/>
        <v>21830</v>
      </c>
      <c r="E115" s="22">
        <f t="shared" si="330"/>
        <v>22391</v>
      </c>
      <c r="F115" s="22">
        <f t="shared" si="330"/>
        <v>26575</v>
      </c>
      <c r="G115" s="22">
        <f t="shared" si="330"/>
        <v>28411</v>
      </c>
      <c r="H115" s="22">
        <f t="shared" si="330"/>
        <v>29968</v>
      </c>
      <c r="I115" s="22">
        <f t="shared" si="330"/>
        <v>30870</v>
      </c>
      <c r="J115" s="22">
        <f t="shared" si="330"/>
        <v>27181</v>
      </c>
      <c r="K115" s="22">
        <f t="shared" si="330"/>
        <v>25462</v>
      </c>
      <c r="L115" s="22">
        <f t="shared" si="330"/>
        <v>21688</v>
      </c>
      <c r="M115" s="22">
        <f t="shared" si="330"/>
        <v>26339</v>
      </c>
      <c r="N115" s="141">
        <f t="shared" si="328"/>
        <v>306648</v>
      </c>
      <c r="P115" s="91">
        <f t="shared" si="308"/>
        <v>2039</v>
      </c>
      <c r="Q115" s="22">
        <f t="shared" si="324"/>
        <v>25122</v>
      </c>
      <c r="R115" s="22">
        <f t="shared" si="324"/>
        <v>26131</v>
      </c>
      <c r="S115" s="22">
        <f t="shared" si="324"/>
        <v>20510</v>
      </c>
      <c r="T115" s="22">
        <f t="shared" si="324"/>
        <v>21778</v>
      </c>
      <c r="U115" s="22">
        <f t="shared" si="324"/>
        <v>22481</v>
      </c>
      <c r="V115" s="22">
        <f t="shared" si="324"/>
        <v>24619</v>
      </c>
      <c r="W115" s="22">
        <f t="shared" si="324"/>
        <v>27505</v>
      </c>
      <c r="X115" s="22">
        <f t="shared" si="324"/>
        <v>30033</v>
      </c>
      <c r="Y115" s="22">
        <f t="shared" si="324"/>
        <v>30350</v>
      </c>
      <c r="Z115" s="22">
        <f t="shared" si="324"/>
        <v>27490</v>
      </c>
      <c r="AA115" s="22">
        <f t="shared" si="324"/>
        <v>25492</v>
      </c>
      <c r="AB115" s="22">
        <f t="shared" si="324"/>
        <v>23099</v>
      </c>
      <c r="AC115" s="141">
        <f t="shared" si="329"/>
        <v>304610</v>
      </c>
      <c r="AD115" s="13"/>
      <c r="AI115" s="79" t="str">
        <f t="shared" si="302"/>
        <v>R</v>
      </c>
      <c r="AJ115" s="1">
        <f t="shared" ref="AJ115:AJ125" si="331">AJ114</f>
        <v>2021</v>
      </c>
      <c r="AK115" s="105">
        <v>2</v>
      </c>
      <c r="AL115" s="106">
        <f t="shared" ca="1" si="325"/>
        <v>0</v>
      </c>
      <c r="AM115" s="106">
        <f t="shared" ca="1" si="325"/>
        <v>0</v>
      </c>
      <c r="AN115" s="106">
        <f t="shared" ca="1" si="325"/>
        <v>8</v>
      </c>
      <c r="AO115" s="106">
        <f t="shared" ca="1" si="325"/>
        <v>0</v>
      </c>
      <c r="AP115" s="106">
        <f t="shared" ca="1" si="325"/>
        <v>0</v>
      </c>
      <c r="AQ115" s="106">
        <f t="shared" ca="1" si="325"/>
        <v>0</v>
      </c>
      <c r="AR115" s="106">
        <f t="shared" ca="1" si="325"/>
        <v>0</v>
      </c>
      <c r="AS115" s="106">
        <f t="shared" ca="1" si="325"/>
        <v>0</v>
      </c>
      <c r="AT115" s="106">
        <f t="shared" ca="1" si="325"/>
        <v>6910</v>
      </c>
      <c r="AU115" s="106">
        <f t="shared" ca="1" si="325"/>
        <v>258</v>
      </c>
      <c r="AV115" s="106">
        <f t="shared" ca="1" si="326"/>
        <v>64579</v>
      </c>
      <c r="AW115" s="106">
        <f t="shared" ca="1" si="326"/>
        <v>0</v>
      </c>
      <c r="AX115" s="575">
        <f t="shared" ca="1" si="326"/>
        <v>0</v>
      </c>
      <c r="AY115" s="2">
        <f t="shared" ca="1" si="326"/>
        <v>0</v>
      </c>
      <c r="AZ115" s="545">
        <f t="shared" ca="1" si="326"/>
        <v>1218</v>
      </c>
      <c r="BA115" s="106">
        <f t="shared" ca="1" si="326"/>
        <v>4027</v>
      </c>
      <c r="BB115" s="106">
        <f t="shared" ca="1" si="326"/>
        <v>2612</v>
      </c>
      <c r="BC115" s="106">
        <f t="shared" ca="1" si="326"/>
        <v>0</v>
      </c>
      <c r="BD115" s="106">
        <f t="shared" ca="1" si="326"/>
        <v>2065</v>
      </c>
      <c r="BE115" s="106">
        <f t="shared" ca="1" si="326"/>
        <v>0</v>
      </c>
      <c r="BF115" s="106">
        <f t="shared" ca="1" si="327"/>
        <v>14136</v>
      </c>
      <c r="BG115" s="106">
        <f t="shared" ca="1" si="327"/>
        <v>0</v>
      </c>
      <c r="BH115" s="106">
        <f t="shared" ca="1" si="327"/>
        <v>0</v>
      </c>
      <c r="BI115" s="106">
        <f t="shared" ca="1" si="327"/>
        <v>0</v>
      </c>
      <c r="BJ115" s="106">
        <f t="shared" ca="1" si="327"/>
        <v>1019</v>
      </c>
      <c r="BK115" s="106">
        <f t="shared" ca="1" si="327"/>
        <v>0</v>
      </c>
      <c r="BL115" s="106">
        <f t="shared" ca="1" si="327"/>
        <v>0</v>
      </c>
      <c r="BM115" s="190">
        <f t="shared" ca="1" si="327"/>
        <v>0</v>
      </c>
      <c r="BN115" s="190">
        <f t="shared" ca="1" si="327"/>
        <v>0</v>
      </c>
      <c r="BO115" s="190">
        <f t="shared" ca="1" si="327"/>
        <v>0</v>
      </c>
      <c r="BP115" s="190">
        <f t="shared" ca="1" si="327"/>
        <v>0</v>
      </c>
      <c r="BQ115" s="190">
        <f t="shared" ca="1" si="327"/>
        <v>5895</v>
      </c>
      <c r="BR115" s="190">
        <f t="shared" ca="1" si="327"/>
        <v>25077</v>
      </c>
      <c r="BS115" s="190">
        <f t="shared" ca="1" si="327"/>
        <v>71755</v>
      </c>
      <c r="BT115" s="190">
        <f t="shared" ca="1" si="327"/>
        <v>96832</v>
      </c>
      <c r="BU115" s="190">
        <f t="shared" ca="1" si="248"/>
        <v>67557</v>
      </c>
      <c r="BV115" s="163" t="str">
        <f t="shared" si="303"/>
        <v>C</v>
      </c>
      <c r="BW115" s="65">
        <f t="shared" ca="1" si="249"/>
        <v>96832</v>
      </c>
      <c r="BX115" s="634">
        <f t="shared" ca="1" si="252"/>
        <v>0</v>
      </c>
      <c r="BY115" s="2"/>
      <c r="BZ115" s="13"/>
      <c r="CA115" s="130"/>
      <c r="CB115" s="79" t="str">
        <f t="shared" si="304"/>
        <v>C</v>
      </c>
      <c r="CC115" s="215">
        <f t="shared" si="305"/>
        <v>2021</v>
      </c>
      <c r="CD115" s="141">
        <f t="shared" si="306"/>
        <v>2</v>
      </c>
      <c r="CE115" s="280">
        <f t="shared" ca="1" si="253"/>
        <v>0</v>
      </c>
      <c r="CF115" s="280">
        <f t="shared" ca="1" si="254"/>
        <v>0</v>
      </c>
      <c r="CG115" s="280">
        <f t="shared" ca="1" si="255"/>
        <v>8</v>
      </c>
      <c r="CH115" s="280">
        <f t="shared" ca="1" si="254"/>
        <v>0</v>
      </c>
      <c r="CI115" s="280">
        <f t="shared" ca="1" si="256"/>
        <v>0</v>
      </c>
      <c r="CJ115" s="280">
        <f t="shared" ca="1" si="257"/>
        <v>0</v>
      </c>
      <c r="CK115" s="280">
        <f t="shared" ca="1" si="257"/>
        <v>0</v>
      </c>
      <c r="CL115" s="280">
        <f t="shared" ca="1" si="258"/>
        <v>0</v>
      </c>
      <c r="CM115" s="280">
        <f t="shared" ca="1" si="259"/>
        <v>6242</v>
      </c>
      <c r="CN115" s="280">
        <f t="shared" ca="1" si="260"/>
        <v>621</v>
      </c>
      <c r="CO115" s="280">
        <f t="shared" ca="1" si="261"/>
        <v>40980</v>
      </c>
      <c r="CP115" s="280">
        <f t="shared" ca="1" si="262"/>
        <v>0</v>
      </c>
      <c r="CQ115" s="280">
        <f t="shared" ca="1" si="313"/>
        <v>0</v>
      </c>
      <c r="CR115" s="273">
        <f t="shared" ca="1" si="313"/>
        <v>0</v>
      </c>
      <c r="CS115" s="280">
        <f t="shared" ca="1" si="263"/>
        <v>831</v>
      </c>
      <c r="CT115" s="280">
        <f t="shared" ca="1" si="264"/>
        <v>1600</v>
      </c>
      <c r="CU115" s="280">
        <f t="shared" ca="1" si="265"/>
        <v>1886</v>
      </c>
      <c r="CV115" s="280">
        <f t="shared" ca="1" si="266"/>
        <v>0</v>
      </c>
      <c r="CW115" s="280">
        <f t="shared" ca="1" si="267"/>
        <v>1528</v>
      </c>
      <c r="CX115" s="280">
        <f t="shared" ca="1" si="268"/>
        <v>0</v>
      </c>
      <c r="CY115" s="280">
        <f t="shared" ca="1" si="269"/>
        <v>12768</v>
      </c>
      <c r="CZ115" s="280">
        <f t="shared" ca="1" si="270"/>
        <v>0</v>
      </c>
      <c r="DA115" s="280">
        <f t="shared" ca="1" si="271"/>
        <v>0</v>
      </c>
      <c r="DB115" s="280">
        <f t="shared" ca="1" si="272"/>
        <v>0</v>
      </c>
      <c r="DC115" s="280">
        <f t="shared" ca="1" si="273"/>
        <v>953</v>
      </c>
      <c r="DD115" s="280">
        <f t="shared" ca="1" si="274"/>
        <v>0</v>
      </c>
      <c r="DE115" s="280">
        <f t="shared" ca="1" si="275"/>
        <v>0</v>
      </c>
      <c r="DF115" s="280">
        <f t="shared" ca="1" si="276"/>
        <v>0</v>
      </c>
      <c r="DG115" s="280">
        <f t="shared" ca="1" si="277"/>
        <v>0</v>
      </c>
      <c r="DH115" s="280">
        <f t="shared" ca="1" si="278"/>
        <v>0</v>
      </c>
      <c r="DI115" s="280">
        <f t="shared" ca="1" si="279"/>
        <v>0</v>
      </c>
      <c r="DJ115" s="210">
        <f t="shared" ca="1" si="280"/>
        <v>4245</v>
      </c>
      <c r="DK115" s="210">
        <f t="shared" ca="1" si="281"/>
        <v>19566</v>
      </c>
      <c r="DL115" s="210">
        <f t="shared" ca="1" si="282"/>
        <v>47851</v>
      </c>
      <c r="DM115" s="461">
        <f t="shared" ca="1" si="283"/>
        <v>67417</v>
      </c>
      <c r="DN115" s="463">
        <f t="shared" ca="1" si="284"/>
        <v>67557</v>
      </c>
      <c r="DO115" s="465">
        <f t="shared" ca="1" si="285"/>
        <v>140</v>
      </c>
      <c r="DP115" s="216">
        <f t="shared" ca="1" si="292"/>
        <v>2.0766275568476792E-3</v>
      </c>
      <c r="DR115" s="463"/>
      <c r="DS115" s="37"/>
    </row>
    <row r="116" spans="1:123">
      <c r="A116" s="87">
        <f t="shared" si="316"/>
        <v>2040</v>
      </c>
      <c r="B116" s="22">
        <f t="shared" si="317"/>
        <v>25945</v>
      </c>
      <c r="C116" s="22">
        <f t="shared" si="330"/>
        <v>20786</v>
      </c>
      <c r="D116" s="22">
        <f t="shared" si="330"/>
        <v>21864</v>
      </c>
      <c r="E116" s="22">
        <f t="shared" si="330"/>
        <v>22421</v>
      </c>
      <c r="F116" s="22">
        <f t="shared" si="330"/>
        <v>26599</v>
      </c>
      <c r="G116" s="22">
        <f t="shared" si="330"/>
        <v>28452</v>
      </c>
      <c r="H116" s="22">
        <f t="shared" si="330"/>
        <v>30007</v>
      </c>
      <c r="I116" s="22">
        <f t="shared" si="330"/>
        <v>30917</v>
      </c>
      <c r="J116" s="22">
        <f t="shared" si="330"/>
        <v>27215</v>
      </c>
      <c r="K116" s="22">
        <f t="shared" si="330"/>
        <v>25497</v>
      </c>
      <c r="L116" s="22">
        <f t="shared" si="330"/>
        <v>21728</v>
      </c>
      <c r="M116" s="22">
        <f t="shared" si="330"/>
        <v>26404</v>
      </c>
      <c r="N116" s="141">
        <f t="shared" si="328"/>
        <v>307835</v>
      </c>
      <c r="P116" s="91">
        <f t="shared" si="308"/>
        <v>2040</v>
      </c>
      <c r="Q116" s="22">
        <f t="shared" si="324"/>
        <v>25181</v>
      </c>
      <c r="R116" s="22">
        <f t="shared" si="324"/>
        <v>26189</v>
      </c>
      <c r="S116" s="22">
        <f t="shared" si="324"/>
        <v>21152</v>
      </c>
      <c r="T116" s="22">
        <f t="shared" si="324"/>
        <v>21908</v>
      </c>
      <c r="U116" s="22">
        <f t="shared" si="324"/>
        <v>22519</v>
      </c>
      <c r="V116" s="22">
        <f t="shared" si="324"/>
        <v>24645</v>
      </c>
      <c r="W116" s="22">
        <f t="shared" si="324"/>
        <v>27531</v>
      </c>
      <c r="X116" s="22">
        <f t="shared" si="324"/>
        <v>30070</v>
      </c>
      <c r="Y116" s="22">
        <f t="shared" si="324"/>
        <v>30394</v>
      </c>
      <c r="Z116" s="22">
        <f t="shared" si="324"/>
        <v>27525</v>
      </c>
      <c r="AA116" s="22">
        <f t="shared" si="324"/>
        <v>25531</v>
      </c>
      <c r="AB116" s="22">
        <f t="shared" si="324"/>
        <v>23138</v>
      </c>
      <c r="AC116" s="141">
        <f t="shared" si="329"/>
        <v>305783</v>
      </c>
      <c r="AD116" s="13"/>
      <c r="AI116" s="79" t="str">
        <f t="shared" si="302"/>
        <v>S</v>
      </c>
      <c r="AJ116" s="1">
        <f t="shared" si="331"/>
        <v>2021</v>
      </c>
      <c r="AK116" s="105">
        <v>3</v>
      </c>
      <c r="AL116" s="106">
        <f t="shared" ref="AL116:AU125" ca="1" si="332">ROUND(INDIRECT(CONCATENATE($AI116,AL$2+($AJ116-2010))),0)</f>
        <v>0</v>
      </c>
      <c r="AM116" s="106">
        <f t="shared" ca="1" si="332"/>
        <v>0</v>
      </c>
      <c r="AN116" s="106">
        <f t="shared" ca="1" si="332"/>
        <v>8</v>
      </c>
      <c r="AO116" s="106">
        <f t="shared" ca="1" si="332"/>
        <v>0</v>
      </c>
      <c r="AP116" s="106">
        <f t="shared" ca="1" si="332"/>
        <v>0</v>
      </c>
      <c r="AQ116" s="106">
        <f t="shared" ca="1" si="332"/>
        <v>0</v>
      </c>
      <c r="AR116" s="106">
        <f t="shared" ca="1" si="332"/>
        <v>0</v>
      </c>
      <c r="AS116" s="106">
        <f t="shared" ca="1" si="332"/>
        <v>0</v>
      </c>
      <c r="AT116" s="106">
        <f t="shared" ca="1" si="332"/>
        <v>6242</v>
      </c>
      <c r="AU116" s="106">
        <f t="shared" ca="1" si="332"/>
        <v>621</v>
      </c>
      <c r="AV116" s="106">
        <f t="shared" ref="AV116:BE125" ca="1" si="333">ROUND(INDIRECT(CONCATENATE($AI116,AV$2+($AJ116-2010))),0)</f>
        <v>40980</v>
      </c>
      <c r="AW116" s="106">
        <f t="shared" ca="1" si="333"/>
        <v>0</v>
      </c>
      <c r="AX116" s="575">
        <f t="shared" ca="1" si="333"/>
        <v>0</v>
      </c>
      <c r="AY116" s="2">
        <f t="shared" ca="1" si="333"/>
        <v>0</v>
      </c>
      <c r="AZ116" s="545">
        <f t="shared" ca="1" si="333"/>
        <v>709</v>
      </c>
      <c r="BA116" s="106">
        <f t="shared" ca="1" si="333"/>
        <v>1600</v>
      </c>
      <c r="BB116" s="106">
        <f t="shared" ca="1" si="333"/>
        <v>1886</v>
      </c>
      <c r="BC116" s="106">
        <f t="shared" ca="1" si="333"/>
        <v>0</v>
      </c>
      <c r="BD116" s="106">
        <f t="shared" ca="1" si="333"/>
        <v>2080</v>
      </c>
      <c r="BE116" s="106">
        <f t="shared" ca="1" si="333"/>
        <v>0</v>
      </c>
      <c r="BF116" s="106">
        <f t="shared" ref="BF116:BT125" ca="1" si="334">ROUND(INDIRECT(CONCATENATE($AI116,BF$2+($AJ116-2010))),0)</f>
        <v>12768</v>
      </c>
      <c r="BG116" s="106">
        <f t="shared" ca="1" si="334"/>
        <v>0</v>
      </c>
      <c r="BH116" s="106">
        <f t="shared" ca="1" si="334"/>
        <v>0</v>
      </c>
      <c r="BI116" s="106">
        <f t="shared" ca="1" si="334"/>
        <v>0</v>
      </c>
      <c r="BJ116" s="106">
        <f t="shared" ca="1" si="334"/>
        <v>953</v>
      </c>
      <c r="BK116" s="106">
        <f t="shared" ca="1" si="334"/>
        <v>0</v>
      </c>
      <c r="BL116" s="106">
        <f t="shared" ca="1" si="334"/>
        <v>0</v>
      </c>
      <c r="BM116" s="190">
        <f t="shared" ca="1" si="334"/>
        <v>0</v>
      </c>
      <c r="BN116" s="190">
        <f t="shared" ca="1" si="334"/>
        <v>0</v>
      </c>
      <c r="BO116" s="190">
        <f t="shared" ca="1" si="334"/>
        <v>0</v>
      </c>
      <c r="BP116" s="190">
        <f t="shared" ca="1" si="334"/>
        <v>0</v>
      </c>
      <c r="BQ116" s="190">
        <f t="shared" ca="1" si="334"/>
        <v>4675</v>
      </c>
      <c r="BR116" s="190">
        <f t="shared" ca="1" si="334"/>
        <v>19996</v>
      </c>
      <c r="BS116" s="190">
        <f t="shared" ca="1" si="334"/>
        <v>47851</v>
      </c>
      <c r="BT116" s="190">
        <f t="shared" ca="1" si="334"/>
        <v>67847</v>
      </c>
      <c r="BU116" s="190">
        <f t="shared" ca="1" si="248"/>
        <v>104601</v>
      </c>
      <c r="BV116" s="163" t="str">
        <f t="shared" si="303"/>
        <v>D</v>
      </c>
      <c r="BW116" s="65">
        <f t="shared" ca="1" si="249"/>
        <v>67847</v>
      </c>
      <c r="BX116" s="634">
        <f t="shared" ca="1" si="252"/>
        <v>0</v>
      </c>
      <c r="BY116" s="2"/>
      <c r="BZ116" s="13"/>
      <c r="CA116" s="130"/>
      <c r="CB116" s="79" t="str">
        <f t="shared" si="304"/>
        <v>D</v>
      </c>
      <c r="CC116" s="215">
        <f t="shared" si="305"/>
        <v>2021</v>
      </c>
      <c r="CD116" s="141">
        <f t="shared" si="306"/>
        <v>3</v>
      </c>
      <c r="CE116" s="280">
        <f t="shared" ca="1" si="253"/>
        <v>0</v>
      </c>
      <c r="CF116" s="280">
        <f t="shared" ca="1" si="254"/>
        <v>0</v>
      </c>
      <c r="CG116" s="280">
        <f t="shared" ca="1" si="255"/>
        <v>8</v>
      </c>
      <c r="CH116" s="280">
        <f t="shared" ca="1" si="254"/>
        <v>0</v>
      </c>
      <c r="CI116" s="280">
        <f t="shared" ca="1" si="256"/>
        <v>0</v>
      </c>
      <c r="CJ116" s="280">
        <f t="shared" ca="1" si="257"/>
        <v>0</v>
      </c>
      <c r="CK116" s="280">
        <f t="shared" ca="1" si="257"/>
        <v>0</v>
      </c>
      <c r="CL116" s="280">
        <f t="shared" ca="1" si="258"/>
        <v>0</v>
      </c>
      <c r="CM116" s="280">
        <f t="shared" ca="1" si="259"/>
        <v>3839</v>
      </c>
      <c r="CN116" s="280">
        <f t="shared" ca="1" si="260"/>
        <v>516</v>
      </c>
      <c r="CO116" s="280">
        <f t="shared" ca="1" si="261"/>
        <v>78947</v>
      </c>
      <c r="CP116" s="280">
        <f t="shared" ca="1" si="262"/>
        <v>0</v>
      </c>
      <c r="CQ116" s="280">
        <f t="shared" ca="1" si="313"/>
        <v>0</v>
      </c>
      <c r="CR116" s="273">
        <f t="shared" ca="1" si="313"/>
        <v>0</v>
      </c>
      <c r="CS116" s="280">
        <f t="shared" ca="1" si="263"/>
        <v>502</v>
      </c>
      <c r="CT116" s="280">
        <f t="shared" ca="1" si="264"/>
        <v>805</v>
      </c>
      <c r="CU116" s="280">
        <f t="shared" ca="1" si="265"/>
        <v>2365</v>
      </c>
      <c r="CV116" s="280">
        <f t="shared" ca="1" si="266"/>
        <v>0</v>
      </c>
      <c r="CW116" s="280">
        <f t="shared" ca="1" si="267"/>
        <v>1835</v>
      </c>
      <c r="CX116" s="280">
        <f t="shared" ca="1" si="268"/>
        <v>0</v>
      </c>
      <c r="CY116" s="280">
        <f t="shared" ca="1" si="269"/>
        <v>14508</v>
      </c>
      <c r="CZ116" s="280">
        <f t="shared" ca="1" si="270"/>
        <v>0</v>
      </c>
      <c r="DA116" s="280">
        <f t="shared" ca="1" si="271"/>
        <v>0</v>
      </c>
      <c r="DB116" s="280">
        <f t="shared" ca="1" si="272"/>
        <v>0</v>
      </c>
      <c r="DC116" s="280">
        <f t="shared" ca="1" si="273"/>
        <v>1096</v>
      </c>
      <c r="DD116" s="280">
        <f t="shared" ca="1" si="274"/>
        <v>0</v>
      </c>
      <c r="DE116" s="280">
        <f t="shared" ca="1" si="275"/>
        <v>0</v>
      </c>
      <c r="DF116" s="280">
        <f t="shared" ca="1" si="276"/>
        <v>0</v>
      </c>
      <c r="DG116" s="280">
        <f t="shared" ca="1" si="277"/>
        <v>0</v>
      </c>
      <c r="DH116" s="280">
        <f t="shared" ca="1" si="278"/>
        <v>0</v>
      </c>
      <c r="DI116" s="280">
        <f t="shared" ca="1" si="279"/>
        <v>0</v>
      </c>
      <c r="DJ116" s="210">
        <f t="shared" ca="1" si="280"/>
        <v>4702</v>
      </c>
      <c r="DK116" s="210">
        <f t="shared" ca="1" si="281"/>
        <v>21111</v>
      </c>
      <c r="DL116" s="210">
        <f t="shared" ca="1" si="282"/>
        <v>83310</v>
      </c>
      <c r="DM116" s="461">
        <f t="shared" ca="1" si="283"/>
        <v>104421</v>
      </c>
      <c r="DN116" s="463">
        <f t="shared" ca="1" si="284"/>
        <v>104601</v>
      </c>
      <c r="DO116" s="465">
        <f t="shared" ca="1" si="285"/>
        <v>180</v>
      </c>
      <c r="DP116" s="216">
        <f t="shared" ca="1" si="292"/>
        <v>1.7237911914270117E-3</v>
      </c>
      <c r="DR116" s="463"/>
      <c r="DS116" s="37"/>
    </row>
    <row r="117" spans="1:123">
      <c r="A117" s="87">
        <f t="shared" si="316"/>
        <v>2041</v>
      </c>
      <c r="B117" s="22">
        <f t="shared" si="317"/>
        <v>0</v>
      </c>
      <c r="C117" s="22">
        <f t="shared" si="330"/>
        <v>0</v>
      </c>
      <c r="D117" s="22">
        <f t="shared" si="330"/>
        <v>0</v>
      </c>
      <c r="E117" s="22">
        <f t="shared" si="330"/>
        <v>0</v>
      </c>
      <c r="F117" s="22">
        <f t="shared" si="330"/>
        <v>0</v>
      </c>
      <c r="G117" s="22">
        <f t="shared" si="330"/>
        <v>0</v>
      </c>
      <c r="H117" s="22">
        <f t="shared" si="330"/>
        <v>0</v>
      </c>
      <c r="I117" s="22">
        <f t="shared" si="330"/>
        <v>0</v>
      </c>
      <c r="J117" s="22">
        <f t="shared" si="330"/>
        <v>0</v>
      </c>
      <c r="K117" s="22">
        <f t="shared" si="330"/>
        <v>0</v>
      </c>
      <c r="L117" s="22">
        <f t="shared" si="330"/>
        <v>0</v>
      </c>
      <c r="M117" s="22">
        <f t="shared" si="330"/>
        <v>0</v>
      </c>
      <c r="N117" s="141">
        <f t="shared" si="328"/>
        <v>0</v>
      </c>
      <c r="P117" s="91">
        <f t="shared" si="308"/>
        <v>2041</v>
      </c>
      <c r="Q117" s="22">
        <f t="shared" si="324"/>
        <v>25241</v>
      </c>
      <c r="R117" s="22">
        <f t="shared" si="324"/>
        <v>3728</v>
      </c>
      <c r="S117" s="22">
        <f t="shared" si="324"/>
        <v>0</v>
      </c>
      <c r="T117" s="22">
        <f t="shared" si="324"/>
        <v>0</v>
      </c>
      <c r="U117" s="22">
        <f t="shared" si="324"/>
        <v>0</v>
      </c>
      <c r="V117" s="22">
        <f t="shared" si="324"/>
        <v>0</v>
      </c>
      <c r="W117" s="22">
        <f t="shared" si="324"/>
        <v>0</v>
      </c>
      <c r="X117" s="22">
        <f t="shared" si="324"/>
        <v>0</v>
      </c>
      <c r="Y117" s="22">
        <f t="shared" si="324"/>
        <v>0</v>
      </c>
      <c r="Z117" s="22">
        <f t="shared" si="324"/>
        <v>0</v>
      </c>
      <c r="AA117" s="22">
        <f t="shared" si="324"/>
        <v>0</v>
      </c>
      <c r="AB117" s="22">
        <f t="shared" si="324"/>
        <v>0</v>
      </c>
      <c r="AC117" s="141">
        <f t="shared" si="329"/>
        <v>28969</v>
      </c>
      <c r="AD117" s="13"/>
      <c r="AI117" s="79" t="str">
        <f t="shared" si="302"/>
        <v>T</v>
      </c>
      <c r="AJ117" s="1">
        <f t="shared" si="331"/>
        <v>2021</v>
      </c>
      <c r="AK117" s="105">
        <v>4</v>
      </c>
      <c r="AL117" s="106">
        <f t="shared" ca="1" si="332"/>
        <v>0</v>
      </c>
      <c r="AM117" s="106">
        <f t="shared" ca="1" si="332"/>
        <v>0</v>
      </c>
      <c r="AN117" s="106">
        <f t="shared" ca="1" si="332"/>
        <v>8</v>
      </c>
      <c r="AO117" s="106">
        <f t="shared" ca="1" si="332"/>
        <v>0</v>
      </c>
      <c r="AP117" s="106">
        <f t="shared" ca="1" si="332"/>
        <v>0</v>
      </c>
      <c r="AQ117" s="106">
        <f t="shared" ca="1" si="332"/>
        <v>0</v>
      </c>
      <c r="AR117" s="106">
        <f t="shared" ca="1" si="332"/>
        <v>0</v>
      </c>
      <c r="AS117" s="106">
        <f t="shared" ca="1" si="332"/>
        <v>0</v>
      </c>
      <c r="AT117" s="106">
        <f t="shared" ca="1" si="332"/>
        <v>3839</v>
      </c>
      <c r="AU117" s="106">
        <f t="shared" ca="1" si="332"/>
        <v>516</v>
      </c>
      <c r="AV117" s="106">
        <f t="shared" ca="1" si="333"/>
        <v>78947</v>
      </c>
      <c r="AW117" s="106">
        <f t="shared" ca="1" si="333"/>
        <v>0</v>
      </c>
      <c r="AX117" s="575">
        <f t="shared" ca="1" si="333"/>
        <v>0</v>
      </c>
      <c r="AY117" s="2">
        <f t="shared" ca="1" si="333"/>
        <v>0</v>
      </c>
      <c r="AZ117" s="545">
        <f t="shared" ca="1" si="333"/>
        <v>831</v>
      </c>
      <c r="BA117" s="106">
        <f t="shared" ca="1" si="333"/>
        <v>805</v>
      </c>
      <c r="BB117" s="106">
        <f t="shared" ca="1" si="333"/>
        <v>2365</v>
      </c>
      <c r="BC117" s="106">
        <f t="shared" ca="1" si="333"/>
        <v>0</v>
      </c>
      <c r="BD117" s="106">
        <f t="shared" ca="1" si="333"/>
        <v>1528</v>
      </c>
      <c r="BE117" s="106">
        <f t="shared" ca="1" si="333"/>
        <v>0</v>
      </c>
      <c r="BF117" s="106">
        <f t="shared" ca="1" si="334"/>
        <v>14508</v>
      </c>
      <c r="BG117" s="106">
        <f t="shared" ca="1" si="334"/>
        <v>0</v>
      </c>
      <c r="BH117" s="106">
        <f t="shared" ca="1" si="334"/>
        <v>0</v>
      </c>
      <c r="BI117" s="106">
        <f t="shared" ca="1" si="334"/>
        <v>0</v>
      </c>
      <c r="BJ117" s="106">
        <f t="shared" ca="1" si="334"/>
        <v>1096</v>
      </c>
      <c r="BK117" s="106">
        <f t="shared" ca="1" si="334"/>
        <v>0</v>
      </c>
      <c r="BL117" s="106">
        <f t="shared" ca="1" si="334"/>
        <v>0</v>
      </c>
      <c r="BM117" s="190">
        <f t="shared" ca="1" si="334"/>
        <v>0</v>
      </c>
      <c r="BN117" s="190">
        <f t="shared" ca="1" si="334"/>
        <v>0</v>
      </c>
      <c r="BO117" s="190">
        <f t="shared" ca="1" si="334"/>
        <v>0</v>
      </c>
      <c r="BP117" s="190">
        <f t="shared" ca="1" si="334"/>
        <v>0</v>
      </c>
      <c r="BQ117" s="190">
        <f t="shared" ca="1" si="334"/>
        <v>4724</v>
      </c>
      <c r="BR117" s="190">
        <f t="shared" ca="1" si="334"/>
        <v>21133</v>
      </c>
      <c r="BS117" s="190">
        <f t="shared" ca="1" si="334"/>
        <v>83310</v>
      </c>
      <c r="BT117" s="190">
        <f t="shared" ca="1" si="334"/>
        <v>104443</v>
      </c>
      <c r="BU117" s="190">
        <f t="shared" ca="1" si="248"/>
        <v>111908</v>
      </c>
      <c r="BV117" s="163" t="str">
        <f t="shared" si="303"/>
        <v>E</v>
      </c>
      <c r="BW117" s="65">
        <f t="shared" ca="1" si="249"/>
        <v>104443</v>
      </c>
      <c r="BX117" s="634">
        <f t="shared" ca="1" si="252"/>
        <v>0</v>
      </c>
      <c r="BY117" s="2"/>
      <c r="BZ117" s="13"/>
      <c r="CA117" s="130"/>
      <c r="CB117" s="79" t="str">
        <f t="shared" si="304"/>
        <v>E</v>
      </c>
      <c r="CC117" s="215">
        <f t="shared" si="305"/>
        <v>2021</v>
      </c>
      <c r="CD117" s="141">
        <f t="shared" si="306"/>
        <v>4</v>
      </c>
      <c r="CE117" s="280">
        <f t="shared" ca="1" si="253"/>
        <v>0</v>
      </c>
      <c r="CF117" s="280">
        <f t="shared" ca="1" si="254"/>
        <v>0</v>
      </c>
      <c r="CG117" s="280">
        <f t="shared" ca="1" si="255"/>
        <v>8</v>
      </c>
      <c r="CH117" s="280">
        <f t="shared" ca="1" si="254"/>
        <v>0</v>
      </c>
      <c r="CI117" s="280">
        <f t="shared" ca="1" si="256"/>
        <v>0</v>
      </c>
      <c r="CJ117" s="280">
        <f t="shared" ca="1" si="257"/>
        <v>0</v>
      </c>
      <c r="CK117" s="280">
        <f t="shared" ca="1" si="257"/>
        <v>0</v>
      </c>
      <c r="CL117" s="280">
        <f t="shared" ca="1" si="258"/>
        <v>0</v>
      </c>
      <c r="CM117" s="280">
        <f t="shared" ca="1" si="259"/>
        <v>0</v>
      </c>
      <c r="CN117" s="280">
        <f t="shared" ca="1" si="260"/>
        <v>832</v>
      </c>
      <c r="CO117" s="280">
        <f t="shared" ca="1" si="261"/>
        <v>89166</v>
      </c>
      <c r="CP117" s="280">
        <f t="shared" ca="1" si="262"/>
        <v>0</v>
      </c>
      <c r="CQ117" s="280">
        <f t="shared" ca="1" si="313"/>
        <v>0</v>
      </c>
      <c r="CR117" s="273">
        <f t="shared" ca="1" si="313"/>
        <v>0</v>
      </c>
      <c r="CS117" s="280">
        <f t="shared" ca="1" si="263"/>
        <v>671</v>
      </c>
      <c r="CT117" s="280">
        <f t="shared" ca="1" si="264"/>
        <v>1871</v>
      </c>
      <c r="CU117" s="280">
        <f t="shared" ca="1" si="265"/>
        <v>2121</v>
      </c>
      <c r="CV117" s="280">
        <f t="shared" ca="1" si="266"/>
        <v>0</v>
      </c>
      <c r="CW117" s="280">
        <f t="shared" ca="1" si="267"/>
        <v>1559</v>
      </c>
      <c r="CX117" s="280">
        <f t="shared" ca="1" si="268"/>
        <v>0</v>
      </c>
      <c r="CY117" s="280">
        <f t="shared" ca="1" si="269"/>
        <v>14400</v>
      </c>
      <c r="CZ117" s="280">
        <f t="shared" ca="1" si="270"/>
        <v>0</v>
      </c>
      <c r="DA117" s="280">
        <f t="shared" ca="1" si="271"/>
        <v>0</v>
      </c>
      <c r="DB117" s="280">
        <f t="shared" ca="1" si="272"/>
        <v>0</v>
      </c>
      <c r="DC117" s="280">
        <f t="shared" ca="1" si="273"/>
        <v>1104</v>
      </c>
      <c r="DD117" s="280">
        <f t="shared" ca="1" si="274"/>
        <v>0</v>
      </c>
      <c r="DE117" s="280">
        <f t="shared" ca="1" si="275"/>
        <v>0</v>
      </c>
      <c r="DF117" s="280">
        <f t="shared" ca="1" si="276"/>
        <v>0</v>
      </c>
      <c r="DG117" s="280">
        <f t="shared" ca="1" si="277"/>
        <v>0</v>
      </c>
      <c r="DH117" s="280">
        <f t="shared" ca="1" si="278"/>
        <v>0</v>
      </c>
      <c r="DI117" s="280">
        <f t="shared" ca="1" si="279"/>
        <v>0</v>
      </c>
      <c r="DJ117" s="210">
        <f t="shared" ca="1" si="280"/>
        <v>4351</v>
      </c>
      <c r="DK117" s="210">
        <f t="shared" ca="1" si="281"/>
        <v>21726</v>
      </c>
      <c r="DL117" s="210">
        <f t="shared" ca="1" si="282"/>
        <v>90006</v>
      </c>
      <c r="DM117" s="461">
        <f t="shared" ca="1" si="283"/>
        <v>111732</v>
      </c>
      <c r="DN117" s="463">
        <f t="shared" ca="1" si="284"/>
        <v>111908</v>
      </c>
      <c r="DO117" s="465">
        <f t="shared" ca="1" si="285"/>
        <v>176</v>
      </c>
      <c r="DP117" s="216">
        <f t="shared" ca="1" si="292"/>
        <v>1.5751977947230874E-3</v>
      </c>
      <c r="DR117" s="463"/>
      <c r="DS117" s="37"/>
    </row>
    <row r="118" spans="1:123">
      <c r="A118" s="87">
        <f t="shared" si="316"/>
        <v>2042</v>
      </c>
      <c r="B118" s="22">
        <f t="shared" si="317"/>
        <v>0</v>
      </c>
      <c r="C118" s="22">
        <f t="shared" si="330"/>
        <v>0</v>
      </c>
      <c r="D118" s="22">
        <f t="shared" si="330"/>
        <v>0</v>
      </c>
      <c r="E118" s="22">
        <f t="shared" si="330"/>
        <v>0</v>
      </c>
      <c r="F118" s="22">
        <f t="shared" si="330"/>
        <v>0</v>
      </c>
      <c r="G118" s="22">
        <f t="shared" si="330"/>
        <v>0</v>
      </c>
      <c r="H118" s="22">
        <f t="shared" si="330"/>
        <v>0</v>
      </c>
      <c r="I118" s="22">
        <f t="shared" si="330"/>
        <v>0</v>
      </c>
      <c r="J118" s="22">
        <f t="shared" si="330"/>
        <v>0</v>
      </c>
      <c r="K118" s="22">
        <f t="shared" si="330"/>
        <v>0</v>
      </c>
      <c r="L118" s="22">
        <f t="shared" si="330"/>
        <v>0</v>
      </c>
      <c r="M118" s="22">
        <f t="shared" si="330"/>
        <v>0</v>
      </c>
      <c r="N118" s="141">
        <f t="shared" si="328"/>
        <v>0</v>
      </c>
      <c r="P118" s="91">
        <f t="shared" si="308"/>
        <v>2042</v>
      </c>
      <c r="Q118" s="22">
        <f t="shared" si="324"/>
        <v>0</v>
      </c>
      <c r="R118" s="22">
        <f t="shared" si="324"/>
        <v>0</v>
      </c>
      <c r="S118" s="22">
        <f t="shared" si="324"/>
        <v>0</v>
      </c>
      <c r="T118" s="22">
        <f t="shared" si="324"/>
        <v>0</v>
      </c>
      <c r="U118" s="22">
        <f t="shared" si="324"/>
        <v>0</v>
      </c>
      <c r="V118" s="22">
        <f t="shared" si="324"/>
        <v>0</v>
      </c>
      <c r="W118" s="22">
        <f t="shared" si="324"/>
        <v>0</v>
      </c>
      <c r="X118" s="22">
        <f t="shared" si="324"/>
        <v>0</v>
      </c>
      <c r="Y118" s="22">
        <f t="shared" si="324"/>
        <v>0</v>
      </c>
      <c r="Z118" s="22">
        <f t="shared" si="324"/>
        <v>0</v>
      </c>
      <c r="AA118" s="22">
        <f t="shared" si="324"/>
        <v>0</v>
      </c>
      <c r="AB118" s="22">
        <f t="shared" si="324"/>
        <v>0</v>
      </c>
      <c r="AC118" s="141">
        <f t="shared" si="329"/>
        <v>0</v>
      </c>
      <c r="AD118" s="13"/>
      <c r="AI118" s="79" t="str">
        <f t="shared" si="302"/>
        <v>U</v>
      </c>
      <c r="AJ118" s="1">
        <f t="shared" si="331"/>
        <v>2021</v>
      </c>
      <c r="AK118" s="105">
        <v>5</v>
      </c>
      <c r="AL118" s="106">
        <f t="shared" ca="1" si="332"/>
        <v>0</v>
      </c>
      <c r="AM118" s="106">
        <f t="shared" ca="1" si="332"/>
        <v>0</v>
      </c>
      <c r="AN118" s="106">
        <f t="shared" ca="1" si="332"/>
        <v>8</v>
      </c>
      <c r="AO118" s="106">
        <f t="shared" ca="1" si="332"/>
        <v>0</v>
      </c>
      <c r="AP118" s="106">
        <f t="shared" ca="1" si="332"/>
        <v>0</v>
      </c>
      <c r="AQ118" s="106">
        <f t="shared" ca="1" si="332"/>
        <v>0</v>
      </c>
      <c r="AR118" s="106">
        <f t="shared" ca="1" si="332"/>
        <v>0</v>
      </c>
      <c r="AS118" s="106">
        <f t="shared" ca="1" si="332"/>
        <v>0</v>
      </c>
      <c r="AT118" s="106">
        <f t="shared" ca="1" si="332"/>
        <v>0</v>
      </c>
      <c r="AU118" s="106">
        <f t="shared" ca="1" si="332"/>
        <v>832</v>
      </c>
      <c r="AV118" s="106">
        <f t="shared" ca="1" si="333"/>
        <v>89166</v>
      </c>
      <c r="AW118" s="106">
        <f t="shared" ca="1" si="333"/>
        <v>0</v>
      </c>
      <c r="AX118" s="575">
        <f t="shared" ca="1" si="333"/>
        <v>0</v>
      </c>
      <c r="AY118" s="2">
        <f t="shared" ca="1" si="333"/>
        <v>0</v>
      </c>
      <c r="AZ118" s="545">
        <f t="shared" ca="1" si="333"/>
        <v>502</v>
      </c>
      <c r="BA118" s="106">
        <f t="shared" ca="1" si="333"/>
        <v>1871</v>
      </c>
      <c r="BB118" s="106">
        <f t="shared" ca="1" si="333"/>
        <v>2121</v>
      </c>
      <c r="BC118" s="106">
        <f t="shared" ca="1" si="333"/>
        <v>0</v>
      </c>
      <c r="BD118" s="106">
        <f t="shared" ca="1" si="333"/>
        <v>1835</v>
      </c>
      <c r="BE118" s="106">
        <f t="shared" ca="1" si="333"/>
        <v>0</v>
      </c>
      <c r="BF118" s="106">
        <f t="shared" ca="1" si="334"/>
        <v>14400</v>
      </c>
      <c r="BG118" s="106">
        <f t="shared" ca="1" si="334"/>
        <v>0</v>
      </c>
      <c r="BH118" s="106">
        <f t="shared" ca="1" si="334"/>
        <v>0</v>
      </c>
      <c r="BI118" s="106">
        <f t="shared" ca="1" si="334"/>
        <v>0</v>
      </c>
      <c r="BJ118" s="106">
        <f t="shared" ca="1" si="334"/>
        <v>1104</v>
      </c>
      <c r="BK118" s="106">
        <f t="shared" ca="1" si="334"/>
        <v>0</v>
      </c>
      <c r="BL118" s="106">
        <f t="shared" ca="1" si="334"/>
        <v>0</v>
      </c>
      <c r="BM118" s="190">
        <f t="shared" ca="1" si="334"/>
        <v>0</v>
      </c>
      <c r="BN118" s="190">
        <f t="shared" ca="1" si="334"/>
        <v>0</v>
      </c>
      <c r="BO118" s="190">
        <f t="shared" ca="1" si="334"/>
        <v>0</v>
      </c>
      <c r="BP118" s="190">
        <f t="shared" ca="1" si="334"/>
        <v>0</v>
      </c>
      <c r="BQ118" s="190">
        <f t="shared" ca="1" si="334"/>
        <v>4458</v>
      </c>
      <c r="BR118" s="190">
        <f t="shared" ca="1" si="334"/>
        <v>21833</v>
      </c>
      <c r="BS118" s="190">
        <f t="shared" ca="1" si="334"/>
        <v>90006</v>
      </c>
      <c r="BT118" s="190">
        <f t="shared" ca="1" si="334"/>
        <v>111839</v>
      </c>
      <c r="BU118" s="190">
        <f t="shared" ca="1" si="248"/>
        <v>121513</v>
      </c>
      <c r="BV118" s="163" t="str">
        <f t="shared" si="303"/>
        <v>F</v>
      </c>
      <c r="BW118" s="65">
        <f t="shared" ca="1" si="249"/>
        <v>111839</v>
      </c>
      <c r="BX118" s="634">
        <f t="shared" ca="1" si="252"/>
        <v>0</v>
      </c>
      <c r="BY118" s="2"/>
      <c r="BZ118" s="13"/>
      <c r="CA118" s="130"/>
      <c r="CB118" s="79" t="str">
        <f t="shared" si="304"/>
        <v>F</v>
      </c>
      <c r="CC118" s="215">
        <f t="shared" si="305"/>
        <v>2021</v>
      </c>
      <c r="CD118" s="141">
        <f t="shared" si="306"/>
        <v>5</v>
      </c>
      <c r="CE118" s="280">
        <f t="shared" ca="1" si="253"/>
        <v>0</v>
      </c>
      <c r="CF118" s="280">
        <f t="shared" ca="1" si="254"/>
        <v>0</v>
      </c>
      <c r="CG118" s="280">
        <f t="shared" ca="1" si="255"/>
        <v>8</v>
      </c>
      <c r="CH118" s="280">
        <f t="shared" ca="1" si="254"/>
        <v>0</v>
      </c>
      <c r="CI118" s="280">
        <f t="shared" ca="1" si="256"/>
        <v>0</v>
      </c>
      <c r="CJ118" s="280">
        <f t="shared" ca="1" si="257"/>
        <v>0</v>
      </c>
      <c r="CK118" s="280">
        <f t="shared" ca="1" si="257"/>
        <v>0</v>
      </c>
      <c r="CL118" s="280">
        <f t="shared" ca="1" si="258"/>
        <v>0</v>
      </c>
      <c r="CM118" s="280">
        <f t="shared" ca="1" si="259"/>
        <v>0</v>
      </c>
      <c r="CN118" s="280">
        <f t="shared" ca="1" si="260"/>
        <v>1719</v>
      </c>
      <c r="CO118" s="280">
        <f t="shared" ca="1" si="261"/>
        <v>93571</v>
      </c>
      <c r="CP118" s="280">
        <f t="shared" ca="1" si="262"/>
        <v>0</v>
      </c>
      <c r="CQ118" s="280">
        <f t="shared" ca="1" si="313"/>
        <v>0</v>
      </c>
      <c r="CR118" s="273">
        <f t="shared" ca="1" si="313"/>
        <v>0</v>
      </c>
      <c r="CS118" s="280">
        <f t="shared" ca="1" si="263"/>
        <v>1935</v>
      </c>
      <c r="CT118" s="280">
        <f t="shared" ca="1" si="264"/>
        <v>2577</v>
      </c>
      <c r="CU118" s="280">
        <f t="shared" ca="1" si="265"/>
        <v>2950</v>
      </c>
      <c r="CV118" s="280">
        <f t="shared" ca="1" si="266"/>
        <v>0</v>
      </c>
      <c r="CW118" s="280">
        <f t="shared" ca="1" si="267"/>
        <v>2128</v>
      </c>
      <c r="CX118" s="280">
        <f t="shared" ca="1" si="268"/>
        <v>0</v>
      </c>
      <c r="CY118" s="280">
        <f t="shared" ca="1" si="269"/>
        <v>15252</v>
      </c>
      <c r="CZ118" s="280">
        <f t="shared" ca="1" si="270"/>
        <v>0</v>
      </c>
      <c r="DA118" s="280">
        <f t="shared" ca="1" si="271"/>
        <v>0</v>
      </c>
      <c r="DB118" s="280">
        <f t="shared" ca="1" si="272"/>
        <v>0</v>
      </c>
      <c r="DC118" s="280">
        <f t="shared" ca="1" si="273"/>
        <v>1136</v>
      </c>
      <c r="DD118" s="280">
        <f t="shared" ca="1" si="274"/>
        <v>0</v>
      </c>
      <c r="DE118" s="280">
        <f t="shared" ca="1" si="275"/>
        <v>0</v>
      </c>
      <c r="DF118" s="280">
        <f t="shared" ca="1" si="276"/>
        <v>0</v>
      </c>
      <c r="DG118" s="280">
        <f t="shared" ca="1" si="277"/>
        <v>0</v>
      </c>
      <c r="DH118" s="280">
        <f t="shared" ca="1" si="278"/>
        <v>0</v>
      </c>
      <c r="DI118" s="280">
        <f t="shared" ca="1" si="279"/>
        <v>0</v>
      </c>
      <c r="DJ118" s="210">
        <f t="shared" ca="1" si="280"/>
        <v>7013</v>
      </c>
      <c r="DK118" s="210">
        <f t="shared" ca="1" si="281"/>
        <v>25978</v>
      </c>
      <c r="DL118" s="210">
        <f t="shared" ca="1" si="282"/>
        <v>95298</v>
      </c>
      <c r="DM118" s="461">
        <f t="shared" ca="1" si="283"/>
        <v>121276</v>
      </c>
      <c r="DN118" s="463">
        <f t="shared" ca="1" si="284"/>
        <v>121513</v>
      </c>
      <c r="DO118" s="465">
        <f t="shared" ca="1" si="285"/>
        <v>237</v>
      </c>
      <c r="DP118" s="216">
        <f t="shared" ca="1" si="292"/>
        <v>1.9542201259936014E-3</v>
      </c>
      <c r="DR118" s="463"/>
      <c r="DS118" s="37"/>
    </row>
    <row r="119" spans="1:123">
      <c r="A119" s="87">
        <f t="shared" si="316"/>
        <v>2043</v>
      </c>
      <c r="B119" s="22">
        <f t="shared" si="317"/>
        <v>0</v>
      </c>
      <c r="C119" s="22">
        <f t="shared" si="330"/>
        <v>0</v>
      </c>
      <c r="D119" s="22">
        <f t="shared" si="330"/>
        <v>0</v>
      </c>
      <c r="E119" s="22">
        <f t="shared" si="330"/>
        <v>0</v>
      </c>
      <c r="F119" s="22">
        <f t="shared" si="330"/>
        <v>0</v>
      </c>
      <c r="G119" s="22">
        <f t="shared" si="330"/>
        <v>0</v>
      </c>
      <c r="H119" s="22">
        <f t="shared" si="330"/>
        <v>0</v>
      </c>
      <c r="I119" s="22">
        <f t="shared" si="330"/>
        <v>0</v>
      </c>
      <c r="J119" s="22">
        <f t="shared" si="330"/>
        <v>0</v>
      </c>
      <c r="K119" s="22">
        <f t="shared" si="330"/>
        <v>0</v>
      </c>
      <c r="L119" s="22">
        <f t="shared" si="330"/>
        <v>0</v>
      </c>
      <c r="M119" s="22">
        <f t="shared" si="330"/>
        <v>0</v>
      </c>
      <c r="N119" s="141">
        <f t="shared" si="328"/>
        <v>0</v>
      </c>
      <c r="P119" s="91">
        <f t="shared" si="308"/>
        <v>2043</v>
      </c>
      <c r="Q119" s="22">
        <f t="shared" si="324"/>
        <v>0</v>
      </c>
      <c r="R119" s="22">
        <f t="shared" si="324"/>
        <v>0</v>
      </c>
      <c r="S119" s="22">
        <f t="shared" si="324"/>
        <v>0</v>
      </c>
      <c r="T119" s="22">
        <f t="shared" si="324"/>
        <v>0</v>
      </c>
      <c r="U119" s="22">
        <f t="shared" si="324"/>
        <v>0</v>
      </c>
      <c r="V119" s="22">
        <f t="shared" si="324"/>
        <v>0</v>
      </c>
      <c r="W119" s="22">
        <f t="shared" si="324"/>
        <v>0</v>
      </c>
      <c r="X119" s="22">
        <f t="shared" si="324"/>
        <v>0</v>
      </c>
      <c r="Y119" s="22">
        <f t="shared" si="324"/>
        <v>0</v>
      </c>
      <c r="Z119" s="22">
        <f t="shared" si="324"/>
        <v>0</v>
      </c>
      <c r="AA119" s="22">
        <f t="shared" si="324"/>
        <v>0</v>
      </c>
      <c r="AB119" s="22">
        <f t="shared" si="324"/>
        <v>0</v>
      </c>
      <c r="AC119" s="141">
        <f t="shared" si="329"/>
        <v>0</v>
      </c>
      <c r="AD119" s="13"/>
      <c r="AI119" s="79" t="str">
        <f t="shared" si="302"/>
        <v>V</v>
      </c>
      <c r="AJ119" s="1">
        <f t="shared" si="331"/>
        <v>2021</v>
      </c>
      <c r="AK119" s="105">
        <v>6</v>
      </c>
      <c r="AL119" s="106">
        <f t="shared" ca="1" si="332"/>
        <v>0</v>
      </c>
      <c r="AM119" s="106">
        <f t="shared" ca="1" si="332"/>
        <v>0</v>
      </c>
      <c r="AN119" s="106">
        <f t="shared" ca="1" si="332"/>
        <v>8</v>
      </c>
      <c r="AO119" s="106">
        <f t="shared" ca="1" si="332"/>
        <v>0</v>
      </c>
      <c r="AP119" s="106">
        <f t="shared" ca="1" si="332"/>
        <v>0</v>
      </c>
      <c r="AQ119" s="106">
        <f t="shared" ca="1" si="332"/>
        <v>0</v>
      </c>
      <c r="AR119" s="106">
        <f t="shared" ca="1" si="332"/>
        <v>0</v>
      </c>
      <c r="AS119" s="106">
        <f t="shared" ca="1" si="332"/>
        <v>0</v>
      </c>
      <c r="AT119" s="106">
        <f t="shared" ca="1" si="332"/>
        <v>0</v>
      </c>
      <c r="AU119" s="106">
        <f t="shared" ca="1" si="332"/>
        <v>1719</v>
      </c>
      <c r="AV119" s="106">
        <f t="shared" ca="1" si="333"/>
        <v>93571</v>
      </c>
      <c r="AW119" s="106">
        <f t="shared" ca="1" si="333"/>
        <v>0</v>
      </c>
      <c r="AX119" s="575">
        <f t="shared" ca="1" si="333"/>
        <v>0</v>
      </c>
      <c r="AY119" s="2">
        <f t="shared" ca="1" si="333"/>
        <v>0</v>
      </c>
      <c r="AZ119" s="545">
        <f t="shared" ca="1" si="333"/>
        <v>671</v>
      </c>
      <c r="BA119" s="106">
        <f t="shared" ca="1" si="333"/>
        <v>2577</v>
      </c>
      <c r="BB119" s="106">
        <f t="shared" ca="1" si="333"/>
        <v>2950</v>
      </c>
      <c r="BC119" s="106">
        <f t="shared" ca="1" si="333"/>
        <v>0</v>
      </c>
      <c r="BD119" s="106">
        <f t="shared" ca="1" si="333"/>
        <v>1559</v>
      </c>
      <c r="BE119" s="106">
        <f t="shared" ca="1" si="333"/>
        <v>0</v>
      </c>
      <c r="BF119" s="106">
        <f t="shared" ca="1" si="334"/>
        <v>15252</v>
      </c>
      <c r="BG119" s="106">
        <f t="shared" ca="1" si="334"/>
        <v>0</v>
      </c>
      <c r="BH119" s="106">
        <f t="shared" ca="1" si="334"/>
        <v>0</v>
      </c>
      <c r="BI119" s="106">
        <f t="shared" ca="1" si="334"/>
        <v>0</v>
      </c>
      <c r="BJ119" s="106">
        <f t="shared" ca="1" si="334"/>
        <v>1136</v>
      </c>
      <c r="BK119" s="106">
        <f t="shared" ca="1" si="334"/>
        <v>0</v>
      </c>
      <c r="BL119" s="106">
        <f t="shared" ca="1" si="334"/>
        <v>0</v>
      </c>
      <c r="BM119" s="190">
        <f t="shared" ca="1" si="334"/>
        <v>0</v>
      </c>
      <c r="BN119" s="190">
        <f t="shared" ca="1" si="334"/>
        <v>0</v>
      </c>
      <c r="BO119" s="190">
        <f t="shared" ca="1" si="334"/>
        <v>0</v>
      </c>
      <c r="BP119" s="190">
        <f t="shared" ca="1" si="334"/>
        <v>0</v>
      </c>
      <c r="BQ119" s="190">
        <f t="shared" ca="1" si="334"/>
        <v>5180</v>
      </c>
      <c r="BR119" s="190">
        <f t="shared" ca="1" si="334"/>
        <v>24145</v>
      </c>
      <c r="BS119" s="190">
        <f t="shared" ca="1" si="334"/>
        <v>95298</v>
      </c>
      <c r="BT119" s="190">
        <f t="shared" ca="1" si="334"/>
        <v>119443</v>
      </c>
      <c r="BU119" s="190">
        <f t="shared" ca="1" si="248"/>
        <v>121054</v>
      </c>
      <c r="BV119" s="163" t="str">
        <f t="shared" si="303"/>
        <v>G</v>
      </c>
      <c r="BW119" s="65">
        <f t="shared" ca="1" si="249"/>
        <v>119443</v>
      </c>
      <c r="BX119" s="634">
        <f t="shared" ca="1" si="252"/>
        <v>0</v>
      </c>
      <c r="BY119" s="2"/>
      <c r="BZ119" s="13"/>
      <c r="CA119" s="130"/>
      <c r="CB119" s="79" t="str">
        <f t="shared" si="304"/>
        <v>G</v>
      </c>
      <c r="CC119" s="215">
        <f t="shared" si="305"/>
        <v>2021</v>
      </c>
      <c r="CD119" s="141">
        <f t="shared" si="306"/>
        <v>6</v>
      </c>
      <c r="CE119" s="280">
        <f t="shared" ca="1" si="253"/>
        <v>0</v>
      </c>
      <c r="CF119" s="280">
        <f t="shared" ca="1" si="254"/>
        <v>0</v>
      </c>
      <c r="CG119" s="280">
        <f t="shared" ca="1" si="255"/>
        <v>8</v>
      </c>
      <c r="CH119" s="280">
        <f t="shared" ca="1" si="254"/>
        <v>0</v>
      </c>
      <c r="CI119" s="280">
        <f t="shared" ca="1" si="256"/>
        <v>0</v>
      </c>
      <c r="CJ119" s="280">
        <f t="shared" ca="1" si="257"/>
        <v>0</v>
      </c>
      <c r="CK119" s="280">
        <f t="shared" ca="1" si="257"/>
        <v>0</v>
      </c>
      <c r="CL119" s="280">
        <f t="shared" ca="1" si="258"/>
        <v>0</v>
      </c>
      <c r="CM119" s="280">
        <f t="shared" ca="1" si="259"/>
        <v>0</v>
      </c>
      <c r="CN119" s="280">
        <f t="shared" ca="1" si="260"/>
        <v>2245</v>
      </c>
      <c r="CO119" s="280">
        <f t="shared" ca="1" si="261"/>
        <v>91072</v>
      </c>
      <c r="CP119" s="280">
        <f t="shared" ca="1" si="262"/>
        <v>0</v>
      </c>
      <c r="CQ119" s="280">
        <f t="shared" ca="1" si="313"/>
        <v>0</v>
      </c>
      <c r="CR119" s="273">
        <f t="shared" ca="1" si="313"/>
        <v>0</v>
      </c>
      <c r="CS119" s="280">
        <f t="shared" ca="1" si="263"/>
        <v>2247</v>
      </c>
      <c r="CT119" s="280">
        <f t="shared" ca="1" si="264"/>
        <v>3741</v>
      </c>
      <c r="CU119" s="280">
        <f t="shared" ca="1" si="265"/>
        <v>2989</v>
      </c>
      <c r="CV119" s="280">
        <f t="shared" ca="1" si="266"/>
        <v>0</v>
      </c>
      <c r="CW119" s="280">
        <f t="shared" ca="1" si="267"/>
        <v>2280</v>
      </c>
      <c r="CX119" s="280">
        <f t="shared" ca="1" si="268"/>
        <v>0</v>
      </c>
      <c r="CY119" s="280">
        <f t="shared" ca="1" si="269"/>
        <v>15120</v>
      </c>
      <c r="CZ119" s="280">
        <f t="shared" ca="1" si="270"/>
        <v>0</v>
      </c>
      <c r="DA119" s="280">
        <f t="shared" ca="1" si="271"/>
        <v>0</v>
      </c>
      <c r="DB119" s="280">
        <f t="shared" ca="1" si="272"/>
        <v>0</v>
      </c>
      <c r="DC119" s="280">
        <f t="shared" ca="1" si="273"/>
        <v>1105</v>
      </c>
      <c r="DD119" s="280">
        <f t="shared" ca="1" si="274"/>
        <v>0</v>
      </c>
      <c r="DE119" s="280">
        <f t="shared" ca="1" si="275"/>
        <v>0</v>
      </c>
      <c r="DF119" s="280">
        <f t="shared" ca="1" si="276"/>
        <v>0</v>
      </c>
      <c r="DG119" s="280">
        <f t="shared" ca="1" si="277"/>
        <v>0</v>
      </c>
      <c r="DH119" s="280">
        <f t="shared" ca="1" si="278"/>
        <v>0</v>
      </c>
      <c r="DI119" s="280">
        <f t="shared" ca="1" si="279"/>
        <v>0</v>
      </c>
      <c r="DJ119" s="210">
        <f t="shared" ca="1" si="280"/>
        <v>7516</v>
      </c>
      <c r="DK119" s="210">
        <f t="shared" ca="1" si="281"/>
        <v>27482</v>
      </c>
      <c r="DL119" s="210">
        <f t="shared" ca="1" si="282"/>
        <v>93325</v>
      </c>
      <c r="DM119" s="461">
        <f t="shared" ca="1" si="283"/>
        <v>120807</v>
      </c>
      <c r="DN119" s="463">
        <f t="shared" ca="1" si="284"/>
        <v>121054</v>
      </c>
      <c r="DO119" s="465">
        <f t="shared" ca="1" si="285"/>
        <v>247</v>
      </c>
      <c r="DP119" s="216">
        <f t="shared" ca="1" si="292"/>
        <v>2.0445835092337363E-3</v>
      </c>
      <c r="DR119" s="463"/>
      <c r="DS119" s="37"/>
    </row>
    <row r="120" spans="1:123">
      <c r="A120" s="87">
        <f t="shared" si="316"/>
        <v>2044</v>
      </c>
      <c r="B120" s="22">
        <f t="shared" si="317"/>
        <v>0</v>
      </c>
      <c r="C120" s="22">
        <f t="shared" si="330"/>
        <v>0</v>
      </c>
      <c r="D120" s="22">
        <f t="shared" si="330"/>
        <v>0</v>
      </c>
      <c r="E120" s="22">
        <f t="shared" si="330"/>
        <v>0</v>
      </c>
      <c r="F120" s="22">
        <f t="shared" si="330"/>
        <v>0</v>
      </c>
      <c r="G120" s="22">
        <f t="shared" si="330"/>
        <v>0</v>
      </c>
      <c r="H120" s="22">
        <f t="shared" si="330"/>
        <v>0</v>
      </c>
      <c r="I120" s="22">
        <f t="shared" si="330"/>
        <v>0</v>
      </c>
      <c r="J120" s="22">
        <f t="shared" si="330"/>
        <v>0</v>
      </c>
      <c r="K120" s="22">
        <f t="shared" si="330"/>
        <v>0</v>
      </c>
      <c r="L120" s="22">
        <f t="shared" si="330"/>
        <v>0</v>
      </c>
      <c r="M120" s="22">
        <f t="shared" si="330"/>
        <v>0</v>
      </c>
      <c r="N120" s="141">
        <f t="shared" si="328"/>
        <v>0</v>
      </c>
      <c r="P120" s="91">
        <f t="shared" si="308"/>
        <v>2044</v>
      </c>
      <c r="Q120" s="22">
        <f t="shared" ref="Q120:AB121" si="335">Q160+Q800+Q880+Q960+Q1000+Q1040+Q1080+Q1120+Q1160+Q1240</f>
        <v>0</v>
      </c>
      <c r="R120" s="22">
        <f t="shared" si="335"/>
        <v>0</v>
      </c>
      <c r="S120" s="22">
        <f t="shared" si="335"/>
        <v>0</v>
      </c>
      <c r="T120" s="22">
        <f t="shared" si="335"/>
        <v>0</v>
      </c>
      <c r="U120" s="22">
        <f t="shared" si="335"/>
        <v>0</v>
      </c>
      <c r="V120" s="22">
        <f t="shared" si="335"/>
        <v>0</v>
      </c>
      <c r="W120" s="22">
        <f t="shared" si="335"/>
        <v>0</v>
      </c>
      <c r="X120" s="22">
        <f t="shared" si="335"/>
        <v>0</v>
      </c>
      <c r="Y120" s="22">
        <f t="shared" si="335"/>
        <v>0</v>
      </c>
      <c r="Z120" s="22">
        <f t="shared" si="335"/>
        <v>0</v>
      </c>
      <c r="AA120" s="22">
        <f t="shared" si="335"/>
        <v>0</v>
      </c>
      <c r="AB120" s="22">
        <f t="shared" si="335"/>
        <v>0</v>
      </c>
      <c r="AC120" s="141">
        <f t="shared" si="329"/>
        <v>0</v>
      </c>
      <c r="AD120" s="13"/>
      <c r="AI120" s="79" t="str">
        <f t="shared" si="302"/>
        <v>W</v>
      </c>
      <c r="AJ120" s="1">
        <f t="shared" si="331"/>
        <v>2021</v>
      </c>
      <c r="AK120" s="105">
        <v>7</v>
      </c>
      <c r="AL120" s="106">
        <f t="shared" ca="1" si="332"/>
        <v>0</v>
      </c>
      <c r="AM120" s="106">
        <f t="shared" ca="1" si="332"/>
        <v>0</v>
      </c>
      <c r="AN120" s="106">
        <f t="shared" ca="1" si="332"/>
        <v>8</v>
      </c>
      <c r="AO120" s="106">
        <f t="shared" ca="1" si="332"/>
        <v>0</v>
      </c>
      <c r="AP120" s="106">
        <f t="shared" ca="1" si="332"/>
        <v>0</v>
      </c>
      <c r="AQ120" s="106">
        <f t="shared" ca="1" si="332"/>
        <v>0</v>
      </c>
      <c r="AR120" s="106">
        <f t="shared" ca="1" si="332"/>
        <v>0</v>
      </c>
      <c r="AS120" s="106">
        <f t="shared" ca="1" si="332"/>
        <v>0</v>
      </c>
      <c r="AT120" s="106">
        <f t="shared" ca="1" si="332"/>
        <v>0</v>
      </c>
      <c r="AU120" s="106">
        <f t="shared" ca="1" si="332"/>
        <v>2245</v>
      </c>
      <c r="AV120" s="106">
        <f t="shared" ca="1" si="333"/>
        <v>91072</v>
      </c>
      <c r="AW120" s="106">
        <f t="shared" ca="1" si="333"/>
        <v>0</v>
      </c>
      <c r="AX120" s="575">
        <f t="shared" ca="1" si="333"/>
        <v>0</v>
      </c>
      <c r="AY120" s="2">
        <f t="shared" ca="1" si="333"/>
        <v>0</v>
      </c>
      <c r="AZ120" s="545">
        <f t="shared" ca="1" si="333"/>
        <v>1935</v>
      </c>
      <c r="BA120" s="106">
        <f t="shared" ca="1" si="333"/>
        <v>3741</v>
      </c>
      <c r="BB120" s="106">
        <f t="shared" ca="1" si="333"/>
        <v>2989</v>
      </c>
      <c r="BC120" s="106">
        <f t="shared" ca="1" si="333"/>
        <v>0</v>
      </c>
      <c r="BD120" s="106">
        <f t="shared" ca="1" si="333"/>
        <v>2128</v>
      </c>
      <c r="BE120" s="106">
        <f t="shared" ca="1" si="333"/>
        <v>0</v>
      </c>
      <c r="BF120" s="106">
        <f t="shared" ca="1" si="334"/>
        <v>15120</v>
      </c>
      <c r="BG120" s="106">
        <f t="shared" ca="1" si="334"/>
        <v>0</v>
      </c>
      <c r="BH120" s="106">
        <f t="shared" ca="1" si="334"/>
        <v>0</v>
      </c>
      <c r="BI120" s="106">
        <f t="shared" ca="1" si="334"/>
        <v>0</v>
      </c>
      <c r="BJ120" s="106">
        <f t="shared" ca="1" si="334"/>
        <v>1105</v>
      </c>
      <c r="BK120" s="106">
        <f t="shared" ca="1" si="334"/>
        <v>0</v>
      </c>
      <c r="BL120" s="106">
        <f t="shared" ca="1" si="334"/>
        <v>0</v>
      </c>
      <c r="BM120" s="190">
        <f t="shared" ca="1" si="334"/>
        <v>0</v>
      </c>
      <c r="BN120" s="190">
        <f t="shared" ca="1" si="334"/>
        <v>0</v>
      </c>
      <c r="BO120" s="190">
        <f t="shared" ca="1" si="334"/>
        <v>0</v>
      </c>
      <c r="BP120" s="190">
        <f t="shared" ca="1" si="334"/>
        <v>0</v>
      </c>
      <c r="BQ120" s="190">
        <f t="shared" ca="1" si="334"/>
        <v>7052</v>
      </c>
      <c r="BR120" s="190">
        <f t="shared" ca="1" si="334"/>
        <v>27018</v>
      </c>
      <c r="BS120" s="190">
        <f t="shared" ca="1" si="334"/>
        <v>93325</v>
      </c>
      <c r="BT120" s="190">
        <f t="shared" ca="1" si="334"/>
        <v>120343</v>
      </c>
      <c r="BU120" s="190">
        <f t="shared" ca="1" si="248"/>
        <v>129571</v>
      </c>
      <c r="BV120" s="163" t="str">
        <f t="shared" si="303"/>
        <v>H</v>
      </c>
      <c r="BW120" s="65">
        <f t="shared" ca="1" si="249"/>
        <v>120343</v>
      </c>
      <c r="BX120" s="634">
        <f t="shared" ca="1" si="252"/>
        <v>0</v>
      </c>
      <c r="BY120" s="2"/>
      <c r="BZ120" s="13"/>
      <c r="CA120" s="130"/>
      <c r="CB120" s="79" t="str">
        <f t="shared" si="304"/>
        <v>H</v>
      </c>
      <c r="CC120" s="215">
        <f t="shared" si="305"/>
        <v>2021</v>
      </c>
      <c r="CD120" s="141">
        <f t="shared" si="306"/>
        <v>7</v>
      </c>
      <c r="CE120" s="280">
        <f t="shared" ca="1" si="253"/>
        <v>0</v>
      </c>
      <c r="CF120" s="280">
        <f t="shared" ca="1" si="254"/>
        <v>0</v>
      </c>
      <c r="CG120" s="280">
        <f t="shared" ca="1" si="255"/>
        <v>8</v>
      </c>
      <c r="CH120" s="280">
        <f t="shared" ca="1" si="254"/>
        <v>0</v>
      </c>
      <c r="CI120" s="280">
        <f t="shared" ca="1" si="256"/>
        <v>0</v>
      </c>
      <c r="CJ120" s="280">
        <f t="shared" ca="1" si="257"/>
        <v>0</v>
      </c>
      <c r="CK120" s="280">
        <f t="shared" ca="1" si="257"/>
        <v>0</v>
      </c>
      <c r="CL120" s="280">
        <f t="shared" ca="1" si="258"/>
        <v>0</v>
      </c>
      <c r="CM120" s="280">
        <f t="shared" ca="1" si="259"/>
        <v>0</v>
      </c>
      <c r="CN120" s="280">
        <f t="shared" ca="1" si="260"/>
        <v>1805</v>
      </c>
      <c r="CO120" s="280">
        <f t="shared" ca="1" si="261"/>
        <v>98478</v>
      </c>
      <c r="CP120" s="280">
        <f t="shared" ca="1" si="262"/>
        <v>0</v>
      </c>
      <c r="CQ120" s="280">
        <f t="shared" ca="1" si="313"/>
        <v>0</v>
      </c>
      <c r="CR120" s="273">
        <f t="shared" ca="1" si="313"/>
        <v>0</v>
      </c>
      <c r="CS120" s="280">
        <f t="shared" ca="1" si="263"/>
        <v>1935</v>
      </c>
      <c r="CT120" s="280">
        <f t="shared" ca="1" si="264"/>
        <v>4993</v>
      </c>
      <c r="CU120" s="280">
        <f t="shared" ca="1" si="265"/>
        <v>3082</v>
      </c>
      <c r="CV120" s="280">
        <f t="shared" ca="1" si="266"/>
        <v>0</v>
      </c>
      <c r="CW120" s="280">
        <f t="shared" ca="1" si="267"/>
        <v>2256</v>
      </c>
      <c r="CX120" s="280">
        <f t="shared" ca="1" si="268"/>
        <v>0</v>
      </c>
      <c r="CY120" s="280">
        <f t="shared" ca="1" si="269"/>
        <v>15624</v>
      </c>
      <c r="CZ120" s="280">
        <f t="shared" ca="1" si="270"/>
        <v>0</v>
      </c>
      <c r="DA120" s="280">
        <f t="shared" ca="1" si="271"/>
        <v>0</v>
      </c>
      <c r="DB120" s="280">
        <f t="shared" ca="1" si="272"/>
        <v>0</v>
      </c>
      <c r="DC120" s="280">
        <f t="shared" ca="1" si="273"/>
        <v>1141</v>
      </c>
      <c r="DD120" s="280">
        <f t="shared" ca="1" si="274"/>
        <v>0</v>
      </c>
      <c r="DE120" s="280">
        <f t="shared" ca="1" si="275"/>
        <v>0</v>
      </c>
      <c r="DF120" s="280">
        <f t="shared" ca="1" si="276"/>
        <v>0</v>
      </c>
      <c r="DG120" s="280">
        <f t="shared" ca="1" si="277"/>
        <v>0</v>
      </c>
      <c r="DH120" s="280">
        <f t="shared" ca="1" si="278"/>
        <v>0</v>
      </c>
      <c r="DI120" s="280">
        <f t="shared" ca="1" si="279"/>
        <v>0</v>
      </c>
      <c r="DJ120" s="210">
        <f t="shared" ca="1" si="280"/>
        <v>7273</v>
      </c>
      <c r="DK120" s="210">
        <f t="shared" ca="1" si="281"/>
        <v>29031</v>
      </c>
      <c r="DL120" s="210">
        <f t="shared" ca="1" si="282"/>
        <v>100291</v>
      </c>
      <c r="DM120" s="461">
        <f t="shared" ca="1" si="283"/>
        <v>129322</v>
      </c>
      <c r="DN120" s="463">
        <f t="shared" ca="1" si="284"/>
        <v>129571</v>
      </c>
      <c r="DO120" s="465">
        <f t="shared" ca="1" si="285"/>
        <v>249</v>
      </c>
      <c r="DP120" s="216">
        <f t="shared" ca="1" si="292"/>
        <v>1.9254264548955321E-3</v>
      </c>
      <c r="DR120" s="463"/>
      <c r="DS120" s="37"/>
    </row>
    <row r="121" spans="1:123">
      <c r="A121" s="87">
        <f t="shared" si="316"/>
        <v>2045</v>
      </c>
      <c r="B121" s="22">
        <f t="shared" si="317"/>
        <v>0</v>
      </c>
      <c r="C121" s="22">
        <f t="shared" si="330"/>
        <v>0</v>
      </c>
      <c r="D121" s="22">
        <f t="shared" si="330"/>
        <v>0</v>
      </c>
      <c r="E121" s="22">
        <f t="shared" si="330"/>
        <v>0</v>
      </c>
      <c r="F121" s="22">
        <f t="shared" si="330"/>
        <v>0</v>
      </c>
      <c r="G121" s="22">
        <f t="shared" si="330"/>
        <v>0</v>
      </c>
      <c r="H121" s="22">
        <f t="shared" si="330"/>
        <v>0</v>
      </c>
      <c r="I121" s="22">
        <f t="shared" si="330"/>
        <v>0</v>
      </c>
      <c r="J121" s="22">
        <f t="shared" si="330"/>
        <v>0</v>
      </c>
      <c r="K121" s="22">
        <f t="shared" si="330"/>
        <v>0</v>
      </c>
      <c r="L121" s="22">
        <f t="shared" si="330"/>
        <v>0</v>
      </c>
      <c r="M121" s="22">
        <f t="shared" si="330"/>
        <v>0</v>
      </c>
      <c r="N121" s="141">
        <f t="shared" si="328"/>
        <v>0</v>
      </c>
      <c r="P121" s="91">
        <f>A121</f>
        <v>2045</v>
      </c>
      <c r="Q121" s="22">
        <f t="shared" si="335"/>
        <v>0</v>
      </c>
      <c r="R121" s="22">
        <f t="shared" si="335"/>
        <v>0</v>
      </c>
      <c r="S121" s="22">
        <f t="shared" si="335"/>
        <v>0</v>
      </c>
      <c r="T121" s="22">
        <f t="shared" si="335"/>
        <v>0</v>
      </c>
      <c r="U121" s="22">
        <f t="shared" si="335"/>
        <v>0</v>
      </c>
      <c r="V121" s="22">
        <f t="shared" si="335"/>
        <v>0</v>
      </c>
      <c r="W121" s="22">
        <f t="shared" si="335"/>
        <v>0</v>
      </c>
      <c r="X121" s="22">
        <f t="shared" si="335"/>
        <v>0</v>
      </c>
      <c r="Y121" s="22">
        <f t="shared" si="335"/>
        <v>0</v>
      </c>
      <c r="Z121" s="22">
        <f t="shared" si="335"/>
        <v>0</v>
      </c>
      <c r="AA121" s="22">
        <f t="shared" si="335"/>
        <v>0</v>
      </c>
      <c r="AB121" s="22">
        <f t="shared" si="335"/>
        <v>0</v>
      </c>
      <c r="AC121" s="141">
        <f t="shared" si="329"/>
        <v>0</v>
      </c>
      <c r="AD121" s="13"/>
      <c r="AI121" s="79" t="str">
        <f t="shared" si="302"/>
        <v>X</v>
      </c>
      <c r="AJ121" s="1">
        <f t="shared" si="331"/>
        <v>2021</v>
      </c>
      <c r="AK121" s="105">
        <v>8</v>
      </c>
      <c r="AL121" s="106">
        <f t="shared" ca="1" si="332"/>
        <v>0</v>
      </c>
      <c r="AM121" s="106">
        <f t="shared" ca="1" si="332"/>
        <v>0</v>
      </c>
      <c r="AN121" s="106">
        <f t="shared" ca="1" si="332"/>
        <v>8</v>
      </c>
      <c r="AO121" s="106">
        <f t="shared" ca="1" si="332"/>
        <v>0</v>
      </c>
      <c r="AP121" s="106">
        <f t="shared" ca="1" si="332"/>
        <v>0</v>
      </c>
      <c r="AQ121" s="106">
        <f t="shared" ca="1" si="332"/>
        <v>0</v>
      </c>
      <c r="AR121" s="106">
        <f t="shared" ca="1" si="332"/>
        <v>0</v>
      </c>
      <c r="AS121" s="106">
        <f t="shared" ca="1" si="332"/>
        <v>0</v>
      </c>
      <c r="AT121" s="106">
        <f t="shared" ca="1" si="332"/>
        <v>0</v>
      </c>
      <c r="AU121" s="106">
        <f t="shared" ca="1" si="332"/>
        <v>1805</v>
      </c>
      <c r="AV121" s="106">
        <f t="shared" ca="1" si="333"/>
        <v>98478</v>
      </c>
      <c r="AW121" s="106">
        <f t="shared" ca="1" si="333"/>
        <v>0</v>
      </c>
      <c r="AX121" s="575">
        <f t="shared" ca="1" si="333"/>
        <v>0</v>
      </c>
      <c r="AY121" s="2">
        <f t="shared" ca="1" si="333"/>
        <v>0</v>
      </c>
      <c r="AZ121" s="545">
        <f t="shared" ca="1" si="333"/>
        <v>2247</v>
      </c>
      <c r="BA121" s="106">
        <f t="shared" ca="1" si="333"/>
        <v>4993</v>
      </c>
      <c r="BB121" s="106">
        <f t="shared" ca="1" si="333"/>
        <v>3082</v>
      </c>
      <c r="BC121" s="106">
        <f t="shared" ca="1" si="333"/>
        <v>0</v>
      </c>
      <c r="BD121" s="106">
        <f t="shared" ca="1" si="333"/>
        <v>2280</v>
      </c>
      <c r="BE121" s="106">
        <f t="shared" ca="1" si="333"/>
        <v>0</v>
      </c>
      <c r="BF121" s="106">
        <f t="shared" ca="1" si="334"/>
        <v>15624</v>
      </c>
      <c r="BG121" s="106">
        <f t="shared" ca="1" si="334"/>
        <v>0</v>
      </c>
      <c r="BH121" s="106">
        <f t="shared" ca="1" si="334"/>
        <v>0</v>
      </c>
      <c r="BI121" s="106">
        <f t="shared" ca="1" si="334"/>
        <v>0</v>
      </c>
      <c r="BJ121" s="106">
        <f t="shared" ca="1" si="334"/>
        <v>1141</v>
      </c>
      <c r="BK121" s="106">
        <f t="shared" ca="1" si="334"/>
        <v>0</v>
      </c>
      <c r="BL121" s="106">
        <f t="shared" ca="1" si="334"/>
        <v>0</v>
      </c>
      <c r="BM121" s="190">
        <f t="shared" ca="1" si="334"/>
        <v>0</v>
      </c>
      <c r="BN121" s="190">
        <f t="shared" ca="1" si="334"/>
        <v>0</v>
      </c>
      <c r="BO121" s="190">
        <f t="shared" ca="1" si="334"/>
        <v>0</v>
      </c>
      <c r="BP121" s="190">
        <f t="shared" ca="1" si="334"/>
        <v>0</v>
      </c>
      <c r="BQ121" s="190">
        <f t="shared" ca="1" si="334"/>
        <v>7609</v>
      </c>
      <c r="BR121" s="190">
        <f t="shared" ca="1" si="334"/>
        <v>29367</v>
      </c>
      <c r="BS121" s="190">
        <f t="shared" ca="1" si="334"/>
        <v>100291</v>
      </c>
      <c r="BT121" s="190">
        <f t="shared" ca="1" si="334"/>
        <v>129658</v>
      </c>
      <c r="BU121" s="190">
        <f t="shared" ca="1" si="248"/>
        <v>118543</v>
      </c>
      <c r="BV121" s="163" t="str">
        <f t="shared" si="303"/>
        <v>I</v>
      </c>
      <c r="BW121" s="65">
        <f t="shared" ca="1" si="249"/>
        <v>129658</v>
      </c>
      <c r="BX121" s="634">
        <f t="shared" ca="1" si="252"/>
        <v>0</v>
      </c>
      <c r="BY121" s="2"/>
      <c r="BZ121" s="13"/>
      <c r="CA121" s="130"/>
      <c r="CB121" s="79" t="str">
        <f t="shared" si="304"/>
        <v>I</v>
      </c>
      <c r="CC121" s="215">
        <f t="shared" si="305"/>
        <v>2021</v>
      </c>
      <c r="CD121" s="141">
        <f t="shared" si="306"/>
        <v>8</v>
      </c>
      <c r="CE121" s="280">
        <f t="shared" ca="1" si="253"/>
        <v>0</v>
      </c>
      <c r="CF121" s="280">
        <f t="shared" ca="1" si="254"/>
        <v>0</v>
      </c>
      <c r="CG121" s="280">
        <f t="shared" ca="1" si="255"/>
        <v>8</v>
      </c>
      <c r="CH121" s="280">
        <f t="shared" ca="1" si="254"/>
        <v>0</v>
      </c>
      <c r="CI121" s="280">
        <f t="shared" ca="1" si="256"/>
        <v>0</v>
      </c>
      <c r="CJ121" s="280">
        <f t="shared" ca="1" si="257"/>
        <v>0</v>
      </c>
      <c r="CK121" s="280">
        <f t="shared" ca="1" si="257"/>
        <v>0</v>
      </c>
      <c r="CL121" s="280">
        <f t="shared" ca="1" si="258"/>
        <v>0</v>
      </c>
      <c r="CM121" s="280">
        <f t="shared" ca="1" si="259"/>
        <v>0</v>
      </c>
      <c r="CN121" s="280">
        <f t="shared" ca="1" si="260"/>
        <v>1719</v>
      </c>
      <c r="CO121" s="280">
        <f t="shared" ca="1" si="261"/>
        <v>86796</v>
      </c>
      <c r="CP121" s="280">
        <f t="shared" ca="1" si="262"/>
        <v>0</v>
      </c>
      <c r="CQ121" s="280">
        <f t="shared" ca="1" si="313"/>
        <v>0</v>
      </c>
      <c r="CR121" s="273">
        <f t="shared" ca="1" si="313"/>
        <v>0</v>
      </c>
      <c r="CS121" s="280">
        <f t="shared" ca="1" si="263"/>
        <v>1935</v>
      </c>
      <c r="CT121" s="280">
        <f t="shared" ca="1" si="264"/>
        <v>5316</v>
      </c>
      <c r="CU121" s="280">
        <f t="shared" ca="1" si="265"/>
        <v>3237</v>
      </c>
      <c r="CV121" s="280">
        <f t="shared" ca="1" si="266"/>
        <v>0</v>
      </c>
      <c r="CW121" s="280">
        <f t="shared" ca="1" si="267"/>
        <v>2525</v>
      </c>
      <c r="CX121" s="280">
        <f t="shared" ca="1" si="268"/>
        <v>0</v>
      </c>
      <c r="CY121" s="280">
        <f t="shared" ca="1" si="269"/>
        <v>15624</v>
      </c>
      <c r="CZ121" s="280">
        <f t="shared" ca="1" si="270"/>
        <v>0</v>
      </c>
      <c r="DA121" s="280">
        <f t="shared" ca="1" si="271"/>
        <v>0</v>
      </c>
      <c r="DB121" s="280">
        <f t="shared" ca="1" si="272"/>
        <v>0</v>
      </c>
      <c r="DC121" s="280">
        <f t="shared" ca="1" si="273"/>
        <v>1134</v>
      </c>
      <c r="DD121" s="280">
        <f t="shared" ca="1" si="274"/>
        <v>0</v>
      </c>
      <c r="DE121" s="280">
        <f t="shared" ca="1" si="275"/>
        <v>0</v>
      </c>
      <c r="DF121" s="280">
        <f t="shared" ca="1" si="276"/>
        <v>0</v>
      </c>
      <c r="DG121" s="280">
        <f t="shared" ca="1" si="277"/>
        <v>0</v>
      </c>
      <c r="DH121" s="280">
        <f t="shared" ca="1" si="278"/>
        <v>0</v>
      </c>
      <c r="DI121" s="280">
        <f t="shared" ca="1" si="279"/>
        <v>0</v>
      </c>
      <c r="DJ121" s="210">
        <f t="shared" ca="1" si="280"/>
        <v>7697</v>
      </c>
      <c r="DK121" s="210">
        <f t="shared" ca="1" si="281"/>
        <v>29771</v>
      </c>
      <c r="DL121" s="210">
        <f t="shared" ca="1" si="282"/>
        <v>88523</v>
      </c>
      <c r="DM121" s="461">
        <f t="shared" ca="1" si="283"/>
        <v>118294</v>
      </c>
      <c r="DN121" s="463">
        <f t="shared" ca="1" si="284"/>
        <v>118543</v>
      </c>
      <c r="DO121" s="465">
        <f t="shared" ca="1" si="285"/>
        <v>249</v>
      </c>
      <c r="DP121" s="216">
        <f t="shared" ca="1" si="292"/>
        <v>2.1049250173297038E-3</v>
      </c>
      <c r="DR121" s="463"/>
      <c r="DS121" s="37"/>
    </row>
    <row r="122" spans="1:123" ht="12.75" customHeight="1">
      <c r="AD122" s="13"/>
      <c r="AI122" s="79" t="str">
        <f t="shared" si="302"/>
        <v>Y</v>
      </c>
      <c r="AJ122" s="1">
        <f t="shared" si="331"/>
        <v>2021</v>
      </c>
      <c r="AK122" s="105">
        <v>9</v>
      </c>
      <c r="AL122" s="106">
        <f t="shared" ca="1" si="332"/>
        <v>0</v>
      </c>
      <c r="AM122" s="106">
        <f t="shared" ca="1" si="332"/>
        <v>0</v>
      </c>
      <c r="AN122" s="106">
        <f t="shared" ca="1" si="332"/>
        <v>8</v>
      </c>
      <c r="AO122" s="106">
        <f t="shared" ca="1" si="332"/>
        <v>0</v>
      </c>
      <c r="AP122" s="106">
        <f t="shared" ca="1" si="332"/>
        <v>0</v>
      </c>
      <c r="AQ122" s="106">
        <f t="shared" ca="1" si="332"/>
        <v>0</v>
      </c>
      <c r="AR122" s="106">
        <f t="shared" ca="1" si="332"/>
        <v>0</v>
      </c>
      <c r="AS122" s="106">
        <f t="shared" ca="1" si="332"/>
        <v>0</v>
      </c>
      <c r="AT122" s="106">
        <f t="shared" ca="1" si="332"/>
        <v>0</v>
      </c>
      <c r="AU122" s="106">
        <f t="shared" ca="1" si="332"/>
        <v>1719</v>
      </c>
      <c r="AV122" s="106">
        <f t="shared" ca="1" si="333"/>
        <v>86796</v>
      </c>
      <c r="AW122" s="106">
        <f t="shared" ca="1" si="333"/>
        <v>0</v>
      </c>
      <c r="AX122" s="575">
        <f t="shared" ca="1" si="333"/>
        <v>0</v>
      </c>
      <c r="AY122" s="2">
        <f t="shared" ca="1" si="333"/>
        <v>0</v>
      </c>
      <c r="AZ122" s="545">
        <f t="shared" ca="1" si="333"/>
        <v>1935</v>
      </c>
      <c r="BA122" s="106">
        <f t="shared" ca="1" si="333"/>
        <v>5316</v>
      </c>
      <c r="BB122" s="106">
        <f t="shared" ca="1" si="333"/>
        <v>3237</v>
      </c>
      <c r="BC122" s="106">
        <f t="shared" ca="1" si="333"/>
        <v>0</v>
      </c>
      <c r="BD122" s="106">
        <f t="shared" ca="1" si="333"/>
        <v>2256</v>
      </c>
      <c r="BE122" s="106">
        <f t="shared" ca="1" si="333"/>
        <v>0</v>
      </c>
      <c r="BF122" s="106">
        <f t="shared" ca="1" si="334"/>
        <v>15624</v>
      </c>
      <c r="BG122" s="106">
        <f t="shared" ca="1" si="334"/>
        <v>0</v>
      </c>
      <c r="BH122" s="106">
        <f t="shared" ca="1" si="334"/>
        <v>0</v>
      </c>
      <c r="BI122" s="106">
        <f t="shared" ca="1" si="334"/>
        <v>0</v>
      </c>
      <c r="BJ122" s="106">
        <f t="shared" ca="1" si="334"/>
        <v>1134</v>
      </c>
      <c r="BK122" s="106">
        <f t="shared" ca="1" si="334"/>
        <v>0</v>
      </c>
      <c r="BL122" s="106">
        <f t="shared" ca="1" si="334"/>
        <v>0</v>
      </c>
      <c r="BM122" s="190">
        <f t="shared" ca="1" si="334"/>
        <v>0</v>
      </c>
      <c r="BN122" s="190">
        <f t="shared" ca="1" si="334"/>
        <v>0</v>
      </c>
      <c r="BO122" s="190">
        <f t="shared" ca="1" si="334"/>
        <v>0</v>
      </c>
      <c r="BP122" s="190">
        <f t="shared" ca="1" si="334"/>
        <v>0</v>
      </c>
      <c r="BQ122" s="190">
        <f t="shared" ca="1" si="334"/>
        <v>7428</v>
      </c>
      <c r="BR122" s="190">
        <f t="shared" ca="1" si="334"/>
        <v>29502</v>
      </c>
      <c r="BS122" s="190">
        <f t="shared" ca="1" si="334"/>
        <v>88523</v>
      </c>
      <c r="BT122" s="190">
        <f t="shared" ca="1" si="334"/>
        <v>118025</v>
      </c>
      <c r="BU122" s="190">
        <f t="shared" ca="1" si="248"/>
        <v>108558</v>
      </c>
      <c r="BV122" s="163" t="str">
        <f t="shared" si="303"/>
        <v>J</v>
      </c>
      <c r="BW122" s="65">
        <f t="shared" ca="1" si="249"/>
        <v>118025</v>
      </c>
      <c r="BX122" s="634">
        <f t="shared" ca="1" si="252"/>
        <v>0</v>
      </c>
      <c r="BY122" s="2"/>
      <c r="BZ122" s="13"/>
      <c r="CA122" s="130"/>
      <c r="CB122" s="79" t="str">
        <f t="shared" si="304"/>
        <v>J</v>
      </c>
      <c r="CC122" s="215">
        <f t="shared" si="305"/>
        <v>2021</v>
      </c>
      <c r="CD122" s="141">
        <f t="shared" si="306"/>
        <v>9</v>
      </c>
      <c r="CE122" s="280">
        <f t="shared" ca="1" si="253"/>
        <v>0</v>
      </c>
      <c r="CF122" s="280">
        <f t="shared" ca="1" si="254"/>
        <v>0</v>
      </c>
      <c r="CG122" s="280">
        <f t="shared" ca="1" si="255"/>
        <v>8</v>
      </c>
      <c r="CH122" s="280">
        <f t="shared" ca="1" si="254"/>
        <v>0</v>
      </c>
      <c r="CI122" s="280">
        <f t="shared" ca="1" si="256"/>
        <v>0</v>
      </c>
      <c r="CJ122" s="280">
        <f t="shared" ca="1" si="257"/>
        <v>0</v>
      </c>
      <c r="CK122" s="280">
        <f t="shared" ca="1" si="257"/>
        <v>0</v>
      </c>
      <c r="CL122" s="280">
        <f t="shared" ca="1" si="258"/>
        <v>0</v>
      </c>
      <c r="CM122" s="280">
        <f t="shared" ca="1" si="259"/>
        <v>0</v>
      </c>
      <c r="CN122" s="280">
        <f t="shared" ca="1" si="260"/>
        <v>582</v>
      </c>
      <c r="CO122" s="280">
        <f t="shared" ca="1" si="261"/>
        <v>81324</v>
      </c>
      <c r="CP122" s="280">
        <f t="shared" ca="1" si="262"/>
        <v>0</v>
      </c>
      <c r="CQ122" s="280">
        <f t="shared" ca="1" si="313"/>
        <v>0</v>
      </c>
      <c r="CR122" s="273">
        <f t="shared" ca="1" si="313"/>
        <v>0</v>
      </c>
      <c r="CS122" s="280">
        <f t="shared" ca="1" si="263"/>
        <v>1872</v>
      </c>
      <c r="CT122" s="280">
        <f t="shared" ca="1" si="264"/>
        <v>4365</v>
      </c>
      <c r="CU122" s="280">
        <f t="shared" ca="1" si="265"/>
        <v>2648</v>
      </c>
      <c r="CV122" s="280">
        <f t="shared" ca="1" si="266"/>
        <v>0</v>
      </c>
      <c r="CW122" s="280">
        <f t="shared" ca="1" si="267"/>
        <v>2192</v>
      </c>
      <c r="CX122" s="280">
        <f t="shared" ca="1" si="268"/>
        <v>0</v>
      </c>
      <c r="CY122" s="280">
        <f t="shared" ca="1" si="269"/>
        <v>14400</v>
      </c>
      <c r="CZ122" s="280">
        <f t="shared" ca="1" si="270"/>
        <v>0</v>
      </c>
      <c r="DA122" s="280">
        <f t="shared" ca="1" si="271"/>
        <v>0</v>
      </c>
      <c r="DB122" s="280">
        <f t="shared" ca="1" si="272"/>
        <v>0</v>
      </c>
      <c r="DC122" s="280">
        <f t="shared" ca="1" si="273"/>
        <v>946</v>
      </c>
      <c r="DD122" s="280">
        <f t="shared" ca="1" si="274"/>
        <v>0</v>
      </c>
      <c r="DE122" s="280">
        <f t="shared" ca="1" si="275"/>
        <v>0</v>
      </c>
      <c r="DF122" s="280">
        <f t="shared" ca="1" si="276"/>
        <v>0</v>
      </c>
      <c r="DG122" s="280">
        <f t="shared" ca="1" si="277"/>
        <v>0</v>
      </c>
      <c r="DH122" s="280">
        <f t="shared" ca="1" si="278"/>
        <v>0</v>
      </c>
      <c r="DI122" s="280">
        <f t="shared" ca="1" si="279"/>
        <v>0</v>
      </c>
      <c r="DJ122" s="210">
        <f t="shared" ca="1" si="280"/>
        <v>6712</v>
      </c>
      <c r="DK122" s="210">
        <f t="shared" ca="1" si="281"/>
        <v>26423</v>
      </c>
      <c r="DL122" s="210">
        <f t="shared" ca="1" si="282"/>
        <v>81914</v>
      </c>
      <c r="DM122" s="461">
        <f t="shared" ca="1" si="283"/>
        <v>108337</v>
      </c>
      <c r="DN122" s="463">
        <f t="shared" ca="1" si="284"/>
        <v>108558</v>
      </c>
      <c r="DO122" s="465">
        <f t="shared" ca="1" si="285"/>
        <v>221</v>
      </c>
      <c r="DP122" s="216">
        <f t="shared" ca="1" si="292"/>
        <v>2.0399309561830213E-3</v>
      </c>
      <c r="DR122" s="463"/>
      <c r="DS122" s="37"/>
    </row>
    <row r="123" spans="1:123" s="2" customFormat="1" ht="12.75" customHeight="1">
      <c r="AD123" s="13"/>
      <c r="AE123" s="14"/>
      <c r="AF123" s="13"/>
      <c r="AG123" s="78"/>
      <c r="AH123" s="78"/>
      <c r="AI123" s="79" t="str">
        <f t="shared" si="302"/>
        <v>Z</v>
      </c>
      <c r="AJ123" s="1">
        <f t="shared" si="331"/>
        <v>2021</v>
      </c>
      <c r="AK123" s="105">
        <v>10</v>
      </c>
      <c r="AL123" s="106">
        <f t="shared" ca="1" si="332"/>
        <v>0</v>
      </c>
      <c r="AM123" s="106">
        <f t="shared" ca="1" si="332"/>
        <v>0</v>
      </c>
      <c r="AN123" s="106">
        <f t="shared" ca="1" si="332"/>
        <v>8</v>
      </c>
      <c r="AO123" s="106">
        <f t="shared" ca="1" si="332"/>
        <v>0</v>
      </c>
      <c r="AP123" s="106">
        <f t="shared" ca="1" si="332"/>
        <v>0</v>
      </c>
      <c r="AQ123" s="106">
        <f t="shared" ca="1" si="332"/>
        <v>0</v>
      </c>
      <c r="AR123" s="106">
        <f t="shared" ca="1" si="332"/>
        <v>0</v>
      </c>
      <c r="AS123" s="106">
        <f t="shared" ca="1" si="332"/>
        <v>0</v>
      </c>
      <c r="AT123" s="106">
        <f t="shared" ca="1" si="332"/>
        <v>0</v>
      </c>
      <c r="AU123" s="106">
        <f t="shared" ca="1" si="332"/>
        <v>582</v>
      </c>
      <c r="AV123" s="106">
        <f t="shared" ca="1" si="333"/>
        <v>81324</v>
      </c>
      <c r="AW123" s="106">
        <f t="shared" ca="1" si="333"/>
        <v>0</v>
      </c>
      <c r="AX123" s="575">
        <f t="shared" ca="1" si="333"/>
        <v>0</v>
      </c>
      <c r="AY123" s="2">
        <f t="shared" ca="1" si="333"/>
        <v>0</v>
      </c>
      <c r="AZ123" s="545">
        <f t="shared" ca="1" si="333"/>
        <v>1935</v>
      </c>
      <c r="BA123" s="106">
        <f t="shared" ca="1" si="333"/>
        <v>4365</v>
      </c>
      <c r="BB123" s="106">
        <f t="shared" ca="1" si="333"/>
        <v>2648</v>
      </c>
      <c r="BC123" s="106">
        <f t="shared" ca="1" si="333"/>
        <v>0</v>
      </c>
      <c r="BD123" s="106">
        <f t="shared" ca="1" si="333"/>
        <v>2525</v>
      </c>
      <c r="BE123" s="106">
        <f t="shared" ca="1" si="333"/>
        <v>0</v>
      </c>
      <c r="BF123" s="106">
        <f t="shared" ca="1" si="334"/>
        <v>14400</v>
      </c>
      <c r="BG123" s="106">
        <f t="shared" ca="1" si="334"/>
        <v>0</v>
      </c>
      <c r="BH123" s="106">
        <f t="shared" ca="1" si="334"/>
        <v>0</v>
      </c>
      <c r="BI123" s="106">
        <f t="shared" ca="1" si="334"/>
        <v>0</v>
      </c>
      <c r="BJ123" s="106">
        <f t="shared" ca="1" si="334"/>
        <v>946</v>
      </c>
      <c r="BK123" s="106">
        <f t="shared" ca="1" si="334"/>
        <v>0</v>
      </c>
      <c r="BL123" s="106">
        <f t="shared" ca="1" si="334"/>
        <v>0</v>
      </c>
      <c r="BM123" s="190">
        <f t="shared" ca="1" si="334"/>
        <v>0</v>
      </c>
      <c r="BN123" s="190">
        <f t="shared" ca="1" si="334"/>
        <v>0</v>
      </c>
      <c r="BO123" s="190">
        <f t="shared" ca="1" si="334"/>
        <v>0</v>
      </c>
      <c r="BP123" s="190">
        <f t="shared" ca="1" si="334"/>
        <v>0</v>
      </c>
      <c r="BQ123" s="190">
        <f t="shared" ca="1" si="334"/>
        <v>7108</v>
      </c>
      <c r="BR123" s="190">
        <f t="shared" ca="1" si="334"/>
        <v>26819</v>
      </c>
      <c r="BS123" s="190">
        <f t="shared" ca="1" si="334"/>
        <v>81914</v>
      </c>
      <c r="BT123" s="190">
        <f t="shared" ca="1" si="334"/>
        <v>108733</v>
      </c>
      <c r="BU123" s="190">
        <f t="shared" ca="1" si="248"/>
        <v>101925</v>
      </c>
      <c r="BV123" s="163" t="str">
        <f t="shared" si="303"/>
        <v>K</v>
      </c>
      <c r="BW123" s="65">
        <f t="shared" ca="1" si="249"/>
        <v>108733</v>
      </c>
      <c r="BX123" s="634">
        <f t="shared" ca="1" si="252"/>
        <v>0</v>
      </c>
      <c r="BZ123" s="13"/>
      <c r="CA123" s="130"/>
      <c r="CB123" s="79" t="str">
        <f t="shared" si="304"/>
        <v>K</v>
      </c>
      <c r="CC123" s="215">
        <f t="shared" si="305"/>
        <v>2021</v>
      </c>
      <c r="CD123" s="141">
        <f t="shared" si="306"/>
        <v>10</v>
      </c>
      <c r="CE123" s="280">
        <f t="shared" ca="1" si="253"/>
        <v>0</v>
      </c>
      <c r="CF123" s="280">
        <f t="shared" ca="1" si="254"/>
        <v>0</v>
      </c>
      <c r="CG123" s="280">
        <f t="shared" ca="1" si="255"/>
        <v>8</v>
      </c>
      <c r="CH123" s="280">
        <f t="shared" ca="1" si="254"/>
        <v>0</v>
      </c>
      <c r="CI123" s="280">
        <f t="shared" ca="1" si="256"/>
        <v>0</v>
      </c>
      <c r="CJ123" s="280">
        <f t="shared" ca="1" si="257"/>
        <v>0</v>
      </c>
      <c r="CK123" s="280">
        <f t="shared" ca="1" si="257"/>
        <v>0</v>
      </c>
      <c r="CL123" s="280">
        <f t="shared" ca="1" si="258"/>
        <v>0</v>
      </c>
      <c r="CM123" s="280">
        <f t="shared" ca="1" si="259"/>
        <v>0</v>
      </c>
      <c r="CN123" s="280">
        <f t="shared" ca="1" si="260"/>
        <v>258</v>
      </c>
      <c r="CO123" s="280">
        <f t="shared" ca="1" si="261"/>
        <v>76814</v>
      </c>
      <c r="CP123" s="280">
        <f t="shared" ca="1" si="262"/>
        <v>0</v>
      </c>
      <c r="CQ123" s="280">
        <f t="shared" ca="1" si="313"/>
        <v>0</v>
      </c>
      <c r="CR123" s="273">
        <f t="shared" ca="1" si="313"/>
        <v>0</v>
      </c>
      <c r="CS123" s="280">
        <f t="shared" ca="1" si="263"/>
        <v>2128</v>
      </c>
      <c r="CT123" s="280">
        <f t="shared" ca="1" si="264"/>
        <v>3060</v>
      </c>
      <c r="CU123" s="280">
        <f t="shared" ca="1" si="265"/>
        <v>2370</v>
      </c>
      <c r="CV123" s="280">
        <f t="shared" ca="1" si="266"/>
        <v>0</v>
      </c>
      <c r="CW123" s="280">
        <f t="shared" ca="1" si="267"/>
        <v>1763</v>
      </c>
      <c r="CX123" s="280">
        <f t="shared" ca="1" si="268"/>
        <v>0</v>
      </c>
      <c r="CY123" s="280">
        <f t="shared" ca="1" si="269"/>
        <v>14508</v>
      </c>
      <c r="CZ123" s="280">
        <f t="shared" ca="1" si="270"/>
        <v>0</v>
      </c>
      <c r="DA123" s="280">
        <f t="shared" ca="1" si="271"/>
        <v>0</v>
      </c>
      <c r="DB123" s="280">
        <f t="shared" ca="1" si="272"/>
        <v>0</v>
      </c>
      <c r="DC123" s="280">
        <f t="shared" ca="1" si="273"/>
        <v>811</v>
      </c>
      <c r="DD123" s="280">
        <f t="shared" ca="1" si="274"/>
        <v>0</v>
      </c>
      <c r="DE123" s="280">
        <f t="shared" ca="1" si="275"/>
        <v>0</v>
      </c>
      <c r="DF123" s="280">
        <f t="shared" ca="1" si="276"/>
        <v>0</v>
      </c>
      <c r="DG123" s="280">
        <f t="shared" ca="1" si="277"/>
        <v>0</v>
      </c>
      <c r="DH123" s="280">
        <f t="shared" ca="1" si="278"/>
        <v>0</v>
      </c>
      <c r="DI123" s="280">
        <f t="shared" ca="1" si="279"/>
        <v>0</v>
      </c>
      <c r="DJ123" s="210">
        <f t="shared" ca="1" si="280"/>
        <v>6261</v>
      </c>
      <c r="DK123" s="210">
        <f t="shared" ca="1" si="281"/>
        <v>24640</v>
      </c>
      <c r="DL123" s="210">
        <f t="shared" ca="1" si="282"/>
        <v>77080</v>
      </c>
      <c r="DM123" s="461">
        <f t="shared" ca="1" si="283"/>
        <v>101720</v>
      </c>
      <c r="DN123" s="463">
        <f t="shared" ca="1" si="284"/>
        <v>101925</v>
      </c>
      <c r="DO123" s="465">
        <f t="shared" ca="1" si="285"/>
        <v>205</v>
      </c>
      <c r="DP123" s="216">
        <f t="shared" ca="1" si="292"/>
        <v>2.0153362170664568E-3</v>
      </c>
      <c r="DR123" s="463"/>
      <c r="DS123" s="37"/>
    </row>
    <row r="124" spans="1:123" ht="12.75" customHeight="1">
      <c r="A124" s="77" t="s">
        <v>99</v>
      </c>
      <c r="B124" s="101"/>
      <c r="C124" s="101"/>
      <c r="D124" s="101"/>
      <c r="E124" s="101"/>
      <c r="F124" s="101"/>
      <c r="G124" s="101"/>
      <c r="H124" s="101"/>
      <c r="I124" s="101"/>
      <c r="J124" s="197" t="s">
        <v>192</v>
      </c>
      <c r="K124" s="101"/>
      <c r="L124" s="101"/>
      <c r="M124" s="101"/>
      <c r="N124" s="101"/>
      <c r="O124" s="108"/>
      <c r="P124" s="109" t="s">
        <v>98</v>
      </c>
      <c r="Q124" s="101"/>
      <c r="R124" s="101"/>
      <c r="S124" s="101"/>
      <c r="T124" s="101"/>
      <c r="U124" s="101"/>
      <c r="V124" s="101"/>
      <c r="W124" s="101"/>
      <c r="X124" s="197" t="s">
        <v>192</v>
      </c>
      <c r="Y124" s="101"/>
      <c r="Z124" s="101"/>
      <c r="AA124" s="101"/>
      <c r="AB124" s="101"/>
      <c r="AC124" s="43" t="s">
        <v>1</v>
      </c>
      <c r="AG124" s="79"/>
      <c r="AH124" s="79"/>
      <c r="AI124" s="79" t="str">
        <f t="shared" si="302"/>
        <v>AA</v>
      </c>
      <c r="AJ124" s="1">
        <f t="shared" si="331"/>
        <v>2021</v>
      </c>
      <c r="AK124" s="105">
        <v>11</v>
      </c>
      <c r="AL124" s="106">
        <f t="shared" ca="1" si="332"/>
        <v>0</v>
      </c>
      <c r="AM124" s="106">
        <f t="shared" ca="1" si="332"/>
        <v>0</v>
      </c>
      <c r="AN124" s="106">
        <f t="shared" ca="1" si="332"/>
        <v>8</v>
      </c>
      <c r="AO124" s="106">
        <f t="shared" ca="1" si="332"/>
        <v>0</v>
      </c>
      <c r="AP124" s="106">
        <f t="shared" ca="1" si="332"/>
        <v>0</v>
      </c>
      <c r="AQ124" s="106">
        <f t="shared" ca="1" si="332"/>
        <v>0</v>
      </c>
      <c r="AR124" s="106">
        <f t="shared" ca="1" si="332"/>
        <v>0</v>
      </c>
      <c r="AS124" s="106">
        <f t="shared" ca="1" si="332"/>
        <v>0</v>
      </c>
      <c r="AT124" s="106">
        <f t="shared" ca="1" si="332"/>
        <v>0</v>
      </c>
      <c r="AU124" s="106">
        <f t="shared" ca="1" si="332"/>
        <v>258</v>
      </c>
      <c r="AV124" s="106">
        <f t="shared" ca="1" si="333"/>
        <v>76814</v>
      </c>
      <c r="AW124" s="106">
        <f t="shared" ca="1" si="333"/>
        <v>0</v>
      </c>
      <c r="AX124" s="575">
        <f t="shared" ca="1" si="333"/>
        <v>0</v>
      </c>
      <c r="AY124" s="2">
        <f t="shared" ca="1" si="333"/>
        <v>0</v>
      </c>
      <c r="AZ124" s="545">
        <f t="shared" ca="1" si="333"/>
        <v>1872</v>
      </c>
      <c r="BA124" s="106">
        <f t="shared" ca="1" si="333"/>
        <v>3060</v>
      </c>
      <c r="BB124" s="106">
        <f t="shared" ca="1" si="333"/>
        <v>2370</v>
      </c>
      <c r="BC124" s="106">
        <f t="shared" ca="1" si="333"/>
        <v>0</v>
      </c>
      <c r="BD124" s="106">
        <f t="shared" ca="1" si="333"/>
        <v>2192</v>
      </c>
      <c r="BE124" s="106">
        <f t="shared" ca="1" si="333"/>
        <v>0</v>
      </c>
      <c r="BF124" s="106">
        <f t="shared" ca="1" si="334"/>
        <v>14508</v>
      </c>
      <c r="BG124" s="106">
        <f t="shared" ca="1" si="334"/>
        <v>0</v>
      </c>
      <c r="BH124" s="106">
        <f t="shared" ca="1" si="334"/>
        <v>0</v>
      </c>
      <c r="BI124" s="106">
        <f t="shared" ca="1" si="334"/>
        <v>0</v>
      </c>
      <c r="BJ124" s="106">
        <f t="shared" ca="1" si="334"/>
        <v>811</v>
      </c>
      <c r="BK124" s="106">
        <f t="shared" ca="1" si="334"/>
        <v>0</v>
      </c>
      <c r="BL124" s="106">
        <f t="shared" ca="1" si="334"/>
        <v>0</v>
      </c>
      <c r="BM124" s="190">
        <f t="shared" ca="1" si="334"/>
        <v>0</v>
      </c>
      <c r="BN124" s="190">
        <f t="shared" ca="1" si="334"/>
        <v>0</v>
      </c>
      <c r="BO124" s="190">
        <f t="shared" ca="1" si="334"/>
        <v>0</v>
      </c>
      <c r="BP124" s="190">
        <f t="shared" ca="1" si="334"/>
        <v>0</v>
      </c>
      <c r="BQ124" s="190">
        <f t="shared" ca="1" si="334"/>
        <v>6434</v>
      </c>
      <c r="BR124" s="190">
        <f t="shared" ca="1" si="334"/>
        <v>24813</v>
      </c>
      <c r="BS124" s="190">
        <f t="shared" ca="1" si="334"/>
        <v>77080</v>
      </c>
      <c r="BT124" s="190">
        <f t="shared" ca="1" si="334"/>
        <v>101893</v>
      </c>
      <c r="BU124" s="190">
        <f t="shared" ca="1" si="248"/>
        <v>69238</v>
      </c>
      <c r="BV124" s="163" t="str">
        <f t="shared" si="303"/>
        <v>L</v>
      </c>
      <c r="BW124" s="65">
        <f t="shared" ca="1" si="249"/>
        <v>101893</v>
      </c>
      <c r="BX124" s="634">
        <f t="shared" ca="1" si="252"/>
        <v>0</v>
      </c>
      <c r="BY124" s="2"/>
      <c r="BZ124" s="13"/>
      <c r="CA124" s="130"/>
      <c r="CB124" s="79" t="str">
        <f t="shared" si="304"/>
        <v>L</v>
      </c>
      <c r="CC124" s="215">
        <f t="shared" si="305"/>
        <v>2021</v>
      </c>
      <c r="CD124" s="141">
        <f t="shared" si="306"/>
        <v>11</v>
      </c>
      <c r="CE124" s="280">
        <f t="shared" ca="1" si="253"/>
        <v>0</v>
      </c>
      <c r="CF124" s="280">
        <f t="shared" ca="1" si="254"/>
        <v>0</v>
      </c>
      <c r="CG124" s="280">
        <f t="shared" ca="1" si="255"/>
        <v>8</v>
      </c>
      <c r="CH124" s="280">
        <f t="shared" ca="1" si="254"/>
        <v>0</v>
      </c>
      <c r="CI124" s="280">
        <f t="shared" ca="1" si="256"/>
        <v>0</v>
      </c>
      <c r="CJ124" s="280">
        <f t="shared" ca="1" si="257"/>
        <v>0</v>
      </c>
      <c r="CK124" s="280">
        <f t="shared" ca="1" si="257"/>
        <v>0</v>
      </c>
      <c r="CL124" s="280">
        <f t="shared" ca="1" si="258"/>
        <v>0</v>
      </c>
      <c r="CM124" s="280">
        <f t="shared" ca="1" si="259"/>
        <v>0</v>
      </c>
      <c r="CN124" s="280">
        <f t="shared" ca="1" si="260"/>
        <v>166</v>
      </c>
      <c r="CO124" s="280">
        <f t="shared" ca="1" si="261"/>
        <v>48081</v>
      </c>
      <c r="CP124" s="280">
        <f t="shared" ca="1" si="262"/>
        <v>0</v>
      </c>
      <c r="CQ124" s="280">
        <f t="shared" ca="1" si="313"/>
        <v>0</v>
      </c>
      <c r="CR124" s="273">
        <f t="shared" ca="1" si="313"/>
        <v>0</v>
      </c>
      <c r="CS124" s="280">
        <f t="shared" ca="1" si="263"/>
        <v>664</v>
      </c>
      <c r="CT124" s="280">
        <f t="shared" ca="1" si="264"/>
        <v>1559</v>
      </c>
      <c r="CU124" s="280">
        <f t="shared" ca="1" si="265"/>
        <v>2414</v>
      </c>
      <c r="CV124" s="280">
        <f t="shared" ca="1" si="266"/>
        <v>0</v>
      </c>
      <c r="CW124" s="280">
        <f t="shared" ca="1" si="267"/>
        <v>1726</v>
      </c>
      <c r="CX124" s="280">
        <f t="shared" ca="1" si="268"/>
        <v>0</v>
      </c>
      <c r="CY124" s="280">
        <f t="shared" ca="1" si="269"/>
        <v>13680</v>
      </c>
      <c r="CZ124" s="280">
        <f t="shared" ca="1" si="270"/>
        <v>0</v>
      </c>
      <c r="DA124" s="280">
        <f t="shared" ca="1" si="271"/>
        <v>0</v>
      </c>
      <c r="DB124" s="280">
        <f t="shared" ca="1" si="272"/>
        <v>0</v>
      </c>
      <c r="DC124" s="280">
        <f t="shared" ca="1" si="273"/>
        <v>784</v>
      </c>
      <c r="DD124" s="280">
        <f t="shared" ca="1" si="274"/>
        <v>0</v>
      </c>
      <c r="DE124" s="280">
        <f t="shared" ca="1" si="275"/>
        <v>0</v>
      </c>
      <c r="DF124" s="280">
        <f t="shared" ca="1" si="276"/>
        <v>0</v>
      </c>
      <c r="DG124" s="280">
        <f t="shared" ca="1" si="277"/>
        <v>0</v>
      </c>
      <c r="DH124" s="280">
        <f t="shared" ca="1" si="278"/>
        <v>0</v>
      </c>
      <c r="DI124" s="280">
        <f t="shared" ca="1" si="279"/>
        <v>0</v>
      </c>
      <c r="DJ124" s="210">
        <f t="shared" ca="1" si="280"/>
        <v>4804</v>
      </c>
      <c r="DK124" s="210">
        <f t="shared" ca="1" si="281"/>
        <v>20827</v>
      </c>
      <c r="DL124" s="210">
        <f t="shared" ca="1" si="282"/>
        <v>48255</v>
      </c>
      <c r="DM124" s="461">
        <f t="shared" ca="1" si="283"/>
        <v>69082</v>
      </c>
      <c r="DN124" s="463">
        <f t="shared" ca="1" si="284"/>
        <v>69238</v>
      </c>
      <c r="DO124" s="465">
        <f t="shared" ca="1" si="285"/>
        <v>156</v>
      </c>
      <c r="DP124" s="216">
        <f t="shared" ca="1" si="292"/>
        <v>2.2581859239744072E-3</v>
      </c>
      <c r="DR124" s="463"/>
      <c r="DS124" s="37"/>
    </row>
    <row r="125" spans="1:123" ht="12.75" customHeight="1">
      <c r="A125" s="4" t="s">
        <v>2</v>
      </c>
      <c r="B125" s="117" t="s">
        <v>3</v>
      </c>
      <c r="C125" s="117" t="s">
        <v>4</v>
      </c>
      <c r="D125" s="117" t="s">
        <v>5</v>
      </c>
      <c r="E125" s="117" t="s">
        <v>6</v>
      </c>
      <c r="F125" s="117" t="s">
        <v>7</v>
      </c>
      <c r="G125" s="117" t="s">
        <v>8</v>
      </c>
      <c r="H125" s="117" t="s">
        <v>9</v>
      </c>
      <c r="I125" s="117" t="s">
        <v>10</v>
      </c>
      <c r="J125" s="117" t="s">
        <v>11</v>
      </c>
      <c r="K125" s="117" t="s">
        <v>12</v>
      </c>
      <c r="L125" s="117" t="s">
        <v>13</v>
      </c>
      <c r="M125" s="117" t="s">
        <v>14</v>
      </c>
      <c r="N125" s="112" t="s">
        <v>15</v>
      </c>
      <c r="O125" s="118"/>
      <c r="P125" s="119" t="s">
        <v>2</v>
      </c>
      <c r="Q125" s="117" t="s">
        <v>3</v>
      </c>
      <c r="R125" s="117" t="s">
        <v>4</v>
      </c>
      <c r="S125" s="117" t="s">
        <v>5</v>
      </c>
      <c r="T125" s="117" t="s">
        <v>6</v>
      </c>
      <c r="U125" s="117" t="s">
        <v>7</v>
      </c>
      <c r="V125" s="117" t="s">
        <v>8</v>
      </c>
      <c r="W125" s="117" t="s">
        <v>9</v>
      </c>
      <c r="X125" s="117" t="s">
        <v>10</v>
      </c>
      <c r="Y125" s="117" t="s">
        <v>11</v>
      </c>
      <c r="Z125" s="117" t="s">
        <v>12</v>
      </c>
      <c r="AA125" s="117" t="s">
        <v>13</v>
      </c>
      <c r="AB125" s="117" t="s">
        <v>14</v>
      </c>
      <c r="AC125" s="83" t="s">
        <v>15</v>
      </c>
      <c r="AD125" s="84"/>
      <c r="AG125" s="86"/>
      <c r="AH125" s="86"/>
      <c r="AI125" s="79" t="str">
        <f t="shared" si="302"/>
        <v>AB</v>
      </c>
      <c r="AJ125" s="16">
        <f t="shared" si="331"/>
        <v>2021</v>
      </c>
      <c r="AK125" s="116">
        <v>12</v>
      </c>
      <c r="AL125" s="106">
        <f t="shared" ca="1" si="332"/>
        <v>0</v>
      </c>
      <c r="AM125" s="106">
        <f t="shared" ca="1" si="332"/>
        <v>0</v>
      </c>
      <c r="AN125" s="106">
        <f t="shared" ca="1" si="332"/>
        <v>8</v>
      </c>
      <c r="AO125" s="106">
        <f t="shared" ca="1" si="332"/>
        <v>0</v>
      </c>
      <c r="AP125" s="106">
        <f t="shared" ca="1" si="332"/>
        <v>0</v>
      </c>
      <c r="AQ125" s="106">
        <f t="shared" ca="1" si="332"/>
        <v>0</v>
      </c>
      <c r="AR125" s="106">
        <f t="shared" ca="1" si="332"/>
        <v>0</v>
      </c>
      <c r="AS125" s="106">
        <f t="shared" ca="1" si="332"/>
        <v>0</v>
      </c>
      <c r="AT125" s="106">
        <f t="shared" ca="1" si="332"/>
        <v>0</v>
      </c>
      <c r="AU125" s="106">
        <f t="shared" ca="1" si="332"/>
        <v>166</v>
      </c>
      <c r="AV125" s="106">
        <f t="shared" ca="1" si="333"/>
        <v>48081</v>
      </c>
      <c r="AW125" s="106">
        <f t="shared" ca="1" si="333"/>
        <v>0</v>
      </c>
      <c r="AX125" s="575">
        <f t="shared" ca="1" si="333"/>
        <v>0</v>
      </c>
      <c r="AY125" s="2">
        <f t="shared" ca="1" si="333"/>
        <v>0</v>
      </c>
      <c r="AZ125" s="545">
        <f t="shared" ca="1" si="333"/>
        <v>2128</v>
      </c>
      <c r="BA125" s="106">
        <f t="shared" ca="1" si="333"/>
        <v>1559</v>
      </c>
      <c r="BB125" s="106">
        <f t="shared" ca="1" si="333"/>
        <v>2414</v>
      </c>
      <c r="BC125" s="106">
        <f t="shared" ca="1" si="333"/>
        <v>0</v>
      </c>
      <c r="BD125" s="106">
        <f t="shared" ca="1" si="333"/>
        <v>1763</v>
      </c>
      <c r="BE125" s="106">
        <f t="shared" ca="1" si="333"/>
        <v>0</v>
      </c>
      <c r="BF125" s="106">
        <f t="shared" ca="1" si="334"/>
        <v>13680</v>
      </c>
      <c r="BG125" s="106">
        <f t="shared" ca="1" si="334"/>
        <v>0</v>
      </c>
      <c r="BH125" s="106">
        <f t="shared" ca="1" si="334"/>
        <v>0</v>
      </c>
      <c r="BI125" s="106">
        <f t="shared" ca="1" si="334"/>
        <v>0</v>
      </c>
      <c r="BJ125" s="106">
        <f t="shared" ca="1" si="334"/>
        <v>784</v>
      </c>
      <c r="BK125" s="106">
        <f t="shared" ca="1" si="334"/>
        <v>0</v>
      </c>
      <c r="BL125" s="106">
        <f t="shared" ca="1" si="334"/>
        <v>0</v>
      </c>
      <c r="BM125" s="190">
        <f t="shared" ca="1" si="334"/>
        <v>0</v>
      </c>
      <c r="BN125" s="190">
        <f t="shared" ca="1" si="334"/>
        <v>0</v>
      </c>
      <c r="BO125" s="190">
        <f t="shared" ca="1" si="334"/>
        <v>0</v>
      </c>
      <c r="BP125" s="190">
        <f t="shared" ca="1" si="334"/>
        <v>0</v>
      </c>
      <c r="BQ125" s="190">
        <f t="shared" ca="1" si="334"/>
        <v>6305</v>
      </c>
      <c r="BR125" s="190">
        <f t="shared" ca="1" si="334"/>
        <v>22328</v>
      </c>
      <c r="BS125" s="190">
        <f t="shared" ca="1" si="334"/>
        <v>48255</v>
      </c>
      <c r="BT125" s="190">
        <f t="shared" ca="1" si="334"/>
        <v>70583</v>
      </c>
      <c r="BU125" s="190">
        <f t="shared" ca="1" si="248"/>
        <v>94598</v>
      </c>
      <c r="BV125" s="163" t="str">
        <f t="shared" si="303"/>
        <v>M</v>
      </c>
      <c r="BW125" s="65">
        <f t="shared" ca="1" si="249"/>
        <v>70583</v>
      </c>
      <c r="BX125" s="634">
        <f t="shared" ca="1" si="252"/>
        <v>0</v>
      </c>
      <c r="BY125" s="2"/>
      <c r="BZ125" s="13"/>
      <c r="CA125" s="130"/>
      <c r="CB125" s="79" t="str">
        <f t="shared" si="304"/>
        <v>M</v>
      </c>
      <c r="CC125" s="215">
        <f t="shared" si="305"/>
        <v>2021</v>
      </c>
      <c r="CD125" s="141">
        <f t="shared" si="306"/>
        <v>12</v>
      </c>
      <c r="CE125" s="280">
        <f t="shared" ca="1" si="253"/>
        <v>0</v>
      </c>
      <c r="CF125" s="280">
        <f t="shared" ca="1" si="254"/>
        <v>0</v>
      </c>
      <c r="CG125" s="280">
        <f t="shared" ca="1" si="255"/>
        <v>8</v>
      </c>
      <c r="CH125" s="280">
        <f t="shared" ca="1" si="254"/>
        <v>0</v>
      </c>
      <c r="CI125" s="280">
        <f t="shared" ca="1" si="256"/>
        <v>0</v>
      </c>
      <c r="CJ125" s="280">
        <f t="shared" ca="1" si="257"/>
        <v>0</v>
      </c>
      <c r="CK125" s="280">
        <f t="shared" ca="1" si="257"/>
        <v>0</v>
      </c>
      <c r="CL125" s="280">
        <f t="shared" ca="1" si="258"/>
        <v>0</v>
      </c>
      <c r="CM125" s="280">
        <f t="shared" ca="1" si="259"/>
        <v>3839</v>
      </c>
      <c r="CN125" s="280">
        <f t="shared" ca="1" si="260"/>
        <v>172</v>
      </c>
      <c r="CO125" s="280">
        <f t="shared" ca="1" si="261"/>
        <v>65343</v>
      </c>
      <c r="CP125" s="280">
        <f t="shared" ca="1" si="262"/>
        <v>0</v>
      </c>
      <c r="CQ125" s="280">
        <f t="shared" ca="1" si="313"/>
        <v>0</v>
      </c>
      <c r="CR125" s="273">
        <f t="shared" ca="1" si="313"/>
        <v>0</v>
      </c>
      <c r="CS125" s="280">
        <f t="shared" ca="1" si="263"/>
        <v>1218</v>
      </c>
      <c r="CT125" s="280">
        <f t="shared" ca="1" si="264"/>
        <v>3544</v>
      </c>
      <c r="CU125" s="280">
        <f t="shared" ca="1" si="265"/>
        <v>2683</v>
      </c>
      <c r="CV125" s="280">
        <f t="shared" ca="1" si="266"/>
        <v>0</v>
      </c>
      <c r="CW125" s="280">
        <f t="shared" ca="1" si="267"/>
        <v>2104</v>
      </c>
      <c r="CX125" s="280">
        <f t="shared" ca="1" si="268"/>
        <v>0</v>
      </c>
      <c r="CY125" s="280">
        <f t="shared" ca="1" si="269"/>
        <v>14508</v>
      </c>
      <c r="CZ125" s="280">
        <f t="shared" ca="1" si="270"/>
        <v>0</v>
      </c>
      <c r="DA125" s="280">
        <f t="shared" ca="1" si="271"/>
        <v>0</v>
      </c>
      <c r="DB125" s="280">
        <f t="shared" ca="1" si="272"/>
        <v>0</v>
      </c>
      <c r="DC125" s="280">
        <f t="shared" ca="1" si="273"/>
        <v>978</v>
      </c>
      <c r="DD125" s="280">
        <f t="shared" ca="1" si="274"/>
        <v>0</v>
      </c>
      <c r="DE125" s="280">
        <f t="shared" ca="1" si="275"/>
        <v>0</v>
      </c>
      <c r="DF125" s="280">
        <f t="shared" ca="1" si="276"/>
        <v>0</v>
      </c>
      <c r="DG125" s="280">
        <f t="shared" ca="1" si="277"/>
        <v>0</v>
      </c>
      <c r="DH125" s="280">
        <f t="shared" ca="1" si="278"/>
        <v>0</v>
      </c>
      <c r="DI125" s="280">
        <f t="shared" ca="1" si="279"/>
        <v>0</v>
      </c>
      <c r="DJ125" s="210">
        <f t="shared" ca="1" si="280"/>
        <v>6005</v>
      </c>
      <c r="DK125" s="210">
        <f t="shared" ca="1" si="281"/>
        <v>25035</v>
      </c>
      <c r="DL125" s="210">
        <f t="shared" ca="1" si="282"/>
        <v>69362</v>
      </c>
      <c r="DM125" s="461">
        <f t="shared" ca="1" si="283"/>
        <v>94397</v>
      </c>
      <c r="DN125" s="463">
        <f t="shared" ca="1" si="284"/>
        <v>94598</v>
      </c>
      <c r="DO125" s="465">
        <f t="shared" ca="1" si="285"/>
        <v>201</v>
      </c>
      <c r="DP125" s="216">
        <f t="shared" ca="1" si="292"/>
        <v>2.1293049567253195E-3</v>
      </c>
      <c r="DR125" s="463"/>
      <c r="DS125" s="37"/>
    </row>
    <row r="126" spans="1:123">
      <c r="A126" s="87">
        <f>A86</f>
        <v>2010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9">
        <f t="shared" ref="N126:N140" si="336">SUM(B126:M126)</f>
        <v>0</v>
      </c>
      <c r="O126" s="90"/>
      <c r="P126" s="91">
        <f t="shared" ref="P126" si="337">A126</f>
        <v>2010</v>
      </c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9">
        <f t="shared" ref="AC126:AC140" si="338">SUM(Q126:AB126)</f>
        <v>0</v>
      </c>
      <c r="AD126" s="13"/>
      <c r="AI126" s="79" t="str">
        <f t="shared" si="302"/>
        <v>Q</v>
      </c>
      <c r="AJ126" s="1">
        <f>1+AJ114</f>
        <v>2022</v>
      </c>
      <c r="AK126" s="105">
        <v>1</v>
      </c>
      <c r="AL126" s="106">
        <f t="shared" ref="AL126:AU135" ca="1" si="339">ROUND(INDIRECT(CONCATENATE($AI126,AL$2+($AJ126-2010))),0)</f>
        <v>0</v>
      </c>
      <c r="AM126" s="106">
        <f t="shared" ca="1" si="339"/>
        <v>0</v>
      </c>
      <c r="AN126" s="106">
        <f t="shared" ca="1" si="339"/>
        <v>8</v>
      </c>
      <c r="AO126" s="106">
        <f t="shared" ca="1" si="339"/>
        <v>0</v>
      </c>
      <c r="AP126" s="106">
        <f t="shared" ca="1" si="339"/>
        <v>0</v>
      </c>
      <c r="AQ126" s="106">
        <f t="shared" ca="1" si="339"/>
        <v>0</v>
      </c>
      <c r="AR126" s="106">
        <f t="shared" ca="1" si="339"/>
        <v>0</v>
      </c>
      <c r="AS126" s="106">
        <f t="shared" ca="1" si="339"/>
        <v>0</v>
      </c>
      <c r="AT126" s="106">
        <f t="shared" ca="1" si="339"/>
        <v>3839</v>
      </c>
      <c r="AU126" s="106">
        <f t="shared" ca="1" si="339"/>
        <v>172</v>
      </c>
      <c r="AV126" s="106">
        <f t="shared" ref="AV126:BE135" ca="1" si="340">ROUND(INDIRECT(CONCATENATE($AI126,AV$2+($AJ126-2010))),0)</f>
        <v>65343</v>
      </c>
      <c r="AW126" s="106">
        <f t="shared" ca="1" si="340"/>
        <v>0</v>
      </c>
      <c r="AX126" s="575">
        <f t="shared" ca="1" si="340"/>
        <v>0</v>
      </c>
      <c r="AY126" s="2">
        <f t="shared" ca="1" si="340"/>
        <v>0</v>
      </c>
      <c r="AZ126" s="545">
        <f t="shared" ca="1" si="340"/>
        <v>664</v>
      </c>
      <c r="BA126" s="106">
        <f t="shared" ca="1" si="340"/>
        <v>3544</v>
      </c>
      <c r="BB126" s="106">
        <f t="shared" ca="1" si="340"/>
        <v>2683</v>
      </c>
      <c r="BC126" s="106">
        <f t="shared" ca="1" si="340"/>
        <v>0</v>
      </c>
      <c r="BD126" s="106">
        <f t="shared" ca="1" si="340"/>
        <v>1726</v>
      </c>
      <c r="BE126" s="106">
        <f t="shared" ca="1" si="340"/>
        <v>0</v>
      </c>
      <c r="BF126" s="106">
        <f t="shared" ref="BF126:BT135" ca="1" si="341">ROUND(INDIRECT(CONCATENATE($AI126,BF$2+($AJ126-2010))),0)</f>
        <v>14508</v>
      </c>
      <c r="BG126" s="106">
        <f t="shared" ca="1" si="341"/>
        <v>0</v>
      </c>
      <c r="BH126" s="106">
        <f t="shared" ca="1" si="341"/>
        <v>0</v>
      </c>
      <c r="BI126" s="106">
        <f t="shared" ca="1" si="341"/>
        <v>0</v>
      </c>
      <c r="BJ126" s="106">
        <f t="shared" ca="1" si="341"/>
        <v>978</v>
      </c>
      <c r="BK126" s="106">
        <f t="shared" ca="1" si="341"/>
        <v>0</v>
      </c>
      <c r="BL126" s="106">
        <f t="shared" ca="1" si="341"/>
        <v>0</v>
      </c>
      <c r="BM126" s="190">
        <f t="shared" ca="1" si="341"/>
        <v>0</v>
      </c>
      <c r="BN126" s="190">
        <f t="shared" ca="1" si="341"/>
        <v>0</v>
      </c>
      <c r="BO126" s="190">
        <f t="shared" ca="1" si="341"/>
        <v>0</v>
      </c>
      <c r="BP126" s="190">
        <f t="shared" ca="1" si="341"/>
        <v>0</v>
      </c>
      <c r="BQ126" s="190">
        <f t="shared" ca="1" si="341"/>
        <v>5073</v>
      </c>
      <c r="BR126" s="190">
        <f t="shared" ca="1" si="341"/>
        <v>24103</v>
      </c>
      <c r="BS126" s="190">
        <f t="shared" ca="1" si="341"/>
        <v>69362</v>
      </c>
      <c r="BT126" s="190">
        <f t="shared" ca="1" si="341"/>
        <v>93465</v>
      </c>
      <c r="BU126" s="190">
        <f t="shared" ca="1" si="248"/>
        <v>96602</v>
      </c>
      <c r="BV126" s="163" t="str">
        <f t="shared" si="303"/>
        <v>B</v>
      </c>
      <c r="BW126" s="65">
        <f t="shared" ca="1" si="249"/>
        <v>93465</v>
      </c>
      <c r="BX126" s="634">
        <f t="shared" ca="1" si="252"/>
        <v>0</v>
      </c>
      <c r="BY126" s="2"/>
      <c r="BZ126" s="13"/>
      <c r="CA126" s="130"/>
      <c r="CB126" s="79" t="str">
        <f t="shared" si="304"/>
        <v>B</v>
      </c>
      <c r="CC126" s="215">
        <f t="shared" si="305"/>
        <v>2022</v>
      </c>
      <c r="CD126" s="141">
        <f t="shared" si="306"/>
        <v>1</v>
      </c>
      <c r="CE126" s="280">
        <f t="shared" ca="1" si="253"/>
        <v>0</v>
      </c>
      <c r="CF126" s="280">
        <f t="shared" ca="1" si="254"/>
        <v>0</v>
      </c>
      <c r="CG126" s="280">
        <f t="shared" ca="1" si="255"/>
        <v>8</v>
      </c>
      <c r="CH126" s="280">
        <f t="shared" ca="1" si="254"/>
        <v>0</v>
      </c>
      <c r="CI126" s="280">
        <f t="shared" ca="1" si="256"/>
        <v>0</v>
      </c>
      <c r="CJ126" s="280">
        <f t="shared" ca="1" si="257"/>
        <v>0</v>
      </c>
      <c r="CK126" s="280">
        <f t="shared" ca="1" si="257"/>
        <v>0</v>
      </c>
      <c r="CL126" s="280">
        <f t="shared" ca="1" si="258"/>
        <v>0</v>
      </c>
      <c r="CM126" s="280">
        <f t="shared" ca="1" si="259"/>
        <v>6910</v>
      </c>
      <c r="CN126" s="280">
        <f t="shared" ca="1" si="260"/>
        <v>258</v>
      </c>
      <c r="CO126" s="280">
        <f t="shared" ca="1" si="261"/>
        <v>64579</v>
      </c>
      <c r="CP126" s="280">
        <f t="shared" ca="1" si="262"/>
        <v>0</v>
      </c>
      <c r="CQ126" s="280">
        <f t="shared" ca="1" si="313"/>
        <v>0</v>
      </c>
      <c r="CR126" s="273">
        <f t="shared" ca="1" si="313"/>
        <v>0</v>
      </c>
      <c r="CS126" s="280">
        <f t="shared" ca="1" si="263"/>
        <v>709</v>
      </c>
      <c r="CT126" s="280">
        <f t="shared" ca="1" si="264"/>
        <v>4027</v>
      </c>
      <c r="CU126" s="280">
        <f t="shared" ca="1" si="265"/>
        <v>2648</v>
      </c>
      <c r="CV126" s="280">
        <f t="shared" ca="1" si="266"/>
        <v>0</v>
      </c>
      <c r="CW126" s="280">
        <f t="shared" ca="1" si="267"/>
        <v>2117</v>
      </c>
      <c r="CX126" s="280">
        <f t="shared" ca="1" si="268"/>
        <v>0</v>
      </c>
      <c r="CY126" s="280">
        <f t="shared" ca="1" si="269"/>
        <v>14136</v>
      </c>
      <c r="CZ126" s="280">
        <f t="shared" ca="1" si="270"/>
        <v>0</v>
      </c>
      <c r="DA126" s="280">
        <f t="shared" ca="1" si="271"/>
        <v>0</v>
      </c>
      <c r="DB126" s="280">
        <f t="shared" ca="1" si="272"/>
        <v>0</v>
      </c>
      <c r="DC126" s="280">
        <f t="shared" ca="1" si="273"/>
        <v>1019</v>
      </c>
      <c r="DD126" s="280">
        <f t="shared" ca="1" si="274"/>
        <v>0</v>
      </c>
      <c r="DE126" s="280">
        <f t="shared" ca="1" si="275"/>
        <v>0</v>
      </c>
      <c r="DF126" s="280">
        <f t="shared" ca="1" si="276"/>
        <v>0</v>
      </c>
      <c r="DG126" s="280">
        <f t="shared" ca="1" si="277"/>
        <v>0</v>
      </c>
      <c r="DH126" s="280">
        <f t="shared" ca="1" si="278"/>
        <v>0</v>
      </c>
      <c r="DI126" s="280">
        <f t="shared" ca="1" si="279"/>
        <v>0</v>
      </c>
      <c r="DJ126" s="210">
        <f t="shared" ca="1" si="280"/>
        <v>5474</v>
      </c>
      <c r="DK126" s="210">
        <f t="shared" ca="1" si="281"/>
        <v>24656</v>
      </c>
      <c r="DL126" s="210">
        <f t="shared" ca="1" si="282"/>
        <v>71755</v>
      </c>
      <c r="DM126" s="461">
        <f t="shared" ca="1" si="283"/>
        <v>96411</v>
      </c>
      <c r="DN126" s="463">
        <f t="shared" ca="1" si="284"/>
        <v>96602</v>
      </c>
      <c r="DO126" s="465">
        <f t="shared" ca="1" si="285"/>
        <v>191</v>
      </c>
      <c r="DP126" s="216">
        <f t="shared" ca="1" si="292"/>
        <v>1.9811017415025255E-3</v>
      </c>
      <c r="DR126" s="463"/>
      <c r="DS126" s="37"/>
    </row>
    <row r="127" spans="1:123">
      <c r="A127" s="87">
        <f>A126+1</f>
        <v>2011</v>
      </c>
      <c r="B127" s="133">
        <f>SUM(B727,B807,B887,B1167,B1367,B1407)</f>
        <v>12761.378491638441</v>
      </c>
      <c r="C127" s="133">
        <f t="shared" ref="C127:M127" si="342">SUM(C727,C807,C887,C1167,C1367,C1407)</f>
        <v>9542.3188824196222</v>
      </c>
      <c r="D127" s="133">
        <f t="shared" si="342"/>
        <v>10660.600893850104</v>
      </c>
      <c r="E127" s="133">
        <f t="shared" si="342"/>
        <v>12687.833801066397</v>
      </c>
      <c r="F127" s="133">
        <f t="shared" si="342"/>
        <v>24808.761739416019</v>
      </c>
      <c r="G127" s="133">
        <f t="shared" si="342"/>
        <v>22788.743268801845</v>
      </c>
      <c r="H127" s="133">
        <f t="shared" si="342"/>
        <v>24596.505856324969</v>
      </c>
      <c r="I127" s="133">
        <f t="shared" si="342"/>
        <v>24433.197291765304</v>
      </c>
      <c r="J127" s="133">
        <f t="shared" si="342"/>
        <v>20426.481440523756</v>
      </c>
      <c r="K127" s="133">
        <f t="shared" si="342"/>
        <v>19092.53411957447</v>
      </c>
      <c r="L127" s="133">
        <f t="shared" si="342"/>
        <v>13699.403587023229</v>
      </c>
      <c r="M127" s="133">
        <f t="shared" si="342"/>
        <v>14198.62525720536</v>
      </c>
      <c r="N127" s="136">
        <f t="shared" si="336"/>
        <v>209696.38462960953</v>
      </c>
      <c r="O127" s="90"/>
      <c r="P127" s="91">
        <f>P126+1</f>
        <v>2011</v>
      </c>
      <c r="Q127" s="133">
        <f>SUM(Q727,Q807,Q887,Q1167,Q1367,Q1407)</f>
        <v>55888</v>
      </c>
      <c r="R127" s="133">
        <f t="shared" ref="R127:AB127" si="343">SUM(R727,R807,R887,R1167,R1367,R1407)</f>
        <v>13905</v>
      </c>
      <c r="S127" s="133">
        <f t="shared" si="343"/>
        <v>11122</v>
      </c>
      <c r="T127" s="133">
        <f t="shared" si="343"/>
        <v>10235</v>
      </c>
      <c r="U127" s="133">
        <f t="shared" si="343"/>
        <v>12637</v>
      </c>
      <c r="V127" s="133">
        <f t="shared" si="343"/>
        <v>14725</v>
      </c>
      <c r="W127" s="133">
        <f t="shared" si="343"/>
        <v>25687</v>
      </c>
      <c r="X127" s="133">
        <f t="shared" si="343"/>
        <v>23333</v>
      </c>
      <c r="Y127" s="133">
        <f t="shared" si="343"/>
        <v>26178</v>
      </c>
      <c r="Z127" s="133">
        <f t="shared" si="343"/>
        <v>23072</v>
      </c>
      <c r="AA127" s="133">
        <f t="shared" si="343"/>
        <v>17674</v>
      </c>
      <c r="AB127" s="133">
        <f t="shared" si="343"/>
        <v>17914</v>
      </c>
      <c r="AC127" s="89">
        <f t="shared" si="338"/>
        <v>252370</v>
      </c>
      <c r="AD127" s="13"/>
      <c r="AI127" s="79" t="str">
        <f t="shared" si="302"/>
        <v>R</v>
      </c>
      <c r="AJ127" s="1">
        <f t="shared" ref="AJ127:AJ137" si="344">AJ126</f>
        <v>2022</v>
      </c>
      <c r="AK127" s="105">
        <v>2</v>
      </c>
      <c r="AL127" s="106">
        <f t="shared" ca="1" si="339"/>
        <v>0</v>
      </c>
      <c r="AM127" s="106">
        <f t="shared" ca="1" si="339"/>
        <v>0</v>
      </c>
      <c r="AN127" s="106">
        <f t="shared" ca="1" si="339"/>
        <v>8</v>
      </c>
      <c r="AO127" s="106">
        <f t="shared" ca="1" si="339"/>
        <v>0</v>
      </c>
      <c r="AP127" s="106">
        <f t="shared" ca="1" si="339"/>
        <v>0</v>
      </c>
      <c r="AQ127" s="106">
        <f t="shared" ca="1" si="339"/>
        <v>0</v>
      </c>
      <c r="AR127" s="106">
        <f t="shared" ca="1" si="339"/>
        <v>0</v>
      </c>
      <c r="AS127" s="106">
        <f t="shared" ca="1" si="339"/>
        <v>0</v>
      </c>
      <c r="AT127" s="106">
        <f t="shared" ca="1" si="339"/>
        <v>6910</v>
      </c>
      <c r="AU127" s="106">
        <f t="shared" ca="1" si="339"/>
        <v>258</v>
      </c>
      <c r="AV127" s="106">
        <f t="shared" ca="1" si="340"/>
        <v>64579</v>
      </c>
      <c r="AW127" s="106">
        <f t="shared" ca="1" si="340"/>
        <v>0</v>
      </c>
      <c r="AX127" s="575">
        <f t="shared" ca="1" si="340"/>
        <v>0</v>
      </c>
      <c r="AY127" s="2">
        <f t="shared" ca="1" si="340"/>
        <v>0</v>
      </c>
      <c r="AZ127" s="545">
        <f t="shared" ca="1" si="340"/>
        <v>1218</v>
      </c>
      <c r="BA127" s="106">
        <f t="shared" ca="1" si="340"/>
        <v>4027</v>
      </c>
      <c r="BB127" s="106">
        <f t="shared" ca="1" si="340"/>
        <v>2648</v>
      </c>
      <c r="BC127" s="106">
        <f t="shared" ca="1" si="340"/>
        <v>0</v>
      </c>
      <c r="BD127" s="106">
        <f t="shared" ca="1" si="340"/>
        <v>2104</v>
      </c>
      <c r="BE127" s="106">
        <f t="shared" ca="1" si="340"/>
        <v>0</v>
      </c>
      <c r="BF127" s="106">
        <f t="shared" ca="1" si="341"/>
        <v>14136</v>
      </c>
      <c r="BG127" s="106">
        <f t="shared" ca="1" si="341"/>
        <v>0</v>
      </c>
      <c r="BH127" s="106">
        <f t="shared" ca="1" si="341"/>
        <v>0</v>
      </c>
      <c r="BI127" s="106">
        <f t="shared" ca="1" si="341"/>
        <v>0</v>
      </c>
      <c r="BJ127" s="106">
        <f t="shared" ca="1" si="341"/>
        <v>1019</v>
      </c>
      <c r="BK127" s="106">
        <f t="shared" ca="1" si="341"/>
        <v>0</v>
      </c>
      <c r="BL127" s="106">
        <f t="shared" ca="1" si="341"/>
        <v>0</v>
      </c>
      <c r="BM127" s="190">
        <f t="shared" ca="1" si="341"/>
        <v>0</v>
      </c>
      <c r="BN127" s="190">
        <f t="shared" ca="1" si="341"/>
        <v>0</v>
      </c>
      <c r="BO127" s="190">
        <f t="shared" ca="1" si="341"/>
        <v>0</v>
      </c>
      <c r="BP127" s="190">
        <f t="shared" ca="1" si="341"/>
        <v>0</v>
      </c>
      <c r="BQ127" s="190">
        <f t="shared" ca="1" si="341"/>
        <v>5970</v>
      </c>
      <c r="BR127" s="190">
        <f t="shared" ca="1" si="341"/>
        <v>25152</v>
      </c>
      <c r="BS127" s="190">
        <f t="shared" ca="1" si="341"/>
        <v>71755</v>
      </c>
      <c r="BT127" s="190">
        <f t="shared" ca="1" si="341"/>
        <v>96907</v>
      </c>
      <c r="BU127" s="190">
        <f t="shared" ca="1" si="248"/>
        <v>67557</v>
      </c>
      <c r="BV127" s="163" t="str">
        <f t="shared" si="303"/>
        <v>C</v>
      </c>
      <c r="BW127" s="65">
        <f t="shared" ca="1" si="249"/>
        <v>96907</v>
      </c>
      <c r="BX127" s="634">
        <f t="shared" ca="1" si="252"/>
        <v>0</v>
      </c>
      <c r="BY127" s="2"/>
      <c r="BZ127" s="13"/>
      <c r="CA127" s="130"/>
      <c r="CB127" s="79" t="str">
        <f t="shared" si="304"/>
        <v>C</v>
      </c>
      <c r="CC127" s="215">
        <f t="shared" si="305"/>
        <v>2022</v>
      </c>
      <c r="CD127" s="141">
        <f t="shared" si="306"/>
        <v>2</v>
      </c>
      <c r="CE127" s="280">
        <f t="shared" ca="1" si="253"/>
        <v>0</v>
      </c>
      <c r="CF127" s="280">
        <f t="shared" ca="1" si="254"/>
        <v>0</v>
      </c>
      <c r="CG127" s="280">
        <f t="shared" ca="1" si="255"/>
        <v>8</v>
      </c>
      <c r="CH127" s="280">
        <f t="shared" ca="1" si="254"/>
        <v>0</v>
      </c>
      <c r="CI127" s="280">
        <f t="shared" ca="1" si="256"/>
        <v>0</v>
      </c>
      <c r="CJ127" s="280">
        <f t="shared" ca="1" si="257"/>
        <v>0</v>
      </c>
      <c r="CK127" s="280">
        <f t="shared" ca="1" si="257"/>
        <v>0</v>
      </c>
      <c r="CL127" s="280">
        <f t="shared" ca="1" si="258"/>
        <v>0</v>
      </c>
      <c r="CM127" s="280">
        <f t="shared" ca="1" si="259"/>
        <v>6242</v>
      </c>
      <c r="CN127" s="280">
        <f t="shared" ca="1" si="260"/>
        <v>621</v>
      </c>
      <c r="CO127" s="280">
        <f t="shared" ca="1" si="261"/>
        <v>40980</v>
      </c>
      <c r="CP127" s="280">
        <f t="shared" ca="1" si="262"/>
        <v>0</v>
      </c>
      <c r="CQ127" s="280">
        <f t="shared" ca="1" si="313"/>
        <v>0</v>
      </c>
      <c r="CR127" s="273">
        <f t="shared" ca="1" si="313"/>
        <v>0</v>
      </c>
      <c r="CS127" s="280">
        <f t="shared" ca="1" si="263"/>
        <v>831</v>
      </c>
      <c r="CT127" s="280">
        <f t="shared" ca="1" si="264"/>
        <v>1600</v>
      </c>
      <c r="CU127" s="280">
        <f t="shared" ca="1" si="265"/>
        <v>1886</v>
      </c>
      <c r="CV127" s="280">
        <f t="shared" ca="1" si="266"/>
        <v>0</v>
      </c>
      <c r="CW127" s="280">
        <f t="shared" ca="1" si="267"/>
        <v>1528</v>
      </c>
      <c r="CX127" s="280">
        <f t="shared" ca="1" si="268"/>
        <v>0</v>
      </c>
      <c r="CY127" s="280">
        <f t="shared" ca="1" si="269"/>
        <v>12768</v>
      </c>
      <c r="CZ127" s="280">
        <f t="shared" ca="1" si="270"/>
        <v>0</v>
      </c>
      <c r="DA127" s="280">
        <f t="shared" ca="1" si="271"/>
        <v>0</v>
      </c>
      <c r="DB127" s="280">
        <f t="shared" ca="1" si="272"/>
        <v>0</v>
      </c>
      <c r="DC127" s="280">
        <f t="shared" ca="1" si="273"/>
        <v>953</v>
      </c>
      <c r="DD127" s="280">
        <f t="shared" ca="1" si="274"/>
        <v>0</v>
      </c>
      <c r="DE127" s="280">
        <f t="shared" ca="1" si="275"/>
        <v>0</v>
      </c>
      <c r="DF127" s="280">
        <f t="shared" ca="1" si="276"/>
        <v>0</v>
      </c>
      <c r="DG127" s="280">
        <f t="shared" ca="1" si="277"/>
        <v>0</v>
      </c>
      <c r="DH127" s="280">
        <f t="shared" ca="1" si="278"/>
        <v>0</v>
      </c>
      <c r="DI127" s="280">
        <f t="shared" ca="1" si="279"/>
        <v>0</v>
      </c>
      <c r="DJ127" s="210">
        <f t="shared" ca="1" si="280"/>
        <v>4245</v>
      </c>
      <c r="DK127" s="210">
        <f t="shared" ca="1" si="281"/>
        <v>19566</v>
      </c>
      <c r="DL127" s="210">
        <f t="shared" ca="1" si="282"/>
        <v>47851</v>
      </c>
      <c r="DM127" s="461">
        <f t="shared" ca="1" si="283"/>
        <v>67417</v>
      </c>
      <c r="DN127" s="463">
        <f t="shared" ca="1" si="284"/>
        <v>67557</v>
      </c>
      <c r="DO127" s="465">
        <f t="shared" ca="1" si="285"/>
        <v>140</v>
      </c>
      <c r="DP127" s="216">
        <f t="shared" ca="1" si="292"/>
        <v>2.0766275568476792E-3</v>
      </c>
      <c r="DR127" s="463"/>
      <c r="DS127" s="37"/>
    </row>
    <row r="128" spans="1:123">
      <c r="A128" s="87">
        <f t="shared" ref="A128:A161" si="345">A127+1</f>
        <v>2012</v>
      </c>
      <c r="B128" s="133">
        <f>SUM(B728,B808,B888,B1168)</f>
        <v>14345</v>
      </c>
      <c r="C128" s="133">
        <f t="shared" ref="C128:M128" si="346">SUM(C728,C808,C888,C1168)</f>
        <v>10031</v>
      </c>
      <c r="D128" s="133">
        <f t="shared" si="346"/>
        <v>10290</v>
      </c>
      <c r="E128" s="133">
        <f t="shared" si="346"/>
        <v>10716</v>
      </c>
      <c r="F128" s="133">
        <f t="shared" si="346"/>
        <v>14463</v>
      </c>
      <c r="G128" s="133">
        <f t="shared" si="346"/>
        <v>15647</v>
      </c>
      <c r="H128" s="133">
        <f t="shared" si="346"/>
        <v>16076</v>
      </c>
      <c r="I128" s="133">
        <f t="shared" si="346"/>
        <v>17779</v>
      </c>
      <c r="J128" s="133">
        <f t="shared" si="346"/>
        <v>15729</v>
      </c>
      <c r="K128" s="133">
        <f t="shared" si="346"/>
        <v>14379</v>
      </c>
      <c r="L128" s="133">
        <f t="shared" si="346"/>
        <v>10982</v>
      </c>
      <c r="M128" s="133">
        <f t="shared" si="346"/>
        <v>12967</v>
      </c>
      <c r="N128" s="136">
        <f t="shared" si="336"/>
        <v>163404</v>
      </c>
      <c r="O128" s="90"/>
      <c r="P128" s="91">
        <f t="shared" ref="P128:P161" si="347">P127+1</f>
        <v>2012</v>
      </c>
      <c r="Q128" s="133">
        <f>SUM(Q728,Q808,Q888,Q1168)</f>
        <v>13698</v>
      </c>
      <c r="R128" s="133">
        <f t="shared" ref="R128:AB128" si="348">SUM(R728,R808,R888,R1168)</f>
        <v>14772</v>
      </c>
      <c r="S128" s="133">
        <f t="shared" si="348"/>
        <v>12359</v>
      </c>
      <c r="T128" s="133">
        <f t="shared" si="348"/>
        <v>10963</v>
      </c>
      <c r="U128" s="133">
        <f t="shared" si="348"/>
        <v>10677</v>
      </c>
      <c r="V128" s="133">
        <f t="shared" si="348"/>
        <v>12112</v>
      </c>
      <c r="W128" s="133">
        <f t="shared" si="348"/>
        <v>15095</v>
      </c>
      <c r="X128" s="133">
        <f t="shared" si="348"/>
        <v>16216</v>
      </c>
      <c r="Y128" s="133">
        <f t="shared" si="348"/>
        <v>17347</v>
      </c>
      <c r="Z128" s="133">
        <f t="shared" si="348"/>
        <v>16192</v>
      </c>
      <c r="AA128" s="133">
        <f t="shared" si="348"/>
        <v>14204</v>
      </c>
      <c r="AB128" s="133">
        <f t="shared" si="348"/>
        <v>12408</v>
      </c>
      <c r="AC128" s="89">
        <f t="shared" si="338"/>
        <v>166043</v>
      </c>
      <c r="AD128" s="13"/>
      <c r="AI128" s="79" t="str">
        <f t="shared" si="302"/>
        <v>S</v>
      </c>
      <c r="AJ128" s="1">
        <f t="shared" si="344"/>
        <v>2022</v>
      </c>
      <c r="AK128" s="105">
        <v>3</v>
      </c>
      <c r="AL128" s="106">
        <f t="shared" ca="1" si="339"/>
        <v>0</v>
      </c>
      <c r="AM128" s="106">
        <f t="shared" ca="1" si="339"/>
        <v>0</v>
      </c>
      <c r="AN128" s="106">
        <f t="shared" ca="1" si="339"/>
        <v>8</v>
      </c>
      <c r="AO128" s="106">
        <f t="shared" ca="1" si="339"/>
        <v>0</v>
      </c>
      <c r="AP128" s="106">
        <f t="shared" ca="1" si="339"/>
        <v>0</v>
      </c>
      <c r="AQ128" s="106">
        <f t="shared" ca="1" si="339"/>
        <v>0</v>
      </c>
      <c r="AR128" s="106">
        <f t="shared" ca="1" si="339"/>
        <v>0</v>
      </c>
      <c r="AS128" s="106">
        <f t="shared" ca="1" si="339"/>
        <v>0</v>
      </c>
      <c r="AT128" s="106">
        <f t="shared" ca="1" si="339"/>
        <v>6242</v>
      </c>
      <c r="AU128" s="106">
        <f t="shared" ca="1" si="339"/>
        <v>621</v>
      </c>
      <c r="AV128" s="106">
        <f t="shared" ca="1" si="340"/>
        <v>40980</v>
      </c>
      <c r="AW128" s="106">
        <f t="shared" ca="1" si="340"/>
        <v>0</v>
      </c>
      <c r="AX128" s="575">
        <f t="shared" ca="1" si="340"/>
        <v>0</v>
      </c>
      <c r="AY128" s="2">
        <f t="shared" ca="1" si="340"/>
        <v>0</v>
      </c>
      <c r="AZ128" s="545">
        <f t="shared" ca="1" si="340"/>
        <v>709</v>
      </c>
      <c r="BA128" s="106">
        <f t="shared" ca="1" si="340"/>
        <v>1600</v>
      </c>
      <c r="BB128" s="106">
        <f t="shared" ca="1" si="340"/>
        <v>1886</v>
      </c>
      <c r="BC128" s="106">
        <f t="shared" ca="1" si="340"/>
        <v>0</v>
      </c>
      <c r="BD128" s="106">
        <f t="shared" ca="1" si="340"/>
        <v>2117</v>
      </c>
      <c r="BE128" s="106">
        <f t="shared" ca="1" si="340"/>
        <v>0</v>
      </c>
      <c r="BF128" s="106">
        <f t="shared" ca="1" si="341"/>
        <v>12768</v>
      </c>
      <c r="BG128" s="106">
        <f t="shared" ca="1" si="341"/>
        <v>0</v>
      </c>
      <c r="BH128" s="106">
        <f t="shared" ca="1" si="341"/>
        <v>0</v>
      </c>
      <c r="BI128" s="106">
        <f t="shared" ca="1" si="341"/>
        <v>0</v>
      </c>
      <c r="BJ128" s="106">
        <f t="shared" ca="1" si="341"/>
        <v>953</v>
      </c>
      <c r="BK128" s="106">
        <f t="shared" ca="1" si="341"/>
        <v>0</v>
      </c>
      <c r="BL128" s="106">
        <f t="shared" ca="1" si="341"/>
        <v>0</v>
      </c>
      <c r="BM128" s="190">
        <f t="shared" ca="1" si="341"/>
        <v>0</v>
      </c>
      <c r="BN128" s="190">
        <f t="shared" ca="1" si="341"/>
        <v>0</v>
      </c>
      <c r="BO128" s="190">
        <f t="shared" ca="1" si="341"/>
        <v>0</v>
      </c>
      <c r="BP128" s="190">
        <f t="shared" ca="1" si="341"/>
        <v>0</v>
      </c>
      <c r="BQ128" s="190">
        <f t="shared" ca="1" si="341"/>
        <v>4712</v>
      </c>
      <c r="BR128" s="190">
        <f t="shared" ca="1" si="341"/>
        <v>20033</v>
      </c>
      <c r="BS128" s="190">
        <f t="shared" ca="1" si="341"/>
        <v>47851</v>
      </c>
      <c r="BT128" s="190">
        <f t="shared" ca="1" si="341"/>
        <v>67884</v>
      </c>
      <c r="BU128" s="190">
        <f t="shared" ca="1" si="248"/>
        <v>104618</v>
      </c>
      <c r="BV128" s="163" t="str">
        <f t="shared" si="303"/>
        <v>D</v>
      </c>
      <c r="BW128" s="65">
        <f t="shared" ca="1" si="249"/>
        <v>67884</v>
      </c>
      <c r="BX128" s="634">
        <f t="shared" ca="1" si="252"/>
        <v>0</v>
      </c>
      <c r="BY128" s="2"/>
      <c r="BZ128" s="13"/>
      <c r="CA128" s="130"/>
      <c r="CB128" s="79" t="str">
        <f t="shared" si="304"/>
        <v>D</v>
      </c>
      <c r="CC128" s="215">
        <f t="shared" si="305"/>
        <v>2022</v>
      </c>
      <c r="CD128" s="141">
        <f t="shared" si="306"/>
        <v>3</v>
      </c>
      <c r="CE128" s="280">
        <f t="shared" ca="1" si="253"/>
        <v>0</v>
      </c>
      <c r="CF128" s="280">
        <f t="shared" ca="1" si="254"/>
        <v>0</v>
      </c>
      <c r="CG128" s="280">
        <f t="shared" ca="1" si="255"/>
        <v>8</v>
      </c>
      <c r="CH128" s="280">
        <f t="shared" ca="1" si="254"/>
        <v>0</v>
      </c>
      <c r="CI128" s="280">
        <f t="shared" ca="1" si="256"/>
        <v>0</v>
      </c>
      <c r="CJ128" s="280">
        <f t="shared" ca="1" si="257"/>
        <v>0</v>
      </c>
      <c r="CK128" s="280">
        <f t="shared" ca="1" si="257"/>
        <v>0</v>
      </c>
      <c r="CL128" s="280">
        <f t="shared" ca="1" si="258"/>
        <v>0</v>
      </c>
      <c r="CM128" s="280">
        <f t="shared" ca="1" si="259"/>
        <v>3839</v>
      </c>
      <c r="CN128" s="280">
        <f t="shared" ca="1" si="260"/>
        <v>516</v>
      </c>
      <c r="CO128" s="280">
        <f t="shared" ca="1" si="261"/>
        <v>78947</v>
      </c>
      <c r="CP128" s="280">
        <f t="shared" ca="1" si="262"/>
        <v>0</v>
      </c>
      <c r="CQ128" s="280">
        <f t="shared" ca="1" si="313"/>
        <v>0</v>
      </c>
      <c r="CR128" s="273">
        <f t="shared" ca="1" si="313"/>
        <v>0</v>
      </c>
      <c r="CS128" s="280">
        <f t="shared" ca="1" si="263"/>
        <v>502</v>
      </c>
      <c r="CT128" s="280">
        <f t="shared" ca="1" si="264"/>
        <v>805</v>
      </c>
      <c r="CU128" s="280">
        <f t="shared" ca="1" si="265"/>
        <v>2381</v>
      </c>
      <c r="CV128" s="280">
        <f t="shared" ca="1" si="266"/>
        <v>0</v>
      </c>
      <c r="CW128" s="280">
        <f t="shared" ca="1" si="267"/>
        <v>1835</v>
      </c>
      <c r="CX128" s="280">
        <f t="shared" ca="1" si="268"/>
        <v>0</v>
      </c>
      <c r="CY128" s="280">
        <f t="shared" ca="1" si="269"/>
        <v>14508</v>
      </c>
      <c r="CZ128" s="280">
        <f t="shared" ca="1" si="270"/>
        <v>0</v>
      </c>
      <c r="DA128" s="280">
        <f t="shared" ca="1" si="271"/>
        <v>0</v>
      </c>
      <c r="DB128" s="280">
        <f t="shared" ca="1" si="272"/>
        <v>0</v>
      </c>
      <c r="DC128" s="280">
        <f t="shared" ca="1" si="273"/>
        <v>1096</v>
      </c>
      <c r="DD128" s="280">
        <f t="shared" ca="1" si="274"/>
        <v>0</v>
      </c>
      <c r="DE128" s="280">
        <f t="shared" ca="1" si="275"/>
        <v>0</v>
      </c>
      <c r="DF128" s="280">
        <f t="shared" ca="1" si="276"/>
        <v>0</v>
      </c>
      <c r="DG128" s="280">
        <f t="shared" ca="1" si="277"/>
        <v>0</v>
      </c>
      <c r="DH128" s="280">
        <f t="shared" ca="1" si="278"/>
        <v>0</v>
      </c>
      <c r="DI128" s="280">
        <f t="shared" ca="1" si="279"/>
        <v>0</v>
      </c>
      <c r="DJ128" s="210">
        <f t="shared" ca="1" si="280"/>
        <v>4718</v>
      </c>
      <c r="DK128" s="210">
        <f t="shared" ca="1" si="281"/>
        <v>21127</v>
      </c>
      <c r="DL128" s="210">
        <f t="shared" ca="1" si="282"/>
        <v>83310</v>
      </c>
      <c r="DM128" s="461">
        <f t="shared" ca="1" si="283"/>
        <v>104437</v>
      </c>
      <c r="DN128" s="463">
        <f t="shared" ca="1" si="284"/>
        <v>104618</v>
      </c>
      <c r="DO128" s="465">
        <f t="shared" ca="1" si="285"/>
        <v>181</v>
      </c>
      <c r="DP128" s="216">
        <f t="shared" ca="1" si="292"/>
        <v>1.7331022530329288E-3</v>
      </c>
      <c r="DR128" s="463"/>
      <c r="DS128" s="37"/>
    </row>
    <row r="129" spans="1:123">
      <c r="A129" s="87">
        <f t="shared" si="345"/>
        <v>2013</v>
      </c>
      <c r="B129" s="133">
        <f t="shared" ref="B129:M129" si="349">SUM(B729,B809,B889,B1169)</f>
        <v>13580</v>
      </c>
      <c r="C129" s="133">
        <f t="shared" si="349"/>
        <v>10653</v>
      </c>
      <c r="D129" s="133">
        <f t="shared" si="349"/>
        <v>10530</v>
      </c>
      <c r="E129" s="133">
        <f t="shared" si="349"/>
        <v>11370</v>
      </c>
      <c r="F129" s="133">
        <f t="shared" si="349"/>
        <v>14477</v>
      </c>
      <c r="G129" s="133">
        <f t="shared" si="349"/>
        <v>15628</v>
      </c>
      <c r="H129" s="133">
        <f t="shared" si="349"/>
        <v>16102</v>
      </c>
      <c r="I129" s="133">
        <f t="shared" si="349"/>
        <v>17763</v>
      </c>
      <c r="J129" s="133">
        <f t="shared" si="349"/>
        <v>15864</v>
      </c>
      <c r="K129" s="133">
        <f t="shared" si="349"/>
        <v>14438</v>
      </c>
      <c r="L129" s="133">
        <f t="shared" si="349"/>
        <v>11080</v>
      </c>
      <c r="M129" s="133">
        <f t="shared" si="349"/>
        <v>13067</v>
      </c>
      <c r="N129" s="136">
        <f t="shared" si="336"/>
        <v>164552</v>
      </c>
      <c r="O129" s="90"/>
      <c r="P129" s="91">
        <f t="shared" si="347"/>
        <v>2013</v>
      </c>
      <c r="Q129" s="133">
        <f t="shared" ref="Q129:AB129" si="350">SUM(Q729,Q809,Q889,Q1169)</f>
        <v>11991</v>
      </c>
      <c r="R129" s="133">
        <f t="shared" si="350"/>
        <v>13984</v>
      </c>
      <c r="S129" s="133">
        <f t="shared" si="350"/>
        <v>10868</v>
      </c>
      <c r="T129" s="133">
        <f t="shared" si="350"/>
        <v>10535</v>
      </c>
      <c r="U129" s="133">
        <f t="shared" si="350"/>
        <v>11264</v>
      </c>
      <c r="V129" s="133">
        <f t="shared" si="350"/>
        <v>12496</v>
      </c>
      <c r="W129" s="133">
        <f t="shared" si="350"/>
        <v>15115</v>
      </c>
      <c r="X129" s="133">
        <f t="shared" si="350"/>
        <v>16240</v>
      </c>
      <c r="Y129" s="133">
        <f t="shared" si="350"/>
        <v>17337</v>
      </c>
      <c r="Z129" s="133">
        <f t="shared" si="350"/>
        <v>16174</v>
      </c>
      <c r="AA129" s="133">
        <f t="shared" si="350"/>
        <v>14371</v>
      </c>
      <c r="AB129" s="133">
        <f t="shared" si="350"/>
        <v>12467</v>
      </c>
      <c r="AC129" s="89">
        <f t="shared" si="338"/>
        <v>162842</v>
      </c>
      <c r="AD129" s="13"/>
      <c r="AI129" s="79" t="str">
        <f t="shared" si="302"/>
        <v>T</v>
      </c>
      <c r="AJ129" s="1">
        <f t="shared" si="344"/>
        <v>2022</v>
      </c>
      <c r="AK129" s="105">
        <v>4</v>
      </c>
      <c r="AL129" s="106">
        <f t="shared" ca="1" si="339"/>
        <v>0</v>
      </c>
      <c r="AM129" s="106">
        <f t="shared" ca="1" si="339"/>
        <v>0</v>
      </c>
      <c r="AN129" s="106">
        <f t="shared" ca="1" si="339"/>
        <v>8</v>
      </c>
      <c r="AO129" s="106">
        <f t="shared" ca="1" si="339"/>
        <v>0</v>
      </c>
      <c r="AP129" s="106">
        <f t="shared" ca="1" si="339"/>
        <v>0</v>
      </c>
      <c r="AQ129" s="106">
        <f t="shared" ca="1" si="339"/>
        <v>0</v>
      </c>
      <c r="AR129" s="106">
        <f t="shared" ca="1" si="339"/>
        <v>0</v>
      </c>
      <c r="AS129" s="106">
        <f t="shared" ca="1" si="339"/>
        <v>0</v>
      </c>
      <c r="AT129" s="106">
        <f t="shared" ca="1" si="339"/>
        <v>3839</v>
      </c>
      <c r="AU129" s="106">
        <f t="shared" ca="1" si="339"/>
        <v>516</v>
      </c>
      <c r="AV129" s="106">
        <f t="shared" ca="1" si="340"/>
        <v>78947</v>
      </c>
      <c r="AW129" s="106">
        <f t="shared" ca="1" si="340"/>
        <v>0</v>
      </c>
      <c r="AX129" s="575">
        <f t="shared" ca="1" si="340"/>
        <v>0</v>
      </c>
      <c r="AY129" s="2">
        <f t="shared" ca="1" si="340"/>
        <v>0</v>
      </c>
      <c r="AZ129" s="545">
        <f t="shared" ca="1" si="340"/>
        <v>831</v>
      </c>
      <c r="BA129" s="106">
        <f t="shared" ca="1" si="340"/>
        <v>805</v>
      </c>
      <c r="BB129" s="106">
        <f t="shared" ca="1" si="340"/>
        <v>2381</v>
      </c>
      <c r="BC129" s="106">
        <f t="shared" ca="1" si="340"/>
        <v>0</v>
      </c>
      <c r="BD129" s="106">
        <f t="shared" ca="1" si="340"/>
        <v>1528</v>
      </c>
      <c r="BE129" s="106">
        <f t="shared" ca="1" si="340"/>
        <v>0</v>
      </c>
      <c r="BF129" s="106">
        <f t="shared" ca="1" si="341"/>
        <v>14508</v>
      </c>
      <c r="BG129" s="106">
        <f t="shared" ca="1" si="341"/>
        <v>0</v>
      </c>
      <c r="BH129" s="106">
        <f t="shared" ca="1" si="341"/>
        <v>0</v>
      </c>
      <c r="BI129" s="106">
        <f t="shared" ca="1" si="341"/>
        <v>0</v>
      </c>
      <c r="BJ129" s="106">
        <f t="shared" ca="1" si="341"/>
        <v>1096</v>
      </c>
      <c r="BK129" s="106">
        <f t="shared" ca="1" si="341"/>
        <v>0</v>
      </c>
      <c r="BL129" s="106">
        <f t="shared" ca="1" si="341"/>
        <v>0</v>
      </c>
      <c r="BM129" s="190">
        <f t="shared" ca="1" si="341"/>
        <v>0</v>
      </c>
      <c r="BN129" s="190">
        <f t="shared" ca="1" si="341"/>
        <v>0</v>
      </c>
      <c r="BO129" s="190">
        <f t="shared" ca="1" si="341"/>
        <v>0</v>
      </c>
      <c r="BP129" s="190">
        <f t="shared" ca="1" si="341"/>
        <v>0</v>
      </c>
      <c r="BQ129" s="190">
        <f t="shared" ca="1" si="341"/>
        <v>4740</v>
      </c>
      <c r="BR129" s="190">
        <f t="shared" ca="1" si="341"/>
        <v>21149</v>
      </c>
      <c r="BS129" s="190">
        <f t="shared" ca="1" si="341"/>
        <v>83310</v>
      </c>
      <c r="BT129" s="190">
        <f t="shared" ca="1" si="341"/>
        <v>104459</v>
      </c>
      <c r="BU129" s="190">
        <f t="shared" ca="1" si="248"/>
        <v>111929</v>
      </c>
      <c r="BV129" s="163" t="str">
        <f t="shared" si="303"/>
        <v>E</v>
      </c>
      <c r="BW129" s="65">
        <f t="shared" ca="1" si="249"/>
        <v>104459</v>
      </c>
      <c r="BX129" s="634">
        <f t="shared" ca="1" si="252"/>
        <v>0</v>
      </c>
      <c r="BY129" s="2"/>
      <c r="BZ129" s="13"/>
      <c r="CA129" s="130"/>
      <c r="CB129" s="79" t="str">
        <f t="shared" si="304"/>
        <v>E</v>
      </c>
      <c r="CC129" s="215">
        <f t="shared" si="305"/>
        <v>2022</v>
      </c>
      <c r="CD129" s="141">
        <f t="shared" si="306"/>
        <v>4</v>
      </c>
      <c r="CE129" s="280">
        <f t="shared" ca="1" si="253"/>
        <v>0</v>
      </c>
      <c r="CF129" s="280">
        <f t="shared" ca="1" si="254"/>
        <v>0</v>
      </c>
      <c r="CG129" s="280">
        <f t="shared" ca="1" si="255"/>
        <v>8</v>
      </c>
      <c r="CH129" s="280">
        <f t="shared" ca="1" si="254"/>
        <v>0</v>
      </c>
      <c r="CI129" s="280">
        <f t="shared" ca="1" si="256"/>
        <v>0</v>
      </c>
      <c r="CJ129" s="280">
        <f t="shared" ca="1" si="257"/>
        <v>0</v>
      </c>
      <c r="CK129" s="280">
        <f t="shared" ca="1" si="257"/>
        <v>0</v>
      </c>
      <c r="CL129" s="280">
        <f t="shared" ca="1" si="258"/>
        <v>0</v>
      </c>
      <c r="CM129" s="280">
        <f t="shared" ca="1" si="259"/>
        <v>0</v>
      </c>
      <c r="CN129" s="280">
        <f t="shared" ca="1" si="260"/>
        <v>832</v>
      </c>
      <c r="CO129" s="280">
        <f t="shared" ca="1" si="261"/>
        <v>89166</v>
      </c>
      <c r="CP129" s="280">
        <f t="shared" ca="1" si="262"/>
        <v>0</v>
      </c>
      <c r="CQ129" s="280">
        <f t="shared" ca="1" si="313"/>
        <v>0</v>
      </c>
      <c r="CR129" s="273">
        <f t="shared" ca="1" si="313"/>
        <v>0</v>
      </c>
      <c r="CS129" s="280">
        <f t="shared" ca="1" si="263"/>
        <v>671</v>
      </c>
      <c r="CT129" s="280">
        <f t="shared" ca="1" si="264"/>
        <v>1871</v>
      </c>
      <c r="CU129" s="280">
        <f t="shared" ca="1" si="265"/>
        <v>2142</v>
      </c>
      <c r="CV129" s="280">
        <f t="shared" ca="1" si="266"/>
        <v>0</v>
      </c>
      <c r="CW129" s="280">
        <f t="shared" ca="1" si="267"/>
        <v>1559</v>
      </c>
      <c r="CX129" s="280">
        <f t="shared" ca="1" si="268"/>
        <v>0</v>
      </c>
      <c r="CY129" s="280">
        <f t="shared" ca="1" si="269"/>
        <v>14400</v>
      </c>
      <c r="CZ129" s="280">
        <f t="shared" ca="1" si="270"/>
        <v>0</v>
      </c>
      <c r="DA129" s="280">
        <f t="shared" ca="1" si="271"/>
        <v>0</v>
      </c>
      <c r="DB129" s="280">
        <f t="shared" ca="1" si="272"/>
        <v>0</v>
      </c>
      <c r="DC129" s="280">
        <f t="shared" ca="1" si="273"/>
        <v>1104</v>
      </c>
      <c r="DD129" s="280">
        <f t="shared" ca="1" si="274"/>
        <v>0</v>
      </c>
      <c r="DE129" s="280">
        <f t="shared" ca="1" si="275"/>
        <v>0</v>
      </c>
      <c r="DF129" s="280">
        <f t="shared" ca="1" si="276"/>
        <v>0</v>
      </c>
      <c r="DG129" s="280">
        <f t="shared" ca="1" si="277"/>
        <v>0</v>
      </c>
      <c r="DH129" s="280">
        <f t="shared" ca="1" si="278"/>
        <v>0</v>
      </c>
      <c r="DI129" s="280">
        <f t="shared" ca="1" si="279"/>
        <v>0</v>
      </c>
      <c r="DJ129" s="210">
        <f t="shared" ca="1" si="280"/>
        <v>4372</v>
      </c>
      <c r="DK129" s="210">
        <f t="shared" ca="1" si="281"/>
        <v>21747</v>
      </c>
      <c r="DL129" s="210">
        <f t="shared" ca="1" si="282"/>
        <v>90006</v>
      </c>
      <c r="DM129" s="461">
        <f t="shared" ca="1" si="283"/>
        <v>111753</v>
      </c>
      <c r="DN129" s="463">
        <f t="shared" ca="1" si="284"/>
        <v>111929</v>
      </c>
      <c r="DO129" s="465">
        <f t="shared" ca="1" si="285"/>
        <v>176</v>
      </c>
      <c r="DP129" s="216">
        <f t="shared" ca="1" si="292"/>
        <v>1.5749017923456193E-3</v>
      </c>
      <c r="DR129" s="463"/>
      <c r="DS129" s="37"/>
    </row>
    <row r="130" spans="1:123">
      <c r="A130" s="87">
        <f t="shared" si="345"/>
        <v>2014</v>
      </c>
      <c r="B130" s="133">
        <f t="shared" ref="B130:M130" si="351">SUM(B730,B810,B890,B1170)</f>
        <v>13676</v>
      </c>
      <c r="C130" s="133">
        <f t="shared" si="351"/>
        <v>10625</v>
      </c>
      <c r="D130" s="133">
        <f t="shared" si="351"/>
        <v>10585</v>
      </c>
      <c r="E130" s="133">
        <f t="shared" si="351"/>
        <v>11416</v>
      </c>
      <c r="F130" s="133">
        <f t="shared" si="351"/>
        <v>14539</v>
      </c>
      <c r="G130" s="133">
        <f t="shared" si="351"/>
        <v>15677</v>
      </c>
      <c r="H130" s="133">
        <f t="shared" si="351"/>
        <v>16203</v>
      </c>
      <c r="I130" s="133">
        <f t="shared" si="351"/>
        <v>17862</v>
      </c>
      <c r="J130" s="133">
        <f t="shared" si="351"/>
        <v>15965</v>
      </c>
      <c r="K130" s="133">
        <f t="shared" si="351"/>
        <v>14381</v>
      </c>
      <c r="L130" s="133">
        <f t="shared" si="351"/>
        <v>11058</v>
      </c>
      <c r="M130" s="133">
        <f t="shared" si="351"/>
        <v>13128</v>
      </c>
      <c r="N130" s="136">
        <f t="shared" si="336"/>
        <v>165115</v>
      </c>
      <c r="O130" s="90"/>
      <c r="P130" s="91">
        <f t="shared" si="347"/>
        <v>2014</v>
      </c>
      <c r="Q130" s="133">
        <f t="shared" ref="Q130:AB130" si="352">SUM(Q730,Q810,Q890,Q1170)</f>
        <v>12087</v>
      </c>
      <c r="R130" s="133">
        <f t="shared" si="352"/>
        <v>14081</v>
      </c>
      <c r="S130" s="133">
        <f t="shared" si="352"/>
        <v>10877</v>
      </c>
      <c r="T130" s="133">
        <f t="shared" si="352"/>
        <v>10551</v>
      </c>
      <c r="U130" s="133">
        <f t="shared" si="352"/>
        <v>11347</v>
      </c>
      <c r="V130" s="133">
        <f t="shared" si="352"/>
        <v>12557</v>
      </c>
      <c r="W130" s="133">
        <f t="shared" si="352"/>
        <v>15164</v>
      </c>
      <c r="X130" s="133">
        <f t="shared" si="352"/>
        <v>16303</v>
      </c>
      <c r="Y130" s="133">
        <f t="shared" si="352"/>
        <v>17429</v>
      </c>
      <c r="Z130" s="133">
        <f t="shared" si="352"/>
        <v>16278</v>
      </c>
      <c r="AA130" s="133">
        <f t="shared" si="352"/>
        <v>14352</v>
      </c>
      <c r="AB130" s="133">
        <f t="shared" si="352"/>
        <v>12483</v>
      </c>
      <c r="AC130" s="89">
        <f t="shared" si="338"/>
        <v>163509</v>
      </c>
      <c r="AD130" s="13"/>
      <c r="AI130" s="79" t="str">
        <f t="shared" si="302"/>
        <v>U</v>
      </c>
      <c r="AJ130" s="1">
        <f t="shared" si="344"/>
        <v>2022</v>
      </c>
      <c r="AK130" s="105">
        <v>5</v>
      </c>
      <c r="AL130" s="106">
        <f t="shared" ca="1" si="339"/>
        <v>0</v>
      </c>
      <c r="AM130" s="106">
        <f t="shared" ca="1" si="339"/>
        <v>0</v>
      </c>
      <c r="AN130" s="106">
        <f t="shared" ca="1" si="339"/>
        <v>8</v>
      </c>
      <c r="AO130" s="106">
        <f t="shared" ca="1" si="339"/>
        <v>0</v>
      </c>
      <c r="AP130" s="106">
        <f t="shared" ca="1" si="339"/>
        <v>0</v>
      </c>
      <c r="AQ130" s="106">
        <f t="shared" ca="1" si="339"/>
        <v>0</v>
      </c>
      <c r="AR130" s="106">
        <f t="shared" ca="1" si="339"/>
        <v>0</v>
      </c>
      <c r="AS130" s="106">
        <f t="shared" ca="1" si="339"/>
        <v>0</v>
      </c>
      <c r="AT130" s="106">
        <f t="shared" ca="1" si="339"/>
        <v>0</v>
      </c>
      <c r="AU130" s="106">
        <f t="shared" ca="1" si="339"/>
        <v>832</v>
      </c>
      <c r="AV130" s="106">
        <f t="shared" ca="1" si="340"/>
        <v>89166</v>
      </c>
      <c r="AW130" s="106">
        <f t="shared" ca="1" si="340"/>
        <v>0</v>
      </c>
      <c r="AX130" s="575">
        <f t="shared" ca="1" si="340"/>
        <v>0</v>
      </c>
      <c r="AY130" s="2">
        <f t="shared" ca="1" si="340"/>
        <v>0</v>
      </c>
      <c r="AZ130" s="545">
        <f t="shared" ca="1" si="340"/>
        <v>502</v>
      </c>
      <c r="BA130" s="106">
        <f t="shared" ca="1" si="340"/>
        <v>1871</v>
      </c>
      <c r="BB130" s="106">
        <f t="shared" ca="1" si="340"/>
        <v>2142</v>
      </c>
      <c r="BC130" s="106">
        <f t="shared" ca="1" si="340"/>
        <v>0</v>
      </c>
      <c r="BD130" s="106">
        <f t="shared" ca="1" si="340"/>
        <v>1835</v>
      </c>
      <c r="BE130" s="106">
        <f t="shared" ca="1" si="340"/>
        <v>0</v>
      </c>
      <c r="BF130" s="106">
        <f t="shared" ca="1" si="341"/>
        <v>14400</v>
      </c>
      <c r="BG130" s="106">
        <f t="shared" ca="1" si="341"/>
        <v>0</v>
      </c>
      <c r="BH130" s="106">
        <f t="shared" ca="1" si="341"/>
        <v>0</v>
      </c>
      <c r="BI130" s="106">
        <f t="shared" ca="1" si="341"/>
        <v>0</v>
      </c>
      <c r="BJ130" s="106">
        <f t="shared" ca="1" si="341"/>
        <v>1104</v>
      </c>
      <c r="BK130" s="106">
        <f t="shared" ca="1" si="341"/>
        <v>0</v>
      </c>
      <c r="BL130" s="106">
        <f t="shared" ca="1" si="341"/>
        <v>0</v>
      </c>
      <c r="BM130" s="190">
        <f t="shared" ca="1" si="341"/>
        <v>0</v>
      </c>
      <c r="BN130" s="190">
        <f t="shared" ca="1" si="341"/>
        <v>0</v>
      </c>
      <c r="BO130" s="190">
        <f t="shared" ca="1" si="341"/>
        <v>0</v>
      </c>
      <c r="BP130" s="190">
        <f t="shared" ca="1" si="341"/>
        <v>0</v>
      </c>
      <c r="BQ130" s="190">
        <f t="shared" ca="1" si="341"/>
        <v>4479</v>
      </c>
      <c r="BR130" s="190">
        <f t="shared" ca="1" si="341"/>
        <v>21854</v>
      </c>
      <c r="BS130" s="190">
        <f t="shared" ca="1" si="341"/>
        <v>90006</v>
      </c>
      <c r="BT130" s="190">
        <f t="shared" ca="1" si="341"/>
        <v>111860</v>
      </c>
      <c r="BU130" s="190">
        <f t="shared" ca="1" si="248"/>
        <v>121513</v>
      </c>
      <c r="BV130" s="163" t="str">
        <f t="shared" si="303"/>
        <v>F</v>
      </c>
      <c r="BW130" s="65">
        <f t="shared" ca="1" si="249"/>
        <v>111860</v>
      </c>
      <c r="BX130" s="634">
        <f t="shared" ca="1" si="252"/>
        <v>0</v>
      </c>
      <c r="BY130" s="2"/>
      <c r="BZ130" s="13"/>
      <c r="CA130" s="130"/>
      <c r="CB130" s="79" t="str">
        <f t="shared" si="304"/>
        <v>F</v>
      </c>
      <c r="CC130" s="215">
        <f t="shared" si="305"/>
        <v>2022</v>
      </c>
      <c r="CD130" s="141">
        <f t="shared" si="306"/>
        <v>5</v>
      </c>
      <c r="CE130" s="280">
        <f t="shared" ca="1" si="253"/>
        <v>0</v>
      </c>
      <c r="CF130" s="280">
        <f t="shared" ca="1" si="254"/>
        <v>0</v>
      </c>
      <c r="CG130" s="280">
        <f t="shared" ca="1" si="255"/>
        <v>8</v>
      </c>
      <c r="CH130" s="280">
        <f t="shared" ca="1" si="254"/>
        <v>0</v>
      </c>
      <c r="CI130" s="280">
        <f t="shared" ca="1" si="256"/>
        <v>0</v>
      </c>
      <c r="CJ130" s="280">
        <f t="shared" ca="1" si="257"/>
        <v>0</v>
      </c>
      <c r="CK130" s="280">
        <f t="shared" ca="1" si="257"/>
        <v>0</v>
      </c>
      <c r="CL130" s="280">
        <f t="shared" ca="1" si="258"/>
        <v>0</v>
      </c>
      <c r="CM130" s="280">
        <f t="shared" ca="1" si="259"/>
        <v>0</v>
      </c>
      <c r="CN130" s="280">
        <f t="shared" ca="1" si="260"/>
        <v>1719</v>
      </c>
      <c r="CO130" s="280">
        <f t="shared" ca="1" si="261"/>
        <v>93571</v>
      </c>
      <c r="CP130" s="280">
        <f t="shared" ca="1" si="262"/>
        <v>0</v>
      </c>
      <c r="CQ130" s="280">
        <f t="shared" ca="1" si="313"/>
        <v>0</v>
      </c>
      <c r="CR130" s="273">
        <f t="shared" ca="1" si="313"/>
        <v>0</v>
      </c>
      <c r="CS130" s="280">
        <f t="shared" ca="1" si="263"/>
        <v>1935</v>
      </c>
      <c r="CT130" s="280">
        <f t="shared" ca="1" si="264"/>
        <v>2577</v>
      </c>
      <c r="CU130" s="280">
        <f t="shared" ca="1" si="265"/>
        <v>2950</v>
      </c>
      <c r="CV130" s="280">
        <f t="shared" ca="1" si="266"/>
        <v>0</v>
      </c>
      <c r="CW130" s="280">
        <f t="shared" ca="1" si="267"/>
        <v>2128</v>
      </c>
      <c r="CX130" s="280">
        <f t="shared" ca="1" si="268"/>
        <v>0</v>
      </c>
      <c r="CY130" s="280">
        <f t="shared" ca="1" si="269"/>
        <v>15252</v>
      </c>
      <c r="CZ130" s="280">
        <f t="shared" ca="1" si="270"/>
        <v>0</v>
      </c>
      <c r="DA130" s="280">
        <f t="shared" ca="1" si="271"/>
        <v>0</v>
      </c>
      <c r="DB130" s="280">
        <f t="shared" ca="1" si="272"/>
        <v>0</v>
      </c>
      <c r="DC130" s="280">
        <f t="shared" ca="1" si="273"/>
        <v>1136</v>
      </c>
      <c r="DD130" s="280">
        <f t="shared" ca="1" si="274"/>
        <v>0</v>
      </c>
      <c r="DE130" s="280">
        <f t="shared" ca="1" si="275"/>
        <v>0</v>
      </c>
      <c r="DF130" s="280">
        <f t="shared" ca="1" si="276"/>
        <v>0</v>
      </c>
      <c r="DG130" s="280">
        <f t="shared" ca="1" si="277"/>
        <v>0</v>
      </c>
      <c r="DH130" s="280">
        <f t="shared" ca="1" si="278"/>
        <v>0</v>
      </c>
      <c r="DI130" s="280">
        <f t="shared" ca="1" si="279"/>
        <v>0</v>
      </c>
      <c r="DJ130" s="210">
        <f t="shared" ca="1" si="280"/>
        <v>7013</v>
      </c>
      <c r="DK130" s="210">
        <f t="shared" ca="1" si="281"/>
        <v>25978</v>
      </c>
      <c r="DL130" s="210">
        <f t="shared" ca="1" si="282"/>
        <v>95298</v>
      </c>
      <c r="DM130" s="461">
        <f t="shared" ca="1" si="283"/>
        <v>121276</v>
      </c>
      <c r="DN130" s="463">
        <f t="shared" ca="1" si="284"/>
        <v>121513</v>
      </c>
      <c r="DO130" s="465">
        <f t="shared" ca="1" si="285"/>
        <v>237</v>
      </c>
      <c r="DP130" s="216">
        <f t="shared" ca="1" si="292"/>
        <v>1.9542201259936014E-3</v>
      </c>
      <c r="DR130" s="463"/>
      <c r="DS130" s="37"/>
    </row>
    <row r="131" spans="1:123">
      <c r="A131" s="87">
        <f t="shared" si="345"/>
        <v>2015</v>
      </c>
      <c r="B131" s="133">
        <f t="shared" ref="B131:M131" si="353">SUM(B731,B811,B891,B1171)</f>
        <v>13734</v>
      </c>
      <c r="C131" s="133">
        <f t="shared" si="353"/>
        <v>10641</v>
      </c>
      <c r="D131" s="133">
        <f t="shared" si="353"/>
        <v>10604</v>
      </c>
      <c r="E131" s="133">
        <f t="shared" si="353"/>
        <v>11417</v>
      </c>
      <c r="F131" s="133">
        <f t="shared" si="353"/>
        <v>14601</v>
      </c>
      <c r="G131" s="133">
        <f t="shared" si="353"/>
        <v>15758</v>
      </c>
      <c r="H131" s="133">
        <f t="shared" si="353"/>
        <v>16267</v>
      </c>
      <c r="I131" s="133">
        <f t="shared" si="353"/>
        <v>17910</v>
      </c>
      <c r="J131" s="133">
        <f t="shared" si="353"/>
        <v>16062</v>
      </c>
      <c r="K131" s="133">
        <f t="shared" si="353"/>
        <v>14421</v>
      </c>
      <c r="L131" s="133">
        <f t="shared" si="353"/>
        <v>11074</v>
      </c>
      <c r="M131" s="133">
        <f t="shared" si="353"/>
        <v>13189</v>
      </c>
      <c r="N131" s="136">
        <f t="shared" si="336"/>
        <v>165678</v>
      </c>
      <c r="O131" s="90"/>
      <c r="P131" s="91">
        <f t="shared" si="347"/>
        <v>2015</v>
      </c>
      <c r="Q131" s="133">
        <f t="shared" ref="Q131:AB131" si="354">SUM(Q731,Q811,Q891,Q1171)</f>
        <v>12110</v>
      </c>
      <c r="R131" s="133">
        <f t="shared" si="354"/>
        <v>14138</v>
      </c>
      <c r="S131" s="133">
        <f t="shared" si="354"/>
        <v>10893</v>
      </c>
      <c r="T131" s="133">
        <f t="shared" si="354"/>
        <v>10608</v>
      </c>
      <c r="U131" s="133">
        <f t="shared" si="354"/>
        <v>11346</v>
      </c>
      <c r="V131" s="133">
        <f t="shared" si="354"/>
        <v>12583</v>
      </c>
      <c r="W131" s="133">
        <f t="shared" si="354"/>
        <v>15205</v>
      </c>
      <c r="X131" s="133">
        <f t="shared" si="354"/>
        <v>16404</v>
      </c>
      <c r="Y131" s="133">
        <f t="shared" si="354"/>
        <v>17477</v>
      </c>
      <c r="Z131" s="133">
        <f t="shared" si="354"/>
        <v>16301</v>
      </c>
      <c r="AA131" s="133">
        <f t="shared" si="354"/>
        <v>14464</v>
      </c>
      <c r="AB131" s="133">
        <f t="shared" si="354"/>
        <v>12499</v>
      </c>
      <c r="AC131" s="89">
        <f t="shared" si="338"/>
        <v>164028</v>
      </c>
      <c r="AD131" s="13"/>
      <c r="AI131" s="79" t="str">
        <f t="shared" si="302"/>
        <v>V</v>
      </c>
      <c r="AJ131" s="1">
        <f t="shared" si="344"/>
        <v>2022</v>
      </c>
      <c r="AK131" s="105">
        <v>6</v>
      </c>
      <c r="AL131" s="106">
        <f t="shared" ca="1" si="339"/>
        <v>0</v>
      </c>
      <c r="AM131" s="106">
        <f t="shared" ca="1" si="339"/>
        <v>0</v>
      </c>
      <c r="AN131" s="106">
        <f t="shared" ca="1" si="339"/>
        <v>8</v>
      </c>
      <c r="AO131" s="106">
        <f t="shared" ca="1" si="339"/>
        <v>0</v>
      </c>
      <c r="AP131" s="106">
        <f t="shared" ca="1" si="339"/>
        <v>0</v>
      </c>
      <c r="AQ131" s="106">
        <f t="shared" ca="1" si="339"/>
        <v>0</v>
      </c>
      <c r="AR131" s="106">
        <f t="shared" ca="1" si="339"/>
        <v>0</v>
      </c>
      <c r="AS131" s="106">
        <f t="shared" ca="1" si="339"/>
        <v>0</v>
      </c>
      <c r="AT131" s="106">
        <f t="shared" ca="1" si="339"/>
        <v>0</v>
      </c>
      <c r="AU131" s="106">
        <f t="shared" ca="1" si="339"/>
        <v>1719</v>
      </c>
      <c r="AV131" s="106">
        <f t="shared" ca="1" si="340"/>
        <v>93571</v>
      </c>
      <c r="AW131" s="106">
        <f t="shared" ca="1" si="340"/>
        <v>0</v>
      </c>
      <c r="AX131" s="575">
        <f t="shared" ca="1" si="340"/>
        <v>0</v>
      </c>
      <c r="AY131" s="2">
        <f t="shared" ca="1" si="340"/>
        <v>0</v>
      </c>
      <c r="AZ131" s="545">
        <f t="shared" ca="1" si="340"/>
        <v>671</v>
      </c>
      <c r="BA131" s="106">
        <f t="shared" ca="1" si="340"/>
        <v>2577</v>
      </c>
      <c r="BB131" s="106">
        <f t="shared" ca="1" si="340"/>
        <v>2950</v>
      </c>
      <c r="BC131" s="106">
        <f t="shared" ca="1" si="340"/>
        <v>0</v>
      </c>
      <c r="BD131" s="106">
        <f t="shared" ca="1" si="340"/>
        <v>1559</v>
      </c>
      <c r="BE131" s="106">
        <f t="shared" ca="1" si="340"/>
        <v>0</v>
      </c>
      <c r="BF131" s="106">
        <f t="shared" ca="1" si="341"/>
        <v>15252</v>
      </c>
      <c r="BG131" s="106">
        <f t="shared" ca="1" si="341"/>
        <v>0</v>
      </c>
      <c r="BH131" s="106">
        <f t="shared" ca="1" si="341"/>
        <v>0</v>
      </c>
      <c r="BI131" s="106">
        <f t="shared" ca="1" si="341"/>
        <v>0</v>
      </c>
      <c r="BJ131" s="106">
        <f t="shared" ca="1" si="341"/>
        <v>1136</v>
      </c>
      <c r="BK131" s="106">
        <f t="shared" ca="1" si="341"/>
        <v>0</v>
      </c>
      <c r="BL131" s="106">
        <f t="shared" ca="1" si="341"/>
        <v>0</v>
      </c>
      <c r="BM131" s="190">
        <f t="shared" ca="1" si="341"/>
        <v>0</v>
      </c>
      <c r="BN131" s="190">
        <f t="shared" ca="1" si="341"/>
        <v>0</v>
      </c>
      <c r="BO131" s="190">
        <f t="shared" ca="1" si="341"/>
        <v>0</v>
      </c>
      <c r="BP131" s="190">
        <f t="shared" ca="1" si="341"/>
        <v>0</v>
      </c>
      <c r="BQ131" s="190">
        <f t="shared" ca="1" si="341"/>
        <v>5180</v>
      </c>
      <c r="BR131" s="190">
        <f t="shared" ca="1" si="341"/>
        <v>24145</v>
      </c>
      <c r="BS131" s="190">
        <f t="shared" ca="1" si="341"/>
        <v>95298</v>
      </c>
      <c r="BT131" s="190">
        <f t="shared" ca="1" si="341"/>
        <v>119443</v>
      </c>
      <c r="BU131" s="190">
        <f t="shared" ca="1" si="248"/>
        <v>121075</v>
      </c>
      <c r="BV131" s="163" t="str">
        <f t="shared" si="303"/>
        <v>G</v>
      </c>
      <c r="BW131" s="65">
        <f t="shared" ca="1" si="249"/>
        <v>119443</v>
      </c>
      <c r="BX131" s="634">
        <f t="shared" ca="1" si="252"/>
        <v>0</v>
      </c>
      <c r="BY131" s="2"/>
      <c r="BZ131" s="13"/>
      <c r="CA131" s="130"/>
      <c r="CB131" s="79" t="str">
        <f t="shared" si="304"/>
        <v>G</v>
      </c>
      <c r="CC131" s="215">
        <f t="shared" si="305"/>
        <v>2022</v>
      </c>
      <c r="CD131" s="141">
        <f t="shared" si="306"/>
        <v>6</v>
      </c>
      <c r="CE131" s="280">
        <f t="shared" ca="1" si="253"/>
        <v>0</v>
      </c>
      <c r="CF131" s="280">
        <f t="shared" ca="1" si="254"/>
        <v>0</v>
      </c>
      <c r="CG131" s="280">
        <f t="shared" ca="1" si="255"/>
        <v>8</v>
      </c>
      <c r="CH131" s="280">
        <f t="shared" ca="1" si="254"/>
        <v>0</v>
      </c>
      <c r="CI131" s="280">
        <f t="shared" ca="1" si="256"/>
        <v>0</v>
      </c>
      <c r="CJ131" s="280">
        <f t="shared" ca="1" si="257"/>
        <v>0</v>
      </c>
      <c r="CK131" s="280">
        <f t="shared" ca="1" si="257"/>
        <v>0</v>
      </c>
      <c r="CL131" s="280">
        <f t="shared" ca="1" si="258"/>
        <v>0</v>
      </c>
      <c r="CM131" s="280">
        <f t="shared" ca="1" si="259"/>
        <v>0</v>
      </c>
      <c r="CN131" s="280">
        <f t="shared" ca="1" si="260"/>
        <v>2245</v>
      </c>
      <c r="CO131" s="280">
        <f t="shared" ca="1" si="261"/>
        <v>91072</v>
      </c>
      <c r="CP131" s="280">
        <f t="shared" ca="1" si="262"/>
        <v>0</v>
      </c>
      <c r="CQ131" s="280">
        <f t="shared" ca="1" si="313"/>
        <v>0</v>
      </c>
      <c r="CR131" s="273">
        <f t="shared" ca="1" si="313"/>
        <v>0</v>
      </c>
      <c r="CS131" s="280">
        <f t="shared" ca="1" si="263"/>
        <v>2247</v>
      </c>
      <c r="CT131" s="280">
        <f t="shared" ca="1" si="264"/>
        <v>3741</v>
      </c>
      <c r="CU131" s="280">
        <f t="shared" ca="1" si="265"/>
        <v>3009</v>
      </c>
      <c r="CV131" s="280">
        <f t="shared" ca="1" si="266"/>
        <v>0</v>
      </c>
      <c r="CW131" s="280">
        <f t="shared" ca="1" si="267"/>
        <v>2280</v>
      </c>
      <c r="CX131" s="280">
        <f t="shared" ca="1" si="268"/>
        <v>0</v>
      </c>
      <c r="CY131" s="280">
        <f t="shared" ca="1" si="269"/>
        <v>15120</v>
      </c>
      <c r="CZ131" s="280">
        <f t="shared" ca="1" si="270"/>
        <v>0</v>
      </c>
      <c r="DA131" s="280">
        <f t="shared" ca="1" si="271"/>
        <v>0</v>
      </c>
      <c r="DB131" s="280">
        <f t="shared" ca="1" si="272"/>
        <v>0</v>
      </c>
      <c r="DC131" s="280">
        <f t="shared" ca="1" si="273"/>
        <v>1105</v>
      </c>
      <c r="DD131" s="280">
        <f t="shared" ca="1" si="274"/>
        <v>0</v>
      </c>
      <c r="DE131" s="280">
        <f t="shared" ca="1" si="275"/>
        <v>0</v>
      </c>
      <c r="DF131" s="280">
        <f t="shared" ca="1" si="276"/>
        <v>0</v>
      </c>
      <c r="DG131" s="280">
        <f t="shared" ca="1" si="277"/>
        <v>0</v>
      </c>
      <c r="DH131" s="280">
        <f t="shared" ca="1" si="278"/>
        <v>0</v>
      </c>
      <c r="DI131" s="280">
        <f t="shared" ca="1" si="279"/>
        <v>0</v>
      </c>
      <c r="DJ131" s="210">
        <f t="shared" ca="1" si="280"/>
        <v>7536</v>
      </c>
      <c r="DK131" s="210">
        <f t="shared" ca="1" si="281"/>
        <v>27502</v>
      </c>
      <c r="DL131" s="210">
        <f t="shared" ca="1" si="282"/>
        <v>93325</v>
      </c>
      <c r="DM131" s="461">
        <f t="shared" ca="1" si="283"/>
        <v>120827</v>
      </c>
      <c r="DN131" s="463">
        <f t="shared" ca="1" si="284"/>
        <v>121075</v>
      </c>
      <c r="DO131" s="465">
        <f t="shared" ca="1" si="285"/>
        <v>248</v>
      </c>
      <c r="DP131" s="216">
        <f t="shared" ca="1" si="292"/>
        <v>2.0525213735340612E-3</v>
      </c>
      <c r="DR131" s="463"/>
      <c r="DS131" s="37"/>
    </row>
    <row r="132" spans="1:123">
      <c r="A132" s="87">
        <f t="shared" si="345"/>
        <v>2016</v>
      </c>
      <c r="B132" s="133">
        <f t="shared" ref="B132:M132" si="355">SUM(B732,B812,B892,B1172)</f>
        <v>13831</v>
      </c>
      <c r="C132" s="133">
        <f t="shared" si="355"/>
        <v>11036</v>
      </c>
      <c r="D132" s="133">
        <f t="shared" si="355"/>
        <v>10658</v>
      </c>
      <c r="E132" s="133">
        <f t="shared" si="355"/>
        <v>11457</v>
      </c>
      <c r="F132" s="133">
        <f t="shared" si="355"/>
        <v>14665</v>
      </c>
      <c r="G132" s="133">
        <f t="shared" si="355"/>
        <v>15837</v>
      </c>
      <c r="H132" s="133">
        <f t="shared" si="355"/>
        <v>16369</v>
      </c>
      <c r="I132" s="133">
        <f t="shared" si="355"/>
        <v>18001</v>
      </c>
      <c r="J132" s="133">
        <f t="shared" si="355"/>
        <v>16124</v>
      </c>
      <c r="K132" s="133">
        <f t="shared" si="355"/>
        <v>14457</v>
      </c>
      <c r="L132" s="133">
        <f t="shared" si="355"/>
        <v>11121</v>
      </c>
      <c r="M132" s="133">
        <f t="shared" si="355"/>
        <v>13250</v>
      </c>
      <c r="N132" s="136">
        <f t="shared" si="336"/>
        <v>166806</v>
      </c>
      <c r="O132" s="90"/>
      <c r="P132" s="91">
        <f t="shared" si="347"/>
        <v>2016</v>
      </c>
      <c r="Q132" s="133">
        <f t="shared" ref="Q132:AB132" si="356">SUM(Q732,Q812,Q892,Q1172)</f>
        <v>12170</v>
      </c>
      <c r="R132" s="133">
        <f t="shared" si="356"/>
        <v>14197</v>
      </c>
      <c r="S132" s="133">
        <f t="shared" si="356"/>
        <v>11240</v>
      </c>
      <c r="T132" s="133">
        <f t="shared" si="356"/>
        <v>10704</v>
      </c>
      <c r="U132" s="133">
        <f t="shared" si="356"/>
        <v>11422</v>
      </c>
      <c r="V132" s="133">
        <f t="shared" si="356"/>
        <v>12646</v>
      </c>
      <c r="W132" s="133">
        <f t="shared" si="356"/>
        <v>15246</v>
      </c>
      <c r="X132" s="133">
        <f t="shared" si="356"/>
        <v>16505</v>
      </c>
      <c r="Y132" s="133">
        <f t="shared" si="356"/>
        <v>17562</v>
      </c>
      <c r="Z132" s="133">
        <f t="shared" si="356"/>
        <v>16365</v>
      </c>
      <c r="AA132" s="133">
        <f t="shared" si="356"/>
        <v>14538</v>
      </c>
      <c r="AB132" s="133">
        <f t="shared" si="356"/>
        <v>12545</v>
      </c>
      <c r="AC132" s="89">
        <f t="shared" si="338"/>
        <v>165140</v>
      </c>
      <c r="AD132" s="13"/>
      <c r="AI132" s="79" t="str">
        <f t="shared" si="302"/>
        <v>W</v>
      </c>
      <c r="AJ132" s="1">
        <f t="shared" si="344"/>
        <v>2022</v>
      </c>
      <c r="AK132" s="105">
        <v>7</v>
      </c>
      <c r="AL132" s="106">
        <f t="shared" ca="1" si="339"/>
        <v>0</v>
      </c>
      <c r="AM132" s="106">
        <f t="shared" ca="1" si="339"/>
        <v>0</v>
      </c>
      <c r="AN132" s="106">
        <f t="shared" ca="1" si="339"/>
        <v>8</v>
      </c>
      <c r="AO132" s="106">
        <f t="shared" ca="1" si="339"/>
        <v>0</v>
      </c>
      <c r="AP132" s="106">
        <f t="shared" ca="1" si="339"/>
        <v>0</v>
      </c>
      <c r="AQ132" s="106">
        <f t="shared" ca="1" si="339"/>
        <v>0</v>
      </c>
      <c r="AR132" s="106">
        <f t="shared" ca="1" si="339"/>
        <v>0</v>
      </c>
      <c r="AS132" s="106">
        <f t="shared" ca="1" si="339"/>
        <v>0</v>
      </c>
      <c r="AT132" s="106">
        <f t="shared" ca="1" si="339"/>
        <v>0</v>
      </c>
      <c r="AU132" s="106">
        <f t="shared" ca="1" si="339"/>
        <v>2245</v>
      </c>
      <c r="AV132" s="106">
        <f t="shared" ca="1" si="340"/>
        <v>91072</v>
      </c>
      <c r="AW132" s="106">
        <f t="shared" ca="1" si="340"/>
        <v>0</v>
      </c>
      <c r="AX132" s="575">
        <f t="shared" ca="1" si="340"/>
        <v>0</v>
      </c>
      <c r="AY132" s="2">
        <f t="shared" ca="1" si="340"/>
        <v>0</v>
      </c>
      <c r="AZ132" s="545">
        <f t="shared" ca="1" si="340"/>
        <v>1935</v>
      </c>
      <c r="BA132" s="106">
        <f t="shared" ca="1" si="340"/>
        <v>3741</v>
      </c>
      <c r="BB132" s="106">
        <f t="shared" ca="1" si="340"/>
        <v>3009</v>
      </c>
      <c r="BC132" s="106">
        <f t="shared" ca="1" si="340"/>
        <v>0</v>
      </c>
      <c r="BD132" s="106">
        <f t="shared" ca="1" si="340"/>
        <v>2128</v>
      </c>
      <c r="BE132" s="106">
        <f t="shared" ca="1" si="340"/>
        <v>0</v>
      </c>
      <c r="BF132" s="106">
        <f t="shared" ca="1" si="341"/>
        <v>15120</v>
      </c>
      <c r="BG132" s="106">
        <f t="shared" ca="1" si="341"/>
        <v>0</v>
      </c>
      <c r="BH132" s="106">
        <f t="shared" ca="1" si="341"/>
        <v>0</v>
      </c>
      <c r="BI132" s="106">
        <f t="shared" ca="1" si="341"/>
        <v>0</v>
      </c>
      <c r="BJ132" s="106">
        <f t="shared" ca="1" si="341"/>
        <v>1105</v>
      </c>
      <c r="BK132" s="106">
        <f t="shared" ca="1" si="341"/>
        <v>0</v>
      </c>
      <c r="BL132" s="106">
        <f t="shared" ca="1" si="341"/>
        <v>0</v>
      </c>
      <c r="BM132" s="190">
        <f t="shared" ca="1" si="341"/>
        <v>0</v>
      </c>
      <c r="BN132" s="190">
        <f t="shared" ca="1" si="341"/>
        <v>0</v>
      </c>
      <c r="BO132" s="190">
        <f t="shared" ca="1" si="341"/>
        <v>0</v>
      </c>
      <c r="BP132" s="190">
        <f t="shared" ca="1" si="341"/>
        <v>0</v>
      </c>
      <c r="BQ132" s="190">
        <f t="shared" ca="1" si="341"/>
        <v>7072</v>
      </c>
      <c r="BR132" s="190">
        <f t="shared" ca="1" si="341"/>
        <v>27038</v>
      </c>
      <c r="BS132" s="190">
        <f t="shared" ca="1" si="341"/>
        <v>93325</v>
      </c>
      <c r="BT132" s="190">
        <f t="shared" ca="1" si="341"/>
        <v>120363</v>
      </c>
      <c r="BU132" s="190">
        <f t="shared" ca="1" si="248"/>
        <v>129649</v>
      </c>
      <c r="BV132" s="163" t="str">
        <f t="shared" si="303"/>
        <v>H</v>
      </c>
      <c r="BW132" s="65">
        <f t="shared" ca="1" si="249"/>
        <v>120363</v>
      </c>
      <c r="BX132" s="634">
        <f t="shared" ca="1" si="252"/>
        <v>0</v>
      </c>
      <c r="BY132" s="2"/>
      <c r="BZ132" s="13"/>
      <c r="CA132" s="130"/>
      <c r="CB132" s="79" t="str">
        <f t="shared" si="304"/>
        <v>H</v>
      </c>
      <c r="CC132" s="215">
        <f t="shared" si="305"/>
        <v>2022</v>
      </c>
      <c r="CD132" s="141">
        <f t="shared" si="306"/>
        <v>7</v>
      </c>
      <c r="CE132" s="280">
        <f t="shared" ca="1" si="253"/>
        <v>0</v>
      </c>
      <c r="CF132" s="280">
        <f t="shared" ca="1" si="254"/>
        <v>0</v>
      </c>
      <c r="CG132" s="280">
        <f t="shared" ca="1" si="255"/>
        <v>8</v>
      </c>
      <c r="CH132" s="280">
        <f t="shared" ca="1" si="254"/>
        <v>0</v>
      </c>
      <c r="CI132" s="280">
        <f t="shared" ca="1" si="256"/>
        <v>0</v>
      </c>
      <c r="CJ132" s="280">
        <f t="shared" ca="1" si="257"/>
        <v>0</v>
      </c>
      <c r="CK132" s="280">
        <f t="shared" ca="1" si="257"/>
        <v>0</v>
      </c>
      <c r="CL132" s="280">
        <f t="shared" ca="1" si="258"/>
        <v>0</v>
      </c>
      <c r="CM132" s="280">
        <f t="shared" ca="1" si="259"/>
        <v>0</v>
      </c>
      <c r="CN132" s="280">
        <f t="shared" ca="1" si="260"/>
        <v>1805</v>
      </c>
      <c r="CO132" s="280">
        <f t="shared" ca="1" si="261"/>
        <v>98478</v>
      </c>
      <c r="CP132" s="280">
        <f t="shared" ca="1" si="262"/>
        <v>0</v>
      </c>
      <c r="CQ132" s="280">
        <f t="shared" ca="1" si="313"/>
        <v>0</v>
      </c>
      <c r="CR132" s="273">
        <f t="shared" ca="1" si="313"/>
        <v>0</v>
      </c>
      <c r="CS132" s="280">
        <f t="shared" ca="1" si="263"/>
        <v>1935</v>
      </c>
      <c r="CT132" s="280">
        <f t="shared" ca="1" si="264"/>
        <v>4993</v>
      </c>
      <c r="CU132" s="280">
        <f t="shared" ca="1" si="265"/>
        <v>3122</v>
      </c>
      <c r="CV132" s="280">
        <f t="shared" ca="1" si="266"/>
        <v>0</v>
      </c>
      <c r="CW132" s="280">
        <f t="shared" ca="1" si="267"/>
        <v>2292</v>
      </c>
      <c r="CX132" s="280">
        <f t="shared" ca="1" si="268"/>
        <v>0</v>
      </c>
      <c r="CY132" s="280">
        <f t="shared" ca="1" si="269"/>
        <v>15624</v>
      </c>
      <c r="CZ132" s="280">
        <f t="shared" ca="1" si="270"/>
        <v>0</v>
      </c>
      <c r="DA132" s="280">
        <f t="shared" ca="1" si="271"/>
        <v>0</v>
      </c>
      <c r="DB132" s="280">
        <f t="shared" ca="1" si="272"/>
        <v>0</v>
      </c>
      <c r="DC132" s="280">
        <f t="shared" ca="1" si="273"/>
        <v>1141</v>
      </c>
      <c r="DD132" s="280">
        <f t="shared" ca="1" si="274"/>
        <v>0</v>
      </c>
      <c r="DE132" s="280">
        <f t="shared" ca="1" si="275"/>
        <v>0</v>
      </c>
      <c r="DF132" s="280">
        <f t="shared" ca="1" si="276"/>
        <v>0</v>
      </c>
      <c r="DG132" s="280">
        <f t="shared" ca="1" si="277"/>
        <v>0</v>
      </c>
      <c r="DH132" s="280">
        <f t="shared" ca="1" si="278"/>
        <v>0</v>
      </c>
      <c r="DI132" s="280">
        <f t="shared" ca="1" si="279"/>
        <v>0</v>
      </c>
      <c r="DJ132" s="210">
        <f t="shared" ca="1" si="280"/>
        <v>7349</v>
      </c>
      <c r="DK132" s="210">
        <f t="shared" ca="1" si="281"/>
        <v>29107</v>
      </c>
      <c r="DL132" s="210">
        <f t="shared" ca="1" si="282"/>
        <v>100291</v>
      </c>
      <c r="DM132" s="461">
        <f t="shared" ca="1" si="283"/>
        <v>129398</v>
      </c>
      <c r="DN132" s="463">
        <f t="shared" ca="1" si="284"/>
        <v>129649</v>
      </c>
      <c r="DO132" s="465">
        <f t="shared" ca="1" si="285"/>
        <v>251</v>
      </c>
      <c r="DP132" s="216">
        <f t="shared" ca="1" si="292"/>
        <v>1.9397517735977373E-3</v>
      </c>
      <c r="DR132" s="463"/>
      <c r="DS132" s="37"/>
    </row>
    <row r="133" spans="1:123">
      <c r="A133" s="87">
        <f t="shared" si="345"/>
        <v>2017</v>
      </c>
      <c r="B133" s="133">
        <f t="shared" ref="B133:M133" si="357">SUM(B733,B813,B893,B1173)</f>
        <v>5263</v>
      </c>
      <c r="C133" s="133">
        <f t="shared" si="357"/>
        <v>4262</v>
      </c>
      <c r="D133" s="133">
        <f t="shared" si="357"/>
        <v>4623</v>
      </c>
      <c r="E133" s="133">
        <f t="shared" si="357"/>
        <v>4293</v>
      </c>
      <c r="F133" s="133">
        <f t="shared" si="357"/>
        <v>6994</v>
      </c>
      <c r="G133" s="133">
        <f t="shared" si="357"/>
        <v>7518</v>
      </c>
      <c r="H133" s="133">
        <f t="shared" si="357"/>
        <v>7271</v>
      </c>
      <c r="I133" s="133">
        <f t="shared" si="357"/>
        <v>7732</v>
      </c>
      <c r="J133" s="133">
        <f t="shared" si="357"/>
        <v>6779</v>
      </c>
      <c r="K133" s="133">
        <f t="shared" si="357"/>
        <v>6250</v>
      </c>
      <c r="L133" s="133">
        <f t="shared" si="357"/>
        <v>4748</v>
      </c>
      <c r="M133" s="133">
        <f t="shared" si="357"/>
        <v>5812</v>
      </c>
      <c r="N133" s="136">
        <f t="shared" si="336"/>
        <v>71545</v>
      </c>
      <c r="O133" s="90"/>
      <c r="P133" s="91">
        <f t="shared" si="347"/>
        <v>2017</v>
      </c>
      <c r="Q133" s="133">
        <f t="shared" ref="Q133:AB133" si="358">SUM(Q733,Q813,Q893,Q1173)</f>
        <v>12230</v>
      </c>
      <c r="R133" s="133">
        <f t="shared" si="358"/>
        <v>5634</v>
      </c>
      <c r="S133" s="133">
        <f t="shared" si="358"/>
        <v>4523</v>
      </c>
      <c r="T133" s="133">
        <f t="shared" si="358"/>
        <v>4625</v>
      </c>
      <c r="U133" s="133">
        <f t="shared" si="358"/>
        <v>4263</v>
      </c>
      <c r="V133" s="133">
        <f t="shared" si="358"/>
        <v>4940</v>
      </c>
      <c r="W133" s="133">
        <f t="shared" si="358"/>
        <v>6970</v>
      </c>
      <c r="X133" s="133">
        <f t="shared" si="358"/>
        <v>7412</v>
      </c>
      <c r="Y133" s="133">
        <f t="shared" si="358"/>
        <v>7300</v>
      </c>
      <c r="Z133" s="133">
        <f t="shared" si="358"/>
        <v>7026</v>
      </c>
      <c r="AA133" s="133">
        <f t="shared" si="358"/>
        <v>6336</v>
      </c>
      <c r="AB133" s="133">
        <f t="shared" si="358"/>
        <v>6139</v>
      </c>
      <c r="AC133" s="89">
        <f t="shared" si="338"/>
        <v>77398</v>
      </c>
      <c r="AD133" s="13"/>
      <c r="AI133" s="79" t="str">
        <f t="shared" si="302"/>
        <v>X</v>
      </c>
      <c r="AJ133" s="1">
        <f t="shared" si="344"/>
        <v>2022</v>
      </c>
      <c r="AK133" s="105">
        <v>8</v>
      </c>
      <c r="AL133" s="106">
        <f t="shared" ca="1" si="339"/>
        <v>0</v>
      </c>
      <c r="AM133" s="106">
        <f t="shared" ca="1" si="339"/>
        <v>0</v>
      </c>
      <c r="AN133" s="106">
        <f t="shared" ca="1" si="339"/>
        <v>8</v>
      </c>
      <c r="AO133" s="106">
        <f t="shared" ca="1" si="339"/>
        <v>0</v>
      </c>
      <c r="AP133" s="106">
        <f t="shared" ca="1" si="339"/>
        <v>0</v>
      </c>
      <c r="AQ133" s="106">
        <f t="shared" ca="1" si="339"/>
        <v>0</v>
      </c>
      <c r="AR133" s="106">
        <f t="shared" ca="1" si="339"/>
        <v>0</v>
      </c>
      <c r="AS133" s="106">
        <f t="shared" ca="1" si="339"/>
        <v>0</v>
      </c>
      <c r="AT133" s="106">
        <f t="shared" ca="1" si="339"/>
        <v>0</v>
      </c>
      <c r="AU133" s="106">
        <f t="shared" ca="1" si="339"/>
        <v>1805</v>
      </c>
      <c r="AV133" s="106">
        <f t="shared" ca="1" si="340"/>
        <v>98478</v>
      </c>
      <c r="AW133" s="106">
        <f t="shared" ca="1" si="340"/>
        <v>0</v>
      </c>
      <c r="AX133" s="575">
        <f t="shared" ca="1" si="340"/>
        <v>0</v>
      </c>
      <c r="AY133" s="2">
        <f t="shared" ca="1" si="340"/>
        <v>0</v>
      </c>
      <c r="AZ133" s="545">
        <f t="shared" ca="1" si="340"/>
        <v>2247</v>
      </c>
      <c r="BA133" s="106">
        <f t="shared" ca="1" si="340"/>
        <v>4993</v>
      </c>
      <c r="BB133" s="106">
        <f t="shared" ca="1" si="340"/>
        <v>3122</v>
      </c>
      <c r="BC133" s="106">
        <f t="shared" ca="1" si="340"/>
        <v>0</v>
      </c>
      <c r="BD133" s="106">
        <f t="shared" ca="1" si="340"/>
        <v>2280</v>
      </c>
      <c r="BE133" s="106">
        <f t="shared" ca="1" si="340"/>
        <v>0</v>
      </c>
      <c r="BF133" s="106">
        <f t="shared" ca="1" si="341"/>
        <v>15624</v>
      </c>
      <c r="BG133" s="106">
        <f t="shared" ca="1" si="341"/>
        <v>0</v>
      </c>
      <c r="BH133" s="106">
        <f t="shared" ca="1" si="341"/>
        <v>0</v>
      </c>
      <c r="BI133" s="106">
        <f t="shared" ca="1" si="341"/>
        <v>0</v>
      </c>
      <c r="BJ133" s="106">
        <f t="shared" ca="1" si="341"/>
        <v>1141</v>
      </c>
      <c r="BK133" s="106">
        <f t="shared" ca="1" si="341"/>
        <v>0</v>
      </c>
      <c r="BL133" s="106">
        <f t="shared" ca="1" si="341"/>
        <v>0</v>
      </c>
      <c r="BM133" s="190">
        <f t="shared" ca="1" si="341"/>
        <v>0</v>
      </c>
      <c r="BN133" s="190">
        <f t="shared" ca="1" si="341"/>
        <v>0</v>
      </c>
      <c r="BO133" s="190">
        <f t="shared" ca="1" si="341"/>
        <v>0</v>
      </c>
      <c r="BP133" s="190">
        <f t="shared" ca="1" si="341"/>
        <v>0</v>
      </c>
      <c r="BQ133" s="190">
        <f t="shared" ca="1" si="341"/>
        <v>7649</v>
      </c>
      <c r="BR133" s="190">
        <f t="shared" ca="1" si="341"/>
        <v>29407</v>
      </c>
      <c r="BS133" s="190">
        <f t="shared" ca="1" si="341"/>
        <v>100291</v>
      </c>
      <c r="BT133" s="190">
        <f t="shared" ca="1" si="341"/>
        <v>129698</v>
      </c>
      <c r="BU133" s="190">
        <f t="shared" ca="1" si="248"/>
        <v>118607</v>
      </c>
      <c r="BV133" s="163" t="str">
        <f t="shared" si="303"/>
        <v>I</v>
      </c>
      <c r="BW133" s="65">
        <f t="shared" ca="1" si="249"/>
        <v>129698</v>
      </c>
      <c r="BX133" s="634">
        <f t="shared" ca="1" si="252"/>
        <v>0</v>
      </c>
      <c r="BY133" s="2"/>
      <c r="BZ133" s="13"/>
      <c r="CA133" s="130"/>
      <c r="CB133" s="79" t="str">
        <f t="shared" si="304"/>
        <v>I</v>
      </c>
      <c r="CC133" s="215">
        <f t="shared" si="305"/>
        <v>2022</v>
      </c>
      <c r="CD133" s="141">
        <f t="shared" si="306"/>
        <v>8</v>
      </c>
      <c r="CE133" s="280">
        <f t="shared" ca="1" si="253"/>
        <v>0</v>
      </c>
      <c r="CF133" s="280">
        <f t="shared" ca="1" si="254"/>
        <v>0</v>
      </c>
      <c r="CG133" s="280">
        <f t="shared" ca="1" si="255"/>
        <v>8</v>
      </c>
      <c r="CH133" s="280">
        <f t="shared" ca="1" si="254"/>
        <v>0</v>
      </c>
      <c r="CI133" s="280">
        <f t="shared" ca="1" si="256"/>
        <v>0</v>
      </c>
      <c r="CJ133" s="280">
        <f t="shared" ca="1" si="257"/>
        <v>0</v>
      </c>
      <c r="CK133" s="280">
        <f t="shared" ca="1" si="257"/>
        <v>0</v>
      </c>
      <c r="CL133" s="280">
        <f t="shared" ca="1" si="258"/>
        <v>0</v>
      </c>
      <c r="CM133" s="280">
        <f t="shared" ca="1" si="259"/>
        <v>0</v>
      </c>
      <c r="CN133" s="280">
        <f t="shared" ca="1" si="260"/>
        <v>1719</v>
      </c>
      <c r="CO133" s="280">
        <f t="shared" ca="1" si="261"/>
        <v>86796</v>
      </c>
      <c r="CP133" s="280">
        <f t="shared" ca="1" si="262"/>
        <v>0</v>
      </c>
      <c r="CQ133" s="280">
        <f t="shared" ca="1" si="313"/>
        <v>0</v>
      </c>
      <c r="CR133" s="273">
        <f t="shared" ca="1" si="313"/>
        <v>0</v>
      </c>
      <c r="CS133" s="280">
        <f t="shared" ca="1" si="263"/>
        <v>1935</v>
      </c>
      <c r="CT133" s="280">
        <f t="shared" ca="1" si="264"/>
        <v>5316</v>
      </c>
      <c r="CU133" s="280">
        <f t="shared" ca="1" si="265"/>
        <v>3259</v>
      </c>
      <c r="CV133" s="280">
        <f t="shared" ca="1" si="266"/>
        <v>0</v>
      </c>
      <c r="CW133" s="280">
        <f t="shared" ca="1" si="267"/>
        <v>2566</v>
      </c>
      <c r="CX133" s="280">
        <f t="shared" ca="1" si="268"/>
        <v>0</v>
      </c>
      <c r="CY133" s="280">
        <f t="shared" ca="1" si="269"/>
        <v>15624</v>
      </c>
      <c r="CZ133" s="280">
        <f t="shared" ca="1" si="270"/>
        <v>0</v>
      </c>
      <c r="DA133" s="280">
        <f t="shared" ca="1" si="271"/>
        <v>0</v>
      </c>
      <c r="DB133" s="280">
        <f t="shared" ca="1" si="272"/>
        <v>0</v>
      </c>
      <c r="DC133" s="280">
        <f t="shared" ca="1" si="273"/>
        <v>1134</v>
      </c>
      <c r="DD133" s="280">
        <f t="shared" ca="1" si="274"/>
        <v>0</v>
      </c>
      <c r="DE133" s="280">
        <f t="shared" ca="1" si="275"/>
        <v>0</v>
      </c>
      <c r="DF133" s="280">
        <f t="shared" ca="1" si="276"/>
        <v>0</v>
      </c>
      <c r="DG133" s="280">
        <f t="shared" ca="1" si="277"/>
        <v>0</v>
      </c>
      <c r="DH133" s="280">
        <f t="shared" ca="1" si="278"/>
        <v>0</v>
      </c>
      <c r="DI133" s="280">
        <f t="shared" ca="1" si="279"/>
        <v>0</v>
      </c>
      <c r="DJ133" s="210">
        <f t="shared" ca="1" si="280"/>
        <v>7760</v>
      </c>
      <c r="DK133" s="210">
        <f t="shared" ca="1" si="281"/>
        <v>29834</v>
      </c>
      <c r="DL133" s="210">
        <f t="shared" ca="1" si="282"/>
        <v>88523</v>
      </c>
      <c r="DM133" s="461">
        <f t="shared" ca="1" si="283"/>
        <v>118357</v>
      </c>
      <c r="DN133" s="463">
        <f t="shared" ca="1" si="284"/>
        <v>118607</v>
      </c>
      <c r="DO133" s="465">
        <f t="shared" ca="1" si="285"/>
        <v>250</v>
      </c>
      <c r="DP133" s="216">
        <f t="shared" ca="1" si="292"/>
        <v>2.1122536056169048E-3</v>
      </c>
      <c r="DR133" s="463"/>
      <c r="DS133" s="37"/>
    </row>
    <row r="134" spans="1:123">
      <c r="A134" s="87">
        <f t="shared" si="345"/>
        <v>2018</v>
      </c>
      <c r="B134" s="133">
        <f t="shared" ref="B134:M134" si="359">SUM(B734,B814,B894,B1174)</f>
        <v>5337</v>
      </c>
      <c r="C134" s="133">
        <f t="shared" si="359"/>
        <v>4262</v>
      </c>
      <c r="D134" s="133">
        <f t="shared" si="359"/>
        <v>4679</v>
      </c>
      <c r="E134" s="133">
        <f t="shared" si="359"/>
        <v>4350</v>
      </c>
      <c r="F134" s="133">
        <f t="shared" si="359"/>
        <v>7037</v>
      </c>
      <c r="G134" s="133">
        <f t="shared" si="359"/>
        <v>7578</v>
      </c>
      <c r="H134" s="133">
        <f t="shared" si="359"/>
        <v>7312</v>
      </c>
      <c r="I134" s="133">
        <f t="shared" si="359"/>
        <v>7755</v>
      </c>
      <c r="J134" s="133">
        <f t="shared" si="359"/>
        <v>6790</v>
      </c>
      <c r="K134" s="133">
        <f t="shared" si="359"/>
        <v>6266</v>
      </c>
      <c r="L134" s="133">
        <f t="shared" si="359"/>
        <v>4770</v>
      </c>
      <c r="M134" s="133">
        <f t="shared" si="359"/>
        <v>5934</v>
      </c>
      <c r="N134" s="136">
        <f t="shared" si="336"/>
        <v>72070</v>
      </c>
      <c r="O134" s="90"/>
      <c r="P134" s="91">
        <f t="shared" si="347"/>
        <v>2018</v>
      </c>
      <c r="Q134" s="133">
        <f t="shared" ref="Q134:AB134" si="360">SUM(Q734,Q814,Q894,Q1174)</f>
        <v>4833</v>
      </c>
      <c r="R134" s="133">
        <f t="shared" si="360"/>
        <v>5670</v>
      </c>
      <c r="S134" s="133">
        <f t="shared" si="360"/>
        <v>4559</v>
      </c>
      <c r="T134" s="133">
        <f t="shared" si="360"/>
        <v>4641</v>
      </c>
      <c r="U134" s="133">
        <f t="shared" si="360"/>
        <v>4321</v>
      </c>
      <c r="V134" s="133">
        <f t="shared" si="360"/>
        <v>5017</v>
      </c>
      <c r="W134" s="133">
        <f t="shared" si="360"/>
        <v>6990</v>
      </c>
      <c r="X134" s="133">
        <f t="shared" si="360"/>
        <v>7490</v>
      </c>
      <c r="Y134" s="133">
        <f t="shared" si="360"/>
        <v>7323</v>
      </c>
      <c r="Z134" s="133">
        <f t="shared" si="360"/>
        <v>7037</v>
      </c>
      <c r="AA134" s="133">
        <f t="shared" si="360"/>
        <v>6352</v>
      </c>
      <c r="AB134" s="133">
        <f t="shared" si="360"/>
        <v>6160</v>
      </c>
      <c r="AC134" s="89">
        <f t="shared" si="338"/>
        <v>70393</v>
      </c>
      <c r="AD134" s="13"/>
      <c r="AI134" s="79" t="str">
        <f t="shared" si="302"/>
        <v>Y</v>
      </c>
      <c r="AJ134" s="1">
        <f t="shared" si="344"/>
        <v>2022</v>
      </c>
      <c r="AK134" s="105">
        <v>9</v>
      </c>
      <c r="AL134" s="106">
        <f t="shared" ca="1" si="339"/>
        <v>0</v>
      </c>
      <c r="AM134" s="106">
        <f t="shared" ca="1" si="339"/>
        <v>0</v>
      </c>
      <c r="AN134" s="106">
        <f t="shared" ca="1" si="339"/>
        <v>8</v>
      </c>
      <c r="AO134" s="106">
        <f t="shared" ca="1" si="339"/>
        <v>0</v>
      </c>
      <c r="AP134" s="106">
        <f t="shared" ca="1" si="339"/>
        <v>0</v>
      </c>
      <c r="AQ134" s="106">
        <f t="shared" ca="1" si="339"/>
        <v>0</v>
      </c>
      <c r="AR134" s="106">
        <f t="shared" ca="1" si="339"/>
        <v>0</v>
      </c>
      <c r="AS134" s="106">
        <f t="shared" ca="1" si="339"/>
        <v>0</v>
      </c>
      <c r="AT134" s="106">
        <f t="shared" ca="1" si="339"/>
        <v>0</v>
      </c>
      <c r="AU134" s="106">
        <f t="shared" ca="1" si="339"/>
        <v>1719</v>
      </c>
      <c r="AV134" s="106">
        <f t="shared" ca="1" si="340"/>
        <v>86796</v>
      </c>
      <c r="AW134" s="106">
        <f t="shared" ca="1" si="340"/>
        <v>0</v>
      </c>
      <c r="AX134" s="575">
        <f t="shared" ca="1" si="340"/>
        <v>0</v>
      </c>
      <c r="AY134" s="2">
        <f t="shared" ca="1" si="340"/>
        <v>0</v>
      </c>
      <c r="AZ134" s="545">
        <f t="shared" ca="1" si="340"/>
        <v>1935</v>
      </c>
      <c r="BA134" s="106">
        <f t="shared" ca="1" si="340"/>
        <v>5316</v>
      </c>
      <c r="BB134" s="106">
        <f t="shared" ca="1" si="340"/>
        <v>3259</v>
      </c>
      <c r="BC134" s="106">
        <f t="shared" ca="1" si="340"/>
        <v>0</v>
      </c>
      <c r="BD134" s="106">
        <f t="shared" ca="1" si="340"/>
        <v>2292</v>
      </c>
      <c r="BE134" s="106">
        <f t="shared" ca="1" si="340"/>
        <v>0</v>
      </c>
      <c r="BF134" s="106">
        <f t="shared" ca="1" si="341"/>
        <v>15624</v>
      </c>
      <c r="BG134" s="106">
        <f t="shared" ca="1" si="341"/>
        <v>0</v>
      </c>
      <c r="BH134" s="106">
        <f t="shared" ca="1" si="341"/>
        <v>0</v>
      </c>
      <c r="BI134" s="106">
        <f t="shared" ca="1" si="341"/>
        <v>0</v>
      </c>
      <c r="BJ134" s="106">
        <f t="shared" ca="1" si="341"/>
        <v>1134</v>
      </c>
      <c r="BK134" s="106">
        <f t="shared" ca="1" si="341"/>
        <v>0</v>
      </c>
      <c r="BL134" s="106">
        <f t="shared" ca="1" si="341"/>
        <v>0</v>
      </c>
      <c r="BM134" s="190">
        <f t="shared" ca="1" si="341"/>
        <v>0</v>
      </c>
      <c r="BN134" s="190">
        <f t="shared" ca="1" si="341"/>
        <v>0</v>
      </c>
      <c r="BO134" s="190">
        <f t="shared" ca="1" si="341"/>
        <v>0</v>
      </c>
      <c r="BP134" s="190">
        <f t="shared" ca="1" si="341"/>
        <v>0</v>
      </c>
      <c r="BQ134" s="190">
        <f t="shared" ca="1" si="341"/>
        <v>7486</v>
      </c>
      <c r="BR134" s="190">
        <f t="shared" ca="1" si="341"/>
        <v>29560</v>
      </c>
      <c r="BS134" s="190">
        <f t="shared" ca="1" si="341"/>
        <v>88523</v>
      </c>
      <c r="BT134" s="190">
        <f t="shared" ca="1" si="341"/>
        <v>118083</v>
      </c>
      <c r="BU134" s="190">
        <f t="shared" ref="BU134:BU197" ca="1" si="361">ROUND(INDIRECT(CONCATENATE($BV134,BU$2+($AJ134-2010))),0)</f>
        <v>108568</v>
      </c>
      <c r="BV134" s="163" t="str">
        <f t="shared" si="303"/>
        <v>J</v>
      </c>
      <c r="BW134" s="65">
        <f t="shared" ref="BW134:BW197" ca="1" si="362">SUM(AL134:BP134)</f>
        <v>118083</v>
      </c>
      <c r="BX134" s="634">
        <f t="shared" ca="1" si="252"/>
        <v>0</v>
      </c>
      <c r="BY134" s="2"/>
      <c r="BZ134" s="13"/>
      <c r="CA134" s="130"/>
      <c r="CB134" s="79" t="str">
        <f t="shared" si="304"/>
        <v>J</v>
      </c>
      <c r="CC134" s="215">
        <f t="shared" si="305"/>
        <v>2022</v>
      </c>
      <c r="CD134" s="141">
        <f t="shared" si="306"/>
        <v>9</v>
      </c>
      <c r="CE134" s="280">
        <f t="shared" ca="1" si="253"/>
        <v>0</v>
      </c>
      <c r="CF134" s="280">
        <f t="shared" ca="1" si="254"/>
        <v>0</v>
      </c>
      <c r="CG134" s="280">
        <f t="shared" ca="1" si="255"/>
        <v>8</v>
      </c>
      <c r="CH134" s="280">
        <f t="shared" ca="1" si="254"/>
        <v>0</v>
      </c>
      <c r="CI134" s="280">
        <f t="shared" ca="1" si="256"/>
        <v>0</v>
      </c>
      <c r="CJ134" s="280">
        <f t="shared" ca="1" si="257"/>
        <v>0</v>
      </c>
      <c r="CK134" s="280">
        <f t="shared" ca="1" si="257"/>
        <v>0</v>
      </c>
      <c r="CL134" s="280">
        <f t="shared" ca="1" si="258"/>
        <v>0</v>
      </c>
      <c r="CM134" s="280">
        <f t="shared" ca="1" si="259"/>
        <v>0</v>
      </c>
      <c r="CN134" s="280">
        <f t="shared" ca="1" si="260"/>
        <v>582</v>
      </c>
      <c r="CO134" s="280">
        <f t="shared" ca="1" si="261"/>
        <v>81324</v>
      </c>
      <c r="CP134" s="280">
        <f t="shared" ca="1" si="262"/>
        <v>0</v>
      </c>
      <c r="CQ134" s="280">
        <f t="shared" ca="1" si="313"/>
        <v>0</v>
      </c>
      <c r="CR134" s="273">
        <f t="shared" ca="1" si="313"/>
        <v>0</v>
      </c>
      <c r="CS134" s="280">
        <f t="shared" ca="1" si="263"/>
        <v>1872</v>
      </c>
      <c r="CT134" s="280">
        <f t="shared" ca="1" si="264"/>
        <v>4365</v>
      </c>
      <c r="CU134" s="280">
        <f t="shared" ca="1" si="265"/>
        <v>2658</v>
      </c>
      <c r="CV134" s="280">
        <f t="shared" ca="1" si="266"/>
        <v>0</v>
      </c>
      <c r="CW134" s="280">
        <f t="shared" ca="1" si="267"/>
        <v>2192</v>
      </c>
      <c r="CX134" s="280">
        <f t="shared" ca="1" si="268"/>
        <v>0</v>
      </c>
      <c r="CY134" s="280">
        <f t="shared" ca="1" si="269"/>
        <v>14400</v>
      </c>
      <c r="CZ134" s="280">
        <f t="shared" ca="1" si="270"/>
        <v>0</v>
      </c>
      <c r="DA134" s="280">
        <f t="shared" ca="1" si="271"/>
        <v>0</v>
      </c>
      <c r="DB134" s="280">
        <f t="shared" ca="1" si="272"/>
        <v>0</v>
      </c>
      <c r="DC134" s="280">
        <f t="shared" ca="1" si="273"/>
        <v>946</v>
      </c>
      <c r="DD134" s="280">
        <f t="shared" ca="1" si="274"/>
        <v>0</v>
      </c>
      <c r="DE134" s="280">
        <f t="shared" ca="1" si="275"/>
        <v>0</v>
      </c>
      <c r="DF134" s="280">
        <f t="shared" ca="1" si="276"/>
        <v>0</v>
      </c>
      <c r="DG134" s="280">
        <f t="shared" ca="1" si="277"/>
        <v>0</v>
      </c>
      <c r="DH134" s="280">
        <f t="shared" ca="1" si="278"/>
        <v>0</v>
      </c>
      <c r="DI134" s="280">
        <f t="shared" ca="1" si="279"/>
        <v>0</v>
      </c>
      <c r="DJ134" s="210">
        <f t="shared" ca="1" si="280"/>
        <v>6722</v>
      </c>
      <c r="DK134" s="210">
        <f t="shared" ca="1" si="281"/>
        <v>26433</v>
      </c>
      <c r="DL134" s="210">
        <f t="shared" ca="1" si="282"/>
        <v>81914</v>
      </c>
      <c r="DM134" s="461">
        <f t="shared" ca="1" si="283"/>
        <v>108347</v>
      </c>
      <c r="DN134" s="463">
        <f t="shared" ca="1" si="284"/>
        <v>108568</v>
      </c>
      <c r="DO134" s="465">
        <f t="shared" ca="1" si="285"/>
        <v>221</v>
      </c>
      <c r="DP134" s="216">
        <f t="shared" ca="1" si="292"/>
        <v>2.0397426786159284E-3</v>
      </c>
      <c r="DR134" s="463"/>
      <c r="DS134" s="37"/>
    </row>
    <row r="135" spans="1:123">
      <c r="A135" s="87">
        <f t="shared" si="345"/>
        <v>2019</v>
      </c>
      <c r="B135" s="133">
        <f t="shared" ref="B135:M135" si="363">SUM(B735,B815,B895,B1175)</f>
        <v>5412</v>
      </c>
      <c r="C135" s="133">
        <f t="shared" si="363"/>
        <v>4306</v>
      </c>
      <c r="D135" s="133">
        <f t="shared" si="363"/>
        <v>4735</v>
      </c>
      <c r="E135" s="133">
        <f t="shared" si="363"/>
        <v>4371</v>
      </c>
      <c r="F135" s="133">
        <f t="shared" si="363"/>
        <v>7080</v>
      </c>
      <c r="G135" s="133">
        <f t="shared" si="363"/>
        <v>7599</v>
      </c>
      <c r="H135" s="133">
        <f t="shared" si="363"/>
        <v>7354</v>
      </c>
      <c r="I135" s="133">
        <f t="shared" si="363"/>
        <v>7778</v>
      </c>
      <c r="J135" s="133">
        <f t="shared" si="363"/>
        <v>6837</v>
      </c>
      <c r="K135" s="133">
        <f t="shared" si="363"/>
        <v>6323</v>
      </c>
      <c r="L135" s="133">
        <f t="shared" si="363"/>
        <v>4831</v>
      </c>
      <c r="M135" s="133">
        <f t="shared" si="363"/>
        <v>5976</v>
      </c>
      <c r="N135" s="136">
        <f t="shared" si="336"/>
        <v>72602</v>
      </c>
      <c r="O135" s="90"/>
      <c r="P135" s="91">
        <f t="shared" si="347"/>
        <v>2019</v>
      </c>
      <c r="Q135" s="133">
        <f t="shared" ref="Q135:AB135" si="364">SUM(Q735,Q815,Q895,Q1175)</f>
        <v>4873</v>
      </c>
      <c r="R135" s="133">
        <f t="shared" si="364"/>
        <v>5784</v>
      </c>
      <c r="S135" s="133">
        <f t="shared" si="364"/>
        <v>4638</v>
      </c>
      <c r="T135" s="133">
        <f t="shared" si="364"/>
        <v>4658</v>
      </c>
      <c r="U135" s="133">
        <f t="shared" si="364"/>
        <v>4380</v>
      </c>
      <c r="V135" s="133">
        <f t="shared" si="364"/>
        <v>5059</v>
      </c>
      <c r="W135" s="133">
        <f t="shared" si="364"/>
        <v>7011</v>
      </c>
      <c r="X135" s="133">
        <f t="shared" si="364"/>
        <v>7531</v>
      </c>
      <c r="Y135" s="133">
        <f t="shared" si="364"/>
        <v>7345</v>
      </c>
      <c r="Z135" s="133">
        <f t="shared" si="364"/>
        <v>7047</v>
      </c>
      <c r="AA135" s="133">
        <f t="shared" si="364"/>
        <v>6402</v>
      </c>
      <c r="AB135" s="133">
        <f t="shared" si="364"/>
        <v>6223</v>
      </c>
      <c r="AC135" s="89">
        <f t="shared" si="338"/>
        <v>70951</v>
      </c>
      <c r="AD135" s="13"/>
      <c r="AI135" s="79" t="str">
        <f t="shared" si="302"/>
        <v>Z</v>
      </c>
      <c r="AJ135" s="1">
        <f t="shared" si="344"/>
        <v>2022</v>
      </c>
      <c r="AK135" s="105">
        <v>10</v>
      </c>
      <c r="AL135" s="106">
        <f t="shared" ca="1" si="339"/>
        <v>0</v>
      </c>
      <c r="AM135" s="106">
        <f t="shared" ca="1" si="339"/>
        <v>0</v>
      </c>
      <c r="AN135" s="106">
        <f t="shared" ca="1" si="339"/>
        <v>8</v>
      </c>
      <c r="AO135" s="106">
        <f t="shared" ca="1" si="339"/>
        <v>0</v>
      </c>
      <c r="AP135" s="106">
        <f t="shared" ca="1" si="339"/>
        <v>0</v>
      </c>
      <c r="AQ135" s="106">
        <f t="shared" ca="1" si="339"/>
        <v>0</v>
      </c>
      <c r="AR135" s="106">
        <f t="shared" ca="1" si="339"/>
        <v>0</v>
      </c>
      <c r="AS135" s="106">
        <f t="shared" ca="1" si="339"/>
        <v>0</v>
      </c>
      <c r="AT135" s="106">
        <f t="shared" ca="1" si="339"/>
        <v>0</v>
      </c>
      <c r="AU135" s="106">
        <f t="shared" ca="1" si="339"/>
        <v>582</v>
      </c>
      <c r="AV135" s="106">
        <f t="shared" ca="1" si="340"/>
        <v>81324</v>
      </c>
      <c r="AW135" s="106">
        <f t="shared" ca="1" si="340"/>
        <v>0</v>
      </c>
      <c r="AX135" s="575">
        <f t="shared" ca="1" si="340"/>
        <v>0</v>
      </c>
      <c r="AY135" s="2">
        <f t="shared" ca="1" si="340"/>
        <v>0</v>
      </c>
      <c r="AZ135" s="545">
        <f t="shared" ca="1" si="340"/>
        <v>1935</v>
      </c>
      <c r="BA135" s="106">
        <f t="shared" ca="1" si="340"/>
        <v>4365</v>
      </c>
      <c r="BB135" s="106">
        <f t="shared" ca="1" si="340"/>
        <v>2658</v>
      </c>
      <c r="BC135" s="106">
        <f t="shared" ca="1" si="340"/>
        <v>0</v>
      </c>
      <c r="BD135" s="106">
        <f t="shared" ca="1" si="340"/>
        <v>2566</v>
      </c>
      <c r="BE135" s="106">
        <f t="shared" ca="1" si="340"/>
        <v>0</v>
      </c>
      <c r="BF135" s="106">
        <f t="shared" ca="1" si="341"/>
        <v>14400</v>
      </c>
      <c r="BG135" s="106">
        <f t="shared" ca="1" si="341"/>
        <v>0</v>
      </c>
      <c r="BH135" s="106">
        <f t="shared" ca="1" si="341"/>
        <v>0</v>
      </c>
      <c r="BI135" s="106">
        <f t="shared" ca="1" si="341"/>
        <v>0</v>
      </c>
      <c r="BJ135" s="106">
        <f t="shared" ca="1" si="341"/>
        <v>946</v>
      </c>
      <c r="BK135" s="106">
        <f t="shared" ca="1" si="341"/>
        <v>0</v>
      </c>
      <c r="BL135" s="106">
        <f t="shared" ca="1" si="341"/>
        <v>0</v>
      </c>
      <c r="BM135" s="190">
        <f t="shared" ca="1" si="341"/>
        <v>0</v>
      </c>
      <c r="BN135" s="190">
        <f t="shared" ca="1" si="341"/>
        <v>0</v>
      </c>
      <c r="BO135" s="190">
        <f t="shared" ca="1" si="341"/>
        <v>0</v>
      </c>
      <c r="BP135" s="190">
        <f t="shared" ca="1" si="341"/>
        <v>0</v>
      </c>
      <c r="BQ135" s="190">
        <f t="shared" ca="1" si="341"/>
        <v>7159</v>
      </c>
      <c r="BR135" s="190">
        <f t="shared" ca="1" si="341"/>
        <v>26870</v>
      </c>
      <c r="BS135" s="190">
        <f t="shared" ca="1" si="341"/>
        <v>81914</v>
      </c>
      <c r="BT135" s="190">
        <f t="shared" ca="1" si="341"/>
        <v>108784</v>
      </c>
      <c r="BU135" s="190">
        <f t="shared" ca="1" si="361"/>
        <v>102025</v>
      </c>
      <c r="BV135" s="163" t="str">
        <f t="shared" si="303"/>
        <v>K</v>
      </c>
      <c r="BW135" s="65">
        <f t="shared" ca="1" si="362"/>
        <v>108784</v>
      </c>
      <c r="BX135" s="634">
        <f t="shared" ref="BX135:BX198" ca="1" si="365">BT135-BW135</f>
        <v>0</v>
      </c>
      <c r="BY135" s="2"/>
      <c r="BZ135" s="13"/>
      <c r="CA135" s="130"/>
      <c r="CB135" s="79" t="str">
        <f t="shared" si="304"/>
        <v>K</v>
      </c>
      <c r="CC135" s="215">
        <f t="shared" si="305"/>
        <v>2022</v>
      </c>
      <c r="CD135" s="141">
        <f t="shared" si="306"/>
        <v>10</v>
      </c>
      <c r="CE135" s="280">
        <f t="shared" ref="CE135:CE198" ca="1" si="366">AL137</f>
        <v>0</v>
      </c>
      <c r="CF135" s="280">
        <f t="shared" ref="CF135:CH198" ca="1" si="367">AM136</f>
        <v>0</v>
      </c>
      <c r="CG135" s="280">
        <f t="shared" ref="CG135:CG198" ca="1" si="368">AN137</f>
        <v>8</v>
      </c>
      <c r="CH135" s="280">
        <f t="shared" ca="1" si="367"/>
        <v>0</v>
      </c>
      <c r="CI135" s="280">
        <f t="shared" ref="CI135:CI198" ca="1" si="369">AP136</f>
        <v>0</v>
      </c>
      <c r="CJ135" s="280">
        <f t="shared" ref="CJ135:CK198" ca="1" si="370">AQ136</f>
        <v>0</v>
      </c>
      <c r="CK135" s="280">
        <f t="shared" ca="1" si="370"/>
        <v>0</v>
      </c>
      <c r="CL135" s="280">
        <f t="shared" ref="CL135:CL198" ca="1" si="371">AS136</f>
        <v>0</v>
      </c>
      <c r="CM135" s="280">
        <f t="shared" ref="CM135:CM198" ca="1" si="372">AT136</f>
        <v>0</v>
      </c>
      <c r="CN135" s="280">
        <f t="shared" ref="CN135:CN198" ca="1" si="373">AU136</f>
        <v>258</v>
      </c>
      <c r="CO135" s="280">
        <f t="shared" ref="CO135:CO198" ca="1" si="374">AV136</f>
        <v>76814</v>
      </c>
      <c r="CP135" s="280">
        <f t="shared" ref="CP135:CP198" ca="1" si="375">AW137</f>
        <v>0</v>
      </c>
      <c r="CQ135" s="280">
        <f t="shared" ca="1" si="313"/>
        <v>0</v>
      </c>
      <c r="CR135" s="273">
        <f t="shared" ca="1" si="313"/>
        <v>0</v>
      </c>
      <c r="CS135" s="280">
        <f t="shared" ref="CS135:CS198" ca="1" si="376">AZ137</f>
        <v>2128</v>
      </c>
      <c r="CT135" s="280">
        <f t="shared" ref="CT135:CT198" ca="1" si="377">BA136</f>
        <v>3060</v>
      </c>
      <c r="CU135" s="280">
        <f t="shared" ref="CU135:CU198" ca="1" si="378">BB136</f>
        <v>2385</v>
      </c>
      <c r="CV135" s="280">
        <f t="shared" ref="CV135:CV198" ca="1" si="379">BC136</f>
        <v>0</v>
      </c>
      <c r="CW135" s="280">
        <f t="shared" ref="CW135:CW198" ca="1" si="380">BD137</f>
        <v>1846</v>
      </c>
      <c r="CX135" s="280">
        <f t="shared" ref="CX135:CX198" ca="1" si="381">BE136</f>
        <v>0</v>
      </c>
      <c r="CY135" s="280">
        <f t="shared" ref="CY135:CY198" ca="1" si="382">BF136</f>
        <v>14508</v>
      </c>
      <c r="CZ135" s="280">
        <f t="shared" ref="CZ135:CZ198" ca="1" si="383">BG136</f>
        <v>0</v>
      </c>
      <c r="DA135" s="280">
        <f t="shared" ref="DA135:DA198" ca="1" si="384">BH136</f>
        <v>0</v>
      </c>
      <c r="DB135" s="280">
        <f t="shared" ref="DB135:DB198" ca="1" si="385">BI136</f>
        <v>0</v>
      </c>
      <c r="DC135" s="280">
        <f t="shared" ref="DC135:DC198" ca="1" si="386">BJ136</f>
        <v>811</v>
      </c>
      <c r="DD135" s="280">
        <f t="shared" ref="DD135:DD198" ca="1" si="387">BK136</f>
        <v>0</v>
      </c>
      <c r="DE135" s="280">
        <f t="shared" ref="DE135:DE198" ca="1" si="388">BL136</f>
        <v>0</v>
      </c>
      <c r="DF135" s="280">
        <f t="shared" ref="DF135:DF198" ca="1" si="389">BM136</f>
        <v>0</v>
      </c>
      <c r="DG135" s="280">
        <f t="shared" ref="DG135:DG198" ca="1" si="390">BN136</f>
        <v>0</v>
      </c>
      <c r="DH135" s="280">
        <f t="shared" ref="DH135:DH198" ca="1" si="391">BO136</f>
        <v>0</v>
      </c>
      <c r="DI135" s="280">
        <f t="shared" ref="DI135:DI198" ca="1" si="392">BP136</f>
        <v>0</v>
      </c>
      <c r="DJ135" s="210">
        <f t="shared" ref="DJ135:DJ198" ca="1" si="393">DD135+CW135+CU135+CS135</f>
        <v>6359</v>
      </c>
      <c r="DK135" s="210">
        <f t="shared" ref="DK135:DK198" ca="1" si="394">SUM(DJ135,CT135,CV135,CX135:DC135)</f>
        <v>24738</v>
      </c>
      <c r="DL135" s="210">
        <f t="shared" ref="DL135:DL198" ca="1" si="395">SUM(CE135:CR135)</f>
        <v>77080</v>
      </c>
      <c r="DM135" s="461">
        <f t="shared" ref="DM135:DM198" ca="1" si="396">DK135+DL135</f>
        <v>101818</v>
      </c>
      <c r="DN135" s="463">
        <f t="shared" ref="DN135:DN198" ca="1" si="397">ROUND(INDIRECT(CONCATENATE($CB135,DN$2+($CC135-2010))),0)</f>
        <v>102025</v>
      </c>
      <c r="DO135" s="465">
        <f t="shared" ref="DO135:DO198" ca="1" si="398">DN135-DM135</f>
        <v>207</v>
      </c>
      <c r="DP135" s="216">
        <f t="shared" ca="1" si="292"/>
        <v>2.0330393447131156E-3</v>
      </c>
      <c r="DR135" s="463"/>
      <c r="DS135" s="37"/>
    </row>
    <row r="136" spans="1:123">
      <c r="A136" s="87">
        <f t="shared" si="345"/>
        <v>2020</v>
      </c>
      <c r="B136" s="133">
        <f t="shared" ref="B136:M136" si="399">SUM(B736,B816,B896,B1176)</f>
        <v>5487</v>
      </c>
      <c r="C136" s="133">
        <f t="shared" si="399"/>
        <v>4459</v>
      </c>
      <c r="D136" s="133">
        <f t="shared" si="399"/>
        <v>4752</v>
      </c>
      <c r="E136" s="133">
        <f t="shared" si="399"/>
        <v>4392</v>
      </c>
      <c r="F136" s="133">
        <f t="shared" si="399"/>
        <v>7124</v>
      </c>
      <c r="G136" s="133">
        <f t="shared" si="399"/>
        <v>7659</v>
      </c>
      <c r="H136" s="133">
        <f t="shared" si="399"/>
        <v>7433</v>
      </c>
      <c r="I136" s="133">
        <f t="shared" si="399"/>
        <v>7843</v>
      </c>
      <c r="J136" s="133">
        <f t="shared" si="399"/>
        <v>6847</v>
      </c>
      <c r="K136" s="133">
        <f t="shared" si="399"/>
        <v>6380</v>
      </c>
      <c r="L136" s="133">
        <f t="shared" si="399"/>
        <v>4853</v>
      </c>
      <c r="M136" s="133">
        <f t="shared" si="399"/>
        <v>6058</v>
      </c>
      <c r="N136" s="136">
        <f t="shared" si="336"/>
        <v>73287</v>
      </c>
      <c r="O136" s="90"/>
      <c r="P136" s="91">
        <f t="shared" si="347"/>
        <v>2020</v>
      </c>
      <c r="Q136" s="133">
        <f t="shared" ref="Q136:AB136" si="400">SUM(Q736,Q816,Q896,Q1176)</f>
        <v>4952</v>
      </c>
      <c r="R136" s="133">
        <f t="shared" si="400"/>
        <v>5821</v>
      </c>
      <c r="S136" s="133">
        <f t="shared" si="400"/>
        <v>4742</v>
      </c>
      <c r="T136" s="133">
        <f t="shared" si="400"/>
        <v>4756</v>
      </c>
      <c r="U136" s="133">
        <f t="shared" si="400"/>
        <v>4401</v>
      </c>
      <c r="V136" s="133">
        <f t="shared" si="400"/>
        <v>5102</v>
      </c>
      <c r="W136" s="133">
        <f t="shared" si="400"/>
        <v>7031</v>
      </c>
      <c r="X136" s="133">
        <f t="shared" si="400"/>
        <v>7609</v>
      </c>
      <c r="Y136" s="133">
        <f t="shared" si="400"/>
        <v>7406</v>
      </c>
      <c r="Z136" s="133">
        <f t="shared" si="400"/>
        <v>7097</v>
      </c>
      <c r="AA136" s="133">
        <f t="shared" si="400"/>
        <v>6418</v>
      </c>
      <c r="AB136" s="133">
        <f t="shared" si="400"/>
        <v>6284</v>
      </c>
      <c r="AC136" s="89">
        <f t="shared" si="338"/>
        <v>71619</v>
      </c>
      <c r="AD136" s="13"/>
      <c r="AI136" s="79" t="str">
        <f t="shared" si="302"/>
        <v>AA</v>
      </c>
      <c r="AJ136" s="1">
        <f t="shared" si="344"/>
        <v>2022</v>
      </c>
      <c r="AK136" s="105">
        <v>11</v>
      </c>
      <c r="AL136" s="106">
        <f t="shared" ref="AL136:AU145" ca="1" si="401">ROUND(INDIRECT(CONCATENATE($AI136,AL$2+($AJ136-2010))),0)</f>
        <v>0</v>
      </c>
      <c r="AM136" s="106">
        <f t="shared" ca="1" si="401"/>
        <v>0</v>
      </c>
      <c r="AN136" s="106">
        <f t="shared" ca="1" si="401"/>
        <v>8</v>
      </c>
      <c r="AO136" s="106">
        <f t="shared" ca="1" si="401"/>
        <v>0</v>
      </c>
      <c r="AP136" s="106">
        <f t="shared" ca="1" si="401"/>
        <v>0</v>
      </c>
      <c r="AQ136" s="106">
        <f t="shared" ca="1" si="401"/>
        <v>0</v>
      </c>
      <c r="AR136" s="106">
        <f t="shared" ca="1" si="401"/>
        <v>0</v>
      </c>
      <c r="AS136" s="106">
        <f t="shared" ca="1" si="401"/>
        <v>0</v>
      </c>
      <c r="AT136" s="106">
        <f t="shared" ca="1" si="401"/>
        <v>0</v>
      </c>
      <c r="AU136" s="106">
        <f t="shared" ca="1" si="401"/>
        <v>258</v>
      </c>
      <c r="AV136" s="106">
        <f t="shared" ref="AV136:BE145" ca="1" si="402">ROUND(INDIRECT(CONCATENATE($AI136,AV$2+($AJ136-2010))),0)</f>
        <v>76814</v>
      </c>
      <c r="AW136" s="106">
        <f t="shared" ca="1" si="402"/>
        <v>0</v>
      </c>
      <c r="AX136" s="575">
        <f t="shared" ca="1" si="402"/>
        <v>0</v>
      </c>
      <c r="AY136" s="2">
        <f t="shared" ca="1" si="402"/>
        <v>0</v>
      </c>
      <c r="AZ136" s="545">
        <f t="shared" ca="1" si="402"/>
        <v>1872</v>
      </c>
      <c r="BA136" s="106">
        <f t="shared" ca="1" si="402"/>
        <v>3060</v>
      </c>
      <c r="BB136" s="106">
        <f t="shared" ca="1" si="402"/>
        <v>2385</v>
      </c>
      <c r="BC136" s="106">
        <f t="shared" ca="1" si="402"/>
        <v>0</v>
      </c>
      <c r="BD136" s="106">
        <f t="shared" ca="1" si="402"/>
        <v>2192</v>
      </c>
      <c r="BE136" s="106">
        <f t="shared" ca="1" si="402"/>
        <v>0</v>
      </c>
      <c r="BF136" s="106">
        <f t="shared" ref="BF136:BT145" ca="1" si="403">ROUND(INDIRECT(CONCATENATE($AI136,BF$2+($AJ136-2010))),0)</f>
        <v>14508</v>
      </c>
      <c r="BG136" s="106">
        <f t="shared" ca="1" si="403"/>
        <v>0</v>
      </c>
      <c r="BH136" s="106">
        <f t="shared" ca="1" si="403"/>
        <v>0</v>
      </c>
      <c r="BI136" s="106">
        <f t="shared" ca="1" si="403"/>
        <v>0</v>
      </c>
      <c r="BJ136" s="106">
        <f t="shared" ca="1" si="403"/>
        <v>811</v>
      </c>
      <c r="BK136" s="106">
        <f t="shared" ca="1" si="403"/>
        <v>0</v>
      </c>
      <c r="BL136" s="106">
        <f t="shared" ca="1" si="403"/>
        <v>0</v>
      </c>
      <c r="BM136" s="190">
        <f t="shared" ca="1" si="403"/>
        <v>0</v>
      </c>
      <c r="BN136" s="190">
        <f t="shared" ca="1" si="403"/>
        <v>0</v>
      </c>
      <c r="BO136" s="190">
        <f t="shared" ca="1" si="403"/>
        <v>0</v>
      </c>
      <c r="BP136" s="190">
        <f t="shared" ca="1" si="403"/>
        <v>0</v>
      </c>
      <c r="BQ136" s="190">
        <f t="shared" ca="1" si="403"/>
        <v>6449</v>
      </c>
      <c r="BR136" s="190">
        <f t="shared" ca="1" si="403"/>
        <v>24828</v>
      </c>
      <c r="BS136" s="190">
        <f t="shared" ca="1" si="403"/>
        <v>77080</v>
      </c>
      <c r="BT136" s="190">
        <f t="shared" ca="1" si="403"/>
        <v>101908</v>
      </c>
      <c r="BU136" s="190">
        <f t="shared" ca="1" si="361"/>
        <v>69260</v>
      </c>
      <c r="BV136" s="163" t="str">
        <f t="shared" si="303"/>
        <v>L</v>
      </c>
      <c r="BW136" s="65">
        <f t="shared" ca="1" si="362"/>
        <v>101908</v>
      </c>
      <c r="BX136" s="634">
        <f t="shared" ca="1" si="365"/>
        <v>0</v>
      </c>
      <c r="BY136" s="2"/>
      <c r="BZ136" s="13"/>
      <c r="CA136" s="130"/>
      <c r="CB136" s="79" t="str">
        <f t="shared" si="304"/>
        <v>L</v>
      </c>
      <c r="CC136" s="215">
        <f t="shared" si="305"/>
        <v>2022</v>
      </c>
      <c r="CD136" s="141">
        <f t="shared" si="306"/>
        <v>11</v>
      </c>
      <c r="CE136" s="280">
        <f t="shared" ca="1" si="366"/>
        <v>0</v>
      </c>
      <c r="CF136" s="280">
        <f t="shared" ca="1" si="367"/>
        <v>0</v>
      </c>
      <c r="CG136" s="280">
        <f t="shared" ca="1" si="368"/>
        <v>8</v>
      </c>
      <c r="CH136" s="280">
        <f t="shared" ca="1" si="367"/>
        <v>0</v>
      </c>
      <c r="CI136" s="280">
        <f t="shared" ca="1" si="369"/>
        <v>0</v>
      </c>
      <c r="CJ136" s="280">
        <f t="shared" ca="1" si="370"/>
        <v>0</v>
      </c>
      <c r="CK136" s="280">
        <f t="shared" ca="1" si="370"/>
        <v>0</v>
      </c>
      <c r="CL136" s="280">
        <f t="shared" ca="1" si="371"/>
        <v>0</v>
      </c>
      <c r="CM136" s="280">
        <f t="shared" ca="1" si="372"/>
        <v>0</v>
      </c>
      <c r="CN136" s="280">
        <f t="shared" ca="1" si="373"/>
        <v>166</v>
      </c>
      <c r="CO136" s="280">
        <f t="shared" ca="1" si="374"/>
        <v>48081</v>
      </c>
      <c r="CP136" s="280">
        <f t="shared" ca="1" si="375"/>
        <v>0</v>
      </c>
      <c r="CQ136" s="280">
        <f t="shared" ca="1" si="313"/>
        <v>0</v>
      </c>
      <c r="CR136" s="273">
        <f t="shared" ca="1" si="313"/>
        <v>0</v>
      </c>
      <c r="CS136" s="280">
        <f t="shared" ca="1" si="376"/>
        <v>664</v>
      </c>
      <c r="CT136" s="280">
        <f t="shared" ca="1" si="377"/>
        <v>1559</v>
      </c>
      <c r="CU136" s="280">
        <f t="shared" ca="1" si="378"/>
        <v>2436</v>
      </c>
      <c r="CV136" s="280">
        <f t="shared" ca="1" si="379"/>
        <v>0</v>
      </c>
      <c r="CW136" s="280">
        <f t="shared" ca="1" si="380"/>
        <v>1726</v>
      </c>
      <c r="CX136" s="280">
        <f t="shared" ca="1" si="381"/>
        <v>0</v>
      </c>
      <c r="CY136" s="280">
        <f t="shared" ca="1" si="382"/>
        <v>13680</v>
      </c>
      <c r="CZ136" s="280">
        <f t="shared" ca="1" si="383"/>
        <v>0</v>
      </c>
      <c r="DA136" s="280">
        <f t="shared" ca="1" si="384"/>
        <v>0</v>
      </c>
      <c r="DB136" s="280">
        <f t="shared" ca="1" si="385"/>
        <v>0</v>
      </c>
      <c r="DC136" s="280">
        <f t="shared" ca="1" si="386"/>
        <v>784</v>
      </c>
      <c r="DD136" s="280">
        <f t="shared" ca="1" si="387"/>
        <v>0</v>
      </c>
      <c r="DE136" s="280">
        <f t="shared" ca="1" si="388"/>
        <v>0</v>
      </c>
      <c r="DF136" s="280">
        <f t="shared" ca="1" si="389"/>
        <v>0</v>
      </c>
      <c r="DG136" s="280">
        <f t="shared" ca="1" si="390"/>
        <v>0</v>
      </c>
      <c r="DH136" s="280">
        <f t="shared" ca="1" si="391"/>
        <v>0</v>
      </c>
      <c r="DI136" s="280">
        <f t="shared" ca="1" si="392"/>
        <v>0</v>
      </c>
      <c r="DJ136" s="210">
        <f t="shared" ca="1" si="393"/>
        <v>4826</v>
      </c>
      <c r="DK136" s="210">
        <f t="shared" ca="1" si="394"/>
        <v>20849</v>
      </c>
      <c r="DL136" s="210">
        <f t="shared" ca="1" si="395"/>
        <v>48255</v>
      </c>
      <c r="DM136" s="461">
        <f t="shared" ca="1" si="396"/>
        <v>69104</v>
      </c>
      <c r="DN136" s="463">
        <f t="shared" ca="1" si="397"/>
        <v>69260</v>
      </c>
      <c r="DO136" s="465">
        <f t="shared" ca="1" si="398"/>
        <v>156</v>
      </c>
      <c r="DP136" s="216">
        <f t="shared" ca="1" si="292"/>
        <v>2.2574670062514473E-3</v>
      </c>
      <c r="DR136" s="463"/>
      <c r="DS136" s="37"/>
    </row>
    <row r="137" spans="1:123">
      <c r="A137" s="87">
        <f t="shared" si="345"/>
        <v>2021</v>
      </c>
      <c r="B137" s="133">
        <f t="shared" ref="B137:M137" si="404">SUM(B737,B817,B897,B1177)</f>
        <v>5524</v>
      </c>
      <c r="C137" s="133">
        <f t="shared" si="404"/>
        <v>4339</v>
      </c>
      <c r="D137" s="133">
        <f t="shared" si="404"/>
        <v>4808</v>
      </c>
      <c r="E137" s="133">
        <f t="shared" si="404"/>
        <v>4449</v>
      </c>
      <c r="F137" s="133">
        <f t="shared" si="404"/>
        <v>7167</v>
      </c>
      <c r="G137" s="133">
        <f t="shared" si="404"/>
        <v>7680</v>
      </c>
      <c r="H137" s="133">
        <f t="shared" si="404"/>
        <v>7433</v>
      </c>
      <c r="I137" s="133">
        <f t="shared" si="404"/>
        <v>7866</v>
      </c>
      <c r="J137" s="133">
        <f t="shared" si="404"/>
        <v>6858</v>
      </c>
      <c r="K137" s="133">
        <f t="shared" si="404"/>
        <v>6396</v>
      </c>
      <c r="L137" s="133">
        <f t="shared" si="404"/>
        <v>4913</v>
      </c>
      <c r="M137" s="133">
        <f t="shared" si="404"/>
        <v>6140</v>
      </c>
      <c r="N137" s="136">
        <f t="shared" si="336"/>
        <v>73573</v>
      </c>
      <c r="O137" s="90"/>
      <c r="P137" s="91">
        <f t="shared" si="347"/>
        <v>2021</v>
      </c>
      <c r="Q137" s="133">
        <f t="shared" ref="Q137:AB137" si="405">SUM(Q737,Q817,Q897,Q1177)</f>
        <v>4994</v>
      </c>
      <c r="R137" s="133">
        <f t="shared" si="405"/>
        <v>5895</v>
      </c>
      <c r="S137" s="133">
        <f t="shared" si="405"/>
        <v>4675</v>
      </c>
      <c r="T137" s="133">
        <f t="shared" si="405"/>
        <v>4724</v>
      </c>
      <c r="U137" s="133">
        <f t="shared" si="405"/>
        <v>4458</v>
      </c>
      <c r="V137" s="133">
        <f t="shared" si="405"/>
        <v>5180</v>
      </c>
      <c r="W137" s="133">
        <f t="shared" si="405"/>
        <v>7052</v>
      </c>
      <c r="X137" s="133">
        <f t="shared" si="405"/>
        <v>7609</v>
      </c>
      <c r="Y137" s="133">
        <f t="shared" si="405"/>
        <v>7428</v>
      </c>
      <c r="Z137" s="133">
        <f t="shared" si="405"/>
        <v>7108</v>
      </c>
      <c r="AA137" s="133">
        <f t="shared" si="405"/>
        <v>6434</v>
      </c>
      <c r="AB137" s="133">
        <f t="shared" si="405"/>
        <v>6305</v>
      </c>
      <c r="AC137" s="89">
        <f t="shared" si="338"/>
        <v>71862</v>
      </c>
      <c r="AD137" s="13"/>
      <c r="AI137" s="79" t="str">
        <f t="shared" si="302"/>
        <v>AB</v>
      </c>
      <c r="AJ137" s="16">
        <f t="shared" si="344"/>
        <v>2022</v>
      </c>
      <c r="AK137" s="116">
        <v>12</v>
      </c>
      <c r="AL137" s="106">
        <f t="shared" ca="1" si="401"/>
        <v>0</v>
      </c>
      <c r="AM137" s="106">
        <f t="shared" ca="1" si="401"/>
        <v>0</v>
      </c>
      <c r="AN137" s="106">
        <f t="shared" ca="1" si="401"/>
        <v>8</v>
      </c>
      <c r="AO137" s="106">
        <f t="shared" ca="1" si="401"/>
        <v>0</v>
      </c>
      <c r="AP137" s="106">
        <f t="shared" ca="1" si="401"/>
        <v>0</v>
      </c>
      <c r="AQ137" s="106">
        <f t="shared" ca="1" si="401"/>
        <v>0</v>
      </c>
      <c r="AR137" s="106">
        <f t="shared" ca="1" si="401"/>
        <v>0</v>
      </c>
      <c r="AS137" s="106">
        <f t="shared" ca="1" si="401"/>
        <v>0</v>
      </c>
      <c r="AT137" s="106">
        <f t="shared" ca="1" si="401"/>
        <v>0</v>
      </c>
      <c r="AU137" s="106">
        <f t="shared" ca="1" si="401"/>
        <v>166</v>
      </c>
      <c r="AV137" s="106">
        <f t="shared" ca="1" si="402"/>
        <v>48081</v>
      </c>
      <c r="AW137" s="106">
        <f t="shared" ca="1" si="402"/>
        <v>0</v>
      </c>
      <c r="AX137" s="575">
        <f t="shared" ca="1" si="402"/>
        <v>0</v>
      </c>
      <c r="AY137" s="2">
        <f t="shared" ca="1" si="402"/>
        <v>0</v>
      </c>
      <c r="AZ137" s="545">
        <f t="shared" ca="1" si="402"/>
        <v>2128</v>
      </c>
      <c r="BA137" s="106">
        <f t="shared" ca="1" si="402"/>
        <v>1559</v>
      </c>
      <c r="BB137" s="106">
        <f t="shared" ca="1" si="402"/>
        <v>2436</v>
      </c>
      <c r="BC137" s="106">
        <f t="shared" ca="1" si="402"/>
        <v>0</v>
      </c>
      <c r="BD137" s="106">
        <f t="shared" ca="1" si="402"/>
        <v>1846</v>
      </c>
      <c r="BE137" s="106">
        <f t="shared" ca="1" si="402"/>
        <v>0</v>
      </c>
      <c r="BF137" s="106">
        <f t="shared" ca="1" si="403"/>
        <v>13680</v>
      </c>
      <c r="BG137" s="106">
        <f t="shared" ca="1" si="403"/>
        <v>0</v>
      </c>
      <c r="BH137" s="106">
        <f t="shared" ca="1" si="403"/>
        <v>0</v>
      </c>
      <c r="BI137" s="106">
        <f t="shared" ca="1" si="403"/>
        <v>0</v>
      </c>
      <c r="BJ137" s="106">
        <f t="shared" ca="1" si="403"/>
        <v>784</v>
      </c>
      <c r="BK137" s="106">
        <f t="shared" ca="1" si="403"/>
        <v>0</v>
      </c>
      <c r="BL137" s="106">
        <f t="shared" ca="1" si="403"/>
        <v>0</v>
      </c>
      <c r="BM137" s="190">
        <f t="shared" ca="1" si="403"/>
        <v>0</v>
      </c>
      <c r="BN137" s="190">
        <f t="shared" ca="1" si="403"/>
        <v>0</v>
      </c>
      <c r="BO137" s="190">
        <f t="shared" ca="1" si="403"/>
        <v>0</v>
      </c>
      <c r="BP137" s="190">
        <f t="shared" ca="1" si="403"/>
        <v>0</v>
      </c>
      <c r="BQ137" s="190">
        <f t="shared" ca="1" si="403"/>
        <v>6410</v>
      </c>
      <c r="BR137" s="190">
        <f t="shared" ca="1" si="403"/>
        <v>22433</v>
      </c>
      <c r="BS137" s="190">
        <f t="shared" ca="1" si="403"/>
        <v>48255</v>
      </c>
      <c r="BT137" s="190">
        <f t="shared" ca="1" si="403"/>
        <v>70688</v>
      </c>
      <c r="BU137" s="190">
        <f t="shared" ca="1" si="361"/>
        <v>94681</v>
      </c>
      <c r="BV137" s="163" t="str">
        <f t="shared" si="303"/>
        <v>M</v>
      </c>
      <c r="BW137" s="65">
        <f t="shared" ca="1" si="362"/>
        <v>70688</v>
      </c>
      <c r="BX137" s="634">
        <f t="shared" ca="1" si="365"/>
        <v>0</v>
      </c>
      <c r="BY137" s="2"/>
      <c r="BZ137" s="13"/>
      <c r="CA137" s="130"/>
      <c r="CB137" s="79" t="str">
        <f t="shared" si="304"/>
        <v>M</v>
      </c>
      <c r="CC137" s="215">
        <f t="shared" si="305"/>
        <v>2022</v>
      </c>
      <c r="CD137" s="141">
        <f t="shared" si="306"/>
        <v>12</v>
      </c>
      <c r="CE137" s="280">
        <f t="shared" ca="1" si="366"/>
        <v>0</v>
      </c>
      <c r="CF137" s="280">
        <f t="shared" ca="1" si="367"/>
        <v>0</v>
      </c>
      <c r="CG137" s="280">
        <f t="shared" ca="1" si="368"/>
        <v>8</v>
      </c>
      <c r="CH137" s="280">
        <f t="shared" ca="1" si="367"/>
        <v>0</v>
      </c>
      <c r="CI137" s="280">
        <f t="shared" ca="1" si="369"/>
        <v>0</v>
      </c>
      <c r="CJ137" s="280">
        <f t="shared" ca="1" si="370"/>
        <v>0</v>
      </c>
      <c r="CK137" s="280">
        <f t="shared" ca="1" si="370"/>
        <v>0</v>
      </c>
      <c r="CL137" s="280">
        <f t="shared" ca="1" si="371"/>
        <v>0</v>
      </c>
      <c r="CM137" s="280">
        <f t="shared" ca="1" si="372"/>
        <v>3839</v>
      </c>
      <c r="CN137" s="280">
        <f t="shared" ca="1" si="373"/>
        <v>172</v>
      </c>
      <c r="CO137" s="280">
        <f t="shared" ca="1" si="374"/>
        <v>65343</v>
      </c>
      <c r="CP137" s="280">
        <f t="shared" ca="1" si="375"/>
        <v>0</v>
      </c>
      <c r="CQ137" s="280">
        <f t="shared" ca="1" si="313"/>
        <v>0</v>
      </c>
      <c r="CR137" s="273">
        <f t="shared" ca="1" si="313"/>
        <v>0</v>
      </c>
      <c r="CS137" s="280">
        <f t="shared" ca="1" si="376"/>
        <v>1218</v>
      </c>
      <c r="CT137" s="280">
        <f t="shared" ca="1" si="377"/>
        <v>3544</v>
      </c>
      <c r="CU137" s="280">
        <f t="shared" ca="1" si="378"/>
        <v>2725</v>
      </c>
      <c r="CV137" s="280">
        <f t="shared" ca="1" si="379"/>
        <v>0</v>
      </c>
      <c r="CW137" s="280">
        <f t="shared" ca="1" si="380"/>
        <v>2144</v>
      </c>
      <c r="CX137" s="280">
        <f t="shared" ca="1" si="381"/>
        <v>0</v>
      </c>
      <c r="CY137" s="280">
        <f t="shared" ca="1" si="382"/>
        <v>14508</v>
      </c>
      <c r="CZ137" s="280">
        <f t="shared" ca="1" si="383"/>
        <v>0</v>
      </c>
      <c r="DA137" s="280">
        <f t="shared" ca="1" si="384"/>
        <v>0</v>
      </c>
      <c r="DB137" s="280">
        <f t="shared" ca="1" si="385"/>
        <v>0</v>
      </c>
      <c r="DC137" s="280">
        <f t="shared" ca="1" si="386"/>
        <v>978</v>
      </c>
      <c r="DD137" s="280">
        <f t="shared" ca="1" si="387"/>
        <v>0</v>
      </c>
      <c r="DE137" s="280">
        <f t="shared" ca="1" si="388"/>
        <v>0</v>
      </c>
      <c r="DF137" s="280">
        <f t="shared" ca="1" si="389"/>
        <v>0</v>
      </c>
      <c r="DG137" s="280">
        <f t="shared" ca="1" si="390"/>
        <v>0</v>
      </c>
      <c r="DH137" s="280">
        <f t="shared" ca="1" si="391"/>
        <v>0</v>
      </c>
      <c r="DI137" s="280">
        <f t="shared" ca="1" si="392"/>
        <v>0</v>
      </c>
      <c r="DJ137" s="210">
        <f t="shared" ca="1" si="393"/>
        <v>6087</v>
      </c>
      <c r="DK137" s="210">
        <f t="shared" ca="1" si="394"/>
        <v>25117</v>
      </c>
      <c r="DL137" s="210">
        <f t="shared" ca="1" si="395"/>
        <v>69362</v>
      </c>
      <c r="DM137" s="461">
        <f t="shared" ca="1" si="396"/>
        <v>94479</v>
      </c>
      <c r="DN137" s="463">
        <f t="shared" ca="1" si="397"/>
        <v>94681</v>
      </c>
      <c r="DO137" s="465">
        <f t="shared" ca="1" si="398"/>
        <v>202</v>
      </c>
      <c r="DP137" s="216">
        <f t="shared" ca="1" si="292"/>
        <v>2.1380412578456587E-3</v>
      </c>
      <c r="DR137" s="463"/>
      <c r="DS137" s="37"/>
    </row>
    <row r="138" spans="1:123">
      <c r="A138" s="87">
        <f t="shared" si="345"/>
        <v>2022</v>
      </c>
      <c r="B138" s="133">
        <f t="shared" ref="B138:M138" si="406">SUM(B738,B818,B898,B1178)</f>
        <v>5599</v>
      </c>
      <c r="C138" s="133">
        <f t="shared" si="406"/>
        <v>4339</v>
      </c>
      <c r="D138" s="133">
        <f t="shared" si="406"/>
        <v>4825</v>
      </c>
      <c r="E138" s="133">
        <f t="shared" si="406"/>
        <v>4470</v>
      </c>
      <c r="F138" s="133">
        <f t="shared" si="406"/>
        <v>7167</v>
      </c>
      <c r="G138" s="133">
        <f t="shared" si="406"/>
        <v>7701</v>
      </c>
      <c r="H138" s="133">
        <f t="shared" si="406"/>
        <v>7511</v>
      </c>
      <c r="I138" s="133">
        <f t="shared" si="406"/>
        <v>7930</v>
      </c>
      <c r="J138" s="133">
        <f t="shared" si="406"/>
        <v>6868</v>
      </c>
      <c r="K138" s="133">
        <f t="shared" si="406"/>
        <v>6496</v>
      </c>
      <c r="L138" s="133">
        <f t="shared" si="406"/>
        <v>4935</v>
      </c>
      <c r="M138" s="133">
        <f t="shared" si="406"/>
        <v>6223</v>
      </c>
      <c r="N138" s="136">
        <f t="shared" si="336"/>
        <v>74064</v>
      </c>
      <c r="O138" s="90"/>
      <c r="P138" s="91">
        <f t="shared" si="347"/>
        <v>2022</v>
      </c>
      <c r="Q138" s="133">
        <f t="shared" ref="Q138:AB138" si="407">SUM(Q738,Q818,Q898,Q1178)</f>
        <v>5073</v>
      </c>
      <c r="R138" s="133">
        <f t="shared" si="407"/>
        <v>5970</v>
      </c>
      <c r="S138" s="133">
        <f t="shared" si="407"/>
        <v>4712</v>
      </c>
      <c r="T138" s="133">
        <f t="shared" si="407"/>
        <v>4740</v>
      </c>
      <c r="U138" s="133">
        <f t="shared" si="407"/>
        <v>4479</v>
      </c>
      <c r="V138" s="133">
        <f t="shared" si="407"/>
        <v>5180</v>
      </c>
      <c r="W138" s="133">
        <f t="shared" si="407"/>
        <v>7072</v>
      </c>
      <c r="X138" s="133">
        <f t="shared" si="407"/>
        <v>7649</v>
      </c>
      <c r="Y138" s="133">
        <f t="shared" si="407"/>
        <v>7486</v>
      </c>
      <c r="Z138" s="133">
        <f t="shared" si="407"/>
        <v>7159</v>
      </c>
      <c r="AA138" s="133">
        <f t="shared" si="407"/>
        <v>6449</v>
      </c>
      <c r="AB138" s="133">
        <f t="shared" si="407"/>
        <v>6410</v>
      </c>
      <c r="AC138" s="89">
        <f t="shared" si="338"/>
        <v>72379</v>
      </c>
      <c r="AD138" s="13"/>
      <c r="AI138" s="79" t="str">
        <f t="shared" si="302"/>
        <v>Q</v>
      </c>
      <c r="AJ138" s="1">
        <f>1+AJ126</f>
        <v>2023</v>
      </c>
      <c r="AK138" s="105">
        <v>1</v>
      </c>
      <c r="AL138" s="106">
        <f t="shared" ca="1" si="401"/>
        <v>0</v>
      </c>
      <c r="AM138" s="106">
        <f t="shared" ca="1" si="401"/>
        <v>0</v>
      </c>
      <c r="AN138" s="106">
        <f t="shared" ca="1" si="401"/>
        <v>8</v>
      </c>
      <c r="AO138" s="106">
        <f t="shared" ca="1" si="401"/>
        <v>0</v>
      </c>
      <c r="AP138" s="106">
        <f t="shared" ca="1" si="401"/>
        <v>0</v>
      </c>
      <c r="AQ138" s="106">
        <f t="shared" ca="1" si="401"/>
        <v>0</v>
      </c>
      <c r="AR138" s="106">
        <f t="shared" ca="1" si="401"/>
        <v>0</v>
      </c>
      <c r="AS138" s="106">
        <f t="shared" ca="1" si="401"/>
        <v>0</v>
      </c>
      <c r="AT138" s="106">
        <f t="shared" ca="1" si="401"/>
        <v>3839</v>
      </c>
      <c r="AU138" s="106">
        <f t="shared" ca="1" si="401"/>
        <v>172</v>
      </c>
      <c r="AV138" s="106">
        <f t="shared" ca="1" si="402"/>
        <v>65343</v>
      </c>
      <c r="AW138" s="106">
        <f t="shared" ca="1" si="402"/>
        <v>0</v>
      </c>
      <c r="AX138" s="575">
        <f t="shared" ca="1" si="402"/>
        <v>0</v>
      </c>
      <c r="AY138" s="2">
        <f t="shared" ca="1" si="402"/>
        <v>0</v>
      </c>
      <c r="AZ138" s="545">
        <f t="shared" ca="1" si="402"/>
        <v>664</v>
      </c>
      <c r="BA138" s="106">
        <f t="shared" ca="1" si="402"/>
        <v>3544</v>
      </c>
      <c r="BB138" s="106">
        <f t="shared" ca="1" si="402"/>
        <v>2725</v>
      </c>
      <c r="BC138" s="106">
        <f t="shared" ca="1" si="402"/>
        <v>0</v>
      </c>
      <c r="BD138" s="106">
        <f t="shared" ca="1" si="402"/>
        <v>1726</v>
      </c>
      <c r="BE138" s="106">
        <f t="shared" ca="1" si="402"/>
        <v>0</v>
      </c>
      <c r="BF138" s="106">
        <f t="shared" ca="1" si="403"/>
        <v>14508</v>
      </c>
      <c r="BG138" s="106">
        <f t="shared" ca="1" si="403"/>
        <v>0</v>
      </c>
      <c r="BH138" s="106">
        <f t="shared" ca="1" si="403"/>
        <v>0</v>
      </c>
      <c r="BI138" s="106">
        <f t="shared" ca="1" si="403"/>
        <v>0</v>
      </c>
      <c r="BJ138" s="106">
        <f t="shared" ca="1" si="403"/>
        <v>978</v>
      </c>
      <c r="BK138" s="106">
        <f t="shared" ca="1" si="403"/>
        <v>0</v>
      </c>
      <c r="BL138" s="106">
        <f t="shared" ca="1" si="403"/>
        <v>0</v>
      </c>
      <c r="BM138" s="190">
        <f t="shared" ca="1" si="403"/>
        <v>0</v>
      </c>
      <c r="BN138" s="190">
        <f t="shared" ca="1" si="403"/>
        <v>0</v>
      </c>
      <c r="BO138" s="190">
        <f t="shared" ca="1" si="403"/>
        <v>0</v>
      </c>
      <c r="BP138" s="190">
        <f t="shared" ca="1" si="403"/>
        <v>0</v>
      </c>
      <c r="BQ138" s="190">
        <f t="shared" ca="1" si="403"/>
        <v>5115</v>
      </c>
      <c r="BR138" s="190">
        <f t="shared" ca="1" si="403"/>
        <v>24145</v>
      </c>
      <c r="BS138" s="190">
        <f t="shared" ca="1" si="403"/>
        <v>69362</v>
      </c>
      <c r="BT138" s="190">
        <f t="shared" ca="1" si="403"/>
        <v>93507</v>
      </c>
      <c r="BU138" s="190">
        <f t="shared" ca="1" si="361"/>
        <v>96678</v>
      </c>
      <c r="BV138" s="163" t="str">
        <f t="shared" si="303"/>
        <v>B</v>
      </c>
      <c r="BW138" s="65">
        <f t="shared" ca="1" si="362"/>
        <v>93507</v>
      </c>
      <c r="BX138" s="634">
        <f t="shared" ca="1" si="365"/>
        <v>0</v>
      </c>
      <c r="BY138" s="2"/>
      <c r="BZ138" s="13"/>
      <c r="CA138" s="130"/>
      <c r="CB138" s="79" t="str">
        <f t="shared" si="304"/>
        <v>B</v>
      </c>
      <c r="CC138" s="215">
        <f t="shared" si="305"/>
        <v>2023</v>
      </c>
      <c r="CD138" s="141">
        <f t="shared" si="306"/>
        <v>1</v>
      </c>
      <c r="CE138" s="280">
        <f t="shared" ca="1" si="366"/>
        <v>0</v>
      </c>
      <c r="CF138" s="280">
        <f t="shared" ca="1" si="367"/>
        <v>0</v>
      </c>
      <c r="CG138" s="280">
        <f t="shared" ca="1" si="368"/>
        <v>8</v>
      </c>
      <c r="CH138" s="280">
        <f t="shared" ca="1" si="367"/>
        <v>0</v>
      </c>
      <c r="CI138" s="280">
        <f t="shared" ca="1" si="369"/>
        <v>0</v>
      </c>
      <c r="CJ138" s="280">
        <f t="shared" ca="1" si="370"/>
        <v>0</v>
      </c>
      <c r="CK138" s="280">
        <f t="shared" ca="1" si="370"/>
        <v>0</v>
      </c>
      <c r="CL138" s="280">
        <f t="shared" ca="1" si="371"/>
        <v>0</v>
      </c>
      <c r="CM138" s="280">
        <f t="shared" ca="1" si="372"/>
        <v>6910</v>
      </c>
      <c r="CN138" s="280">
        <f t="shared" ca="1" si="373"/>
        <v>258</v>
      </c>
      <c r="CO138" s="280">
        <f t="shared" ca="1" si="374"/>
        <v>64580</v>
      </c>
      <c r="CP138" s="280">
        <f t="shared" ca="1" si="375"/>
        <v>0</v>
      </c>
      <c r="CQ138" s="280">
        <f t="shared" ca="1" si="313"/>
        <v>0</v>
      </c>
      <c r="CR138" s="273">
        <f t="shared" ca="1" si="313"/>
        <v>0</v>
      </c>
      <c r="CS138" s="280">
        <f t="shared" ca="1" si="376"/>
        <v>709</v>
      </c>
      <c r="CT138" s="280">
        <f t="shared" ca="1" si="377"/>
        <v>4027</v>
      </c>
      <c r="CU138" s="280">
        <f t="shared" ca="1" si="378"/>
        <v>2685</v>
      </c>
      <c r="CV138" s="280">
        <f t="shared" ca="1" si="379"/>
        <v>0</v>
      </c>
      <c r="CW138" s="280">
        <f t="shared" ca="1" si="380"/>
        <v>2154</v>
      </c>
      <c r="CX138" s="280">
        <f t="shared" ca="1" si="381"/>
        <v>0</v>
      </c>
      <c r="CY138" s="280">
        <f t="shared" ca="1" si="382"/>
        <v>14136</v>
      </c>
      <c r="CZ138" s="280">
        <f t="shared" ca="1" si="383"/>
        <v>0</v>
      </c>
      <c r="DA138" s="280">
        <f t="shared" ca="1" si="384"/>
        <v>0</v>
      </c>
      <c r="DB138" s="280">
        <f t="shared" ca="1" si="385"/>
        <v>0</v>
      </c>
      <c r="DC138" s="280">
        <f t="shared" ca="1" si="386"/>
        <v>1019</v>
      </c>
      <c r="DD138" s="280">
        <f t="shared" ca="1" si="387"/>
        <v>0</v>
      </c>
      <c r="DE138" s="280">
        <f t="shared" ca="1" si="388"/>
        <v>0</v>
      </c>
      <c r="DF138" s="280">
        <f t="shared" ca="1" si="389"/>
        <v>0</v>
      </c>
      <c r="DG138" s="280">
        <f t="shared" ca="1" si="390"/>
        <v>0</v>
      </c>
      <c r="DH138" s="280">
        <f t="shared" ca="1" si="391"/>
        <v>0</v>
      </c>
      <c r="DI138" s="280">
        <f t="shared" ca="1" si="392"/>
        <v>0</v>
      </c>
      <c r="DJ138" s="210">
        <f t="shared" ca="1" si="393"/>
        <v>5548</v>
      </c>
      <c r="DK138" s="210">
        <f t="shared" ca="1" si="394"/>
        <v>24730</v>
      </c>
      <c r="DL138" s="210">
        <f t="shared" ca="1" si="395"/>
        <v>71756</v>
      </c>
      <c r="DM138" s="461">
        <f t="shared" ca="1" si="396"/>
        <v>96486</v>
      </c>
      <c r="DN138" s="463">
        <f t="shared" ca="1" si="397"/>
        <v>96678</v>
      </c>
      <c r="DO138" s="465">
        <f t="shared" ca="1" si="398"/>
        <v>192</v>
      </c>
      <c r="DP138" s="216">
        <f t="shared" ref="DP138:DP201" ca="1" si="408">DO138/DM138</f>
        <v>1.9899259996268887E-3</v>
      </c>
      <c r="DR138" s="463"/>
      <c r="DS138" s="37"/>
    </row>
    <row r="139" spans="1:123">
      <c r="A139" s="87">
        <f t="shared" si="345"/>
        <v>2023</v>
      </c>
      <c r="B139" s="133">
        <f t="shared" ref="B139:M139" si="409">SUM(B739,B819,B899,B1179)</f>
        <v>5674</v>
      </c>
      <c r="C139" s="133">
        <f t="shared" si="409"/>
        <v>4372</v>
      </c>
      <c r="D139" s="133">
        <f t="shared" si="409"/>
        <v>4842</v>
      </c>
      <c r="E139" s="133">
        <f t="shared" si="409"/>
        <v>4527</v>
      </c>
      <c r="F139" s="133">
        <f t="shared" si="409"/>
        <v>7210</v>
      </c>
      <c r="G139" s="133">
        <f t="shared" si="409"/>
        <v>7760</v>
      </c>
      <c r="H139" s="133">
        <f t="shared" si="409"/>
        <v>7549</v>
      </c>
      <c r="I139" s="133">
        <f t="shared" si="409"/>
        <v>7995</v>
      </c>
      <c r="J139" s="133">
        <f t="shared" si="409"/>
        <v>6879</v>
      </c>
      <c r="K139" s="133">
        <f t="shared" si="409"/>
        <v>6552</v>
      </c>
      <c r="L139" s="133">
        <f t="shared" si="409"/>
        <v>5034</v>
      </c>
      <c r="M139" s="133">
        <f t="shared" si="409"/>
        <v>6304</v>
      </c>
      <c r="N139" s="136">
        <f t="shared" si="336"/>
        <v>74698</v>
      </c>
      <c r="O139" s="90"/>
      <c r="P139" s="91">
        <f t="shared" si="347"/>
        <v>2023</v>
      </c>
      <c r="Q139" s="133">
        <f t="shared" ref="Q139:AB139" si="410">SUM(Q739,Q819,Q899,Q1179)</f>
        <v>5115</v>
      </c>
      <c r="R139" s="133">
        <f t="shared" si="410"/>
        <v>6047</v>
      </c>
      <c r="S139" s="133">
        <f t="shared" si="410"/>
        <v>4749</v>
      </c>
      <c r="T139" s="133">
        <f t="shared" si="410"/>
        <v>4790</v>
      </c>
      <c r="U139" s="133">
        <f t="shared" si="410"/>
        <v>4499</v>
      </c>
      <c r="V139" s="133">
        <f t="shared" si="410"/>
        <v>5257</v>
      </c>
      <c r="W139" s="133">
        <f t="shared" si="410"/>
        <v>7093</v>
      </c>
      <c r="X139" s="133">
        <f t="shared" si="410"/>
        <v>7687</v>
      </c>
      <c r="Y139" s="133">
        <f t="shared" si="410"/>
        <v>7547</v>
      </c>
      <c r="Z139" s="133">
        <f t="shared" si="410"/>
        <v>7210</v>
      </c>
      <c r="AA139" s="133">
        <f t="shared" si="410"/>
        <v>6464</v>
      </c>
      <c r="AB139" s="133">
        <f t="shared" si="410"/>
        <v>6472</v>
      </c>
      <c r="AC139" s="89">
        <f t="shared" si="338"/>
        <v>72930</v>
      </c>
      <c r="AD139" s="13"/>
      <c r="AI139" s="79" t="str">
        <f t="shared" si="302"/>
        <v>R</v>
      </c>
      <c r="AJ139" s="1">
        <f t="shared" ref="AJ139:AJ149" si="411">AJ138</f>
        <v>2023</v>
      </c>
      <c r="AK139" s="105">
        <v>2</v>
      </c>
      <c r="AL139" s="106">
        <f t="shared" ca="1" si="401"/>
        <v>0</v>
      </c>
      <c r="AM139" s="106">
        <f t="shared" ca="1" si="401"/>
        <v>0</v>
      </c>
      <c r="AN139" s="106">
        <f t="shared" ca="1" si="401"/>
        <v>8</v>
      </c>
      <c r="AO139" s="106">
        <f t="shared" ca="1" si="401"/>
        <v>0</v>
      </c>
      <c r="AP139" s="106">
        <f t="shared" ca="1" si="401"/>
        <v>0</v>
      </c>
      <c r="AQ139" s="106">
        <f t="shared" ca="1" si="401"/>
        <v>0</v>
      </c>
      <c r="AR139" s="106">
        <f t="shared" ca="1" si="401"/>
        <v>0</v>
      </c>
      <c r="AS139" s="106">
        <f t="shared" ca="1" si="401"/>
        <v>0</v>
      </c>
      <c r="AT139" s="106">
        <f t="shared" ca="1" si="401"/>
        <v>6910</v>
      </c>
      <c r="AU139" s="106">
        <f t="shared" ca="1" si="401"/>
        <v>258</v>
      </c>
      <c r="AV139" s="106">
        <f t="shared" ca="1" si="402"/>
        <v>64580</v>
      </c>
      <c r="AW139" s="106">
        <f t="shared" ca="1" si="402"/>
        <v>0</v>
      </c>
      <c r="AX139" s="575">
        <f t="shared" ca="1" si="402"/>
        <v>0</v>
      </c>
      <c r="AY139" s="2">
        <f t="shared" ca="1" si="402"/>
        <v>0</v>
      </c>
      <c r="AZ139" s="545">
        <f t="shared" ca="1" si="402"/>
        <v>1218</v>
      </c>
      <c r="BA139" s="106">
        <f t="shared" ca="1" si="402"/>
        <v>4027</v>
      </c>
      <c r="BB139" s="106">
        <f t="shared" ca="1" si="402"/>
        <v>2685</v>
      </c>
      <c r="BC139" s="106">
        <f t="shared" ca="1" si="402"/>
        <v>0</v>
      </c>
      <c r="BD139" s="106">
        <f t="shared" ca="1" si="402"/>
        <v>2144</v>
      </c>
      <c r="BE139" s="106">
        <f t="shared" ca="1" si="402"/>
        <v>0</v>
      </c>
      <c r="BF139" s="106">
        <f t="shared" ca="1" si="403"/>
        <v>14136</v>
      </c>
      <c r="BG139" s="106">
        <f t="shared" ca="1" si="403"/>
        <v>0</v>
      </c>
      <c r="BH139" s="106">
        <f t="shared" ca="1" si="403"/>
        <v>0</v>
      </c>
      <c r="BI139" s="106">
        <f t="shared" ca="1" si="403"/>
        <v>0</v>
      </c>
      <c r="BJ139" s="106">
        <f t="shared" ca="1" si="403"/>
        <v>1019</v>
      </c>
      <c r="BK139" s="106">
        <f t="shared" ca="1" si="403"/>
        <v>0</v>
      </c>
      <c r="BL139" s="106">
        <f t="shared" ca="1" si="403"/>
        <v>0</v>
      </c>
      <c r="BM139" s="190">
        <f t="shared" ca="1" si="403"/>
        <v>0</v>
      </c>
      <c r="BN139" s="190">
        <f t="shared" ca="1" si="403"/>
        <v>0</v>
      </c>
      <c r="BO139" s="190">
        <f t="shared" ca="1" si="403"/>
        <v>0</v>
      </c>
      <c r="BP139" s="190">
        <f t="shared" ca="1" si="403"/>
        <v>0</v>
      </c>
      <c r="BQ139" s="190">
        <f t="shared" ca="1" si="403"/>
        <v>6047</v>
      </c>
      <c r="BR139" s="190">
        <f t="shared" ca="1" si="403"/>
        <v>25229</v>
      </c>
      <c r="BS139" s="190">
        <f t="shared" ca="1" si="403"/>
        <v>71756</v>
      </c>
      <c r="BT139" s="190">
        <f t="shared" ca="1" si="403"/>
        <v>96985</v>
      </c>
      <c r="BU139" s="190">
        <f t="shared" ca="1" si="361"/>
        <v>67590</v>
      </c>
      <c r="BV139" s="163" t="str">
        <f t="shared" si="303"/>
        <v>C</v>
      </c>
      <c r="BW139" s="65">
        <f t="shared" ca="1" si="362"/>
        <v>96985</v>
      </c>
      <c r="BX139" s="634">
        <f t="shared" ca="1" si="365"/>
        <v>0</v>
      </c>
      <c r="BY139" s="2"/>
      <c r="BZ139" s="13"/>
      <c r="CA139" s="130"/>
      <c r="CB139" s="79" t="str">
        <f t="shared" si="304"/>
        <v>C</v>
      </c>
      <c r="CC139" s="215">
        <f t="shared" si="305"/>
        <v>2023</v>
      </c>
      <c r="CD139" s="141">
        <f t="shared" si="306"/>
        <v>2</v>
      </c>
      <c r="CE139" s="280">
        <f t="shared" ca="1" si="366"/>
        <v>0</v>
      </c>
      <c r="CF139" s="280">
        <f t="shared" ca="1" si="367"/>
        <v>0</v>
      </c>
      <c r="CG139" s="280">
        <f t="shared" ca="1" si="368"/>
        <v>8</v>
      </c>
      <c r="CH139" s="280">
        <f t="shared" ca="1" si="367"/>
        <v>0</v>
      </c>
      <c r="CI139" s="280">
        <f t="shared" ca="1" si="369"/>
        <v>0</v>
      </c>
      <c r="CJ139" s="280">
        <f t="shared" ca="1" si="370"/>
        <v>0</v>
      </c>
      <c r="CK139" s="280">
        <f t="shared" ca="1" si="370"/>
        <v>0</v>
      </c>
      <c r="CL139" s="280">
        <f t="shared" ca="1" si="371"/>
        <v>0</v>
      </c>
      <c r="CM139" s="280">
        <f t="shared" ca="1" si="372"/>
        <v>6242</v>
      </c>
      <c r="CN139" s="280">
        <f t="shared" ca="1" si="373"/>
        <v>621</v>
      </c>
      <c r="CO139" s="280">
        <f t="shared" ca="1" si="374"/>
        <v>40980</v>
      </c>
      <c r="CP139" s="280">
        <f t="shared" ca="1" si="375"/>
        <v>0</v>
      </c>
      <c r="CQ139" s="280">
        <f t="shared" ca="1" si="313"/>
        <v>0</v>
      </c>
      <c r="CR139" s="273">
        <f t="shared" ca="1" si="313"/>
        <v>0</v>
      </c>
      <c r="CS139" s="280">
        <f t="shared" ca="1" si="376"/>
        <v>831</v>
      </c>
      <c r="CT139" s="280">
        <f t="shared" ca="1" si="377"/>
        <v>1600</v>
      </c>
      <c r="CU139" s="280">
        <f t="shared" ca="1" si="378"/>
        <v>1886</v>
      </c>
      <c r="CV139" s="280">
        <f t="shared" ca="1" si="379"/>
        <v>0</v>
      </c>
      <c r="CW139" s="280">
        <f t="shared" ca="1" si="380"/>
        <v>1561</v>
      </c>
      <c r="CX139" s="280">
        <f t="shared" ca="1" si="381"/>
        <v>0</v>
      </c>
      <c r="CY139" s="280">
        <f t="shared" ca="1" si="382"/>
        <v>12768</v>
      </c>
      <c r="CZ139" s="280">
        <f t="shared" ca="1" si="383"/>
        <v>0</v>
      </c>
      <c r="DA139" s="280">
        <f t="shared" ca="1" si="384"/>
        <v>0</v>
      </c>
      <c r="DB139" s="280">
        <f t="shared" ca="1" si="385"/>
        <v>0</v>
      </c>
      <c r="DC139" s="280">
        <f t="shared" ca="1" si="386"/>
        <v>953</v>
      </c>
      <c r="DD139" s="280">
        <f t="shared" ca="1" si="387"/>
        <v>0</v>
      </c>
      <c r="DE139" s="280">
        <f t="shared" ca="1" si="388"/>
        <v>0</v>
      </c>
      <c r="DF139" s="280">
        <f t="shared" ca="1" si="389"/>
        <v>0</v>
      </c>
      <c r="DG139" s="280">
        <f t="shared" ca="1" si="390"/>
        <v>0</v>
      </c>
      <c r="DH139" s="280">
        <f t="shared" ca="1" si="391"/>
        <v>0</v>
      </c>
      <c r="DI139" s="280">
        <f t="shared" ca="1" si="392"/>
        <v>0</v>
      </c>
      <c r="DJ139" s="210">
        <f t="shared" ca="1" si="393"/>
        <v>4278</v>
      </c>
      <c r="DK139" s="210">
        <f t="shared" ca="1" si="394"/>
        <v>19599</v>
      </c>
      <c r="DL139" s="210">
        <f t="shared" ca="1" si="395"/>
        <v>47851</v>
      </c>
      <c r="DM139" s="461">
        <f t="shared" ca="1" si="396"/>
        <v>67450</v>
      </c>
      <c r="DN139" s="463">
        <f t="shared" ca="1" si="397"/>
        <v>67590</v>
      </c>
      <c r="DO139" s="465">
        <f t="shared" ca="1" si="398"/>
        <v>140</v>
      </c>
      <c r="DP139" s="216">
        <f t="shared" ca="1" si="408"/>
        <v>2.0756115641215717E-3</v>
      </c>
      <c r="DR139" s="463"/>
      <c r="DS139" s="37"/>
    </row>
    <row r="140" spans="1:123">
      <c r="A140" s="87">
        <f t="shared" si="345"/>
        <v>2024</v>
      </c>
      <c r="B140" s="133">
        <f t="shared" ref="B140:M140" si="412">SUM(B740,B820,B900,B1180)</f>
        <v>5711</v>
      </c>
      <c r="C140" s="133">
        <f t="shared" si="412"/>
        <v>4562</v>
      </c>
      <c r="D140" s="133">
        <f t="shared" si="412"/>
        <v>4899</v>
      </c>
      <c r="E140" s="133">
        <f t="shared" si="412"/>
        <v>4547</v>
      </c>
      <c r="F140" s="133">
        <f t="shared" si="412"/>
        <v>7250</v>
      </c>
      <c r="G140" s="133">
        <f t="shared" si="412"/>
        <v>7781</v>
      </c>
      <c r="H140" s="133">
        <f t="shared" si="412"/>
        <v>7606</v>
      </c>
      <c r="I140" s="133">
        <f t="shared" si="412"/>
        <v>8059</v>
      </c>
      <c r="J140" s="133">
        <f t="shared" si="412"/>
        <v>6926</v>
      </c>
      <c r="K140" s="133">
        <f t="shared" si="412"/>
        <v>6568</v>
      </c>
      <c r="L140" s="133">
        <f t="shared" si="412"/>
        <v>5056</v>
      </c>
      <c r="M140" s="133">
        <f t="shared" si="412"/>
        <v>6346</v>
      </c>
      <c r="N140" s="136">
        <f t="shared" si="336"/>
        <v>75311</v>
      </c>
      <c r="O140" s="90"/>
      <c r="P140" s="91">
        <f t="shared" si="347"/>
        <v>2024</v>
      </c>
      <c r="Q140" s="133">
        <f t="shared" ref="Q140:AB140" si="413">SUM(Q740,Q820,Q900,Q1180)</f>
        <v>5231</v>
      </c>
      <c r="R140" s="133">
        <f t="shared" si="413"/>
        <v>6121</v>
      </c>
      <c r="S140" s="133">
        <f t="shared" si="413"/>
        <v>4816</v>
      </c>
      <c r="T140" s="133">
        <f t="shared" si="413"/>
        <v>4925</v>
      </c>
      <c r="U140" s="133">
        <f t="shared" si="413"/>
        <v>4557</v>
      </c>
      <c r="V140" s="133">
        <f t="shared" si="413"/>
        <v>5257</v>
      </c>
      <c r="W140" s="133">
        <f t="shared" si="413"/>
        <v>7152</v>
      </c>
      <c r="X140" s="133">
        <f t="shared" si="413"/>
        <v>7707</v>
      </c>
      <c r="Y140" s="133">
        <f t="shared" si="413"/>
        <v>7605</v>
      </c>
      <c r="Z140" s="133">
        <f t="shared" si="413"/>
        <v>7260</v>
      </c>
      <c r="AA140" s="133">
        <f t="shared" si="413"/>
        <v>6515</v>
      </c>
      <c r="AB140" s="133">
        <f t="shared" si="413"/>
        <v>6494</v>
      </c>
      <c r="AC140" s="89">
        <f t="shared" si="338"/>
        <v>73640</v>
      </c>
      <c r="AD140" s="13"/>
      <c r="AI140" s="79" t="str">
        <f t="shared" si="302"/>
        <v>S</v>
      </c>
      <c r="AJ140" s="1">
        <f t="shared" si="411"/>
        <v>2023</v>
      </c>
      <c r="AK140" s="105">
        <v>3</v>
      </c>
      <c r="AL140" s="106">
        <f t="shared" ca="1" si="401"/>
        <v>0</v>
      </c>
      <c r="AM140" s="106">
        <f t="shared" ca="1" si="401"/>
        <v>0</v>
      </c>
      <c r="AN140" s="106">
        <f t="shared" ca="1" si="401"/>
        <v>8</v>
      </c>
      <c r="AO140" s="106">
        <f t="shared" ca="1" si="401"/>
        <v>0</v>
      </c>
      <c r="AP140" s="106">
        <f t="shared" ca="1" si="401"/>
        <v>0</v>
      </c>
      <c r="AQ140" s="106">
        <f t="shared" ca="1" si="401"/>
        <v>0</v>
      </c>
      <c r="AR140" s="106">
        <f t="shared" ca="1" si="401"/>
        <v>0</v>
      </c>
      <c r="AS140" s="106">
        <f t="shared" ca="1" si="401"/>
        <v>0</v>
      </c>
      <c r="AT140" s="106">
        <f t="shared" ca="1" si="401"/>
        <v>6242</v>
      </c>
      <c r="AU140" s="106">
        <f t="shared" ca="1" si="401"/>
        <v>621</v>
      </c>
      <c r="AV140" s="106">
        <f t="shared" ca="1" si="402"/>
        <v>40980</v>
      </c>
      <c r="AW140" s="106">
        <f t="shared" ca="1" si="402"/>
        <v>0</v>
      </c>
      <c r="AX140" s="575">
        <f t="shared" ca="1" si="402"/>
        <v>0</v>
      </c>
      <c r="AY140" s="2">
        <f t="shared" ca="1" si="402"/>
        <v>0</v>
      </c>
      <c r="AZ140" s="545">
        <f t="shared" ca="1" si="402"/>
        <v>709</v>
      </c>
      <c r="BA140" s="106">
        <f t="shared" ca="1" si="402"/>
        <v>1600</v>
      </c>
      <c r="BB140" s="106">
        <f t="shared" ca="1" si="402"/>
        <v>1886</v>
      </c>
      <c r="BC140" s="106">
        <f t="shared" ca="1" si="402"/>
        <v>0</v>
      </c>
      <c r="BD140" s="106">
        <f t="shared" ca="1" si="402"/>
        <v>2154</v>
      </c>
      <c r="BE140" s="106">
        <f t="shared" ca="1" si="402"/>
        <v>0</v>
      </c>
      <c r="BF140" s="106">
        <f t="shared" ca="1" si="403"/>
        <v>12768</v>
      </c>
      <c r="BG140" s="106">
        <f t="shared" ca="1" si="403"/>
        <v>0</v>
      </c>
      <c r="BH140" s="106">
        <f t="shared" ca="1" si="403"/>
        <v>0</v>
      </c>
      <c r="BI140" s="106">
        <f t="shared" ca="1" si="403"/>
        <v>0</v>
      </c>
      <c r="BJ140" s="106">
        <f t="shared" ca="1" si="403"/>
        <v>953</v>
      </c>
      <c r="BK140" s="106">
        <f t="shared" ca="1" si="403"/>
        <v>0</v>
      </c>
      <c r="BL140" s="106">
        <f t="shared" ca="1" si="403"/>
        <v>0</v>
      </c>
      <c r="BM140" s="190">
        <f t="shared" ca="1" si="403"/>
        <v>0</v>
      </c>
      <c r="BN140" s="190">
        <f t="shared" ca="1" si="403"/>
        <v>0</v>
      </c>
      <c r="BO140" s="190">
        <f t="shared" ca="1" si="403"/>
        <v>0</v>
      </c>
      <c r="BP140" s="190">
        <f t="shared" ca="1" si="403"/>
        <v>0</v>
      </c>
      <c r="BQ140" s="190">
        <f t="shared" ca="1" si="403"/>
        <v>4749</v>
      </c>
      <c r="BR140" s="190">
        <f t="shared" ca="1" si="403"/>
        <v>20070</v>
      </c>
      <c r="BS140" s="190">
        <f t="shared" ca="1" si="403"/>
        <v>47851</v>
      </c>
      <c r="BT140" s="190">
        <f t="shared" ca="1" si="403"/>
        <v>67921</v>
      </c>
      <c r="BU140" s="190">
        <f t="shared" ca="1" si="361"/>
        <v>104635</v>
      </c>
      <c r="BV140" s="163" t="str">
        <f t="shared" si="303"/>
        <v>D</v>
      </c>
      <c r="BW140" s="65">
        <f t="shared" ca="1" si="362"/>
        <v>67921</v>
      </c>
      <c r="BX140" s="634">
        <f t="shared" ca="1" si="365"/>
        <v>0</v>
      </c>
      <c r="BY140" s="2"/>
      <c r="BZ140" s="13"/>
      <c r="CA140" s="130"/>
      <c r="CB140" s="79" t="str">
        <f t="shared" si="304"/>
        <v>D</v>
      </c>
      <c r="CC140" s="215">
        <f t="shared" si="305"/>
        <v>2023</v>
      </c>
      <c r="CD140" s="141">
        <f t="shared" si="306"/>
        <v>3</v>
      </c>
      <c r="CE140" s="280">
        <f t="shared" ca="1" si="366"/>
        <v>0</v>
      </c>
      <c r="CF140" s="280">
        <f t="shared" ca="1" si="367"/>
        <v>0</v>
      </c>
      <c r="CG140" s="280">
        <f t="shared" ca="1" si="368"/>
        <v>8</v>
      </c>
      <c r="CH140" s="280">
        <f t="shared" ca="1" si="367"/>
        <v>0</v>
      </c>
      <c r="CI140" s="280">
        <f t="shared" ca="1" si="369"/>
        <v>0</v>
      </c>
      <c r="CJ140" s="280">
        <f t="shared" ca="1" si="370"/>
        <v>0</v>
      </c>
      <c r="CK140" s="280">
        <f t="shared" ca="1" si="370"/>
        <v>0</v>
      </c>
      <c r="CL140" s="280">
        <f t="shared" ca="1" si="371"/>
        <v>0</v>
      </c>
      <c r="CM140" s="280">
        <f t="shared" ca="1" si="372"/>
        <v>3839</v>
      </c>
      <c r="CN140" s="280">
        <f t="shared" ca="1" si="373"/>
        <v>516</v>
      </c>
      <c r="CO140" s="280">
        <f t="shared" ca="1" si="374"/>
        <v>78947</v>
      </c>
      <c r="CP140" s="280">
        <f t="shared" ca="1" si="375"/>
        <v>0</v>
      </c>
      <c r="CQ140" s="280">
        <f t="shared" ca="1" si="313"/>
        <v>0</v>
      </c>
      <c r="CR140" s="273">
        <f t="shared" ca="1" si="313"/>
        <v>0</v>
      </c>
      <c r="CS140" s="280">
        <f t="shared" ca="1" si="376"/>
        <v>502</v>
      </c>
      <c r="CT140" s="280">
        <f t="shared" ca="1" si="377"/>
        <v>805</v>
      </c>
      <c r="CU140" s="280">
        <f t="shared" ca="1" si="378"/>
        <v>2398</v>
      </c>
      <c r="CV140" s="280">
        <f t="shared" ca="1" si="379"/>
        <v>0</v>
      </c>
      <c r="CW140" s="280">
        <f t="shared" ca="1" si="380"/>
        <v>1835</v>
      </c>
      <c r="CX140" s="280">
        <f t="shared" ca="1" si="381"/>
        <v>0</v>
      </c>
      <c r="CY140" s="280">
        <f t="shared" ca="1" si="382"/>
        <v>14508</v>
      </c>
      <c r="CZ140" s="280">
        <f t="shared" ca="1" si="383"/>
        <v>0</v>
      </c>
      <c r="DA140" s="280">
        <f t="shared" ca="1" si="384"/>
        <v>0</v>
      </c>
      <c r="DB140" s="280">
        <f t="shared" ca="1" si="385"/>
        <v>0</v>
      </c>
      <c r="DC140" s="280">
        <f t="shared" ca="1" si="386"/>
        <v>1096</v>
      </c>
      <c r="DD140" s="280">
        <f t="shared" ca="1" si="387"/>
        <v>0</v>
      </c>
      <c r="DE140" s="280">
        <f t="shared" ca="1" si="388"/>
        <v>0</v>
      </c>
      <c r="DF140" s="280">
        <f t="shared" ca="1" si="389"/>
        <v>0</v>
      </c>
      <c r="DG140" s="280">
        <f t="shared" ca="1" si="390"/>
        <v>0</v>
      </c>
      <c r="DH140" s="280">
        <f t="shared" ca="1" si="391"/>
        <v>0</v>
      </c>
      <c r="DI140" s="280">
        <f t="shared" ca="1" si="392"/>
        <v>0</v>
      </c>
      <c r="DJ140" s="210">
        <f t="shared" ca="1" si="393"/>
        <v>4735</v>
      </c>
      <c r="DK140" s="210">
        <f t="shared" ca="1" si="394"/>
        <v>21144</v>
      </c>
      <c r="DL140" s="210">
        <f t="shared" ca="1" si="395"/>
        <v>83310</v>
      </c>
      <c r="DM140" s="461">
        <f t="shared" ca="1" si="396"/>
        <v>104454</v>
      </c>
      <c r="DN140" s="463">
        <f t="shared" ca="1" si="397"/>
        <v>104635</v>
      </c>
      <c r="DO140" s="465">
        <f t="shared" ca="1" si="398"/>
        <v>181</v>
      </c>
      <c r="DP140" s="216">
        <f t="shared" ca="1" si="408"/>
        <v>1.7328201887912382E-3</v>
      </c>
      <c r="DR140" s="463"/>
      <c r="DS140" s="37"/>
    </row>
    <row r="141" spans="1:123">
      <c r="A141" s="87">
        <f t="shared" si="345"/>
        <v>2025</v>
      </c>
      <c r="B141" s="133">
        <f t="shared" ref="B141:M141" si="414">SUM(B741,B821,B901,B1181)</f>
        <v>5785</v>
      </c>
      <c r="C141" s="133">
        <f t="shared" si="414"/>
        <v>4471</v>
      </c>
      <c r="D141" s="133">
        <f t="shared" si="414"/>
        <v>4916</v>
      </c>
      <c r="E141" s="133">
        <f t="shared" si="414"/>
        <v>4568</v>
      </c>
      <c r="F141" s="133">
        <f t="shared" si="414"/>
        <v>7272</v>
      </c>
      <c r="G141" s="133">
        <f t="shared" si="414"/>
        <v>7841</v>
      </c>
      <c r="H141" s="133">
        <f t="shared" si="414"/>
        <v>7661</v>
      </c>
      <c r="I141" s="133">
        <f t="shared" si="414"/>
        <v>8123</v>
      </c>
      <c r="J141" s="133">
        <f t="shared" si="414"/>
        <v>6936</v>
      </c>
      <c r="K141" s="133">
        <f t="shared" si="414"/>
        <v>6626</v>
      </c>
      <c r="L141" s="133">
        <f t="shared" si="414"/>
        <v>5116</v>
      </c>
      <c r="M141" s="133">
        <f t="shared" si="414"/>
        <v>6389</v>
      </c>
      <c r="N141" s="136">
        <f t="shared" ref="N141:N146" si="415">SUM(B141:M141)</f>
        <v>75704</v>
      </c>
      <c r="O141" s="90"/>
      <c r="P141" s="91">
        <f t="shared" si="347"/>
        <v>2025</v>
      </c>
      <c r="Q141" s="133">
        <f t="shared" ref="Q141:AB141" si="416">SUM(Q741,Q821,Q901,Q1181)</f>
        <v>5272</v>
      </c>
      <c r="R141" s="133">
        <f t="shared" si="416"/>
        <v>6157</v>
      </c>
      <c r="S141" s="133">
        <f t="shared" si="416"/>
        <v>4785</v>
      </c>
      <c r="T141" s="133">
        <f t="shared" si="416"/>
        <v>4921</v>
      </c>
      <c r="U141" s="133">
        <f t="shared" si="416"/>
        <v>4577</v>
      </c>
      <c r="V141" s="133">
        <f t="shared" si="416"/>
        <v>5278</v>
      </c>
      <c r="W141" s="133">
        <f t="shared" si="416"/>
        <v>7173</v>
      </c>
      <c r="X141" s="133">
        <f t="shared" si="416"/>
        <v>7761</v>
      </c>
      <c r="Y141" s="133">
        <f t="shared" si="416"/>
        <v>7665</v>
      </c>
      <c r="Z141" s="133">
        <f t="shared" si="416"/>
        <v>7311</v>
      </c>
      <c r="AA141" s="133">
        <f t="shared" si="416"/>
        <v>6531</v>
      </c>
      <c r="AB141" s="133">
        <f t="shared" si="416"/>
        <v>6556</v>
      </c>
      <c r="AC141" s="89">
        <f t="shared" ref="AC141:AC161" si="417">SUM(Q141:AB141)</f>
        <v>73987</v>
      </c>
      <c r="AD141" s="13"/>
      <c r="AI141" s="79" t="str">
        <f t="shared" si="302"/>
        <v>T</v>
      </c>
      <c r="AJ141" s="1">
        <f t="shared" si="411"/>
        <v>2023</v>
      </c>
      <c r="AK141" s="105">
        <v>4</v>
      </c>
      <c r="AL141" s="106">
        <f t="shared" ca="1" si="401"/>
        <v>0</v>
      </c>
      <c r="AM141" s="106">
        <f t="shared" ca="1" si="401"/>
        <v>0</v>
      </c>
      <c r="AN141" s="106">
        <f t="shared" ca="1" si="401"/>
        <v>8</v>
      </c>
      <c r="AO141" s="106">
        <f t="shared" ca="1" si="401"/>
        <v>0</v>
      </c>
      <c r="AP141" s="106">
        <f t="shared" ca="1" si="401"/>
        <v>0</v>
      </c>
      <c r="AQ141" s="106">
        <f t="shared" ca="1" si="401"/>
        <v>0</v>
      </c>
      <c r="AR141" s="106">
        <f t="shared" ca="1" si="401"/>
        <v>0</v>
      </c>
      <c r="AS141" s="106">
        <f t="shared" ca="1" si="401"/>
        <v>0</v>
      </c>
      <c r="AT141" s="106">
        <f t="shared" ca="1" si="401"/>
        <v>3839</v>
      </c>
      <c r="AU141" s="106">
        <f t="shared" ca="1" si="401"/>
        <v>516</v>
      </c>
      <c r="AV141" s="106">
        <f t="shared" ca="1" si="402"/>
        <v>78947</v>
      </c>
      <c r="AW141" s="106">
        <f t="shared" ca="1" si="402"/>
        <v>0</v>
      </c>
      <c r="AX141" s="575">
        <f t="shared" ca="1" si="402"/>
        <v>0</v>
      </c>
      <c r="AY141" s="2">
        <f t="shared" ca="1" si="402"/>
        <v>0</v>
      </c>
      <c r="AZ141" s="545">
        <f t="shared" ca="1" si="402"/>
        <v>831</v>
      </c>
      <c r="BA141" s="106">
        <f t="shared" ca="1" si="402"/>
        <v>805</v>
      </c>
      <c r="BB141" s="106">
        <f t="shared" ca="1" si="402"/>
        <v>2398</v>
      </c>
      <c r="BC141" s="106">
        <f t="shared" ca="1" si="402"/>
        <v>0</v>
      </c>
      <c r="BD141" s="106">
        <f t="shared" ca="1" si="402"/>
        <v>1561</v>
      </c>
      <c r="BE141" s="106">
        <f t="shared" ca="1" si="402"/>
        <v>0</v>
      </c>
      <c r="BF141" s="106">
        <f t="shared" ca="1" si="403"/>
        <v>14508</v>
      </c>
      <c r="BG141" s="106">
        <f t="shared" ca="1" si="403"/>
        <v>0</v>
      </c>
      <c r="BH141" s="106">
        <f t="shared" ca="1" si="403"/>
        <v>0</v>
      </c>
      <c r="BI141" s="106">
        <f t="shared" ca="1" si="403"/>
        <v>0</v>
      </c>
      <c r="BJ141" s="106">
        <f t="shared" ca="1" si="403"/>
        <v>1096</v>
      </c>
      <c r="BK141" s="106">
        <f t="shared" ca="1" si="403"/>
        <v>0</v>
      </c>
      <c r="BL141" s="106">
        <f t="shared" ca="1" si="403"/>
        <v>0</v>
      </c>
      <c r="BM141" s="190">
        <f t="shared" ca="1" si="403"/>
        <v>0</v>
      </c>
      <c r="BN141" s="190">
        <f t="shared" ca="1" si="403"/>
        <v>0</v>
      </c>
      <c r="BO141" s="190">
        <f t="shared" ca="1" si="403"/>
        <v>0</v>
      </c>
      <c r="BP141" s="190">
        <f t="shared" ca="1" si="403"/>
        <v>0</v>
      </c>
      <c r="BQ141" s="190">
        <f t="shared" ca="1" si="403"/>
        <v>4790</v>
      </c>
      <c r="BR141" s="190">
        <f t="shared" ca="1" si="403"/>
        <v>21199</v>
      </c>
      <c r="BS141" s="190">
        <f t="shared" ca="1" si="403"/>
        <v>83310</v>
      </c>
      <c r="BT141" s="190">
        <f t="shared" ca="1" si="403"/>
        <v>104509</v>
      </c>
      <c r="BU141" s="190">
        <f t="shared" ca="1" si="361"/>
        <v>111986</v>
      </c>
      <c r="BV141" s="163" t="str">
        <f t="shared" si="303"/>
        <v>E</v>
      </c>
      <c r="BW141" s="65">
        <f t="shared" ca="1" si="362"/>
        <v>104509</v>
      </c>
      <c r="BX141" s="634">
        <f t="shared" ca="1" si="365"/>
        <v>0</v>
      </c>
      <c r="BY141" s="2"/>
      <c r="BZ141" s="13"/>
      <c r="CA141" s="130"/>
      <c r="CB141" s="79" t="str">
        <f t="shared" si="304"/>
        <v>E</v>
      </c>
      <c r="CC141" s="215">
        <f t="shared" si="305"/>
        <v>2023</v>
      </c>
      <c r="CD141" s="141">
        <f t="shared" si="306"/>
        <v>4</v>
      </c>
      <c r="CE141" s="280">
        <f t="shared" ca="1" si="366"/>
        <v>0</v>
      </c>
      <c r="CF141" s="280">
        <f t="shared" ca="1" si="367"/>
        <v>0</v>
      </c>
      <c r="CG141" s="280">
        <f t="shared" ca="1" si="368"/>
        <v>8</v>
      </c>
      <c r="CH141" s="280">
        <f t="shared" ca="1" si="367"/>
        <v>0</v>
      </c>
      <c r="CI141" s="280">
        <f t="shared" ca="1" si="369"/>
        <v>0</v>
      </c>
      <c r="CJ141" s="280">
        <f t="shared" ca="1" si="370"/>
        <v>0</v>
      </c>
      <c r="CK141" s="280">
        <f t="shared" ca="1" si="370"/>
        <v>0</v>
      </c>
      <c r="CL141" s="280">
        <f t="shared" ca="1" si="371"/>
        <v>0</v>
      </c>
      <c r="CM141" s="280">
        <f t="shared" ca="1" si="372"/>
        <v>0</v>
      </c>
      <c r="CN141" s="280">
        <f t="shared" ca="1" si="373"/>
        <v>832</v>
      </c>
      <c r="CO141" s="280">
        <f t="shared" ca="1" si="374"/>
        <v>89166</v>
      </c>
      <c r="CP141" s="280">
        <f t="shared" ca="1" si="375"/>
        <v>0</v>
      </c>
      <c r="CQ141" s="280">
        <f t="shared" ca="1" si="313"/>
        <v>0</v>
      </c>
      <c r="CR141" s="273">
        <f t="shared" ca="1" si="313"/>
        <v>0</v>
      </c>
      <c r="CS141" s="280">
        <f t="shared" ca="1" si="376"/>
        <v>671</v>
      </c>
      <c r="CT141" s="280">
        <f t="shared" ca="1" si="377"/>
        <v>1871</v>
      </c>
      <c r="CU141" s="280">
        <f t="shared" ca="1" si="378"/>
        <v>2162</v>
      </c>
      <c r="CV141" s="280">
        <f t="shared" ca="1" si="379"/>
        <v>0</v>
      </c>
      <c r="CW141" s="280">
        <f t="shared" ca="1" si="380"/>
        <v>1594</v>
      </c>
      <c r="CX141" s="280">
        <f t="shared" ca="1" si="381"/>
        <v>0</v>
      </c>
      <c r="CY141" s="280">
        <f t="shared" ca="1" si="382"/>
        <v>14400</v>
      </c>
      <c r="CZ141" s="280">
        <f t="shared" ca="1" si="383"/>
        <v>0</v>
      </c>
      <c r="DA141" s="280">
        <f t="shared" ca="1" si="384"/>
        <v>0</v>
      </c>
      <c r="DB141" s="280">
        <f t="shared" ca="1" si="385"/>
        <v>0</v>
      </c>
      <c r="DC141" s="280">
        <f t="shared" ca="1" si="386"/>
        <v>1104</v>
      </c>
      <c r="DD141" s="280">
        <f t="shared" ca="1" si="387"/>
        <v>0</v>
      </c>
      <c r="DE141" s="280">
        <f t="shared" ca="1" si="388"/>
        <v>0</v>
      </c>
      <c r="DF141" s="280">
        <f t="shared" ca="1" si="389"/>
        <v>0</v>
      </c>
      <c r="DG141" s="280">
        <f t="shared" ca="1" si="390"/>
        <v>0</v>
      </c>
      <c r="DH141" s="280">
        <f t="shared" ca="1" si="391"/>
        <v>0</v>
      </c>
      <c r="DI141" s="280">
        <f t="shared" ca="1" si="392"/>
        <v>0</v>
      </c>
      <c r="DJ141" s="210">
        <f t="shared" ca="1" si="393"/>
        <v>4427</v>
      </c>
      <c r="DK141" s="210">
        <f t="shared" ca="1" si="394"/>
        <v>21802</v>
      </c>
      <c r="DL141" s="210">
        <f t="shared" ca="1" si="395"/>
        <v>90006</v>
      </c>
      <c r="DM141" s="461">
        <f t="shared" ca="1" si="396"/>
        <v>111808</v>
      </c>
      <c r="DN141" s="463">
        <f t="shared" ca="1" si="397"/>
        <v>111986</v>
      </c>
      <c r="DO141" s="465">
        <f t="shared" ca="1" si="398"/>
        <v>178</v>
      </c>
      <c r="DP141" s="216">
        <f t="shared" ca="1" si="408"/>
        <v>1.5920148826559816E-3</v>
      </c>
      <c r="DR141" s="463"/>
      <c r="DS141" s="37"/>
    </row>
    <row r="142" spans="1:123">
      <c r="A142" s="87">
        <f t="shared" si="345"/>
        <v>2026</v>
      </c>
      <c r="B142" s="133">
        <f t="shared" ref="B142:M142" si="418">SUM(B742,B822,B902,B1182)</f>
        <v>5859</v>
      </c>
      <c r="C142" s="133">
        <f t="shared" si="418"/>
        <v>4504</v>
      </c>
      <c r="D142" s="133">
        <f t="shared" si="418"/>
        <v>4972</v>
      </c>
      <c r="E142" s="133">
        <f t="shared" si="418"/>
        <v>4589</v>
      </c>
      <c r="F142" s="133">
        <f t="shared" si="418"/>
        <v>7289</v>
      </c>
      <c r="G142" s="133">
        <f t="shared" si="418"/>
        <v>7901</v>
      </c>
      <c r="H142" s="133">
        <f t="shared" si="418"/>
        <v>7715</v>
      </c>
      <c r="I142" s="133">
        <f t="shared" si="418"/>
        <v>8189</v>
      </c>
      <c r="J142" s="133">
        <f t="shared" si="418"/>
        <v>6984</v>
      </c>
      <c r="K142" s="133">
        <f t="shared" si="418"/>
        <v>6641</v>
      </c>
      <c r="L142" s="133">
        <f t="shared" si="418"/>
        <v>5138</v>
      </c>
      <c r="M142" s="133">
        <f t="shared" si="418"/>
        <v>6431</v>
      </c>
      <c r="N142" s="136">
        <f t="shared" si="415"/>
        <v>76212</v>
      </c>
      <c r="O142" s="90"/>
      <c r="P142" s="91">
        <f t="shared" si="347"/>
        <v>2026</v>
      </c>
      <c r="Q142" s="133">
        <f t="shared" ref="Q142:AB142" si="419">SUM(Q742,Q822,Q902,Q1182)</f>
        <v>5351</v>
      </c>
      <c r="R142" s="133">
        <f t="shared" si="419"/>
        <v>6193</v>
      </c>
      <c r="S142" s="133">
        <f t="shared" si="419"/>
        <v>4821</v>
      </c>
      <c r="T142" s="133">
        <f t="shared" si="419"/>
        <v>4969</v>
      </c>
      <c r="U142" s="133">
        <f t="shared" si="419"/>
        <v>4637</v>
      </c>
      <c r="V142" s="133">
        <f t="shared" si="419"/>
        <v>5295</v>
      </c>
      <c r="W142" s="133">
        <f t="shared" si="419"/>
        <v>7193</v>
      </c>
      <c r="X142" s="133">
        <f t="shared" si="419"/>
        <v>7816</v>
      </c>
      <c r="Y142" s="133">
        <f t="shared" si="419"/>
        <v>7725</v>
      </c>
      <c r="Z142" s="133">
        <f t="shared" si="419"/>
        <v>7363</v>
      </c>
      <c r="AA142" s="133">
        <f t="shared" si="419"/>
        <v>6583</v>
      </c>
      <c r="AB142" s="133">
        <f t="shared" si="419"/>
        <v>6577</v>
      </c>
      <c r="AC142" s="89">
        <f t="shared" si="417"/>
        <v>74523</v>
      </c>
      <c r="AD142" s="13"/>
      <c r="AI142" s="79" t="str">
        <f t="shared" si="302"/>
        <v>U</v>
      </c>
      <c r="AJ142" s="1">
        <f t="shared" si="411"/>
        <v>2023</v>
      </c>
      <c r="AK142" s="105">
        <v>5</v>
      </c>
      <c r="AL142" s="106">
        <f t="shared" ca="1" si="401"/>
        <v>0</v>
      </c>
      <c r="AM142" s="106">
        <f t="shared" ca="1" si="401"/>
        <v>0</v>
      </c>
      <c r="AN142" s="106">
        <f t="shared" ca="1" si="401"/>
        <v>8</v>
      </c>
      <c r="AO142" s="106">
        <f t="shared" ca="1" si="401"/>
        <v>0</v>
      </c>
      <c r="AP142" s="106">
        <f t="shared" ca="1" si="401"/>
        <v>0</v>
      </c>
      <c r="AQ142" s="106">
        <f t="shared" ca="1" si="401"/>
        <v>0</v>
      </c>
      <c r="AR142" s="106">
        <f t="shared" ca="1" si="401"/>
        <v>0</v>
      </c>
      <c r="AS142" s="106">
        <f t="shared" ca="1" si="401"/>
        <v>0</v>
      </c>
      <c r="AT142" s="106">
        <f t="shared" ca="1" si="401"/>
        <v>0</v>
      </c>
      <c r="AU142" s="106">
        <f t="shared" ca="1" si="401"/>
        <v>832</v>
      </c>
      <c r="AV142" s="106">
        <f t="shared" ca="1" si="402"/>
        <v>89166</v>
      </c>
      <c r="AW142" s="106">
        <f t="shared" ca="1" si="402"/>
        <v>0</v>
      </c>
      <c r="AX142" s="575">
        <f t="shared" ca="1" si="402"/>
        <v>0</v>
      </c>
      <c r="AY142" s="2">
        <f t="shared" ca="1" si="402"/>
        <v>0</v>
      </c>
      <c r="AZ142" s="545">
        <f t="shared" ca="1" si="402"/>
        <v>502</v>
      </c>
      <c r="BA142" s="106">
        <f t="shared" ca="1" si="402"/>
        <v>1871</v>
      </c>
      <c r="BB142" s="106">
        <f t="shared" ca="1" si="402"/>
        <v>2162</v>
      </c>
      <c r="BC142" s="106">
        <f t="shared" ca="1" si="402"/>
        <v>0</v>
      </c>
      <c r="BD142" s="106">
        <f t="shared" ca="1" si="402"/>
        <v>1835</v>
      </c>
      <c r="BE142" s="106">
        <f t="shared" ca="1" si="402"/>
        <v>0</v>
      </c>
      <c r="BF142" s="106">
        <f t="shared" ca="1" si="403"/>
        <v>14400</v>
      </c>
      <c r="BG142" s="106">
        <f t="shared" ca="1" si="403"/>
        <v>0</v>
      </c>
      <c r="BH142" s="106">
        <f t="shared" ca="1" si="403"/>
        <v>0</v>
      </c>
      <c r="BI142" s="106">
        <f t="shared" ca="1" si="403"/>
        <v>0</v>
      </c>
      <c r="BJ142" s="106">
        <f t="shared" ca="1" si="403"/>
        <v>1104</v>
      </c>
      <c r="BK142" s="106">
        <f t="shared" ca="1" si="403"/>
        <v>0</v>
      </c>
      <c r="BL142" s="106">
        <f t="shared" ca="1" si="403"/>
        <v>0</v>
      </c>
      <c r="BM142" s="190">
        <f t="shared" ca="1" si="403"/>
        <v>0</v>
      </c>
      <c r="BN142" s="190">
        <f t="shared" ca="1" si="403"/>
        <v>0</v>
      </c>
      <c r="BO142" s="190">
        <f t="shared" ca="1" si="403"/>
        <v>0</v>
      </c>
      <c r="BP142" s="190">
        <f t="shared" ca="1" si="403"/>
        <v>0</v>
      </c>
      <c r="BQ142" s="190">
        <f t="shared" ca="1" si="403"/>
        <v>4499</v>
      </c>
      <c r="BR142" s="190">
        <f t="shared" ca="1" si="403"/>
        <v>21874</v>
      </c>
      <c r="BS142" s="190">
        <f t="shared" ca="1" si="403"/>
        <v>90006</v>
      </c>
      <c r="BT142" s="190">
        <f t="shared" ca="1" si="403"/>
        <v>111880</v>
      </c>
      <c r="BU142" s="190">
        <f t="shared" ca="1" si="361"/>
        <v>121555</v>
      </c>
      <c r="BV142" s="163" t="str">
        <f t="shared" si="303"/>
        <v>F</v>
      </c>
      <c r="BW142" s="65">
        <f t="shared" ca="1" si="362"/>
        <v>111880</v>
      </c>
      <c r="BX142" s="634">
        <f t="shared" ca="1" si="365"/>
        <v>0</v>
      </c>
      <c r="BY142" s="2"/>
      <c r="BZ142" s="13"/>
      <c r="CA142" s="130"/>
      <c r="CB142" s="79" t="str">
        <f t="shared" si="304"/>
        <v>F</v>
      </c>
      <c r="CC142" s="215">
        <f t="shared" si="305"/>
        <v>2023</v>
      </c>
      <c r="CD142" s="141">
        <f t="shared" si="306"/>
        <v>5</v>
      </c>
      <c r="CE142" s="280">
        <f t="shared" ca="1" si="366"/>
        <v>0</v>
      </c>
      <c r="CF142" s="280">
        <f t="shared" ca="1" si="367"/>
        <v>0</v>
      </c>
      <c r="CG142" s="280">
        <f t="shared" ca="1" si="368"/>
        <v>8</v>
      </c>
      <c r="CH142" s="280">
        <f t="shared" ca="1" si="367"/>
        <v>0</v>
      </c>
      <c r="CI142" s="280">
        <f t="shared" ca="1" si="369"/>
        <v>0</v>
      </c>
      <c r="CJ142" s="280">
        <f t="shared" ca="1" si="370"/>
        <v>0</v>
      </c>
      <c r="CK142" s="280">
        <f t="shared" ca="1" si="370"/>
        <v>0</v>
      </c>
      <c r="CL142" s="280">
        <f t="shared" ca="1" si="371"/>
        <v>0</v>
      </c>
      <c r="CM142" s="280">
        <f t="shared" ca="1" si="372"/>
        <v>0</v>
      </c>
      <c r="CN142" s="280">
        <f t="shared" ca="1" si="373"/>
        <v>1719</v>
      </c>
      <c r="CO142" s="280">
        <f t="shared" ca="1" si="374"/>
        <v>93570</v>
      </c>
      <c r="CP142" s="280">
        <f t="shared" ca="1" si="375"/>
        <v>0</v>
      </c>
      <c r="CQ142" s="280">
        <f t="shared" ca="1" si="313"/>
        <v>0</v>
      </c>
      <c r="CR142" s="273">
        <f t="shared" ca="1" si="313"/>
        <v>0</v>
      </c>
      <c r="CS142" s="280">
        <f t="shared" ca="1" si="376"/>
        <v>1935</v>
      </c>
      <c r="CT142" s="280">
        <f t="shared" ca="1" si="377"/>
        <v>2577</v>
      </c>
      <c r="CU142" s="280">
        <f t="shared" ca="1" si="378"/>
        <v>2992</v>
      </c>
      <c r="CV142" s="280">
        <f t="shared" ca="1" si="379"/>
        <v>0</v>
      </c>
      <c r="CW142" s="280">
        <f t="shared" ca="1" si="380"/>
        <v>2128</v>
      </c>
      <c r="CX142" s="280">
        <f t="shared" ca="1" si="381"/>
        <v>0</v>
      </c>
      <c r="CY142" s="280">
        <f t="shared" ca="1" si="382"/>
        <v>15252</v>
      </c>
      <c r="CZ142" s="280">
        <f t="shared" ca="1" si="383"/>
        <v>0</v>
      </c>
      <c r="DA142" s="280">
        <f t="shared" ca="1" si="384"/>
        <v>0</v>
      </c>
      <c r="DB142" s="280">
        <f t="shared" ca="1" si="385"/>
        <v>0</v>
      </c>
      <c r="DC142" s="280">
        <f t="shared" ca="1" si="386"/>
        <v>1136</v>
      </c>
      <c r="DD142" s="280">
        <f t="shared" ca="1" si="387"/>
        <v>0</v>
      </c>
      <c r="DE142" s="280">
        <f t="shared" ca="1" si="388"/>
        <v>0</v>
      </c>
      <c r="DF142" s="280">
        <f t="shared" ca="1" si="389"/>
        <v>0</v>
      </c>
      <c r="DG142" s="280">
        <f t="shared" ca="1" si="390"/>
        <v>0</v>
      </c>
      <c r="DH142" s="280">
        <f t="shared" ca="1" si="391"/>
        <v>0</v>
      </c>
      <c r="DI142" s="280">
        <f t="shared" ca="1" si="392"/>
        <v>0</v>
      </c>
      <c r="DJ142" s="210">
        <f t="shared" ca="1" si="393"/>
        <v>7055</v>
      </c>
      <c r="DK142" s="210">
        <f t="shared" ca="1" si="394"/>
        <v>26020</v>
      </c>
      <c r="DL142" s="210">
        <f t="shared" ca="1" si="395"/>
        <v>95297</v>
      </c>
      <c r="DM142" s="461">
        <f t="shared" ca="1" si="396"/>
        <v>121317</v>
      </c>
      <c r="DN142" s="463">
        <f t="shared" ca="1" si="397"/>
        <v>121555</v>
      </c>
      <c r="DO142" s="465">
        <f t="shared" ca="1" si="398"/>
        <v>238</v>
      </c>
      <c r="DP142" s="216">
        <f t="shared" ca="1" si="408"/>
        <v>1.9618025503433155E-3</v>
      </c>
      <c r="DR142" s="463"/>
      <c r="DS142" s="37"/>
    </row>
    <row r="143" spans="1:123">
      <c r="A143" s="87">
        <f t="shared" si="345"/>
        <v>2027</v>
      </c>
      <c r="B143" s="133">
        <f t="shared" ref="B143:M143" si="420">SUM(B743,B823,B903,B1183)</f>
        <v>5934</v>
      </c>
      <c r="C143" s="133">
        <f t="shared" si="420"/>
        <v>4504</v>
      </c>
      <c r="D143" s="133">
        <f t="shared" si="420"/>
        <v>4990</v>
      </c>
      <c r="E143" s="133">
        <f t="shared" si="420"/>
        <v>4682</v>
      </c>
      <c r="F143" s="133">
        <f t="shared" si="420"/>
        <v>7307</v>
      </c>
      <c r="G143" s="133">
        <f t="shared" si="420"/>
        <v>7960</v>
      </c>
      <c r="H143" s="133">
        <f t="shared" si="420"/>
        <v>7769</v>
      </c>
      <c r="I143" s="133">
        <f t="shared" si="420"/>
        <v>8253</v>
      </c>
      <c r="J143" s="133">
        <f t="shared" si="420"/>
        <v>7031</v>
      </c>
      <c r="K143" s="133">
        <f t="shared" si="420"/>
        <v>6657</v>
      </c>
      <c r="L143" s="133">
        <f t="shared" si="420"/>
        <v>5198</v>
      </c>
      <c r="M143" s="133">
        <f t="shared" si="420"/>
        <v>6514</v>
      </c>
      <c r="N143" s="136">
        <f t="shared" si="415"/>
        <v>76799</v>
      </c>
      <c r="O143" s="90"/>
      <c r="P143" s="91">
        <f t="shared" si="347"/>
        <v>2027</v>
      </c>
      <c r="Q143" s="133">
        <f t="shared" ref="Q143:AB143" si="421">SUM(Q743,Q823,Q903,Q1183)</f>
        <v>5391</v>
      </c>
      <c r="R143" s="133">
        <f t="shared" si="421"/>
        <v>6230</v>
      </c>
      <c r="S143" s="133">
        <f t="shared" si="421"/>
        <v>4858</v>
      </c>
      <c r="T143" s="133">
        <f t="shared" si="421"/>
        <v>4987</v>
      </c>
      <c r="U143" s="133">
        <f t="shared" si="421"/>
        <v>4657</v>
      </c>
      <c r="V143" s="133">
        <f t="shared" si="421"/>
        <v>5383</v>
      </c>
      <c r="W143" s="133">
        <f t="shared" si="421"/>
        <v>7213</v>
      </c>
      <c r="X143" s="133">
        <f t="shared" si="421"/>
        <v>7869</v>
      </c>
      <c r="Y143" s="133">
        <f t="shared" si="421"/>
        <v>7783</v>
      </c>
      <c r="Z143" s="133">
        <f t="shared" si="421"/>
        <v>7412</v>
      </c>
      <c r="AA143" s="133">
        <f t="shared" si="421"/>
        <v>6634</v>
      </c>
      <c r="AB143" s="133">
        <f t="shared" si="421"/>
        <v>6599</v>
      </c>
      <c r="AC143" s="89">
        <f t="shared" si="417"/>
        <v>75016</v>
      </c>
      <c r="AD143" s="13"/>
      <c r="AI143" s="79" t="str">
        <f t="shared" si="302"/>
        <v>V</v>
      </c>
      <c r="AJ143" s="1">
        <f t="shared" si="411"/>
        <v>2023</v>
      </c>
      <c r="AK143" s="105">
        <v>6</v>
      </c>
      <c r="AL143" s="106">
        <f t="shared" ca="1" si="401"/>
        <v>0</v>
      </c>
      <c r="AM143" s="106">
        <f t="shared" ca="1" si="401"/>
        <v>0</v>
      </c>
      <c r="AN143" s="106">
        <f t="shared" ca="1" si="401"/>
        <v>8</v>
      </c>
      <c r="AO143" s="106">
        <f t="shared" ca="1" si="401"/>
        <v>0</v>
      </c>
      <c r="AP143" s="106">
        <f t="shared" ca="1" si="401"/>
        <v>0</v>
      </c>
      <c r="AQ143" s="106">
        <f t="shared" ca="1" si="401"/>
        <v>0</v>
      </c>
      <c r="AR143" s="106">
        <f t="shared" ca="1" si="401"/>
        <v>0</v>
      </c>
      <c r="AS143" s="106">
        <f t="shared" ca="1" si="401"/>
        <v>0</v>
      </c>
      <c r="AT143" s="106">
        <f t="shared" ca="1" si="401"/>
        <v>0</v>
      </c>
      <c r="AU143" s="106">
        <f t="shared" ca="1" si="401"/>
        <v>1719</v>
      </c>
      <c r="AV143" s="106">
        <f t="shared" ca="1" si="402"/>
        <v>93570</v>
      </c>
      <c r="AW143" s="106">
        <f t="shared" ca="1" si="402"/>
        <v>0</v>
      </c>
      <c r="AX143" s="575">
        <f t="shared" ca="1" si="402"/>
        <v>0</v>
      </c>
      <c r="AY143" s="2">
        <f t="shared" ca="1" si="402"/>
        <v>0</v>
      </c>
      <c r="AZ143" s="545">
        <f t="shared" ca="1" si="402"/>
        <v>671</v>
      </c>
      <c r="BA143" s="106">
        <f t="shared" ca="1" si="402"/>
        <v>2577</v>
      </c>
      <c r="BB143" s="106">
        <f t="shared" ca="1" si="402"/>
        <v>2992</v>
      </c>
      <c r="BC143" s="106">
        <f t="shared" ca="1" si="402"/>
        <v>0</v>
      </c>
      <c r="BD143" s="106">
        <f t="shared" ca="1" si="402"/>
        <v>1594</v>
      </c>
      <c r="BE143" s="106">
        <f t="shared" ca="1" si="402"/>
        <v>0</v>
      </c>
      <c r="BF143" s="106">
        <f t="shared" ca="1" si="403"/>
        <v>15252</v>
      </c>
      <c r="BG143" s="106">
        <f t="shared" ca="1" si="403"/>
        <v>0</v>
      </c>
      <c r="BH143" s="106">
        <f t="shared" ca="1" si="403"/>
        <v>0</v>
      </c>
      <c r="BI143" s="106">
        <f t="shared" ca="1" si="403"/>
        <v>0</v>
      </c>
      <c r="BJ143" s="106">
        <f t="shared" ca="1" si="403"/>
        <v>1136</v>
      </c>
      <c r="BK143" s="106">
        <f t="shared" ca="1" si="403"/>
        <v>0</v>
      </c>
      <c r="BL143" s="106">
        <f t="shared" ca="1" si="403"/>
        <v>0</v>
      </c>
      <c r="BM143" s="190">
        <f t="shared" ca="1" si="403"/>
        <v>0</v>
      </c>
      <c r="BN143" s="190">
        <f t="shared" ca="1" si="403"/>
        <v>0</v>
      </c>
      <c r="BO143" s="190">
        <f t="shared" ca="1" si="403"/>
        <v>0</v>
      </c>
      <c r="BP143" s="190">
        <f t="shared" ca="1" si="403"/>
        <v>0</v>
      </c>
      <c r="BQ143" s="190">
        <f t="shared" ca="1" si="403"/>
        <v>5257</v>
      </c>
      <c r="BR143" s="190">
        <f t="shared" ca="1" si="403"/>
        <v>24222</v>
      </c>
      <c r="BS143" s="190">
        <f t="shared" ca="1" si="403"/>
        <v>95297</v>
      </c>
      <c r="BT143" s="190">
        <f t="shared" ca="1" si="403"/>
        <v>119519</v>
      </c>
      <c r="BU143" s="190">
        <f t="shared" ca="1" si="361"/>
        <v>121135</v>
      </c>
      <c r="BV143" s="163" t="str">
        <f t="shared" si="303"/>
        <v>G</v>
      </c>
      <c r="BW143" s="65">
        <f t="shared" ca="1" si="362"/>
        <v>119519</v>
      </c>
      <c r="BX143" s="634">
        <f t="shared" ca="1" si="365"/>
        <v>0</v>
      </c>
      <c r="BY143" s="2"/>
      <c r="BZ143" s="13"/>
      <c r="CA143" s="130"/>
      <c r="CB143" s="79" t="str">
        <f t="shared" si="304"/>
        <v>G</v>
      </c>
      <c r="CC143" s="215">
        <f t="shared" si="305"/>
        <v>2023</v>
      </c>
      <c r="CD143" s="141">
        <f t="shared" si="306"/>
        <v>6</v>
      </c>
      <c r="CE143" s="280">
        <f t="shared" ca="1" si="366"/>
        <v>0</v>
      </c>
      <c r="CF143" s="280">
        <f t="shared" ca="1" si="367"/>
        <v>0</v>
      </c>
      <c r="CG143" s="280">
        <f t="shared" ca="1" si="368"/>
        <v>8</v>
      </c>
      <c r="CH143" s="280">
        <f t="shared" ca="1" si="367"/>
        <v>0</v>
      </c>
      <c r="CI143" s="280">
        <f t="shared" ca="1" si="369"/>
        <v>0</v>
      </c>
      <c r="CJ143" s="280">
        <f t="shared" ca="1" si="370"/>
        <v>0</v>
      </c>
      <c r="CK143" s="280">
        <f t="shared" ca="1" si="370"/>
        <v>0</v>
      </c>
      <c r="CL143" s="280">
        <f t="shared" ca="1" si="371"/>
        <v>0</v>
      </c>
      <c r="CM143" s="280">
        <f t="shared" ca="1" si="372"/>
        <v>0</v>
      </c>
      <c r="CN143" s="280">
        <f t="shared" ca="1" si="373"/>
        <v>2245</v>
      </c>
      <c r="CO143" s="280">
        <f t="shared" ca="1" si="374"/>
        <v>91072</v>
      </c>
      <c r="CP143" s="280">
        <f t="shared" ca="1" si="375"/>
        <v>0</v>
      </c>
      <c r="CQ143" s="280">
        <f t="shared" ca="1" si="313"/>
        <v>0</v>
      </c>
      <c r="CR143" s="273">
        <f t="shared" ca="1" si="313"/>
        <v>0</v>
      </c>
      <c r="CS143" s="280">
        <f t="shared" ca="1" si="376"/>
        <v>2247</v>
      </c>
      <c r="CT143" s="280">
        <f t="shared" ca="1" si="377"/>
        <v>3741</v>
      </c>
      <c r="CU143" s="280">
        <f t="shared" ca="1" si="378"/>
        <v>3030</v>
      </c>
      <c r="CV143" s="280">
        <f t="shared" ca="1" si="379"/>
        <v>0</v>
      </c>
      <c r="CW143" s="280">
        <f t="shared" ca="1" si="380"/>
        <v>2318</v>
      </c>
      <c r="CX143" s="280">
        <f t="shared" ca="1" si="381"/>
        <v>0</v>
      </c>
      <c r="CY143" s="280">
        <f t="shared" ca="1" si="382"/>
        <v>15120</v>
      </c>
      <c r="CZ143" s="280">
        <f t="shared" ca="1" si="383"/>
        <v>0</v>
      </c>
      <c r="DA143" s="280">
        <f t="shared" ca="1" si="384"/>
        <v>0</v>
      </c>
      <c r="DB143" s="280">
        <f t="shared" ca="1" si="385"/>
        <v>0</v>
      </c>
      <c r="DC143" s="280">
        <f t="shared" ca="1" si="386"/>
        <v>1105</v>
      </c>
      <c r="DD143" s="280">
        <f t="shared" ca="1" si="387"/>
        <v>0</v>
      </c>
      <c r="DE143" s="280">
        <f t="shared" ca="1" si="388"/>
        <v>0</v>
      </c>
      <c r="DF143" s="280">
        <f t="shared" ca="1" si="389"/>
        <v>0</v>
      </c>
      <c r="DG143" s="280">
        <f t="shared" ca="1" si="390"/>
        <v>0</v>
      </c>
      <c r="DH143" s="280">
        <f t="shared" ca="1" si="391"/>
        <v>0</v>
      </c>
      <c r="DI143" s="280">
        <f t="shared" ca="1" si="392"/>
        <v>0</v>
      </c>
      <c r="DJ143" s="210">
        <f t="shared" ca="1" si="393"/>
        <v>7595</v>
      </c>
      <c r="DK143" s="210">
        <f t="shared" ca="1" si="394"/>
        <v>27561</v>
      </c>
      <c r="DL143" s="210">
        <f t="shared" ca="1" si="395"/>
        <v>93325</v>
      </c>
      <c r="DM143" s="461">
        <f t="shared" ca="1" si="396"/>
        <v>120886</v>
      </c>
      <c r="DN143" s="463">
        <f t="shared" ca="1" si="397"/>
        <v>121135</v>
      </c>
      <c r="DO143" s="465">
        <f t="shared" ca="1" si="398"/>
        <v>249</v>
      </c>
      <c r="DP143" s="216">
        <f t="shared" ca="1" si="408"/>
        <v>2.0597918700263058E-3</v>
      </c>
      <c r="DR143" s="463"/>
      <c r="DS143" s="37"/>
    </row>
    <row r="144" spans="1:123">
      <c r="A144" s="87">
        <f t="shared" si="345"/>
        <v>2028</v>
      </c>
      <c r="B144" s="133">
        <f t="shared" ref="B144:M144" si="422">SUM(B744,B824,B904,B1184)</f>
        <v>6008</v>
      </c>
      <c r="C144" s="133">
        <f t="shared" si="422"/>
        <v>4699</v>
      </c>
      <c r="D144" s="133">
        <f t="shared" si="422"/>
        <v>5046</v>
      </c>
      <c r="E144" s="133">
        <f t="shared" si="422"/>
        <v>4703</v>
      </c>
      <c r="F144" s="133">
        <f t="shared" si="422"/>
        <v>7324</v>
      </c>
      <c r="G144" s="133">
        <f t="shared" si="422"/>
        <v>7981</v>
      </c>
      <c r="H144" s="133">
        <f t="shared" si="422"/>
        <v>7785</v>
      </c>
      <c r="I144" s="133">
        <f t="shared" si="422"/>
        <v>8276</v>
      </c>
      <c r="J144" s="133">
        <f t="shared" si="422"/>
        <v>7078</v>
      </c>
      <c r="K144" s="133">
        <f t="shared" si="422"/>
        <v>6673</v>
      </c>
      <c r="L144" s="133">
        <f t="shared" si="422"/>
        <v>5220</v>
      </c>
      <c r="M144" s="133">
        <f t="shared" si="422"/>
        <v>6596</v>
      </c>
      <c r="N144" s="136">
        <f t="shared" si="415"/>
        <v>77389</v>
      </c>
      <c r="O144" s="90"/>
      <c r="P144" s="91">
        <f t="shared" si="347"/>
        <v>2028</v>
      </c>
      <c r="Q144" s="133">
        <f t="shared" ref="Q144:AB144" si="423">SUM(Q744,Q824,Q904,Q1184)</f>
        <v>5470</v>
      </c>
      <c r="R144" s="133">
        <f t="shared" si="423"/>
        <v>6305</v>
      </c>
      <c r="S144" s="133">
        <f t="shared" si="423"/>
        <v>4961</v>
      </c>
      <c r="T144" s="133">
        <f t="shared" si="423"/>
        <v>5128</v>
      </c>
      <c r="U144" s="133">
        <f t="shared" si="423"/>
        <v>4715</v>
      </c>
      <c r="V144" s="133">
        <f t="shared" si="423"/>
        <v>5400</v>
      </c>
      <c r="W144" s="133">
        <f t="shared" si="423"/>
        <v>7234</v>
      </c>
      <c r="X144" s="133">
        <f t="shared" si="423"/>
        <v>7885</v>
      </c>
      <c r="Y144" s="133">
        <f t="shared" si="423"/>
        <v>7806</v>
      </c>
      <c r="Z144" s="133">
        <f t="shared" si="423"/>
        <v>7422</v>
      </c>
      <c r="AA144" s="133">
        <f t="shared" si="423"/>
        <v>6686</v>
      </c>
      <c r="AB144" s="133">
        <f t="shared" si="423"/>
        <v>6620</v>
      </c>
      <c r="AC144" s="89">
        <f t="shared" si="417"/>
        <v>75632</v>
      </c>
      <c r="AD144" s="13"/>
      <c r="AI144" s="79" t="str">
        <f t="shared" si="302"/>
        <v>W</v>
      </c>
      <c r="AJ144" s="1">
        <f t="shared" si="411"/>
        <v>2023</v>
      </c>
      <c r="AK144" s="105">
        <v>7</v>
      </c>
      <c r="AL144" s="106">
        <f t="shared" ca="1" si="401"/>
        <v>0</v>
      </c>
      <c r="AM144" s="106">
        <f t="shared" ca="1" si="401"/>
        <v>0</v>
      </c>
      <c r="AN144" s="106">
        <f t="shared" ca="1" si="401"/>
        <v>8</v>
      </c>
      <c r="AO144" s="106">
        <f t="shared" ca="1" si="401"/>
        <v>0</v>
      </c>
      <c r="AP144" s="106">
        <f t="shared" ca="1" si="401"/>
        <v>0</v>
      </c>
      <c r="AQ144" s="106">
        <f t="shared" ca="1" si="401"/>
        <v>0</v>
      </c>
      <c r="AR144" s="106">
        <f t="shared" ca="1" si="401"/>
        <v>0</v>
      </c>
      <c r="AS144" s="106">
        <f t="shared" ca="1" si="401"/>
        <v>0</v>
      </c>
      <c r="AT144" s="106">
        <f t="shared" ca="1" si="401"/>
        <v>0</v>
      </c>
      <c r="AU144" s="106">
        <f t="shared" ca="1" si="401"/>
        <v>2245</v>
      </c>
      <c r="AV144" s="106">
        <f t="shared" ca="1" si="402"/>
        <v>91072</v>
      </c>
      <c r="AW144" s="106">
        <f t="shared" ca="1" si="402"/>
        <v>0</v>
      </c>
      <c r="AX144" s="575">
        <f t="shared" ca="1" si="402"/>
        <v>0</v>
      </c>
      <c r="AY144" s="2">
        <f t="shared" ca="1" si="402"/>
        <v>0</v>
      </c>
      <c r="AZ144" s="545">
        <f t="shared" ca="1" si="402"/>
        <v>1935</v>
      </c>
      <c r="BA144" s="106">
        <f t="shared" ca="1" si="402"/>
        <v>3741</v>
      </c>
      <c r="BB144" s="106">
        <f t="shared" ca="1" si="402"/>
        <v>3030</v>
      </c>
      <c r="BC144" s="106">
        <f t="shared" ca="1" si="402"/>
        <v>0</v>
      </c>
      <c r="BD144" s="106">
        <f t="shared" ca="1" si="402"/>
        <v>2128</v>
      </c>
      <c r="BE144" s="106">
        <f t="shared" ca="1" si="402"/>
        <v>0</v>
      </c>
      <c r="BF144" s="106">
        <f t="shared" ca="1" si="403"/>
        <v>15120</v>
      </c>
      <c r="BG144" s="106">
        <f t="shared" ca="1" si="403"/>
        <v>0</v>
      </c>
      <c r="BH144" s="106">
        <f t="shared" ca="1" si="403"/>
        <v>0</v>
      </c>
      <c r="BI144" s="106">
        <f t="shared" ca="1" si="403"/>
        <v>0</v>
      </c>
      <c r="BJ144" s="106">
        <f t="shared" ca="1" si="403"/>
        <v>1105</v>
      </c>
      <c r="BK144" s="106">
        <f t="shared" ca="1" si="403"/>
        <v>0</v>
      </c>
      <c r="BL144" s="106">
        <f t="shared" ca="1" si="403"/>
        <v>0</v>
      </c>
      <c r="BM144" s="190">
        <f t="shared" ca="1" si="403"/>
        <v>0</v>
      </c>
      <c r="BN144" s="190">
        <f t="shared" ca="1" si="403"/>
        <v>0</v>
      </c>
      <c r="BO144" s="190">
        <f t="shared" ca="1" si="403"/>
        <v>0</v>
      </c>
      <c r="BP144" s="190">
        <f t="shared" ca="1" si="403"/>
        <v>0</v>
      </c>
      <c r="BQ144" s="190">
        <f t="shared" ca="1" si="403"/>
        <v>7093</v>
      </c>
      <c r="BR144" s="190">
        <f t="shared" ca="1" si="403"/>
        <v>27059</v>
      </c>
      <c r="BS144" s="190">
        <f t="shared" ca="1" si="403"/>
        <v>93325</v>
      </c>
      <c r="BT144" s="190">
        <f t="shared" ca="1" si="403"/>
        <v>120384</v>
      </c>
      <c r="BU144" s="190">
        <f t="shared" ca="1" si="361"/>
        <v>129687</v>
      </c>
      <c r="BV144" s="163" t="str">
        <f t="shared" si="303"/>
        <v>H</v>
      </c>
      <c r="BW144" s="65">
        <f t="shared" ca="1" si="362"/>
        <v>120384</v>
      </c>
      <c r="BX144" s="634">
        <f t="shared" ca="1" si="365"/>
        <v>0</v>
      </c>
      <c r="BY144" s="2"/>
      <c r="BZ144" s="13"/>
      <c r="CA144" s="130"/>
      <c r="CB144" s="79" t="str">
        <f t="shared" si="304"/>
        <v>H</v>
      </c>
      <c r="CC144" s="215">
        <f t="shared" si="305"/>
        <v>2023</v>
      </c>
      <c r="CD144" s="141">
        <f t="shared" si="306"/>
        <v>7</v>
      </c>
      <c r="CE144" s="280">
        <f t="shared" ca="1" si="366"/>
        <v>0</v>
      </c>
      <c r="CF144" s="280">
        <f t="shared" ca="1" si="367"/>
        <v>0</v>
      </c>
      <c r="CG144" s="280">
        <f t="shared" ca="1" si="368"/>
        <v>8</v>
      </c>
      <c r="CH144" s="280">
        <f t="shared" ca="1" si="367"/>
        <v>0</v>
      </c>
      <c r="CI144" s="280">
        <f t="shared" ca="1" si="369"/>
        <v>0</v>
      </c>
      <c r="CJ144" s="280">
        <f t="shared" ca="1" si="370"/>
        <v>0</v>
      </c>
      <c r="CK144" s="280">
        <f t="shared" ca="1" si="370"/>
        <v>0</v>
      </c>
      <c r="CL144" s="280">
        <f t="shared" ca="1" si="371"/>
        <v>0</v>
      </c>
      <c r="CM144" s="280">
        <f t="shared" ca="1" si="372"/>
        <v>0</v>
      </c>
      <c r="CN144" s="280">
        <f t="shared" ca="1" si="373"/>
        <v>1805</v>
      </c>
      <c r="CO144" s="280">
        <f t="shared" ca="1" si="374"/>
        <v>98478</v>
      </c>
      <c r="CP144" s="280">
        <f t="shared" ca="1" si="375"/>
        <v>0</v>
      </c>
      <c r="CQ144" s="280">
        <f t="shared" ca="1" si="313"/>
        <v>0</v>
      </c>
      <c r="CR144" s="273">
        <f t="shared" ca="1" si="313"/>
        <v>0</v>
      </c>
      <c r="CS144" s="280">
        <f t="shared" ca="1" si="376"/>
        <v>1935</v>
      </c>
      <c r="CT144" s="280">
        <f t="shared" ca="1" si="377"/>
        <v>4993</v>
      </c>
      <c r="CU144" s="280">
        <f t="shared" ca="1" si="378"/>
        <v>3122</v>
      </c>
      <c r="CV144" s="280">
        <f t="shared" ca="1" si="379"/>
        <v>0</v>
      </c>
      <c r="CW144" s="280">
        <f t="shared" ca="1" si="380"/>
        <v>2330</v>
      </c>
      <c r="CX144" s="280">
        <f t="shared" ca="1" si="381"/>
        <v>0</v>
      </c>
      <c r="CY144" s="280">
        <f t="shared" ca="1" si="382"/>
        <v>15624</v>
      </c>
      <c r="CZ144" s="280">
        <f t="shared" ca="1" si="383"/>
        <v>0</v>
      </c>
      <c r="DA144" s="280">
        <f t="shared" ca="1" si="384"/>
        <v>0</v>
      </c>
      <c r="DB144" s="280">
        <f t="shared" ca="1" si="385"/>
        <v>0</v>
      </c>
      <c r="DC144" s="280">
        <f t="shared" ca="1" si="386"/>
        <v>1141</v>
      </c>
      <c r="DD144" s="280">
        <f t="shared" ca="1" si="387"/>
        <v>0</v>
      </c>
      <c r="DE144" s="280">
        <f t="shared" ca="1" si="388"/>
        <v>0</v>
      </c>
      <c r="DF144" s="280">
        <f t="shared" ca="1" si="389"/>
        <v>0</v>
      </c>
      <c r="DG144" s="280">
        <f t="shared" ca="1" si="390"/>
        <v>0</v>
      </c>
      <c r="DH144" s="280">
        <f t="shared" ca="1" si="391"/>
        <v>0</v>
      </c>
      <c r="DI144" s="280">
        <f t="shared" ca="1" si="392"/>
        <v>0</v>
      </c>
      <c r="DJ144" s="210">
        <f t="shared" ca="1" si="393"/>
        <v>7387</v>
      </c>
      <c r="DK144" s="210">
        <f t="shared" ca="1" si="394"/>
        <v>29145</v>
      </c>
      <c r="DL144" s="210">
        <f t="shared" ca="1" si="395"/>
        <v>100291</v>
      </c>
      <c r="DM144" s="461">
        <f t="shared" ca="1" si="396"/>
        <v>129436</v>
      </c>
      <c r="DN144" s="463">
        <f t="shared" ca="1" si="397"/>
        <v>129687</v>
      </c>
      <c r="DO144" s="465">
        <f t="shared" ca="1" si="398"/>
        <v>251</v>
      </c>
      <c r="DP144" s="216">
        <f t="shared" ca="1" si="408"/>
        <v>1.939182298587719E-3</v>
      </c>
      <c r="DR144" s="463"/>
      <c r="DS144" s="37"/>
    </row>
    <row r="145" spans="1:123">
      <c r="A145" s="87">
        <f t="shared" si="345"/>
        <v>2029</v>
      </c>
      <c r="B145" s="133">
        <f t="shared" ref="B145:M145" si="424">SUM(B745,B825,B905,B1185)</f>
        <v>6082</v>
      </c>
      <c r="C145" s="133">
        <f t="shared" si="424"/>
        <v>4538</v>
      </c>
      <c r="D145" s="133">
        <f t="shared" si="424"/>
        <v>5102</v>
      </c>
      <c r="E145" s="133">
        <f t="shared" si="424"/>
        <v>4724</v>
      </c>
      <c r="F145" s="133">
        <f t="shared" si="424"/>
        <v>7380</v>
      </c>
      <c r="G145" s="133">
        <f t="shared" si="424"/>
        <v>8041</v>
      </c>
      <c r="H145" s="133">
        <f t="shared" si="424"/>
        <v>7840</v>
      </c>
      <c r="I145" s="133">
        <f t="shared" si="424"/>
        <v>8341</v>
      </c>
      <c r="J145" s="133">
        <f t="shared" si="424"/>
        <v>7126</v>
      </c>
      <c r="K145" s="133">
        <f t="shared" si="424"/>
        <v>6731</v>
      </c>
      <c r="L145" s="133">
        <f t="shared" si="424"/>
        <v>5281</v>
      </c>
      <c r="M145" s="133">
        <f t="shared" si="424"/>
        <v>6638</v>
      </c>
      <c r="N145" s="136">
        <f t="shared" si="415"/>
        <v>77824</v>
      </c>
      <c r="O145" s="90"/>
      <c r="P145" s="91">
        <f t="shared" si="347"/>
        <v>2029</v>
      </c>
      <c r="Q145" s="133">
        <f t="shared" ref="Q145:AB145" si="425">SUM(Q745,Q825,Q905,Q1185)</f>
        <v>5511</v>
      </c>
      <c r="R145" s="133">
        <f t="shared" si="425"/>
        <v>6381</v>
      </c>
      <c r="S145" s="133">
        <f t="shared" si="425"/>
        <v>4931</v>
      </c>
      <c r="T145" s="133">
        <f t="shared" si="425"/>
        <v>5054</v>
      </c>
      <c r="U145" s="133">
        <f t="shared" si="425"/>
        <v>4774</v>
      </c>
      <c r="V145" s="133">
        <f t="shared" si="425"/>
        <v>5416</v>
      </c>
      <c r="W145" s="133">
        <f t="shared" si="425"/>
        <v>7293</v>
      </c>
      <c r="X145" s="133">
        <f t="shared" si="425"/>
        <v>7939</v>
      </c>
      <c r="Y145" s="133">
        <f t="shared" si="425"/>
        <v>7865</v>
      </c>
      <c r="Z145" s="133">
        <f t="shared" si="425"/>
        <v>7474</v>
      </c>
      <c r="AA145" s="133">
        <f t="shared" si="425"/>
        <v>6738</v>
      </c>
      <c r="AB145" s="133">
        <f t="shared" si="425"/>
        <v>6684</v>
      </c>
      <c r="AC145" s="89">
        <f t="shared" si="417"/>
        <v>76060</v>
      </c>
      <c r="AD145" s="13"/>
      <c r="AI145" s="79" t="str">
        <f t="shared" si="302"/>
        <v>X</v>
      </c>
      <c r="AJ145" s="1">
        <f t="shared" si="411"/>
        <v>2023</v>
      </c>
      <c r="AK145" s="105">
        <v>8</v>
      </c>
      <c r="AL145" s="106">
        <f t="shared" ca="1" si="401"/>
        <v>0</v>
      </c>
      <c r="AM145" s="106">
        <f t="shared" ca="1" si="401"/>
        <v>0</v>
      </c>
      <c r="AN145" s="106">
        <f t="shared" ca="1" si="401"/>
        <v>8</v>
      </c>
      <c r="AO145" s="106">
        <f t="shared" ca="1" si="401"/>
        <v>0</v>
      </c>
      <c r="AP145" s="106">
        <f t="shared" ca="1" si="401"/>
        <v>0</v>
      </c>
      <c r="AQ145" s="106">
        <f t="shared" ca="1" si="401"/>
        <v>0</v>
      </c>
      <c r="AR145" s="106">
        <f t="shared" ca="1" si="401"/>
        <v>0</v>
      </c>
      <c r="AS145" s="106">
        <f t="shared" ca="1" si="401"/>
        <v>0</v>
      </c>
      <c r="AT145" s="106">
        <f t="shared" ca="1" si="401"/>
        <v>0</v>
      </c>
      <c r="AU145" s="106">
        <f t="shared" ca="1" si="401"/>
        <v>1805</v>
      </c>
      <c r="AV145" s="106">
        <f t="shared" ca="1" si="402"/>
        <v>98478</v>
      </c>
      <c r="AW145" s="106">
        <f t="shared" ca="1" si="402"/>
        <v>0</v>
      </c>
      <c r="AX145" s="575">
        <f t="shared" ca="1" si="402"/>
        <v>0</v>
      </c>
      <c r="AY145" s="2">
        <f t="shared" ca="1" si="402"/>
        <v>0</v>
      </c>
      <c r="AZ145" s="545">
        <f t="shared" ca="1" si="402"/>
        <v>2247</v>
      </c>
      <c r="BA145" s="106">
        <f t="shared" ca="1" si="402"/>
        <v>4993</v>
      </c>
      <c r="BB145" s="106">
        <f t="shared" ca="1" si="402"/>
        <v>3122</v>
      </c>
      <c r="BC145" s="106">
        <f t="shared" ca="1" si="402"/>
        <v>0</v>
      </c>
      <c r="BD145" s="106">
        <f t="shared" ca="1" si="402"/>
        <v>2318</v>
      </c>
      <c r="BE145" s="106">
        <f t="shared" ca="1" si="402"/>
        <v>0</v>
      </c>
      <c r="BF145" s="106">
        <f t="shared" ca="1" si="403"/>
        <v>15624</v>
      </c>
      <c r="BG145" s="106">
        <f t="shared" ca="1" si="403"/>
        <v>0</v>
      </c>
      <c r="BH145" s="106">
        <f t="shared" ca="1" si="403"/>
        <v>0</v>
      </c>
      <c r="BI145" s="106">
        <f t="shared" ca="1" si="403"/>
        <v>0</v>
      </c>
      <c r="BJ145" s="106">
        <f t="shared" ca="1" si="403"/>
        <v>1141</v>
      </c>
      <c r="BK145" s="106">
        <f t="shared" ca="1" si="403"/>
        <v>0</v>
      </c>
      <c r="BL145" s="106">
        <f t="shared" ca="1" si="403"/>
        <v>0</v>
      </c>
      <c r="BM145" s="190">
        <f t="shared" ca="1" si="403"/>
        <v>0</v>
      </c>
      <c r="BN145" s="190">
        <f t="shared" ca="1" si="403"/>
        <v>0</v>
      </c>
      <c r="BO145" s="190">
        <f t="shared" ca="1" si="403"/>
        <v>0</v>
      </c>
      <c r="BP145" s="190">
        <f t="shared" ca="1" si="403"/>
        <v>0</v>
      </c>
      <c r="BQ145" s="190">
        <f t="shared" ca="1" si="403"/>
        <v>7687</v>
      </c>
      <c r="BR145" s="190">
        <f t="shared" ca="1" si="403"/>
        <v>29445</v>
      </c>
      <c r="BS145" s="190">
        <f t="shared" ca="1" si="403"/>
        <v>100291</v>
      </c>
      <c r="BT145" s="190">
        <f t="shared" ca="1" si="403"/>
        <v>129736</v>
      </c>
      <c r="BU145" s="190">
        <f t="shared" ca="1" si="361"/>
        <v>118672</v>
      </c>
      <c r="BV145" s="163" t="str">
        <f t="shared" si="303"/>
        <v>I</v>
      </c>
      <c r="BW145" s="65">
        <f t="shared" ca="1" si="362"/>
        <v>129736</v>
      </c>
      <c r="BX145" s="634">
        <f t="shared" ca="1" si="365"/>
        <v>0</v>
      </c>
      <c r="BY145" s="2"/>
      <c r="BZ145" s="13"/>
      <c r="CA145" s="130"/>
      <c r="CB145" s="79" t="str">
        <f t="shared" si="304"/>
        <v>I</v>
      </c>
      <c r="CC145" s="215">
        <f t="shared" si="305"/>
        <v>2023</v>
      </c>
      <c r="CD145" s="141">
        <f t="shared" si="306"/>
        <v>8</v>
      </c>
      <c r="CE145" s="280">
        <f t="shared" ca="1" si="366"/>
        <v>0</v>
      </c>
      <c r="CF145" s="280">
        <f t="shared" ca="1" si="367"/>
        <v>0</v>
      </c>
      <c r="CG145" s="280">
        <f t="shared" ca="1" si="368"/>
        <v>8</v>
      </c>
      <c r="CH145" s="280">
        <f t="shared" ca="1" si="367"/>
        <v>0</v>
      </c>
      <c r="CI145" s="280">
        <f t="shared" ca="1" si="369"/>
        <v>0</v>
      </c>
      <c r="CJ145" s="280">
        <f t="shared" ca="1" si="370"/>
        <v>0</v>
      </c>
      <c r="CK145" s="280">
        <f t="shared" ca="1" si="370"/>
        <v>0</v>
      </c>
      <c r="CL145" s="280">
        <f t="shared" ca="1" si="371"/>
        <v>0</v>
      </c>
      <c r="CM145" s="280">
        <f t="shared" ca="1" si="372"/>
        <v>0</v>
      </c>
      <c r="CN145" s="280">
        <f t="shared" ca="1" si="373"/>
        <v>1719</v>
      </c>
      <c r="CO145" s="280">
        <f t="shared" ca="1" si="374"/>
        <v>86796</v>
      </c>
      <c r="CP145" s="280">
        <f t="shared" ca="1" si="375"/>
        <v>0</v>
      </c>
      <c r="CQ145" s="280">
        <f t="shared" ca="1" si="313"/>
        <v>0</v>
      </c>
      <c r="CR145" s="273">
        <f t="shared" ca="1" si="313"/>
        <v>0</v>
      </c>
      <c r="CS145" s="280">
        <f t="shared" ca="1" si="376"/>
        <v>1935</v>
      </c>
      <c r="CT145" s="280">
        <f t="shared" ca="1" si="377"/>
        <v>5316</v>
      </c>
      <c r="CU145" s="280">
        <f t="shared" ca="1" si="378"/>
        <v>3282</v>
      </c>
      <c r="CV145" s="280">
        <f t="shared" ca="1" si="379"/>
        <v>0</v>
      </c>
      <c r="CW145" s="280">
        <f t="shared" ca="1" si="380"/>
        <v>2607</v>
      </c>
      <c r="CX145" s="280">
        <f t="shared" ca="1" si="381"/>
        <v>0</v>
      </c>
      <c r="CY145" s="280">
        <f t="shared" ca="1" si="382"/>
        <v>15624</v>
      </c>
      <c r="CZ145" s="280">
        <f t="shared" ca="1" si="383"/>
        <v>0</v>
      </c>
      <c r="DA145" s="280">
        <f t="shared" ca="1" si="384"/>
        <v>0</v>
      </c>
      <c r="DB145" s="280">
        <f t="shared" ca="1" si="385"/>
        <v>0</v>
      </c>
      <c r="DC145" s="280">
        <f t="shared" ca="1" si="386"/>
        <v>1134</v>
      </c>
      <c r="DD145" s="280">
        <f t="shared" ca="1" si="387"/>
        <v>0</v>
      </c>
      <c r="DE145" s="280">
        <f t="shared" ca="1" si="388"/>
        <v>0</v>
      </c>
      <c r="DF145" s="280">
        <f t="shared" ca="1" si="389"/>
        <v>0</v>
      </c>
      <c r="DG145" s="280">
        <f t="shared" ca="1" si="390"/>
        <v>0</v>
      </c>
      <c r="DH145" s="280">
        <f t="shared" ca="1" si="391"/>
        <v>0</v>
      </c>
      <c r="DI145" s="280">
        <f t="shared" ca="1" si="392"/>
        <v>0</v>
      </c>
      <c r="DJ145" s="210">
        <f t="shared" ca="1" si="393"/>
        <v>7824</v>
      </c>
      <c r="DK145" s="210">
        <f t="shared" ca="1" si="394"/>
        <v>29898</v>
      </c>
      <c r="DL145" s="210">
        <f t="shared" ca="1" si="395"/>
        <v>88523</v>
      </c>
      <c r="DM145" s="461">
        <f t="shared" ca="1" si="396"/>
        <v>118421</v>
      </c>
      <c r="DN145" s="463">
        <f t="shared" ca="1" si="397"/>
        <v>118672</v>
      </c>
      <c r="DO145" s="465">
        <f t="shared" ca="1" si="398"/>
        <v>251</v>
      </c>
      <c r="DP145" s="216">
        <f t="shared" ca="1" si="408"/>
        <v>2.1195564975806658E-3</v>
      </c>
      <c r="DR145" s="463"/>
      <c r="DS145" s="37"/>
    </row>
    <row r="146" spans="1:123">
      <c r="A146" s="87">
        <f t="shared" si="345"/>
        <v>2030</v>
      </c>
      <c r="B146" s="133">
        <f t="shared" ref="B146:M146" si="426">SUM(B746,B826,B906,B1186)</f>
        <v>6119</v>
      </c>
      <c r="C146" s="133">
        <f t="shared" si="426"/>
        <v>4571</v>
      </c>
      <c r="D146" s="133">
        <f t="shared" si="426"/>
        <v>5120</v>
      </c>
      <c r="E146" s="133">
        <f t="shared" si="426"/>
        <v>4781</v>
      </c>
      <c r="F146" s="133">
        <f t="shared" si="426"/>
        <v>7397</v>
      </c>
      <c r="G146" s="133">
        <f t="shared" si="426"/>
        <v>8100</v>
      </c>
      <c r="H146" s="133">
        <f t="shared" si="426"/>
        <v>7893</v>
      </c>
      <c r="I146" s="133">
        <f t="shared" si="426"/>
        <v>8405</v>
      </c>
      <c r="J146" s="133">
        <f t="shared" si="426"/>
        <v>7174</v>
      </c>
      <c r="K146" s="133">
        <f t="shared" si="426"/>
        <v>6746</v>
      </c>
      <c r="L146" s="133">
        <f t="shared" si="426"/>
        <v>5303</v>
      </c>
      <c r="M146" s="133">
        <f t="shared" si="426"/>
        <v>6720</v>
      </c>
      <c r="N146" s="136">
        <f t="shared" si="415"/>
        <v>78329</v>
      </c>
      <c r="O146" s="90"/>
      <c r="P146" s="91">
        <f t="shared" si="347"/>
        <v>2030</v>
      </c>
      <c r="Q146" s="133">
        <f t="shared" ref="Q146:AB146" si="427">SUM(Q746,Q826,Q906,Q1186)</f>
        <v>5591</v>
      </c>
      <c r="R146" s="133">
        <f t="shared" si="427"/>
        <v>6417</v>
      </c>
      <c r="S146" s="133">
        <f t="shared" si="427"/>
        <v>4931</v>
      </c>
      <c r="T146" s="133">
        <f t="shared" si="427"/>
        <v>5104</v>
      </c>
      <c r="U146" s="133">
        <f t="shared" si="427"/>
        <v>4794</v>
      </c>
      <c r="V146" s="133">
        <f t="shared" si="427"/>
        <v>5468</v>
      </c>
      <c r="W146" s="133">
        <f t="shared" si="427"/>
        <v>7314</v>
      </c>
      <c r="X146" s="133">
        <f t="shared" si="427"/>
        <v>7993</v>
      </c>
      <c r="Y146" s="133">
        <f t="shared" si="427"/>
        <v>7925</v>
      </c>
      <c r="Z146" s="133">
        <f t="shared" si="427"/>
        <v>7525</v>
      </c>
      <c r="AA146" s="133">
        <f t="shared" si="427"/>
        <v>6790</v>
      </c>
      <c r="AB146" s="133">
        <f t="shared" si="427"/>
        <v>6705</v>
      </c>
      <c r="AC146" s="89">
        <f t="shared" si="417"/>
        <v>76557</v>
      </c>
      <c r="AD146" s="13"/>
      <c r="AI146" s="79" t="str">
        <f t="shared" si="302"/>
        <v>Y</v>
      </c>
      <c r="AJ146" s="1">
        <f t="shared" si="411"/>
        <v>2023</v>
      </c>
      <c r="AK146" s="105">
        <v>9</v>
      </c>
      <c r="AL146" s="106">
        <f t="shared" ref="AL146:AU155" ca="1" si="428">ROUND(INDIRECT(CONCATENATE($AI146,AL$2+($AJ146-2010))),0)</f>
        <v>0</v>
      </c>
      <c r="AM146" s="106">
        <f t="shared" ca="1" si="428"/>
        <v>0</v>
      </c>
      <c r="AN146" s="106">
        <f t="shared" ca="1" si="428"/>
        <v>8</v>
      </c>
      <c r="AO146" s="106">
        <f t="shared" ca="1" si="428"/>
        <v>0</v>
      </c>
      <c r="AP146" s="106">
        <f t="shared" ca="1" si="428"/>
        <v>0</v>
      </c>
      <c r="AQ146" s="106">
        <f t="shared" ca="1" si="428"/>
        <v>0</v>
      </c>
      <c r="AR146" s="106">
        <f t="shared" ca="1" si="428"/>
        <v>0</v>
      </c>
      <c r="AS146" s="106">
        <f t="shared" ca="1" si="428"/>
        <v>0</v>
      </c>
      <c r="AT146" s="106">
        <f t="shared" ca="1" si="428"/>
        <v>0</v>
      </c>
      <c r="AU146" s="106">
        <f t="shared" ca="1" si="428"/>
        <v>1719</v>
      </c>
      <c r="AV146" s="106">
        <f t="shared" ref="AV146:BE155" ca="1" si="429">ROUND(INDIRECT(CONCATENATE($AI146,AV$2+($AJ146-2010))),0)</f>
        <v>86796</v>
      </c>
      <c r="AW146" s="106">
        <f t="shared" ca="1" si="429"/>
        <v>0</v>
      </c>
      <c r="AX146" s="575">
        <f t="shared" ca="1" si="429"/>
        <v>0</v>
      </c>
      <c r="AY146" s="2">
        <f t="shared" ca="1" si="429"/>
        <v>0</v>
      </c>
      <c r="AZ146" s="545">
        <f t="shared" ca="1" si="429"/>
        <v>1935</v>
      </c>
      <c r="BA146" s="106">
        <f t="shared" ca="1" si="429"/>
        <v>5316</v>
      </c>
      <c r="BB146" s="106">
        <f t="shared" ca="1" si="429"/>
        <v>3282</v>
      </c>
      <c r="BC146" s="106">
        <f t="shared" ca="1" si="429"/>
        <v>0</v>
      </c>
      <c r="BD146" s="106">
        <f t="shared" ca="1" si="429"/>
        <v>2330</v>
      </c>
      <c r="BE146" s="106">
        <f t="shared" ca="1" si="429"/>
        <v>0</v>
      </c>
      <c r="BF146" s="106">
        <f t="shared" ref="BF146:BT155" ca="1" si="430">ROUND(INDIRECT(CONCATENATE($AI146,BF$2+($AJ146-2010))),0)</f>
        <v>15624</v>
      </c>
      <c r="BG146" s="106">
        <f t="shared" ca="1" si="430"/>
        <v>0</v>
      </c>
      <c r="BH146" s="106">
        <f t="shared" ca="1" si="430"/>
        <v>0</v>
      </c>
      <c r="BI146" s="106">
        <f t="shared" ca="1" si="430"/>
        <v>0</v>
      </c>
      <c r="BJ146" s="106">
        <f t="shared" ca="1" si="430"/>
        <v>1134</v>
      </c>
      <c r="BK146" s="106">
        <f t="shared" ca="1" si="430"/>
        <v>0</v>
      </c>
      <c r="BL146" s="106">
        <f t="shared" ca="1" si="430"/>
        <v>0</v>
      </c>
      <c r="BM146" s="190">
        <f t="shared" ca="1" si="430"/>
        <v>0</v>
      </c>
      <c r="BN146" s="190">
        <f t="shared" ca="1" si="430"/>
        <v>0</v>
      </c>
      <c r="BO146" s="190">
        <f t="shared" ca="1" si="430"/>
        <v>0</v>
      </c>
      <c r="BP146" s="190">
        <f t="shared" ca="1" si="430"/>
        <v>0</v>
      </c>
      <c r="BQ146" s="190">
        <f t="shared" ca="1" si="430"/>
        <v>7547</v>
      </c>
      <c r="BR146" s="190">
        <f t="shared" ca="1" si="430"/>
        <v>29621</v>
      </c>
      <c r="BS146" s="190">
        <f t="shared" ca="1" si="430"/>
        <v>88523</v>
      </c>
      <c r="BT146" s="190">
        <f t="shared" ca="1" si="430"/>
        <v>118144</v>
      </c>
      <c r="BU146" s="190">
        <f t="shared" ca="1" si="361"/>
        <v>108581</v>
      </c>
      <c r="BV146" s="163" t="str">
        <f t="shared" si="303"/>
        <v>J</v>
      </c>
      <c r="BW146" s="65">
        <f t="shared" ca="1" si="362"/>
        <v>118144</v>
      </c>
      <c r="BX146" s="634">
        <f t="shared" ca="1" si="365"/>
        <v>0</v>
      </c>
      <c r="BY146" s="2"/>
      <c r="BZ146" s="13"/>
      <c r="CA146" s="130"/>
      <c r="CB146" s="79" t="str">
        <f t="shared" si="304"/>
        <v>J</v>
      </c>
      <c r="CC146" s="215">
        <f t="shared" si="305"/>
        <v>2023</v>
      </c>
      <c r="CD146" s="141">
        <f t="shared" si="306"/>
        <v>9</v>
      </c>
      <c r="CE146" s="280">
        <f t="shared" ca="1" si="366"/>
        <v>0</v>
      </c>
      <c r="CF146" s="280">
        <f t="shared" ca="1" si="367"/>
        <v>0</v>
      </c>
      <c r="CG146" s="280">
        <f t="shared" ca="1" si="368"/>
        <v>8</v>
      </c>
      <c r="CH146" s="280">
        <f t="shared" ca="1" si="367"/>
        <v>0</v>
      </c>
      <c r="CI146" s="280">
        <f t="shared" ca="1" si="369"/>
        <v>0</v>
      </c>
      <c r="CJ146" s="280">
        <f t="shared" ca="1" si="370"/>
        <v>0</v>
      </c>
      <c r="CK146" s="280">
        <f t="shared" ca="1" si="370"/>
        <v>0</v>
      </c>
      <c r="CL146" s="280">
        <f t="shared" ca="1" si="371"/>
        <v>0</v>
      </c>
      <c r="CM146" s="280">
        <f t="shared" ca="1" si="372"/>
        <v>0</v>
      </c>
      <c r="CN146" s="280">
        <f t="shared" ca="1" si="373"/>
        <v>582</v>
      </c>
      <c r="CO146" s="280">
        <f t="shared" ca="1" si="374"/>
        <v>81325</v>
      </c>
      <c r="CP146" s="280">
        <f t="shared" ca="1" si="375"/>
        <v>0</v>
      </c>
      <c r="CQ146" s="280">
        <f t="shared" ca="1" si="313"/>
        <v>0</v>
      </c>
      <c r="CR146" s="273">
        <f t="shared" ca="1" si="313"/>
        <v>0</v>
      </c>
      <c r="CS146" s="280">
        <f t="shared" ca="1" si="376"/>
        <v>1872</v>
      </c>
      <c r="CT146" s="280">
        <f t="shared" ca="1" si="377"/>
        <v>4365</v>
      </c>
      <c r="CU146" s="280">
        <f t="shared" ca="1" si="378"/>
        <v>2668</v>
      </c>
      <c r="CV146" s="280">
        <f t="shared" ca="1" si="379"/>
        <v>0</v>
      </c>
      <c r="CW146" s="280">
        <f t="shared" ca="1" si="380"/>
        <v>2192</v>
      </c>
      <c r="CX146" s="280">
        <f t="shared" ca="1" si="381"/>
        <v>0</v>
      </c>
      <c r="CY146" s="280">
        <f t="shared" ca="1" si="382"/>
        <v>14400</v>
      </c>
      <c r="CZ146" s="280">
        <f t="shared" ca="1" si="383"/>
        <v>0</v>
      </c>
      <c r="DA146" s="280">
        <f t="shared" ca="1" si="384"/>
        <v>0</v>
      </c>
      <c r="DB146" s="280">
        <f t="shared" ca="1" si="385"/>
        <v>0</v>
      </c>
      <c r="DC146" s="280">
        <f t="shared" ca="1" si="386"/>
        <v>946</v>
      </c>
      <c r="DD146" s="280">
        <f t="shared" ca="1" si="387"/>
        <v>0</v>
      </c>
      <c r="DE146" s="280">
        <f t="shared" ca="1" si="388"/>
        <v>0</v>
      </c>
      <c r="DF146" s="280">
        <f t="shared" ca="1" si="389"/>
        <v>0</v>
      </c>
      <c r="DG146" s="280">
        <f t="shared" ca="1" si="390"/>
        <v>0</v>
      </c>
      <c r="DH146" s="280">
        <f t="shared" ca="1" si="391"/>
        <v>0</v>
      </c>
      <c r="DI146" s="280">
        <f t="shared" ca="1" si="392"/>
        <v>0</v>
      </c>
      <c r="DJ146" s="210">
        <f t="shared" ca="1" si="393"/>
        <v>6732</v>
      </c>
      <c r="DK146" s="210">
        <f t="shared" ca="1" si="394"/>
        <v>26443</v>
      </c>
      <c r="DL146" s="210">
        <f t="shared" ca="1" si="395"/>
        <v>81915</v>
      </c>
      <c r="DM146" s="461">
        <f t="shared" ca="1" si="396"/>
        <v>108358</v>
      </c>
      <c r="DN146" s="463">
        <f t="shared" ca="1" si="397"/>
        <v>108581</v>
      </c>
      <c r="DO146" s="465">
        <f t="shared" ca="1" si="398"/>
        <v>223</v>
      </c>
      <c r="DP146" s="216">
        <f t="shared" ca="1" si="408"/>
        <v>2.0579929492976984E-3</v>
      </c>
      <c r="DR146" s="463"/>
      <c r="DS146" s="37"/>
    </row>
    <row r="147" spans="1:123">
      <c r="A147" s="87">
        <f t="shared" si="345"/>
        <v>2031</v>
      </c>
      <c r="B147" s="133">
        <f t="shared" ref="B147:M147" si="431">SUM(B747,B827,B907,B1187)</f>
        <v>6179</v>
      </c>
      <c r="C147" s="133">
        <f t="shared" si="431"/>
        <v>4583</v>
      </c>
      <c r="D147" s="133">
        <f t="shared" si="431"/>
        <v>5136</v>
      </c>
      <c r="E147" s="133">
        <f t="shared" si="431"/>
        <v>4802</v>
      </c>
      <c r="F147" s="133">
        <f t="shared" si="431"/>
        <v>7408</v>
      </c>
      <c r="G147" s="133">
        <f t="shared" si="431"/>
        <v>8103</v>
      </c>
      <c r="H147" s="133">
        <f t="shared" si="431"/>
        <v>7887</v>
      </c>
      <c r="I147" s="133">
        <f t="shared" si="431"/>
        <v>8403</v>
      </c>
      <c r="J147" s="133">
        <f t="shared" si="431"/>
        <v>7187</v>
      </c>
      <c r="K147" s="133">
        <f t="shared" si="431"/>
        <v>6789</v>
      </c>
      <c r="L147" s="133">
        <f t="shared" si="431"/>
        <v>5333</v>
      </c>
      <c r="M147" s="133">
        <f t="shared" si="431"/>
        <v>6777</v>
      </c>
      <c r="N147" s="136">
        <f t="shared" ref="N147:N161" si="432">SUM(B147:M147)</f>
        <v>78587</v>
      </c>
      <c r="O147" s="90"/>
      <c r="P147" s="91">
        <f t="shared" si="347"/>
        <v>2031</v>
      </c>
      <c r="Q147" s="133">
        <f t="shared" ref="Q147:AB147" si="433">SUM(Q747,Q827,Q907,Q1187)</f>
        <v>5633</v>
      </c>
      <c r="R147" s="133">
        <f t="shared" si="433"/>
        <v>6492</v>
      </c>
      <c r="S147" s="133">
        <f t="shared" si="433"/>
        <v>4983</v>
      </c>
      <c r="T147" s="133">
        <f t="shared" si="433"/>
        <v>5101</v>
      </c>
      <c r="U147" s="133">
        <f t="shared" si="433"/>
        <v>4814</v>
      </c>
      <c r="V147" s="133">
        <f t="shared" si="433"/>
        <v>5485</v>
      </c>
      <c r="W147" s="133">
        <f t="shared" si="433"/>
        <v>7327</v>
      </c>
      <c r="X147" s="133">
        <f t="shared" si="433"/>
        <v>7991</v>
      </c>
      <c r="Y147" s="133">
        <f t="shared" si="433"/>
        <v>7925</v>
      </c>
      <c r="Z147" s="133">
        <f t="shared" si="433"/>
        <v>7510</v>
      </c>
      <c r="AA147" s="133">
        <f t="shared" si="433"/>
        <v>6807</v>
      </c>
      <c r="AB147" s="133">
        <f t="shared" si="433"/>
        <v>6753</v>
      </c>
      <c r="AC147" s="89">
        <f t="shared" si="417"/>
        <v>76821</v>
      </c>
      <c r="AD147" s="13"/>
      <c r="AI147" s="79" t="str">
        <f t="shared" ref="AI147:AI210" si="434">+AI135</f>
        <v>Z</v>
      </c>
      <c r="AJ147" s="1">
        <f t="shared" si="411"/>
        <v>2023</v>
      </c>
      <c r="AK147" s="105">
        <v>10</v>
      </c>
      <c r="AL147" s="106">
        <f t="shared" ca="1" si="428"/>
        <v>0</v>
      </c>
      <c r="AM147" s="106">
        <f t="shared" ca="1" si="428"/>
        <v>0</v>
      </c>
      <c r="AN147" s="106">
        <f t="shared" ca="1" si="428"/>
        <v>8</v>
      </c>
      <c r="AO147" s="106">
        <f t="shared" ca="1" si="428"/>
        <v>0</v>
      </c>
      <c r="AP147" s="106">
        <f t="shared" ca="1" si="428"/>
        <v>0</v>
      </c>
      <c r="AQ147" s="106">
        <f t="shared" ca="1" si="428"/>
        <v>0</v>
      </c>
      <c r="AR147" s="106">
        <f t="shared" ca="1" si="428"/>
        <v>0</v>
      </c>
      <c r="AS147" s="106">
        <f t="shared" ca="1" si="428"/>
        <v>0</v>
      </c>
      <c r="AT147" s="106">
        <f t="shared" ca="1" si="428"/>
        <v>0</v>
      </c>
      <c r="AU147" s="106">
        <f t="shared" ca="1" si="428"/>
        <v>582</v>
      </c>
      <c r="AV147" s="106">
        <f t="shared" ca="1" si="429"/>
        <v>81325</v>
      </c>
      <c r="AW147" s="106">
        <f t="shared" ca="1" si="429"/>
        <v>0</v>
      </c>
      <c r="AX147" s="575">
        <f t="shared" ca="1" si="429"/>
        <v>0</v>
      </c>
      <c r="AY147" s="2">
        <f t="shared" ca="1" si="429"/>
        <v>0</v>
      </c>
      <c r="AZ147" s="545">
        <f t="shared" ca="1" si="429"/>
        <v>1935</v>
      </c>
      <c r="BA147" s="106">
        <f t="shared" ca="1" si="429"/>
        <v>4365</v>
      </c>
      <c r="BB147" s="106">
        <f t="shared" ca="1" si="429"/>
        <v>2668</v>
      </c>
      <c r="BC147" s="106">
        <f t="shared" ca="1" si="429"/>
        <v>0</v>
      </c>
      <c r="BD147" s="106">
        <f t="shared" ca="1" si="429"/>
        <v>2607</v>
      </c>
      <c r="BE147" s="106">
        <f t="shared" ca="1" si="429"/>
        <v>0</v>
      </c>
      <c r="BF147" s="106">
        <f t="shared" ca="1" si="430"/>
        <v>14400</v>
      </c>
      <c r="BG147" s="106">
        <f t="shared" ca="1" si="430"/>
        <v>0</v>
      </c>
      <c r="BH147" s="106">
        <f t="shared" ca="1" si="430"/>
        <v>0</v>
      </c>
      <c r="BI147" s="106">
        <f t="shared" ca="1" si="430"/>
        <v>0</v>
      </c>
      <c r="BJ147" s="106">
        <f t="shared" ca="1" si="430"/>
        <v>946</v>
      </c>
      <c r="BK147" s="106">
        <f t="shared" ca="1" si="430"/>
        <v>0</v>
      </c>
      <c r="BL147" s="106">
        <f t="shared" ca="1" si="430"/>
        <v>0</v>
      </c>
      <c r="BM147" s="190">
        <f t="shared" ca="1" si="430"/>
        <v>0</v>
      </c>
      <c r="BN147" s="190">
        <f t="shared" ca="1" si="430"/>
        <v>0</v>
      </c>
      <c r="BO147" s="190">
        <f t="shared" ca="1" si="430"/>
        <v>0</v>
      </c>
      <c r="BP147" s="190">
        <f t="shared" ca="1" si="430"/>
        <v>0</v>
      </c>
      <c r="BQ147" s="190">
        <f t="shared" ca="1" si="430"/>
        <v>7210</v>
      </c>
      <c r="BR147" s="190">
        <f t="shared" ca="1" si="430"/>
        <v>26921</v>
      </c>
      <c r="BS147" s="190">
        <f t="shared" ca="1" si="430"/>
        <v>81915</v>
      </c>
      <c r="BT147" s="190">
        <f t="shared" ca="1" si="430"/>
        <v>108836</v>
      </c>
      <c r="BU147" s="190">
        <f t="shared" ca="1" si="361"/>
        <v>102080</v>
      </c>
      <c r="BV147" s="163" t="str">
        <f t="shared" ref="BV147:BV210" si="435">BV135</f>
        <v>K</v>
      </c>
      <c r="BW147" s="65">
        <f t="shared" ca="1" si="362"/>
        <v>108836</v>
      </c>
      <c r="BX147" s="634">
        <f t="shared" ca="1" si="365"/>
        <v>0</v>
      </c>
      <c r="BY147" s="2"/>
      <c r="BZ147" s="13"/>
      <c r="CA147" s="130"/>
      <c r="CB147" s="79" t="str">
        <f t="shared" ref="CB147:CB210" si="436">CB135</f>
        <v>K</v>
      </c>
      <c r="CC147" s="215">
        <f t="shared" ref="CC147:CC210" si="437">AJ147</f>
        <v>2023</v>
      </c>
      <c r="CD147" s="141">
        <f t="shared" ref="CD147:CD210" si="438">AK147</f>
        <v>10</v>
      </c>
      <c r="CE147" s="280">
        <f t="shared" ca="1" si="366"/>
        <v>0</v>
      </c>
      <c r="CF147" s="280">
        <f t="shared" ca="1" si="367"/>
        <v>0</v>
      </c>
      <c r="CG147" s="280">
        <f t="shared" ca="1" si="368"/>
        <v>8</v>
      </c>
      <c r="CH147" s="280">
        <f t="shared" ca="1" si="367"/>
        <v>0</v>
      </c>
      <c r="CI147" s="280">
        <f t="shared" ca="1" si="369"/>
        <v>0</v>
      </c>
      <c r="CJ147" s="280">
        <f t="shared" ca="1" si="370"/>
        <v>0</v>
      </c>
      <c r="CK147" s="280">
        <f t="shared" ca="1" si="370"/>
        <v>0</v>
      </c>
      <c r="CL147" s="280">
        <f t="shared" ca="1" si="371"/>
        <v>0</v>
      </c>
      <c r="CM147" s="280">
        <f t="shared" ca="1" si="372"/>
        <v>0</v>
      </c>
      <c r="CN147" s="280">
        <f t="shared" ca="1" si="373"/>
        <v>258</v>
      </c>
      <c r="CO147" s="280">
        <f t="shared" ca="1" si="374"/>
        <v>76813</v>
      </c>
      <c r="CP147" s="280">
        <f t="shared" ca="1" si="375"/>
        <v>0</v>
      </c>
      <c r="CQ147" s="280">
        <f t="shared" ca="1" si="313"/>
        <v>0</v>
      </c>
      <c r="CR147" s="273">
        <f t="shared" ca="1" si="313"/>
        <v>0</v>
      </c>
      <c r="CS147" s="280">
        <f t="shared" ca="1" si="376"/>
        <v>2128</v>
      </c>
      <c r="CT147" s="280">
        <f t="shared" ca="1" si="377"/>
        <v>3060</v>
      </c>
      <c r="CU147" s="280">
        <f t="shared" ca="1" si="378"/>
        <v>2400</v>
      </c>
      <c r="CV147" s="280">
        <f t="shared" ca="1" si="379"/>
        <v>0</v>
      </c>
      <c r="CW147" s="280">
        <f t="shared" ca="1" si="380"/>
        <v>1886</v>
      </c>
      <c r="CX147" s="280">
        <f t="shared" ca="1" si="381"/>
        <v>0</v>
      </c>
      <c r="CY147" s="280">
        <f t="shared" ca="1" si="382"/>
        <v>14508</v>
      </c>
      <c r="CZ147" s="280">
        <f t="shared" ca="1" si="383"/>
        <v>0</v>
      </c>
      <c r="DA147" s="280">
        <f t="shared" ca="1" si="384"/>
        <v>0</v>
      </c>
      <c r="DB147" s="280">
        <f t="shared" ca="1" si="385"/>
        <v>0</v>
      </c>
      <c r="DC147" s="280">
        <f t="shared" ca="1" si="386"/>
        <v>811</v>
      </c>
      <c r="DD147" s="280">
        <f t="shared" ca="1" si="387"/>
        <v>0</v>
      </c>
      <c r="DE147" s="280">
        <f t="shared" ca="1" si="388"/>
        <v>0</v>
      </c>
      <c r="DF147" s="280">
        <f t="shared" ca="1" si="389"/>
        <v>0</v>
      </c>
      <c r="DG147" s="280">
        <f t="shared" ca="1" si="390"/>
        <v>0</v>
      </c>
      <c r="DH147" s="280">
        <f t="shared" ca="1" si="391"/>
        <v>0</v>
      </c>
      <c r="DI147" s="280">
        <f t="shared" ca="1" si="392"/>
        <v>0</v>
      </c>
      <c r="DJ147" s="210">
        <f t="shared" ca="1" si="393"/>
        <v>6414</v>
      </c>
      <c r="DK147" s="210">
        <f t="shared" ca="1" si="394"/>
        <v>24793</v>
      </c>
      <c r="DL147" s="210">
        <f t="shared" ca="1" si="395"/>
        <v>77079</v>
      </c>
      <c r="DM147" s="461">
        <f t="shared" ca="1" si="396"/>
        <v>101872</v>
      </c>
      <c r="DN147" s="463">
        <f t="shared" ca="1" si="397"/>
        <v>102080</v>
      </c>
      <c r="DO147" s="465">
        <f t="shared" ca="1" si="398"/>
        <v>208</v>
      </c>
      <c r="DP147" s="216">
        <f t="shared" ca="1" si="408"/>
        <v>2.0417779173865242E-3</v>
      </c>
      <c r="DR147" s="463"/>
      <c r="DS147" s="37"/>
    </row>
    <row r="148" spans="1:123">
      <c r="A148" s="87">
        <f t="shared" si="345"/>
        <v>2032</v>
      </c>
      <c r="B148" s="133">
        <f t="shared" ref="B148:M148" si="439">SUM(B748,B828,B908,B1188)</f>
        <v>6242</v>
      </c>
      <c r="C148" s="133">
        <f t="shared" si="439"/>
        <v>4764</v>
      </c>
      <c r="D148" s="133">
        <f t="shared" si="439"/>
        <v>5169</v>
      </c>
      <c r="E148" s="133">
        <f t="shared" si="439"/>
        <v>4822</v>
      </c>
      <c r="F148" s="133">
        <f t="shared" si="439"/>
        <v>7431</v>
      </c>
      <c r="G148" s="133">
        <f t="shared" si="439"/>
        <v>8144</v>
      </c>
      <c r="H148" s="133">
        <f t="shared" si="439"/>
        <v>7925</v>
      </c>
      <c r="I148" s="133">
        <f t="shared" si="439"/>
        <v>8450</v>
      </c>
      <c r="J148" s="133">
        <f t="shared" si="439"/>
        <v>7220</v>
      </c>
      <c r="K148" s="133">
        <f t="shared" si="439"/>
        <v>6824</v>
      </c>
      <c r="L148" s="133">
        <f t="shared" si="439"/>
        <v>5372</v>
      </c>
      <c r="M148" s="133">
        <f t="shared" si="439"/>
        <v>6843</v>
      </c>
      <c r="N148" s="136">
        <f t="shared" si="432"/>
        <v>79206</v>
      </c>
      <c r="O148" s="90"/>
      <c r="P148" s="91">
        <f t="shared" si="347"/>
        <v>2032</v>
      </c>
      <c r="Q148" s="133">
        <f t="shared" ref="Q148:AB148" si="440">SUM(Q748,Q828,Q908,Q1188)</f>
        <v>5682</v>
      </c>
      <c r="R148" s="133">
        <f t="shared" si="440"/>
        <v>6543</v>
      </c>
      <c r="S148" s="133">
        <f t="shared" si="440"/>
        <v>5078</v>
      </c>
      <c r="T148" s="133">
        <f t="shared" si="440"/>
        <v>5225</v>
      </c>
      <c r="U148" s="133">
        <f t="shared" si="440"/>
        <v>4849</v>
      </c>
      <c r="V148" s="133">
        <f t="shared" si="440"/>
        <v>5502</v>
      </c>
      <c r="W148" s="133">
        <f t="shared" si="440"/>
        <v>7354</v>
      </c>
      <c r="X148" s="133">
        <f t="shared" si="440"/>
        <v>8027</v>
      </c>
      <c r="Y148" s="133">
        <f t="shared" si="440"/>
        <v>7968</v>
      </c>
      <c r="Z148" s="133">
        <f t="shared" si="440"/>
        <v>7544</v>
      </c>
      <c r="AA148" s="133">
        <f t="shared" si="440"/>
        <v>6846</v>
      </c>
      <c r="AB148" s="133">
        <f t="shared" si="440"/>
        <v>6793</v>
      </c>
      <c r="AC148" s="89">
        <f t="shared" si="417"/>
        <v>77411</v>
      </c>
      <c r="AD148" s="13"/>
      <c r="AI148" s="79" t="str">
        <f t="shared" si="434"/>
        <v>AA</v>
      </c>
      <c r="AJ148" s="1">
        <f t="shared" si="411"/>
        <v>2023</v>
      </c>
      <c r="AK148" s="105">
        <v>11</v>
      </c>
      <c r="AL148" s="106">
        <f t="shared" ca="1" si="428"/>
        <v>0</v>
      </c>
      <c r="AM148" s="106">
        <f t="shared" ca="1" si="428"/>
        <v>0</v>
      </c>
      <c r="AN148" s="106">
        <f t="shared" ca="1" si="428"/>
        <v>8</v>
      </c>
      <c r="AO148" s="106">
        <f t="shared" ca="1" si="428"/>
        <v>0</v>
      </c>
      <c r="AP148" s="106">
        <f t="shared" ca="1" si="428"/>
        <v>0</v>
      </c>
      <c r="AQ148" s="106">
        <f t="shared" ca="1" si="428"/>
        <v>0</v>
      </c>
      <c r="AR148" s="106">
        <f t="shared" ca="1" si="428"/>
        <v>0</v>
      </c>
      <c r="AS148" s="106">
        <f t="shared" ca="1" si="428"/>
        <v>0</v>
      </c>
      <c r="AT148" s="106">
        <f t="shared" ca="1" si="428"/>
        <v>0</v>
      </c>
      <c r="AU148" s="106">
        <f t="shared" ca="1" si="428"/>
        <v>258</v>
      </c>
      <c r="AV148" s="106">
        <f t="shared" ca="1" si="429"/>
        <v>76813</v>
      </c>
      <c r="AW148" s="106">
        <f t="shared" ca="1" si="429"/>
        <v>0</v>
      </c>
      <c r="AX148" s="575">
        <f t="shared" ca="1" si="429"/>
        <v>0</v>
      </c>
      <c r="AY148" s="2">
        <f t="shared" ca="1" si="429"/>
        <v>0</v>
      </c>
      <c r="AZ148" s="545">
        <f t="shared" ca="1" si="429"/>
        <v>1872</v>
      </c>
      <c r="BA148" s="106">
        <f t="shared" ca="1" si="429"/>
        <v>3060</v>
      </c>
      <c r="BB148" s="106">
        <f t="shared" ca="1" si="429"/>
        <v>2400</v>
      </c>
      <c r="BC148" s="106">
        <f t="shared" ca="1" si="429"/>
        <v>0</v>
      </c>
      <c r="BD148" s="106">
        <f t="shared" ca="1" si="429"/>
        <v>2192</v>
      </c>
      <c r="BE148" s="106">
        <f t="shared" ca="1" si="429"/>
        <v>0</v>
      </c>
      <c r="BF148" s="106">
        <f t="shared" ca="1" si="430"/>
        <v>14508</v>
      </c>
      <c r="BG148" s="106">
        <f t="shared" ca="1" si="430"/>
        <v>0</v>
      </c>
      <c r="BH148" s="106">
        <f t="shared" ca="1" si="430"/>
        <v>0</v>
      </c>
      <c r="BI148" s="106">
        <f t="shared" ca="1" si="430"/>
        <v>0</v>
      </c>
      <c r="BJ148" s="106">
        <f t="shared" ca="1" si="430"/>
        <v>811</v>
      </c>
      <c r="BK148" s="106">
        <f t="shared" ca="1" si="430"/>
        <v>0</v>
      </c>
      <c r="BL148" s="106">
        <f t="shared" ca="1" si="430"/>
        <v>0</v>
      </c>
      <c r="BM148" s="190">
        <f t="shared" ca="1" si="430"/>
        <v>0</v>
      </c>
      <c r="BN148" s="190">
        <f t="shared" ca="1" si="430"/>
        <v>0</v>
      </c>
      <c r="BO148" s="190">
        <f t="shared" ca="1" si="430"/>
        <v>0</v>
      </c>
      <c r="BP148" s="190">
        <f t="shared" ca="1" si="430"/>
        <v>0</v>
      </c>
      <c r="BQ148" s="190">
        <f t="shared" ca="1" si="430"/>
        <v>6464</v>
      </c>
      <c r="BR148" s="190">
        <f t="shared" ca="1" si="430"/>
        <v>24843</v>
      </c>
      <c r="BS148" s="190">
        <f t="shared" ca="1" si="430"/>
        <v>77079</v>
      </c>
      <c r="BT148" s="190">
        <f t="shared" ca="1" si="430"/>
        <v>101922</v>
      </c>
      <c r="BU148" s="190">
        <f t="shared" ca="1" si="361"/>
        <v>69358</v>
      </c>
      <c r="BV148" s="163" t="str">
        <f t="shared" si="435"/>
        <v>L</v>
      </c>
      <c r="BW148" s="65">
        <f t="shared" ca="1" si="362"/>
        <v>101922</v>
      </c>
      <c r="BX148" s="634">
        <f t="shared" ca="1" si="365"/>
        <v>0</v>
      </c>
      <c r="BY148" s="2"/>
      <c r="BZ148" s="13"/>
      <c r="CA148" s="130"/>
      <c r="CB148" s="79" t="str">
        <f t="shared" si="436"/>
        <v>L</v>
      </c>
      <c r="CC148" s="215">
        <f t="shared" si="437"/>
        <v>2023</v>
      </c>
      <c r="CD148" s="141">
        <f t="shared" si="438"/>
        <v>11</v>
      </c>
      <c r="CE148" s="280">
        <f t="shared" ca="1" si="366"/>
        <v>0</v>
      </c>
      <c r="CF148" s="280">
        <f t="shared" ca="1" si="367"/>
        <v>0</v>
      </c>
      <c r="CG148" s="280">
        <f t="shared" ca="1" si="368"/>
        <v>8</v>
      </c>
      <c r="CH148" s="280">
        <f t="shared" ca="1" si="367"/>
        <v>0</v>
      </c>
      <c r="CI148" s="280">
        <f t="shared" ca="1" si="369"/>
        <v>0</v>
      </c>
      <c r="CJ148" s="280">
        <f t="shared" ca="1" si="370"/>
        <v>0</v>
      </c>
      <c r="CK148" s="280">
        <f t="shared" ca="1" si="370"/>
        <v>0</v>
      </c>
      <c r="CL148" s="280">
        <f t="shared" ca="1" si="371"/>
        <v>0</v>
      </c>
      <c r="CM148" s="280">
        <f t="shared" ca="1" si="372"/>
        <v>0</v>
      </c>
      <c r="CN148" s="280">
        <f t="shared" ca="1" si="373"/>
        <v>166</v>
      </c>
      <c r="CO148" s="280">
        <f t="shared" ca="1" si="374"/>
        <v>48080</v>
      </c>
      <c r="CP148" s="280">
        <f t="shared" ca="1" si="375"/>
        <v>0</v>
      </c>
      <c r="CQ148" s="280">
        <f t="shared" ca="1" si="313"/>
        <v>0</v>
      </c>
      <c r="CR148" s="273">
        <f t="shared" ca="1" si="313"/>
        <v>0</v>
      </c>
      <c r="CS148" s="280">
        <f t="shared" ca="1" si="376"/>
        <v>664</v>
      </c>
      <c r="CT148" s="280">
        <f t="shared" ca="1" si="377"/>
        <v>1559</v>
      </c>
      <c r="CU148" s="280">
        <f t="shared" ca="1" si="378"/>
        <v>2458</v>
      </c>
      <c r="CV148" s="280">
        <f t="shared" ca="1" si="379"/>
        <v>0</v>
      </c>
      <c r="CW148" s="280">
        <f t="shared" ca="1" si="380"/>
        <v>1801</v>
      </c>
      <c r="CX148" s="280">
        <f t="shared" ca="1" si="381"/>
        <v>0</v>
      </c>
      <c r="CY148" s="280">
        <f t="shared" ca="1" si="382"/>
        <v>13680</v>
      </c>
      <c r="CZ148" s="280">
        <f t="shared" ca="1" si="383"/>
        <v>0</v>
      </c>
      <c r="DA148" s="280">
        <f t="shared" ca="1" si="384"/>
        <v>0</v>
      </c>
      <c r="DB148" s="280">
        <f t="shared" ca="1" si="385"/>
        <v>0</v>
      </c>
      <c r="DC148" s="280">
        <f t="shared" ca="1" si="386"/>
        <v>784</v>
      </c>
      <c r="DD148" s="280">
        <f t="shared" ca="1" si="387"/>
        <v>0</v>
      </c>
      <c r="DE148" s="280">
        <f t="shared" ca="1" si="388"/>
        <v>0</v>
      </c>
      <c r="DF148" s="280">
        <f t="shared" ca="1" si="389"/>
        <v>0</v>
      </c>
      <c r="DG148" s="280">
        <f t="shared" ca="1" si="390"/>
        <v>0</v>
      </c>
      <c r="DH148" s="280">
        <f t="shared" ca="1" si="391"/>
        <v>0</v>
      </c>
      <c r="DI148" s="280">
        <f t="shared" ca="1" si="392"/>
        <v>0</v>
      </c>
      <c r="DJ148" s="210">
        <f t="shared" ca="1" si="393"/>
        <v>4923</v>
      </c>
      <c r="DK148" s="210">
        <f t="shared" ca="1" si="394"/>
        <v>20946</v>
      </c>
      <c r="DL148" s="210">
        <f t="shared" ca="1" si="395"/>
        <v>48254</v>
      </c>
      <c r="DM148" s="461">
        <f t="shared" ca="1" si="396"/>
        <v>69200</v>
      </c>
      <c r="DN148" s="463">
        <f t="shared" ca="1" si="397"/>
        <v>69358</v>
      </c>
      <c r="DO148" s="465">
        <f t="shared" ca="1" si="398"/>
        <v>158</v>
      </c>
      <c r="DP148" s="216">
        <f t="shared" ca="1" si="408"/>
        <v>2.2832369942196533E-3</v>
      </c>
      <c r="DR148" s="463"/>
      <c r="DS148" s="37"/>
    </row>
    <row r="149" spans="1:123">
      <c r="A149" s="87">
        <f t="shared" si="345"/>
        <v>2033</v>
      </c>
      <c r="B149" s="133">
        <f t="shared" ref="B149:M149" si="441">SUM(B749,B829,B909,B1189)</f>
        <v>6305</v>
      </c>
      <c r="C149" s="133">
        <f t="shared" si="441"/>
        <v>4617</v>
      </c>
      <c r="D149" s="133">
        <f t="shared" si="441"/>
        <v>5204</v>
      </c>
      <c r="E149" s="133">
        <f t="shared" si="441"/>
        <v>4843</v>
      </c>
      <c r="F149" s="133">
        <f t="shared" si="441"/>
        <v>7454</v>
      </c>
      <c r="G149" s="133">
        <f t="shared" si="441"/>
        <v>8185</v>
      </c>
      <c r="H149" s="133">
        <f t="shared" si="441"/>
        <v>7963</v>
      </c>
      <c r="I149" s="133">
        <f t="shared" si="441"/>
        <v>8497</v>
      </c>
      <c r="J149" s="133">
        <f t="shared" si="441"/>
        <v>7254</v>
      </c>
      <c r="K149" s="133">
        <f t="shared" si="441"/>
        <v>6860</v>
      </c>
      <c r="L149" s="133">
        <f t="shared" si="441"/>
        <v>5412</v>
      </c>
      <c r="M149" s="133">
        <f t="shared" si="441"/>
        <v>6907</v>
      </c>
      <c r="N149" s="136">
        <f t="shared" si="432"/>
        <v>79501</v>
      </c>
      <c r="O149" s="90"/>
      <c r="P149" s="91">
        <f t="shared" si="347"/>
        <v>2033</v>
      </c>
      <c r="Q149" s="133">
        <f t="shared" ref="Q149:AB149" si="442">SUM(Q749,Q829,Q909,Q1189)</f>
        <v>5740</v>
      </c>
      <c r="R149" s="133">
        <f t="shared" si="442"/>
        <v>6601</v>
      </c>
      <c r="S149" s="133">
        <f t="shared" si="442"/>
        <v>5034</v>
      </c>
      <c r="T149" s="133">
        <f t="shared" si="442"/>
        <v>5168</v>
      </c>
      <c r="U149" s="133">
        <f t="shared" si="442"/>
        <v>4887</v>
      </c>
      <c r="V149" s="133">
        <f t="shared" si="442"/>
        <v>5518</v>
      </c>
      <c r="W149" s="133">
        <f t="shared" si="442"/>
        <v>7380</v>
      </c>
      <c r="X149" s="133">
        <f t="shared" si="442"/>
        <v>8062</v>
      </c>
      <c r="Y149" s="133">
        <f t="shared" si="442"/>
        <v>8013</v>
      </c>
      <c r="Z149" s="133">
        <f t="shared" si="442"/>
        <v>7577</v>
      </c>
      <c r="AA149" s="133">
        <f t="shared" si="442"/>
        <v>6885</v>
      </c>
      <c r="AB149" s="133">
        <f t="shared" si="442"/>
        <v>6833</v>
      </c>
      <c r="AC149" s="89">
        <f t="shared" si="417"/>
        <v>77698</v>
      </c>
      <c r="AD149" s="13"/>
      <c r="AI149" s="79" t="str">
        <f t="shared" si="434"/>
        <v>AB</v>
      </c>
      <c r="AJ149" s="16">
        <f t="shared" si="411"/>
        <v>2023</v>
      </c>
      <c r="AK149" s="116">
        <v>12</v>
      </c>
      <c r="AL149" s="106">
        <f t="shared" ca="1" si="428"/>
        <v>0</v>
      </c>
      <c r="AM149" s="106">
        <f t="shared" ca="1" si="428"/>
        <v>0</v>
      </c>
      <c r="AN149" s="106">
        <f t="shared" ca="1" si="428"/>
        <v>8</v>
      </c>
      <c r="AO149" s="106">
        <f t="shared" ca="1" si="428"/>
        <v>0</v>
      </c>
      <c r="AP149" s="106">
        <f t="shared" ca="1" si="428"/>
        <v>0</v>
      </c>
      <c r="AQ149" s="106">
        <f t="shared" ca="1" si="428"/>
        <v>0</v>
      </c>
      <c r="AR149" s="106">
        <f t="shared" ca="1" si="428"/>
        <v>0</v>
      </c>
      <c r="AS149" s="106">
        <f t="shared" ca="1" si="428"/>
        <v>0</v>
      </c>
      <c r="AT149" s="106">
        <f t="shared" ca="1" si="428"/>
        <v>0</v>
      </c>
      <c r="AU149" s="106">
        <f t="shared" ca="1" si="428"/>
        <v>166</v>
      </c>
      <c r="AV149" s="106">
        <f t="shared" ca="1" si="429"/>
        <v>48080</v>
      </c>
      <c r="AW149" s="106">
        <f t="shared" ca="1" si="429"/>
        <v>0</v>
      </c>
      <c r="AX149" s="575">
        <f t="shared" ca="1" si="429"/>
        <v>0</v>
      </c>
      <c r="AY149" s="2">
        <f t="shared" ca="1" si="429"/>
        <v>0</v>
      </c>
      <c r="AZ149" s="545">
        <f t="shared" ca="1" si="429"/>
        <v>2128</v>
      </c>
      <c r="BA149" s="106">
        <f t="shared" ca="1" si="429"/>
        <v>1559</v>
      </c>
      <c r="BB149" s="106">
        <f t="shared" ca="1" si="429"/>
        <v>2458</v>
      </c>
      <c r="BC149" s="106">
        <f t="shared" ca="1" si="429"/>
        <v>0</v>
      </c>
      <c r="BD149" s="106">
        <f t="shared" ca="1" si="429"/>
        <v>1886</v>
      </c>
      <c r="BE149" s="106">
        <f t="shared" ca="1" si="429"/>
        <v>0</v>
      </c>
      <c r="BF149" s="106">
        <f t="shared" ca="1" si="430"/>
        <v>13680</v>
      </c>
      <c r="BG149" s="106">
        <f t="shared" ca="1" si="430"/>
        <v>0</v>
      </c>
      <c r="BH149" s="106">
        <f t="shared" ca="1" si="430"/>
        <v>0</v>
      </c>
      <c r="BI149" s="106">
        <f t="shared" ca="1" si="430"/>
        <v>0</v>
      </c>
      <c r="BJ149" s="106">
        <f t="shared" ca="1" si="430"/>
        <v>784</v>
      </c>
      <c r="BK149" s="106">
        <f t="shared" ca="1" si="430"/>
        <v>0</v>
      </c>
      <c r="BL149" s="106">
        <f t="shared" ca="1" si="430"/>
        <v>0</v>
      </c>
      <c r="BM149" s="190">
        <f t="shared" ca="1" si="430"/>
        <v>0</v>
      </c>
      <c r="BN149" s="190">
        <f t="shared" ca="1" si="430"/>
        <v>0</v>
      </c>
      <c r="BO149" s="190">
        <f t="shared" ca="1" si="430"/>
        <v>0</v>
      </c>
      <c r="BP149" s="190">
        <f t="shared" ca="1" si="430"/>
        <v>0</v>
      </c>
      <c r="BQ149" s="190">
        <f t="shared" ca="1" si="430"/>
        <v>6472</v>
      </c>
      <c r="BR149" s="190">
        <f t="shared" ca="1" si="430"/>
        <v>22495</v>
      </c>
      <c r="BS149" s="190">
        <f t="shared" ca="1" si="430"/>
        <v>48254</v>
      </c>
      <c r="BT149" s="190">
        <f t="shared" ca="1" si="430"/>
        <v>70749</v>
      </c>
      <c r="BU149" s="190">
        <f t="shared" ca="1" si="361"/>
        <v>94762</v>
      </c>
      <c r="BV149" s="163" t="str">
        <f t="shared" si="435"/>
        <v>M</v>
      </c>
      <c r="BW149" s="65">
        <f t="shared" ca="1" si="362"/>
        <v>70749</v>
      </c>
      <c r="BX149" s="634">
        <f t="shared" ca="1" si="365"/>
        <v>0</v>
      </c>
      <c r="BY149" s="2"/>
      <c r="BZ149" s="13"/>
      <c r="CA149" s="130"/>
      <c r="CB149" s="79" t="str">
        <f t="shared" si="436"/>
        <v>M</v>
      </c>
      <c r="CC149" s="215">
        <f t="shared" si="437"/>
        <v>2023</v>
      </c>
      <c r="CD149" s="141">
        <f t="shared" si="438"/>
        <v>12</v>
      </c>
      <c r="CE149" s="280">
        <f t="shared" ca="1" si="366"/>
        <v>0</v>
      </c>
      <c r="CF149" s="280">
        <f t="shared" ca="1" si="367"/>
        <v>0</v>
      </c>
      <c r="CG149" s="280">
        <f t="shared" ca="1" si="368"/>
        <v>8</v>
      </c>
      <c r="CH149" s="280">
        <f t="shared" ca="1" si="367"/>
        <v>0</v>
      </c>
      <c r="CI149" s="280">
        <f t="shared" ca="1" si="369"/>
        <v>0</v>
      </c>
      <c r="CJ149" s="280">
        <f t="shared" ca="1" si="370"/>
        <v>0</v>
      </c>
      <c r="CK149" s="280">
        <f t="shared" ca="1" si="370"/>
        <v>0</v>
      </c>
      <c r="CL149" s="280">
        <f t="shared" ca="1" si="371"/>
        <v>0</v>
      </c>
      <c r="CM149" s="280">
        <f t="shared" ca="1" si="372"/>
        <v>3839</v>
      </c>
      <c r="CN149" s="280">
        <f t="shared" ca="1" si="373"/>
        <v>172</v>
      </c>
      <c r="CO149" s="280">
        <f t="shared" ca="1" si="374"/>
        <v>65343</v>
      </c>
      <c r="CP149" s="280">
        <f t="shared" ca="1" si="375"/>
        <v>0</v>
      </c>
      <c r="CQ149" s="280">
        <f t="shared" ca="1" si="313"/>
        <v>0</v>
      </c>
      <c r="CR149" s="273">
        <f t="shared" ca="1" si="313"/>
        <v>0</v>
      </c>
      <c r="CS149" s="280">
        <f t="shared" ca="1" si="376"/>
        <v>1218</v>
      </c>
      <c r="CT149" s="280">
        <f t="shared" ca="1" si="377"/>
        <v>3544</v>
      </c>
      <c r="CU149" s="280">
        <f t="shared" ca="1" si="378"/>
        <v>2766</v>
      </c>
      <c r="CV149" s="280">
        <f t="shared" ca="1" si="379"/>
        <v>0</v>
      </c>
      <c r="CW149" s="280">
        <f t="shared" ca="1" si="380"/>
        <v>2182</v>
      </c>
      <c r="CX149" s="280">
        <f t="shared" ca="1" si="381"/>
        <v>0</v>
      </c>
      <c r="CY149" s="280">
        <f t="shared" ca="1" si="382"/>
        <v>14508</v>
      </c>
      <c r="CZ149" s="280">
        <f t="shared" ca="1" si="383"/>
        <v>0</v>
      </c>
      <c r="DA149" s="280">
        <f t="shared" ca="1" si="384"/>
        <v>0</v>
      </c>
      <c r="DB149" s="280">
        <f t="shared" ca="1" si="385"/>
        <v>0</v>
      </c>
      <c r="DC149" s="280">
        <f t="shared" ca="1" si="386"/>
        <v>978</v>
      </c>
      <c r="DD149" s="280">
        <f t="shared" ca="1" si="387"/>
        <v>0</v>
      </c>
      <c r="DE149" s="280">
        <f t="shared" ca="1" si="388"/>
        <v>0</v>
      </c>
      <c r="DF149" s="280">
        <f t="shared" ca="1" si="389"/>
        <v>0</v>
      </c>
      <c r="DG149" s="280">
        <f t="shared" ca="1" si="390"/>
        <v>0</v>
      </c>
      <c r="DH149" s="280">
        <f t="shared" ca="1" si="391"/>
        <v>0</v>
      </c>
      <c r="DI149" s="280">
        <f t="shared" ca="1" si="392"/>
        <v>0</v>
      </c>
      <c r="DJ149" s="210">
        <f t="shared" ca="1" si="393"/>
        <v>6166</v>
      </c>
      <c r="DK149" s="210">
        <f t="shared" ca="1" si="394"/>
        <v>25196</v>
      </c>
      <c r="DL149" s="210">
        <f t="shared" ca="1" si="395"/>
        <v>69362</v>
      </c>
      <c r="DM149" s="461">
        <f t="shared" ca="1" si="396"/>
        <v>94558</v>
      </c>
      <c r="DN149" s="463">
        <f t="shared" ca="1" si="397"/>
        <v>94762</v>
      </c>
      <c r="DO149" s="465">
        <f t="shared" ca="1" si="398"/>
        <v>204</v>
      </c>
      <c r="DP149" s="216">
        <f t="shared" ca="1" si="408"/>
        <v>2.1574060365066941E-3</v>
      </c>
      <c r="DR149" s="463"/>
      <c r="DS149" s="37"/>
    </row>
    <row r="150" spans="1:123">
      <c r="A150" s="87">
        <f t="shared" si="345"/>
        <v>2034</v>
      </c>
      <c r="B150" s="133">
        <f t="shared" ref="B150:M150" si="443">SUM(B750,B830,B910,B1190)</f>
        <v>6368</v>
      </c>
      <c r="C150" s="133">
        <f t="shared" si="443"/>
        <v>4634</v>
      </c>
      <c r="D150" s="133">
        <f t="shared" si="443"/>
        <v>5238</v>
      </c>
      <c r="E150" s="133">
        <f t="shared" si="443"/>
        <v>4853</v>
      </c>
      <c r="F150" s="133">
        <f t="shared" si="443"/>
        <v>7478</v>
      </c>
      <c r="G150" s="133">
        <f t="shared" si="443"/>
        <v>8226</v>
      </c>
      <c r="H150" s="133">
        <f t="shared" si="443"/>
        <v>8002</v>
      </c>
      <c r="I150" s="133">
        <f t="shared" si="443"/>
        <v>8544</v>
      </c>
      <c r="J150" s="133">
        <f t="shared" si="443"/>
        <v>7288</v>
      </c>
      <c r="K150" s="133">
        <f t="shared" si="443"/>
        <v>6895</v>
      </c>
      <c r="L150" s="133">
        <f t="shared" si="443"/>
        <v>5452</v>
      </c>
      <c r="M150" s="133">
        <f t="shared" si="443"/>
        <v>6971</v>
      </c>
      <c r="N150" s="136">
        <f t="shared" si="432"/>
        <v>79949</v>
      </c>
      <c r="O150" s="90"/>
      <c r="P150" s="91">
        <f t="shared" si="347"/>
        <v>2034</v>
      </c>
      <c r="Q150" s="133">
        <f t="shared" ref="Q150:AB150" si="444">SUM(Q750,Q830,Q910,Q1190)</f>
        <v>5799</v>
      </c>
      <c r="R150" s="133">
        <f t="shared" si="444"/>
        <v>6659</v>
      </c>
      <c r="S150" s="133">
        <f t="shared" si="444"/>
        <v>5060</v>
      </c>
      <c r="T150" s="133">
        <f t="shared" si="444"/>
        <v>5202</v>
      </c>
      <c r="U150" s="133">
        <f t="shared" si="444"/>
        <v>4923</v>
      </c>
      <c r="V150" s="133">
        <f t="shared" si="444"/>
        <v>5525</v>
      </c>
      <c r="W150" s="133">
        <f t="shared" si="444"/>
        <v>7407</v>
      </c>
      <c r="X150" s="133">
        <f t="shared" si="444"/>
        <v>8098</v>
      </c>
      <c r="Y150" s="133">
        <f t="shared" si="444"/>
        <v>8056</v>
      </c>
      <c r="Z150" s="133">
        <f t="shared" si="444"/>
        <v>7611</v>
      </c>
      <c r="AA150" s="133">
        <f t="shared" si="444"/>
        <v>6922</v>
      </c>
      <c r="AB150" s="133">
        <f t="shared" si="444"/>
        <v>6874</v>
      </c>
      <c r="AC150" s="89">
        <f t="shared" si="417"/>
        <v>78136</v>
      </c>
      <c r="AD150" s="13"/>
      <c r="AI150" s="79" t="str">
        <f t="shared" si="434"/>
        <v>Q</v>
      </c>
      <c r="AJ150" s="1">
        <f>1+AJ138</f>
        <v>2024</v>
      </c>
      <c r="AK150" s="105">
        <v>1</v>
      </c>
      <c r="AL150" s="106">
        <f t="shared" ca="1" si="428"/>
        <v>0</v>
      </c>
      <c r="AM150" s="106">
        <f t="shared" ca="1" si="428"/>
        <v>0</v>
      </c>
      <c r="AN150" s="106">
        <f t="shared" ca="1" si="428"/>
        <v>8</v>
      </c>
      <c r="AO150" s="106">
        <f t="shared" ca="1" si="428"/>
        <v>0</v>
      </c>
      <c r="AP150" s="106">
        <f t="shared" ca="1" si="428"/>
        <v>0</v>
      </c>
      <c r="AQ150" s="106">
        <f t="shared" ca="1" si="428"/>
        <v>0</v>
      </c>
      <c r="AR150" s="106">
        <f t="shared" ca="1" si="428"/>
        <v>0</v>
      </c>
      <c r="AS150" s="106">
        <f t="shared" ca="1" si="428"/>
        <v>0</v>
      </c>
      <c r="AT150" s="106">
        <f t="shared" ca="1" si="428"/>
        <v>3839</v>
      </c>
      <c r="AU150" s="106">
        <f t="shared" ca="1" si="428"/>
        <v>172</v>
      </c>
      <c r="AV150" s="106">
        <f t="shared" ca="1" si="429"/>
        <v>65343</v>
      </c>
      <c r="AW150" s="106">
        <f t="shared" ca="1" si="429"/>
        <v>0</v>
      </c>
      <c r="AX150" s="575">
        <f t="shared" ca="1" si="429"/>
        <v>0</v>
      </c>
      <c r="AY150" s="2">
        <f t="shared" ca="1" si="429"/>
        <v>0</v>
      </c>
      <c r="AZ150" s="545">
        <f t="shared" ca="1" si="429"/>
        <v>664</v>
      </c>
      <c r="BA150" s="106">
        <f t="shared" ca="1" si="429"/>
        <v>3544</v>
      </c>
      <c r="BB150" s="106">
        <f t="shared" ca="1" si="429"/>
        <v>2766</v>
      </c>
      <c r="BC150" s="106">
        <f t="shared" ca="1" si="429"/>
        <v>0</v>
      </c>
      <c r="BD150" s="106">
        <f t="shared" ca="1" si="429"/>
        <v>1801</v>
      </c>
      <c r="BE150" s="106">
        <f t="shared" ca="1" si="429"/>
        <v>0</v>
      </c>
      <c r="BF150" s="106">
        <f t="shared" ca="1" si="430"/>
        <v>14508</v>
      </c>
      <c r="BG150" s="106">
        <f t="shared" ca="1" si="430"/>
        <v>0</v>
      </c>
      <c r="BH150" s="106">
        <f t="shared" ca="1" si="430"/>
        <v>0</v>
      </c>
      <c r="BI150" s="106">
        <f t="shared" ca="1" si="430"/>
        <v>0</v>
      </c>
      <c r="BJ150" s="106">
        <f t="shared" ca="1" si="430"/>
        <v>978</v>
      </c>
      <c r="BK150" s="106">
        <f t="shared" ca="1" si="430"/>
        <v>0</v>
      </c>
      <c r="BL150" s="106">
        <f t="shared" ca="1" si="430"/>
        <v>0</v>
      </c>
      <c r="BM150" s="190">
        <f t="shared" ca="1" si="430"/>
        <v>0</v>
      </c>
      <c r="BN150" s="190">
        <f t="shared" ca="1" si="430"/>
        <v>0</v>
      </c>
      <c r="BO150" s="190">
        <f t="shared" ca="1" si="430"/>
        <v>0</v>
      </c>
      <c r="BP150" s="190">
        <f t="shared" ca="1" si="430"/>
        <v>0</v>
      </c>
      <c r="BQ150" s="190">
        <f t="shared" ca="1" si="430"/>
        <v>5231</v>
      </c>
      <c r="BR150" s="190">
        <f t="shared" ca="1" si="430"/>
        <v>24261</v>
      </c>
      <c r="BS150" s="190">
        <f t="shared" ca="1" si="430"/>
        <v>69362</v>
      </c>
      <c r="BT150" s="190">
        <f t="shared" ca="1" si="430"/>
        <v>93623</v>
      </c>
      <c r="BU150" s="190">
        <f t="shared" ca="1" si="361"/>
        <v>96715</v>
      </c>
      <c r="BV150" s="163" t="str">
        <f t="shared" si="435"/>
        <v>B</v>
      </c>
      <c r="BW150" s="65">
        <f t="shared" ca="1" si="362"/>
        <v>93623</v>
      </c>
      <c r="BX150" s="634">
        <f t="shared" ca="1" si="365"/>
        <v>0</v>
      </c>
      <c r="BY150" s="2"/>
      <c r="BZ150" s="2"/>
      <c r="CA150" s="130"/>
      <c r="CB150" s="79" t="str">
        <f t="shared" si="436"/>
        <v>B</v>
      </c>
      <c r="CC150" s="215">
        <f t="shared" si="437"/>
        <v>2024</v>
      </c>
      <c r="CD150" s="141">
        <f t="shared" si="438"/>
        <v>1</v>
      </c>
      <c r="CE150" s="280">
        <f t="shared" ca="1" si="366"/>
        <v>0</v>
      </c>
      <c r="CF150" s="280">
        <f t="shared" ca="1" si="367"/>
        <v>0</v>
      </c>
      <c r="CG150" s="280">
        <f t="shared" ca="1" si="368"/>
        <v>8</v>
      </c>
      <c r="CH150" s="280">
        <f t="shared" ca="1" si="367"/>
        <v>0</v>
      </c>
      <c r="CI150" s="280">
        <f t="shared" ca="1" si="369"/>
        <v>0</v>
      </c>
      <c r="CJ150" s="280">
        <f t="shared" ca="1" si="370"/>
        <v>0</v>
      </c>
      <c r="CK150" s="280">
        <f t="shared" ca="1" si="370"/>
        <v>0</v>
      </c>
      <c r="CL150" s="280">
        <f t="shared" ca="1" si="371"/>
        <v>0</v>
      </c>
      <c r="CM150" s="280">
        <f t="shared" ca="1" si="372"/>
        <v>6910</v>
      </c>
      <c r="CN150" s="280">
        <f t="shared" ca="1" si="373"/>
        <v>258</v>
      </c>
      <c r="CO150" s="280">
        <f t="shared" ca="1" si="374"/>
        <v>64580</v>
      </c>
      <c r="CP150" s="280">
        <f t="shared" ca="1" si="375"/>
        <v>0</v>
      </c>
      <c r="CQ150" s="280">
        <f t="shared" ref="CQ150:CR213" ca="1" si="445">AX151</f>
        <v>0</v>
      </c>
      <c r="CR150" s="273">
        <f t="shared" ca="1" si="445"/>
        <v>0</v>
      </c>
      <c r="CS150" s="280">
        <f t="shared" ca="1" si="376"/>
        <v>709</v>
      </c>
      <c r="CT150" s="280">
        <f t="shared" ca="1" si="377"/>
        <v>4027</v>
      </c>
      <c r="CU150" s="280">
        <f t="shared" ca="1" si="378"/>
        <v>2721</v>
      </c>
      <c r="CV150" s="280">
        <f t="shared" ca="1" si="379"/>
        <v>0</v>
      </c>
      <c r="CW150" s="280">
        <f t="shared" ca="1" si="380"/>
        <v>2154</v>
      </c>
      <c r="CX150" s="280">
        <f t="shared" ca="1" si="381"/>
        <v>0</v>
      </c>
      <c r="CY150" s="280">
        <f t="shared" ca="1" si="382"/>
        <v>14136</v>
      </c>
      <c r="CZ150" s="280">
        <f t="shared" ca="1" si="383"/>
        <v>0</v>
      </c>
      <c r="DA150" s="280">
        <f t="shared" ca="1" si="384"/>
        <v>0</v>
      </c>
      <c r="DB150" s="280">
        <f t="shared" ca="1" si="385"/>
        <v>0</v>
      </c>
      <c r="DC150" s="280">
        <f t="shared" ca="1" si="386"/>
        <v>1019</v>
      </c>
      <c r="DD150" s="280">
        <f t="shared" ca="1" si="387"/>
        <v>0</v>
      </c>
      <c r="DE150" s="280">
        <f t="shared" ca="1" si="388"/>
        <v>0</v>
      </c>
      <c r="DF150" s="280">
        <f t="shared" ca="1" si="389"/>
        <v>0</v>
      </c>
      <c r="DG150" s="280">
        <f t="shared" ca="1" si="390"/>
        <v>0</v>
      </c>
      <c r="DH150" s="280">
        <f t="shared" ca="1" si="391"/>
        <v>0</v>
      </c>
      <c r="DI150" s="280">
        <f t="shared" ca="1" si="392"/>
        <v>0</v>
      </c>
      <c r="DJ150" s="210">
        <f t="shared" ca="1" si="393"/>
        <v>5584</v>
      </c>
      <c r="DK150" s="210">
        <f t="shared" ca="1" si="394"/>
        <v>24766</v>
      </c>
      <c r="DL150" s="210">
        <f t="shared" ca="1" si="395"/>
        <v>71756</v>
      </c>
      <c r="DM150" s="461">
        <f t="shared" ca="1" si="396"/>
        <v>96522</v>
      </c>
      <c r="DN150" s="463">
        <f t="shared" ca="1" si="397"/>
        <v>96715</v>
      </c>
      <c r="DO150" s="465">
        <f t="shared" ca="1" si="398"/>
        <v>193</v>
      </c>
      <c r="DP150" s="216">
        <f t="shared" ca="1" si="408"/>
        <v>1.9995441453761835E-3</v>
      </c>
      <c r="DR150" s="463"/>
      <c r="DS150" s="37"/>
    </row>
    <row r="151" spans="1:123">
      <c r="A151" s="87">
        <f t="shared" si="345"/>
        <v>2035</v>
      </c>
      <c r="B151" s="133">
        <f t="shared" ref="B151:M151" si="446">SUM(B751,B831,B911,B1191)</f>
        <v>6433</v>
      </c>
      <c r="C151" s="133">
        <f t="shared" si="446"/>
        <v>4651</v>
      </c>
      <c r="D151" s="133">
        <f t="shared" si="446"/>
        <v>5272</v>
      </c>
      <c r="E151" s="133">
        <f t="shared" si="446"/>
        <v>4883</v>
      </c>
      <c r="F151" s="133">
        <f t="shared" si="446"/>
        <v>7502</v>
      </c>
      <c r="G151" s="133">
        <f t="shared" si="446"/>
        <v>8266</v>
      </c>
      <c r="H151" s="133">
        <f t="shared" si="446"/>
        <v>8040</v>
      </c>
      <c r="I151" s="133">
        <f t="shared" si="446"/>
        <v>8591</v>
      </c>
      <c r="J151" s="133">
        <f t="shared" si="446"/>
        <v>7321</v>
      </c>
      <c r="K151" s="133">
        <f t="shared" si="446"/>
        <v>6930</v>
      </c>
      <c r="L151" s="133">
        <f t="shared" si="446"/>
        <v>5492</v>
      </c>
      <c r="M151" s="133">
        <f t="shared" si="446"/>
        <v>7036</v>
      </c>
      <c r="N151" s="136">
        <f t="shared" si="432"/>
        <v>80417</v>
      </c>
      <c r="O151" s="134"/>
      <c r="P151" s="91">
        <f t="shared" si="347"/>
        <v>2035</v>
      </c>
      <c r="Q151" s="133">
        <f t="shared" ref="Q151:AB151" si="447">SUM(Q751,Q831,Q911,Q1191)</f>
        <v>5857</v>
      </c>
      <c r="R151" s="133">
        <f t="shared" si="447"/>
        <v>6718</v>
      </c>
      <c r="S151" s="133">
        <f t="shared" si="447"/>
        <v>5086</v>
      </c>
      <c r="T151" s="133">
        <f t="shared" si="447"/>
        <v>5235</v>
      </c>
      <c r="U151" s="133">
        <f t="shared" si="447"/>
        <v>4960</v>
      </c>
      <c r="V151" s="133">
        <f t="shared" si="447"/>
        <v>5551</v>
      </c>
      <c r="W151" s="133">
        <f t="shared" si="447"/>
        <v>7433</v>
      </c>
      <c r="X151" s="133">
        <f t="shared" si="447"/>
        <v>8133</v>
      </c>
      <c r="Y151" s="133">
        <f t="shared" si="447"/>
        <v>8100</v>
      </c>
      <c r="Z151" s="133">
        <f t="shared" si="447"/>
        <v>7645</v>
      </c>
      <c r="AA151" s="133">
        <f t="shared" si="447"/>
        <v>6961</v>
      </c>
      <c r="AB151" s="133">
        <f t="shared" si="447"/>
        <v>6914</v>
      </c>
      <c r="AC151" s="89">
        <f t="shared" si="417"/>
        <v>78593</v>
      </c>
      <c r="AD151" s="13"/>
      <c r="AI151" s="79" t="str">
        <f t="shared" si="434"/>
        <v>R</v>
      </c>
      <c r="AJ151" s="1">
        <f t="shared" ref="AJ151:AJ161" si="448">AJ150</f>
        <v>2024</v>
      </c>
      <c r="AK151" s="105">
        <v>2</v>
      </c>
      <c r="AL151" s="106">
        <f t="shared" ca="1" si="428"/>
        <v>0</v>
      </c>
      <c r="AM151" s="106">
        <f t="shared" ca="1" si="428"/>
        <v>0</v>
      </c>
      <c r="AN151" s="106">
        <f t="shared" ca="1" si="428"/>
        <v>8</v>
      </c>
      <c r="AO151" s="106">
        <f t="shared" ca="1" si="428"/>
        <v>0</v>
      </c>
      <c r="AP151" s="106">
        <f t="shared" ca="1" si="428"/>
        <v>0</v>
      </c>
      <c r="AQ151" s="106">
        <f t="shared" ca="1" si="428"/>
        <v>0</v>
      </c>
      <c r="AR151" s="106">
        <f t="shared" ca="1" si="428"/>
        <v>0</v>
      </c>
      <c r="AS151" s="106">
        <f t="shared" ca="1" si="428"/>
        <v>0</v>
      </c>
      <c r="AT151" s="106">
        <f t="shared" ca="1" si="428"/>
        <v>6910</v>
      </c>
      <c r="AU151" s="106">
        <f t="shared" ca="1" si="428"/>
        <v>258</v>
      </c>
      <c r="AV151" s="106">
        <f t="shared" ca="1" si="429"/>
        <v>64580</v>
      </c>
      <c r="AW151" s="106">
        <f t="shared" ca="1" si="429"/>
        <v>0</v>
      </c>
      <c r="AX151" s="575">
        <f t="shared" ca="1" si="429"/>
        <v>0</v>
      </c>
      <c r="AY151" s="2">
        <f t="shared" ca="1" si="429"/>
        <v>0</v>
      </c>
      <c r="AZ151" s="545">
        <f t="shared" ca="1" si="429"/>
        <v>1218</v>
      </c>
      <c r="BA151" s="106">
        <f t="shared" ca="1" si="429"/>
        <v>4027</v>
      </c>
      <c r="BB151" s="106">
        <f t="shared" ca="1" si="429"/>
        <v>2721</v>
      </c>
      <c r="BC151" s="106">
        <f t="shared" ca="1" si="429"/>
        <v>0</v>
      </c>
      <c r="BD151" s="106">
        <f t="shared" ca="1" si="429"/>
        <v>2182</v>
      </c>
      <c r="BE151" s="106">
        <f t="shared" ca="1" si="429"/>
        <v>0</v>
      </c>
      <c r="BF151" s="106">
        <f t="shared" ca="1" si="430"/>
        <v>14136</v>
      </c>
      <c r="BG151" s="106">
        <f t="shared" ca="1" si="430"/>
        <v>0</v>
      </c>
      <c r="BH151" s="106">
        <f t="shared" ca="1" si="430"/>
        <v>0</v>
      </c>
      <c r="BI151" s="106">
        <f t="shared" ca="1" si="430"/>
        <v>0</v>
      </c>
      <c r="BJ151" s="106">
        <f t="shared" ca="1" si="430"/>
        <v>1019</v>
      </c>
      <c r="BK151" s="106">
        <f t="shared" ca="1" si="430"/>
        <v>0</v>
      </c>
      <c r="BL151" s="106">
        <f t="shared" ca="1" si="430"/>
        <v>0</v>
      </c>
      <c r="BM151" s="190">
        <f t="shared" ca="1" si="430"/>
        <v>0</v>
      </c>
      <c r="BN151" s="190">
        <f t="shared" ca="1" si="430"/>
        <v>0</v>
      </c>
      <c r="BO151" s="190">
        <f t="shared" ca="1" si="430"/>
        <v>0</v>
      </c>
      <c r="BP151" s="190">
        <f t="shared" ca="1" si="430"/>
        <v>0</v>
      </c>
      <c r="BQ151" s="190">
        <f t="shared" ca="1" si="430"/>
        <v>6121</v>
      </c>
      <c r="BR151" s="190">
        <f t="shared" ca="1" si="430"/>
        <v>25303</v>
      </c>
      <c r="BS151" s="190">
        <f t="shared" ca="1" si="430"/>
        <v>71756</v>
      </c>
      <c r="BT151" s="190">
        <f t="shared" ca="1" si="430"/>
        <v>97059</v>
      </c>
      <c r="BU151" s="190">
        <f t="shared" ca="1" si="361"/>
        <v>70039</v>
      </c>
      <c r="BV151" s="163" t="str">
        <f t="shared" si="435"/>
        <v>C</v>
      </c>
      <c r="BW151" s="65">
        <f t="shared" ca="1" si="362"/>
        <v>97059</v>
      </c>
      <c r="BX151" s="634">
        <f t="shared" ca="1" si="365"/>
        <v>0</v>
      </c>
      <c r="BY151" s="2"/>
      <c r="BZ151" s="13"/>
      <c r="CA151" s="130"/>
      <c r="CB151" s="79" t="str">
        <f t="shared" si="436"/>
        <v>C</v>
      </c>
      <c r="CC151" s="215">
        <f t="shared" si="437"/>
        <v>2024</v>
      </c>
      <c r="CD151" s="141">
        <f t="shared" si="438"/>
        <v>2</v>
      </c>
      <c r="CE151" s="280">
        <f t="shared" ca="1" si="366"/>
        <v>0</v>
      </c>
      <c r="CF151" s="280">
        <f t="shared" ca="1" si="367"/>
        <v>0</v>
      </c>
      <c r="CG151" s="280">
        <f t="shared" ca="1" si="368"/>
        <v>8</v>
      </c>
      <c r="CH151" s="280">
        <f t="shared" ca="1" si="367"/>
        <v>0</v>
      </c>
      <c r="CI151" s="280">
        <f t="shared" ca="1" si="369"/>
        <v>0</v>
      </c>
      <c r="CJ151" s="280">
        <f t="shared" ca="1" si="370"/>
        <v>0</v>
      </c>
      <c r="CK151" s="280">
        <f t="shared" ca="1" si="370"/>
        <v>0</v>
      </c>
      <c r="CL151" s="280">
        <f t="shared" ca="1" si="371"/>
        <v>0</v>
      </c>
      <c r="CM151" s="280">
        <f t="shared" ca="1" si="372"/>
        <v>6464</v>
      </c>
      <c r="CN151" s="280">
        <f t="shared" ca="1" si="373"/>
        <v>643</v>
      </c>
      <c r="CO151" s="280">
        <f t="shared" ca="1" si="374"/>
        <v>42444</v>
      </c>
      <c r="CP151" s="280">
        <f t="shared" ca="1" si="375"/>
        <v>0</v>
      </c>
      <c r="CQ151" s="280">
        <f t="shared" ca="1" si="445"/>
        <v>0</v>
      </c>
      <c r="CR151" s="273">
        <f t="shared" ca="1" si="445"/>
        <v>0</v>
      </c>
      <c r="CS151" s="280">
        <f t="shared" ca="1" si="376"/>
        <v>860</v>
      </c>
      <c r="CT151" s="280">
        <f t="shared" ca="1" si="377"/>
        <v>1658</v>
      </c>
      <c r="CU151" s="280">
        <f t="shared" ca="1" si="378"/>
        <v>1953</v>
      </c>
      <c r="CV151" s="280">
        <f t="shared" ca="1" si="379"/>
        <v>0</v>
      </c>
      <c r="CW151" s="280">
        <f t="shared" ca="1" si="380"/>
        <v>1650</v>
      </c>
      <c r="CX151" s="280">
        <f t="shared" ca="1" si="381"/>
        <v>0</v>
      </c>
      <c r="CY151" s="280">
        <f t="shared" ca="1" si="382"/>
        <v>13224</v>
      </c>
      <c r="CZ151" s="280">
        <f t="shared" ca="1" si="383"/>
        <v>0</v>
      </c>
      <c r="DA151" s="280">
        <f t="shared" ca="1" si="384"/>
        <v>0</v>
      </c>
      <c r="DB151" s="280">
        <f t="shared" ca="1" si="385"/>
        <v>0</v>
      </c>
      <c r="DC151" s="280">
        <f t="shared" ca="1" si="386"/>
        <v>987</v>
      </c>
      <c r="DD151" s="280">
        <f t="shared" ca="1" si="387"/>
        <v>0</v>
      </c>
      <c r="DE151" s="280">
        <f t="shared" ca="1" si="388"/>
        <v>0</v>
      </c>
      <c r="DF151" s="280">
        <f t="shared" ca="1" si="389"/>
        <v>0</v>
      </c>
      <c r="DG151" s="280">
        <f t="shared" ca="1" si="390"/>
        <v>0</v>
      </c>
      <c r="DH151" s="280">
        <f t="shared" ca="1" si="391"/>
        <v>0</v>
      </c>
      <c r="DI151" s="280">
        <f t="shared" ca="1" si="392"/>
        <v>0</v>
      </c>
      <c r="DJ151" s="210">
        <f t="shared" ca="1" si="393"/>
        <v>4463</v>
      </c>
      <c r="DK151" s="210">
        <f t="shared" ca="1" si="394"/>
        <v>20332</v>
      </c>
      <c r="DL151" s="210">
        <f t="shared" ca="1" si="395"/>
        <v>49559</v>
      </c>
      <c r="DM151" s="461">
        <f t="shared" ca="1" si="396"/>
        <v>69891</v>
      </c>
      <c r="DN151" s="463">
        <f t="shared" ca="1" si="397"/>
        <v>70039</v>
      </c>
      <c r="DO151" s="465">
        <f t="shared" ca="1" si="398"/>
        <v>148</v>
      </c>
      <c r="DP151" s="216">
        <f t="shared" ca="1" si="408"/>
        <v>2.117583093674436E-3</v>
      </c>
      <c r="DR151" s="463"/>
      <c r="DS151" s="37"/>
    </row>
    <row r="152" spans="1:123">
      <c r="A152" s="87">
        <f t="shared" si="345"/>
        <v>2036</v>
      </c>
      <c r="B152" s="133">
        <f t="shared" ref="B152:M152" si="449">SUM(B752,B832,B912,B1192)</f>
        <v>6496</v>
      </c>
      <c r="C152" s="133">
        <f t="shared" si="449"/>
        <v>4835</v>
      </c>
      <c r="D152" s="133">
        <f t="shared" si="449"/>
        <v>5307</v>
      </c>
      <c r="E152" s="133">
        <f t="shared" si="449"/>
        <v>4931</v>
      </c>
      <c r="F152" s="133">
        <f t="shared" si="449"/>
        <v>7525</v>
      </c>
      <c r="G152" s="133">
        <f t="shared" si="449"/>
        <v>8307</v>
      </c>
      <c r="H152" s="133">
        <f t="shared" si="449"/>
        <v>8079</v>
      </c>
      <c r="I152" s="133">
        <f t="shared" si="449"/>
        <v>8638</v>
      </c>
      <c r="J152" s="133">
        <f t="shared" si="449"/>
        <v>7354</v>
      </c>
      <c r="K152" s="133">
        <f t="shared" si="449"/>
        <v>6965</v>
      </c>
      <c r="L152" s="133">
        <f t="shared" si="449"/>
        <v>5532</v>
      </c>
      <c r="M152" s="133">
        <f t="shared" si="449"/>
        <v>7100</v>
      </c>
      <c r="N152" s="136">
        <f t="shared" si="432"/>
        <v>81069</v>
      </c>
      <c r="O152" s="131"/>
      <c r="P152" s="91">
        <f t="shared" si="347"/>
        <v>2036</v>
      </c>
      <c r="Q152" s="133">
        <f t="shared" ref="Q152:AB152" si="450">SUM(Q752,Q832,Q912,Q1192)</f>
        <v>5916</v>
      </c>
      <c r="R152" s="133">
        <f t="shared" si="450"/>
        <v>6775</v>
      </c>
      <c r="S152" s="133">
        <f t="shared" si="450"/>
        <v>5181</v>
      </c>
      <c r="T152" s="133">
        <f t="shared" si="450"/>
        <v>5363</v>
      </c>
      <c r="U152" s="133">
        <f t="shared" si="450"/>
        <v>4997</v>
      </c>
      <c r="V152" s="133">
        <f t="shared" si="450"/>
        <v>5594</v>
      </c>
      <c r="W152" s="133">
        <f t="shared" si="450"/>
        <v>7459</v>
      </c>
      <c r="X152" s="133">
        <f t="shared" si="450"/>
        <v>8168</v>
      </c>
      <c r="Y152" s="133">
        <f t="shared" si="450"/>
        <v>8144</v>
      </c>
      <c r="Z152" s="133">
        <f t="shared" si="450"/>
        <v>7678</v>
      </c>
      <c r="AA152" s="133">
        <f t="shared" si="450"/>
        <v>6998</v>
      </c>
      <c r="AB152" s="133">
        <f t="shared" si="450"/>
        <v>6955</v>
      </c>
      <c r="AC152" s="89">
        <f t="shared" si="417"/>
        <v>79228</v>
      </c>
      <c r="AI152" s="79" t="str">
        <f t="shared" si="434"/>
        <v>S</v>
      </c>
      <c r="AJ152" s="1">
        <f t="shared" si="448"/>
        <v>2024</v>
      </c>
      <c r="AK152" s="105">
        <v>3</v>
      </c>
      <c r="AL152" s="106">
        <f t="shared" ca="1" si="428"/>
        <v>0</v>
      </c>
      <c r="AM152" s="106">
        <f t="shared" ca="1" si="428"/>
        <v>0</v>
      </c>
      <c r="AN152" s="106">
        <f t="shared" ca="1" si="428"/>
        <v>8</v>
      </c>
      <c r="AO152" s="106">
        <f t="shared" ca="1" si="428"/>
        <v>0</v>
      </c>
      <c r="AP152" s="106">
        <f t="shared" ca="1" si="428"/>
        <v>0</v>
      </c>
      <c r="AQ152" s="106">
        <f t="shared" ca="1" si="428"/>
        <v>0</v>
      </c>
      <c r="AR152" s="106">
        <f t="shared" ca="1" si="428"/>
        <v>0</v>
      </c>
      <c r="AS152" s="106">
        <f t="shared" ca="1" si="428"/>
        <v>0</v>
      </c>
      <c r="AT152" s="106">
        <f t="shared" ca="1" si="428"/>
        <v>6464</v>
      </c>
      <c r="AU152" s="106">
        <f t="shared" ca="1" si="428"/>
        <v>643</v>
      </c>
      <c r="AV152" s="106">
        <f t="shared" ca="1" si="429"/>
        <v>42444</v>
      </c>
      <c r="AW152" s="106">
        <f t="shared" ca="1" si="429"/>
        <v>0</v>
      </c>
      <c r="AX152" s="575">
        <f t="shared" ca="1" si="429"/>
        <v>0</v>
      </c>
      <c r="AY152" s="2">
        <f t="shared" ca="1" si="429"/>
        <v>0</v>
      </c>
      <c r="AZ152" s="545">
        <f t="shared" ca="1" si="429"/>
        <v>709</v>
      </c>
      <c r="BA152" s="106">
        <f t="shared" ca="1" si="429"/>
        <v>1658</v>
      </c>
      <c r="BB152" s="106">
        <f t="shared" ca="1" si="429"/>
        <v>1953</v>
      </c>
      <c r="BC152" s="106">
        <f t="shared" ca="1" si="429"/>
        <v>0</v>
      </c>
      <c r="BD152" s="106">
        <f t="shared" ca="1" si="429"/>
        <v>2154</v>
      </c>
      <c r="BE152" s="106">
        <f t="shared" ca="1" si="429"/>
        <v>0</v>
      </c>
      <c r="BF152" s="106">
        <f t="shared" ca="1" si="430"/>
        <v>13224</v>
      </c>
      <c r="BG152" s="106">
        <f t="shared" ca="1" si="430"/>
        <v>0</v>
      </c>
      <c r="BH152" s="106">
        <f t="shared" ca="1" si="430"/>
        <v>0</v>
      </c>
      <c r="BI152" s="106">
        <f t="shared" ca="1" si="430"/>
        <v>0</v>
      </c>
      <c r="BJ152" s="106">
        <f t="shared" ca="1" si="430"/>
        <v>987</v>
      </c>
      <c r="BK152" s="106">
        <f t="shared" ca="1" si="430"/>
        <v>0</v>
      </c>
      <c r="BL152" s="106">
        <f t="shared" ca="1" si="430"/>
        <v>0</v>
      </c>
      <c r="BM152" s="190">
        <f t="shared" ca="1" si="430"/>
        <v>0</v>
      </c>
      <c r="BN152" s="190">
        <f t="shared" ca="1" si="430"/>
        <v>0</v>
      </c>
      <c r="BO152" s="190">
        <f t="shared" ca="1" si="430"/>
        <v>0</v>
      </c>
      <c r="BP152" s="190">
        <f t="shared" ca="1" si="430"/>
        <v>0</v>
      </c>
      <c r="BQ152" s="190">
        <f t="shared" ca="1" si="430"/>
        <v>4816</v>
      </c>
      <c r="BR152" s="190">
        <f t="shared" ca="1" si="430"/>
        <v>20685</v>
      </c>
      <c r="BS152" s="190">
        <f t="shared" ca="1" si="430"/>
        <v>49559</v>
      </c>
      <c r="BT152" s="190">
        <f t="shared" ca="1" si="430"/>
        <v>70244</v>
      </c>
      <c r="BU152" s="190">
        <f t="shared" ca="1" si="361"/>
        <v>104692</v>
      </c>
      <c r="BV152" s="163" t="str">
        <f t="shared" si="435"/>
        <v>D</v>
      </c>
      <c r="BW152" s="65">
        <f t="shared" ca="1" si="362"/>
        <v>70244</v>
      </c>
      <c r="BX152" s="634">
        <f t="shared" ca="1" si="365"/>
        <v>0</v>
      </c>
      <c r="BY152" s="2"/>
      <c r="BZ152" s="13"/>
      <c r="CA152" s="130"/>
      <c r="CB152" s="79" t="str">
        <f t="shared" si="436"/>
        <v>D</v>
      </c>
      <c r="CC152" s="215">
        <f t="shared" si="437"/>
        <v>2024</v>
      </c>
      <c r="CD152" s="141">
        <f t="shared" si="438"/>
        <v>3</v>
      </c>
      <c r="CE152" s="280">
        <f t="shared" ca="1" si="366"/>
        <v>0</v>
      </c>
      <c r="CF152" s="280">
        <f t="shared" ca="1" si="367"/>
        <v>0</v>
      </c>
      <c r="CG152" s="280">
        <f t="shared" ca="1" si="368"/>
        <v>8</v>
      </c>
      <c r="CH152" s="280">
        <f t="shared" ca="1" si="367"/>
        <v>0</v>
      </c>
      <c r="CI152" s="280">
        <f t="shared" ca="1" si="369"/>
        <v>0</v>
      </c>
      <c r="CJ152" s="280">
        <f t="shared" ca="1" si="370"/>
        <v>0</v>
      </c>
      <c r="CK152" s="280">
        <f t="shared" ca="1" si="370"/>
        <v>0</v>
      </c>
      <c r="CL152" s="280">
        <f t="shared" ca="1" si="371"/>
        <v>0</v>
      </c>
      <c r="CM152" s="280">
        <f t="shared" ca="1" si="372"/>
        <v>3839</v>
      </c>
      <c r="CN152" s="280">
        <f t="shared" ca="1" si="373"/>
        <v>516</v>
      </c>
      <c r="CO152" s="280">
        <f t="shared" ca="1" si="374"/>
        <v>78947</v>
      </c>
      <c r="CP152" s="280">
        <f t="shared" ca="1" si="375"/>
        <v>0</v>
      </c>
      <c r="CQ152" s="280">
        <f t="shared" ca="1" si="445"/>
        <v>0</v>
      </c>
      <c r="CR152" s="273">
        <f t="shared" ca="1" si="445"/>
        <v>0</v>
      </c>
      <c r="CS152" s="280">
        <f t="shared" ca="1" si="376"/>
        <v>502</v>
      </c>
      <c r="CT152" s="280">
        <f t="shared" ca="1" si="377"/>
        <v>805</v>
      </c>
      <c r="CU152" s="280">
        <f t="shared" ca="1" si="378"/>
        <v>2415</v>
      </c>
      <c r="CV152" s="280">
        <f t="shared" ca="1" si="379"/>
        <v>0</v>
      </c>
      <c r="CW152" s="280">
        <f t="shared" ca="1" si="380"/>
        <v>1873</v>
      </c>
      <c r="CX152" s="280">
        <f t="shared" ca="1" si="381"/>
        <v>0</v>
      </c>
      <c r="CY152" s="280">
        <f t="shared" ca="1" si="382"/>
        <v>14508</v>
      </c>
      <c r="CZ152" s="280">
        <f t="shared" ca="1" si="383"/>
        <v>0</v>
      </c>
      <c r="DA152" s="280">
        <f t="shared" ca="1" si="384"/>
        <v>0</v>
      </c>
      <c r="DB152" s="280">
        <f t="shared" ca="1" si="385"/>
        <v>0</v>
      </c>
      <c r="DC152" s="280">
        <f t="shared" ca="1" si="386"/>
        <v>1096</v>
      </c>
      <c r="DD152" s="280">
        <f t="shared" ca="1" si="387"/>
        <v>0</v>
      </c>
      <c r="DE152" s="280">
        <f t="shared" ca="1" si="388"/>
        <v>0</v>
      </c>
      <c r="DF152" s="280">
        <f t="shared" ca="1" si="389"/>
        <v>0</v>
      </c>
      <c r="DG152" s="280">
        <f t="shared" ca="1" si="390"/>
        <v>0</v>
      </c>
      <c r="DH152" s="280">
        <f t="shared" ca="1" si="391"/>
        <v>0</v>
      </c>
      <c r="DI152" s="280">
        <f t="shared" ca="1" si="392"/>
        <v>0</v>
      </c>
      <c r="DJ152" s="210">
        <f t="shared" ca="1" si="393"/>
        <v>4790</v>
      </c>
      <c r="DK152" s="210">
        <f t="shared" ca="1" si="394"/>
        <v>21199</v>
      </c>
      <c r="DL152" s="210">
        <f t="shared" ca="1" si="395"/>
        <v>83310</v>
      </c>
      <c r="DM152" s="461">
        <f t="shared" ca="1" si="396"/>
        <v>104509</v>
      </c>
      <c r="DN152" s="463">
        <f t="shared" ca="1" si="397"/>
        <v>104692</v>
      </c>
      <c r="DO152" s="465">
        <f t="shared" ca="1" si="398"/>
        <v>183</v>
      </c>
      <c r="DP152" s="216">
        <f t="shared" ca="1" si="408"/>
        <v>1.751045364514061E-3</v>
      </c>
      <c r="DR152" s="463"/>
      <c r="DS152" s="37"/>
    </row>
    <row r="153" spans="1:123">
      <c r="A153" s="87">
        <f t="shared" si="345"/>
        <v>2037</v>
      </c>
      <c r="B153" s="133">
        <f t="shared" ref="B153:M153" si="451">SUM(B753,B833,B913,B1193)</f>
        <v>6559</v>
      </c>
      <c r="C153" s="133">
        <f t="shared" si="451"/>
        <v>4685</v>
      </c>
      <c r="D153" s="133">
        <f t="shared" si="451"/>
        <v>5340</v>
      </c>
      <c r="E153" s="133">
        <f t="shared" si="451"/>
        <v>4952</v>
      </c>
      <c r="F153" s="133">
        <f t="shared" si="451"/>
        <v>7549</v>
      </c>
      <c r="G153" s="133">
        <f t="shared" si="451"/>
        <v>8347</v>
      </c>
      <c r="H153" s="133">
        <f t="shared" si="451"/>
        <v>8118</v>
      </c>
      <c r="I153" s="133">
        <f t="shared" si="451"/>
        <v>8686</v>
      </c>
      <c r="J153" s="133">
        <f t="shared" si="451"/>
        <v>7389</v>
      </c>
      <c r="K153" s="133">
        <f t="shared" si="451"/>
        <v>6999</v>
      </c>
      <c r="L153" s="133">
        <f t="shared" si="451"/>
        <v>5573</v>
      </c>
      <c r="M153" s="133">
        <f t="shared" si="451"/>
        <v>7166</v>
      </c>
      <c r="N153" s="136">
        <f t="shared" si="432"/>
        <v>81363</v>
      </c>
      <c r="O153" s="131"/>
      <c r="P153" s="91">
        <f t="shared" si="347"/>
        <v>2037</v>
      </c>
      <c r="Q153" s="133">
        <f t="shared" ref="Q153:AB153" si="452">SUM(Q753,Q833,Q913,Q1193)</f>
        <v>5975</v>
      </c>
      <c r="R153" s="133">
        <f t="shared" si="452"/>
        <v>6833</v>
      </c>
      <c r="S153" s="133">
        <f t="shared" si="452"/>
        <v>5138</v>
      </c>
      <c r="T153" s="133">
        <f t="shared" si="452"/>
        <v>5302</v>
      </c>
      <c r="U153" s="133">
        <f t="shared" si="452"/>
        <v>5033</v>
      </c>
      <c r="V153" s="133">
        <f t="shared" si="452"/>
        <v>5612</v>
      </c>
      <c r="W153" s="133">
        <f t="shared" si="452"/>
        <v>7485</v>
      </c>
      <c r="X153" s="133">
        <f t="shared" si="452"/>
        <v>8204</v>
      </c>
      <c r="Y153" s="133">
        <f t="shared" si="452"/>
        <v>8189</v>
      </c>
      <c r="Z153" s="133">
        <f t="shared" si="452"/>
        <v>7713</v>
      </c>
      <c r="AA153" s="133">
        <f t="shared" si="452"/>
        <v>7037</v>
      </c>
      <c r="AB153" s="133">
        <f t="shared" si="452"/>
        <v>6994</v>
      </c>
      <c r="AC153" s="89">
        <f t="shared" si="417"/>
        <v>79515</v>
      </c>
      <c r="AI153" s="79" t="str">
        <f t="shared" si="434"/>
        <v>T</v>
      </c>
      <c r="AJ153" s="1">
        <f t="shared" si="448"/>
        <v>2024</v>
      </c>
      <c r="AK153" s="105">
        <v>4</v>
      </c>
      <c r="AL153" s="106">
        <f t="shared" ca="1" si="428"/>
        <v>0</v>
      </c>
      <c r="AM153" s="106">
        <f t="shared" ca="1" si="428"/>
        <v>0</v>
      </c>
      <c r="AN153" s="106">
        <f t="shared" ca="1" si="428"/>
        <v>8</v>
      </c>
      <c r="AO153" s="106">
        <f t="shared" ca="1" si="428"/>
        <v>0</v>
      </c>
      <c r="AP153" s="106">
        <f t="shared" ca="1" si="428"/>
        <v>0</v>
      </c>
      <c r="AQ153" s="106">
        <f t="shared" ca="1" si="428"/>
        <v>0</v>
      </c>
      <c r="AR153" s="106">
        <f t="shared" ca="1" si="428"/>
        <v>0</v>
      </c>
      <c r="AS153" s="106">
        <f t="shared" ca="1" si="428"/>
        <v>0</v>
      </c>
      <c r="AT153" s="106">
        <f t="shared" ca="1" si="428"/>
        <v>3839</v>
      </c>
      <c r="AU153" s="106">
        <f t="shared" ca="1" si="428"/>
        <v>516</v>
      </c>
      <c r="AV153" s="106">
        <f t="shared" ca="1" si="429"/>
        <v>78947</v>
      </c>
      <c r="AW153" s="106">
        <f t="shared" ca="1" si="429"/>
        <v>0</v>
      </c>
      <c r="AX153" s="575">
        <f t="shared" ca="1" si="429"/>
        <v>0</v>
      </c>
      <c r="AY153" s="2">
        <f t="shared" ca="1" si="429"/>
        <v>0</v>
      </c>
      <c r="AZ153" s="545">
        <f t="shared" ca="1" si="429"/>
        <v>860</v>
      </c>
      <c r="BA153" s="106">
        <f t="shared" ca="1" si="429"/>
        <v>805</v>
      </c>
      <c r="BB153" s="106">
        <f t="shared" ca="1" si="429"/>
        <v>2415</v>
      </c>
      <c r="BC153" s="106">
        <f t="shared" ca="1" si="429"/>
        <v>0</v>
      </c>
      <c r="BD153" s="106">
        <f t="shared" ca="1" si="429"/>
        <v>1650</v>
      </c>
      <c r="BE153" s="106">
        <f t="shared" ca="1" si="429"/>
        <v>0</v>
      </c>
      <c r="BF153" s="106">
        <f t="shared" ca="1" si="430"/>
        <v>14508</v>
      </c>
      <c r="BG153" s="106">
        <f t="shared" ca="1" si="430"/>
        <v>0</v>
      </c>
      <c r="BH153" s="106">
        <f t="shared" ca="1" si="430"/>
        <v>0</v>
      </c>
      <c r="BI153" s="106">
        <f t="shared" ca="1" si="430"/>
        <v>0</v>
      </c>
      <c r="BJ153" s="106">
        <f t="shared" ca="1" si="430"/>
        <v>1096</v>
      </c>
      <c r="BK153" s="106">
        <f t="shared" ca="1" si="430"/>
        <v>0</v>
      </c>
      <c r="BL153" s="106">
        <f t="shared" ca="1" si="430"/>
        <v>0</v>
      </c>
      <c r="BM153" s="190">
        <f t="shared" ca="1" si="430"/>
        <v>0</v>
      </c>
      <c r="BN153" s="190">
        <f t="shared" ca="1" si="430"/>
        <v>0</v>
      </c>
      <c r="BO153" s="190">
        <f t="shared" ca="1" si="430"/>
        <v>0</v>
      </c>
      <c r="BP153" s="190">
        <f t="shared" ca="1" si="430"/>
        <v>0</v>
      </c>
      <c r="BQ153" s="190">
        <f t="shared" ca="1" si="430"/>
        <v>4925</v>
      </c>
      <c r="BR153" s="190">
        <f t="shared" ca="1" si="430"/>
        <v>21334</v>
      </c>
      <c r="BS153" s="190">
        <f t="shared" ca="1" si="430"/>
        <v>83310</v>
      </c>
      <c r="BT153" s="190">
        <f t="shared" ca="1" si="430"/>
        <v>104644</v>
      </c>
      <c r="BU153" s="190">
        <f t="shared" ca="1" si="361"/>
        <v>112006</v>
      </c>
      <c r="BV153" s="163" t="str">
        <f t="shared" si="435"/>
        <v>E</v>
      </c>
      <c r="BW153" s="65">
        <f t="shared" ca="1" si="362"/>
        <v>104644</v>
      </c>
      <c r="BX153" s="634">
        <f t="shared" ca="1" si="365"/>
        <v>0</v>
      </c>
      <c r="BY153" s="2"/>
      <c r="BZ153" s="13"/>
      <c r="CA153" s="130"/>
      <c r="CB153" s="79" t="str">
        <f t="shared" si="436"/>
        <v>E</v>
      </c>
      <c r="CC153" s="215">
        <f t="shared" si="437"/>
        <v>2024</v>
      </c>
      <c r="CD153" s="141">
        <f t="shared" si="438"/>
        <v>4</v>
      </c>
      <c r="CE153" s="280">
        <f t="shared" ca="1" si="366"/>
        <v>0</v>
      </c>
      <c r="CF153" s="280">
        <f t="shared" ca="1" si="367"/>
        <v>0</v>
      </c>
      <c r="CG153" s="280">
        <f t="shared" ca="1" si="368"/>
        <v>8</v>
      </c>
      <c r="CH153" s="280">
        <f t="shared" ca="1" si="367"/>
        <v>0</v>
      </c>
      <c r="CI153" s="280">
        <f t="shared" ca="1" si="369"/>
        <v>0</v>
      </c>
      <c r="CJ153" s="280">
        <f t="shared" ca="1" si="370"/>
        <v>0</v>
      </c>
      <c r="CK153" s="280">
        <f t="shared" ca="1" si="370"/>
        <v>0</v>
      </c>
      <c r="CL153" s="280">
        <f t="shared" ca="1" si="371"/>
        <v>0</v>
      </c>
      <c r="CM153" s="280">
        <f t="shared" ca="1" si="372"/>
        <v>0</v>
      </c>
      <c r="CN153" s="280">
        <f t="shared" ca="1" si="373"/>
        <v>832</v>
      </c>
      <c r="CO153" s="280">
        <f t="shared" ca="1" si="374"/>
        <v>89166</v>
      </c>
      <c r="CP153" s="280">
        <f t="shared" ca="1" si="375"/>
        <v>0</v>
      </c>
      <c r="CQ153" s="280">
        <f t="shared" ca="1" si="445"/>
        <v>0</v>
      </c>
      <c r="CR153" s="273">
        <f t="shared" ca="1" si="445"/>
        <v>0</v>
      </c>
      <c r="CS153" s="280">
        <f t="shared" ca="1" si="376"/>
        <v>671</v>
      </c>
      <c r="CT153" s="280">
        <f t="shared" ca="1" si="377"/>
        <v>1871</v>
      </c>
      <c r="CU153" s="280">
        <f t="shared" ca="1" si="378"/>
        <v>2182</v>
      </c>
      <c r="CV153" s="280">
        <f t="shared" ca="1" si="379"/>
        <v>0</v>
      </c>
      <c r="CW153" s="280">
        <f t="shared" ca="1" si="380"/>
        <v>1594</v>
      </c>
      <c r="CX153" s="280">
        <f t="shared" ca="1" si="381"/>
        <v>0</v>
      </c>
      <c r="CY153" s="280">
        <f t="shared" ca="1" si="382"/>
        <v>14400</v>
      </c>
      <c r="CZ153" s="280">
        <f t="shared" ca="1" si="383"/>
        <v>0</v>
      </c>
      <c r="DA153" s="280">
        <f t="shared" ca="1" si="384"/>
        <v>0</v>
      </c>
      <c r="DB153" s="280">
        <f t="shared" ca="1" si="385"/>
        <v>0</v>
      </c>
      <c r="DC153" s="280">
        <f t="shared" ca="1" si="386"/>
        <v>1104</v>
      </c>
      <c r="DD153" s="280">
        <f t="shared" ca="1" si="387"/>
        <v>0</v>
      </c>
      <c r="DE153" s="280">
        <f t="shared" ca="1" si="388"/>
        <v>0</v>
      </c>
      <c r="DF153" s="280">
        <f t="shared" ca="1" si="389"/>
        <v>0</v>
      </c>
      <c r="DG153" s="280">
        <f t="shared" ca="1" si="390"/>
        <v>0</v>
      </c>
      <c r="DH153" s="280">
        <f t="shared" ca="1" si="391"/>
        <v>0</v>
      </c>
      <c r="DI153" s="280">
        <f t="shared" ca="1" si="392"/>
        <v>0</v>
      </c>
      <c r="DJ153" s="210">
        <f t="shared" ca="1" si="393"/>
        <v>4447</v>
      </c>
      <c r="DK153" s="210">
        <f t="shared" ca="1" si="394"/>
        <v>21822</v>
      </c>
      <c r="DL153" s="210">
        <f t="shared" ca="1" si="395"/>
        <v>90006</v>
      </c>
      <c r="DM153" s="461">
        <f t="shared" ca="1" si="396"/>
        <v>111828</v>
      </c>
      <c r="DN153" s="463">
        <f t="shared" ca="1" si="397"/>
        <v>112006</v>
      </c>
      <c r="DO153" s="465">
        <f t="shared" ca="1" si="398"/>
        <v>178</v>
      </c>
      <c r="DP153" s="216">
        <f t="shared" ca="1" si="408"/>
        <v>1.5917301570268626E-3</v>
      </c>
      <c r="DR153" s="463"/>
      <c r="DS153" s="37"/>
    </row>
    <row r="154" spans="1:123">
      <c r="A154" s="87">
        <f t="shared" si="345"/>
        <v>2038</v>
      </c>
      <c r="B154" s="133">
        <f t="shared" ref="B154:M154" si="453">SUM(B754,B834,B914,B1194)</f>
        <v>6622</v>
      </c>
      <c r="C154" s="133">
        <f t="shared" si="453"/>
        <v>4702</v>
      </c>
      <c r="D154" s="133">
        <f t="shared" si="453"/>
        <v>5374</v>
      </c>
      <c r="E154" s="133">
        <f t="shared" si="453"/>
        <v>4973</v>
      </c>
      <c r="F154" s="133">
        <f t="shared" si="453"/>
        <v>7572</v>
      </c>
      <c r="G154" s="133">
        <f t="shared" si="453"/>
        <v>8388</v>
      </c>
      <c r="H154" s="133">
        <f t="shared" si="453"/>
        <v>8156</v>
      </c>
      <c r="I154" s="133">
        <f t="shared" si="453"/>
        <v>8733</v>
      </c>
      <c r="J154" s="133">
        <f t="shared" si="453"/>
        <v>7422</v>
      </c>
      <c r="K154" s="133">
        <f t="shared" si="453"/>
        <v>7034</v>
      </c>
      <c r="L154" s="133">
        <f t="shared" si="453"/>
        <v>5613</v>
      </c>
      <c r="M154" s="133">
        <f t="shared" si="453"/>
        <v>7230</v>
      </c>
      <c r="N154" s="136">
        <f t="shared" si="432"/>
        <v>81819</v>
      </c>
      <c r="O154" s="131"/>
      <c r="P154" s="91">
        <f t="shared" si="347"/>
        <v>2038</v>
      </c>
      <c r="Q154" s="133">
        <f t="shared" ref="Q154:AB154" si="454">SUM(Q754,Q834,Q914,Q1194)</f>
        <v>6035</v>
      </c>
      <c r="R154" s="133">
        <f t="shared" si="454"/>
        <v>6891</v>
      </c>
      <c r="S154" s="133">
        <f t="shared" si="454"/>
        <v>5163</v>
      </c>
      <c r="T154" s="133">
        <f t="shared" si="454"/>
        <v>5336</v>
      </c>
      <c r="U154" s="133">
        <f t="shared" si="454"/>
        <v>5070</v>
      </c>
      <c r="V154" s="133">
        <f t="shared" si="454"/>
        <v>5628</v>
      </c>
      <c r="W154" s="133">
        <f t="shared" si="454"/>
        <v>7511</v>
      </c>
      <c r="X154" s="133">
        <f t="shared" si="454"/>
        <v>8240</v>
      </c>
      <c r="Y154" s="133">
        <f t="shared" si="454"/>
        <v>8233</v>
      </c>
      <c r="Z154" s="133">
        <f t="shared" si="454"/>
        <v>7745</v>
      </c>
      <c r="AA154" s="133">
        <f t="shared" si="454"/>
        <v>7075</v>
      </c>
      <c r="AB154" s="133">
        <f t="shared" si="454"/>
        <v>7035</v>
      </c>
      <c r="AC154" s="89">
        <f t="shared" si="417"/>
        <v>79962</v>
      </c>
      <c r="AI154" s="79" t="str">
        <f t="shared" si="434"/>
        <v>U</v>
      </c>
      <c r="AJ154" s="1">
        <f t="shared" si="448"/>
        <v>2024</v>
      </c>
      <c r="AK154" s="105">
        <v>5</v>
      </c>
      <c r="AL154" s="106">
        <f t="shared" ca="1" si="428"/>
        <v>0</v>
      </c>
      <c r="AM154" s="106">
        <f t="shared" ca="1" si="428"/>
        <v>0</v>
      </c>
      <c r="AN154" s="106">
        <f t="shared" ca="1" si="428"/>
        <v>8</v>
      </c>
      <c r="AO154" s="106">
        <f t="shared" ca="1" si="428"/>
        <v>0</v>
      </c>
      <c r="AP154" s="106">
        <f t="shared" ca="1" si="428"/>
        <v>0</v>
      </c>
      <c r="AQ154" s="106">
        <f t="shared" ca="1" si="428"/>
        <v>0</v>
      </c>
      <c r="AR154" s="106">
        <f t="shared" ca="1" si="428"/>
        <v>0</v>
      </c>
      <c r="AS154" s="106">
        <f t="shared" ca="1" si="428"/>
        <v>0</v>
      </c>
      <c r="AT154" s="106">
        <f t="shared" ca="1" si="428"/>
        <v>0</v>
      </c>
      <c r="AU154" s="106">
        <f t="shared" ca="1" si="428"/>
        <v>832</v>
      </c>
      <c r="AV154" s="106">
        <f t="shared" ca="1" si="429"/>
        <v>89166</v>
      </c>
      <c r="AW154" s="106">
        <f t="shared" ca="1" si="429"/>
        <v>0</v>
      </c>
      <c r="AX154" s="575">
        <f t="shared" ca="1" si="429"/>
        <v>0</v>
      </c>
      <c r="AY154" s="2">
        <f t="shared" ca="1" si="429"/>
        <v>0</v>
      </c>
      <c r="AZ154" s="545">
        <f t="shared" ca="1" si="429"/>
        <v>502</v>
      </c>
      <c r="BA154" s="106">
        <f t="shared" ca="1" si="429"/>
        <v>1871</v>
      </c>
      <c r="BB154" s="106">
        <f t="shared" ca="1" si="429"/>
        <v>2182</v>
      </c>
      <c r="BC154" s="106">
        <f t="shared" ca="1" si="429"/>
        <v>0</v>
      </c>
      <c r="BD154" s="106">
        <f t="shared" ca="1" si="429"/>
        <v>1873</v>
      </c>
      <c r="BE154" s="106">
        <f t="shared" ca="1" si="429"/>
        <v>0</v>
      </c>
      <c r="BF154" s="106">
        <f t="shared" ca="1" si="430"/>
        <v>14400</v>
      </c>
      <c r="BG154" s="106">
        <f t="shared" ca="1" si="430"/>
        <v>0</v>
      </c>
      <c r="BH154" s="106">
        <f t="shared" ca="1" si="430"/>
        <v>0</v>
      </c>
      <c r="BI154" s="106">
        <f t="shared" ca="1" si="430"/>
        <v>0</v>
      </c>
      <c r="BJ154" s="106">
        <f t="shared" ca="1" si="430"/>
        <v>1104</v>
      </c>
      <c r="BK154" s="106">
        <f t="shared" ca="1" si="430"/>
        <v>0</v>
      </c>
      <c r="BL154" s="106">
        <f t="shared" ca="1" si="430"/>
        <v>0</v>
      </c>
      <c r="BM154" s="190">
        <f t="shared" ca="1" si="430"/>
        <v>0</v>
      </c>
      <c r="BN154" s="190">
        <f t="shared" ca="1" si="430"/>
        <v>0</v>
      </c>
      <c r="BO154" s="190">
        <f t="shared" ca="1" si="430"/>
        <v>0</v>
      </c>
      <c r="BP154" s="190">
        <f t="shared" ca="1" si="430"/>
        <v>0</v>
      </c>
      <c r="BQ154" s="190">
        <f t="shared" ca="1" si="430"/>
        <v>4557</v>
      </c>
      <c r="BR154" s="190">
        <f t="shared" ca="1" si="430"/>
        <v>21932</v>
      </c>
      <c r="BS154" s="190">
        <f t="shared" ca="1" si="430"/>
        <v>90006</v>
      </c>
      <c r="BT154" s="190">
        <f t="shared" ca="1" si="430"/>
        <v>111938</v>
      </c>
      <c r="BU154" s="190">
        <f t="shared" ca="1" si="361"/>
        <v>121595</v>
      </c>
      <c r="BV154" s="163" t="str">
        <f t="shared" si="435"/>
        <v>F</v>
      </c>
      <c r="BW154" s="65">
        <f t="shared" ca="1" si="362"/>
        <v>111938</v>
      </c>
      <c r="BX154" s="634">
        <f t="shared" ca="1" si="365"/>
        <v>0</v>
      </c>
      <c r="BY154" s="2"/>
      <c r="BZ154" s="13"/>
      <c r="CA154" s="130"/>
      <c r="CB154" s="79" t="str">
        <f t="shared" si="436"/>
        <v>F</v>
      </c>
      <c r="CC154" s="215">
        <f t="shared" si="437"/>
        <v>2024</v>
      </c>
      <c r="CD154" s="141">
        <f t="shared" si="438"/>
        <v>5</v>
      </c>
      <c r="CE154" s="280">
        <f t="shared" ca="1" si="366"/>
        <v>0</v>
      </c>
      <c r="CF154" s="280">
        <f t="shared" ca="1" si="367"/>
        <v>0</v>
      </c>
      <c r="CG154" s="280">
        <f t="shared" ca="1" si="368"/>
        <v>8</v>
      </c>
      <c r="CH154" s="280">
        <f t="shared" ca="1" si="367"/>
        <v>0</v>
      </c>
      <c r="CI154" s="280">
        <f t="shared" ca="1" si="369"/>
        <v>0</v>
      </c>
      <c r="CJ154" s="280">
        <f t="shared" ca="1" si="370"/>
        <v>0</v>
      </c>
      <c r="CK154" s="280">
        <f t="shared" ca="1" si="370"/>
        <v>0</v>
      </c>
      <c r="CL154" s="280">
        <f t="shared" ca="1" si="371"/>
        <v>0</v>
      </c>
      <c r="CM154" s="280">
        <f t="shared" ca="1" si="372"/>
        <v>0</v>
      </c>
      <c r="CN154" s="280">
        <f t="shared" ca="1" si="373"/>
        <v>1719</v>
      </c>
      <c r="CO154" s="280">
        <f t="shared" ca="1" si="374"/>
        <v>93570</v>
      </c>
      <c r="CP154" s="280">
        <f t="shared" ca="1" si="375"/>
        <v>0</v>
      </c>
      <c r="CQ154" s="280">
        <f t="shared" ca="1" si="445"/>
        <v>0</v>
      </c>
      <c r="CR154" s="273">
        <f t="shared" ca="1" si="445"/>
        <v>0</v>
      </c>
      <c r="CS154" s="280">
        <f t="shared" ca="1" si="376"/>
        <v>1935</v>
      </c>
      <c r="CT154" s="280">
        <f t="shared" ca="1" si="377"/>
        <v>2577</v>
      </c>
      <c r="CU154" s="280">
        <f t="shared" ca="1" si="378"/>
        <v>2992</v>
      </c>
      <c r="CV154" s="280">
        <f t="shared" ca="1" si="379"/>
        <v>0</v>
      </c>
      <c r="CW154" s="280">
        <f t="shared" ca="1" si="380"/>
        <v>2167</v>
      </c>
      <c r="CX154" s="280">
        <f t="shared" ca="1" si="381"/>
        <v>0</v>
      </c>
      <c r="CY154" s="280">
        <f t="shared" ca="1" si="382"/>
        <v>15252</v>
      </c>
      <c r="CZ154" s="280">
        <f t="shared" ca="1" si="383"/>
        <v>0</v>
      </c>
      <c r="DA154" s="280">
        <f t="shared" ca="1" si="384"/>
        <v>0</v>
      </c>
      <c r="DB154" s="280">
        <f t="shared" ca="1" si="385"/>
        <v>0</v>
      </c>
      <c r="DC154" s="280">
        <f t="shared" ca="1" si="386"/>
        <v>1136</v>
      </c>
      <c r="DD154" s="280">
        <f t="shared" ca="1" si="387"/>
        <v>0</v>
      </c>
      <c r="DE154" s="280">
        <f t="shared" ca="1" si="388"/>
        <v>0</v>
      </c>
      <c r="DF154" s="280">
        <f t="shared" ca="1" si="389"/>
        <v>0</v>
      </c>
      <c r="DG154" s="280">
        <f t="shared" ca="1" si="390"/>
        <v>0</v>
      </c>
      <c r="DH154" s="280">
        <f t="shared" ca="1" si="391"/>
        <v>0</v>
      </c>
      <c r="DI154" s="280">
        <f t="shared" ca="1" si="392"/>
        <v>0</v>
      </c>
      <c r="DJ154" s="210">
        <f t="shared" ca="1" si="393"/>
        <v>7094</v>
      </c>
      <c r="DK154" s="210">
        <f t="shared" ca="1" si="394"/>
        <v>26059</v>
      </c>
      <c r="DL154" s="210">
        <f t="shared" ca="1" si="395"/>
        <v>95297</v>
      </c>
      <c r="DM154" s="461">
        <f t="shared" ca="1" si="396"/>
        <v>121356</v>
      </c>
      <c r="DN154" s="463">
        <f t="shared" ca="1" si="397"/>
        <v>121595</v>
      </c>
      <c r="DO154" s="465">
        <f t="shared" ca="1" si="398"/>
        <v>239</v>
      </c>
      <c r="DP154" s="216">
        <f t="shared" ca="1" si="408"/>
        <v>1.9694123075908896E-3</v>
      </c>
      <c r="DR154" s="463"/>
      <c r="DS154" s="37"/>
    </row>
    <row r="155" spans="1:123">
      <c r="A155" s="87">
        <f t="shared" si="345"/>
        <v>2039</v>
      </c>
      <c r="B155" s="133">
        <f t="shared" ref="B155:M155" si="455">SUM(B755,B835,B915,B1195)</f>
        <v>6686</v>
      </c>
      <c r="C155" s="133">
        <f t="shared" si="455"/>
        <v>4719</v>
      </c>
      <c r="D155" s="133">
        <f t="shared" si="455"/>
        <v>5408</v>
      </c>
      <c r="E155" s="133">
        <f t="shared" si="455"/>
        <v>5003</v>
      </c>
      <c r="F155" s="133">
        <f t="shared" si="455"/>
        <v>7596</v>
      </c>
      <c r="G155" s="133">
        <f t="shared" si="455"/>
        <v>8430</v>
      </c>
      <c r="H155" s="133">
        <f t="shared" si="455"/>
        <v>8194</v>
      </c>
      <c r="I155" s="133">
        <f t="shared" si="455"/>
        <v>8780</v>
      </c>
      <c r="J155" s="133">
        <f t="shared" si="455"/>
        <v>7455</v>
      </c>
      <c r="K155" s="133">
        <f t="shared" si="455"/>
        <v>7069</v>
      </c>
      <c r="L155" s="133">
        <f t="shared" si="455"/>
        <v>5653</v>
      </c>
      <c r="M155" s="133">
        <f t="shared" si="455"/>
        <v>7294</v>
      </c>
      <c r="N155" s="136">
        <f t="shared" si="432"/>
        <v>82287</v>
      </c>
      <c r="P155" s="91">
        <f t="shared" si="347"/>
        <v>2039</v>
      </c>
      <c r="Q155" s="133">
        <f t="shared" ref="Q155:AB155" si="456">SUM(Q755,Q835,Q915,Q1195)</f>
        <v>6092</v>
      </c>
      <c r="R155" s="133">
        <f t="shared" si="456"/>
        <v>6949</v>
      </c>
      <c r="S155" s="133">
        <f t="shared" si="456"/>
        <v>5189</v>
      </c>
      <c r="T155" s="133">
        <f t="shared" si="456"/>
        <v>5369</v>
      </c>
      <c r="U155" s="133">
        <f t="shared" si="456"/>
        <v>5106</v>
      </c>
      <c r="V155" s="133">
        <f t="shared" si="456"/>
        <v>5654</v>
      </c>
      <c r="W155" s="133">
        <f t="shared" si="456"/>
        <v>7539</v>
      </c>
      <c r="X155" s="133">
        <f t="shared" si="456"/>
        <v>8275</v>
      </c>
      <c r="Y155" s="133">
        <f t="shared" si="456"/>
        <v>8276</v>
      </c>
      <c r="Z155" s="133">
        <f t="shared" si="456"/>
        <v>7779</v>
      </c>
      <c r="AA155" s="133">
        <f t="shared" si="456"/>
        <v>7113</v>
      </c>
      <c r="AB155" s="133">
        <f t="shared" si="456"/>
        <v>7076</v>
      </c>
      <c r="AC155" s="89">
        <f t="shared" si="417"/>
        <v>80417</v>
      </c>
      <c r="AI155" s="79" t="str">
        <f t="shared" si="434"/>
        <v>V</v>
      </c>
      <c r="AJ155" s="1">
        <f t="shared" si="448"/>
        <v>2024</v>
      </c>
      <c r="AK155" s="105">
        <v>6</v>
      </c>
      <c r="AL155" s="106">
        <f t="shared" ca="1" si="428"/>
        <v>0</v>
      </c>
      <c r="AM155" s="106">
        <f t="shared" ca="1" si="428"/>
        <v>0</v>
      </c>
      <c r="AN155" s="106">
        <f t="shared" ca="1" si="428"/>
        <v>8</v>
      </c>
      <c r="AO155" s="106">
        <f t="shared" ca="1" si="428"/>
        <v>0</v>
      </c>
      <c r="AP155" s="106">
        <f t="shared" ca="1" si="428"/>
        <v>0</v>
      </c>
      <c r="AQ155" s="106">
        <f t="shared" ca="1" si="428"/>
        <v>0</v>
      </c>
      <c r="AR155" s="106">
        <f t="shared" ca="1" si="428"/>
        <v>0</v>
      </c>
      <c r="AS155" s="106">
        <f t="shared" ca="1" si="428"/>
        <v>0</v>
      </c>
      <c r="AT155" s="106">
        <f t="shared" ca="1" si="428"/>
        <v>0</v>
      </c>
      <c r="AU155" s="106">
        <f t="shared" ca="1" si="428"/>
        <v>1719</v>
      </c>
      <c r="AV155" s="106">
        <f t="shared" ca="1" si="429"/>
        <v>93570</v>
      </c>
      <c r="AW155" s="106">
        <f t="shared" ca="1" si="429"/>
        <v>0</v>
      </c>
      <c r="AX155" s="575">
        <f t="shared" ca="1" si="429"/>
        <v>0</v>
      </c>
      <c r="AY155" s="2">
        <f t="shared" ca="1" si="429"/>
        <v>0</v>
      </c>
      <c r="AZ155" s="545">
        <f t="shared" ca="1" si="429"/>
        <v>671</v>
      </c>
      <c r="BA155" s="106">
        <f t="shared" ca="1" si="429"/>
        <v>2577</v>
      </c>
      <c r="BB155" s="106">
        <f t="shared" ca="1" si="429"/>
        <v>2992</v>
      </c>
      <c r="BC155" s="106">
        <f t="shared" ca="1" si="429"/>
        <v>0</v>
      </c>
      <c r="BD155" s="106">
        <f t="shared" ca="1" si="429"/>
        <v>1594</v>
      </c>
      <c r="BE155" s="106">
        <f t="shared" ca="1" si="429"/>
        <v>0</v>
      </c>
      <c r="BF155" s="106">
        <f t="shared" ca="1" si="430"/>
        <v>15252</v>
      </c>
      <c r="BG155" s="106">
        <f t="shared" ca="1" si="430"/>
        <v>0</v>
      </c>
      <c r="BH155" s="106">
        <f t="shared" ca="1" si="430"/>
        <v>0</v>
      </c>
      <c r="BI155" s="106">
        <f t="shared" ca="1" si="430"/>
        <v>0</v>
      </c>
      <c r="BJ155" s="106">
        <f t="shared" ca="1" si="430"/>
        <v>1136</v>
      </c>
      <c r="BK155" s="106">
        <f t="shared" ca="1" si="430"/>
        <v>0</v>
      </c>
      <c r="BL155" s="106">
        <f t="shared" ca="1" si="430"/>
        <v>0</v>
      </c>
      <c r="BM155" s="190">
        <f t="shared" ca="1" si="430"/>
        <v>0</v>
      </c>
      <c r="BN155" s="190">
        <f t="shared" ca="1" si="430"/>
        <v>0</v>
      </c>
      <c r="BO155" s="190">
        <f t="shared" ca="1" si="430"/>
        <v>0</v>
      </c>
      <c r="BP155" s="190">
        <f t="shared" ca="1" si="430"/>
        <v>0</v>
      </c>
      <c r="BQ155" s="190">
        <f t="shared" ca="1" si="430"/>
        <v>5257</v>
      </c>
      <c r="BR155" s="190">
        <f t="shared" ca="1" si="430"/>
        <v>24222</v>
      </c>
      <c r="BS155" s="190">
        <f t="shared" ca="1" si="430"/>
        <v>95297</v>
      </c>
      <c r="BT155" s="190">
        <f t="shared" ca="1" si="430"/>
        <v>119519</v>
      </c>
      <c r="BU155" s="190">
        <f t="shared" ca="1" si="361"/>
        <v>121156</v>
      </c>
      <c r="BV155" s="163" t="str">
        <f t="shared" si="435"/>
        <v>G</v>
      </c>
      <c r="BW155" s="65">
        <f t="shared" ca="1" si="362"/>
        <v>119519</v>
      </c>
      <c r="BX155" s="634">
        <f t="shared" ca="1" si="365"/>
        <v>0</v>
      </c>
      <c r="BY155" s="2"/>
      <c r="BZ155" s="13"/>
      <c r="CA155" s="130"/>
      <c r="CB155" s="79" t="str">
        <f t="shared" si="436"/>
        <v>G</v>
      </c>
      <c r="CC155" s="215">
        <f t="shared" si="437"/>
        <v>2024</v>
      </c>
      <c r="CD155" s="141">
        <f t="shared" si="438"/>
        <v>6</v>
      </c>
      <c r="CE155" s="280">
        <f t="shared" ca="1" si="366"/>
        <v>0</v>
      </c>
      <c r="CF155" s="280">
        <f t="shared" ca="1" si="367"/>
        <v>0</v>
      </c>
      <c r="CG155" s="280">
        <f t="shared" ca="1" si="368"/>
        <v>8</v>
      </c>
      <c r="CH155" s="280">
        <f t="shared" ca="1" si="367"/>
        <v>0</v>
      </c>
      <c r="CI155" s="280">
        <f t="shared" ca="1" si="369"/>
        <v>0</v>
      </c>
      <c r="CJ155" s="280">
        <f t="shared" ca="1" si="370"/>
        <v>0</v>
      </c>
      <c r="CK155" s="280">
        <f t="shared" ca="1" si="370"/>
        <v>0</v>
      </c>
      <c r="CL155" s="280">
        <f t="shared" ca="1" si="371"/>
        <v>0</v>
      </c>
      <c r="CM155" s="280">
        <f t="shared" ca="1" si="372"/>
        <v>0</v>
      </c>
      <c r="CN155" s="280">
        <f t="shared" ca="1" si="373"/>
        <v>2245</v>
      </c>
      <c r="CO155" s="280">
        <f t="shared" ca="1" si="374"/>
        <v>91072</v>
      </c>
      <c r="CP155" s="280">
        <f t="shared" ca="1" si="375"/>
        <v>0</v>
      </c>
      <c r="CQ155" s="280">
        <f t="shared" ca="1" si="445"/>
        <v>0</v>
      </c>
      <c r="CR155" s="273">
        <f t="shared" ca="1" si="445"/>
        <v>0</v>
      </c>
      <c r="CS155" s="280">
        <f t="shared" ca="1" si="376"/>
        <v>2247</v>
      </c>
      <c r="CT155" s="280">
        <f t="shared" ca="1" si="377"/>
        <v>3741</v>
      </c>
      <c r="CU155" s="280">
        <f t="shared" ca="1" si="378"/>
        <v>3050</v>
      </c>
      <c r="CV155" s="280">
        <f t="shared" ca="1" si="379"/>
        <v>0</v>
      </c>
      <c r="CW155" s="280">
        <f t="shared" ca="1" si="380"/>
        <v>2318</v>
      </c>
      <c r="CX155" s="280">
        <f t="shared" ca="1" si="381"/>
        <v>0</v>
      </c>
      <c r="CY155" s="280">
        <f t="shared" ca="1" si="382"/>
        <v>15120</v>
      </c>
      <c r="CZ155" s="280">
        <f t="shared" ca="1" si="383"/>
        <v>0</v>
      </c>
      <c r="DA155" s="280">
        <f t="shared" ca="1" si="384"/>
        <v>0</v>
      </c>
      <c r="DB155" s="280">
        <f t="shared" ca="1" si="385"/>
        <v>0</v>
      </c>
      <c r="DC155" s="280">
        <f t="shared" ca="1" si="386"/>
        <v>1105</v>
      </c>
      <c r="DD155" s="280">
        <f t="shared" ca="1" si="387"/>
        <v>0</v>
      </c>
      <c r="DE155" s="280">
        <f t="shared" ca="1" si="388"/>
        <v>0</v>
      </c>
      <c r="DF155" s="280">
        <f t="shared" ca="1" si="389"/>
        <v>0</v>
      </c>
      <c r="DG155" s="280">
        <f t="shared" ca="1" si="390"/>
        <v>0</v>
      </c>
      <c r="DH155" s="280">
        <f t="shared" ca="1" si="391"/>
        <v>0</v>
      </c>
      <c r="DI155" s="280">
        <f t="shared" ca="1" si="392"/>
        <v>0</v>
      </c>
      <c r="DJ155" s="210">
        <f t="shared" ca="1" si="393"/>
        <v>7615</v>
      </c>
      <c r="DK155" s="210">
        <f t="shared" ca="1" si="394"/>
        <v>27581</v>
      </c>
      <c r="DL155" s="210">
        <f t="shared" ca="1" si="395"/>
        <v>93325</v>
      </c>
      <c r="DM155" s="461">
        <f t="shared" ca="1" si="396"/>
        <v>120906</v>
      </c>
      <c r="DN155" s="463">
        <f t="shared" ca="1" si="397"/>
        <v>121156</v>
      </c>
      <c r="DO155" s="465">
        <f t="shared" ca="1" si="398"/>
        <v>250</v>
      </c>
      <c r="DP155" s="216">
        <f t="shared" ca="1" si="408"/>
        <v>2.0677220319917952E-3</v>
      </c>
      <c r="DR155" s="463"/>
      <c r="DS155" s="37"/>
    </row>
    <row r="156" spans="1:123">
      <c r="A156" s="87">
        <f t="shared" si="345"/>
        <v>2040</v>
      </c>
      <c r="B156" s="133">
        <f t="shared" ref="B156:M156" si="457">SUM(B756,B836,B916,B1196)</f>
        <v>6749</v>
      </c>
      <c r="C156" s="133">
        <f t="shared" si="457"/>
        <v>4905</v>
      </c>
      <c r="D156" s="133">
        <f t="shared" si="457"/>
        <v>5442</v>
      </c>
      <c r="E156" s="133">
        <f t="shared" si="457"/>
        <v>5033</v>
      </c>
      <c r="F156" s="133">
        <f t="shared" si="457"/>
        <v>7620</v>
      </c>
      <c r="G156" s="133">
        <f t="shared" si="457"/>
        <v>8471</v>
      </c>
      <c r="H156" s="133">
        <f t="shared" si="457"/>
        <v>8233</v>
      </c>
      <c r="I156" s="133">
        <f t="shared" si="457"/>
        <v>8827</v>
      </c>
      <c r="J156" s="133">
        <f t="shared" si="457"/>
        <v>7489</v>
      </c>
      <c r="K156" s="133">
        <f t="shared" si="457"/>
        <v>7104</v>
      </c>
      <c r="L156" s="133">
        <f t="shared" si="457"/>
        <v>5693</v>
      </c>
      <c r="M156" s="133">
        <f t="shared" si="457"/>
        <v>7359</v>
      </c>
      <c r="N156" s="136">
        <f t="shared" si="432"/>
        <v>82925</v>
      </c>
      <c r="P156" s="91">
        <f t="shared" si="347"/>
        <v>2040</v>
      </c>
      <c r="Q156" s="133">
        <f t="shared" ref="Q156:AB156" si="458">SUM(Q756,Q836,Q916,Q1196)</f>
        <v>6151</v>
      </c>
      <c r="R156" s="133">
        <f t="shared" si="458"/>
        <v>7007</v>
      </c>
      <c r="S156" s="133">
        <f t="shared" si="458"/>
        <v>5283</v>
      </c>
      <c r="T156" s="133">
        <f t="shared" si="458"/>
        <v>5499</v>
      </c>
      <c r="U156" s="133">
        <f t="shared" si="458"/>
        <v>5144</v>
      </c>
      <c r="V156" s="133">
        <f t="shared" si="458"/>
        <v>5680</v>
      </c>
      <c r="W156" s="133">
        <f t="shared" si="458"/>
        <v>7565</v>
      </c>
      <c r="X156" s="133">
        <f t="shared" si="458"/>
        <v>8312</v>
      </c>
      <c r="Y156" s="133">
        <f t="shared" si="458"/>
        <v>8320</v>
      </c>
      <c r="Z156" s="133">
        <f t="shared" si="458"/>
        <v>7814</v>
      </c>
      <c r="AA156" s="133">
        <f t="shared" si="458"/>
        <v>7152</v>
      </c>
      <c r="AB156" s="133">
        <f t="shared" si="458"/>
        <v>7115</v>
      </c>
      <c r="AC156" s="89">
        <f t="shared" si="417"/>
        <v>81042</v>
      </c>
      <c r="AI156" s="79" t="str">
        <f t="shared" si="434"/>
        <v>W</v>
      </c>
      <c r="AJ156" s="1">
        <f t="shared" si="448"/>
        <v>2024</v>
      </c>
      <c r="AK156" s="105">
        <v>7</v>
      </c>
      <c r="AL156" s="106">
        <f t="shared" ref="AL156:AU165" ca="1" si="459">ROUND(INDIRECT(CONCATENATE($AI156,AL$2+($AJ156-2010))),0)</f>
        <v>0</v>
      </c>
      <c r="AM156" s="106">
        <f t="shared" ca="1" si="459"/>
        <v>0</v>
      </c>
      <c r="AN156" s="106">
        <f t="shared" ca="1" si="459"/>
        <v>8</v>
      </c>
      <c r="AO156" s="106">
        <f t="shared" ca="1" si="459"/>
        <v>0</v>
      </c>
      <c r="AP156" s="106">
        <f t="shared" ca="1" si="459"/>
        <v>0</v>
      </c>
      <c r="AQ156" s="106">
        <f t="shared" ca="1" si="459"/>
        <v>0</v>
      </c>
      <c r="AR156" s="106">
        <f t="shared" ca="1" si="459"/>
        <v>0</v>
      </c>
      <c r="AS156" s="106">
        <f t="shared" ca="1" si="459"/>
        <v>0</v>
      </c>
      <c r="AT156" s="106">
        <f t="shared" ca="1" si="459"/>
        <v>0</v>
      </c>
      <c r="AU156" s="106">
        <f t="shared" ca="1" si="459"/>
        <v>2245</v>
      </c>
      <c r="AV156" s="106">
        <f t="shared" ref="AV156:BE165" ca="1" si="460">ROUND(INDIRECT(CONCATENATE($AI156,AV$2+($AJ156-2010))),0)</f>
        <v>91072</v>
      </c>
      <c r="AW156" s="106">
        <f t="shared" ca="1" si="460"/>
        <v>0</v>
      </c>
      <c r="AX156" s="575">
        <f t="shared" ca="1" si="460"/>
        <v>0</v>
      </c>
      <c r="AY156" s="2">
        <f t="shared" ca="1" si="460"/>
        <v>0</v>
      </c>
      <c r="AZ156" s="545">
        <f t="shared" ca="1" si="460"/>
        <v>1935</v>
      </c>
      <c r="BA156" s="106">
        <f t="shared" ca="1" si="460"/>
        <v>3741</v>
      </c>
      <c r="BB156" s="106">
        <f t="shared" ca="1" si="460"/>
        <v>3050</v>
      </c>
      <c r="BC156" s="106">
        <f t="shared" ca="1" si="460"/>
        <v>0</v>
      </c>
      <c r="BD156" s="106">
        <f t="shared" ca="1" si="460"/>
        <v>2167</v>
      </c>
      <c r="BE156" s="106">
        <f t="shared" ca="1" si="460"/>
        <v>0</v>
      </c>
      <c r="BF156" s="106">
        <f t="shared" ref="BF156:BT165" ca="1" si="461">ROUND(INDIRECT(CONCATENATE($AI156,BF$2+($AJ156-2010))),0)</f>
        <v>15120</v>
      </c>
      <c r="BG156" s="106">
        <f t="shared" ca="1" si="461"/>
        <v>0</v>
      </c>
      <c r="BH156" s="106">
        <f t="shared" ca="1" si="461"/>
        <v>0</v>
      </c>
      <c r="BI156" s="106">
        <f t="shared" ca="1" si="461"/>
        <v>0</v>
      </c>
      <c r="BJ156" s="106">
        <f t="shared" ca="1" si="461"/>
        <v>1105</v>
      </c>
      <c r="BK156" s="106">
        <f t="shared" ca="1" si="461"/>
        <v>0</v>
      </c>
      <c r="BL156" s="106">
        <f t="shared" ca="1" si="461"/>
        <v>0</v>
      </c>
      <c r="BM156" s="190">
        <f t="shared" ca="1" si="461"/>
        <v>0</v>
      </c>
      <c r="BN156" s="190">
        <f t="shared" ca="1" si="461"/>
        <v>0</v>
      </c>
      <c r="BO156" s="190">
        <f t="shared" ca="1" si="461"/>
        <v>0</v>
      </c>
      <c r="BP156" s="190">
        <f t="shared" ca="1" si="461"/>
        <v>0</v>
      </c>
      <c r="BQ156" s="190">
        <f t="shared" ca="1" si="461"/>
        <v>7152</v>
      </c>
      <c r="BR156" s="190">
        <f t="shared" ca="1" si="461"/>
        <v>27118</v>
      </c>
      <c r="BS156" s="190">
        <f t="shared" ca="1" si="461"/>
        <v>93325</v>
      </c>
      <c r="BT156" s="190">
        <f t="shared" ca="1" si="461"/>
        <v>120443</v>
      </c>
      <c r="BU156" s="190">
        <f t="shared" ca="1" si="361"/>
        <v>129744</v>
      </c>
      <c r="BV156" s="163" t="str">
        <f t="shared" si="435"/>
        <v>H</v>
      </c>
      <c r="BW156" s="65">
        <f t="shared" ca="1" si="362"/>
        <v>120443</v>
      </c>
      <c r="BX156" s="634">
        <f t="shared" ca="1" si="365"/>
        <v>0</v>
      </c>
      <c r="BY156" s="2"/>
      <c r="BZ156" s="13"/>
      <c r="CA156" s="130"/>
      <c r="CB156" s="79" t="str">
        <f t="shared" si="436"/>
        <v>H</v>
      </c>
      <c r="CC156" s="215">
        <f t="shared" si="437"/>
        <v>2024</v>
      </c>
      <c r="CD156" s="141">
        <f t="shared" si="438"/>
        <v>7</v>
      </c>
      <c r="CE156" s="280">
        <f t="shared" ca="1" si="366"/>
        <v>0</v>
      </c>
      <c r="CF156" s="280">
        <f t="shared" ca="1" si="367"/>
        <v>0</v>
      </c>
      <c r="CG156" s="280">
        <f t="shared" ca="1" si="368"/>
        <v>8</v>
      </c>
      <c r="CH156" s="280">
        <f t="shared" ca="1" si="367"/>
        <v>0</v>
      </c>
      <c r="CI156" s="280">
        <f t="shared" ca="1" si="369"/>
        <v>0</v>
      </c>
      <c r="CJ156" s="280">
        <f t="shared" ca="1" si="370"/>
        <v>0</v>
      </c>
      <c r="CK156" s="280">
        <f t="shared" ca="1" si="370"/>
        <v>0</v>
      </c>
      <c r="CL156" s="280">
        <f t="shared" ca="1" si="371"/>
        <v>0</v>
      </c>
      <c r="CM156" s="280">
        <f t="shared" ca="1" si="372"/>
        <v>0</v>
      </c>
      <c r="CN156" s="280">
        <f t="shared" ca="1" si="373"/>
        <v>1805</v>
      </c>
      <c r="CO156" s="280">
        <f t="shared" ca="1" si="374"/>
        <v>98478</v>
      </c>
      <c r="CP156" s="280">
        <f t="shared" ca="1" si="375"/>
        <v>0</v>
      </c>
      <c r="CQ156" s="280">
        <f t="shared" ca="1" si="445"/>
        <v>0</v>
      </c>
      <c r="CR156" s="273">
        <f t="shared" ca="1" si="445"/>
        <v>0</v>
      </c>
      <c r="CS156" s="280">
        <f t="shared" ca="1" si="376"/>
        <v>1935</v>
      </c>
      <c r="CT156" s="280">
        <f t="shared" ca="1" si="377"/>
        <v>4993</v>
      </c>
      <c r="CU156" s="280">
        <f t="shared" ca="1" si="378"/>
        <v>3142</v>
      </c>
      <c r="CV156" s="280">
        <f t="shared" ca="1" si="379"/>
        <v>0</v>
      </c>
      <c r="CW156" s="280">
        <f t="shared" ca="1" si="380"/>
        <v>2366</v>
      </c>
      <c r="CX156" s="280">
        <f t="shared" ca="1" si="381"/>
        <v>0</v>
      </c>
      <c r="CY156" s="280">
        <f t="shared" ca="1" si="382"/>
        <v>15624</v>
      </c>
      <c r="CZ156" s="280">
        <f t="shared" ca="1" si="383"/>
        <v>0</v>
      </c>
      <c r="DA156" s="280">
        <f t="shared" ca="1" si="384"/>
        <v>0</v>
      </c>
      <c r="DB156" s="280">
        <f t="shared" ca="1" si="385"/>
        <v>0</v>
      </c>
      <c r="DC156" s="280">
        <f t="shared" ca="1" si="386"/>
        <v>1141</v>
      </c>
      <c r="DD156" s="280">
        <f t="shared" ca="1" si="387"/>
        <v>0</v>
      </c>
      <c r="DE156" s="280">
        <f t="shared" ca="1" si="388"/>
        <v>0</v>
      </c>
      <c r="DF156" s="280">
        <f t="shared" ca="1" si="389"/>
        <v>0</v>
      </c>
      <c r="DG156" s="280">
        <f t="shared" ca="1" si="390"/>
        <v>0</v>
      </c>
      <c r="DH156" s="280">
        <f t="shared" ca="1" si="391"/>
        <v>0</v>
      </c>
      <c r="DI156" s="280">
        <f t="shared" ca="1" si="392"/>
        <v>0</v>
      </c>
      <c r="DJ156" s="210">
        <f t="shared" ca="1" si="393"/>
        <v>7443</v>
      </c>
      <c r="DK156" s="210">
        <f t="shared" ca="1" si="394"/>
        <v>29201</v>
      </c>
      <c r="DL156" s="210">
        <f t="shared" ca="1" si="395"/>
        <v>100291</v>
      </c>
      <c r="DM156" s="461">
        <f t="shared" ca="1" si="396"/>
        <v>129492</v>
      </c>
      <c r="DN156" s="463">
        <f t="shared" ca="1" si="397"/>
        <v>129744</v>
      </c>
      <c r="DO156" s="465">
        <f t="shared" ca="1" si="398"/>
        <v>252</v>
      </c>
      <c r="DP156" s="216">
        <f t="shared" ca="1" si="408"/>
        <v>1.9460661662496525E-3</v>
      </c>
      <c r="DR156" s="463"/>
      <c r="DS156" s="37"/>
    </row>
    <row r="157" spans="1:123">
      <c r="A157" s="87">
        <f t="shared" si="345"/>
        <v>2041</v>
      </c>
      <c r="B157" s="133">
        <f t="shared" ref="B157:M157" si="462">SUM(B757,B837,B917,B1197)</f>
        <v>0</v>
      </c>
      <c r="C157" s="133">
        <f t="shared" si="462"/>
        <v>0</v>
      </c>
      <c r="D157" s="133">
        <f t="shared" si="462"/>
        <v>0</v>
      </c>
      <c r="E157" s="133">
        <f t="shared" si="462"/>
        <v>0</v>
      </c>
      <c r="F157" s="133">
        <f t="shared" si="462"/>
        <v>0</v>
      </c>
      <c r="G157" s="133">
        <f t="shared" si="462"/>
        <v>0</v>
      </c>
      <c r="H157" s="133">
        <f t="shared" si="462"/>
        <v>0</v>
      </c>
      <c r="I157" s="133">
        <f t="shared" si="462"/>
        <v>0</v>
      </c>
      <c r="J157" s="133">
        <f t="shared" si="462"/>
        <v>0</v>
      </c>
      <c r="K157" s="133">
        <f t="shared" si="462"/>
        <v>0</v>
      </c>
      <c r="L157" s="133">
        <f t="shared" si="462"/>
        <v>0</v>
      </c>
      <c r="M157" s="133">
        <f t="shared" si="462"/>
        <v>0</v>
      </c>
      <c r="N157" s="136">
        <f t="shared" si="432"/>
        <v>0</v>
      </c>
      <c r="P157" s="91">
        <f t="shared" si="347"/>
        <v>2041</v>
      </c>
      <c r="Q157" s="133">
        <f t="shared" ref="Q157:AB157" si="463">SUM(Q757,Q837,Q917,Q1197)</f>
        <v>6211</v>
      </c>
      <c r="R157" s="133">
        <f t="shared" si="463"/>
        <v>3728</v>
      </c>
      <c r="S157" s="133">
        <f t="shared" si="463"/>
        <v>0</v>
      </c>
      <c r="T157" s="133">
        <f t="shared" si="463"/>
        <v>0</v>
      </c>
      <c r="U157" s="133">
        <f t="shared" si="463"/>
        <v>0</v>
      </c>
      <c r="V157" s="133">
        <f t="shared" si="463"/>
        <v>0</v>
      </c>
      <c r="W157" s="133">
        <f t="shared" si="463"/>
        <v>0</v>
      </c>
      <c r="X157" s="133">
        <f t="shared" si="463"/>
        <v>0</v>
      </c>
      <c r="Y157" s="133">
        <f t="shared" si="463"/>
        <v>0</v>
      </c>
      <c r="Z157" s="133">
        <f t="shared" si="463"/>
        <v>0</v>
      </c>
      <c r="AA157" s="133">
        <f t="shared" si="463"/>
        <v>0</v>
      </c>
      <c r="AB157" s="133">
        <f t="shared" si="463"/>
        <v>0</v>
      </c>
      <c r="AC157" s="89">
        <f t="shared" si="417"/>
        <v>9939</v>
      </c>
      <c r="AI157" s="79" t="str">
        <f t="shared" si="434"/>
        <v>X</v>
      </c>
      <c r="AJ157" s="1">
        <f t="shared" si="448"/>
        <v>2024</v>
      </c>
      <c r="AK157" s="105">
        <v>8</v>
      </c>
      <c r="AL157" s="106">
        <f t="shared" ca="1" si="459"/>
        <v>0</v>
      </c>
      <c r="AM157" s="106">
        <f t="shared" ca="1" si="459"/>
        <v>0</v>
      </c>
      <c r="AN157" s="106">
        <f t="shared" ca="1" si="459"/>
        <v>8</v>
      </c>
      <c r="AO157" s="106">
        <f t="shared" ca="1" si="459"/>
        <v>0</v>
      </c>
      <c r="AP157" s="106">
        <f t="shared" ca="1" si="459"/>
        <v>0</v>
      </c>
      <c r="AQ157" s="106">
        <f t="shared" ca="1" si="459"/>
        <v>0</v>
      </c>
      <c r="AR157" s="106">
        <f t="shared" ca="1" si="459"/>
        <v>0</v>
      </c>
      <c r="AS157" s="106">
        <f t="shared" ca="1" si="459"/>
        <v>0</v>
      </c>
      <c r="AT157" s="106">
        <f t="shared" ca="1" si="459"/>
        <v>0</v>
      </c>
      <c r="AU157" s="106">
        <f t="shared" ca="1" si="459"/>
        <v>1805</v>
      </c>
      <c r="AV157" s="106">
        <f t="shared" ca="1" si="460"/>
        <v>98478</v>
      </c>
      <c r="AW157" s="106">
        <f t="shared" ca="1" si="460"/>
        <v>0</v>
      </c>
      <c r="AX157" s="575">
        <f t="shared" ca="1" si="460"/>
        <v>0</v>
      </c>
      <c r="AY157" s="2">
        <f t="shared" ca="1" si="460"/>
        <v>0</v>
      </c>
      <c r="AZ157" s="545">
        <f t="shared" ca="1" si="460"/>
        <v>2247</v>
      </c>
      <c r="BA157" s="106">
        <f t="shared" ca="1" si="460"/>
        <v>4993</v>
      </c>
      <c r="BB157" s="106">
        <f t="shared" ca="1" si="460"/>
        <v>3142</v>
      </c>
      <c r="BC157" s="106">
        <f t="shared" ca="1" si="460"/>
        <v>0</v>
      </c>
      <c r="BD157" s="106">
        <f t="shared" ca="1" si="460"/>
        <v>2318</v>
      </c>
      <c r="BE157" s="106">
        <f t="shared" ca="1" si="460"/>
        <v>0</v>
      </c>
      <c r="BF157" s="106">
        <f t="shared" ca="1" si="461"/>
        <v>15624</v>
      </c>
      <c r="BG157" s="106">
        <f t="shared" ca="1" si="461"/>
        <v>0</v>
      </c>
      <c r="BH157" s="106">
        <f t="shared" ca="1" si="461"/>
        <v>0</v>
      </c>
      <c r="BI157" s="106">
        <f t="shared" ca="1" si="461"/>
        <v>0</v>
      </c>
      <c r="BJ157" s="106">
        <f t="shared" ca="1" si="461"/>
        <v>1141</v>
      </c>
      <c r="BK157" s="106">
        <f t="shared" ca="1" si="461"/>
        <v>0</v>
      </c>
      <c r="BL157" s="106">
        <f t="shared" ca="1" si="461"/>
        <v>0</v>
      </c>
      <c r="BM157" s="190">
        <f t="shared" ca="1" si="461"/>
        <v>0</v>
      </c>
      <c r="BN157" s="190">
        <f t="shared" ca="1" si="461"/>
        <v>0</v>
      </c>
      <c r="BO157" s="190">
        <f t="shared" ca="1" si="461"/>
        <v>0</v>
      </c>
      <c r="BP157" s="190">
        <f t="shared" ca="1" si="461"/>
        <v>0</v>
      </c>
      <c r="BQ157" s="190">
        <f t="shared" ca="1" si="461"/>
        <v>7707</v>
      </c>
      <c r="BR157" s="190">
        <f t="shared" ca="1" si="461"/>
        <v>29465</v>
      </c>
      <c r="BS157" s="190">
        <f t="shared" ca="1" si="461"/>
        <v>100291</v>
      </c>
      <c r="BT157" s="190">
        <f t="shared" ca="1" si="461"/>
        <v>129756</v>
      </c>
      <c r="BU157" s="190">
        <f t="shared" ca="1" si="361"/>
        <v>118736</v>
      </c>
      <c r="BV157" s="163" t="str">
        <f t="shared" si="435"/>
        <v>I</v>
      </c>
      <c r="BW157" s="65">
        <f t="shared" ca="1" si="362"/>
        <v>129756</v>
      </c>
      <c r="BX157" s="634">
        <f t="shared" ca="1" si="365"/>
        <v>0</v>
      </c>
      <c r="BY157" s="2"/>
      <c r="BZ157" s="13"/>
      <c r="CA157" s="130"/>
      <c r="CB157" s="79" t="str">
        <f t="shared" si="436"/>
        <v>I</v>
      </c>
      <c r="CC157" s="215">
        <f t="shared" si="437"/>
        <v>2024</v>
      </c>
      <c r="CD157" s="141">
        <f t="shared" si="438"/>
        <v>8</v>
      </c>
      <c r="CE157" s="280">
        <f t="shared" ca="1" si="366"/>
        <v>0</v>
      </c>
      <c r="CF157" s="280">
        <f t="shared" ca="1" si="367"/>
        <v>0</v>
      </c>
      <c r="CG157" s="280">
        <f t="shared" ca="1" si="368"/>
        <v>8</v>
      </c>
      <c r="CH157" s="280">
        <f t="shared" ca="1" si="367"/>
        <v>0</v>
      </c>
      <c r="CI157" s="280">
        <f t="shared" ca="1" si="369"/>
        <v>0</v>
      </c>
      <c r="CJ157" s="280">
        <f t="shared" ca="1" si="370"/>
        <v>0</v>
      </c>
      <c r="CK157" s="280">
        <f t="shared" ca="1" si="370"/>
        <v>0</v>
      </c>
      <c r="CL157" s="280">
        <f t="shared" ca="1" si="371"/>
        <v>0</v>
      </c>
      <c r="CM157" s="280">
        <f t="shared" ca="1" si="372"/>
        <v>0</v>
      </c>
      <c r="CN157" s="280">
        <f t="shared" ca="1" si="373"/>
        <v>1719</v>
      </c>
      <c r="CO157" s="280">
        <f t="shared" ca="1" si="374"/>
        <v>86796</v>
      </c>
      <c r="CP157" s="280">
        <f t="shared" ca="1" si="375"/>
        <v>0</v>
      </c>
      <c r="CQ157" s="280">
        <f t="shared" ca="1" si="445"/>
        <v>0</v>
      </c>
      <c r="CR157" s="273">
        <f t="shared" ca="1" si="445"/>
        <v>0</v>
      </c>
      <c r="CS157" s="280">
        <f t="shared" ca="1" si="376"/>
        <v>1935</v>
      </c>
      <c r="CT157" s="280">
        <f t="shared" ca="1" si="377"/>
        <v>5316</v>
      </c>
      <c r="CU157" s="280">
        <f t="shared" ca="1" si="378"/>
        <v>3304</v>
      </c>
      <c r="CV157" s="280">
        <f t="shared" ca="1" si="379"/>
        <v>0</v>
      </c>
      <c r="CW157" s="280">
        <f t="shared" ca="1" si="380"/>
        <v>2647</v>
      </c>
      <c r="CX157" s="280">
        <f t="shared" ca="1" si="381"/>
        <v>0</v>
      </c>
      <c r="CY157" s="280">
        <f t="shared" ca="1" si="382"/>
        <v>15624</v>
      </c>
      <c r="CZ157" s="280">
        <f t="shared" ca="1" si="383"/>
        <v>0</v>
      </c>
      <c r="DA157" s="280">
        <f t="shared" ca="1" si="384"/>
        <v>0</v>
      </c>
      <c r="DB157" s="280">
        <f t="shared" ca="1" si="385"/>
        <v>0</v>
      </c>
      <c r="DC157" s="280">
        <f t="shared" ca="1" si="386"/>
        <v>1134</v>
      </c>
      <c r="DD157" s="280">
        <f t="shared" ca="1" si="387"/>
        <v>0</v>
      </c>
      <c r="DE157" s="280">
        <f t="shared" ca="1" si="388"/>
        <v>0</v>
      </c>
      <c r="DF157" s="280">
        <f t="shared" ca="1" si="389"/>
        <v>0</v>
      </c>
      <c r="DG157" s="280">
        <f t="shared" ca="1" si="390"/>
        <v>0</v>
      </c>
      <c r="DH157" s="280">
        <f t="shared" ca="1" si="391"/>
        <v>0</v>
      </c>
      <c r="DI157" s="280">
        <f t="shared" ca="1" si="392"/>
        <v>0</v>
      </c>
      <c r="DJ157" s="210">
        <f t="shared" ca="1" si="393"/>
        <v>7886</v>
      </c>
      <c r="DK157" s="210">
        <f t="shared" ca="1" si="394"/>
        <v>29960</v>
      </c>
      <c r="DL157" s="210">
        <f t="shared" ca="1" si="395"/>
        <v>88523</v>
      </c>
      <c r="DM157" s="461">
        <f t="shared" ca="1" si="396"/>
        <v>118483</v>
      </c>
      <c r="DN157" s="463">
        <f t="shared" ca="1" si="397"/>
        <v>118736</v>
      </c>
      <c r="DO157" s="465">
        <f t="shared" ca="1" si="398"/>
        <v>253</v>
      </c>
      <c r="DP157" s="216">
        <f t="shared" ca="1" si="408"/>
        <v>2.1353274309394597E-3</v>
      </c>
      <c r="DR157" s="463"/>
      <c r="DS157" s="37"/>
    </row>
    <row r="158" spans="1:123">
      <c r="A158" s="87">
        <f t="shared" si="345"/>
        <v>2042</v>
      </c>
      <c r="B158" s="133">
        <f t="shared" ref="B158:M158" si="464">SUM(B758,B838,B918,B1198)</f>
        <v>0</v>
      </c>
      <c r="C158" s="133">
        <f t="shared" si="464"/>
        <v>0</v>
      </c>
      <c r="D158" s="133">
        <f t="shared" si="464"/>
        <v>0</v>
      </c>
      <c r="E158" s="133">
        <f t="shared" si="464"/>
        <v>0</v>
      </c>
      <c r="F158" s="133">
        <f t="shared" si="464"/>
        <v>0</v>
      </c>
      <c r="G158" s="133">
        <f t="shared" si="464"/>
        <v>0</v>
      </c>
      <c r="H158" s="133">
        <f t="shared" si="464"/>
        <v>0</v>
      </c>
      <c r="I158" s="133">
        <f t="shared" si="464"/>
        <v>0</v>
      </c>
      <c r="J158" s="133">
        <f t="shared" si="464"/>
        <v>0</v>
      </c>
      <c r="K158" s="133">
        <f t="shared" si="464"/>
        <v>0</v>
      </c>
      <c r="L158" s="133">
        <f t="shared" si="464"/>
        <v>0</v>
      </c>
      <c r="M158" s="133">
        <f t="shared" si="464"/>
        <v>0</v>
      </c>
      <c r="N158" s="136">
        <f t="shared" si="432"/>
        <v>0</v>
      </c>
      <c r="P158" s="91">
        <f t="shared" si="347"/>
        <v>2042</v>
      </c>
      <c r="Q158" s="133">
        <f>SUM(Q758,Q838,Q918,Q1198)</f>
        <v>0</v>
      </c>
      <c r="R158" s="133">
        <f t="shared" ref="R158:AB158" si="465">SUM(R758,R838,R918,R1198)</f>
        <v>0</v>
      </c>
      <c r="S158" s="133">
        <f t="shared" si="465"/>
        <v>0</v>
      </c>
      <c r="T158" s="133">
        <f t="shared" si="465"/>
        <v>0</v>
      </c>
      <c r="U158" s="133">
        <f t="shared" si="465"/>
        <v>0</v>
      </c>
      <c r="V158" s="133">
        <f t="shared" si="465"/>
        <v>0</v>
      </c>
      <c r="W158" s="133">
        <f t="shared" si="465"/>
        <v>0</v>
      </c>
      <c r="X158" s="133">
        <f t="shared" si="465"/>
        <v>0</v>
      </c>
      <c r="Y158" s="133">
        <f t="shared" si="465"/>
        <v>0</v>
      </c>
      <c r="Z158" s="133">
        <f t="shared" si="465"/>
        <v>0</v>
      </c>
      <c r="AA158" s="133">
        <f t="shared" si="465"/>
        <v>0</v>
      </c>
      <c r="AB158" s="133">
        <f t="shared" si="465"/>
        <v>0</v>
      </c>
      <c r="AC158" s="89">
        <f t="shared" si="417"/>
        <v>0</v>
      </c>
      <c r="AI158" s="79" t="str">
        <f t="shared" si="434"/>
        <v>Y</v>
      </c>
      <c r="AJ158" s="1">
        <f t="shared" si="448"/>
        <v>2024</v>
      </c>
      <c r="AK158" s="105">
        <v>9</v>
      </c>
      <c r="AL158" s="106">
        <f t="shared" ca="1" si="459"/>
        <v>0</v>
      </c>
      <c r="AM158" s="106">
        <f t="shared" ca="1" si="459"/>
        <v>0</v>
      </c>
      <c r="AN158" s="106">
        <f t="shared" ca="1" si="459"/>
        <v>8</v>
      </c>
      <c r="AO158" s="106">
        <f t="shared" ca="1" si="459"/>
        <v>0</v>
      </c>
      <c r="AP158" s="106">
        <f t="shared" ca="1" si="459"/>
        <v>0</v>
      </c>
      <c r="AQ158" s="106">
        <f t="shared" ca="1" si="459"/>
        <v>0</v>
      </c>
      <c r="AR158" s="106">
        <f t="shared" ca="1" si="459"/>
        <v>0</v>
      </c>
      <c r="AS158" s="106">
        <f t="shared" ca="1" si="459"/>
        <v>0</v>
      </c>
      <c r="AT158" s="106">
        <f t="shared" ca="1" si="459"/>
        <v>0</v>
      </c>
      <c r="AU158" s="106">
        <f t="shared" ca="1" si="459"/>
        <v>1719</v>
      </c>
      <c r="AV158" s="106">
        <f t="shared" ca="1" si="460"/>
        <v>86796</v>
      </c>
      <c r="AW158" s="106">
        <f t="shared" ca="1" si="460"/>
        <v>0</v>
      </c>
      <c r="AX158" s="575">
        <f t="shared" ca="1" si="460"/>
        <v>0</v>
      </c>
      <c r="AY158" s="2">
        <f t="shared" ca="1" si="460"/>
        <v>0</v>
      </c>
      <c r="AZ158" s="545">
        <f t="shared" ca="1" si="460"/>
        <v>1935</v>
      </c>
      <c r="BA158" s="106">
        <f t="shared" ca="1" si="460"/>
        <v>5316</v>
      </c>
      <c r="BB158" s="106">
        <f t="shared" ca="1" si="460"/>
        <v>3304</v>
      </c>
      <c r="BC158" s="106">
        <f t="shared" ca="1" si="460"/>
        <v>0</v>
      </c>
      <c r="BD158" s="106">
        <f t="shared" ca="1" si="460"/>
        <v>2366</v>
      </c>
      <c r="BE158" s="106">
        <f t="shared" ca="1" si="460"/>
        <v>0</v>
      </c>
      <c r="BF158" s="106">
        <f t="shared" ca="1" si="461"/>
        <v>15624</v>
      </c>
      <c r="BG158" s="106">
        <f t="shared" ca="1" si="461"/>
        <v>0</v>
      </c>
      <c r="BH158" s="106">
        <f t="shared" ca="1" si="461"/>
        <v>0</v>
      </c>
      <c r="BI158" s="106">
        <f t="shared" ca="1" si="461"/>
        <v>0</v>
      </c>
      <c r="BJ158" s="106">
        <f t="shared" ca="1" si="461"/>
        <v>1134</v>
      </c>
      <c r="BK158" s="106">
        <f t="shared" ca="1" si="461"/>
        <v>0</v>
      </c>
      <c r="BL158" s="106">
        <f t="shared" ca="1" si="461"/>
        <v>0</v>
      </c>
      <c r="BM158" s="190">
        <f t="shared" ca="1" si="461"/>
        <v>0</v>
      </c>
      <c r="BN158" s="190">
        <f t="shared" ca="1" si="461"/>
        <v>0</v>
      </c>
      <c r="BO158" s="190">
        <f t="shared" ca="1" si="461"/>
        <v>0</v>
      </c>
      <c r="BP158" s="190">
        <f t="shared" ca="1" si="461"/>
        <v>0</v>
      </c>
      <c r="BQ158" s="190">
        <f t="shared" ca="1" si="461"/>
        <v>7605</v>
      </c>
      <c r="BR158" s="190">
        <f t="shared" ca="1" si="461"/>
        <v>29679</v>
      </c>
      <c r="BS158" s="190">
        <f t="shared" ca="1" si="461"/>
        <v>88523</v>
      </c>
      <c r="BT158" s="190">
        <f t="shared" ca="1" si="461"/>
        <v>118202</v>
      </c>
      <c r="BU158" s="190">
        <f t="shared" ca="1" si="361"/>
        <v>108628</v>
      </c>
      <c r="BV158" s="163" t="str">
        <f t="shared" si="435"/>
        <v>J</v>
      </c>
      <c r="BW158" s="65">
        <f t="shared" ca="1" si="362"/>
        <v>118202</v>
      </c>
      <c r="BX158" s="634">
        <f t="shared" ca="1" si="365"/>
        <v>0</v>
      </c>
      <c r="BY158" s="2"/>
      <c r="BZ158" s="13"/>
      <c r="CA158" s="130"/>
      <c r="CB158" s="79" t="str">
        <f t="shared" si="436"/>
        <v>J</v>
      </c>
      <c r="CC158" s="215">
        <f t="shared" si="437"/>
        <v>2024</v>
      </c>
      <c r="CD158" s="141">
        <f t="shared" si="438"/>
        <v>9</v>
      </c>
      <c r="CE158" s="280">
        <f t="shared" ca="1" si="366"/>
        <v>0</v>
      </c>
      <c r="CF158" s="280">
        <f t="shared" ca="1" si="367"/>
        <v>0</v>
      </c>
      <c r="CG158" s="280">
        <f t="shared" ca="1" si="368"/>
        <v>8</v>
      </c>
      <c r="CH158" s="280">
        <f t="shared" ca="1" si="367"/>
        <v>0</v>
      </c>
      <c r="CI158" s="280">
        <f t="shared" ca="1" si="369"/>
        <v>0</v>
      </c>
      <c r="CJ158" s="280">
        <f t="shared" ca="1" si="370"/>
        <v>0</v>
      </c>
      <c r="CK158" s="280">
        <f t="shared" ca="1" si="370"/>
        <v>0</v>
      </c>
      <c r="CL158" s="280">
        <f t="shared" ca="1" si="371"/>
        <v>0</v>
      </c>
      <c r="CM158" s="280">
        <f t="shared" ca="1" si="372"/>
        <v>0</v>
      </c>
      <c r="CN158" s="280">
        <f t="shared" ca="1" si="373"/>
        <v>582</v>
      </c>
      <c r="CO158" s="280">
        <f t="shared" ca="1" si="374"/>
        <v>81325</v>
      </c>
      <c r="CP158" s="280">
        <f t="shared" ca="1" si="375"/>
        <v>0</v>
      </c>
      <c r="CQ158" s="280">
        <f t="shared" ca="1" si="445"/>
        <v>0</v>
      </c>
      <c r="CR158" s="273">
        <f t="shared" ca="1" si="445"/>
        <v>0</v>
      </c>
      <c r="CS158" s="280">
        <f t="shared" ca="1" si="376"/>
        <v>1872</v>
      </c>
      <c r="CT158" s="280">
        <f t="shared" ca="1" si="377"/>
        <v>4365</v>
      </c>
      <c r="CU158" s="280">
        <f t="shared" ca="1" si="378"/>
        <v>2678</v>
      </c>
      <c r="CV158" s="280">
        <f t="shared" ca="1" si="379"/>
        <v>0</v>
      </c>
      <c r="CW158" s="280">
        <f t="shared" ca="1" si="380"/>
        <v>2228</v>
      </c>
      <c r="CX158" s="280">
        <f t="shared" ca="1" si="381"/>
        <v>0</v>
      </c>
      <c r="CY158" s="280">
        <f t="shared" ca="1" si="382"/>
        <v>14400</v>
      </c>
      <c r="CZ158" s="280">
        <f t="shared" ca="1" si="383"/>
        <v>0</v>
      </c>
      <c r="DA158" s="280">
        <f t="shared" ca="1" si="384"/>
        <v>0</v>
      </c>
      <c r="DB158" s="280">
        <f t="shared" ca="1" si="385"/>
        <v>0</v>
      </c>
      <c r="DC158" s="280">
        <f t="shared" ca="1" si="386"/>
        <v>946</v>
      </c>
      <c r="DD158" s="280">
        <f t="shared" ca="1" si="387"/>
        <v>0</v>
      </c>
      <c r="DE158" s="280">
        <f t="shared" ca="1" si="388"/>
        <v>0</v>
      </c>
      <c r="DF158" s="280">
        <f t="shared" ca="1" si="389"/>
        <v>0</v>
      </c>
      <c r="DG158" s="280">
        <f t="shared" ca="1" si="390"/>
        <v>0</v>
      </c>
      <c r="DH158" s="280">
        <f t="shared" ca="1" si="391"/>
        <v>0</v>
      </c>
      <c r="DI158" s="280">
        <f t="shared" ca="1" si="392"/>
        <v>0</v>
      </c>
      <c r="DJ158" s="210">
        <f t="shared" ca="1" si="393"/>
        <v>6778</v>
      </c>
      <c r="DK158" s="210">
        <f t="shared" ca="1" si="394"/>
        <v>26489</v>
      </c>
      <c r="DL158" s="210">
        <f t="shared" ca="1" si="395"/>
        <v>81915</v>
      </c>
      <c r="DM158" s="461">
        <f t="shared" ca="1" si="396"/>
        <v>108404</v>
      </c>
      <c r="DN158" s="463">
        <f t="shared" ca="1" si="397"/>
        <v>108628</v>
      </c>
      <c r="DO158" s="465">
        <f t="shared" ca="1" si="398"/>
        <v>224</v>
      </c>
      <c r="DP158" s="216">
        <f t="shared" ca="1" si="408"/>
        <v>2.0663444153352275E-3</v>
      </c>
      <c r="DR158" s="463"/>
      <c r="DS158" s="37"/>
    </row>
    <row r="159" spans="1:123">
      <c r="A159" s="87">
        <f t="shared" si="345"/>
        <v>2043</v>
      </c>
      <c r="B159" s="133">
        <f t="shared" ref="B159:M159" si="466">SUM(B759,B839,B919,B1199)</f>
        <v>0</v>
      </c>
      <c r="C159" s="133">
        <f t="shared" si="466"/>
        <v>0</v>
      </c>
      <c r="D159" s="133">
        <f t="shared" si="466"/>
        <v>0</v>
      </c>
      <c r="E159" s="133">
        <f t="shared" si="466"/>
        <v>0</v>
      </c>
      <c r="F159" s="133">
        <f t="shared" si="466"/>
        <v>0</v>
      </c>
      <c r="G159" s="133">
        <f t="shared" si="466"/>
        <v>0</v>
      </c>
      <c r="H159" s="133">
        <f t="shared" si="466"/>
        <v>0</v>
      </c>
      <c r="I159" s="133">
        <f t="shared" si="466"/>
        <v>0</v>
      </c>
      <c r="J159" s="133">
        <f t="shared" si="466"/>
        <v>0</v>
      </c>
      <c r="K159" s="133">
        <f t="shared" si="466"/>
        <v>0</v>
      </c>
      <c r="L159" s="133">
        <f t="shared" si="466"/>
        <v>0</v>
      </c>
      <c r="M159" s="133">
        <f t="shared" si="466"/>
        <v>0</v>
      </c>
      <c r="N159" s="136">
        <f t="shared" si="432"/>
        <v>0</v>
      </c>
      <c r="P159" s="91">
        <f t="shared" si="347"/>
        <v>2043</v>
      </c>
      <c r="Q159" s="133">
        <f t="shared" ref="Q159:AB159" si="467">SUM(Q759,Q839,Q919,Q1199)</f>
        <v>0</v>
      </c>
      <c r="R159" s="133">
        <f t="shared" si="467"/>
        <v>0</v>
      </c>
      <c r="S159" s="133">
        <f t="shared" si="467"/>
        <v>0</v>
      </c>
      <c r="T159" s="133">
        <f t="shared" si="467"/>
        <v>0</v>
      </c>
      <c r="U159" s="133">
        <f t="shared" si="467"/>
        <v>0</v>
      </c>
      <c r="V159" s="133">
        <f t="shared" si="467"/>
        <v>0</v>
      </c>
      <c r="W159" s="133">
        <f t="shared" si="467"/>
        <v>0</v>
      </c>
      <c r="X159" s="133">
        <f t="shared" si="467"/>
        <v>0</v>
      </c>
      <c r="Y159" s="133">
        <f t="shared" si="467"/>
        <v>0</v>
      </c>
      <c r="Z159" s="133">
        <f t="shared" si="467"/>
        <v>0</v>
      </c>
      <c r="AA159" s="133">
        <f t="shared" si="467"/>
        <v>0</v>
      </c>
      <c r="AB159" s="133">
        <f t="shared" si="467"/>
        <v>0</v>
      </c>
      <c r="AC159" s="89">
        <f t="shared" si="417"/>
        <v>0</v>
      </c>
      <c r="AI159" s="79" t="str">
        <f t="shared" si="434"/>
        <v>Z</v>
      </c>
      <c r="AJ159" s="1">
        <f t="shared" si="448"/>
        <v>2024</v>
      </c>
      <c r="AK159" s="105">
        <v>10</v>
      </c>
      <c r="AL159" s="106">
        <f t="shared" ca="1" si="459"/>
        <v>0</v>
      </c>
      <c r="AM159" s="106">
        <f t="shared" ca="1" si="459"/>
        <v>0</v>
      </c>
      <c r="AN159" s="106">
        <f t="shared" ca="1" si="459"/>
        <v>8</v>
      </c>
      <c r="AO159" s="106">
        <f t="shared" ca="1" si="459"/>
        <v>0</v>
      </c>
      <c r="AP159" s="106">
        <f t="shared" ca="1" si="459"/>
        <v>0</v>
      </c>
      <c r="AQ159" s="106">
        <f t="shared" ca="1" si="459"/>
        <v>0</v>
      </c>
      <c r="AR159" s="106">
        <f t="shared" ca="1" si="459"/>
        <v>0</v>
      </c>
      <c r="AS159" s="106">
        <f t="shared" ca="1" si="459"/>
        <v>0</v>
      </c>
      <c r="AT159" s="106">
        <f t="shared" ca="1" si="459"/>
        <v>0</v>
      </c>
      <c r="AU159" s="106">
        <f t="shared" ca="1" si="459"/>
        <v>582</v>
      </c>
      <c r="AV159" s="106">
        <f t="shared" ca="1" si="460"/>
        <v>81325</v>
      </c>
      <c r="AW159" s="106">
        <f t="shared" ca="1" si="460"/>
        <v>0</v>
      </c>
      <c r="AX159" s="575">
        <f t="shared" ca="1" si="460"/>
        <v>0</v>
      </c>
      <c r="AY159" s="2">
        <f t="shared" ca="1" si="460"/>
        <v>0</v>
      </c>
      <c r="AZ159" s="545">
        <f t="shared" ca="1" si="460"/>
        <v>1935</v>
      </c>
      <c r="BA159" s="106">
        <f t="shared" ca="1" si="460"/>
        <v>4365</v>
      </c>
      <c r="BB159" s="106">
        <f t="shared" ca="1" si="460"/>
        <v>2678</v>
      </c>
      <c r="BC159" s="106">
        <f t="shared" ca="1" si="460"/>
        <v>0</v>
      </c>
      <c r="BD159" s="106">
        <f t="shared" ca="1" si="460"/>
        <v>2647</v>
      </c>
      <c r="BE159" s="106">
        <f t="shared" ca="1" si="460"/>
        <v>0</v>
      </c>
      <c r="BF159" s="106">
        <f t="shared" ca="1" si="461"/>
        <v>14400</v>
      </c>
      <c r="BG159" s="106">
        <f t="shared" ca="1" si="461"/>
        <v>0</v>
      </c>
      <c r="BH159" s="106">
        <f t="shared" ca="1" si="461"/>
        <v>0</v>
      </c>
      <c r="BI159" s="106">
        <f t="shared" ca="1" si="461"/>
        <v>0</v>
      </c>
      <c r="BJ159" s="106">
        <f t="shared" ca="1" si="461"/>
        <v>946</v>
      </c>
      <c r="BK159" s="106">
        <f t="shared" ca="1" si="461"/>
        <v>0</v>
      </c>
      <c r="BL159" s="106">
        <f t="shared" ca="1" si="461"/>
        <v>0</v>
      </c>
      <c r="BM159" s="190">
        <f t="shared" ca="1" si="461"/>
        <v>0</v>
      </c>
      <c r="BN159" s="190">
        <f t="shared" ca="1" si="461"/>
        <v>0</v>
      </c>
      <c r="BO159" s="190">
        <f t="shared" ca="1" si="461"/>
        <v>0</v>
      </c>
      <c r="BP159" s="190">
        <f t="shared" ca="1" si="461"/>
        <v>0</v>
      </c>
      <c r="BQ159" s="190">
        <f t="shared" ca="1" si="461"/>
        <v>7260</v>
      </c>
      <c r="BR159" s="190">
        <f t="shared" ca="1" si="461"/>
        <v>26971</v>
      </c>
      <c r="BS159" s="190">
        <f t="shared" ca="1" si="461"/>
        <v>81915</v>
      </c>
      <c r="BT159" s="190">
        <f t="shared" ca="1" si="461"/>
        <v>108886</v>
      </c>
      <c r="BU159" s="190">
        <f t="shared" ca="1" si="361"/>
        <v>102096</v>
      </c>
      <c r="BV159" s="163" t="str">
        <f t="shared" si="435"/>
        <v>K</v>
      </c>
      <c r="BW159" s="65">
        <f t="shared" ca="1" si="362"/>
        <v>108886</v>
      </c>
      <c r="BX159" s="634">
        <f t="shared" ca="1" si="365"/>
        <v>0</v>
      </c>
      <c r="BY159" s="2"/>
      <c r="BZ159" s="13"/>
      <c r="CA159" s="130"/>
      <c r="CB159" s="79" t="str">
        <f t="shared" si="436"/>
        <v>K</v>
      </c>
      <c r="CC159" s="215">
        <f t="shared" si="437"/>
        <v>2024</v>
      </c>
      <c r="CD159" s="141">
        <f t="shared" si="438"/>
        <v>10</v>
      </c>
      <c r="CE159" s="280">
        <f t="shared" ca="1" si="366"/>
        <v>0</v>
      </c>
      <c r="CF159" s="280">
        <f t="shared" ca="1" si="367"/>
        <v>0</v>
      </c>
      <c r="CG159" s="280">
        <f t="shared" ca="1" si="368"/>
        <v>8</v>
      </c>
      <c r="CH159" s="280">
        <f t="shared" ca="1" si="367"/>
        <v>0</v>
      </c>
      <c r="CI159" s="280">
        <f t="shared" ca="1" si="369"/>
        <v>0</v>
      </c>
      <c r="CJ159" s="280">
        <f t="shared" ca="1" si="370"/>
        <v>0</v>
      </c>
      <c r="CK159" s="280">
        <f t="shared" ca="1" si="370"/>
        <v>0</v>
      </c>
      <c r="CL159" s="280">
        <f t="shared" ca="1" si="371"/>
        <v>0</v>
      </c>
      <c r="CM159" s="280">
        <f t="shared" ca="1" si="372"/>
        <v>0</v>
      </c>
      <c r="CN159" s="280">
        <f t="shared" ca="1" si="373"/>
        <v>258</v>
      </c>
      <c r="CO159" s="280">
        <f t="shared" ca="1" si="374"/>
        <v>76813</v>
      </c>
      <c r="CP159" s="280">
        <f t="shared" ca="1" si="375"/>
        <v>0</v>
      </c>
      <c r="CQ159" s="280">
        <f t="shared" ca="1" si="445"/>
        <v>0</v>
      </c>
      <c r="CR159" s="273">
        <f t="shared" ca="1" si="445"/>
        <v>0</v>
      </c>
      <c r="CS159" s="280">
        <f t="shared" ca="1" si="376"/>
        <v>2128</v>
      </c>
      <c r="CT159" s="280">
        <f t="shared" ca="1" si="377"/>
        <v>3060</v>
      </c>
      <c r="CU159" s="280">
        <f t="shared" ca="1" si="378"/>
        <v>2415</v>
      </c>
      <c r="CV159" s="280">
        <f t="shared" ca="1" si="379"/>
        <v>0</v>
      </c>
      <c r="CW159" s="280">
        <f t="shared" ca="1" si="380"/>
        <v>1886</v>
      </c>
      <c r="CX159" s="280">
        <f t="shared" ca="1" si="381"/>
        <v>0</v>
      </c>
      <c r="CY159" s="280">
        <f t="shared" ca="1" si="382"/>
        <v>14508</v>
      </c>
      <c r="CZ159" s="280">
        <f t="shared" ca="1" si="383"/>
        <v>0</v>
      </c>
      <c r="DA159" s="280">
        <f t="shared" ca="1" si="384"/>
        <v>0</v>
      </c>
      <c r="DB159" s="280">
        <f t="shared" ca="1" si="385"/>
        <v>0</v>
      </c>
      <c r="DC159" s="280">
        <f t="shared" ca="1" si="386"/>
        <v>811</v>
      </c>
      <c r="DD159" s="280">
        <f t="shared" ca="1" si="387"/>
        <v>0</v>
      </c>
      <c r="DE159" s="280">
        <f t="shared" ca="1" si="388"/>
        <v>0</v>
      </c>
      <c r="DF159" s="280">
        <f t="shared" ca="1" si="389"/>
        <v>0</v>
      </c>
      <c r="DG159" s="280">
        <f t="shared" ca="1" si="390"/>
        <v>0</v>
      </c>
      <c r="DH159" s="280">
        <f t="shared" ca="1" si="391"/>
        <v>0</v>
      </c>
      <c r="DI159" s="280">
        <f t="shared" ca="1" si="392"/>
        <v>0</v>
      </c>
      <c r="DJ159" s="210">
        <f t="shared" ca="1" si="393"/>
        <v>6429</v>
      </c>
      <c r="DK159" s="210">
        <f t="shared" ca="1" si="394"/>
        <v>24808</v>
      </c>
      <c r="DL159" s="210">
        <f t="shared" ca="1" si="395"/>
        <v>77079</v>
      </c>
      <c r="DM159" s="461">
        <f t="shared" ca="1" si="396"/>
        <v>101887</v>
      </c>
      <c r="DN159" s="463">
        <f t="shared" ca="1" si="397"/>
        <v>102096</v>
      </c>
      <c r="DO159" s="465">
        <f t="shared" ca="1" si="398"/>
        <v>209</v>
      </c>
      <c r="DP159" s="216">
        <f t="shared" ca="1" si="408"/>
        <v>2.0512921177382789E-3</v>
      </c>
      <c r="DR159" s="463"/>
      <c r="DS159" s="37"/>
    </row>
    <row r="160" spans="1:123">
      <c r="A160" s="87">
        <f t="shared" si="345"/>
        <v>2044</v>
      </c>
      <c r="B160" s="133">
        <f t="shared" ref="B160:M160" si="468">SUM(B760,B840,B920,B1200)</f>
        <v>0</v>
      </c>
      <c r="C160" s="133">
        <f t="shared" si="468"/>
        <v>0</v>
      </c>
      <c r="D160" s="133">
        <f t="shared" si="468"/>
        <v>0</v>
      </c>
      <c r="E160" s="133">
        <f t="shared" si="468"/>
        <v>0</v>
      </c>
      <c r="F160" s="133">
        <f t="shared" si="468"/>
        <v>0</v>
      </c>
      <c r="G160" s="133">
        <f t="shared" si="468"/>
        <v>0</v>
      </c>
      <c r="H160" s="133">
        <f t="shared" si="468"/>
        <v>0</v>
      </c>
      <c r="I160" s="133">
        <f t="shared" si="468"/>
        <v>0</v>
      </c>
      <c r="J160" s="133">
        <f t="shared" si="468"/>
        <v>0</v>
      </c>
      <c r="K160" s="133">
        <f t="shared" si="468"/>
        <v>0</v>
      </c>
      <c r="L160" s="133">
        <f t="shared" si="468"/>
        <v>0</v>
      </c>
      <c r="M160" s="133">
        <f t="shared" si="468"/>
        <v>0</v>
      </c>
      <c r="N160" s="136">
        <f t="shared" si="432"/>
        <v>0</v>
      </c>
      <c r="P160" s="91">
        <f t="shared" si="347"/>
        <v>2044</v>
      </c>
      <c r="Q160" s="133">
        <f t="shared" ref="Q160:AB160" si="469">SUM(Q760,Q840,Q920,Q1200)</f>
        <v>0</v>
      </c>
      <c r="R160" s="133">
        <f t="shared" si="469"/>
        <v>0</v>
      </c>
      <c r="S160" s="133">
        <f t="shared" si="469"/>
        <v>0</v>
      </c>
      <c r="T160" s="133">
        <f t="shared" si="469"/>
        <v>0</v>
      </c>
      <c r="U160" s="133">
        <f t="shared" si="469"/>
        <v>0</v>
      </c>
      <c r="V160" s="133">
        <f t="shared" si="469"/>
        <v>0</v>
      </c>
      <c r="W160" s="133">
        <f t="shared" si="469"/>
        <v>0</v>
      </c>
      <c r="X160" s="133">
        <f t="shared" si="469"/>
        <v>0</v>
      </c>
      <c r="Y160" s="133">
        <f t="shared" si="469"/>
        <v>0</v>
      </c>
      <c r="Z160" s="133">
        <f t="shared" si="469"/>
        <v>0</v>
      </c>
      <c r="AA160" s="133">
        <f t="shared" si="469"/>
        <v>0</v>
      </c>
      <c r="AB160" s="133">
        <f t="shared" si="469"/>
        <v>0</v>
      </c>
      <c r="AC160" s="89">
        <f t="shared" si="417"/>
        <v>0</v>
      </c>
      <c r="AI160" s="79" t="str">
        <f t="shared" si="434"/>
        <v>AA</v>
      </c>
      <c r="AJ160" s="1">
        <f t="shared" si="448"/>
        <v>2024</v>
      </c>
      <c r="AK160" s="105">
        <v>11</v>
      </c>
      <c r="AL160" s="106">
        <f t="shared" ca="1" si="459"/>
        <v>0</v>
      </c>
      <c r="AM160" s="106">
        <f t="shared" ca="1" si="459"/>
        <v>0</v>
      </c>
      <c r="AN160" s="106">
        <f t="shared" ca="1" si="459"/>
        <v>8</v>
      </c>
      <c r="AO160" s="106">
        <f t="shared" ca="1" si="459"/>
        <v>0</v>
      </c>
      <c r="AP160" s="106">
        <f t="shared" ca="1" si="459"/>
        <v>0</v>
      </c>
      <c r="AQ160" s="106">
        <f t="shared" ca="1" si="459"/>
        <v>0</v>
      </c>
      <c r="AR160" s="106">
        <f t="shared" ca="1" si="459"/>
        <v>0</v>
      </c>
      <c r="AS160" s="106">
        <f t="shared" ca="1" si="459"/>
        <v>0</v>
      </c>
      <c r="AT160" s="106">
        <f t="shared" ca="1" si="459"/>
        <v>0</v>
      </c>
      <c r="AU160" s="106">
        <f t="shared" ca="1" si="459"/>
        <v>258</v>
      </c>
      <c r="AV160" s="106">
        <f t="shared" ca="1" si="460"/>
        <v>76813</v>
      </c>
      <c r="AW160" s="106">
        <f t="shared" ca="1" si="460"/>
        <v>0</v>
      </c>
      <c r="AX160" s="575">
        <f t="shared" ca="1" si="460"/>
        <v>0</v>
      </c>
      <c r="AY160" s="2">
        <f t="shared" ca="1" si="460"/>
        <v>0</v>
      </c>
      <c r="AZ160" s="545">
        <f t="shared" ca="1" si="460"/>
        <v>1872</v>
      </c>
      <c r="BA160" s="106">
        <f t="shared" ca="1" si="460"/>
        <v>3060</v>
      </c>
      <c r="BB160" s="106">
        <f t="shared" ca="1" si="460"/>
        <v>2415</v>
      </c>
      <c r="BC160" s="106">
        <f t="shared" ca="1" si="460"/>
        <v>0</v>
      </c>
      <c r="BD160" s="106">
        <f t="shared" ca="1" si="460"/>
        <v>2228</v>
      </c>
      <c r="BE160" s="106">
        <f t="shared" ca="1" si="460"/>
        <v>0</v>
      </c>
      <c r="BF160" s="106">
        <f t="shared" ca="1" si="461"/>
        <v>14508</v>
      </c>
      <c r="BG160" s="106">
        <f t="shared" ca="1" si="461"/>
        <v>0</v>
      </c>
      <c r="BH160" s="106">
        <f t="shared" ca="1" si="461"/>
        <v>0</v>
      </c>
      <c r="BI160" s="106">
        <f t="shared" ca="1" si="461"/>
        <v>0</v>
      </c>
      <c r="BJ160" s="106">
        <f t="shared" ca="1" si="461"/>
        <v>811</v>
      </c>
      <c r="BK160" s="106">
        <f t="shared" ca="1" si="461"/>
        <v>0</v>
      </c>
      <c r="BL160" s="106">
        <f t="shared" ca="1" si="461"/>
        <v>0</v>
      </c>
      <c r="BM160" s="190">
        <f t="shared" ca="1" si="461"/>
        <v>0</v>
      </c>
      <c r="BN160" s="190">
        <f t="shared" ca="1" si="461"/>
        <v>0</v>
      </c>
      <c r="BO160" s="190">
        <f t="shared" ca="1" si="461"/>
        <v>0</v>
      </c>
      <c r="BP160" s="190">
        <f t="shared" ca="1" si="461"/>
        <v>0</v>
      </c>
      <c r="BQ160" s="190">
        <f t="shared" ca="1" si="461"/>
        <v>6515</v>
      </c>
      <c r="BR160" s="190">
        <f t="shared" ca="1" si="461"/>
        <v>24894</v>
      </c>
      <c r="BS160" s="190">
        <f t="shared" ca="1" si="461"/>
        <v>77079</v>
      </c>
      <c r="BT160" s="190">
        <f t="shared" ca="1" si="461"/>
        <v>101973</v>
      </c>
      <c r="BU160" s="190">
        <f t="shared" ca="1" si="361"/>
        <v>69380</v>
      </c>
      <c r="BV160" s="163" t="str">
        <f t="shared" si="435"/>
        <v>L</v>
      </c>
      <c r="BW160" s="65">
        <f t="shared" ca="1" si="362"/>
        <v>101973</v>
      </c>
      <c r="BX160" s="634">
        <f t="shared" ca="1" si="365"/>
        <v>0</v>
      </c>
      <c r="BY160" s="2"/>
      <c r="BZ160" s="13"/>
      <c r="CA160" s="130"/>
      <c r="CB160" s="79" t="str">
        <f t="shared" si="436"/>
        <v>L</v>
      </c>
      <c r="CC160" s="215">
        <f t="shared" si="437"/>
        <v>2024</v>
      </c>
      <c r="CD160" s="141">
        <f t="shared" si="438"/>
        <v>11</v>
      </c>
      <c r="CE160" s="280">
        <f t="shared" ca="1" si="366"/>
        <v>0</v>
      </c>
      <c r="CF160" s="280">
        <f t="shared" ca="1" si="367"/>
        <v>0</v>
      </c>
      <c r="CG160" s="280">
        <f t="shared" ca="1" si="368"/>
        <v>8</v>
      </c>
      <c r="CH160" s="280">
        <f t="shared" ca="1" si="367"/>
        <v>0</v>
      </c>
      <c r="CI160" s="280">
        <f t="shared" ca="1" si="369"/>
        <v>0</v>
      </c>
      <c r="CJ160" s="280">
        <f t="shared" ca="1" si="370"/>
        <v>0</v>
      </c>
      <c r="CK160" s="280">
        <f t="shared" ca="1" si="370"/>
        <v>0</v>
      </c>
      <c r="CL160" s="280">
        <f t="shared" ca="1" si="371"/>
        <v>0</v>
      </c>
      <c r="CM160" s="280">
        <f t="shared" ca="1" si="372"/>
        <v>0</v>
      </c>
      <c r="CN160" s="280">
        <f t="shared" ca="1" si="373"/>
        <v>166</v>
      </c>
      <c r="CO160" s="280">
        <f t="shared" ca="1" si="374"/>
        <v>48080</v>
      </c>
      <c r="CP160" s="280">
        <f t="shared" ca="1" si="375"/>
        <v>0</v>
      </c>
      <c r="CQ160" s="280">
        <f t="shared" ca="1" si="445"/>
        <v>0</v>
      </c>
      <c r="CR160" s="273">
        <f t="shared" ca="1" si="445"/>
        <v>0</v>
      </c>
      <c r="CS160" s="280">
        <f t="shared" ca="1" si="376"/>
        <v>664</v>
      </c>
      <c r="CT160" s="280">
        <f t="shared" ca="1" si="377"/>
        <v>1559</v>
      </c>
      <c r="CU160" s="280">
        <f t="shared" ca="1" si="378"/>
        <v>2480</v>
      </c>
      <c r="CV160" s="280">
        <f t="shared" ca="1" si="379"/>
        <v>0</v>
      </c>
      <c r="CW160" s="280">
        <f t="shared" ca="1" si="380"/>
        <v>1801</v>
      </c>
      <c r="CX160" s="280">
        <f t="shared" ca="1" si="381"/>
        <v>0</v>
      </c>
      <c r="CY160" s="280">
        <f t="shared" ca="1" si="382"/>
        <v>13680</v>
      </c>
      <c r="CZ160" s="280">
        <f t="shared" ca="1" si="383"/>
        <v>0</v>
      </c>
      <c r="DA160" s="280">
        <f t="shared" ca="1" si="384"/>
        <v>0</v>
      </c>
      <c r="DB160" s="280">
        <f t="shared" ca="1" si="385"/>
        <v>0</v>
      </c>
      <c r="DC160" s="280">
        <f t="shared" ca="1" si="386"/>
        <v>784</v>
      </c>
      <c r="DD160" s="280">
        <f t="shared" ca="1" si="387"/>
        <v>0</v>
      </c>
      <c r="DE160" s="280">
        <f t="shared" ca="1" si="388"/>
        <v>0</v>
      </c>
      <c r="DF160" s="280">
        <f t="shared" ca="1" si="389"/>
        <v>0</v>
      </c>
      <c r="DG160" s="280">
        <f t="shared" ca="1" si="390"/>
        <v>0</v>
      </c>
      <c r="DH160" s="280">
        <f t="shared" ca="1" si="391"/>
        <v>0</v>
      </c>
      <c r="DI160" s="280">
        <f t="shared" ca="1" si="392"/>
        <v>0</v>
      </c>
      <c r="DJ160" s="210">
        <f t="shared" ca="1" si="393"/>
        <v>4945</v>
      </c>
      <c r="DK160" s="210">
        <f t="shared" ca="1" si="394"/>
        <v>20968</v>
      </c>
      <c r="DL160" s="210">
        <f t="shared" ca="1" si="395"/>
        <v>48254</v>
      </c>
      <c r="DM160" s="461">
        <f t="shared" ca="1" si="396"/>
        <v>69222</v>
      </c>
      <c r="DN160" s="463">
        <f t="shared" ca="1" si="397"/>
        <v>69380</v>
      </c>
      <c r="DO160" s="465">
        <f t="shared" ca="1" si="398"/>
        <v>158</v>
      </c>
      <c r="DP160" s="216">
        <f t="shared" ca="1" si="408"/>
        <v>2.2825113403253301E-3</v>
      </c>
      <c r="DR160" s="463"/>
      <c r="DS160" s="37"/>
    </row>
    <row r="161" spans="1:123">
      <c r="A161" s="87">
        <f t="shared" si="345"/>
        <v>2045</v>
      </c>
      <c r="B161" s="133">
        <f t="shared" ref="B161:M161" si="470">SUM(B761,B841,B921,B1201)</f>
        <v>0</v>
      </c>
      <c r="C161" s="133">
        <f t="shared" si="470"/>
        <v>0</v>
      </c>
      <c r="D161" s="133">
        <f t="shared" si="470"/>
        <v>0</v>
      </c>
      <c r="E161" s="133">
        <f t="shared" si="470"/>
        <v>0</v>
      </c>
      <c r="F161" s="133">
        <f t="shared" si="470"/>
        <v>0</v>
      </c>
      <c r="G161" s="133">
        <f t="shared" si="470"/>
        <v>0</v>
      </c>
      <c r="H161" s="133">
        <f t="shared" si="470"/>
        <v>0</v>
      </c>
      <c r="I161" s="133">
        <f t="shared" si="470"/>
        <v>0</v>
      </c>
      <c r="J161" s="133">
        <f t="shared" si="470"/>
        <v>0</v>
      </c>
      <c r="K161" s="133">
        <f t="shared" si="470"/>
        <v>0</v>
      </c>
      <c r="L161" s="133">
        <f t="shared" si="470"/>
        <v>0</v>
      </c>
      <c r="M161" s="133">
        <f t="shared" si="470"/>
        <v>0</v>
      </c>
      <c r="N161" s="136">
        <f t="shared" si="432"/>
        <v>0</v>
      </c>
      <c r="P161" s="91">
        <f t="shared" si="347"/>
        <v>2045</v>
      </c>
      <c r="Q161" s="133">
        <f t="shared" ref="Q161:AB161" si="471">SUM(Q761,Q841,Q921,Q1201)</f>
        <v>0</v>
      </c>
      <c r="R161" s="133">
        <f t="shared" si="471"/>
        <v>0</v>
      </c>
      <c r="S161" s="133">
        <f t="shared" si="471"/>
        <v>0</v>
      </c>
      <c r="T161" s="133">
        <f t="shared" si="471"/>
        <v>0</v>
      </c>
      <c r="U161" s="133">
        <f t="shared" si="471"/>
        <v>0</v>
      </c>
      <c r="V161" s="133">
        <f t="shared" si="471"/>
        <v>0</v>
      </c>
      <c r="W161" s="133">
        <f t="shared" si="471"/>
        <v>0</v>
      </c>
      <c r="X161" s="133">
        <f t="shared" si="471"/>
        <v>0</v>
      </c>
      <c r="Y161" s="133">
        <f t="shared" si="471"/>
        <v>0</v>
      </c>
      <c r="Z161" s="133">
        <f t="shared" si="471"/>
        <v>0</v>
      </c>
      <c r="AA161" s="133">
        <f t="shared" si="471"/>
        <v>0</v>
      </c>
      <c r="AB161" s="133">
        <f t="shared" si="471"/>
        <v>0</v>
      </c>
      <c r="AC161" s="89">
        <f t="shared" si="417"/>
        <v>0</v>
      </c>
      <c r="AI161" s="79" t="str">
        <f t="shared" si="434"/>
        <v>AB</v>
      </c>
      <c r="AJ161" s="16">
        <f t="shared" si="448"/>
        <v>2024</v>
      </c>
      <c r="AK161" s="116">
        <v>12</v>
      </c>
      <c r="AL161" s="106">
        <f t="shared" ca="1" si="459"/>
        <v>0</v>
      </c>
      <c r="AM161" s="106">
        <f t="shared" ca="1" si="459"/>
        <v>0</v>
      </c>
      <c r="AN161" s="106">
        <f t="shared" ca="1" si="459"/>
        <v>8</v>
      </c>
      <c r="AO161" s="106">
        <f t="shared" ca="1" si="459"/>
        <v>0</v>
      </c>
      <c r="AP161" s="106">
        <f t="shared" ca="1" si="459"/>
        <v>0</v>
      </c>
      <c r="AQ161" s="106">
        <f t="shared" ca="1" si="459"/>
        <v>0</v>
      </c>
      <c r="AR161" s="106">
        <f t="shared" ca="1" si="459"/>
        <v>0</v>
      </c>
      <c r="AS161" s="106">
        <f t="shared" ca="1" si="459"/>
        <v>0</v>
      </c>
      <c r="AT161" s="106">
        <f t="shared" ca="1" si="459"/>
        <v>0</v>
      </c>
      <c r="AU161" s="106">
        <f t="shared" ca="1" si="459"/>
        <v>166</v>
      </c>
      <c r="AV161" s="106">
        <f t="shared" ca="1" si="460"/>
        <v>48080</v>
      </c>
      <c r="AW161" s="106">
        <f t="shared" ca="1" si="460"/>
        <v>0</v>
      </c>
      <c r="AX161" s="575">
        <f t="shared" ca="1" si="460"/>
        <v>0</v>
      </c>
      <c r="AY161" s="2">
        <f t="shared" ca="1" si="460"/>
        <v>0</v>
      </c>
      <c r="AZ161" s="545">
        <f t="shared" ca="1" si="460"/>
        <v>2128</v>
      </c>
      <c r="BA161" s="106">
        <f t="shared" ca="1" si="460"/>
        <v>1559</v>
      </c>
      <c r="BB161" s="106">
        <f t="shared" ca="1" si="460"/>
        <v>2480</v>
      </c>
      <c r="BC161" s="106">
        <f t="shared" ca="1" si="460"/>
        <v>0</v>
      </c>
      <c r="BD161" s="106">
        <f t="shared" ca="1" si="460"/>
        <v>1886</v>
      </c>
      <c r="BE161" s="106">
        <f t="shared" ca="1" si="460"/>
        <v>0</v>
      </c>
      <c r="BF161" s="106">
        <f t="shared" ca="1" si="461"/>
        <v>13680</v>
      </c>
      <c r="BG161" s="106">
        <f t="shared" ca="1" si="461"/>
        <v>0</v>
      </c>
      <c r="BH161" s="106">
        <f t="shared" ca="1" si="461"/>
        <v>0</v>
      </c>
      <c r="BI161" s="106">
        <f t="shared" ca="1" si="461"/>
        <v>0</v>
      </c>
      <c r="BJ161" s="106">
        <f t="shared" ca="1" si="461"/>
        <v>784</v>
      </c>
      <c r="BK161" s="106">
        <f t="shared" ca="1" si="461"/>
        <v>0</v>
      </c>
      <c r="BL161" s="106">
        <f t="shared" ca="1" si="461"/>
        <v>0</v>
      </c>
      <c r="BM161" s="190">
        <f t="shared" ca="1" si="461"/>
        <v>0</v>
      </c>
      <c r="BN161" s="190">
        <f t="shared" ca="1" si="461"/>
        <v>0</v>
      </c>
      <c r="BO161" s="190">
        <f t="shared" ca="1" si="461"/>
        <v>0</v>
      </c>
      <c r="BP161" s="190">
        <f t="shared" ca="1" si="461"/>
        <v>0</v>
      </c>
      <c r="BQ161" s="190">
        <f t="shared" ca="1" si="461"/>
        <v>6494</v>
      </c>
      <c r="BR161" s="190">
        <f t="shared" ca="1" si="461"/>
        <v>22517</v>
      </c>
      <c r="BS161" s="190">
        <f t="shared" ca="1" si="461"/>
        <v>48254</v>
      </c>
      <c r="BT161" s="190">
        <f t="shared" ca="1" si="461"/>
        <v>70771</v>
      </c>
      <c r="BU161" s="190">
        <f t="shared" ca="1" si="361"/>
        <v>94804</v>
      </c>
      <c r="BV161" s="163" t="str">
        <f t="shared" si="435"/>
        <v>M</v>
      </c>
      <c r="BW161" s="65">
        <f t="shared" ca="1" si="362"/>
        <v>70771</v>
      </c>
      <c r="BX161" s="634">
        <f t="shared" ca="1" si="365"/>
        <v>0</v>
      </c>
      <c r="BY161" s="2"/>
      <c r="BZ161" s="13"/>
      <c r="CA161" s="130"/>
      <c r="CB161" s="79" t="str">
        <f t="shared" si="436"/>
        <v>M</v>
      </c>
      <c r="CC161" s="215">
        <f t="shared" si="437"/>
        <v>2024</v>
      </c>
      <c r="CD161" s="141">
        <f t="shared" si="438"/>
        <v>12</v>
      </c>
      <c r="CE161" s="280">
        <f t="shared" ca="1" si="366"/>
        <v>0</v>
      </c>
      <c r="CF161" s="280">
        <f t="shared" ca="1" si="367"/>
        <v>0</v>
      </c>
      <c r="CG161" s="280">
        <f t="shared" ca="1" si="368"/>
        <v>8</v>
      </c>
      <c r="CH161" s="280">
        <f t="shared" ca="1" si="367"/>
        <v>0</v>
      </c>
      <c r="CI161" s="280">
        <f t="shared" ca="1" si="369"/>
        <v>0</v>
      </c>
      <c r="CJ161" s="280">
        <f t="shared" ca="1" si="370"/>
        <v>0</v>
      </c>
      <c r="CK161" s="280">
        <f t="shared" ca="1" si="370"/>
        <v>0</v>
      </c>
      <c r="CL161" s="280">
        <f t="shared" ca="1" si="371"/>
        <v>0</v>
      </c>
      <c r="CM161" s="280">
        <f t="shared" ca="1" si="372"/>
        <v>3839</v>
      </c>
      <c r="CN161" s="280">
        <f t="shared" ca="1" si="373"/>
        <v>172</v>
      </c>
      <c r="CO161" s="280">
        <f t="shared" ca="1" si="374"/>
        <v>65343</v>
      </c>
      <c r="CP161" s="280">
        <f t="shared" ca="1" si="375"/>
        <v>0</v>
      </c>
      <c r="CQ161" s="280">
        <f t="shared" ca="1" si="445"/>
        <v>0</v>
      </c>
      <c r="CR161" s="273">
        <f t="shared" ca="1" si="445"/>
        <v>0</v>
      </c>
      <c r="CS161" s="280">
        <f t="shared" ca="1" si="376"/>
        <v>1218</v>
      </c>
      <c r="CT161" s="280">
        <f t="shared" ca="1" si="377"/>
        <v>3544</v>
      </c>
      <c r="CU161" s="280">
        <f t="shared" ca="1" si="378"/>
        <v>2807</v>
      </c>
      <c r="CV161" s="280">
        <f t="shared" ca="1" si="379"/>
        <v>0</v>
      </c>
      <c r="CW161" s="280">
        <f t="shared" ca="1" si="380"/>
        <v>2182</v>
      </c>
      <c r="CX161" s="280">
        <f t="shared" ca="1" si="381"/>
        <v>0</v>
      </c>
      <c r="CY161" s="280">
        <f t="shared" ca="1" si="382"/>
        <v>14508</v>
      </c>
      <c r="CZ161" s="280">
        <f t="shared" ca="1" si="383"/>
        <v>0</v>
      </c>
      <c r="DA161" s="280">
        <f t="shared" ca="1" si="384"/>
        <v>0</v>
      </c>
      <c r="DB161" s="280">
        <f t="shared" ca="1" si="385"/>
        <v>0</v>
      </c>
      <c r="DC161" s="280">
        <f t="shared" ca="1" si="386"/>
        <v>978</v>
      </c>
      <c r="DD161" s="280">
        <f t="shared" ca="1" si="387"/>
        <v>0</v>
      </c>
      <c r="DE161" s="280">
        <f t="shared" ca="1" si="388"/>
        <v>0</v>
      </c>
      <c r="DF161" s="280">
        <f t="shared" ca="1" si="389"/>
        <v>0</v>
      </c>
      <c r="DG161" s="280">
        <f t="shared" ca="1" si="390"/>
        <v>0</v>
      </c>
      <c r="DH161" s="280">
        <f t="shared" ca="1" si="391"/>
        <v>0</v>
      </c>
      <c r="DI161" s="280">
        <f t="shared" ca="1" si="392"/>
        <v>0</v>
      </c>
      <c r="DJ161" s="210">
        <f t="shared" ca="1" si="393"/>
        <v>6207</v>
      </c>
      <c r="DK161" s="210">
        <f t="shared" ca="1" si="394"/>
        <v>25237</v>
      </c>
      <c r="DL161" s="210">
        <f t="shared" ca="1" si="395"/>
        <v>69362</v>
      </c>
      <c r="DM161" s="461">
        <f t="shared" ca="1" si="396"/>
        <v>94599</v>
      </c>
      <c r="DN161" s="463">
        <f t="shared" ca="1" si="397"/>
        <v>94804</v>
      </c>
      <c r="DO161" s="465">
        <f t="shared" ca="1" si="398"/>
        <v>205</v>
      </c>
      <c r="DP161" s="216">
        <f t="shared" ca="1" si="408"/>
        <v>2.1670419349041747E-3</v>
      </c>
      <c r="DR161" s="463"/>
      <c r="DS161" s="37"/>
    </row>
    <row r="162" spans="1:123">
      <c r="AI162" s="79" t="str">
        <f t="shared" si="434"/>
        <v>Q</v>
      </c>
      <c r="AJ162" s="1">
        <f>1+AJ150</f>
        <v>2025</v>
      </c>
      <c r="AK162" s="105">
        <v>1</v>
      </c>
      <c r="AL162" s="106">
        <f t="shared" ca="1" si="459"/>
        <v>0</v>
      </c>
      <c r="AM162" s="106">
        <f t="shared" ca="1" si="459"/>
        <v>0</v>
      </c>
      <c r="AN162" s="106">
        <f t="shared" ca="1" si="459"/>
        <v>8</v>
      </c>
      <c r="AO162" s="106">
        <f t="shared" ca="1" si="459"/>
        <v>0</v>
      </c>
      <c r="AP162" s="106">
        <f t="shared" ca="1" si="459"/>
        <v>0</v>
      </c>
      <c r="AQ162" s="106">
        <f t="shared" ca="1" si="459"/>
        <v>0</v>
      </c>
      <c r="AR162" s="106">
        <f t="shared" ca="1" si="459"/>
        <v>0</v>
      </c>
      <c r="AS162" s="106">
        <f t="shared" ca="1" si="459"/>
        <v>0</v>
      </c>
      <c r="AT162" s="106">
        <f t="shared" ca="1" si="459"/>
        <v>3839</v>
      </c>
      <c r="AU162" s="106">
        <f t="shared" ca="1" si="459"/>
        <v>172</v>
      </c>
      <c r="AV162" s="106">
        <f t="shared" ca="1" si="460"/>
        <v>65343</v>
      </c>
      <c r="AW162" s="106">
        <f t="shared" ca="1" si="460"/>
        <v>0</v>
      </c>
      <c r="AX162" s="575">
        <f t="shared" ca="1" si="460"/>
        <v>0</v>
      </c>
      <c r="AY162" s="2">
        <f t="shared" ca="1" si="460"/>
        <v>0</v>
      </c>
      <c r="AZ162" s="545">
        <f t="shared" ca="1" si="460"/>
        <v>664</v>
      </c>
      <c r="BA162" s="106">
        <f t="shared" ca="1" si="460"/>
        <v>3544</v>
      </c>
      <c r="BB162" s="106">
        <f t="shared" ca="1" si="460"/>
        <v>2807</v>
      </c>
      <c r="BC162" s="106">
        <f t="shared" ca="1" si="460"/>
        <v>0</v>
      </c>
      <c r="BD162" s="106">
        <f t="shared" ca="1" si="460"/>
        <v>1801</v>
      </c>
      <c r="BE162" s="106">
        <f t="shared" ca="1" si="460"/>
        <v>0</v>
      </c>
      <c r="BF162" s="106">
        <f t="shared" ca="1" si="461"/>
        <v>14508</v>
      </c>
      <c r="BG162" s="106">
        <f t="shared" ca="1" si="461"/>
        <v>0</v>
      </c>
      <c r="BH162" s="106">
        <f t="shared" ca="1" si="461"/>
        <v>0</v>
      </c>
      <c r="BI162" s="106">
        <f t="shared" ca="1" si="461"/>
        <v>0</v>
      </c>
      <c r="BJ162" s="106">
        <f t="shared" ca="1" si="461"/>
        <v>978</v>
      </c>
      <c r="BK162" s="106">
        <f t="shared" ca="1" si="461"/>
        <v>0</v>
      </c>
      <c r="BL162" s="106">
        <f t="shared" ca="1" si="461"/>
        <v>0</v>
      </c>
      <c r="BM162" s="190">
        <f t="shared" ca="1" si="461"/>
        <v>0</v>
      </c>
      <c r="BN162" s="190">
        <f t="shared" ca="1" si="461"/>
        <v>0</v>
      </c>
      <c r="BO162" s="190">
        <f t="shared" ca="1" si="461"/>
        <v>0</v>
      </c>
      <c r="BP162" s="190">
        <f t="shared" ca="1" si="461"/>
        <v>0</v>
      </c>
      <c r="BQ162" s="190">
        <f t="shared" ca="1" si="461"/>
        <v>5272</v>
      </c>
      <c r="BR162" s="190">
        <f t="shared" ca="1" si="461"/>
        <v>24302</v>
      </c>
      <c r="BS162" s="190">
        <f t="shared" ca="1" si="461"/>
        <v>69362</v>
      </c>
      <c r="BT162" s="190">
        <f t="shared" ca="1" si="461"/>
        <v>93664</v>
      </c>
      <c r="BU162" s="190">
        <f t="shared" ca="1" si="361"/>
        <v>96789</v>
      </c>
      <c r="BV162" s="163" t="str">
        <f t="shared" si="435"/>
        <v>B</v>
      </c>
      <c r="BW162" s="65">
        <f t="shared" ca="1" si="362"/>
        <v>93664</v>
      </c>
      <c r="BX162" s="634">
        <f t="shared" ca="1" si="365"/>
        <v>0</v>
      </c>
      <c r="BY162" s="2"/>
      <c r="BZ162" s="13"/>
      <c r="CA162" s="130"/>
      <c r="CB162" s="79" t="str">
        <f t="shared" si="436"/>
        <v>B</v>
      </c>
      <c r="CC162" s="215">
        <f>AJ163</f>
        <v>2025</v>
      </c>
      <c r="CD162" s="141">
        <f t="shared" si="438"/>
        <v>1</v>
      </c>
      <c r="CE162" s="280">
        <f t="shared" ca="1" si="366"/>
        <v>0</v>
      </c>
      <c r="CF162" s="280">
        <f t="shared" ca="1" si="367"/>
        <v>0</v>
      </c>
      <c r="CG162" s="280">
        <f t="shared" ca="1" si="368"/>
        <v>8</v>
      </c>
      <c r="CH162" s="280">
        <f t="shared" ca="1" si="367"/>
        <v>0</v>
      </c>
      <c r="CI162" s="280">
        <f t="shared" ca="1" si="369"/>
        <v>0</v>
      </c>
      <c r="CJ162" s="280">
        <f t="shared" ca="1" si="370"/>
        <v>0</v>
      </c>
      <c r="CK162" s="280">
        <f t="shared" ca="1" si="370"/>
        <v>0</v>
      </c>
      <c r="CL162" s="280">
        <f t="shared" ca="1" si="371"/>
        <v>0</v>
      </c>
      <c r="CM162" s="280">
        <f t="shared" ca="1" si="372"/>
        <v>6910</v>
      </c>
      <c r="CN162" s="280">
        <f t="shared" ca="1" si="373"/>
        <v>258</v>
      </c>
      <c r="CO162" s="280">
        <f t="shared" ca="1" si="374"/>
        <v>64580</v>
      </c>
      <c r="CP162" s="280">
        <f t="shared" ca="1" si="375"/>
        <v>0</v>
      </c>
      <c r="CQ162" s="280">
        <f t="shared" ca="1" si="445"/>
        <v>0</v>
      </c>
      <c r="CR162" s="273">
        <f t="shared" ca="1" si="445"/>
        <v>0</v>
      </c>
      <c r="CS162" s="280">
        <f t="shared" ca="1" si="376"/>
        <v>709</v>
      </c>
      <c r="CT162" s="280">
        <f t="shared" ca="1" si="377"/>
        <v>4027</v>
      </c>
      <c r="CU162" s="280">
        <f t="shared" ca="1" si="378"/>
        <v>2757</v>
      </c>
      <c r="CV162" s="280">
        <f t="shared" ca="1" si="379"/>
        <v>0</v>
      </c>
      <c r="CW162" s="280">
        <f t="shared" ca="1" si="380"/>
        <v>2190</v>
      </c>
      <c r="CX162" s="280">
        <f t="shared" ca="1" si="381"/>
        <v>0</v>
      </c>
      <c r="CY162" s="280">
        <f t="shared" ca="1" si="382"/>
        <v>14136</v>
      </c>
      <c r="CZ162" s="280">
        <f t="shared" ca="1" si="383"/>
        <v>0</v>
      </c>
      <c r="DA162" s="280">
        <f t="shared" ca="1" si="384"/>
        <v>0</v>
      </c>
      <c r="DB162" s="280">
        <f t="shared" ca="1" si="385"/>
        <v>0</v>
      </c>
      <c r="DC162" s="280">
        <f t="shared" ca="1" si="386"/>
        <v>1019</v>
      </c>
      <c r="DD162" s="280">
        <f t="shared" ca="1" si="387"/>
        <v>0</v>
      </c>
      <c r="DE162" s="280">
        <f t="shared" ca="1" si="388"/>
        <v>0</v>
      </c>
      <c r="DF162" s="280">
        <f t="shared" ca="1" si="389"/>
        <v>0</v>
      </c>
      <c r="DG162" s="280">
        <f t="shared" ca="1" si="390"/>
        <v>0</v>
      </c>
      <c r="DH162" s="280">
        <f t="shared" ca="1" si="391"/>
        <v>0</v>
      </c>
      <c r="DI162" s="280">
        <f t="shared" ca="1" si="392"/>
        <v>0</v>
      </c>
      <c r="DJ162" s="210">
        <f t="shared" ca="1" si="393"/>
        <v>5656</v>
      </c>
      <c r="DK162" s="210">
        <f t="shared" ca="1" si="394"/>
        <v>24838</v>
      </c>
      <c r="DL162" s="210">
        <f t="shared" ca="1" si="395"/>
        <v>71756</v>
      </c>
      <c r="DM162" s="461">
        <f t="shared" ca="1" si="396"/>
        <v>96594</v>
      </c>
      <c r="DN162" s="463">
        <f t="shared" ca="1" si="397"/>
        <v>96789</v>
      </c>
      <c r="DO162" s="465">
        <f ca="1">DN163-DM163</f>
        <v>143</v>
      </c>
      <c r="DP162" s="216">
        <f ca="1">DO163/DM163</f>
        <v>2.0898794300328828E-3</v>
      </c>
      <c r="DR162" s="463"/>
      <c r="DS162" s="37"/>
    </row>
    <row r="163" spans="1:123" s="2" customFormat="1" ht="13.5" customHeight="1">
      <c r="AD163" s="13"/>
      <c r="AE163" s="14"/>
      <c r="AF163" s="159"/>
      <c r="AG163" s="159"/>
      <c r="AH163" s="78"/>
      <c r="AI163" s="79" t="str">
        <f t="shared" si="434"/>
        <v>R</v>
      </c>
      <c r="AJ163" s="1">
        <f>1+AJ151</f>
        <v>2025</v>
      </c>
      <c r="AK163" s="105">
        <v>2</v>
      </c>
      <c r="AL163" s="106">
        <f t="shared" ca="1" si="459"/>
        <v>0</v>
      </c>
      <c r="AM163" s="106">
        <f t="shared" ca="1" si="459"/>
        <v>0</v>
      </c>
      <c r="AN163" s="106">
        <f t="shared" ca="1" si="459"/>
        <v>8</v>
      </c>
      <c r="AO163" s="106">
        <f t="shared" ca="1" si="459"/>
        <v>0</v>
      </c>
      <c r="AP163" s="106">
        <f t="shared" ca="1" si="459"/>
        <v>0</v>
      </c>
      <c r="AQ163" s="106">
        <f t="shared" ca="1" si="459"/>
        <v>0</v>
      </c>
      <c r="AR163" s="106">
        <f t="shared" ca="1" si="459"/>
        <v>0</v>
      </c>
      <c r="AS163" s="106">
        <f t="shared" ca="1" si="459"/>
        <v>0</v>
      </c>
      <c r="AT163" s="106">
        <f t="shared" ca="1" si="459"/>
        <v>6910</v>
      </c>
      <c r="AU163" s="106">
        <f t="shared" ca="1" si="459"/>
        <v>258</v>
      </c>
      <c r="AV163" s="106">
        <f t="shared" ca="1" si="460"/>
        <v>64580</v>
      </c>
      <c r="AW163" s="106">
        <f t="shared" ca="1" si="460"/>
        <v>0</v>
      </c>
      <c r="AX163" s="575">
        <f t="shared" ca="1" si="460"/>
        <v>0</v>
      </c>
      <c r="AY163" s="2">
        <f t="shared" ca="1" si="460"/>
        <v>0</v>
      </c>
      <c r="AZ163" s="545">
        <f t="shared" ca="1" si="460"/>
        <v>1218</v>
      </c>
      <c r="BA163" s="106">
        <f t="shared" ca="1" si="460"/>
        <v>4027</v>
      </c>
      <c r="BB163" s="106">
        <f t="shared" ca="1" si="460"/>
        <v>2757</v>
      </c>
      <c r="BC163" s="106">
        <f t="shared" ca="1" si="460"/>
        <v>0</v>
      </c>
      <c r="BD163" s="106">
        <f t="shared" ca="1" si="460"/>
        <v>2182</v>
      </c>
      <c r="BE163" s="106">
        <f t="shared" ca="1" si="460"/>
        <v>0</v>
      </c>
      <c r="BF163" s="106">
        <f t="shared" ca="1" si="461"/>
        <v>14136</v>
      </c>
      <c r="BG163" s="106">
        <f t="shared" ca="1" si="461"/>
        <v>0</v>
      </c>
      <c r="BH163" s="106">
        <f t="shared" ca="1" si="461"/>
        <v>0</v>
      </c>
      <c r="BI163" s="106">
        <f t="shared" ca="1" si="461"/>
        <v>0</v>
      </c>
      <c r="BJ163" s="106">
        <f t="shared" ca="1" si="461"/>
        <v>1019</v>
      </c>
      <c r="BK163" s="106">
        <f t="shared" ca="1" si="461"/>
        <v>0</v>
      </c>
      <c r="BL163" s="106">
        <f t="shared" ca="1" si="461"/>
        <v>0</v>
      </c>
      <c r="BM163" s="190">
        <f t="shared" ca="1" si="461"/>
        <v>0</v>
      </c>
      <c r="BN163" s="190">
        <f t="shared" ca="1" si="461"/>
        <v>0</v>
      </c>
      <c r="BO163" s="190">
        <f t="shared" ca="1" si="461"/>
        <v>0</v>
      </c>
      <c r="BP163" s="190">
        <f t="shared" ca="1" si="461"/>
        <v>0</v>
      </c>
      <c r="BQ163" s="190">
        <f t="shared" ca="1" si="461"/>
        <v>6157</v>
      </c>
      <c r="BR163" s="190">
        <f t="shared" ca="1" si="461"/>
        <v>25339</v>
      </c>
      <c r="BS163" s="190">
        <f t="shared" ca="1" si="461"/>
        <v>71756</v>
      </c>
      <c r="BT163" s="190">
        <f t="shared" ca="1" si="461"/>
        <v>97095</v>
      </c>
      <c r="BU163" s="190">
        <f t="shared" ca="1" si="361"/>
        <v>68568</v>
      </c>
      <c r="BV163" s="163" t="str">
        <f t="shared" si="435"/>
        <v>C</v>
      </c>
      <c r="BW163" s="65">
        <f t="shared" ca="1" si="362"/>
        <v>97095</v>
      </c>
      <c r="BX163" s="634">
        <f t="shared" ca="1" si="365"/>
        <v>0</v>
      </c>
      <c r="BZ163" s="13"/>
      <c r="CA163" s="130"/>
      <c r="CB163" s="79" t="str">
        <f t="shared" si="436"/>
        <v>C</v>
      </c>
      <c r="CC163" s="215">
        <f t="shared" si="437"/>
        <v>2025</v>
      </c>
      <c r="CD163" s="141">
        <f t="shared" si="438"/>
        <v>2</v>
      </c>
      <c r="CE163" s="280">
        <f t="shared" ca="1" si="366"/>
        <v>0</v>
      </c>
      <c r="CF163" s="280">
        <f t="shared" ca="1" si="367"/>
        <v>0</v>
      </c>
      <c r="CG163" s="280">
        <f t="shared" ca="1" si="368"/>
        <v>8</v>
      </c>
      <c r="CH163" s="280">
        <f t="shared" ca="1" si="367"/>
        <v>0</v>
      </c>
      <c r="CI163" s="280">
        <f t="shared" ca="1" si="369"/>
        <v>0</v>
      </c>
      <c r="CJ163" s="280">
        <f t="shared" ca="1" si="370"/>
        <v>0</v>
      </c>
      <c r="CK163" s="280">
        <f t="shared" ca="1" si="370"/>
        <v>0</v>
      </c>
      <c r="CL163" s="280">
        <f t="shared" ca="1" si="371"/>
        <v>0</v>
      </c>
      <c r="CM163" s="280">
        <f t="shared" ca="1" si="372"/>
        <v>6242</v>
      </c>
      <c r="CN163" s="280">
        <f t="shared" ca="1" si="373"/>
        <v>621</v>
      </c>
      <c r="CO163" s="280">
        <f t="shared" ca="1" si="374"/>
        <v>41858</v>
      </c>
      <c r="CP163" s="280">
        <f t="shared" ca="1" si="375"/>
        <v>0</v>
      </c>
      <c r="CQ163" s="280">
        <f t="shared" ca="1" si="445"/>
        <v>0</v>
      </c>
      <c r="CR163" s="273">
        <f t="shared" ca="1" si="445"/>
        <v>0</v>
      </c>
      <c r="CS163" s="280">
        <f t="shared" ca="1" si="376"/>
        <v>831</v>
      </c>
      <c r="CT163" s="280">
        <f t="shared" ca="1" si="377"/>
        <v>1600</v>
      </c>
      <c r="CU163" s="280">
        <f t="shared" ca="1" si="378"/>
        <v>1886</v>
      </c>
      <c r="CV163" s="280">
        <f t="shared" ca="1" si="379"/>
        <v>0</v>
      </c>
      <c r="CW163" s="280">
        <f t="shared" ca="1" si="380"/>
        <v>1658</v>
      </c>
      <c r="CX163" s="280">
        <f t="shared" ca="1" si="381"/>
        <v>0</v>
      </c>
      <c r="CY163" s="280">
        <f t="shared" ca="1" si="382"/>
        <v>12768</v>
      </c>
      <c r="CZ163" s="280">
        <f t="shared" ca="1" si="383"/>
        <v>0</v>
      </c>
      <c r="DA163" s="280">
        <f t="shared" ca="1" si="384"/>
        <v>0</v>
      </c>
      <c r="DB163" s="280">
        <f t="shared" ca="1" si="385"/>
        <v>0</v>
      </c>
      <c r="DC163" s="280">
        <f t="shared" ca="1" si="386"/>
        <v>953</v>
      </c>
      <c r="DD163" s="280">
        <f t="shared" ca="1" si="387"/>
        <v>0</v>
      </c>
      <c r="DE163" s="280">
        <f t="shared" ca="1" si="388"/>
        <v>0</v>
      </c>
      <c r="DF163" s="280">
        <f t="shared" ca="1" si="389"/>
        <v>0</v>
      </c>
      <c r="DG163" s="280">
        <f t="shared" ca="1" si="390"/>
        <v>0</v>
      </c>
      <c r="DH163" s="280">
        <f t="shared" ca="1" si="391"/>
        <v>0</v>
      </c>
      <c r="DI163" s="280">
        <f t="shared" ca="1" si="392"/>
        <v>0</v>
      </c>
      <c r="DJ163" s="210">
        <f t="shared" ca="1" si="393"/>
        <v>4375</v>
      </c>
      <c r="DK163" s="210">
        <f t="shared" ca="1" si="394"/>
        <v>19696</v>
      </c>
      <c r="DL163" s="210">
        <f t="shared" ca="1" si="395"/>
        <v>48729</v>
      </c>
      <c r="DM163" s="461">
        <f t="shared" ca="1" si="396"/>
        <v>68425</v>
      </c>
      <c r="DN163" s="463">
        <f t="shared" ca="1" si="397"/>
        <v>68568</v>
      </c>
      <c r="DO163" s="465">
        <f t="shared" ca="1" si="398"/>
        <v>143</v>
      </c>
      <c r="DP163" s="216">
        <f t="shared" ca="1" si="408"/>
        <v>2.0898794300328828E-3</v>
      </c>
      <c r="DR163" s="463"/>
      <c r="DS163" s="37"/>
    </row>
    <row r="164" spans="1:123" ht="16.5">
      <c r="A164" s="76" t="s">
        <v>87</v>
      </c>
      <c r="B164" s="101"/>
      <c r="C164" s="101"/>
      <c r="D164" s="101"/>
      <c r="E164" s="101"/>
      <c r="F164" s="101"/>
      <c r="G164" s="101"/>
      <c r="H164" s="110"/>
      <c r="I164" s="101"/>
      <c r="J164" s="101"/>
      <c r="K164" s="101"/>
      <c r="L164" s="101"/>
      <c r="M164" s="101"/>
      <c r="N164" s="101"/>
      <c r="O164" s="108"/>
      <c r="P164" s="408" t="str">
        <f>A164&amp;"   (BILLED SALES, LAGGED)"</f>
        <v>10.3   SECI SUPPLEMENTAL STRATIFIED PEAKING ENERGY   (BILLED SALES, LAGGED)</v>
      </c>
      <c r="Q164" s="101"/>
      <c r="R164" s="101"/>
      <c r="S164" s="101"/>
      <c r="T164" s="101"/>
      <c r="V164" s="101"/>
      <c r="W164" s="101"/>
      <c r="X164" s="101"/>
      <c r="Y164" s="217" t="s">
        <v>111</v>
      </c>
      <c r="Z164" s="101"/>
      <c r="AA164" s="101"/>
      <c r="AB164" s="101"/>
      <c r="AC164" s="43" t="s">
        <v>1</v>
      </c>
      <c r="AF164" s="79"/>
      <c r="AG164" s="79"/>
      <c r="AH164" s="79"/>
      <c r="AI164" s="79" t="str">
        <f t="shared" si="434"/>
        <v>S</v>
      </c>
      <c r="AJ164" s="1">
        <f t="shared" ref="AJ164:AJ173" si="472">AJ163</f>
        <v>2025</v>
      </c>
      <c r="AK164" s="105">
        <v>3</v>
      </c>
      <c r="AL164" s="106">
        <f t="shared" ca="1" si="459"/>
        <v>0</v>
      </c>
      <c r="AM164" s="106">
        <f t="shared" ca="1" si="459"/>
        <v>0</v>
      </c>
      <c r="AN164" s="106">
        <f t="shared" ca="1" si="459"/>
        <v>8</v>
      </c>
      <c r="AO164" s="106">
        <f t="shared" ca="1" si="459"/>
        <v>0</v>
      </c>
      <c r="AP164" s="106">
        <f t="shared" ca="1" si="459"/>
        <v>0</v>
      </c>
      <c r="AQ164" s="106">
        <f t="shared" ca="1" si="459"/>
        <v>0</v>
      </c>
      <c r="AR164" s="106">
        <f t="shared" ca="1" si="459"/>
        <v>0</v>
      </c>
      <c r="AS164" s="106">
        <f t="shared" ca="1" si="459"/>
        <v>0</v>
      </c>
      <c r="AT164" s="106">
        <f t="shared" ca="1" si="459"/>
        <v>6242</v>
      </c>
      <c r="AU164" s="106">
        <f t="shared" ca="1" si="459"/>
        <v>621</v>
      </c>
      <c r="AV164" s="106">
        <f t="shared" ca="1" si="460"/>
        <v>41858</v>
      </c>
      <c r="AW164" s="106">
        <f t="shared" ca="1" si="460"/>
        <v>0</v>
      </c>
      <c r="AX164" s="575">
        <f t="shared" ca="1" si="460"/>
        <v>0</v>
      </c>
      <c r="AY164" s="2">
        <f t="shared" ca="1" si="460"/>
        <v>0</v>
      </c>
      <c r="AZ164" s="545">
        <f t="shared" ca="1" si="460"/>
        <v>709</v>
      </c>
      <c r="BA164" s="106">
        <f t="shared" ca="1" si="460"/>
        <v>1600</v>
      </c>
      <c r="BB164" s="106">
        <f t="shared" ca="1" si="460"/>
        <v>1886</v>
      </c>
      <c r="BC164" s="106">
        <f t="shared" ca="1" si="460"/>
        <v>0</v>
      </c>
      <c r="BD164" s="106">
        <f t="shared" ca="1" si="460"/>
        <v>2190</v>
      </c>
      <c r="BE164" s="106">
        <f t="shared" ca="1" si="460"/>
        <v>0</v>
      </c>
      <c r="BF164" s="106">
        <f t="shared" ca="1" si="461"/>
        <v>12768</v>
      </c>
      <c r="BG164" s="106">
        <f t="shared" ca="1" si="461"/>
        <v>0</v>
      </c>
      <c r="BH164" s="106">
        <f t="shared" ca="1" si="461"/>
        <v>0</v>
      </c>
      <c r="BI164" s="106">
        <f t="shared" ca="1" si="461"/>
        <v>0</v>
      </c>
      <c r="BJ164" s="106">
        <f t="shared" ca="1" si="461"/>
        <v>953</v>
      </c>
      <c r="BK164" s="106">
        <f t="shared" ca="1" si="461"/>
        <v>0</v>
      </c>
      <c r="BL164" s="106">
        <f t="shared" ca="1" si="461"/>
        <v>0</v>
      </c>
      <c r="BM164" s="190">
        <f t="shared" ca="1" si="461"/>
        <v>0</v>
      </c>
      <c r="BN164" s="190">
        <f t="shared" ca="1" si="461"/>
        <v>0</v>
      </c>
      <c r="BO164" s="190">
        <f t="shared" ca="1" si="461"/>
        <v>0</v>
      </c>
      <c r="BP164" s="190">
        <f t="shared" ca="1" si="461"/>
        <v>0</v>
      </c>
      <c r="BQ164" s="190">
        <f t="shared" ca="1" si="461"/>
        <v>4785</v>
      </c>
      <c r="BR164" s="190">
        <f t="shared" ca="1" si="461"/>
        <v>20106</v>
      </c>
      <c r="BS164" s="190">
        <f t="shared" ca="1" si="461"/>
        <v>48729</v>
      </c>
      <c r="BT164" s="190">
        <f t="shared" ca="1" si="461"/>
        <v>68835</v>
      </c>
      <c r="BU164" s="190">
        <f t="shared" ca="1" si="361"/>
        <v>104709</v>
      </c>
      <c r="BV164" s="163" t="str">
        <f t="shared" si="435"/>
        <v>D</v>
      </c>
      <c r="BW164" s="65">
        <f t="shared" ca="1" si="362"/>
        <v>68835</v>
      </c>
      <c r="BX164" s="634">
        <f t="shared" ca="1" si="365"/>
        <v>0</v>
      </c>
      <c r="BY164" s="2"/>
      <c r="BZ164" s="13"/>
      <c r="CA164" s="130"/>
      <c r="CB164" s="79" t="str">
        <f t="shared" si="436"/>
        <v>D</v>
      </c>
      <c r="CC164" s="215">
        <f t="shared" si="437"/>
        <v>2025</v>
      </c>
      <c r="CD164" s="141">
        <f t="shared" si="438"/>
        <v>3</v>
      </c>
      <c r="CE164" s="280">
        <f t="shared" ca="1" si="366"/>
        <v>0</v>
      </c>
      <c r="CF164" s="280">
        <f t="shared" ca="1" si="367"/>
        <v>0</v>
      </c>
      <c r="CG164" s="280">
        <f t="shared" ca="1" si="368"/>
        <v>8</v>
      </c>
      <c r="CH164" s="280">
        <f t="shared" ca="1" si="367"/>
        <v>0</v>
      </c>
      <c r="CI164" s="280">
        <f t="shared" ca="1" si="369"/>
        <v>0</v>
      </c>
      <c r="CJ164" s="280">
        <f t="shared" ca="1" si="370"/>
        <v>0</v>
      </c>
      <c r="CK164" s="280">
        <f t="shared" ca="1" si="370"/>
        <v>0</v>
      </c>
      <c r="CL164" s="280">
        <f t="shared" ca="1" si="371"/>
        <v>0</v>
      </c>
      <c r="CM164" s="280">
        <f t="shared" ca="1" si="372"/>
        <v>3839</v>
      </c>
      <c r="CN164" s="280">
        <f t="shared" ca="1" si="373"/>
        <v>516</v>
      </c>
      <c r="CO164" s="280">
        <f t="shared" ca="1" si="374"/>
        <v>78947</v>
      </c>
      <c r="CP164" s="280">
        <f t="shared" ca="1" si="375"/>
        <v>0</v>
      </c>
      <c r="CQ164" s="280">
        <f t="shared" ca="1" si="445"/>
        <v>0</v>
      </c>
      <c r="CR164" s="273">
        <f t="shared" ca="1" si="445"/>
        <v>0</v>
      </c>
      <c r="CS164" s="280">
        <f t="shared" ca="1" si="376"/>
        <v>502</v>
      </c>
      <c r="CT164" s="280">
        <f t="shared" ca="1" si="377"/>
        <v>805</v>
      </c>
      <c r="CU164" s="280">
        <f t="shared" ca="1" si="378"/>
        <v>2432</v>
      </c>
      <c r="CV164" s="280">
        <f t="shared" ca="1" si="379"/>
        <v>0</v>
      </c>
      <c r="CW164" s="280">
        <f t="shared" ca="1" si="380"/>
        <v>1873</v>
      </c>
      <c r="CX164" s="280">
        <f t="shared" ca="1" si="381"/>
        <v>0</v>
      </c>
      <c r="CY164" s="280">
        <f t="shared" ca="1" si="382"/>
        <v>14508</v>
      </c>
      <c r="CZ164" s="280">
        <f t="shared" ca="1" si="383"/>
        <v>0</v>
      </c>
      <c r="DA164" s="280">
        <f t="shared" ca="1" si="384"/>
        <v>0</v>
      </c>
      <c r="DB164" s="280">
        <f t="shared" ca="1" si="385"/>
        <v>0</v>
      </c>
      <c r="DC164" s="280">
        <f t="shared" ca="1" si="386"/>
        <v>1096</v>
      </c>
      <c r="DD164" s="280">
        <f t="shared" ca="1" si="387"/>
        <v>0</v>
      </c>
      <c r="DE164" s="280">
        <f t="shared" ca="1" si="388"/>
        <v>0</v>
      </c>
      <c r="DF164" s="280">
        <f t="shared" ca="1" si="389"/>
        <v>0</v>
      </c>
      <c r="DG164" s="280">
        <f t="shared" ca="1" si="390"/>
        <v>0</v>
      </c>
      <c r="DH164" s="280">
        <f t="shared" ca="1" si="391"/>
        <v>0</v>
      </c>
      <c r="DI164" s="280">
        <f t="shared" ca="1" si="392"/>
        <v>0</v>
      </c>
      <c r="DJ164" s="210">
        <f t="shared" ca="1" si="393"/>
        <v>4807</v>
      </c>
      <c r="DK164" s="210">
        <f t="shared" ca="1" si="394"/>
        <v>21216</v>
      </c>
      <c r="DL164" s="210">
        <f t="shared" ca="1" si="395"/>
        <v>83310</v>
      </c>
      <c r="DM164" s="461">
        <f t="shared" ca="1" si="396"/>
        <v>104526</v>
      </c>
      <c r="DN164" s="463">
        <f t="shared" ca="1" si="397"/>
        <v>104709</v>
      </c>
      <c r="DO164" s="465">
        <f t="shared" ca="1" si="398"/>
        <v>183</v>
      </c>
      <c r="DP164" s="216">
        <f t="shared" ca="1" si="408"/>
        <v>1.7507605763159406E-3</v>
      </c>
      <c r="DR164" s="463"/>
      <c r="DS164" s="37"/>
    </row>
    <row r="165" spans="1:123">
      <c r="A165" s="80" t="s">
        <v>2</v>
      </c>
      <c r="B165" s="111" t="s">
        <v>3</v>
      </c>
      <c r="C165" s="111" t="s">
        <v>4</v>
      </c>
      <c r="D165" s="111" t="s">
        <v>5</v>
      </c>
      <c r="E165" s="111" t="s">
        <v>6</v>
      </c>
      <c r="F165" s="111" t="s">
        <v>7</v>
      </c>
      <c r="G165" s="111" t="s">
        <v>8</v>
      </c>
      <c r="H165" s="111" t="s">
        <v>9</v>
      </c>
      <c r="I165" s="111" t="s">
        <v>10</v>
      </c>
      <c r="J165" s="111" t="s">
        <v>11</v>
      </c>
      <c r="K165" s="111" t="s">
        <v>12</v>
      </c>
      <c r="L165" s="111" t="s">
        <v>13</v>
      </c>
      <c r="M165" s="111" t="s">
        <v>14</v>
      </c>
      <c r="N165" s="112" t="s">
        <v>15</v>
      </c>
      <c r="O165" s="113"/>
      <c r="P165" s="114" t="s">
        <v>2</v>
      </c>
      <c r="Q165" s="111" t="s">
        <v>3</v>
      </c>
      <c r="R165" s="111" t="s">
        <v>4</v>
      </c>
      <c r="S165" s="111" t="s">
        <v>5</v>
      </c>
      <c r="T165" s="111" t="s">
        <v>6</v>
      </c>
      <c r="U165" s="111" t="s">
        <v>7</v>
      </c>
      <c r="V165" s="111" t="s">
        <v>8</v>
      </c>
      <c r="W165" s="111" t="s">
        <v>9</v>
      </c>
      <c r="X165" s="111" t="s">
        <v>10</v>
      </c>
      <c r="Y165" s="111" t="s">
        <v>11</v>
      </c>
      <c r="Z165" s="111" t="s">
        <v>12</v>
      </c>
      <c r="AA165" s="111" t="s">
        <v>13</v>
      </c>
      <c r="AB165" s="111" t="s">
        <v>14</v>
      </c>
      <c r="AC165" s="83" t="s">
        <v>15</v>
      </c>
      <c r="AD165" s="84"/>
      <c r="AF165" s="86"/>
      <c r="AG165" s="86"/>
      <c r="AH165" s="86"/>
      <c r="AI165" s="79" t="str">
        <f t="shared" si="434"/>
        <v>T</v>
      </c>
      <c r="AJ165" s="1">
        <f t="shared" si="472"/>
        <v>2025</v>
      </c>
      <c r="AK165" s="105">
        <v>4</v>
      </c>
      <c r="AL165" s="106">
        <f t="shared" ca="1" si="459"/>
        <v>0</v>
      </c>
      <c r="AM165" s="106">
        <f t="shared" ca="1" si="459"/>
        <v>0</v>
      </c>
      <c r="AN165" s="106">
        <f t="shared" ca="1" si="459"/>
        <v>8</v>
      </c>
      <c r="AO165" s="106">
        <f t="shared" ca="1" si="459"/>
        <v>0</v>
      </c>
      <c r="AP165" s="106">
        <f t="shared" ca="1" si="459"/>
        <v>0</v>
      </c>
      <c r="AQ165" s="106">
        <f t="shared" ca="1" si="459"/>
        <v>0</v>
      </c>
      <c r="AR165" s="106">
        <f t="shared" ca="1" si="459"/>
        <v>0</v>
      </c>
      <c r="AS165" s="106">
        <f t="shared" ca="1" si="459"/>
        <v>0</v>
      </c>
      <c r="AT165" s="106">
        <f t="shared" ca="1" si="459"/>
        <v>3839</v>
      </c>
      <c r="AU165" s="106">
        <f t="shared" ca="1" si="459"/>
        <v>516</v>
      </c>
      <c r="AV165" s="106">
        <f t="shared" ca="1" si="460"/>
        <v>78947</v>
      </c>
      <c r="AW165" s="106">
        <f t="shared" ca="1" si="460"/>
        <v>0</v>
      </c>
      <c r="AX165" s="575">
        <f t="shared" ca="1" si="460"/>
        <v>0</v>
      </c>
      <c r="AY165" s="2">
        <f t="shared" ca="1" si="460"/>
        <v>0</v>
      </c>
      <c r="AZ165" s="545">
        <f t="shared" ca="1" si="460"/>
        <v>831</v>
      </c>
      <c r="BA165" s="106">
        <f t="shared" ca="1" si="460"/>
        <v>805</v>
      </c>
      <c r="BB165" s="106">
        <f t="shared" ca="1" si="460"/>
        <v>2432</v>
      </c>
      <c r="BC165" s="106">
        <f t="shared" ca="1" si="460"/>
        <v>0</v>
      </c>
      <c r="BD165" s="106">
        <f t="shared" ca="1" si="460"/>
        <v>1658</v>
      </c>
      <c r="BE165" s="106">
        <f t="shared" ca="1" si="460"/>
        <v>0</v>
      </c>
      <c r="BF165" s="106">
        <f t="shared" ca="1" si="461"/>
        <v>14508</v>
      </c>
      <c r="BG165" s="106">
        <f t="shared" ca="1" si="461"/>
        <v>0</v>
      </c>
      <c r="BH165" s="106">
        <f t="shared" ca="1" si="461"/>
        <v>0</v>
      </c>
      <c r="BI165" s="106">
        <f t="shared" ca="1" si="461"/>
        <v>0</v>
      </c>
      <c r="BJ165" s="106">
        <f t="shared" ca="1" si="461"/>
        <v>1096</v>
      </c>
      <c r="BK165" s="106">
        <f t="shared" ca="1" si="461"/>
        <v>0</v>
      </c>
      <c r="BL165" s="106">
        <f t="shared" ca="1" si="461"/>
        <v>0</v>
      </c>
      <c r="BM165" s="190">
        <f t="shared" ca="1" si="461"/>
        <v>0</v>
      </c>
      <c r="BN165" s="190">
        <f t="shared" ca="1" si="461"/>
        <v>0</v>
      </c>
      <c r="BO165" s="190">
        <f t="shared" ca="1" si="461"/>
        <v>0</v>
      </c>
      <c r="BP165" s="190">
        <f t="shared" ca="1" si="461"/>
        <v>0</v>
      </c>
      <c r="BQ165" s="190">
        <f t="shared" ca="1" si="461"/>
        <v>4921</v>
      </c>
      <c r="BR165" s="190">
        <f t="shared" ca="1" si="461"/>
        <v>21330</v>
      </c>
      <c r="BS165" s="190">
        <f t="shared" ca="1" si="461"/>
        <v>83310</v>
      </c>
      <c r="BT165" s="190">
        <f t="shared" ca="1" si="461"/>
        <v>104640</v>
      </c>
      <c r="BU165" s="190">
        <f t="shared" ca="1" si="361"/>
        <v>112027</v>
      </c>
      <c r="BV165" s="163" t="str">
        <f t="shared" si="435"/>
        <v>E</v>
      </c>
      <c r="BW165" s="65">
        <f t="shared" ca="1" si="362"/>
        <v>104640</v>
      </c>
      <c r="BX165" s="634">
        <f t="shared" ca="1" si="365"/>
        <v>0</v>
      </c>
      <c r="BY165" s="2"/>
      <c r="BZ165" s="13"/>
      <c r="CA165" s="130"/>
      <c r="CB165" s="79" t="str">
        <f t="shared" si="436"/>
        <v>E</v>
      </c>
      <c r="CC165" s="215">
        <f t="shared" si="437"/>
        <v>2025</v>
      </c>
      <c r="CD165" s="141">
        <f t="shared" si="438"/>
        <v>4</v>
      </c>
      <c r="CE165" s="280">
        <f t="shared" ca="1" si="366"/>
        <v>0</v>
      </c>
      <c r="CF165" s="280">
        <f t="shared" ca="1" si="367"/>
        <v>0</v>
      </c>
      <c r="CG165" s="280">
        <f t="shared" ca="1" si="368"/>
        <v>8</v>
      </c>
      <c r="CH165" s="280">
        <f t="shared" ca="1" si="367"/>
        <v>0</v>
      </c>
      <c r="CI165" s="280">
        <f t="shared" ca="1" si="369"/>
        <v>0</v>
      </c>
      <c r="CJ165" s="280">
        <f t="shared" ca="1" si="370"/>
        <v>0</v>
      </c>
      <c r="CK165" s="280">
        <f t="shared" ca="1" si="370"/>
        <v>0</v>
      </c>
      <c r="CL165" s="280">
        <f t="shared" ca="1" si="371"/>
        <v>0</v>
      </c>
      <c r="CM165" s="280">
        <f t="shared" ca="1" si="372"/>
        <v>0</v>
      </c>
      <c r="CN165" s="280">
        <f t="shared" ca="1" si="373"/>
        <v>832</v>
      </c>
      <c r="CO165" s="280">
        <f t="shared" ca="1" si="374"/>
        <v>89166</v>
      </c>
      <c r="CP165" s="280">
        <f t="shared" ca="1" si="375"/>
        <v>0</v>
      </c>
      <c r="CQ165" s="280">
        <f t="shared" ca="1" si="445"/>
        <v>0</v>
      </c>
      <c r="CR165" s="273">
        <f t="shared" ca="1" si="445"/>
        <v>0</v>
      </c>
      <c r="CS165" s="280">
        <f t="shared" ca="1" si="376"/>
        <v>671</v>
      </c>
      <c r="CT165" s="280">
        <f t="shared" ca="1" si="377"/>
        <v>1871</v>
      </c>
      <c r="CU165" s="280">
        <f t="shared" ca="1" si="378"/>
        <v>2202</v>
      </c>
      <c r="CV165" s="280">
        <f t="shared" ca="1" si="379"/>
        <v>0</v>
      </c>
      <c r="CW165" s="280">
        <f t="shared" ca="1" si="380"/>
        <v>1594</v>
      </c>
      <c r="CX165" s="280">
        <f t="shared" ca="1" si="381"/>
        <v>0</v>
      </c>
      <c r="CY165" s="280">
        <f t="shared" ca="1" si="382"/>
        <v>14400</v>
      </c>
      <c r="CZ165" s="280">
        <f t="shared" ca="1" si="383"/>
        <v>0</v>
      </c>
      <c r="DA165" s="280">
        <f t="shared" ca="1" si="384"/>
        <v>0</v>
      </c>
      <c r="DB165" s="280">
        <f t="shared" ca="1" si="385"/>
        <v>0</v>
      </c>
      <c r="DC165" s="280">
        <f t="shared" ca="1" si="386"/>
        <v>1104</v>
      </c>
      <c r="DD165" s="280">
        <f t="shared" ca="1" si="387"/>
        <v>0</v>
      </c>
      <c r="DE165" s="280">
        <f t="shared" ca="1" si="388"/>
        <v>0</v>
      </c>
      <c r="DF165" s="280">
        <f t="shared" ca="1" si="389"/>
        <v>0</v>
      </c>
      <c r="DG165" s="280">
        <f t="shared" ca="1" si="390"/>
        <v>0</v>
      </c>
      <c r="DH165" s="280">
        <f t="shared" ca="1" si="391"/>
        <v>0</v>
      </c>
      <c r="DI165" s="280">
        <f t="shared" ca="1" si="392"/>
        <v>0</v>
      </c>
      <c r="DJ165" s="210">
        <f t="shared" ca="1" si="393"/>
        <v>4467</v>
      </c>
      <c r="DK165" s="210">
        <f t="shared" ca="1" si="394"/>
        <v>21842</v>
      </c>
      <c r="DL165" s="210">
        <f t="shared" ca="1" si="395"/>
        <v>90006</v>
      </c>
      <c r="DM165" s="461">
        <f t="shared" ca="1" si="396"/>
        <v>111848</v>
      </c>
      <c r="DN165" s="463">
        <f t="shared" ca="1" si="397"/>
        <v>112027</v>
      </c>
      <c r="DO165" s="465">
        <f t="shared" ca="1" si="398"/>
        <v>179</v>
      </c>
      <c r="DP165" s="216">
        <f t="shared" ca="1" si="408"/>
        <v>1.6003862384664903E-3</v>
      </c>
      <c r="DR165" s="463"/>
      <c r="DS165" s="37"/>
    </row>
    <row r="166" spans="1:123">
      <c r="A166" s="87">
        <f>A126</f>
        <v>2010</v>
      </c>
      <c r="B166" s="96">
        <f t="shared" ref="B166:K166" si="473">S166</f>
        <v>34454</v>
      </c>
      <c r="C166" s="96">
        <f t="shared" si="473"/>
        <v>861</v>
      </c>
      <c r="D166" s="96">
        <f t="shared" si="473"/>
        <v>0</v>
      </c>
      <c r="E166" s="96">
        <f t="shared" si="473"/>
        <v>0</v>
      </c>
      <c r="F166" s="96">
        <f t="shared" si="473"/>
        <v>0</v>
      </c>
      <c r="G166" s="96">
        <f t="shared" si="473"/>
        <v>89</v>
      </c>
      <c r="H166" s="96">
        <f t="shared" si="473"/>
        <v>382</v>
      </c>
      <c r="I166" s="96">
        <f t="shared" si="473"/>
        <v>12</v>
      </c>
      <c r="J166" s="96">
        <f t="shared" si="473"/>
        <v>0</v>
      </c>
      <c r="K166" s="96">
        <f t="shared" si="473"/>
        <v>0</v>
      </c>
      <c r="L166" s="96">
        <f>Q167</f>
        <v>0</v>
      </c>
      <c r="M166" s="96">
        <f>R167</f>
        <v>11513</v>
      </c>
      <c r="N166" s="89">
        <f t="shared" ref="N166:N186" si="474">SUM(B166:M166)</f>
        <v>47311</v>
      </c>
      <c r="O166" s="90"/>
      <c r="P166" s="91">
        <f t="shared" ref="P166:P200" si="475">A166</f>
        <v>2010</v>
      </c>
      <c r="Q166" s="98">
        <v>0</v>
      </c>
      <c r="R166" s="98">
        <v>0</v>
      </c>
      <c r="S166" s="98">
        <v>34454</v>
      </c>
      <c r="T166" s="98">
        <v>861</v>
      </c>
      <c r="U166" s="98">
        <v>0</v>
      </c>
      <c r="V166" s="98">
        <v>0</v>
      </c>
      <c r="W166" s="98">
        <v>0</v>
      </c>
      <c r="X166" s="98">
        <v>89</v>
      </c>
      <c r="Y166" s="98">
        <v>382</v>
      </c>
      <c r="Z166" s="98">
        <v>12</v>
      </c>
      <c r="AA166" s="98">
        <v>0</v>
      </c>
      <c r="AB166" s="98">
        <v>0</v>
      </c>
      <c r="AC166" s="13">
        <f t="shared" ref="AC166:AC181" si="476">SUM(Q166:AB166)</f>
        <v>35798</v>
      </c>
      <c r="AD166" s="13"/>
      <c r="AH166" s="22"/>
      <c r="AI166" s="79" t="str">
        <f t="shared" si="434"/>
        <v>U</v>
      </c>
      <c r="AJ166" s="1">
        <f t="shared" si="472"/>
        <v>2025</v>
      </c>
      <c r="AK166" s="105">
        <v>5</v>
      </c>
      <c r="AL166" s="106">
        <f t="shared" ref="AL166:AU175" ca="1" si="477">ROUND(INDIRECT(CONCATENATE($AI166,AL$2+($AJ166-2010))),0)</f>
        <v>0</v>
      </c>
      <c r="AM166" s="106">
        <f t="shared" ca="1" si="477"/>
        <v>0</v>
      </c>
      <c r="AN166" s="106">
        <f t="shared" ca="1" si="477"/>
        <v>8</v>
      </c>
      <c r="AO166" s="106">
        <f t="shared" ca="1" si="477"/>
        <v>0</v>
      </c>
      <c r="AP166" s="106">
        <f t="shared" ca="1" si="477"/>
        <v>0</v>
      </c>
      <c r="AQ166" s="106">
        <f t="shared" ca="1" si="477"/>
        <v>0</v>
      </c>
      <c r="AR166" s="106">
        <f t="shared" ca="1" si="477"/>
        <v>0</v>
      </c>
      <c r="AS166" s="106">
        <f t="shared" ca="1" si="477"/>
        <v>0</v>
      </c>
      <c r="AT166" s="106">
        <f t="shared" ca="1" si="477"/>
        <v>0</v>
      </c>
      <c r="AU166" s="106">
        <f t="shared" ca="1" si="477"/>
        <v>832</v>
      </c>
      <c r="AV166" s="106">
        <f t="shared" ref="AV166:BE175" ca="1" si="478">ROUND(INDIRECT(CONCATENATE($AI166,AV$2+($AJ166-2010))),0)</f>
        <v>89166</v>
      </c>
      <c r="AW166" s="106">
        <f t="shared" ca="1" si="478"/>
        <v>0</v>
      </c>
      <c r="AX166" s="575">
        <f t="shared" ca="1" si="478"/>
        <v>0</v>
      </c>
      <c r="AY166" s="2">
        <f t="shared" ca="1" si="478"/>
        <v>0</v>
      </c>
      <c r="AZ166" s="545">
        <f t="shared" ca="1" si="478"/>
        <v>502</v>
      </c>
      <c r="BA166" s="106">
        <f t="shared" ca="1" si="478"/>
        <v>1871</v>
      </c>
      <c r="BB166" s="106">
        <f t="shared" ca="1" si="478"/>
        <v>2202</v>
      </c>
      <c r="BC166" s="106">
        <f t="shared" ca="1" si="478"/>
        <v>0</v>
      </c>
      <c r="BD166" s="106">
        <f t="shared" ca="1" si="478"/>
        <v>1873</v>
      </c>
      <c r="BE166" s="106">
        <f t="shared" ca="1" si="478"/>
        <v>0</v>
      </c>
      <c r="BF166" s="106">
        <f t="shared" ref="BF166:BT175" ca="1" si="479">ROUND(INDIRECT(CONCATENATE($AI166,BF$2+($AJ166-2010))),0)</f>
        <v>14400</v>
      </c>
      <c r="BG166" s="106">
        <f t="shared" ca="1" si="479"/>
        <v>0</v>
      </c>
      <c r="BH166" s="106">
        <f t="shared" ca="1" si="479"/>
        <v>0</v>
      </c>
      <c r="BI166" s="106">
        <f t="shared" ca="1" si="479"/>
        <v>0</v>
      </c>
      <c r="BJ166" s="106">
        <f t="shared" ca="1" si="479"/>
        <v>1104</v>
      </c>
      <c r="BK166" s="106">
        <f t="shared" ca="1" si="479"/>
        <v>0</v>
      </c>
      <c r="BL166" s="106">
        <f t="shared" ca="1" si="479"/>
        <v>0</v>
      </c>
      <c r="BM166" s="190">
        <f t="shared" ca="1" si="479"/>
        <v>0</v>
      </c>
      <c r="BN166" s="190">
        <f t="shared" ca="1" si="479"/>
        <v>0</v>
      </c>
      <c r="BO166" s="190">
        <f t="shared" ca="1" si="479"/>
        <v>0</v>
      </c>
      <c r="BP166" s="190">
        <f t="shared" ca="1" si="479"/>
        <v>0</v>
      </c>
      <c r="BQ166" s="190">
        <f t="shared" ca="1" si="479"/>
        <v>4577</v>
      </c>
      <c r="BR166" s="190">
        <f t="shared" ca="1" si="479"/>
        <v>21952</v>
      </c>
      <c r="BS166" s="190">
        <f t="shared" ca="1" si="479"/>
        <v>90006</v>
      </c>
      <c r="BT166" s="190">
        <f t="shared" ca="1" si="479"/>
        <v>111958</v>
      </c>
      <c r="BU166" s="190">
        <f t="shared" ca="1" si="361"/>
        <v>121617</v>
      </c>
      <c r="BV166" s="163" t="str">
        <f t="shared" si="435"/>
        <v>F</v>
      </c>
      <c r="BW166" s="65">
        <f t="shared" ca="1" si="362"/>
        <v>111958</v>
      </c>
      <c r="BX166" s="634">
        <f t="shared" ca="1" si="365"/>
        <v>0</v>
      </c>
      <c r="BY166" s="2"/>
      <c r="BZ166" s="13"/>
      <c r="CA166" s="130"/>
      <c r="CB166" s="79" t="str">
        <f t="shared" si="436"/>
        <v>F</v>
      </c>
      <c r="CC166" s="215">
        <f t="shared" si="437"/>
        <v>2025</v>
      </c>
      <c r="CD166" s="141">
        <f t="shared" si="438"/>
        <v>5</v>
      </c>
      <c r="CE166" s="280">
        <f t="shared" ca="1" si="366"/>
        <v>0</v>
      </c>
      <c r="CF166" s="280">
        <f t="shared" ca="1" si="367"/>
        <v>0</v>
      </c>
      <c r="CG166" s="280">
        <f t="shared" ca="1" si="368"/>
        <v>8</v>
      </c>
      <c r="CH166" s="280">
        <f t="shared" ca="1" si="367"/>
        <v>0</v>
      </c>
      <c r="CI166" s="280">
        <f t="shared" ca="1" si="369"/>
        <v>0</v>
      </c>
      <c r="CJ166" s="280">
        <f t="shared" ca="1" si="370"/>
        <v>0</v>
      </c>
      <c r="CK166" s="280">
        <f t="shared" ca="1" si="370"/>
        <v>0</v>
      </c>
      <c r="CL166" s="280">
        <f t="shared" ca="1" si="371"/>
        <v>0</v>
      </c>
      <c r="CM166" s="280">
        <f t="shared" ca="1" si="372"/>
        <v>0</v>
      </c>
      <c r="CN166" s="280">
        <f t="shared" ca="1" si="373"/>
        <v>1719</v>
      </c>
      <c r="CO166" s="280">
        <f t="shared" ca="1" si="374"/>
        <v>93570</v>
      </c>
      <c r="CP166" s="280">
        <f t="shared" ca="1" si="375"/>
        <v>0</v>
      </c>
      <c r="CQ166" s="280">
        <f t="shared" ca="1" si="445"/>
        <v>0</v>
      </c>
      <c r="CR166" s="273">
        <f t="shared" ca="1" si="445"/>
        <v>0</v>
      </c>
      <c r="CS166" s="280">
        <f t="shared" ca="1" si="376"/>
        <v>1935</v>
      </c>
      <c r="CT166" s="280">
        <f t="shared" ca="1" si="377"/>
        <v>2577</v>
      </c>
      <c r="CU166" s="280">
        <f t="shared" ca="1" si="378"/>
        <v>3013</v>
      </c>
      <c r="CV166" s="280">
        <f t="shared" ca="1" si="379"/>
        <v>0</v>
      </c>
      <c r="CW166" s="280">
        <f t="shared" ca="1" si="380"/>
        <v>2167</v>
      </c>
      <c r="CX166" s="280">
        <f t="shared" ca="1" si="381"/>
        <v>0</v>
      </c>
      <c r="CY166" s="280">
        <f t="shared" ca="1" si="382"/>
        <v>15252</v>
      </c>
      <c r="CZ166" s="280">
        <f t="shared" ca="1" si="383"/>
        <v>0</v>
      </c>
      <c r="DA166" s="280">
        <f t="shared" ca="1" si="384"/>
        <v>0</v>
      </c>
      <c r="DB166" s="280">
        <f t="shared" ca="1" si="385"/>
        <v>0</v>
      </c>
      <c r="DC166" s="280">
        <f t="shared" ca="1" si="386"/>
        <v>1136</v>
      </c>
      <c r="DD166" s="280">
        <f t="shared" ca="1" si="387"/>
        <v>0</v>
      </c>
      <c r="DE166" s="280">
        <f t="shared" ca="1" si="388"/>
        <v>0</v>
      </c>
      <c r="DF166" s="280">
        <f t="shared" ca="1" si="389"/>
        <v>0</v>
      </c>
      <c r="DG166" s="280">
        <f t="shared" ca="1" si="390"/>
        <v>0</v>
      </c>
      <c r="DH166" s="280">
        <f t="shared" ca="1" si="391"/>
        <v>0</v>
      </c>
      <c r="DI166" s="280">
        <f t="shared" ca="1" si="392"/>
        <v>0</v>
      </c>
      <c r="DJ166" s="210">
        <f t="shared" ca="1" si="393"/>
        <v>7115</v>
      </c>
      <c r="DK166" s="210">
        <f t="shared" ca="1" si="394"/>
        <v>26080</v>
      </c>
      <c r="DL166" s="210">
        <f t="shared" ca="1" si="395"/>
        <v>95297</v>
      </c>
      <c r="DM166" s="461">
        <f t="shared" ca="1" si="396"/>
        <v>121377</v>
      </c>
      <c r="DN166" s="463">
        <f t="shared" ca="1" si="397"/>
        <v>121617</v>
      </c>
      <c r="DO166" s="465">
        <f t="shared" ca="1" si="398"/>
        <v>240</v>
      </c>
      <c r="DP166" s="216">
        <f t="shared" ca="1" si="408"/>
        <v>1.9773103635779433E-3</v>
      </c>
      <c r="DR166" s="463"/>
      <c r="DS166" s="37"/>
    </row>
    <row r="167" spans="1:123">
      <c r="A167" s="87">
        <f>A166+1</f>
        <v>2011</v>
      </c>
      <c r="B167" s="96">
        <f>S167</f>
        <v>1339</v>
      </c>
      <c r="C167" s="96">
        <v>0</v>
      </c>
      <c r="D167" s="96">
        <v>0</v>
      </c>
      <c r="E167" s="96">
        <v>0</v>
      </c>
      <c r="F167" s="96">
        <v>0</v>
      </c>
      <c r="G167" s="96">
        <v>0</v>
      </c>
      <c r="H167" s="96">
        <v>0</v>
      </c>
      <c r="I167" s="96">
        <v>0</v>
      </c>
      <c r="J167" s="96">
        <v>0</v>
      </c>
      <c r="K167" s="96">
        <v>0</v>
      </c>
      <c r="L167" s="96">
        <v>0</v>
      </c>
      <c r="M167" s="96">
        <v>0</v>
      </c>
      <c r="N167" s="89">
        <f t="shared" si="474"/>
        <v>1339</v>
      </c>
      <c r="O167" s="90"/>
      <c r="P167" s="91">
        <f t="shared" si="475"/>
        <v>2011</v>
      </c>
      <c r="Q167" s="96">
        <v>0</v>
      </c>
      <c r="R167" s="96">
        <v>11513</v>
      </c>
      <c r="S167" s="96">
        <v>1339</v>
      </c>
      <c r="T167" s="96">
        <v>0</v>
      </c>
      <c r="U167" s="96">
        <v>0</v>
      </c>
      <c r="V167" s="96">
        <v>0</v>
      </c>
      <c r="W167" s="96">
        <v>0</v>
      </c>
      <c r="X167" s="96">
        <v>0</v>
      </c>
      <c r="Y167" s="96">
        <v>0</v>
      </c>
      <c r="Z167" s="96">
        <v>0</v>
      </c>
      <c r="AA167" s="96">
        <v>0</v>
      </c>
      <c r="AB167" s="96">
        <v>0</v>
      </c>
      <c r="AC167" s="13">
        <f t="shared" si="476"/>
        <v>12852</v>
      </c>
      <c r="AD167" s="13"/>
      <c r="AH167" s="22"/>
      <c r="AI167" s="79" t="str">
        <f t="shared" si="434"/>
        <v>V</v>
      </c>
      <c r="AJ167" s="1">
        <f t="shared" si="472"/>
        <v>2025</v>
      </c>
      <c r="AK167" s="105">
        <v>6</v>
      </c>
      <c r="AL167" s="106">
        <f t="shared" ca="1" si="477"/>
        <v>0</v>
      </c>
      <c r="AM167" s="106">
        <f t="shared" ca="1" si="477"/>
        <v>0</v>
      </c>
      <c r="AN167" s="106">
        <f t="shared" ca="1" si="477"/>
        <v>8</v>
      </c>
      <c r="AO167" s="106">
        <f t="shared" ca="1" si="477"/>
        <v>0</v>
      </c>
      <c r="AP167" s="106">
        <f t="shared" ca="1" si="477"/>
        <v>0</v>
      </c>
      <c r="AQ167" s="106">
        <f t="shared" ca="1" si="477"/>
        <v>0</v>
      </c>
      <c r="AR167" s="106">
        <f t="shared" ca="1" si="477"/>
        <v>0</v>
      </c>
      <c r="AS167" s="106">
        <f t="shared" ca="1" si="477"/>
        <v>0</v>
      </c>
      <c r="AT167" s="106">
        <f t="shared" ca="1" si="477"/>
        <v>0</v>
      </c>
      <c r="AU167" s="106">
        <f t="shared" ca="1" si="477"/>
        <v>1719</v>
      </c>
      <c r="AV167" s="106">
        <f t="shared" ca="1" si="478"/>
        <v>93570</v>
      </c>
      <c r="AW167" s="106">
        <f t="shared" ca="1" si="478"/>
        <v>0</v>
      </c>
      <c r="AX167" s="575">
        <f t="shared" ca="1" si="478"/>
        <v>0</v>
      </c>
      <c r="AY167" s="2">
        <f t="shared" ca="1" si="478"/>
        <v>0</v>
      </c>
      <c r="AZ167" s="545">
        <f t="shared" ca="1" si="478"/>
        <v>671</v>
      </c>
      <c r="BA167" s="106">
        <f t="shared" ca="1" si="478"/>
        <v>2577</v>
      </c>
      <c r="BB167" s="106">
        <f t="shared" ca="1" si="478"/>
        <v>3013</v>
      </c>
      <c r="BC167" s="106">
        <f t="shared" ca="1" si="478"/>
        <v>0</v>
      </c>
      <c r="BD167" s="106">
        <f t="shared" ca="1" si="478"/>
        <v>1594</v>
      </c>
      <c r="BE167" s="106">
        <f t="shared" ca="1" si="478"/>
        <v>0</v>
      </c>
      <c r="BF167" s="106">
        <f t="shared" ca="1" si="479"/>
        <v>15252</v>
      </c>
      <c r="BG167" s="106">
        <f t="shared" ca="1" si="479"/>
        <v>0</v>
      </c>
      <c r="BH167" s="106">
        <f t="shared" ca="1" si="479"/>
        <v>0</v>
      </c>
      <c r="BI167" s="106">
        <f t="shared" ca="1" si="479"/>
        <v>0</v>
      </c>
      <c r="BJ167" s="106">
        <f t="shared" ca="1" si="479"/>
        <v>1136</v>
      </c>
      <c r="BK167" s="106">
        <f t="shared" ca="1" si="479"/>
        <v>0</v>
      </c>
      <c r="BL167" s="106">
        <f t="shared" ca="1" si="479"/>
        <v>0</v>
      </c>
      <c r="BM167" s="190">
        <f t="shared" ca="1" si="479"/>
        <v>0</v>
      </c>
      <c r="BN167" s="190">
        <f t="shared" ca="1" si="479"/>
        <v>0</v>
      </c>
      <c r="BO167" s="190">
        <f t="shared" ca="1" si="479"/>
        <v>0</v>
      </c>
      <c r="BP167" s="190">
        <f t="shared" ca="1" si="479"/>
        <v>0</v>
      </c>
      <c r="BQ167" s="190">
        <f t="shared" ca="1" si="479"/>
        <v>5278</v>
      </c>
      <c r="BR167" s="190">
        <f t="shared" ca="1" si="479"/>
        <v>24243</v>
      </c>
      <c r="BS167" s="190">
        <f t="shared" ca="1" si="479"/>
        <v>95297</v>
      </c>
      <c r="BT167" s="190">
        <f t="shared" ca="1" si="479"/>
        <v>119540</v>
      </c>
      <c r="BU167" s="190">
        <f t="shared" ca="1" si="361"/>
        <v>121216</v>
      </c>
      <c r="BV167" s="163" t="str">
        <f t="shared" si="435"/>
        <v>G</v>
      </c>
      <c r="BW167" s="65">
        <f t="shared" ca="1" si="362"/>
        <v>119540</v>
      </c>
      <c r="BX167" s="634">
        <f t="shared" ca="1" si="365"/>
        <v>0</v>
      </c>
      <c r="BY167" s="2"/>
      <c r="BZ167" s="13"/>
      <c r="CA167" s="130"/>
      <c r="CB167" s="79" t="str">
        <f t="shared" si="436"/>
        <v>G</v>
      </c>
      <c r="CC167" s="215">
        <f t="shared" si="437"/>
        <v>2025</v>
      </c>
      <c r="CD167" s="141">
        <f t="shared" si="438"/>
        <v>6</v>
      </c>
      <c r="CE167" s="280">
        <f t="shared" ca="1" si="366"/>
        <v>0</v>
      </c>
      <c r="CF167" s="280">
        <f t="shared" ca="1" si="367"/>
        <v>0</v>
      </c>
      <c r="CG167" s="280">
        <f t="shared" ca="1" si="368"/>
        <v>8</v>
      </c>
      <c r="CH167" s="280">
        <f t="shared" ca="1" si="367"/>
        <v>0</v>
      </c>
      <c r="CI167" s="280">
        <f t="shared" ca="1" si="369"/>
        <v>0</v>
      </c>
      <c r="CJ167" s="280">
        <f t="shared" ca="1" si="370"/>
        <v>0</v>
      </c>
      <c r="CK167" s="280">
        <f t="shared" ca="1" si="370"/>
        <v>0</v>
      </c>
      <c r="CL167" s="280">
        <f t="shared" ca="1" si="371"/>
        <v>0</v>
      </c>
      <c r="CM167" s="280">
        <f t="shared" ca="1" si="372"/>
        <v>0</v>
      </c>
      <c r="CN167" s="280">
        <f t="shared" ca="1" si="373"/>
        <v>2245</v>
      </c>
      <c r="CO167" s="280">
        <f t="shared" ca="1" si="374"/>
        <v>91072</v>
      </c>
      <c r="CP167" s="280">
        <f t="shared" ca="1" si="375"/>
        <v>0</v>
      </c>
      <c r="CQ167" s="280">
        <f t="shared" ca="1" si="445"/>
        <v>0</v>
      </c>
      <c r="CR167" s="273">
        <f t="shared" ca="1" si="445"/>
        <v>0</v>
      </c>
      <c r="CS167" s="280">
        <f t="shared" ca="1" si="376"/>
        <v>2247</v>
      </c>
      <c r="CT167" s="280">
        <f t="shared" ca="1" si="377"/>
        <v>3741</v>
      </c>
      <c r="CU167" s="280">
        <f t="shared" ca="1" si="378"/>
        <v>3071</v>
      </c>
      <c r="CV167" s="280">
        <f t="shared" ca="1" si="379"/>
        <v>0</v>
      </c>
      <c r="CW167" s="280">
        <f t="shared" ca="1" si="380"/>
        <v>2356</v>
      </c>
      <c r="CX167" s="280">
        <f t="shared" ca="1" si="381"/>
        <v>0</v>
      </c>
      <c r="CY167" s="280">
        <f t="shared" ca="1" si="382"/>
        <v>15120</v>
      </c>
      <c r="CZ167" s="280">
        <f t="shared" ca="1" si="383"/>
        <v>0</v>
      </c>
      <c r="DA167" s="280">
        <f t="shared" ca="1" si="384"/>
        <v>0</v>
      </c>
      <c r="DB167" s="280">
        <f t="shared" ca="1" si="385"/>
        <v>0</v>
      </c>
      <c r="DC167" s="280">
        <f t="shared" ca="1" si="386"/>
        <v>1105</v>
      </c>
      <c r="DD167" s="280">
        <f t="shared" ca="1" si="387"/>
        <v>0</v>
      </c>
      <c r="DE167" s="280">
        <f t="shared" ca="1" si="388"/>
        <v>0</v>
      </c>
      <c r="DF167" s="280">
        <f t="shared" ca="1" si="389"/>
        <v>0</v>
      </c>
      <c r="DG167" s="280">
        <f t="shared" ca="1" si="390"/>
        <v>0</v>
      </c>
      <c r="DH167" s="280">
        <f t="shared" ca="1" si="391"/>
        <v>0</v>
      </c>
      <c r="DI167" s="280">
        <f t="shared" ca="1" si="392"/>
        <v>0</v>
      </c>
      <c r="DJ167" s="210">
        <f t="shared" ca="1" si="393"/>
        <v>7674</v>
      </c>
      <c r="DK167" s="210">
        <f t="shared" ca="1" si="394"/>
        <v>27640</v>
      </c>
      <c r="DL167" s="210">
        <f t="shared" ca="1" si="395"/>
        <v>93325</v>
      </c>
      <c r="DM167" s="461">
        <f t="shared" ca="1" si="396"/>
        <v>120965</v>
      </c>
      <c r="DN167" s="463">
        <f t="shared" ca="1" si="397"/>
        <v>121216</v>
      </c>
      <c r="DO167" s="465">
        <f t="shared" ca="1" si="398"/>
        <v>251</v>
      </c>
      <c r="DP167" s="216">
        <f t="shared" ca="1" si="408"/>
        <v>2.0749803662216343E-3</v>
      </c>
      <c r="DR167" s="463"/>
      <c r="DS167" s="37"/>
    </row>
    <row r="168" spans="1:123">
      <c r="A168" s="87">
        <f t="shared" ref="A168:A201" si="480">A167+1</f>
        <v>2012</v>
      </c>
      <c r="B168" s="228">
        <v>0</v>
      </c>
      <c r="C168" s="228">
        <v>0</v>
      </c>
      <c r="D168" s="228">
        <v>0</v>
      </c>
      <c r="E168" s="228">
        <v>0</v>
      </c>
      <c r="F168" s="228">
        <v>0</v>
      </c>
      <c r="G168" s="228">
        <v>0</v>
      </c>
      <c r="H168" s="228">
        <v>0</v>
      </c>
      <c r="I168" s="228">
        <v>0</v>
      </c>
      <c r="J168" s="228">
        <v>0</v>
      </c>
      <c r="K168" s="228">
        <v>0</v>
      </c>
      <c r="L168" s="228">
        <v>0</v>
      </c>
      <c r="M168" s="228">
        <v>0</v>
      </c>
      <c r="N168" s="89">
        <f t="shared" si="474"/>
        <v>0</v>
      </c>
      <c r="O168" s="90"/>
      <c r="P168" s="91">
        <f t="shared" si="475"/>
        <v>2012</v>
      </c>
      <c r="Q168" s="501">
        <v>0</v>
      </c>
      <c r="R168" s="501">
        <v>0</v>
      </c>
      <c r="S168" s="501">
        <v>0</v>
      </c>
      <c r="T168" s="501">
        <v>0</v>
      </c>
      <c r="U168" s="501">
        <v>0</v>
      </c>
      <c r="V168" s="501">
        <v>0</v>
      </c>
      <c r="W168" s="501">
        <v>0</v>
      </c>
      <c r="X168" s="501">
        <v>0</v>
      </c>
      <c r="Y168" s="501">
        <v>0</v>
      </c>
      <c r="Z168" s="501">
        <v>0</v>
      </c>
      <c r="AA168" s="501">
        <v>0</v>
      </c>
      <c r="AB168" s="501">
        <v>0</v>
      </c>
      <c r="AC168" s="13">
        <f t="shared" si="476"/>
        <v>0</v>
      </c>
      <c r="AD168" s="13"/>
      <c r="AH168" s="22"/>
      <c r="AI168" s="79" t="str">
        <f t="shared" si="434"/>
        <v>W</v>
      </c>
      <c r="AJ168" s="1">
        <f t="shared" si="472"/>
        <v>2025</v>
      </c>
      <c r="AK168" s="105">
        <v>7</v>
      </c>
      <c r="AL168" s="106">
        <f t="shared" ca="1" si="477"/>
        <v>0</v>
      </c>
      <c r="AM168" s="106">
        <f t="shared" ca="1" si="477"/>
        <v>0</v>
      </c>
      <c r="AN168" s="106">
        <f t="shared" ca="1" si="477"/>
        <v>8</v>
      </c>
      <c r="AO168" s="106">
        <f t="shared" ca="1" si="477"/>
        <v>0</v>
      </c>
      <c r="AP168" s="106">
        <f t="shared" ca="1" si="477"/>
        <v>0</v>
      </c>
      <c r="AQ168" s="106">
        <f t="shared" ca="1" si="477"/>
        <v>0</v>
      </c>
      <c r="AR168" s="106">
        <f t="shared" ca="1" si="477"/>
        <v>0</v>
      </c>
      <c r="AS168" s="106">
        <f t="shared" ca="1" si="477"/>
        <v>0</v>
      </c>
      <c r="AT168" s="106">
        <f t="shared" ca="1" si="477"/>
        <v>0</v>
      </c>
      <c r="AU168" s="106">
        <f t="shared" ca="1" si="477"/>
        <v>2245</v>
      </c>
      <c r="AV168" s="106">
        <f t="shared" ca="1" si="478"/>
        <v>91072</v>
      </c>
      <c r="AW168" s="106">
        <f t="shared" ca="1" si="478"/>
        <v>0</v>
      </c>
      <c r="AX168" s="575">
        <f t="shared" ca="1" si="478"/>
        <v>0</v>
      </c>
      <c r="AY168" s="2">
        <f t="shared" ca="1" si="478"/>
        <v>0</v>
      </c>
      <c r="AZ168" s="545">
        <f t="shared" ca="1" si="478"/>
        <v>1935</v>
      </c>
      <c r="BA168" s="106">
        <f t="shared" ca="1" si="478"/>
        <v>3741</v>
      </c>
      <c r="BB168" s="106">
        <f t="shared" ca="1" si="478"/>
        <v>3071</v>
      </c>
      <c r="BC168" s="106">
        <f t="shared" ca="1" si="478"/>
        <v>0</v>
      </c>
      <c r="BD168" s="106">
        <f t="shared" ca="1" si="478"/>
        <v>2167</v>
      </c>
      <c r="BE168" s="106">
        <f t="shared" ca="1" si="478"/>
        <v>0</v>
      </c>
      <c r="BF168" s="106">
        <f t="shared" ca="1" si="479"/>
        <v>15120</v>
      </c>
      <c r="BG168" s="106">
        <f t="shared" ca="1" si="479"/>
        <v>0</v>
      </c>
      <c r="BH168" s="106">
        <f t="shared" ca="1" si="479"/>
        <v>0</v>
      </c>
      <c r="BI168" s="106">
        <f t="shared" ca="1" si="479"/>
        <v>0</v>
      </c>
      <c r="BJ168" s="106">
        <f t="shared" ca="1" si="479"/>
        <v>1105</v>
      </c>
      <c r="BK168" s="106">
        <f t="shared" ca="1" si="479"/>
        <v>0</v>
      </c>
      <c r="BL168" s="106">
        <f t="shared" ca="1" si="479"/>
        <v>0</v>
      </c>
      <c r="BM168" s="190">
        <f t="shared" ca="1" si="479"/>
        <v>0</v>
      </c>
      <c r="BN168" s="190">
        <f t="shared" ca="1" si="479"/>
        <v>0</v>
      </c>
      <c r="BO168" s="190">
        <f t="shared" ca="1" si="479"/>
        <v>0</v>
      </c>
      <c r="BP168" s="190">
        <f t="shared" ca="1" si="479"/>
        <v>0</v>
      </c>
      <c r="BQ168" s="190">
        <f t="shared" ca="1" si="479"/>
        <v>7173</v>
      </c>
      <c r="BR168" s="190">
        <f t="shared" ca="1" si="479"/>
        <v>27139</v>
      </c>
      <c r="BS168" s="190">
        <f t="shared" ca="1" si="479"/>
        <v>93325</v>
      </c>
      <c r="BT168" s="190">
        <f t="shared" ca="1" si="479"/>
        <v>120464</v>
      </c>
      <c r="BU168" s="190">
        <f t="shared" ca="1" si="361"/>
        <v>129799</v>
      </c>
      <c r="BV168" s="163" t="str">
        <f t="shared" si="435"/>
        <v>H</v>
      </c>
      <c r="BW168" s="65">
        <f t="shared" ca="1" si="362"/>
        <v>120464</v>
      </c>
      <c r="BX168" s="634">
        <f t="shared" ca="1" si="365"/>
        <v>0</v>
      </c>
      <c r="BY168" s="2"/>
      <c r="BZ168" s="13"/>
      <c r="CA168" s="130"/>
      <c r="CB168" s="79" t="str">
        <f t="shared" si="436"/>
        <v>H</v>
      </c>
      <c r="CC168" s="215">
        <f t="shared" si="437"/>
        <v>2025</v>
      </c>
      <c r="CD168" s="141">
        <f t="shared" si="438"/>
        <v>7</v>
      </c>
      <c r="CE168" s="280">
        <f t="shared" ca="1" si="366"/>
        <v>0</v>
      </c>
      <c r="CF168" s="280">
        <f t="shared" ca="1" si="367"/>
        <v>0</v>
      </c>
      <c r="CG168" s="280">
        <f t="shared" ca="1" si="368"/>
        <v>8</v>
      </c>
      <c r="CH168" s="280">
        <f t="shared" ca="1" si="367"/>
        <v>0</v>
      </c>
      <c r="CI168" s="280">
        <f t="shared" ca="1" si="369"/>
        <v>0</v>
      </c>
      <c r="CJ168" s="280">
        <f t="shared" ca="1" si="370"/>
        <v>0</v>
      </c>
      <c r="CK168" s="280">
        <f t="shared" ca="1" si="370"/>
        <v>0</v>
      </c>
      <c r="CL168" s="280">
        <f t="shared" ca="1" si="371"/>
        <v>0</v>
      </c>
      <c r="CM168" s="280">
        <f t="shared" ca="1" si="372"/>
        <v>0</v>
      </c>
      <c r="CN168" s="280">
        <f t="shared" ca="1" si="373"/>
        <v>1805</v>
      </c>
      <c r="CO168" s="280">
        <f t="shared" ca="1" si="374"/>
        <v>98478</v>
      </c>
      <c r="CP168" s="280">
        <f t="shared" ca="1" si="375"/>
        <v>0</v>
      </c>
      <c r="CQ168" s="280">
        <f t="shared" ca="1" si="445"/>
        <v>0</v>
      </c>
      <c r="CR168" s="273">
        <f t="shared" ca="1" si="445"/>
        <v>0</v>
      </c>
      <c r="CS168" s="280">
        <f t="shared" ca="1" si="376"/>
        <v>1935</v>
      </c>
      <c r="CT168" s="280">
        <f t="shared" ca="1" si="377"/>
        <v>4993</v>
      </c>
      <c r="CU168" s="280">
        <f t="shared" ca="1" si="378"/>
        <v>3158</v>
      </c>
      <c r="CV168" s="280">
        <f t="shared" ca="1" si="379"/>
        <v>0</v>
      </c>
      <c r="CW168" s="280">
        <f t="shared" ca="1" si="380"/>
        <v>2403</v>
      </c>
      <c r="CX168" s="280">
        <f t="shared" ca="1" si="381"/>
        <v>0</v>
      </c>
      <c r="CY168" s="280">
        <f t="shared" ca="1" si="382"/>
        <v>15624</v>
      </c>
      <c r="CZ168" s="280">
        <f t="shared" ca="1" si="383"/>
        <v>0</v>
      </c>
      <c r="DA168" s="280">
        <f t="shared" ca="1" si="384"/>
        <v>0</v>
      </c>
      <c r="DB168" s="280">
        <f t="shared" ca="1" si="385"/>
        <v>0</v>
      </c>
      <c r="DC168" s="280">
        <f t="shared" ca="1" si="386"/>
        <v>1141</v>
      </c>
      <c r="DD168" s="280">
        <f t="shared" ca="1" si="387"/>
        <v>0</v>
      </c>
      <c r="DE168" s="280">
        <f t="shared" ca="1" si="388"/>
        <v>0</v>
      </c>
      <c r="DF168" s="280">
        <f t="shared" ca="1" si="389"/>
        <v>0</v>
      </c>
      <c r="DG168" s="280">
        <f t="shared" ca="1" si="390"/>
        <v>0</v>
      </c>
      <c r="DH168" s="280">
        <f t="shared" ca="1" si="391"/>
        <v>0</v>
      </c>
      <c r="DI168" s="280">
        <f t="shared" ca="1" si="392"/>
        <v>0</v>
      </c>
      <c r="DJ168" s="210">
        <f t="shared" ca="1" si="393"/>
        <v>7496</v>
      </c>
      <c r="DK168" s="210">
        <f t="shared" ca="1" si="394"/>
        <v>29254</v>
      </c>
      <c r="DL168" s="210">
        <f t="shared" ca="1" si="395"/>
        <v>100291</v>
      </c>
      <c r="DM168" s="461">
        <f t="shared" ca="1" si="396"/>
        <v>129545</v>
      </c>
      <c r="DN168" s="463">
        <f t="shared" ca="1" si="397"/>
        <v>129799</v>
      </c>
      <c r="DO168" s="465">
        <f t="shared" ca="1" si="398"/>
        <v>254</v>
      </c>
      <c r="DP168" s="216">
        <f t="shared" ca="1" si="408"/>
        <v>1.9607086340653825E-3</v>
      </c>
      <c r="DR168" s="463"/>
      <c r="DS168" s="37"/>
    </row>
    <row r="169" spans="1:123">
      <c r="A169" s="87">
        <f t="shared" si="480"/>
        <v>2013</v>
      </c>
      <c r="B169" s="228">
        <v>0</v>
      </c>
      <c r="C169" s="228">
        <v>0</v>
      </c>
      <c r="D169" s="228">
        <v>0</v>
      </c>
      <c r="E169" s="228">
        <v>0</v>
      </c>
      <c r="F169" s="228">
        <v>0</v>
      </c>
      <c r="G169" s="228">
        <v>0</v>
      </c>
      <c r="H169" s="228">
        <v>0</v>
      </c>
      <c r="I169" s="228">
        <v>0</v>
      </c>
      <c r="J169" s="228">
        <v>0</v>
      </c>
      <c r="K169" s="228">
        <v>0</v>
      </c>
      <c r="L169" s="228">
        <v>0</v>
      </c>
      <c r="M169" s="228">
        <v>0</v>
      </c>
      <c r="N169" s="89">
        <f t="shared" si="474"/>
        <v>0</v>
      </c>
      <c r="O169" s="90"/>
      <c r="P169" s="91">
        <f t="shared" si="475"/>
        <v>2013</v>
      </c>
      <c r="Q169" s="501">
        <v>0</v>
      </c>
      <c r="R169" s="501">
        <v>0</v>
      </c>
      <c r="S169" s="501">
        <v>0</v>
      </c>
      <c r="T169" s="501">
        <v>0</v>
      </c>
      <c r="U169" s="501">
        <v>0</v>
      </c>
      <c r="V169" s="501">
        <v>0</v>
      </c>
      <c r="W169" s="501">
        <v>0</v>
      </c>
      <c r="X169" s="501">
        <v>0</v>
      </c>
      <c r="Y169" s="501">
        <v>0</v>
      </c>
      <c r="Z169" s="501">
        <v>0</v>
      </c>
      <c r="AA169" s="501">
        <v>0</v>
      </c>
      <c r="AB169" s="501">
        <v>0</v>
      </c>
      <c r="AC169" s="13">
        <f t="shared" si="476"/>
        <v>0</v>
      </c>
      <c r="AD169" s="13"/>
      <c r="AH169" s="22"/>
      <c r="AI169" s="79" t="str">
        <f t="shared" si="434"/>
        <v>X</v>
      </c>
      <c r="AJ169" s="1">
        <f t="shared" si="472"/>
        <v>2025</v>
      </c>
      <c r="AK169" s="105">
        <v>8</v>
      </c>
      <c r="AL169" s="106">
        <f t="shared" ca="1" si="477"/>
        <v>0</v>
      </c>
      <c r="AM169" s="106">
        <f t="shared" ca="1" si="477"/>
        <v>0</v>
      </c>
      <c r="AN169" s="106">
        <f t="shared" ca="1" si="477"/>
        <v>8</v>
      </c>
      <c r="AO169" s="106">
        <f t="shared" ca="1" si="477"/>
        <v>0</v>
      </c>
      <c r="AP169" s="106">
        <f t="shared" ca="1" si="477"/>
        <v>0</v>
      </c>
      <c r="AQ169" s="106">
        <f t="shared" ca="1" si="477"/>
        <v>0</v>
      </c>
      <c r="AR169" s="106">
        <f t="shared" ca="1" si="477"/>
        <v>0</v>
      </c>
      <c r="AS169" s="106">
        <f t="shared" ca="1" si="477"/>
        <v>0</v>
      </c>
      <c r="AT169" s="106">
        <f t="shared" ca="1" si="477"/>
        <v>0</v>
      </c>
      <c r="AU169" s="106">
        <f t="shared" ca="1" si="477"/>
        <v>1805</v>
      </c>
      <c r="AV169" s="106">
        <f t="shared" ca="1" si="478"/>
        <v>98478</v>
      </c>
      <c r="AW169" s="106">
        <f t="shared" ca="1" si="478"/>
        <v>0</v>
      </c>
      <c r="AX169" s="575">
        <f t="shared" ca="1" si="478"/>
        <v>0</v>
      </c>
      <c r="AY169" s="2">
        <f t="shared" ca="1" si="478"/>
        <v>0</v>
      </c>
      <c r="AZ169" s="545">
        <f t="shared" ca="1" si="478"/>
        <v>2247</v>
      </c>
      <c r="BA169" s="106">
        <f t="shared" ca="1" si="478"/>
        <v>4993</v>
      </c>
      <c r="BB169" s="106">
        <f t="shared" ca="1" si="478"/>
        <v>3158</v>
      </c>
      <c r="BC169" s="106">
        <f t="shared" ca="1" si="478"/>
        <v>0</v>
      </c>
      <c r="BD169" s="106">
        <f t="shared" ca="1" si="478"/>
        <v>2356</v>
      </c>
      <c r="BE169" s="106">
        <f t="shared" ca="1" si="478"/>
        <v>0</v>
      </c>
      <c r="BF169" s="106">
        <f t="shared" ca="1" si="479"/>
        <v>15624</v>
      </c>
      <c r="BG169" s="106">
        <f t="shared" ca="1" si="479"/>
        <v>0</v>
      </c>
      <c r="BH169" s="106">
        <f t="shared" ca="1" si="479"/>
        <v>0</v>
      </c>
      <c r="BI169" s="106">
        <f t="shared" ca="1" si="479"/>
        <v>0</v>
      </c>
      <c r="BJ169" s="106">
        <f t="shared" ca="1" si="479"/>
        <v>1141</v>
      </c>
      <c r="BK169" s="106">
        <f t="shared" ca="1" si="479"/>
        <v>0</v>
      </c>
      <c r="BL169" s="106">
        <f t="shared" ca="1" si="479"/>
        <v>0</v>
      </c>
      <c r="BM169" s="190">
        <f t="shared" ca="1" si="479"/>
        <v>0</v>
      </c>
      <c r="BN169" s="190">
        <f t="shared" ca="1" si="479"/>
        <v>0</v>
      </c>
      <c r="BO169" s="190">
        <f t="shared" ca="1" si="479"/>
        <v>0</v>
      </c>
      <c r="BP169" s="190">
        <f t="shared" ca="1" si="479"/>
        <v>0</v>
      </c>
      <c r="BQ169" s="190">
        <f t="shared" ca="1" si="479"/>
        <v>7761</v>
      </c>
      <c r="BR169" s="190">
        <f t="shared" ca="1" si="479"/>
        <v>29519</v>
      </c>
      <c r="BS169" s="190">
        <f t="shared" ca="1" si="479"/>
        <v>100291</v>
      </c>
      <c r="BT169" s="190">
        <f t="shared" ca="1" si="479"/>
        <v>129810</v>
      </c>
      <c r="BU169" s="190">
        <f t="shared" ca="1" si="361"/>
        <v>118800</v>
      </c>
      <c r="BV169" s="163" t="str">
        <f t="shared" si="435"/>
        <v>I</v>
      </c>
      <c r="BW169" s="65">
        <f t="shared" ca="1" si="362"/>
        <v>129810</v>
      </c>
      <c r="BX169" s="634">
        <f t="shared" ca="1" si="365"/>
        <v>0</v>
      </c>
      <c r="BY169" s="2"/>
      <c r="BZ169" s="13"/>
      <c r="CA169" s="130"/>
      <c r="CB169" s="79" t="str">
        <f t="shared" si="436"/>
        <v>I</v>
      </c>
      <c r="CC169" s="215">
        <f t="shared" si="437"/>
        <v>2025</v>
      </c>
      <c r="CD169" s="141">
        <f t="shared" si="438"/>
        <v>8</v>
      </c>
      <c r="CE169" s="280">
        <f t="shared" ca="1" si="366"/>
        <v>0</v>
      </c>
      <c r="CF169" s="280">
        <f t="shared" ca="1" si="367"/>
        <v>0</v>
      </c>
      <c r="CG169" s="280">
        <f t="shared" ca="1" si="368"/>
        <v>8</v>
      </c>
      <c r="CH169" s="280">
        <f t="shared" ca="1" si="367"/>
        <v>0</v>
      </c>
      <c r="CI169" s="280">
        <f t="shared" ca="1" si="369"/>
        <v>0</v>
      </c>
      <c r="CJ169" s="280">
        <f t="shared" ca="1" si="370"/>
        <v>0</v>
      </c>
      <c r="CK169" s="280">
        <f t="shared" ca="1" si="370"/>
        <v>0</v>
      </c>
      <c r="CL169" s="280">
        <f t="shared" ca="1" si="371"/>
        <v>0</v>
      </c>
      <c r="CM169" s="280">
        <f t="shared" ca="1" si="372"/>
        <v>0</v>
      </c>
      <c r="CN169" s="280">
        <f t="shared" ca="1" si="373"/>
        <v>1719</v>
      </c>
      <c r="CO169" s="280">
        <f t="shared" ca="1" si="374"/>
        <v>86796</v>
      </c>
      <c r="CP169" s="280">
        <f t="shared" ca="1" si="375"/>
        <v>0</v>
      </c>
      <c r="CQ169" s="280">
        <f t="shared" ca="1" si="445"/>
        <v>0</v>
      </c>
      <c r="CR169" s="273">
        <f t="shared" ca="1" si="445"/>
        <v>0</v>
      </c>
      <c r="CS169" s="280">
        <f t="shared" ca="1" si="376"/>
        <v>1935</v>
      </c>
      <c r="CT169" s="280">
        <f t="shared" ca="1" si="377"/>
        <v>5316</v>
      </c>
      <c r="CU169" s="280">
        <f t="shared" ca="1" si="378"/>
        <v>3327</v>
      </c>
      <c r="CV169" s="280">
        <f t="shared" ca="1" si="379"/>
        <v>0</v>
      </c>
      <c r="CW169" s="280">
        <f t="shared" ca="1" si="380"/>
        <v>2688</v>
      </c>
      <c r="CX169" s="280">
        <f t="shared" ca="1" si="381"/>
        <v>0</v>
      </c>
      <c r="CY169" s="280">
        <f t="shared" ca="1" si="382"/>
        <v>15624</v>
      </c>
      <c r="CZ169" s="280">
        <f t="shared" ca="1" si="383"/>
        <v>0</v>
      </c>
      <c r="DA169" s="280">
        <f t="shared" ca="1" si="384"/>
        <v>0</v>
      </c>
      <c r="DB169" s="280">
        <f t="shared" ca="1" si="385"/>
        <v>0</v>
      </c>
      <c r="DC169" s="280">
        <f t="shared" ca="1" si="386"/>
        <v>1134</v>
      </c>
      <c r="DD169" s="280">
        <f t="shared" ca="1" si="387"/>
        <v>0</v>
      </c>
      <c r="DE169" s="280">
        <f t="shared" ca="1" si="388"/>
        <v>0</v>
      </c>
      <c r="DF169" s="280">
        <f t="shared" ca="1" si="389"/>
        <v>0</v>
      </c>
      <c r="DG169" s="280">
        <f t="shared" ca="1" si="390"/>
        <v>0</v>
      </c>
      <c r="DH169" s="280">
        <f t="shared" ca="1" si="391"/>
        <v>0</v>
      </c>
      <c r="DI169" s="280">
        <f t="shared" ca="1" si="392"/>
        <v>0</v>
      </c>
      <c r="DJ169" s="210">
        <f t="shared" ca="1" si="393"/>
        <v>7950</v>
      </c>
      <c r="DK169" s="210">
        <f t="shared" ca="1" si="394"/>
        <v>30024</v>
      </c>
      <c r="DL169" s="210">
        <f t="shared" ca="1" si="395"/>
        <v>88523</v>
      </c>
      <c r="DM169" s="461">
        <f t="shared" ca="1" si="396"/>
        <v>118547</v>
      </c>
      <c r="DN169" s="463">
        <f t="shared" ca="1" si="397"/>
        <v>118800</v>
      </c>
      <c r="DO169" s="465">
        <f t="shared" ca="1" si="398"/>
        <v>253</v>
      </c>
      <c r="DP169" s="216">
        <f t="shared" ca="1" si="408"/>
        <v>2.1341746311589497E-3</v>
      </c>
      <c r="DR169" s="463"/>
      <c r="DS169" s="37"/>
    </row>
    <row r="170" spans="1:123">
      <c r="A170" s="87">
        <f t="shared" si="480"/>
        <v>2014</v>
      </c>
      <c r="B170" s="228">
        <v>0</v>
      </c>
      <c r="C170" s="228">
        <v>0</v>
      </c>
      <c r="D170" s="228">
        <v>0</v>
      </c>
      <c r="E170" s="228">
        <v>0</v>
      </c>
      <c r="F170" s="228">
        <v>0</v>
      </c>
      <c r="G170" s="228">
        <v>0</v>
      </c>
      <c r="H170" s="228">
        <v>0</v>
      </c>
      <c r="I170" s="228">
        <v>0</v>
      </c>
      <c r="J170" s="228">
        <v>0</v>
      </c>
      <c r="K170" s="228">
        <v>0</v>
      </c>
      <c r="L170" s="228">
        <v>0</v>
      </c>
      <c r="M170" s="228">
        <v>0</v>
      </c>
      <c r="N170" s="89">
        <f t="shared" si="474"/>
        <v>0</v>
      </c>
      <c r="O170" s="90"/>
      <c r="P170" s="91">
        <f t="shared" si="475"/>
        <v>2014</v>
      </c>
      <c r="Q170" s="501">
        <v>0</v>
      </c>
      <c r="R170" s="501">
        <v>0</v>
      </c>
      <c r="S170" s="501">
        <v>0</v>
      </c>
      <c r="T170" s="501">
        <v>0</v>
      </c>
      <c r="U170" s="501">
        <v>0</v>
      </c>
      <c r="V170" s="501">
        <v>0</v>
      </c>
      <c r="W170" s="501">
        <v>0</v>
      </c>
      <c r="X170" s="501">
        <v>0</v>
      </c>
      <c r="Y170" s="501">
        <v>0</v>
      </c>
      <c r="Z170" s="501">
        <v>0</v>
      </c>
      <c r="AA170" s="501">
        <v>0</v>
      </c>
      <c r="AB170" s="501">
        <v>0</v>
      </c>
      <c r="AC170" s="13">
        <f t="shared" si="476"/>
        <v>0</v>
      </c>
      <c r="AD170" s="13"/>
      <c r="AE170" s="99"/>
      <c r="AI170" s="79" t="str">
        <f t="shared" si="434"/>
        <v>Y</v>
      </c>
      <c r="AJ170" s="1">
        <f t="shared" si="472"/>
        <v>2025</v>
      </c>
      <c r="AK170" s="105">
        <v>9</v>
      </c>
      <c r="AL170" s="106">
        <f t="shared" ca="1" si="477"/>
        <v>0</v>
      </c>
      <c r="AM170" s="106">
        <f t="shared" ca="1" si="477"/>
        <v>0</v>
      </c>
      <c r="AN170" s="106">
        <f t="shared" ca="1" si="477"/>
        <v>8</v>
      </c>
      <c r="AO170" s="106">
        <f t="shared" ca="1" si="477"/>
        <v>0</v>
      </c>
      <c r="AP170" s="106">
        <f t="shared" ca="1" si="477"/>
        <v>0</v>
      </c>
      <c r="AQ170" s="106">
        <f t="shared" ca="1" si="477"/>
        <v>0</v>
      </c>
      <c r="AR170" s="106">
        <f t="shared" ca="1" si="477"/>
        <v>0</v>
      </c>
      <c r="AS170" s="106">
        <f t="shared" ca="1" si="477"/>
        <v>0</v>
      </c>
      <c r="AT170" s="106">
        <f t="shared" ca="1" si="477"/>
        <v>0</v>
      </c>
      <c r="AU170" s="106">
        <f t="shared" ca="1" si="477"/>
        <v>1719</v>
      </c>
      <c r="AV170" s="106">
        <f t="shared" ca="1" si="478"/>
        <v>86796</v>
      </c>
      <c r="AW170" s="106">
        <f t="shared" ca="1" si="478"/>
        <v>0</v>
      </c>
      <c r="AX170" s="575">
        <f t="shared" ca="1" si="478"/>
        <v>0</v>
      </c>
      <c r="AY170" s="2">
        <f t="shared" ca="1" si="478"/>
        <v>0</v>
      </c>
      <c r="AZ170" s="545">
        <f t="shared" ca="1" si="478"/>
        <v>1935</v>
      </c>
      <c r="BA170" s="106">
        <f t="shared" ca="1" si="478"/>
        <v>5316</v>
      </c>
      <c r="BB170" s="106">
        <f t="shared" ca="1" si="478"/>
        <v>3327</v>
      </c>
      <c r="BC170" s="106">
        <f t="shared" ca="1" si="478"/>
        <v>0</v>
      </c>
      <c r="BD170" s="106">
        <f t="shared" ca="1" si="478"/>
        <v>2403</v>
      </c>
      <c r="BE170" s="106">
        <f t="shared" ca="1" si="478"/>
        <v>0</v>
      </c>
      <c r="BF170" s="106">
        <f t="shared" ca="1" si="479"/>
        <v>15624</v>
      </c>
      <c r="BG170" s="106">
        <f t="shared" ca="1" si="479"/>
        <v>0</v>
      </c>
      <c r="BH170" s="106">
        <f t="shared" ca="1" si="479"/>
        <v>0</v>
      </c>
      <c r="BI170" s="106">
        <f t="shared" ca="1" si="479"/>
        <v>0</v>
      </c>
      <c r="BJ170" s="106">
        <f t="shared" ca="1" si="479"/>
        <v>1134</v>
      </c>
      <c r="BK170" s="106">
        <f t="shared" ca="1" si="479"/>
        <v>0</v>
      </c>
      <c r="BL170" s="106">
        <f t="shared" ca="1" si="479"/>
        <v>0</v>
      </c>
      <c r="BM170" s="190">
        <f t="shared" ca="1" si="479"/>
        <v>0</v>
      </c>
      <c r="BN170" s="190">
        <f t="shared" ca="1" si="479"/>
        <v>0</v>
      </c>
      <c r="BO170" s="190">
        <f t="shared" ca="1" si="479"/>
        <v>0</v>
      </c>
      <c r="BP170" s="190">
        <f t="shared" ca="1" si="479"/>
        <v>0</v>
      </c>
      <c r="BQ170" s="190">
        <f t="shared" ca="1" si="479"/>
        <v>7665</v>
      </c>
      <c r="BR170" s="190">
        <f t="shared" ca="1" si="479"/>
        <v>29739</v>
      </c>
      <c r="BS170" s="190">
        <f t="shared" ca="1" si="479"/>
        <v>88523</v>
      </c>
      <c r="BT170" s="190">
        <f t="shared" ca="1" si="479"/>
        <v>118262</v>
      </c>
      <c r="BU170" s="190">
        <f t="shared" ca="1" si="361"/>
        <v>108638</v>
      </c>
      <c r="BV170" s="163" t="str">
        <f t="shared" si="435"/>
        <v>J</v>
      </c>
      <c r="BW170" s="65">
        <f t="shared" ca="1" si="362"/>
        <v>118262</v>
      </c>
      <c r="BX170" s="634">
        <f t="shared" ca="1" si="365"/>
        <v>0</v>
      </c>
      <c r="BY170" s="2"/>
      <c r="BZ170" s="13"/>
      <c r="CA170" s="130"/>
      <c r="CB170" s="79" t="str">
        <f t="shared" si="436"/>
        <v>J</v>
      </c>
      <c r="CC170" s="215">
        <f t="shared" si="437"/>
        <v>2025</v>
      </c>
      <c r="CD170" s="141">
        <f t="shared" si="438"/>
        <v>9</v>
      </c>
      <c r="CE170" s="280">
        <f t="shared" ca="1" si="366"/>
        <v>0</v>
      </c>
      <c r="CF170" s="280">
        <f t="shared" ca="1" si="367"/>
        <v>0</v>
      </c>
      <c r="CG170" s="280">
        <f t="shared" ca="1" si="368"/>
        <v>8</v>
      </c>
      <c r="CH170" s="280">
        <f t="shared" ca="1" si="367"/>
        <v>0</v>
      </c>
      <c r="CI170" s="280">
        <f t="shared" ca="1" si="369"/>
        <v>0</v>
      </c>
      <c r="CJ170" s="280">
        <f t="shared" ca="1" si="370"/>
        <v>0</v>
      </c>
      <c r="CK170" s="280">
        <f t="shared" ca="1" si="370"/>
        <v>0</v>
      </c>
      <c r="CL170" s="280">
        <f t="shared" ca="1" si="371"/>
        <v>0</v>
      </c>
      <c r="CM170" s="280">
        <f t="shared" ca="1" si="372"/>
        <v>0</v>
      </c>
      <c r="CN170" s="280">
        <f t="shared" ca="1" si="373"/>
        <v>582</v>
      </c>
      <c r="CO170" s="280">
        <f t="shared" ca="1" si="374"/>
        <v>81325</v>
      </c>
      <c r="CP170" s="280">
        <f t="shared" ca="1" si="375"/>
        <v>0</v>
      </c>
      <c r="CQ170" s="280">
        <f t="shared" ca="1" si="445"/>
        <v>0</v>
      </c>
      <c r="CR170" s="273">
        <f t="shared" ca="1" si="445"/>
        <v>0</v>
      </c>
      <c r="CS170" s="280">
        <f t="shared" ca="1" si="376"/>
        <v>1872</v>
      </c>
      <c r="CT170" s="280">
        <f t="shared" ca="1" si="377"/>
        <v>4365</v>
      </c>
      <c r="CU170" s="280">
        <f t="shared" ca="1" si="378"/>
        <v>2688</v>
      </c>
      <c r="CV170" s="280">
        <f t="shared" ca="1" si="379"/>
        <v>0</v>
      </c>
      <c r="CW170" s="280">
        <f t="shared" ca="1" si="380"/>
        <v>2228</v>
      </c>
      <c r="CX170" s="280">
        <f t="shared" ca="1" si="381"/>
        <v>0</v>
      </c>
      <c r="CY170" s="280">
        <f t="shared" ca="1" si="382"/>
        <v>14400</v>
      </c>
      <c r="CZ170" s="280">
        <f t="shared" ca="1" si="383"/>
        <v>0</v>
      </c>
      <c r="DA170" s="280">
        <f t="shared" ca="1" si="384"/>
        <v>0</v>
      </c>
      <c r="DB170" s="280">
        <f t="shared" ca="1" si="385"/>
        <v>0</v>
      </c>
      <c r="DC170" s="280">
        <f t="shared" ca="1" si="386"/>
        <v>946</v>
      </c>
      <c r="DD170" s="280">
        <f t="shared" ca="1" si="387"/>
        <v>0</v>
      </c>
      <c r="DE170" s="280">
        <f t="shared" ca="1" si="388"/>
        <v>0</v>
      </c>
      <c r="DF170" s="280">
        <f t="shared" ca="1" si="389"/>
        <v>0</v>
      </c>
      <c r="DG170" s="280">
        <f t="shared" ca="1" si="390"/>
        <v>0</v>
      </c>
      <c r="DH170" s="280">
        <f t="shared" ca="1" si="391"/>
        <v>0</v>
      </c>
      <c r="DI170" s="280">
        <f t="shared" ca="1" si="392"/>
        <v>0</v>
      </c>
      <c r="DJ170" s="210">
        <f t="shared" ca="1" si="393"/>
        <v>6788</v>
      </c>
      <c r="DK170" s="210">
        <f t="shared" ca="1" si="394"/>
        <v>26499</v>
      </c>
      <c r="DL170" s="210">
        <f t="shared" ca="1" si="395"/>
        <v>81915</v>
      </c>
      <c r="DM170" s="461">
        <f t="shared" ca="1" si="396"/>
        <v>108414</v>
      </c>
      <c r="DN170" s="463">
        <f t="shared" ca="1" si="397"/>
        <v>108638</v>
      </c>
      <c r="DO170" s="465">
        <f t="shared" ca="1" si="398"/>
        <v>224</v>
      </c>
      <c r="DP170" s="216">
        <f t="shared" ca="1" si="408"/>
        <v>2.0661538177726125E-3</v>
      </c>
      <c r="DR170" s="463"/>
      <c r="DS170" s="37"/>
    </row>
    <row r="171" spans="1:123">
      <c r="A171" s="87">
        <f t="shared" si="480"/>
        <v>2015</v>
      </c>
      <c r="B171" s="228">
        <v>0</v>
      </c>
      <c r="C171" s="228">
        <v>0</v>
      </c>
      <c r="D171" s="228">
        <v>0</v>
      </c>
      <c r="E171" s="228">
        <v>0</v>
      </c>
      <c r="F171" s="228">
        <v>0</v>
      </c>
      <c r="G171" s="228">
        <v>0</v>
      </c>
      <c r="H171" s="228">
        <v>0</v>
      </c>
      <c r="I171" s="228">
        <v>0</v>
      </c>
      <c r="J171" s="228">
        <v>0</v>
      </c>
      <c r="K171" s="228">
        <v>0</v>
      </c>
      <c r="L171" s="228">
        <v>0</v>
      </c>
      <c r="M171" s="228">
        <v>0</v>
      </c>
      <c r="N171" s="89">
        <f t="shared" si="474"/>
        <v>0</v>
      </c>
      <c r="O171" s="90"/>
      <c r="P171" s="91">
        <f t="shared" si="475"/>
        <v>2015</v>
      </c>
      <c r="Q171" s="501">
        <v>0</v>
      </c>
      <c r="R171" s="501">
        <v>0</v>
      </c>
      <c r="S171" s="501">
        <v>0</v>
      </c>
      <c r="T171" s="501">
        <v>0</v>
      </c>
      <c r="U171" s="501">
        <v>0</v>
      </c>
      <c r="V171" s="501">
        <v>0</v>
      </c>
      <c r="W171" s="501">
        <v>0</v>
      </c>
      <c r="X171" s="501">
        <v>0</v>
      </c>
      <c r="Y171" s="501">
        <v>0</v>
      </c>
      <c r="Z171" s="501">
        <v>0</v>
      </c>
      <c r="AA171" s="501">
        <v>0</v>
      </c>
      <c r="AB171" s="501">
        <v>0</v>
      </c>
      <c r="AC171" s="13">
        <f t="shared" si="476"/>
        <v>0</v>
      </c>
      <c r="AD171" s="13"/>
      <c r="AI171" s="79" t="str">
        <f t="shared" si="434"/>
        <v>Z</v>
      </c>
      <c r="AJ171" s="1">
        <f t="shared" si="472"/>
        <v>2025</v>
      </c>
      <c r="AK171" s="105">
        <v>10</v>
      </c>
      <c r="AL171" s="106">
        <f t="shared" ca="1" si="477"/>
        <v>0</v>
      </c>
      <c r="AM171" s="106">
        <f t="shared" ca="1" si="477"/>
        <v>0</v>
      </c>
      <c r="AN171" s="106">
        <f t="shared" ca="1" si="477"/>
        <v>8</v>
      </c>
      <c r="AO171" s="106">
        <f t="shared" ca="1" si="477"/>
        <v>0</v>
      </c>
      <c r="AP171" s="106">
        <f t="shared" ca="1" si="477"/>
        <v>0</v>
      </c>
      <c r="AQ171" s="106">
        <f t="shared" ca="1" si="477"/>
        <v>0</v>
      </c>
      <c r="AR171" s="106">
        <f t="shared" ca="1" si="477"/>
        <v>0</v>
      </c>
      <c r="AS171" s="106">
        <f t="shared" ca="1" si="477"/>
        <v>0</v>
      </c>
      <c r="AT171" s="106">
        <f t="shared" ca="1" si="477"/>
        <v>0</v>
      </c>
      <c r="AU171" s="106">
        <f t="shared" ca="1" si="477"/>
        <v>582</v>
      </c>
      <c r="AV171" s="106">
        <f t="shared" ca="1" si="478"/>
        <v>81325</v>
      </c>
      <c r="AW171" s="106">
        <f t="shared" ca="1" si="478"/>
        <v>0</v>
      </c>
      <c r="AX171" s="575">
        <f t="shared" ca="1" si="478"/>
        <v>0</v>
      </c>
      <c r="AY171" s="2">
        <f t="shared" ca="1" si="478"/>
        <v>0</v>
      </c>
      <c r="AZ171" s="545">
        <f t="shared" ca="1" si="478"/>
        <v>1935</v>
      </c>
      <c r="BA171" s="106">
        <f t="shared" ca="1" si="478"/>
        <v>4365</v>
      </c>
      <c r="BB171" s="106">
        <f t="shared" ca="1" si="478"/>
        <v>2688</v>
      </c>
      <c r="BC171" s="106">
        <f t="shared" ca="1" si="478"/>
        <v>0</v>
      </c>
      <c r="BD171" s="106">
        <f t="shared" ca="1" si="478"/>
        <v>2688</v>
      </c>
      <c r="BE171" s="106">
        <f t="shared" ca="1" si="478"/>
        <v>0</v>
      </c>
      <c r="BF171" s="106">
        <f t="shared" ca="1" si="479"/>
        <v>14400</v>
      </c>
      <c r="BG171" s="106">
        <f t="shared" ca="1" si="479"/>
        <v>0</v>
      </c>
      <c r="BH171" s="106">
        <f t="shared" ca="1" si="479"/>
        <v>0</v>
      </c>
      <c r="BI171" s="106">
        <f t="shared" ca="1" si="479"/>
        <v>0</v>
      </c>
      <c r="BJ171" s="106">
        <f t="shared" ca="1" si="479"/>
        <v>946</v>
      </c>
      <c r="BK171" s="106">
        <f t="shared" ca="1" si="479"/>
        <v>0</v>
      </c>
      <c r="BL171" s="106">
        <f t="shared" ca="1" si="479"/>
        <v>0</v>
      </c>
      <c r="BM171" s="190">
        <f t="shared" ca="1" si="479"/>
        <v>0</v>
      </c>
      <c r="BN171" s="190">
        <f t="shared" ca="1" si="479"/>
        <v>0</v>
      </c>
      <c r="BO171" s="190">
        <f t="shared" ca="1" si="479"/>
        <v>0</v>
      </c>
      <c r="BP171" s="190">
        <f t="shared" ca="1" si="479"/>
        <v>0</v>
      </c>
      <c r="BQ171" s="190">
        <f t="shared" ca="1" si="479"/>
        <v>7311</v>
      </c>
      <c r="BR171" s="190">
        <f t="shared" ca="1" si="479"/>
        <v>27022</v>
      </c>
      <c r="BS171" s="190">
        <f t="shared" ca="1" si="479"/>
        <v>81915</v>
      </c>
      <c r="BT171" s="190">
        <f t="shared" ca="1" si="479"/>
        <v>108937</v>
      </c>
      <c r="BU171" s="190">
        <f t="shared" ca="1" si="361"/>
        <v>102154</v>
      </c>
      <c r="BV171" s="163" t="str">
        <f t="shared" si="435"/>
        <v>K</v>
      </c>
      <c r="BW171" s="65">
        <f t="shared" ca="1" si="362"/>
        <v>108937</v>
      </c>
      <c r="BX171" s="634">
        <f t="shared" ca="1" si="365"/>
        <v>0</v>
      </c>
      <c r="BY171" s="2"/>
      <c r="BZ171" s="13"/>
      <c r="CA171" s="130"/>
      <c r="CB171" s="79" t="str">
        <f t="shared" si="436"/>
        <v>K</v>
      </c>
      <c r="CC171" s="215">
        <f t="shared" si="437"/>
        <v>2025</v>
      </c>
      <c r="CD171" s="141">
        <f t="shared" si="438"/>
        <v>10</v>
      </c>
      <c r="CE171" s="280">
        <f t="shared" ca="1" si="366"/>
        <v>0</v>
      </c>
      <c r="CF171" s="280">
        <f t="shared" ca="1" si="367"/>
        <v>0</v>
      </c>
      <c r="CG171" s="280">
        <f t="shared" ca="1" si="368"/>
        <v>8</v>
      </c>
      <c r="CH171" s="280">
        <f t="shared" ca="1" si="367"/>
        <v>0</v>
      </c>
      <c r="CI171" s="280">
        <f t="shared" ca="1" si="369"/>
        <v>0</v>
      </c>
      <c r="CJ171" s="280">
        <f t="shared" ca="1" si="370"/>
        <v>0</v>
      </c>
      <c r="CK171" s="280">
        <f t="shared" ca="1" si="370"/>
        <v>0</v>
      </c>
      <c r="CL171" s="280">
        <f t="shared" ca="1" si="371"/>
        <v>0</v>
      </c>
      <c r="CM171" s="280">
        <f t="shared" ca="1" si="372"/>
        <v>0</v>
      </c>
      <c r="CN171" s="280">
        <f t="shared" ca="1" si="373"/>
        <v>258</v>
      </c>
      <c r="CO171" s="280">
        <f t="shared" ca="1" si="374"/>
        <v>76813</v>
      </c>
      <c r="CP171" s="280">
        <f t="shared" ca="1" si="375"/>
        <v>0</v>
      </c>
      <c r="CQ171" s="280">
        <f t="shared" ca="1" si="445"/>
        <v>0</v>
      </c>
      <c r="CR171" s="273">
        <f t="shared" ca="1" si="445"/>
        <v>0</v>
      </c>
      <c r="CS171" s="280">
        <f t="shared" ca="1" si="376"/>
        <v>2128</v>
      </c>
      <c r="CT171" s="280">
        <f t="shared" ca="1" si="377"/>
        <v>3060</v>
      </c>
      <c r="CU171" s="280">
        <f t="shared" ca="1" si="378"/>
        <v>2431</v>
      </c>
      <c r="CV171" s="280">
        <f t="shared" ca="1" si="379"/>
        <v>0</v>
      </c>
      <c r="CW171" s="280">
        <f t="shared" ca="1" si="380"/>
        <v>1927</v>
      </c>
      <c r="CX171" s="280">
        <f t="shared" ca="1" si="381"/>
        <v>0</v>
      </c>
      <c r="CY171" s="280">
        <f t="shared" ca="1" si="382"/>
        <v>14508</v>
      </c>
      <c r="CZ171" s="280">
        <f t="shared" ca="1" si="383"/>
        <v>0</v>
      </c>
      <c r="DA171" s="280">
        <f t="shared" ca="1" si="384"/>
        <v>0</v>
      </c>
      <c r="DB171" s="280">
        <f t="shared" ca="1" si="385"/>
        <v>0</v>
      </c>
      <c r="DC171" s="280">
        <f t="shared" ca="1" si="386"/>
        <v>811</v>
      </c>
      <c r="DD171" s="280">
        <f t="shared" ca="1" si="387"/>
        <v>0</v>
      </c>
      <c r="DE171" s="280">
        <f t="shared" ca="1" si="388"/>
        <v>0</v>
      </c>
      <c r="DF171" s="280">
        <f t="shared" ca="1" si="389"/>
        <v>0</v>
      </c>
      <c r="DG171" s="280">
        <f t="shared" ca="1" si="390"/>
        <v>0</v>
      </c>
      <c r="DH171" s="280">
        <f t="shared" ca="1" si="391"/>
        <v>0</v>
      </c>
      <c r="DI171" s="280">
        <f t="shared" ca="1" si="392"/>
        <v>0</v>
      </c>
      <c r="DJ171" s="210">
        <f t="shared" ca="1" si="393"/>
        <v>6486</v>
      </c>
      <c r="DK171" s="210">
        <f t="shared" ca="1" si="394"/>
        <v>24865</v>
      </c>
      <c r="DL171" s="210">
        <f t="shared" ca="1" si="395"/>
        <v>77079</v>
      </c>
      <c r="DM171" s="461">
        <f t="shared" ca="1" si="396"/>
        <v>101944</v>
      </c>
      <c r="DN171" s="463">
        <f t="shared" ca="1" si="397"/>
        <v>102154</v>
      </c>
      <c r="DO171" s="465">
        <f t="shared" ca="1" si="398"/>
        <v>210</v>
      </c>
      <c r="DP171" s="216">
        <f t="shared" ca="1" si="408"/>
        <v>2.0599544848151925E-3</v>
      </c>
      <c r="DR171" s="463"/>
      <c r="DS171" s="37"/>
    </row>
    <row r="172" spans="1:123">
      <c r="A172" s="87">
        <f t="shared" si="480"/>
        <v>2016</v>
      </c>
      <c r="B172" s="228">
        <v>0</v>
      </c>
      <c r="C172" s="228">
        <v>0</v>
      </c>
      <c r="D172" s="228">
        <v>0</v>
      </c>
      <c r="E172" s="228">
        <v>0</v>
      </c>
      <c r="F172" s="228">
        <v>0</v>
      </c>
      <c r="G172" s="228">
        <v>0</v>
      </c>
      <c r="H172" s="228">
        <v>0</v>
      </c>
      <c r="I172" s="228">
        <v>0</v>
      </c>
      <c r="J172" s="228">
        <v>0</v>
      </c>
      <c r="K172" s="228">
        <v>0</v>
      </c>
      <c r="L172" s="228">
        <v>0</v>
      </c>
      <c r="M172" s="228">
        <v>0</v>
      </c>
      <c r="N172" s="89">
        <f t="shared" si="474"/>
        <v>0</v>
      </c>
      <c r="O172" s="90"/>
      <c r="P172" s="91">
        <f t="shared" si="475"/>
        <v>2016</v>
      </c>
      <c r="Q172" s="501">
        <v>0</v>
      </c>
      <c r="R172" s="501">
        <v>0</v>
      </c>
      <c r="S172" s="501">
        <v>0</v>
      </c>
      <c r="T172" s="501">
        <v>0</v>
      </c>
      <c r="U172" s="501">
        <v>0</v>
      </c>
      <c r="V172" s="501">
        <v>0</v>
      </c>
      <c r="W172" s="501">
        <v>0</v>
      </c>
      <c r="X172" s="501">
        <v>0</v>
      </c>
      <c r="Y172" s="501">
        <v>0</v>
      </c>
      <c r="Z172" s="501">
        <v>0</v>
      </c>
      <c r="AA172" s="501">
        <v>0</v>
      </c>
      <c r="AB172" s="501">
        <v>0</v>
      </c>
      <c r="AC172" s="13">
        <f t="shared" si="476"/>
        <v>0</v>
      </c>
      <c r="AD172" s="13"/>
      <c r="AI172" s="79" t="str">
        <f t="shared" si="434"/>
        <v>AA</v>
      </c>
      <c r="AJ172" s="1">
        <f t="shared" si="472"/>
        <v>2025</v>
      </c>
      <c r="AK172" s="105">
        <v>11</v>
      </c>
      <c r="AL172" s="106">
        <f t="shared" ca="1" si="477"/>
        <v>0</v>
      </c>
      <c r="AM172" s="106">
        <f t="shared" ca="1" si="477"/>
        <v>0</v>
      </c>
      <c r="AN172" s="106">
        <f t="shared" ca="1" si="477"/>
        <v>8</v>
      </c>
      <c r="AO172" s="106">
        <f t="shared" ca="1" si="477"/>
        <v>0</v>
      </c>
      <c r="AP172" s="106">
        <f t="shared" ca="1" si="477"/>
        <v>0</v>
      </c>
      <c r="AQ172" s="106">
        <f t="shared" ca="1" si="477"/>
        <v>0</v>
      </c>
      <c r="AR172" s="106">
        <f t="shared" ca="1" si="477"/>
        <v>0</v>
      </c>
      <c r="AS172" s="106">
        <f t="shared" ca="1" si="477"/>
        <v>0</v>
      </c>
      <c r="AT172" s="106">
        <f t="shared" ca="1" si="477"/>
        <v>0</v>
      </c>
      <c r="AU172" s="106">
        <f t="shared" ca="1" si="477"/>
        <v>258</v>
      </c>
      <c r="AV172" s="106">
        <f t="shared" ca="1" si="478"/>
        <v>76813</v>
      </c>
      <c r="AW172" s="106">
        <f t="shared" ca="1" si="478"/>
        <v>0</v>
      </c>
      <c r="AX172" s="575">
        <f t="shared" ca="1" si="478"/>
        <v>0</v>
      </c>
      <c r="AY172" s="2">
        <f t="shared" ca="1" si="478"/>
        <v>0</v>
      </c>
      <c r="AZ172" s="545">
        <f t="shared" ca="1" si="478"/>
        <v>1872</v>
      </c>
      <c r="BA172" s="106">
        <f t="shared" ca="1" si="478"/>
        <v>3060</v>
      </c>
      <c r="BB172" s="106">
        <f t="shared" ca="1" si="478"/>
        <v>2431</v>
      </c>
      <c r="BC172" s="106">
        <f t="shared" ca="1" si="478"/>
        <v>0</v>
      </c>
      <c r="BD172" s="106">
        <f t="shared" ca="1" si="478"/>
        <v>2228</v>
      </c>
      <c r="BE172" s="106">
        <f t="shared" ca="1" si="478"/>
        <v>0</v>
      </c>
      <c r="BF172" s="106">
        <f t="shared" ca="1" si="479"/>
        <v>14508</v>
      </c>
      <c r="BG172" s="106">
        <f t="shared" ca="1" si="479"/>
        <v>0</v>
      </c>
      <c r="BH172" s="106">
        <f t="shared" ca="1" si="479"/>
        <v>0</v>
      </c>
      <c r="BI172" s="106">
        <f t="shared" ca="1" si="479"/>
        <v>0</v>
      </c>
      <c r="BJ172" s="106">
        <f t="shared" ca="1" si="479"/>
        <v>811</v>
      </c>
      <c r="BK172" s="106">
        <f t="shared" ca="1" si="479"/>
        <v>0</v>
      </c>
      <c r="BL172" s="106">
        <f t="shared" ca="1" si="479"/>
        <v>0</v>
      </c>
      <c r="BM172" s="190">
        <f t="shared" ca="1" si="479"/>
        <v>0</v>
      </c>
      <c r="BN172" s="190">
        <f t="shared" ca="1" si="479"/>
        <v>0</v>
      </c>
      <c r="BO172" s="190">
        <f t="shared" ca="1" si="479"/>
        <v>0</v>
      </c>
      <c r="BP172" s="190">
        <f t="shared" ca="1" si="479"/>
        <v>0</v>
      </c>
      <c r="BQ172" s="190">
        <f t="shared" ca="1" si="479"/>
        <v>6531</v>
      </c>
      <c r="BR172" s="190">
        <f t="shared" ca="1" si="479"/>
        <v>24910</v>
      </c>
      <c r="BS172" s="190">
        <f t="shared" ca="1" si="479"/>
        <v>77079</v>
      </c>
      <c r="BT172" s="190">
        <f t="shared" ca="1" si="479"/>
        <v>101989</v>
      </c>
      <c r="BU172" s="190">
        <f t="shared" ca="1" si="361"/>
        <v>69440</v>
      </c>
      <c r="BV172" s="163" t="str">
        <f t="shared" si="435"/>
        <v>L</v>
      </c>
      <c r="BW172" s="65">
        <f t="shared" ca="1" si="362"/>
        <v>101989</v>
      </c>
      <c r="BX172" s="634">
        <f t="shared" ca="1" si="365"/>
        <v>0</v>
      </c>
      <c r="BY172" s="2"/>
      <c r="BZ172" s="13"/>
      <c r="CA172" s="130"/>
      <c r="CB172" s="79" t="str">
        <f t="shared" si="436"/>
        <v>L</v>
      </c>
      <c r="CC172" s="215">
        <f t="shared" si="437"/>
        <v>2025</v>
      </c>
      <c r="CD172" s="141">
        <f t="shared" si="438"/>
        <v>11</v>
      </c>
      <c r="CE172" s="280">
        <f t="shared" ca="1" si="366"/>
        <v>0</v>
      </c>
      <c r="CF172" s="280">
        <f t="shared" ca="1" si="367"/>
        <v>0</v>
      </c>
      <c r="CG172" s="280">
        <f t="shared" ca="1" si="368"/>
        <v>8</v>
      </c>
      <c r="CH172" s="280">
        <f t="shared" ca="1" si="367"/>
        <v>0</v>
      </c>
      <c r="CI172" s="280">
        <f t="shared" ca="1" si="369"/>
        <v>0</v>
      </c>
      <c r="CJ172" s="280">
        <f t="shared" ca="1" si="370"/>
        <v>0</v>
      </c>
      <c r="CK172" s="280">
        <f t="shared" ca="1" si="370"/>
        <v>0</v>
      </c>
      <c r="CL172" s="280">
        <f t="shared" ca="1" si="371"/>
        <v>0</v>
      </c>
      <c r="CM172" s="280">
        <f t="shared" ca="1" si="372"/>
        <v>0</v>
      </c>
      <c r="CN172" s="280">
        <f t="shared" ca="1" si="373"/>
        <v>166</v>
      </c>
      <c r="CO172" s="280">
        <f t="shared" ca="1" si="374"/>
        <v>48080</v>
      </c>
      <c r="CP172" s="280">
        <f t="shared" ca="1" si="375"/>
        <v>0</v>
      </c>
      <c r="CQ172" s="280">
        <f t="shared" ca="1" si="445"/>
        <v>0</v>
      </c>
      <c r="CR172" s="273">
        <f t="shared" ca="1" si="445"/>
        <v>0</v>
      </c>
      <c r="CS172" s="280">
        <f t="shared" ca="1" si="376"/>
        <v>664</v>
      </c>
      <c r="CT172" s="280">
        <f t="shared" ca="1" si="377"/>
        <v>1559</v>
      </c>
      <c r="CU172" s="280">
        <f t="shared" ca="1" si="378"/>
        <v>2501</v>
      </c>
      <c r="CV172" s="280">
        <f t="shared" ca="1" si="379"/>
        <v>0</v>
      </c>
      <c r="CW172" s="280">
        <f t="shared" ca="1" si="380"/>
        <v>1838</v>
      </c>
      <c r="CX172" s="280">
        <f t="shared" ca="1" si="381"/>
        <v>0</v>
      </c>
      <c r="CY172" s="280">
        <f t="shared" ca="1" si="382"/>
        <v>13680</v>
      </c>
      <c r="CZ172" s="280">
        <f t="shared" ca="1" si="383"/>
        <v>0</v>
      </c>
      <c r="DA172" s="280">
        <f t="shared" ca="1" si="384"/>
        <v>0</v>
      </c>
      <c r="DB172" s="280">
        <f t="shared" ca="1" si="385"/>
        <v>0</v>
      </c>
      <c r="DC172" s="280">
        <f t="shared" ca="1" si="386"/>
        <v>784</v>
      </c>
      <c r="DD172" s="280">
        <f t="shared" ca="1" si="387"/>
        <v>0</v>
      </c>
      <c r="DE172" s="280">
        <f t="shared" ca="1" si="388"/>
        <v>0</v>
      </c>
      <c r="DF172" s="280">
        <f t="shared" ca="1" si="389"/>
        <v>0</v>
      </c>
      <c r="DG172" s="280">
        <f t="shared" ca="1" si="390"/>
        <v>0</v>
      </c>
      <c r="DH172" s="280">
        <f t="shared" ca="1" si="391"/>
        <v>0</v>
      </c>
      <c r="DI172" s="280">
        <f t="shared" ca="1" si="392"/>
        <v>0</v>
      </c>
      <c r="DJ172" s="210">
        <f t="shared" ca="1" si="393"/>
        <v>5003</v>
      </c>
      <c r="DK172" s="210">
        <f t="shared" ca="1" si="394"/>
        <v>21026</v>
      </c>
      <c r="DL172" s="210">
        <f t="shared" ca="1" si="395"/>
        <v>48254</v>
      </c>
      <c r="DM172" s="461">
        <f t="shared" ca="1" si="396"/>
        <v>69280</v>
      </c>
      <c r="DN172" s="463">
        <f t="shared" ca="1" si="397"/>
        <v>69440</v>
      </c>
      <c r="DO172" s="465">
        <f t="shared" ca="1" si="398"/>
        <v>160</v>
      </c>
      <c r="DP172" s="216">
        <f t="shared" ca="1" si="408"/>
        <v>2.3094688221709007E-3</v>
      </c>
      <c r="DR172" s="463"/>
      <c r="DS172" s="37"/>
    </row>
    <row r="173" spans="1:123">
      <c r="A173" s="87">
        <f t="shared" si="480"/>
        <v>2017</v>
      </c>
      <c r="B173" s="228">
        <v>0</v>
      </c>
      <c r="C173" s="228">
        <v>0</v>
      </c>
      <c r="D173" s="228">
        <v>0</v>
      </c>
      <c r="E173" s="228">
        <v>0</v>
      </c>
      <c r="F173" s="228">
        <v>0</v>
      </c>
      <c r="G173" s="228">
        <v>0</v>
      </c>
      <c r="H173" s="228">
        <v>0</v>
      </c>
      <c r="I173" s="228">
        <v>0</v>
      </c>
      <c r="J173" s="228">
        <v>0</v>
      </c>
      <c r="K173" s="228">
        <v>0</v>
      </c>
      <c r="L173" s="228">
        <v>0</v>
      </c>
      <c r="M173" s="228">
        <v>0</v>
      </c>
      <c r="N173" s="89">
        <f t="shared" si="474"/>
        <v>0</v>
      </c>
      <c r="O173" s="90"/>
      <c r="P173" s="91">
        <f t="shared" si="475"/>
        <v>2017</v>
      </c>
      <c r="Q173" s="501">
        <v>0</v>
      </c>
      <c r="R173" s="501">
        <v>0</v>
      </c>
      <c r="S173" s="501">
        <v>0</v>
      </c>
      <c r="T173" s="501">
        <v>0</v>
      </c>
      <c r="U173" s="501">
        <v>0</v>
      </c>
      <c r="V173" s="501">
        <v>0</v>
      </c>
      <c r="W173" s="501">
        <v>0</v>
      </c>
      <c r="X173" s="501">
        <v>0</v>
      </c>
      <c r="Y173" s="501">
        <v>0</v>
      </c>
      <c r="Z173" s="501">
        <v>0</v>
      </c>
      <c r="AA173" s="501">
        <v>0</v>
      </c>
      <c r="AB173" s="501">
        <v>0</v>
      </c>
      <c r="AC173" s="13">
        <f t="shared" si="476"/>
        <v>0</v>
      </c>
      <c r="AD173" s="13"/>
      <c r="AE173" s="99"/>
      <c r="AI173" s="79" t="str">
        <f t="shared" si="434"/>
        <v>AB</v>
      </c>
      <c r="AJ173" s="16">
        <f t="shared" si="472"/>
        <v>2025</v>
      </c>
      <c r="AK173" s="116">
        <v>12</v>
      </c>
      <c r="AL173" s="106">
        <f t="shared" ca="1" si="477"/>
        <v>0</v>
      </c>
      <c r="AM173" s="106">
        <f t="shared" ca="1" si="477"/>
        <v>0</v>
      </c>
      <c r="AN173" s="106">
        <f t="shared" ca="1" si="477"/>
        <v>8</v>
      </c>
      <c r="AO173" s="106">
        <f t="shared" ca="1" si="477"/>
        <v>0</v>
      </c>
      <c r="AP173" s="106">
        <f t="shared" ca="1" si="477"/>
        <v>0</v>
      </c>
      <c r="AQ173" s="106">
        <f t="shared" ca="1" si="477"/>
        <v>0</v>
      </c>
      <c r="AR173" s="106">
        <f t="shared" ca="1" si="477"/>
        <v>0</v>
      </c>
      <c r="AS173" s="106">
        <f t="shared" ca="1" si="477"/>
        <v>0</v>
      </c>
      <c r="AT173" s="106">
        <f t="shared" ca="1" si="477"/>
        <v>0</v>
      </c>
      <c r="AU173" s="106">
        <f t="shared" ca="1" si="477"/>
        <v>166</v>
      </c>
      <c r="AV173" s="106">
        <f t="shared" ca="1" si="478"/>
        <v>48080</v>
      </c>
      <c r="AW173" s="106">
        <f t="shared" ca="1" si="478"/>
        <v>0</v>
      </c>
      <c r="AX173" s="575">
        <f t="shared" ca="1" si="478"/>
        <v>0</v>
      </c>
      <c r="AY173" s="2">
        <f t="shared" ca="1" si="478"/>
        <v>0</v>
      </c>
      <c r="AZ173" s="545">
        <f t="shared" ca="1" si="478"/>
        <v>2128</v>
      </c>
      <c r="BA173" s="106">
        <f t="shared" ca="1" si="478"/>
        <v>1559</v>
      </c>
      <c r="BB173" s="106">
        <f t="shared" ca="1" si="478"/>
        <v>2501</v>
      </c>
      <c r="BC173" s="106">
        <f t="shared" ca="1" si="478"/>
        <v>0</v>
      </c>
      <c r="BD173" s="106">
        <f t="shared" ca="1" si="478"/>
        <v>1927</v>
      </c>
      <c r="BE173" s="106">
        <f t="shared" ca="1" si="478"/>
        <v>0</v>
      </c>
      <c r="BF173" s="106">
        <f t="shared" ca="1" si="479"/>
        <v>13680</v>
      </c>
      <c r="BG173" s="106">
        <f t="shared" ca="1" si="479"/>
        <v>0</v>
      </c>
      <c r="BH173" s="106">
        <f t="shared" ca="1" si="479"/>
        <v>0</v>
      </c>
      <c r="BI173" s="106">
        <f t="shared" ca="1" si="479"/>
        <v>0</v>
      </c>
      <c r="BJ173" s="106">
        <f t="shared" ca="1" si="479"/>
        <v>784</v>
      </c>
      <c r="BK173" s="106">
        <f t="shared" ca="1" si="479"/>
        <v>0</v>
      </c>
      <c r="BL173" s="106">
        <f t="shared" ca="1" si="479"/>
        <v>0</v>
      </c>
      <c r="BM173" s="190">
        <f t="shared" ca="1" si="479"/>
        <v>0</v>
      </c>
      <c r="BN173" s="190">
        <f t="shared" ca="1" si="479"/>
        <v>0</v>
      </c>
      <c r="BO173" s="190">
        <f t="shared" ca="1" si="479"/>
        <v>0</v>
      </c>
      <c r="BP173" s="190">
        <f t="shared" ca="1" si="479"/>
        <v>0</v>
      </c>
      <c r="BQ173" s="190">
        <f t="shared" ca="1" si="479"/>
        <v>6556</v>
      </c>
      <c r="BR173" s="190">
        <f t="shared" ca="1" si="479"/>
        <v>22579</v>
      </c>
      <c r="BS173" s="190">
        <f t="shared" ca="1" si="479"/>
        <v>48254</v>
      </c>
      <c r="BT173" s="190">
        <f t="shared" ca="1" si="479"/>
        <v>70833</v>
      </c>
      <c r="BU173" s="190">
        <f t="shared" ca="1" si="361"/>
        <v>94847</v>
      </c>
      <c r="BV173" s="163" t="str">
        <f t="shared" si="435"/>
        <v>M</v>
      </c>
      <c r="BW173" s="65">
        <f t="shared" ca="1" si="362"/>
        <v>70833</v>
      </c>
      <c r="BX173" s="634">
        <f t="shared" ca="1" si="365"/>
        <v>0</v>
      </c>
      <c r="BY173" s="2"/>
      <c r="BZ173" s="13"/>
      <c r="CA173" s="130"/>
      <c r="CB173" s="79" t="str">
        <f t="shared" si="436"/>
        <v>M</v>
      </c>
      <c r="CC173" s="215">
        <f t="shared" si="437"/>
        <v>2025</v>
      </c>
      <c r="CD173" s="141">
        <f t="shared" si="438"/>
        <v>12</v>
      </c>
      <c r="CE173" s="280">
        <f t="shared" ca="1" si="366"/>
        <v>0</v>
      </c>
      <c r="CF173" s="280">
        <f t="shared" ca="1" si="367"/>
        <v>0</v>
      </c>
      <c r="CG173" s="280">
        <f t="shared" ca="1" si="368"/>
        <v>8</v>
      </c>
      <c r="CH173" s="280">
        <f t="shared" ca="1" si="367"/>
        <v>0</v>
      </c>
      <c r="CI173" s="280">
        <f t="shared" ca="1" si="369"/>
        <v>0</v>
      </c>
      <c r="CJ173" s="280">
        <f t="shared" ca="1" si="370"/>
        <v>0</v>
      </c>
      <c r="CK173" s="280">
        <f t="shared" ca="1" si="370"/>
        <v>0</v>
      </c>
      <c r="CL173" s="280">
        <f t="shared" ca="1" si="371"/>
        <v>0</v>
      </c>
      <c r="CM173" s="280">
        <f t="shared" ca="1" si="372"/>
        <v>3839</v>
      </c>
      <c r="CN173" s="280">
        <f t="shared" ca="1" si="373"/>
        <v>172</v>
      </c>
      <c r="CO173" s="280">
        <f t="shared" ca="1" si="374"/>
        <v>65343</v>
      </c>
      <c r="CP173" s="280">
        <f t="shared" ca="1" si="375"/>
        <v>0</v>
      </c>
      <c r="CQ173" s="280">
        <f t="shared" ca="1" si="445"/>
        <v>0</v>
      </c>
      <c r="CR173" s="273">
        <f t="shared" ca="1" si="445"/>
        <v>0</v>
      </c>
      <c r="CS173" s="280">
        <f t="shared" ca="1" si="376"/>
        <v>1218</v>
      </c>
      <c r="CT173" s="280">
        <f t="shared" ca="1" si="377"/>
        <v>3544</v>
      </c>
      <c r="CU173" s="280">
        <f t="shared" ca="1" si="378"/>
        <v>2849</v>
      </c>
      <c r="CV173" s="280">
        <f t="shared" ca="1" si="379"/>
        <v>0</v>
      </c>
      <c r="CW173" s="280">
        <f t="shared" ca="1" si="380"/>
        <v>2182</v>
      </c>
      <c r="CX173" s="280">
        <f t="shared" ca="1" si="381"/>
        <v>0</v>
      </c>
      <c r="CY173" s="280">
        <f t="shared" ca="1" si="382"/>
        <v>14508</v>
      </c>
      <c r="CZ173" s="280">
        <f t="shared" ca="1" si="383"/>
        <v>0</v>
      </c>
      <c r="DA173" s="280">
        <f t="shared" ca="1" si="384"/>
        <v>0</v>
      </c>
      <c r="DB173" s="280">
        <f t="shared" ca="1" si="385"/>
        <v>0</v>
      </c>
      <c r="DC173" s="280">
        <f t="shared" ca="1" si="386"/>
        <v>978</v>
      </c>
      <c r="DD173" s="280">
        <f t="shared" ca="1" si="387"/>
        <v>0</v>
      </c>
      <c r="DE173" s="280">
        <f t="shared" ca="1" si="388"/>
        <v>0</v>
      </c>
      <c r="DF173" s="280">
        <f t="shared" ca="1" si="389"/>
        <v>0</v>
      </c>
      <c r="DG173" s="280">
        <f t="shared" ca="1" si="390"/>
        <v>0</v>
      </c>
      <c r="DH173" s="280">
        <f t="shared" ca="1" si="391"/>
        <v>0</v>
      </c>
      <c r="DI173" s="280">
        <f t="shared" ca="1" si="392"/>
        <v>0</v>
      </c>
      <c r="DJ173" s="210">
        <f t="shared" ca="1" si="393"/>
        <v>6249</v>
      </c>
      <c r="DK173" s="210">
        <f t="shared" ca="1" si="394"/>
        <v>25279</v>
      </c>
      <c r="DL173" s="210">
        <f t="shared" ca="1" si="395"/>
        <v>69362</v>
      </c>
      <c r="DM173" s="461">
        <f t="shared" ca="1" si="396"/>
        <v>94641</v>
      </c>
      <c r="DN173" s="463">
        <f t="shared" ca="1" si="397"/>
        <v>94847</v>
      </c>
      <c r="DO173" s="465">
        <f t="shared" ca="1" si="398"/>
        <v>206</v>
      </c>
      <c r="DP173" s="216">
        <f t="shared" ca="1" si="408"/>
        <v>2.1766464851385764E-3</v>
      </c>
      <c r="DR173" s="463"/>
      <c r="DS173" s="37"/>
    </row>
    <row r="174" spans="1:123">
      <c r="A174" s="87">
        <f t="shared" si="480"/>
        <v>2018</v>
      </c>
      <c r="B174" s="228">
        <v>0</v>
      </c>
      <c r="C174" s="228">
        <v>0</v>
      </c>
      <c r="D174" s="228">
        <v>0</v>
      </c>
      <c r="E174" s="228">
        <v>0</v>
      </c>
      <c r="F174" s="228">
        <v>0</v>
      </c>
      <c r="G174" s="228">
        <v>0</v>
      </c>
      <c r="H174" s="228">
        <v>0</v>
      </c>
      <c r="I174" s="228">
        <v>0</v>
      </c>
      <c r="J174" s="228">
        <v>0</v>
      </c>
      <c r="K174" s="228">
        <v>0</v>
      </c>
      <c r="L174" s="228">
        <v>0</v>
      </c>
      <c r="M174" s="228">
        <v>0</v>
      </c>
      <c r="N174" s="89">
        <f t="shared" si="474"/>
        <v>0</v>
      </c>
      <c r="O174" s="90"/>
      <c r="P174" s="91">
        <f t="shared" si="475"/>
        <v>2018</v>
      </c>
      <c r="Q174" s="501">
        <v>0</v>
      </c>
      <c r="R174" s="501">
        <v>0</v>
      </c>
      <c r="S174" s="501">
        <v>0</v>
      </c>
      <c r="T174" s="501">
        <v>0</v>
      </c>
      <c r="U174" s="501">
        <v>0</v>
      </c>
      <c r="V174" s="501">
        <v>0</v>
      </c>
      <c r="W174" s="501">
        <v>0</v>
      </c>
      <c r="X174" s="501">
        <v>0</v>
      </c>
      <c r="Y174" s="501">
        <v>0</v>
      </c>
      <c r="Z174" s="501">
        <v>0</v>
      </c>
      <c r="AA174" s="501">
        <v>0</v>
      </c>
      <c r="AB174" s="501">
        <v>0</v>
      </c>
      <c r="AC174" s="13">
        <f t="shared" si="476"/>
        <v>0</v>
      </c>
      <c r="AD174" s="13"/>
      <c r="AI174" s="79" t="str">
        <f>AI162</f>
        <v>Q</v>
      </c>
      <c r="AJ174" s="1">
        <f>1+AJ163</f>
        <v>2026</v>
      </c>
      <c r="AK174" s="105">
        <v>1</v>
      </c>
      <c r="AL174" s="106">
        <f t="shared" ca="1" si="477"/>
        <v>0</v>
      </c>
      <c r="AM174" s="106">
        <f t="shared" ca="1" si="477"/>
        <v>0</v>
      </c>
      <c r="AN174" s="106">
        <f t="shared" ca="1" si="477"/>
        <v>8</v>
      </c>
      <c r="AO174" s="106">
        <f t="shared" ca="1" si="477"/>
        <v>0</v>
      </c>
      <c r="AP174" s="106">
        <f t="shared" ca="1" si="477"/>
        <v>0</v>
      </c>
      <c r="AQ174" s="106">
        <f t="shared" ca="1" si="477"/>
        <v>0</v>
      </c>
      <c r="AR174" s="106">
        <f t="shared" ca="1" si="477"/>
        <v>0</v>
      </c>
      <c r="AS174" s="106">
        <f t="shared" ca="1" si="477"/>
        <v>0</v>
      </c>
      <c r="AT174" s="106">
        <f t="shared" ca="1" si="477"/>
        <v>3839</v>
      </c>
      <c r="AU174" s="106">
        <f t="shared" ca="1" si="477"/>
        <v>172</v>
      </c>
      <c r="AV174" s="106">
        <f t="shared" ca="1" si="478"/>
        <v>65343</v>
      </c>
      <c r="AW174" s="106">
        <f t="shared" ca="1" si="478"/>
        <v>0</v>
      </c>
      <c r="AX174" s="575">
        <f t="shared" ca="1" si="478"/>
        <v>0</v>
      </c>
      <c r="AY174" s="2">
        <f t="shared" ca="1" si="478"/>
        <v>0</v>
      </c>
      <c r="AZ174" s="545">
        <f t="shared" ca="1" si="478"/>
        <v>664</v>
      </c>
      <c r="BA174" s="106">
        <f t="shared" ca="1" si="478"/>
        <v>3544</v>
      </c>
      <c r="BB174" s="106">
        <f t="shared" ca="1" si="478"/>
        <v>2849</v>
      </c>
      <c r="BC174" s="106">
        <f t="shared" ca="1" si="478"/>
        <v>0</v>
      </c>
      <c r="BD174" s="106">
        <f t="shared" ca="1" si="478"/>
        <v>1838</v>
      </c>
      <c r="BE174" s="106">
        <f t="shared" ca="1" si="478"/>
        <v>0</v>
      </c>
      <c r="BF174" s="106">
        <f t="shared" ca="1" si="479"/>
        <v>14508</v>
      </c>
      <c r="BG174" s="106">
        <f t="shared" ca="1" si="479"/>
        <v>0</v>
      </c>
      <c r="BH174" s="106">
        <f t="shared" ca="1" si="479"/>
        <v>0</v>
      </c>
      <c r="BI174" s="106">
        <f t="shared" ca="1" si="479"/>
        <v>0</v>
      </c>
      <c r="BJ174" s="106">
        <f t="shared" ca="1" si="479"/>
        <v>978</v>
      </c>
      <c r="BK174" s="106">
        <f t="shared" ca="1" si="479"/>
        <v>0</v>
      </c>
      <c r="BL174" s="106">
        <f t="shared" ca="1" si="479"/>
        <v>0</v>
      </c>
      <c r="BM174" s="190">
        <f t="shared" ca="1" si="479"/>
        <v>0</v>
      </c>
      <c r="BN174" s="190">
        <f t="shared" ca="1" si="479"/>
        <v>0</v>
      </c>
      <c r="BO174" s="190">
        <f t="shared" ca="1" si="479"/>
        <v>0</v>
      </c>
      <c r="BP174" s="190">
        <f t="shared" ca="1" si="479"/>
        <v>0</v>
      </c>
      <c r="BQ174" s="190">
        <f t="shared" ca="1" si="479"/>
        <v>5351</v>
      </c>
      <c r="BR174" s="190">
        <f t="shared" ca="1" si="479"/>
        <v>24381</v>
      </c>
      <c r="BS174" s="190">
        <f t="shared" ca="1" si="479"/>
        <v>69362</v>
      </c>
      <c r="BT174" s="190">
        <f t="shared" ca="1" si="479"/>
        <v>93743</v>
      </c>
      <c r="BU174" s="190">
        <f t="shared" ca="1" si="361"/>
        <v>68601</v>
      </c>
      <c r="BV174" s="163" t="str">
        <f>BV163</f>
        <v>C</v>
      </c>
      <c r="BW174" s="65">
        <f t="shared" ca="1" si="362"/>
        <v>93743</v>
      </c>
      <c r="BX174" s="634">
        <f t="shared" ca="1" si="365"/>
        <v>0</v>
      </c>
      <c r="BY174" s="2"/>
      <c r="BZ174" s="13"/>
      <c r="CA174" s="130"/>
      <c r="CB174" s="79" t="str">
        <f t="shared" si="436"/>
        <v>B</v>
      </c>
      <c r="CC174" s="215">
        <f t="shared" si="437"/>
        <v>2026</v>
      </c>
      <c r="CD174" s="141">
        <f t="shared" si="438"/>
        <v>1</v>
      </c>
      <c r="CE174" s="280">
        <f t="shared" ca="1" si="366"/>
        <v>0</v>
      </c>
      <c r="CF174" s="280">
        <f t="shared" ca="1" si="367"/>
        <v>0</v>
      </c>
      <c r="CG174" s="280">
        <f t="shared" ca="1" si="368"/>
        <v>8</v>
      </c>
      <c r="CH174" s="280">
        <f t="shared" ca="1" si="367"/>
        <v>0</v>
      </c>
      <c r="CI174" s="280">
        <f t="shared" ca="1" si="369"/>
        <v>0</v>
      </c>
      <c r="CJ174" s="280">
        <f t="shared" ca="1" si="370"/>
        <v>0</v>
      </c>
      <c r="CK174" s="280">
        <f t="shared" ca="1" si="370"/>
        <v>0</v>
      </c>
      <c r="CL174" s="280">
        <f t="shared" ca="1" si="371"/>
        <v>0</v>
      </c>
      <c r="CM174" s="280">
        <f t="shared" ca="1" si="372"/>
        <v>6910</v>
      </c>
      <c r="CN174" s="280">
        <f t="shared" ca="1" si="373"/>
        <v>258</v>
      </c>
      <c r="CO174" s="280">
        <f t="shared" ca="1" si="374"/>
        <v>64580</v>
      </c>
      <c r="CP174" s="280">
        <f t="shared" ca="1" si="375"/>
        <v>0</v>
      </c>
      <c r="CQ174" s="280">
        <f t="shared" ca="1" si="445"/>
        <v>0</v>
      </c>
      <c r="CR174" s="273">
        <f t="shared" ca="1" si="445"/>
        <v>0</v>
      </c>
      <c r="CS174" s="280">
        <f t="shared" ca="1" si="376"/>
        <v>709</v>
      </c>
      <c r="CT174" s="280">
        <f t="shared" ca="1" si="377"/>
        <v>4027</v>
      </c>
      <c r="CU174" s="280">
        <f t="shared" ca="1" si="378"/>
        <v>2793</v>
      </c>
      <c r="CV174" s="280">
        <f t="shared" ca="1" si="379"/>
        <v>0</v>
      </c>
      <c r="CW174" s="280">
        <f t="shared" ca="1" si="380"/>
        <v>2226</v>
      </c>
      <c r="CX174" s="280">
        <f t="shared" ca="1" si="381"/>
        <v>0</v>
      </c>
      <c r="CY174" s="280">
        <f t="shared" ca="1" si="382"/>
        <v>14136</v>
      </c>
      <c r="CZ174" s="280">
        <f t="shared" ca="1" si="383"/>
        <v>0</v>
      </c>
      <c r="DA174" s="280">
        <f t="shared" ca="1" si="384"/>
        <v>0</v>
      </c>
      <c r="DB174" s="280">
        <f t="shared" ca="1" si="385"/>
        <v>0</v>
      </c>
      <c r="DC174" s="280">
        <f t="shared" ca="1" si="386"/>
        <v>1019</v>
      </c>
      <c r="DD174" s="280">
        <f t="shared" ca="1" si="387"/>
        <v>0</v>
      </c>
      <c r="DE174" s="280">
        <f t="shared" ca="1" si="388"/>
        <v>0</v>
      </c>
      <c r="DF174" s="280">
        <f t="shared" ca="1" si="389"/>
        <v>0</v>
      </c>
      <c r="DG174" s="280">
        <f t="shared" ca="1" si="390"/>
        <v>0</v>
      </c>
      <c r="DH174" s="280">
        <f t="shared" ca="1" si="391"/>
        <v>0</v>
      </c>
      <c r="DI174" s="280">
        <f t="shared" ca="1" si="392"/>
        <v>0</v>
      </c>
      <c r="DJ174" s="210">
        <f t="shared" ca="1" si="393"/>
        <v>5728</v>
      </c>
      <c r="DK174" s="210">
        <f t="shared" ca="1" si="394"/>
        <v>24910</v>
      </c>
      <c r="DL174" s="210">
        <f t="shared" ca="1" si="395"/>
        <v>71756</v>
      </c>
      <c r="DM174" s="461">
        <f t="shared" ca="1" si="396"/>
        <v>96666</v>
      </c>
      <c r="DN174" s="463">
        <f t="shared" ca="1" si="397"/>
        <v>96863</v>
      </c>
      <c r="DO174" s="465">
        <f t="shared" ca="1" si="398"/>
        <v>197</v>
      </c>
      <c r="DP174" s="216">
        <f t="shared" ca="1" si="408"/>
        <v>2.0379450892764779E-3</v>
      </c>
      <c r="DR174" s="463"/>
      <c r="DS174" s="37"/>
    </row>
    <row r="175" spans="1:123">
      <c r="A175" s="87">
        <f t="shared" si="480"/>
        <v>2019</v>
      </c>
      <c r="B175" s="228">
        <v>0</v>
      </c>
      <c r="C175" s="228">
        <v>0</v>
      </c>
      <c r="D175" s="228">
        <v>0</v>
      </c>
      <c r="E175" s="228">
        <v>0</v>
      </c>
      <c r="F175" s="228">
        <v>0</v>
      </c>
      <c r="G175" s="228">
        <v>0</v>
      </c>
      <c r="H175" s="228">
        <v>0</v>
      </c>
      <c r="I175" s="228">
        <v>0</v>
      </c>
      <c r="J175" s="228">
        <v>0</v>
      </c>
      <c r="K175" s="228">
        <v>0</v>
      </c>
      <c r="L175" s="228">
        <v>0</v>
      </c>
      <c r="M175" s="228">
        <v>0</v>
      </c>
      <c r="N175" s="89">
        <f t="shared" si="474"/>
        <v>0</v>
      </c>
      <c r="O175" s="90"/>
      <c r="P175" s="91">
        <f t="shared" si="475"/>
        <v>2019</v>
      </c>
      <c r="Q175" s="501">
        <v>0</v>
      </c>
      <c r="R175" s="501">
        <v>0</v>
      </c>
      <c r="S175" s="501">
        <v>0</v>
      </c>
      <c r="T175" s="501">
        <v>0</v>
      </c>
      <c r="U175" s="501">
        <v>0</v>
      </c>
      <c r="V175" s="501">
        <v>0</v>
      </c>
      <c r="W175" s="501">
        <v>0</v>
      </c>
      <c r="X175" s="501">
        <v>0</v>
      </c>
      <c r="Y175" s="501">
        <v>0</v>
      </c>
      <c r="Z175" s="501">
        <v>0</v>
      </c>
      <c r="AA175" s="501">
        <v>0</v>
      </c>
      <c r="AB175" s="501">
        <v>0</v>
      </c>
      <c r="AC175" s="13">
        <f t="shared" si="476"/>
        <v>0</v>
      </c>
      <c r="AD175" s="13"/>
      <c r="AI175" s="79" t="str">
        <f t="shared" ref="AI175:AI185" si="481">AI163</f>
        <v>R</v>
      </c>
      <c r="AJ175" s="1">
        <f t="shared" ref="AJ175:AJ185" si="482">AJ174</f>
        <v>2026</v>
      </c>
      <c r="AK175" s="105">
        <v>2</v>
      </c>
      <c r="AL175" s="106">
        <f t="shared" ca="1" si="477"/>
        <v>0</v>
      </c>
      <c r="AM175" s="106">
        <f t="shared" ca="1" si="477"/>
        <v>0</v>
      </c>
      <c r="AN175" s="106">
        <f t="shared" ca="1" si="477"/>
        <v>8</v>
      </c>
      <c r="AO175" s="106">
        <f t="shared" ca="1" si="477"/>
        <v>0</v>
      </c>
      <c r="AP175" s="106">
        <f t="shared" ca="1" si="477"/>
        <v>0</v>
      </c>
      <c r="AQ175" s="106">
        <f t="shared" ca="1" si="477"/>
        <v>0</v>
      </c>
      <c r="AR175" s="106">
        <f t="shared" ca="1" si="477"/>
        <v>0</v>
      </c>
      <c r="AS175" s="106">
        <f t="shared" ca="1" si="477"/>
        <v>0</v>
      </c>
      <c r="AT175" s="106">
        <f t="shared" ca="1" si="477"/>
        <v>6910</v>
      </c>
      <c r="AU175" s="106">
        <f t="shared" ca="1" si="477"/>
        <v>258</v>
      </c>
      <c r="AV175" s="106">
        <f t="shared" ca="1" si="478"/>
        <v>64580</v>
      </c>
      <c r="AW175" s="106">
        <f t="shared" ca="1" si="478"/>
        <v>0</v>
      </c>
      <c r="AX175" s="575">
        <f t="shared" ca="1" si="478"/>
        <v>0</v>
      </c>
      <c r="AY175" s="2">
        <f t="shared" ca="1" si="478"/>
        <v>0</v>
      </c>
      <c r="AZ175" s="545">
        <f t="shared" ca="1" si="478"/>
        <v>1218</v>
      </c>
      <c r="BA175" s="106">
        <f t="shared" ca="1" si="478"/>
        <v>4027</v>
      </c>
      <c r="BB175" s="106">
        <f t="shared" ca="1" si="478"/>
        <v>2793</v>
      </c>
      <c r="BC175" s="106">
        <f t="shared" ca="1" si="478"/>
        <v>0</v>
      </c>
      <c r="BD175" s="106">
        <f t="shared" ca="1" si="478"/>
        <v>2182</v>
      </c>
      <c r="BE175" s="106">
        <f t="shared" ca="1" si="478"/>
        <v>0</v>
      </c>
      <c r="BF175" s="106">
        <f t="shared" ca="1" si="479"/>
        <v>14136</v>
      </c>
      <c r="BG175" s="106">
        <f t="shared" ca="1" si="479"/>
        <v>0</v>
      </c>
      <c r="BH175" s="106">
        <f t="shared" ca="1" si="479"/>
        <v>0</v>
      </c>
      <c r="BI175" s="106">
        <f t="shared" ca="1" si="479"/>
        <v>0</v>
      </c>
      <c r="BJ175" s="106">
        <f t="shared" ca="1" si="479"/>
        <v>1019</v>
      </c>
      <c r="BK175" s="106">
        <f t="shared" ca="1" si="479"/>
        <v>0</v>
      </c>
      <c r="BL175" s="106">
        <f t="shared" ca="1" si="479"/>
        <v>0</v>
      </c>
      <c r="BM175" s="190">
        <f t="shared" ca="1" si="479"/>
        <v>0</v>
      </c>
      <c r="BN175" s="190">
        <f t="shared" ca="1" si="479"/>
        <v>0</v>
      </c>
      <c r="BO175" s="190">
        <f t="shared" ca="1" si="479"/>
        <v>0</v>
      </c>
      <c r="BP175" s="190">
        <f t="shared" ca="1" si="479"/>
        <v>0</v>
      </c>
      <c r="BQ175" s="190">
        <f t="shared" ca="1" si="479"/>
        <v>6193</v>
      </c>
      <c r="BR175" s="190">
        <f t="shared" ca="1" si="479"/>
        <v>25375</v>
      </c>
      <c r="BS175" s="190">
        <f t="shared" ca="1" si="479"/>
        <v>71756</v>
      </c>
      <c r="BT175" s="190">
        <f t="shared" ca="1" si="479"/>
        <v>97131</v>
      </c>
      <c r="BU175" s="190">
        <f t="shared" ca="1" si="361"/>
        <v>68601</v>
      </c>
      <c r="BV175" s="163" t="str">
        <f t="shared" si="435"/>
        <v>C</v>
      </c>
      <c r="BW175" s="65">
        <f t="shared" ca="1" si="362"/>
        <v>97131</v>
      </c>
      <c r="BX175" s="634">
        <f t="shared" ca="1" si="365"/>
        <v>0</v>
      </c>
      <c r="BY175" s="2"/>
      <c r="BZ175" s="13"/>
      <c r="CA175" s="130"/>
      <c r="CB175" s="79" t="str">
        <f t="shared" si="436"/>
        <v>C</v>
      </c>
      <c r="CC175" s="215">
        <f t="shared" si="437"/>
        <v>2026</v>
      </c>
      <c r="CD175" s="141">
        <f t="shared" si="438"/>
        <v>2</v>
      </c>
      <c r="CE175" s="280">
        <f t="shared" ca="1" si="366"/>
        <v>0</v>
      </c>
      <c r="CF175" s="280">
        <f t="shared" ca="1" si="367"/>
        <v>0</v>
      </c>
      <c r="CG175" s="280">
        <f t="shared" ca="1" si="368"/>
        <v>8</v>
      </c>
      <c r="CH175" s="280">
        <f t="shared" ca="1" si="367"/>
        <v>0</v>
      </c>
      <c r="CI175" s="280">
        <f t="shared" ca="1" si="369"/>
        <v>0</v>
      </c>
      <c r="CJ175" s="280">
        <f t="shared" ca="1" si="370"/>
        <v>0</v>
      </c>
      <c r="CK175" s="280">
        <f t="shared" ca="1" si="370"/>
        <v>0</v>
      </c>
      <c r="CL175" s="280">
        <f t="shared" ca="1" si="371"/>
        <v>0</v>
      </c>
      <c r="CM175" s="280">
        <f t="shared" ca="1" si="372"/>
        <v>6242</v>
      </c>
      <c r="CN175" s="280">
        <f t="shared" ca="1" si="373"/>
        <v>621</v>
      </c>
      <c r="CO175" s="280">
        <f t="shared" ca="1" si="374"/>
        <v>41858</v>
      </c>
      <c r="CP175" s="280">
        <f t="shared" ca="1" si="375"/>
        <v>0</v>
      </c>
      <c r="CQ175" s="280">
        <f t="shared" ca="1" si="445"/>
        <v>0</v>
      </c>
      <c r="CR175" s="273">
        <f t="shared" ca="1" si="445"/>
        <v>0</v>
      </c>
      <c r="CS175" s="280">
        <f t="shared" ca="1" si="376"/>
        <v>831</v>
      </c>
      <c r="CT175" s="280">
        <f t="shared" ca="1" si="377"/>
        <v>1600</v>
      </c>
      <c r="CU175" s="280">
        <f t="shared" ca="1" si="378"/>
        <v>1886</v>
      </c>
      <c r="CV175" s="280">
        <f t="shared" ca="1" si="379"/>
        <v>0</v>
      </c>
      <c r="CW175" s="280">
        <f t="shared" ca="1" si="380"/>
        <v>1690</v>
      </c>
      <c r="CX175" s="280">
        <f t="shared" ca="1" si="381"/>
        <v>0</v>
      </c>
      <c r="CY175" s="280">
        <f t="shared" ca="1" si="382"/>
        <v>12768</v>
      </c>
      <c r="CZ175" s="280">
        <f t="shared" ca="1" si="383"/>
        <v>0</v>
      </c>
      <c r="DA175" s="280">
        <f t="shared" ca="1" si="384"/>
        <v>0</v>
      </c>
      <c r="DB175" s="280">
        <f t="shared" ca="1" si="385"/>
        <v>0</v>
      </c>
      <c r="DC175" s="280">
        <f t="shared" ca="1" si="386"/>
        <v>953</v>
      </c>
      <c r="DD175" s="280">
        <f t="shared" ca="1" si="387"/>
        <v>0</v>
      </c>
      <c r="DE175" s="280">
        <f t="shared" ca="1" si="388"/>
        <v>0</v>
      </c>
      <c r="DF175" s="280">
        <f t="shared" ca="1" si="389"/>
        <v>0</v>
      </c>
      <c r="DG175" s="280">
        <f t="shared" ca="1" si="390"/>
        <v>0</v>
      </c>
      <c r="DH175" s="280">
        <f t="shared" ca="1" si="391"/>
        <v>0</v>
      </c>
      <c r="DI175" s="280">
        <f t="shared" ca="1" si="392"/>
        <v>0</v>
      </c>
      <c r="DJ175" s="210">
        <f t="shared" ca="1" si="393"/>
        <v>4407</v>
      </c>
      <c r="DK175" s="210">
        <f t="shared" ca="1" si="394"/>
        <v>19728</v>
      </c>
      <c r="DL175" s="210">
        <f t="shared" ca="1" si="395"/>
        <v>48729</v>
      </c>
      <c r="DM175" s="461">
        <f t="shared" ca="1" si="396"/>
        <v>68457</v>
      </c>
      <c r="DN175" s="463">
        <f t="shared" ca="1" si="397"/>
        <v>68601</v>
      </c>
      <c r="DO175" s="465">
        <f t="shared" ca="1" si="398"/>
        <v>144</v>
      </c>
      <c r="DP175" s="216">
        <f t="shared" ca="1" si="408"/>
        <v>2.1035102327008194E-3</v>
      </c>
      <c r="DR175" s="463"/>
      <c r="DS175" s="37"/>
    </row>
    <row r="176" spans="1:123">
      <c r="A176" s="87">
        <f t="shared" si="480"/>
        <v>2020</v>
      </c>
      <c r="B176" s="228">
        <v>0</v>
      </c>
      <c r="C176" s="228">
        <v>0</v>
      </c>
      <c r="D176" s="228">
        <v>0</v>
      </c>
      <c r="E176" s="228">
        <v>0</v>
      </c>
      <c r="F176" s="228">
        <v>0</v>
      </c>
      <c r="G176" s="228">
        <v>0</v>
      </c>
      <c r="H176" s="228">
        <v>0</v>
      </c>
      <c r="I176" s="228">
        <v>0</v>
      </c>
      <c r="J176" s="228">
        <v>0</v>
      </c>
      <c r="K176" s="228">
        <v>0</v>
      </c>
      <c r="L176" s="228">
        <v>0</v>
      </c>
      <c r="M176" s="228">
        <v>0</v>
      </c>
      <c r="N176" s="89">
        <f t="shared" si="474"/>
        <v>0</v>
      </c>
      <c r="O176" s="90"/>
      <c r="P176" s="91">
        <f t="shared" si="475"/>
        <v>2020</v>
      </c>
      <c r="Q176" s="501">
        <v>0</v>
      </c>
      <c r="R176" s="501">
        <v>0</v>
      </c>
      <c r="S176" s="501">
        <v>0</v>
      </c>
      <c r="T176" s="501">
        <v>0</v>
      </c>
      <c r="U176" s="501">
        <v>0</v>
      </c>
      <c r="V176" s="501">
        <v>0</v>
      </c>
      <c r="W176" s="501">
        <v>0</v>
      </c>
      <c r="X176" s="501">
        <v>0</v>
      </c>
      <c r="Y176" s="501">
        <v>0</v>
      </c>
      <c r="Z176" s="501">
        <v>0</v>
      </c>
      <c r="AA176" s="501">
        <v>0</v>
      </c>
      <c r="AB176" s="501">
        <v>0</v>
      </c>
      <c r="AC176" s="13">
        <f t="shared" si="476"/>
        <v>0</v>
      </c>
      <c r="AD176" s="13"/>
      <c r="AI176" s="79" t="str">
        <f t="shared" si="481"/>
        <v>S</v>
      </c>
      <c r="AJ176" s="1">
        <f t="shared" si="482"/>
        <v>2026</v>
      </c>
      <c r="AK176" s="105">
        <v>3</v>
      </c>
      <c r="AL176" s="106">
        <f t="shared" ref="AL176:AU185" ca="1" si="483">ROUND(INDIRECT(CONCATENATE($AI176,AL$2+($AJ176-2010))),0)</f>
        <v>0</v>
      </c>
      <c r="AM176" s="106">
        <f t="shared" ca="1" si="483"/>
        <v>0</v>
      </c>
      <c r="AN176" s="106">
        <f t="shared" ca="1" si="483"/>
        <v>8</v>
      </c>
      <c r="AO176" s="106">
        <f t="shared" ca="1" si="483"/>
        <v>0</v>
      </c>
      <c r="AP176" s="106">
        <f t="shared" ca="1" si="483"/>
        <v>0</v>
      </c>
      <c r="AQ176" s="106">
        <f t="shared" ca="1" si="483"/>
        <v>0</v>
      </c>
      <c r="AR176" s="106">
        <f t="shared" ca="1" si="483"/>
        <v>0</v>
      </c>
      <c r="AS176" s="106">
        <f t="shared" ca="1" si="483"/>
        <v>0</v>
      </c>
      <c r="AT176" s="106">
        <f t="shared" ca="1" si="483"/>
        <v>6242</v>
      </c>
      <c r="AU176" s="106">
        <f t="shared" ca="1" si="483"/>
        <v>621</v>
      </c>
      <c r="AV176" s="106">
        <f t="shared" ref="AV176:BE185" ca="1" si="484">ROUND(INDIRECT(CONCATENATE($AI176,AV$2+($AJ176-2010))),0)</f>
        <v>41858</v>
      </c>
      <c r="AW176" s="106">
        <f t="shared" ca="1" si="484"/>
        <v>0</v>
      </c>
      <c r="AX176" s="575">
        <f t="shared" ca="1" si="484"/>
        <v>0</v>
      </c>
      <c r="AY176" s="2">
        <f t="shared" ca="1" si="484"/>
        <v>0</v>
      </c>
      <c r="AZ176" s="545">
        <f t="shared" ca="1" si="484"/>
        <v>709</v>
      </c>
      <c r="BA176" s="106">
        <f t="shared" ca="1" si="484"/>
        <v>1600</v>
      </c>
      <c r="BB176" s="106">
        <f t="shared" ca="1" si="484"/>
        <v>1886</v>
      </c>
      <c r="BC176" s="106">
        <f t="shared" ca="1" si="484"/>
        <v>0</v>
      </c>
      <c r="BD176" s="106">
        <f t="shared" ca="1" si="484"/>
        <v>2226</v>
      </c>
      <c r="BE176" s="106">
        <f t="shared" ca="1" si="484"/>
        <v>0</v>
      </c>
      <c r="BF176" s="106">
        <f t="shared" ref="BF176:BT185" ca="1" si="485">ROUND(INDIRECT(CONCATENATE($AI176,BF$2+($AJ176-2010))),0)</f>
        <v>12768</v>
      </c>
      <c r="BG176" s="106">
        <f t="shared" ca="1" si="485"/>
        <v>0</v>
      </c>
      <c r="BH176" s="106">
        <f t="shared" ca="1" si="485"/>
        <v>0</v>
      </c>
      <c r="BI176" s="106">
        <f t="shared" ca="1" si="485"/>
        <v>0</v>
      </c>
      <c r="BJ176" s="106">
        <f t="shared" ca="1" si="485"/>
        <v>953</v>
      </c>
      <c r="BK176" s="106">
        <f t="shared" ca="1" si="485"/>
        <v>0</v>
      </c>
      <c r="BL176" s="106">
        <f t="shared" ca="1" si="485"/>
        <v>0</v>
      </c>
      <c r="BM176" s="190">
        <f t="shared" ca="1" si="485"/>
        <v>0</v>
      </c>
      <c r="BN176" s="190">
        <f t="shared" ca="1" si="485"/>
        <v>0</v>
      </c>
      <c r="BO176" s="190">
        <f t="shared" ca="1" si="485"/>
        <v>0</v>
      </c>
      <c r="BP176" s="190">
        <f t="shared" ca="1" si="485"/>
        <v>0</v>
      </c>
      <c r="BQ176" s="190">
        <f t="shared" ca="1" si="485"/>
        <v>4821</v>
      </c>
      <c r="BR176" s="190">
        <f t="shared" ca="1" si="485"/>
        <v>20142</v>
      </c>
      <c r="BS176" s="190">
        <f t="shared" ca="1" si="485"/>
        <v>48729</v>
      </c>
      <c r="BT176" s="190">
        <f t="shared" ca="1" si="485"/>
        <v>68871</v>
      </c>
      <c r="BU176" s="190">
        <f t="shared" ca="1" si="361"/>
        <v>104765</v>
      </c>
      <c r="BV176" s="163" t="str">
        <f t="shared" si="435"/>
        <v>D</v>
      </c>
      <c r="BW176" s="65">
        <f t="shared" ca="1" si="362"/>
        <v>68871</v>
      </c>
      <c r="BX176" s="634">
        <f t="shared" ca="1" si="365"/>
        <v>0</v>
      </c>
      <c r="BY176" s="2"/>
      <c r="BZ176" s="13"/>
      <c r="CA176" s="130"/>
      <c r="CB176" s="79" t="str">
        <f t="shared" si="436"/>
        <v>D</v>
      </c>
      <c r="CC176" s="215">
        <f t="shared" si="437"/>
        <v>2026</v>
      </c>
      <c r="CD176" s="141">
        <f t="shared" si="438"/>
        <v>3</v>
      </c>
      <c r="CE176" s="280">
        <f t="shared" ca="1" si="366"/>
        <v>0</v>
      </c>
      <c r="CF176" s="280">
        <f t="shared" ca="1" si="367"/>
        <v>0</v>
      </c>
      <c r="CG176" s="280">
        <f t="shared" ca="1" si="368"/>
        <v>8</v>
      </c>
      <c r="CH176" s="280">
        <f t="shared" ca="1" si="367"/>
        <v>0</v>
      </c>
      <c r="CI176" s="280">
        <f t="shared" ca="1" si="369"/>
        <v>0</v>
      </c>
      <c r="CJ176" s="280">
        <f t="shared" ca="1" si="370"/>
        <v>0</v>
      </c>
      <c r="CK176" s="280">
        <f t="shared" ca="1" si="370"/>
        <v>0</v>
      </c>
      <c r="CL176" s="280">
        <f t="shared" ca="1" si="371"/>
        <v>0</v>
      </c>
      <c r="CM176" s="280">
        <f t="shared" ca="1" si="372"/>
        <v>3839</v>
      </c>
      <c r="CN176" s="280">
        <f t="shared" ca="1" si="373"/>
        <v>516</v>
      </c>
      <c r="CO176" s="280">
        <f t="shared" ca="1" si="374"/>
        <v>78947</v>
      </c>
      <c r="CP176" s="280">
        <f t="shared" ca="1" si="375"/>
        <v>0</v>
      </c>
      <c r="CQ176" s="280">
        <f t="shared" ca="1" si="445"/>
        <v>0</v>
      </c>
      <c r="CR176" s="273">
        <f t="shared" ca="1" si="445"/>
        <v>0</v>
      </c>
      <c r="CS176" s="280">
        <f t="shared" ca="1" si="376"/>
        <v>502</v>
      </c>
      <c r="CT176" s="280">
        <f t="shared" ca="1" si="377"/>
        <v>805</v>
      </c>
      <c r="CU176" s="280">
        <f t="shared" ca="1" si="378"/>
        <v>2448</v>
      </c>
      <c r="CV176" s="280">
        <f t="shared" ca="1" si="379"/>
        <v>0</v>
      </c>
      <c r="CW176" s="280">
        <f t="shared" ca="1" si="380"/>
        <v>1912</v>
      </c>
      <c r="CX176" s="280">
        <f t="shared" ca="1" si="381"/>
        <v>0</v>
      </c>
      <c r="CY176" s="280">
        <f t="shared" ca="1" si="382"/>
        <v>14508</v>
      </c>
      <c r="CZ176" s="280">
        <f t="shared" ca="1" si="383"/>
        <v>0</v>
      </c>
      <c r="DA176" s="280">
        <f t="shared" ca="1" si="384"/>
        <v>0</v>
      </c>
      <c r="DB176" s="280">
        <f t="shared" ca="1" si="385"/>
        <v>0</v>
      </c>
      <c r="DC176" s="280">
        <f t="shared" ca="1" si="386"/>
        <v>1096</v>
      </c>
      <c r="DD176" s="280">
        <f t="shared" ca="1" si="387"/>
        <v>0</v>
      </c>
      <c r="DE176" s="280">
        <f t="shared" ca="1" si="388"/>
        <v>0</v>
      </c>
      <c r="DF176" s="280">
        <f t="shared" ca="1" si="389"/>
        <v>0</v>
      </c>
      <c r="DG176" s="280">
        <f t="shared" ca="1" si="390"/>
        <v>0</v>
      </c>
      <c r="DH176" s="280">
        <f t="shared" ca="1" si="391"/>
        <v>0</v>
      </c>
      <c r="DI176" s="280">
        <f t="shared" ca="1" si="392"/>
        <v>0</v>
      </c>
      <c r="DJ176" s="210">
        <f t="shared" ca="1" si="393"/>
        <v>4862</v>
      </c>
      <c r="DK176" s="210">
        <f t="shared" ca="1" si="394"/>
        <v>21271</v>
      </c>
      <c r="DL176" s="210">
        <f t="shared" ca="1" si="395"/>
        <v>83310</v>
      </c>
      <c r="DM176" s="461">
        <f t="shared" ca="1" si="396"/>
        <v>104581</v>
      </c>
      <c r="DN176" s="463">
        <f t="shared" ca="1" si="397"/>
        <v>104765</v>
      </c>
      <c r="DO176" s="465">
        <f t="shared" ca="1" si="398"/>
        <v>184</v>
      </c>
      <c r="DP176" s="216">
        <f t="shared" ca="1" si="408"/>
        <v>1.7594018033868484E-3</v>
      </c>
      <c r="DR176" s="463"/>
      <c r="DS176" s="37"/>
    </row>
    <row r="177" spans="1:123">
      <c r="A177" s="87">
        <f t="shared" si="480"/>
        <v>2021</v>
      </c>
      <c r="B177" s="228">
        <v>0</v>
      </c>
      <c r="C177" s="228">
        <v>0</v>
      </c>
      <c r="D177" s="228">
        <v>0</v>
      </c>
      <c r="E177" s="228">
        <v>0</v>
      </c>
      <c r="F177" s="228">
        <v>0</v>
      </c>
      <c r="G177" s="228">
        <v>0</v>
      </c>
      <c r="H177" s="228">
        <v>0</v>
      </c>
      <c r="I177" s="228">
        <v>0</v>
      </c>
      <c r="J177" s="228">
        <v>0</v>
      </c>
      <c r="K177" s="228">
        <v>0</v>
      </c>
      <c r="L177" s="228">
        <v>0</v>
      </c>
      <c r="M177" s="228">
        <v>0</v>
      </c>
      <c r="N177" s="89">
        <f t="shared" si="474"/>
        <v>0</v>
      </c>
      <c r="O177" s="90"/>
      <c r="P177" s="91">
        <f t="shared" si="475"/>
        <v>2021</v>
      </c>
      <c r="Q177" s="501">
        <v>0</v>
      </c>
      <c r="R177" s="501">
        <v>0</v>
      </c>
      <c r="S177" s="501">
        <v>0</v>
      </c>
      <c r="T177" s="501">
        <v>0</v>
      </c>
      <c r="U177" s="501">
        <v>0</v>
      </c>
      <c r="V177" s="501">
        <v>0</v>
      </c>
      <c r="W177" s="501">
        <v>0</v>
      </c>
      <c r="X177" s="501">
        <v>0</v>
      </c>
      <c r="Y177" s="501">
        <v>0</v>
      </c>
      <c r="Z177" s="501">
        <v>0</v>
      </c>
      <c r="AA177" s="501">
        <v>0</v>
      </c>
      <c r="AB177" s="501">
        <v>0</v>
      </c>
      <c r="AC177" s="13">
        <f t="shared" si="476"/>
        <v>0</v>
      </c>
      <c r="AD177" s="13"/>
      <c r="AI177" s="79" t="str">
        <f t="shared" si="481"/>
        <v>T</v>
      </c>
      <c r="AJ177" s="1">
        <f t="shared" si="482"/>
        <v>2026</v>
      </c>
      <c r="AK177" s="105">
        <v>4</v>
      </c>
      <c r="AL177" s="106">
        <f t="shared" ca="1" si="483"/>
        <v>0</v>
      </c>
      <c r="AM177" s="106">
        <f t="shared" ca="1" si="483"/>
        <v>0</v>
      </c>
      <c r="AN177" s="106">
        <f t="shared" ca="1" si="483"/>
        <v>8</v>
      </c>
      <c r="AO177" s="106">
        <f t="shared" ca="1" si="483"/>
        <v>0</v>
      </c>
      <c r="AP177" s="106">
        <f t="shared" ca="1" si="483"/>
        <v>0</v>
      </c>
      <c r="AQ177" s="106">
        <f t="shared" ca="1" si="483"/>
        <v>0</v>
      </c>
      <c r="AR177" s="106">
        <f t="shared" ca="1" si="483"/>
        <v>0</v>
      </c>
      <c r="AS177" s="106">
        <f t="shared" ca="1" si="483"/>
        <v>0</v>
      </c>
      <c r="AT177" s="106">
        <f t="shared" ca="1" si="483"/>
        <v>3839</v>
      </c>
      <c r="AU177" s="106">
        <f t="shared" ca="1" si="483"/>
        <v>516</v>
      </c>
      <c r="AV177" s="106">
        <f t="shared" ca="1" si="484"/>
        <v>78947</v>
      </c>
      <c r="AW177" s="106">
        <f t="shared" ca="1" si="484"/>
        <v>0</v>
      </c>
      <c r="AX177" s="575">
        <f t="shared" ca="1" si="484"/>
        <v>0</v>
      </c>
      <c r="AY177" s="2">
        <f t="shared" ca="1" si="484"/>
        <v>0</v>
      </c>
      <c r="AZ177" s="545">
        <f t="shared" ca="1" si="484"/>
        <v>831</v>
      </c>
      <c r="BA177" s="106">
        <f t="shared" ca="1" si="484"/>
        <v>805</v>
      </c>
      <c r="BB177" s="106">
        <f t="shared" ca="1" si="484"/>
        <v>2448</v>
      </c>
      <c r="BC177" s="106">
        <f t="shared" ca="1" si="484"/>
        <v>0</v>
      </c>
      <c r="BD177" s="106">
        <f t="shared" ca="1" si="484"/>
        <v>1690</v>
      </c>
      <c r="BE177" s="106">
        <f t="shared" ca="1" si="484"/>
        <v>0</v>
      </c>
      <c r="BF177" s="106">
        <f t="shared" ca="1" si="485"/>
        <v>14508</v>
      </c>
      <c r="BG177" s="106">
        <f t="shared" ca="1" si="485"/>
        <v>0</v>
      </c>
      <c r="BH177" s="106">
        <f t="shared" ca="1" si="485"/>
        <v>0</v>
      </c>
      <c r="BI177" s="106">
        <f t="shared" ca="1" si="485"/>
        <v>0</v>
      </c>
      <c r="BJ177" s="106">
        <f t="shared" ca="1" si="485"/>
        <v>1096</v>
      </c>
      <c r="BK177" s="106">
        <f t="shared" ca="1" si="485"/>
        <v>0</v>
      </c>
      <c r="BL177" s="106">
        <f t="shared" ca="1" si="485"/>
        <v>0</v>
      </c>
      <c r="BM177" s="190">
        <f t="shared" ca="1" si="485"/>
        <v>0</v>
      </c>
      <c r="BN177" s="190">
        <f t="shared" ca="1" si="485"/>
        <v>0</v>
      </c>
      <c r="BO177" s="190">
        <f t="shared" ca="1" si="485"/>
        <v>0</v>
      </c>
      <c r="BP177" s="190">
        <f t="shared" ca="1" si="485"/>
        <v>0</v>
      </c>
      <c r="BQ177" s="190">
        <f t="shared" ca="1" si="485"/>
        <v>4969</v>
      </c>
      <c r="BR177" s="190">
        <f t="shared" ca="1" si="485"/>
        <v>21378</v>
      </c>
      <c r="BS177" s="190">
        <f t="shared" ca="1" si="485"/>
        <v>83310</v>
      </c>
      <c r="BT177" s="190">
        <f t="shared" ca="1" si="485"/>
        <v>104688</v>
      </c>
      <c r="BU177" s="190">
        <f t="shared" ca="1" si="361"/>
        <v>112048</v>
      </c>
      <c r="BV177" s="163" t="str">
        <f t="shared" si="435"/>
        <v>E</v>
      </c>
      <c r="BW177" s="65">
        <f t="shared" ca="1" si="362"/>
        <v>104688</v>
      </c>
      <c r="BX177" s="634">
        <f t="shared" ca="1" si="365"/>
        <v>0</v>
      </c>
      <c r="BY177" s="2"/>
      <c r="BZ177" s="13"/>
      <c r="CA177" s="130"/>
      <c r="CB177" s="79" t="str">
        <f t="shared" si="436"/>
        <v>E</v>
      </c>
      <c r="CC177" s="215">
        <f t="shared" si="437"/>
        <v>2026</v>
      </c>
      <c r="CD177" s="141">
        <f t="shared" si="438"/>
        <v>4</v>
      </c>
      <c r="CE177" s="280">
        <f t="shared" ca="1" si="366"/>
        <v>0</v>
      </c>
      <c r="CF177" s="280">
        <f t="shared" ca="1" si="367"/>
        <v>0</v>
      </c>
      <c r="CG177" s="280">
        <f t="shared" ca="1" si="368"/>
        <v>8</v>
      </c>
      <c r="CH177" s="280">
        <f t="shared" ca="1" si="367"/>
        <v>0</v>
      </c>
      <c r="CI177" s="280">
        <f t="shared" ca="1" si="369"/>
        <v>0</v>
      </c>
      <c r="CJ177" s="280">
        <f t="shared" ca="1" si="370"/>
        <v>0</v>
      </c>
      <c r="CK177" s="280">
        <f t="shared" ca="1" si="370"/>
        <v>0</v>
      </c>
      <c r="CL177" s="280">
        <f t="shared" ca="1" si="371"/>
        <v>0</v>
      </c>
      <c r="CM177" s="280">
        <f t="shared" ca="1" si="372"/>
        <v>0</v>
      </c>
      <c r="CN177" s="280">
        <f t="shared" ca="1" si="373"/>
        <v>832</v>
      </c>
      <c r="CO177" s="280">
        <f t="shared" ca="1" si="374"/>
        <v>89166</v>
      </c>
      <c r="CP177" s="280">
        <f t="shared" ca="1" si="375"/>
        <v>0</v>
      </c>
      <c r="CQ177" s="280">
        <f t="shared" ca="1" si="445"/>
        <v>0</v>
      </c>
      <c r="CR177" s="273">
        <f t="shared" ca="1" si="445"/>
        <v>0</v>
      </c>
      <c r="CS177" s="280">
        <f t="shared" ca="1" si="376"/>
        <v>671</v>
      </c>
      <c r="CT177" s="280">
        <f t="shared" ca="1" si="377"/>
        <v>1871</v>
      </c>
      <c r="CU177" s="280">
        <f t="shared" ca="1" si="378"/>
        <v>2223</v>
      </c>
      <c r="CV177" s="280">
        <f t="shared" ca="1" si="379"/>
        <v>0</v>
      </c>
      <c r="CW177" s="280">
        <f t="shared" ca="1" si="380"/>
        <v>1594</v>
      </c>
      <c r="CX177" s="280">
        <f t="shared" ca="1" si="381"/>
        <v>0</v>
      </c>
      <c r="CY177" s="280">
        <f t="shared" ca="1" si="382"/>
        <v>14400</v>
      </c>
      <c r="CZ177" s="280">
        <f t="shared" ca="1" si="383"/>
        <v>0</v>
      </c>
      <c r="DA177" s="280">
        <f t="shared" ca="1" si="384"/>
        <v>0</v>
      </c>
      <c r="DB177" s="280">
        <f t="shared" ca="1" si="385"/>
        <v>0</v>
      </c>
      <c r="DC177" s="280">
        <f t="shared" ca="1" si="386"/>
        <v>1104</v>
      </c>
      <c r="DD177" s="280">
        <f t="shared" ca="1" si="387"/>
        <v>0</v>
      </c>
      <c r="DE177" s="280">
        <f t="shared" ca="1" si="388"/>
        <v>0</v>
      </c>
      <c r="DF177" s="280">
        <f t="shared" ca="1" si="389"/>
        <v>0</v>
      </c>
      <c r="DG177" s="280">
        <f t="shared" ca="1" si="390"/>
        <v>0</v>
      </c>
      <c r="DH177" s="280">
        <f t="shared" ca="1" si="391"/>
        <v>0</v>
      </c>
      <c r="DI177" s="280">
        <f t="shared" ca="1" si="392"/>
        <v>0</v>
      </c>
      <c r="DJ177" s="210">
        <f t="shared" ca="1" si="393"/>
        <v>4488</v>
      </c>
      <c r="DK177" s="210">
        <f t="shared" ca="1" si="394"/>
        <v>21863</v>
      </c>
      <c r="DL177" s="210">
        <f t="shared" ca="1" si="395"/>
        <v>90006</v>
      </c>
      <c r="DM177" s="461">
        <f t="shared" ca="1" si="396"/>
        <v>111869</v>
      </c>
      <c r="DN177" s="463">
        <f t="shared" ca="1" si="397"/>
        <v>112048</v>
      </c>
      <c r="DO177" s="465">
        <f t="shared" ca="1" si="398"/>
        <v>179</v>
      </c>
      <c r="DP177" s="216">
        <f t="shared" ca="1" si="408"/>
        <v>1.6000858146582163E-3</v>
      </c>
      <c r="DR177" s="463"/>
      <c r="DS177" s="37"/>
    </row>
    <row r="178" spans="1:123">
      <c r="A178" s="87">
        <f t="shared" si="480"/>
        <v>2022</v>
      </c>
      <c r="B178" s="228">
        <v>0</v>
      </c>
      <c r="C178" s="228">
        <v>0</v>
      </c>
      <c r="D178" s="228">
        <v>0</v>
      </c>
      <c r="E178" s="228">
        <v>0</v>
      </c>
      <c r="F178" s="228">
        <v>0</v>
      </c>
      <c r="G178" s="228">
        <v>0</v>
      </c>
      <c r="H178" s="228">
        <v>0</v>
      </c>
      <c r="I178" s="228">
        <v>0</v>
      </c>
      <c r="J178" s="228">
        <v>0</v>
      </c>
      <c r="K178" s="228">
        <v>0</v>
      </c>
      <c r="L178" s="228">
        <v>0</v>
      </c>
      <c r="M178" s="228">
        <v>0</v>
      </c>
      <c r="N178" s="89">
        <f t="shared" si="474"/>
        <v>0</v>
      </c>
      <c r="O178" s="90"/>
      <c r="P178" s="91">
        <f t="shared" si="475"/>
        <v>2022</v>
      </c>
      <c r="Q178" s="501">
        <v>0</v>
      </c>
      <c r="R178" s="501">
        <v>0</v>
      </c>
      <c r="S178" s="501">
        <v>0</v>
      </c>
      <c r="T178" s="501">
        <v>0</v>
      </c>
      <c r="U178" s="501">
        <v>0</v>
      </c>
      <c r="V178" s="501">
        <v>0</v>
      </c>
      <c r="W178" s="501">
        <v>0</v>
      </c>
      <c r="X178" s="501">
        <v>0</v>
      </c>
      <c r="Y178" s="501">
        <v>0</v>
      </c>
      <c r="Z178" s="501">
        <v>0</v>
      </c>
      <c r="AA178" s="501">
        <v>0</v>
      </c>
      <c r="AB178" s="501">
        <v>0</v>
      </c>
      <c r="AC178" s="13">
        <f t="shared" si="476"/>
        <v>0</v>
      </c>
      <c r="AD178" s="13"/>
      <c r="AI178" s="79" t="str">
        <f t="shared" si="481"/>
        <v>U</v>
      </c>
      <c r="AJ178" s="1">
        <f t="shared" si="482"/>
        <v>2026</v>
      </c>
      <c r="AK178" s="105">
        <v>5</v>
      </c>
      <c r="AL178" s="106">
        <f t="shared" ca="1" si="483"/>
        <v>0</v>
      </c>
      <c r="AM178" s="106">
        <f t="shared" ca="1" si="483"/>
        <v>0</v>
      </c>
      <c r="AN178" s="106">
        <f t="shared" ca="1" si="483"/>
        <v>8</v>
      </c>
      <c r="AO178" s="106">
        <f t="shared" ca="1" si="483"/>
        <v>0</v>
      </c>
      <c r="AP178" s="106">
        <f t="shared" ca="1" si="483"/>
        <v>0</v>
      </c>
      <c r="AQ178" s="106">
        <f t="shared" ca="1" si="483"/>
        <v>0</v>
      </c>
      <c r="AR178" s="106">
        <f t="shared" ca="1" si="483"/>
        <v>0</v>
      </c>
      <c r="AS178" s="106">
        <f t="shared" ca="1" si="483"/>
        <v>0</v>
      </c>
      <c r="AT178" s="106">
        <f t="shared" ca="1" si="483"/>
        <v>0</v>
      </c>
      <c r="AU178" s="106">
        <f t="shared" ca="1" si="483"/>
        <v>832</v>
      </c>
      <c r="AV178" s="106">
        <f t="shared" ca="1" si="484"/>
        <v>89166</v>
      </c>
      <c r="AW178" s="106">
        <f t="shared" ca="1" si="484"/>
        <v>0</v>
      </c>
      <c r="AX178" s="575">
        <f t="shared" ca="1" si="484"/>
        <v>0</v>
      </c>
      <c r="AY178" s="2">
        <f t="shared" ca="1" si="484"/>
        <v>0</v>
      </c>
      <c r="AZ178" s="545">
        <f t="shared" ca="1" si="484"/>
        <v>502</v>
      </c>
      <c r="BA178" s="106">
        <f t="shared" ca="1" si="484"/>
        <v>1871</v>
      </c>
      <c r="BB178" s="106">
        <f t="shared" ca="1" si="484"/>
        <v>2223</v>
      </c>
      <c r="BC178" s="106">
        <f t="shared" ca="1" si="484"/>
        <v>0</v>
      </c>
      <c r="BD178" s="106">
        <f t="shared" ca="1" si="484"/>
        <v>1912</v>
      </c>
      <c r="BE178" s="106">
        <f t="shared" ca="1" si="484"/>
        <v>0</v>
      </c>
      <c r="BF178" s="106">
        <f t="shared" ca="1" si="485"/>
        <v>14400</v>
      </c>
      <c r="BG178" s="106">
        <f t="shared" ca="1" si="485"/>
        <v>0</v>
      </c>
      <c r="BH178" s="106">
        <f t="shared" ca="1" si="485"/>
        <v>0</v>
      </c>
      <c r="BI178" s="106">
        <f t="shared" ca="1" si="485"/>
        <v>0</v>
      </c>
      <c r="BJ178" s="106">
        <f t="shared" ca="1" si="485"/>
        <v>1104</v>
      </c>
      <c r="BK178" s="106">
        <f t="shared" ca="1" si="485"/>
        <v>0</v>
      </c>
      <c r="BL178" s="106">
        <f t="shared" ca="1" si="485"/>
        <v>0</v>
      </c>
      <c r="BM178" s="190">
        <f t="shared" ca="1" si="485"/>
        <v>0</v>
      </c>
      <c r="BN178" s="190">
        <f t="shared" ca="1" si="485"/>
        <v>0</v>
      </c>
      <c r="BO178" s="190">
        <f t="shared" ca="1" si="485"/>
        <v>0</v>
      </c>
      <c r="BP178" s="190">
        <f t="shared" ca="1" si="485"/>
        <v>0</v>
      </c>
      <c r="BQ178" s="190">
        <f t="shared" ca="1" si="485"/>
        <v>4637</v>
      </c>
      <c r="BR178" s="190">
        <f t="shared" ca="1" si="485"/>
        <v>22012</v>
      </c>
      <c r="BS178" s="190">
        <f t="shared" ca="1" si="485"/>
        <v>90006</v>
      </c>
      <c r="BT178" s="190">
        <f t="shared" ca="1" si="485"/>
        <v>112018</v>
      </c>
      <c r="BU178" s="190">
        <f t="shared" ca="1" si="361"/>
        <v>121634</v>
      </c>
      <c r="BV178" s="163" t="str">
        <f t="shared" si="435"/>
        <v>F</v>
      </c>
      <c r="BW178" s="65">
        <f t="shared" ca="1" si="362"/>
        <v>112018</v>
      </c>
      <c r="BX178" s="634">
        <f t="shared" ca="1" si="365"/>
        <v>0</v>
      </c>
      <c r="BY178" s="2"/>
      <c r="BZ178" s="13"/>
      <c r="CA178" s="130"/>
      <c r="CB178" s="79" t="str">
        <f t="shared" si="436"/>
        <v>F</v>
      </c>
      <c r="CC178" s="215">
        <f t="shared" si="437"/>
        <v>2026</v>
      </c>
      <c r="CD178" s="141">
        <f t="shared" si="438"/>
        <v>5</v>
      </c>
      <c r="CE178" s="280">
        <f t="shared" ca="1" si="366"/>
        <v>0</v>
      </c>
      <c r="CF178" s="280">
        <f t="shared" ca="1" si="367"/>
        <v>0</v>
      </c>
      <c r="CG178" s="280">
        <f t="shared" ca="1" si="368"/>
        <v>8</v>
      </c>
      <c r="CH178" s="280">
        <f t="shared" ca="1" si="367"/>
        <v>0</v>
      </c>
      <c r="CI178" s="280">
        <f t="shared" ca="1" si="369"/>
        <v>0</v>
      </c>
      <c r="CJ178" s="280">
        <f t="shared" ca="1" si="370"/>
        <v>0</v>
      </c>
      <c r="CK178" s="280">
        <f t="shared" ca="1" si="370"/>
        <v>0</v>
      </c>
      <c r="CL178" s="280">
        <f t="shared" ca="1" si="371"/>
        <v>0</v>
      </c>
      <c r="CM178" s="280">
        <f t="shared" ca="1" si="372"/>
        <v>0</v>
      </c>
      <c r="CN178" s="280">
        <f t="shared" ca="1" si="373"/>
        <v>1719</v>
      </c>
      <c r="CO178" s="280">
        <f t="shared" ca="1" si="374"/>
        <v>93570</v>
      </c>
      <c r="CP178" s="280">
        <f t="shared" ca="1" si="375"/>
        <v>0</v>
      </c>
      <c r="CQ178" s="280">
        <f t="shared" ca="1" si="445"/>
        <v>0</v>
      </c>
      <c r="CR178" s="273">
        <f t="shared" ca="1" si="445"/>
        <v>0</v>
      </c>
      <c r="CS178" s="280">
        <f t="shared" ca="1" si="376"/>
        <v>1935</v>
      </c>
      <c r="CT178" s="280">
        <f t="shared" ca="1" si="377"/>
        <v>2577</v>
      </c>
      <c r="CU178" s="280">
        <f t="shared" ca="1" si="378"/>
        <v>3030</v>
      </c>
      <c r="CV178" s="280">
        <f t="shared" ca="1" si="379"/>
        <v>0</v>
      </c>
      <c r="CW178" s="280">
        <f t="shared" ca="1" si="380"/>
        <v>2167</v>
      </c>
      <c r="CX178" s="280">
        <f t="shared" ca="1" si="381"/>
        <v>0</v>
      </c>
      <c r="CY178" s="280">
        <f t="shared" ca="1" si="382"/>
        <v>15252</v>
      </c>
      <c r="CZ178" s="280">
        <f t="shared" ca="1" si="383"/>
        <v>0</v>
      </c>
      <c r="DA178" s="280">
        <f t="shared" ca="1" si="384"/>
        <v>0</v>
      </c>
      <c r="DB178" s="280">
        <f t="shared" ca="1" si="385"/>
        <v>0</v>
      </c>
      <c r="DC178" s="280">
        <f t="shared" ca="1" si="386"/>
        <v>1136</v>
      </c>
      <c r="DD178" s="280">
        <f t="shared" ca="1" si="387"/>
        <v>0</v>
      </c>
      <c r="DE178" s="280">
        <f t="shared" ca="1" si="388"/>
        <v>0</v>
      </c>
      <c r="DF178" s="280">
        <f t="shared" ca="1" si="389"/>
        <v>0</v>
      </c>
      <c r="DG178" s="280">
        <f t="shared" ca="1" si="390"/>
        <v>0</v>
      </c>
      <c r="DH178" s="280">
        <f t="shared" ca="1" si="391"/>
        <v>0</v>
      </c>
      <c r="DI178" s="280">
        <f t="shared" ca="1" si="392"/>
        <v>0</v>
      </c>
      <c r="DJ178" s="210">
        <f t="shared" ca="1" si="393"/>
        <v>7132</v>
      </c>
      <c r="DK178" s="210">
        <f t="shared" ca="1" si="394"/>
        <v>26097</v>
      </c>
      <c r="DL178" s="210">
        <f t="shared" ca="1" si="395"/>
        <v>95297</v>
      </c>
      <c r="DM178" s="461">
        <f t="shared" ca="1" si="396"/>
        <v>121394</v>
      </c>
      <c r="DN178" s="463">
        <f t="shared" ca="1" si="397"/>
        <v>121634</v>
      </c>
      <c r="DO178" s="465">
        <f t="shared" ca="1" si="398"/>
        <v>240</v>
      </c>
      <c r="DP178" s="216">
        <f t="shared" ca="1" si="408"/>
        <v>1.9770334612913324E-3</v>
      </c>
      <c r="DR178" s="463"/>
      <c r="DS178" s="37"/>
    </row>
    <row r="179" spans="1:123">
      <c r="A179" s="87">
        <f t="shared" si="480"/>
        <v>2023</v>
      </c>
      <c r="B179" s="228">
        <v>0</v>
      </c>
      <c r="C179" s="228">
        <v>0</v>
      </c>
      <c r="D179" s="228">
        <v>0</v>
      </c>
      <c r="E179" s="228">
        <v>0</v>
      </c>
      <c r="F179" s="228">
        <v>0</v>
      </c>
      <c r="G179" s="228">
        <v>0</v>
      </c>
      <c r="H179" s="228">
        <v>0</v>
      </c>
      <c r="I179" s="228">
        <v>0</v>
      </c>
      <c r="J179" s="228">
        <v>0</v>
      </c>
      <c r="K179" s="228">
        <v>0</v>
      </c>
      <c r="L179" s="228">
        <v>0</v>
      </c>
      <c r="M179" s="228">
        <v>0</v>
      </c>
      <c r="N179" s="89">
        <f t="shared" si="474"/>
        <v>0</v>
      </c>
      <c r="O179" s="90"/>
      <c r="P179" s="91">
        <f t="shared" si="475"/>
        <v>2023</v>
      </c>
      <c r="Q179" s="501">
        <v>0</v>
      </c>
      <c r="R179" s="501">
        <v>0</v>
      </c>
      <c r="S179" s="501">
        <v>0</v>
      </c>
      <c r="T179" s="501">
        <v>0</v>
      </c>
      <c r="U179" s="501">
        <v>0</v>
      </c>
      <c r="V179" s="501">
        <v>0</v>
      </c>
      <c r="W179" s="501">
        <v>0</v>
      </c>
      <c r="X179" s="501">
        <v>0</v>
      </c>
      <c r="Y179" s="501">
        <v>0</v>
      </c>
      <c r="Z179" s="501">
        <v>0</v>
      </c>
      <c r="AA179" s="501">
        <v>0</v>
      </c>
      <c r="AB179" s="501">
        <v>0</v>
      </c>
      <c r="AC179" s="13">
        <f t="shared" si="476"/>
        <v>0</v>
      </c>
      <c r="AD179" s="13"/>
      <c r="AI179" s="79" t="str">
        <f t="shared" si="481"/>
        <v>V</v>
      </c>
      <c r="AJ179" s="1">
        <f t="shared" si="482"/>
        <v>2026</v>
      </c>
      <c r="AK179" s="105">
        <v>6</v>
      </c>
      <c r="AL179" s="106">
        <f t="shared" ca="1" si="483"/>
        <v>0</v>
      </c>
      <c r="AM179" s="106">
        <f t="shared" ca="1" si="483"/>
        <v>0</v>
      </c>
      <c r="AN179" s="106">
        <f t="shared" ca="1" si="483"/>
        <v>8</v>
      </c>
      <c r="AO179" s="106">
        <f t="shared" ca="1" si="483"/>
        <v>0</v>
      </c>
      <c r="AP179" s="106">
        <f t="shared" ca="1" si="483"/>
        <v>0</v>
      </c>
      <c r="AQ179" s="106">
        <f t="shared" ca="1" si="483"/>
        <v>0</v>
      </c>
      <c r="AR179" s="106">
        <f t="shared" ca="1" si="483"/>
        <v>0</v>
      </c>
      <c r="AS179" s="106">
        <f t="shared" ca="1" si="483"/>
        <v>0</v>
      </c>
      <c r="AT179" s="106">
        <f t="shared" ca="1" si="483"/>
        <v>0</v>
      </c>
      <c r="AU179" s="106">
        <f t="shared" ca="1" si="483"/>
        <v>1719</v>
      </c>
      <c r="AV179" s="106">
        <f t="shared" ca="1" si="484"/>
        <v>93570</v>
      </c>
      <c r="AW179" s="106">
        <f t="shared" ca="1" si="484"/>
        <v>0</v>
      </c>
      <c r="AX179" s="575">
        <f t="shared" ca="1" si="484"/>
        <v>0</v>
      </c>
      <c r="AY179" s="2">
        <f t="shared" ca="1" si="484"/>
        <v>0</v>
      </c>
      <c r="AZ179" s="545">
        <f t="shared" ca="1" si="484"/>
        <v>671</v>
      </c>
      <c r="BA179" s="106">
        <f t="shared" ca="1" si="484"/>
        <v>2577</v>
      </c>
      <c r="BB179" s="106">
        <f t="shared" ca="1" si="484"/>
        <v>3030</v>
      </c>
      <c r="BC179" s="106">
        <f t="shared" ca="1" si="484"/>
        <v>0</v>
      </c>
      <c r="BD179" s="106">
        <f t="shared" ca="1" si="484"/>
        <v>1594</v>
      </c>
      <c r="BE179" s="106">
        <f t="shared" ca="1" si="484"/>
        <v>0</v>
      </c>
      <c r="BF179" s="106">
        <f t="shared" ca="1" si="485"/>
        <v>15252</v>
      </c>
      <c r="BG179" s="106">
        <f t="shared" ca="1" si="485"/>
        <v>0</v>
      </c>
      <c r="BH179" s="106">
        <f t="shared" ca="1" si="485"/>
        <v>0</v>
      </c>
      <c r="BI179" s="106">
        <f t="shared" ca="1" si="485"/>
        <v>0</v>
      </c>
      <c r="BJ179" s="106">
        <f t="shared" ca="1" si="485"/>
        <v>1136</v>
      </c>
      <c r="BK179" s="106">
        <f t="shared" ca="1" si="485"/>
        <v>0</v>
      </c>
      <c r="BL179" s="106">
        <f t="shared" ca="1" si="485"/>
        <v>0</v>
      </c>
      <c r="BM179" s="190">
        <f t="shared" ca="1" si="485"/>
        <v>0</v>
      </c>
      <c r="BN179" s="190">
        <f t="shared" ca="1" si="485"/>
        <v>0</v>
      </c>
      <c r="BO179" s="190">
        <f t="shared" ca="1" si="485"/>
        <v>0</v>
      </c>
      <c r="BP179" s="190">
        <f t="shared" ca="1" si="485"/>
        <v>0</v>
      </c>
      <c r="BQ179" s="190">
        <f t="shared" ca="1" si="485"/>
        <v>5295</v>
      </c>
      <c r="BR179" s="190">
        <f t="shared" ca="1" si="485"/>
        <v>24260</v>
      </c>
      <c r="BS179" s="190">
        <f t="shared" ca="1" si="485"/>
        <v>95297</v>
      </c>
      <c r="BT179" s="190">
        <f t="shared" ca="1" si="485"/>
        <v>119557</v>
      </c>
      <c r="BU179" s="190">
        <f t="shared" ca="1" si="361"/>
        <v>121276</v>
      </c>
      <c r="BV179" s="163" t="str">
        <f t="shared" si="435"/>
        <v>G</v>
      </c>
      <c r="BW179" s="65">
        <f t="shared" ca="1" si="362"/>
        <v>119557</v>
      </c>
      <c r="BX179" s="634">
        <f t="shared" ca="1" si="365"/>
        <v>0</v>
      </c>
      <c r="BY179" s="2"/>
      <c r="BZ179" s="13"/>
      <c r="CA179" s="130"/>
      <c r="CB179" s="79" t="str">
        <f t="shared" si="436"/>
        <v>G</v>
      </c>
      <c r="CC179" s="215">
        <f t="shared" si="437"/>
        <v>2026</v>
      </c>
      <c r="CD179" s="141">
        <f t="shared" si="438"/>
        <v>6</v>
      </c>
      <c r="CE179" s="280">
        <f t="shared" ca="1" si="366"/>
        <v>0</v>
      </c>
      <c r="CF179" s="280">
        <f t="shared" ca="1" si="367"/>
        <v>0</v>
      </c>
      <c r="CG179" s="280">
        <f t="shared" ca="1" si="368"/>
        <v>8</v>
      </c>
      <c r="CH179" s="280">
        <f t="shared" ca="1" si="367"/>
        <v>0</v>
      </c>
      <c r="CI179" s="280">
        <f t="shared" ca="1" si="369"/>
        <v>0</v>
      </c>
      <c r="CJ179" s="280">
        <f t="shared" ca="1" si="370"/>
        <v>0</v>
      </c>
      <c r="CK179" s="280">
        <f t="shared" ca="1" si="370"/>
        <v>0</v>
      </c>
      <c r="CL179" s="280">
        <f t="shared" ca="1" si="371"/>
        <v>0</v>
      </c>
      <c r="CM179" s="280">
        <f t="shared" ca="1" si="372"/>
        <v>0</v>
      </c>
      <c r="CN179" s="280">
        <f t="shared" ca="1" si="373"/>
        <v>2245</v>
      </c>
      <c r="CO179" s="280">
        <f t="shared" ca="1" si="374"/>
        <v>91072</v>
      </c>
      <c r="CP179" s="280">
        <f t="shared" ca="1" si="375"/>
        <v>0</v>
      </c>
      <c r="CQ179" s="280">
        <f t="shared" ca="1" si="445"/>
        <v>0</v>
      </c>
      <c r="CR179" s="273">
        <f t="shared" ca="1" si="445"/>
        <v>0</v>
      </c>
      <c r="CS179" s="280">
        <f t="shared" ca="1" si="376"/>
        <v>2247</v>
      </c>
      <c r="CT179" s="280">
        <f t="shared" ca="1" si="377"/>
        <v>3741</v>
      </c>
      <c r="CU179" s="280">
        <f t="shared" ca="1" si="378"/>
        <v>3091</v>
      </c>
      <c r="CV179" s="280">
        <f t="shared" ca="1" si="379"/>
        <v>0</v>
      </c>
      <c r="CW179" s="280">
        <f t="shared" ca="1" si="380"/>
        <v>2395</v>
      </c>
      <c r="CX179" s="280">
        <f t="shared" ca="1" si="381"/>
        <v>0</v>
      </c>
      <c r="CY179" s="280">
        <f t="shared" ca="1" si="382"/>
        <v>15120</v>
      </c>
      <c r="CZ179" s="280">
        <f t="shared" ca="1" si="383"/>
        <v>0</v>
      </c>
      <c r="DA179" s="280">
        <f t="shared" ca="1" si="384"/>
        <v>0</v>
      </c>
      <c r="DB179" s="280">
        <f t="shared" ca="1" si="385"/>
        <v>0</v>
      </c>
      <c r="DC179" s="280">
        <f t="shared" ca="1" si="386"/>
        <v>1105</v>
      </c>
      <c r="DD179" s="280">
        <f t="shared" ca="1" si="387"/>
        <v>0</v>
      </c>
      <c r="DE179" s="280">
        <f t="shared" ca="1" si="388"/>
        <v>0</v>
      </c>
      <c r="DF179" s="280">
        <f t="shared" ca="1" si="389"/>
        <v>0</v>
      </c>
      <c r="DG179" s="280">
        <f t="shared" ca="1" si="390"/>
        <v>0</v>
      </c>
      <c r="DH179" s="280">
        <f t="shared" ca="1" si="391"/>
        <v>0</v>
      </c>
      <c r="DI179" s="280">
        <f t="shared" ca="1" si="392"/>
        <v>0</v>
      </c>
      <c r="DJ179" s="210">
        <f t="shared" ca="1" si="393"/>
        <v>7733</v>
      </c>
      <c r="DK179" s="210">
        <f t="shared" ca="1" si="394"/>
        <v>27699</v>
      </c>
      <c r="DL179" s="210">
        <f t="shared" ca="1" si="395"/>
        <v>93325</v>
      </c>
      <c r="DM179" s="461">
        <f t="shared" ca="1" si="396"/>
        <v>121024</v>
      </c>
      <c r="DN179" s="463">
        <f t="shared" ca="1" si="397"/>
        <v>121276</v>
      </c>
      <c r="DO179" s="465">
        <f t="shared" ca="1" si="398"/>
        <v>252</v>
      </c>
      <c r="DP179" s="216">
        <f t="shared" ca="1" si="408"/>
        <v>2.0822316234796402E-3</v>
      </c>
      <c r="DR179" s="463"/>
      <c r="DS179" s="37"/>
    </row>
    <row r="180" spans="1:123">
      <c r="A180" s="87">
        <f t="shared" si="480"/>
        <v>2024</v>
      </c>
      <c r="B180" s="228">
        <v>0</v>
      </c>
      <c r="C180" s="228">
        <v>0</v>
      </c>
      <c r="D180" s="228">
        <v>0</v>
      </c>
      <c r="E180" s="228">
        <v>0</v>
      </c>
      <c r="F180" s="228">
        <v>0</v>
      </c>
      <c r="G180" s="228">
        <v>0</v>
      </c>
      <c r="H180" s="228">
        <v>0</v>
      </c>
      <c r="I180" s="228">
        <v>0</v>
      </c>
      <c r="J180" s="228">
        <v>0</v>
      </c>
      <c r="K180" s="228">
        <v>0</v>
      </c>
      <c r="L180" s="228">
        <v>0</v>
      </c>
      <c r="M180" s="228">
        <v>0</v>
      </c>
      <c r="N180" s="89">
        <f t="shared" si="474"/>
        <v>0</v>
      </c>
      <c r="O180" s="90"/>
      <c r="P180" s="91">
        <f t="shared" si="475"/>
        <v>2024</v>
      </c>
      <c r="Q180" s="501">
        <v>0</v>
      </c>
      <c r="R180" s="501">
        <v>0</v>
      </c>
      <c r="S180" s="501">
        <v>0</v>
      </c>
      <c r="T180" s="501">
        <v>0</v>
      </c>
      <c r="U180" s="501">
        <v>0</v>
      </c>
      <c r="V180" s="501">
        <v>0</v>
      </c>
      <c r="W180" s="501">
        <v>0</v>
      </c>
      <c r="X180" s="501">
        <v>0</v>
      </c>
      <c r="Y180" s="501">
        <v>0</v>
      </c>
      <c r="Z180" s="501">
        <v>0</v>
      </c>
      <c r="AA180" s="501">
        <v>0</v>
      </c>
      <c r="AB180" s="501">
        <v>0</v>
      </c>
      <c r="AC180" s="13">
        <f t="shared" si="476"/>
        <v>0</v>
      </c>
      <c r="AD180" s="13"/>
      <c r="AI180" s="79" t="str">
        <f t="shared" si="481"/>
        <v>W</v>
      </c>
      <c r="AJ180" s="1">
        <f t="shared" si="482"/>
        <v>2026</v>
      </c>
      <c r="AK180" s="105">
        <v>7</v>
      </c>
      <c r="AL180" s="106">
        <f t="shared" ca="1" si="483"/>
        <v>0</v>
      </c>
      <c r="AM180" s="106">
        <f t="shared" ca="1" si="483"/>
        <v>0</v>
      </c>
      <c r="AN180" s="106">
        <f t="shared" ca="1" si="483"/>
        <v>8</v>
      </c>
      <c r="AO180" s="106">
        <f t="shared" ca="1" si="483"/>
        <v>0</v>
      </c>
      <c r="AP180" s="106">
        <f t="shared" ca="1" si="483"/>
        <v>0</v>
      </c>
      <c r="AQ180" s="106">
        <f t="shared" ca="1" si="483"/>
        <v>0</v>
      </c>
      <c r="AR180" s="106">
        <f t="shared" ca="1" si="483"/>
        <v>0</v>
      </c>
      <c r="AS180" s="106">
        <f t="shared" ca="1" si="483"/>
        <v>0</v>
      </c>
      <c r="AT180" s="106">
        <f t="shared" ca="1" si="483"/>
        <v>0</v>
      </c>
      <c r="AU180" s="106">
        <f t="shared" ca="1" si="483"/>
        <v>2245</v>
      </c>
      <c r="AV180" s="106">
        <f t="shared" ca="1" si="484"/>
        <v>91072</v>
      </c>
      <c r="AW180" s="106">
        <f t="shared" ca="1" si="484"/>
        <v>0</v>
      </c>
      <c r="AX180" s="575">
        <f t="shared" ca="1" si="484"/>
        <v>0</v>
      </c>
      <c r="AY180" s="2">
        <f t="shared" ca="1" si="484"/>
        <v>0</v>
      </c>
      <c r="AZ180" s="545">
        <f t="shared" ca="1" si="484"/>
        <v>1935</v>
      </c>
      <c r="BA180" s="106">
        <f t="shared" ca="1" si="484"/>
        <v>3741</v>
      </c>
      <c r="BB180" s="106">
        <f t="shared" ca="1" si="484"/>
        <v>3091</v>
      </c>
      <c r="BC180" s="106">
        <f t="shared" ca="1" si="484"/>
        <v>0</v>
      </c>
      <c r="BD180" s="106">
        <f t="shared" ca="1" si="484"/>
        <v>2167</v>
      </c>
      <c r="BE180" s="106">
        <f t="shared" ca="1" si="484"/>
        <v>0</v>
      </c>
      <c r="BF180" s="106">
        <f t="shared" ca="1" si="485"/>
        <v>15120</v>
      </c>
      <c r="BG180" s="106">
        <f t="shared" ca="1" si="485"/>
        <v>0</v>
      </c>
      <c r="BH180" s="106">
        <f t="shared" ca="1" si="485"/>
        <v>0</v>
      </c>
      <c r="BI180" s="106">
        <f t="shared" ca="1" si="485"/>
        <v>0</v>
      </c>
      <c r="BJ180" s="106">
        <f t="shared" ca="1" si="485"/>
        <v>1105</v>
      </c>
      <c r="BK180" s="106">
        <f t="shared" ca="1" si="485"/>
        <v>0</v>
      </c>
      <c r="BL180" s="106">
        <f t="shared" ca="1" si="485"/>
        <v>0</v>
      </c>
      <c r="BM180" s="190">
        <f t="shared" ca="1" si="485"/>
        <v>0</v>
      </c>
      <c r="BN180" s="190">
        <f t="shared" ca="1" si="485"/>
        <v>0</v>
      </c>
      <c r="BO180" s="190">
        <f t="shared" ca="1" si="485"/>
        <v>0</v>
      </c>
      <c r="BP180" s="190">
        <f t="shared" ca="1" si="485"/>
        <v>0</v>
      </c>
      <c r="BQ180" s="190">
        <f t="shared" ca="1" si="485"/>
        <v>7193</v>
      </c>
      <c r="BR180" s="190">
        <f t="shared" ca="1" si="485"/>
        <v>27159</v>
      </c>
      <c r="BS180" s="190">
        <f t="shared" ca="1" si="485"/>
        <v>93325</v>
      </c>
      <c r="BT180" s="190">
        <f t="shared" ca="1" si="485"/>
        <v>120484</v>
      </c>
      <c r="BU180" s="190">
        <f t="shared" ca="1" si="361"/>
        <v>129853</v>
      </c>
      <c r="BV180" s="163" t="str">
        <f t="shared" si="435"/>
        <v>H</v>
      </c>
      <c r="BW180" s="65">
        <f t="shared" ca="1" si="362"/>
        <v>120484</v>
      </c>
      <c r="BX180" s="634">
        <f t="shared" ca="1" si="365"/>
        <v>0</v>
      </c>
      <c r="BY180" s="2"/>
      <c r="BZ180" s="13"/>
      <c r="CA180" s="130"/>
      <c r="CB180" s="79" t="str">
        <f t="shared" si="436"/>
        <v>H</v>
      </c>
      <c r="CC180" s="215">
        <f t="shared" si="437"/>
        <v>2026</v>
      </c>
      <c r="CD180" s="141">
        <f t="shared" si="438"/>
        <v>7</v>
      </c>
      <c r="CE180" s="280">
        <f t="shared" ca="1" si="366"/>
        <v>0</v>
      </c>
      <c r="CF180" s="280">
        <f t="shared" ca="1" si="367"/>
        <v>0</v>
      </c>
      <c r="CG180" s="280">
        <f t="shared" ca="1" si="368"/>
        <v>8</v>
      </c>
      <c r="CH180" s="280">
        <f t="shared" ca="1" si="367"/>
        <v>0</v>
      </c>
      <c r="CI180" s="280">
        <f t="shared" ca="1" si="369"/>
        <v>0</v>
      </c>
      <c r="CJ180" s="280">
        <f t="shared" ca="1" si="370"/>
        <v>0</v>
      </c>
      <c r="CK180" s="280">
        <f t="shared" ca="1" si="370"/>
        <v>0</v>
      </c>
      <c r="CL180" s="280">
        <f t="shared" ca="1" si="371"/>
        <v>0</v>
      </c>
      <c r="CM180" s="280">
        <f t="shared" ca="1" si="372"/>
        <v>0</v>
      </c>
      <c r="CN180" s="280">
        <f t="shared" ca="1" si="373"/>
        <v>1805</v>
      </c>
      <c r="CO180" s="280">
        <f t="shared" ca="1" si="374"/>
        <v>98478</v>
      </c>
      <c r="CP180" s="280">
        <f t="shared" ca="1" si="375"/>
        <v>0</v>
      </c>
      <c r="CQ180" s="280">
        <f t="shared" ca="1" si="445"/>
        <v>0</v>
      </c>
      <c r="CR180" s="273">
        <f t="shared" ca="1" si="445"/>
        <v>0</v>
      </c>
      <c r="CS180" s="280">
        <f t="shared" ca="1" si="376"/>
        <v>1935</v>
      </c>
      <c r="CT180" s="280">
        <f t="shared" ca="1" si="377"/>
        <v>4993</v>
      </c>
      <c r="CU180" s="280">
        <f t="shared" ca="1" si="378"/>
        <v>3174</v>
      </c>
      <c r="CV180" s="280">
        <f t="shared" ca="1" si="379"/>
        <v>0</v>
      </c>
      <c r="CW180" s="280">
        <f t="shared" ca="1" si="380"/>
        <v>2441</v>
      </c>
      <c r="CX180" s="280">
        <f t="shared" ca="1" si="381"/>
        <v>0</v>
      </c>
      <c r="CY180" s="280">
        <f t="shared" ca="1" si="382"/>
        <v>15624</v>
      </c>
      <c r="CZ180" s="280">
        <f t="shared" ca="1" si="383"/>
        <v>0</v>
      </c>
      <c r="DA180" s="280">
        <f t="shared" ca="1" si="384"/>
        <v>0</v>
      </c>
      <c r="DB180" s="280">
        <f t="shared" ca="1" si="385"/>
        <v>0</v>
      </c>
      <c r="DC180" s="280">
        <f t="shared" ca="1" si="386"/>
        <v>1141</v>
      </c>
      <c r="DD180" s="280">
        <f t="shared" ca="1" si="387"/>
        <v>0</v>
      </c>
      <c r="DE180" s="280">
        <f t="shared" ca="1" si="388"/>
        <v>0</v>
      </c>
      <c r="DF180" s="280">
        <f t="shared" ca="1" si="389"/>
        <v>0</v>
      </c>
      <c r="DG180" s="280">
        <f t="shared" ca="1" si="390"/>
        <v>0</v>
      </c>
      <c r="DH180" s="280">
        <f t="shared" ca="1" si="391"/>
        <v>0</v>
      </c>
      <c r="DI180" s="280">
        <f t="shared" ca="1" si="392"/>
        <v>0</v>
      </c>
      <c r="DJ180" s="210">
        <f t="shared" ca="1" si="393"/>
        <v>7550</v>
      </c>
      <c r="DK180" s="210">
        <f t="shared" ca="1" si="394"/>
        <v>29308</v>
      </c>
      <c r="DL180" s="210">
        <f t="shared" ca="1" si="395"/>
        <v>100291</v>
      </c>
      <c r="DM180" s="461">
        <f t="shared" ca="1" si="396"/>
        <v>129599</v>
      </c>
      <c r="DN180" s="463">
        <f t="shared" ca="1" si="397"/>
        <v>129853</v>
      </c>
      <c r="DO180" s="465">
        <f t="shared" ca="1" si="398"/>
        <v>254</v>
      </c>
      <c r="DP180" s="216">
        <f t="shared" ca="1" si="408"/>
        <v>1.9598916658307547E-3</v>
      </c>
      <c r="DR180" s="463"/>
      <c r="DS180" s="37"/>
    </row>
    <row r="181" spans="1:123">
      <c r="A181" s="87">
        <f t="shared" si="480"/>
        <v>2025</v>
      </c>
      <c r="B181" s="228">
        <v>0</v>
      </c>
      <c r="C181" s="228">
        <v>0</v>
      </c>
      <c r="D181" s="228">
        <v>0</v>
      </c>
      <c r="E181" s="228">
        <v>0</v>
      </c>
      <c r="F181" s="228">
        <v>0</v>
      </c>
      <c r="G181" s="228">
        <v>0</v>
      </c>
      <c r="H181" s="228">
        <v>0</v>
      </c>
      <c r="I181" s="228">
        <v>0</v>
      </c>
      <c r="J181" s="228">
        <v>0</v>
      </c>
      <c r="K181" s="228">
        <v>0</v>
      </c>
      <c r="L181" s="228">
        <v>0</v>
      </c>
      <c r="M181" s="228">
        <v>0</v>
      </c>
      <c r="N181" s="89">
        <f t="shared" si="474"/>
        <v>0</v>
      </c>
      <c r="O181" s="90"/>
      <c r="P181" s="91">
        <f t="shared" si="475"/>
        <v>2025</v>
      </c>
      <c r="Q181" s="501">
        <v>0</v>
      </c>
      <c r="R181" s="501">
        <v>0</v>
      </c>
      <c r="S181" s="501">
        <v>0</v>
      </c>
      <c r="T181" s="501">
        <v>0</v>
      </c>
      <c r="U181" s="501">
        <v>0</v>
      </c>
      <c r="V181" s="501">
        <v>0</v>
      </c>
      <c r="W181" s="501">
        <v>0</v>
      </c>
      <c r="X181" s="501">
        <v>0</v>
      </c>
      <c r="Y181" s="501">
        <v>0</v>
      </c>
      <c r="Z181" s="501">
        <v>0</v>
      </c>
      <c r="AA181" s="501">
        <v>0</v>
      </c>
      <c r="AB181" s="501">
        <v>0</v>
      </c>
      <c r="AC181" s="13">
        <f t="shared" si="476"/>
        <v>0</v>
      </c>
      <c r="AD181" s="13"/>
      <c r="AI181" s="79" t="str">
        <f t="shared" si="481"/>
        <v>X</v>
      </c>
      <c r="AJ181" s="1">
        <f t="shared" si="482"/>
        <v>2026</v>
      </c>
      <c r="AK181" s="105">
        <v>8</v>
      </c>
      <c r="AL181" s="106">
        <f t="shared" ca="1" si="483"/>
        <v>0</v>
      </c>
      <c r="AM181" s="106">
        <f t="shared" ca="1" si="483"/>
        <v>0</v>
      </c>
      <c r="AN181" s="106">
        <f t="shared" ca="1" si="483"/>
        <v>8</v>
      </c>
      <c r="AO181" s="106">
        <f t="shared" ca="1" si="483"/>
        <v>0</v>
      </c>
      <c r="AP181" s="106">
        <f t="shared" ca="1" si="483"/>
        <v>0</v>
      </c>
      <c r="AQ181" s="106">
        <f t="shared" ca="1" si="483"/>
        <v>0</v>
      </c>
      <c r="AR181" s="106">
        <f t="shared" ca="1" si="483"/>
        <v>0</v>
      </c>
      <c r="AS181" s="106">
        <f t="shared" ca="1" si="483"/>
        <v>0</v>
      </c>
      <c r="AT181" s="106">
        <f t="shared" ca="1" si="483"/>
        <v>0</v>
      </c>
      <c r="AU181" s="106">
        <f t="shared" ca="1" si="483"/>
        <v>1805</v>
      </c>
      <c r="AV181" s="106">
        <f t="shared" ca="1" si="484"/>
        <v>98478</v>
      </c>
      <c r="AW181" s="106">
        <f t="shared" ca="1" si="484"/>
        <v>0</v>
      </c>
      <c r="AX181" s="575">
        <f t="shared" ca="1" si="484"/>
        <v>0</v>
      </c>
      <c r="AY181" s="2">
        <f t="shared" ca="1" si="484"/>
        <v>0</v>
      </c>
      <c r="AZ181" s="545">
        <f t="shared" ca="1" si="484"/>
        <v>2247</v>
      </c>
      <c r="BA181" s="106">
        <f t="shared" ca="1" si="484"/>
        <v>4993</v>
      </c>
      <c r="BB181" s="106">
        <f t="shared" ca="1" si="484"/>
        <v>3174</v>
      </c>
      <c r="BC181" s="106">
        <f t="shared" ca="1" si="484"/>
        <v>0</v>
      </c>
      <c r="BD181" s="106">
        <f t="shared" ca="1" si="484"/>
        <v>2395</v>
      </c>
      <c r="BE181" s="106">
        <f t="shared" ca="1" si="484"/>
        <v>0</v>
      </c>
      <c r="BF181" s="106">
        <f t="shared" ca="1" si="485"/>
        <v>15624</v>
      </c>
      <c r="BG181" s="106">
        <f t="shared" ca="1" si="485"/>
        <v>0</v>
      </c>
      <c r="BH181" s="106">
        <f t="shared" ca="1" si="485"/>
        <v>0</v>
      </c>
      <c r="BI181" s="106">
        <f t="shared" ca="1" si="485"/>
        <v>0</v>
      </c>
      <c r="BJ181" s="106">
        <f t="shared" ca="1" si="485"/>
        <v>1141</v>
      </c>
      <c r="BK181" s="106">
        <f t="shared" ca="1" si="485"/>
        <v>0</v>
      </c>
      <c r="BL181" s="106">
        <f t="shared" ca="1" si="485"/>
        <v>0</v>
      </c>
      <c r="BM181" s="190">
        <f t="shared" ca="1" si="485"/>
        <v>0</v>
      </c>
      <c r="BN181" s="190">
        <f t="shared" ca="1" si="485"/>
        <v>0</v>
      </c>
      <c r="BO181" s="190">
        <f t="shared" ca="1" si="485"/>
        <v>0</v>
      </c>
      <c r="BP181" s="190">
        <f t="shared" ca="1" si="485"/>
        <v>0</v>
      </c>
      <c r="BQ181" s="190">
        <f t="shared" ca="1" si="485"/>
        <v>7816</v>
      </c>
      <c r="BR181" s="190">
        <f t="shared" ca="1" si="485"/>
        <v>29574</v>
      </c>
      <c r="BS181" s="190">
        <f t="shared" ca="1" si="485"/>
        <v>100291</v>
      </c>
      <c r="BT181" s="190">
        <f t="shared" ca="1" si="485"/>
        <v>129865</v>
      </c>
      <c r="BU181" s="190">
        <f t="shared" ca="1" si="361"/>
        <v>118866</v>
      </c>
      <c r="BV181" s="163" t="str">
        <f t="shared" si="435"/>
        <v>I</v>
      </c>
      <c r="BW181" s="65">
        <f t="shared" ca="1" si="362"/>
        <v>129865</v>
      </c>
      <c r="BX181" s="634">
        <f t="shared" ca="1" si="365"/>
        <v>0</v>
      </c>
      <c r="BY181" s="2"/>
      <c r="BZ181" s="13"/>
      <c r="CA181" s="130"/>
      <c r="CB181" s="79" t="str">
        <f t="shared" si="436"/>
        <v>I</v>
      </c>
      <c r="CC181" s="215">
        <f t="shared" si="437"/>
        <v>2026</v>
      </c>
      <c r="CD181" s="141">
        <f t="shared" si="438"/>
        <v>8</v>
      </c>
      <c r="CE181" s="280">
        <f t="shared" ca="1" si="366"/>
        <v>0</v>
      </c>
      <c r="CF181" s="280">
        <f t="shared" ca="1" si="367"/>
        <v>0</v>
      </c>
      <c r="CG181" s="280">
        <f t="shared" ca="1" si="368"/>
        <v>8</v>
      </c>
      <c r="CH181" s="280">
        <f t="shared" ca="1" si="367"/>
        <v>0</v>
      </c>
      <c r="CI181" s="280">
        <f t="shared" ca="1" si="369"/>
        <v>0</v>
      </c>
      <c r="CJ181" s="280">
        <f t="shared" ca="1" si="370"/>
        <v>0</v>
      </c>
      <c r="CK181" s="280">
        <f t="shared" ca="1" si="370"/>
        <v>0</v>
      </c>
      <c r="CL181" s="280">
        <f t="shared" ca="1" si="371"/>
        <v>0</v>
      </c>
      <c r="CM181" s="280">
        <f t="shared" ca="1" si="372"/>
        <v>0</v>
      </c>
      <c r="CN181" s="280">
        <f t="shared" ca="1" si="373"/>
        <v>1719</v>
      </c>
      <c r="CO181" s="280">
        <f t="shared" ca="1" si="374"/>
        <v>86796</v>
      </c>
      <c r="CP181" s="280">
        <f t="shared" ca="1" si="375"/>
        <v>0</v>
      </c>
      <c r="CQ181" s="280">
        <f t="shared" ca="1" si="445"/>
        <v>0</v>
      </c>
      <c r="CR181" s="273">
        <f t="shared" ca="1" si="445"/>
        <v>0</v>
      </c>
      <c r="CS181" s="280">
        <f t="shared" ca="1" si="376"/>
        <v>1935</v>
      </c>
      <c r="CT181" s="280">
        <f t="shared" ca="1" si="377"/>
        <v>5316</v>
      </c>
      <c r="CU181" s="280">
        <f t="shared" ca="1" si="378"/>
        <v>3349</v>
      </c>
      <c r="CV181" s="280">
        <f t="shared" ca="1" si="379"/>
        <v>0</v>
      </c>
      <c r="CW181" s="280">
        <f t="shared" ca="1" si="380"/>
        <v>2729</v>
      </c>
      <c r="CX181" s="280">
        <f t="shared" ca="1" si="381"/>
        <v>0</v>
      </c>
      <c r="CY181" s="280">
        <f t="shared" ca="1" si="382"/>
        <v>15624</v>
      </c>
      <c r="CZ181" s="280">
        <f t="shared" ca="1" si="383"/>
        <v>0</v>
      </c>
      <c r="DA181" s="280">
        <f t="shared" ca="1" si="384"/>
        <v>0</v>
      </c>
      <c r="DB181" s="280">
        <f t="shared" ca="1" si="385"/>
        <v>0</v>
      </c>
      <c r="DC181" s="280">
        <f t="shared" ca="1" si="386"/>
        <v>1134</v>
      </c>
      <c r="DD181" s="280">
        <f t="shared" ca="1" si="387"/>
        <v>0</v>
      </c>
      <c r="DE181" s="280">
        <f t="shared" ca="1" si="388"/>
        <v>0</v>
      </c>
      <c r="DF181" s="280">
        <f t="shared" ca="1" si="389"/>
        <v>0</v>
      </c>
      <c r="DG181" s="280">
        <f t="shared" ca="1" si="390"/>
        <v>0</v>
      </c>
      <c r="DH181" s="280">
        <f t="shared" ca="1" si="391"/>
        <v>0</v>
      </c>
      <c r="DI181" s="280">
        <f t="shared" ca="1" si="392"/>
        <v>0</v>
      </c>
      <c r="DJ181" s="210">
        <f t="shared" ca="1" si="393"/>
        <v>8013</v>
      </c>
      <c r="DK181" s="210">
        <f t="shared" ca="1" si="394"/>
        <v>30087</v>
      </c>
      <c r="DL181" s="210">
        <f t="shared" ca="1" si="395"/>
        <v>88523</v>
      </c>
      <c r="DM181" s="461">
        <f t="shared" ca="1" si="396"/>
        <v>118610</v>
      </c>
      <c r="DN181" s="463">
        <f t="shared" ca="1" si="397"/>
        <v>118866</v>
      </c>
      <c r="DO181" s="465">
        <f t="shared" ca="1" si="398"/>
        <v>256</v>
      </c>
      <c r="DP181" s="216">
        <f t="shared" ca="1" si="408"/>
        <v>2.1583340359160271E-3</v>
      </c>
      <c r="DR181" s="463"/>
      <c r="DS181" s="37"/>
    </row>
    <row r="182" spans="1:123">
      <c r="A182" s="87">
        <f t="shared" si="480"/>
        <v>2026</v>
      </c>
      <c r="B182" s="228">
        <v>0</v>
      </c>
      <c r="C182" s="228">
        <v>0</v>
      </c>
      <c r="D182" s="228">
        <v>0</v>
      </c>
      <c r="E182" s="228">
        <v>0</v>
      </c>
      <c r="F182" s="228">
        <v>0</v>
      </c>
      <c r="G182" s="228">
        <v>0</v>
      </c>
      <c r="H182" s="228">
        <v>0</v>
      </c>
      <c r="I182" s="228">
        <v>0</v>
      </c>
      <c r="J182" s="228">
        <v>0</v>
      </c>
      <c r="K182" s="228">
        <v>0</v>
      </c>
      <c r="L182" s="228">
        <v>0</v>
      </c>
      <c r="M182" s="228">
        <v>0</v>
      </c>
      <c r="N182" s="89">
        <f t="shared" si="474"/>
        <v>0</v>
      </c>
      <c r="O182" s="90"/>
      <c r="P182" s="91">
        <f t="shared" si="475"/>
        <v>2026</v>
      </c>
      <c r="Q182" s="501">
        <v>0</v>
      </c>
      <c r="R182" s="501">
        <v>0</v>
      </c>
      <c r="S182" s="501">
        <v>0</v>
      </c>
      <c r="T182" s="501">
        <v>0</v>
      </c>
      <c r="U182" s="501">
        <v>0</v>
      </c>
      <c r="V182" s="501">
        <v>0</v>
      </c>
      <c r="W182" s="501">
        <v>0</v>
      </c>
      <c r="X182" s="501">
        <v>0</v>
      </c>
      <c r="Y182" s="501">
        <v>0</v>
      </c>
      <c r="Z182" s="501">
        <v>0</v>
      </c>
      <c r="AA182" s="501">
        <v>0</v>
      </c>
      <c r="AB182" s="501">
        <v>0</v>
      </c>
      <c r="AC182" s="13">
        <f t="shared" ref="AC182:AC187" si="486">SUM(Q182:AB182)</f>
        <v>0</v>
      </c>
      <c r="AD182" s="13"/>
      <c r="AI182" s="79" t="str">
        <f t="shared" si="481"/>
        <v>Y</v>
      </c>
      <c r="AJ182" s="1">
        <f t="shared" si="482"/>
        <v>2026</v>
      </c>
      <c r="AK182" s="105">
        <v>9</v>
      </c>
      <c r="AL182" s="106">
        <f t="shared" ca="1" si="483"/>
        <v>0</v>
      </c>
      <c r="AM182" s="106">
        <f t="shared" ca="1" si="483"/>
        <v>0</v>
      </c>
      <c r="AN182" s="106">
        <f t="shared" ca="1" si="483"/>
        <v>8</v>
      </c>
      <c r="AO182" s="106">
        <f t="shared" ca="1" si="483"/>
        <v>0</v>
      </c>
      <c r="AP182" s="106">
        <f t="shared" ca="1" si="483"/>
        <v>0</v>
      </c>
      <c r="AQ182" s="106">
        <f t="shared" ca="1" si="483"/>
        <v>0</v>
      </c>
      <c r="AR182" s="106">
        <f t="shared" ca="1" si="483"/>
        <v>0</v>
      </c>
      <c r="AS182" s="106">
        <f t="shared" ca="1" si="483"/>
        <v>0</v>
      </c>
      <c r="AT182" s="106">
        <f t="shared" ca="1" si="483"/>
        <v>0</v>
      </c>
      <c r="AU182" s="106">
        <f t="shared" ca="1" si="483"/>
        <v>1719</v>
      </c>
      <c r="AV182" s="106">
        <f t="shared" ca="1" si="484"/>
        <v>86796</v>
      </c>
      <c r="AW182" s="106">
        <f t="shared" ca="1" si="484"/>
        <v>0</v>
      </c>
      <c r="AX182" s="575">
        <f t="shared" ca="1" si="484"/>
        <v>0</v>
      </c>
      <c r="AY182" s="2">
        <f t="shared" ca="1" si="484"/>
        <v>0</v>
      </c>
      <c r="AZ182" s="545">
        <f t="shared" ca="1" si="484"/>
        <v>1935</v>
      </c>
      <c r="BA182" s="106">
        <f t="shared" ca="1" si="484"/>
        <v>5316</v>
      </c>
      <c r="BB182" s="106">
        <f t="shared" ca="1" si="484"/>
        <v>3349</v>
      </c>
      <c r="BC182" s="106">
        <f t="shared" ca="1" si="484"/>
        <v>0</v>
      </c>
      <c r="BD182" s="106">
        <f t="shared" ca="1" si="484"/>
        <v>2441</v>
      </c>
      <c r="BE182" s="106">
        <f t="shared" ca="1" si="484"/>
        <v>0</v>
      </c>
      <c r="BF182" s="106">
        <f t="shared" ca="1" si="485"/>
        <v>15624</v>
      </c>
      <c r="BG182" s="106">
        <f t="shared" ca="1" si="485"/>
        <v>0</v>
      </c>
      <c r="BH182" s="106">
        <f t="shared" ca="1" si="485"/>
        <v>0</v>
      </c>
      <c r="BI182" s="106">
        <f t="shared" ca="1" si="485"/>
        <v>0</v>
      </c>
      <c r="BJ182" s="106">
        <f t="shared" ca="1" si="485"/>
        <v>1134</v>
      </c>
      <c r="BK182" s="106">
        <f t="shared" ca="1" si="485"/>
        <v>0</v>
      </c>
      <c r="BL182" s="106">
        <f t="shared" ca="1" si="485"/>
        <v>0</v>
      </c>
      <c r="BM182" s="190">
        <f t="shared" ca="1" si="485"/>
        <v>0</v>
      </c>
      <c r="BN182" s="190">
        <f t="shared" ca="1" si="485"/>
        <v>0</v>
      </c>
      <c r="BO182" s="190">
        <f t="shared" ca="1" si="485"/>
        <v>0</v>
      </c>
      <c r="BP182" s="190">
        <f t="shared" ca="1" si="485"/>
        <v>0</v>
      </c>
      <c r="BQ182" s="190">
        <f t="shared" ca="1" si="485"/>
        <v>7725</v>
      </c>
      <c r="BR182" s="190">
        <f t="shared" ca="1" si="485"/>
        <v>29799</v>
      </c>
      <c r="BS182" s="190">
        <f t="shared" ca="1" si="485"/>
        <v>88523</v>
      </c>
      <c r="BT182" s="190">
        <f t="shared" ca="1" si="485"/>
        <v>118322</v>
      </c>
      <c r="BU182" s="190">
        <f t="shared" ca="1" si="361"/>
        <v>108686</v>
      </c>
      <c r="BV182" s="163" t="str">
        <f t="shared" si="435"/>
        <v>J</v>
      </c>
      <c r="BW182" s="65">
        <f t="shared" ca="1" si="362"/>
        <v>118322</v>
      </c>
      <c r="BX182" s="634">
        <f t="shared" ca="1" si="365"/>
        <v>0</v>
      </c>
      <c r="BY182" s="2"/>
      <c r="BZ182" s="13"/>
      <c r="CA182" s="130"/>
      <c r="CB182" s="79" t="str">
        <f t="shared" si="436"/>
        <v>J</v>
      </c>
      <c r="CC182" s="215">
        <f t="shared" si="437"/>
        <v>2026</v>
      </c>
      <c r="CD182" s="141">
        <f t="shared" si="438"/>
        <v>9</v>
      </c>
      <c r="CE182" s="280">
        <f t="shared" ca="1" si="366"/>
        <v>0</v>
      </c>
      <c r="CF182" s="280">
        <f t="shared" ca="1" si="367"/>
        <v>0</v>
      </c>
      <c r="CG182" s="280">
        <f t="shared" ca="1" si="368"/>
        <v>8</v>
      </c>
      <c r="CH182" s="280">
        <f t="shared" ca="1" si="367"/>
        <v>0</v>
      </c>
      <c r="CI182" s="280">
        <f t="shared" ca="1" si="369"/>
        <v>0</v>
      </c>
      <c r="CJ182" s="280">
        <f t="shared" ca="1" si="370"/>
        <v>0</v>
      </c>
      <c r="CK182" s="280">
        <f t="shared" ca="1" si="370"/>
        <v>0</v>
      </c>
      <c r="CL182" s="280">
        <f t="shared" ca="1" si="371"/>
        <v>0</v>
      </c>
      <c r="CM182" s="280">
        <f t="shared" ca="1" si="372"/>
        <v>0</v>
      </c>
      <c r="CN182" s="280">
        <f t="shared" ca="1" si="373"/>
        <v>582</v>
      </c>
      <c r="CO182" s="280">
        <f t="shared" ca="1" si="374"/>
        <v>81325</v>
      </c>
      <c r="CP182" s="280">
        <f t="shared" ca="1" si="375"/>
        <v>0</v>
      </c>
      <c r="CQ182" s="280">
        <f t="shared" ca="1" si="445"/>
        <v>0</v>
      </c>
      <c r="CR182" s="273">
        <f t="shared" ca="1" si="445"/>
        <v>0</v>
      </c>
      <c r="CS182" s="280">
        <f t="shared" ca="1" si="376"/>
        <v>1872</v>
      </c>
      <c r="CT182" s="280">
        <f t="shared" ca="1" si="377"/>
        <v>4365</v>
      </c>
      <c r="CU182" s="280">
        <f t="shared" ca="1" si="378"/>
        <v>2699</v>
      </c>
      <c r="CV182" s="280">
        <f t="shared" ca="1" si="379"/>
        <v>0</v>
      </c>
      <c r="CW182" s="280">
        <f t="shared" ca="1" si="380"/>
        <v>2265</v>
      </c>
      <c r="CX182" s="280">
        <f t="shared" ca="1" si="381"/>
        <v>0</v>
      </c>
      <c r="CY182" s="280">
        <f t="shared" ca="1" si="382"/>
        <v>14400</v>
      </c>
      <c r="CZ182" s="280">
        <f t="shared" ca="1" si="383"/>
        <v>0</v>
      </c>
      <c r="DA182" s="280">
        <f t="shared" ca="1" si="384"/>
        <v>0</v>
      </c>
      <c r="DB182" s="280">
        <f t="shared" ca="1" si="385"/>
        <v>0</v>
      </c>
      <c r="DC182" s="280">
        <f t="shared" ca="1" si="386"/>
        <v>946</v>
      </c>
      <c r="DD182" s="280">
        <f t="shared" ca="1" si="387"/>
        <v>0</v>
      </c>
      <c r="DE182" s="280">
        <f t="shared" ca="1" si="388"/>
        <v>0</v>
      </c>
      <c r="DF182" s="280">
        <f t="shared" ca="1" si="389"/>
        <v>0</v>
      </c>
      <c r="DG182" s="280">
        <f t="shared" ca="1" si="390"/>
        <v>0</v>
      </c>
      <c r="DH182" s="280">
        <f t="shared" ca="1" si="391"/>
        <v>0</v>
      </c>
      <c r="DI182" s="280">
        <f t="shared" ca="1" si="392"/>
        <v>0</v>
      </c>
      <c r="DJ182" s="210">
        <f t="shared" ca="1" si="393"/>
        <v>6836</v>
      </c>
      <c r="DK182" s="210">
        <f t="shared" ca="1" si="394"/>
        <v>26547</v>
      </c>
      <c r="DL182" s="210">
        <f t="shared" ca="1" si="395"/>
        <v>81915</v>
      </c>
      <c r="DM182" s="461">
        <f t="shared" ca="1" si="396"/>
        <v>108462</v>
      </c>
      <c r="DN182" s="463">
        <f t="shared" ca="1" si="397"/>
        <v>108686</v>
      </c>
      <c r="DO182" s="465">
        <f t="shared" ca="1" si="398"/>
        <v>224</v>
      </c>
      <c r="DP182" s="216">
        <f t="shared" ca="1" si="408"/>
        <v>2.0652394386974238E-3</v>
      </c>
      <c r="DR182" s="463"/>
      <c r="DS182" s="37"/>
    </row>
    <row r="183" spans="1:123">
      <c r="A183" s="87">
        <f t="shared" si="480"/>
        <v>2027</v>
      </c>
      <c r="B183" s="228">
        <v>0</v>
      </c>
      <c r="C183" s="228">
        <v>0</v>
      </c>
      <c r="D183" s="228">
        <v>0</v>
      </c>
      <c r="E183" s="228">
        <v>0</v>
      </c>
      <c r="F183" s="228">
        <v>0</v>
      </c>
      <c r="G183" s="228">
        <v>0</v>
      </c>
      <c r="H183" s="228">
        <v>0</v>
      </c>
      <c r="I183" s="228">
        <v>0</v>
      </c>
      <c r="J183" s="228">
        <v>0</v>
      </c>
      <c r="K183" s="228">
        <v>0</v>
      </c>
      <c r="L183" s="228">
        <v>0</v>
      </c>
      <c r="M183" s="228">
        <v>0</v>
      </c>
      <c r="N183" s="89">
        <f t="shared" si="474"/>
        <v>0</v>
      </c>
      <c r="O183" s="90"/>
      <c r="P183" s="91">
        <f t="shared" si="475"/>
        <v>2027</v>
      </c>
      <c r="Q183" s="501">
        <v>0</v>
      </c>
      <c r="R183" s="501">
        <v>0</v>
      </c>
      <c r="S183" s="501">
        <v>0</v>
      </c>
      <c r="T183" s="501">
        <v>0</v>
      </c>
      <c r="U183" s="501">
        <v>0</v>
      </c>
      <c r="V183" s="501">
        <v>0</v>
      </c>
      <c r="W183" s="501">
        <v>0</v>
      </c>
      <c r="X183" s="501">
        <v>0</v>
      </c>
      <c r="Y183" s="501">
        <v>0</v>
      </c>
      <c r="Z183" s="501">
        <v>0</v>
      </c>
      <c r="AA183" s="501">
        <v>0</v>
      </c>
      <c r="AB183" s="501">
        <v>0</v>
      </c>
      <c r="AC183" s="13">
        <f t="shared" si="486"/>
        <v>0</v>
      </c>
      <c r="AD183" s="13"/>
      <c r="AI183" s="79" t="str">
        <f t="shared" si="481"/>
        <v>Z</v>
      </c>
      <c r="AJ183" s="1">
        <f t="shared" si="482"/>
        <v>2026</v>
      </c>
      <c r="AK183" s="105">
        <v>10</v>
      </c>
      <c r="AL183" s="106">
        <f t="shared" ca="1" si="483"/>
        <v>0</v>
      </c>
      <c r="AM183" s="106">
        <f t="shared" ca="1" si="483"/>
        <v>0</v>
      </c>
      <c r="AN183" s="106">
        <f t="shared" ca="1" si="483"/>
        <v>8</v>
      </c>
      <c r="AO183" s="106">
        <f t="shared" ca="1" si="483"/>
        <v>0</v>
      </c>
      <c r="AP183" s="106">
        <f t="shared" ca="1" si="483"/>
        <v>0</v>
      </c>
      <c r="AQ183" s="106">
        <f t="shared" ca="1" si="483"/>
        <v>0</v>
      </c>
      <c r="AR183" s="106">
        <f t="shared" ca="1" si="483"/>
        <v>0</v>
      </c>
      <c r="AS183" s="106">
        <f t="shared" ca="1" si="483"/>
        <v>0</v>
      </c>
      <c r="AT183" s="106">
        <f t="shared" ca="1" si="483"/>
        <v>0</v>
      </c>
      <c r="AU183" s="106">
        <f t="shared" ca="1" si="483"/>
        <v>582</v>
      </c>
      <c r="AV183" s="106">
        <f t="shared" ca="1" si="484"/>
        <v>81325</v>
      </c>
      <c r="AW183" s="106">
        <f t="shared" ca="1" si="484"/>
        <v>0</v>
      </c>
      <c r="AX183" s="575">
        <f t="shared" ca="1" si="484"/>
        <v>0</v>
      </c>
      <c r="AY183" s="2">
        <f t="shared" ca="1" si="484"/>
        <v>0</v>
      </c>
      <c r="AZ183" s="545">
        <f t="shared" ca="1" si="484"/>
        <v>1935</v>
      </c>
      <c r="BA183" s="106">
        <f t="shared" ca="1" si="484"/>
        <v>4365</v>
      </c>
      <c r="BB183" s="106">
        <f t="shared" ca="1" si="484"/>
        <v>2699</v>
      </c>
      <c r="BC183" s="106">
        <f t="shared" ca="1" si="484"/>
        <v>0</v>
      </c>
      <c r="BD183" s="106">
        <f t="shared" ca="1" si="484"/>
        <v>2729</v>
      </c>
      <c r="BE183" s="106">
        <f t="shared" ca="1" si="484"/>
        <v>0</v>
      </c>
      <c r="BF183" s="106">
        <f t="shared" ca="1" si="485"/>
        <v>14400</v>
      </c>
      <c r="BG183" s="106">
        <f t="shared" ca="1" si="485"/>
        <v>0</v>
      </c>
      <c r="BH183" s="106">
        <f t="shared" ca="1" si="485"/>
        <v>0</v>
      </c>
      <c r="BI183" s="106">
        <f t="shared" ca="1" si="485"/>
        <v>0</v>
      </c>
      <c r="BJ183" s="106">
        <f t="shared" ca="1" si="485"/>
        <v>946</v>
      </c>
      <c r="BK183" s="106">
        <f t="shared" ca="1" si="485"/>
        <v>0</v>
      </c>
      <c r="BL183" s="106">
        <f t="shared" ca="1" si="485"/>
        <v>0</v>
      </c>
      <c r="BM183" s="190">
        <f t="shared" ca="1" si="485"/>
        <v>0</v>
      </c>
      <c r="BN183" s="190">
        <f t="shared" ca="1" si="485"/>
        <v>0</v>
      </c>
      <c r="BO183" s="190">
        <f t="shared" ca="1" si="485"/>
        <v>0</v>
      </c>
      <c r="BP183" s="190">
        <f t="shared" ca="1" si="485"/>
        <v>0</v>
      </c>
      <c r="BQ183" s="190">
        <f t="shared" ca="1" si="485"/>
        <v>7363</v>
      </c>
      <c r="BR183" s="190">
        <f t="shared" ca="1" si="485"/>
        <v>27074</v>
      </c>
      <c r="BS183" s="190">
        <f t="shared" ca="1" si="485"/>
        <v>81915</v>
      </c>
      <c r="BT183" s="190">
        <f t="shared" ca="1" si="485"/>
        <v>108989</v>
      </c>
      <c r="BU183" s="190">
        <f t="shared" ca="1" si="361"/>
        <v>102169</v>
      </c>
      <c r="BV183" s="163" t="str">
        <f t="shared" si="435"/>
        <v>K</v>
      </c>
      <c r="BW183" s="65">
        <f t="shared" ca="1" si="362"/>
        <v>108989</v>
      </c>
      <c r="BX183" s="634">
        <f t="shared" ca="1" si="365"/>
        <v>0</v>
      </c>
      <c r="BY183" s="2"/>
      <c r="BZ183" s="13"/>
      <c r="CA183" s="130"/>
      <c r="CB183" s="79" t="str">
        <f t="shared" si="436"/>
        <v>K</v>
      </c>
      <c r="CC183" s="215">
        <f t="shared" si="437"/>
        <v>2026</v>
      </c>
      <c r="CD183" s="141">
        <f t="shared" si="438"/>
        <v>10</v>
      </c>
      <c r="CE183" s="280">
        <f t="shared" ca="1" si="366"/>
        <v>0</v>
      </c>
      <c r="CF183" s="280">
        <f t="shared" ca="1" si="367"/>
        <v>0</v>
      </c>
      <c r="CG183" s="280">
        <f t="shared" ca="1" si="368"/>
        <v>8</v>
      </c>
      <c r="CH183" s="280">
        <f t="shared" ca="1" si="367"/>
        <v>0</v>
      </c>
      <c r="CI183" s="280">
        <f t="shared" ca="1" si="369"/>
        <v>0</v>
      </c>
      <c r="CJ183" s="280">
        <f t="shared" ca="1" si="370"/>
        <v>0</v>
      </c>
      <c r="CK183" s="280">
        <f t="shared" ca="1" si="370"/>
        <v>0</v>
      </c>
      <c r="CL183" s="280">
        <f t="shared" ca="1" si="371"/>
        <v>0</v>
      </c>
      <c r="CM183" s="280">
        <f t="shared" ca="1" si="372"/>
        <v>0</v>
      </c>
      <c r="CN183" s="280">
        <f t="shared" ca="1" si="373"/>
        <v>258</v>
      </c>
      <c r="CO183" s="280">
        <f t="shared" ca="1" si="374"/>
        <v>76813</v>
      </c>
      <c r="CP183" s="280">
        <f t="shared" ca="1" si="375"/>
        <v>0</v>
      </c>
      <c r="CQ183" s="280">
        <f t="shared" ca="1" si="445"/>
        <v>0</v>
      </c>
      <c r="CR183" s="273">
        <f t="shared" ca="1" si="445"/>
        <v>0</v>
      </c>
      <c r="CS183" s="280">
        <f t="shared" ca="1" si="376"/>
        <v>2128</v>
      </c>
      <c r="CT183" s="280">
        <f t="shared" ca="1" si="377"/>
        <v>3060</v>
      </c>
      <c r="CU183" s="280">
        <f t="shared" ca="1" si="378"/>
        <v>2446</v>
      </c>
      <c r="CV183" s="280">
        <f t="shared" ca="1" si="379"/>
        <v>0</v>
      </c>
      <c r="CW183" s="280">
        <f t="shared" ca="1" si="380"/>
        <v>1927</v>
      </c>
      <c r="CX183" s="280">
        <f t="shared" ca="1" si="381"/>
        <v>0</v>
      </c>
      <c r="CY183" s="280">
        <f t="shared" ca="1" si="382"/>
        <v>14508</v>
      </c>
      <c r="CZ183" s="280">
        <f t="shared" ca="1" si="383"/>
        <v>0</v>
      </c>
      <c r="DA183" s="280">
        <f t="shared" ca="1" si="384"/>
        <v>0</v>
      </c>
      <c r="DB183" s="280">
        <f t="shared" ca="1" si="385"/>
        <v>0</v>
      </c>
      <c r="DC183" s="280">
        <f t="shared" ca="1" si="386"/>
        <v>811</v>
      </c>
      <c r="DD183" s="280">
        <f t="shared" ca="1" si="387"/>
        <v>0</v>
      </c>
      <c r="DE183" s="280">
        <f t="shared" ca="1" si="388"/>
        <v>0</v>
      </c>
      <c r="DF183" s="280">
        <f t="shared" ca="1" si="389"/>
        <v>0</v>
      </c>
      <c r="DG183" s="280">
        <f t="shared" ca="1" si="390"/>
        <v>0</v>
      </c>
      <c r="DH183" s="280">
        <f t="shared" ca="1" si="391"/>
        <v>0</v>
      </c>
      <c r="DI183" s="280">
        <f t="shared" ca="1" si="392"/>
        <v>0</v>
      </c>
      <c r="DJ183" s="210">
        <f t="shared" ca="1" si="393"/>
        <v>6501</v>
      </c>
      <c r="DK183" s="210">
        <f t="shared" ca="1" si="394"/>
        <v>24880</v>
      </c>
      <c r="DL183" s="210">
        <f t="shared" ca="1" si="395"/>
        <v>77079</v>
      </c>
      <c r="DM183" s="461">
        <f t="shared" ca="1" si="396"/>
        <v>101959</v>
      </c>
      <c r="DN183" s="463">
        <f t="shared" ca="1" si="397"/>
        <v>102169</v>
      </c>
      <c r="DO183" s="465">
        <f t="shared" ca="1" si="398"/>
        <v>210</v>
      </c>
      <c r="DP183" s="216">
        <f t="shared" ca="1" si="408"/>
        <v>2.0596514285153838E-3</v>
      </c>
      <c r="DR183" s="463"/>
      <c r="DS183" s="37"/>
    </row>
    <row r="184" spans="1:123">
      <c r="A184" s="87">
        <f t="shared" si="480"/>
        <v>2028</v>
      </c>
      <c r="B184" s="228">
        <v>0</v>
      </c>
      <c r="C184" s="228">
        <v>0</v>
      </c>
      <c r="D184" s="228">
        <v>0</v>
      </c>
      <c r="E184" s="228">
        <v>0</v>
      </c>
      <c r="F184" s="228">
        <v>0</v>
      </c>
      <c r="G184" s="228">
        <v>0</v>
      </c>
      <c r="H184" s="228">
        <v>0</v>
      </c>
      <c r="I184" s="228">
        <v>0</v>
      </c>
      <c r="J184" s="228">
        <v>0</v>
      </c>
      <c r="K184" s="228">
        <v>0</v>
      </c>
      <c r="L184" s="228">
        <v>0</v>
      </c>
      <c r="M184" s="228">
        <v>0</v>
      </c>
      <c r="N184" s="89">
        <f t="shared" si="474"/>
        <v>0</v>
      </c>
      <c r="O184" s="90"/>
      <c r="P184" s="91">
        <f t="shared" si="475"/>
        <v>2028</v>
      </c>
      <c r="Q184" s="501">
        <v>0</v>
      </c>
      <c r="R184" s="501">
        <v>0</v>
      </c>
      <c r="S184" s="501">
        <v>0</v>
      </c>
      <c r="T184" s="501">
        <v>0</v>
      </c>
      <c r="U184" s="501">
        <v>0</v>
      </c>
      <c r="V184" s="501">
        <v>0</v>
      </c>
      <c r="W184" s="501">
        <v>0</v>
      </c>
      <c r="X184" s="501">
        <v>0</v>
      </c>
      <c r="Y184" s="501">
        <v>0</v>
      </c>
      <c r="Z184" s="501">
        <v>0</v>
      </c>
      <c r="AA184" s="501">
        <v>0</v>
      </c>
      <c r="AB184" s="501">
        <v>0</v>
      </c>
      <c r="AC184" s="13">
        <f t="shared" si="486"/>
        <v>0</v>
      </c>
      <c r="AD184" s="13"/>
      <c r="AH184" s="22"/>
      <c r="AI184" s="79" t="str">
        <f t="shared" si="481"/>
        <v>AA</v>
      </c>
      <c r="AJ184" s="1">
        <f t="shared" si="482"/>
        <v>2026</v>
      </c>
      <c r="AK184" s="105">
        <v>11</v>
      </c>
      <c r="AL184" s="106">
        <f t="shared" ca="1" si="483"/>
        <v>0</v>
      </c>
      <c r="AM184" s="106">
        <f t="shared" ca="1" si="483"/>
        <v>0</v>
      </c>
      <c r="AN184" s="106">
        <f t="shared" ca="1" si="483"/>
        <v>8</v>
      </c>
      <c r="AO184" s="106">
        <f t="shared" ca="1" si="483"/>
        <v>0</v>
      </c>
      <c r="AP184" s="106">
        <f t="shared" ca="1" si="483"/>
        <v>0</v>
      </c>
      <c r="AQ184" s="106">
        <f t="shared" ca="1" si="483"/>
        <v>0</v>
      </c>
      <c r="AR184" s="106">
        <f t="shared" ca="1" si="483"/>
        <v>0</v>
      </c>
      <c r="AS184" s="106">
        <f t="shared" ca="1" si="483"/>
        <v>0</v>
      </c>
      <c r="AT184" s="106">
        <f t="shared" ca="1" si="483"/>
        <v>0</v>
      </c>
      <c r="AU184" s="106">
        <f t="shared" ca="1" si="483"/>
        <v>258</v>
      </c>
      <c r="AV184" s="106">
        <f t="shared" ca="1" si="484"/>
        <v>76813</v>
      </c>
      <c r="AW184" s="106">
        <f t="shared" ca="1" si="484"/>
        <v>0</v>
      </c>
      <c r="AX184" s="575">
        <f t="shared" ca="1" si="484"/>
        <v>0</v>
      </c>
      <c r="AY184" s="2">
        <f t="shared" ca="1" si="484"/>
        <v>0</v>
      </c>
      <c r="AZ184" s="545">
        <f t="shared" ca="1" si="484"/>
        <v>1872</v>
      </c>
      <c r="BA184" s="106">
        <f t="shared" ca="1" si="484"/>
        <v>3060</v>
      </c>
      <c r="BB184" s="106">
        <f t="shared" ca="1" si="484"/>
        <v>2446</v>
      </c>
      <c r="BC184" s="106">
        <f t="shared" ca="1" si="484"/>
        <v>0</v>
      </c>
      <c r="BD184" s="106">
        <f t="shared" ca="1" si="484"/>
        <v>2265</v>
      </c>
      <c r="BE184" s="106">
        <f t="shared" ca="1" si="484"/>
        <v>0</v>
      </c>
      <c r="BF184" s="106">
        <f t="shared" ca="1" si="485"/>
        <v>14508</v>
      </c>
      <c r="BG184" s="106">
        <f t="shared" ca="1" si="485"/>
        <v>0</v>
      </c>
      <c r="BH184" s="106">
        <f t="shared" ca="1" si="485"/>
        <v>0</v>
      </c>
      <c r="BI184" s="106">
        <f t="shared" ca="1" si="485"/>
        <v>0</v>
      </c>
      <c r="BJ184" s="106">
        <f t="shared" ca="1" si="485"/>
        <v>811</v>
      </c>
      <c r="BK184" s="106">
        <f t="shared" ca="1" si="485"/>
        <v>0</v>
      </c>
      <c r="BL184" s="106">
        <f t="shared" ca="1" si="485"/>
        <v>0</v>
      </c>
      <c r="BM184" s="190">
        <f t="shared" ca="1" si="485"/>
        <v>0</v>
      </c>
      <c r="BN184" s="190">
        <f t="shared" ca="1" si="485"/>
        <v>0</v>
      </c>
      <c r="BO184" s="190">
        <f t="shared" ca="1" si="485"/>
        <v>0</v>
      </c>
      <c r="BP184" s="190">
        <f t="shared" ca="1" si="485"/>
        <v>0</v>
      </c>
      <c r="BQ184" s="190">
        <f t="shared" ca="1" si="485"/>
        <v>6583</v>
      </c>
      <c r="BR184" s="190">
        <f t="shared" ca="1" si="485"/>
        <v>24962</v>
      </c>
      <c r="BS184" s="190">
        <f t="shared" ca="1" si="485"/>
        <v>77079</v>
      </c>
      <c r="BT184" s="190">
        <f t="shared" ca="1" si="485"/>
        <v>102041</v>
      </c>
      <c r="BU184" s="190">
        <f t="shared" ca="1" si="361"/>
        <v>69462</v>
      </c>
      <c r="BV184" s="163" t="str">
        <f t="shared" si="435"/>
        <v>L</v>
      </c>
      <c r="BW184" s="65">
        <f t="shared" ca="1" si="362"/>
        <v>102041</v>
      </c>
      <c r="BX184" s="634">
        <f t="shared" ca="1" si="365"/>
        <v>0</v>
      </c>
      <c r="BY184" s="2"/>
      <c r="BZ184" s="13"/>
      <c r="CA184" s="130"/>
      <c r="CB184" s="79" t="str">
        <f t="shared" si="436"/>
        <v>L</v>
      </c>
      <c r="CC184" s="215">
        <f t="shared" si="437"/>
        <v>2026</v>
      </c>
      <c r="CD184" s="141">
        <f t="shared" si="438"/>
        <v>11</v>
      </c>
      <c r="CE184" s="280">
        <f t="shared" ca="1" si="366"/>
        <v>0</v>
      </c>
      <c r="CF184" s="280">
        <f t="shared" ca="1" si="367"/>
        <v>0</v>
      </c>
      <c r="CG184" s="280">
        <f t="shared" ca="1" si="368"/>
        <v>8</v>
      </c>
      <c r="CH184" s="280">
        <f t="shared" ca="1" si="367"/>
        <v>0</v>
      </c>
      <c r="CI184" s="280">
        <f t="shared" ca="1" si="369"/>
        <v>0</v>
      </c>
      <c r="CJ184" s="280">
        <f t="shared" ca="1" si="370"/>
        <v>0</v>
      </c>
      <c r="CK184" s="280">
        <f t="shared" ca="1" si="370"/>
        <v>0</v>
      </c>
      <c r="CL184" s="280">
        <f t="shared" ca="1" si="371"/>
        <v>0</v>
      </c>
      <c r="CM184" s="280">
        <f t="shared" ca="1" si="372"/>
        <v>0</v>
      </c>
      <c r="CN184" s="280">
        <f t="shared" ca="1" si="373"/>
        <v>166</v>
      </c>
      <c r="CO184" s="280">
        <f t="shared" ca="1" si="374"/>
        <v>48080</v>
      </c>
      <c r="CP184" s="280">
        <f t="shared" ca="1" si="375"/>
        <v>0</v>
      </c>
      <c r="CQ184" s="280">
        <f t="shared" ca="1" si="445"/>
        <v>0</v>
      </c>
      <c r="CR184" s="273">
        <f t="shared" ca="1" si="445"/>
        <v>0</v>
      </c>
      <c r="CS184" s="280">
        <f t="shared" ca="1" si="376"/>
        <v>664</v>
      </c>
      <c r="CT184" s="280">
        <f t="shared" ca="1" si="377"/>
        <v>1559</v>
      </c>
      <c r="CU184" s="280">
        <f t="shared" ca="1" si="378"/>
        <v>2522</v>
      </c>
      <c r="CV184" s="280">
        <f t="shared" ca="1" si="379"/>
        <v>0</v>
      </c>
      <c r="CW184" s="280">
        <f t="shared" ca="1" si="380"/>
        <v>1838</v>
      </c>
      <c r="CX184" s="280">
        <f t="shared" ca="1" si="381"/>
        <v>0</v>
      </c>
      <c r="CY184" s="280">
        <f t="shared" ca="1" si="382"/>
        <v>13680</v>
      </c>
      <c r="CZ184" s="280">
        <f t="shared" ca="1" si="383"/>
        <v>0</v>
      </c>
      <c r="DA184" s="280">
        <f t="shared" ca="1" si="384"/>
        <v>0</v>
      </c>
      <c r="DB184" s="280">
        <f t="shared" ca="1" si="385"/>
        <v>0</v>
      </c>
      <c r="DC184" s="280">
        <f t="shared" ca="1" si="386"/>
        <v>784</v>
      </c>
      <c r="DD184" s="280">
        <f t="shared" ca="1" si="387"/>
        <v>0</v>
      </c>
      <c r="DE184" s="280">
        <f t="shared" ca="1" si="388"/>
        <v>0</v>
      </c>
      <c r="DF184" s="280">
        <f t="shared" ca="1" si="389"/>
        <v>0</v>
      </c>
      <c r="DG184" s="280">
        <f t="shared" ca="1" si="390"/>
        <v>0</v>
      </c>
      <c r="DH184" s="280">
        <f t="shared" ca="1" si="391"/>
        <v>0</v>
      </c>
      <c r="DI184" s="280">
        <f t="shared" ca="1" si="392"/>
        <v>0</v>
      </c>
      <c r="DJ184" s="210">
        <f t="shared" ca="1" si="393"/>
        <v>5024</v>
      </c>
      <c r="DK184" s="210">
        <f t="shared" ca="1" si="394"/>
        <v>21047</v>
      </c>
      <c r="DL184" s="210">
        <f t="shared" ca="1" si="395"/>
        <v>48254</v>
      </c>
      <c r="DM184" s="461">
        <f t="shared" ca="1" si="396"/>
        <v>69301</v>
      </c>
      <c r="DN184" s="463">
        <f t="shared" ca="1" si="397"/>
        <v>69462</v>
      </c>
      <c r="DO184" s="465">
        <f t="shared" ca="1" si="398"/>
        <v>161</v>
      </c>
      <c r="DP184" s="216">
        <f t="shared" ca="1" si="408"/>
        <v>2.3231987994401233E-3</v>
      </c>
      <c r="DR184" s="463"/>
      <c r="DS184" s="37"/>
    </row>
    <row r="185" spans="1:123">
      <c r="A185" s="87">
        <f t="shared" si="480"/>
        <v>2029</v>
      </c>
      <c r="B185" s="228">
        <v>0</v>
      </c>
      <c r="C185" s="228">
        <v>0</v>
      </c>
      <c r="D185" s="228">
        <v>0</v>
      </c>
      <c r="E185" s="228">
        <v>0</v>
      </c>
      <c r="F185" s="228">
        <v>0</v>
      </c>
      <c r="G185" s="228">
        <v>0</v>
      </c>
      <c r="H185" s="228">
        <v>0</v>
      </c>
      <c r="I185" s="228">
        <v>0</v>
      </c>
      <c r="J185" s="228">
        <v>0</v>
      </c>
      <c r="K185" s="228">
        <v>0</v>
      </c>
      <c r="L185" s="228">
        <v>0</v>
      </c>
      <c r="M185" s="228">
        <v>0</v>
      </c>
      <c r="N185" s="89">
        <f t="shared" si="474"/>
        <v>0</v>
      </c>
      <c r="O185" s="90"/>
      <c r="P185" s="91">
        <f t="shared" si="475"/>
        <v>2029</v>
      </c>
      <c r="Q185" s="501">
        <v>0</v>
      </c>
      <c r="R185" s="501">
        <v>0</v>
      </c>
      <c r="S185" s="501">
        <v>0</v>
      </c>
      <c r="T185" s="501">
        <v>0</v>
      </c>
      <c r="U185" s="501">
        <v>0</v>
      </c>
      <c r="V185" s="501">
        <v>0</v>
      </c>
      <c r="W185" s="501">
        <v>0</v>
      </c>
      <c r="X185" s="501">
        <v>0</v>
      </c>
      <c r="Y185" s="501">
        <v>0</v>
      </c>
      <c r="Z185" s="501">
        <v>0</v>
      </c>
      <c r="AA185" s="501">
        <v>0</v>
      </c>
      <c r="AB185" s="501">
        <v>0</v>
      </c>
      <c r="AC185" s="13">
        <f t="shared" si="486"/>
        <v>0</v>
      </c>
      <c r="AD185" s="13"/>
      <c r="AH185" s="22"/>
      <c r="AI185" s="79" t="str">
        <f t="shared" si="481"/>
        <v>AB</v>
      </c>
      <c r="AJ185" s="16">
        <f t="shared" si="482"/>
        <v>2026</v>
      </c>
      <c r="AK185" s="116">
        <v>12</v>
      </c>
      <c r="AL185" s="106">
        <f t="shared" ca="1" si="483"/>
        <v>0</v>
      </c>
      <c r="AM185" s="106">
        <f t="shared" ca="1" si="483"/>
        <v>0</v>
      </c>
      <c r="AN185" s="106">
        <f t="shared" ca="1" si="483"/>
        <v>8</v>
      </c>
      <c r="AO185" s="106">
        <f t="shared" ca="1" si="483"/>
        <v>0</v>
      </c>
      <c r="AP185" s="106">
        <f t="shared" ca="1" si="483"/>
        <v>0</v>
      </c>
      <c r="AQ185" s="106">
        <f t="shared" ca="1" si="483"/>
        <v>0</v>
      </c>
      <c r="AR185" s="106">
        <f t="shared" ca="1" si="483"/>
        <v>0</v>
      </c>
      <c r="AS185" s="106">
        <f t="shared" ca="1" si="483"/>
        <v>0</v>
      </c>
      <c r="AT185" s="106">
        <f t="shared" ca="1" si="483"/>
        <v>0</v>
      </c>
      <c r="AU185" s="106">
        <f t="shared" ca="1" si="483"/>
        <v>166</v>
      </c>
      <c r="AV185" s="106">
        <f t="shared" ca="1" si="484"/>
        <v>48080</v>
      </c>
      <c r="AW185" s="106">
        <f t="shared" ca="1" si="484"/>
        <v>0</v>
      </c>
      <c r="AX185" s="575">
        <f t="shared" ca="1" si="484"/>
        <v>0</v>
      </c>
      <c r="AY185" s="2">
        <f t="shared" ca="1" si="484"/>
        <v>0</v>
      </c>
      <c r="AZ185" s="545">
        <f t="shared" ca="1" si="484"/>
        <v>2128</v>
      </c>
      <c r="BA185" s="106">
        <f t="shared" ca="1" si="484"/>
        <v>1559</v>
      </c>
      <c r="BB185" s="106">
        <f t="shared" ca="1" si="484"/>
        <v>2522</v>
      </c>
      <c r="BC185" s="106">
        <f t="shared" ca="1" si="484"/>
        <v>0</v>
      </c>
      <c r="BD185" s="106">
        <f t="shared" ca="1" si="484"/>
        <v>1927</v>
      </c>
      <c r="BE185" s="106">
        <f t="shared" ca="1" si="484"/>
        <v>0</v>
      </c>
      <c r="BF185" s="106">
        <f t="shared" ca="1" si="485"/>
        <v>13680</v>
      </c>
      <c r="BG185" s="106">
        <f t="shared" ca="1" si="485"/>
        <v>0</v>
      </c>
      <c r="BH185" s="106">
        <f t="shared" ca="1" si="485"/>
        <v>0</v>
      </c>
      <c r="BI185" s="106">
        <f t="shared" ca="1" si="485"/>
        <v>0</v>
      </c>
      <c r="BJ185" s="106">
        <f t="shared" ca="1" si="485"/>
        <v>784</v>
      </c>
      <c r="BK185" s="106">
        <f t="shared" ca="1" si="485"/>
        <v>0</v>
      </c>
      <c r="BL185" s="106">
        <f t="shared" ca="1" si="485"/>
        <v>0</v>
      </c>
      <c r="BM185" s="190">
        <f t="shared" ca="1" si="485"/>
        <v>0</v>
      </c>
      <c r="BN185" s="190">
        <f t="shared" ca="1" si="485"/>
        <v>0</v>
      </c>
      <c r="BO185" s="190">
        <f t="shared" ca="1" si="485"/>
        <v>0</v>
      </c>
      <c r="BP185" s="190">
        <f t="shared" ca="1" si="485"/>
        <v>0</v>
      </c>
      <c r="BQ185" s="190">
        <f t="shared" ca="1" si="485"/>
        <v>6577</v>
      </c>
      <c r="BR185" s="190">
        <f t="shared" ca="1" si="485"/>
        <v>22600</v>
      </c>
      <c r="BS185" s="190">
        <f t="shared" ca="1" si="485"/>
        <v>48254</v>
      </c>
      <c r="BT185" s="190">
        <f t="shared" ca="1" si="485"/>
        <v>70854</v>
      </c>
      <c r="BU185" s="190">
        <f t="shared" ca="1" si="361"/>
        <v>94889</v>
      </c>
      <c r="BV185" s="163" t="str">
        <f t="shared" si="435"/>
        <v>M</v>
      </c>
      <c r="BW185" s="65">
        <f t="shared" ca="1" si="362"/>
        <v>70854</v>
      </c>
      <c r="BX185" s="634">
        <f t="shared" ca="1" si="365"/>
        <v>0</v>
      </c>
      <c r="BY185" s="2"/>
      <c r="BZ185" s="13"/>
      <c r="CA185" s="130"/>
      <c r="CB185" s="79" t="str">
        <f t="shared" si="436"/>
        <v>M</v>
      </c>
      <c r="CC185" s="215">
        <f t="shared" si="437"/>
        <v>2026</v>
      </c>
      <c r="CD185" s="141">
        <f t="shared" si="438"/>
        <v>12</v>
      </c>
      <c r="CE185" s="280">
        <f t="shared" ca="1" si="366"/>
        <v>0</v>
      </c>
      <c r="CF185" s="280">
        <f t="shared" ca="1" si="367"/>
        <v>0</v>
      </c>
      <c r="CG185" s="280">
        <f t="shared" ca="1" si="368"/>
        <v>8</v>
      </c>
      <c r="CH185" s="280">
        <f t="shared" ca="1" si="367"/>
        <v>0</v>
      </c>
      <c r="CI185" s="280">
        <f t="shared" ca="1" si="369"/>
        <v>0</v>
      </c>
      <c r="CJ185" s="280">
        <f t="shared" ca="1" si="370"/>
        <v>0</v>
      </c>
      <c r="CK185" s="280">
        <f t="shared" ca="1" si="370"/>
        <v>0</v>
      </c>
      <c r="CL185" s="280">
        <f t="shared" ca="1" si="371"/>
        <v>0</v>
      </c>
      <c r="CM185" s="280">
        <f t="shared" ca="1" si="372"/>
        <v>3839</v>
      </c>
      <c r="CN185" s="280">
        <f t="shared" ca="1" si="373"/>
        <v>172</v>
      </c>
      <c r="CO185" s="280">
        <f t="shared" ca="1" si="374"/>
        <v>65343</v>
      </c>
      <c r="CP185" s="280">
        <f t="shared" ca="1" si="375"/>
        <v>0</v>
      </c>
      <c r="CQ185" s="280">
        <f t="shared" ca="1" si="445"/>
        <v>0</v>
      </c>
      <c r="CR185" s="273">
        <f t="shared" ca="1" si="445"/>
        <v>0</v>
      </c>
      <c r="CS185" s="280">
        <f t="shared" ca="1" si="376"/>
        <v>1218</v>
      </c>
      <c r="CT185" s="280">
        <f t="shared" ca="1" si="377"/>
        <v>3544</v>
      </c>
      <c r="CU185" s="280">
        <f t="shared" ca="1" si="378"/>
        <v>2889</v>
      </c>
      <c r="CV185" s="280">
        <f t="shared" ca="1" si="379"/>
        <v>0</v>
      </c>
      <c r="CW185" s="280">
        <f t="shared" ca="1" si="380"/>
        <v>2182</v>
      </c>
      <c r="CX185" s="280">
        <f t="shared" ca="1" si="381"/>
        <v>0</v>
      </c>
      <c r="CY185" s="280">
        <f t="shared" ca="1" si="382"/>
        <v>14508</v>
      </c>
      <c r="CZ185" s="280">
        <f t="shared" ca="1" si="383"/>
        <v>0</v>
      </c>
      <c r="DA185" s="280">
        <f t="shared" ca="1" si="384"/>
        <v>0</v>
      </c>
      <c r="DB185" s="280">
        <f t="shared" ca="1" si="385"/>
        <v>0</v>
      </c>
      <c r="DC185" s="280">
        <f t="shared" ca="1" si="386"/>
        <v>978</v>
      </c>
      <c r="DD185" s="280">
        <f t="shared" ca="1" si="387"/>
        <v>0</v>
      </c>
      <c r="DE185" s="280">
        <f t="shared" ca="1" si="388"/>
        <v>0</v>
      </c>
      <c r="DF185" s="280">
        <f t="shared" ca="1" si="389"/>
        <v>0</v>
      </c>
      <c r="DG185" s="280">
        <f t="shared" ca="1" si="390"/>
        <v>0</v>
      </c>
      <c r="DH185" s="280">
        <f t="shared" ca="1" si="391"/>
        <v>0</v>
      </c>
      <c r="DI185" s="280">
        <f t="shared" ca="1" si="392"/>
        <v>0</v>
      </c>
      <c r="DJ185" s="210">
        <f t="shared" ca="1" si="393"/>
        <v>6289</v>
      </c>
      <c r="DK185" s="210">
        <f t="shared" ca="1" si="394"/>
        <v>25319</v>
      </c>
      <c r="DL185" s="210">
        <f t="shared" ca="1" si="395"/>
        <v>69362</v>
      </c>
      <c r="DM185" s="461">
        <f t="shared" ca="1" si="396"/>
        <v>94681</v>
      </c>
      <c r="DN185" s="463">
        <f t="shared" ca="1" si="397"/>
        <v>94889</v>
      </c>
      <c r="DO185" s="465">
        <f t="shared" ca="1" si="398"/>
        <v>208</v>
      </c>
      <c r="DP185" s="216">
        <f t="shared" ca="1" si="408"/>
        <v>2.1968504768644184E-3</v>
      </c>
      <c r="DR185" s="463"/>
      <c r="DS185" s="37"/>
    </row>
    <row r="186" spans="1:123">
      <c r="A186" s="87">
        <f t="shared" si="480"/>
        <v>2030</v>
      </c>
      <c r="B186" s="228">
        <v>0</v>
      </c>
      <c r="C186" s="228">
        <v>0</v>
      </c>
      <c r="D186" s="228">
        <v>0</v>
      </c>
      <c r="E186" s="228">
        <v>0</v>
      </c>
      <c r="F186" s="228">
        <v>0</v>
      </c>
      <c r="G186" s="228">
        <v>0</v>
      </c>
      <c r="H186" s="228">
        <v>0</v>
      </c>
      <c r="I186" s="228">
        <v>0</v>
      </c>
      <c r="J186" s="228">
        <v>0</v>
      </c>
      <c r="K186" s="228">
        <v>0</v>
      </c>
      <c r="L186" s="228">
        <v>0</v>
      </c>
      <c r="M186" s="228">
        <v>0</v>
      </c>
      <c r="N186" s="89">
        <f t="shared" si="474"/>
        <v>0</v>
      </c>
      <c r="O186" s="90"/>
      <c r="P186" s="91">
        <f t="shared" si="475"/>
        <v>2030</v>
      </c>
      <c r="Q186" s="501">
        <v>0</v>
      </c>
      <c r="R186" s="501">
        <v>0</v>
      </c>
      <c r="S186" s="501">
        <v>0</v>
      </c>
      <c r="T186" s="501">
        <v>0</v>
      </c>
      <c r="U186" s="501">
        <v>0</v>
      </c>
      <c r="V186" s="501">
        <v>0</v>
      </c>
      <c r="W186" s="501">
        <v>0</v>
      </c>
      <c r="X186" s="501">
        <v>0</v>
      </c>
      <c r="Y186" s="501">
        <v>0</v>
      </c>
      <c r="Z186" s="501">
        <v>0</v>
      </c>
      <c r="AA186" s="501">
        <v>0</v>
      </c>
      <c r="AB186" s="501">
        <v>0</v>
      </c>
      <c r="AC186" s="13">
        <f t="shared" si="486"/>
        <v>0</v>
      </c>
      <c r="AD186" s="13"/>
      <c r="AE186" s="17"/>
      <c r="AF186" s="22"/>
      <c r="AG186" s="22"/>
      <c r="AH186" s="22"/>
      <c r="AI186" s="79" t="str">
        <f t="shared" si="434"/>
        <v>Q</v>
      </c>
      <c r="AJ186" s="1">
        <f>1+AJ174</f>
        <v>2027</v>
      </c>
      <c r="AK186" s="105">
        <v>1</v>
      </c>
      <c r="AL186" s="106">
        <f t="shared" ref="AL186:AU195" ca="1" si="487">ROUND(INDIRECT(CONCATENATE($AI186,AL$2+($AJ186-2010))),0)</f>
        <v>0</v>
      </c>
      <c r="AM186" s="106">
        <f t="shared" ca="1" si="487"/>
        <v>0</v>
      </c>
      <c r="AN186" s="106">
        <f t="shared" ca="1" si="487"/>
        <v>8</v>
      </c>
      <c r="AO186" s="106">
        <f t="shared" ca="1" si="487"/>
        <v>0</v>
      </c>
      <c r="AP186" s="106">
        <f t="shared" ca="1" si="487"/>
        <v>0</v>
      </c>
      <c r="AQ186" s="106">
        <f t="shared" ca="1" si="487"/>
        <v>0</v>
      </c>
      <c r="AR186" s="106">
        <f t="shared" ca="1" si="487"/>
        <v>0</v>
      </c>
      <c r="AS186" s="106">
        <f t="shared" ca="1" si="487"/>
        <v>0</v>
      </c>
      <c r="AT186" s="106">
        <f t="shared" ca="1" si="487"/>
        <v>3839</v>
      </c>
      <c r="AU186" s="106">
        <f t="shared" ca="1" si="487"/>
        <v>172</v>
      </c>
      <c r="AV186" s="106">
        <f t="shared" ref="AV186:BE195" ca="1" si="488">ROUND(INDIRECT(CONCATENATE($AI186,AV$2+($AJ186-2010))),0)</f>
        <v>65343</v>
      </c>
      <c r="AW186" s="106">
        <f t="shared" ca="1" si="488"/>
        <v>0</v>
      </c>
      <c r="AX186" s="575">
        <f t="shared" ca="1" si="488"/>
        <v>0</v>
      </c>
      <c r="AY186" s="2">
        <f t="shared" ca="1" si="488"/>
        <v>0</v>
      </c>
      <c r="AZ186" s="545">
        <f t="shared" ca="1" si="488"/>
        <v>664</v>
      </c>
      <c r="BA186" s="106">
        <f t="shared" ca="1" si="488"/>
        <v>3544</v>
      </c>
      <c r="BB186" s="106">
        <f t="shared" ca="1" si="488"/>
        <v>2889</v>
      </c>
      <c r="BC186" s="106">
        <f t="shared" ca="1" si="488"/>
        <v>0</v>
      </c>
      <c r="BD186" s="106">
        <f t="shared" ca="1" si="488"/>
        <v>1838</v>
      </c>
      <c r="BE186" s="106">
        <f t="shared" ca="1" si="488"/>
        <v>0</v>
      </c>
      <c r="BF186" s="106">
        <f t="shared" ref="BF186:BT195" ca="1" si="489">ROUND(INDIRECT(CONCATENATE($AI186,BF$2+($AJ186-2010))),0)</f>
        <v>14508</v>
      </c>
      <c r="BG186" s="106">
        <f t="shared" ca="1" si="489"/>
        <v>0</v>
      </c>
      <c r="BH186" s="106">
        <f t="shared" ca="1" si="489"/>
        <v>0</v>
      </c>
      <c r="BI186" s="106">
        <f t="shared" ca="1" si="489"/>
        <v>0</v>
      </c>
      <c r="BJ186" s="106">
        <f t="shared" ca="1" si="489"/>
        <v>978</v>
      </c>
      <c r="BK186" s="106">
        <f t="shared" ca="1" si="489"/>
        <v>0</v>
      </c>
      <c r="BL186" s="106">
        <f t="shared" ca="1" si="489"/>
        <v>0</v>
      </c>
      <c r="BM186" s="190">
        <f t="shared" ca="1" si="489"/>
        <v>0</v>
      </c>
      <c r="BN186" s="190">
        <f t="shared" ca="1" si="489"/>
        <v>0</v>
      </c>
      <c r="BO186" s="190">
        <f t="shared" ca="1" si="489"/>
        <v>0</v>
      </c>
      <c r="BP186" s="190">
        <f t="shared" ca="1" si="489"/>
        <v>0</v>
      </c>
      <c r="BQ186" s="190">
        <f t="shared" ca="1" si="489"/>
        <v>5391</v>
      </c>
      <c r="BR186" s="190">
        <f t="shared" ca="1" si="489"/>
        <v>24421</v>
      </c>
      <c r="BS186" s="190">
        <f t="shared" ca="1" si="489"/>
        <v>69362</v>
      </c>
      <c r="BT186" s="190">
        <f t="shared" ca="1" si="489"/>
        <v>93783</v>
      </c>
      <c r="BU186" s="190">
        <f t="shared" ca="1" si="361"/>
        <v>68601</v>
      </c>
      <c r="BV186" s="163" t="str">
        <f t="shared" si="435"/>
        <v>C</v>
      </c>
      <c r="BW186" s="65">
        <f t="shared" ca="1" si="362"/>
        <v>93783</v>
      </c>
      <c r="BX186" s="634">
        <f t="shared" ca="1" si="365"/>
        <v>0</v>
      </c>
      <c r="BY186" s="2"/>
      <c r="BZ186" s="13"/>
      <c r="CA186" s="130"/>
      <c r="CB186" s="79" t="str">
        <f t="shared" si="436"/>
        <v>B</v>
      </c>
      <c r="CC186" s="215">
        <f t="shared" si="437"/>
        <v>2027</v>
      </c>
      <c r="CD186" s="141">
        <f t="shared" si="438"/>
        <v>1</v>
      </c>
      <c r="CE186" s="280">
        <f t="shared" ca="1" si="366"/>
        <v>0</v>
      </c>
      <c r="CF186" s="280">
        <f t="shared" ca="1" si="367"/>
        <v>0</v>
      </c>
      <c r="CG186" s="280">
        <f t="shared" ca="1" si="368"/>
        <v>8</v>
      </c>
      <c r="CH186" s="280">
        <f t="shared" ca="1" si="367"/>
        <v>0</v>
      </c>
      <c r="CI186" s="280">
        <f t="shared" ca="1" si="369"/>
        <v>0</v>
      </c>
      <c r="CJ186" s="280">
        <f t="shared" ca="1" si="370"/>
        <v>0</v>
      </c>
      <c r="CK186" s="280">
        <f t="shared" ca="1" si="370"/>
        <v>0</v>
      </c>
      <c r="CL186" s="280">
        <f t="shared" ca="1" si="371"/>
        <v>0</v>
      </c>
      <c r="CM186" s="280">
        <f t="shared" ca="1" si="372"/>
        <v>6910</v>
      </c>
      <c r="CN186" s="280">
        <f t="shared" ca="1" si="373"/>
        <v>258</v>
      </c>
      <c r="CO186" s="280">
        <f t="shared" ca="1" si="374"/>
        <v>64580</v>
      </c>
      <c r="CP186" s="280">
        <f t="shared" ca="1" si="375"/>
        <v>0</v>
      </c>
      <c r="CQ186" s="280">
        <f t="shared" ca="1" si="445"/>
        <v>0</v>
      </c>
      <c r="CR186" s="273">
        <f t="shared" ca="1" si="445"/>
        <v>0</v>
      </c>
      <c r="CS186" s="280">
        <f t="shared" ca="1" si="376"/>
        <v>709</v>
      </c>
      <c r="CT186" s="280">
        <f t="shared" ca="1" si="377"/>
        <v>4027</v>
      </c>
      <c r="CU186" s="280">
        <f t="shared" ca="1" si="378"/>
        <v>2830</v>
      </c>
      <c r="CV186" s="280">
        <f t="shared" ca="1" si="379"/>
        <v>0</v>
      </c>
      <c r="CW186" s="280">
        <f t="shared" ca="1" si="380"/>
        <v>2263</v>
      </c>
      <c r="CX186" s="280">
        <f t="shared" ca="1" si="381"/>
        <v>0</v>
      </c>
      <c r="CY186" s="280">
        <f t="shared" ca="1" si="382"/>
        <v>14136</v>
      </c>
      <c r="CZ186" s="280">
        <f t="shared" ca="1" si="383"/>
        <v>0</v>
      </c>
      <c r="DA186" s="280">
        <f t="shared" ca="1" si="384"/>
        <v>0</v>
      </c>
      <c r="DB186" s="280">
        <f t="shared" ca="1" si="385"/>
        <v>0</v>
      </c>
      <c r="DC186" s="280">
        <f t="shared" ca="1" si="386"/>
        <v>1019</v>
      </c>
      <c r="DD186" s="280">
        <f t="shared" ca="1" si="387"/>
        <v>0</v>
      </c>
      <c r="DE186" s="280">
        <f t="shared" ca="1" si="388"/>
        <v>0</v>
      </c>
      <c r="DF186" s="280">
        <f t="shared" ca="1" si="389"/>
        <v>0</v>
      </c>
      <c r="DG186" s="280">
        <f t="shared" ca="1" si="390"/>
        <v>0</v>
      </c>
      <c r="DH186" s="280">
        <f t="shared" ca="1" si="391"/>
        <v>0</v>
      </c>
      <c r="DI186" s="280">
        <f t="shared" ca="1" si="392"/>
        <v>0</v>
      </c>
      <c r="DJ186" s="210">
        <f t="shared" ca="1" si="393"/>
        <v>5802</v>
      </c>
      <c r="DK186" s="210">
        <f t="shared" ca="1" si="394"/>
        <v>24984</v>
      </c>
      <c r="DL186" s="210">
        <f t="shared" ca="1" si="395"/>
        <v>71756</v>
      </c>
      <c r="DM186" s="461">
        <f t="shared" ca="1" si="396"/>
        <v>96740</v>
      </c>
      <c r="DN186" s="463">
        <f t="shared" ca="1" si="397"/>
        <v>96938</v>
      </c>
      <c r="DO186" s="465">
        <f t="shared" ca="1" si="398"/>
        <v>198</v>
      </c>
      <c r="DP186" s="216">
        <f t="shared" ca="1" si="408"/>
        <v>2.0467231755220178E-3</v>
      </c>
      <c r="DR186" s="463"/>
      <c r="DS186" s="37"/>
    </row>
    <row r="187" spans="1:123">
      <c r="A187" s="87">
        <f t="shared" si="480"/>
        <v>2031</v>
      </c>
      <c r="O187" s="90"/>
      <c r="P187" s="91">
        <f t="shared" si="475"/>
        <v>2031</v>
      </c>
      <c r="Q187" s="501">
        <v>0</v>
      </c>
      <c r="R187" s="501">
        <v>0</v>
      </c>
      <c r="S187" s="501"/>
      <c r="T187" s="501"/>
      <c r="U187" s="501"/>
      <c r="V187" s="501"/>
      <c r="W187" s="501"/>
      <c r="X187" s="501"/>
      <c r="Y187" s="501"/>
      <c r="Z187" s="501"/>
      <c r="AA187" s="501"/>
      <c r="AB187" s="501"/>
      <c r="AC187" s="13">
        <f t="shared" si="486"/>
        <v>0</v>
      </c>
      <c r="AD187" s="13"/>
      <c r="AE187" s="17"/>
      <c r="AF187" s="22"/>
      <c r="AG187" s="22"/>
      <c r="AH187" s="22"/>
      <c r="AI187" s="79" t="str">
        <f t="shared" si="434"/>
        <v>R</v>
      </c>
      <c r="AJ187" s="1">
        <f t="shared" ref="AJ187:AJ197" si="490">AJ186</f>
        <v>2027</v>
      </c>
      <c r="AK187" s="105">
        <v>2</v>
      </c>
      <c r="AL187" s="106">
        <f t="shared" ca="1" si="487"/>
        <v>0</v>
      </c>
      <c r="AM187" s="106">
        <f t="shared" ca="1" si="487"/>
        <v>0</v>
      </c>
      <c r="AN187" s="106">
        <f t="shared" ca="1" si="487"/>
        <v>8</v>
      </c>
      <c r="AO187" s="106">
        <f t="shared" ca="1" si="487"/>
        <v>0</v>
      </c>
      <c r="AP187" s="106">
        <f t="shared" ca="1" si="487"/>
        <v>0</v>
      </c>
      <c r="AQ187" s="106">
        <f t="shared" ca="1" si="487"/>
        <v>0</v>
      </c>
      <c r="AR187" s="106">
        <f t="shared" ca="1" si="487"/>
        <v>0</v>
      </c>
      <c r="AS187" s="106">
        <f t="shared" ca="1" si="487"/>
        <v>0</v>
      </c>
      <c r="AT187" s="106">
        <f t="shared" ca="1" si="487"/>
        <v>6910</v>
      </c>
      <c r="AU187" s="106">
        <f t="shared" ca="1" si="487"/>
        <v>258</v>
      </c>
      <c r="AV187" s="106">
        <f t="shared" ca="1" si="488"/>
        <v>64580</v>
      </c>
      <c r="AW187" s="106">
        <f t="shared" ca="1" si="488"/>
        <v>0</v>
      </c>
      <c r="AX187" s="575">
        <f t="shared" ca="1" si="488"/>
        <v>0</v>
      </c>
      <c r="AY187" s="2">
        <f t="shared" ca="1" si="488"/>
        <v>0</v>
      </c>
      <c r="AZ187" s="545">
        <f t="shared" ca="1" si="488"/>
        <v>1218</v>
      </c>
      <c r="BA187" s="106">
        <f t="shared" ca="1" si="488"/>
        <v>4027</v>
      </c>
      <c r="BB187" s="106">
        <f t="shared" ca="1" si="488"/>
        <v>2830</v>
      </c>
      <c r="BC187" s="106">
        <f t="shared" ca="1" si="488"/>
        <v>0</v>
      </c>
      <c r="BD187" s="106">
        <f t="shared" ca="1" si="488"/>
        <v>2182</v>
      </c>
      <c r="BE187" s="106">
        <f t="shared" ca="1" si="488"/>
        <v>0</v>
      </c>
      <c r="BF187" s="106">
        <f t="shared" ca="1" si="489"/>
        <v>14136</v>
      </c>
      <c r="BG187" s="106">
        <f t="shared" ca="1" si="489"/>
        <v>0</v>
      </c>
      <c r="BH187" s="106">
        <f t="shared" ca="1" si="489"/>
        <v>0</v>
      </c>
      <c r="BI187" s="106">
        <f t="shared" ca="1" si="489"/>
        <v>0</v>
      </c>
      <c r="BJ187" s="106">
        <f t="shared" ca="1" si="489"/>
        <v>1019</v>
      </c>
      <c r="BK187" s="106">
        <f t="shared" ca="1" si="489"/>
        <v>0</v>
      </c>
      <c r="BL187" s="106">
        <f t="shared" ca="1" si="489"/>
        <v>0</v>
      </c>
      <c r="BM187" s="190">
        <f t="shared" ca="1" si="489"/>
        <v>0</v>
      </c>
      <c r="BN187" s="190">
        <f t="shared" ca="1" si="489"/>
        <v>0</v>
      </c>
      <c r="BO187" s="190">
        <f t="shared" ca="1" si="489"/>
        <v>0</v>
      </c>
      <c r="BP187" s="190">
        <f t="shared" ca="1" si="489"/>
        <v>0</v>
      </c>
      <c r="BQ187" s="190">
        <f t="shared" ca="1" si="489"/>
        <v>6230</v>
      </c>
      <c r="BR187" s="190">
        <f t="shared" ca="1" si="489"/>
        <v>25412</v>
      </c>
      <c r="BS187" s="190">
        <f t="shared" ca="1" si="489"/>
        <v>71756</v>
      </c>
      <c r="BT187" s="190">
        <f t="shared" ca="1" si="489"/>
        <v>97168</v>
      </c>
      <c r="BU187" s="190">
        <f t="shared" ca="1" si="361"/>
        <v>68601</v>
      </c>
      <c r="BV187" s="163" t="str">
        <f t="shared" si="435"/>
        <v>C</v>
      </c>
      <c r="BW187" s="65">
        <f t="shared" ca="1" si="362"/>
        <v>97168</v>
      </c>
      <c r="BX187" s="634">
        <f t="shared" ca="1" si="365"/>
        <v>0</v>
      </c>
      <c r="BY187" s="2"/>
      <c r="BZ187" s="13"/>
      <c r="CA187" s="130"/>
      <c r="CB187" s="79" t="str">
        <f t="shared" si="436"/>
        <v>C</v>
      </c>
      <c r="CC187" s="215">
        <f t="shared" si="437"/>
        <v>2027</v>
      </c>
      <c r="CD187" s="141">
        <f t="shared" si="438"/>
        <v>2</v>
      </c>
      <c r="CE187" s="280">
        <f t="shared" ca="1" si="366"/>
        <v>0</v>
      </c>
      <c r="CF187" s="280">
        <f t="shared" ca="1" si="367"/>
        <v>0</v>
      </c>
      <c r="CG187" s="280">
        <f t="shared" ca="1" si="368"/>
        <v>8</v>
      </c>
      <c r="CH187" s="280">
        <f t="shared" ca="1" si="367"/>
        <v>0</v>
      </c>
      <c r="CI187" s="280">
        <f t="shared" ca="1" si="369"/>
        <v>0</v>
      </c>
      <c r="CJ187" s="280">
        <f t="shared" ca="1" si="370"/>
        <v>0</v>
      </c>
      <c r="CK187" s="280">
        <f t="shared" ca="1" si="370"/>
        <v>0</v>
      </c>
      <c r="CL187" s="280">
        <f t="shared" ca="1" si="371"/>
        <v>0</v>
      </c>
      <c r="CM187" s="280">
        <f t="shared" ca="1" si="372"/>
        <v>6242</v>
      </c>
      <c r="CN187" s="280">
        <f t="shared" ca="1" si="373"/>
        <v>621</v>
      </c>
      <c r="CO187" s="280">
        <f t="shared" ca="1" si="374"/>
        <v>41858</v>
      </c>
      <c r="CP187" s="280">
        <f t="shared" ca="1" si="375"/>
        <v>0</v>
      </c>
      <c r="CQ187" s="280">
        <f t="shared" ca="1" si="445"/>
        <v>0</v>
      </c>
      <c r="CR187" s="273">
        <f t="shared" ca="1" si="445"/>
        <v>0</v>
      </c>
      <c r="CS187" s="280">
        <f t="shared" ca="1" si="376"/>
        <v>831</v>
      </c>
      <c r="CT187" s="280">
        <f t="shared" ca="1" si="377"/>
        <v>1600</v>
      </c>
      <c r="CU187" s="280">
        <f t="shared" ca="1" si="378"/>
        <v>1886</v>
      </c>
      <c r="CV187" s="280">
        <f t="shared" ca="1" si="379"/>
        <v>0</v>
      </c>
      <c r="CW187" s="280">
        <f t="shared" ca="1" si="380"/>
        <v>1690</v>
      </c>
      <c r="CX187" s="280">
        <f t="shared" ca="1" si="381"/>
        <v>0</v>
      </c>
      <c r="CY187" s="280">
        <f t="shared" ca="1" si="382"/>
        <v>12768</v>
      </c>
      <c r="CZ187" s="280">
        <f t="shared" ca="1" si="383"/>
        <v>0</v>
      </c>
      <c r="DA187" s="280">
        <f t="shared" ca="1" si="384"/>
        <v>0</v>
      </c>
      <c r="DB187" s="280">
        <f t="shared" ca="1" si="385"/>
        <v>0</v>
      </c>
      <c r="DC187" s="280">
        <f t="shared" ca="1" si="386"/>
        <v>953</v>
      </c>
      <c r="DD187" s="280">
        <f t="shared" ca="1" si="387"/>
        <v>0</v>
      </c>
      <c r="DE187" s="280">
        <f t="shared" ca="1" si="388"/>
        <v>0</v>
      </c>
      <c r="DF187" s="280">
        <f t="shared" ca="1" si="389"/>
        <v>0</v>
      </c>
      <c r="DG187" s="280">
        <f t="shared" ca="1" si="390"/>
        <v>0</v>
      </c>
      <c r="DH187" s="280">
        <f t="shared" ca="1" si="391"/>
        <v>0</v>
      </c>
      <c r="DI187" s="280">
        <f t="shared" ca="1" si="392"/>
        <v>0</v>
      </c>
      <c r="DJ187" s="210">
        <f t="shared" ca="1" si="393"/>
        <v>4407</v>
      </c>
      <c r="DK187" s="210">
        <f t="shared" ca="1" si="394"/>
        <v>19728</v>
      </c>
      <c r="DL187" s="210">
        <f t="shared" ca="1" si="395"/>
        <v>48729</v>
      </c>
      <c r="DM187" s="461">
        <f t="shared" ca="1" si="396"/>
        <v>68457</v>
      </c>
      <c r="DN187" s="463">
        <f t="shared" ca="1" si="397"/>
        <v>68601</v>
      </c>
      <c r="DO187" s="465">
        <f t="shared" ca="1" si="398"/>
        <v>144</v>
      </c>
      <c r="DP187" s="216">
        <f t="shared" ca="1" si="408"/>
        <v>2.1035102327008194E-3</v>
      </c>
      <c r="DR187" s="463"/>
      <c r="DS187" s="37"/>
    </row>
    <row r="188" spans="1:123">
      <c r="A188" s="87">
        <f t="shared" si="480"/>
        <v>2032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90"/>
      <c r="P188" s="91">
        <f t="shared" si="475"/>
        <v>2032</v>
      </c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13"/>
      <c r="AE188" s="17"/>
      <c r="AF188" s="22"/>
      <c r="AG188" s="22"/>
      <c r="AH188" s="22"/>
      <c r="AI188" s="79" t="str">
        <f t="shared" si="434"/>
        <v>S</v>
      </c>
      <c r="AJ188" s="1">
        <f t="shared" si="490"/>
        <v>2027</v>
      </c>
      <c r="AK188" s="105">
        <v>3</v>
      </c>
      <c r="AL188" s="106">
        <f t="shared" ca="1" si="487"/>
        <v>0</v>
      </c>
      <c r="AM188" s="106">
        <f t="shared" ca="1" si="487"/>
        <v>0</v>
      </c>
      <c r="AN188" s="106">
        <f t="shared" ca="1" si="487"/>
        <v>8</v>
      </c>
      <c r="AO188" s="106">
        <f t="shared" ca="1" si="487"/>
        <v>0</v>
      </c>
      <c r="AP188" s="106">
        <f t="shared" ca="1" si="487"/>
        <v>0</v>
      </c>
      <c r="AQ188" s="106">
        <f t="shared" ca="1" si="487"/>
        <v>0</v>
      </c>
      <c r="AR188" s="106">
        <f t="shared" ca="1" si="487"/>
        <v>0</v>
      </c>
      <c r="AS188" s="106">
        <f t="shared" ca="1" si="487"/>
        <v>0</v>
      </c>
      <c r="AT188" s="106">
        <f t="shared" ca="1" si="487"/>
        <v>6242</v>
      </c>
      <c r="AU188" s="106">
        <f t="shared" ca="1" si="487"/>
        <v>621</v>
      </c>
      <c r="AV188" s="106">
        <f t="shared" ca="1" si="488"/>
        <v>41858</v>
      </c>
      <c r="AW188" s="106">
        <f t="shared" ca="1" si="488"/>
        <v>0</v>
      </c>
      <c r="AX188" s="575">
        <f t="shared" ca="1" si="488"/>
        <v>0</v>
      </c>
      <c r="AY188" s="2">
        <f t="shared" ca="1" si="488"/>
        <v>0</v>
      </c>
      <c r="AZ188" s="545">
        <f t="shared" ca="1" si="488"/>
        <v>709</v>
      </c>
      <c r="BA188" s="106">
        <f t="shared" ca="1" si="488"/>
        <v>1600</v>
      </c>
      <c r="BB188" s="106">
        <f t="shared" ca="1" si="488"/>
        <v>1886</v>
      </c>
      <c r="BC188" s="106">
        <f t="shared" ca="1" si="488"/>
        <v>0</v>
      </c>
      <c r="BD188" s="106">
        <f t="shared" ca="1" si="488"/>
        <v>2263</v>
      </c>
      <c r="BE188" s="106">
        <f t="shared" ca="1" si="488"/>
        <v>0</v>
      </c>
      <c r="BF188" s="106">
        <f t="shared" ca="1" si="489"/>
        <v>12768</v>
      </c>
      <c r="BG188" s="106">
        <f t="shared" ca="1" si="489"/>
        <v>0</v>
      </c>
      <c r="BH188" s="106">
        <f t="shared" ca="1" si="489"/>
        <v>0</v>
      </c>
      <c r="BI188" s="106">
        <f t="shared" ca="1" si="489"/>
        <v>0</v>
      </c>
      <c r="BJ188" s="106">
        <f t="shared" ca="1" si="489"/>
        <v>953</v>
      </c>
      <c r="BK188" s="106">
        <f t="shared" ca="1" si="489"/>
        <v>0</v>
      </c>
      <c r="BL188" s="106">
        <f t="shared" ca="1" si="489"/>
        <v>0</v>
      </c>
      <c r="BM188" s="190">
        <f t="shared" ca="1" si="489"/>
        <v>0</v>
      </c>
      <c r="BN188" s="190">
        <f t="shared" ca="1" si="489"/>
        <v>0</v>
      </c>
      <c r="BO188" s="190">
        <f t="shared" ca="1" si="489"/>
        <v>0</v>
      </c>
      <c r="BP188" s="190">
        <f t="shared" ca="1" si="489"/>
        <v>0</v>
      </c>
      <c r="BQ188" s="190">
        <f t="shared" ca="1" si="489"/>
        <v>4858</v>
      </c>
      <c r="BR188" s="190">
        <f t="shared" ca="1" si="489"/>
        <v>20179</v>
      </c>
      <c r="BS188" s="190">
        <f t="shared" ca="1" si="489"/>
        <v>48729</v>
      </c>
      <c r="BT188" s="190">
        <f t="shared" ca="1" si="489"/>
        <v>68908</v>
      </c>
      <c r="BU188" s="190">
        <f t="shared" ca="1" si="361"/>
        <v>104783</v>
      </c>
      <c r="BV188" s="163" t="str">
        <f t="shared" si="435"/>
        <v>D</v>
      </c>
      <c r="BW188" s="65">
        <f t="shared" ca="1" si="362"/>
        <v>68908</v>
      </c>
      <c r="BX188" s="634">
        <f t="shared" ca="1" si="365"/>
        <v>0</v>
      </c>
      <c r="BY188" s="2"/>
      <c r="BZ188" s="13"/>
      <c r="CA188" s="130"/>
      <c r="CB188" s="79" t="str">
        <f t="shared" si="436"/>
        <v>D</v>
      </c>
      <c r="CC188" s="215">
        <f t="shared" si="437"/>
        <v>2027</v>
      </c>
      <c r="CD188" s="141">
        <f t="shared" si="438"/>
        <v>3</v>
      </c>
      <c r="CE188" s="280">
        <f t="shared" ca="1" si="366"/>
        <v>0</v>
      </c>
      <c r="CF188" s="280">
        <f t="shared" ca="1" si="367"/>
        <v>0</v>
      </c>
      <c r="CG188" s="280">
        <f t="shared" ca="1" si="368"/>
        <v>8</v>
      </c>
      <c r="CH188" s="280">
        <f t="shared" ca="1" si="367"/>
        <v>0</v>
      </c>
      <c r="CI188" s="280">
        <f t="shared" ca="1" si="369"/>
        <v>0</v>
      </c>
      <c r="CJ188" s="280">
        <f t="shared" ca="1" si="370"/>
        <v>0</v>
      </c>
      <c r="CK188" s="280">
        <f t="shared" ca="1" si="370"/>
        <v>0</v>
      </c>
      <c r="CL188" s="280">
        <f t="shared" ca="1" si="371"/>
        <v>0</v>
      </c>
      <c r="CM188" s="280">
        <f t="shared" ca="1" si="372"/>
        <v>3839</v>
      </c>
      <c r="CN188" s="280">
        <f t="shared" ca="1" si="373"/>
        <v>516</v>
      </c>
      <c r="CO188" s="280">
        <f t="shared" ca="1" si="374"/>
        <v>78947</v>
      </c>
      <c r="CP188" s="280">
        <f t="shared" ca="1" si="375"/>
        <v>0</v>
      </c>
      <c r="CQ188" s="280">
        <f t="shared" ca="1" si="445"/>
        <v>0</v>
      </c>
      <c r="CR188" s="273">
        <f t="shared" ca="1" si="445"/>
        <v>0</v>
      </c>
      <c r="CS188" s="280">
        <f t="shared" ca="1" si="376"/>
        <v>502</v>
      </c>
      <c r="CT188" s="280">
        <f t="shared" ca="1" si="377"/>
        <v>805</v>
      </c>
      <c r="CU188" s="280">
        <f t="shared" ca="1" si="378"/>
        <v>2466</v>
      </c>
      <c r="CV188" s="280">
        <f t="shared" ca="1" si="379"/>
        <v>0</v>
      </c>
      <c r="CW188" s="280">
        <f t="shared" ca="1" si="380"/>
        <v>1912</v>
      </c>
      <c r="CX188" s="280">
        <f t="shared" ca="1" si="381"/>
        <v>0</v>
      </c>
      <c r="CY188" s="280">
        <f t="shared" ca="1" si="382"/>
        <v>14508</v>
      </c>
      <c r="CZ188" s="280">
        <f t="shared" ca="1" si="383"/>
        <v>0</v>
      </c>
      <c r="DA188" s="280">
        <f t="shared" ca="1" si="384"/>
        <v>0</v>
      </c>
      <c r="DB188" s="280">
        <f t="shared" ca="1" si="385"/>
        <v>0</v>
      </c>
      <c r="DC188" s="280">
        <f t="shared" ca="1" si="386"/>
        <v>1096</v>
      </c>
      <c r="DD188" s="280">
        <f t="shared" ca="1" si="387"/>
        <v>0</v>
      </c>
      <c r="DE188" s="280">
        <f t="shared" ca="1" si="388"/>
        <v>0</v>
      </c>
      <c r="DF188" s="280">
        <f t="shared" ca="1" si="389"/>
        <v>0</v>
      </c>
      <c r="DG188" s="280">
        <f t="shared" ca="1" si="390"/>
        <v>0</v>
      </c>
      <c r="DH188" s="280">
        <f t="shared" ca="1" si="391"/>
        <v>0</v>
      </c>
      <c r="DI188" s="280">
        <f t="shared" ca="1" si="392"/>
        <v>0</v>
      </c>
      <c r="DJ188" s="210">
        <f t="shared" ca="1" si="393"/>
        <v>4880</v>
      </c>
      <c r="DK188" s="210">
        <f t="shared" ca="1" si="394"/>
        <v>21289</v>
      </c>
      <c r="DL188" s="210">
        <f t="shared" ca="1" si="395"/>
        <v>83310</v>
      </c>
      <c r="DM188" s="461">
        <f t="shared" ca="1" si="396"/>
        <v>104599</v>
      </c>
      <c r="DN188" s="463">
        <f t="shared" ca="1" si="397"/>
        <v>104783</v>
      </c>
      <c r="DO188" s="465">
        <f t="shared" ca="1" si="398"/>
        <v>184</v>
      </c>
      <c r="DP188" s="216">
        <f t="shared" ca="1" si="408"/>
        <v>1.7590990353636268E-3</v>
      </c>
      <c r="DR188" s="463"/>
      <c r="DS188" s="37"/>
    </row>
    <row r="189" spans="1:123">
      <c r="A189" s="87">
        <f t="shared" si="480"/>
        <v>2033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90"/>
      <c r="P189" s="91">
        <f t="shared" si="475"/>
        <v>2033</v>
      </c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13"/>
      <c r="AE189" s="17"/>
      <c r="AF189" s="22"/>
      <c r="AG189" s="22"/>
      <c r="AH189" s="22"/>
      <c r="AI189" s="79" t="str">
        <f t="shared" si="434"/>
        <v>T</v>
      </c>
      <c r="AJ189" s="1">
        <f t="shared" si="490"/>
        <v>2027</v>
      </c>
      <c r="AK189" s="105">
        <v>4</v>
      </c>
      <c r="AL189" s="106">
        <f t="shared" ca="1" si="487"/>
        <v>0</v>
      </c>
      <c r="AM189" s="106">
        <f t="shared" ca="1" si="487"/>
        <v>0</v>
      </c>
      <c r="AN189" s="106">
        <f t="shared" ca="1" si="487"/>
        <v>8</v>
      </c>
      <c r="AO189" s="106">
        <f t="shared" ca="1" si="487"/>
        <v>0</v>
      </c>
      <c r="AP189" s="106">
        <f t="shared" ca="1" si="487"/>
        <v>0</v>
      </c>
      <c r="AQ189" s="106">
        <f t="shared" ca="1" si="487"/>
        <v>0</v>
      </c>
      <c r="AR189" s="106">
        <f t="shared" ca="1" si="487"/>
        <v>0</v>
      </c>
      <c r="AS189" s="106">
        <f t="shared" ca="1" si="487"/>
        <v>0</v>
      </c>
      <c r="AT189" s="106">
        <f t="shared" ca="1" si="487"/>
        <v>3839</v>
      </c>
      <c r="AU189" s="106">
        <f t="shared" ca="1" si="487"/>
        <v>516</v>
      </c>
      <c r="AV189" s="106">
        <f t="shared" ca="1" si="488"/>
        <v>78947</v>
      </c>
      <c r="AW189" s="106">
        <f t="shared" ca="1" si="488"/>
        <v>0</v>
      </c>
      <c r="AX189" s="575">
        <f t="shared" ca="1" si="488"/>
        <v>0</v>
      </c>
      <c r="AY189" s="2">
        <f t="shared" ca="1" si="488"/>
        <v>0</v>
      </c>
      <c r="AZ189" s="545">
        <f t="shared" ca="1" si="488"/>
        <v>831</v>
      </c>
      <c r="BA189" s="106">
        <f t="shared" ca="1" si="488"/>
        <v>805</v>
      </c>
      <c r="BB189" s="106">
        <f t="shared" ca="1" si="488"/>
        <v>2466</v>
      </c>
      <c r="BC189" s="106">
        <f t="shared" ca="1" si="488"/>
        <v>0</v>
      </c>
      <c r="BD189" s="106">
        <f t="shared" ca="1" si="488"/>
        <v>1690</v>
      </c>
      <c r="BE189" s="106">
        <f t="shared" ca="1" si="488"/>
        <v>0</v>
      </c>
      <c r="BF189" s="106">
        <f t="shared" ca="1" si="489"/>
        <v>14508</v>
      </c>
      <c r="BG189" s="106">
        <f t="shared" ca="1" si="489"/>
        <v>0</v>
      </c>
      <c r="BH189" s="106">
        <f t="shared" ca="1" si="489"/>
        <v>0</v>
      </c>
      <c r="BI189" s="106">
        <f t="shared" ca="1" si="489"/>
        <v>0</v>
      </c>
      <c r="BJ189" s="106">
        <f t="shared" ca="1" si="489"/>
        <v>1096</v>
      </c>
      <c r="BK189" s="106">
        <f t="shared" ca="1" si="489"/>
        <v>0</v>
      </c>
      <c r="BL189" s="106">
        <f t="shared" ca="1" si="489"/>
        <v>0</v>
      </c>
      <c r="BM189" s="190">
        <f t="shared" ca="1" si="489"/>
        <v>0</v>
      </c>
      <c r="BN189" s="190">
        <f t="shared" ca="1" si="489"/>
        <v>0</v>
      </c>
      <c r="BO189" s="190">
        <f t="shared" ca="1" si="489"/>
        <v>0</v>
      </c>
      <c r="BP189" s="190">
        <f t="shared" ca="1" si="489"/>
        <v>0</v>
      </c>
      <c r="BQ189" s="190">
        <f t="shared" ca="1" si="489"/>
        <v>4987</v>
      </c>
      <c r="BR189" s="190">
        <f t="shared" ca="1" si="489"/>
        <v>21396</v>
      </c>
      <c r="BS189" s="190">
        <f t="shared" ca="1" si="489"/>
        <v>83310</v>
      </c>
      <c r="BT189" s="190">
        <f t="shared" ca="1" si="489"/>
        <v>104706</v>
      </c>
      <c r="BU189" s="190">
        <f t="shared" ca="1" si="361"/>
        <v>112141</v>
      </c>
      <c r="BV189" s="163" t="str">
        <f t="shared" si="435"/>
        <v>E</v>
      </c>
      <c r="BW189" s="65">
        <f t="shared" ca="1" si="362"/>
        <v>104706</v>
      </c>
      <c r="BX189" s="634">
        <f t="shared" ca="1" si="365"/>
        <v>0</v>
      </c>
      <c r="BY189" s="2"/>
      <c r="BZ189" s="13"/>
      <c r="CA189" s="130"/>
      <c r="CB189" s="79" t="str">
        <f t="shared" si="436"/>
        <v>E</v>
      </c>
      <c r="CC189" s="215">
        <f t="shared" si="437"/>
        <v>2027</v>
      </c>
      <c r="CD189" s="141">
        <f t="shared" si="438"/>
        <v>4</v>
      </c>
      <c r="CE189" s="280">
        <f t="shared" ca="1" si="366"/>
        <v>0</v>
      </c>
      <c r="CF189" s="280">
        <f t="shared" ca="1" si="367"/>
        <v>0</v>
      </c>
      <c r="CG189" s="280">
        <f t="shared" ca="1" si="368"/>
        <v>8</v>
      </c>
      <c r="CH189" s="280">
        <f t="shared" ca="1" si="367"/>
        <v>0</v>
      </c>
      <c r="CI189" s="280">
        <f t="shared" ca="1" si="369"/>
        <v>0</v>
      </c>
      <c r="CJ189" s="280">
        <f t="shared" ca="1" si="370"/>
        <v>0</v>
      </c>
      <c r="CK189" s="280">
        <f t="shared" ca="1" si="370"/>
        <v>0</v>
      </c>
      <c r="CL189" s="280">
        <f t="shared" ca="1" si="371"/>
        <v>0</v>
      </c>
      <c r="CM189" s="280">
        <f t="shared" ca="1" si="372"/>
        <v>0</v>
      </c>
      <c r="CN189" s="280">
        <f t="shared" ca="1" si="373"/>
        <v>832</v>
      </c>
      <c r="CO189" s="280">
        <f t="shared" ca="1" si="374"/>
        <v>89166</v>
      </c>
      <c r="CP189" s="280">
        <f t="shared" ca="1" si="375"/>
        <v>0</v>
      </c>
      <c r="CQ189" s="280">
        <f t="shared" ca="1" si="445"/>
        <v>0</v>
      </c>
      <c r="CR189" s="273">
        <f t="shared" ca="1" si="445"/>
        <v>0</v>
      </c>
      <c r="CS189" s="280">
        <f t="shared" ca="1" si="376"/>
        <v>671</v>
      </c>
      <c r="CT189" s="280">
        <f t="shared" ca="1" si="377"/>
        <v>1871</v>
      </c>
      <c r="CU189" s="280">
        <f t="shared" ca="1" si="378"/>
        <v>2243</v>
      </c>
      <c r="CV189" s="280">
        <f t="shared" ca="1" si="379"/>
        <v>0</v>
      </c>
      <c r="CW189" s="280">
        <f t="shared" ca="1" si="380"/>
        <v>1665</v>
      </c>
      <c r="CX189" s="280">
        <f t="shared" ca="1" si="381"/>
        <v>0</v>
      </c>
      <c r="CY189" s="280">
        <f t="shared" ca="1" si="382"/>
        <v>14400</v>
      </c>
      <c r="CZ189" s="280">
        <f t="shared" ca="1" si="383"/>
        <v>0</v>
      </c>
      <c r="DA189" s="280">
        <f t="shared" ca="1" si="384"/>
        <v>0</v>
      </c>
      <c r="DB189" s="280">
        <f t="shared" ca="1" si="385"/>
        <v>0</v>
      </c>
      <c r="DC189" s="280">
        <f t="shared" ca="1" si="386"/>
        <v>1104</v>
      </c>
      <c r="DD189" s="280">
        <f t="shared" ca="1" si="387"/>
        <v>0</v>
      </c>
      <c r="DE189" s="280">
        <f t="shared" ca="1" si="388"/>
        <v>0</v>
      </c>
      <c r="DF189" s="280">
        <f t="shared" ca="1" si="389"/>
        <v>0</v>
      </c>
      <c r="DG189" s="280">
        <f t="shared" ca="1" si="390"/>
        <v>0</v>
      </c>
      <c r="DH189" s="280">
        <f t="shared" ca="1" si="391"/>
        <v>0</v>
      </c>
      <c r="DI189" s="280">
        <f t="shared" ca="1" si="392"/>
        <v>0</v>
      </c>
      <c r="DJ189" s="210">
        <f t="shared" ca="1" si="393"/>
        <v>4579</v>
      </c>
      <c r="DK189" s="210">
        <f t="shared" ca="1" si="394"/>
        <v>21954</v>
      </c>
      <c r="DL189" s="210">
        <f t="shared" ca="1" si="395"/>
        <v>90006</v>
      </c>
      <c r="DM189" s="461">
        <f t="shared" ca="1" si="396"/>
        <v>111960</v>
      </c>
      <c r="DN189" s="463">
        <f t="shared" ca="1" si="397"/>
        <v>112141</v>
      </c>
      <c r="DO189" s="465">
        <f t="shared" ca="1" si="398"/>
        <v>181</v>
      </c>
      <c r="DP189" s="216">
        <f t="shared" ca="1" si="408"/>
        <v>1.61664880314398E-3</v>
      </c>
      <c r="DR189" s="463"/>
      <c r="DS189" s="37"/>
    </row>
    <row r="190" spans="1:123">
      <c r="A190" s="87">
        <f t="shared" si="480"/>
        <v>2034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90"/>
      <c r="P190" s="91">
        <f t="shared" si="475"/>
        <v>2034</v>
      </c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13"/>
      <c r="AE190" s="17"/>
      <c r="AF190" s="22"/>
      <c r="AG190" s="22"/>
      <c r="AH190" s="22"/>
      <c r="AI190" s="79" t="str">
        <f t="shared" si="434"/>
        <v>U</v>
      </c>
      <c r="AJ190" s="1">
        <f t="shared" si="490"/>
        <v>2027</v>
      </c>
      <c r="AK190" s="105">
        <v>5</v>
      </c>
      <c r="AL190" s="106">
        <f t="shared" ca="1" si="487"/>
        <v>0</v>
      </c>
      <c r="AM190" s="106">
        <f t="shared" ca="1" si="487"/>
        <v>0</v>
      </c>
      <c r="AN190" s="106">
        <f t="shared" ca="1" si="487"/>
        <v>8</v>
      </c>
      <c r="AO190" s="106">
        <f t="shared" ca="1" si="487"/>
        <v>0</v>
      </c>
      <c r="AP190" s="106">
        <f t="shared" ca="1" si="487"/>
        <v>0</v>
      </c>
      <c r="AQ190" s="106">
        <f t="shared" ca="1" si="487"/>
        <v>0</v>
      </c>
      <c r="AR190" s="106">
        <f t="shared" ca="1" si="487"/>
        <v>0</v>
      </c>
      <c r="AS190" s="106">
        <f t="shared" ca="1" si="487"/>
        <v>0</v>
      </c>
      <c r="AT190" s="106">
        <f t="shared" ca="1" si="487"/>
        <v>0</v>
      </c>
      <c r="AU190" s="106">
        <f t="shared" ca="1" si="487"/>
        <v>832</v>
      </c>
      <c r="AV190" s="106">
        <f t="shared" ca="1" si="488"/>
        <v>89166</v>
      </c>
      <c r="AW190" s="106">
        <f t="shared" ca="1" si="488"/>
        <v>0</v>
      </c>
      <c r="AX190" s="575">
        <f t="shared" ca="1" si="488"/>
        <v>0</v>
      </c>
      <c r="AY190" s="2">
        <f t="shared" ca="1" si="488"/>
        <v>0</v>
      </c>
      <c r="AZ190" s="545">
        <f t="shared" ca="1" si="488"/>
        <v>502</v>
      </c>
      <c r="BA190" s="106">
        <f t="shared" ca="1" si="488"/>
        <v>1871</v>
      </c>
      <c r="BB190" s="106">
        <f t="shared" ca="1" si="488"/>
        <v>2243</v>
      </c>
      <c r="BC190" s="106">
        <f t="shared" ca="1" si="488"/>
        <v>0</v>
      </c>
      <c r="BD190" s="106">
        <f t="shared" ca="1" si="488"/>
        <v>1912</v>
      </c>
      <c r="BE190" s="106">
        <f t="shared" ca="1" si="488"/>
        <v>0</v>
      </c>
      <c r="BF190" s="106">
        <f t="shared" ca="1" si="489"/>
        <v>14400</v>
      </c>
      <c r="BG190" s="106">
        <f t="shared" ca="1" si="489"/>
        <v>0</v>
      </c>
      <c r="BH190" s="106">
        <f t="shared" ca="1" si="489"/>
        <v>0</v>
      </c>
      <c r="BI190" s="106">
        <f t="shared" ca="1" si="489"/>
        <v>0</v>
      </c>
      <c r="BJ190" s="106">
        <f t="shared" ca="1" si="489"/>
        <v>1104</v>
      </c>
      <c r="BK190" s="106">
        <f t="shared" ca="1" si="489"/>
        <v>0</v>
      </c>
      <c r="BL190" s="106">
        <f t="shared" ca="1" si="489"/>
        <v>0</v>
      </c>
      <c r="BM190" s="190">
        <f t="shared" ca="1" si="489"/>
        <v>0</v>
      </c>
      <c r="BN190" s="190">
        <f t="shared" ca="1" si="489"/>
        <v>0</v>
      </c>
      <c r="BO190" s="190">
        <f t="shared" ca="1" si="489"/>
        <v>0</v>
      </c>
      <c r="BP190" s="190">
        <f t="shared" ca="1" si="489"/>
        <v>0</v>
      </c>
      <c r="BQ190" s="190">
        <f t="shared" ca="1" si="489"/>
        <v>4657</v>
      </c>
      <c r="BR190" s="190">
        <f t="shared" ca="1" si="489"/>
        <v>22032</v>
      </c>
      <c r="BS190" s="190">
        <f t="shared" ca="1" si="489"/>
        <v>90006</v>
      </c>
      <c r="BT190" s="190">
        <f t="shared" ca="1" si="489"/>
        <v>112038</v>
      </c>
      <c r="BU190" s="190">
        <f t="shared" ca="1" si="361"/>
        <v>121652</v>
      </c>
      <c r="BV190" s="163" t="str">
        <f t="shared" si="435"/>
        <v>F</v>
      </c>
      <c r="BW190" s="65">
        <f t="shared" ca="1" si="362"/>
        <v>112038</v>
      </c>
      <c r="BX190" s="634">
        <f t="shared" ca="1" si="365"/>
        <v>0</v>
      </c>
      <c r="BY190" s="2"/>
      <c r="BZ190" s="2"/>
      <c r="CA190" s="130"/>
      <c r="CB190" s="79" t="str">
        <f t="shared" si="436"/>
        <v>F</v>
      </c>
      <c r="CC190" s="215">
        <f t="shared" si="437"/>
        <v>2027</v>
      </c>
      <c r="CD190" s="141">
        <f t="shared" si="438"/>
        <v>5</v>
      </c>
      <c r="CE190" s="280">
        <f t="shared" ca="1" si="366"/>
        <v>0</v>
      </c>
      <c r="CF190" s="280">
        <f t="shared" ca="1" si="367"/>
        <v>0</v>
      </c>
      <c r="CG190" s="280">
        <f t="shared" ca="1" si="368"/>
        <v>8</v>
      </c>
      <c r="CH190" s="280">
        <f t="shared" ca="1" si="367"/>
        <v>0</v>
      </c>
      <c r="CI190" s="280">
        <f t="shared" ca="1" si="369"/>
        <v>0</v>
      </c>
      <c r="CJ190" s="280">
        <f t="shared" ca="1" si="370"/>
        <v>0</v>
      </c>
      <c r="CK190" s="280">
        <f t="shared" ca="1" si="370"/>
        <v>0</v>
      </c>
      <c r="CL190" s="280">
        <f t="shared" ca="1" si="371"/>
        <v>0</v>
      </c>
      <c r="CM190" s="280">
        <f t="shared" ca="1" si="372"/>
        <v>0</v>
      </c>
      <c r="CN190" s="280">
        <f t="shared" ca="1" si="373"/>
        <v>1719</v>
      </c>
      <c r="CO190" s="280">
        <f t="shared" ca="1" si="374"/>
        <v>93570</v>
      </c>
      <c r="CP190" s="280">
        <f t="shared" ca="1" si="375"/>
        <v>0</v>
      </c>
      <c r="CQ190" s="280">
        <f t="shared" ca="1" si="445"/>
        <v>0</v>
      </c>
      <c r="CR190" s="273">
        <f t="shared" ca="1" si="445"/>
        <v>0</v>
      </c>
      <c r="CS190" s="280">
        <f t="shared" ca="1" si="376"/>
        <v>1935</v>
      </c>
      <c r="CT190" s="280">
        <f t="shared" ca="1" si="377"/>
        <v>2577</v>
      </c>
      <c r="CU190" s="280">
        <f t="shared" ca="1" si="378"/>
        <v>3047</v>
      </c>
      <c r="CV190" s="280">
        <f t="shared" ca="1" si="379"/>
        <v>0</v>
      </c>
      <c r="CW190" s="280">
        <f t="shared" ca="1" si="380"/>
        <v>2167</v>
      </c>
      <c r="CX190" s="280">
        <f t="shared" ca="1" si="381"/>
        <v>0</v>
      </c>
      <c r="CY190" s="280">
        <f t="shared" ca="1" si="382"/>
        <v>15252</v>
      </c>
      <c r="CZ190" s="280">
        <f t="shared" ca="1" si="383"/>
        <v>0</v>
      </c>
      <c r="DA190" s="280">
        <f t="shared" ca="1" si="384"/>
        <v>0</v>
      </c>
      <c r="DB190" s="280">
        <f t="shared" ca="1" si="385"/>
        <v>0</v>
      </c>
      <c r="DC190" s="280">
        <f t="shared" ca="1" si="386"/>
        <v>1136</v>
      </c>
      <c r="DD190" s="280">
        <f t="shared" ca="1" si="387"/>
        <v>0</v>
      </c>
      <c r="DE190" s="280">
        <f t="shared" ca="1" si="388"/>
        <v>0</v>
      </c>
      <c r="DF190" s="280">
        <f t="shared" ca="1" si="389"/>
        <v>0</v>
      </c>
      <c r="DG190" s="280">
        <f t="shared" ca="1" si="390"/>
        <v>0</v>
      </c>
      <c r="DH190" s="280">
        <f t="shared" ca="1" si="391"/>
        <v>0</v>
      </c>
      <c r="DI190" s="280">
        <f t="shared" ca="1" si="392"/>
        <v>0</v>
      </c>
      <c r="DJ190" s="210">
        <f t="shared" ca="1" si="393"/>
        <v>7149</v>
      </c>
      <c r="DK190" s="210">
        <f t="shared" ca="1" si="394"/>
        <v>26114</v>
      </c>
      <c r="DL190" s="210">
        <f t="shared" ca="1" si="395"/>
        <v>95297</v>
      </c>
      <c r="DM190" s="461">
        <f t="shared" ca="1" si="396"/>
        <v>121411</v>
      </c>
      <c r="DN190" s="463">
        <f t="shared" ca="1" si="397"/>
        <v>121652</v>
      </c>
      <c r="DO190" s="465">
        <f t="shared" ca="1" si="398"/>
        <v>241</v>
      </c>
      <c r="DP190" s="216">
        <f t="shared" ca="1" si="408"/>
        <v>1.984993122534202E-3</v>
      </c>
      <c r="DR190" s="463"/>
      <c r="DS190" s="37"/>
    </row>
    <row r="191" spans="1:123">
      <c r="A191" s="87">
        <f t="shared" si="480"/>
        <v>2035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108"/>
      <c r="P191" s="91">
        <f t="shared" si="475"/>
        <v>2035</v>
      </c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13"/>
      <c r="AE191" s="17"/>
      <c r="AF191" s="22"/>
      <c r="AG191" s="22"/>
      <c r="AH191" s="22"/>
      <c r="AI191" s="79" t="str">
        <f t="shared" si="434"/>
        <v>V</v>
      </c>
      <c r="AJ191" s="1">
        <f t="shared" si="490"/>
        <v>2027</v>
      </c>
      <c r="AK191" s="105">
        <v>6</v>
      </c>
      <c r="AL191" s="106">
        <f t="shared" ca="1" si="487"/>
        <v>0</v>
      </c>
      <c r="AM191" s="106">
        <f t="shared" ca="1" si="487"/>
        <v>0</v>
      </c>
      <c r="AN191" s="106">
        <f t="shared" ca="1" si="487"/>
        <v>8</v>
      </c>
      <c r="AO191" s="106">
        <f t="shared" ca="1" si="487"/>
        <v>0</v>
      </c>
      <c r="AP191" s="106">
        <f t="shared" ca="1" si="487"/>
        <v>0</v>
      </c>
      <c r="AQ191" s="106">
        <f t="shared" ca="1" si="487"/>
        <v>0</v>
      </c>
      <c r="AR191" s="106">
        <f t="shared" ca="1" si="487"/>
        <v>0</v>
      </c>
      <c r="AS191" s="106">
        <f t="shared" ca="1" si="487"/>
        <v>0</v>
      </c>
      <c r="AT191" s="106">
        <f t="shared" ca="1" si="487"/>
        <v>0</v>
      </c>
      <c r="AU191" s="106">
        <f t="shared" ca="1" si="487"/>
        <v>1719</v>
      </c>
      <c r="AV191" s="106">
        <f t="shared" ca="1" si="488"/>
        <v>93570</v>
      </c>
      <c r="AW191" s="106">
        <f t="shared" ca="1" si="488"/>
        <v>0</v>
      </c>
      <c r="AX191" s="575">
        <f t="shared" ca="1" si="488"/>
        <v>0</v>
      </c>
      <c r="AY191" s="2">
        <f t="shared" ca="1" si="488"/>
        <v>0</v>
      </c>
      <c r="AZ191" s="545">
        <f t="shared" ca="1" si="488"/>
        <v>671</v>
      </c>
      <c r="BA191" s="106">
        <f t="shared" ca="1" si="488"/>
        <v>2577</v>
      </c>
      <c r="BB191" s="106">
        <f t="shared" ca="1" si="488"/>
        <v>3047</v>
      </c>
      <c r="BC191" s="106">
        <f t="shared" ca="1" si="488"/>
        <v>0</v>
      </c>
      <c r="BD191" s="106">
        <f t="shared" ca="1" si="488"/>
        <v>1665</v>
      </c>
      <c r="BE191" s="106">
        <f t="shared" ca="1" si="488"/>
        <v>0</v>
      </c>
      <c r="BF191" s="106">
        <f t="shared" ca="1" si="489"/>
        <v>15252</v>
      </c>
      <c r="BG191" s="106">
        <f t="shared" ca="1" si="489"/>
        <v>0</v>
      </c>
      <c r="BH191" s="106">
        <f t="shared" ca="1" si="489"/>
        <v>0</v>
      </c>
      <c r="BI191" s="106">
        <f t="shared" ca="1" si="489"/>
        <v>0</v>
      </c>
      <c r="BJ191" s="106">
        <f t="shared" ca="1" si="489"/>
        <v>1136</v>
      </c>
      <c r="BK191" s="106">
        <f t="shared" ca="1" si="489"/>
        <v>0</v>
      </c>
      <c r="BL191" s="106">
        <f t="shared" ca="1" si="489"/>
        <v>0</v>
      </c>
      <c r="BM191" s="190">
        <f t="shared" ca="1" si="489"/>
        <v>0</v>
      </c>
      <c r="BN191" s="190">
        <f t="shared" ca="1" si="489"/>
        <v>0</v>
      </c>
      <c r="BO191" s="190">
        <f t="shared" ca="1" si="489"/>
        <v>0</v>
      </c>
      <c r="BP191" s="190">
        <f t="shared" ca="1" si="489"/>
        <v>0</v>
      </c>
      <c r="BQ191" s="190">
        <f t="shared" ca="1" si="489"/>
        <v>5383</v>
      </c>
      <c r="BR191" s="190">
        <f t="shared" ca="1" si="489"/>
        <v>24348</v>
      </c>
      <c r="BS191" s="190">
        <f t="shared" ca="1" si="489"/>
        <v>95297</v>
      </c>
      <c r="BT191" s="190">
        <f t="shared" ca="1" si="489"/>
        <v>119645</v>
      </c>
      <c r="BU191" s="190">
        <f t="shared" ca="1" si="361"/>
        <v>121335</v>
      </c>
      <c r="BV191" s="163" t="str">
        <f t="shared" si="435"/>
        <v>G</v>
      </c>
      <c r="BW191" s="65">
        <f t="shared" ca="1" si="362"/>
        <v>119645</v>
      </c>
      <c r="BX191" s="634">
        <f t="shared" ca="1" si="365"/>
        <v>0</v>
      </c>
      <c r="BY191" s="2"/>
      <c r="BZ191" s="2"/>
      <c r="CA191" s="130"/>
      <c r="CB191" s="79" t="str">
        <f t="shared" si="436"/>
        <v>G</v>
      </c>
      <c r="CC191" s="215">
        <f t="shared" si="437"/>
        <v>2027</v>
      </c>
      <c r="CD191" s="141">
        <f t="shared" si="438"/>
        <v>6</v>
      </c>
      <c r="CE191" s="280">
        <f t="shared" ca="1" si="366"/>
        <v>0</v>
      </c>
      <c r="CF191" s="280">
        <f t="shared" ca="1" si="367"/>
        <v>0</v>
      </c>
      <c r="CG191" s="280">
        <f t="shared" ca="1" si="368"/>
        <v>8</v>
      </c>
      <c r="CH191" s="280">
        <f t="shared" ca="1" si="367"/>
        <v>0</v>
      </c>
      <c r="CI191" s="280">
        <f t="shared" ca="1" si="369"/>
        <v>0</v>
      </c>
      <c r="CJ191" s="280">
        <f t="shared" ca="1" si="370"/>
        <v>0</v>
      </c>
      <c r="CK191" s="280">
        <f t="shared" ca="1" si="370"/>
        <v>0</v>
      </c>
      <c r="CL191" s="280">
        <f t="shared" ca="1" si="371"/>
        <v>0</v>
      </c>
      <c r="CM191" s="280">
        <f t="shared" ca="1" si="372"/>
        <v>0</v>
      </c>
      <c r="CN191" s="280">
        <f t="shared" ca="1" si="373"/>
        <v>2245</v>
      </c>
      <c r="CO191" s="280">
        <f t="shared" ca="1" si="374"/>
        <v>91072</v>
      </c>
      <c r="CP191" s="280">
        <f t="shared" ca="1" si="375"/>
        <v>0</v>
      </c>
      <c r="CQ191" s="280">
        <f t="shared" ca="1" si="445"/>
        <v>0</v>
      </c>
      <c r="CR191" s="273">
        <f t="shared" ca="1" si="445"/>
        <v>0</v>
      </c>
      <c r="CS191" s="280">
        <f t="shared" ca="1" si="376"/>
        <v>2247</v>
      </c>
      <c r="CT191" s="280">
        <f t="shared" ca="1" si="377"/>
        <v>3741</v>
      </c>
      <c r="CU191" s="280">
        <f t="shared" ca="1" si="378"/>
        <v>3111</v>
      </c>
      <c r="CV191" s="280">
        <f t="shared" ca="1" si="379"/>
        <v>0</v>
      </c>
      <c r="CW191" s="280">
        <f t="shared" ca="1" si="380"/>
        <v>2432</v>
      </c>
      <c r="CX191" s="280">
        <f t="shared" ca="1" si="381"/>
        <v>0</v>
      </c>
      <c r="CY191" s="280">
        <f t="shared" ca="1" si="382"/>
        <v>15120</v>
      </c>
      <c r="CZ191" s="280">
        <f t="shared" ca="1" si="383"/>
        <v>0</v>
      </c>
      <c r="DA191" s="280">
        <f t="shared" ca="1" si="384"/>
        <v>0</v>
      </c>
      <c r="DB191" s="280">
        <f t="shared" ca="1" si="385"/>
        <v>0</v>
      </c>
      <c r="DC191" s="280">
        <f t="shared" ca="1" si="386"/>
        <v>1105</v>
      </c>
      <c r="DD191" s="280">
        <f t="shared" ca="1" si="387"/>
        <v>0</v>
      </c>
      <c r="DE191" s="280">
        <f t="shared" ca="1" si="388"/>
        <v>0</v>
      </c>
      <c r="DF191" s="280">
        <f t="shared" ca="1" si="389"/>
        <v>0</v>
      </c>
      <c r="DG191" s="280">
        <f t="shared" ca="1" si="390"/>
        <v>0</v>
      </c>
      <c r="DH191" s="280">
        <f t="shared" ca="1" si="391"/>
        <v>0</v>
      </c>
      <c r="DI191" s="280">
        <f t="shared" ca="1" si="392"/>
        <v>0</v>
      </c>
      <c r="DJ191" s="210">
        <f t="shared" ca="1" si="393"/>
        <v>7790</v>
      </c>
      <c r="DK191" s="210">
        <f t="shared" ca="1" si="394"/>
        <v>27756</v>
      </c>
      <c r="DL191" s="210">
        <f t="shared" ca="1" si="395"/>
        <v>93325</v>
      </c>
      <c r="DM191" s="461">
        <f t="shared" ca="1" si="396"/>
        <v>121081</v>
      </c>
      <c r="DN191" s="463">
        <f t="shared" ca="1" si="397"/>
        <v>121335</v>
      </c>
      <c r="DO191" s="465">
        <f t="shared" ca="1" si="398"/>
        <v>254</v>
      </c>
      <c r="DP191" s="216">
        <f t="shared" ca="1" si="408"/>
        <v>2.0977692618990595E-3</v>
      </c>
      <c r="DR191" s="463"/>
      <c r="DS191" s="37"/>
    </row>
    <row r="192" spans="1:123">
      <c r="A192" s="87">
        <f t="shared" si="480"/>
        <v>2036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P192" s="91">
        <f t="shared" si="475"/>
        <v>2036</v>
      </c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I192" s="79" t="str">
        <f t="shared" si="434"/>
        <v>W</v>
      </c>
      <c r="AJ192" s="1">
        <f t="shared" si="490"/>
        <v>2027</v>
      </c>
      <c r="AK192" s="105">
        <v>7</v>
      </c>
      <c r="AL192" s="106">
        <f t="shared" ca="1" si="487"/>
        <v>0</v>
      </c>
      <c r="AM192" s="106">
        <f t="shared" ca="1" si="487"/>
        <v>0</v>
      </c>
      <c r="AN192" s="106">
        <f t="shared" ca="1" si="487"/>
        <v>8</v>
      </c>
      <c r="AO192" s="106">
        <f t="shared" ca="1" si="487"/>
        <v>0</v>
      </c>
      <c r="AP192" s="106">
        <f t="shared" ca="1" si="487"/>
        <v>0</v>
      </c>
      <c r="AQ192" s="106">
        <f t="shared" ca="1" si="487"/>
        <v>0</v>
      </c>
      <c r="AR192" s="106">
        <f t="shared" ca="1" si="487"/>
        <v>0</v>
      </c>
      <c r="AS192" s="106">
        <f t="shared" ca="1" si="487"/>
        <v>0</v>
      </c>
      <c r="AT192" s="106">
        <f t="shared" ca="1" si="487"/>
        <v>0</v>
      </c>
      <c r="AU192" s="106">
        <f t="shared" ca="1" si="487"/>
        <v>2245</v>
      </c>
      <c r="AV192" s="106">
        <f t="shared" ca="1" si="488"/>
        <v>91072</v>
      </c>
      <c r="AW192" s="106">
        <f t="shared" ca="1" si="488"/>
        <v>0</v>
      </c>
      <c r="AX192" s="575">
        <f t="shared" ca="1" si="488"/>
        <v>0</v>
      </c>
      <c r="AY192" s="2">
        <f t="shared" ca="1" si="488"/>
        <v>0</v>
      </c>
      <c r="AZ192" s="545">
        <f t="shared" ca="1" si="488"/>
        <v>1935</v>
      </c>
      <c r="BA192" s="106">
        <f t="shared" ca="1" si="488"/>
        <v>3741</v>
      </c>
      <c r="BB192" s="106">
        <f t="shared" ca="1" si="488"/>
        <v>3111</v>
      </c>
      <c r="BC192" s="106">
        <f t="shared" ca="1" si="488"/>
        <v>0</v>
      </c>
      <c r="BD192" s="106">
        <f t="shared" ca="1" si="488"/>
        <v>2167</v>
      </c>
      <c r="BE192" s="106">
        <f t="shared" ca="1" si="488"/>
        <v>0</v>
      </c>
      <c r="BF192" s="106">
        <f t="shared" ca="1" si="489"/>
        <v>15120</v>
      </c>
      <c r="BG192" s="106">
        <f t="shared" ca="1" si="489"/>
        <v>0</v>
      </c>
      <c r="BH192" s="106">
        <f t="shared" ca="1" si="489"/>
        <v>0</v>
      </c>
      <c r="BI192" s="106">
        <f t="shared" ca="1" si="489"/>
        <v>0</v>
      </c>
      <c r="BJ192" s="106">
        <f t="shared" ca="1" si="489"/>
        <v>1105</v>
      </c>
      <c r="BK192" s="106">
        <f t="shared" ca="1" si="489"/>
        <v>0</v>
      </c>
      <c r="BL192" s="106">
        <f t="shared" ca="1" si="489"/>
        <v>0</v>
      </c>
      <c r="BM192" s="190">
        <f t="shared" ca="1" si="489"/>
        <v>0</v>
      </c>
      <c r="BN192" s="190">
        <f t="shared" ca="1" si="489"/>
        <v>0</v>
      </c>
      <c r="BO192" s="190">
        <f t="shared" ca="1" si="489"/>
        <v>0</v>
      </c>
      <c r="BP192" s="190">
        <f t="shared" ca="1" si="489"/>
        <v>0</v>
      </c>
      <c r="BQ192" s="190">
        <f t="shared" ca="1" si="489"/>
        <v>7213</v>
      </c>
      <c r="BR192" s="190">
        <f t="shared" ca="1" si="489"/>
        <v>27179</v>
      </c>
      <c r="BS192" s="190">
        <f t="shared" ca="1" si="489"/>
        <v>93325</v>
      </c>
      <c r="BT192" s="190">
        <f t="shared" ca="1" si="489"/>
        <v>120504</v>
      </c>
      <c r="BU192" s="190">
        <f t="shared" ca="1" si="361"/>
        <v>129907</v>
      </c>
      <c r="BV192" s="163" t="str">
        <f t="shared" si="435"/>
        <v>H</v>
      </c>
      <c r="BW192" s="65">
        <f t="shared" ca="1" si="362"/>
        <v>120504</v>
      </c>
      <c r="BX192" s="634">
        <f t="shared" ca="1" si="365"/>
        <v>0</v>
      </c>
      <c r="BY192" s="2"/>
      <c r="BZ192" s="2"/>
      <c r="CA192" s="130"/>
      <c r="CB192" s="79" t="str">
        <f t="shared" si="436"/>
        <v>H</v>
      </c>
      <c r="CC192" s="215">
        <f t="shared" si="437"/>
        <v>2027</v>
      </c>
      <c r="CD192" s="141">
        <f t="shared" si="438"/>
        <v>7</v>
      </c>
      <c r="CE192" s="280">
        <f t="shared" ca="1" si="366"/>
        <v>0</v>
      </c>
      <c r="CF192" s="280">
        <f t="shared" ca="1" si="367"/>
        <v>0</v>
      </c>
      <c r="CG192" s="280">
        <f t="shared" ca="1" si="368"/>
        <v>8</v>
      </c>
      <c r="CH192" s="280">
        <f t="shared" ca="1" si="367"/>
        <v>0</v>
      </c>
      <c r="CI192" s="280">
        <f t="shared" ca="1" si="369"/>
        <v>0</v>
      </c>
      <c r="CJ192" s="280">
        <f t="shared" ca="1" si="370"/>
        <v>0</v>
      </c>
      <c r="CK192" s="280">
        <f t="shared" ca="1" si="370"/>
        <v>0</v>
      </c>
      <c r="CL192" s="280">
        <f t="shared" ca="1" si="371"/>
        <v>0</v>
      </c>
      <c r="CM192" s="280">
        <f t="shared" ca="1" si="372"/>
        <v>0</v>
      </c>
      <c r="CN192" s="280">
        <f t="shared" ca="1" si="373"/>
        <v>1805</v>
      </c>
      <c r="CO192" s="280">
        <f t="shared" ca="1" si="374"/>
        <v>98478</v>
      </c>
      <c r="CP192" s="280">
        <f t="shared" ca="1" si="375"/>
        <v>0</v>
      </c>
      <c r="CQ192" s="280">
        <f t="shared" ca="1" si="445"/>
        <v>0</v>
      </c>
      <c r="CR192" s="273">
        <f t="shared" ca="1" si="445"/>
        <v>0</v>
      </c>
      <c r="CS192" s="280">
        <f t="shared" ca="1" si="376"/>
        <v>1935</v>
      </c>
      <c r="CT192" s="280">
        <f t="shared" ca="1" si="377"/>
        <v>4993</v>
      </c>
      <c r="CU192" s="280">
        <f t="shared" ca="1" si="378"/>
        <v>3190</v>
      </c>
      <c r="CV192" s="280">
        <f t="shared" ca="1" si="379"/>
        <v>0</v>
      </c>
      <c r="CW192" s="280">
        <f t="shared" ca="1" si="380"/>
        <v>2477</v>
      </c>
      <c r="CX192" s="280">
        <f t="shared" ca="1" si="381"/>
        <v>0</v>
      </c>
      <c r="CY192" s="280">
        <f t="shared" ca="1" si="382"/>
        <v>15624</v>
      </c>
      <c r="CZ192" s="280">
        <f t="shared" ca="1" si="383"/>
        <v>0</v>
      </c>
      <c r="DA192" s="280">
        <f t="shared" ca="1" si="384"/>
        <v>0</v>
      </c>
      <c r="DB192" s="280">
        <f t="shared" ca="1" si="385"/>
        <v>0</v>
      </c>
      <c r="DC192" s="280">
        <f t="shared" ca="1" si="386"/>
        <v>1141</v>
      </c>
      <c r="DD192" s="280">
        <f t="shared" ca="1" si="387"/>
        <v>0</v>
      </c>
      <c r="DE192" s="280">
        <f t="shared" ca="1" si="388"/>
        <v>0</v>
      </c>
      <c r="DF192" s="280">
        <f t="shared" ca="1" si="389"/>
        <v>0</v>
      </c>
      <c r="DG192" s="280">
        <f t="shared" ca="1" si="390"/>
        <v>0</v>
      </c>
      <c r="DH192" s="280">
        <f t="shared" ca="1" si="391"/>
        <v>0</v>
      </c>
      <c r="DI192" s="280">
        <f t="shared" ca="1" si="392"/>
        <v>0</v>
      </c>
      <c r="DJ192" s="210">
        <f t="shared" ca="1" si="393"/>
        <v>7602</v>
      </c>
      <c r="DK192" s="210">
        <f t="shared" ca="1" si="394"/>
        <v>29360</v>
      </c>
      <c r="DL192" s="210">
        <f t="shared" ca="1" si="395"/>
        <v>100291</v>
      </c>
      <c r="DM192" s="461">
        <f t="shared" ca="1" si="396"/>
        <v>129651</v>
      </c>
      <c r="DN192" s="463">
        <f t="shared" ca="1" si="397"/>
        <v>129907</v>
      </c>
      <c r="DO192" s="465">
        <f t="shared" ca="1" si="398"/>
        <v>256</v>
      </c>
      <c r="DP192" s="216">
        <f t="shared" ca="1" si="408"/>
        <v>1.9745316272145991E-3</v>
      </c>
      <c r="DR192" s="463"/>
      <c r="DS192" s="37"/>
    </row>
    <row r="193" spans="1:123">
      <c r="A193" s="87">
        <f t="shared" si="480"/>
        <v>2037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P193" s="91">
        <f t="shared" si="475"/>
        <v>2037</v>
      </c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I193" s="79" t="str">
        <f t="shared" si="434"/>
        <v>X</v>
      </c>
      <c r="AJ193" s="1">
        <f t="shared" si="490"/>
        <v>2027</v>
      </c>
      <c r="AK193" s="105">
        <v>8</v>
      </c>
      <c r="AL193" s="106">
        <f t="shared" ca="1" si="487"/>
        <v>0</v>
      </c>
      <c r="AM193" s="106">
        <f t="shared" ca="1" si="487"/>
        <v>0</v>
      </c>
      <c r="AN193" s="106">
        <f t="shared" ca="1" si="487"/>
        <v>8</v>
      </c>
      <c r="AO193" s="106">
        <f t="shared" ca="1" si="487"/>
        <v>0</v>
      </c>
      <c r="AP193" s="106">
        <f t="shared" ca="1" si="487"/>
        <v>0</v>
      </c>
      <c r="AQ193" s="106">
        <f t="shared" ca="1" si="487"/>
        <v>0</v>
      </c>
      <c r="AR193" s="106">
        <f t="shared" ca="1" si="487"/>
        <v>0</v>
      </c>
      <c r="AS193" s="106">
        <f t="shared" ca="1" si="487"/>
        <v>0</v>
      </c>
      <c r="AT193" s="106">
        <f t="shared" ca="1" si="487"/>
        <v>0</v>
      </c>
      <c r="AU193" s="106">
        <f t="shared" ca="1" si="487"/>
        <v>1805</v>
      </c>
      <c r="AV193" s="106">
        <f t="shared" ca="1" si="488"/>
        <v>98478</v>
      </c>
      <c r="AW193" s="106">
        <f t="shared" ca="1" si="488"/>
        <v>0</v>
      </c>
      <c r="AX193" s="575">
        <f t="shared" ca="1" si="488"/>
        <v>0</v>
      </c>
      <c r="AY193" s="2">
        <f t="shared" ca="1" si="488"/>
        <v>0</v>
      </c>
      <c r="AZ193" s="545">
        <f t="shared" ca="1" si="488"/>
        <v>2247</v>
      </c>
      <c r="BA193" s="106">
        <f t="shared" ca="1" si="488"/>
        <v>4993</v>
      </c>
      <c r="BB193" s="106">
        <f t="shared" ca="1" si="488"/>
        <v>3190</v>
      </c>
      <c r="BC193" s="106">
        <f t="shared" ca="1" si="488"/>
        <v>0</v>
      </c>
      <c r="BD193" s="106">
        <f t="shared" ca="1" si="488"/>
        <v>2432</v>
      </c>
      <c r="BE193" s="106">
        <f t="shared" ca="1" si="488"/>
        <v>0</v>
      </c>
      <c r="BF193" s="106">
        <f t="shared" ca="1" si="489"/>
        <v>15624</v>
      </c>
      <c r="BG193" s="106">
        <f t="shared" ca="1" si="489"/>
        <v>0</v>
      </c>
      <c r="BH193" s="106">
        <f t="shared" ca="1" si="489"/>
        <v>0</v>
      </c>
      <c r="BI193" s="106">
        <f t="shared" ca="1" si="489"/>
        <v>0</v>
      </c>
      <c r="BJ193" s="106">
        <f t="shared" ca="1" si="489"/>
        <v>1141</v>
      </c>
      <c r="BK193" s="106">
        <f t="shared" ca="1" si="489"/>
        <v>0</v>
      </c>
      <c r="BL193" s="106">
        <f t="shared" ca="1" si="489"/>
        <v>0</v>
      </c>
      <c r="BM193" s="190">
        <f t="shared" ca="1" si="489"/>
        <v>0</v>
      </c>
      <c r="BN193" s="190">
        <f t="shared" ca="1" si="489"/>
        <v>0</v>
      </c>
      <c r="BO193" s="190">
        <f t="shared" ca="1" si="489"/>
        <v>0</v>
      </c>
      <c r="BP193" s="190">
        <f t="shared" ca="1" si="489"/>
        <v>0</v>
      </c>
      <c r="BQ193" s="190">
        <f t="shared" ca="1" si="489"/>
        <v>7869</v>
      </c>
      <c r="BR193" s="190">
        <f t="shared" ca="1" si="489"/>
        <v>29627</v>
      </c>
      <c r="BS193" s="190">
        <f t="shared" ca="1" si="489"/>
        <v>100291</v>
      </c>
      <c r="BT193" s="190">
        <f t="shared" ca="1" si="489"/>
        <v>129918</v>
      </c>
      <c r="BU193" s="190">
        <f t="shared" ca="1" si="361"/>
        <v>118930</v>
      </c>
      <c r="BV193" s="163" t="str">
        <f t="shared" si="435"/>
        <v>I</v>
      </c>
      <c r="BW193" s="65">
        <f t="shared" ca="1" si="362"/>
        <v>129918</v>
      </c>
      <c r="BX193" s="634">
        <f t="shared" ca="1" si="365"/>
        <v>0</v>
      </c>
      <c r="BY193" s="2"/>
      <c r="BZ193" s="2"/>
      <c r="CA193" s="130"/>
      <c r="CB193" s="79" t="str">
        <f t="shared" si="436"/>
        <v>I</v>
      </c>
      <c r="CC193" s="215">
        <f t="shared" si="437"/>
        <v>2027</v>
      </c>
      <c r="CD193" s="141">
        <f t="shared" si="438"/>
        <v>8</v>
      </c>
      <c r="CE193" s="280">
        <f t="shared" ca="1" si="366"/>
        <v>0</v>
      </c>
      <c r="CF193" s="280">
        <f t="shared" ca="1" si="367"/>
        <v>0</v>
      </c>
      <c r="CG193" s="280">
        <f t="shared" ca="1" si="368"/>
        <v>8</v>
      </c>
      <c r="CH193" s="280">
        <f t="shared" ca="1" si="367"/>
        <v>0</v>
      </c>
      <c r="CI193" s="280">
        <f t="shared" ca="1" si="369"/>
        <v>0</v>
      </c>
      <c r="CJ193" s="280">
        <f t="shared" ca="1" si="370"/>
        <v>0</v>
      </c>
      <c r="CK193" s="280">
        <f t="shared" ca="1" si="370"/>
        <v>0</v>
      </c>
      <c r="CL193" s="280">
        <f t="shared" ca="1" si="371"/>
        <v>0</v>
      </c>
      <c r="CM193" s="280">
        <f t="shared" ca="1" si="372"/>
        <v>0</v>
      </c>
      <c r="CN193" s="280">
        <f t="shared" ca="1" si="373"/>
        <v>1719</v>
      </c>
      <c r="CO193" s="280">
        <f t="shared" ca="1" si="374"/>
        <v>86796</v>
      </c>
      <c r="CP193" s="280">
        <f t="shared" ca="1" si="375"/>
        <v>0</v>
      </c>
      <c r="CQ193" s="280">
        <f t="shared" ca="1" si="445"/>
        <v>0</v>
      </c>
      <c r="CR193" s="273">
        <f t="shared" ca="1" si="445"/>
        <v>0</v>
      </c>
      <c r="CS193" s="280">
        <f t="shared" ca="1" si="376"/>
        <v>1935</v>
      </c>
      <c r="CT193" s="280">
        <f t="shared" ca="1" si="377"/>
        <v>5316</v>
      </c>
      <c r="CU193" s="280">
        <f t="shared" ca="1" si="378"/>
        <v>3371</v>
      </c>
      <c r="CV193" s="280">
        <f t="shared" ca="1" si="379"/>
        <v>0</v>
      </c>
      <c r="CW193" s="280">
        <f t="shared" ca="1" si="380"/>
        <v>2769</v>
      </c>
      <c r="CX193" s="280">
        <f t="shared" ca="1" si="381"/>
        <v>0</v>
      </c>
      <c r="CY193" s="280">
        <f t="shared" ca="1" si="382"/>
        <v>15624</v>
      </c>
      <c r="CZ193" s="280">
        <f t="shared" ca="1" si="383"/>
        <v>0</v>
      </c>
      <c r="DA193" s="280">
        <f t="shared" ca="1" si="384"/>
        <v>0</v>
      </c>
      <c r="DB193" s="280">
        <f t="shared" ca="1" si="385"/>
        <v>0</v>
      </c>
      <c r="DC193" s="280">
        <f t="shared" ca="1" si="386"/>
        <v>1134</v>
      </c>
      <c r="DD193" s="280">
        <f t="shared" ca="1" si="387"/>
        <v>0</v>
      </c>
      <c r="DE193" s="280">
        <f t="shared" ca="1" si="388"/>
        <v>0</v>
      </c>
      <c r="DF193" s="280">
        <f t="shared" ca="1" si="389"/>
        <v>0</v>
      </c>
      <c r="DG193" s="280">
        <f t="shared" ca="1" si="390"/>
        <v>0</v>
      </c>
      <c r="DH193" s="280">
        <f t="shared" ca="1" si="391"/>
        <v>0</v>
      </c>
      <c r="DI193" s="280">
        <f t="shared" ca="1" si="392"/>
        <v>0</v>
      </c>
      <c r="DJ193" s="210">
        <f t="shared" ca="1" si="393"/>
        <v>8075</v>
      </c>
      <c r="DK193" s="210">
        <f t="shared" ca="1" si="394"/>
        <v>30149</v>
      </c>
      <c r="DL193" s="210">
        <f t="shared" ca="1" si="395"/>
        <v>88523</v>
      </c>
      <c r="DM193" s="461">
        <f t="shared" ca="1" si="396"/>
        <v>118672</v>
      </c>
      <c r="DN193" s="463">
        <f t="shared" ca="1" si="397"/>
        <v>118930</v>
      </c>
      <c r="DO193" s="465">
        <f t="shared" ca="1" si="398"/>
        <v>258</v>
      </c>
      <c r="DP193" s="216">
        <f t="shared" ca="1" si="408"/>
        <v>2.1740595928272884E-3</v>
      </c>
      <c r="DR193" s="463"/>
      <c r="DS193" s="37"/>
    </row>
    <row r="194" spans="1:123">
      <c r="A194" s="87">
        <f t="shared" si="480"/>
        <v>2038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P194" s="91">
        <f t="shared" si="475"/>
        <v>2038</v>
      </c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I194" s="79" t="str">
        <f t="shared" si="434"/>
        <v>Y</v>
      </c>
      <c r="AJ194" s="1">
        <f t="shared" si="490"/>
        <v>2027</v>
      </c>
      <c r="AK194" s="105">
        <v>9</v>
      </c>
      <c r="AL194" s="106">
        <f t="shared" ca="1" si="487"/>
        <v>0</v>
      </c>
      <c r="AM194" s="106">
        <f t="shared" ca="1" si="487"/>
        <v>0</v>
      </c>
      <c r="AN194" s="106">
        <f t="shared" ca="1" si="487"/>
        <v>8</v>
      </c>
      <c r="AO194" s="106">
        <f t="shared" ca="1" si="487"/>
        <v>0</v>
      </c>
      <c r="AP194" s="106">
        <f t="shared" ca="1" si="487"/>
        <v>0</v>
      </c>
      <c r="AQ194" s="106">
        <f t="shared" ca="1" si="487"/>
        <v>0</v>
      </c>
      <c r="AR194" s="106">
        <f t="shared" ca="1" si="487"/>
        <v>0</v>
      </c>
      <c r="AS194" s="106">
        <f t="shared" ca="1" si="487"/>
        <v>0</v>
      </c>
      <c r="AT194" s="106">
        <f t="shared" ca="1" si="487"/>
        <v>0</v>
      </c>
      <c r="AU194" s="106">
        <f t="shared" ca="1" si="487"/>
        <v>1719</v>
      </c>
      <c r="AV194" s="106">
        <f t="shared" ca="1" si="488"/>
        <v>86796</v>
      </c>
      <c r="AW194" s="106">
        <f t="shared" ca="1" si="488"/>
        <v>0</v>
      </c>
      <c r="AX194" s="575">
        <f t="shared" ca="1" si="488"/>
        <v>0</v>
      </c>
      <c r="AY194" s="2">
        <f t="shared" ca="1" si="488"/>
        <v>0</v>
      </c>
      <c r="AZ194" s="545">
        <f t="shared" ca="1" si="488"/>
        <v>1935</v>
      </c>
      <c r="BA194" s="106">
        <f t="shared" ca="1" si="488"/>
        <v>5316</v>
      </c>
      <c r="BB194" s="106">
        <f t="shared" ca="1" si="488"/>
        <v>3371</v>
      </c>
      <c r="BC194" s="106">
        <f t="shared" ca="1" si="488"/>
        <v>0</v>
      </c>
      <c r="BD194" s="106">
        <f t="shared" ca="1" si="488"/>
        <v>2477</v>
      </c>
      <c r="BE194" s="106">
        <f t="shared" ca="1" si="488"/>
        <v>0</v>
      </c>
      <c r="BF194" s="106">
        <f t="shared" ca="1" si="489"/>
        <v>15624</v>
      </c>
      <c r="BG194" s="106">
        <f t="shared" ca="1" si="489"/>
        <v>0</v>
      </c>
      <c r="BH194" s="106">
        <f t="shared" ca="1" si="489"/>
        <v>0</v>
      </c>
      <c r="BI194" s="106">
        <f t="shared" ca="1" si="489"/>
        <v>0</v>
      </c>
      <c r="BJ194" s="106">
        <f t="shared" ca="1" si="489"/>
        <v>1134</v>
      </c>
      <c r="BK194" s="106">
        <f t="shared" ca="1" si="489"/>
        <v>0</v>
      </c>
      <c r="BL194" s="106">
        <f t="shared" ca="1" si="489"/>
        <v>0</v>
      </c>
      <c r="BM194" s="190">
        <f t="shared" ca="1" si="489"/>
        <v>0</v>
      </c>
      <c r="BN194" s="190">
        <f t="shared" ca="1" si="489"/>
        <v>0</v>
      </c>
      <c r="BO194" s="190">
        <f t="shared" ca="1" si="489"/>
        <v>0</v>
      </c>
      <c r="BP194" s="190">
        <f t="shared" ca="1" si="489"/>
        <v>0</v>
      </c>
      <c r="BQ194" s="190">
        <f t="shared" ca="1" si="489"/>
        <v>7783</v>
      </c>
      <c r="BR194" s="190">
        <f t="shared" ca="1" si="489"/>
        <v>29857</v>
      </c>
      <c r="BS194" s="190">
        <f t="shared" ca="1" si="489"/>
        <v>88523</v>
      </c>
      <c r="BT194" s="190">
        <f t="shared" ca="1" si="489"/>
        <v>118380</v>
      </c>
      <c r="BU194" s="190">
        <f t="shared" ca="1" si="361"/>
        <v>108733</v>
      </c>
      <c r="BV194" s="163" t="str">
        <f t="shared" si="435"/>
        <v>J</v>
      </c>
      <c r="BW194" s="65">
        <f t="shared" ca="1" si="362"/>
        <v>118380</v>
      </c>
      <c r="BX194" s="634">
        <f t="shared" ca="1" si="365"/>
        <v>0</v>
      </c>
      <c r="BY194" s="2"/>
      <c r="BZ194" s="2"/>
      <c r="CA194" s="130"/>
      <c r="CB194" s="79" t="str">
        <f t="shared" si="436"/>
        <v>J</v>
      </c>
      <c r="CC194" s="215">
        <f t="shared" si="437"/>
        <v>2027</v>
      </c>
      <c r="CD194" s="141">
        <f t="shared" si="438"/>
        <v>9</v>
      </c>
      <c r="CE194" s="280">
        <f t="shared" ca="1" si="366"/>
        <v>0</v>
      </c>
      <c r="CF194" s="280">
        <f t="shared" ca="1" si="367"/>
        <v>0</v>
      </c>
      <c r="CG194" s="280">
        <f t="shared" ca="1" si="368"/>
        <v>8</v>
      </c>
      <c r="CH194" s="280">
        <f t="shared" ca="1" si="367"/>
        <v>0</v>
      </c>
      <c r="CI194" s="280">
        <f t="shared" ca="1" si="369"/>
        <v>0</v>
      </c>
      <c r="CJ194" s="280">
        <f t="shared" ca="1" si="370"/>
        <v>0</v>
      </c>
      <c r="CK194" s="280">
        <f t="shared" ca="1" si="370"/>
        <v>0</v>
      </c>
      <c r="CL194" s="280">
        <f t="shared" ca="1" si="371"/>
        <v>0</v>
      </c>
      <c r="CM194" s="280">
        <f t="shared" ca="1" si="372"/>
        <v>0</v>
      </c>
      <c r="CN194" s="280">
        <f t="shared" ca="1" si="373"/>
        <v>582</v>
      </c>
      <c r="CO194" s="280">
        <f t="shared" ca="1" si="374"/>
        <v>81325</v>
      </c>
      <c r="CP194" s="280">
        <f t="shared" ca="1" si="375"/>
        <v>0</v>
      </c>
      <c r="CQ194" s="280">
        <f t="shared" ca="1" si="445"/>
        <v>0</v>
      </c>
      <c r="CR194" s="273">
        <f t="shared" ca="1" si="445"/>
        <v>0</v>
      </c>
      <c r="CS194" s="280">
        <f t="shared" ca="1" si="376"/>
        <v>1872</v>
      </c>
      <c r="CT194" s="280">
        <f t="shared" ca="1" si="377"/>
        <v>4365</v>
      </c>
      <c r="CU194" s="280">
        <f t="shared" ca="1" si="378"/>
        <v>2708</v>
      </c>
      <c r="CV194" s="280">
        <f t="shared" ca="1" si="379"/>
        <v>0</v>
      </c>
      <c r="CW194" s="280">
        <f t="shared" ca="1" si="380"/>
        <v>2301</v>
      </c>
      <c r="CX194" s="280">
        <f t="shared" ca="1" si="381"/>
        <v>0</v>
      </c>
      <c r="CY194" s="280">
        <f t="shared" ca="1" si="382"/>
        <v>14400</v>
      </c>
      <c r="CZ194" s="280">
        <f t="shared" ca="1" si="383"/>
        <v>0</v>
      </c>
      <c r="DA194" s="280">
        <f t="shared" ca="1" si="384"/>
        <v>0</v>
      </c>
      <c r="DB194" s="280">
        <f t="shared" ca="1" si="385"/>
        <v>0</v>
      </c>
      <c r="DC194" s="280">
        <f t="shared" ca="1" si="386"/>
        <v>946</v>
      </c>
      <c r="DD194" s="280">
        <f t="shared" ca="1" si="387"/>
        <v>0</v>
      </c>
      <c r="DE194" s="280">
        <f t="shared" ca="1" si="388"/>
        <v>0</v>
      </c>
      <c r="DF194" s="280">
        <f t="shared" ca="1" si="389"/>
        <v>0</v>
      </c>
      <c r="DG194" s="280">
        <f t="shared" ca="1" si="390"/>
        <v>0</v>
      </c>
      <c r="DH194" s="280">
        <f t="shared" ca="1" si="391"/>
        <v>0</v>
      </c>
      <c r="DI194" s="280">
        <f t="shared" ca="1" si="392"/>
        <v>0</v>
      </c>
      <c r="DJ194" s="210">
        <f t="shared" ca="1" si="393"/>
        <v>6881</v>
      </c>
      <c r="DK194" s="210">
        <f t="shared" ca="1" si="394"/>
        <v>26592</v>
      </c>
      <c r="DL194" s="210">
        <f t="shared" ca="1" si="395"/>
        <v>81915</v>
      </c>
      <c r="DM194" s="461">
        <f t="shared" ca="1" si="396"/>
        <v>108507</v>
      </c>
      <c r="DN194" s="463">
        <f t="shared" ca="1" si="397"/>
        <v>108733</v>
      </c>
      <c r="DO194" s="465">
        <f t="shared" ca="1" si="398"/>
        <v>226</v>
      </c>
      <c r="DP194" s="216">
        <f t="shared" ca="1" si="408"/>
        <v>2.082814933598754E-3</v>
      </c>
      <c r="DR194" s="463"/>
      <c r="DS194" s="37"/>
    </row>
    <row r="195" spans="1:123">
      <c r="A195" s="87">
        <f t="shared" si="480"/>
        <v>2039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P195" s="91">
        <f t="shared" si="475"/>
        <v>2039</v>
      </c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I195" s="79" t="str">
        <f t="shared" si="434"/>
        <v>Z</v>
      </c>
      <c r="AJ195" s="1">
        <f t="shared" si="490"/>
        <v>2027</v>
      </c>
      <c r="AK195" s="105">
        <v>10</v>
      </c>
      <c r="AL195" s="106">
        <f t="shared" ca="1" si="487"/>
        <v>0</v>
      </c>
      <c r="AM195" s="106">
        <f t="shared" ca="1" si="487"/>
        <v>0</v>
      </c>
      <c r="AN195" s="106">
        <f t="shared" ca="1" si="487"/>
        <v>8</v>
      </c>
      <c r="AO195" s="106">
        <f t="shared" ca="1" si="487"/>
        <v>0</v>
      </c>
      <c r="AP195" s="106">
        <f t="shared" ca="1" si="487"/>
        <v>0</v>
      </c>
      <c r="AQ195" s="106">
        <f t="shared" ca="1" si="487"/>
        <v>0</v>
      </c>
      <c r="AR195" s="106">
        <f t="shared" ca="1" si="487"/>
        <v>0</v>
      </c>
      <c r="AS195" s="106">
        <f t="shared" ca="1" si="487"/>
        <v>0</v>
      </c>
      <c r="AT195" s="106">
        <f t="shared" ca="1" si="487"/>
        <v>0</v>
      </c>
      <c r="AU195" s="106">
        <f t="shared" ca="1" si="487"/>
        <v>582</v>
      </c>
      <c r="AV195" s="106">
        <f t="shared" ca="1" si="488"/>
        <v>81325</v>
      </c>
      <c r="AW195" s="106">
        <f t="shared" ca="1" si="488"/>
        <v>0</v>
      </c>
      <c r="AX195" s="575">
        <f t="shared" ca="1" si="488"/>
        <v>0</v>
      </c>
      <c r="AY195" s="2">
        <f t="shared" ca="1" si="488"/>
        <v>0</v>
      </c>
      <c r="AZ195" s="545">
        <f t="shared" ca="1" si="488"/>
        <v>1935</v>
      </c>
      <c r="BA195" s="106">
        <f t="shared" ca="1" si="488"/>
        <v>4365</v>
      </c>
      <c r="BB195" s="106">
        <f t="shared" ca="1" si="488"/>
        <v>2708</v>
      </c>
      <c r="BC195" s="106">
        <f t="shared" ca="1" si="488"/>
        <v>0</v>
      </c>
      <c r="BD195" s="106">
        <f t="shared" ca="1" si="488"/>
        <v>2769</v>
      </c>
      <c r="BE195" s="106">
        <f t="shared" ca="1" si="488"/>
        <v>0</v>
      </c>
      <c r="BF195" s="106">
        <f t="shared" ca="1" si="489"/>
        <v>14400</v>
      </c>
      <c r="BG195" s="106">
        <f t="shared" ca="1" si="489"/>
        <v>0</v>
      </c>
      <c r="BH195" s="106">
        <f t="shared" ca="1" si="489"/>
        <v>0</v>
      </c>
      <c r="BI195" s="106">
        <f t="shared" ca="1" si="489"/>
        <v>0</v>
      </c>
      <c r="BJ195" s="106">
        <f t="shared" ca="1" si="489"/>
        <v>946</v>
      </c>
      <c r="BK195" s="106">
        <f t="shared" ca="1" si="489"/>
        <v>0</v>
      </c>
      <c r="BL195" s="106">
        <f t="shared" ca="1" si="489"/>
        <v>0</v>
      </c>
      <c r="BM195" s="190">
        <f t="shared" ca="1" si="489"/>
        <v>0</v>
      </c>
      <c r="BN195" s="190">
        <f t="shared" ca="1" si="489"/>
        <v>0</v>
      </c>
      <c r="BO195" s="190">
        <f t="shared" ca="1" si="489"/>
        <v>0</v>
      </c>
      <c r="BP195" s="190">
        <f t="shared" ca="1" si="489"/>
        <v>0</v>
      </c>
      <c r="BQ195" s="190">
        <f t="shared" ca="1" si="489"/>
        <v>7412</v>
      </c>
      <c r="BR195" s="190">
        <f t="shared" ca="1" si="489"/>
        <v>27123</v>
      </c>
      <c r="BS195" s="190">
        <f t="shared" ca="1" si="489"/>
        <v>81915</v>
      </c>
      <c r="BT195" s="190">
        <f t="shared" ca="1" si="489"/>
        <v>109038</v>
      </c>
      <c r="BU195" s="190">
        <f t="shared" ca="1" si="361"/>
        <v>102185</v>
      </c>
      <c r="BV195" s="163" t="str">
        <f t="shared" si="435"/>
        <v>K</v>
      </c>
      <c r="BW195" s="65">
        <f t="shared" ca="1" si="362"/>
        <v>109038</v>
      </c>
      <c r="BX195" s="634">
        <f t="shared" ca="1" si="365"/>
        <v>0</v>
      </c>
      <c r="BY195" s="2"/>
      <c r="BZ195" s="2"/>
      <c r="CA195" s="130"/>
      <c r="CB195" s="79" t="str">
        <f t="shared" si="436"/>
        <v>K</v>
      </c>
      <c r="CC195" s="215">
        <f t="shared" si="437"/>
        <v>2027</v>
      </c>
      <c r="CD195" s="141">
        <f t="shared" si="438"/>
        <v>10</v>
      </c>
      <c r="CE195" s="280">
        <f t="shared" ca="1" si="366"/>
        <v>0</v>
      </c>
      <c r="CF195" s="280">
        <f t="shared" ca="1" si="367"/>
        <v>0</v>
      </c>
      <c r="CG195" s="280">
        <f t="shared" ca="1" si="368"/>
        <v>8</v>
      </c>
      <c r="CH195" s="280">
        <f t="shared" ca="1" si="367"/>
        <v>0</v>
      </c>
      <c r="CI195" s="280">
        <f t="shared" ca="1" si="369"/>
        <v>0</v>
      </c>
      <c r="CJ195" s="280">
        <f t="shared" ca="1" si="370"/>
        <v>0</v>
      </c>
      <c r="CK195" s="280">
        <f t="shared" ca="1" si="370"/>
        <v>0</v>
      </c>
      <c r="CL195" s="280">
        <f t="shared" ca="1" si="371"/>
        <v>0</v>
      </c>
      <c r="CM195" s="280">
        <f t="shared" ca="1" si="372"/>
        <v>0</v>
      </c>
      <c r="CN195" s="280">
        <f t="shared" ca="1" si="373"/>
        <v>258</v>
      </c>
      <c r="CO195" s="280">
        <f t="shared" ca="1" si="374"/>
        <v>76813</v>
      </c>
      <c r="CP195" s="280">
        <f t="shared" ca="1" si="375"/>
        <v>0</v>
      </c>
      <c r="CQ195" s="280">
        <f t="shared" ca="1" si="445"/>
        <v>0</v>
      </c>
      <c r="CR195" s="273">
        <f t="shared" ca="1" si="445"/>
        <v>0</v>
      </c>
      <c r="CS195" s="280">
        <f t="shared" ca="1" si="376"/>
        <v>2128</v>
      </c>
      <c r="CT195" s="280">
        <f t="shared" ca="1" si="377"/>
        <v>3060</v>
      </c>
      <c r="CU195" s="280">
        <f t="shared" ca="1" si="378"/>
        <v>2461</v>
      </c>
      <c r="CV195" s="280">
        <f t="shared" ca="1" si="379"/>
        <v>0</v>
      </c>
      <c r="CW195" s="280">
        <f t="shared" ca="1" si="380"/>
        <v>1927</v>
      </c>
      <c r="CX195" s="280">
        <f t="shared" ca="1" si="381"/>
        <v>0</v>
      </c>
      <c r="CY195" s="280">
        <f t="shared" ca="1" si="382"/>
        <v>14508</v>
      </c>
      <c r="CZ195" s="280">
        <f t="shared" ca="1" si="383"/>
        <v>0</v>
      </c>
      <c r="DA195" s="280">
        <f t="shared" ca="1" si="384"/>
        <v>0</v>
      </c>
      <c r="DB195" s="280">
        <f t="shared" ca="1" si="385"/>
        <v>0</v>
      </c>
      <c r="DC195" s="280">
        <f t="shared" ca="1" si="386"/>
        <v>811</v>
      </c>
      <c r="DD195" s="280">
        <f t="shared" ca="1" si="387"/>
        <v>0</v>
      </c>
      <c r="DE195" s="280">
        <f t="shared" ca="1" si="388"/>
        <v>0</v>
      </c>
      <c r="DF195" s="280">
        <f t="shared" ca="1" si="389"/>
        <v>0</v>
      </c>
      <c r="DG195" s="280">
        <f t="shared" ca="1" si="390"/>
        <v>0</v>
      </c>
      <c r="DH195" s="280">
        <f t="shared" ca="1" si="391"/>
        <v>0</v>
      </c>
      <c r="DI195" s="280">
        <f t="shared" ca="1" si="392"/>
        <v>0</v>
      </c>
      <c r="DJ195" s="210">
        <f t="shared" ca="1" si="393"/>
        <v>6516</v>
      </c>
      <c r="DK195" s="210">
        <f t="shared" ca="1" si="394"/>
        <v>24895</v>
      </c>
      <c r="DL195" s="210">
        <f t="shared" ca="1" si="395"/>
        <v>77079</v>
      </c>
      <c r="DM195" s="461">
        <f t="shared" ca="1" si="396"/>
        <v>101974</v>
      </c>
      <c r="DN195" s="463">
        <f t="shared" ca="1" si="397"/>
        <v>102185</v>
      </c>
      <c r="DO195" s="465">
        <f t="shared" ca="1" si="398"/>
        <v>211</v>
      </c>
      <c r="DP195" s="216">
        <f t="shared" ca="1" si="408"/>
        <v>2.0691548826171375E-3</v>
      </c>
      <c r="DR195" s="463"/>
      <c r="DS195" s="37"/>
    </row>
    <row r="196" spans="1:123">
      <c r="A196" s="87">
        <f t="shared" si="480"/>
        <v>2040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P196" s="91">
        <f t="shared" si="475"/>
        <v>2040</v>
      </c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I196" s="79" t="str">
        <f t="shared" si="434"/>
        <v>AA</v>
      </c>
      <c r="AJ196" s="1">
        <f t="shared" si="490"/>
        <v>2027</v>
      </c>
      <c r="AK196" s="105">
        <v>11</v>
      </c>
      <c r="AL196" s="106">
        <f t="shared" ref="AL196:AU205" ca="1" si="491">ROUND(INDIRECT(CONCATENATE($AI196,AL$2+($AJ196-2010))),0)</f>
        <v>0</v>
      </c>
      <c r="AM196" s="106">
        <f t="shared" ca="1" si="491"/>
        <v>0</v>
      </c>
      <c r="AN196" s="106">
        <f t="shared" ca="1" si="491"/>
        <v>8</v>
      </c>
      <c r="AO196" s="106">
        <f t="shared" ca="1" si="491"/>
        <v>0</v>
      </c>
      <c r="AP196" s="106">
        <f t="shared" ca="1" si="491"/>
        <v>0</v>
      </c>
      <c r="AQ196" s="106">
        <f t="shared" ca="1" si="491"/>
        <v>0</v>
      </c>
      <c r="AR196" s="106">
        <f t="shared" ca="1" si="491"/>
        <v>0</v>
      </c>
      <c r="AS196" s="106">
        <f t="shared" ca="1" si="491"/>
        <v>0</v>
      </c>
      <c r="AT196" s="106">
        <f t="shared" ca="1" si="491"/>
        <v>0</v>
      </c>
      <c r="AU196" s="106">
        <f t="shared" ca="1" si="491"/>
        <v>258</v>
      </c>
      <c r="AV196" s="106">
        <f t="shared" ref="AV196:BE205" ca="1" si="492">ROUND(INDIRECT(CONCATENATE($AI196,AV$2+($AJ196-2010))),0)</f>
        <v>76813</v>
      </c>
      <c r="AW196" s="106">
        <f t="shared" ca="1" si="492"/>
        <v>0</v>
      </c>
      <c r="AX196" s="575">
        <f t="shared" ca="1" si="492"/>
        <v>0</v>
      </c>
      <c r="AY196" s="2">
        <f t="shared" ca="1" si="492"/>
        <v>0</v>
      </c>
      <c r="AZ196" s="545">
        <f t="shared" ca="1" si="492"/>
        <v>1872</v>
      </c>
      <c r="BA196" s="106">
        <f t="shared" ca="1" si="492"/>
        <v>3060</v>
      </c>
      <c r="BB196" s="106">
        <f t="shared" ca="1" si="492"/>
        <v>2461</v>
      </c>
      <c r="BC196" s="106">
        <f t="shared" ca="1" si="492"/>
        <v>0</v>
      </c>
      <c r="BD196" s="106">
        <f t="shared" ca="1" si="492"/>
        <v>2301</v>
      </c>
      <c r="BE196" s="106">
        <f t="shared" ca="1" si="492"/>
        <v>0</v>
      </c>
      <c r="BF196" s="106">
        <f t="shared" ref="BF196:BT205" ca="1" si="493">ROUND(INDIRECT(CONCATENATE($AI196,BF$2+($AJ196-2010))),0)</f>
        <v>14508</v>
      </c>
      <c r="BG196" s="106">
        <f t="shared" ca="1" si="493"/>
        <v>0</v>
      </c>
      <c r="BH196" s="106">
        <f t="shared" ca="1" si="493"/>
        <v>0</v>
      </c>
      <c r="BI196" s="106">
        <f t="shared" ca="1" si="493"/>
        <v>0</v>
      </c>
      <c r="BJ196" s="106">
        <f t="shared" ca="1" si="493"/>
        <v>811</v>
      </c>
      <c r="BK196" s="106">
        <f t="shared" ca="1" si="493"/>
        <v>0</v>
      </c>
      <c r="BL196" s="106">
        <f t="shared" ca="1" si="493"/>
        <v>0</v>
      </c>
      <c r="BM196" s="190">
        <f t="shared" ca="1" si="493"/>
        <v>0</v>
      </c>
      <c r="BN196" s="190">
        <f t="shared" ca="1" si="493"/>
        <v>0</v>
      </c>
      <c r="BO196" s="190">
        <f t="shared" ca="1" si="493"/>
        <v>0</v>
      </c>
      <c r="BP196" s="190">
        <f t="shared" ca="1" si="493"/>
        <v>0</v>
      </c>
      <c r="BQ196" s="190">
        <f t="shared" ca="1" si="493"/>
        <v>6634</v>
      </c>
      <c r="BR196" s="190">
        <f t="shared" ca="1" si="493"/>
        <v>25013</v>
      </c>
      <c r="BS196" s="190">
        <f t="shared" ca="1" si="493"/>
        <v>77079</v>
      </c>
      <c r="BT196" s="190">
        <f t="shared" ca="1" si="493"/>
        <v>102092</v>
      </c>
      <c r="BU196" s="190">
        <f t="shared" ca="1" si="361"/>
        <v>69522</v>
      </c>
      <c r="BV196" s="163" t="str">
        <f t="shared" si="435"/>
        <v>L</v>
      </c>
      <c r="BW196" s="65">
        <f t="shared" ca="1" si="362"/>
        <v>102092</v>
      </c>
      <c r="BX196" s="634">
        <f t="shared" ca="1" si="365"/>
        <v>0</v>
      </c>
      <c r="BY196" s="2"/>
      <c r="BZ196" s="2"/>
      <c r="CA196" s="130"/>
      <c r="CB196" s="79" t="str">
        <f t="shared" si="436"/>
        <v>L</v>
      </c>
      <c r="CC196" s="215">
        <f t="shared" si="437"/>
        <v>2027</v>
      </c>
      <c r="CD196" s="141">
        <f t="shared" si="438"/>
        <v>11</v>
      </c>
      <c r="CE196" s="280">
        <f t="shared" ca="1" si="366"/>
        <v>0</v>
      </c>
      <c r="CF196" s="280">
        <f t="shared" ca="1" si="367"/>
        <v>0</v>
      </c>
      <c r="CG196" s="280">
        <f t="shared" ca="1" si="368"/>
        <v>8</v>
      </c>
      <c r="CH196" s="280">
        <f t="shared" ca="1" si="367"/>
        <v>0</v>
      </c>
      <c r="CI196" s="280">
        <f t="shared" ca="1" si="369"/>
        <v>0</v>
      </c>
      <c r="CJ196" s="280">
        <f t="shared" ca="1" si="370"/>
        <v>0</v>
      </c>
      <c r="CK196" s="280">
        <f t="shared" ca="1" si="370"/>
        <v>0</v>
      </c>
      <c r="CL196" s="280">
        <f t="shared" ca="1" si="371"/>
        <v>0</v>
      </c>
      <c r="CM196" s="280">
        <f t="shared" ca="1" si="372"/>
        <v>0</v>
      </c>
      <c r="CN196" s="280">
        <f t="shared" ca="1" si="373"/>
        <v>166</v>
      </c>
      <c r="CO196" s="280">
        <f t="shared" ca="1" si="374"/>
        <v>48080</v>
      </c>
      <c r="CP196" s="280">
        <f t="shared" ca="1" si="375"/>
        <v>0</v>
      </c>
      <c r="CQ196" s="280">
        <f t="shared" ca="1" si="445"/>
        <v>0</v>
      </c>
      <c r="CR196" s="273">
        <f t="shared" ca="1" si="445"/>
        <v>0</v>
      </c>
      <c r="CS196" s="280">
        <f t="shared" ca="1" si="376"/>
        <v>664</v>
      </c>
      <c r="CT196" s="280">
        <f t="shared" ca="1" si="377"/>
        <v>1559</v>
      </c>
      <c r="CU196" s="280">
        <f t="shared" ca="1" si="378"/>
        <v>2544</v>
      </c>
      <c r="CV196" s="280">
        <f t="shared" ca="1" si="379"/>
        <v>0</v>
      </c>
      <c r="CW196" s="280">
        <f t="shared" ca="1" si="380"/>
        <v>1875</v>
      </c>
      <c r="CX196" s="280">
        <f t="shared" ca="1" si="381"/>
        <v>0</v>
      </c>
      <c r="CY196" s="280">
        <f t="shared" ca="1" si="382"/>
        <v>13680</v>
      </c>
      <c r="CZ196" s="280">
        <f t="shared" ca="1" si="383"/>
        <v>0</v>
      </c>
      <c r="DA196" s="280">
        <f t="shared" ca="1" si="384"/>
        <v>0</v>
      </c>
      <c r="DB196" s="280">
        <f t="shared" ca="1" si="385"/>
        <v>0</v>
      </c>
      <c r="DC196" s="280">
        <f t="shared" ca="1" si="386"/>
        <v>784</v>
      </c>
      <c r="DD196" s="280">
        <f t="shared" ca="1" si="387"/>
        <v>0</v>
      </c>
      <c r="DE196" s="280">
        <f t="shared" ca="1" si="388"/>
        <v>0</v>
      </c>
      <c r="DF196" s="280">
        <f t="shared" ca="1" si="389"/>
        <v>0</v>
      </c>
      <c r="DG196" s="280">
        <f t="shared" ca="1" si="390"/>
        <v>0</v>
      </c>
      <c r="DH196" s="280">
        <f t="shared" ca="1" si="391"/>
        <v>0</v>
      </c>
      <c r="DI196" s="280">
        <f t="shared" ca="1" si="392"/>
        <v>0</v>
      </c>
      <c r="DJ196" s="210">
        <f t="shared" ca="1" si="393"/>
        <v>5083</v>
      </c>
      <c r="DK196" s="210">
        <f t="shared" ca="1" si="394"/>
        <v>21106</v>
      </c>
      <c r="DL196" s="210">
        <f t="shared" ca="1" si="395"/>
        <v>48254</v>
      </c>
      <c r="DM196" s="461">
        <f t="shared" ca="1" si="396"/>
        <v>69360</v>
      </c>
      <c r="DN196" s="463">
        <f t="shared" ca="1" si="397"/>
        <v>69522</v>
      </c>
      <c r="DO196" s="465">
        <f t="shared" ca="1" si="398"/>
        <v>162</v>
      </c>
      <c r="DP196" s="216">
        <f t="shared" ca="1" si="408"/>
        <v>2.3356401384083043E-3</v>
      </c>
      <c r="DR196" s="463"/>
      <c r="DS196" s="37"/>
    </row>
    <row r="197" spans="1:123">
      <c r="A197" s="87">
        <f t="shared" si="480"/>
        <v>2041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P197" s="91">
        <f t="shared" si="475"/>
        <v>2041</v>
      </c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I197" s="79" t="str">
        <f t="shared" si="434"/>
        <v>AB</v>
      </c>
      <c r="AJ197" s="16">
        <f t="shared" si="490"/>
        <v>2027</v>
      </c>
      <c r="AK197" s="116">
        <v>12</v>
      </c>
      <c r="AL197" s="106">
        <f t="shared" ca="1" si="491"/>
        <v>0</v>
      </c>
      <c r="AM197" s="106">
        <f t="shared" ca="1" si="491"/>
        <v>0</v>
      </c>
      <c r="AN197" s="106">
        <f t="shared" ca="1" si="491"/>
        <v>8</v>
      </c>
      <c r="AO197" s="106">
        <f t="shared" ca="1" si="491"/>
        <v>0</v>
      </c>
      <c r="AP197" s="106">
        <f t="shared" ca="1" si="491"/>
        <v>0</v>
      </c>
      <c r="AQ197" s="106">
        <f t="shared" ca="1" si="491"/>
        <v>0</v>
      </c>
      <c r="AR197" s="106">
        <f t="shared" ca="1" si="491"/>
        <v>0</v>
      </c>
      <c r="AS197" s="106">
        <f t="shared" ca="1" si="491"/>
        <v>0</v>
      </c>
      <c r="AT197" s="106">
        <f t="shared" ca="1" si="491"/>
        <v>0</v>
      </c>
      <c r="AU197" s="106">
        <f t="shared" ca="1" si="491"/>
        <v>166</v>
      </c>
      <c r="AV197" s="106">
        <f t="shared" ca="1" si="492"/>
        <v>48080</v>
      </c>
      <c r="AW197" s="106">
        <f t="shared" ca="1" si="492"/>
        <v>0</v>
      </c>
      <c r="AX197" s="575">
        <f t="shared" ca="1" si="492"/>
        <v>0</v>
      </c>
      <c r="AY197" s="2">
        <f t="shared" ca="1" si="492"/>
        <v>0</v>
      </c>
      <c r="AZ197" s="545">
        <f t="shared" ca="1" si="492"/>
        <v>2128</v>
      </c>
      <c r="BA197" s="106">
        <f t="shared" ca="1" si="492"/>
        <v>1559</v>
      </c>
      <c r="BB197" s="106">
        <f t="shared" ca="1" si="492"/>
        <v>2544</v>
      </c>
      <c r="BC197" s="106">
        <f t="shared" ca="1" si="492"/>
        <v>0</v>
      </c>
      <c r="BD197" s="106">
        <f t="shared" ca="1" si="492"/>
        <v>1927</v>
      </c>
      <c r="BE197" s="106">
        <f t="shared" ca="1" si="492"/>
        <v>0</v>
      </c>
      <c r="BF197" s="106">
        <f t="shared" ca="1" si="493"/>
        <v>13680</v>
      </c>
      <c r="BG197" s="106">
        <f t="shared" ca="1" si="493"/>
        <v>0</v>
      </c>
      <c r="BH197" s="106">
        <f t="shared" ca="1" si="493"/>
        <v>0</v>
      </c>
      <c r="BI197" s="106">
        <f t="shared" ca="1" si="493"/>
        <v>0</v>
      </c>
      <c r="BJ197" s="106">
        <f t="shared" ca="1" si="493"/>
        <v>784</v>
      </c>
      <c r="BK197" s="106">
        <f t="shared" ca="1" si="493"/>
        <v>0</v>
      </c>
      <c r="BL197" s="106">
        <f t="shared" ca="1" si="493"/>
        <v>0</v>
      </c>
      <c r="BM197" s="190">
        <f t="shared" ca="1" si="493"/>
        <v>0</v>
      </c>
      <c r="BN197" s="190">
        <f t="shared" ca="1" si="493"/>
        <v>0</v>
      </c>
      <c r="BO197" s="190">
        <f t="shared" ca="1" si="493"/>
        <v>0</v>
      </c>
      <c r="BP197" s="190">
        <f t="shared" ca="1" si="493"/>
        <v>0</v>
      </c>
      <c r="BQ197" s="190">
        <f t="shared" ca="1" si="493"/>
        <v>6599</v>
      </c>
      <c r="BR197" s="190">
        <f t="shared" ca="1" si="493"/>
        <v>22622</v>
      </c>
      <c r="BS197" s="190">
        <f t="shared" ca="1" si="493"/>
        <v>48254</v>
      </c>
      <c r="BT197" s="190">
        <f t="shared" ca="1" si="493"/>
        <v>70876</v>
      </c>
      <c r="BU197" s="190">
        <f t="shared" ca="1" si="361"/>
        <v>94972</v>
      </c>
      <c r="BV197" s="163" t="str">
        <f t="shared" si="435"/>
        <v>M</v>
      </c>
      <c r="BW197" s="65">
        <f t="shared" ca="1" si="362"/>
        <v>70876</v>
      </c>
      <c r="BX197" s="634">
        <f t="shared" ca="1" si="365"/>
        <v>0</v>
      </c>
      <c r="BY197" s="2"/>
      <c r="BZ197" s="2"/>
      <c r="CA197" s="130"/>
      <c r="CB197" s="79" t="str">
        <f t="shared" si="436"/>
        <v>M</v>
      </c>
      <c r="CC197" s="215">
        <f t="shared" si="437"/>
        <v>2027</v>
      </c>
      <c r="CD197" s="141">
        <f t="shared" si="438"/>
        <v>12</v>
      </c>
      <c r="CE197" s="280">
        <f t="shared" ca="1" si="366"/>
        <v>0</v>
      </c>
      <c r="CF197" s="280">
        <f t="shared" ca="1" si="367"/>
        <v>0</v>
      </c>
      <c r="CG197" s="280">
        <f t="shared" ca="1" si="368"/>
        <v>8</v>
      </c>
      <c r="CH197" s="280">
        <f t="shared" ca="1" si="367"/>
        <v>0</v>
      </c>
      <c r="CI197" s="280">
        <f t="shared" ca="1" si="369"/>
        <v>0</v>
      </c>
      <c r="CJ197" s="280">
        <f t="shared" ca="1" si="370"/>
        <v>0</v>
      </c>
      <c r="CK197" s="280">
        <f t="shared" ca="1" si="370"/>
        <v>0</v>
      </c>
      <c r="CL197" s="280">
        <f t="shared" ca="1" si="371"/>
        <v>0</v>
      </c>
      <c r="CM197" s="280">
        <f t="shared" ca="1" si="372"/>
        <v>3839</v>
      </c>
      <c r="CN197" s="280">
        <f t="shared" ca="1" si="373"/>
        <v>172</v>
      </c>
      <c r="CO197" s="280">
        <f t="shared" ca="1" si="374"/>
        <v>65343</v>
      </c>
      <c r="CP197" s="280">
        <f t="shared" ca="1" si="375"/>
        <v>0</v>
      </c>
      <c r="CQ197" s="280">
        <f t="shared" ca="1" si="445"/>
        <v>0</v>
      </c>
      <c r="CR197" s="273">
        <f t="shared" ca="1" si="445"/>
        <v>0</v>
      </c>
      <c r="CS197" s="280">
        <f t="shared" ca="1" si="376"/>
        <v>1218</v>
      </c>
      <c r="CT197" s="280">
        <f t="shared" ca="1" si="377"/>
        <v>3544</v>
      </c>
      <c r="CU197" s="280">
        <f t="shared" ca="1" si="378"/>
        <v>2931</v>
      </c>
      <c r="CV197" s="280">
        <f t="shared" ca="1" si="379"/>
        <v>0</v>
      </c>
      <c r="CW197" s="280">
        <f t="shared" ca="1" si="380"/>
        <v>2221</v>
      </c>
      <c r="CX197" s="280">
        <f t="shared" ca="1" si="381"/>
        <v>0</v>
      </c>
      <c r="CY197" s="280">
        <f t="shared" ca="1" si="382"/>
        <v>14508</v>
      </c>
      <c r="CZ197" s="280">
        <f t="shared" ca="1" si="383"/>
        <v>0</v>
      </c>
      <c r="DA197" s="280">
        <f t="shared" ca="1" si="384"/>
        <v>0</v>
      </c>
      <c r="DB197" s="280">
        <f t="shared" ca="1" si="385"/>
        <v>0</v>
      </c>
      <c r="DC197" s="280">
        <f t="shared" ca="1" si="386"/>
        <v>978</v>
      </c>
      <c r="DD197" s="280">
        <f t="shared" ca="1" si="387"/>
        <v>0</v>
      </c>
      <c r="DE197" s="280">
        <f t="shared" ca="1" si="388"/>
        <v>0</v>
      </c>
      <c r="DF197" s="280">
        <f t="shared" ca="1" si="389"/>
        <v>0</v>
      </c>
      <c r="DG197" s="280">
        <f t="shared" ca="1" si="390"/>
        <v>0</v>
      </c>
      <c r="DH197" s="280">
        <f t="shared" ca="1" si="391"/>
        <v>0</v>
      </c>
      <c r="DI197" s="280">
        <f t="shared" ca="1" si="392"/>
        <v>0</v>
      </c>
      <c r="DJ197" s="210">
        <f t="shared" ca="1" si="393"/>
        <v>6370</v>
      </c>
      <c r="DK197" s="210">
        <f t="shared" ca="1" si="394"/>
        <v>25400</v>
      </c>
      <c r="DL197" s="210">
        <f t="shared" ca="1" si="395"/>
        <v>69362</v>
      </c>
      <c r="DM197" s="461">
        <f t="shared" ca="1" si="396"/>
        <v>94762</v>
      </c>
      <c r="DN197" s="463">
        <f t="shared" ca="1" si="397"/>
        <v>94972</v>
      </c>
      <c r="DO197" s="465">
        <f t="shared" ca="1" si="398"/>
        <v>210</v>
      </c>
      <c r="DP197" s="216">
        <f t="shared" ca="1" si="408"/>
        <v>2.2160781747958044E-3</v>
      </c>
      <c r="DR197" s="463"/>
      <c r="DS197" s="37"/>
    </row>
    <row r="198" spans="1:123">
      <c r="A198" s="87">
        <f t="shared" si="480"/>
        <v>2042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P198" s="91">
        <f t="shared" si="475"/>
        <v>2042</v>
      </c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I198" s="79" t="str">
        <f t="shared" si="434"/>
        <v>Q</v>
      </c>
      <c r="AJ198" s="1">
        <f>1+AJ186</f>
        <v>2028</v>
      </c>
      <c r="AK198" s="105">
        <v>1</v>
      </c>
      <c r="AL198" s="106">
        <f t="shared" ca="1" si="491"/>
        <v>0</v>
      </c>
      <c r="AM198" s="106">
        <f t="shared" ca="1" si="491"/>
        <v>0</v>
      </c>
      <c r="AN198" s="106">
        <f t="shared" ca="1" si="491"/>
        <v>8</v>
      </c>
      <c r="AO198" s="106">
        <f t="shared" ca="1" si="491"/>
        <v>0</v>
      </c>
      <c r="AP198" s="106">
        <f t="shared" ca="1" si="491"/>
        <v>0</v>
      </c>
      <c r="AQ198" s="106">
        <f t="shared" ca="1" si="491"/>
        <v>0</v>
      </c>
      <c r="AR198" s="106">
        <f t="shared" ca="1" si="491"/>
        <v>0</v>
      </c>
      <c r="AS198" s="106">
        <f t="shared" ca="1" si="491"/>
        <v>0</v>
      </c>
      <c r="AT198" s="106">
        <f t="shared" ca="1" si="491"/>
        <v>3839</v>
      </c>
      <c r="AU198" s="106">
        <f t="shared" ca="1" si="491"/>
        <v>172</v>
      </c>
      <c r="AV198" s="106">
        <f t="shared" ca="1" si="492"/>
        <v>65343</v>
      </c>
      <c r="AW198" s="106">
        <f t="shared" ca="1" si="492"/>
        <v>0</v>
      </c>
      <c r="AX198" s="575">
        <f t="shared" ca="1" si="492"/>
        <v>0</v>
      </c>
      <c r="AY198" s="2">
        <f t="shared" ca="1" si="492"/>
        <v>0</v>
      </c>
      <c r="AZ198" s="545">
        <f t="shared" ca="1" si="492"/>
        <v>664</v>
      </c>
      <c r="BA198" s="106">
        <f t="shared" ca="1" si="492"/>
        <v>3544</v>
      </c>
      <c r="BB198" s="106">
        <f t="shared" ca="1" si="492"/>
        <v>2931</v>
      </c>
      <c r="BC198" s="106">
        <f t="shared" ca="1" si="492"/>
        <v>0</v>
      </c>
      <c r="BD198" s="106">
        <f t="shared" ca="1" si="492"/>
        <v>1875</v>
      </c>
      <c r="BE198" s="106">
        <f t="shared" ca="1" si="492"/>
        <v>0</v>
      </c>
      <c r="BF198" s="106">
        <f t="shared" ca="1" si="493"/>
        <v>14508</v>
      </c>
      <c r="BG198" s="106">
        <f t="shared" ca="1" si="493"/>
        <v>0</v>
      </c>
      <c r="BH198" s="106">
        <f t="shared" ca="1" si="493"/>
        <v>0</v>
      </c>
      <c r="BI198" s="106">
        <f t="shared" ca="1" si="493"/>
        <v>0</v>
      </c>
      <c r="BJ198" s="106">
        <f t="shared" ca="1" si="493"/>
        <v>978</v>
      </c>
      <c r="BK198" s="106">
        <f t="shared" ca="1" si="493"/>
        <v>0</v>
      </c>
      <c r="BL198" s="106">
        <f t="shared" ca="1" si="493"/>
        <v>0</v>
      </c>
      <c r="BM198" s="190">
        <f t="shared" ca="1" si="493"/>
        <v>0</v>
      </c>
      <c r="BN198" s="190">
        <f t="shared" ca="1" si="493"/>
        <v>0</v>
      </c>
      <c r="BO198" s="190">
        <f t="shared" ca="1" si="493"/>
        <v>0</v>
      </c>
      <c r="BP198" s="190">
        <f t="shared" ca="1" si="493"/>
        <v>0</v>
      </c>
      <c r="BQ198" s="190">
        <f t="shared" ca="1" si="493"/>
        <v>5470</v>
      </c>
      <c r="BR198" s="190">
        <f t="shared" ca="1" si="493"/>
        <v>24500</v>
      </c>
      <c r="BS198" s="190">
        <f t="shared" ca="1" si="493"/>
        <v>69362</v>
      </c>
      <c r="BT198" s="190">
        <f t="shared" ca="1" si="493"/>
        <v>93862</v>
      </c>
      <c r="BU198" s="190">
        <f t="shared" ref="BU198:BU261" ca="1" si="494">ROUND(INDIRECT(CONCATENATE($BV198,BU$2+($AJ198-2010))),0)</f>
        <v>70176</v>
      </c>
      <c r="BV198" s="163" t="str">
        <f t="shared" si="435"/>
        <v>C</v>
      </c>
      <c r="BW198" s="65">
        <f t="shared" ref="BW198:BW261" ca="1" si="495">SUM(AL198:BP198)</f>
        <v>93862</v>
      </c>
      <c r="BX198" s="634">
        <f t="shared" ca="1" si="365"/>
        <v>0</v>
      </c>
      <c r="BY198" s="2"/>
      <c r="BZ198" s="2"/>
      <c r="CA198" s="130"/>
      <c r="CB198" s="79" t="str">
        <f t="shared" si="436"/>
        <v>B</v>
      </c>
      <c r="CC198" s="215">
        <f t="shared" si="437"/>
        <v>2028</v>
      </c>
      <c r="CD198" s="141">
        <f t="shared" si="438"/>
        <v>1</v>
      </c>
      <c r="CE198" s="280">
        <f t="shared" ca="1" si="366"/>
        <v>0</v>
      </c>
      <c r="CF198" s="280">
        <f t="shared" ca="1" si="367"/>
        <v>0</v>
      </c>
      <c r="CG198" s="280">
        <f t="shared" ca="1" si="368"/>
        <v>8</v>
      </c>
      <c r="CH198" s="280">
        <f t="shared" ca="1" si="367"/>
        <v>0</v>
      </c>
      <c r="CI198" s="280">
        <f t="shared" ca="1" si="369"/>
        <v>0</v>
      </c>
      <c r="CJ198" s="280">
        <f t="shared" ca="1" si="370"/>
        <v>0</v>
      </c>
      <c r="CK198" s="280">
        <f t="shared" ca="1" si="370"/>
        <v>0</v>
      </c>
      <c r="CL198" s="280">
        <f t="shared" ca="1" si="371"/>
        <v>0</v>
      </c>
      <c r="CM198" s="280">
        <f t="shared" ca="1" si="372"/>
        <v>6910</v>
      </c>
      <c r="CN198" s="280">
        <f t="shared" ca="1" si="373"/>
        <v>258</v>
      </c>
      <c r="CO198" s="280">
        <f t="shared" ca="1" si="374"/>
        <v>64580</v>
      </c>
      <c r="CP198" s="280">
        <f t="shared" ca="1" si="375"/>
        <v>0</v>
      </c>
      <c r="CQ198" s="280">
        <f t="shared" ca="1" si="445"/>
        <v>0</v>
      </c>
      <c r="CR198" s="273">
        <f t="shared" ca="1" si="445"/>
        <v>0</v>
      </c>
      <c r="CS198" s="280">
        <f t="shared" ca="1" si="376"/>
        <v>709</v>
      </c>
      <c r="CT198" s="280">
        <f t="shared" ca="1" si="377"/>
        <v>4027</v>
      </c>
      <c r="CU198" s="280">
        <f t="shared" ca="1" si="378"/>
        <v>2866</v>
      </c>
      <c r="CV198" s="280">
        <f t="shared" ca="1" si="379"/>
        <v>0</v>
      </c>
      <c r="CW198" s="280">
        <f t="shared" ca="1" si="380"/>
        <v>2299</v>
      </c>
      <c r="CX198" s="280">
        <f t="shared" ca="1" si="381"/>
        <v>0</v>
      </c>
      <c r="CY198" s="280">
        <f t="shared" ca="1" si="382"/>
        <v>14136</v>
      </c>
      <c r="CZ198" s="280">
        <f t="shared" ca="1" si="383"/>
        <v>0</v>
      </c>
      <c r="DA198" s="280">
        <f t="shared" ca="1" si="384"/>
        <v>0</v>
      </c>
      <c r="DB198" s="280">
        <f t="shared" ca="1" si="385"/>
        <v>0</v>
      </c>
      <c r="DC198" s="280">
        <f t="shared" ca="1" si="386"/>
        <v>1019</v>
      </c>
      <c r="DD198" s="280">
        <f t="shared" ca="1" si="387"/>
        <v>0</v>
      </c>
      <c r="DE198" s="280">
        <f t="shared" ca="1" si="388"/>
        <v>0</v>
      </c>
      <c r="DF198" s="280">
        <f t="shared" ca="1" si="389"/>
        <v>0</v>
      </c>
      <c r="DG198" s="280">
        <f t="shared" ca="1" si="390"/>
        <v>0</v>
      </c>
      <c r="DH198" s="280">
        <f t="shared" ca="1" si="391"/>
        <v>0</v>
      </c>
      <c r="DI198" s="280">
        <f t="shared" ca="1" si="392"/>
        <v>0</v>
      </c>
      <c r="DJ198" s="210">
        <f t="shared" ca="1" si="393"/>
        <v>5874</v>
      </c>
      <c r="DK198" s="210">
        <f t="shared" ca="1" si="394"/>
        <v>25056</v>
      </c>
      <c r="DL198" s="210">
        <f t="shared" ca="1" si="395"/>
        <v>71756</v>
      </c>
      <c r="DM198" s="461">
        <f t="shared" ca="1" si="396"/>
        <v>96812</v>
      </c>
      <c r="DN198" s="463">
        <f t="shared" ca="1" si="397"/>
        <v>97012</v>
      </c>
      <c r="DO198" s="465">
        <f t="shared" ca="1" si="398"/>
        <v>200</v>
      </c>
      <c r="DP198" s="216">
        <f t="shared" ca="1" si="408"/>
        <v>2.0658596041812998E-3</v>
      </c>
      <c r="DR198" s="463"/>
      <c r="DS198" s="37"/>
    </row>
    <row r="199" spans="1:123">
      <c r="A199" s="87">
        <f t="shared" si="480"/>
        <v>2043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P199" s="91">
        <f t="shared" si="475"/>
        <v>2043</v>
      </c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I199" s="79" t="str">
        <f t="shared" si="434"/>
        <v>R</v>
      </c>
      <c r="AJ199" s="1">
        <f t="shared" ref="AJ199:AJ209" si="496">AJ198</f>
        <v>2028</v>
      </c>
      <c r="AK199" s="105">
        <v>2</v>
      </c>
      <c r="AL199" s="106">
        <f t="shared" ca="1" si="491"/>
        <v>0</v>
      </c>
      <c r="AM199" s="106">
        <f t="shared" ca="1" si="491"/>
        <v>0</v>
      </c>
      <c r="AN199" s="106">
        <f t="shared" ca="1" si="491"/>
        <v>8</v>
      </c>
      <c r="AO199" s="106">
        <f t="shared" ca="1" si="491"/>
        <v>0</v>
      </c>
      <c r="AP199" s="106">
        <f t="shared" ca="1" si="491"/>
        <v>0</v>
      </c>
      <c r="AQ199" s="106">
        <f t="shared" ca="1" si="491"/>
        <v>0</v>
      </c>
      <c r="AR199" s="106">
        <f t="shared" ca="1" si="491"/>
        <v>0</v>
      </c>
      <c r="AS199" s="106">
        <f t="shared" ca="1" si="491"/>
        <v>0</v>
      </c>
      <c r="AT199" s="106">
        <f t="shared" ca="1" si="491"/>
        <v>6910</v>
      </c>
      <c r="AU199" s="106">
        <f t="shared" ca="1" si="491"/>
        <v>258</v>
      </c>
      <c r="AV199" s="106">
        <f t="shared" ca="1" si="492"/>
        <v>64580</v>
      </c>
      <c r="AW199" s="106">
        <f t="shared" ca="1" si="492"/>
        <v>0</v>
      </c>
      <c r="AX199" s="575">
        <f t="shared" ca="1" si="492"/>
        <v>0</v>
      </c>
      <c r="AY199" s="2">
        <f t="shared" ca="1" si="492"/>
        <v>0</v>
      </c>
      <c r="AZ199" s="545">
        <f t="shared" ca="1" si="492"/>
        <v>1218</v>
      </c>
      <c r="BA199" s="106">
        <f t="shared" ca="1" si="492"/>
        <v>4027</v>
      </c>
      <c r="BB199" s="106">
        <f t="shared" ca="1" si="492"/>
        <v>2866</v>
      </c>
      <c r="BC199" s="106">
        <f t="shared" ca="1" si="492"/>
        <v>0</v>
      </c>
      <c r="BD199" s="106">
        <f t="shared" ca="1" si="492"/>
        <v>2221</v>
      </c>
      <c r="BE199" s="106">
        <f t="shared" ca="1" si="492"/>
        <v>0</v>
      </c>
      <c r="BF199" s="106">
        <f t="shared" ca="1" si="493"/>
        <v>14136</v>
      </c>
      <c r="BG199" s="106">
        <f t="shared" ca="1" si="493"/>
        <v>0</v>
      </c>
      <c r="BH199" s="106">
        <f t="shared" ca="1" si="493"/>
        <v>0</v>
      </c>
      <c r="BI199" s="106">
        <f t="shared" ca="1" si="493"/>
        <v>0</v>
      </c>
      <c r="BJ199" s="106">
        <f t="shared" ca="1" si="493"/>
        <v>1019</v>
      </c>
      <c r="BK199" s="106">
        <f t="shared" ca="1" si="493"/>
        <v>0</v>
      </c>
      <c r="BL199" s="106">
        <f t="shared" ca="1" si="493"/>
        <v>0</v>
      </c>
      <c r="BM199" s="190">
        <f t="shared" ca="1" si="493"/>
        <v>0</v>
      </c>
      <c r="BN199" s="190">
        <f t="shared" ca="1" si="493"/>
        <v>0</v>
      </c>
      <c r="BO199" s="190">
        <f t="shared" ca="1" si="493"/>
        <v>0</v>
      </c>
      <c r="BP199" s="190">
        <f t="shared" ca="1" si="493"/>
        <v>0</v>
      </c>
      <c r="BQ199" s="190">
        <f t="shared" ca="1" si="493"/>
        <v>6305</v>
      </c>
      <c r="BR199" s="190">
        <f t="shared" ca="1" si="493"/>
        <v>25487</v>
      </c>
      <c r="BS199" s="190">
        <f t="shared" ca="1" si="493"/>
        <v>71756</v>
      </c>
      <c r="BT199" s="190">
        <f t="shared" ca="1" si="493"/>
        <v>97243</v>
      </c>
      <c r="BU199" s="190">
        <f t="shared" ca="1" si="494"/>
        <v>70176</v>
      </c>
      <c r="BV199" s="163" t="str">
        <f t="shared" si="435"/>
        <v>C</v>
      </c>
      <c r="BW199" s="65">
        <f t="shared" ca="1" si="495"/>
        <v>97243</v>
      </c>
      <c r="BX199" s="634">
        <f t="shared" ref="BX199:BX262" ca="1" si="497">BT199-BW199</f>
        <v>0</v>
      </c>
      <c r="BY199" s="2"/>
      <c r="BZ199" s="2"/>
      <c r="CA199" s="130"/>
      <c r="CB199" s="79" t="str">
        <f t="shared" si="436"/>
        <v>C</v>
      </c>
      <c r="CC199" s="215">
        <f t="shared" si="437"/>
        <v>2028</v>
      </c>
      <c r="CD199" s="141">
        <f t="shared" si="438"/>
        <v>2</v>
      </c>
      <c r="CE199" s="280">
        <f t="shared" ref="CE199:CE262" ca="1" si="498">AL201</f>
        <v>0</v>
      </c>
      <c r="CF199" s="280">
        <f t="shared" ref="CF199:CH262" ca="1" si="499">AM200</f>
        <v>0</v>
      </c>
      <c r="CG199" s="280">
        <f t="shared" ref="CG199:CG262" ca="1" si="500">AN201</f>
        <v>8</v>
      </c>
      <c r="CH199" s="280">
        <f t="shared" ca="1" si="499"/>
        <v>0</v>
      </c>
      <c r="CI199" s="280">
        <f t="shared" ref="CI199:CI262" ca="1" si="501">AP200</f>
        <v>0</v>
      </c>
      <c r="CJ199" s="280">
        <f t="shared" ref="CJ199:CK262" ca="1" si="502">AQ200</f>
        <v>0</v>
      </c>
      <c r="CK199" s="280">
        <f t="shared" ca="1" si="502"/>
        <v>0</v>
      </c>
      <c r="CL199" s="280">
        <f t="shared" ref="CL199:CL262" ca="1" si="503">AS200</f>
        <v>0</v>
      </c>
      <c r="CM199" s="280">
        <f t="shared" ref="CM199:CM262" ca="1" si="504">AT200</f>
        <v>6464</v>
      </c>
      <c r="CN199" s="280">
        <f t="shared" ref="CN199:CN262" ca="1" si="505">AU200</f>
        <v>643</v>
      </c>
      <c r="CO199" s="280">
        <f t="shared" ref="CO199:CO262" ca="1" si="506">AV200</f>
        <v>42444</v>
      </c>
      <c r="CP199" s="280">
        <f t="shared" ref="CP199:CP262" ca="1" si="507">AW201</f>
        <v>0</v>
      </c>
      <c r="CQ199" s="280">
        <f t="shared" ca="1" si="445"/>
        <v>0</v>
      </c>
      <c r="CR199" s="273">
        <f t="shared" ca="1" si="445"/>
        <v>0</v>
      </c>
      <c r="CS199" s="280">
        <f t="shared" ref="CS199:CS262" ca="1" si="508">AZ201</f>
        <v>860</v>
      </c>
      <c r="CT199" s="280">
        <f t="shared" ref="CT199:CT262" ca="1" si="509">BA200</f>
        <v>1658</v>
      </c>
      <c r="CU199" s="280">
        <f t="shared" ref="CU199:CU262" ca="1" si="510">BB200</f>
        <v>1953</v>
      </c>
      <c r="CV199" s="280">
        <f t="shared" ref="CV199:CV262" ca="1" si="511">BC200</f>
        <v>0</v>
      </c>
      <c r="CW199" s="280">
        <f t="shared" ref="CW199:CW262" ca="1" si="512">BD201</f>
        <v>1785</v>
      </c>
      <c r="CX199" s="280">
        <f t="shared" ref="CX199:CX262" ca="1" si="513">BE200</f>
        <v>0</v>
      </c>
      <c r="CY199" s="280">
        <f t="shared" ref="CY199:CY262" ca="1" si="514">BF200</f>
        <v>13224</v>
      </c>
      <c r="CZ199" s="280">
        <f t="shared" ref="CZ199:CZ262" ca="1" si="515">BG200</f>
        <v>0</v>
      </c>
      <c r="DA199" s="280">
        <f t="shared" ref="DA199:DA262" ca="1" si="516">BH200</f>
        <v>0</v>
      </c>
      <c r="DB199" s="280">
        <f t="shared" ref="DB199:DB262" ca="1" si="517">BI200</f>
        <v>0</v>
      </c>
      <c r="DC199" s="280">
        <f t="shared" ref="DC199:DC262" ca="1" si="518">BJ200</f>
        <v>987</v>
      </c>
      <c r="DD199" s="280">
        <f t="shared" ref="DD199:DD262" ca="1" si="519">BK200</f>
        <v>0</v>
      </c>
      <c r="DE199" s="280">
        <f t="shared" ref="DE199:DE262" ca="1" si="520">BL200</f>
        <v>0</v>
      </c>
      <c r="DF199" s="280">
        <f t="shared" ref="DF199:DF262" ca="1" si="521">BM200</f>
        <v>0</v>
      </c>
      <c r="DG199" s="280">
        <f t="shared" ref="DG199:DG262" ca="1" si="522">BN200</f>
        <v>0</v>
      </c>
      <c r="DH199" s="280">
        <f t="shared" ref="DH199:DH262" ca="1" si="523">BO200</f>
        <v>0</v>
      </c>
      <c r="DI199" s="280">
        <f t="shared" ref="DI199:DI262" ca="1" si="524">BP200</f>
        <v>0</v>
      </c>
      <c r="DJ199" s="210">
        <f t="shared" ref="DJ199:DJ262" ca="1" si="525">DD199+CW199+CU199+CS199</f>
        <v>4598</v>
      </c>
      <c r="DK199" s="210">
        <f t="shared" ref="DK199:DK262" ca="1" si="526">SUM(DJ199,CT199,CV199,CX199:DC199)</f>
        <v>20467</v>
      </c>
      <c r="DL199" s="210">
        <f t="shared" ref="DL199:DL262" ca="1" si="527">SUM(CE199:CR199)</f>
        <v>49559</v>
      </c>
      <c r="DM199" s="461">
        <f t="shared" ref="DM199:DM262" ca="1" si="528">DK199+DL199</f>
        <v>70026</v>
      </c>
      <c r="DN199" s="463">
        <f t="shared" ref="DN199:DN262" ca="1" si="529">ROUND(INDIRECT(CONCATENATE($CB199,DN$2+($CC199-2010))),0)</f>
        <v>70176</v>
      </c>
      <c r="DO199" s="465">
        <f t="shared" ref="DO199:DO245" ca="1" si="530">DN199-DM199</f>
        <v>150</v>
      </c>
      <c r="DP199" s="216">
        <f t="shared" ca="1" si="408"/>
        <v>2.1420615200068546E-3</v>
      </c>
      <c r="DR199" s="463"/>
      <c r="DS199" s="37"/>
    </row>
    <row r="200" spans="1:123">
      <c r="A200" s="87">
        <f t="shared" si="480"/>
        <v>2044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P200" s="91">
        <f t="shared" si="475"/>
        <v>2044</v>
      </c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I200" s="79" t="str">
        <f t="shared" si="434"/>
        <v>S</v>
      </c>
      <c r="AJ200" s="1">
        <f t="shared" si="496"/>
        <v>2028</v>
      </c>
      <c r="AK200" s="105">
        <v>3</v>
      </c>
      <c r="AL200" s="106">
        <f t="shared" ca="1" si="491"/>
        <v>0</v>
      </c>
      <c r="AM200" s="106">
        <f t="shared" ca="1" si="491"/>
        <v>0</v>
      </c>
      <c r="AN200" s="106">
        <f t="shared" ca="1" si="491"/>
        <v>8</v>
      </c>
      <c r="AO200" s="106">
        <f t="shared" ca="1" si="491"/>
        <v>0</v>
      </c>
      <c r="AP200" s="106">
        <f t="shared" ca="1" si="491"/>
        <v>0</v>
      </c>
      <c r="AQ200" s="106">
        <f t="shared" ca="1" si="491"/>
        <v>0</v>
      </c>
      <c r="AR200" s="106">
        <f t="shared" ca="1" si="491"/>
        <v>0</v>
      </c>
      <c r="AS200" s="106">
        <f t="shared" ca="1" si="491"/>
        <v>0</v>
      </c>
      <c r="AT200" s="106">
        <f t="shared" ca="1" si="491"/>
        <v>6464</v>
      </c>
      <c r="AU200" s="106">
        <f t="shared" ca="1" si="491"/>
        <v>643</v>
      </c>
      <c r="AV200" s="106">
        <f t="shared" ca="1" si="492"/>
        <v>42444</v>
      </c>
      <c r="AW200" s="106">
        <f t="shared" ca="1" si="492"/>
        <v>0</v>
      </c>
      <c r="AX200" s="575">
        <f t="shared" ca="1" si="492"/>
        <v>0</v>
      </c>
      <c r="AY200" s="2">
        <f t="shared" ca="1" si="492"/>
        <v>0</v>
      </c>
      <c r="AZ200" s="545">
        <f t="shared" ca="1" si="492"/>
        <v>709</v>
      </c>
      <c r="BA200" s="106">
        <f t="shared" ca="1" si="492"/>
        <v>1658</v>
      </c>
      <c r="BB200" s="106">
        <f t="shared" ca="1" si="492"/>
        <v>1953</v>
      </c>
      <c r="BC200" s="106">
        <f t="shared" ca="1" si="492"/>
        <v>0</v>
      </c>
      <c r="BD200" s="106">
        <f t="shared" ca="1" si="492"/>
        <v>2299</v>
      </c>
      <c r="BE200" s="106">
        <f t="shared" ca="1" si="492"/>
        <v>0</v>
      </c>
      <c r="BF200" s="106">
        <f t="shared" ca="1" si="493"/>
        <v>13224</v>
      </c>
      <c r="BG200" s="106">
        <f t="shared" ca="1" si="493"/>
        <v>0</v>
      </c>
      <c r="BH200" s="106">
        <f t="shared" ca="1" si="493"/>
        <v>0</v>
      </c>
      <c r="BI200" s="106">
        <f t="shared" ca="1" si="493"/>
        <v>0</v>
      </c>
      <c r="BJ200" s="106">
        <f t="shared" ca="1" si="493"/>
        <v>987</v>
      </c>
      <c r="BK200" s="106">
        <f t="shared" ca="1" si="493"/>
        <v>0</v>
      </c>
      <c r="BL200" s="106">
        <f t="shared" ca="1" si="493"/>
        <v>0</v>
      </c>
      <c r="BM200" s="190">
        <f t="shared" ca="1" si="493"/>
        <v>0</v>
      </c>
      <c r="BN200" s="190">
        <f t="shared" ca="1" si="493"/>
        <v>0</v>
      </c>
      <c r="BO200" s="190">
        <f t="shared" ca="1" si="493"/>
        <v>0</v>
      </c>
      <c r="BP200" s="190">
        <f t="shared" ca="1" si="493"/>
        <v>0</v>
      </c>
      <c r="BQ200" s="190">
        <f t="shared" ca="1" si="493"/>
        <v>4961</v>
      </c>
      <c r="BR200" s="190">
        <f t="shared" ca="1" si="493"/>
        <v>20830</v>
      </c>
      <c r="BS200" s="190">
        <f t="shared" ca="1" si="493"/>
        <v>49559</v>
      </c>
      <c r="BT200" s="190">
        <f t="shared" ca="1" si="493"/>
        <v>70389</v>
      </c>
      <c r="BU200" s="190">
        <f t="shared" ca="1" si="494"/>
        <v>104839</v>
      </c>
      <c r="BV200" s="163" t="str">
        <f t="shared" si="435"/>
        <v>D</v>
      </c>
      <c r="BW200" s="65">
        <f t="shared" ca="1" si="495"/>
        <v>70389</v>
      </c>
      <c r="BX200" s="634">
        <f t="shared" ca="1" si="497"/>
        <v>0</v>
      </c>
      <c r="BY200" s="2"/>
      <c r="BZ200" s="2"/>
      <c r="CA200" s="130"/>
      <c r="CB200" s="79" t="str">
        <f t="shared" si="436"/>
        <v>D</v>
      </c>
      <c r="CC200" s="215">
        <f t="shared" si="437"/>
        <v>2028</v>
      </c>
      <c r="CD200" s="141">
        <f t="shared" si="438"/>
        <v>3</v>
      </c>
      <c r="CE200" s="280">
        <f t="shared" ca="1" si="498"/>
        <v>0</v>
      </c>
      <c r="CF200" s="280">
        <f t="shared" ca="1" si="499"/>
        <v>0</v>
      </c>
      <c r="CG200" s="280">
        <f t="shared" ca="1" si="500"/>
        <v>8</v>
      </c>
      <c r="CH200" s="280">
        <f t="shared" ca="1" si="499"/>
        <v>0</v>
      </c>
      <c r="CI200" s="280">
        <f t="shared" ca="1" si="501"/>
        <v>0</v>
      </c>
      <c r="CJ200" s="280">
        <f t="shared" ca="1" si="502"/>
        <v>0</v>
      </c>
      <c r="CK200" s="280">
        <f t="shared" ca="1" si="502"/>
        <v>0</v>
      </c>
      <c r="CL200" s="280">
        <f t="shared" ca="1" si="503"/>
        <v>0</v>
      </c>
      <c r="CM200" s="280">
        <f t="shared" ca="1" si="504"/>
        <v>3839</v>
      </c>
      <c r="CN200" s="280">
        <f t="shared" ca="1" si="505"/>
        <v>516</v>
      </c>
      <c r="CO200" s="280">
        <f t="shared" ca="1" si="506"/>
        <v>78947</v>
      </c>
      <c r="CP200" s="280">
        <f t="shared" ca="1" si="507"/>
        <v>0</v>
      </c>
      <c r="CQ200" s="280">
        <f t="shared" ca="1" si="445"/>
        <v>0</v>
      </c>
      <c r="CR200" s="273">
        <f t="shared" ca="1" si="445"/>
        <v>0</v>
      </c>
      <c r="CS200" s="280">
        <f t="shared" ca="1" si="508"/>
        <v>502</v>
      </c>
      <c r="CT200" s="280">
        <f t="shared" ca="1" si="509"/>
        <v>805</v>
      </c>
      <c r="CU200" s="280">
        <f t="shared" ca="1" si="510"/>
        <v>2483</v>
      </c>
      <c r="CV200" s="280">
        <f t="shared" ca="1" si="511"/>
        <v>0</v>
      </c>
      <c r="CW200" s="280">
        <f t="shared" ca="1" si="512"/>
        <v>1950</v>
      </c>
      <c r="CX200" s="280">
        <f t="shared" ca="1" si="513"/>
        <v>0</v>
      </c>
      <c r="CY200" s="280">
        <f t="shared" ca="1" si="514"/>
        <v>14508</v>
      </c>
      <c r="CZ200" s="280">
        <f t="shared" ca="1" si="515"/>
        <v>0</v>
      </c>
      <c r="DA200" s="280">
        <f t="shared" ca="1" si="516"/>
        <v>0</v>
      </c>
      <c r="DB200" s="280">
        <f t="shared" ca="1" si="517"/>
        <v>0</v>
      </c>
      <c r="DC200" s="280">
        <f t="shared" ca="1" si="518"/>
        <v>1096</v>
      </c>
      <c r="DD200" s="280">
        <f t="shared" ca="1" si="519"/>
        <v>0</v>
      </c>
      <c r="DE200" s="280">
        <f t="shared" ca="1" si="520"/>
        <v>0</v>
      </c>
      <c r="DF200" s="280">
        <f t="shared" ca="1" si="521"/>
        <v>0</v>
      </c>
      <c r="DG200" s="280">
        <f t="shared" ca="1" si="522"/>
        <v>0</v>
      </c>
      <c r="DH200" s="280">
        <f t="shared" ca="1" si="523"/>
        <v>0</v>
      </c>
      <c r="DI200" s="280">
        <f t="shared" ca="1" si="524"/>
        <v>0</v>
      </c>
      <c r="DJ200" s="210">
        <f t="shared" ca="1" si="525"/>
        <v>4935</v>
      </c>
      <c r="DK200" s="210">
        <f t="shared" ca="1" si="526"/>
        <v>21344</v>
      </c>
      <c r="DL200" s="210">
        <f t="shared" ca="1" si="527"/>
        <v>83310</v>
      </c>
      <c r="DM200" s="461">
        <f t="shared" ca="1" si="528"/>
        <v>104654</v>
      </c>
      <c r="DN200" s="463">
        <f t="shared" ca="1" si="529"/>
        <v>104839</v>
      </c>
      <c r="DO200" s="465">
        <f t="shared" ca="1" si="530"/>
        <v>185</v>
      </c>
      <c r="DP200" s="216">
        <f t="shared" ca="1" si="408"/>
        <v>1.767729852657328E-3</v>
      </c>
      <c r="DR200" s="463"/>
      <c r="DS200" s="37"/>
    </row>
    <row r="201" spans="1:123">
      <c r="A201" s="87">
        <f t="shared" si="480"/>
        <v>2045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P201" s="91">
        <f>A201</f>
        <v>2045</v>
      </c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I201" s="79" t="str">
        <f t="shared" si="434"/>
        <v>T</v>
      </c>
      <c r="AJ201" s="1">
        <f t="shared" si="496"/>
        <v>2028</v>
      </c>
      <c r="AK201" s="105">
        <v>4</v>
      </c>
      <c r="AL201" s="106">
        <f t="shared" ca="1" si="491"/>
        <v>0</v>
      </c>
      <c r="AM201" s="106">
        <f t="shared" ca="1" si="491"/>
        <v>0</v>
      </c>
      <c r="AN201" s="106">
        <f t="shared" ca="1" si="491"/>
        <v>8</v>
      </c>
      <c r="AO201" s="106">
        <f t="shared" ca="1" si="491"/>
        <v>0</v>
      </c>
      <c r="AP201" s="106">
        <f t="shared" ca="1" si="491"/>
        <v>0</v>
      </c>
      <c r="AQ201" s="106">
        <f t="shared" ca="1" si="491"/>
        <v>0</v>
      </c>
      <c r="AR201" s="106">
        <f t="shared" ca="1" si="491"/>
        <v>0</v>
      </c>
      <c r="AS201" s="106">
        <f t="shared" ca="1" si="491"/>
        <v>0</v>
      </c>
      <c r="AT201" s="106">
        <f t="shared" ca="1" si="491"/>
        <v>3839</v>
      </c>
      <c r="AU201" s="106">
        <f t="shared" ca="1" si="491"/>
        <v>516</v>
      </c>
      <c r="AV201" s="106">
        <f t="shared" ca="1" si="492"/>
        <v>78947</v>
      </c>
      <c r="AW201" s="106">
        <f t="shared" ca="1" si="492"/>
        <v>0</v>
      </c>
      <c r="AX201" s="575">
        <f t="shared" ca="1" si="492"/>
        <v>0</v>
      </c>
      <c r="AY201" s="2">
        <f t="shared" ca="1" si="492"/>
        <v>0</v>
      </c>
      <c r="AZ201" s="545">
        <f t="shared" ca="1" si="492"/>
        <v>860</v>
      </c>
      <c r="BA201" s="106">
        <f t="shared" ca="1" si="492"/>
        <v>805</v>
      </c>
      <c r="BB201" s="106">
        <f t="shared" ca="1" si="492"/>
        <v>2483</v>
      </c>
      <c r="BC201" s="106">
        <f t="shared" ca="1" si="492"/>
        <v>0</v>
      </c>
      <c r="BD201" s="106">
        <f t="shared" ca="1" si="492"/>
        <v>1785</v>
      </c>
      <c r="BE201" s="106">
        <f t="shared" ca="1" si="492"/>
        <v>0</v>
      </c>
      <c r="BF201" s="106">
        <f t="shared" ca="1" si="493"/>
        <v>14508</v>
      </c>
      <c r="BG201" s="106">
        <f t="shared" ca="1" si="493"/>
        <v>0</v>
      </c>
      <c r="BH201" s="106">
        <f t="shared" ca="1" si="493"/>
        <v>0</v>
      </c>
      <c r="BI201" s="106">
        <f t="shared" ca="1" si="493"/>
        <v>0</v>
      </c>
      <c r="BJ201" s="106">
        <f t="shared" ca="1" si="493"/>
        <v>1096</v>
      </c>
      <c r="BK201" s="106">
        <f t="shared" ca="1" si="493"/>
        <v>0</v>
      </c>
      <c r="BL201" s="106">
        <f t="shared" ca="1" si="493"/>
        <v>0</v>
      </c>
      <c r="BM201" s="190">
        <f t="shared" ca="1" si="493"/>
        <v>0</v>
      </c>
      <c r="BN201" s="190">
        <f t="shared" ca="1" si="493"/>
        <v>0</v>
      </c>
      <c r="BO201" s="190">
        <f t="shared" ca="1" si="493"/>
        <v>0</v>
      </c>
      <c r="BP201" s="190">
        <f t="shared" ca="1" si="493"/>
        <v>0</v>
      </c>
      <c r="BQ201" s="190">
        <f t="shared" ca="1" si="493"/>
        <v>5128</v>
      </c>
      <c r="BR201" s="190">
        <f t="shared" ca="1" si="493"/>
        <v>21537</v>
      </c>
      <c r="BS201" s="190">
        <f t="shared" ca="1" si="493"/>
        <v>83310</v>
      </c>
      <c r="BT201" s="190">
        <f t="shared" ca="1" si="493"/>
        <v>104847</v>
      </c>
      <c r="BU201" s="190">
        <f t="shared" ca="1" si="494"/>
        <v>112162</v>
      </c>
      <c r="BV201" s="163" t="str">
        <f t="shared" si="435"/>
        <v>E</v>
      </c>
      <c r="BW201" s="65">
        <f t="shared" ca="1" si="495"/>
        <v>104847</v>
      </c>
      <c r="BX201" s="634">
        <f t="shared" ca="1" si="497"/>
        <v>0</v>
      </c>
      <c r="BY201" s="2"/>
      <c r="BZ201" s="2"/>
      <c r="CA201" s="130"/>
      <c r="CB201" s="79" t="str">
        <f t="shared" si="436"/>
        <v>E</v>
      </c>
      <c r="CC201" s="215">
        <f t="shared" si="437"/>
        <v>2028</v>
      </c>
      <c r="CD201" s="141">
        <f t="shared" si="438"/>
        <v>4</v>
      </c>
      <c r="CE201" s="280">
        <f t="shared" ca="1" si="498"/>
        <v>0</v>
      </c>
      <c r="CF201" s="280">
        <f t="shared" ca="1" si="499"/>
        <v>0</v>
      </c>
      <c r="CG201" s="280">
        <f t="shared" ca="1" si="500"/>
        <v>8</v>
      </c>
      <c r="CH201" s="280">
        <f t="shared" ca="1" si="499"/>
        <v>0</v>
      </c>
      <c r="CI201" s="280">
        <f t="shared" ca="1" si="501"/>
        <v>0</v>
      </c>
      <c r="CJ201" s="280">
        <f t="shared" ca="1" si="502"/>
        <v>0</v>
      </c>
      <c r="CK201" s="280">
        <f t="shared" ca="1" si="502"/>
        <v>0</v>
      </c>
      <c r="CL201" s="280">
        <f t="shared" ca="1" si="503"/>
        <v>0</v>
      </c>
      <c r="CM201" s="280">
        <f t="shared" ca="1" si="504"/>
        <v>0</v>
      </c>
      <c r="CN201" s="280">
        <f t="shared" ca="1" si="505"/>
        <v>832</v>
      </c>
      <c r="CO201" s="280">
        <f t="shared" ca="1" si="506"/>
        <v>89166</v>
      </c>
      <c r="CP201" s="280">
        <f t="shared" ca="1" si="507"/>
        <v>0</v>
      </c>
      <c r="CQ201" s="280">
        <f t="shared" ca="1" si="445"/>
        <v>0</v>
      </c>
      <c r="CR201" s="273">
        <f t="shared" ca="1" si="445"/>
        <v>0</v>
      </c>
      <c r="CS201" s="280">
        <f t="shared" ca="1" si="508"/>
        <v>671</v>
      </c>
      <c r="CT201" s="280">
        <f t="shared" ca="1" si="509"/>
        <v>1871</v>
      </c>
      <c r="CU201" s="280">
        <f t="shared" ca="1" si="510"/>
        <v>2263</v>
      </c>
      <c r="CV201" s="280">
        <f t="shared" ca="1" si="511"/>
        <v>0</v>
      </c>
      <c r="CW201" s="280">
        <f t="shared" ca="1" si="512"/>
        <v>1665</v>
      </c>
      <c r="CX201" s="280">
        <f t="shared" ca="1" si="513"/>
        <v>0</v>
      </c>
      <c r="CY201" s="280">
        <f t="shared" ca="1" si="514"/>
        <v>14400</v>
      </c>
      <c r="CZ201" s="280">
        <f t="shared" ca="1" si="515"/>
        <v>0</v>
      </c>
      <c r="DA201" s="280">
        <f t="shared" ca="1" si="516"/>
        <v>0</v>
      </c>
      <c r="DB201" s="280">
        <f t="shared" ca="1" si="517"/>
        <v>0</v>
      </c>
      <c r="DC201" s="280">
        <f t="shared" ca="1" si="518"/>
        <v>1104</v>
      </c>
      <c r="DD201" s="280">
        <f t="shared" ca="1" si="519"/>
        <v>0</v>
      </c>
      <c r="DE201" s="280">
        <f t="shared" ca="1" si="520"/>
        <v>0</v>
      </c>
      <c r="DF201" s="280">
        <f t="shared" ca="1" si="521"/>
        <v>0</v>
      </c>
      <c r="DG201" s="280">
        <f t="shared" ca="1" si="522"/>
        <v>0</v>
      </c>
      <c r="DH201" s="280">
        <f t="shared" ca="1" si="523"/>
        <v>0</v>
      </c>
      <c r="DI201" s="280">
        <f t="shared" ca="1" si="524"/>
        <v>0</v>
      </c>
      <c r="DJ201" s="210">
        <f t="shared" ca="1" si="525"/>
        <v>4599</v>
      </c>
      <c r="DK201" s="210">
        <f t="shared" ca="1" si="526"/>
        <v>21974</v>
      </c>
      <c r="DL201" s="210">
        <f t="shared" ca="1" si="527"/>
        <v>90006</v>
      </c>
      <c r="DM201" s="461">
        <f t="shared" ca="1" si="528"/>
        <v>111980</v>
      </c>
      <c r="DN201" s="463">
        <f t="shared" ca="1" si="529"/>
        <v>112162</v>
      </c>
      <c r="DO201" s="465">
        <f t="shared" ca="1" si="530"/>
        <v>182</v>
      </c>
      <c r="DP201" s="216">
        <f t="shared" ca="1" si="408"/>
        <v>1.6252902303982855E-3</v>
      </c>
      <c r="DR201" s="463"/>
      <c r="DS201" s="37"/>
    </row>
    <row r="202" spans="1:123">
      <c r="AI202" s="79" t="str">
        <f t="shared" si="434"/>
        <v>U</v>
      </c>
      <c r="AJ202" s="1">
        <f t="shared" si="496"/>
        <v>2028</v>
      </c>
      <c r="AK202" s="105">
        <v>5</v>
      </c>
      <c r="AL202" s="106">
        <f t="shared" ca="1" si="491"/>
        <v>0</v>
      </c>
      <c r="AM202" s="106">
        <f t="shared" ca="1" si="491"/>
        <v>0</v>
      </c>
      <c r="AN202" s="106">
        <f t="shared" ca="1" si="491"/>
        <v>8</v>
      </c>
      <c r="AO202" s="106">
        <f t="shared" ca="1" si="491"/>
        <v>0</v>
      </c>
      <c r="AP202" s="106">
        <f t="shared" ca="1" si="491"/>
        <v>0</v>
      </c>
      <c r="AQ202" s="106">
        <f t="shared" ca="1" si="491"/>
        <v>0</v>
      </c>
      <c r="AR202" s="106">
        <f t="shared" ca="1" si="491"/>
        <v>0</v>
      </c>
      <c r="AS202" s="106">
        <f t="shared" ca="1" si="491"/>
        <v>0</v>
      </c>
      <c r="AT202" s="106">
        <f t="shared" ca="1" si="491"/>
        <v>0</v>
      </c>
      <c r="AU202" s="106">
        <f t="shared" ca="1" si="491"/>
        <v>832</v>
      </c>
      <c r="AV202" s="106">
        <f t="shared" ca="1" si="492"/>
        <v>89166</v>
      </c>
      <c r="AW202" s="106">
        <f t="shared" ca="1" si="492"/>
        <v>0</v>
      </c>
      <c r="AX202" s="575">
        <f t="shared" ca="1" si="492"/>
        <v>0</v>
      </c>
      <c r="AY202" s="2">
        <f t="shared" ca="1" si="492"/>
        <v>0</v>
      </c>
      <c r="AZ202" s="545">
        <f t="shared" ca="1" si="492"/>
        <v>502</v>
      </c>
      <c r="BA202" s="106">
        <f t="shared" ca="1" si="492"/>
        <v>1871</v>
      </c>
      <c r="BB202" s="106">
        <f t="shared" ca="1" si="492"/>
        <v>2263</v>
      </c>
      <c r="BC202" s="106">
        <f t="shared" ca="1" si="492"/>
        <v>0</v>
      </c>
      <c r="BD202" s="106">
        <f t="shared" ca="1" si="492"/>
        <v>1950</v>
      </c>
      <c r="BE202" s="106">
        <f t="shared" ca="1" si="492"/>
        <v>0</v>
      </c>
      <c r="BF202" s="106">
        <f t="shared" ca="1" si="493"/>
        <v>14400</v>
      </c>
      <c r="BG202" s="106">
        <f t="shared" ca="1" si="493"/>
        <v>0</v>
      </c>
      <c r="BH202" s="106">
        <f t="shared" ca="1" si="493"/>
        <v>0</v>
      </c>
      <c r="BI202" s="106">
        <f t="shared" ca="1" si="493"/>
        <v>0</v>
      </c>
      <c r="BJ202" s="106">
        <f t="shared" ca="1" si="493"/>
        <v>1104</v>
      </c>
      <c r="BK202" s="106">
        <f t="shared" ca="1" si="493"/>
        <v>0</v>
      </c>
      <c r="BL202" s="106">
        <f t="shared" ca="1" si="493"/>
        <v>0</v>
      </c>
      <c r="BM202" s="190">
        <f t="shared" ca="1" si="493"/>
        <v>0</v>
      </c>
      <c r="BN202" s="190">
        <f t="shared" ca="1" si="493"/>
        <v>0</v>
      </c>
      <c r="BO202" s="190">
        <f t="shared" ca="1" si="493"/>
        <v>0</v>
      </c>
      <c r="BP202" s="190">
        <f t="shared" ca="1" si="493"/>
        <v>0</v>
      </c>
      <c r="BQ202" s="190">
        <f t="shared" ca="1" si="493"/>
        <v>4715</v>
      </c>
      <c r="BR202" s="190">
        <f t="shared" ca="1" si="493"/>
        <v>22090</v>
      </c>
      <c r="BS202" s="190">
        <f t="shared" ca="1" si="493"/>
        <v>90006</v>
      </c>
      <c r="BT202" s="190">
        <f t="shared" ca="1" si="493"/>
        <v>112096</v>
      </c>
      <c r="BU202" s="190">
        <f t="shared" ca="1" si="494"/>
        <v>121669</v>
      </c>
      <c r="BV202" s="163" t="str">
        <f t="shared" si="435"/>
        <v>F</v>
      </c>
      <c r="BW202" s="65">
        <f t="shared" ca="1" si="495"/>
        <v>112096</v>
      </c>
      <c r="BX202" s="634">
        <f t="shared" ca="1" si="497"/>
        <v>0</v>
      </c>
      <c r="BY202" s="2"/>
      <c r="BZ202" s="2"/>
      <c r="CA202" s="130"/>
      <c r="CB202" s="79" t="str">
        <f t="shared" si="436"/>
        <v>F</v>
      </c>
      <c r="CC202" s="215">
        <f t="shared" si="437"/>
        <v>2028</v>
      </c>
      <c r="CD202" s="141">
        <f t="shared" si="438"/>
        <v>5</v>
      </c>
      <c r="CE202" s="280">
        <f t="shared" ca="1" si="498"/>
        <v>0</v>
      </c>
      <c r="CF202" s="280">
        <f t="shared" ca="1" si="499"/>
        <v>0</v>
      </c>
      <c r="CG202" s="280">
        <f t="shared" ca="1" si="500"/>
        <v>8</v>
      </c>
      <c r="CH202" s="280">
        <f t="shared" ca="1" si="499"/>
        <v>0</v>
      </c>
      <c r="CI202" s="280">
        <f t="shared" ca="1" si="501"/>
        <v>0</v>
      </c>
      <c r="CJ202" s="280">
        <f t="shared" ca="1" si="502"/>
        <v>0</v>
      </c>
      <c r="CK202" s="280">
        <f t="shared" ca="1" si="502"/>
        <v>0</v>
      </c>
      <c r="CL202" s="280">
        <f t="shared" ca="1" si="503"/>
        <v>0</v>
      </c>
      <c r="CM202" s="280">
        <f t="shared" ca="1" si="504"/>
        <v>0</v>
      </c>
      <c r="CN202" s="280">
        <f t="shared" ca="1" si="505"/>
        <v>1719</v>
      </c>
      <c r="CO202" s="280">
        <f t="shared" ca="1" si="506"/>
        <v>93570</v>
      </c>
      <c r="CP202" s="280">
        <f t="shared" ca="1" si="507"/>
        <v>0</v>
      </c>
      <c r="CQ202" s="280">
        <f t="shared" ca="1" si="445"/>
        <v>0</v>
      </c>
      <c r="CR202" s="273">
        <f t="shared" ca="1" si="445"/>
        <v>0</v>
      </c>
      <c r="CS202" s="280">
        <f t="shared" ca="1" si="508"/>
        <v>1935</v>
      </c>
      <c r="CT202" s="280">
        <f t="shared" ca="1" si="509"/>
        <v>2577</v>
      </c>
      <c r="CU202" s="280">
        <f t="shared" ca="1" si="510"/>
        <v>3064</v>
      </c>
      <c r="CV202" s="280">
        <f t="shared" ca="1" si="511"/>
        <v>0</v>
      </c>
      <c r="CW202" s="280">
        <f t="shared" ca="1" si="512"/>
        <v>2167</v>
      </c>
      <c r="CX202" s="280">
        <f t="shared" ca="1" si="513"/>
        <v>0</v>
      </c>
      <c r="CY202" s="280">
        <f t="shared" ca="1" si="514"/>
        <v>15252</v>
      </c>
      <c r="CZ202" s="280">
        <f t="shared" ca="1" si="515"/>
        <v>0</v>
      </c>
      <c r="DA202" s="280">
        <f t="shared" ca="1" si="516"/>
        <v>0</v>
      </c>
      <c r="DB202" s="280">
        <f t="shared" ca="1" si="517"/>
        <v>0</v>
      </c>
      <c r="DC202" s="280">
        <f t="shared" ca="1" si="518"/>
        <v>1136</v>
      </c>
      <c r="DD202" s="280">
        <f t="shared" ca="1" si="519"/>
        <v>0</v>
      </c>
      <c r="DE202" s="280">
        <f t="shared" ca="1" si="520"/>
        <v>0</v>
      </c>
      <c r="DF202" s="280">
        <f t="shared" ca="1" si="521"/>
        <v>0</v>
      </c>
      <c r="DG202" s="280">
        <f t="shared" ca="1" si="522"/>
        <v>0</v>
      </c>
      <c r="DH202" s="280">
        <f t="shared" ca="1" si="523"/>
        <v>0</v>
      </c>
      <c r="DI202" s="280">
        <f t="shared" ca="1" si="524"/>
        <v>0</v>
      </c>
      <c r="DJ202" s="210">
        <f t="shared" ca="1" si="525"/>
        <v>7166</v>
      </c>
      <c r="DK202" s="210">
        <f t="shared" ca="1" si="526"/>
        <v>26131</v>
      </c>
      <c r="DL202" s="210">
        <f t="shared" ca="1" si="527"/>
        <v>95297</v>
      </c>
      <c r="DM202" s="461">
        <f t="shared" ca="1" si="528"/>
        <v>121428</v>
      </c>
      <c r="DN202" s="463">
        <f t="shared" ca="1" si="529"/>
        <v>121669</v>
      </c>
      <c r="DO202" s="465">
        <f t="shared" ca="1" si="530"/>
        <v>241</v>
      </c>
      <c r="DP202" s="216">
        <f t="shared" ref="DP202:DP245" ca="1" si="531">DO202/DM202</f>
        <v>1.984715222189281E-3</v>
      </c>
      <c r="DR202" s="463"/>
      <c r="DS202" s="37"/>
    </row>
    <row r="203" spans="1:123" s="2" customFormat="1">
      <c r="A203" s="1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69"/>
      <c r="P203" s="1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D203" s="13"/>
      <c r="AI203" s="79" t="str">
        <f t="shared" si="434"/>
        <v>V</v>
      </c>
      <c r="AJ203" s="1">
        <f t="shared" si="496"/>
        <v>2028</v>
      </c>
      <c r="AK203" s="105">
        <v>6</v>
      </c>
      <c r="AL203" s="106">
        <f t="shared" ca="1" si="491"/>
        <v>0</v>
      </c>
      <c r="AM203" s="106">
        <f t="shared" ca="1" si="491"/>
        <v>0</v>
      </c>
      <c r="AN203" s="106">
        <f t="shared" ca="1" si="491"/>
        <v>8</v>
      </c>
      <c r="AO203" s="106">
        <f t="shared" ca="1" si="491"/>
        <v>0</v>
      </c>
      <c r="AP203" s="106">
        <f t="shared" ca="1" si="491"/>
        <v>0</v>
      </c>
      <c r="AQ203" s="106">
        <f t="shared" ca="1" si="491"/>
        <v>0</v>
      </c>
      <c r="AR203" s="106">
        <f t="shared" ca="1" si="491"/>
        <v>0</v>
      </c>
      <c r="AS203" s="106">
        <f t="shared" ca="1" si="491"/>
        <v>0</v>
      </c>
      <c r="AT203" s="106">
        <f t="shared" ca="1" si="491"/>
        <v>0</v>
      </c>
      <c r="AU203" s="106">
        <f t="shared" ca="1" si="491"/>
        <v>1719</v>
      </c>
      <c r="AV203" s="106">
        <f t="shared" ca="1" si="492"/>
        <v>93570</v>
      </c>
      <c r="AW203" s="106">
        <f t="shared" ca="1" si="492"/>
        <v>0</v>
      </c>
      <c r="AX203" s="575">
        <f t="shared" ca="1" si="492"/>
        <v>0</v>
      </c>
      <c r="AY203" s="2">
        <f t="shared" ca="1" si="492"/>
        <v>0</v>
      </c>
      <c r="AZ203" s="545">
        <f t="shared" ca="1" si="492"/>
        <v>671</v>
      </c>
      <c r="BA203" s="106">
        <f t="shared" ca="1" si="492"/>
        <v>2577</v>
      </c>
      <c r="BB203" s="106">
        <f t="shared" ca="1" si="492"/>
        <v>3064</v>
      </c>
      <c r="BC203" s="106">
        <f t="shared" ca="1" si="492"/>
        <v>0</v>
      </c>
      <c r="BD203" s="106">
        <f t="shared" ca="1" si="492"/>
        <v>1665</v>
      </c>
      <c r="BE203" s="106">
        <f t="shared" ca="1" si="492"/>
        <v>0</v>
      </c>
      <c r="BF203" s="106">
        <f t="shared" ca="1" si="493"/>
        <v>15252</v>
      </c>
      <c r="BG203" s="106">
        <f t="shared" ca="1" si="493"/>
        <v>0</v>
      </c>
      <c r="BH203" s="106">
        <f t="shared" ca="1" si="493"/>
        <v>0</v>
      </c>
      <c r="BI203" s="106">
        <f t="shared" ca="1" si="493"/>
        <v>0</v>
      </c>
      <c r="BJ203" s="106">
        <f t="shared" ca="1" si="493"/>
        <v>1136</v>
      </c>
      <c r="BK203" s="106">
        <f t="shared" ca="1" si="493"/>
        <v>0</v>
      </c>
      <c r="BL203" s="106">
        <f t="shared" ca="1" si="493"/>
        <v>0</v>
      </c>
      <c r="BM203" s="190">
        <f t="shared" ca="1" si="493"/>
        <v>0</v>
      </c>
      <c r="BN203" s="190">
        <f t="shared" ca="1" si="493"/>
        <v>0</v>
      </c>
      <c r="BO203" s="190">
        <f t="shared" ca="1" si="493"/>
        <v>0</v>
      </c>
      <c r="BP203" s="190">
        <f t="shared" ca="1" si="493"/>
        <v>0</v>
      </c>
      <c r="BQ203" s="190">
        <f t="shared" ca="1" si="493"/>
        <v>5400</v>
      </c>
      <c r="BR203" s="190">
        <f t="shared" ca="1" si="493"/>
        <v>24365</v>
      </c>
      <c r="BS203" s="190">
        <f t="shared" ca="1" si="493"/>
        <v>95297</v>
      </c>
      <c r="BT203" s="190">
        <f t="shared" ca="1" si="493"/>
        <v>119662</v>
      </c>
      <c r="BU203" s="190">
        <f t="shared" ca="1" si="494"/>
        <v>121356</v>
      </c>
      <c r="BV203" s="163" t="str">
        <f t="shared" si="435"/>
        <v>G</v>
      </c>
      <c r="BW203" s="65">
        <f t="shared" ca="1" si="495"/>
        <v>119662</v>
      </c>
      <c r="BX203" s="634">
        <f t="shared" ca="1" si="497"/>
        <v>0</v>
      </c>
      <c r="CA203" s="130"/>
      <c r="CB203" s="79" t="str">
        <f t="shared" si="436"/>
        <v>G</v>
      </c>
      <c r="CC203" s="215">
        <f t="shared" si="437"/>
        <v>2028</v>
      </c>
      <c r="CD203" s="141">
        <f t="shared" si="438"/>
        <v>6</v>
      </c>
      <c r="CE203" s="280">
        <f t="shared" ca="1" si="498"/>
        <v>0</v>
      </c>
      <c r="CF203" s="280">
        <f t="shared" ca="1" si="499"/>
        <v>0</v>
      </c>
      <c r="CG203" s="280">
        <f t="shared" ca="1" si="500"/>
        <v>8</v>
      </c>
      <c r="CH203" s="280">
        <f t="shared" ca="1" si="499"/>
        <v>0</v>
      </c>
      <c r="CI203" s="280">
        <f t="shared" ca="1" si="501"/>
        <v>0</v>
      </c>
      <c r="CJ203" s="280">
        <f t="shared" ca="1" si="502"/>
        <v>0</v>
      </c>
      <c r="CK203" s="280">
        <f t="shared" ca="1" si="502"/>
        <v>0</v>
      </c>
      <c r="CL203" s="280">
        <f t="shared" ca="1" si="503"/>
        <v>0</v>
      </c>
      <c r="CM203" s="280">
        <f t="shared" ca="1" si="504"/>
        <v>0</v>
      </c>
      <c r="CN203" s="280">
        <f t="shared" ca="1" si="505"/>
        <v>2245</v>
      </c>
      <c r="CO203" s="280">
        <f t="shared" ca="1" si="506"/>
        <v>91072</v>
      </c>
      <c r="CP203" s="280">
        <f t="shared" ca="1" si="507"/>
        <v>0</v>
      </c>
      <c r="CQ203" s="280">
        <f t="shared" ca="1" si="445"/>
        <v>0</v>
      </c>
      <c r="CR203" s="273">
        <f t="shared" ca="1" si="445"/>
        <v>0</v>
      </c>
      <c r="CS203" s="280">
        <f t="shared" ca="1" si="508"/>
        <v>2247</v>
      </c>
      <c r="CT203" s="280">
        <f t="shared" ca="1" si="509"/>
        <v>3741</v>
      </c>
      <c r="CU203" s="280">
        <f t="shared" ca="1" si="510"/>
        <v>3132</v>
      </c>
      <c r="CV203" s="280">
        <f t="shared" ca="1" si="511"/>
        <v>0</v>
      </c>
      <c r="CW203" s="280">
        <f t="shared" ca="1" si="512"/>
        <v>2432</v>
      </c>
      <c r="CX203" s="280">
        <f t="shared" ca="1" si="513"/>
        <v>0</v>
      </c>
      <c r="CY203" s="280">
        <f t="shared" ca="1" si="514"/>
        <v>15120</v>
      </c>
      <c r="CZ203" s="280">
        <f t="shared" ca="1" si="515"/>
        <v>0</v>
      </c>
      <c r="DA203" s="280">
        <f t="shared" ca="1" si="516"/>
        <v>0</v>
      </c>
      <c r="DB203" s="280">
        <f t="shared" ca="1" si="517"/>
        <v>0</v>
      </c>
      <c r="DC203" s="280">
        <f t="shared" ca="1" si="518"/>
        <v>1105</v>
      </c>
      <c r="DD203" s="280">
        <f t="shared" ca="1" si="519"/>
        <v>0</v>
      </c>
      <c r="DE203" s="280">
        <f t="shared" ca="1" si="520"/>
        <v>0</v>
      </c>
      <c r="DF203" s="280">
        <f t="shared" ca="1" si="521"/>
        <v>0</v>
      </c>
      <c r="DG203" s="280">
        <f t="shared" ca="1" si="522"/>
        <v>0</v>
      </c>
      <c r="DH203" s="280">
        <f t="shared" ca="1" si="523"/>
        <v>0</v>
      </c>
      <c r="DI203" s="280">
        <f t="shared" ca="1" si="524"/>
        <v>0</v>
      </c>
      <c r="DJ203" s="210">
        <f t="shared" ca="1" si="525"/>
        <v>7811</v>
      </c>
      <c r="DK203" s="210">
        <f t="shared" ca="1" si="526"/>
        <v>27777</v>
      </c>
      <c r="DL203" s="210">
        <f t="shared" ca="1" si="527"/>
        <v>93325</v>
      </c>
      <c r="DM203" s="461">
        <f t="shared" ca="1" si="528"/>
        <v>121102</v>
      </c>
      <c r="DN203" s="463">
        <f t="shared" ca="1" si="529"/>
        <v>121356</v>
      </c>
      <c r="DO203" s="465">
        <f t="shared" ca="1" si="530"/>
        <v>254</v>
      </c>
      <c r="DP203" s="216">
        <f t="shared" ca="1" si="531"/>
        <v>2.0974054928902908E-3</v>
      </c>
      <c r="DR203" s="463"/>
      <c r="DS203" s="37"/>
    </row>
    <row r="204" spans="1:123" s="2" customFormat="1" ht="15.75">
      <c r="A204" s="77" t="s">
        <v>262</v>
      </c>
      <c r="B204" s="101"/>
      <c r="C204" s="101"/>
      <c r="D204" s="101"/>
      <c r="E204" s="101"/>
      <c r="F204" s="101"/>
      <c r="G204" s="101"/>
      <c r="H204" s="101"/>
      <c r="I204" s="101"/>
      <c r="J204" s="110"/>
      <c r="K204" s="101"/>
      <c r="L204" s="101"/>
      <c r="M204" s="101"/>
      <c r="N204" s="101"/>
      <c r="O204" s="108"/>
      <c r="P204" s="109" t="str">
        <f>A204&amp;"   (BILLED SALES, LAGGED)"</f>
        <v>490   SECI 150MW SYSTEM INTERMEDIATE 1995 Agreement  BLKS 1 &amp; 3   (BILLED SALES, LAGGED)</v>
      </c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43" t="s">
        <v>1</v>
      </c>
      <c r="AD204" s="13"/>
      <c r="AE204" s="17"/>
      <c r="AF204" s="22"/>
      <c r="AG204" s="22"/>
      <c r="AH204" s="22"/>
      <c r="AI204" s="79" t="str">
        <f t="shared" si="434"/>
        <v>W</v>
      </c>
      <c r="AJ204" s="1">
        <f t="shared" si="496"/>
        <v>2028</v>
      </c>
      <c r="AK204" s="105">
        <v>7</v>
      </c>
      <c r="AL204" s="106">
        <f t="shared" ca="1" si="491"/>
        <v>0</v>
      </c>
      <c r="AM204" s="106">
        <f t="shared" ca="1" si="491"/>
        <v>0</v>
      </c>
      <c r="AN204" s="106">
        <f t="shared" ca="1" si="491"/>
        <v>8</v>
      </c>
      <c r="AO204" s="106">
        <f t="shared" ca="1" si="491"/>
        <v>0</v>
      </c>
      <c r="AP204" s="106">
        <f t="shared" ca="1" si="491"/>
        <v>0</v>
      </c>
      <c r="AQ204" s="106">
        <f t="shared" ca="1" si="491"/>
        <v>0</v>
      </c>
      <c r="AR204" s="106">
        <f t="shared" ca="1" si="491"/>
        <v>0</v>
      </c>
      <c r="AS204" s="106">
        <f t="shared" ca="1" si="491"/>
        <v>0</v>
      </c>
      <c r="AT204" s="106">
        <f t="shared" ca="1" si="491"/>
        <v>0</v>
      </c>
      <c r="AU204" s="106">
        <f t="shared" ca="1" si="491"/>
        <v>2245</v>
      </c>
      <c r="AV204" s="106">
        <f t="shared" ca="1" si="492"/>
        <v>91072</v>
      </c>
      <c r="AW204" s="106">
        <f t="shared" ca="1" si="492"/>
        <v>0</v>
      </c>
      <c r="AX204" s="575">
        <f t="shared" ca="1" si="492"/>
        <v>0</v>
      </c>
      <c r="AY204" s="2">
        <f t="shared" ca="1" si="492"/>
        <v>0</v>
      </c>
      <c r="AZ204" s="545">
        <f t="shared" ca="1" si="492"/>
        <v>1935</v>
      </c>
      <c r="BA204" s="106">
        <f t="shared" ca="1" si="492"/>
        <v>3741</v>
      </c>
      <c r="BB204" s="106">
        <f t="shared" ca="1" si="492"/>
        <v>3132</v>
      </c>
      <c r="BC204" s="106">
        <f t="shared" ca="1" si="492"/>
        <v>0</v>
      </c>
      <c r="BD204" s="106">
        <f t="shared" ca="1" si="492"/>
        <v>2167</v>
      </c>
      <c r="BE204" s="106">
        <f t="shared" ca="1" si="492"/>
        <v>0</v>
      </c>
      <c r="BF204" s="106">
        <f t="shared" ca="1" si="493"/>
        <v>15120</v>
      </c>
      <c r="BG204" s="106">
        <f t="shared" ca="1" si="493"/>
        <v>0</v>
      </c>
      <c r="BH204" s="106">
        <f t="shared" ca="1" si="493"/>
        <v>0</v>
      </c>
      <c r="BI204" s="106">
        <f t="shared" ca="1" si="493"/>
        <v>0</v>
      </c>
      <c r="BJ204" s="106">
        <f t="shared" ca="1" si="493"/>
        <v>1105</v>
      </c>
      <c r="BK204" s="106">
        <f t="shared" ca="1" si="493"/>
        <v>0</v>
      </c>
      <c r="BL204" s="106">
        <f t="shared" ca="1" si="493"/>
        <v>0</v>
      </c>
      <c r="BM204" s="190">
        <f t="shared" ca="1" si="493"/>
        <v>0</v>
      </c>
      <c r="BN204" s="190">
        <f t="shared" ca="1" si="493"/>
        <v>0</v>
      </c>
      <c r="BO204" s="190">
        <f t="shared" ca="1" si="493"/>
        <v>0</v>
      </c>
      <c r="BP204" s="190">
        <f t="shared" ca="1" si="493"/>
        <v>0</v>
      </c>
      <c r="BQ204" s="190">
        <f t="shared" ca="1" si="493"/>
        <v>7234</v>
      </c>
      <c r="BR204" s="190">
        <f t="shared" ca="1" si="493"/>
        <v>27200</v>
      </c>
      <c r="BS204" s="190">
        <f t="shared" ca="1" si="493"/>
        <v>93325</v>
      </c>
      <c r="BT204" s="190">
        <f t="shared" ca="1" si="493"/>
        <v>120525</v>
      </c>
      <c r="BU204" s="190">
        <f t="shared" ca="1" si="494"/>
        <v>129923</v>
      </c>
      <c r="BV204" s="163" t="str">
        <f t="shared" si="435"/>
        <v>H</v>
      </c>
      <c r="BW204" s="65">
        <f t="shared" ca="1" si="495"/>
        <v>120525</v>
      </c>
      <c r="BX204" s="634">
        <f t="shared" ca="1" si="497"/>
        <v>0</v>
      </c>
      <c r="CA204" s="130"/>
      <c r="CB204" s="79" t="str">
        <f t="shared" si="436"/>
        <v>H</v>
      </c>
      <c r="CC204" s="215">
        <f t="shared" si="437"/>
        <v>2028</v>
      </c>
      <c r="CD204" s="141">
        <f t="shared" si="438"/>
        <v>7</v>
      </c>
      <c r="CE204" s="280">
        <f t="shared" ca="1" si="498"/>
        <v>0</v>
      </c>
      <c r="CF204" s="280">
        <f t="shared" ca="1" si="499"/>
        <v>0</v>
      </c>
      <c r="CG204" s="280">
        <f t="shared" ca="1" si="500"/>
        <v>8</v>
      </c>
      <c r="CH204" s="280">
        <f t="shared" ca="1" si="499"/>
        <v>0</v>
      </c>
      <c r="CI204" s="280">
        <f t="shared" ca="1" si="501"/>
        <v>0</v>
      </c>
      <c r="CJ204" s="280">
        <f t="shared" ca="1" si="502"/>
        <v>0</v>
      </c>
      <c r="CK204" s="280">
        <f t="shared" ca="1" si="502"/>
        <v>0</v>
      </c>
      <c r="CL204" s="280">
        <f t="shared" ca="1" si="503"/>
        <v>0</v>
      </c>
      <c r="CM204" s="280">
        <f t="shared" ca="1" si="504"/>
        <v>0</v>
      </c>
      <c r="CN204" s="280">
        <f t="shared" ca="1" si="505"/>
        <v>1805</v>
      </c>
      <c r="CO204" s="280">
        <f t="shared" ca="1" si="506"/>
        <v>98478</v>
      </c>
      <c r="CP204" s="280">
        <f t="shared" ca="1" si="507"/>
        <v>0</v>
      </c>
      <c r="CQ204" s="280">
        <f t="shared" ca="1" si="445"/>
        <v>0</v>
      </c>
      <c r="CR204" s="273">
        <f t="shared" ca="1" si="445"/>
        <v>0</v>
      </c>
      <c r="CS204" s="280">
        <f t="shared" ca="1" si="508"/>
        <v>1935</v>
      </c>
      <c r="CT204" s="280">
        <f t="shared" ca="1" si="509"/>
        <v>4993</v>
      </c>
      <c r="CU204" s="280">
        <f t="shared" ca="1" si="510"/>
        <v>3206</v>
      </c>
      <c r="CV204" s="280">
        <f t="shared" ca="1" si="511"/>
        <v>0</v>
      </c>
      <c r="CW204" s="280">
        <f t="shared" ca="1" si="512"/>
        <v>2477</v>
      </c>
      <c r="CX204" s="280">
        <f t="shared" ca="1" si="513"/>
        <v>0</v>
      </c>
      <c r="CY204" s="280">
        <f t="shared" ca="1" si="514"/>
        <v>15624</v>
      </c>
      <c r="CZ204" s="280">
        <f t="shared" ca="1" si="515"/>
        <v>0</v>
      </c>
      <c r="DA204" s="280">
        <f t="shared" ca="1" si="516"/>
        <v>0</v>
      </c>
      <c r="DB204" s="280">
        <f t="shared" ca="1" si="517"/>
        <v>0</v>
      </c>
      <c r="DC204" s="280">
        <f t="shared" ca="1" si="518"/>
        <v>1141</v>
      </c>
      <c r="DD204" s="280">
        <f t="shared" ca="1" si="519"/>
        <v>0</v>
      </c>
      <c r="DE204" s="280">
        <f t="shared" ca="1" si="520"/>
        <v>0</v>
      </c>
      <c r="DF204" s="280">
        <f t="shared" ca="1" si="521"/>
        <v>0</v>
      </c>
      <c r="DG204" s="280">
        <f t="shared" ca="1" si="522"/>
        <v>0</v>
      </c>
      <c r="DH204" s="280">
        <f t="shared" ca="1" si="523"/>
        <v>0</v>
      </c>
      <c r="DI204" s="280">
        <f t="shared" ca="1" si="524"/>
        <v>0</v>
      </c>
      <c r="DJ204" s="210">
        <f t="shared" ca="1" si="525"/>
        <v>7618</v>
      </c>
      <c r="DK204" s="210">
        <f t="shared" ca="1" si="526"/>
        <v>29376</v>
      </c>
      <c r="DL204" s="210">
        <f t="shared" ca="1" si="527"/>
        <v>100291</v>
      </c>
      <c r="DM204" s="461">
        <f t="shared" ca="1" si="528"/>
        <v>129667</v>
      </c>
      <c r="DN204" s="463">
        <f t="shared" ca="1" si="529"/>
        <v>129923</v>
      </c>
      <c r="DO204" s="465">
        <f t="shared" ca="1" si="530"/>
        <v>256</v>
      </c>
      <c r="DP204" s="216">
        <f t="shared" ca="1" si="531"/>
        <v>1.9742879838355173E-3</v>
      </c>
      <c r="DR204" s="463"/>
      <c r="DS204" s="37"/>
    </row>
    <row r="205" spans="1:123" s="2" customFormat="1">
      <c r="A205" s="4" t="s">
        <v>2</v>
      </c>
      <c r="B205" s="117" t="s">
        <v>3</v>
      </c>
      <c r="C205" s="117" t="s">
        <v>4</v>
      </c>
      <c r="D205" s="117" t="s">
        <v>5</v>
      </c>
      <c r="E205" s="117" t="s">
        <v>6</v>
      </c>
      <c r="F205" s="117" t="s">
        <v>7</v>
      </c>
      <c r="G205" s="117" t="s">
        <v>8</v>
      </c>
      <c r="H205" s="117" t="s">
        <v>9</v>
      </c>
      <c r="I205" s="117" t="s">
        <v>10</v>
      </c>
      <c r="J205" s="117" t="s">
        <v>11</v>
      </c>
      <c r="K205" s="117" t="s">
        <v>12</v>
      </c>
      <c r="L205" s="117" t="s">
        <v>13</v>
      </c>
      <c r="M205" s="117" t="s">
        <v>14</v>
      </c>
      <c r="N205" s="112" t="s">
        <v>15</v>
      </c>
      <c r="O205" s="118"/>
      <c r="P205" s="119" t="s">
        <v>2</v>
      </c>
      <c r="Q205" s="117" t="s">
        <v>3</v>
      </c>
      <c r="R205" s="117" t="s">
        <v>4</v>
      </c>
      <c r="S205" s="117" t="s">
        <v>5</v>
      </c>
      <c r="T205" s="117" t="s">
        <v>6</v>
      </c>
      <c r="U205" s="117" t="s">
        <v>7</v>
      </c>
      <c r="V205" s="117" t="s">
        <v>8</v>
      </c>
      <c r="W205" s="117" t="s">
        <v>9</v>
      </c>
      <c r="X205" s="117" t="s">
        <v>10</v>
      </c>
      <c r="Y205" s="117" t="s">
        <v>11</v>
      </c>
      <c r="Z205" s="117" t="s">
        <v>12</v>
      </c>
      <c r="AA205" s="117" t="s">
        <v>13</v>
      </c>
      <c r="AB205" s="117" t="s">
        <v>14</v>
      </c>
      <c r="AC205" s="83" t="s">
        <v>15</v>
      </c>
      <c r="AD205" s="13"/>
      <c r="AE205" s="17"/>
      <c r="AF205" s="22"/>
      <c r="AG205" s="22"/>
      <c r="AH205" s="22"/>
      <c r="AI205" s="79" t="str">
        <f t="shared" si="434"/>
        <v>X</v>
      </c>
      <c r="AJ205" s="1">
        <f t="shared" si="496"/>
        <v>2028</v>
      </c>
      <c r="AK205" s="105">
        <v>8</v>
      </c>
      <c r="AL205" s="106">
        <f t="shared" ca="1" si="491"/>
        <v>0</v>
      </c>
      <c r="AM205" s="106">
        <f t="shared" ca="1" si="491"/>
        <v>0</v>
      </c>
      <c r="AN205" s="106">
        <f t="shared" ca="1" si="491"/>
        <v>8</v>
      </c>
      <c r="AO205" s="106">
        <f t="shared" ca="1" si="491"/>
        <v>0</v>
      </c>
      <c r="AP205" s="106">
        <f t="shared" ca="1" si="491"/>
        <v>0</v>
      </c>
      <c r="AQ205" s="106">
        <f t="shared" ca="1" si="491"/>
        <v>0</v>
      </c>
      <c r="AR205" s="106">
        <f t="shared" ca="1" si="491"/>
        <v>0</v>
      </c>
      <c r="AS205" s="106">
        <f t="shared" ca="1" si="491"/>
        <v>0</v>
      </c>
      <c r="AT205" s="106">
        <f t="shared" ca="1" si="491"/>
        <v>0</v>
      </c>
      <c r="AU205" s="106">
        <f t="shared" ca="1" si="491"/>
        <v>1805</v>
      </c>
      <c r="AV205" s="106">
        <f t="shared" ca="1" si="492"/>
        <v>98478</v>
      </c>
      <c r="AW205" s="106">
        <f t="shared" ca="1" si="492"/>
        <v>0</v>
      </c>
      <c r="AX205" s="575">
        <f t="shared" ca="1" si="492"/>
        <v>0</v>
      </c>
      <c r="AY205" s="2">
        <f t="shared" ca="1" si="492"/>
        <v>0</v>
      </c>
      <c r="AZ205" s="545">
        <f t="shared" ca="1" si="492"/>
        <v>2247</v>
      </c>
      <c r="BA205" s="106">
        <f t="shared" ca="1" si="492"/>
        <v>4993</v>
      </c>
      <c r="BB205" s="106">
        <f t="shared" ca="1" si="492"/>
        <v>3206</v>
      </c>
      <c r="BC205" s="106">
        <f t="shared" ca="1" si="492"/>
        <v>0</v>
      </c>
      <c r="BD205" s="106">
        <f t="shared" ca="1" si="492"/>
        <v>2432</v>
      </c>
      <c r="BE205" s="106">
        <f t="shared" ca="1" si="492"/>
        <v>0</v>
      </c>
      <c r="BF205" s="106">
        <f t="shared" ca="1" si="493"/>
        <v>15624</v>
      </c>
      <c r="BG205" s="106">
        <f t="shared" ca="1" si="493"/>
        <v>0</v>
      </c>
      <c r="BH205" s="106">
        <f t="shared" ca="1" si="493"/>
        <v>0</v>
      </c>
      <c r="BI205" s="106">
        <f t="shared" ca="1" si="493"/>
        <v>0</v>
      </c>
      <c r="BJ205" s="106">
        <f t="shared" ca="1" si="493"/>
        <v>1141</v>
      </c>
      <c r="BK205" s="106">
        <f t="shared" ca="1" si="493"/>
        <v>0</v>
      </c>
      <c r="BL205" s="106">
        <f t="shared" ca="1" si="493"/>
        <v>0</v>
      </c>
      <c r="BM205" s="190">
        <f t="shared" ca="1" si="493"/>
        <v>0</v>
      </c>
      <c r="BN205" s="190">
        <f t="shared" ca="1" si="493"/>
        <v>0</v>
      </c>
      <c r="BO205" s="190">
        <f t="shared" ca="1" si="493"/>
        <v>0</v>
      </c>
      <c r="BP205" s="190">
        <f t="shared" ca="1" si="493"/>
        <v>0</v>
      </c>
      <c r="BQ205" s="190">
        <f t="shared" ca="1" si="493"/>
        <v>7885</v>
      </c>
      <c r="BR205" s="190">
        <f t="shared" ca="1" si="493"/>
        <v>29643</v>
      </c>
      <c r="BS205" s="190">
        <f t="shared" ca="1" si="493"/>
        <v>100291</v>
      </c>
      <c r="BT205" s="190">
        <f t="shared" ca="1" si="493"/>
        <v>129934</v>
      </c>
      <c r="BU205" s="190">
        <f t="shared" ca="1" si="494"/>
        <v>118953</v>
      </c>
      <c r="BV205" s="163" t="str">
        <f t="shared" si="435"/>
        <v>I</v>
      </c>
      <c r="BW205" s="65">
        <f t="shared" ca="1" si="495"/>
        <v>129934</v>
      </c>
      <c r="BX205" s="634">
        <f t="shared" ca="1" si="497"/>
        <v>0</v>
      </c>
      <c r="CA205" s="130"/>
      <c r="CB205" s="79" t="str">
        <f t="shared" si="436"/>
        <v>I</v>
      </c>
      <c r="CC205" s="215">
        <f t="shared" si="437"/>
        <v>2028</v>
      </c>
      <c r="CD205" s="141">
        <f t="shared" si="438"/>
        <v>8</v>
      </c>
      <c r="CE205" s="280">
        <f t="shared" ca="1" si="498"/>
        <v>0</v>
      </c>
      <c r="CF205" s="280">
        <f t="shared" ca="1" si="499"/>
        <v>0</v>
      </c>
      <c r="CG205" s="280">
        <f t="shared" ca="1" si="500"/>
        <v>8</v>
      </c>
      <c r="CH205" s="280">
        <f t="shared" ca="1" si="499"/>
        <v>0</v>
      </c>
      <c r="CI205" s="280">
        <f t="shared" ca="1" si="501"/>
        <v>0</v>
      </c>
      <c r="CJ205" s="280">
        <f t="shared" ca="1" si="502"/>
        <v>0</v>
      </c>
      <c r="CK205" s="280">
        <f t="shared" ca="1" si="502"/>
        <v>0</v>
      </c>
      <c r="CL205" s="280">
        <f t="shared" ca="1" si="503"/>
        <v>0</v>
      </c>
      <c r="CM205" s="280">
        <f t="shared" ca="1" si="504"/>
        <v>0</v>
      </c>
      <c r="CN205" s="280">
        <f t="shared" ca="1" si="505"/>
        <v>1719</v>
      </c>
      <c r="CO205" s="280">
        <f t="shared" ca="1" si="506"/>
        <v>86796</v>
      </c>
      <c r="CP205" s="280">
        <f t="shared" ca="1" si="507"/>
        <v>0</v>
      </c>
      <c r="CQ205" s="280">
        <f t="shared" ca="1" si="445"/>
        <v>0</v>
      </c>
      <c r="CR205" s="273">
        <f t="shared" ca="1" si="445"/>
        <v>0</v>
      </c>
      <c r="CS205" s="280">
        <f t="shared" ca="1" si="508"/>
        <v>1935</v>
      </c>
      <c r="CT205" s="280">
        <f t="shared" ca="1" si="509"/>
        <v>5316</v>
      </c>
      <c r="CU205" s="280">
        <f t="shared" ca="1" si="510"/>
        <v>3394</v>
      </c>
      <c r="CV205" s="280">
        <f t="shared" ca="1" si="511"/>
        <v>0</v>
      </c>
      <c r="CW205" s="280">
        <f t="shared" ca="1" si="512"/>
        <v>2769</v>
      </c>
      <c r="CX205" s="280">
        <f t="shared" ca="1" si="513"/>
        <v>0</v>
      </c>
      <c r="CY205" s="280">
        <f t="shared" ca="1" si="514"/>
        <v>15624</v>
      </c>
      <c r="CZ205" s="280">
        <f t="shared" ca="1" si="515"/>
        <v>0</v>
      </c>
      <c r="DA205" s="280">
        <f t="shared" ca="1" si="516"/>
        <v>0</v>
      </c>
      <c r="DB205" s="280">
        <f t="shared" ca="1" si="517"/>
        <v>0</v>
      </c>
      <c r="DC205" s="280">
        <f t="shared" ca="1" si="518"/>
        <v>1134</v>
      </c>
      <c r="DD205" s="280">
        <f t="shared" ca="1" si="519"/>
        <v>0</v>
      </c>
      <c r="DE205" s="280">
        <f t="shared" ca="1" si="520"/>
        <v>0</v>
      </c>
      <c r="DF205" s="280">
        <f t="shared" ca="1" si="521"/>
        <v>0</v>
      </c>
      <c r="DG205" s="280">
        <f t="shared" ca="1" si="522"/>
        <v>0</v>
      </c>
      <c r="DH205" s="280">
        <f t="shared" ca="1" si="523"/>
        <v>0</v>
      </c>
      <c r="DI205" s="280">
        <f t="shared" ca="1" si="524"/>
        <v>0</v>
      </c>
      <c r="DJ205" s="210">
        <f t="shared" ca="1" si="525"/>
        <v>8098</v>
      </c>
      <c r="DK205" s="210">
        <f t="shared" ca="1" si="526"/>
        <v>30172</v>
      </c>
      <c r="DL205" s="210">
        <f t="shared" ca="1" si="527"/>
        <v>88523</v>
      </c>
      <c r="DM205" s="461">
        <f t="shared" ca="1" si="528"/>
        <v>118695</v>
      </c>
      <c r="DN205" s="463">
        <f t="shared" ca="1" si="529"/>
        <v>118953</v>
      </c>
      <c r="DO205" s="465">
        <f t="shared" ca="1" si="530"/>
        <v>258</v>
      </c>
      <c r="DP205" s="216">
        <f t="shared" ca="1" si="531"/>
        <v>2.1736383166940476E-3</v>
      </c>
      <c r="DR205" s="463"/>
      <c r="DS205" s="37"/>
    </row>
    <row r="206" spans="1:123" s="2" customFormat="1">
      <c r="A206" s="87">
        <f>A166</f>
        <v>2010</v>
      </c>
      <c r="B206" s="95">
        <f t="shared" ref="B206:L206" si="532">R206</f>
        <v>134710</v>
      </c>
      <c r="C206" s="95">
        <f t="shared" si="532"/>
        <v>58843</v>
      </c>
      <c r="D206" s="95">
        <f t="shared" si="532"/>
        <v>24716</v>
      </c>
      <c r="E206" s="95">
        <f t="shared" si="532"/>
        <v>2130</v>
      </c>
      <c r="F206" s="95">
        <f t="shared" si="532"/>
        <v>99923</v>
      </c>
      <c r="G206" s="95">
        <f t="shared" si="532"/>
        <v>138480</v>
      </c>
      <c r="H206" s="95">
        <f t="shared" si="532"/>
        <v>98900</v>
      </c>
      <c r="I206" s="95">
        <f t="shared" si="532"/>
        <v>96856</v>
      </c>
      <c r="J206" s="95">
        <f t="shared" si="532"/>
        <v>23234</v>
      </c>
      <c r="K206" s="95">
        <f t="shared" si="532"/>
        <v>12264</v>
      </c>
      <c r="L206" s="95">
        <f t="shared" si="532"/>
        <v>8335</v>
      </c>
      <c r="M206" s="95">
        <f>Q207</f>
        <v>117983</v>
      </c>
      <c r="N206" s="89">
        <f t="shared" ref="N206:N226" si="533">SUM(B206:M206)</f>
        <v>816374</v>
      </c>
      <c r="O206" s="121"/>
      <c r="P206" s="91">
        <f t="shared" ref="P206:P240" si="534">A206</f>
        <v>2010</v>
      </c>
      <c r="Q206" s="96">
        <v>15260</v>
      </c>
      <c r="R206" s="96">
        <v>134710</v>
      </c>
      <c r="S206" s="96">
        <v>58843</v>
      </c>
      <c r="T206" s="96">
        <v>24716</v>
      </c>
      <c r="U206" s="96">
        <v>2130</v>
      </c>
      <c r="V206" s="96">
        <v>99923</v>
      </c>
      <c r="W206" s="96">
        <v>138480</v>
      </c>
      <c r="X206" s="96">
        <v>98900</v>
      </c>
      <c r="Y206" s="96">
        <v>96856</v>
      </c>
      <c r="Z206" s="96">
        <v>23234</v>
      </c>
      <c r="AA206" s="96">
        <v>12264</v>
      </c>
      <c r="AB206" s="96">
        <v>8335</v>
      </c>
      <c r="AC206" s="13">
        <f t="shared" ref="AC206:AC226" si="535">SUM(Q206:AB206)</f>
        <v>713651</v>
      </c>
      <c r="AE206" s="17"/>
      <c r="AF206" s="22"/>
      <c r="AG206" s="22"/>
      <c r="AH206" s="22"/>
      <c r="AI206" s="79" t="str">
        <f t="shared" si="434"/>
        <v>Y</v>
      </c>
      <c r="AJ206" s="1">
        <f t="shared" si="496"/>
        <v>2028</v>
      </c>
      <c r="AK206" s="105">
        <v>9</v>
      </c>
      <c r="AL206" s="106">
        <f t="shared" ref="AL206:AU215" ca="1" si="536">ROUND(INDIRECT(CONCATENATE($AI206,AL$2+($AJ206-2010))),0)</f>
        <v>0</v>
      </c>
      <c r="AM206" s="106">
        <f t="shared" ca="1" si="536"/>
        <v>0</v>
      </c>
      <c r="AN206" s="106">
        <f t="shared" ca="1" si="536"/>
        <v>8</v>
      </c>
      <c r="AO206" s="106">
        <f t="shared" ca="1" si="536"/>
        <v>0</v>
      </c>
      <c r="AP206" s="106">
        <f t="shared" ca="1" si="536"/>
        <v>0</v>
      </c>
      <c r="AQ206" s="106">
        <f t="shared" ca="1" si="536"/>
        <v>0</v>
      </c>
      <c r="AR206" s="106">
        <f t="shared" ca="1" si="536"/>
        <v>0</v>
      </c>
      <c r="AS206" s="106">
        <f t="shared" ca="1" si="536"/>
        <v>0</v>
      </c>
      <c r="AT206" s="106">
        <f t="shared" ca="1" si="536"/>
        <v>0</v>
      </c>
      <c r="AU206" s="106">
        <f t="shared" ca="1" si="536"/>
        <v>1719</v>
      </c>
      <c r="AV206" s="106">
        <f t="shared" ref="AV206:BE215" ca="1" si="537">ROUND(INDIRECT(CONCATENATE($AI206,AV$2+($AJ206-2010))),0)</f>
        <v>86796</v>
      </c>
      <c r="AW206" s="106">
        <f t="shared" ca="1" si="537"/>
        <v>0</v>
      </c>
      <c r="AX206" s="575">
        <f t="shared" ca="1" si="537"/>
        <v>0</v>
      </c>
      <c r="AY206" s="2">
        <f t="shared" ca="1" si="537"/>
        <v>0</v>
      </c>
      <c r="AZ206" s="545">
        <f t="shared" ca="1" si="537"/>
        <v>1935</v>
      </c>
      <c r="BA206" s="106">
        <f t="shared" ca="1" si="537"/>
        <v>5316</v>
      </c>
      <c r="BB206" s="106">
        <f t="shared" ca="1" si="537"/>
        <v>3394</v>
      </c>
      <c r="BC206" s="106">
        <f t="shared" ca="1" si="537"/>
        <v>0</v>
      </c>
      <c r="BD206" s="106">
        <f t="shared" ca="1" si="537"/>
        <v>2477</v>
      </c>
      <c r="BE206" s="106">
        <f t="shared" ca="1" si="537"/>
        <v>0</v>
      </c>
      <c r="BF206" s="106">
        <f t="shared" ref="BF206:BT215" ca="1" si="538">ROUND(INDIRECT(CONCATENATE($AI206,BF$2+($AJ206-2010))),0)</f>
        <v>15624</v>
      </c>
      <c r="BG206" s="106">
        <f t="shared" ca="1" si="538"/>
        <v>0</v>
      </c>
      <c r="BH206" s="106">
        <f t="shared" ca="1" si="538"/>
        <v>0</v>
      </c>
      <c r="BI206" s="106">
        <f t="shared" ca="1" si="538"/>
        <v>0</v>
      </c>
      <c r="BJ206" s="106">
        <f t="shared" ca="1" si="538"/>
        <v>1134</v>
      </c>
      <c r="BK206" s="106">
        <f t="shared" ca="1" si="538"/>
        <v>0</v>
      </c>
      <c r="BL206" s="106">
        <f t="shared" ca="1" si="538"/>
        <v>0</v>
      </c>
      <c r="BM206" s="190">
        <f t="shared" ca="1" si="538"/>
        <v>0</v>
      </c>
      <c r="BN206" s="190">
        <f t="shared" ca="1" si="538"/>
        <v>0</v>
      </c>
      <c r="BO206" s="190">
        <f t="shared" ca="1" si="538"/>
        <v>0</v>
      </c>
      <c r="BP206" s="190">
        <f t="shared" ca="1" si="538"/>
        <v>0</v>
      </c>
      <c r="BQ206" s="190">
        <f t="shared" ca="1" si="538"/>
        <v>7806</v>
      </c>
      <c r="BR206" s="190">
        <f t="shared" ca="1" si="538"/>
        <v>29880</v>
      </c>
      <c r="BS206" s="190">
        <f t="shared" ca="1" si="538"/>
        <v>88523</v>
      </c>
      <c r="BT206" s="190">
        <f t="shared" ca="1" si="538"/>
        <v>118403</v>
      </c>
      <c r="BU206" s="190">
        <f t="shared" ca="1" si="494"/>
        <v>108780</v>
      </c>
      <c r="BV206" s="163" t="str">
        <f t="shared" si="435"/>
        <v>J</v>
      </c>
      <c r="BW206" s="65">
        <f t="shared" ca="1" si="495"/>
        <v>118403</v>
      </c>
      <c r="BX206" s="634">
        <f t="shared" ca="1" si="497"/>
        <v>0</v>
      </c>
      <c r="CA206" s="130"/>
      <c r="CB206" s="79" t="str">
        <f t="shared" si="436"/>
        <v>J</v>
      </c>
      <c r="CC206" s="215">
        <f t="shared" si="437"/>
        <v>2028</v>
      </c>
      <c r="CD206" s="141">
        <f t="shared" si="438"/>
        <v>9</v>
      </c>
      <c r="CE206" s="280">
        <f t="shared" ca="1" si="498"/>
        <v>0</v>
      </c>
      <c r="CF206" s="280">
        <f t="shared" ca="1" si="499"/>
        <v>0</v>
      </c>
      <c r="CG206" s="280">
        <f t="shared" ca="1" si="500"/>
        <v>8</v>
      </c>
      <c r="CH206" s="280">
        <f t="shared" ca="1" si="499"/>
        <v>0</v>
      </c>
      <c r="CI206" s="280">
        <f t="shared" ca="1" si="501"/>
        <v>0</v>
      </c>
      <c r="CJ206" s="280">
        <f t="shared" ca="1" si="502"/>
        <v>0</v>
      </c>
      <c r="CK206" s="280">
        <f t="shared" ca="1" si="502"/>
        <v>0</v>
      </c>
      <c r="CL206" s="280">
        <f t="shared" ca="1" si="503"/>
        <v>0</v>
      </c>
      <c r="CM206" s="280">
        <f t="shared" ca="1" si="504"/>
        <v>0</v>
      </c>
      <c r="CN206" s="280">
        <f t="shared" ca="1" si="505"/>
        <v>582</v>
      </c>
      <c r="CO206" s="280">
        <f t="shared" ca="1" si="506"/>
        <v>81325</v>
      </c>
      <c r="CP206" s="280">
        <f t="shared" ca="1" si="507"/>
        <v>0</v>
      </c>
      <c r="CQ206" s="280">
        <f t="shared" ca="1" si="445"/>
        <v>0</v>
      </c>
      <c r="CR206" s="273">
        <f t="shared" ca="1" si="445"/>
        <v>0</v>
      </c>
      <c r="CS206" s="280">
        <f t="shared" ca="1" si="508"/>
        <v>1872</v>
      </c>
      <c r="CT206" s="280">
        <f t="shared" ca="1" si="509"/>
        <v>4365</v>
      </c>
      <c r="CU206" s="280">
        <f t="shared" ca="1" si="510"/>
        <v>2718</v>
      </c>
      <c r="CV206" s="280">
        <f t="shared" ca="1" si="511"/>
        <v>0</v>
      </c>
      <c r="CW206" s="280">
        <f t="shared" ca="1" si="512"/>
        <v>2337</v>
      </c>
      <c r="CX206" s="280">
        <f t="shared" ca="1" si="513"/>
        <v>0</v>
      </c>
      <c r="CY206" s="280">
        <f t="shared" ca="1" si="514"/>
        <v>14400</v>
      </c>
      <c r="CZ206" s="280">
        <f t="shared" ca="1" si="515"/>
        <v>0</v>
      </c>
      <c r="DA206" s="280">
        <f t="shared" ca="1" si="516"/>
        <v>0</v>
      </c>
      <c r="DB206" s="280">
        <f t="shared" ca="1" si="517"/>
        <v>0</v>
      </c>
      <c r="DC206" s="280">
        <f t="shared" ca="1" si="518"/>
        <v>946</v>
      </c>
      <c r="DD206" s="280">
        <f t="shared" ca="1" si="519"/>
        <v>0</v>
      </c>
      <c r="DE206" s="280">
        <f t="shared" ca="1" si="520"/>
        <v>0</v>
      </c>
      <c r="DF206" s="280">
        <f t="shared" ca="1" si="521"/>
        <v>0</v>
      </c>
      <c r="DG206" s="280">
        <f t="shared" ca="1" si="522"/>
        <v>0</v>
      </c>
      <c r="DH206" s="280">
        <f t="shared" ca="1" si="523"/>
        <v>0</v>
      </c>
      <c r="DI206" s="280">
        <f t="shared" ca="1" si="524"/>
        <v>0</v>
      </c>
      <c r="DJ206" s="210">
        <f t="shared" ca="1" si="525"/>
        <v>6927</v>
      </c>
      <c r="DK206" s="210">
        <f t="shared" ca="1" si="526"/>
        <v>26638</v>
      </c>
      <c r="DL206" s="210">
        <f t="shared" ca="1" si="527"/>
        <v>81915</v>
      </c>
      <c r="DM206" s="461">
        <f t="shared" ca="1" si="528"/>
        <v>108553</v>
      </c>
      <c r="DN206" s="463">
        <f t="shared" ca="1" si="529"/>
        <v>108780</v>
      </c>
      <c r="DO206" s="465">
        <f t="shared" ca="1" si="530"/>
        <v>227</v>
      </c>
      <c r="DP206" s="216">
        <f t="shared" ca="1" si="531"/>
        <v>2.0911444179340967E-3</v>
      </c>
      <c r="DR206" s="463"/>
      <c r="DS206" s="37"/>
    </row>
    <row r="207" spans="1:123" s="2" customFormat="1">
      <c r="A207" s="87">
        <f>A206+1</f>
        <v>2011</v>
      </c>
      <c r="B207" s="95">
        <f>R207</f>
        <v>44050</v>
      </c>
      <c r="C207" s="95">
        <f t="shared" ref="C207" si="539">S207</f>
        <v>16738</v>
      </c>
      <c r="D207" s="95">
        <f t="shared" ref="D207" si="540">T207</f>
        <v>38236</v>
      </c>
      <c r="E207" s="95">
        <f t="shared" ref="E207" si="541">U207</f>
        <v>57760</v>
      </c>
      <c r="F207" s="95">
        <f t="shared" ref="F207" si="542">V207</f>
        <v>69773</v>
      </c>
      <c r="G207" s="95">
        <f t="shared" ref="G207" si="543">W207</f>
        <v>95175</v>
      </c>
      <c r="H207" s="95">
        <f t="shared" ref="H207" si="544">X207</f>
        <v>74641</v>
      </c>
      <c r="I207" s="95">
        <f t="shared" ref="I207" si="545">Y207</f>
        <v>84794</v>
      </c>
      <c r="J207" s="95">
        <f t="shared" ref="J207" si="546">Z207</f>
        <v>46830</v>
      </c>
      <c r="K207" s="95">
        <f t="shared" ref="K207" si="547">AA207</f>
        <v>44497</v>
      </c>
      <c r="L207" s="95">
        <f t="shared" ref="L207" si="548">AB207</f>
        <v>5736</v>
      </c>
      <c r="M207" s="95">
        <f>Q208</f>
        <v>1685</v>
      </c>
      <c r="N207" s="89">
        <f t="shared" si="533"/>
        <v>579915</v>
      </c>
      <c r="O207" s="122"/>
      <c r="P207" s="91">
        <f t="shared" si="534"/>
        <v>2011</v>
      </c>
      <c r="Q207" s="96">
        <v>117983</v>
      </c>
      <c r="R207" s="96">
        <v>44050</v>
      </c>
      <c r="S207" s="96">
        <v>16738</v>
      </c>
      <c r="T207" s="96">
        <v>38236</v>
      </c>
      <c r="U207" s="96">
        <v>57760</v>
      </c>
      <c r="V207" s="96">
        <v>69773</v>
      </c>
      <c r="W207" s="96">
        <v>95175</v>
      </c>
      <c r="X207" s="96">
        <v>74641</v>
      </c>
      <c r="Y207" s="96">
        <v>84794</v>
      </c>
      <c r="Z207" s="96">
        <v>46830</v>
      </c>
      <c r="AA207" s="96">
        <v>44497</v>
      </c>
      <c r="AB207" s="96">
        <v>5736</v>
      </c>
      <c r="AC207" s="13">
        <f t="shared" si="535"/>
        <v>696213</v>
      </c>
      <c r="AD207" s="13"/>
      <c r="AE207" s="17"/>
      <c r="AF207" s="22"/>
      <c r="AG207" s="22"/>
      <c r="AH207" s="22"/>
      <c r="AI207" s="79" t="str">
        <f t="shared" si="434"/>
        <v>Z</v>
      </c>
      <c r="AJ207" s="1">
        <f t="shared" si="496"/>
        <v>2028</v>
      </c>
      <c r="AK207" s="105">
        <v>10</v>
      </c>
      <c r="AL207" s="106">
        <f t="shared" ca="1" si="536"/>
        <v>0</v>
      </c>
      <c r="AM207" s="106">
        <f t="shared" ca="1" si="536"/>
        <v>0</v>
      </c>
      <c r="AN207" s="106">
        <f t="shared" ca="1" si="536"/>
        <v>8</v>
      </c>
      <c r="AO207" s="106">
        <f t="shared" ca="1" si="536"/>
        <v>0</v>
      </c>
      <c r="AP207" s="106">
        <f t="shared" ca="1" si="536"/>
        <v>0</v>
      </c>
      <c r="AQ207" s="106">
        <f t="shared" ca="1" si="536"/>
        <v>0</v>
      </c>
      <c r="AR207" s="106">
        <f t="shared" ca="1" si="536"/>
        <v>0</v>
      </c>
      <c r="AS207" s="106">
        <f t="shared" ca="1" si="536"/>
        <v>0</v>
      </c>
      <c r="AT207" s="106">
        <f t="shared" ca="1" si="536"/>
        <v>0</v>
      </c>
      <c r="AU207" s="106">
        <f t="shared" ca="1" si="536"/>
        <v>582</v>
      </c>
      <c r="AV207" s="106">
        <f t="shared" ca="1" si="537"/>
        <v>81325</v>
      </c>
      <c r="AW207" s="106">
        <f t="shared" ca="1" si="537"/>
        <v>0</v>
      </c>
      <c r="AX207" s="575">
        <f t="shared" ca="1" si="537"/>
        <v>0</v>
      </c>
      <c r="AY207" s="2">
        <f t="shared" ca="1" si="537"/>
        <v>0</v>
      </c>
      <c r="AZ207" s="545">
        <f t="shared" ca="1" si="537"/>
        <v>1935</v>
      </c>
      <c r="BA207" s="106">
        <f t="shared" ca="1" si="537"/>
        <v>4365</v>
      </c>
      <c r="BB207" s="106">
        <f t="shared" ca="1" si="537"/>
        <v>2718</v>
      </c>
      <c r="BC207" s="106">
        <f t="shared" ca="1" si="537"/>
        <v>0</v>
      </c>
      <c r="BD207" s="106">
        <f t="shared" ca="1" si="537"/>
        <v>2769</v>
      </c>
      <c r="BE207" s="106">
        <f t="shared" ca="1" si="537"/>
        <v>0</v>
      </c>
      <c r="BF207" s="106">
        <f t="shared" ca="1" si="538"/>
        <v>14400</v>
      </c>
      <c r="BG207" s="106">
        <f t="shared" ca="1" si="538"/>
        <v>0</v>
      </c>
      <c r="BH207" s="106">
        <f t="shared" ca="1" si="538"/>
        <v>0</v>
      </c>
      <c r="BI207" s="106">
        <f t="shared" ca="1" si="538"/>
        <v>0</v>
      </c>
      <c r="BJ207" s="106">
        <f t="shared" ca="1" si="538"/>
        <v>946</v>
      </c>
      <c r="BK207" s="106">
        <f t="shared" ca="1" si="538"/>
        <v>0</v>
      </c>
      <c r="BL207" s="106">
        <f t="shared" ca="1" si="538"/>
        <v>0</v>
      </c>
      <c r="BM207" s="190">
        <f t="shared" ca="1" si="538"/>
        <v>0</v>
      </c>
      <c r="BN207" s="190">
        <f t="shared" ca="1" si="538"/>
        <v>0</v>
      </c>
      <c r="BO207" s="190">
        <f t="shared" ca="1" si="538"/>
        <v>0</v>
      </c>
      <c r="BP207" s="190">
        <f t="shared" ca="1" si="538"/>
        <v>0</v>
      </c>
      <c r="BQ207" s="190">
        <f t="shared" ca="1" si="538"/>
        <v>7422</v>
      </c>
      <c r="BR207" s="190">
        <f t="shared" ca="1" si="538"/>
        <v>27133</v>
      </c>
      <c r="BS207" s="190">
        <f t="shared" ca="1" si="538"/>
        <v>81915</v>
      </c>
      <c r="BT207" s="190">
        <f t="shared" ca="1" si="538"/>
        <v>109048</v>
      </c>
      <c r="BU207" s="190">
        <f t="shared" ca="1" si="494"/>
        <v>102201</v>
      </c>
      <c r="BV207" s="163" t="str">
        <f t="shared" si="435"/>
        <v>K</v>
      </c>
      <c r="BW207" s="65">
        <f t="shared" ca="1" si="495"/>
        <v>109048</v>
      </c>
      <c r="BX207" s="634">
        <f t="shared" ca="1" si="497"/>
        <v>0</v>
      </c>
      <c r="CA207" s="130"/>
      <c r="CB207" s="79" t="str">
        <f t="shared" si="436"/>
        <v>K</v>
      </c>
      <c r="CC207" s="215">
        <f t="shared" si="437"/>
        <v>2028</v>
      </c>
      <c r="CD207" s="141">
        <f t="shared" si="438"/>
        <v>10</v>
      </c>
      <c r="CE207" s="280">
        <f t="shared" ca="1" si="498"/>
        <v>0</v>
      </c>
      <c r="CF207" s="280">
        <f t="shared" ca="1" si="499"/>
        <v>0</v>
      </c>
      <c r="CG207" s="280">
        <f t="shared" ca="1" si="500"/>
        <v>8</v>
      </c>
      <c r="CH207" s="280">
        <f t="shared" ca="1" si="499"/>
        <v>0</v>
      </c>
      <c r="CI207" s="280">
        <f t="shared" ca="1" si="501"/>
        <v>0</v>
      </c>
      <c r="CJ207" s="280">
        <f t="shared" ca="1" si="502"/>
        <v>0</v>
      </c>
      <c r="CK207" s="280">
        <f t="shared" ca="1" si="502"/>
        <v>0</v>
      </c>
      <c r="CL207" s="280">
        <f t="shared" ca="1" si="503"/>
        <v>0</v>
      </c>
      <c r="CM207" s="280">
        <f t="shared" ca="1" si="504"/>
        <v>0</v>
      </c>
      <c r="CN207" s="280">
        <f t="shared" ca="1" si="505"/>
        <v>258</v>
      </c>
      <c r="CO207" s="280">
        <f t="shared" ca="1" si="506"/>
        <v>76813</v>
      </c>
      <c r="CP207" s="280">
        <f t="shared" ca="1" si="507"/>
        <v>0</v>
      </c>
      <c r="CQ207" s="280">
        <f t="shared" ca="1" si="445"/>
        <v>0</v>
      </c>
      <c r="CR207" s="273">
        <f t="shared" ca="1" si="445"/>
        <v>0</v>
      </c>
      <c r="CS207" s="280">
        <f t="shared" ca="1" si="508"/>
        <v>2128</v>
      </c>
      <c r="CT207" s="280">
        <f t="shared" ca="1" si="509"/>
        <v>3060</v>
      </c>
      <c r="CU207" s="280">
        <f t="shared" ca="1" si="510"/>
        <v>2477</v>
      </c>
      <c r="CV207" s="280">
        <f t="shared" ca="1" si="511"/>
        <v>0</v>
      </c>
      <c r="CW207" s="280">
        <f t="shared" ca="1" si="512"/>
        <v>1927</v>
      </c>
      <c r="CX207" s="280">
        <f t="shared" ca="1" si="513"/>
        <v>0</v>
      </c>
      <c r="CY207" s="280">
        <f t="shared" ca="1" si="514"/>
        <v>14508</v>
      </c>
      <c r="CZ207" s="280">
        <f t="shared" ca="1" si="515"/>
        <v>0</v>
      </c>
      <c r="DA207" s="280">
        <f t="shared" ca="1" si="516"/>
        <v>0</v>
      </c>
      <c r="DB207" s="280">
        <f t="shared" ca="1" si="517"/>
        <v>0</v>
      </c>
      <c r="DC207" s="280">
        <f t="shared" ca="1" si="518"/>
        <v>811</v>
      </c>
      <c r="DD207" s="280">
        <f t="shared" ca="1" si="519"/>
        <v>0</v>
      </c>
      <c r="DE207" s="280">
        <f t="shared" ca="1" si="520"/>
        <v>0</v>
      </c>
      <c r="DF207" s="280">
        <f t="shared" ca="1" si="521"/>
        <v>0</v>
      </c>
      <c r="DG207" s="280">
        <f t="shared" ca="1" si="522"/>
        <v>0</v>
      </c>
      <c r="DH207" s="280">
        <f t="shared" ca="1" si="523"/>
        <v>0</v>
      </c>
      <c r="DI207" s="280">
        <f t="shared" ca="1" si="524"/>
        <v>0</v>
      </c>
      <c r="DJ207" s="210">
        <f t="shared" ca="1" si="525"/>
        <v>6532</v>
      </c>
      <c r="DK207" s="210">
        <f t="shared" ca="1" si="526"/>
        <v>24911</v>
      </c>
      <c r="DL207" s="210">
        <f t="shared" ca="1" si="527"/>
        <v>77079</v>
      </c>
      <c r="DM207" s="461">
        <f t="shared" ca="1" si="528"/>
        <v>101990</v>
      </c>
      <c r="DN207" s="463">
        <f t="shared" ca="1" si="529"/>
        <v>102201</v>
      </c>
      <c r="DO207" s="465">
        <f t="shared" ca="1" si="530"/>
        <v>211</v>
      </c>
      <c r="DP207" s="216">
        <f t="shared" ca="1" si="531"/>
        <v>2.0688302774781843E-3</v>
      </c>
      <c r="DR207" s="463"/>
      <c r="DS207" s="37"/>
    </row>
    <row r="208" spans="1:123" s="2" customFormat="1">
      <c r="A208" s="87">
        <f t="shared" ref="A208:A241" si="549">A207+1</f>
        <v>2012</v>
      </c>
      <c r="B208" s="95">
        <f>[1]MWH!C282+[1]MWH!C322</f>
        <v>7170</v>
      </c>
      <c r="C208" s="95">
        <f>[1]MWH!D282+[1]MWH!D322</f>
        <v>5523</v>
      </c>
      <c r="D208" s="95">
        <f>[1]MWH!E282+[1]MWH!E322</f>
        <v>1373</v>
      </c>
      <c r="E208" s="95">
        <f>[1]MWH!F282+[1]MWH!F322</f>
        <v>1941</v>
      </c>
      <c r="F208" s="590">
        <f>[1]MWH!G282+[1]MWH!G322</f>
        <v>4587</v>
      </c>
      <c r="G208" s="590">
        <f>[1]MWH!H282+[1]MWH!H322</f>
        <v>7116</v>
      </c>
      <c r="H208" s="590">
        <f>[1]MWH!I282+[1]MWH!I322</f>
        <v>5719</v>
      </c>
      <c r="I208" s="590">
        <f>[1]MWH!J282+[1]MWH!J322</f>
        <v>5446</v>
      </c>
      <c r="J208" s="590">
        <f>[1]MWH!K282+[1]MWH!K322</f>
        <v>1844</v>
      </c>
      <c r="K208" s="590">
        <f>[1]MWH!L282+[1]MWH!L322</f>
        <v>688</v>
      </c>
      <c r="L208" s="590">
        <f>[1]MWH!M282+[1]MWH!M322</f>
        <v>388</v>
      </c>
      <c r="M208" s="590">
        <f>[1]MWH!N282+[1]MWH!N322</f>
        <v>430</v>
      </c>
      <c r="N208" s="89">
        <f t="shared" si="533"/>
        <v>42225</v>
      </c>
      <c r="O208" s="122"/>
      <c r="P208" s="91">
        <f t="shared" si="534"/>
        <v>2012</v>
      </c>
      <c r="Q208" s="96">
        <f>[1]MWH!S282+[1]MWH!S322</f>
        <v>1685</v>
      </c>
      <c r="R208" s="96">
        <f>[1]MWH!T282+[1]MWH!T322</f>
        <v>7164</v>
      </c>
      <c r="S208" s="96">
        <f>[1]MWH!U282+[1]MWH!U322</f>
        <v>5519</v>
      </c>
      <c r="T208" s="96">
        <f>[1]MWH!V282+[1]MWH!V322</f>
        <v>1372</v>
      </c>
      <c r="U208" s="96">
        <f>[1]MWH!W282+[1]MWH!W322</f>
        <v>1940</v>
      </c>
      <c r="V208" s="590">
        <f>[1]MWH!X282+[1]MWH!X322</f>
        <v>4583</v>
      </c>
      <c r="W208" s="590">
        <f>[1]MWH!Y282+[1]MWH!Y322</f>
        <v>7111</v>
      </c>
      <c r="X208" s="590">
        <f>[1]MWH!Z282+[1]MWH!Z322</f>
        <v>5714</v>
      </c>
      <c r="Y208" s="590">
        <f>[1]MWH!AA282+[1]MWH!AA322</f>
        <v>5442</v>
      </c>
      <c r="Z208" s="590">
        <f>[1]MWH!AB282+[1]MWH!AB322</f>
        <v>1843</v>
      </c>
      <c r="AA208" s="590">
        <f>[1]MWH!AC282+[1]MWH!AC322</f>
        <v>688</v>
      </c>
      <c r="AB208" s="590">
        <f>[1]MWH!AD282+[1]MWH!AD322</f>
        <v>388</v>
      </c>
      <c r="AC208" s="13">
        <f t="shared" si="535"/>
        <v>43449</v>
      </c>
      <c r="AD208" s="13"/>
      <c r="AE208" s="17"/>
      <c r="AF208" s="22"/>
      <c r="AG208" s="22"/>
      <c r="AH208" s="22"/>
      <c r="AI208" s="79" t="str">
        <f t="shared" si="434"/>
        <v>AA</v>
      </c>
      <c r="AJ208" s="1">
        <f t="shared" si="496"/>
        <v>2028</v>
      </c>
      <c r="AK208" s="105">
        <v>11</v>
      </c>
      <c r="AL208" s="106">
        <f t="shared" ca="1" si="536"/>
        <v>0</v>
      </c>
      <c r="AM208" s="106">
        <f t="shared" ca="1" si="536"/>
        <v>0</v>
      </c>
      <c r="AN208" s="106">
        <f t="shared" ca="1" si="536"/>
        <v>8</v>
      </c>
      <c r="AO208" s="106">
        <f t="shared" ca="1" si="536"/>
        <v>0</v>
      </c>
      <c r="AP208" s="106">
        <f t="shared" ca="1" si="536"/>
        <v>0</v>
      </c>
      <c r="AQ208" s="106">
        <f t="shared" ca="1" si="536"/>
        <v>0</v>
      </c>
      <c r="AR208" s="106">
        <f t="shared" ca="1" si="536"/>
        <v>0</v>
      </c>
      <c r="AS208" s="106">
        <f t="shared" ca="1" si="536"/>
        <v>0</v>
      </c>
      <c r="AT208" s="106">
        <f t="shared" ca="1" si="536"/>
        <v>0</v>
      </c>
      <c r="AU208" s="106">
        <f t="shared" ca="1" si="536"/>
        <v>258</v>
      </c>
      <c r="AV208" s="106">
        <f t="shared" ca="1" si="537"/>
        <v>76813</v>
      </c>
      <c r="AW208" s="106">
        <f t="shared" ca="1" si="537"/>
        <v>0</v>
      </c>
      <c r="AX208" s="575">
        <f t="shared" ca="1" si="537"/>
        <v>0</v>
      </c>
      <c r="AY208" s="2">
        <f t="shared" ca="1" si="537"/>
        <v>0</v>
      </c>
      <c r="AZ208" s="545">
        <f t="shared" ca="1" si="537"/>
        <v>1872</v>
      </c>
      <c r="BA208" s="106">
        <f t="shared" ca="1" si="537"/>
        <v>3060</v>
      </c>
      <c r="BB208" s="106">
        <f t="shared" ca="1" si="537"/>
        <v>2477</v>
      </c>
      <c r="BC208" s="106">
        <f t="shared" ca="1" si="537"/>
        <v>0</v>
      </c>
      <c r="BD208" s="106">
        <f t="shared" ca="1" si="537"/>
        <v>2337</v>
      </c>
      <c r="BE208" s="106">
        <f t="shared" ca="1" si="537"/>
        <v>0</v>
      </c>
      <c r="BF208" s="106">
        <f t="shared" ca="1" si="538"/>
        <v>14508</v>
      </c>
      <c r="BG208" s="106">
        <f t="shared" ca="1" si="538"/>
        <v>0</v>
      </c>
      <c r="BH208" s="106">
        <f t="shared" ca="1" si="538"/>
        <v>0</v>
      </c>
      <c r="BI208" s="106">
        <f t="shared" ca="1" si="538"/>
        <v>0</v>
      </c>
      <c r="BJ208" s="106">
        <f t="shared" ca="1" si="538"/>
        <v>811</v>
      </c>
      <c r="BK208" s="106">
        <f t="shared" ca="1" si="538"/>
        <v>0</v>
      </c>
      <c r="BL208" s="106">
        <f t="shared" ca="1" si="538"/>
        <v>0</v>
      </c>
      <c r="BM208" s="190">
        <f t="shared" ca="1" si="538"/>
        <v>0</v>
      </c>
      <c r="BN208" s="190">
        <f t="shared" ca="1" si="538"/>
        <v>0</v>
      </c>
      <c r="BO208" s="190">
        <f t="shared" ca="1" si="538"/>
        <v>0</v>
      </c>
      <c r="BP208" s="190">
        <f t="shared" ca="1" si="538"/>
        <v>0</v>
      </c>
      <c r="BQ208" s="190">
        <f t="shared" ca="1" si="538"/>
        <v>6686</v>
      </c>
      <c r="BR208" s="190">
        <f t="shared" ca="1" si="538"/>
        <v>25065</v>
      </c>
      <c r="BS208" s="190">
        <f t="shared" ca="1" si="538"/>
        <v>77079</v>
      </c>
      <c r="BT208" s="190">
        <f t="shared" ca="1" si="538"/>
        <v>102144</v>
      </c>
      <c r="BU208" s="190">
        <f t="shared" ca="1" si="494"/>
        <v>69544</v>
      </c>
      <c r="BV208" s="163" t="str">
        <f t="shared" si="435"/>
        <v>L</v>
      </c>
      <c r="BW208" s="65">
        <f t="shared" ca="1" si="495"/>
        <v>102144</v>
      </c>
      <c r="BX208" s="634">
        <f t="shared" ca="1" si="497"/>
        <v>0</v>
      </c>
      <c r="CA208" s="130"/>
      <c r="CB208" s="79" t="str">
        <f t="shared" si="436"/>
        <v>L</v>
      </c>
      <c r="CC208" s="215">
        <f t="shared" si="437"/>
        <v>2028</v>
      </c>
      <c r="CD208" s="141">
        <f t="shared" si="438"/>
        <v>11</v>
      </c>
      <c r="CE208" s="280">
        <f t="shared" ca="1" si="498"/>
        <v>0</v>
      </c>
      <c r="CF208" s="280">
        <f t="shared" ca="1" si="499"/>
        <v>0</v>
      </c>
      <c r="CG208" s="280">
        <f t="shared" ca="1" si="500"/>
        <v>8</v>
      </c>
      <c r="CH208" s="280">
        <f t="shared" ca="1" si="499"/>
        <v>0</v>
      </c>
      <c r="CI208" s="280">
        <f t="shared" ca="1" si="501"/>
        <v>0</v>
      </c>
      <c r="CJ208" s="280">
        <f t="shared" ca="1" si="502"/>
        <v>0</v>
      </c>
      <c r="CK208" s="280">
        <f t="shared" ca="1" si="502"/>
        <v>0</v>
      </c>
      <c r="CL208" s="280">
        <f t="shared" ca="1" si="503"/>
        <v>0</v>
      </c>
      <c r="CM208" s="280">
        <f t="shared" ca="1" si="504"/>
        <v>0</v>
      </c>
      <c r="CN208" s="280">
        <f t="shared" ca="1" si="505"/>
        <v>166</v>
      </c>
      <c r="CO208" s="280">
        <f t="shared" ca="1" si="506"/>
        <v>48080</v>
      </c>
      <c r="CP208" s="280">
        <f t="shared" ca="1" si="507"/>
        <v>0</v>
      </c>
      <c r="CQ208" s="280">
        <f t="shared" ca="1" si="445"/>
        <v>0</v>
      </c>
      <c r="CR208" s="273">
        <f t="shared" ca="1" si="445"/>
        <v>0</v>
      </c>
      <c r="CS208" s="280">
        <f t="shared" ca="1" si="508"/>
        <v>664</v>
      </c>
      <c r="CT208" s="280">
        <f t="shared" ca="1" si="509"/>
        <v>1559</v>
      </c>
      <c r="CU208" s="280">
        <f t="shared" ca="1" si="510"/>
        <v>2565</v>
      </c>
      <c r="CV208" s="280">
        <f t="shared" ca="1" si="511"/>
        <v>0</v>
      </c>
      <c r="CW208" s="280">
        <f t="shared" ca="1" si="512"/>
        <v>1875</v>
      </c>
      <c r="CX208" s="280">
        <f t="shared" ca="1" si="513"/>
        <v>0</v>
      </c>
      <c r="CY208" s="280">
        <f t="shared" ca="1" si="514"/>
        <v>13680</v>
      </c>
      <c r="CZ208" s="280">
        <f t="shared" ca="1" si="515"/>
        <v>0</v>
      </c>
      <c r="DA208" s="280">
        <f t="shared" ca="1" si="516"/>
        <v>0</v>
      </c>
      <c r="DB208" s="280">
        <f t="shared" ca="1" si="517"/>
        <v>0</v>
      </c>
      <c r="DC208" s="280">
        <f t="shared" ca="1" si="518"/>
        <v>784</v>
      </c>
      <c r="DD208" s="280">
        <f t="shared" ca="1" si="519"/>
        <v>0</v>
      </c>
      <c r="DE208" s="280">
        <f t="shared" ca="1" si="520"/>
        <v>0</v>
      </c>
      <c r="DF208" s="280">
        <f t="shared" ca="1" si="521"/>
        <v>0</v>
      </c>
      <c r="DG208" s="280">
        <f t="shared" ca="1" si="522"/>
        <v>0</v>
      </c>
      <c r="DH208" s="280">
        <f t="shared" ca="1" si="523"/>
        <v>0</v>
      </c>
      <c r="DI208" s="280">
        <f t="shared" ca="1" si="524"/>
        <v>0</v>
      </c>
      <c r="DJ208" s="210">
        <f t="shared" ca="1" si="525"/>
        <v>5104</v>
      </c>
      <c r="DK208" s="210">
        <f t="shared" ca="1" si="526"/>
        <v>21127</v>
      </c>
      <c r="DL208" s="210">
        <f t="shared" ca="1" si="527"/>
        <v>48254</v>
      </c>
      <c r="DM208" s="461">
        <f t="shared" ca="1" si="528"/>
        <v>69381</v>
      </c>
      <c r="DN208" s="463">
        <f t="shared" ca="1" si="529"/>
        <v>69544</v>
      </c>
      <c r="DO208" s="465">
        <f t="shared" ca="1" si="530"/>
        <v>163</v>
      </c>
      <c r="DP208" s="216">
        <f t="shared" ca="1" si="531"/>
        <v>2.3493463628370881E-3</v>
      </c>
      <c r="DR208" s="463"/>
      <c r="DS208" s="37"/>
    </row>
    <row r="209" spans="1:123" s="2" customFormat="1">
      <c r="A209" s="87">
        <f t="shared" si="549"/>
        <v>2013</v>
      </c>
      <c r="B209" s="590">
        <f>[3]Energy!C282</f>
        <v>516</v>
      </c>
      <c r="C209" s="590">
        <f>[3]Energy!D282</f>
        <v>1243</v>
      </c>
      <c r="D209" s="590">
        <f>[3]Energy!E282</f>
        <v>1032</v>
      </c>
      <c r="E209" s="590">
        <f>[3]Energy!F282</f>
        <v>1664</v>
      </c>
      <c r="F209" s="590">
        <f>[3]Energy!G282</f>
        <v>3440</v>
      </c>
      <c r="G209" s="590">
        <f>[3]Energy!H282</f>
        <v>4494</v>
      </c>
      <c r="H209" s="590">
        <f>[3]Energy!I282</f>
        <v>3612</v>
      </c>
      <c r="I209" s="590">
        <f>[3]Energy!J282</f>
        <v>3440</v>
      </c>
      <c r="J209" s="590">
        <f>[3]Energy!K282</f>
        <v>1165</v>
      </c>
      <c r="K209" s="590">
        <f>[3]Energy!L282</f>
        <v>516</v>
      </c>
      <c r="L209" s="590">
        <f>[3]Energy!M282</f>
        <v>333</v>
      </c>
      <c r="M209" s="590">
        <f>[3]Energy!N282</f>
        <v>344</v>
      </c>
      <c r="N209" s="89">
        <f t="shared" si="533"/>
        <v>21799</v>
      </c>
      <c r="O209" s="186"/>
      <c r="P209" s="91">
        <f t="shared" si="534"/>
        <v>2013</v>
      </c>
      <c r="Q209" s="590">
        <f>[3]Energy!S282</f>
        <v>344</v>
      </c>
      <c r="R209" s="590">
        <f>[3]Energy!T282</f>
        <v>516</v>
      </c>
      <c r="S209" s="590">
        <f>[3]Energy!U282</f>
        <v>1242</v>
      </c>
      <c r="T209" s="590">
        <f>[3]Energy!V282</f>
        <v>1031</v>
      </c>
      <c r="U209" s="590">
        <f>[3]Energy!W282</f>
        <v>1663</v>
      </c>
      <c r="V209" s="590">
        <f>[3]Energy!X282</f>
        <v>3437</v>
      </c>
      <c r="W209" s="590">
        <f>[3]Energy!Y282</f>
        <v>4491</v>
      </c>
      <c r="X209" s="590">
        <f>[3]Energy!Z282</f>
        <v>3609</v>
      </c>
      <c r="Y209" s="590">
        <f>[3]Energy!AA282</f>
        <v>3437</v>
      </c>
      <c r="Z209" s="590">
        <f>[3]Energy!AB282</f>
        <v>1164</v>
      </c>
      <c r="AA209" s="590">
        <f>[3]Energy!AC282</f>
        <v>516</v>
      </c>
      <c r="AB209" s="590">
        <f>[3]Energy!AD282</f>
        <v>333</v>
      </c>
      <c r="AC209" s="13">
        <f t="shared" si="535"/>
        <v>21783</v>
      </c>
      <c r="AD209" s="13"/>
      <c r="AE209" s="17"/>
      <c r="AF209" s="22"/>
      <c r="AG209" s="22"/>
      <c r="AH209" s="22"/>
      <c r="AI209" s="79" t="str">
        <f t="shared" si="434"/>
        <v>AB</v>
      </c>
      <c r="AJ209" s="16">
        <f t="shared" si="496"/>
        <v>2028</v>
      </c>
      <c r="AK209" s="116">
        <v>12</v>
      </c>
      <c r="AL209" s="106">
        <f t="shared" ca="1" si="536"/>
        <v>0</v>
      </c>
      <c r="AM209" s="106">
        <f t="shared" ca="1" si="536"/>
        <v>0</v>
      </c>
      <c r="AN209" s="106">
        <f t="shared" ca="1" si="536"/>
        <v>8</v>
      </c>
      <c r="AO209" s="106">
        <f t="shared" ca="1" si="536"/>
        <v>0</v>
      </c>
      <c r="AP209" s="106">
        <f t="shared" ca="1" si="536"/>
        <v>0</v>
      </c>
      <c r="AQ209" s="106">
        <f t="shared" ca="1" si="536"/>
        <v>0</v>
      </c>
      <c r="AR209" s="106">
        <f t="shared" ca="1" si="536"/>
        <v>0</v>
      </c>
      <c r="AS209" s="106">
        <f t="shared" ca="1" si="536"/>
        <v>0</v>
      </c>
      <c r="AT209" s="106">
        <f t="shared" ca="1" si="536"/>
        <v>0</v>
      </c>
      <c r="AU209" s="106">
        <f t="shared" ca="1" si="536"/>
        <v>166</v>
      </c>
      <c r="AV209" s="106">
        <f t="shared" ca="1" si="537"/>
        <v>48080</v>
      </c>
      <c r="AW209" s="106">
        <f t="shared" ca="1" si="537"/>
        <v>0</v>
      </c>
      <c r="AX209" s="575">
        <f t="shared" ca="1" si="537"/>
        <v>0</v>
      </c>
      <c r="AY209" s="2">
        <f t="shared" ca="1" si="537"/>
        <v>0</v>
      </c>
      <c r="AZ209" s="545">
        <f t="shared" ca="1" si="537"/>
        <v>2128</v>
      </c>
      <c r="BA209" s="106">
        <f t="shared" ca="1" si="537"/>
        <v>1559</v>
      </c>
      <c r="BB209" s="106">
        <f t="shared" ca="1" si="537"/>
        <v>2565</v>
      </c>
      <c r="BC209" s="106">
        <f t="shared" ca="1" si="537"/>
        <v>0</v>
      </c>
      <c r="BD209" s="106">
        <f t="shared" ca="1" si="537"/>
        <v>1927</v>
      </c>
      <c r="BE209" s="106">
        <f t="shared" ca="1" si="537"/>
        <v>0</v>
      </c>
      <c r="BF209" s="106">
        <f t="shared" ca="1" si="538"/>
        <v>13680</v>
      </c>
      <c r="BG209" s="106">
        <f t="shared" ca="1" si="538"/>
        <v>0</v>
      </c>
      <c r="BH209" s="106">
        <f t="shared" ca="1" si="538"/>
        <v>0</v>
      </c>
      <c r="BI209" s="106">
        <f t="shared" ca="1" si="538"/>
        <v>0</v>
      </c>
      <c r="BJ209" s="106">
        <f t="shared" ca="1" si="538"/>
        <v>784</v>
      </c>
      <c r="BK209" s="106">
        <f t="shared" ca="1" si="538"/>
        <v>0</v>
      </c>
      <c r="BL209" s="106">
        <f t="shared" ca="1" si="538"/>
        <v>0</v>
      </c>
      <c r="BM209" s="190">
        <f t="shared" ca="1" si="538"/>
        <v>0</v>
      </c>
      <c r="BN209" s="190">
        <f t="shared" ca="1" si="538"/>
        <v>0</v>
      </c>
      <c r="BO209" s="190">
        <f t="shared" ca="1" si="538"/>
        <v>0</v>
      </c>
      <c r="BP209" s="190">
        <f t="shared" ca="1" si="538"/>
        <v>0</v>
      </c>
      <c r="BQ209" s="190">
        <f t="shared" ca="1" si="538"/>
        <v>6620</v>
      </c>
      <c r="BR209" s="190">
        <f t="shared" ca="1" si="538"/>
        <v>22643</v>
      </c>
      <c r="BS209" s="190">
        <f t="shared" ca="1" si="538"/>
        <v>48254</v>
      </c>
      <c r="BT209" s="190">
        <f t="shared" ca="1" si="538"/>
        <v>70897</v>
      </c>
      <c r="BU209" s="190">
        <f t="shared" ca="1" si="494"/>
        <v>95054</v>
      </c>
      <c r="BV209" s="163" t="str">
        <f t="shared" si="435"/>
        <v>M</v>
      </c>
      <c r="BW209" s="65">
        <f t="shared" ca="1" si="495"/>
        <v>70897</v>
      </c>
      <c r="BX209" s="634">
        <f t="shared" ca="1" si="497"/>
        <v>0</v>
      </c>
      <c r="CA209" s="130"/>
      <c r="CB209" s="79" t="str">
        <f t="shared" si="436"/>
        <v>M</v>
      </c>
      <c r="CC209" s="215">
        <f t="shared" si="437"/>
        <v>2028</v>
      </c>
      <c r="CD209" s="141">
        <f t="shared" si="438"/>
        <v>12</v>
      </c>
      <c r="CE209" s="280">
        <f t="shared" ca="1" si="498"/>
        <v>0</v>
      </c>
      <c r="CF209" s="280">
        <f t="shared" ca="1" si="499"/>
        <v>0</v>
      </c>
      <c r="CG209" s="280">
        <f t="shared" ca="1" si="500"/>
        <v>8</v>
      </c>
      <c r="CH209" s="280">
        <f t="shared" ca="1" si="499"/>
        <v>0</v>
      </c>
      <c r="CI209" s="280">
        <f t="shared" ca="1" si="501"/>
        <v>0</v>
      </c>
      <c r="CJ209" s="280">
        <f t="shared" ca="1" si="502"/>
        <v>0</v>
      </c>
      <c r="CK209" s="280">
        <f t="shared" ca="1" si="502"/>
        <v>0</v>
      </c>
      <c r="CL209" s="280">
        <f t="shared" ca="1" si="503"/>
        <v>0</v>
      </c>
      <c r="CM209" s="280">
        <f t="shared" ca="1" si="504"/>
        <v>3839</v>
      </c>
      <c r="CN209" s="280">
        <f t="shared" ca="1" si="505"/>
        <v>172</v>
      </c>
      <c r="CO209" s="280">
        <f t="shared" ca="1" si="506"/>
        <v>65343</v>
      </c>
      <c r="CP209" s="280">
        <f t="shared" ca="1" si="507"/>
        <v>0</v>
      </c>
      <c r="CQ209" s="280">
        <f t="shared" ca="1" si="445"/>
        <v>0</v>
      </c>
      <c r="CR209" s="273">
        <f t="shared" ca="1" si="445"/>
        <v>0</v>
      </c>
      <c r="CS209" s="280">
        <f t="shared" ca="1" si="508"/>
        <v>1218</v>
      </c>
      <c r="CT209" s="280">
        <f t="shared" ca="1" si="509"/>
        <v>3544</v>
      </c>
      <c r="CU209" s="280">
        <f t="shared" ca="1" si="510"/>
        <v>2972</v>
      </c>
      <c r="CV209" s="280">
        <f t="shared" ca="1" si="511"/>
        <v>0</v>
      </c>
      <c r="CW209" s="280">
        <f t="shared" ca="1" si="512"/>
        <v>2261</v>
      </c>
      <c r="CX209" s="280">
        <f t="shared" ca="1" si="513"/>
        <v>0</v>
      </c>
      <c r="CY209" s="280">
        <f t="shared" ca="1" si="514"/>
        <v>14508</v>
      </c>
      <c r="CZ209" s="280">
        <f t="shared" ca="1" si="515"/>
        <v>0</v>
      </c>
      <c r="DA209" s="280">
        <f t="shared" ca="1" si="516"/>
        <v>0</v>
      </c>
      <c r="DB209" s="280">
        <f t="shared" ca="1" si="517"/>
        <v>0</v>
      </c>
      <c r="DC209" s="280">
        <f t="shared" ca="1" si="518"/>
        <v>978</v>
      </c>
      <c r="DD209" s="280">
        <f t="shared" ca="1" si="519"/>
        <v>0</v>
      </c>
      <c r="DE209" s="280">
        <f t="shared" ca="1" si="520"/>
        <v>0</v>
      </c>
      <c r="DF209" s="280">
        <f t="shared" ca="1" si="521"/>
        <v>0</v>
      </c>
      <c r="DG209" s="280">
        <f t="shared" ca="1" si="522"/>
        <v>0</v>
      </c>
      <c r="DH209" s="280">
        <f t="shared" ca="1" si="523"/>
        <v>0</v>
      </c>
      <c r="DI209" s="280">
        <f t="shared" ca="1" si="524"/>
        <v>0</v>
      </c>
      <c r="DJ209" s="210">
        <f t="shared" ca="1" si="525"/>
        <v>6451</v>
      </c>
      <c r="DK209" s="210">
        <f t="shared" ca="1" si="526"/>
        <v>25481</v>
      </c>
      <c r="DL209" s="210">
        <f t="shared" ca="1" si="527"/>
        <v>69362</v>
      </c>
      <c r="DM209" s="461">
        <f t="shared" ca="1" si="528"/>
        <v>94843</v>
      </c>
      <c r="DN209" s="463">
        <f t="shared" ca="1" si="529"/>
        <v>95054</v>
      </c>
      <c r="DO209" s="465">
        <f t="shared" ca="1" si="530"/>
        <v>211</v>
      </c>
      <c r="DP209" s="216">
        <f t="shared" ca="1" si="531"/>
        <v>2.2247292894573135E-3</v>
      </c>
      <c r="DR209" s="463"/>
      <c r="DS209" s="37"/>
    </row>
    <row r="210" spans="1:123" s="2" customFormat="1">
      <c r="A210" s="87">
        <f t="shared" si="549"/>
        <v>2014</v>
      </c>
      <c r="B210" s="590">
        <f>[3]Energy!C283</f>
        <v>0</v>
      </c>
      <c r="C210" s="590">
        <f>[3]Energy!D283</f>
        <v>0</v>
      </c>
      <c r="D210" s="590">
        <f>[3]Energy!E283</f>
        <v>0</v>
      </c>
      <c r="E210" s="590">
        <f>[3]Energy!F283</f>
        <v>0</v>
      </c>
      <c r="F210" s="590">
        <f>[3]Energy!G283</f>
        <v>0</v>
      </c>
      <c r="G210" s="590">
        <f>[3]Energy!H283</f>
        <v>0</v>
      </c>
      <c r="H210" s="590">
        <f>[3]Energy!I283</f>
        <v>0</v>
      </c>
      <c r="I210" s="590">
        <f>[3]Energy!J283</f>
        <v>0</v>
      </c>
      <c r="J210" s="590">
        <f>[3]Energy!K283</f>
        <v>0</v>
      </c>
      <c r="K210" s="590">
        <f>[3]Energy!L283</f>
        <v>0</v>
      </c>
      <c r="L210" s="590">
        <f>[3]Energy!M283</f>
        <v>0</v>
      </c>
      <c r="M210" s="590">
        <f>[3]Energy!N283</f>
        <v>0</v>
      </c>
      <c r="N210" s="89">
        <f t="shared" si="533"/>
        <v>0</v>
      </c>
      <c r="O210" s="186"/>
      <c r="P210" s="91">
        <f t="shared" si="534"/>
        <v>2014</v>
      </c>
      <c r="Q210" s="590">
        <f>[3]Energy!S283</f>
        <v>344</v>
      </c>
      <c r="R210" s="590">
        <f>[3]Energy!T283</f>
        <v>0</v>
      </c>
      <c r="S210" s="590">
        <f>[3]Energy!U283</f>
        <v>0</v>
      </c>
      <c r="T210" s="590">
        <f>[3]Energy!V283</f>
        <v>0</v>
      </c>
      <c r="U210" s="590">
        <f>[3]Energy!W283</f>
        <v>0</v>
      </c>
      <c r="V210" s="590">
        <f>[3]Energy!X283</f>
        <v>0</v>
      </c>
      <c r="W210" s="590">
        <f>[3]Energy!Y283</f>
        <v>0</v>
      </c>
      <c r="X210" s="590">
        <f>[3]Energy!Z283</f>
        <v>0</v>
      </c>
      <c r="Y210" s="590">
        <f>[3]Energy!AA283</f>
        <v>0</v>
      </c>
      <c r="Z210" s="590">
        <f>[3]Energy!AB283</f>
        <v>0</v>
      </c>
      <c r="AA210" s="590">
        <f>[3]Energy!AC283</f>
        <v>0</v>
      </c>
      <c r="AB210" s="590">
        <f>[3]Energy!AD283</f>
        <v>0</v>
      </c>
      <c r="AC210" s="13">
        <f t="shared" si="535"/>
        <v>344</v>
      </c>
      <c r="AD210" s="13"/>
      <c r="AE210" s="17"/>
      <c r="AF210" s="22"/>
      <c r="AG210" s="22"/>
      <c r="AH210" s="22"/>
      <c r="AI210" s="79" t="str">
        <f t="shared" si="434"/>
        <v>Q</v>
      </c>
      <c r="AJ210" s="1">
        <f>1+AJ198</f>
        <v>2029</v>
      </c>
      <c r="AK210" s="105">
        <v>1</v>
      </c>
      <c r="AL210" s="106">
        <f t="shared" ca="1" si="536"/>
        <v>0</v>
      </c>
      <c r="AM210" s="106">
        <f t="shared" ca="1" si="536"/>
        <v>0</v>
      </c>
      <c r="AN210" s="106">
        <f t="shared" ca="1" si="536"/>
        <v>8</v>
      </c>
      <c r="AO210" s="106">
        <f t="shared" ca="1" si="536"/>
        <v>0</v>
      </c>
      <c r="AP210" s="106">
        <f t="shared" ca="1" si="536"/>
        <v>0</v>
      </c>
      <c r="AQ210" s="106">
        <f t="shared" ca="1" si="536"/>
        <v>0</v>
      </c>
      <c r="AR210" s="106">
        <f t="shared" ca="1" si="536"/>
        <v>0</v>
      </c>
      <c r="AS210" s="106">
        <f t="shared" ca="1" si="536"/>
        <v>0</v>
      </c>
      <c r="AT210" s="106">
        <f t="shared" ca="1" si="536"/>
        <v>3839</v>
      </c>
      <c r="AU210" s="106">
        <f t="shared" ca="1" si="536"/>
        <v>172</v>
      </c>
      <c r="AV210" s="106">
        <f t="shared" ca="1" si="537"/>
        <v>65343</v>
      </c>
      <c r="AW210" s="106">
        <f t="shared" ca="1" si="537"/>
        <v>0</v>
      </c>
      <c r="AX210" s="575">
        <f t="shared" ca="1" si="537"/>
        <v>0</v>
      </c>
      <c r="AY210" s="2">
        <f t="shared" ca="1" si="537"/>
        <v>0</v>
      </c>
      <c r="AZ210" s="545">
        <f t="shared" ca="1" si="537"/>
        <v>664</v>
      </c>
      <c r="BA210" s="106">
        <f t="shared" ca="1" si="537"/>
        <v>3544</v>
      </c>
      <c r="BB210" s="106">
        <f t="shared" ca="1" si="537"/>
        <v>2972</v>
      </c>
      <c r="BC210" s="106">
        <f t="shared" ca="1" si="537"/>
        <v>0</v>
      </c>
      <c r="BD210" s="106">
        <f t="shared" ca="1" si="537"/>
        <v>1875</v>
      </c>
      <c r="BE210" s="106">
        <f t="shared" ca="1" si="537"/>
        <v>0</v>
      </c>
      <c r="BF210" s="106">
        <f t="shared" ca="1" si="538"/>
        <v>14508</v>
      </c>
      <c r="BG210" s="106">
        <f t="shared" ca="1" si="538"/>
        <v>0</v>
      </c>
      <c r="BH210" s="106">
        <f t="shared" ca="1" si="538"/>
        <v>0</v>
      </c>
      <c r="BI210" s="106">
        <f t="shared" ca="1" si="538"/>
        <v>0</v>
      </c>
      <c r="BJ210" s="106">
        <f t="shared" ca="1" si="538"/>
        <v>978</v>
      </c>
      <c r="BK210" s="106">
        <f t="shared" ca="1" si="538"/>
        <v>0</v>
      </c>
      <c r="BL210" s="106">
        <f t="shared" ca="1" si="538"/>
        <v>0</v>
      </c>
      <c r="BM210" s="190">
        <f t="shared" ca="1" si="538"/>
        <v>0</v>
      </c>
      <c r="BN210" s="190">
        <f t="shared" ca="1" si="538"/>
        <v>0</v>
      </c>
      <c r="BO210" s="190">
        <f t="shared" ca="1" si="538"/>
        <v>0</v>
      </c>
      <c r="BP210" s="190">
        <f t="shared" ca="1" si="538"/>
        <v>0</v>
      </c>
      <c r="BQ210" s="190">
        <f t="shared" ca="1" si="538"/>
        <v>5511</v>
      </c>
      <c r="BR210" s="190">
        <f t="shared" ca="1" si="538"/>
        <v>24541</v>
      </c>
      <c r="BS210" s="190">
        <f t="shared" ca="1" si="538"/>
        <v>69362</v>
      </c>
      <c r="BT210" s="190">
        <f t="shared" ca="1" si="538"/>
        <v>93903</v>
      </c>
      <c r="BU210" s="190">
        <f t="shared" ca="1" si="494"/>
        <v>68635</v>
      </c>
      <c r="BV210" s="163" t="str">
        <f t="shared" si="435"/>
        <v>C</v>
      </c>
      <c r="BW210" s="65">
        <f t="shared" ca="1" si="495"/>
        <v>93903</v>
      </c>
      <c r="BX210" s="634">
        <f t="shared" ca="1" si="497"/>
        <v>0</v>
      </c>
      <c r="CA210" s="130"/>
      <c r="CB210" s="79" t="str">
        <f t="shared" si="436"/>
        <v>B</v>
      </c>
      <c r="CC210" s="215">
        <f t="shared" si="437"/>
        <v>2029</v>
      </c>
      <c r="CD210" s="141">
        <f t="shared" si="438"/>
        <v>1</v>
      </c>
      <c r="CE210" s="280">
        <f t="shared" ca="1" si="498"/>
        <v>0</v>
      </c>
      <c r="CF210" s="280">
        <f t="shared" ca="1" si="499"/>
        <v>0</v>
      </c>
      <c r="CG210" s="280">
        <f t="shared" ca="1" si="500"/>
        <v>8</v>
      </c>
      <c r="CH210" s="280">
        <f t="shared" ca="1" si="499"/>
        <v>0</v>
      </c>
      <c r="CI210" s="280">
        <f t="shared" ca="1" si="501"/>
        <v>0</v>
      </c>
      <c r="CJ210" s="280">
        <f t="shared" ca="1" si="502"/>
        <v>0</v>
      </c>
      <c r="CK210" s="280">
        <f t="shared" ca="1" si="502"/>
        <v>0</v>
      </c>
      <c r="CL210" s="280">
        <f t="shared" ca="1" si="503"/>
        <v>0</v>
      </c>
      <c r="CM210" s="280">
        <f t="shared" ca="1" si="504"/>
        <v>6910</v>
      </c>
      <c r="CN210" s="280">
        <f t="shared" ca="1" si="505"/>
        <v>258</v>
      </c>
      <c r="CO210" s="280">
        <f t="shared" ca="1" si="506"/>
        <v>64580</v>
      </c>
      <c r="CP210" s="280">
        <f t="shared" ca="1" si="507"/>
        <v>0</v>
      </c>
      <c r="CQ210" s="280">
        <f t="shared" ca="1" si="445"/>
        <v>0</v>
      </c>
      <c r="CR210" s="273">
        <f t="shared" ca="1" si="445"/>
        <v>0</v>
      </c>
      <c r="CS210" s="280">
        <f t="shared" ca="1" si="508"/>
        <v>709</v>
      </c>
      <c r="CT210" s="280">
        <f t="shared" ca="1" si="509"/>
        <v>4027</v>
      </c>
      <c r="CU210" s="280">
        <f t="shared" ca="1" si="510"/>
        <v>2902</v>
      </c>
      <c r="CV210" s="280">
        <f t="shared" ca="1" si="511"/>
        <v>0</v>
      </c>
      <c r="CW210" s="280">
        <f t="shared" ca="1" si="512"/>
        <v>2336</v>
      </c>
      <c r="CX210" s="280">
        <f t="shared" ca="1" si="513"/>
        <v>0</v>
      </c>
      <c r="CY210" s="280">
        <f t="shared" ca="1" si="514"/>
        <v>14136</v>
      </c>
      <c r="CZ210" s="280">
        <f t="shared" ca="1" si="515"/>
        <v>0</v>
      </c>
      <c r="DA210" s="280">
        <f t="shared" ca="1" si="516"/>
        <v>0</v>
      </c>
      <c r="DB210" s="280">
        <f t="shared" ca="1" si="517"/>
        <v>0</v>
      </c>
      <c r="DC210" s="280">
        <f t="shared" ca="1" si="518"/>
        <v>1019</v>
      </c>
      <c r="DD210" s="280">
        <f t="shared" ca="1" si="519"/>
        <v>0</v>
      </c>
      <c r="DE210" s="280">
        <f t="shared" ca="1" si="520"/>
        <v>0</v>
      </c>
      <c r="DF210" s="280">
        <f t="shared" ca="1" si="521"/>
        <v>0</v>
      </c>
      <c r="DG210" s="280">
        <f t="shared" ca="1" si="522"/>
        <v>0</v>
      </c>
      <c r="DH210" s="280">
        <f t="shared" ca="1" si="523"/>
        <v>0</v>
      </c>
      <c r="DI210" s="280">
        <f t="shared" ca="1" si="524"/>
        <v>0</v>
      </c>
      <c r="DJ210" s="210">
        <f t="shared" ca="1" si="525"/>
        <v>5947</v>
      </c>
      <c r="DK210" s="210">
        <f t="shared" ca="1" si="526"/>
        <v>25129</v>
      </c>
      <c r="DL210" s="210">
        <f t="shared" ca="1" si="527"/>
        <v>71756</v>
      </c>
      <c r="DM210" s="461">
        <f t="shared" ca="1" si="528"/>
        <v>96885</v>
      </c>
      <c r="DN210" s="463">
        <f t="shared" ca="1" si="529"/>
        <v>97086</v>
      </c>
      <c r="DO210" s="465">
        <f t="shared" ca="1" si="530"/>
        <v>201</v>
      </c>
      <c r="DP210" s="216">
        <f t="shared" ca="1" si="531"/>
        <v>2.0746245548846571E-3</v>
      </c>
      <c r="DR210" s="463"/>
      <c r="DS210" s="37"/>
    </row>
    <row r="211" spans="1:123" s="2" customFormat="1">
      <c r="A211" s="87">
        <f t="shared" si="549"/>
        <v>2015</v>
      </c>
      <c r="B211" s="229">
        <v>0</v>
      </c>
      <c r="C211" s="229">
        <v>0</v>
      </c>
      <c r="D211" s="229">
        <v>0</v>
      </c>
      <c r="E211" s="229">
        <v>0</v>
      </c>
      <c r="F211" s="229">
        <v>0</v>
      </c>
      <c r="G211" s="229">
        <v>0</v>
      </c>
      <c r="H211" s="229">
        <v>0</v>
      </c>
      <c r="I211" s="229">
        <v>0</v>
      </c>
      <c r="J211" s="229">
        <v>0</v>
      </c>
      <c r="K211" s="229">
        <v>0</v>
      </c>
      <c r="L211" s="229">
        <v>0</v>
      </c>
      <c r="M211" s="229">
        <v>0</v>
      </c>
      <c r="N211" s="89">
        <f t="shared" si="533"/>
        <v>0</v>
      </c>
      <c r="O211" s="186"/>
      <c r="P211" s="91">
        <f t="shared" si="534"/>
        <v>2015</v>
      </c>
      <c r="Q211" s="229">
        <v>0</v>
      </c>
      <c r="R211" s="229">
        <v>0</v>
      </c>
      <c r="S211" s="229">
        <v>0</v>
      </c>
      <c r="T211" s="229">
        <v>0</v>
      </c>
      <c r="U211" s="229">
        <v>0</v>
      </c>
      <c r="V211" s="229">
        <v>0</v>
      </c>
      <c r="W211" s="229">
        <v>0</v>
      </c>
      <c r="X211" s="229">
        <v>0</v>
      </c>
      <c r="Y211" s="229">
        <v>0</v>
      </c>
      <c r="Z211" s="229">
        <v>0</v>
      </c>
      <c r="AA211" s="229">
        <v>0</v>
      </c>
      <c r="AB211" s="229">
        <v>0</v>
      </c>
      <c r="AC211" s="13">
        <f t="shared" si="535"/>
        <v>0</v>
      </c>
      <c r="AD211" s="13"/>
      <c r="AE211" s="17"/>
      <c r="AF211" s="22"/>
      <c r="AG211" s="22"/>
      <c r="AH211" s="22"/>
      <c r="AI211" s="79" t="str">
        <f t="shared" ref="AI211:AI274" si="550">+AI199</f>
        <v>R</v>
      </c>
      <c r="AJ211" s="1">
        <f t="shared" ref="AJ211:AJ221" si="551">AJ210</f>
        <v>2029</v>
      </c>
      <c r="AK211" s="105">
        <v>2</v>
      </c>
      <c r="AL211" s="106">
        <f t="shared" ca="1" si="536"/>
        <v>0</v>
      </c>
      <c r="AM211" s="106">
        <f t="shared" ca="1" si="536"/>
        <v>0</v>
      </c>
      <c r="AN211" s="106">
        <f t="shared" ca="1" si="536"/>
        <v>8</v>
      </c>
      <c r="AO211" s="106">
        <f t="shared" ca="1" si="536"/>
        <v>0</v>
      </c>
      <c r="AP211" s="106">
        <f t="shared" ca="1" si="536"/>
        <v>0</v>
      </c>
      <c r="AQ211" s="106">
        <f t="shared" ca="1" si="536"/>
        <v>0</v>
      </c>
      <c r="AR211" s="106">
        <f t="shared" ca="1" si="536"/>
        <v>0</v>
      </c>
      <c r="AS211" s="106">
        <f t="shared" ca="1" si="536"/>
        <v>0</v>
      </c>
      <c r="AT211" s="106">
        <f t="shared" ca="1" si="536"/>
        <v>6910</v>
      </c>
      <c r="AU211" s="106">
        <f t="shared" ca="1" si="536"/>
        <v>258</v>
      </c>
      <c r="AV211" s="106">
        <f t="shared" ca="1" si="537"/>
        <v>64580</v>
      </c>
      <c r="AW211" s="106">
        <f t="shared" ca="1" si="537"/>
        <v>0</v>
      </c>
      <c r="AX211" s="575">
        <f t="shared" ca="1" si="537"/>
        <v>0</v>
      </c>
      <c r="AY211" s="2">
        <f t="shared" ca="1" si="537"/>
        <v>0</v>
      </c>
      <c r="AZ211" s="545">
        <f t="shared" ca="1" si="537"/>
        <v>1218</v>
      </c>
      <c r="BA211" s="106">
        <f t="shared" ca="1" si="537"/>
        <v>4027</v>
      </c>
      <c r="BB211" s="106">
        <f t="shared" ca="1" si="537"/>
        <v>2902</v>
      </c>
      <c r="BC211" s="106">
        <f t="shared" ca="1" si="537"/>
        <v>0</v>
      </c>
      <c r="BD211" s="106">
        <f t="shared" ca="1" si="537"/>
        <v>2261</v>
      </c>
      <c r="BE211" s="106">
        <f t="shared" ca="1" si="537"/>
        <v>0</v>
      </c>
      <c r="BF211" s="106">
        <f t="shared" ca="1" si="538"/>
        <v>14136</v>
      </c>
      <c r="BG211" s="106">
        <f t="shared" ca="1" si="538"/>
        <v>0</v>
      </c>
      <c r="BH211" s="106">
        <f t="shared" ca="1" si="538"/>
        <v>0</v>
      </c>
      <c r="BI211" s="106">
        <f t="shared" ca="1" si="538"/>
        <v>0</v>
      </c>
      <c r="BJ211" s="106">
        <f t="shared" ca="1" si="538"/>
        <v>1019</v>
      </c>
      <c r="BK211" s="106">
        <f t="shared" ca="1" si="538"/>
        <v>0</v>
      </c>
      <c r="BL211" s="106">
        <f t="shared" ca="1" si="538"/>
        <v>0</v>
      </c>
      <c r="BM211" s="190">
        <f t="shared" ca="1" si="538"/>
        <v>0</v>
      </c>
      <c r="BN211" s="190">
        <f t="shared" ca="1" si="538"/>
        <v>0</v>
      </c>
      <c r="BO211" s="190">
        <f t="shared" ca="1" si="538"/>
        <v>0</v>
      </c>
      <c r="BP211" s="190">
        <f t="shared" ca="1" si="538"/>
        <v>0</v>
      </c>
      <c r="BQ211" s="190">
        <f t="shared" ca="1" si="538"/>
        <v>6381</v>
      </c>
      <c r="BR211" s="190">
        <f t="shared" ca="1" si="538"/>
        <v>25563</v>
      </c>
      <c r="BS211" s="190">
        <f t="shared" ca="1" si="538"/>
        <v>71756</v>
      </c>
      <c r="BT211" s="190">
        <f t="shared" ca="1" si="538"/>
        <v>97319</v>
      </c>
      <c r="BU211" s="190">
        <f t="shared" ca="1" si="494"/>
        <v>68635</v>
      </c>
      <c r="BV211" s="163" t="str">
        <f t="shared" ref="BV211:BV274" si="552">BV199</f>
        <v>C</v>
      </c>
      <c r="BW211" s="65">
        <f t="shared" ca="1" si="495"/>
        <v>97319</v>
      </c>
      <c r="BX211" s="634">
        <f t="shared" ca="1" si="497"/>
        <v>0</v>
      </c>
      <c r="CA211" s="130"/>
      <c r="CB211" s="79" t="str">
        <f t="shared" ref="CB211:CB274" si="553">CB199</f>
        <v>C</v>
      </c>
      <c r="CC211" s="215">
        <f t="shared" ref="CC211:CD259" si="554">AJ211</f>
        <v>2029</v>
      </c>
      <c r="CD211" s="141">
        <f t="shared" si="554"/>
        <v>2</v>
      </c>
      <c r="CE211" s="280">
        <f t="shared" ca="1" si="498"/>
        <v>0</v>
      </c>
      <c r="CF211" s="280">
        <f t="shared" ca="1" si="499"/>
        <v>0</v>
      </c>
      <c r="CG211" s="280">
        <f t="shared" ca="1" si="500"/>
        <v>8</v>
      </c>
      <c r="CH211" s="280">
        <f t="shared" ca="1" si="499"/>
        <v>0</v>
      </c>
      <c r="CI211" s="280">
        <f t="shared" ca="1" si="501"/>
        <v>0</v>
      </c>
      <c r="CJ211" s="280">
        <f t="shared" ca="1" si="502"/>
        <v>0</v>
      </c>
      <c r="CK211" s="280">
        <f t="shared" ca="1" si="502"/>
        <v>0</v>
      </c>
      <c r="CL211" s="280">
        <f t="shared" ca="1" si="503"/>
        <v>0</v>
      </c>
      <c r="CM211" s="280">
        <f t="shared" ca="1" si="504"/>
        <v>6242</v>
      </c>
      <c r="CN211" s="280">
        <f t="shared" ca="1" si="505"/>
        <v>621</v>
      </c>
      <c r="CO211" s="280">
        <f t="shared" ca="1" si="506"/>
        <v>41858</v>
      </c>
      <c r="CP211" s="280">
        <f t="shared" ca="1" si="507"/>
        <v>0</v>
      </c>
      <c r="CQ211" s="280">
        <f t="shared" ca="1" si="445"/>
        <v>0</v>
      </c>
      <c r="CR211" s="273">
        <f t="shared" ca="1" si="445"/>
        <v>0</v>
      </c>
      <c r="CS211" s="280">
        <f t="shared" ca="1" si="508"/>
        <v>831</v>
      </c>
      <c r="CT211" s="280">
        <f t="shared" ca="1" si="509"/>
        <v>1600</v>
      </c>
      <c r="CU211" s="280">
        <f t="shared" ca="1" si="510"/>
        <v>1886</v>
      </c>
      <c r="CV211" s="280">
        <f t="shared" ca="1" si="511"/>
        <v>0</v>
      </c>
      <c r="CW211" s="280">
        <f t="shared" ca="1" si="512"/>
        <v>1724</v>
      </c>
      <c r="CX211" s="280">
        <f t="shared" ca="1" si="513"/>
        <v>0</v>
      </c>
      <c r="CY211" s="280">
        <f t="shared" ca="1" si="514"/>
        <v>12768</v>
      </c>
      <c r="CZ211" s="280">
        <f t="shared" ca="1" si="515"/>
        <v>0</v>
      </c>
      <c r="DA211" s="280">
        <f t="shared" ca="1" si="516"/>
        <v>0</v>
      </c>
      <c r="DB211" s="280">
        <f t="shared" ca="1" si="517"/>
        <v>0</v>
      </c>
      <c r="DC211" s="280">
        <f t="shared" ca="1" si="518"/>
        <v>953</v>
      </c>
      <c r="DD211" s="280">
        <f t="shared" ca="1" si="519"/>
        <v>0</v>
      </c>
      <c r="DE211" s="280">
        <f t="shared" ca="1" si="520"/>
        <v>0</v>
      </c>
      <c r="DF211" s="280">
        <f t="shared" ca="1" si="521"/>
        <v>0</v>
      </c>
      <c r="DG211" s="280">
        <f t="shared" ca="1" si="522"/>
        <v>0</v>
      </c>
      <c r="DH211" s="280">
        <f t="shared" ca="1" si="523"/>
        <v>0</v>
      </c>
      <c r="DI211" s="280">
        <f t="shared" ca="1" si="524"/>
        <v>0</v>
      </c>
      <c r="DJ211" s="210">
        <f t="shared" ca="1" si="525"/>
        <v>4441</v>
      </c>
      <c r="DK211" s="210">
        <f t="shared" ca="1" si="526"/>
        <v>19762</v>
      </c>
      <c r="DL211" s="210">
        <f t="shared" ca="1" si="527"/>
        <v>48729</v>
      </c>
      <c r="DM211" s="461">
        <f t="shared" ca="1" si="528"/>
        <v>68491</v>
      </c>
      <c r="DN211" s="463">
        <f t="shared" ca="1" si="529"/>
        <v>68635</v>
      </c>
      <c r="DO211" s="465">
        <f t="shared" ca="1" si="530"/>
        <v>144</v>
      </c>
      <c r="DP211" s="216">
        <f t="shared" ca="1" si="531"/>
        <v>2.1024660174329473E-3</v>
      </c>
      <c r="DR211" s="463"/>
      <c r="DS211" s="37"/>
    </row>
    <row r="212" spans="1:123" s="2" customFormat="1">
      <c r="A212" s="87">
        <f t="shared" si="549"/>
        <v>2016</v>
      </c>
      <c r="B212" s="229">
        <v>0</v>
      </c>
      <c r="C212" s="229">
        <v>0</v>
      </c>
      <c r="D212" s="229">
        <v>0</v>
      </c>
      <c r="E212" s="229">
        <v>0</v>
      </c>
      <c r="F212" s="229">
        <v>0</v>
      </c>
      <c r="G212" s="229">
        <v>0</v>
      </c>
      <c r="H212" s="229">
        <v>0</v>
      </c>
      <c r="I212" s="229">
        <v>0</v>
      </c>
      <c r="J212" s="229">
        <v>0</v>
      </c>
      <c r="K212" s="229">
        <v>0</v>
      </c>
      <c r="L212" s="229">
        <v>0</v>
      </c>
      <c r="M212" s="229">
        <v>0</v>
      </c>
      <c r="N212" s="89">
        <f t="shared" si="533"/>
        <v>0</v>
      </c>
      <c r="O212" s="186"/>
      <c r="P212" s="91">
        <f t="shared" si="534"/>
        <v>2016</v>
      </c>
      <c r="Q212" s="229">
        <v>0</v>
      </c>
      <c r="R212" s="229">
        <v>0</v>
      </c>
      <c r="S212" s="229">
        <v>0</v>
      </c>
      <c r="T212" s="229">
        <v>0</v>
      </c>
      <c r="U212" s="229">
        <v>0</v>
      </c>
      <c r="V212" s="229">
        <v>0</v>
      </c>
      <c r="W212" s="229">
        <v>0</v>
      </c>
      <c r="X212" s="229">
        <v>0</v>
      </c>
      <c r="Y212" s="229">
        <v>0</v>
      </c>
      <c r="Z212" s="229">
        <v>0</v>
      </c>
      <c r="AA212" s="229">
        <v>0</v>
      </c>
      <c r="AB212" s="229">
        <v>0</v>
      </c>
      <c r="AC212" s="13">
        <f t="shared" si="535"/>
        <v>0</v>
      </c>
      <c r="AD212" s="13"/>
      <c r="AE212" s="17"/>
      <c r="AF212" s="22"/>
      <c r="AG212" s="22"/>
      <c r="AH212" s="22"/>
      <c r="AI212" s="79" t="str">
        <f t="shared" si="550"/>
        <v>S</v>
      </c>
      <c r="AJ212" s="1">
        <f t="shared" si="551"/>
        <v>2029</v>
      </c>
      <c r="AK212" s="105">
        <v>3</v>
      </c>
      <c r="AL212" s="106">
        <f t="shared" ca="1" si="536"/>
        <v>0</v>
      </c>
      <c r="AM212" s="106">
        <f t="shared" ca="1" si="536"/>
        <v>0</v>
      </c>
      <c r="AN212" s="106">
        <f t="shared" ca="1" si="536"/>
        <v>8</v>
      </c>
      <c r="AO212" s="106">
        <f t="shared" ca="1" si="536"/>
        <v>0</v>
      </c>
      <c r="AP212" s="106">
        <f t="shared" ca="1" si="536"/>
        <v>0</v>
      </c>
      <c r="AQ212" s="106">
        <f t="shared" ca="1" si="536"/>
        <v>0</v>
      </c>
      <c r="AR212" s="106">
        <f t="shared" ca="1" si="536"/>
        <v>0</v>
      </c>
      <c r="AS212" s="106">
        <f t="shared" ca="1" si="536"/>
        <v>0</v>
      </c>
      <c r="AT212" s="106">
        <f t="shared" ca="1" si="536"/>
        <v>6242</v>
      </c>
      <c r="AU212" s="106">
        <f t="shared" ca="1" si="536"/>
        <v>621</v>
      </c>
      <c r="AV212" s="106">
        <f t="shared" ca="1" si="537"/>
        <v>41858</v>
      </c>
      <c r="AW212" s="106">
        <f t="shared" ca="1" si="537"/>
        <v>0</v>
      </c>
      <c r="AX212" s="575">
        <f t="shared" ca="1" si="537"/>
        <v>0</v>
      </c>
      <c r="AY212" s="2">
        <f t="shared" ca="1" si="537"/>
        <v>0</v>
      </c>
      <c r="AZ212" s="545">
        <f t="shared" ca="1" si="537"/>
        <v>709</v>
      </c>
      <c r="BA212" s="106">
        <f t="shared" ca="1" si="537"/>
        <v>1600</v>
      </c>
      <c r="BB212" s="106">
        <f t="shared" ca="1" si="537"/>
        <v>1886</v>
      </c>
      <c r="BC212" s="106">
        <f t="shared" ca="1" si="537"/>
        <v>0</v>
      </c>
      <c r="BD212" s="106">
        <f t="shared" ca="1" si="537"/>
        <v>2336</v>
      </c>
      <c r="BE212" s="106">
        <f t="shared" ca="1" si="537"/>
        <v>0</v>
      </c>
      <c r="BF212" s="106">
        <f t="shared" ca="1" si="538"/>
        <v>12768</v>
      </c>
      <c r="BG212" s="106">
        <f t="shared" ca="1" si="538"/>
        <v>0</v>
      </c>
      <c r="BH212" s="106">
        <f t="shared" ca="1" si="538"/>
        <v>0</v>
      </c>
      <c r="BI212" s="106">
        <f t="shared" ca="1" si="538"/>
        <v>0</v>
      </c>
      <c r="BJ212" s="106">
        <f t="shared" ca="1" si="538"/>
        <v>953</v>
      </c>
      <c r="BK212" s="106">
        <f t="shared" ca="1" si="538"/>
        <v>0</v>
      </c>
      <c r="BL212" s="106">
        <f t="shared" ca="1" si="538"/>
        <v>0</v>
      </c>
      <c r="BM212" s="190">
        <f t="shared" ca="1" si="538"/>
        <v>0</v>
      </c>
      <c r="BN212" s="190">
        <f t="shared" ca="1" si="538"/>
        <v>0</v>
      </c>
      <c r="BO212" s="190">
        <f t="shared" ca="1" si="538"/>
        <v>0</v>
      </c>
      <c r="BP212" s="190">
        <f t="shared" ca="1" si="538"/>
        <v>0</v>
      </c>
      <c r="BQ212" s="190">
        <f t="shared" ca="1" si="538"/>
        <v>4931</v>
      </c>
      <c r="BR212" s="190">
        <f t="shared" ca="1" si="538"/>
        <v>20252</v>
      </c>
      <c r="BS212" s="190">
        <f t="shared" ca="1" si="538"/>
        <v>48729</v>
      </c>
      <c r="BT212" s="190">
        <f t="shared" ca="1" si="538"/>
        <v>68981</v>
      </c>
      <c r="BU212" s="190">
        <f t="shared" ca="1" si="494"/>
        <v>104895</v>
      </c>
      <c r="BV212" s="163" t="str">
        <f t="shared" si="552"/>
        <v>D</v>
      </c>
      <c r="BW212" s="65">
        <f t="shared" ca="1" si="495"/>
        <v>68981</v>
      </c>
      <c r="BX212" s="634">
        <f t="shared" ca="1" si="497"/>
        <v>0</v>
      </c>
      <c r="CA212" s="130"/>
      <c r="CB212" s="79" t="str">
        <f t="shared" si="553"/>
        <v>D</v>
      </c>
      <c r="CC212" s="215">
        <f t="shared" si="554"/>
        <v>2029</v>
      </c>
      <c r="CD212" s="141">
        <f t="shared" si="554"/>
        <v>3</v>
      </c>
      <c r="CE212" s="280">
        <f t="shared" ca="1" si="498"/>
        <v>0</v>
      </c>
      <c r="CF212" s="280">
        <f t="shared" ca="1" si="499"/>
        <v>0</v>
      </c>
      <c r="CG212" s="280">
        <f t="shared" ca="1" si="500"/>
        <v>8</v>
      </c>
      <c r="CH212" s="280">
        <f t="shared" ca="1" si="499"/>
        <v>0</v>
      </c>
      <c r="CI212" s="280">
        <f t="shared" ca="1" si="501"/>
        <v>0</v>
      </c>
      <c r="CJ212" s="280">
        <f t="shared" ca="1" si="502"/>
        <v>0</v>
      </c>
      <c r="CK212" s="280">
        <f t="shared" ca="1" si="502"/>
        <v>0</v>
      </c>
      <c r="CL212" s="280">
        <f t="shared" ca="1" si="503"/>
        <v>0</v>
      </c>
      <c r="CM212" s="280">
        <f t="shared" ca="1" si="504"/>
        <v>3839</v>
      </c>
      <c r="CN212" s="280">
        <f t="shared" ca="1" si="505"/>
        <v>516</v>
      </c>
      <c r="CO212" s="280">
        <f t="shared" ca="1" si="506"/>
        <v>78947</v>
      </c>
      <c r="CP212" s="280">
        <f t="shared" ca="1" si="507"/>
        <v>0</v>
      </c>
      <c r="CQ212" s="280">
        <f t="shared" ca="1" si="445"/>
        <v>0</v>
      </c>
      <c r="CR212" s="273">
        <f t="shared" ca="1" si="445"/>
        <v>0</v>
      </c>
      <c r="CS212" s="280">
        <f t="shared" ca="1" si="508"/>
        <v>502</v>
      </c>
      <c r="CT212" s="280">
        <f t="shared" ca="1" si="509"/>
        <v>805</v>
      </c>
      <c r="CU212" s="280">
        <f t="shared" ca="1" si="510"/>
        <v>2499</v>
      </c>
      <c r="CV212" s="280">
        <f t="shared" ca="1" si="511"/>
        <v>0</v>
      </c>
      <c r="CW212" s="280">
        <f t="shared" ca="1" si="512"/>
        <v>1988</v>
      </c>
      <c r="CX212" s="280">
        <f t="shared" ca="1" si="513"/>
        <v>0</v>
      </c>
      <c r="CY212" s="280">
        <f t="shared" ca="1" si="514"/>
        <v>14508</v>
      </c>
      <c r="CZ212" s="280">
        <f t="shared" ca="1" si="515"/>
        <v>0</v>
      </c>
      <c r="DA212" s="280">
        <f t="shared" ca="1" si="516"/>
        <v>0</v>
      </c>
      <c r="DB212" s="280">
        <f t="shared" ca="1" si="517"/>
        <v>0</v>
      </c>
      <c r="DC212" s="280">
        <f t="shared" ca="1" si="518"/>
        <v>1096</v>
      </c>
      <c r="DD212" s="280">
        <f t="shared" ca="1" si="519"/>
        <v>0</v>
      </c>
      <c r="DE212" s="280">
        <f t="shared" ca="1" si="520"/>
        <v>0</v>
      </c>
      <c r="DF212" s="280">
        <f t="shared" ca="1" si="521"/>
        <v>0</v>
      </c>
      <c r="DG212" s="280">
        <f t="shared" ca="1" si="522"/>
        <v>0</v>
      </c>
      <c r="DH212" s="280">
        <f t="shared" ca="1" si="523"/>
        <v>0</v>
      </c>
      <c r="DI212" s="280">
        <f t="shared" ca="1" si="524"/>
        <v>0</v>
      </c>
      <c r="DJ212" s="210">
        <f t="shared" ca="1" si="525"/>
        <v>4989</v>
      </c>
      <c r="DK212" s="210">
        <f t="shared" ca="1" si="526"/>
        <v>21398</v>
      </c>
      <c r="DL212" s="210">
        <f t="shared" ca="1" si="527"/>
        <v>83310</v>
      </c>
      <c r="DM212" s="461">
        <f t="shared" ca="1" si="528"/>
        <v>104708</v>
      </c>
      <c r="DN212" s="463">
        <f t="shared" ca="1" si="529"/>
        <v>104895</v>
      </c>
      <c r="DO212" s="465">
        <f t="shared" ca="1" si="530"/>
        <v>187</v>
      </c>
      <c r="DP212" s="216">
        <f t="shared" ca="1" si="531"/>
        <v>1.7859189364709477E-3</v>
      </c>
      <c r="DR212" s="463"/>
      <c r="DS212" s="37"/>
    </row>
    <row r="213" spans="1:123" s="2" customFormat="1">
      <c r="A213" s="87">
        <f t="shared" si="549"/>
        <v>2017</v>
      </c>
      <c r="B213" s="229">
        <v>0</v>
      </c>
      <c r="C213" s="229">
        <v>0</v>
      </c>
      <c r="D213" s="229">
        <v>0</v>
      </c>
      <c r="E213" s="229">
        <v>0</v>
      </c>
      <c r="F213" s="229">
        <v>0</v>
      </c>
      <c r="G213" s="229">
        <v>0</v>
      </c>
      <c r="H213" s="229">
        <v>0</v>
      </c>
      <c r="I213" s="229">
        <v>0</v>
      </c>
      <c r="J213" s="229">
        <v>0</v>
      </c>
      <c r="K213" s="229">
        <v>0</v>
      </c>
      <c r="L213" s="229">
        <v>0</v>
      </c>
      <c r="M213" s="229">
        <v>0</v>
      </c>
      <c r="N213" s="89">
        <f t="shared" si="533"/>
        <v>0</v>
      </c>
      <c r="O213" s="186"/>
      <c r="P213" s="91">
        <f t="shared" si="534"/>
        <v>2017</v>
      </c>
      <c r="Q213" s="229">
        <v>0</v>
      </c>
      <c r="R213" s="229">
        <v>0</v>
      </c>
      <c r="S213" s="229">
        <v>0</v>
      </c>
      <c r="T213" s="229">
        <v>0</v>
      </c>
      <c r="U213" s="229">
        <v>0</v>
      </c>
      <c r="V213" s="229">
        <v>0</v>
      </c>
      <c r="W213" s="229">
        <v>0</v>
      </c>
      <c r="X213" s="229">
        <v>0</v>
      </c>
      <c r="Y213" s="229">
        <v>0</v>
      </c>
      <c r="Z213" s="229">
        <v>0</v>
      </c>
      <c r="AA213" s="229">
        <v>0</v>
      </c>
      <c r="AB213" s="229">
        <v>0</v>
      </c>
      <c r="AC213" s="13">
        <f t="shared" si="535"/>
        <v>0</v>
      </c>
      <c r="AD213" s="13"/>
      <c r="AE213" s="17"/>
      <c r="AF213" s="22"/>
      <c r="AG213" s="22"/>
      <c r="AH213" s="22"/>
      <c r="AI213" s="79" t="str">
        <f t="shared" si="550"/>
        <v>T</v>
      </c>
      <c r="AJ213" s="1">
        <f t="shared" si="551"/>
        <v>2029</v>
      </c>
      <c r="AK213" s="105">
        <v>4</v>
      </c>
      <c r="AL213" s="106">
        <f t="shared" ca="1" si="536"/>
        <v>0</v>
      </c>
      <c r="AM213" s="106">
        <f t="shared" ca="1" si="536"/>
        <v>0</v>
      </c>
      <c r="AN213" s="106">
        <f t="shared" ca="1" si="536"/>
        <v>8</v>
      </c>
      <c r="AO213" s="106">
        <f t="shared" ca="1" si="536"/>
        <v>0</v>
      </c>
      <c r="AP213" s="106">
        <f t="shared" ca="1" si="536"/>
        <v>0</v>
      </c>
      <c r="AQ213" s="106">
        <f t="shared" ca="1" si="536"/>
        <v>0</v>
      </c>
      <c r="AR213" s="106">
        <f t="shared" ca="1" si="536"/>
        <v>0</v>
      </c>
      <c r="AS213" s="106">
        <f t="shared" ca="1" si="536"/>
        <v>0</v>
      </c>
      <c r="AT213" s="106">
        <f t="shared" ca="1" si="536"/>
        <v>3839</v>
      </c>
      <c r="AU213" s="106">
        <f t="shared" ca="1" si="536"/>
        <v>516</v>
      </c>
      <c r="AV213" s="106">
        <f t="shared" ca="1" si="537"/>
        <v>78947</v>
      </c>
      <c r="AW213" s="106">
        <f t="shared" ca="1" si="537"/>
        <v>0</v>
      </c>
      <c r="AX213" s="575">
        <f t="shared" ca="1" si="537"/>
        <v>0</v>
      </c>
      <c r="AY213" s="2">
        <f t="shared" ca="1" si="537"/>
        <v>0</v>
      </c>
      <c r="AZ213" s="545">
        <f t="shared" ca="1" si="537"/>
        <v>831</v>
      </c>
      <c r="BA213" s="106">
        <f t="shared" ca="1" si="537"/>
        <v>805</v>
      </c>
      <c r="BB213" s="106">
        <f t="shared" ca="1" si="537"/>
        <v>2499</v>
      </c>
      <c r="BC213" s="106">
        <f t="shared" ca="1" si="537"/>
        <v>0</v>
      </c>
      <c r="BD213" s="106">
        <f t="shared" ca="1" si="537"/>
        <v>1724</v>
      </c>
      <c r="BE213" s="106">
        <f t="shared" ca="1" si="537"/>
        <v>0</v>
      </c>
      <c r="BF213" s="106">
        <f t="shared" ca="1" si="538"/>
        <v>14508</v>
      </c>
      <c r="BG213" s="106">
        <f t="shared" ca="1" si="538"/>
        <v>0</v>
      </c>
      <c r="BH213" s="106">
        <f t="shared" ca="1" si="538"/>
        <v>0</v>
      </c>
      <c r="BI213" s="106">
        <f t="shared" ca="1" si="538"/>
        <v>0</v>
      </c>
      <c r="BJ213" s="106">
        <f t="shared" ca="1" si="538"/>
        <v>1096</v>
      </c>
      <c r="BK213" s="106">
        <f t="shared" ca="1" si="538"/>
        <v>0</v>
      </c>
      <c r="BL213" s="106">
        <f t="shared" ca="1" si="538"/>
        <v>0</v>
      </c>
      <c r="BM213" s="190">
        <f t="shared" ca="1" si="538"/>
        <v>0</v>
      </c>
      <c r="BN213" s="190">
        <f t="shared" ca="1" si="538"/>
        <v>0</v>
      </c>
      <c r="BO213" s="190">
        <f t="shared" ca="1" si="538"/>
        <v>0</v>
      </c>
      <c r="BP213" s="190">
        <f t="shared" ca="1" si="538"/>
        <v>0</v>
      </c>
      <c r="BQ213" s="190">
        <f t="shared" ca="1" si="538"/>
        <v>5054</v>
      </c>
      <c r="BR213" s="190">
        <f t="shared" ca="1" si="538"/>
        <v>21463</v>
      </c>
      <c r="BS213" s="190">
        <f t="shared" ca="1" si="538"/>
        <v>83310</v>
      </c>
      <c r="BT213" s="190">
        <f t="shared" ca="1" si="538"/>
        <v>104773</v>
      </c>
      <c r="BU213" s="190">
        <f t="shared" ca="1" si="494"/>
        <v>112183</v>
      </c>
      <c r="BV213" s="163" t="str">
        <f t="shared" si="552"/>
        <v>E</v>
      </c>
      <c r="BW213" s="65">
        <f t="shared" ca="1" si="495"/>
        <v>104773</v>
      </c>
      <c r="BX213" s="634">
        <f t="shared" ca="1" si="497"/>
        <v>0</v>
      </c>
      <c r="CA213" s="130"/>
      <c r="CB213" s="79" t="str">
        <f t="shared" si="553"/>
        <v>E</v>
      </c>
      <c r="CC213" s="215">
        <f t="shared" si="554"/>
        <v>2029</v>
      </c>
      <c r="CD213" s="141">
        <f t="shared" si="554"/>
        <v>4</v>
      </c>
      <c r="CE213" s="280">
        <f t="shared" ca="1" si="498"/>
        <v>0</v>
      </c>
      <c r="CF213" s="280">
        <f t="shared" ca="1" si="499"/>
        <v>0</v>
      </c>
      <c r="CG213" s="280">
        <f t="shared" ca="1" si="500"/>
        <v>8</v>
      </c>
      <c r="CH213" s="280">
        <f t="shared" ca="1" si="499"/>
        <v>0</v>
      </c>
      <c r="CI213" s="280">
        <f t="shared" ca="1" si="501"/>
        <v>0</v>
      </c>
      <c r="CJ213" s="280">
        <f t="shared" ca="1" si="502"/>
        <v>0</v>
      </c>
      <c r="CK213" s="280">
        <f t="shared" ca="1" si="502"/>
        <v>0</v>
      </c>
      <c r="CL213" s="280">
        <f t="shared" ca="1" si="503"/>
        <v>0</v>
      </c>
      <c r="CM213" s="280">
        <f t="shared" ca="1" si="504"/>
        <v>0</v>
      </c>
      <c r="CN213" s="280">
        <f t="shared" ca="1" si="505"/>
        <v>832</v>
      </c>
      <c r="CO213" s="280">
        <f t="shared" ca="1" si="506"/>
        <v>89166</v>
      </c>
      <c r="CP213" s="280">
        <f t="shared" ca="1" si="507"/>
        <v>0</v>
      </c>
      <c r="CQ213" s="280">
        <f t="shared" ca="1" si="445"/>
        <v>0</v>
      </c>
      <c r="CR213" s="273">
        <f t="shared" ca="1" si="445"/>
        <v>0</v>
      </c>
      <c r="CS213" s="280">
        <f t="shared" ca="1" si="508"/>
        <v>671</v>
      </c>
      <c r="CT213" s="280">
        <f t="shared" ca="1" si="509"/>
        <v>1871</v>
      </c>
      <c r="CU213" s="280">
        <f t="shared" ca="1" si="510"/>
        <v>2284</v>
      </c>
      <c r="CV213" s="280">
        <f t="shared" ca="1" si="511"/>
        <v>0</v>
      </c>
      <c r="CW213" s="280">
        <f t="shared" ca="1" si="512"/>
        <v>1665</v>
      </c>
      <c r="CX213" s="280">
        <f t="shared" ca="1" si="513"/>
        <v>0</v>
      </c>
      <c r="CY213" s="280">
        <f t="shared" ca="1" si="514"/>
        <v>14400</v>
      </c>
      <c r="CZ213" s="280">
        <f t="shared" ca="1" si="515"/>
        <v>0</v>
      </c>
      <c r="DA213" s="280">
        <f t="shared" ca="1" si="516"/>
        <v>0</v>
      </c>
      <c r="DB213" s="280">
        <f t="shared" ca="1" si="517"/>
        <v>0</v>
      </c>
      <c r="DC213" s="280">
        <f t="shared" ca="1" si="518"/>
        <v>1104</v>
      </c>
      <c r="DD213" s="280">
        <f t="shared" ca="1" si="519"/>
        <v>0</v>
      </c>
      <c r="DE213" s="280">
        <f t="shared" ca="1" si="520"/>
        <v>0</v>
      </c>
      <c r="DF213" s="280">
        <f t="shared" ca="1" si="521"/>
        <v>0</v>
      </c>
      <c r="DG213" s="280">
        <f t="shared" ca="1" si="522"/>
        <v>0</v>
      </c>
      <c r="DH213" s="280">
        <f t="shared" ca="1" si="523"/>
        <v>0</v>
      </c>
      <c r="DI213" s="280">
        <f t="shared" ca="1" si="524"/>
        <v>0</v>
      </c>
      <c r="DJ213" s="210">
        <f t="shared" ca="1" si="525"/>
        <v>4620</v>
      </c>
      <c r="DK213" s="210">
        <f t="shared" ca="1" si="526"/>
        <v>21995</v>
      </c>
      <c r="DL213" s="210">
        <f t="shared" ca="1" si="527"/>
        <v>90006</v>
      </c>
      <c r="DM213" s="461">
        <f t="shared" ca="1" si="528"/>
        <v>112001</v>
      </c>
      <c r="DN213" s="463">
        <f t="shared" ca="1" si="529"/>
        <v>112183</v>
      </c>
      <c r="DO213" s="465">
        <f t="shared" ca="1" si="530"/>
        <v>182</v>
      </c>
      <c r="DP213" s="216">
        <f t="shared" ca="1" si="531"/>
        <v>1.6249854912009714E-3</v>
      </c>
      <c r="DR213" s="463"/>
      <c r="DS213" s="37"/>
    </row>
    <row r="214" spans="1:123" s="2" customFormat="1">
      <c r="A214" s="87">
        <f t="shared" si="549"/>
        <v>2018</v>
      </c>
      <c r="B214" s="229">
        <v>0</v>
      </c>
      <c r="C214" s="229">
        <v>0</v>
      </c>
      <c r="D214" s="229">
        <v>0</v>
      </c>
      <c r="E214" s="229">
        <v>0</v>
      </c>
      <c r="F214" s="229">
        <v>0</v>
      </c>
      <c r="G214" s="229">
        <v>0</v>
      </c>
      <c r="H214" s="229">
        <v>0</v>
      </c>
      <c r="I214" s="229">
        <v>0</v>
      </c>
      <c r="J214" s="229">
        <v>0</v>
      </c>
      <c r="K214" s="229">
        <v>0</v>
      </c>
      <c r="L214" s="229">
        <v>0</v>
      </c>
      <c r="M214" s="229">
        <v>0</v>
      </c>
      <c r="N214" s="89">
        <f t="shared" si="533"/>
        <v>0</v>
      </c>
      <c r="O214" s="186"/>
      <c r="P214" s="91">
        <f t="shared" si="534"/>
        <v>2018</v>
      </c>
      <c r="Q214" s="229">
        <v>0</v>
      </c>
      <c r="R214" s="229">
        <v>0</v>
      </c>
      <c r="S214" s="229">
        <v>0</v>
      </c>
      <c r="T214" s="229">
        <v>0</v>
      </c>
      <c r="U214" s="229">
        <v>0</v>
      </c>
      <c r="V214" s="229">
        <v>0</v>
      </c>
      <c r="W214" s="229">
        <v>0</v>
      </c>
      <c r="X214" s="229">
        <v>0</v>
      </c>
      <c r="Y214" s="229">
        <v>0</v>
      </c>
      <c r="Z214" s="229">
        <v>0</v>
      </c>
      <c r="AA214" s="229">
        <v>0</v>
      </c>
      <c r="AB214" s="229">
        <v>0</v>
      </c>
      <c r="AC214" s="13">
        <f t="shared" si="535"/>
        <v>0</v>
      </c>
      <c r="AD214" s="13"/>
      <c r="AE214" s="17"/>
      <c r="AF214" s="22"/>
      <c r="AG214" s="22"/>
      <c r="AH214" s="22"/>
      <c r="AI214" s="79" t="str">
        <f t="shared" si="550"/>
        <v>U</v>
      </c>
      <c r="AJ214" s="1">
        <f t="shared" si="551"/>
        <v>2029</v>
      </c>
      <c r="AK214" s="105">
        <v>5</v>
      </c>
      <c r="AL214" s="106">
        <f t="shared" ca="1" si="536"/>
        <v>0</v>
      </c>
      <c r="AM214" s="106">
        <f t="shared" ca="1" si="536"/>
        <v>0</v>
      </c>
      <c r="AN214" s="106">
        <f t="shared" ca="1" si="536"/>
        <v>8</v>
      </c>
      <c r="AO214" s="106">
        <f t="shared" ca="1" si="536"/>
        <v>0</v>
      </c>
      <c r="AP214" s="106">
        <f t="shared" ca="1" si="536"/>
        <v>0</v>
      </c>
      <c r="AQ214" s="106">
        <f t="shared" ca="1" si="536"/>
        <v>0</v>
      </c>
      <c r="AR214" s="106">
        <f t="shared" ca="1" si="536"/>
        <v>0</v>
      </c>
      <c r="AS214" s="106">
        <f t="shared" ca="1" si="536"/>
        <v>0</v>
      </c>
      <c r="AT214" s="106">
        <f t="shared" ca="1" si="536"/>
        <v>0</v>
      </c>
      <c r="AU214" s="106">
        <f t="shared" ca="1" si="536"/>
        <v>832</v>
      </c>
      <c r="AV214" s="106">
        <f t="shared" ca="1" si="537"/>
        <v>89166</v>
      </c>
      <c r="AW214" s="106">
        <f t="shared" ca="1" si="537"/>
        <v>0</v>
      </c>
      <c r="AX214" s="575">
        <f t="shared" ca="1" si="537"/>
        <v>0</v>
      </c>
      <c r="AY214" s="2">
        <f t="shared" ca="1" si="537"/>
        <v>0</v>
      </c>
      <c r="AZ214" s="545">
        <f t="shared" ca="1" si="537"/>
        <v>502</v>
      </c>
      <c r="BA214" s="106">
        <f t="shared" ca="1" si="537"/>
        <v>1871</v>
      </c>
      <c r="BB214" s="106">
        <f t="shared" ca="1" si="537"/>
        <v>2284</v>
      </c>
      <c r="BC214" s="106">
        <f t="shared" ca="1" si="537"/>
        <v>0</v>
      </c>
      <c r="BD214" s="106">
        <f t="shared" ca="1" si="537"/>
        <v>1988</v>
      </c>
      <c r="BE214" s="106">
        <f t="shared" ca="1" si="537"/>
        <v>0</v>
      </c>
      <c r="BF214" s="106">
        <f t="shared" ca="1" si="538"/>
        <v>14400</v>
      </c>
      <c r="BG214" s="106">
        <f t="shared" ca="1" si="538"/>
        <v>0</v>
      </c>
      <c r="BH214" s="106">
        <f t="shared" ca="1" si="538"/>
        <v>0</v>
      </c>
      <c r="BI214" s="106">
        <f t="shared" ca="1" si="538"/>
        <v>0</v>
      </c>
      <c r="BJ214" s="106">
        <f t="shared" ca="1" si="538"/>
        <v>1104</v>
      </c>
      <c r="BK214" s="106">
        <f t="shared" ca="1" si="538"/>
        <v>0</v>
      </c>
      <c r="BL214" s="106">
        <f t="shared" ca="1" si="538"/>
        <v>0</v>
      </c>
      <c r="BM214" s="190">
        <f t="shared" ca="1" si="538"/>
        <v>0</v>
      </c>
      <c r="BN214" s="190">
        <f t="shared" ca="1" si="538"/>
        <v>0</v>
      </c>
      <c r="BO214" s="190">
        <f t="shared" ca="1" si="538"/>
        <v>0</v>
      </c>
      <c r="BP214" s="190">
        <f t="shared" ca="1" si="538"/>
        <v>0</v>
      </c>
      <c r="BQ214" s="190">
        <f t="shared" ca="1" si="538"/>
        <v>4774</v>
      </c>
      <c r="BR214" s="190">
        <f t="shared" ca="1" si="538"/>
        <v>22149</v>
      </c>
      <c r="BS214" s="190">
        <f t="shared" ca="1" si="538"/>
        <v>90006</v>
      </c>
      <c r="BT214" s="190">
        <f t="shared" ca="1" si="538"/>
        <v>112155</v>
      </c>
      <c r="BU214" s="190">
        <f t="shared" ca="1" si="494"/>
        <v>121725</v>
      </c>
      <c r="BV214" s="163" t="str">
        <f t="shared" si="552"/>
        <v>F</v>
      </c>
      <c r="BW214" s="65">
        <f t="shared" ca="1" si="495"/>
        <v>112155</v>
      </c>
      <c r="BX214" s="634">
        <f t="shared" ca="1" si="497"/>
        <v>0</v>
      </c>
      <c r="CA214" s="130"/>
      <c r="CB214" s="79" t="str">
        <f t="shared" si="553"/>
        <v>F</v>
      </c>
      <c r="CC214" s="215">
        <f t="shared" si="554"/>
        <v>2029</v>
      </c>
      <c r="CD214" s="141">
        <f t="shared" si="554"/>
        <v>5</v>
      </c>
      <c r="CE214" s="280">
        <f t="shared" ca="1" si="498"/>
        <v>0</v>
      </c>
      <c r="CF214" s="280">
        <f t="shared" ca="1" si="499"/>
        <v>0</v>
      </c>
      <c r="CG214" s="280">
        <f t="shared" ca="1" si="500"/>
        <v>8</v>
      </c>
      <c r="CH214" s="280">
        <f t="shared" ca="1" si="499"/>
        <v>0</v>
      </c>
      <c r="CI214" s="280">
        <f t="shared" ca="1" si="501"/>
        <v>0</v>
      </c>
      <c r="CJ214" s="280">
        <f t="shared" ca="1" si="502"/>
        <v>0</v>
      </c>
      <c r="CK214" s="280">
        <f t="shared" ca="1" si="502"/>
        <v>0</v>
      </c>
      <c r="CL214" s="280">
        <f t="shared" ca="1" si="503"/>
        <v>0</v>
      </c>
      <c r="CM214" s="280">
        <f t="shared" ca="1" si="504"/>
        <v>0</v>
      </c>
      <c r="CN214" s="280">
        <f t="shared" ca="1" si="505"/>
        <v>1719</v>
      </c>
      <c r="CO214" s="280">
        <f t="shared" ca="1" si="506"/>
        <v>93570</v>
      </c>
      <c r="CP214" s="280">
        <f t="shared" ca="1" si="507"/>
        <v>0</v>
      </c>
      <c r="CQ214" s="280">
        <f t="shared" ref="CQ214:CR277" ca="1" si="555">AX215</f>
        <v>0</v>
      </c>
      <c r="CR214" s="273">
        <f t="shared" ca="1" si="555"/>
        <v>0</v>
      </c>
      <c r="CS214" s="280">
        <f t="shared" ca="1" si="508"/>
        <v>1935</v>
      </c>
      <c r="CT214" s="280">
        <f t="shared" ca="1" si="509"/>
        <v>2577</v>
      </c>
      <c r="CU214" s="280">
        <f t="shared" ca="1" si="510"/>
        <v>3080</v>
      </c>
      <c r="CV214" s="280">
        <f t="shared" ca="1" si="511"/>
        <v>0</v>
      </c>
      <c r="CW214" s="280">
        <f t="shared" ca="1" si="512"/>
        <v>2206</v>
      </c>
      <c r="CX214" s="280">
        <f t="shared" ca="1" si="513"/>
        <v>0</v>
      </c>
      <c r="CY214" s="280">
        <f t="shared" ca="1" si="514"/>
        <v>15252</v>
      </c>
      <c r="CZ214" s="280">
        <f t="shared" ca="1" si="515"/>
        <v>0</v>
      </c>
      <c r="DA214" s="280">
        <f t="shared" ca="1" si="516"/>
        <v>0</v>
      </c>
      <c r="DB214" s="280">
        <f t="shared" ca="1" si="517"/>
        <v>0</v>
      </c>
      <c r="DC214" s="280">
        <f t="shared" ca="1" si="518"/>
        <v>1136</v>
      </c>
      <c r="DD214" s="280">
        <f t="shared" ca="1" si="519"/>
        <v>0</v>
      </c>
      <c r="DE214" s="280">
        <f t="shared" ca="1" si="520"/>
        <v>0</v>
      </c>
      <c r="DF214" s="280">
        <f t="shared" ca="1" si="521"/>
        <v>0</v>
      </c>
      <c r="DG214" s="280">
        <f t="shared" ca="1" si="522"/>
        <v>0</v>
      </c>
      <c r="DH214" s="280">
        <f t="shared" ca="1" si="523"/>
        <v>0</v>
      </c>
      <c r="DI214" s="280">
        <f t="shared" ca="1" si="524"/>
        <v>0</v>
      </c>
      <c r="DJ214" s="210">
        <f t="shared" ca="1" si="525"/>
        <v>7221</v>
      </c>
      <c r="DK214" s="210">
        <f t="shared" ca="1" si="526"/>
        <v>26186</v>
      </c>
      <c r="DL214" s="210">
        <f t="shared" ca="1" si="527"/>
        <v>95297</v>
      </c>
      <c r="DM214" s="461">
        <f t="shared" ca="1" si="528"/>
        <v>121483</v>
      </c>
      <c r="DN214" s="463">
        <f t="shared" ca="1" si="529"/>
        <v>121725</v>
      </c>
      <c r="DO214" s="465">
        <f t="shared" ca="1" si="530"/>
        <v>242</v>
      </c>
      <c r="DP214" s="216">
        <f t="shared" ca="1" si="531"/>
        <v>1.9920482701283309E-3</v>
      </c>
      <c r="DR214" s="463"/>
      <c r="DS214" s="37"/>
    </row>
    <row r="215" spans="1:123" s="2" customFormat="1">
      <c r="A215" s="87">
        <f t="shared" si="549"/>
        <v>2019</v>
      </c>
      <c r="B215" s="229">
        <v>0</v>
      </c>
      <c r="C215" s="229">
        <v>0</v>
      </c>
      <c r="D215" s="229">
        <v>0</v>
      </c>
      <c r="E215" s="229">
        <v>0</v>
      </c>
      <c r="F215" s="229">
        <v>0</v>
      </c>
      <c r="G215" s="229">
        <v>0</v>
      </c>
      <c r="H215" s="229">
        <v>0</v>
      </c>
      <c r="I215" s="229">
        <v>0</v>
      </c>
      <c r="J215" s="229">
        <v>0</v>
      </c>
      <c r="K215" s="229">
        <v>0</v>
      </c>
      <c r="L215" s="229">
        <v>0</v>
      </c>
      <c r="M215" s="229">
        <v>0</v>
      </c>
      <c r="N215" s="89">
        <f t="shared" si="533"/>
        <v>0</v>
      </c>
      <c r="O215" s="185"/>
      <c r="P215" s="91">
        <f t="shared" si="534"/>
        <v>2019</v>
      </c>
      <c r="Q215" s="229">
        <v>0</v>
      </c>
      <c r="R215" s="229">
        <v>0</v>
      </c>
      <c r="S215" s="229">
        <v>0</v>
      </c>
      <c r="T215" s="229">
        <v>0</v>
      </c>
      <c r="U215" s="229">
        <v>0</v>
      </c>
      <c r="V215" s="229">
        <v>0</v>
      </c>
      <c r="W215" s="229">
        <v>0</v>
      </c>
      <c r="X215" s="229">
        <v>0</v>
      </c>
      <c r="Y215" s="229">
        <v>0</v>
      </c>
      <c r="Z215" s="229">
        <v>0</v>
      </c>
      <c r="AA215" s="229">
        <v>0</v>
      </c>
      <c r="AB215" s="229">
        <v>0</v>
      </c>
      <c r="AC215" s="13">
        <f t="shared" si="535"/>
        <v>0</v>
      </c>
      <c r="AD215" s="13"/>
      <c r="AE215" s="17"/>
      <c r="AF215" s="22"/>
      <c r="AG215" s="22"/>
      <c r="AH215" s="22"/>
      <c r="AI215" s="79" t="str">
        <f t="shared" si="550"/>
        <v>V</v>
      </c>
      <c r="AJ215" s="1">
        <f t="shared" si="551"/>
        <v>2029</v>
      </c>
      <c r="AK215" s="105">
        <v>6</v>
      </c>
      <c r="AL215" s="106">
        <f t="shared" ca="1" si="536"/>
        <v>0</v>
      </c>
      <c r="AM215" s="106">
        <f t="shared" ca="1" si="536"/>
        <v>0</v>
      </c>
      <c r="AN215" s="106">
        <f t="shared" ca="1" si="536"/>
        <v>8</v>
      </c>
      <c r="AO215" s="106">
        <f t="shared" ca="1" si="536"/>
        <v>0</v>
      </c>
      <c r="AP215" s="106">
        <f t="shared" ca="1" si="536"/>
        <v>0</v>
      </c>
      <c r="AQ215" s="106">
        <f t="shared" ca="1" si="536"/>
        <v>0</v>
      </c>
      <c r="AR215" s="106">
        <f t="shared" ca="1" si="536"/>
        <v>0</v>
      </c>
      <c r="AS215" s="106">
        <f t="shared" ca="1" si="536"/>
        <v>0</v>
      </c>
      <c r="AT215" s="106">
        <f t="shared" ca="1" si="536"/>
        <v>0</v>
      </c>
      <c r="AU215" s="106">
        <f t="shared" ca="1" si="536"/>
        <v>1719</v>
      </c>
      <c r="AV215" s="106">
        <f t="shared" ca="1" si="537"/>
        <v>93570</v>
      </c>
      <c r="AW215" s="106">
        <f t="shared" ca="1" si="537"/>
        <v>0</v>
      </c>
      <c r="AX215" s="575">
        <f t="shared" ca="1" si="537"/>
        <v>0</v>
      </c>
      <c r="AY215" s="2">
        <f t="shared" ca="1" si="537"/>
        <v>0</v>
      </c>
      <c r="AZ215" s="545">
        <f t="shared" ca="1" si="537"/>
        <v>671</v>
      </c>
      <c r="BA215" s="106">
        <f t="shared" ca="1" si="537"/>
        <v>2577</v>
      </c>
      <c r="BB215" s="106">
        <f t="shared" ca="1" si="537"/>
        <v>3080</v>
      </c>
      <c r="BC215" s="106">
        <f t="shared" ca="1" si="537"/>
        <v>0</v>
      </c>
      <c r="BD215" s="106">
        <f t="shared" ca="1" si="537"/>
        <v>1665</v>
      </c>
      <c r="BE215" s="106">
        <f t="shared" ca="1" si="537"/>
        <v>0</v>
      </c>
      <c r="BF215" s="106">
        <f t="shared" ca="1" si="538"/>
        <v>15252</v>
      </c>
      <c r="BG215" s="106">
        <f t="shared" ca="1" si="538"/>
        <v>0</v>
      </c>
      <c r="BH215" s="106">
        <f t="shared" ca="1" si="538"/>
        <v>0</v>
      </c>
      <c r="BI215" s="106">
        <f t="shared" ca="1" si="538"/>
        <v>0</v>
      </c>
      <c r="BJ215" s="106">
        <f t="shared" ca="1" si="538"/>
        <v>1136</v>
      </c>
      <c r="BK215" s="106">
        <f t="shared" ca="1" si="538"/>
        <v>0</v>
      </c>
      <c r="BL215" s="106">
        <f t="shared" ca="1" si="538"/>
        <v>0</v>
      </c>
      <c r="BM215" s="190">
        <f t="shared" ca="1" si="538"/>
        <v>0</v>
      </c>
      <c r="BN215" s="190">
        <f t="shared" ca="1" si="538"/>
        <v>0</v>
      </c>
      <c r="BO215" s="190">
        <f t="shared" ca="1" si="538"/>
        <v>0</v>
      </c>
      <c r="BP215" s="190">
        <f t="shared" ca="1" si="538"/>
        <v>0</v>
      </c>
      <c r="BQ215" s="190">
        <f t="shared" ca="1" si="538"/>
        <v>5416</v>
      </c>
      <c r="BR215" s="190">
        <f t="shared" ca="1" si="538"/>
        <v>24381</v>
      </c>
      <c r="BS215" s="190">
        <f t="shared" ca="1" si="538"/>
        <v>95297</v>
      </c>
      <c r="BT215" s="190">
        <f t="shared" ca="1" si="538"/>
        <v>119678</v>
      </c>
      <c r="BU215" s="190">
        <f t="shared" ca="1" si="494"/>
        <v>121416</v>
      </c>
      <c r="BV215" s="163" t="str">
        <f t="shared" si="552"/>
        <v>G</v>
      </c>
      <c r="BW215" s="65">
        <f t="shared" ca="1" si="495"/>
        <v>119678</v>
      </c>
      <c r="BX215" s="634">
        <f t="shared" ca="1" si="497"/>
        <v>0</v>
      </c>
      <c r="CA215" s="130"/>
      <c r="CB215" s="79" t="str">
        <f t="shared" si="553"/>
        <v>G</v>
      </c>
      <c r="CC215" s="215">
        <f t="shared" si="554"/>
        <v>2029</v>
      </c>
      <c r="CD215" s="141">
        <f t="shared" si="554"/>
        <v>6</v>
      </c>
      <c r="CE215" s="280">
        <f t="shared" ca="1" si="498"/>
        <v>0</v>
      </c>
      <c r="CF215" s="280">
        <f t="shared" ca="1" si="499"/>
        <v>0</v>
      </c>
      <c r="CG215" s="280">
        <f t="shared" ca="1" si="500"/>
        <v>8</v>
      </c>
      <c r="CH215" s="280">
        <f t="shared" ca="1" si="499"/>
        <v>0</v>
      </c>
      <c r="CI215" s="280">
        <f t="shared" ca="1" si="501"/>
        <v>0</v>
      </c>
      <c r="CJ215" s="280">
        <f t="shared" ca="1" si="502"/>
        <v>0</v>
      </c>
      <c r="CK215" s="280">
        <f t="shared" ca="1" si="502"/>
        <v>0</v>
      </c>
      <c r="CL215" s="280">
        <f t="shared" ca="1" si="503"/>
        <v>0</v>
      </c>
      <c r="CM215" s="280">
        <f t="shared" ca="1" si="504"/>
        <v>0</v>
      </c>
      <c r="CN215" s="280">
        <f t="shared" ca="1" si="505"/>
        <v>2245</v>
      </c>
      <c r="CO215" s="280">
        <f t="shared" ca="1" si="506"/>
        <v>91072</v>
      </c>
      <c r="CP215" s="280">
        <f t="shared" ca="1" si="507"/>
        <v>0</v>
      </c>
      <c r="CQ215" s="280">
        <f t="shared" ca="1" si="555"/>
        <v>0</v>
      </c>
      <c r="CR215" s="273">
        <f t="shared" ca="1" si="555"/>
        <v>0</v>
      </c>
      <c r="CS215" s="280">
        <f t="shared" ca="1" si="508"/>
        <v>2247</v>
      </c>
      <c r="CT215" s="280">
        <f t="shared" ca="1" si="509"/>
        <v>3741</v>
      </c>
      <c r="CU215" s="280">
        <f t="shared" ca="1" si="510"/>
        <v>3152</v>
      </c>
      <c r="CV215" s="280">
        <f t="shared" ca="1" si="511"/>
        <v>0</v>
      </c>
      <c r="CW215" s="280">
        <f t="shared" ca="1" si="512"/>
        <v>2470</v>
      </c>
      <c r="CX215" s="280">
        <f t="shared" ca="1" si="513"/>
        <v>0</v>
      </c>
      <c r="CY215" s="280">
        <f t="shared" ca="1" si="514"/>
        <v>15120</v>
      </c>
      <c r="CZ215" s="280">
        <f t="shared" ca="1" si="515"/>
        <v>0</v>
      </c>
      <c r="DA215" s="280">
        <f t="shared" ca="1" si="516"/>
        <v>0</v>
      </c>
      <c r="DB215" s="280">
        <f t="shared" ca="1" si="517"/>
        <v>0</v>
      </c>
      <c r="DC215" s="280">
        <f t="shared" ca="1" si="518"/>
        <v>1105</v>
      </c>
      <c r="DD215" s="280">
        <f t="shared" ca="1" si="519"/>
        <v>0</v>
      </c>
      <c r="DE215" s="280">
        <f t="shared" ca="1" si="520"/>
        <v>0</v>
      </c>
      <c r="DF215" s="280">
        <f t="shared" ca="1" si="521"/>
        <v>0</v>
      </c>
      <c r="DG215" s="280">
        <f t="shared" ca="1" si="522"/>
        <v>0</v>
      </c>
      <c r="DH215" s="280">
        <f t="shared" ca="1" si="523"/>
        <v>0</v>
      </c>
      <c r="DI215" s="280">
        <f t="shared" ca="1" si="524"/>
        <v>0</v>
      </c>
      <c r="DJ215" s="210">
        <f t="shared" ca="1" si="525"/>
        <v>7869</v>
      </c>
      <c r="DK215" s="210">
        <f t="shared" ca="1" si="526"/>
        <v>27835</v>
      </c>
      <c r="DL215" s="210">
        <f t="shared" ca="1" si="527"/>
        <v>93325</v>
      </c>
      <c r="DM215" s="461">
        <f t="shared" ca="1" si="528"/>
        <v>121160</v>
      </c>
      <c r="DN215" s="463">
        <f t="shared" ca="1" si="529"/>
        <v>121416</v>
      </c>
      <c r="DO215" s="465">
        <f t="shared" ca="1" si="530"/>
        <v>256</v>
      </c>
      <c r="DP215" s="216">
        <f t="shared" ca="1" si="531"/>
        <v>2.1129085506767912E-3</v>
      </c>
      <c r="DR215" s="463"/>
      <c r="DS215" s="37"/>
    </row>
    <row r="216" spans="1:123" s="2" customFormat="1">
      <c r="A216" s="87">
        <f t="shared" si="549"/>
        <v>2020</v>
      </c>
      <c r="B216" s="229">
        <v>0</v>
      </c>
      <c r="C216" s="229">
        <v>0</v>
      </c>
      <c r="D216" s="229">
        <v>0</v>
      </c>
      <c r="E216" s="229">
        <v>0</v>
      </c>
      <c r="F216" s="229">
        <v>0</v>
      </c>
      <c r="G216" s="229">
        <v>0</v>
      </c>
      <c r="H216" s="229">
        <v>0</v>
      </c>
      <c r="I216" s="229">
        <v>0</v>
      </c>
      <c r="J216" s="229">
        <v>0</v>
      </c>
      <c r="K216" s="229">
        <v>0</v>
      </c>
      <c r="L216" s="229">
        <v>0</v>
      </c>
      <c r="M216" s="229">
        <v>0</v>
      </c>
      <c r="N216" s="89">
        <f t="shared" si="533"/>
        <v>0</v>
      </c>
      <c r="O216" s="185"/>
      <c r="P216" s="91">
        <f t="shared" si="534"/>
        <v>2020</v>
      </c>
      <c r="Q216" s="229">
        <v>0</v>
      </c>
      <c r="R216" s="229">
        <v>0</v>
      </c>
      <c r="S216" s="229">
        <v>0</v>
      </c>
      <c r="T216" s="229">
        <v>0</v>
      </c>
      <c r="U216" s="229">
        <v>0</v>
      </c>
      <c r="V216" s="229">
        <v>0</v>
      </c>
      <c r="W216" s="229">
        <v>0</v>
      </c>
      <c r="X216" s="229">
        <v>0</v>
      </c>
      <c r="Y216" s="229">
        <v>0</v>
      </c>
      <c r="Z216" s="229">
        <v>0</v>
      </c>
      <c r="AA216" s="229">
        <v>0</v>
      </c>
      <c r="AB216" s="229">
        <v>0</v>
      </c>
      <c r="AC216" s="13">
        <f t="shared" si="535"/>
        <v>0</v>
      </c>
      <c r="AD216" s="13"/>
      <c r="AE216" s="17"/>
      <c r="AF216" s="22"/>
      <c r="AG216" s="22"/>
      <c r="AH216" s="22"/>
      <c r="AI216" s="79" t="str">
        <f t="shared" si="550"/>
        <v>W</v>
      </c>
      <c r="AJ216" s="1">
        <f t="shared" si="551"/>
        <v>2029</v>
      </c>
      <c r="AK216" s="105">
        <v>7</v>
      </c>
      <c r="AL216" s="106">
        <f t="shared" ref="AL216:AU225" ca="1" si="556">ROUND(INDIRECT(CONCATENATE($AI216,AL$2+($AJ216-2010))),0)</f>
        <v>0</v>
      </c>
      <c r="AM216" s="106">
        <f t="shared" ca="1" si="556"/>
        <v>0</v>
      </c>
      <c r="AN216" s="106">
        <f t="shared" ca="1" si="556"/>
        <v>8</v>
      </c>
      <c r="AO216" s="106">
        <f t="shared" ca="1" si="556"/>
        <v>0</v>
      </c>
      <c r="AP216" s="106">
        <f t="shared" ca="1" si="556"/>
        <v>0</v>
      </c>
      <c r="AQ216" s="106">
        <f t="shared" ca="1" si="556"/>
        <v>0</v>
      </c>
      <c r="AR216" s="106">
        <f t="shared" ca="1" si="556"/>
        <v>0</v>
      </c>
      <c r="AS216" s="106">
        <f t="shared" ca="1" si="556"/>
        <v>0</v>
      </c>
      <c r="AT216" s="106">
        <f t="shared" ca="1" si="556"/>
        <v>0</v>
      </c>
      <c r="AU216" s="106">
        <f t="shared" ca="1" si="556"/>
        <v>2245</v>
      </c>
      <c r="AV216" s="106">
        <f t="shared" ref="AV216:BE225" ca="1" si="557">ROUND(INDIRECT(CONCATENATE($AI216,AV$2+($AJ216-2010))),0)</f>
        <v>91072</v>
      </c>
      <c r="AW216" s="106">
        <f t="shared" ca="1" si="557"/>
        <v>0</v>
      </c>
      <c r="AX216" s="575">
        <f t="shared" ca="1" si="557"/>
        <v>0</v>
      </c>
      <c r="AY216" s="2">
        <f t="shared" ca="1" si="557"/>
        <v>0</v>
      </c>
      <c r="AZ216" s="545">
        <f t="shared" ca="1" si="557"/>
        <v>1935</v>
      </c>
      <c r="BA216" s="106">
        <f t="shared" ca="1" si="557"/>
        <v>3741</v>
      </c>
      <c r="BB216" s="106">
        <f t="shared" ca="1" si="557"/>
        <v>3152</v>
      </c>
      <c r="BC216" s="106">
        <f t="shared" ca="1" si="557"/>
        <v>0</v>
      </c>
      <c r="BD216" s="106">
        <f t="shared" ca="1" si="557"/>
        <v>2206</v>
      </c>
      <c r="BE216" s="106">
        <f t="shared" ca="1" si="557"/>
        <v>0</v>
      </c>
      <c r="BF216" s="106">
        <f t="shared" ref="BF216:BT225" ca="1" si="558">ROUND(INDIRECT(CONCATENATE($AI216,BF$2+($AJ216-2010))),0)</f>
        <v>15120</v>
      </c>
      <c r="BG216" s="106">
        <f t="shared" ca="1" si="558"/>
        <v>0</v>
      </c>
      <c r="BH216" s="106">
        <f t="shared" ca="1" si="558"/>
        <v>0</v>
      </c>
      <c r="BI216" s="106">
        <f t="shared" ca="1" si="558"/>
        <v>0</v>
      </c>
      <c r="BJ216" s="106">
        <f t="shared" ca="1" si="558"/>
        <v>1105</v>
      </c>
      <c r="BK216" s="106">
        <f t="shared" ca="1" si="558"/>
        <v>0</v>
      </c>
      <c r="BL216" s="106">
        <f t="shared" ca="1" si="558"/>
        <v>0</v>
      </c>
      <c r="BM216" s="190">
        <f t="shared" ca="1" si="558"/>
        <v>0</v>
      </c>
      <c r="BN216" s="190">
        <f t="shared" ca="1" si="558"/>
        <v>0</v>
      </c>
      <c r="BO216" s="190">
        <f t="shared" ca="1" si="558"/>
        <v>0</v>
      </c>
      <c r="BP216" s="190">
        <f t="shared" ca="1" si="558"/>
        <v>0</v>
      </c>
      <c r="BQ216" s="190">
        <f t="shared" ca="1" si="558"/>
        <v>7293</v>
      </c>
      <c r="BR216" s="190">
        <f t="shared" ca="1" si="558"/>
        <v>27259</v>
      </c>
      <c r="BS216" s="190">
        <f t="shared" ca="1" si="558"/>
        <v>93325</v>
      </c>
      <c r="BT216" s="190">
        <f t="shared" ca="1" si="558"/>
        <v>120584</v>
      </c>
      <c r="BU216" s="190">
        <f t="shared" ca="1" si="494"/>
        <v>129978</v>
      </c>
      <c r="BV216" s="163" t="str">
        <f t="shared" si="552"/>
        <v>H</v>
      </c>
      <c r="BW216" s="65">
        <f t="shared" ca="1" si="495"/>
        <v>120584</v>
      </c>
      <c r="BX216" s="634">
        <f t="shared" ca="1" si="497"/>
        <v>0</v>
      </c>
      <c r="CA216" s="130"/>
      <c r="CB216" s="79" t="str">
        <f t="shared" si="553"/>
        <v>H</v>
      </c>
      <c r="CC216" s="215">
        <f t="shared" si="554"/>
        <v>2029</v>
      </c>
      <c r="CD216" s="141">
        <f t="shared" si="554"/>
        <v>7</v>
      </c>
      <c r="CE216" s="280">
        <f t="shared" ca="1" si="498"/>
        <v>0</v>
      </c>
      <c r="CF216" s="280">
        <f t="shared" ca="1" si="499"/>
        <v>0</v>
      </c>
      <c r="CG216" s="280">
        <f t="shared" ca="1" si="500"/>
        <v>8</v>
      </c>
      <c r="CH216" s="280">
        <f t="shared" ca="1" si="499"/>
        <v>0</v>
      </c>
      <c r="CI216" s="280">
        <f t="shared" ca="1" si="501"/>
        <v>0</v>
      </c>
      <c r="CJ216" s="280">
        <f t="shared" ca="1" si="502"/>
        <v>0</v>
      </c>
      <c r="CK216" s="280">
        <f t="shared" ca="1" si="502"/>
        <v>0</v>
      </c>
      <c r="CL216" s="280">
        <f t="shared" ca="1" si="503"/>
        <v>0</v>
      </c>
      <c r="CM216" s="280">
        <f t="shared" ca="1" si="504"/>
        <v>0</v>
      </c>
      <c r="CN216" s="280">
        <f t="shared" ca="1" si="505"/>
        <v>1805</v>
      </c>
      <c r="CO216" s="280">
        <f t="shared" ca="1" si="506"/>
        <v>98478</v>
      </c>
      <c r="CP216" s="280">
        <f t="shared" ca="1" si="507"/>
        <v>0</v>
      </c>
      <c r="CQ216" s="280">
        <f t="shared" ca="1" si="555"/>
        <v>0</v>
      </c>
      <c r="CR216" s="273">
        <f t="shared" ca="1" si="555"/>
        <v>0</v>
      </c>
      <c r="CS216" s="280">
        <f t="shared" ca="1" si="508"/>
        <v>1935</v>
      </c>
      <c r="CT216" s="280">
        <f t="shared" ca="1" si="509"/>
        <v>4993</v>
      </c>
      <c r="CU216" s="280">
        <f t="shared" ca="1" si="510"/>
        <v>3222</v>
      </c>
      <c r="CV216" s="280">
        <f t="shared" ca="1" si="511"/>
        <v>0</v>
      </c>
      <c r="CW216" s="280">
        <f t="shared" ca="1" si="512"/>
        <v>2514</v>
      </c>
      <c r="CX216" s="280">
        <f t="shared" ca="1" si="513"/>
        <v>0</v>
      </c>
      <c r="CY216" s="280">
        <f t="shared" ca="1" si="514"/>
        <v>15624</v>
      </c>
      <c r="CZ216" s="280">
        <f t="shared" ca="1" si="515"/>
        <v>0</v>
      </c>
      <c r="DA216" s="280">
        <f t="shared" ca="1" si="516"/>
        <v>0</v>
      </c>
      <c r="DB216" s="280">
        <f t="shared" ca="1" si="517"/>
        <v>0</v>
      </c>
      <c r="DC216" s="280">
        <f t="shared" ca="1" si="518"/>
        <v>1141</v>
      </c>
      <c r="DD216" s="280">
        <f t="shared" ca="1" si="519"/>
        <v>0</v>
      </c>
      <c r="DE216" s="280">
        <f t="shared" ca="1" si="520"/>
        <v>0</v>
      </c>
      <c r="DF216" s="280">
        <f t="shared" ca="1" si="521"/>
        <v>0</v>
      </c>
      <c r="DG216" s="280">
        <f t="shared" ca="1" si="522"/>
        <v>0</v>
      </c>
      <c r="DH216" s="280">
        <f t="shared" ca="1" si="523"/>
        <v>0</v>
      </c>
      <c r="DI216" s="280">
        <f t="shared" ca="1" si="524"/>
        <v>0</v>
      </c>
      <c r="DJ216" s="210">
        <f t="shared" ca="1" si="525"/>
        <v>7671</v>
      </c>
      <c r="DK216" s="210">
        <f t="shared" ca="1" si="526"/>
        <v>29429</v>
      </c>
      <c r="DL216" s="210">
        <f t="shared" ca="1" si="527"/>
        <v>100291</v>
      </c>
      <c r="DM216" s="461">
        <f t="shared" ca="1" si="528"/>
        <v>129720</v>
      </c>
      <c r="DN216" s="463">
        <f t="shared" ca="1" si="529"/>
        <v>129978</v>
      </c>
      <c r="DO216" s="465">
        <f t="shared" ca="1" si="530"/>
        <v>258</v>
      </c>
      <c r="DP216" s="216">
        <f t="shared" ca="1" si="531"/>
        <v>1.9888991674375579E-3</v>
      </c>
      <c r="DR216" s="463"/>
      <c r="DS216" s="37"/>
    </row>
    <row r="217" spans="1:123" s="2" customFormat="1">
      <c r="A217" s="87">
        <f t="shared" si="549"/>
        <v>2021</v>
      </c>
      <c r="B217" s="229">
        <v>0</v>
      </c>
      <c r="C217" s="229">
        <v>0</v>
      </c>
      <c r="D217" s="229">
        <v>0</v>
      </c>
      <c r="E217" s="229">
        <v>0</v>
      </c>
      <c r="F217" s="229">
        <v>0</v>
      </c>
      <c r="G217" s="229">
        <v>0</v>
      </c>
      <c r="H217" s="229">
        <v>0</v>
      </c>
      <c r="I217" s="229">
        <v>0</v>
      </c>
      <c r="J217" s="229">
        <v>0</v>
      </c>
      <c r="K217" s="229">
        <v>0</v>
      </c>
      <c r="L217" s="229">
        <v>0</v>
      </c>
      <c r="M217" s="229">
        <v>0</v>
      </c>
      <c r="N217" s="89">
        <f t="shared" si="533"/>
        <v>0</v>
      </c>
      <c r="O217" s="185"/>
      <c r="P217" s="91">
        <f t="shared" si="534"/>
        <v>2021</v>
      </c>
      <c r="Q217" s="229">
        <v>0</v>
      </c>
      <c r="R217" s="229">
        <v>0</v>
      </c>
      <c r="S217" s="229">
        <v>0</v>
      </c>
      <c r="T217" s="229">
        <v>0</v>
      </c>
      <c r="U217" s="229">
        <v>0</v>
      </c>
      <c r="V217" s="229">
        <v>0</v>
      </c>
      <c r="W217" s="229">
        <v>0</v>
      </c>
      <c r="X217" s="229">
        <v>0</v>
      </c>
      <c r="Y217" s="229">
        <v>0</v>
      </c>
      <c r="Z217" s="229">
        <v>0</v>
      </c>
      <c r="AA217" s="229">
        <v>0</v>
      </c>
      <c r="AB217" s="229">
        <v>0</v>
      </c>
      <c r="AC217" s="13">
        <f t="shared" si="535"/>
        <v>0</v>
      </c>
      <c r="AD217" s="13"/>
      <c r="AE217" s="17"/>
      <c r="AF217" s="22"/>
      <c r="AG217" s="22"/>
      <c r="AH217" s="22"/>
      <c r="AI217" s="79" t="str">
        <f t="shared" si="550"/>
        <v>X</v>
      </c>
      <c r="AJ217" s="1">
        <f t="shared" si="551"/>
        <v>2029</v>
      </c>
      <c r="AK217" s="105">
        <v>8</v>
      </c>
      <c r="AL217" s="106">
        <f t="shared" ca="1" si="556"/>
        <v>0</v>
      </c>
      <c r="AM217" s="106">
        <f t="shared" ca="1" si="556"/>
        <v>0</v>
      </c>
      <c r="AN217" s="106">
        <f t="shared" ca="1" si="556"/>
        <v>8</v>
      </c>
      <c r="AO217" s="106">
        <f t="shared" ca="1" si="556"/>
        <v>0</v>
      </c>
      <c r="AP217" s="106">
        <f t="shared" ca="1" si="556"/>
        <v>0</v>
      </c>
      <c r="AQ217" s="106">
        <f t="shared" ca="1" si="556"/>
        <v>0</v>
      </c>
      <c r="AR217" s="106">
        <f t="shared" ca="1" si="556"/>
        <v>0</v>
      </c>
      <c r="AS217" s="106">
        <f t="shared" ca="1" si="556"/>
        <v>0</v>
      </c>
      <c r="AT217" s="106">
        <f t="shared" ca="1" si="556"/>
        <v>0</v>
      </c>
      <c r="AU217" s="106">
        <f t="shared" ca="1" si="556"/>
        <v>1805</v>
      </c>
      <c r="AV217" s="106">
        <f t="shared" ca="1" si="557"/>
        <v>98478</v>
      </c>
      <c r="AW217" s="106">
        <f t="shared" ca="1" si="557"/>
        <v>0</v>
      </c>
      <c r="AX217" s="575">
        <f t="shared" ca="1" si="557"/>
        <v>0</v>
      </c>
      <c r="AY217" s="2">
        <f t="shared" ca="1" si="557"/>
        <v>0</v>
      </c>
      <c r="AZ217" s="545">
        <f t="shared" ca="1" si="557"/>
        <v>2247</v>
      </c>
      <c r="BA217" s="106">
        <f t="shared" ca="1" si="557"/>
        <v>4993</v>
      </c>
      <c r="BB217" s="106">
        <f t="shared" ca="1" si="557"/>
        <v>3222</v>
      </c>
      <c r="BC217" s="106">
        <f t="shared" ca="1" si="557"/>
        <v>0</v>
      </c>
      <c r="BD217" s="106">
        <f t="shared" ca="1" si="557"/>
        <v>2470</v>
      </c>
      <c r="BE217" s="106">
        <f t="shared" ca="1" si="557"/>
        <v>0</v>
      </c>
      <c r="BF217" s="106">
        <f t="shared" ca="1" si="558"/>
        <v>15624</v>
      </c>
      <c r="BG217" s="106">
        <f t="shared" ca="1" si="558"/>
        <v>0</v>
      </c>
      <c r="BH217" s="106">
        <f t="shared" ca="1" si="558"/>
        <v>0</v>
      </c>
      <c r="BI217" s="106">
        <f t="shared" ca="1" si="558"/>
        <v>0</v>
      </c>
      <c r="BJ217" s="106">
        <f t="shared" ca="1" si="558"/>
        <v>1141</v>
      </c>
      <c r="BK217" s="106">
        <f t="shared" ca="1" si="558"/>
        <v>0</v>
      </c>
      <c r="BL217" s="106">
        <f t="shared" ca="1" si="558"/>
        <v>0</v>
      </c>
      <c r="BM217" s="190">
        <f t="shared" ca="1" si="558"/>
        <v>0</v>
      </c>
      <c r="BN217" s="190">
        <f t="shared" ca="1" si="558"/>
        <v>0</v>
      </c>
      <c r="BO217" s="190">
        <f t="shared" ca="1" si="558"/>
        <v>0</v>
      </c>
      <c r="BP217" s="190">
        <f t="shared" ca="1" si="558"/>
        <v>0</v>
      </c>
      <c r="BQ217" s="190">
        <f t="shared" ca="1" si="558"/>
        <v>7939</v>
      </c>
      <c r="BR217" s="190">
        <f t="shared" ca="1" si="558"/>
        <v>29697</v>
      </c>
      <c r="BS217" s="190">
        <f t="shared" ca="1" si="558"/>
        <v>100291</v>
      </c>
      <c r="BT217" s="190">
        <f t="shared" ca="1" si="558"/>
        <v>129988</v>
      </c>
      <c r="BU217" s="190">
        <f t="shared" ca="1" si="494"/>
        <v>119018</v>
      </c>
      <c r="BV217" s="163" t="str">
        <f t="shared" si="552"/>
        <v>I</v>
      </c>
      <c r="BW217" s="65">
        <f t="shared" ca="1" si="495"/>
        <v>129988</v>
      </c>
      <c r="BX217" s="634">
        <f t="shared" ca="1" si="497"/>
        <v>0</v>
      </c>
      <c r="CA217" s="130"/>
      <c r="CB217" s="79" t="str">
        <f t="shared" si="553"/>
        <v>I</v>
      </c>
      <c r="CC217" s="215">
        <f t="shared" si="554"/>
        <v>2029</v>
      </c>
      <c r="CD217" s="141">
        <f t="shared" si="554"/>
        <v>8</v>
      </c>
      <c r="CE217" s="280">
        <f t="shared" ca="1" si="498"/>
        <v>0</v>
      </c>
      <c r="CF217" s="280">
        <f t="shared" ca="1" si="499"/>
        <v>0</v>
      </c>
      <c r="CG217" s="280">
        <f t="shared" ca="1" si="500"/>
        <v>8</v>
      </c>
      <c r="CH217" s="280">
        <f t="shared" ca="1" si="499"/>
        <v>0</v>
      </c>
      <c r="CI217" s="280">
        <f t="shared" ca="1" si="501"/>
        <v>0</v>
      </c>
      <c r="CJ217" s="280">
        <f t="shared" ca="1" si="502"/>
        <v>0</v>
      </c>
      <c r="CK217" s="280">
        <f t="shared" ca="1" si="502"/>
        <v>0</v>
      </c>
      <c r="CL217" s="280">
        <f t="shared" ca="1" si="503"/>
        <v>0</v>
      </c>
      <c r="CM217" s="280">
        <f t="shared" ca="1" si="504"/>
        <v>0</v>
      </c>
      <c r="CN217" s="280">
        <f t="shared" ca="1" si="505"/>
        <v>1719</v>
      </c>
      <c r="CO217" s="280">
        <f t="shared" ca="1" si="506"/>
        <v>86796</v>
      </c>
      <c r="CP217" s="280">
        <f t="shared" ca="1" si="507"/>
        <v>0</v>
      </c>
      <c r="CQ217" s="280">
        <f t="shared" ca="1" si="555"/>
        <v>0</v>
      </c>
      <c r="CR217" s="273">
        <f t="shared" ca="1" si="555"/>
        <v>0</v>
      </c>
      <c r="CS217" s="280">
        <f t="shared" ca="1" si="508"/>
        <v>1935</v>
      </c>
      <c r="CT217" s="280">
        <f t="shared" ca="1" si="509"/>
        <v>5316</v>
      </c>
      <c r="CU217" s="280">
        <f t="shared" ca="1" si="510"/>
        <v>3416</v>
      </c>
      <c r="CV217" s="280">
        <f t="shared" ca="1" si="511"/>
        <v>0</v>
      </c>
      <c r="CW217" s="280">
        <f t="shared" ca="1" si="512"/>
        <v>2810</v>
      </c>
      <c r="CX217" s="280">
        <f t="shared" ca="1" si="513"/>
        <v>0</v>
      </c>
      <c r="CY217" s="280">
        <f t="shared" ca="1" si="514"/>
        <v>15624</v>
      </c>
      <c r="CZ217" s="280">
        <f t="shared" ca="1" si="515"/>
        <v>0</v>
      </c>
      <c r="DA217" s="280">
        <f t="shared" ca="1" si="516"/>
        <v>0</v>
      </c>
      <c r="DB217" s="280">
        <f t="shared" ca="1" si="517"/>
        <v>0</v>
      </c>
      <c r="DC217" s="280">
        <f t="shared" ca="1" si="518"/>
        <v>1134</v>
      </c>
      <c r="DD217" s="280">
        <f t="shared" ca="1" si="519"/>
        <v>0</v>
      </c>
      <c r="DE217" s="280">
        <f t="shared" ca="1" si="520"/>
        <v>0</v>
      </c>
      <c r="DF217" s="280">
        <f t="shared" ca="1" si="521"/>
        <v>0</v>
      </c>
      <c r="DG217" s="280">
        <f t="shared" ca="1" si="522"/>
        <v>0</v>
      </c>
      <c r="DH217" s="280">
        <f t="shared" ca="1" si="523"/>
        <v>0</v>
      </c>
      <c r="DI217" s="280">
        <f t="shared" ca="1" si="524"/>
        <v>0</v>
      </c>
      <c r="DJ217" s="210">
        <f t="shared" ca="1" si="525"/>
        <v>8161</v>
      </c>
      <c r="DK217" s="210">
        <f t="shared" ca="1" si="526"/>
        <v>30235</v>
      </c>
      <c r="DL217" s="210">
        <f t="shared" ca="1" si="527"/>
        <v>88523</v>
      </c>
      <c r="DM217" s="461">
        <f t="shared" ca="1" si="528"/>
        <v>118758</v>
      </c>
      <c r="DN217" s="463">
        <f t="shared" ca="1" si="529"/>
        <v>119018</v>
      </c>
      <c r="DO217" s="465">
        <f t="shared" ca="1" si="530"/>
        <v>260</v>
      </c>
      <c r="DP217" s="216">
        <f t="shared" ca="1" si="531"/>
        <v>2.1893261927617507E-3</v>
      </c>
      <c r="DR217" s="463"/>
      <c r="DS217" s="37"/>
    </row>
    <row r="218" spans="1:123" s="2" customFormat="1">
      <c r="A218" s="87">
        <f t="shared" si="549"/>
        <v>2022</v>
      </c>
      <c r="B218" s="229">
        <v>0</v>
      </c>
      <c r="C218" s="229">
        <v>0</v>
      </c>
      <c r="D218" s="229">
        <v>0</v>
      </c>
      <c r="E218" s="229">
        <v>0</v>
      </c>
      <c r="F218" s="229">
        <v>0</v>
      </c>
      <c r="G218" s="229">
        <v>0</v>
      </c>
      <c r="H218" s="229">
        <v>0</v>
      </c>
      <c r="I218" s="229">
        <v>0</v>
      </c>
      <c r="J218" s="229">
        <v>0</v>
      </c>
      <c r="K218" s="229">
        <v>0</v>
      </c>
      <c r="L218" s="229">
        <v>0</v>
      </c>
      <c r="M218" s="229">
        <v>0</v>
      </c>
      <c r="N218" s="89">
        <f t="shared" si="533"/>
        <v>0</v>
      </c>
      <c r="O218" s="185"/>
      <c r="P218" s="91">
        <f t="shared" si="534"/>
        <v>2022</v>
      </c>
      <c r="Q218" s="229">
        <v>0</v>
      </c>
      <c r="R218" s="229">
        <v>0</v>
      </c>
      <c r="S218" s="229">
        <v>0</v>
      </c>
      <c r="T218" s="229">
        <v>0</v>
      </c>
      <c r="U218" s="229">
        <v>0</v>
      </c>
      <c r="V218" s="229">
        <v>0</v>
      </c>
      <c r="W218" s="229">
        <v>0</v>
      </c>
      <c r="X218" s="229">
        <v>0</v>
      </c>
      <c r="Y218" s="229">
        <v>0</v>
      </c>
      <c r="Z218" s="229">
        <v>0</v>
      </c>
      <c r="AA218" s="229">
        <v>0</v>
      </c>
      <c r="AB218" s="229">
        <v>0</v>
      </c>
      <c r="AC218" s="13">
        <f t="shared" si="535"/>
        <v>0</v>
      </c>
      <c r="AD218" s="13"/>
      <c r="AE218" s="17"/>
      <c r="AF218" s="22"/>
      <c r="AG218" s="22"/>
      <c r="AH218" s="22"/>
      <c r="AI218" s="79" t="str">
        <f t="shared" si="550"/>
        <v>Y</v>
      </c>
      <c r="AJ218" s="1">
        <f t="shared" si="551"/>
        <v>2029</v>
      </c>
      <c r="AK218" s="105">
        <v>9</v>
      </c>
      <c r="AL218" s="106">
        <f t="shared" ca="1" si="556"/>
        <v>0</v>
      </c>
      <c r="AM218" s="106">
        <f t="shared" ca="1" si="556"/>
        <v>0</v>
      </c>
      <c r="AN218" s="106">
        <f t="shared" ca="1" si="556"/>
        <v>8</v>
      </c>
      <c r="AO218" s="106">
        <f t="shared" ca="1" si="556"/>
        <v>0</v>
      </c>
      <c r="AP218" s="106">
        <f t="shared" ca="1" si="556"/>
        <v>0</v>
      </c>
      <c r="AQ218" s="106">
        <f t="shared" ca="1" si="556"/>
        <v>0</v>
      </c>
      <c r="AR218" s="106">
        <f t="shared" ca="1" si="556"/>
        <v>0</v>
      </c>
      <c r="AS218" s="106">
        <f t="shared" ca="1" si="556"/>
        <v>0</v>
      </c>
      <c r="AT218" s="106">
        <f t="shared" ca="1" si="556"/>
        <v>0</v>
      </c>
      <c r="AU218" s="106">
        <f t="shared" ca="1" si="556"/>
        <v>1719</v>
      </c>
      <c r="AV218" s="106">
        <f t="shared" ca="1" si="557"/>
        <v>86796</v>
      </c>
      <c r="AW218" s="106">
        <f t="shared" ca="1" si="557"/>
        <v>0</v>
      </c>
      <c r="AX218" s="575">
        <f t="shared" ca="1" si="557"/>
        <v>0</v>
      </c>
      <c r="AY218" s="2">
        <f t="shared" ca="1" si="557"/>
        <v>0</v>
      </c>
      <c r="AZ218" s="545">
        <f t="shared" ca="1" si="557"/>
        <v>1935</v>
      </c>
      <c r="BA218" s="106">
        <f t="shared" ca="1" si="557"/>
        <v>5316</v>
      </c>
      <c r="BB218" s="106">
        <f t="shared" ca="1" si="557"/>
        <v>3416</v>
      </c>
      <c r="BC218" s="106">
        <f t="shared" ca="1" si="557"/>
        <v>0</v>
      </c>
      <c r="BD218" s="106">
        <f t="shared" ca="1" si="557"/>
        <v>2514</v>
      </c>
      <c r="BE218" s="106">
        <f t="shared" ca="1" si="557"/>
        <v>0</v>
      </c>
      <c r="BF218" s="106">
        <f t="shared" ca="1" si="558"/>
        <v>15624</v>
      </c>
      <c r="BG218" s="106">
        <f t="shared" ca="1" si="558"/>
        <v>0</v>
      </c>
      <c r="BH218" s="106">
        <f t="shared" ca="1" si="558"/>
        <v>0</v>
      </c>
      <c r="BI218" s="106">
        <f t="shared" ca="1" si="558"/>
        <v>0</v>
      </c>
      <c r="BJ218" s="106">
        <f t="shared" ca="1" si="558"/>
        <v>1134</v>
      </c>
      <c r="BK218" s="106">
        <f t="shared" ca="1" si="558"/>
        <v>0</v>
      </c>
      <c r="BL218" s="106">
        <f t="shared" ca="1" si="558"/>
        <v>0</v>
      </c>
      <c r="BM218" s="190">
        <f t="shared" ca="1" si="558"/>
        <v>0</v>
      </c>
      <c r="BN218" s="190">
        <f t="shared" ca="1" si="558"/>
        <v>0</v>
      </c>
      <c r="BO218" s="190">
        <f t="shared" ca="1" si="558"/>
        <v>0</v>
      </c>
      <c r="BP218" s="190">
        <f t="shared" ca="1" si="558"/>
        <v>0</v>
      </c>
      <c r="BQ218" s="190">
        <f t="shared" ca="1" si="558"/>
        <v>7865</v>
      </c>
      <c r="BR218" s="190">
        <f t="shared" ca="1" si="558"/>
        <v>29939</v>
      </c>
      <c r="BS218" s="190">
        <f t="shared" ca="1" si="558"/>
        <v>88523</v>
      </c>
      <c r="BT218" s="190">
        <f t="shared" ca="1" si="558"/>
        <v>118462</v>
      </c>
      <c r="BU218" s="190">
        <f t="shared" ca="1" si="494"/>
        <v>108828</v>
      </c>
      <c r="BV218" s="163" t="str">
        <f t="shared" si="552"/>
        <v>J</v>
      </c>
      <c r="BW218" s="65">
        <f t="shared" ca="1" si="495"/>
        <v>118462</v>
      </c>
      <c r="BX218" s="634">
        <f t="shared" ca="1" si="497"/>
        <v>0</v>
      </c>
      <c r="CA218" s="130"/>
      <c r="CB218" s="79" t="str">
        <f t="shared" si="553"/>
        <v>J</v>
      </c>
      <c r="CC218" s="215">
        <f t="shared" si="554"/>
        <v>2029</v>
      </c>
      <c r="CD218" s="141">
        <f t="shared" si="554"/>
        <v>9</v>
      </c>
      <c r="CE218" s="280">
        <f t="shared" ca="1" si="498"/>
        <v>0</v>
      </c>
      <c r="CF218" s="280">
        <f t="shared" ca="1" si="499"/>
        <v>0</v>
      </c>
      <c r="CG218" s="280">
        <f t="shared" ca="1" si="500"/>
        <v>8</v>
      </c>
      <c r="CH218" s="280">
        <f t="shared" ca="1" si="499"/>
        <v>0</v>
      </c>
      <c r="CI218" s="280">
        <f t="shared" ca="1" si="501"/>
        <v>0</v>
      </c>
      <c r="CJ218" s="280">
        <f t="shared" ca="1" si="502"/>
        <v>0</v>
      </c>
      <c r="CK218" s="280">
        <f t="shared" ca="1" si="502"/>
        <v>0</v>
      </c>
      <c r="CL218" s="280">
        <f t="shared" ca="1" si="503"/>
        <v>0</v>
      </c>
      <c r="CM218" s="280">
        <f t="shared" ca="1" si="504"/>
        <v>0</v>
      </c>
      <c r="CN218" s="280">
        <f t="shared" ca="1" si="505"/>
        <v>582</v>
      </c>
      <c r="CO218" s="280">
        <f t="shared" ca="1" si="506"/>
        <v>81325</v>
      </c>
      <c r="CP218" s="280">
        <f t="shared" ca="1" si="507"/>
        <v>0</v>
      </c>
      <c r="CQ218" s="280">
        <f t="shared" ca="1" si="555"/>
        <v>0</v>
      </c>
      <c r="CR218" s="273">
        <f t="shared" ca="1" si="555"/>
        <v>0</v>
      </c>
      <c r="CS218" s="280">
        <f t="shared" ca="1" si="508"/>
        <v>1872</v>
      </c>
      <c r="CT218" s="280">
        <f t="shared" ca="1" si="509"/>
        <v>4365</v>
      </c>
      <c r="CU218" s="280">
        <f t="shared" ca="1" si="510"/>
        <v>2729</v>
      </c>
      <c r="CV218" s="280">
        <f t="shared" ca="1" si="511"/>
        <v>0</v>
      </c>
      <c r="CW218" s="280">
        <f t="shared" ca="1" si="512"/>
        <v>2374</v>
      </c>
      <c r="CX218" s="280">
        <f t="shared" ca="1" si="513"/>
        <v>0</v>
      </c>
      <c r="CY218" s="280">
        <f t="shared" ca="1" si="514"/>
        <v>14400</v>
      </c>
      <c r="CZ218" s="280">
        <f t="shared" ca="1" si="515"/>
        <v>0</v>
      </c>
      <c r="DA218" s="280">
        <f t="shared" ca="1" si="516"/>
        <v>0</v>
      </c>
      <c r="DB218" s="280">
        <f t="shared" ca="1" si="517"/>
        <v>0</v>
      </c>
      <c r="DC218" s="280">
        <f t="shared" ca="1" si="518"/>
        <v>946</v>
      </c>
      <c r="DD218" s="280">
        <f t="shared" ca="1" si="519"/>
        <v>0</v>
      </c>
      <c r="DE218" s="280">
        <f t="shared" ca="1" si="520"/>
        <v>0</v>
      </c>
      <c r="DF218" s="280">
        <f t="shared" ca="1" si="521"/>
        <v>0</v>
      </c>
      <c r="DG218" s="280">
        <f t="shared" ca="1" si="522"/>
        <v>0</v>
      </c>
      <c r="DH218" s="280">
        <f t="shared" ca="1" si="523"/>
        <v>0</v>
      </c>
      <c r="DI218" s="280">
        <f t="shared" ca="1" si="524"/>
        <v>0</v>
      </c>
      <c r="DJ218" s="210">
        <f t="shared" ca="1" si="525"/>
        <v>6975</v>
      </c>
      <c r="DK218" s="210">
        <f t="shared" ca="1" si="526"/>
        <v>26686</v>
      </c>
      <c r="DL218" s="210">
        <f t="shared" ca="1" si="527"/>
        <v>81915</v>
      </c>
      <c r="DM218" s="461">
        <f t="shared" ca="1" si="528"/>
        <v>108601</v>
      </c>
      <c r="DN218" s="463">
        <f t="shared" ca="1" si="529"/>
        <v>108828</v>
      </c>
      <c r="DO218" s="465">
        <f t="shared" ca="1" si="530"/>
        <v>227</v>
      </c>
      <c r="DP218" s="216">
        <f t="shared" ca="1" si="531"/>
        <v>2.0902201637185663E-3</v>
      </c>
      <c r="DR218" s="463"/>
      <c r="DS218" s="37"/>
    </row>
    <row r="219" spans="1:123" s="2" customFormat="1">
      <c r="A219" s="87">
        <f t="shared" si="549"/>
        <v>2023</v>
      </c>
      <c r="B219" s="229">
        <v>0</v>
      </c>
      <c r="C219" s="229">
        <v>0</v>
      </c>
      <c r="D219" s="229">
        <v>0</v>
      </c>
      <c r="E219" s="229">
        <v>0</v>
      </c>
      <c r="F219" s="229">
        <v>0</v>
      </c>
      <c r="G219" s="229">
        <v>0</v>
      </c>
      <c r="H219" s="229">
        <v>0</v>
      </c>
      <c r="I219" s="229">
        <v>0</v>
      </c>
      <c r="J219" s="229">
        <v>0</v>
      </c>
      <c r="K219" s="229">
        <v>0</v>
      </c>
      <c r="L219" s="229">
        <v>0</v>
      </c>
      <c r="M219" s="229">
        <v>0</v>
      </c>
      <c r="N219" s="89">
        <f t="shared" si="533"/>
        <v>0</v>
      </c>
      <c r="O219" s="185"/>
      <c r="P219" s="91">
        <f t="shared" si="534"/>
        <v>2023</v>
      </c>
      <c r="Q219" s="229">
        <v>0</v>
      </c>
      <c r="R219" s="229">
        <v>0</v>
      </c>
      <c r="S219" s="229">
        <v>0</v>
      </c>
      <c r="T219" s="229">
        <v>0</v>
      </c>
      <c r="U219" s="229">
        <v>0</v>
      </c>
      <c r="V219" s="229">
        <v>0</v>
      </c>
      <c r="W219" s="229">
        <v>0</v>
      </c>
      <c r="X219" s="229">
        <v>0</v>
      </c>
      <c r="Y219" s="229">
        <v>0</v>
      </c>
      <c r="Z219" s="229">
        <v>0</v>
      </c>
      <c r="AA219" s="229">
        <v>0</v>
      </c>
      <c r="AB219" s="229">
        <v>0</v>
      </c>
      <c r="AC219" s="13">
        <f t="shared" si="535"/>
        <v>0</v>
      </c>
      <c r="AD219" s="13"/>
      <c r="AE219" s="17"/>
      <c r="AF219" s="22"/>
      <c r="AG219" s="22"/>
      <c r="AH219" s="22"/>
      <c r="AI219" s="79" t="str">
        <f t="shared" si="550"/>
        <v>Z</v>
      </c>
      <c r="AJ219" s="1">
        <f t="shared" si="551"/>
        <v>2029</v>
      </c>
      <c r="AK219" s="105">
        <v>10</v>
      </c>
      <c r="AL219" s="106">
        <f t="shared" ca="1" si="556"/>
        <v>0</v>
      </c>
      <c r="AM219" s="106">
        <f t="shared" ca="1" si="556"/>
        <v>0</v>
      </c>
      <c r="AN219" s="106">
        <f t="shared" ca="1" si="556"/>
        <v>8</v>
      </c>
      <c r="AO219" s="106">
        <f t="shared" ca="1" si="556"/>
        <v>0</v>
      </c>
      <c r="AP219" s="106">
        <f t="shared" ca="1" si="556"/>
        <v>0</v>
      </c>
      <c r="AQ219" s="106">
        <f t="shared" ca="1" si="556"/>
        <v>0</v>
      </c>
      <c r="AR219" s="106">
        <f t="shared" ca="1" si="556"/>
        <v>0</v>
      </c>
      <c r="AS219" s="106">
        <f t="shared" ca="1" si="556"/>
        <v>0</v>
      </c>
      <c r="AT219" s="106">
        <f t="shared" ca="1" si="556"/>
        <v>0</v>
      </c>
      <c r="AU219" s="106">
        <f t="shared" ca="1" si="556"/>
        <v>582</v>
      </c>
      <c r="AV219" s="106">
        <f t="shared" ca="1" si="557"/>
        <v>81325</v>
      </c>
      <c r="AW219" s="106">
        <f t="shared" ca="1" si="557"/>
        <v>0</v>
      </c>
      <c r="AX219" s="575">
        <f t="shared" ca="1" si="557"/>
        <v>0</v>
      </c>
      <c r="AY219" s="2">
        <f t="shared" ca="1" si="557"/>
        <v>0</v>
      </c>
      <c r="AZ219" s="545">
        <f t="shared" ca="1" si="557"/>
        <v>1935</v>
      </c>
      <c r="BA219" s="106">
        <f t="shared" ca="1" si="557"/>
        <v>4365</v>
      </c>
      <c r="BB219" s="106">
        <f t="shared" ca="1" si="557"/>
        <v>2729</v>
      </c>
      <c r="BC219" s="106">
        <f t="shared" ca="1" si="557"/>
        <v>0</v>
      </c>
      <c r="BD219" s="106">
        <f t="shared" ca="1" si="557"/>
        <v>2810</v>
      </c>
      <c r="BE219" s="106">
        <f t="shared" ca="1" si="557"/>
        <v>0</v>
      </c>
      <c r="BF219" s="106">
        <f t="shared" ca="1" si="558"/>
        <v>14400</v>
      </c>
      <c r="BG219" s="106">
        <f t="shared" ca="1" si="558"/>
        <v>0</v>
      </c>
      <c r="BH219" s="106">
        <f t="shared" ca="1" si="558"/>
        <v>0</v>
      </c>
      <c r="BI219" s="106">
        <f t="shared" ca="1" si="558"/>
        <v>0</v>
      </c>
      <c r="BJ219" s="106">
        <f t="shared" ca="1" si="558"/>
        <v>946</v>
      </c>
      <c r="BK219" s="106">
        <f t="shared" ca="1" si="558"/>
        <v>0</v>
      </c>
      <c r="BL219" s="106">
        <f t="shared" ca="1" si="558"/>
        <v>0</v>
      </c>
      <c r="BM219" s="190">
        <f t="shared" ca="1" si="558"/>
        <v>0</v>
      </c>
      <c r="BN219" s="190">
        <f t="shared" ca="1" si="558"/>
        <v>0</v>
      </c>
      <c r="BO219" s="190">
        <f t="shared" ca="1" si="558"/>
        <v>0</v>
      </c>
      <c r="BP219" s="190">
        <f t="shared" ca="1" si="558"/>
        <v>0</v>
      </c>
      <c r="BQ219" s="190">
        <f t="shared" ca="1" si="558"/>
        <v>7474</v>
      </c>
      <c r="BR219" s="190">
        <f t="shared" ca="1" si="558"/>
        <v>27185</v>
      </c>
      <c r="BS219" s="190">
        <f t="shared" ca="1" si="558"/>
        <v>81915</v>
      </c>
      <c r="BT219" s="190">
        <f t="shared" ca="1" si="558"/>
        <v>109100</v>
      </c>
      <c r="BU219" s="190">
        <f t="shared" ca="1" si="494"/>
        <v>102259</v>
      </c>
      <c r="BV219" s="163" t="str">
        <f t="shared" si="552"/>
        <v>K</v>
      </c>
      <c r="BW219" s="65">
        <f t="shared" ca="1" si="495"/>
        <v>109100</v>
      </c>
      <c r="BX219" s="634">
        <f t="shared" ca="1" si="497"/>
        <v>0</v>
      </c>
      <c r="CA219" s="130"/>
      <c r="CB219" s="79" t="str">
        <f t="shared" si="553"/>
        <v>K</v>
      </c>
      <c r="CC219" s="215">
        <f t="shared" si="554"/>
        <v>2029</v>
      </c>
      <c r="CD219" s="141">
        <f t="shared" si="554"/>
        <v>10</v>
      </c>
      <c r="CE219" s="280">
        <f t="shared" ca="1" si="498"/>
        <v>0</v>
      </c>
      <c r="CF219" s="280">
        <f t="shared" ca="1" si="499"/>
        <v>0</v>
      </c>
      <c r="CG219" s="280">
        <f t="shared" ca="1" si="500"/>
        <v>8</v>
      </c>
      <c r="CH219" s="280">
        <f t="shared" ca="1" si="499"/>
        <v>0</v>
      </c>
      <c r="CI219" s="280">
        <f t="shared" ca="1" si="501"/>
        <v>0</v>
      </c>
      <c r="CJ219" s="280">
        <f t="shared" ca="1" si="502"/>
        <v>0</v>
      </c>
      <c r="CK219" s="280">
        <f t="shared" ca="1" si="502"/>
        <v>0</v>
      </c>
      <c r="CL219" s="280">
        <f t="shared" ca="1" si="503"/>
        <v>0</v>
      </c>
      <c r="CM219" s="280">
        <f t="shared" ca="1" si="504"/>
        <v>0</v>
      </c>
      <c r="CN219" s="280">
        <f t="shared" ca="1" si="505"/>
        <v>258</v>
      </c>
      <c r="CO219" s="280">
        <f t="shared" ca="1" si="506"/>
        <v>76813</v>
      </c>
      <c r="CP219" s="280">
        <f t="shared" ca="1" si="507"/>
        <v>0</v>
      </c>
      <c r="CQ219" s="280">
        <f t="shared" ca="1" si="555"/>
        <v>0</v>
      </c>
      <c r="CR219" s="273">
        <f t="shared" ca="1" si="555"/>
        <v>0</v>
      </c>
      <c r="CS219" s="280">
        <f t="shared" ca="1" si="508"/>
        <v>2128</v>
      </c>
      <c r="CT219" s="280">
        <f t="shared" ca="1" si="509"/>
        <v>3060</v>
      </c>
      <c r="CU219" s="280">
        <f t="shared" ca="1" si="510"/>
        <v>2492</v>
      </c>
      <c r="CV219" s="280">
        <f t="shared" ca="1" si="511"/>
        <v>0</v>
      </c>
      <c r="CW219" s="280">
        <f t="shared" ca="1" si="512"/>
        <v>1969</v>
      </c>
      <c r="CX219" s="280">
        <f t="shared" ca="1" si="513"/>
        <v>0</v>
      </c>
      <c r="CY219" s="280">
        <f t="shared" ca="1" si="514"/>
        <v>14508</v>
      </c>
      <c r="CZ219" s="280">
        <f t="shared" ca="1" si="515"/>
        <v>0</v>
      </c>
      <c r="DA219" s="280">
        <f t="shared" ca="1" si="516"/>
        <v>0</v>
      </c>
      <c r="DB219" s="280">
        <f t="shared" ca="1" si="517"/>
        <v>0</v>
      </c>
      <c r="DC219" s="280">
        <f t="shared" ca="1" si="518"/>
        <v>811</v>
      </c>
      <c r="DD219" s="280">
        <f t="shared" ca="1" si="519"/>
        <v>0</v>
      </c>
      <c r="DE219" s="280">
        <f t="shared" ca="1" si="520"/>
        <v>0</v>
      </c>
      <c r="DF219" s="280">
        <f t="shared" ca="1" si="521"/>
        <v>0</v>
      </c>
      <c r="DG219" s="280">
        <f t="shared" ca="1" si="522"/>
        <v>0</v>
      </c>
      <c r="DH219" s="280">
        <f t="shared" ca="1" si="523"/>
        <v>0</v>
      </c>
      <c r="DI219" s="280">
        <f t="shared" ca="1" si="524"/>
        <v>0</v>
      </c>
      <c r="DJ219" s="210">
        <f t="shared" ca="1" si="525"/>
        <v>6589</v>
      </c>
      <c r="DK219" s="210">
        <f t="shared" ca="1" si="526"/>
        <v>24968</v>
      </c>
      <c r="DL219" s="210">
        <f t="shared" ca="1" si="527"/>
        <v>77079</v>
      </c>
      <c r="DM219" s="461">
        <f t="shared" ca="1" si="528"/>
        <v>102047</v>
      </c>
      <c r="DN219" s="463">
        <f t="shared" ca="1" si="529"/>
        <v>102259</v>
      </c>
      <c r="DO219" s="465">
        <f t="shared" ca="1" si="530"/>
        <v>212</v>
      </c>
      <c r="DP219" s="216">
        <f t="shared" ca="1" si="531"/>
        <v>2.077474105069233E-3</v>
      </c>
      <c r="DR219" s="463"/>
      <c r="DS219" s="37"/>
    </row>
    <row r="220" spans="1:123" s="2" customFormat="1">
      <c r="A220" s="87">
        <f t="shared" si="549"/>
        <v>2024</v>
      </c>
      <c r="B220" s="229">
        <v>0</v>
      </c>
      <c r="C220" s="229">
        <v>0</v>
      </c>
      <c r="D220" s="229">
        <v>0</v>
      </c>
      <c r="E220" s="229">
        <v>0</v>
      </c>
      <c r="F220" s="229">
        <v>0</v>
      </c>
      <c r="G220" s="229">
        <v>0</v>
      </c>
      <c r="H220" s="229">
        <v>0</v>
      </c>
      <c r="I220" s="229">
        <v>0</v>
      </c>
      <c r="J220" s="229">
        <v>0</v>
      </c>
      <c r="K220" s="229">
        <v>0</v>
      </c>
      <c r="L220" s="229">
        <v>0</v>
      </c>
      <c r="M220" s="229">
        <v>0</v>
      </c>
      <c r="N220" s="89">
        <f t="shared" si="533"/>
        <v>0</v>
      </c>
      <c r="O220" s="185"/>
      <c r="P220" s="91">
        <f t="shared" si="534"/>
        <v>2024</v>
      </c>
      <c r="Q220" s="229">
        <v>0</v>
      </c>
      <c r="R220" s="229">
        <v>0</v>
      </c>
      <c r="S220" s="229">
        <v>0</v>
      </c>
      <c r="T220" s="229">
        <v>0</v>
      </c>
      <c r="U220" s="229">
        <v>0</v>
      </c>
      <c r="V220" s="229">
        <v>0</v>
      </c>
      <c r="W220" s="229">
        <v>0</v>
      </c>
      <c r="X220" s="229">
        <v>0</v>
      </c>
      <c r="Y220" s="229">
        <v>0</v>
      </c>
      <c r="Z220" s="229">
        <v>0</v>
      </c>
      <c r="AA220" s="229">
        <v>0</v>
      </c>
      <c r="AB220" s="229">
        <v>0</v>
      </c>
      <c r="AC220" s="13">
        <f t="shared" si="535"/>
        <v>0</v>
      </c>
      <c r="AD220" s="13"/>
      <c r="AE220" s="17"/>
      <c r="AF220" s="22"/>
      <c r="AG220" s="22"/>
      <c r="AH220" s="22"/>
      <c r="AI220" s="79" t="str">
        <f t="shared" si="550"/>
        <v>AA</v>
      </c>
      <c r="AJ220" s="1">
        <f t="shared" si="551"/>
        <v>2029</v>
      </c>
      <c r="AK220" s="105">
        <v>11</v>
      </c>
      <c r="AL220" s="106">
        <f t="shared" ca="1" si="556"/>
        <v>0</v>
      </c>
      <c r="AM220" s="106">
        <f t="shared" ca="1" si="556"/>
        <v>0</v>
      </c>
      <c r="AN220" s="106">
        <f t="shared" ca="1" si="556"/>
        <v>8</v>
      </c>
      <c r="AO220" s="106">
        <f t="shared" ca="1" si="556"/>
        <v>0</v>
      </c>
      <c r="AP220" s="106">
        <f t="shared" ca="1" si="556"/>
        <v>0</v>
      </c>
      <c r="AQ220" s="106">
        <f t="shared" ca="1" si="556"/>
        <v>0</v>
      </c>
      <c r="AR220" s="106">
        <f t="shared" ca="1" si="556"/>
        <v>0</v>
      </c>
      <c r="AS220" s="106">
        <f t="shared" ca="1" si="556"/>
        <v>0</v>
      </c>
      <c r="AT220" s="106">
        <f t="shared" ca="1" si="556"/>
        <v>0</v>
      </c>
      <c r="AU220" s="106">
        <f t="shared" ca="1" si="556"/>
        <v>258</v>
      </c>
      <c r="AV220" s="106">
        <f t="shared" ca="1" si="557"/>
        <v>76813</v>
      </c>
      <c r="AW220" s="106">
        <f t="shared" ca="1" si="557"/>
        <v>0</v>
      </c>
      <c r="AX220" s="575">
        <f t="shared" ca="1" si="557"/>
        <v>0</v>
      </c>
      <c r="AY220" s="2">
        <f t="shared" ca="1" si="557"/>
        <v>0</v>
      </c>
      <c r="AZ220" s="545">
        <f t="shared" ca="1" si="557"/>
        <v>1872</v>
      </c>
      <c r="BA220" s="106">
        <f t="shared" ca="1" si="557"/>
        <v>3060</v>
      </c>
      <c r="BB220" s="106">
        <f t="shared" ca="1" si="557"/>
        <v>2492</v>
      </c>
      <c r="BC220" s="106">
        <f t="shared" ca="1" si="557"/>
        <v>0</v>
      </c>
      <c r="BD220" s="106">
        <f t="shared" ca="1" si="557"/>
        <v>2374</v>
      </c>
      <c r="BE220" s="106">
        <f t="shared" ca="1" si="557"/>
        <v>0</v>
      </c>
      <c r="BF220" s="106">
        <f t="shared" ca="1" si="558"/>
        <v>14508</v>
      </c>
      <c r="BG220" s="106">
        <f t="shared" ca="1" si="558"/>
        <v>0</v>
      </c>
      <c r="BH220" s="106">
        <f t="shared" ca="1" si="558"/>
        <v>0</v>
      </c>
      <c r="BI220" s="106">
        <f t="shared" ca="1" si="558"/>
        <v>0</v>
      </c>
      <c r="BJ220" s="106">
        <f t="shared" ca="1" si="558"/>
        <v>811</v>
      </c>
      <c r="BK220" s="106">
        <f t="shared" ca="1" si="558"/>
        <v>0</v>
      </c>
      <c r="BL220" s="106">
        <f t="shared" ca="1" si="558"/>
        <v>0</v>
      </c>
      <c r="BM220" s="190">
        <f t="shared" ca="1" si="558"/>
        <v>0</v>
      </c>
      <c r="BN220" s="190">
        <f t="shared" ca="1" si="558"/>
        <v>0</v>
      </c>
      <c r="BO220" s="190">
        <f t="shared" ca="1" si="558"/>
        <v>0</v>
      </c>
      <c r="BP220" s="190">
        <f t="shared" ca="1" si="558"/>
        <v>0</v>
      </c>
      <c r="BQ220" s="190">
        <f t="shared" ca="1" si="558"/>
        <v>6738</v>
      </c>
      <c r="BR220" s="190">
        <f t="shared" ca="1" si="558"/>
        <v>25117</v>
      </c>
      <c r="BS220" s="190">
        <f t="shared" ca="1" si="558"/>
        <v>77079</v>
      </c>
      <c r="BT220" s="190">
        <f t="shared" ca="1" si="558"/>
        <v>102196</v>
      </c>
      <c r="BU220" s="190">
        <f t="shared" ca="1" si="494"/>
        <v>69605</v>
      </c>
      <c r="BV220" s="163" t="str">
        <f t="shared" si="552"/>
        <v>L</v>
      </c>
      <c r="BW220" s="65">
        <f t="shared" ca="1" si="495"/>
        <v>102196</v>
      </c>
      <c r="BX220" s="634">
        <f t="shared" ca="1" si="497"/>
        <v>0</v>
      </c>
      <c r="CA220" s="130"/>
      <c r="CB220" s="79" t="str">
        <f t="shared" si="553"/>
        <v>L</v>
      </c>
      <c r="CC220" s="215">
        <f t="shared" si="554"/>
        <v>2029</v>
      </c>
      <c r="CD220" s="141">
        <f t="shared" si="554"/>
        <v>11</v>
      </c>
      <c r="CE220" s="280">
        <f t="shared" ca="1" si="498"/>
        <v>0</v>
      </c>
      <c r="CF220" s="280">
        <f t="shared" ca="1" si="499"/>
        <v>0</v>
      </c>
      <c r="CG220" s="280">
        <f t="shared" ca="1" si="500"/>
        <v>8</v>
      </c>
      <c r="CH220" s="280">
        <f t="shared" ca="1" si="499"/>
        <v>0</v>
      </c>
      <c r="CI220" s="280">
        <f t="shared" ca="1" si="501"/>
        <v>0</v>
      </c>
      <c r="CJ220" s="280">
        <f t="shared" ca="1" si="502"/>
        <v>0</v>
      </c>
      <c r="CK220" s="280">
        <f t="shared" ca="1" si="502"/>
        <v>0</v>
      </c>
      <c r="CL220" s="280">
        <f t="shared" ca="1" si="503"/>
        <v>0</v>
      </c>
      <c r="CM220" s="280">
        <f t="shared" ca="1" si="504"/>
        <v>0</v>
      </c>
      <c r="CN220" s="280">
        <f t="shared" ca="1" si="505"/>
        <v>166</v>
      </c>
      <c r="CO220" s="280">
        <f t="shared" ca="1" si="506"/>
        <v>48080</v>
      </c>
      <c r="CP220" s="280">
        <f t="shared" ca="1" si="507"/>
        <v>0</v>
      </c>
      <c r="CQ220" s="280">
        <f t="shared" ca="1" si="555"/>
        <v>0</v>
      </c>
      <c r="CR220" s="273">
        <f t="shared" ca="1" si="555"/>
        <v>0</v>
      </c>
      <c r="CS220" s="280">
        <f t="shared" ca="1" si="508"/>
        <v>664</v>
      </c>
      <c r="CT220" s="280">
        <f t="shared" ca="1" si="509"/>
        <v>1559</v>
      </c>
      <c r="CU220" s="280">
        <f t="shared" ca="1" si="510"/>
        <v>2587</v>
      </c>
      <c r="CV220" s="280">
        <f t="shared" ca="1" si="511"/>
        <v>0</v>
      </c>
      <c r="CW220" s="280">
        <f t="shared" ca="1" si="512"/>
        <v>1914</v>
      </c>
      <c r="CX220" s="280">
        <f t="shared" ca="1" si="513"/>
        <v>0</v>
      </c>
      <c r="CY220" s="280">
        <f t="shared" ca="1" si="514"/>
        <v>13680</v>
      </c>
      <c r="CZ220" s="280">
        <f t="shared" ca="1" si="515"/>
        <v>0</v>
      </c>
      <c r="DA220" s="280">
        <f t="shared" ca="1" si="516"/>
        <v>0</v>
      </c>
      <c r="DB220" s="280">
        <f t="shared" ca="1" si="517"/>
        <v>0</v>
      </c>
      <c r="DC220" s="280">
        <f t="shared" ca="1" si="518"/>
        <v>784</v>
      </c>
      <c r="DD220" s="280">
        <f t="shared" ca="1" si="519"/>
        <v>0</v>
      </c>
      <c r="DE220" s="280">
        <f t="shared" ca="1" si="520"/>
        <v>0</v>
      </c>
      <c r="DF220" s="280">
        <f t="shared" ca="1" si="521"/>
        <v>0</v>
      </c>
      <c r="DG220" s="280">
        <f t="shared" ca="1" si="522"/>
        <v>0</v>
      </c>
      <c r="DH220" s="280">
        <f t="shared" ca="1" si="523"/>
        <v>0</v>
      </c>
      <c r="DI220" s="280">
        <f t="shared" ca="1" si="524"/>
        <v>0</v>
      </c>
      <c r="DJ220" s="210">
        <f t="shared" ca="1" si="525"/>
        <v>5165</v>
      </c>
      <c r="DK220" s="210">
        <f t="shared" ca="1" si="526"/>
        <v>21188</v>
      </c>
      <c r="DL220" s="210">
        <f t="shared" ca="1" si="527"/>
        <v>48254</v>
      </c>
      <c r="DM220" s="461">
        <f t="shared" ca="1" si="528"/>
        <v>69442</v>
      </c>
      <c r="DN220" s="463">
        <f t="shared" ca="1" si="529"/>
        <v>69605</v>
      </c>
      <c r="DO220" s="465">
        <f t="shared" ca="1" si="530"/>
        <v>163</v>
      </c>
      <c r="DP220" s="216">
        <f t="shared" ca="1" si="531"/>
        <v>2.3472826243483773E-3</v>
      </c>
      <c r="DR220" s="463"/>
      <c r="DS220" s="37"/>
    </row>
    <row r="221" spans="1:123" s="2" customFormat="1">
      <c r="A221" s="87">
        <f t="shared" si="549"/>
        <v>2025</v>
      </c>
      <c r="B221" s="229">
        <v>0</v>
      </c>
      <c r="C221" s="229">
        <v>0</v>
      </c>
      <c r="D221" s="229">
        <v>0</v>
      </c>
      <c r="E221" s="229">
        <v>0</v>
      </c>
      <c r="F221" s="229">
        <v>0</v>
      </c>
      <c r="G221" s="229">
        <v>0</v>
      </c>
      <c r="H221" s="229">
        <v>0</v>
      </c>
      <c r="I221" s="229">
        <v>0</v>
      </c>
      <c r="J221" s="229">
        <v>0</v>
      </c>
      <c r="K221" s="229">
        <v>0</v>
      </c>
      <c r="L221" s="229">
        <v>0</v>
      </c>
      <c r="M221" s="229">
        <v>0</v>
      </c>
      <c r="N221" s="89">
        <f t="shared" si="533"/>
        <v>0</v>
      </c>
      <c r="O221" s="185"/>
      <c r="P221" s="91">
        <f t="shared" si="534"/>
        <v>2025</v>
      </c>
      <c r="Q221" s="229">
        <v>0</v>
      </c>
      <c r="R221" s="229">
        <v>0</v>
      </c>
      <c r="S221" s="229">
        <v>0</v>
      </c>
      <c r="T221" s="229">
        <v>0</v>
      </c>
      <c r="U221" s="229">
        <v>0</v>
      </c>
      <c r="V221" s="229">
        <v>0</v>
      </c>
      <c r="W221" s="229">
        <v>0</v>
      </c>
      <c r="X221" s="229">
        <v>0</v>
      </c>
      <c r="Y221" s="229">
        <v>0</v>
      </c>
      <c r="Z221" s="229">
        <v>0</v>
      </c>
      <c r="AA221" s="229">
        <v>0</v>
      </c>
      <c r="AB221" s="229">
        <v>0</v>
      </c>
      <c r="AC221" s="13">
        <f t="shared" si="535"/>
        <v>0</v>
      </c>
      <c r="AD221" s="13"/>
      <c r="AE221" s="17"/>
      <c r="AF221" s="22"/>
      <c r="AG221" s="22"/>
      <c r="AH221" s="22"/>
      <c r="AI221" s="79" t="str">
        <f t="shared" si="550"/>
        <v>AB</v>
      </c>
      <c r="AJ221" s="16">
        <f t="shared" si="551"/>
        <v>2029</v>
      </c>
      <c r="AK221" s="116">
        <v>12</v>
      </c>
      <c r="AL221" s="106">
        <f t="shared" ca="1" si="556"/>
        <v>0</v>
      </c>
      <c r="AM221" s="106">
        <f t="shared" ca="1" si="556"/>
        <v>0</v>
      </c>
      <c r="AN221" s="106">
        <f t="shared" ca="1" si="556"/>
        <v>8</v>
      </c>
      <c r="AO221" s="106">
        <f t="shared" ca="1" si="556"/>
        <v>0</v>
      </c>
      <c r="AP221" s="106">
        <f t="shared" ca="1" si="556"/>
        <v>0</v>
      </c>
      <c r="AQ221" s="106">
        <f t="shared" ca="1" si="556"/>
        <v>0</v>
      </c>
      <c r="AR221" s="106">
        <f t="shared" ca="1" si="556"/>
        <v>0</v>
      </c>
      <c r="AS221" s="106">
        <f t="shared" ca="1" si="556"/>
        <v>0</v>
      </c>
      <c r="AT221" s="106">
        <f t="shared" ca="1" si="556"/>
        <v>0</v>
      </c>
      <c r="AU221" s="106">
        <f t="shared" ca="1" si="556"/>
        <v>166</v>
      </c>
      <c r="AV221" s="106">
        <f t="shared" ca="1" si="557"/>
        <v>48080</v>
      </c>
      <c r="AW221" s="106">
        <f t="shared" ca="1" si="557"/>
        <v>0</v>
      </c>
      <c r="AX221" s="575">
        <f t="shared" ca="1" si="557"/>
        <v>0</v>
      </c>
      <c r="AY221" s="2">
        <f t="shared" ca="1" si="557"/>
        <v>0</v>
      </c>
      <c r="AZ221" s="545">
        <f t="shared" ca="1" si="557"/>
        <v>2128</v>
      </c>
      <c r="BA221" s="106">
        <f t="shared" ca="1" si="557"/>
        <v>1559</v>
      </c>
      <c r="BB221" s="106">
        <f t="shared" ca="1" si="557"/>
        <v>2587</v>
      </c>
      <c r="BC221" s="106">
        <f t="shared" ca="1" si="557"/>
        <v>0</v>
      </c>
      <c r="BD221" s="106">
        <f t="shared" ca="1" si="557"/>
        <v>1969</v>
      </c>
      <c r="BE221" s="106">
        <f t="shared" ca="1" si="557"/>
        <v>0</v>
      </c>
      <c r="BF221" s="106">
        <f t="shared" ca="1" si="558"/>
        <v>13680</v>
      </c>
      <c r="BG221" s="106">
        <f t="shared" ca="1" si="558"/>
        <v>0</v>
      </c>
      <c r="BH221" s="106">
        <f t="shared" ca="1" si="558"/>
        <v>0</v>
      </c>
      <c r="BI221" s="106">
        <f t="shared" ca="1" si="558"/>
        <v>0</v>
      </c>
      <c r="BJ221" s="106">
        <f t="shared" ca="1" si="558"/>
        <v>784</v>
      </c>
      <c r="BK221" s="106">
        <f t="shared" ca="1" si="558"/>
        <v>0</v>
      </c>
      <c r="BL221" s="106">
        <f t="shared" ca="1" si="558"/>
        <v>0</v>
      </c>
      <c r="BM221" s="190">
        <f t="shared" ca="1" si="558"/>
        <v>0</v>
      </c>
      <c r="BN221" s="190">
        <f t="shared" ca="1" si="558"/>
        <v>0</v>
      </c>
      <c r="BO221" s="190">
        <f t="shared" ca="1" si="558"/>
        <v>0</v>
      </c>
      <c r="BP221" s="190">
        <f t="shared" ca="1" si="558"/>
        <v>0</v>
      </c>
      <c r="BQ221" s="190">
        <f t="shared" ca="1" si="558"/>
        <v>6684</v>
      </c>
      <c r="BR221" s="190">
        <f t="shared" ca="1" si="558"/>
        <v>22707</v>
      </c>
      <c r="BS221" s="190">
        <f t="shared" ca="1" si="558"/>
        <v>48254</v>
      </c>
      <c r="BT221" s="190">
        <f t="shared" ca="1" si="558"/>
        <v>70961</v>
      </c>
      <c r="BU221" s="190">
        <f t="shared" ca="1" si="494"/>
        <v>95096</v>
      </c>
      <c r="BV221" s="163" t="str">
        <f t="shared" si="552"/>
        <v>M</v>
      </c>
      <c r="BW221" s="65">
        <f t="shared" ca="1" si="495"/>
        <v>70961</v>
      </c>
      <c r="BX221" s="634">
        <f t="shared" ca="1" si="497"/>
        <v>0</v>
      </c>
      <c r="CA221" s="130"/>
      <c r="CB221" s="79" t="str">
        <f t="shared" si="553"/>
        <v>M</v>
      </c>
      <c r="CC221" s="215">
        <f t="shared" si="554"/>
        <v>2029</v>
      </c>
      <c r="CD221" s="141">
        <f t="shared" si="554"/>
        <v>12</v>
      </c>
      <c r="CE221" s="280">
        <f t="shared" ca="1" si="498"/>
        <v>0</v>
      </c>
      <c r="CF221" s="280">
        <f t="shared" ca="1" si="499"/>
        <v>0</v>
      </c>
      <c r="CG221" s="280">
        <f t="shared" ca="1" si="500"/>
        <v>8</v>
      </c>
      <c r="CH221" s="280">
        <f t="shared" ca="1" si="499"/>
        <v>0</v>
      </c>
      <c r="CI221" s="280">
        <f t="shared" ca="1" si="501"/>
        <v>0</v>
      </c>
      <c r="CJ221" s="280">
        <f t="shared" ca="1" si="502"/>
        <v>0</v>
      </c>
      <c r="CK221" s="280">
        <f t="shared" ca="1" si="502"/>
        <v>0</v>
      </c>
      <c r="CL221" s="280">
        <f t="shared" ca="1" si="503"/>
        <v>0</v>
      </c>
      <c r="CM221" s="280">
        <f t="shared" ca="1" si="504"/>
        <v>3839</v>
      </c>
      <c r="CN221" s="280">
        <f t="shared" ca="1" si="505"/>
        <v>172</v>
      </c>
      <c r="CO221" s="280">
        <f t="shared" ca="1" si="506"/>
        <v>65343</v>
      </c>
      <c r="CP221" s="280">
        <f t="shared" ca="1" si="507"/>
        <v>0</v>
      </c>
      <c r="CQ221" s="280">
        <f t="shared" ca="1" si="555"/>
        <v>0</v>
      </c>
      <c r="CR221" s="273">
        <f t="shared" ca="1" si="555"/>
        <v>0</v>
      </c>
      <c r="CS221" s="280">
        <f t="shared" ca="1" si="508"/>
        <v>1218</v>
      </c>
      <c r="CT221" s="280">
        <f t="shared" ca="1" si="509"/>
        <v>3544</v>
      </c>
      <c r="CU221" s="280">
        <f t="shared" ca="1" si="510"/>
        <v>3013</v>
      </c>
      <c r="CV221" s="280">
        <f t="shared" ca="1" si="511"/>
        <v>0</v>
      </c>
      <c r="CW221" s="280">
        <f t="shared" ca="1" si="512"/>
        <v>2261</v>
      </c>
      <c r="CX221" s="280">
        <f t="shared" ca="1" si="513"/>
        <v>0</v>
      </c>
      <c r="CY221" s="280">
        <f t="shared" ca="1" si="514"/>
        <v>14508</v>
      </c>
      <c r="CZ221" s="280">
        <f t="shared" ca="1" si="515"/>
        <v>0</v>
      </c>
      <c r="DA221" s="280">
        <f t="shared" ca="1" si="516"/>
        <v>0</v>
      </c>
      <c r="DB221" s="280">
        <f t="shared" ca="1" si="517"/>
        <v>0</v>
      </c>
      <c r="DC221" s="280">
        <f t="shared" ca="1" si="518"/>
        <v>978</v>
      </c>
      <c r="DD221" s="280">
        <f t="shared" ca="1" si="519"/>
        <v>0</v>
      </c>
      <c r="DE221" s="280">
        <f t="shared" ca="1" si="520"/>
        <v>0</v>
      </c>
      <c r="DF221" s="280">
        <f t="shared" ca="1" si="521"/>
        <v>0</v>
      </c>
      <c r="DG221" s="280">
        <f t="shared" ca="1" si="522"/>
        <v>0</v>
      </c>
      <c r="DH221" s="280">
        <f t="shared" ca="1" si="523"/>
        <v>0</v>
      </c>
      <c r="DI221" s="280">
        <f t="shared" ca="1" si="524"/>
        <v>0</v>
      </c>
      <c r="DJ221" s="210">
        <f t="shared" ca="1" si="525"/>
        <v>6492</v>
      </c>
      <c r="DK221" s="210">
        <f t="shared" ca="1" si="526"/>
        <v>25522</v>
      </c>
      <c r="DL221" s="210">
        <f t="shared" ca="1" si="527"/>
        <v>69362</v>
      </c>
      <c r="DM221" s="461">
        <f t="shared" ca="1" si="528"/>
        <v>94884</v>
      </c>
      <c r="DN221" s="463">
        <f t="shared" ca="1" si="529"/>
        <v>95096</v>
      </c>
      <c r="DO221" s="465">
        <f t="shared" ca="1" si="530"/>
        <v>212</v>
      </c>
      <c r="DP221" s="216">
        <f t="shared" ca="1" si="531"/>
        <v>2.2343071539985665E-3</v>
      </c>
      <c r="DR221" s="463"/>
      <c r="DS221" s="37"/>
    </row>
    <row r="222" spans="1:123" s="2" customFormat="1">
      <c r="A222" s="87">
        <f t="shared" si="549"/>
        <v>2026</v>
      </c>
      <c r="B222" s="229">
        <v>0</v>
      </c>
      <c r="C222" s="229">
        <v>0</v>
      </c>
      <c r="D222" s="229">
        <v>0</v>
      </c>
      <c r="E222" s="229">
        <v>0</v>
      </c>
      <c r="F222" s="229">
        <v>0</v>
      </c>
      <c r="G222" s="229">
        <v>0</v>
      </c>
      <c r="H222" s="229">
        <v>0</v>
      </c>
      <c r="I222" s="229">
        <v>0</v>
      </c>
      <c r="J222" s="229">
        <v>0</v>
      </c>
      <c r="K222" s="229">
        <v>0</v>
      </c>
      <c r="L222" s="229">
        <v>0</v>
      </c>
      <c r="M222" s="229">
        <v>0</v>
      </c>
      <c r="N222" s="89">
        <f t="shared" si="533"/>
        <v>0</v>
      </c>
      <c r="O222" s="185"/>
      <c r="P222" s="91">
        <f t="shared" si="534"/>
        <v>2026</v>
      </c>
      <c r="Q222" s="229">
        <v>0</v>
      </c>
      <c r="R222" s="229">
        <v>0</v>
      </c>
      <c r="S222" s="229">
        <v>0</v>
      </c>
      <c r="T222" s="229">
        <v>0</v>
      </c>
      <c r="U222" s="229">
        <v>0</v>
      </c>
      <c r="V222" s="229">
        <v>0</v>
      </c>
      <c r="W222" s="229">
        <v>0</v>
      </c>
      <c r="X222" s="229">
        <v>0</v>
      </c>
      <c r="Y222" s="229">
        <v>0</v>
      </c>
      <c r="Z222" s="229">
        <v>0</v>
      </c>
      <c r="AA222" s="229">
        <v>0</v>
      </c>
      <c r="AB222" s="229">
        <v>0</v>
      </c>
      <c r="AC222" s="13">
        <f t="shared" si="535"/>
        <v>0</v>
      </c>
      <c r="AD222" s="13"/>
      <c r="AE222" s="17"/>
      <c r="AF222" s="22"/>
      <c r="AG222" s="22"/>
      <c r="AH222" s="22"/>
      <c r="AI222" s="79" t="str">
        <f t="shared" si="550"/>
        <v>Q</v>
      </c>
      <c r="AJ222" s="1">
        <f>1+AJ210</f>
        <v>2030</v>
      </c>
      <c r="AK222" s="105">
        <v>1</v>
      </c>
      <c r="AL222" s="106">
        <f t="shared" ca="1" si="556"/>
        <v>0</v>
      </c>
      <c r="AM222" s="106">
        <f t="shared" ca="1" si="556"/>
        <v>0</v>
      </c>
      <c r="AN222" s="106">
        <f t="shared" ca="1" si="556"/>
        <v>8</v>
      </c>
      <c r="AO222" s="106">
        <f t="shared" ca="1" si="556"/>
        <v>0</v>
      </c>
      <c r="AP222" s="106">
        <f t="shared" ca="1" si="556"/>
        <v>0</v>
      </c>
      <c r="AQ222" s="106">
        <f t="shared" ca="1" si="556"/>
        <v>0</v>
      </c>
      <c r="AR222" s="106">
        <f t="shared" ca="1" si="556"/>
        <v>0</v>
      </c>
      <c r="AS222" s="106">
        <f t="shared" ca="1" si="556"/>
        <v>0</v>
      </c>
      <c r="AT222" s="106">
        <f t="shared" ca="1" si="556"/>
        <v>3839</v>
      </c>
      <c r="AU222" s="106">
        <f t="shared" ca="1" si="556"/>
        <v>172</v>
      </c>
      <c r="AV222" s="106">
        <f t="shared" ca="1" si="557"/>
        <v>65343</v>
      </c>
      <c r="AW222" s="106">
        <f t="shared" ca="1" si="557"/>
        <v>0</v>
      </c>
      <c r="AX222" s="575">
        <f t="shared" ca="1" si="557"/>
        <v>0</v>
      </c>
      <c r="AY222" s="2">
        <f t="shared" ca="1" si="557"/>
        <v>0</v>
      </c>
      <c r="AZ222" s="545">
        <f t="shared" ca="1" si="557"/>
        <v>664</v>
      </c>
      <c r="BA222" s="106">
        <f t="shared" ca="1" si="557"/>
        <v>3544</v>
      </c>
      <c r="BB222" s="106">
        <f t="shared" ca="1" si="557"/>
        <v>3013</v>
      </c>
      <c r="BC222" s="106">
        <f t="shared" ca="1" si="557"/>
        <v>0</v>
      </c>
      <c r="BD222" s="106">
        <f t="shared" ca="1" si="557"/>
        <v>1914</v>
      </c>
      <c r="BE222" s="106">
        <f t="shared" ca="1" si="557"/>
        <v>0</v>
      </c>
      <c r="BF222" s="106">
        <f t="shared" ca="1" si="558"/>
        <v>14508</v>
      </c>
      <c r="BG222" s="106">
        <f t="shared" ca="1" si="558"/>
        <v>0</v>
      </c>
      <c r="BH222" s="106">
        <f t="shared" ca="1" si="558"/>
        <v>0</v>
      </c>
      <c r="BI222" s="106">
        <f t="shared" ca="1" si="558"/>
        <v>0</v>
      </c>
      <c r="BJ222" s="106">
        <f t="shared" ca="1" si="558"/>
        <v>978</v>
      </c>
      <c r="BK222" s="106">
        <f t="shared" ca="1" si="558"/>
        <v>0</v>
      </c>
      <c r="BL222" s="106">
        <f t="shared" ca="1" si="558"/>
        <v>0</v>
      </c>
      <c r="BM222" s="190">
        <f t="shared" ca="1" si="558"/>
        <v>0</v>
      </c>
      <c r="BN222" s="190">
        <f t="shared" ca="1" si="558"/>
        <v>0</v>
      </c>
      <c r="BO222" s="190">
        <f t="shared" ca="1" si="558"/>
        <v>0</v>
      </c>
      <c r="BP222" s="190">
        <f t="shared" ca="1" si="558"/>
        <v>0</v>
      </c>
      <c r="BQ222" s="190">
        <f t="shared" ca="1" si="558"/>
        <v>5591</v>
      </c>
      <c r="BR222" s="190">
        <f t="shared" ca="1" si="558"/>
        <v>24621</v>
      </c>
      <c r="BS222" s="190">
        <f t="shared" ca="1" si="558"/>
        <v>69362</v>
      </c>
      <c r="BT222" s="190">
        <f t="shared" ca="1" si="558"/>
        <v>93983</v>
      </c>
      <c r="BU222" s="190">
        <f t="shared" ca="1" si="494"/>
        <v>68668</v>
      </c>
      <c r="BV222" s="163" t="str">
        <f t="shared" si="552"/>
        <v>C</v>
      </c>
      <c r="BW222" s="65">
        <f t="shared" ca="1" si="495"/>
        <v>93983</v>
      </c>
      <c r="BX222" s="634">
        <f t="shared" ca="1" si="497"/>
        <v>0</v>
      </c>
      <c r="CA222" s="130"/>
      <c r="CB222" s="79" t="str">
        <f t="shared" si="553"/>
        <v>B</v>
      </c>
      <c r="CC222" s="215">
        <f t="shared" si="554"/>
        <v>2030</v>
      </c>
      <c r="CD222" s="141">
        <f t="shared" si="554"/>
        <v>1</v>
      </c>
      <c r="CE222" s="280">
        <f t="shared" ca="1" si="498"/>
        <v>0</v>
      </c>
      <c r="CF222" s="280">
        <f t="shared" ca="1" si="499"/>
        <v>0</v>
      </c>
      <c r="CG222" s="280">
        <f t="shared" ca="1" si="500"/>
        <v>8</v>
      </c>
      <c r="CH222" s="280">
        <f t="shared" ca="1" si="499"/>
        <v>0</v>
      </c>
      <c r="CI222" s="280">
        <f t="shared" ca="1" si="501"/>
        <v>0</v>
      </c>
      <c r="CJ222" s="280">
        <f t="shared" ca="1" si="502"/>
        <v>0</v>
      </c>
      <c r="CK222" s="280">
        <f t="shared" ca="1" si="502"/>
        <v>0</v>
      </c>
      <c r="CL222" s="280">
        <f t="shared" ca="1" si="503"/>
        <v>0</v>
      </c>
      <c r="CM222" s="280">
        <f t="shared" ca="1" si="504"/>
        <v>6910</v>
      </c>
      <c r="CN222" s="280">
        <f t="shared" ca="1" si="505"/>
        <v>258</v>
      </c>
      <c r="CO222" s="280">
        <f t="shared" ca="1" si="506"/>
        <v>64580</v>
      </c>
      <c r="CP222" s="280">
        <f t="shared" ca="1" si="507"/>
        <v>0</v>
      </c>
      <c r="CQ222" s="280">
        <f t="shared" ca="1" si="555"/>
        <v>0</v>
      </c>
      <c r="CR222" s="273">
        <f t="shared" ca="1" si="555"/>
        <v>0</v>
      </c>
      <c r="CS222" s="280">
        <f t="shared" ca="1" si="508"/>
        <v>709</v>
      </c>
      <c r="CT222" s="280">
        <f t="shared" ca="1" si="509"/>
        <v>4027</v>
      </c>
      <c r="CU222" s="280">
        <f t="shared" ca="1" si="510"/>
        <v>2938</v>
      </c>
      <c r="CV222" s="280">
        <f t="shared" ca="1" si="511"/>
        <v>0</v>
      </c>
      <c r="CW222" s="280">
        <f t="shared" ca="1" si="512"/>
        <v>2336</v>
      </c>
      <c r="CX222" s="280">
        <f t="shared" ca="1" si="513"/>
        <v>0</v>
      </c>
      <c r="CY222" s="280">
        <f t="shared" ca="1" si="514"/>
        <v>14136</v>
      </c>
      <c r="CZ222" s="280">
        <f t="shared" ca="1" si="515"/>
        <v>0</v>
      </c>
      <c r="DA222" s="280">
        <f t="shared" ca="1" si="516"/>
        <v>0</v>
      </c>
      <c r="DB222" s="280">
        <f t="shared" ca="1" si="517"/>
        <v>0</v>
      </c>
      <c r="DC222" s="280">
        <f t="shared" ca="1" si="518"/>
        <v>1019</v>
      </c>
      <c r="DD222" s="280">
        <f t="shared" ca="1" si="519"/>
        <v>0</v>
      </c>
      <c r="DE222" s="280">
        <f t="shared" ca="1" si="520"/>
        <v>0</v>
      </c>
      <c r="DF222" s="280">
        <f t="shared" ca="1" si="521"/>
        <v>0</v>
      </c>
      <c r="DG222" s="280">
        <f t="shared" ca="1" si="522"/>
        <v>0</v>
      </c>
      <c r="DH222" s="280">
        <f t="shared" ca="1" si="523"/>
        <v>0</v>
      </c>
      <c r="DI222" s="280">
        <f t="shared" ca="1" si="524"/>
        <v>0</v>
      </c>
      <c r="DJ222" s="210">
        <f t="shared" ca="1" si="525"/>
        <v>5983</v>
      </c>
      <c r="DK222" s="210">
        <f t="shared" ca="1" si="526"/>
        <v>25165</v>
      </c>
      <c r="DL222" s="210">
        <f t="shared" ca="1" si="527"/>
        <v>71756</v>
      </c>
      <c r="DM222" s="461">
        <f t="shared" ca="1" si="528"/>
        <v>96921</v>
      </c>
      <c r="DN222" s="463">
        <f t="shared" ca="1" si="529"/>
        <v>97123</v>
      </c>
      <c r="DO222" s="465">
        <f t="shared" ca="1" si="530"/>
        <v>202</v>
      </c>
      <c r="DP222" s="216">
        <f t="shared" ca="1" si="531"/>
        <v>2.0841716449479472E-3</v>
      </c>
      <c r="DR222" s="463"/>
      <c r="DS222" s="37"/>
    </row>
    <row r="223" spans="1:123" s="2" customFormat="1">
      <c r="A223" s="87">
        <f t="shared" si="549"/>
        <v>2027</v>
      </c>
      <c r="B223" s="229">
        <v>0</v>
      </c>
      <c r="C223" s="229">
        <v>0</v>
      </c>
      <c r="D223" s="229">
        <v>0</v>
      </c>
      <c r="E223" s="229">
        <v>0</v>
      </c>
      <c r="F223" s="229">
        <v>0</v>
      </c>
      <c r="G223" s="229">
        <v>0</v>
      </c>
      <c r="H223" s="229">
        <v>0</v>
      </c>
      <c r="I223" s="229">
        <v>0</v>
      </c>
      <c r="J223" s="229">
        <v>0</v>
      </c>
      <c r="K223" s="229">
        <v>0</v>
      </c>
      <c r="L223" s="229">
        <v>0</v>
      </c>
      <c r="M223" s="229">
        <v>0</v>
      </c>
      <c r="N223" s="89">
        <f t="shared" si="533"/>
        <v>0</v>
      </c>
      <c r="O223" s="185"/>
      <c r="P223" s="91">
        <f t="shared" si="534"/>
        <v>2027</v>
      </c>
      <c r="Q223" s="229">
        <v>0</v>
      </c>
      <c r="R223" s="229">
        <v>0</v>
      </c>
      <c r="S223" s="229">
        <v>0</v>
      </c>
      <c r="T223" s="229">
        <v>0</v>
      </c>
      <c r="U223" s="229">
        <v>0</v>
      </c>
      <c r="V223" s="229">
        <v>0</v>
      </c>
      <c r="W223" s="229">
        <v>0</v>
      </c>
      <c r="X223" s="229">
        <v>0</v>
      </c>
      <c r="Y223" s="229">
        <v>0</v>
      </c>
      <c r="Z223" s="229">
        <v>0</v>
      </c>
      <c r="AA223" s="229">
        <v>0</v>
      </c>
      <c r="AB223" s="229">
        <v>0</v>
      </c>
      <c r="AC223" s="13">
        <f t="shared" si="535"/>
        <v>0</v>
      </c>
      <c r="AD223" s="13"/>
      <c r="AE223" s="17"/>
      <c r="AF223" s="22"/>
      <c r="AG223" s="22"/>
      <c r="AH223" s="22"/>
      <c r="AI223" s="79" t="str">
        <f t="shared" si="550"/>
        <v>R</v>
      </c>
      <c r="AJ223" s="1">
        <f t="shared" ref="AJ223:AJ233" si="559">AJ222</f>
        <v>2030</v>
      </c>
      <c r="AK223" s="105">
        <v>2</v>
      </c>
      <c r="AL223" s="106">
        <f t="shared" ca="1" si="556"/>
        <v>0</v>
      </c>
      <c r="AM223" s="106">
        <f t="shared" ca="1" si="556"/>
        <v>0</v>
      </c>
      <c r="AN223" s="106">
        <f t="shared" ca="1" si="556"/>
        <v>8</v>
      </c>
      <c r="AO223" s="106">
        <f t="shared" ca="1" si="556"/>
        <v>0</v>
      </c>
      <c r="AP223" s="106">
        <f t="shared" ca="1" si="556"/>
        <v>0</v>
      </c>
      <c r="AQ223" s="106">
        <f t="shared" ca="1" si="556"/>
        <v>0</v>
      </c>
      <c r="AR223" s="106">
        <f t="shared" ca="1" si="556"/>
        <v>0</v>
      </c>
      <c r="AS223" s="106">
        <f t="shared" ca="1" si="556"/>
        <v>0</v>
      </c>
      <c r="AT223" s="106">
        <f t="shared" ca="1" si="556"/>
        <v>6910</v>
      </c>
      <c r="AU223" s="106">
        <f t="shared" ca="1" si="556"/>
        <v>258</v>
      </c>
      <c r="AV223" s="106">
        <f t="shared" ca="1" si="557"/>
        <v>64580</v>
      </c>
      <c r="AW223" s="106">
        <f t="shared" ca="1" si="557"/>
        <v>0</v>
      </c>
      <c r="AX223" s="575">
        <f t="shared" ca="1" si="557"/>
        <v>0</v>
      </c>
      <c r="AY223" s="2">
        <f t="shared" ca="1" si="557"/>
        <v>0</v>
      </c>
      <c r="AZ223" s="545">
        <f t="shared" ca="1" si="557"/>
        <v>1218</v>
      </c>
      <c r="BA223" s="106">
        <f t="shared" ca="1" si="557"/>
        <v>4027</v>
      </c>
      <c r="BB223" s="106">
        <f t="shared" ca="1" si="557"/>
        <v>2938</v>
      </c>
      <c r="BC223" s="106">
        <f t="shared" ca="1" si="557"/>
        <v>0</v>
      </c>
      <c r="BD223" s="106">
        <f t="shared" ca="1" si="557"/>
        <v>2261</v>
      </c>
      <c r="BE223" s="106">
        <f t="shared" ca="1" si="557"/>
        <v>0</v>
      </c>
      <c r="BF223" s="106">
        <f t="shared" ca="1" si="558"/>
        <v>14136</v>
      </c>
      <c r="BG223" s="106">
        <f t="shared" ca="1" si="558"/>
        <v>0</v>
      </c>
      <c r="BH223" s="106">
        <f t="shared" ca="1" si="558"/>
        <v>0</v>
      </c>
      <c r="BI223" s="106">
        <f t="shared" ca="1" si="558"/>
        <v>0</v>
      </c>
      <c r="BJ223" s="106">
        <f t="shared" ca="1" si="558"/>
        <v>1019</v>
      </c>
      <c r="BK223" s="106">
        <f t="shared" ca="1" si="558"/>
        <v>0</v>
      </c>
      <c r="BL223" s="106">
        <f t="shared" ca="1" si="558"/>
        <v>0</v>
      </c>
      <c r="BM223" s="190">
        <f t="shared" ca="1" si="558"/>
        <v>0</v>
      </c>
      <c r="BN223" s="190">
        <f t="shared" ca="1" si="558"/>
        <v>0</v>
      </c>
      <c r="BO223" s="190">
        <f t="shared" ca="1" si="558"/>
        <v>0</v>
      </c>
      <c r="BP223" s="190">
        <f t="shared" ca="1" si="558"/>
        <v>0</v>
      </c>
      <c r="BQ223" s="190">
        <f t="shared" ca="1" si="558"/>
        <v>6417</v>
      </c>
      <c r="BR223" s="190">
        <f t="shared" ca="1" si="558"/>
        <v>25599</v>
      </c>
      <c r="BS223" s="190">
        <f t="shared" ca="1" si="558"/>
        <v>71756</v>
      </c>
      <c r="BT223" s="190">
        <f t="shared" ca="1" si="558"/>
        <v>97355</v>
      </c>
      <c r="BU223" s="190">
        <f t="shared" ca="1" si="494"/>
        <v>68668</v>
      </c>
      <c r="BV223" s="163" t="str">
        <f t="shared" si="552"/>
        <v>C</v>
      </c>
      <c r="BW223" s="65">
        <f t="shared" ca="1" si="495"/>
        <v>97355</v>
      </c>
      <c r="BX223" s="634">
        <f t="shared" ca="1" si="497"/>
        <v>0</v>
      </c>
      <c r="CA223" s="130"/>
      <c r="CB223" s="79" t="str">
        <f t="shared" si="553"/>
        <v>C</v>
      </c>
      <c r="CC223" s="215">
        <f t="shared" si="554"/>
        <v>2030</v>
      </c>
      <c r="CD223" s="141">
        <f t="shared" si="554"/>
        <v>2</v>
      </c>
      <c r="CE223" s="280">
        <f t="shared" ca="1" si="498"/>
        <v>0</v>
      </c>
      <c r="CF223" s="280">
        <f t="shared" ca="1" si="499"/>
        <v>0</v>
      </c>
      <c r="CG223" s="280">
        <f t="shared" ca="1" si="500"/>
        <v>8</v>
      </c>
      <c r="CH223" s="280">
        <f t="shared" ca="1" si="499"/>
        <v>0</v>
      </c>
      <c r="CI223" s="280">
        <f t="shared" ca="1" si="501"/>
        <v>0</v>
      </c>
      <c r="CJ223" s="280">
        <f t="shared" ca="1" si="502"/>
        <v>0</v>
      </c>
      <c r="CK223" s="280">
        <f t="shared" ca="1" si="502"/>
        <v>0</v>
      </c>
      <c r="CL223" s="280">
        <f t="shared" ca="1" si="503"/>
        <v>0</v>
      </c>
      <c r="CM223" s="280">
        <f t="shared" ca="1" si="504"/>
        <v>6242</v>
      </c>
      <c r="CN223" s="280">
        <f t="shared" ca="1" si="505"/>
        <v>621</v>
      </c>
      <c r="CO223" s="280">
        <f t="shared" ca="1" si="506"/>
        <v>41858</v>
      </c>
      <c r="CP223" s="280">
        <f t="shared" ca="1" si="507"/>
        <v>0</v>
      </c>
      <c r="CQ223" s="280">
        <f t="shared" ca="1" si="555"/>
        <v>0</v>
      </c>
      <c r="CR223" s="273">
        <f t="shared" ca="1" si="555"/>
        <v>0</v>
      </c>
      <c r="CS223" s="280">
        <f t="shared" ca="1" si="508"/>
        <v>831</v>
      </c>
      <c r="CT223" s="280">
        <f t="shared" ca="1" si="509"/>
        <v>1600</v>
      </c>
      <c r="CU223" s="280">
        <f t="shared" ca="1" si="510"/>
        <v>1886</v>
      </c>
      <c r="CV223" s="280">
        <f t="shared" ca="1" si="511"/>
        <v>0</v>
      </c>
      <c r="CW223" s="280">
        <f t="shared" ca="1" si="512"/>
        <v>1756</v>
      </c>
      <c r="CX223" s="280">
        <f t="shared" ca="1" si="513"/>
        <v>0</v>
      </c>
      <c r="CY223" s="280">
        <f t="shared" ca="1" si="514"/>
        <v>12768</v>
      </c>
      <c r="CZ223" s="280">
        <f t="shared" ca="1" si="515"/>
        <v>0</v>
      </c>
      <c r="DA223" s="280">
        <f t="shared" ca="1" si="516"/>
        <v>0</v>
      </c>
      <c r="DB223" s="280">
        <f t="shared" ca="1" si="517"/>
        <v>0</v>
      </c>
      <c r="DC223" s="280">
        <f t="shared" ca="1" si="518"/>
        <v>953</v>
      </c>
      <c r="DD223" s="280">
        <f t="shared" ca="1" si="519"/>
        <v>0</v>
      </c>
      <c r="DE223" s="280">
        <f t="shared" ca="1" si="520"/>
        <v>0</v>
      </c>
      <c r="DF223" s="280">
        <f t="shared" ca="1" si="521"/>
        <v>0</v>
      </c>
      <c r="DG223" s="280">
        <f t="shared" ca="1" si="522"/>
        <v>0</v>
      </c>
      <c r="DH223" s="280">
        <f t="shared" ca="1" si="523"/>
        <v>0</v>
      </c>
      <c r="DI223" s="280">
        <f t="shared" ca="1" si="524"/>
        <v>0</v>
      </c>
      <c r="DJ223" s="210">
        <f t="shared" ca="1" si="525"/>
        <v>4473</v>
      </c>
      <c r="DK223" s="210">
        <f t="shared" ca="1" si="526"/>
        <v>19794</v>
      </c>
      <c r="DL223" s="210">
        <f t="shared" ca="1" si="527"/>
        <v>48729</v>
      </c>
      <c r="DM223" s="461">
        <f t="shared" ca="1" si="528"/>
        <v>68523</v>
      </c>
      <c r="DN223" s="463">
        <f t="shared" ca="1" si="529"/>
        <v>68668</v>
      </c>
      <c r="DO223" s="465">
        <f t="shared" ca="1" si="530"/>
        <v>145</v>
      </c>
      <c r="DP223" s="216">
        <f t="shared" ca="1" si="531"/>
        <v>2.1160778132889688E-3</v>
      </c>
      <c r="DR223" s="463"/>
      <c r="DS223" s="37"/>
    </row>
    <row r="224" spans="1:123" s="2" customFormat="1">
      <c r="A224" s="87">
        <f t="shared" si="549"/>
        <v>2028</v>
      </c>
      <c r="B224" s="229">
        <v>0</v>
      </c>
      <c r="C224" s="229">
        <v>0</v>
      </c>
      <c r="D224" s="229">
        <v>0</v>
      </c>
      <c r="E224" s="229">
        <v>0</v>
      </c>
      <c r="F224" s="229">
        <v>0</v>
      </c>
      <c r="G224" s="229">
        <v>0</v>
      </c>
      <c r="H224" s="229">
        <v>0</v>
      </c>
      <c r="I224" s="229">
        <v>0</v>
      </c>
      <c r="J224" s="229">
        <v>0</v>
      </c>
      <c r="K224" s="229">
        <v>0</v>
      </c>
      <c r="L224" s="229">
        <v>0</v>
      </c>
      <c r="M224" s="229">
        <v>0</v>
      </c>
      <c r="N224" s="89">
        <f t="shared" si="533"/>
        <v>0</v>
      </c>
      <c r="O224" s="185"/>
      <c r="P224" s="91">
        <f t="shared" si="534"/>
        <v>2028</v>
      </c>
      <c r="Q224" s="229">
        <v>0</v>
      </c>
      <c r="R224" s="229">
        <v>0</v>
      </c>
      <c r="S224" s="229">
        <v>0</v>
      </c>
      <c r="T224" s="229">
        <v>0</v>
      </c>
      <c r="U224" s="229">
        <v>0</v>
      </c>
      <c r="V224" s="229">
        <v>0</v>
      </c>
      <c r="W224" s="229">
        <v>0</v>
      </c>
      <c r="X224" s="229">
        <v>0</v>
      </c>
      <c r="Y224" s="229">
        <v>0</v>
      </c>
      <c r="Z224" s="229">
        <v>0</v>
      </c>
      <c r="AA224" s="229">
        <v>0</v>
      </c>
      <c r="AB224" s="229">
        <v>0</v>
      </c>
      <c r="AC224" s="13">
        <f t="shared" si="535"/>
        <v>0</v>
      </c>
      <c r="AD224" s="13"/>
      <c r="AE224" s="17"/>
      <c r="AF224" s="22"/>
      <c r="AG224" s="22"/>
      <c r="AH224" s="22"/>
      <c r="AI224" s="79" t="str">
        <f t="shared" si="550"/>
        <v>S</v>
      </c>
      <c r="AJ224" s="1">
        <f t="shared" si="559"/>
        <v>2030</v>
      </c>
      <c r="AK224" s="105">
        <v>3</v>
      </c>
      <c r="AL224" s="106">
        <f t="shared" ca="1" si="556"/>
        <v>0</v>
      </c>
      <c r="AM224" s="106">
        <f t="shared" ca="1" si="556"/>
        <v>0</v>
      </c>
      <c r="AN224" s="106">
        <f t="shared" ca="1" si="556"/>
        <v>8</v>
      </c>
      <c r="AO224" s="106">
        <f t="shared" ca="1" si="556"/>
        <v>0</v>
      </c>
      <c r="AP224" s="106">
        <f t="shared" ca="1" si="556"/>
        <v>0</v>
      </c>
      <c r="AQ224" s="106">
        <f t="shared" ca="1" si="556"/>
        <v>0</v>
      </c>
      <c r="AR224" s="106">
        <f t="shared" ca="1" si="556"/>
        <v>0</v>
      </c>
      <c r="AS224" s="106">
        <f t="shared" ca="1" si="556"/>
        <v>0</v>
      </c>
      <c r="AT224" s="106">
        <f t="shared" ca="1" si="556"/>
        <v>6242</v>
      </c>
      <c r="AU224" s="106">
        <f t="shared" ca="1" si="556"/>
        <v>621</v>
      </c>
      <c r="AV224" s="106">
        <f t="shared" ca="1" si="557"/>
        <v>41858</v>
      </c>
      <c r="AW224" s="106">
        <f t="shared" ca="1" si="557"/>
        <v>0</v>
      </c>
      <c r="AX224" s="575">
        <f t="shared" ca="1" si="557"/>
        <v>0</v>
      </c>
      <c r="AY224" s="2">
        <f t="shared" ca="1" si="557"/>
        <v>0</v>
      </c>
      <c r="AZ224" s="545">
        <f t="shared" ca="1" si="557"/>
        <v>709</v>
      </c>
      <c r="BA224" s="106">
        <f t="shared" ca="1" si="557"/>
        <v>1600</v>
      </c>
      <c r="BB224" s="106">
        <f t="shared" ca="1" si="557"/>
        <v>1886</v>
      </c>
      <c r="BC224" s="106">
        <f t="shared" ca="1" si="557"/>
        <v>0</v>
      </c>
      <c r="BD224" s="106">
        <f t="shared" ca="1" si="557"/>
        <v>2336</v>
      </c>
      <c r="BE224" s="106">
        <f t="shared" ca="1" si="557"/>
        <v>0</v>
      </c>
      <c r="BF224" s="106">
        <f t="shared" ca="1" si="558"/>
        <v>12768</v>
      </c>
      <c r="BG224" s="106">
        <f t="shared" ca="1" si="558"/>
        <v>0</v>
      </c>
      <c r="BH224" s="106">
        <f t="shared" ca="1" si="558"/>
        <v>0</v>
      </c>
      <c r="BI224" s="106">
        <f t="shared" ca="1" si="558"/>
        <v>0</v>
      </c>
      <c r="BJ224" s="106">
        <f t="shared" ca="1" si="558"/>
        <v>953</v>
      </c>
      <c r="BK224" s="106">
        <f t="shared" ca="1" si="558"/>
        <v>0</v>
      </c>
      <c r="BL224" s="106">
        <f t="shared" ca="1" si="558"/>
        <v>0</v>
      </c>
      <c r="BM224" s="190">
        <f t="shared" ca="1" si="558"/>
        <v>0</v>
      </c>
      <c r="BN224" s="190">
        <f t="shared" ca="1" si="558"/>
        <v>0</v>
      </c>
      <c r="BO224" s="190">
        <f t="shared" ca="1" si="558"/>
        <v>0</v>
      </c>
      <c r="BP224" s="190">
        <f t="shared" ca="1" si="558"/>
        <v>0</v>
      </c>
      <c r="BQ224" s="190">
        <f t="shared" ca="1" si="558"/>
        <v>4931</v>
      </c>
      <c r="BR224" s="190">
        <f t="shared" ca="1" si="558"/>
        <v>20252</v>
      </c>
      <c r="BS224" s="190">
        <f t="shared" ca="1" si="558"/>
        <v>48729</v>
      </c>
      <c r="BT224" s="190">
        <f t="shared" ca="1" si="558"/>
        <v>68981</v>
      </c>
      <c r="BU224" s="190">
        <f t="shared" ca="1" si="494"/>
        <v>104913</v>
      </c>
      <c r="BV224" s="163" t="str">
        <f t="shared" si="552"/>
        <v>D</v>
      </c>
      <c r="BW224" s="65">
        <f t="shared" ca="1" si="495"/>
        <v>68981</v>
      </c>
      <c r="BX224" s="634">
        <f t="shared" ca="1" si="497"/>
        <v>0</v>
      </c>
      <c r="CA224" s="130"/>
      <c r="CB224" s="79" t="str">
        <f t="shared" si="553"/>
        <v>D</v>
      </c>
      <c r="CC224" s="215">
        <f t="shared" si="554"/>
        <v>2030</v>
      </c>
      <c r="CD224" s="141">
        <f t="shared" si="554"/>
        <v>3</v>
      </c>
      <c r="CE224" s="280">
        <f t="shared" ca="1" si="498"/>
        <v>0</v>
      </c>
      <c r="CF224" s="280">
        <f t="shared" ca="1" si="499"/>
        <v>0</v>
      </c>
      <c r="CG224" s="280">
        <f t="shared" ca="1" si="500"/>
        <v>8</v>
      </c>
      <c r="CH224" s="280">
        <f t="shared" ca="1" si="499"/>
        <v>0</v>
      </c>
      <c r="CI224" s="280">
        <f t="shared" ca="1" si="501"/>
        <v>0</v>
      </c>
      <c r="CJ224" s="280">
        <f t="shared" ca="1" si="502"/>
        <v>0</v>
      </c>
      <c r="CK224" s="280">
        <f t="shared" ca="1" si="502"/>
        <v>0</v>
      </c>
      <c r="CL224" s="280">
        <f t="shared" ca="1" si="503"/>
        <v>0</v>
      </c>
      <c r="CM224" s="280">
        <f t="shared" ca="1" si="504"/>
        <v>3839</v>
      </c>
      <c r="CN224" s="280">
        <f t="shared" ca="1" si="505"/>
        <v>516</v>
      </c>
      <c r="CO224" s="280">
        <f t="shared" ca="1" si="506"/>
        <v>78947</v>
      </c>
      <c r="CP224" s="280">
        <f t="shared" ca="1" si="507"/>
        <v>0</v>
      </c>
      <c r="CQ224" s="280">
        <f t="shared" ca="1" si="555"/>
        <v>0</v>
      </c>
      <c r="CR224" s="273">
        <f t="shared" ca="1" si="555"/>
        <v>0</v>
      </c>
      <c r="CS224" s="280">
        <f t="shared" ca="1" si="508"/>
        <v>502</v>
      </c>
      <c r="CT224" s="280">
        <f t="shared" ca="1" si="509"/>
        <v>805</v>
      </c>
      <c r="CU224" s="280">
        <f t="shared" ca="1" si="510"/>
        <v>2517</v>
      </c>
      <c r="CV224" s="280">
        <f t="shared" ca="1" si="511"/>
        <v>0</v>
      </c>
      <c r="CW224" s="280">
        <f t="shared" ca="1" si="512"/>
        <v>1988</v>
      </c>
      <c r="CX224" s="280">
        <f t="shared" ca="1" si="513"/>
        <v>0</v>
      </c>
      <c r="CY224" s="280">
        <f t="shared" ca="1" si="514"/>
        <v>14508</v>
      </c>
      <c r="CZ224" s="280">
        <f t="shared" ca="1" si="515"/>
        <v>0</v>
      </c>
      <c r="DA224" s="280">
        <f t="shared" ca="1" si="516"/>
        <v>0</v>
      </c>
      <c r="DB224" s="280">
        <f t="shared" ca="1" si="517"/>
        <v>0</v>
      </c>
      <c r="DC224" s="280">
        <f t="shared" ca="1" si="518"/>
        <v>1096</v>
      </c>
      <c r="DD224" s="280">
        <f t="shared" ca="1" si="519"/>
        <v>0</v>
      </c>
      <c r="DE224" s="280">
        <f t="shared" ca="1" si="520"/>
        <v>0</v>
      </c>
      <c r="DF224" s="280">
        <f t="shared" ca="1" si="521"/>
        <v>0</v>
      </c>
      <c r="DG224" s="280">
        <f t="shared" ca="1" si="522"/>
        <v>0</v>
      </c>
      <c r="DH224" s="280">
        <f t="shared" ca="1" si="523"/>
        <v>0</v>
      </c>
      <c r="DI224" s="280">
        <f t="shared" ca="1" si="524"/>
        <v>0</v>
      </c>
      <c r="DJ224" s="210">
        <f t="shared" ca="1" si="525"/>
        <v>5007</v>
      </c>
      <c r="DK224" s="210">
        <f t="shared" ca="1" si="526"/>
        <v>21416</v>
      </c>
      <c r="DL224" s="210">
        <f t="shared" ca="1" si="527"/>
        <v>83310</v>
      </c>
      <c r="DM224" s="461">
        <f t="shared" ca="1" si="528"/>
        <v>104726</v>
      </c>
      <c r="DN224" s="463">
        <f t="shared" ca="1" si="529"/>
        <v>104913</v>
      </c>
      <c r="DO224" s="465">
        <f t="shared" ca="1" si="530"/>
        <v>187</v>
      </c>
      <c r="DP224" s="216">
        <f t="shared" ca="1" si="531"/>
        <v>1.7856119779233429E-3</v>
      </c>
      <c r="DR224" s="463"/>
      <c r="DS224" s="37"/>
    </row>
    <row r="225" spans="1:123" s="2" customFormat="1">
      <c r="A225" s="87">
        <f t="shared" si="549"/>
        <v>2029</v>
      </c>
      <c r="B225" s="229">
        <v>0</v>
      </c>
      <c r="C225" s="229">
        <v>0</v>
      </c>
      <c r="D225" s="229">
        <v>0</v>
      </c>
      <c r="E225" s="229">
        <v>0</v>
      </c>
      <c r="F225" s="229">
        <v>0</v>
      </c>
      <c r="G225" s="229">
        <v>0</v>
      </c>
      <c r="H225" s="229">
        <v>0</v>
      </c>
      <c r="I225" s="229">
        <v>0</v>
      </c>
      <c r="J225" s="229">
        <v>0</v>
      </c>
      <c r="K225" s="229">
        <v>0</v>
      </c>
      <c r="L225" s="229">
        <v>0</v>
      </c>
      <c r="M225" s="229">
        <v>0</v>
      </c>
      <c r="N225" s="89">
        <f t="shared" si="533"/>
        <v>0</v>
      </c>
      <c r="O225" s="185"/>
      <c r="P225" s="91">
        <f t="shared" si="534"/>
        <v>2029</v>
      </c>
      <c r="Q225" s="229">
        <v>0</v>
      </c>
      <c r="R225" s="229">
        <v>0</v>
      </c>
      <c r="S225" s="229">
        <v>0</v>
      </c>
      <c r="T225" s="229">
        <v>0</v>
      </c>
      <c r="U225" s="229">
        <v>0</v>
      </c>
      <c r="V225" s="229">
        <v>0</v>
      </c>
      <c r="W225" s="229">
        <v>0</v>
      </c>
      <c r="X225" s="229">
        <v>0</v>
      </c>
      <c r="Y225" s="229">
        <v>0</v>
      </c>
      <c r="Z225" s="229">
        <v>0</v>
      </c>
      <c r="AA225" s="229">
        <v>0</v>
      </c>
      <c r="AB225" s="229">
        <v>0</v>
      </c>
      <c r="AC225" s="13">
        <f t="shared" si="535"/>
        <v>0</v>
      </c>
      <c r="AD225" s="13"/>
      <c r="AE225" s="17"/>
      <c r="AF225" s="22"/>
      <c r="AG225" s="22"/>
      <c r="AH225" s="22"/>
      <c r="AI225" s="79" t="str">
        <f t="shared" si="550"/>
        <v>T</v>
      </c>
      <c r="AJ225" s="1">
        <f t="shared" si="559"/>
        <v>2030</v>
      </c>
      <c r="AK225" s="105">
        <v>4</v>
      </c>
      <c r="AL225" s="106">
        <f t="shared" ca="1" si="556"/>
        <v>0</v>
      </c>
      <c r="AM225" s="106">
        <f t="shared" ca="1" si="556"/>
        <v>0</v>
      </c>
      <c r="AN225" s="106">
        <f t="shared" ca="1" si="556"/>
        <v>8</v>
      </c>
      <c r="AO225" s="106">
        <f t="shared" ca="1" si="556"/>
        <v>0</v>
      </c>
      <c r="AP225" s="106">
        <f t="shared" ca="1" si="556"/>
        <v>0</v>
      </c>
      <c r="AQ225" s="106">
        <f t="shared" ca="1" si="556"/>
        <v>0</v>
      </c>
      <c r="AR225" s="106">
        <f t="shared" ca="1" si="556"/>
        <v>0</v>
      </c>
      <c r="AS225" s="106">
        <f t="shared" ca="1" si="556"/>
        <v>0</v>
      </c>
      <c r="AT225" s="106">
        <f t="shared" ca="1" si="556"/>
        <v>3839</v>
      </c>
      <c r="AU225" s="106">
        <f t="shared" ca="1" si="556"/>
        <v>516</v>
      </c>
      <c r="AV225" s="106">
        <f t="shared" ca="1" si="557"/>
        <v>78947</v>
      </c>
      <c r="AW225" s="106">
        <f t="shared" ca="1" si="557"/>
        <v>0</v>
      </c>
      <c r="AX225" s="575">
        <f t="shared" ca="1" si="557"/>
        <v>0</v>
      </c>
      <c r="AY225" s="2">
        <f t="shared" ca="1" si="557"/>
        <v>0</v>
      </c>
      <c r="AZ225" s="545">
        <f t="shared" ca="1" si="557"/>
        <v>831</v>
      </c>
      <c r="BA225" s="106">
        <f t="shared" ca="1" si="557"/>
        <v>805</v>
      </c>
      <c r="BB225" s="106">
        <f t="shared" ca="1" si="557"/>
        <v>2517</v>
      </c>
      <c r="BC225" s="106">
        <f t="shared" ca="1" si="557"/>
        <v>0</v>
      </c>
      <c r="BD225" s="106">
        <f t="shared" ca="1" si="557"/>
        <v>1756</v>
      </c>
      <c r="BE225" s="106">
        <f t="shared" ca="1" si="557"/>
        <v>0</v>
      </c>
      <c r="BF225" s="106">
        <f t="shared" ca="1" si="558"/>
        <v>14508</v>
      </c>
      <c r="BG225" s="106">
        <f t="shared" ca="1" si="558"/>
        <v>0</v>
      </c>
      <c r="BH225" s="106">
        <f t="shared" ca="1" si="558"/>
        <v>0</v>
      </c>
      <c r="BI225" s="106">
        <f t="shared" ca="1" si="558"/>
        <v>0</v>
      </c>
      <c r="BJ225" s="106">
        <f t="shared" ca="1" si="558"/>
        <v>1096</v>
      </c>
      <c r="BK225" s="106">
        <f t="shared" ca="1" si="558"/>
        <v>0</v>
      </c>
      <c r="BL225" s="106">
        <f t="shared" ca="1" si="558"/>
        <v>0</v>
      </c>
      <c r="BM225" s="190">
        <f t="shared" ca="1" si="558"/>
        <v>0</v>
      </c>
      <c r="BN225" s="190">
        <f t="shared" ca="1" si="558"/>
        <v>0</v>
      </c>
      <c r="BO225" s="190">
        <f t="shared" ca="1" si="558"/>
        <v>0</v>
      </c>
      <c r="BP225" s="190">
        <f t="shared" ca="1" si="558"/>
        <v>0</v>
      </c>
      <c r="BQ225" s="190">
        <f t="shared" ca="1" si="558"/>
        <v>5104</v>
      </c>
      <c r="BR225" s="190">
        <f t="shared" ca="1" si="558"/>
        <v>21513</v>
      </c>
      <c r="BS225" s="190">
        <f t="shared" ca="1" si="558"/>
        <v>83310</v>
      </c>
      <c r="BT225" s="190">
        <f t="shared" ca="1" si="558"/>
        <v>104823</v>
      </c>
      <c r="BU225" s="190">
        <f t="shared" ca="1" si="494"/>
        <v>112240</v>
      </c>
      <c r="BV225" s="163" t="str">
        <f t="shared" si="552"/>
        <v>E</v>
      </c>
      <c r="BW225" s="65">
        <f t="shared" ca="1" si="495"/>
        <v>104823</v>
      </c>
      <c r="BX225" s="634">
        <f t="shared" ca="1" si="497"/>
        <v>0</v>
      </c>
      <c r="CA225" s="130"/>
      <c r="CB225" s="79" t="str">
        <f t="shared" si="553"/>
        <v>E</v>
      </c>
      <c r="CC225" s="215">
        <f t="shared" si="554"/>
        <v>2030</v>
      </c>
      <c r="CD225" s="141">
        <f t="shared" si="554"/>
        <v>4</v>
      </c>
      <c r="CE225" s="280">
        <f t="shared" ca="1" si="498"/>
        <v>0</v>
      </c>
      <c r="CF225" s="280">
        <f t="shared" ca="1" si="499"/>
        <v>0</v>
      </c>
      <c r="CG225" s="280">
        <f t="shared" ca="1" si="500"/>
        <v>8</v>
      </c>
      <c r="CH225" s="280">
        <f t="shared" ca="1" si="499"/>
        <v>0</v>
      </c>
      <c r="CI225" s="280">
        <f t="shared" ca="1" si="501"/>
        <v>0</v>
      </c>
      <c r="CJ225" s="280">
        <f t="shared" ca="1" si="502"/>
        <v>0</v>
      </c>
      <c r="CK225" s="280">
        <f t="shared" ca="1" si="502"/>
        <v>0</v>
      </c>
      <c r="CL225" s="280">
        <f t="shared" ca="1" si="503"/>
        <v>0</v>
      </c>
      <c r="CM225" s="280">
        <f t="shared" ca="1" si="504"/>
        <v>0</v>
      </c>
      <c r="CN225" s="280">
        <f t="shared" ca="1" si="505"/>
        <v>832</v>
      </c>
      <c r="CO225" s="280">
        <f t="shared" ca="1" si="506"/>
        <v>89166</v>
      </c>
      <c r="CP225" s="280">
        <f t="shared" ca="1" si="507"/>
        <v>0</v>
      </c>
      <c r="CQ225" s="280">
        <f t="shared" ca="1" si="555"/>
        <v>0</v>
      </c>
      <c r="CR225" s="273">
        <f t="shared" ca="1" si="555"/>
        <v>0</v>
      </c>
      <c r="CS225" s="280">
        <f t="shared" ca="1" si="508"/>
        <v>671</v>
      </c>
      <c r="CT225" s="280">
        <f t="shared" ca="1" si="509"/>
        <v>1871</v>
      </c>
      <c r="CU225" s="280">
        <f t="shared" ca="1" si="510"/>
        <v>2304</v>
      </c>
      <c r="CV225" s="280">
        <f t="shared" ca="1" si="511"/>
        <v>0</v>
      </c>
      <c r="CW225" s="280">
        <f t="shared" ca="1" si="512"/>
        <v>1700</v>
      </c>
      <c r="CX225" s="280">
        <f t="shared" ca="1" si="513"/>
        <v>0</v>
      </c>
      <c r="CY225" s="280">
        <f t="shared" ca="1" si="514"/>
        <v>14400</v>
      </c>
      <c r="CZ225" s="280">
        <f t="shared" ca="1" si="515"/>
        <v>0</v>
      </c>
      <c r="DA225" s="280">
        <f t="shared" ca="1" si="516"/>
        <v>0</v>
      </c>
      <c r="DB225" s="280">
        <f t="shared" ca="1" si="517"/>
        <v>0</v>
      </c>
      <c r="DC225" s="280">
        <f t="shared" ca="1" si="518"/>
        <v>1104</v>
      </c>
      <c r="DD225" s="280">
        <f t="shared" ca="1" si="519"/>
        <v>0</v>
      </c>
      <c r="DE225" s="280">
        <f t="shared" ca="1" si="520"/>
        <v>0</v>
      </c>
      <c r="DF225" s="280">
        <f t="shared" ca="1" si="521"/>
        <v>0</v>
      </c>
      <c r="DG225" s="280">
        <f t="shared" ca="1" si="522"/>
        <v>0</v>
      </c>
      <c r="DH225" s="280">
        <f t="shared" ca="1" si="523"/>
        <v>0</v>
      </c>
      <c r="DI225" s="280">
        <f t="shared" ca="1" si="524"/>
        <v>0</v>
      </c>
      <c r="DJ225" s="210">
        <f t="shared" ca="1" si="525"/>
        <v>4675</v>
      </c>
      <c r="DK225" s="210">
        <f t="shared" ca="1" si="526"/>
        <v>22050</v>
      </c>
      <c r="DL225" s="210">
        <f t="shared" ca="1" si="527"/>
        <v>90006</v>
      </c>
      <c r="DM225" s="461">
        <f t="shared" ca="1" si="528"/>
        <v>112056</v>
      </c>
      <c r="DN225" s="463">
        <f t="shared" ca="1" si="529"/>
        <v>112240</v>
      </c>
      <c r="DO225" s="465">
        <f t="shared" ca="1" si="530"/>
        <v>184</v>
      </c>
      <c r="DP225" s="216">
        <f t="shared" ca="1" si="531"/>
        <v>1.6420361247947454E-3</v>
      </c>
      <c r="DR225" s="463"/>
      <c r="DS225" s="37"/>
    </row>
    <row r="226" spans="1:123" s="2" customFormat="1">
      <c r="A226" s="87">
        <f t="shared" si="549"/>
        <v>2030</v>
      </c>
      <c r="B226" s="229">
        <v>0</v>
      </c>
      <c r="C226" s="229">
        <v>0</v>
      </c>
      <c r="D226" s="229">
        <v>0</v>
      </c>
      <c r="E226" s="229">
        <v>0</v>
      </c>
      <c r="F226" s="229">
        <v>0</v>
      </c>
      <c r="G226" s="229">
        <v>0</v>
      </c>
      <c r="H226" s="229">
        <v>0</v>
      </c>
      <c r="I226" s="229">
        <v>0</v>
      </c>
      <c r="J226" s="229">
        <v>0</v>
      </c>
      <c r="K226" s="229">
        <v>0</v>
      </c>
      <c r="L226" s="229">
        <v>0</v>
      </c>
      <c r="M226" s="229">
        <v>0</v>
      </c>
      <c r="N226" s="89">
        <f t="shared" si="533"/>
        <v>0</v>
      </c>
      <c r="O226" s="185"/>
      <c r="P226" s="91">
        <f t="shared" si="534"/>
        <v>2030</v>
      </c>
      <c r="Q226" s="229">
        <v>0</v>
      </c>
      <c r="R226" s="229">
        <v>0</v>
      </c>
      <c r="S226" s="229">
        <v>0</v>
      </c>
      <c r="T226" s="229">
        <v>0</v>
      </c>
      <c r="U226" s="229">
        <v>0</v>
      </c>
      <c r="V226" s="229">
        <v>0</v>
      </c>
      <c r="W226" s="229">
        <v>0</v>
      </c>
      <c r="X226" s="229">
        <v>0</v>
      </c>
      <c r="Y226" s="229">
        <v>0</v>
      </c>
      <c r="Z226" s="229">
        <v>0</v>
      </c>
      <c r="AA226" s="229">
        <v>0</v>
      </c>
      <c r="AB226" s="229">
        <v>0</v>
      </c>
      <c r="AC226" s="13">
        <f t="shared" si="535"/>
        <v>0</v>
      </c>
      <c r="AD226" s="13"/>
      <c r="AE226" s="17"/>
      <c r="AF226" s="22"/>
      <c r="AG226" s="22"/>
      <c r="AH226" s="22"/>
      <c r="AI226" s="79" t="str">
        <f t="shared" si="550"/>
        <v>U</v>
      </c>
      <c r="AJ226" s="1">
        <f t="shared" si="559"/>
        <v>2030</v>
      </c>
      <c r="AK226" s="105">
        <v>5</v>
      </c>
      <c r="AL226" s="106">
        <f t="shared" ref="AL226:AU235" ca="1" si="560">ROUND(INDIRECT(CONCATENATE($AI226,AL$2+($AJ226-2010))),0)</f>
        <v>0</v>
      </c>
      <c r="AM226" s="106">
        <f t="shared" ca="1" si="560"/>
        <v>0</v>
      </c>
      <c r="AN226" s="106">
        <f t="shared" ca="1" si="560"/>
        <v>8</v>
      </c>
      <c r="AO226" s="106">
        <f t="shared" ca="1" si="560"/>
        <v>0</v>
      </c>
      <c r="AP226" s="106">
        <f t="shared" ca="1" si="560"/>
        <v>0</v>
      </c>
      <c r="AQ226" s="106">
        <f t="shared" ca="1" si="560"/>
        <v>0</v>
      </c>
      <c r="AR226" s="106">
        <f t="shared" ca="1" si="560"/>
        <v>0</v>
      </c>
      <c r="AS226" s="106">
        <f t="shared" ca="1" si="560"/>
        <v>0</v>
      </c>
      <c r="AT226" s="106">
        <f t="shared" ca="1" si="560"/>
        <v>0</v>
      </c>
      <c r="AU226" s="106">
        <f t="shared" ca="1" si="560"/>
        <v>832</v>
      </c>
      <c r="AV226" s="106">
        <f t="shared" ref="AV226:BE235" ca="1" si="561">ROUND(INDIRECT(CONCATENATE($AI226,AV$2+($AJ226-2010))),0)</f>
        <v>89166</v>
      </c>
      <c r="AW226" s="106">
        <f t="shared" ca="1" si="561"/>
        <v>0</v>
      </c>
      <c r="AX226" s="575">
        <f t="shared" ca="1" si="561"/>
        <v>0</v>
      </c>
      <c r="AY226" s="2">
        <f t="shared" ca="1" si="561"/>
        <v>0</v>
      </c>
      <c r="AZ226" s="545">
        <f t="shared" ca="1" si="561"/>
        <v>502</v>
      </c>
      <c r="BA226" s="106">
        <f t="shared" ca="1" si="561"/>
        <v>1871</v>
      </c>
      <c r="BB226" s="106">
        <f t="shared" ca="1" si="561"/>
        <v>2304</v>
      </c>
      <c r="BC226" s="106">
        <f t="shared" ca="1" si="561"/>
        <v>0</v>
      </c>
      <c r="BD226" s="106">
        <f t="shared" ca="1" si="561"/>
        <v>1988</v>
      </c>
      <c r="BE226" s="106">
        <f t="shared" ca="1" si="561"/>
        <v>0</v>
      </c>
      <c r="BF226" s="106">
        <f t="shared" ref="BF226:BT235" ca="1" si="562">ROUND(INDIRECT(CONCATENATE($AI226,BF$2+($AJ226-2010))),0)</f>
        <v>14400</v>
      </c>
      <c r="BG226" s="106">
        <f t="shared" ca="1" si="562"/>
        <v>0</v>
      </c>
      <c r="BH226" s="106">
        <f t="shared" ca="1" si="562"/>
        <v>0</v>
      </c>
      <c r="BI226" s="106">
        <f t="shared" ca="1" si="562"/>
        <v>0</v>
      </c>
      <c r="BJ226" s="106">
        <f t="shared" ca="1" si="562"/>
        <v>1104</v>
      </c>
      <c r="BK226" s="106">
        <f t="shared" ca="1" si="562"/>
        <v>0</v>
      </c>
      <c r="BL226" s="106">
        <f t="shared" ca="1" si="562"/>
        <v>0</v>
      </c>
      <c r="BM226" s="190">
        <f t="shared" ca="1" si="562"/>
        <v>0</v>
      </c>
      <c r="BN226" s="190">
        <f t="shared" ca="1" si="562"/>
        <v>0</v>
      </c>
      <c r="BO226" s="190">
        <f t="shared" ca="1" si="562"/>
        <v>0</v>
      </c>
      <c r="BP226" s="190">
        <f t="shared" ca="1" si="562"/>
        <v>0</v>
      </c>
      <c r="BQ226" s="190">
        <f t="shared" ca="1" si="562"/>
        <v>4794</v>
      </c>
      <c r="BR226" s="190">
        <f t="shared" ca="1" si="562"/>
        <v>22169</v>
      </c>
      <c r="BS226" s="190">
        <f t="shared" ca="1" si="562"/>
        <v>90006</v>
      </c>
      <c r="BT226" s="190">
        <f t="shared" ca="1" si="562"/>
        <v>112175</v>
      </c>
      <c r="BU226" s="190">
        <f t="shared" ca="1" si="494"/>
        <v>121742</v>
      </c>
      <c r="BV226" s="163" t="str">
        <f t="shared" si="552"/>
        <v>F</v>
      </c>
      <c r="BW226" s="65">
        <f t="shared" ca="1" si="495"/>
        <v>112175</v>
      </c>
      <c r="BX226" s="634">
        <f t="shared" ca="1" si="497"/>
        <v>0</v>
      </c>
      <c r="CA226" s="130"/>
      <c r="CB226" s="79" t="str">
        <f t="shared" si="553"/>
        <v>F</v>
      </c>
      <c r="CC226" s="215">
        <f t="shared" si="554"/>
        <v>2030</v>
      </c>
      <c r="CD226" s="141">
        <f t="shared" si="554"/>
        <v>5</v>
      </c>
      <c r="CE226" s="280">
        <f t="shared" ca="1" si="498"/>
        <v>0</v>
      </c>
      <c r="CF226" s="280">
        <f t="shared" ca="1" si="499"/>
        <v>0</v>
      </c>
      <c r="CG226" s="280">
        <f t="shared" ca="1" si="500"/>
        <v>8</v>
      </c>
      <c r="CH226" s="280">
        <f t="shared" ca="1" si="499"/>
        <v>0</v>
      </c>
      <c r="CI226" s="280">
        <f t="shared" ca="1" si="501"/>
        <v>0</v>
      </c>
      <c r="CJ226" s="280">
        <f t="shared" ca="1" si="502"/>
        <v>0</v>
      </c>
      <c r="CK226" s="280">
        <f t="shared" ca="1" si="502"/>
        <v>0</v>
      </c>
      <c r="CL226" s="280">
        <f t="shared" ca="1" si="503"/>
        <v>0</v>
      </c>
      <c r="CM226" s="280">
        <f t="shared" ca="1" si="504"/>
        <v>0</v>
      </c>
      <c r="CN226" s="280">
        <f t="shared" ca="1" si="505"/>
        <v>1719</v>
      </c>
      <c r="CO226" s="280">
        <f t="shared" ca="1" si="506"/>
        <v>93570</v>
      </c>
      <c r="CP226" s="280">
        <f t="shared" ca="1" si="507"/>
        <v>0</v>
      </c>
      <c r="CQ226" s="280">
        <f t="shared" ca="1" si="555"/>
        <v>0</v>
      </c>
      <c r="CR226" s="273">
        <f t="shared" ca="1" si="555"/>
        <v>0</v>
      </c>
      <c r="CS226" s="280">
        <f t="shared" ca="1" si="508"/>
        <v>1935</v>
      </c>
      <c r="CT226" s="280">
        <f t="shared" ca="1" si="509"/>
        <v>2577</v>
      </c>
      <c r="CU226" s="280">
        <f t="shared" ca="1" si="510"/>
        <v>3097</v>
      </c>
      <c r="CV226" s="280">
        <f t="shared" ca="1" si="511"/>
        <v>0</v>
      </c>
      <c r="CW226" s="280">
        <f t="shared" ca="1" si="512"/>
        <v>2206</v>
      </c>
      <c r="CX226" s="280">
        <f t="shared" ca="1" si="513"/>
        <v>0</v>
      </c>
      <c r="CY226" s="280">
        <f t="shared" ca="1" si="514"/>
        <v>15252</v>
      </c>
      <c r="CZ226" s="280">
        <f t="shared" ca="1" si="515"/>
        <v>0</v>
      </c>
      <c r="DA226" s="280">
        <f t="shared" ca="1" si="516"/>
        <v>0</v>
      </c>
      <c r="DB226" s="280">
        <f t="shared" ca="1" si="517"/>
        <v>0</v>
      </c>
      <c r="DC226" s="280">
        <f t="shared" ca="1" si="518"/>
        <v>1136</v>
      </c>
      <c r="DD226" s="280">
        <f t="shared" ca="1" si="519"/>
        <v>0</v>
      </c>
      <c r="DE226" s="280">
        <f t="shared" ca="1" si="520"/>
        <v>0</v>
      </c>
      <c r="DF226" s="280">
        <f t="shared" ca="1" si="521"/>
        <v>0</v>
      </c>
      <c r="DG226" s="280">
        <f t="shared" ca="1" si="522"/>
        <v>0</v>
      </c>
      <c r="DH226" s="280">
        <f t="shared" ca="1" si="523"/>
        <v>0</v>
      </c>
      <c r="DI226" s="280">
        <f t="shared" ca="1" si="524"/>
        <v>0</v>
      </c>
      <c r="DJ226" s="210">
        <f t="shared" ca="1" si="525"/>
        <v>7238</v>
      </c>
      <c r="DK226" s="210">
        <f t="shared" ca="1" si="526"/>
        <v>26203</v>
      </c>
      <c r="DL226" s="210">
        <f t="shared" ca="1" si="527"/>
        <v>95297</v>
      </c>
      <c r="DM226" s="461">
        <f t="shared" ca="1" si="528"/>
        <v>121500</v>
      </c>
      <c r="DN226" s="463">
        <f t="shared" ca="1" si="529"/>
        <v>121742</v>
      </c>
      <c r="DO226" s="465">
        <f t="shared" ca="1" si="530"/>
        <v>242</v>
      </c>
      <c r="DP226" s="216">
        <f t="shared" ca="1" si="531"/>
        <v>1.9917695473251028E-3</v>
      </c>
      <c r="DR226" s="463"/>
      <c r="DS226" s="37"/>
    </row>
    <row r="227" spans="1:123" s="2" customFormat="1">
      <c r="A227" s="87">
        <f t="shared" si="549"/>
        <v>2031</v>
      </c>
      <c r="B227" s="229">
        <v>0</v>
      </c>
      <c r="C227" s="229">
        <v>0</v>
      </c>
      <c r="D227" s="229">
        <v>0</v>
      </c>
      <c r="E227" s="229">
        <v>0</v>
      </c>
      <c r="F227" s="229">
        <v>0</v>
      </c>
      <c r="G227" s="229">
        <v>0</v>
      </c>
      <c r="H227" s="229">
        <v>0</v>
      </c>
      <c r="I227" s="229">
        <v>0</v>
      </c>
      <c r="J227" s="229">
        <v>0</v>
      </c>
      <c r="K227" s="229">
        <v>0</v>
      </c>
      <c r="L227" s="229">
        <v>0</v>
      </c>
      <c r="M227" s="229">
        <v>0</v>
      </c>
      <c r="N227" s="89">
        <f t="shared" ref="N227:N236" si="563">SUM(B227:M227)</f>
        <v>0</v>
      </c>
      <c r="O227" s="185"/>
      <c r="P227" s="91">
        <f t="shared" si="534"/>
        <v>2031</v>
      </c>
      <c r="Q227" s="229">
        <v>0</v>
      </c>
      <c r="R227" s="229">
        <v>0</v>
      </c>
      <c r="S227" s="229">
        <v>0</v>
      </c>
      <c r="T227" s="229">
        <v>0</v>
      </c>
      <c r="U227" s="229">
        <v>0</v>
      </c>
      <c r="V227" s="229">
        <v>0</v>
      </c>
      <c r="W227" s="229">
        <v>0</v>
      </c>
      <c r="X227" s="229">
        <v>0</v>
      </c>
      <c r="Y227" s="229">
        <v>0</v>
      </c>
      <c r="Z227" s="229">
        <v>0</v>
      </c>
      <c r="AA227" s="229">
        <v>0</v>
      </c>
      <c r="AB227" s="229">
        <v>0</v>
      </c>
      <c r="AC227" s="13">
        <f t="shared" ref="AC227:AC236" si="564">SUM(Q227:AB227)</f>
        <v>0</v>
      </c>
      <c r="AD227" s="13"/>
      <c r="AE227" s="17"/>
      <c r="AF227" s="22"/>
      <c r="AG227" s="22"/>
      <c r="AH227" s="22"/>
      <c r="AI227" s="79" t="str">
        <f t="shared" si="550"/>
        <v>V</v>
      </c>
      <c r="AJ227" s="1">
        <f t="shared" si="559"/>
        <v>2030</v>
      </c>
      <c r="AK227" s="105">
        <v>6</v>
      </c>
      <c r="AL227" s="106">
        <f t="shared" ca="1" si="560"/>
        <v>0</v>
      </c>
      <c r="AM227" s="106">
        <f t="shared" ca="1" si="560"/>
        <v>0</v>
      </c>
      <c r="AN227" s="106">
        <f t="shared" ca="1" si="560"/>
        <v>8</v>
      </c>
      <c r="AO227" s="106">
        <f t="shared" ca="1" si="560"/>
        <v>0</v>
      </c>
      <c r="AP227" s="106">
        <f t="shared" ca="1" si="560"/>
        <v>0</v>
      </c>
      <c r="AQ227" s="106">
        <f t="shared" ca="1" si="560"/>
        <v>0</v>
      </c>
      <c r="AR227" s="106">
        <f t="shared" ca="1" si="560"/>
        <v>0</v>
      </c>
      <c r="AS227" s="106">
        <f t="shared" ca="1" si="560"/>
        <v>0</v>
      </c>
      <c r="AT227" s="106">
        <f t="shared" ca="1" si="560"/>
        <v>0</v>
      </c>
      <c r="AU227" s="106">
        <f t="shared" ca="1" si="560"/>
        <v>1719</v>
      </c>
      <c r="AV227" s="106">
        <f t="shared" ca="1" si="561"/>
        <v>93570</v>
      </c>
      <c r="AW227" s="106">
        <f t="shared" ca="1" si="561"/>
        <v>0</v>
      </c>
      <c r="AX227" s="575">
        <f t="shared" ca="1" si="561"/>
        <v>0</v>
      </c>
      <c r="AY227" s="2">
        <f t="shared" ca="1" si="561"/>
        <v>0</v>
      </c>
      <c r="AZ227" s="545">
        <f t="shared" ca="1" si="561"/>
        <v>671</v>
      </c>
      <c r="BA227" s="106">
        <f t="shared" ca="1" si="561"/>
        <v>2577</v>
      </c>
      <c r="BB227" s="106">
        <f t="shared" ca="1" si="561"/>
        <v>3097</v>
      </c>
      <c r="BC227" s="106">
        <f t="shared" ca="1" si="561"/>
        <v>0</v>
      </c>
      <c r="BD227" s="106">
        <f t="shared" ca="1" si="561"/>
        <v>1700</v>
      </c>
      <c r="BE227" s="106">
        <f t="shared" ca="1" si="561"/>
        <v>0</v>
      </c>
      <c r="BF227" s="106">
        <f t="shared" ca="1" si="562"/>
        <v>15252</v>
      </c>
      <c r="BG227" s="106">
        <f t="shared" ca="1" si="562"/>
        <v>0</v>
      </c>
      <c r="BH227" s="106">
        <f t="shared" ca="1" si="562"/>
        <v>0</v>
      </c>
      <c r="BI227" s="106">
        <f t="shared" ca="1" si="562"/>
        <v>0</v>
      </c>
      <c r="BJ227" s="106">
        <f t="shared" ca="1" si="562"/>
        <v>1136</v>
      </c>
      <c r="BK227" s="106">
        <f t="shared" ca="1" si="562"/>
        <v>0</v>
      </c>
      <c r="BL227" s="106">
        <f t="shared" ca="1" si="562"/>
        <v>0</v>
      </c>
      <c r="BM227" s="190">
        <f t="shared" ca="1" si="562"/>
        <v>0</v>
      </c>
      <c r="BN227" s="190">
        <f t="shared" ca="1" si="562"/>
        <v>0</v>
      </c>
      <c r="BO227" s="190">
        <f t="shared" ca="1" si="562"/>
        <v>0</v>
      </c>
      <c r="BP227" s="190">
        <f t="shared" ca="1" si="562"/>
        <v>0</v>
      </c>
      <c r="BQ227" s="190">
        <f t="shared" ca="1" si="562"/>
        <v>5468</v>
      </c>
      <c r="BR227" s="190">
        <f t="shared" ca="1" si="562"/>
        <v>24433</v>
      </c>
      <c r="BS227" s="190">
        <f t="shared" ca="1" si="562"/>
        <v>95297</v>
      </c>
      <c r="BT227" s="190">
        <f t="shared" ca="1" si="562"/>
        <v>119730</v>
      </c>
      <c r="BU227" s="190">
        <f t="shared" ca="1" si="494"/>
        <v>121475</v>
      </c>
      <c r="BV227" s="163" t="str">
        <f t="shared" si="552"/>
        <v>G</v>
      </c>
      <c r="BW227" s="65">
        <f t="shared" ca="1" si="495"/>
        <v>119730</v>
      </c>
      <c r="BX227" s="634">
        <f t="shared" ca="1" si="497"/>
        <v>0</v>
      </c>
      <c r="CA227" s="130"/>
      <c r="CB227" s="79" t="str">
        <f t="shared" si="553"/>
        <v>G</v>
      </c>
      <c r="CC227" s="215">
        <f t="shared" si="554"/>
        <v>2030</v>
      </c>
      <c r="CD227" s="141">
        <f t="shared" si="554"/>
        <v>6</v>
      </c>
      <c r="CE227" s="280">
        <f t="shared" ca="1" si="498"/>
        <v>0</v>
      </c>
      <c r="CF227" s="280">
        <f t="shared" ca="1" si="499"/>
        <v>0</v>
      </c>
      <c r="CG227" s="280">
        <f t="shared" ca="1" si="500"/>
        <v>8</v>
      </c>
      <c r="CH227" s="280">
        <f t="shared" ca="1" si="499"/>
        <v>0</v>
      </c>
      <c r="CI227" s="280">
        <f t="shared" ca="1" si="501"/>
        <v>0</v>
      </c>
      <c r="CJ227" s="280">
        <f t="shared" ca="1" si="502"/>
        <v>0</v>
      </c>
      <c r="CK227" s="280">
        <f t="shared" ca="1" si="502"/>
        <v>0</v>
      </c>
      <c r="CL227" s="280">
        <f t="shared" ca="1" si="503"/>
        <v>0</v>
      </c>
      <c r="CM227" s="280">
        <f t="shared" ca="1" si="504"/>
        <v>0</v>
      </c>
      <c r="CN227" s="280">
        <f t="shared" ca="1" si="505"/>
        <v>2245</v>
      </c>
      <c r="CO227" s="280">
        <f t="shared" ca="1" si="506"/>
        <v>91072</v>
      </c>
      <c r="CP227" s="280">
        <f t="shared" ca="1" si="507"/>
        <v>0</v>
      </c>
      <c r="CQ227" s="280">
        <f t="shared" ca="1" si="555"/>
        <v>0</v>
      </c>
      <c r="CR227" s="273">
        <f t="shared" ca="1" si="555"/>
        <v>0</v>
      </c>
      <c r="CS227" s="280">
        <f t="shared" ca="1" si="508"/>
        <v>2247</v>
      </c>
      <c r="CT227" s="280">
        <f t="shared" ca="1" si="509"/>
        <v>3741</v>
      </c>
      <c r="CU227" s="280">
        <f t="shared" ca="1" si="510"/>
        <v>3173</v>
      </c>
      <c r="CV227" s="280">
        <f t="shared" ca="1" si="511"/>
        <v>0</v>
      </c>
      <c r="CW227" s="280">
        <f t="shared" ca="1" si="512"/>
        <v>2508</v>
      </c>
      <c r="CX227" s="280">
        <f t="shared" ca="1" si="513"/>
        <v>0</v>
      </c>
      <c r="CY227" s="280">
        <f t="shared" ca="1" si="514"/>
        <v>15120</v>
      </c>
      <c r="CZ227" s="280">
        <f t="shared" ca="1" si="515"/>
        <v>0</v>
      </c>
      <c r="DA227" s="280">
        <f t="shared" ca="1" si="516"/>
        <v>0</v>
      </c>
      <c r="DB227" s="280">
        <f t="shared" ca="1" si="517"/>
        <v>0</v>
      </c>
      <c r="DC227" s="280">
        <f t="shared" ca="1" si="518"/>
        <v>1105</v>
      </c>
      <c r="DD227" s="280">
        <f t="shared" ca="1" si="519"/>
        <v>0</v>
      </c>
      <c r="DE227" s="280">
        <f t="shared" ca="1" si="520"/>
        <v>0</v>
      </c>
      <c r="DF227" s="280">
        <f t="shared" ca="1" si="521"/>
        <v>0</v>
      </c>
      <c r="DG227" s="280">
        <f t="shared" ca="1" si="522"/>
        <v>0</v>
      </c>
      <c r="DH227" s="280">
        <f t="shared" ca="1" si="523"/>
        <v>0</v>
      </c>
      <c r="DI227" s="280">
        <f t="shared" ca="1" si="524"/>
        <v>0</v>
      </c>
      <c r="DJ227" s="210">
        <f t="shared" ca="1" si="525"/>
        <v>7928</v>
      </c>
      <c r="DK227" s="210">
        <f t="shared" ca="1" si="526"/>
        <v>27894</v>
      </c>
      <c r="DL227" s="210">
        <f t="shared" ca="1" si="527"/>
        <v>93325</v>
      </c>
      <c r="DM227" s="461">
        <f t="shared" ca="1" si="528"/>
        <v>121219</v>
      </c>
      <c r="DN227" s="463">
        <f t="shared" ca="1" si="529"/>
        <v>121475</v>
      </c>
      <c r="DO227" s="465">
        <f t="shared" ca="1" si="530"/>
        <v>256</v>
      </c>
      <c r="DP227" s="216">
        <f t="shared" ca="1" si="531"/>
        <v>2.1118801508014421E-3</v>
      </c>
      <c r="DR227" s="463"/>
      <c r="DS227" s="37"/>
    </row>
    <row r="228" spans="1:123" s="2" customFormat="1">
      <c r="A228" s="87">
        <f t="shared" si="549"/>
        <v>2032</v>
      </c>
      <c r="B228" s="229">
        <v>0</v>
      </c>
      <c r="C228" s="229">
        <v>0</v>
      </c>
      <c r="D228" s="229">
        <v>0</v>
      </c>
      <c r="E228" s="229">
        <v>0</v>
      </c>
      <c r="F228" s="229">
        <v>0</v>
      </c>
      <c r="G228" s="229">
        <v>0</v>
      </c>
      <c r="H228" s="229">
        <v>0</v>
      </c>
      <c r="I228" s="229">
        <v>0</v>
      </c>
      <c r="J228" s="229">
        <v>0</v>
      </c>
      <c r="K228" s="229">
        <v>0</v>
      </c>
      <c r="L228" s="229">
        <v>0</v>
      </c>
      <c r="M228" s="229">
        <v>0</v>
      </c>
      <c r="N228" s="89">
        <f t="shared" si="563"/>
        <v>0</v>
      </c>
      <c r="O228" s="185"/>
      <c r="P228" s="91">
        <f t="shared" si="534"/>
        <v>2032</v>
      </c>
      <c r="Q228" s="229">
        <v>0</v>
      </c>
      <c r="R228" s="229">
        <v>0</v>
      </c>
      <c r="S228" s="229">
        <v>0</v>
      </c>
      <c r="T228" s="229">
        <v>0</v>
      </c>
      <c r="U228" s="229">
        <v>0</v>
      </c>
      <c r="V228" s="229">
        <v>0</v>
      </c>
      <c r="W228" s="229">
        <v>0</v>
      </c>
      <c r="X228" s="229">
        <v>0</v>
      </c>
      <c r="Y228" s="229">
        <v>0</v>
      </c>
      <c r="Z228" s="229">
        <v>0</v>
      </c>
      <c r="AA228" s="229">
        <v>0</v>
      </c>
      <c r="AB228" s="229">
        <v>0</v>
      </c>
      <c r="AC228" s="13">
        <f t="shared" si="564"/>
        <v>0</v>
      </c>
      <c r="AD228" s="13"/>
      <c r="AE228" s="17"/>
      <c r="AF228" s="22"/>
      <c r="AG228" s="22"/>
      <c r="AH228" s="22"/>
      <c r="AI228" s="79" t="str">
        <f t="shared" si="550"/>
        <v>W</v>
      </c>
      <c r="AJ228" s="1">
        <f t="shared" si="559"/>
        <v>2030</v>
      </c>
      <c r="AK228" s="105">
        <v>7</v>
      </c>
      <c r="AL228" s="106">
        <f t="shared" ca="1" si="560"/>
        <v>0</v>
      </c>
      <c r="AM228" s="106">
        <f t="shared" ca="1" si="560"/>
        <v>0</v>
      </c>
      <c r="AN228" s="106">
        <f t="shared" ca="1" si="560"/>
        <v>8</v>
      </c>
      <c r="AO228" s="106">
        <f t="shared" ca="1" si="560"/>
        <v>0</v>
      </c>
      <c r="AP228" s="106">
        <f t="shared" ca="1" si="560"/>
        <v>0</v>
      </c>
      <c r="AQ228" s="106">
        <f t="shared" ca="1" si="560"/>
        <v>0</v>
      </c>
      <c r="AR228" s="106">
        <f t="shared" ca="1" si="560"/>
        <v>0</v>
      </c>
      <c r="AS228" s="106">
        <f t="shared" ca="1" si="560"/>
        <v>0</v>
      </c>
      <c r="AT228" s="106">
        <f t="shared" ca="1" si="560"/>
        <v>0</v>
      </c>
      <c r="AU228" s="106">
        <f t="shared" ca="1" si="560"/>
        <v>2245</v>
      </c>
      <c r="AV228" s="106">
        <f t="shared" ca="1" si="561"/>
        <v>91072</v>
      </c>
      <c r="AW228" s="106">
        <f t="shared" ca="1" si="561"/>
        <v>0</v>
      </c>
      <c r="AX228" s="575">
        <f t="shared" ca="1" si="561"/>
        <v>0</v>
      </c>
      <c r="AY228" s="2">
        <f t="shared" ca="1" si="561"/>
        <v>0</v>
      </c>
      <c r="AZ228" s="545">
        <f t="shared" ca="1" si="561"/>
        <v>1935</v>
      </c>
      <c r="BA228" s="106">
        <f t="shared" ca="1" si="561"/>
        <v>3741</v>
      </c>
      <c r="BB228" s="106">
        <f t="shared" ca="1" si="561"/>
        <v>3173</v>
      </c>
      <c r="BC228" s="106">
        <f t="shared" ca="1" si="561"/>
        <v>0</v>
      </c>
      <c r="BD228" s="106">
        <f t="shared" ca="1" si="561"/>
        <v>2206</v>
      </c>
      <c r="BE228" s="106">
        <f t="shared" ca="1" si="561"/>
        <v>0</v>
      </c>
      <c r="BF228" s="106">
        <f t="shared" ca="1" si="562"/>
        <v>15120</v>
      </c>
      <c r="BG228" s="106">
        <f t="shared" ca="1" si="562"/>
        <v>0</v>
      </c>
      <c r="BH228" s="106">
        <f t="shared" ca="1" si="562"/>
        <v>0</v>
      </c>
      <c r="BI228" s="106">
        <f t="shared" ca="1" si="562"/>
        <v>0</v>
      </c>
      <c r="BJ228" s="106">
        <f t="shared" ca="1" si="562"/>
        <v>1105</v>
      </c>
      <c r="BK228" s="106">
        <f t="shared" ca="1" si="562"/>
        <v>0</v>
      </c>
      <c r="BL228" s="106">
        <f t="shared" ca="1" si="562"/>
        <v>0</v>
      </c>
      <c r="BM228" s="190">
        <f t="shared" ca="1" si="562"/>
        <v>0</v>
      </c>
      <c r="BN228" s="190">
        <f t="shared" ca="1" si="562"/>
        <v>0</v>
      </c>
      <c r="BO228" s="190">
        <f t="shared" ca="1" si="562"/>
        <v>0</v>
      </c>
      <c r="BP228" s="190">
        <f t="shared" ca="1" si="562"/>
        <v>0</v>
      </c>
      <c r="BQ228" s="190">
        <f t="shared" ca="1" si="562"/>
        <v>7314</v>
      </c>
      <c r="BR228" s="190">
        <f t="shared" ca="1" si="562"/>
        <v>27280</v>
      </c>
      <c r="BS228" s="190">
        <f t="shared" ca="1" si="562"/>
        <v>93325</v>
      </c>
      <c r="BT228" s="190">
        <f t="shared" ca="1" si="562"/>
        <v>120605</v>
      </c>
      <c r="BU228" s="190">
        <f t="shared" ca="1" si="494"/>
        <v>130031</v>
      </c>
      <c r="BV228" s="163" t="str">
        <f t="shared" si="552"/>
        <v>H</v>
      </c>
      <c r="BW228" s="65">
        <f t="shared" ca="1" si="495"/>
        <v>120605</v>
      </c>
      <c r="BX228" s="634">
        <f t="shared" ca="1" si="497"/>
        <v>0</v>
      </c>
      <c r="CA228" s="130"/>
      <c r="CB228" s="79" t="str">
        <f t="shared" si="553"/>
        <v>H</v>
      </c>
      <c r="CC228" s="215">
        <f t="shared" si="554"/>
        <v>2030</v>
      </c>
      <c r="CD228" s="141">
        <f t="shared" si="554"/>
        <v>7</v>
      </c>
      <c r="CE228" s="280">
        <f t="shared" ca="1" si="498"/>
        <v>0</v>
      </c>
      <c r="CF228" s="280">
        <f t="shared" ca="1" si="499"/>
        <v>0</v>
      </c>
      <c r="CG228" s="280">
        <f t="shared" ca="1" si="500"/>
        <v>8</v>
      </c>
      <c r="CH228" s="280">
        <f t="shared" ca="1" si="499"/>
        <v>0</v>
      </c>
      <c r="CI228" s="280">
        <f t="shared" ca="1" si="501"/>
        <v>0</v>
      </c>
      <c r="CJ228" s="280">
        <f t="shared" ca="1" si="502"/>
        <v>0</v>
      </c>
      <c r="CK228" s="280">
        <f t="shared" ca="1" si="502"/>
        <v>0</v>
      </c>
      <c r="CL228" s="280">
        <f t="shared" ca="1" si="503"/>
        <v>0</v>
      </c>
      <c r="CM228" s="280">
        <f t="shared" ca="1" si="504"/>
        <v>0</v>
      </c>
      <c r="CN228" s="280">
        <f t="shared" ca="1" si="505"/>
        <v>1805</v>
      </c>
      <c r="CO228" s="280">
        <f t="shared" ca="1" si="506"/>
        <v>98478</v>
      </c>
      <c r="CP228" s="280">
        <f t="shared" ca="1" si="507"/>
        <v>0</v>
      </c>
      <c r="CQ228" s="280">
        <f t="shared" ca="1" si="555"/>
        <v>0</v>
      </c>
      <c r="CR228" s="273">
        <f t="shared" ca="1" si="555"/>
        <v>0</v>
      </c>
      <c r="CS228" s="280">
        <f t="shared" ca="1" si="508"/>
        <v>1935</v>
      </c>
      <c r="CT228" s="280">
        <f t="shared" ca="1" si="509"/>
        <v>4993</v>
      </c>
      <c r="CU228" s="280">
        <f t="shared" ca="1" si="510"/>
        <v>3238</v>
      </c>
      <c r="CV228" s="280">
        <f t="shared" ca="1" si="511"/>
        <v>0</v>
      </c>
      <c r="CW228" s="280">
        <f t="shared" ca="1" si="512"/>
        <v>2551</v>
      </c>
      <c r="CX228" s="280">
        <f t="shared" ca="1" si="513"/>
        <v>0</v>
      </c>
      <c r="CY228" s="280">
        <f t="shared" ca="1" si="514"/>
        <v>15624</v>
      </c>
      <c r="CZ228" s="280">
        <f t="shared" ca="1" si="515"/>
        <v>0</v>
      </c>
      <c r="DA228" s="280">
        <f t="shared" ca="1" si="516"/>
        <v>0</v>
      </c>
      <c r="DB228" s="280">
        <f t="shared" ca="1" si="517"/>
        <v>0</v>
      </c>
      <c r="DC228" s="280">
        <f t="shared" ca="1" si="518"/>
        <v>1141</v>
      </c>
      <c r="DD228" s="280">
        <f t="shared" ca="1" si="519"/>
        <v>0</v>
      </c>
      <c r="DE228" s="280">
        <f t="shared" ca="1" si="520"/>
        <v>0</v>
      </c>
      <c r="DF228" s="280">
        <f t="shared" ca="1" si="521"/>
        <v>0</v>
      </c>
      <c r="DG228" s="280">
        <f t="shared" ca="1" si="522"/>
        <v>0</v>
      </c>
      <c r="DH228" s="280">
        <f t="shared" ca="1" si="523"/>
        <v>0</v>
      </c>
      <c r="DI228" s="280">
        <f t="shared" ca="1" si="524"/>
        <v>0</v>
      </c>
      <c r="DJ228" s="210">
        <f t="shared" ca="1" si="525"/>
        <v>7724</v>
      </c>
      <c r="DK228" s="210">
        <f t="shared" ca="1" si="526"/>
        <v>29482</v>
      </c>
      <c r="DL228" s="210">
        <f t="shared" ca="1" si="527"/>
        <v>100291</v>
      </c>
      <c r="DM228" s="461">
        <f t="shared" ca="1" si="528"/>
        <v>129773</v>
      </c>
      <c r="DN228" s="463">
        <f t="shared" ca="1" si="529"/>
        <v>130031</v>
      </c>
      <c r="DO228" s="465">
        <f t="shared" ca="1" si="530"/>
        <v>258</v>
      </c>
      <c r="DP228" s="216">
        <f t="shared" ca="1" si="531"/>
        <v>1.9880868901851695E-3</v>
      </c>
      <c r="DR228" s="463"/>
      <c r="DS228" s="37"/>
    </row>
    <row r="229" spans="1:123" s="2" customFormat="1">
      <c r="A229" s="87">
        <f t="shared" si="549"/>
        <v>2033</v>
      </c>
      <c r="B229" s="229">
        <v>0</v>
      </c>
      <c r="C229" s="229">
        <v>0</v>
      </c>
      <c r="D229" s="229">
        <v>0</v>
      </c>
      <c r="E229" s="229">
        <v>0</v>
      </c>
      <c r="F229" s="229">
        <v>0</v>
      </c>
      <c r="G229" s="229">
        <v>0</v>
      </c>
      <c r="H229" s="229">
        <v>0</v>
      </c>
      <c r="I229" s="229">
        <v>0</v>
      </c>
      <c r="J229" s="229">
        <v>0</v>
      </c>
      <c r="K229" s="229">
        <v>0</v>
      </c>
      <c r="L229" s="229">
        <v>0</v>
      </c>
      <c r="M229" s="229">
        <v>0</v>
      </c>
      <c r="N229" s="89">
        <f t="shared" si="563"/>
        <v>0</v>
      </c>
      <c r="O229" s="185"/>
      <c r="P229" s="91">
        <f t="shared" si="534"/>
        <v>2033</v>
      </c>
      <c r="Q229" s="229">
        <v>0</v>
      </c>
      <c r="R229" s="229">
        <v>0</v>
      </c>
      <c r="S229" s="229">
        <v>0</v>
      </c>
      <c r="T229" s="229">
        <v>0</v>
      </c>
      <c r="U229" s="229">
        <v>0</v>
      </c>
      <c r="V229" s="229">
        <v>0</v>
      </c>
      <c r="W229" s="229">
        <v>0</v>
      </c>
      <c r="X229" s="229">
        <v>0</v>
      </c>
      <c r="Y229" s="229">
        <v>0</v>
      </c>
      <c r="Z229" s="229">
        <v>0</v>
      </c>
      <c r="AA229" s="229">
        <v>0</v>
      </c>
      <c r="AB229" s="229">
        <v>0</v>
      </c>
      <c r="AC229" s="13">
        <f t="shared" si="564"/>
        <v>0</v>
      </c>
      <c r="AD229" s="13"/>
      <c r="AE229" s="17"/>
      <c r="AF229" s="22"/>
      <c r="AG229" s="22"/>
      <c r="AH229" s="22"/>
      <c r="AI229" s="79" t="str">
        <f t="shared" si="550"/>
        <v>X</v>
      </c>
      <c r="AJ229" s="1">
        <f t="shared" si="559"/>
        <v>2030</v>
      </c>
      <c r="AK229" s="105">
        <v>8</v>
      </c>
      <c r="AL229" s="106">
        <f t="shared" ca="1" si="560"/>
        <v>0</v>
      </c>
      <c r="AM229" s="106">
        <f t="shared" ca="1" si="560"/>
        <v>0</v>
      </c>
      <c r="AN229" s="106">
        <f t="shared" ca="1" si="560"/>
        <v>8</v>
      </c>
      <c r="AO229" s="106">
        <f t="shared" ca="1" si="560"/>
        <v>0</v>
      </c>
      <c r="AP229" s="106">
        <f t="shared" ca="1" si="560"/>
        <v>0</v>
      </c>
      <c r="AQ229" s="106">
        <f t="shared" ca="1" si="560"/>
        <v>0</v>
      </c>
      <c r="AR229" s="106">
        <f t="shared" ca="1" si="560"/>
        <v>0</v>
      </c>
      <c r="AS229" s="106">
        <f t="shared" ca="1" si="560"/>
        <v>0</v>
      </c>
      <c r="AT229" s="106">
        <f t="shared" ca="1" si="560"/>
        <v>0</v>
      </c>
      <c r="AU229" s="106">
        <f t="shared" ca="1" si="560"/>
        <v>1805</v>
      </c>
      <c r="AV229" s="106">
        <f t="shared" ca="1" si="561"/>
        <v>98478</v>
      </c>
      <c r="AW229" s="106">
        <f t="shared" ca="1" si="561"/>
        <v>0</v>
      </c>
      <c r="AX229" s="575">
        <f t="shared" ca="1" si="561"/>
        <v>0</v>
      </c>
      <c r="AY229" s="2">
        <f t="shared" ca="1" si="561"/>
        <v>0</v>
      </c>
      <c r="AZ229" s="545">
        <f t="shared" ca="1" si="561"/>
        <v>2247</v>
      </c>
      <c r="BA229" s="106">
        <f t="shared" ca="1" si="561"/>
        <v>4993</v>
      </c>
      <c r="BB229" s="106">
        <f t="shared" ca="1" si="561"/>
        <v>3238</v>
      </c>
      <c r="BC229" s="106">
        <f t="shared" ca="1" si="561"/>
        <v>0</v>
      </c>
      <c r="BD229" s="106">
        <f t="shared" ca="1" si="561"/>
        <v>2508</v>
      </c>
      <c r="BE229" s="106">
        <f t="shared" ca="1" si="561"/>
        <v>0</v>
      </c>
      <c r="BF229" s="106">
        <f t="shared" ca="1" si="562"/>
        <v>15624</v>
      </c>
      <c r="BG229" s="106">
        <f t="shared" ca="1" si="562"/>
        <v>0</v>
      </c>
      <c r="BH229" s="106">
        <f t="shared" ca="1" si="562"/>
        <v>0</v>
      </c>
      <c r="BI229" s="106">
        <f t="shared" ca="1" si="562"/>
        <v>0</v>
      </c>
      <c r="BJ229" s="106">
        <f t="shared" ca="1" si="562"/>
        <v>1141</v>
      </c>
      <c r="BK229" s="106">
        <f t="shared" ca="1" si="562"/>
        <v>0</v>
      </c>
      <c r="BL229" s="106">
        <f t="shared" ca="1" si="562"/>
        <v>0</v>
      </c>
      <c r="BM229" s="190">
        <f t="shared" ca="1" si="562"/>
        <v>0</v>
      </c>
      <c r="BN229" s="190">
        <f t="shared" ca="1" si="562"/>
        <v>0</v>
      </c>
      <c r="BO229" s="190">
        <f t="shared" ca="1" si="562"/>
        <v>0</v>
      </c>
      <c r="BP229" s="190">
        <f t="shared" ca="1" si="562"/>
        <v>0</v>
      </c>
      <c r="BQ229" s="190">
        <f t="shared" ca="1" si="562"/>
        <v>7993</v>
      </c>
      <c r="BR229" s="190">
        <f t="shared" ca="1" si="562"/>
        <v>29751</v>
      </c>
      <c r="BS229" s="190">
        <f t="shared" ca="1" si="562"/>
        <v>100291</v>
      </c>
      <c r="BT229" s="190">
        <f t="shared" ca="1" si="562"/>
        <v>130042</v>
      </c>
      <c r="BU229" s="190">
        <f t="shared" ca="1" si="494"/>
        <v>119082</v>
      </c>
      <c r="BV229" s="163" t="str">
        <f t="shared" si="552"/>
        <v>I</v>
      </c>
      <c r="BW229" s="65">
        <f t="shared" ca="1" si="495"/>
        <v>130042</v>
      </c>
      <c r="BX229" s="634">
        <f t="shared" ca="1" si="497"/>
        <v>0</v>
      </c>
      <c r="CA229" s="130"/>
      <c r="CB229" s="79" t="str">
        <f t="shared" si="553"/>
        <v>I</v>
      </c>
      <c r="CC229" s="215">
        <f t="shared" si="554"/>
        <v>2030</v>
      </c>
      <c r="CD229" s="141">
        <f t="shared" si="554"/>
        <v>8</v>
      </c>
      <c r="CE229" s="280">
        <f t="shared" ca="1" si="498"/>
        <v>0</v>
      </c>
      <c r="CF229" s="280">
        <f t="shared" ca="1" si="499"/>
        <v>0</v>
      </c>
      <c r="CG229" s="280">
        <f t="shared" ca="1" si="500"/>
        <v>8</v>
      </c>
      <c r="CH229" s="280">
        <f t="shared" ca="1" si="499"/>
        <v>0</v>
      </c>
      <c r="CI229" s="280">
        <f t="shared" ca="1" si="501"/>
        <v>0</v>
      </c>
      <c r="CJ229" s="280">
        <f t="shared" ca="1" si="502"/>
        <v>0</v>
      </c>
      <c r="CK229" s="280">
        <f t="shared" ca="1" si="502"/>
        <v>0</v>
      </c>
      <c r="CL229" s="280">
        <f t="shared" ca="1" si="503"/>
        <v>0</v>
      </c>
      <c r="CM229" s="280">
        <f t="shared" ca="1" si="504"/>
        <v>0</v>
      </c>
      <c r="CN229" s="280">
        <f t="shared" ca="1" si="505"/>
        <v>1719</v>
      </c>
      <c r="CO229" s="280">
        <f t="shared" ca="1" si="506"/>
        <v>86796</v>
      </c>
      <c r="CP229" s="280">
        <f t="shared" ca="1" si="507"/>
        <v>0</v>
      </c>
      <c r="CQ229" s="280">
        <f t="shared" ca="1" si="555"/>
        <v>0</v>
      </c>
      <c r="CR229" s="273">
        <f t="shared" ca="1" si="555"/>
        <v>0</v>
      </c>
      <c r="CS229" s="280">
        <f t="shared" ca="1" si="508"/>
        <v>1935</v>
      </c>
      <c r="CT229" s="280">
        <f t="shared" ca="1" si="509"/>
        <v>5316</v>
      </c>
      <c r="CU229" s="280">
        <f t="shared" ca="1" si="510"/>
        <v>3439</v>
      </c>
      <c r="CV229" s="280">
        <f t="shared" ca="1" si="511"/>
        <v>0</v>
      </c>
      <c r="CW229" s="280">
        <f t="shared" ca="1" si="512"/>
        <v>2851</v>
      </c>
      <c r="CX229" s="280">
        <f t="shared" ca="1" si="513"/>
        <v>0</v>
      </c>
      <c r="CY229" s="280">
        <f t="shared" ca="1" si="514"/>
        <v>15624</v>
      </c>
      <c r="CZ229" s="280">
        <f t="shared" ca="1" si="515"/>
        <v>0</v>
      </c>
      <c r="DA229" s="280">
        <f t="shared" ca="1" si="516"/>
        <v>0</v>
      </c>
      <c r="DB229" s="280">
        <f t="shared" ca="1" si="517"/>
        <v>0</v>
      </c>
      <c r="DC229" s="280">
        <f t="shared" ca="1" si="518"/>
        <v>1134</v>
      </c>
      <c r="DD229" s="280">
        <f t="shared" ca="1" si="519"/>
        <v>0</v>
      </c>
      <c r="DE229" s="280">
        <f t="shared" ca="1" si="520"/>
        <v>0</v>
      </c>
      <c r="DF229" s="280">
        <f t="shared" ca="1" si="521"/>
        <v>0</v>
      </c>
      <c r="DG229" s="280">
        <f t="shared" ca="1" si="522"/>
        <v>0</v>
      </c>
      <c r="DH229" s="280">
        <f t="shared" ca="1" si="523"/>
        <v>0</v>
      </c>
      <c r="DI229" s="280">
        <f t="shared" ca="1" si="524"/>
        <v>0</v>
      </c>
      <c r="DJ229" s="210">
        <f t="shared" ca="1" si="525"/>
        <v>8225</v>
      </c>
      <c r="DK229" s="210">
        <f t="shared" ca="1" si="526"/>
        <v>30299</v>
      </c>
      <c r="DL229" s="210">
        <f t="shared" ca="1" si="527"/>
        <v>88523</v>
      </c>
      <c r="DM229" s="461">
        <f t="shared" ca="1" si="528"/>
        <v>118822</v>
      </c>
      <c r="DN229" s="463">
        <f t="shared" ca="1" si="529"/>
        <v>119082</v>
      </c>
      <c r="DO229" s="465">
        <f t="shared" ca="1" si="530"/>
        <v>260</v>
      </c>
      <c r="DP229" s="216">
        <f t="shared" ca="1" si="531"/>
        <v>2.1881469761491981E-3</v>
      </c>
      <c r="DR229" s="463"/>
      <c r="DS229" s="37"/>
    </row>
    <row r="230" spans="1:123" s="2" customFormat="1">
      <c r="A230" s="87">
        <f t="shared" si="549"/>
        <v>2034</v>
      </c>
      <c r="B230" s="229">
        <v>0</v>
      </c>
      <c r="C230" s="229">
        <v>0</v>
      </c>
      <c r="D230" s="229">
        <v>0</v>
      </c>
      <c r="E230" s="229">
        <v>0</v>
      </c>
      <c r="F230" s="229">
        <v>0</v>
      </c>
      <c r="G230" s="229">
        <v>0</v>
      </c>
      <c r="H230" s="229">
        <v>0</v>
      </c>
      <c r="I230" s="229">
        <v>0</v>
      </c>
      <c r="J230" s="229">
        <v>0</v>
      </c>
      <c r="K230" s="229">
        <v>0</v>
      </c>
      <c r="L230" s="229">
        <v>0</v>
      </c>
      <c r="M230" s="229">
        <v>0</v>
      </c>
      <c r="N230" s="89">
        <f t="shared" si="563"/>
        <v>0</v>
      </c>
      <c r="O230" s="185"/>
      <c r="P230" s="91">
        <f t="shared" si="534"/>
        <v>2034</v>
      </c>
      <c r="Q230" s="229">
        <v>0</v>
      </c>
      <c r="R230" s="229">
        <v>0</v>
      </c>
      <c r="S230" s="229">
        <v>0</v>
      </c>
      <c r="T230" s="229">
        <v>0</v>
      </c>
      <c r="U230" s="229">
        <v>0</v>
      </c>
      <c r="V230" s="229">
        <v>0</v>
      </c>
      <c r="W230" s="229">
        <v>0</v>
      </c>
      <c r="X230" s="229">
        <v>0</v>
      </c>
      <c r="Y230" s="229">
        <v>0</v>
      </c>
      <c r="Z230" s="229">
        <v>0</v>
      </c>
      <c r="AA230" s="229">
        <v>0</v>
      </c>
      <c r="AB230" s="229">
        <v>0</v>
      </c>
      <c r="AC230" s="13">
        <f t="shared" si="564"/>
        <v>0</v>
      </c>
      <c r="AD230" s="13"/>
      <c r="AE230" s="17"/>
      <c r="AF230" s="22"/>
      <c r="AG230" s="22"/>
      <c r="AH230" s="22"/>
      <c r="AI230" s="79" t="str">
        <f t="shared" si="550"/>
        <v>Y</v>
      </c>
      <c r="AJ230" s="1">
        <f t="shared" si="559"/>
        <v>2030</v>
      </c>
      <c r="AK230" s="105">
        <v>9</v>
      </c>
      <c r="AL230" s="106">
        <f t="shared" ca="1" si="560"/>
        <v>0</v>
      </c>
      <c r="AM230" s="106">
        <f t="shared" ca="1" si="560"/>
        <v>0</v>
      </c>
      <c r="AN230" s="106">
        <f t="shared" ca="1" si="560"/>
        <v>8</v>
      </c>
      <c r="AO230" s="106">
        <f t="shared" ca="1" si="560"/>
        <v>0</v>
      </c>
      <c r="AP230" s="106">
        <f t="shared" ca="1" si="560"/>
        <v>0</v>
      </c>
      <c r="AQ230" s="106">
        <f t="shared" ca="1" si="560"/>
        <v>0</v>
      </c>
      <c r="AR230" s="106">
        <f t="shared" ca="1" si="560"/>
        <v>0</v>
      </c>
      <c r="AS230" s="106">
        <f t="shared" ca="1" si="560"/>
        <v>0</v>
      </c>
      <c r="AT230" s="106">
        <f t="shared" ca="1" si="560"/>
        <v>0</v>
      </c>
      <c r="AU230" s="106">
        <f t="shared" ca="1" si="560"/>
        <v>1719</v>
      </c>
      <c r="AV230" s="106">
        <f t="shared" ca="1" si="561"/>
        <v>86796</v>
      </c>
      <c r="AW230" s="106">
        <f t="shared" ca="1" si="561"/>
        <v>0</v>
      </c>
      <c r="AX230" s="575">
        <f t="shared" ca="1" si="561"/>
        <v>0</v>
      </c>
      <c r="AY230" s="2">
        <f t="shared" ca="1" si="561"/>
        <v>0</v>
      </c>
      <c r="AZ230" s="545">
        <f t="shared" ca="1" si="561"/>
        <v>1935</v>
      </c>
      <c r="BA230" s="106">
        <f t="shared" ca="1" si="561"/>
        <v>5316</v>
      </c>
      <c r="BB230" s="106">
        <f t="shared" ca="1" si="561"/>
        <v>3439</v>
      </c>
      <c r="BC230" s="106">
        <f t="shared" ca="1" si="561"/>
        <v>0</v>
      </c>
      <c r="BD230" s="106">
        <f t="shared" ca="1" si="561"/>
        <v>2551</v>
      </c>
      <c r="BE230" s="106">
        <f t="shared" ca="1" si="561"/>
        <v>0</v>
      </c>
      <c r="BF230" s="106">
        <f t="shared" ca="1" si="562"/>
        <v>15624</v>
      </c>
      <c r="BG230" s="106">
        <f t="shared" ca="1" si="562"/>
        <v>0</v>
      </c>
      <c r="BH230" s="106">
        <f t="shared" ca="1" si="562"/>
        <v>0</v>
      </c>
      <c r="BI230" s="106">
        <f t="shared" ca="1" si="562"/>
        <v>0</v>
      </c>
      <c r="BJ230" s="106">
        <f t="shared" ca="1" si="562"/>
        <v>1134</v>
      </c>
      <c r="BK230" s="106">
        <f t="shared" ca="1" si="562"/>
        <v>0</v>
      </c>
      <c r="BL230" s="106">
        <f t="shared" ca="1" si="562"/>
        <v>0</v>
      </c>
      <c r="BM230" s="190">
        <f t="shared" ca="1" si="562"/>
        <v>0</v>
      </c>
      <c r="BN230" s="190">
        <f t="shared" ca="1" si="562"/>
        <v>0</v>
      </c>
      <c r="BO230" s="190">
        <f t="shared" ca="1" si="562"/>
        <v>0</v>
      </c>
      <c r="BP230" s="190">
        <f t="shared" ca="1" si="562"/>
        <v>0</v>
      </c>
      <c r="BQ230" s="190">
        <f t="shared" ca="1" si="562"/>
        <v>7925</v>
      </c>
      <c r="BR230" s="190">
        <f t="shared" ca="1" si="562"/>
        <v>29999</v>
      </c>
      <c r="BS230" s="190">
        <f t="shared" ca="1" si="562"/>
        <v>88523</v>
      </c>
      <c r="BT230" s="190">
        <f t="shared" ca="1" si="562"/>
        <v>118522</v>
      </c>
      <c r="BU230" s="190">
        <f t="shared" ca="1" si="494"/>
        <v>108876</v>
      </c>
      <c r="BV230" s="163" t="str">
        <f t="shared" si="552"/>
        <v>J</v>
      </c>
      <c r="BW230" s="65">
        <f t="shared" ca="1" si="495"/>
        <v>118522</v>
      </c>
      <c r="BX230" s="634">
        <f t="shared" ca="1" si="497"/>
        <v>0</v>
      </c>
      <c r="CA230" s="130"/>
      <c r="CB230" s="79" t="str">
        <f t="shared" si="553"/>
        <v>J</v>
      </c>
      <c r="CC230" s="215">
        <f t="shared" si="554"/>
        <v>2030</v>
      </c>
      <c r="CD230" s="141">
        <f t="shared" si="554"/>
        <v>9</v>
      </c>
      <c r="CE230" s="280">
        <f t="shared" ca="1" si="498"/>
        <v>0</v>
      </c>
      <c r="CF230" s="280">
        <f t="shared" ca="1" si="499"/>
        <v>0</v>
      </c>
      <c r="CG230" s="280">
        <f t="shared" ca="1" si="500"/>
        <v>8</v>
      </c>
      <c r="CH230" s="280">
        <f t="shared" ca="1" si="499"/>
        <v>0</v>
      </c>
      <c r="CI230" s="280">
        <f t="shared" ca="1" si="501"/>
        <v>0</v>
      </c>
      <c r="CJ230" s="280">
        <f t="shared" ca="1" si="502"/>
        <v>0</v>
      </c>
      <c r="CK230" s="280">
        <f t="shared" ca="1" si="502"/>
        <v>0</v>
      </c>
      <c r="CL230" s="280">
        <f t="shared" ca="1" si="503"/>
        <v>0</v>
      </c>
      <c r="CM230" s="280">
        <f t="shared" ca="1" si="504"/>
        <v>0</v>
      </c>
      <c r="CN230" s="280">
        <f t="shared" ca="1" si="505"/>
        <v>582</v>
      </c>
      <c r="CO230" s="280">
        <f t="shared" ca="1" si="506"/>
        <v>81325</v>
      </c>
      <c r="CP230" s="280">
        <f t="shared" ca="1" si="507"/>
        <v>0</v>
      </c>
      <c r="CQ230" s="280">
        <f t="shared" ca="1" si="555"/>
        <v>0</v>
      </c>
      <c r="CR230" s="273">
        <f t="shared" ca="1" si="555"/>
        <v>0</v>
      </c>
      <c r="CS230" s="280">
        <f t="shared" ca="1" si="508"/>
        <v>1872</v>
      </c>
      <c r="CT230" s="280">
        <f t="shared" ca="1" si="509"/>
        <v>4365</v>
      </c>
      <c r="CU230" s="280">
        <f t="shared" ca="1" si="510"/>
        <v>2739</v>
      </c>
      <c r="CV230" s="280">
        <f t="shared" ca="1" si="511"/>
        <v>0</v>
      </c>
      <c r="CW230" s="280">
        <f t="shared" ca="1" si="512"/>
        <v>2411</v>
      </c>
      <c r="CX230" s="280">
        <f t="shared" ca="1" si="513"/>
        <v>0</v>
      </c>
      <c r="CY230" s="280">
        <f t="shared" ca="1" si="514"/>
        <v>14400</v>
      </c>
      <c r="CZ230" s="280">
        <f t="shared" ca="1" si="515"/>
        <v>0</v>
      </c>
      <c r="DA230" s="280">
        <f t="shared" ca="1" si="516"/>
        <v>0</v>
      </c>
      <c r="DB230" s="280">
        <f t="shared" ca="1" si="517"/>
        <v>0</v>
      </c>
      <c r="DC230" s="280">
        <f t="shared" ca="1" si="518"/>
        <v>946</v>
      </c>
      <c r="DD230" s="280">
        <f t="shared" ca="1" si="519"/>
        <v>0</v>
      </c>
      <c r="DE230" s="280">
        <f t="shared" ca="1" si="520"/>
        <v>0</v>
      </c>
      <c r="DF230" s="280">
        <f t="shared" ca="1" si="521"/>
        <v>0</v>
      </c>
      <c r="DG230" s="280">
        <f t="shared" ca="1" si="522"/>
        <v>0</v>
      </c>
      <c r="DH230" s="280">
        <f t="shared" ca="1" si="523"/>
        <v>0</v>
      </c>
      <c r="DI230" s="280">
        <f t="shared" ca="1" si="524"/>
        <v>0</v>
      </c>
      <c r="DJ230" s="210">
        <f t="shared" ca="1" si="525"/>
        <v>7022</v>
      </c>
      <c r="DK230" s="210">
        <f t="shared" ca="1" si="526"/>
        <v>26733</v>
      </c>
      <c r="DL230" s="210">
        <f t="shared" ca="1" si="527"/>
        <v>81915</v>
      </c>
      <c r="DM230" s="461">
        <f t="shared" ca="1" si="528"/>
        <v>108648</v>
      </c>
      <c r="DN230" s="463">
        <f t="shared" ca="1" si="529"/>
        <v>108876</v>
      </c>
      <c r="DO230" s="465">
        <f t="shared" ca="1" si="530"/>
        <v>228</v>
      </c>
      <c r="DP230" s="216">
        <f t="shared" ca="1" si="531"/>
        <v>2.0985199911641265E-3</v>
      </c>
      <c r="DR230" s="463"/>
      <c r="DS230" s="37"/>
    </row>
    <row r="231" spans="1:123" s="2" customFormat="1">
      <c r="A231" s="87">
        <f t="shared" si="549"/>
        <v>2035</v>
      </c>
      <c r="B231" s="229">
        <v>0</v>
      </c>
      <c r="C231" s="229">
        <v>0</v>
      </c>
      <c r="D231" s="229">
        <v>0</v>
      </c>
      <c r="E231" s="229">
        <v>0</v>
      </c>
      <c r="F231" s="229">
        <v>0</v>
      </c>
      <c r="G231" s="229">
        <v>0</v>
      </c>
      <c r="H231" s="229">
        <v>0</v>
      </c>
      <c r="I231" s="229">
        <v>0</v>
      </c>
      <c r="J231" s="229">
        <v>0</v>
      </c>
      <c r="K231" s="229">
        <v>0</v>
      </c>
      <c r="L231" s="229">
        <v>0</v>
      </c>
      <c r="M231" s="229">
        <v>0</v>
      </c>
      <c r="N231" s="89">
        <f t="shared" si="563"/>
        <v>0</v>
      </c>
      <c r="O231" s="185"/>
      <c r="P231" s="91">
        <f t="shared" si="534"/>
        <v>2035</v>
      </c>
      <c r="Q231" s="229">
        <v>0</v>
      </c>
      <c r="R231" s="229">
        <v>0</v>
      </c>
      <c r="S231" s="229">
        <v>0</v>
      </c>
      <c r="T231" s="229">
        <v>0</v>
      </c>
      <c r="U231" s="229">
        <v>0</v>
      </c>
      <c r="V231" s="229">
        <v>0</v>
      </c>
      <c r="W231" s="229">
        <v>0</v>
      </c>
      <c r="X231" s="229">
        <v>0</v>
      </c>
      <c r="Y231" s="229">
        <v>0</v>
      </c>
      <c r="Z231" s="229">
        <v>0</v>
      </c>
      <c r="AA231" s="229">
        <v>0</v>
      </c>
      <c r="AB231" s="229">
        <v>0</v>
      </c>
      <c r="AC231" s="13">
        <f t="shared" si="564"/>
        <v>0</v>
      </c>
      <c r="AD231" s="13"/>
      <c r="AE231" s="17"/>
      <c r="AF231" s="22"/>
      <c r="AG231" s="22"/>
      <c r="AH231" s="22"/>
      <c r="AI231" s="79" t="str">
        <f t="shared" si="550"/>
        <v>Z</v>
      </c>
      <c r="AJ231" s="1">
        <f t="shared" si="559"/>
        <v>2030</v>
      </c>
      <c r="AK231" s="105">
        <v>10</v>
      </c>
      <c r="AL231" s="106">
        <f t="shared" ca="1" si="560"/>
        <v>0</v>
      </c>
      <c r="AM231" s="106">
        <f t="shared" ca="1" si="560"/>
        <v>0</v>
      </c>
      <c r="AN231" s="106">
        <f t="shared" ca="1" si="560"/>
        <v>8</v>
      </c>
      <c r="AO231" s="106">
        <f t="shared" ca="1" si="560"/>
        <v>0</v>
      </c>
      <c r="AP231" s="106">
        <f t="shared" ca="1" si="560"/>
        <v>0</v>
      </c>
      <c r="AQ231" s="106">
        <f t="shared" ca="1" si="560"/>
        <v>0</v>
      </c>
      <c r="AR231" s="106">
        <f t="shared" ca="1" si="560"/>
        <v>0</v>
      </c>
      <c r="AS231" s="106">
        <f t="shared" ca="1" si="560"/>
        <v>0</v>
      </c>
      <c r="AT231" s="106">
        <f t="shared" ca="1" si="560"/>
        <v>0</v>
      </c>
      <c r="AU231" s="106">
        <f t="shared" ca="1" si="560"/>
        <v>582</v>
      </c>
      <c r="AV231" s="106">
        <f t="shared" ca="1" si="561"/>
        <v>81325</v>
      </c>
      <c r="AW231" s="106">
        <f t="shared" ca="1" si="561"/>
        <v>0</v>
      </c>
      <c r="AX231" s="575">
        <f t="shared" ca="1" si="561"/>
        <v>0</v>
      </c>
      <c r="AY231" s="2">
        <f t="shared" ca="1" si="561"/>
        <v>0</v>
      </c>
      <c r="AZ231" s="545">
        <f t="shared" ca="1" si="561"/>
        <v>1935</v>
      </c>
      <c r="BA231" s="106">
        <f t="shared" ca="1" si="561"/>
        <v>4365</v>
      </c>
      <c r="BB231" s="106">
        <f t="shared" ca="1" si="561"/>
        <v>2739</v>
      </c>
      <c r="BC231" s="106">
        <f t="shared" ca="1" si="561"/>
        <v>0</v>
      </c>
      <c r="BD231" s="106">
        <f t="shared" ca="1" si="561"/>
        <v>2851</v>
      </c>
      <c r="BE231" s="106">
        <f t="shared" ca="1" si="561"/>
        <v>0</v>
      </c>
      <c r="BF231" s="106">
        <f t="shared" ca="1" si="562"/>
        <v>14400</v>
      </c>
      <c r="BG231" s="106">
        <f t="shared" ca="1" si="562"/>
        <v>0</v>
      </c>
      <c r="BH231" s="106">
        <f t="shared" ca="1" si="562"/>
        <v>0</v>
      </c>
      <c r="BI231" s="106">
        <f t="shared" ca="1" si="562"/>
        <v>0</v>
      </c>
      <c r="BJ231" s="106">
        <f t="shared" ca="1" si="562"/>
        <v>946</v>
      </c>
      <c r="BK231" s="106">
        <f t="shared" ca="1" si="562"/>
        <v>0</v>
      </c>
      <c r="BL231" s="106">
        <f t="shared" ca="1" si="562"/>
        <v>0</v>
      </c>
      <c r="BM231" s="190">
        <f t="shared" ca="1" si="562"/>
        <v>0</v>
      </c>
      <c r="BN231" s="190">
        <f t="shared" ca="1" si="562"/>
        <v>0</v>
      </c>
      <c r="BO231" s="190">
        <f t="shared" ca="1" si="562"/>
        <v>0</v>
      </c>
      <c r="BP231" s="190">
        <f t="shared" ca="1" si="562"/>
        <v>0</v>
      </c>
      <c r="BQ231" s="190">
        <f t="shared" ca="1" si="562"/>
        <v>7525</v>
      </c>
      <c r="BR231" s="190">
        <f t="shared" ca="1" si="562"/>
        <v>27236</v>
      </c>
      <c r="BS231" s="190">
        <f t="shared" ca="1" si="562"/>
        <v>81915</v>
      </c>
      <c r="BT231" s="190">
        <f t="shared" ca="1" si="562"/>
        <v>109151</v>
      </c>
      <c r="BU231" s="190">
        <f t="shared" ca="1" si="494"/>
        <v>102274</v>
      </c>
      <c r="BV231" s="163" t="str">
        <f t="shared" si="552"/>
        <v>K</v>
      </c>
      <c r="BW231" s="65">
        <f t="shared" ca="1" si="495"/>
        <v>109151</v>
      </c>
      <c r="BX231" s="634">
        <f t="shared" ca="1" si="497"/>
        <v>0</v>
      </c>
      <c r="BZ231" s="13"/>
      <c r="CA231" s="130"/>
      <c r="CB231" s="79" t="str">
        <f t="shared" si="553"/>
        <v>K</v>
      </c>
      <c r="CC231" s="215">
        <f t="shared" si="554"/>
        <v>2030</v>
      </c>
      <c r="CD231" s="141">
        <f t="shared" si="554"/>
        <v>10</v>
      </c>
      <c r="CE231" s="280">
        <f t="shared" ca="1" si="498"/>
        <v>0</v>
      </c>
      <c r="CF231" s="280">
        <f t="shared" ca="1" si="499"/>
        <v>0</v>
      </c>
      <c r="CG231" s="280">
        <f t="shared" ca="1" si="500"/>
        <v>8</v>
      </c>
      <c r="CH231" s="280">
        <f t="shared" ca="1" si="499"/>
        <v>0</v>
      </c>
      <c r="CI231" s="280">
        <f t="shared" ca="1" si="501"/>
        <v>0</v>
      </c>
      <c r="CJ231" s="280">
        <f t="shared" ca="1" si="502"/>
        <v>0</v>
      </c>
      <c r="CK231" s="280">
        <f t="shared" ca="1" si="502"/>
        <v>0</v>
      </c>
      <c r="CL231" s="280">
        <f t="shared" ca="1" si="503"/>
        <v>0</v>
      </c>
      <c r="CM231" s="280">
        <f t="shared" ca="1" si="504"/>
        <v>0</v>
      </c>
      <c r="CN231" s="280">
        <f t="shared" ca="1" si="505"/>
        <v>258</v>
      </c>
      <c r="CO231" s="280">
        <f t="shared" ca="1" si="506"/>
        <v>76813</v>
      </c>
      <c r="CP231" s="280">
        <f t="shared" ca="1" si="507"/>
        <v>0</v>
      </c>
      <c r="CQ231" s="280">
        <f t="shared" ca="1" si="555"/>
        <v>0</v>
      </c>
      <c r="CR231" s="273">
        <f t="shared" ca="1" si="555"/>
        <v>0</v>
      </c>
      <c r="CS231" s="280">
        <f t="shared" ca="1" si="508"/>
        <v>2128</v>
      </c>
      <c r="CT231" s="280">
        <f t="shared" ca="1" si="509"/>
        <v>3060</v>
      </c>
      <c r="CU231" s="280">
        <f t="shared" ca="1" si="510"/>
        <v>2507</v>
      </c>
      <c r="CV231" s="280">
        <f t="shared" ca="1" si="511"/>
        <v>0</v>
      </c>
      <c r="CW231" s="280">
        <f t="shared" ca="1" si="512"/>
        <v>1969</v>
      </c>
      <c r="CX231" s="280">
        <f t="shared" ca="1" si="513"/>
        <v>0</v>
      </c>
      <c r="CY231" s="280">
        <f t="shared" ca="1" si="514"/>
        <v>14508</v>
      </c>
      <c r="CZ231" s="280">
        <f t="shared" ca="1" si="515"/>
        <v>0</v>
      </c>
      <c r="DA231" s="280">
        <f t="shared" ca="1" si="516"/>
        <v>0</v>
      </c>
      <c r="DB231" s="280">
        <f t="shared" ca="1" si="517"/>
        <v>0</v>
      </c>
      <c r="DC231" s="280">
        <f t="shared" ca="1" si="518"/>
        <v>811</v>
      </c>
      <c r="DD231" s="280">
        <f t="shared" ca="1" si="519"/>
        <v>0</v>
      </c>
      <c r="DE231" s="280">
        <f t="shared" ca="1" si="520"/>
        <v>0</v>
      </c>
      <c r="DF231" s="280">
        <f t="shared" ca="1" si="521"/>
        <v>0</v>
      </c>
      <c r="DG231" s="280">
        <f t="shared" ca="1" si="522"/>
        <v>0</v>
      </c>
      <c r="DH231" s="280">
        <f t="shared" ca="1" si="523"/>
        <v>0</v>
      </c>
      <c r="DI231" s="280">
        <f t="shared" ca="1" si="524"/>
        <v>0</v>
      </c>
      <c r="DJ231" s="210">
        <f t="shared" ca="1" si="525"/>
        <v>6604</v>
      </c>
      <c r="DK231" s="210">
        <f t="shared" ca="1" si="526"/>
        <v>24983</v>
      </c>
      <c r="DL231" s="210">
        <f t="shared" ca="1" si="527"/>
        <v>77079</v>
      </c>
      <c r="DM231" s="461">
        <f t="shared" ca="1" si="528"/>
        <v>102062</v>
      </c>
      <c r="DN231" s="463">
        <f t="shared" ca="1" si="529"/>
        <v>102274</v>
      </c>
      <c r="DO231" s="465">
        <f t="shared" ca="1" si="530"/>
        <v>212</v>
      </c>
      <c r="DP231" s="216">
        <f t="shared" ca="1" si="531"/>
        <v>2.0771687797613214E-3</v>
      </c>
      <c r="DR231" s="463"/>
      <c r="DS231" s="37"/>
    </row>
    <row r="232" spans="1:123" s="2" customFormat="1">
      <c r="A232" s="87">
        <f t="shared" si="549"/>
        <v>2036</v>
      </c>
      <c r="B232" s="229">
        <v>0</v>
      </c>
      <c r="C232" s="229">
        <v>0</v>
      </c>
      <c r="D232" s="229">
        <v>0</v>
      </c>
      <c r="E232" s="229">
        <v>0</v>
      </c>
      <c r="F232" s="229">
        <v>0</v>
      </c>
      <c r="G232" s="229">
        <v>0</v>
      </c>
      <c r="H232" s="229">
        <v>0</v>
      </c>
      <c r="I232" s="229">
        <v>0</v>
      </c>
      <c r="J232" s="229">
        <v>0</v>
      </c>
      <c r="K232" s="229">
        <v>0</v>
      </c>
      <c r="L232" s="229">
        <v>0</v>
      </c>
      <c r="M232" s="229">
        <v>0</v>
      </c>
      <c r="N232" s="89">
        <f t="shared" si="563"/>
        <v>0</v>
      </c>
      <c r="O232" s="185"/>
      <c r="P232" s="91">
        <f t="shared" si="534"/>
        <v>2036</v>
      </c>
      <c r="Q232" s="229">
        <v>0</v>
      </c>
      <c r="R232" s="229">
        <v>0</v>
      </c>
      <c r="S232" s="229">
        <v>0</v>
      </c>
      <c r="T232" s="229">
        <v>0</v>
      </c>
      <c r="U232" s="229">
        <v>0</v>
      </c>
      <c r="V232" s="229">
        <v>0</v>
      </c>
      <c r="W232" s="229">
        <v>0</v>
      </c>
      <c r="X232" s="229">
        <v>0</v>
      </c>
      <c r="Y232" s="229">
        <v>0</v>
      </c>
      <c r="Z232" s="229">
        <v>0</v>
      </c>
      <c r="AA232" s="229">
        <v>0</v>
      </c>
      <c r="AB232" s="229">
        <v>0</v>
      </c>
      <c r="AC232" s="13">
        <f t="shared" si="564"/>
        <v>0</v>
      </c>
      <c r="AD232" s="13"/>
      <c r="AE232" s="17"/>
      <c r="AF232" s="22"/>
      <c r="AG232" s="22"/>
      <c r="AH232" s="22"/>
      <c r="AI232" s="79" t="str">
        <f t="shared" si="550"/>
        <v>AA</v>
      </c>
      <c r="AJ232" s="1">
        <f t="shared" si="559"/>
        <v>2030</v>
      </c>
      <c r="AK232" s="105">
        <v>11</v>
      </c>
      <c r="AL232" s="106">
        <f t="shared" ca="1" si="560"/>
        <v>0</v>
      </c>
      <c r="AM232" s="106">
        <f t="shared" ca="1" si="560"/>
        <v>0</v>
      </c>
      <c r="AN232" s="106">
        <f t="shared" ca="1" si="560"/>
        <v>8</v>
      </c>
      <c r="AO232" s="106">
        <f t="shared" ca="1" si="560"/>
        <v>0</v>
      </c>
      <c r="AP232" s="106">
        <f t="shared" ca="1" si="560"/>
        <v>0</v>
      </c>
      <c r="AQ232" s="106">
        <f t="shared" ca="1" si="560"/>
        <v>0</v>
      </c>
      <c r="AR232" s="106">
        <f t="shared" ca="1" si="560"/>
        <v>0</v>
      </c>
      <c r="AS232" s="106">
        <f t="shared" ca="1" si="560"/>
        <v>0</v>
      </c>
      <c r="AT232" s="106">
        <f t="shared" ca="1" si="560"/>
        <v>0</v>
      </c>
      <c r="AU232" s="106">
        <f t="shared" ca="1" si="560"/>
        <v>258</v>
      </c>
      <c r="AV232" s="106">
        <f t="shared" ca="1" si="561"/>
        <v>76813</v>
      </c>
      <c r="AW232" s="106">
        <f t="shared" ca="1" si="561"/>
        <v>0</v>
      </c>
      <c r="AX232" s="575">
        <f t="shared" ca="1" si="561"/>
        <v>0</v>
      </c>
      <c r="AY232" s="2">
        <f t="shared" ca="1" si="561"/>
        <v>0</v>
      </c>
      <c r="AZ232" s="545">
        <f t="shared" ca="1" si="561"/>
        <v>1872</v>
      </c>
      <c r="BA232" s="106">
        <f t="shared" ca="1" si="561"/>
        <v>3060</v>
      </c>
      <c r="BB232" s="106">
        <f t="shared" ca="1" si="561"/>
        <v>2507</v>
      </c>
      <c r="BC232" s="106">
        <f t="shared" ca="1" si="561"/>
        <v>0</v>
      </c>
      <c r="BD232" s="106">
        <f t="shared" ca="1" si="561"/>
        <v>2411</v>
      </c>
      <c r="BE232" s="106">
        <f t="shared" ca="1" si="561"/>
        <v>0</v>
      </c>
      <c r="BF232" s="106">
        <f t="shared" ca="1" si="562"/>
        <v>14508</v>
      </c>
      <c r="BG232" s="106">
        <f t="shared" ca="1" si="562"/>
        <v>0</v>
      </c>
      <c r="BH232" s="106">
        <f t="shared" ca="1" si="562"/>
        <v>0</v>
      </c>
      <c r="BI232" s="106">
        <f t="shared" ca="1" si="562"/>
        <v>0</v>
      </c>
      <c r="BJ232" s="106">
        <f t="shared" ca="1" si="562"/>
        <v>811</v>
      </c>
      <c r="BK232" s="106">
        <f t="shared" ca="1" si="562"/>
        <v>0</v>
      </c>
      <c r="BL232" s="106">
        <f t="shared" ca="1" si="562"/>
        <v>0</v>
      </c>
      <c r="BM232" s="190">
        <f t="shared" ca="1" si="562"/>
        <v>0</v>
      </c>
      <c r="BN232" s="190">
        <f t="shared" ca="1" si="562"/>
        <v>0</v>
      </c>
      <c r="BO232" s="190">
        <f t="shared" ca="1" si="562"/>
        <v>0</v>
      </c>
      <c r="BP232" s="190">
        <f t="shared" ca="1" si="562"/>
        <v>0</v>
      </c>
      <c r="BQ232" s="190">
        <f t="shared" ca="1" si="562"/>
        <v>6790</v>
      </c>
      <c r="BR232" s="190">
        <f t="shared" ca="1" si="562"/>
        <v>25169</v>
      </c>
      <c r="BS232" s="190">
        <f t="shared" ca="1" si="562"/>
        <v>77079</v>
      </c>
      <c r="BT232" s="190">
        <f t="shared" ca="1" si="562"/>
        <v>102248</v>
      </c>
      <c r="BU232" s="190">
        <f t="shared" ca="1" si="494"/>
        <v>69627</v>
      </c>
      <c r="BV232" s="163" t="str">
        <f t="shared" si="552"/>
        <v>L</v>
      </c>
      <c r="BW232" s="65">
        <f t="shared" ca="1" si="495"/>
        <v>102248</v>
      </c>
      <c r="BX232" s="634">
        <f t="shared" ca="1" si="497"/>
        <v>0</v>
      </c>
      <c r="BZ232" s="13"/>
      <c r="CA232" s="130"/>
      <c r="CB232" s="79" t="str">
        <f t="shared" si="553"/>
        <v>L</v>
      </c>
      <c r="CC232" s="215">
        <f t="shared" si="554"/>
        <v>2030</v>
      </c>
      <c r="CD232" s="141">
        <f t="shared" si="554"/>
        <v>11</v>
      </c>
      <c r="CE232" s="280">
        <f t="shared" ca="1" si="498"/>
        <v>0</v>
      </c>
      <c r="CF232" s="280">
        <f t="shared" ca="1" si="499"/>
        <v>0</v>
      </c>
      <c r="CG232" s="280">
        <f t="shared" ca="1" si="500"/>
        <v>8</v>
      </c>
      <c r="CH232" s="280">
        <f t="shared" ca="1" si="499"/>
        <v>0</v>
      </c>
      <c r="CI232" s="280">
        <f t="shared" ca="1" si="501"/>
        <v>0</v>
      </c>
      <c r="CJ232" s="280">
        <f t="shared" ca="1" si="502"/>
        <v>0</v>
      </c>
      <c r="CK232" s="280">
        <f t="shared" ca="1" si="502"/>
        <v>0</v>
      </c>
      <c r="CL232" s="280">
        <f t="shared" ca="1" si="503"/>
        <v>0</v>
      </c>
      <c r="CM232" s="280">
        <f t="shared" ca="1" si="504"/>
        <v>0</v>
      </c>
      <c r="CN232" s="280">
        <f t="shared" ca="1" si="505"/>
        <v>166</v>
      </c>
      <c r="CO232" s="280">
        <f t="shared" ca="1" si="506"/>
        <v>48080</v>
      </c>
      <c r="CP232" s="280">
        <f t="shared" ca="1" si="507"/>
        <v>0</v>
      </c>
      <c r="CQ232" s="280">
        <f t="shared" ca="1" si="555"/>
        <v>0</v>
      </c>
      <c r="CR232" s="273">
        <f t="shared" ca="1" si="555"/>
        <v>0</v>
      </c>
      <c r="CS232" s="280">
        <f t="shared" ca="1" si="508"/>
        <v>664</v>
      </c>
      <c r="CT232" s="280">
        <f t="shared" ca="1" si="509"/>
        <v>1559</v>
      </c>
      <c r="CU232" s="280">
        <f t="shared" ca="1" si="510"/>
        <v>2608</v>
      </c>
      <c r="CV232" s="280">
        <f t="shared" ca="1" si="511"/>
        <v>0</v>
      </c>
      <c r="CW232" s="280">
        <f t="shared" ca="1" si="512"/>
        <v>1914</v>
      </c>
      <c r="CX232" s="280">
        <f t="shared" ca="1" si="513"/>
        <v>0</v>
      </c>
      <c r="CY232" s="280">
        <f t="shared" ca="1" si="514"/>
        <v>13680</v>
      </c>
      <c r="CZ232" s="280">
        <f t="shared" ca="1" si="515"/>
        <v>0</v>
      </c>
      <c r="DA232" s="280">
        <f t="shared" ca="1" si="516"/>
        <v>0</v>
      </c>
      <c r="DB232" s="280">
        <f t="shared" ca="1" si="517"/>
        <v>0</v>
      </c>
      <c r="DC232" s="280">
        <f t="shared" ca="1" si="518"/>
        <v>784</v>
      </c>
      <c r="DD232" s="280">
        <f t="shared" ca="1" si="519"/>
        <v>0</v>
      </c>
      <c r="DE232" s="280">
        <f t="shared" ca="1" si="520"/>
        <v>0</v>
      </c>
      <c r="DF232" s="280">
        <f t="shared" ca="1" si="521"/>
        <v>0</v>
      </c>
      <c r="DG232" s="280">
        <f t="shared" ca="1" si="522"/>
        <v>0</v>
      </c>
      <c r="DH232" s="280">
        <f t="shared" ca="1" si="523"/>
        <v>0</v>
      </c>
      <c r="DI232" s="280">
        <f t="shared" ca="1" si="524"/>
        <v>0</v>
      </c>
      <c r="DJ232" s="210">
        <f t="shared" ca="1" si="525"/>
        <v>5186</v>
      </c>
      <c r="DK232" s="210">
        <f t="shared" ca="1" si="526"/>
        <v>21209</v>
      </c>
      <c r="DL232" s="210">
        <f t="shared" ca="1" si="527"/>
        <v>48254</v>
      </c>
      <c r="DM232" s="461">
        <f t="shared" ca="1" si="528"/>
        <v>69463</v>
      </c>
      <c r="DN232" s="463">
        <f t="shared" ca="1" si="529"/>
        <v>69627</v>
      </c>
      <c r="DO232" s="465">
        <f t="shared" ca="1" si="530"/>
        <v>164</v>
      </c>
      <c r="DP232" s="216">
        <f t="shared" ca="1" si="531"/>
        <v>2.3609691490433758E-3</v>
      </c>
      <c r="DR232" s="463"/>
      <c r="DS232" s="37"/>
    </row>
    <row r="233" spans="1:123" s="2" customFormat="1">
      <c r="A233" s="87">
        <f t="shared" si="549"/>
        <v>2037</v>
      </c>
      <c r="B233" s="229">
        <v>0</v>
      </c>
      <c r="C233" s="229">
        <v>0</v>
      </c>
      <c r="D233" s="229">
        <v>0</v>
      </c>
      <c r="E233" s="229">
        <v>0</v>
      </c>
      <c r="F233" s="229">
        <v>0</v>
      </c>
      <c r="G233" s="229">
        <v>0</v>
      </c>
      <c r="H233" s="229">
        <v>0</v>
      </c>
      <c r="I233" s="229">
        <v>0</v>
      </c>
      <c r="J233" s="229">
        <v>0</v>
      </c>
      <c r="K233" s="229">
        <v>0</v>
      </c>
      <c r="L233" s="229">
        <v>0</v>
      </c>
      <c r="M233" s="229">
        <v>0</v>
      </c>
      <c r="N233" s="89">
        <f t="shared" si="563"/>
        <v>0</v>
      </c>
      <c r="O233" s="185"/>
      <c r="P233" s="91">
        <f t="shared" si="534"/>
        <v>2037</v>
      </c>
      <c r="Q233" s="229">
        <v>0</v>
      </c>
      <c r="R233" s="229">
        <v>0</v>
      </c>
      <c r="S233" s="229">
        <v>0</v>
      </c>
      <c r="T233" s="229">
        <v>0</v>
      </c>
      <c r="U233" s="229">
        <v>0</v>
      </c>
      <c r="V233" s="229">
        <v>0</v>
      </c>
      <c r="W233" s="229">
        <v>0</v>
      </c>
      <c r="X233" s="229">
        <v>0</v>
      </c>
      <c r="Y233" s="229">
        <v>0</v>
      </c>
      <c r="Z233" s="229">
        <v>0</v>
      </c>
      <c r="AA233" s="229">
        <v>0</v>
      </c>
      <c r="AB233" s="229">
        <v>0</v>
      </c>
      <c r="AC233" s="13">
        <f t="shared" si="564"/>
        <v>0</v>
      </c>
      <c r="AD233" s="13"/>
      <c r="AE233" s="17"/>
      <c r="AF233" s="22"/>
      <c r="AG233" s="22"/>
      <c r="AH233" s="22"/>
      <c r="AI233" s="79" t="str">
        <f t="shared" si="550"/>
        <v>AB</v>
      </c>
      <c r="AJ233" s="16">
        <f t="shared" si="559"/>
        <v>2030</v>
      </c>
      <c r="AK233" s="116">
        <v>12</v>
      </c>
      <c r="AL233" s="106">
        <f t="shared" ca="1" si="560"/>
        <v>0</v>
      </c>
      <c r="AM233" s="106">
        <f t="shared" ca="1" si="560"/>
        <v>0</v>
      </c>
      <c r="AN233" s="106">
        <f t="shared" ca="1" si="560"/>
        <v>8</v>
      </c>
      <c r="AO233" s="106">
        <f t="shared" ca="1" si="560"/>
        <v>0</v>
      </c>
      <c r="AP233" s="106">
        <f t="shared" ca="1" si="560"/>
        <v>0</v>
      </c>
      <c r="AQ233" s="106">
        <f t="shared" ca="1" si="560"/>
        <v>0</v>
      </c>
      <c r="AR233" s="106">
        <f t="shared" ca="1" si="560"/>
        <v>0</v>
      </c>
      <c r="AS233" s="106">
        <f t="shared" ca="1" si="560"/>
        <v>0</v>
      </c>
      <c r="AT233" s="106">
        <f t="shared" ca="1" si="560"/>
        <v>0</v>
      </c>
      <c r="AU233" s="106">
        <f t="shared" ca="1" si="560"/>
        <v>166</v>
      </c>
      <c r="AV233" s="106">
        <f t="shared" ca="1" si="561"/>
        <v>48080</v>
      </c>
      <c r="AW233" s="106">
        <f t="shared" ca="1" si="561"/>
        <v>0</v>
      </c>
      <c r="AX233" s="575">
        <f t="shared" ca="1" si="561"/>
        <v>0</v>
      </c>
      <c r="AY233" s="2">
        <f t="shared" ca="1" si="561"/>
        <v>0</v>
      </c>
      <c r="AZ233" s="545">
        <f t="shared" ca="1" si="561"/>
        <v>2128</v>
      </c>
      <c r="BA233" s="106">
        <f t="shared" ca="1" si="561"/>
        <v>1559</v>
      </c>
      <c r="BB233" s="106">
        <f t="shared" ca="1" si="561"/>
        <v>2608</v>
      </c>
      <c r="BC233" s="106">
        <f t="shared" ca="1" si="561"/>
        <v>0</v>
      </c>
      <c r="BD233" s="106">
        <f t="shared" ca="1" si="561"/>
        <v>1969</v>
      </c>
      <c r="BE233" s="106">
        <f t="shared" ca="1" si="561"/>
        <v>0</v>
      </c>
      <c r="BF233" s="106">
        <f t="shared" ca="1" si="562"/>
        <v>13680</v>
      </c>
      <c r="BG233" s="106">
        <f t="shared" ca="1" si="562"/>
        <v>0</v>
      </c>
      <c r="BH233" s="106">
        <f t="shared" ca="1" si="562"/>
        <v>0</v>
      </c>
      <c r="BI233" s="106">
        <f t="shared" ca="1" si="562"/>
        <v>0</v>
      </c>
      <c r="BJ233" s="106">
        <f t="shared" ca="1" si="562"/>
        <v>784</v>
      </c>
      <c r="BK233" s="106">
        <f t="shared" ca="1" si="562"/>
        <v>0</v>
      </c>
      <c r="BL233" s="106">
        <f t="shared" ca="1" si="562"/>
        <v>0</v>
      </c>
      <c r="BM233" s="190">
        <f t="shared" ca="1" si="562"/>
        <v>0</v>
      </c>
      <c r="BN233" s="190">
        <f t="shared" ca="1" si="562"/>
        <v>0</v>
      </c>
      <c r="BO233" s="190">
        <f t="shared" ca="1" si="562"/>
        <v>0</v>
      </c>
      <c r="BP233" s="190">
        <f t="shared" ca="1" si="562"/>
        <v>0</v>
      </c>
      <c r="BQ233" s="190">
        <f t="shared" ca="1" si="562"/>
        <v>6705</v>
      </c>
      <c r="BR233" s="190">
        <f t="shared" ca="1" si="562"/>
        <v>22728</v>
      </c>
      <c r="BS233" s="190">
        <f t="shared" ca="1" si="562"/>
        <v>48254</v>
      </c>
      <c r="BT233" s="190">
        <f t="shared" ca="1" si="562"/>
        <v>70982</v>
      </c>
      <c r="BU233" s="190">
        <f t="shared" ca="1" si="494"/>
        <v>95178</v>
      </c>
      <c r="BV233" s="163" t="str">
        <f t="shared" si="552"/>
        <v>M</v>
      </c>
      <c r="BW233" s="65">
        <f t="shared" ca="1" si="495"/>
        <v>70982</v>
      </c>
      <c r="BX233" s="634">
        <f t="shared" ca="1" si="497"/>
        <v>0</v>
      </c>
      <c r="BZ233" s="10"/>
      <c r="CA233" s="130"/>
      <c r="CB233" s="79" t="str">
        <f t="shared" si="553"/>
        <v>M</v>
      </c>
      <c r="CC233" s="215">
        <f t="shared" si="554"/>
        <v>2030</v>
      </c>
      <c r="CD233" s="141">
        <f t="shared" si="554"/>
        <v>12</v>
      </c>
      <c r="CE233" s="280">
        <f t="shared" ca="1" si="498"/>
        <v>0</v>
      </c>
      <c r="CF233" s="280">
        <f t="shared" ca="1" si="499"/>
        <v>0</v>
      </c>
      <c r="CG233" s="280">
        <f t="shared" ca="1" si="500"/>
        <v>8</v>
      </c>
      <c r="CH233" s="280">
        <f t="shared" ca="1" si="499"/>
        <v>0</v>
      </c>
      <c r="CI233" s="280">
        <f t="shared" ca="1" si="501"/>
        <v>0</v>
      </c>
      <c r="CJ233" s="280">
        <f t="shared" ca="1" si="502"/>
        <v>0</v>
      </c>
      <c r="CK233" s="280">
        <f t="shared" ca="1" si="502"/>
        <v>0</v>
      </c>
      <c r="CL233" s="280">
        <f t="shared" ca="1" si="503"/>
        <v>0</v>
      </c>
      <c r="CM233" s="280">
        <f t="shared" ca="1" si="504"/>
        <v>3839</v>
      </c>
      <c r="CN233" s="280">
        <f t="shared" ca="1" si="505"/>
        <v>172</v>
      </c>
      <c r="CO233" s="280">
        <f t="shared" ca="1" si="506"/>
        <v>65343</v>
      </c>
      <c r="CP233" s="280">
        <f t="shared" ca="1" si="507"/>
        <v>0</v>
      </c>
      <c r="CQ233" s="280">
        <f t="shared" ca="1" si="555"/>
        <v>0</v>
      </c>
      <c r="CR233" s="273">
        <f t="shared" ca="1" si="555"/>
        <v>0</v>
      </c>
      <c r="CS233" s="280">
        <f t="shared" ca="1" si="508"/>
        <v>1218</v>
      </c>
      <c r="CT233" s="280">
        <f t="shared" ca="1" si="509"/>
        <v>3544</v>
      </c>
      <c r="CU233" s="280">
        <f t="shared" ca="1" si="510"/>
        <v>3055</v>
      </c>
      <c r="CV233" s="280">
        <f t="shared" ca="1" si="511"/>
        <v>0</v>
      </c>
      <c r="CW233" s="280">
        <f t="shared" ca="1" si="512"/>
        <v>2299</v>
      </c>
      <c r="CX233" s="280">
        <f t="shared" ca="1" si="513"/>
        <v>0</v>
      </c>
      <c r="CY233" s="280">
        <f t="shared" ca="1" si="514"/>
        <v>14508</v>
      </c>
      <c r="CZ233" s="280">
        <f t="shared" ca="1" si="515"/>
        <v>0</v>
      </c>
      <c r="DA233" s="280">
        <f t="shared" ca="1" si="516"/>
        <v>0</v>
      </c>
      <c r="DB233" s="280">
        <f t="shared" ca="1" si="517"/>
        <v>0</v>
      </c>
      <c r="DC233" s="280">
        <f t="shared" ca="1" si="518"/>
        <v>978</v>
      </c>
      <c r="DD233" s="280">
        <f t="shared" ca="1" si="519"/>
        <v>0</v>
      </c>
      <c r="DE233" s="280">
        <f t="shared" ca="1" si="520"/>
        <v>0</v>
      </c>
      <c r="DF233" s="280">
        <f t="shared" ca="1" si="521"/>
        <v>0</v>
      </c>
      <c r="DG233" s="280">
        <f t="shared" ca="1" si="522"/>
        <v>0</v>
      </c>
      <c r="DH233" s="280">
        <f t="shared" ca="1" si="523"/>
        <v>0</v>
      </c>
      <c r="DI233" s="280">
        <f t="shared" ca="1" si="524"/>
        <v>0</v>
      </c>
      <c r="DJ233" s="210">
        <f t="shared" ca="1" si="525"/>
        <v>6572</v>
      </c>
      <c r="DK233" s="210">
        <f t="shared" ca="1" si="526"/>
        <v>25602</v>
      </c>
      <c r="DL233" s="210">
        <f t="shared" ca="1" si="527"/>
        <v>69362</v>
      </c>
      <c r="DM233" s="461">
        <f t="shared" ca="1" si="528"/>
        <v>94964</v>
      </c>
      <c r="DN233" s="463">
        <f t="shared" ca="1" si="529"/>
        <v>95178</v>
      </c>
      <c r="DO233" s="465">
        <f t="shared" ca="1" si="530"/>
        <v>214</v>
      </c>
      <c r="DP233" s="216">
        <f t="shared" ca="1" si="531"/>
        <v>2.2534855313592521E-3</v>
      </c>
      <c r="DR233" s="463"/>
      <c r="DS233" s="37"/>
    </row>
    <row r="234" spans="1:123" s="2" customFormat="1">
      <c r="A234" s="87">
        <f t="shared" si="549"/>
        <v>2038</v>
      </c>
      <c r="B234" s="229">
        <v>0</v>
      </c>
      <c r="C234" s="229">
        <v>0</v>
      </c>
      <c r="D234" s="229">
        <v>0</v>
      </c>
      <c r="E234" s="229">
        <v>0</v>
      </c>
      <c r="F234" s="229">
        <v>0</v>
      </c>
      <c r="G234" s="229">
        <v>0</v>
      </c>
      <c r="H234" s="229">
        <v>0</v>
      </c>
      <c r="I234" s="229">
        <v>0</v>
      </c>
      <c r="J234" s="229">
        <v>0</v>
      </c>
      <c r="K234" s="229">
        <v>0</v>
      </c>
      <c r="L234" s="229">
        <v>0</v>
      </c>
      <c r="M234" s="229">
        <v>0</v>
      </c>
      <c r="N234" s="89">
        <f t="shared" si="563"/>
        <v>0</v>
      </c>
      <c r="O234" s="185"/>
      <c r="P234" s="91">
        <f t="shared" si="534"/>
        <v>2038</v>
      </c>
      <c r="Q234" s="229">
        <v>0</v>
      </c>
      <c r="R234" s="229">
        <v>0</v>
      </c>
      <c r="S234" s="229">
        <v>0</v>
      </c>
      <c r="T234" s="229">
        <v>0</v>
      </c>
      <c r="U234" s="229">
        <v>0</v>
      </c>
      <c r="V234" s="229">
        <v>0</v>
      </c>
      <c r="W234" s="229">
        <v>0</v>
      </c>
      <c r="X234" s="229">
        <v>0</v>
      </c>
      <c r="Y234" s="229">
        <v>0</v>
      </c>
      <c r="Z234" s="229">
        <v>0</v>
      </c>
      <c r="AA234" s="229">
        <v>0</v>
      </c>
      <c r="AB234" s="229">
        <v>0</v>
      </c>
      <c r="AC234" s="13">
        <f t="shared" si="564"/>
        <v>0</v>
      </c>
      <c r="AD234" s="13"/>
      <c r="AE234" s="17"/>
      <c r="AF234" s="22"/>
      <c r="AG234" s="22"/>
      <c r="AH234" s="22"/>
      <c r="AI234" s="79" t="str">
        <f t="shared" si="550"/>
        <v>Q</v>
      </c>
      <c r="AJ234" s="1">
        <f>1+AJ222</f>
        <v>2031</v>
      </c>
      <c r="AK234" s="105">
        <v>1</v>
      </c>
      <c r="AL234" s="106">
        <f t="shared" ca="1" si="560"/>
        <v>0</v>
      </c>
      <c r="AM234" s="106">
        <f t="shared" ca="1" si="560"/>
        <v>0</v>
      </c>
      <c r="AN234" s="106">
        <f t="shared" ca="1" si="560"/>
        <v>8</v>
      </c>
      <c r="AO234" s="106">
        <f t="shared" ca="1" si="560"/>
        <v>0</v>
      </c>
      <c r="AP234" s="106">
        <f t="shared" ca="1" si="560"/>
        <v>0</v>
      </c>
      <c r="AQ234" s="106">
        <f t="shared" ca="1" si="560"/>
        <v>0</v>
      </c>
      <c r="AR234" s="106">
        <f t="shared" ca="1" si="560"/>
        <v>0</v>
      </c>
      <c r="AS234" s="106">
        <f t="shared" ca="1" si="560"/>
        <v>0</v>
      </c>
      <c r="AT234" s="106">
        <f t="shared" ca="1" si="560"/>
        <v>3839</v>
      </c>
      <c r="AU234" s="106">
        <f t="shared" ca="1" si="560"/>
        <v>172</v>
      </c>
      <c r="AV234" s="106">
        <f t="shared" ca="1" si="561"/>
        <v>65343</v>
      </c>
      <c r="AW234" s="106">
        <f t="shared" ca="1" si="561"/>
        <v>0</v>
      </c>
      <c r="AX234" s="575">
        <f t="shared" ca="1" si="561"/>
        <v>0</v>
      </c>
      <c r="AY234" s="2">
        <f t="shared" ca="1" si="561"/>
        <v>0</v>
      </c>
      <c r="AZ234" s="545">
        <f t="shared" ca="1" si="561"/>
        <v>664</v>
      </c>
      <c r="BA234" s="106">
        <f t="shared" ca="1" si="561"/>
        <v>3544</v>
      </c>
      <c r="BB234" s="106">
        <f t="shared" ca="1" si="561"/>
        <v>3055</v>
      </c>
      <c r="BC234" s="106">
        <f t="shared" ca="1" si="561"/>
        <v>0</v>
      </c>
      <c r="BD234" s="106">
        <f t="shared" ca="1" si="561"/>
        <v>1914</v>
      </c>
      <c r="BE234" s="106">
        <f t="shared" ca="1" si="561"/>
        <v>0</v>
      </c>
      <c r="BF234" s="106">
        <f t="shared" ca="1" si="562"/>
        <v>14508</v>
      </c>
      <c r="BG234" s="106">
        <f t="shared" ca="1" si="562"/>
        <v>0</v>
      </c>
      <c r="BH234" s="106">
        <f t="shared" ca="1" si="562"/>
        <v>0</v>
      </c>
      <c r="BI234" s="106">
        <f t="shared" ca="1" si="562"/>
        <v>0</v>
      </c>
      <c r="BJ234" s="106">
        <f t="shared" ca="1" si="562"/>
        <v>978</v>
      </c>
      <c r="BK234" s="106">
        <f t="shared" ca="1" si="562"/>
        <v>0</v>
      </c>
      <c r="BL234" s="106">
        <f t="shared" ca="1" si="562"/>
        <v>0</v>
      </c>
      <c r="BM234" s="190">
        <f t="shared" ca="1" si="562"/>
        <v>0</v>
      </c>
      <c r="BN234" s="190">
        <f t="shared" ca="1" si="562"/>
        <v>0</v>
      </c>
      <c r="BO234" s="190">
        <f t="shared" ca="1" si="562"/>
        <v>0</v>
      </c>
      <c r="BP234" s="190">
        <f t="shared" ca="1" si="562"/>
        <v>0</v>
      </c>
      <c r="BQ234" s="190">
        <f t="shared" ca="1" si="562"/>
        <v>5633</v>
      </c>
      <c r="BR234" s="190">
        <f t="shared" ca="1" si="562"/>
        <v>24663</v>
      </c>
      <c r="BS234" s="190">
        <f t="shared" ca="1" si="562"/>
        <v>69362</v>
      </c>
      <c r="BT234" s="190">
        <f t="shared" ca="1" si="562"/>
        <v>94025</v>
      </c>
      <c r="BU234" s="190">
        <f t="shared" ca="1" si="494"/>
        <v>68680</v>
      </c>
      <c r="BV234" s="163" t="str">
        <f t="shared" si="552"/>
        <v>C</v>
      </c>
      <c r="BW234" s="65">
        <f t="shared" ca="1" si="495"/>
        <v>94025</v>
      </c>
      <c r="BX234" s="634">
        <f t="shared" ca="1" si="497"/>
        <v>0</v>
      </c>
      <c r="BZ234" s="13"/>
      <c r="CA234" s="130"/>
      <c r="CB234" s="79" t="str">
        <f t="shared" si="553"/>
        <v>B</v>
      </c>
      <c r="CC234" s="215">
        <f t="shared" si="554"/>
        <v>2031</v>
      </c>
      <c r="CD234" s="141">
        <f t="shared" si="554"/>
        <v>1</v>
      </c>
      <c r="CE234" s="280">
        <f t="shared" ca="1" si="498"/>
        <v>0</v>
      </c>
      <c r="CF234" s="280">
        <f t="shared" ca="1" si="499"/>
        <v>0</v>
      </c>
      <c r="CG234" s="280">
        <f t="shared" ca="1" si="500"/>
        <v>8</v>
      </c>
      <c r="CH234" s="280">
        <f t="shared" ca="1" si="499"/>
        <v>0</v>
      </c>
      <c r="CI234" s="280">
        <f t="shared" ca="1" si="501"/>
        <v>0</v>
      </c>
      <c r="CJ234" s="280">
        <f t="shared" ca="1" si="502"/>
        <v>0</v>
      </c>
      <c r="CK234" s="280">
        <f t="shared" ca="1" si="502"/>
        <v>0</v>
      </c>
      <c r="CL234" s="280">
        <f t="shared" ca="1" si="503"/>
        <v>0</v>
      </c>
      <c r="CM234" s="280">
        <f t="shared" ca="1" si="504"/>
        <v>6910</v>
      </c>
      <c r="CN234" s="280">
        <f t="shared" ca="1" si="505"/>
        <v>258</v>
      </c>
      <c r="CO234" s="280">
        <f t="shared" ca="1" si="506"/>
        <v>64580</v>
      </c>
      <c r="CP234" s="280">
        <f t="shared" ca="1" si="507"/>
        <v>0</v>
      </c>
      <c r="CQ234" s="280">
        <f t="shared" ca="1" si="555"/>
        <v>0</v>
      </c>
      <c r="CR234" s="273">
        <f t="shared" ca="1" si="555"/>
        <v>0</v>
      </c>
      <c r="CS234" s="280">
        <f t="shared" ca="1" si="508"/>
        <v>709</v>
      </c>
      <c r="CT234" s="280">
        <f t="shared" ca="1" si="509"/>
        <v>4027</v>
      </c>
      <c r="CU234" s="280">
        <f t="shared" ca="1" si="510"/>
        <v>2975</v>
      </c>
      <c r="CV234" s="280">
        <f t="shared" ca="1" si="511"/>
        <v>0</v>
      </c>
      <c r="CW234" s="280">
        <f t="shared" ca="1" si="512"/>
        <v>2357</v>
      </c>
      <c r="CX234" s="280">
        <f t="shared" ca="1" si="513"/>
        <v>0</v>
      </c>
      <c r="CY234" s="280">
        <f t="shared" ca="1" si="514"/>
        <v>14136</v>
      </c>
      <c r="CZ234" s="280">
        <f t="shared" ca="1" si="515"/>
        <v>0</v>
      </c>
      <c r="DA234" s="280">
        <f t="shared" ca="1" si="516"/>
        <v>0</v>
      </c>
      <c r="DB234" s="280">
        <f t="shared" ca="1" si="517"/>
        <v>0</v>
      </c>
      <c r="DC234" s="280">
        <f t="shared" ca="1" si="518"/>
        <v>1019</v>
      </c>
      <c r="DD234" s="280">
        <f t="shared" ca="1" si="519"/>
        <v>0</v>
      </c>
      <c r="DE234" s="280">
        <f t="shared" ca="1" si="520"/>
        <v>0</v>
      </c>
      <c r="DF234" s="280">
        <f t="shared" ca="1" si="521"/>
        <v>0</v>
      </c>
      <c r="DG234" s="280">
        <f t="shared" ca="1" si="522"/>
        <v>0</v>
      </c>
      <c r="DH234" s="280">
        <f t="shared" ca="1" si="523"/>
        <v>0</v>
      </c>
      <c r="DI234" s="280">
        <f t="shared" ca="1" si="524"/>
        <v>0</v>
      </c>
      <c r="DJ234" s="210">
        <f t="shared" ca="1" si="525"/>
        <v>6041</v>
      </c>
      <c r="DK234" s="210">
        <f t="shared" ca="1" si="526"/>
        <v>25223</v>
      </c>
      <c r="DL234" s="210">
        <f t="shared" ca="1" si="527"/>
        <v>71756</v>
      </c>
      <c r="DM234" s="461">
        <f t="shared" ca="1" si="528"/>
        <v>96979</v>
      </c>
      <c r="DN234" s="463">
        <f t="shared" ca="1" si="529"/>
        <v>97183</v>
      </c>
      <c r="DO234" s="465">
        <f t="shared" ca="1" si="530"/>
        <v>204</v>
      </c>
      <c r="DP234" s="216">
        <f t="shared" ca="1" si="531"/>
        <v>2.1035481908454408E-3</v>
      </c>
      <c r="DR234" s="463"/>
      <c r="DS234" s="37"/>
    </row>
    <row r="235" spans="1:123" s="2" customFormat="1">
      <c r="A235" s="87">
        <f t="shared" si="549"/>
        <v>2039</v>
      </c>
      <c r="B235" s="229">
        <v>0</v>
      </c>
      <c r="C235" s="229">
        <v>0</v>
      </c>
      <c r="D235" s="229">
        <v>0</v>
      </c>
      <c r="E235" s="229">
        <v>0</v>
      </c>
      <c r="F235" s="229">
        <v>0</v>
      </c>
      <c r="G235" s="229">
        <v>0</v>
      </c>
      <c r="H235" s="229">
        <v>0</v>
      </c>
      <c r="I235" s="229">
        <v>0</v>
      </c>
      <c r="J235" s="229">
        <v>0</v>
      </c>
      <c r="K235" s="229">
        <v>0</v>
      </c>
      <c r="L235" s="229">
        <v>0</v>
      </c>
      <c r="M235" s="229">
        <v>0</v>
      </c>
      <c r="N235" s="89">
        <f t="shared" si="563"/>
        <v>0</v>
      </c>
      <c r="O235" s="185"/>
      <c r="P235" s="91">
        <f t="shared" si="534"/>
        <v>2039</v>
      </c>
      <c r="Q235" s="229">
        <v>0</v>
      </c>
      <c r="R235" s="229">
        <v>0</v>
      </c>
      <c r="S235" s="229">
        <v>0</v>
      </c>
      <c r="T235" s="229">
        <v>0</v>
      </c>
      <c r="U235" s="229">
        <v>0</v>
      </c>
      <c r="V235" s="229">
        <v>0</v>
      </c>
      <c r="W235" s="229">
        <v>0</v>
      </c>
      <c r="X235" s="229">
        <v>0</v>
      </c>
      <c r="Y235" s="229">
        <v>0</v>
      </c>
      <c r="Z235" s="229">
        <v>0</v>
      </c>
      <c r="AA235" s="229">
        <v>0</v>
      </c>
      <c r="AB235" s="229">
        <v>0</v>
      </c>
      <c r="AC235" s="13">
        <f t="shared" si="564"/>
        <v>0</v>
      </c>
      <c r="AD235" s="13"/>
      <c r="AE235" s="17"/>
      <c r="AF235" s="22"/>
      <c r="AG235" s="22"/>
      <c r="AH235" s="22"/>
      <c r="AI235" s="79" t="str">
        <f t="shared" si="550"/>
        <v>R</v>
      </c>
      <c r="AJ235" s="1">
        <f t="shared" ref="AJ235:AJ245" si="565">AJ234</f>
        <v>2031</v>
      </c>
      <c r="AK235" s="105">
        <v>2</v>
      </c>
      <c r="AL235" s="106">
        <f t="shared" ca="1" si="560"/>
        <v>0</v>
      </c>
      <c r="AM235" s="106">
        <f t="shared" ca="1" si="560"/>
        <v>0</v>
      </c>
      <c r="AN235" s="106">
        <f t="shared" ca="1" si="560"/>
        <v>8</v>
      </c>
      <c r="AO235" s="106">
        <f t="shared" ca="1" si="560"/>
        <v>0</v>
      </c>
      <c r="AP235" s="106">
        <f t="shared" ca="1" si="560"/>
        <v>0</v>
      </c>
      <c r="AQ235" s="106">
        <f t="shared" ca="1" si="560"/>
        <v>0</v>
      </c>
      <c r="AR235" s="106">
        <f t="shared" ca="1" si="560"/>
        <v>0</v>
      </c>
      <c r="AS235" s="106">
        <f t="shared" ca="1" si="560"/>
        <v>0</v>
      </c>
      <c r="AT235" s="106">
        <f t="shared" ca="1" si="560"/>
        <v>6910</v>
      </c>
      <c r="AU235" s="106">
        <f t="shared" ca="1" si="560"/>
        <v>258</v>
      </c>
      <c r="AV235" s="106">
        <f t="shared" ca="1" si="561"/>
        <v>64580</v>
      </c>
      <c r="AW235" s="106">
        <f t="shared" ca="1" si="561"/>
        <v>0</v>
      </c>
      <c r="AX235" s="575">
        <f t="shared" ca="1" si="561"/>
        <v>0</v>
      </c>
      <c r="AY235" s="2">
        <f t="shared" ca="1" si="561"/>
        <v>0</v>
      </c>
      <c r="AZ235" s="545">
        <f t="shared" ca="1" si="561"/>
        <v>1218</v>
      </c>
      <c r="BA235" s="106">
        <f t="shared" ca="1" si="561"/>
        <v>4027</v>
      </c>
      <c r="BB235" s="106">
        <f t="shared" ca="1" si="561"/>
        <v>2975</v>
      </c>
      <c r="BC235" s="106">
        <f t="shared" ca="1" si="561"/>
        <v>0</v>
      </c>
      <c r="BD235" s="106">
        <f t="shared" ca="1" si="561"/>
        <v>2299</v>
      </c>
      <c r="BE235" s="106">
        <f t="shared" ca="1" si="561"/>
        <v>0</v>
      </c>
      <c r="BF235" s="106">
        <f t="shared" ca="1" si="562"/>
        <v>14136</v>
      </c>
      <c r="BG235" s="106">
        <f t="shared" ca="1" si="562"/>
        <v>0</v>
      </c>
      <c r="BH235" s="106">
        <f t="shared" ca="1" si="562"/>
        <v>0</v>
      </c>
      <c r="BI235" s="106">
        <f t="shared" ca="1" si="562"/>
        <v>0</v>
      </c>
      <c r="BJ235" s="106">
        <f t="shared" ca="1" si="562"/>
        <v>1019</v>
      </c>
      <c r="BK235" s="106">
        <f t="shared" ca="1" si="562"/>
        <v>0</v>
      </c>
      <c r="BL235" s="106">
        <f t="shared" ca="1" si="562"/>
        <v>0</v>
      </c>
      <c r="BM235" s="190">
        <f t="shared" ca="1" si="562"/>
        <v>0</v>
      </c>
      <c r="BN235" s="190">
        <f t="shared" ca="1" si="562"/>
        <v>0</v>
      </c>
      <c r="BO235" s="190">
        <f t="shared" ca="1" si="562"/>
        <v>0</v>
      </c>
      <c r="BP235" s="190">
        <f t="shared" ca="1" si="562"/>
        <v>0</v>
      </c>
      <c r="BQ235" s="190">
        <f t="shared" ca="1" si="562"/>
        <v>6492</v>
      </c>
      <c r="BR235" s="190">
        <f t="shared" ca="1" si="562"/>
        <v>25674</v>
      </c>
      <c r="BS235" s="190">
        <f t="shared" ca="1" si="562"/>
        <v>71756</v>
      </c>
      <c r="BT235" s="190">
        <f t="shared" ca="1" si="562"/>
        <v>97430</v>
      </c>
      <c r="BU235" s="190">
        <f t="shared" ca="1" si="494"/>
        <v>68680</v>
      </c>
      <c r="BV235" s="163" t="str">
        <f t="shared" si="552"/>
        <v>C</v>
      </c>
      <c r="BW235" s="65">
        <f t="shared" ca="1" si="495"/>
        <v>97430</v>
      </c>
      <c r="BX235" s="634">
        <f t="shared" ca="1" si="497"/>
        <v>0</v>
      </c>
      <c r="BZ235" s="13"/>
      <c r="CA235" s="130"/>
      <c r="CB235" s="79" t="str">
        <f t="shared" si="553"/>
        <v>C</v>
      </c>
      <c r="CC235" s="215">
        <f t="shared" si="554"/>
        <v>2031</v>
      </c>
      <c r="CD235" s="141">
        <f t="shared" si="554"/>
        <v>2</v>
      </c>
      <c r="CE235" s="280">
        <f t="shared" ca="1" si="498"/>
        <v>0</v>
      </c>
      <c r="CF235" s="280">
        <f t="shared" ca="1" si="499"/>
        <v>0</v>
      </c>
      <c r="CG235" s="280">
        <f t="shared" ca="1" si="500"/>
        <v>8</v>
      </c>
      <c r="CH235" s="280">
        <f t="shared" ca="1" si="499"/>
        <v>0</v>
      </c>
      <c r="CI235" s="280">
        <f t="shared" ca="1" si="501"/>
        <v>0</v>
      </c>
      <c r="CJ235" s="280">
        <f t="shared" ca="1" si="502"/>
        <v>0</v>
      </c>
      <c r="CK235" s="280">
        <f t="shared" ca="1" si="502"/>
        <v>0</v>
      </c>
      <c r="CL235" s="280">
        <f t="shared" ca="1" si="503"/>
        <v>0</v>
      </c>
      <c r="CM235" s="280">
        <f t="shared" ca="1" si="504"/>
        <v>6242</v>
      </c>
      <c r="CN235" s="280">
        <f t="shared" ca="1" si="505"/>
        <v>621</v>
      </c>
      <c r="CO235" s="280">
        <f t="shared" ca="1" si="506"/>
        <v>41858</v>
      </c>
      <c r="CP235" s="280">
        <f t="shared" ca="1" si="507"/>
        <v>0</v>
      </c>
      <c r="CQ235" s="280">
        <f t="shared" ca="1" si="555"/>
        <v>0</v>
      </c>
      <c r="CR235" s="273">
        <f t="shared" ca="1" si="555"/>
        <v>0</v>
      </c>
      <c r="CS235" s="280">
        <f t="shared" ca="1" si="508"/>
        <v>831</v>
      </c>
      <c r="CT235" s="280">
        <f t="shared" ca="1" si="509"/>
        <v>1600</v>
      </c>
      <c r="CU235" s="280">
        <f t="shared" ca="1" si="510"/>
        <v>1917</v>
      </c>
      <c r="CV235" s="280">
        <f t="shared" ca="1" si="511"/>
        <v>0</v>
      </c>
      <c r="CW235" s="280">
        <f t="shared" ca="1" si="512"/>
        <v>1737</v>
      </c>
      <c r="CX235" s="280">
        <f t="shared" ca="1" si="513"/>
        <v>0</v>
      </c>
      <c r="CY235" s="280">
        <f t="shared" ca="1" si="514"/>
        <v>12768</v>
      </c>
      <c r="CZ235" s="280">
        <f t="shared" ca="1" si="515"/>
        <v>0</v>
      </c>
      <c r="DA235" s="280">
        <f t="shared" ca="1" si="516"/>
        <v>0</v>
      </c>
      <c r="DB235" s="280">
        <f t="shared" ca="1" si="517"/>
        <v>0</v>
      </c>
      <c r="DC235" s="280">
        <f t="shared" ca="1" si="518"/>
        <v>953</v>
      </c>
      <c r="DD235" s="280">
        <f t="shared" ca="1" si="519"/>
        <v>0</v>
      </c>
      <c r="DE235" s="280">
        <f t="shared" ca="1" si="520"/>
        <v>0</v>
      </c>
      <c r="DF235" s="280">
        <f t="shared" ca="1" si="521"/>
        <v>0</v>
      </c>
      <c r="DG235" s="280">
        <f t="shared" ca="1" si="522"/>
        <v>0</v>
      </c>
      <c r="DH235" s="280">
        <f t="shared" ca="1" si="523"/>
        <v>0</v>
      </c>
      <c r="DI235" s="280">
        <f t="shared" ca="1" si="524"/>
        <v>0</v>
      </c>
      <c r="DJ235" s="210">
        <f t="shared" ca="1" si="525"/>
        <v>4485</v>
      </c>
      <c r="DK235" s="210">
        <f t="shared" ca="1" si="526"/>
        <v>19806</v>
      </c>
      <c r="DL235" s="210">
        <f t="shared" ca="1" si="527"/>
        <v>48729</v>
      </c>
      <c r="DM235" s="461">
        <f t="shared" ca="1" si="528"/>
        <v>68535</v>
      </c>
      <c r="DN235" s="463">
        <f t="shared" ca="1" si="529"/>
        <v>68680</v>
      </c>
      <c r="DO235" s="465">
        <f t="shared" ca="1" si="530"/>
        <v>145</v>
      </c>
      <c r="DP235" s="216">
        <f t="shared" ca="1" si="531"/>
        <v>2.1157073028379662E-3</v>
      </c>
      <c r="DR235" s="463"/>
      <c r="DS235" s="37"/>
    </row>
    <row r="236" spans="1:123" s="2" customFormat="1">
      <c r="A236" s="87">
        <f t="shared" si="549"/>
        <v>2040</v>
      </c>
      <c r="B236" s="229">
        <v>0</v>
      </c>
      <c r="C236" s="229">
        <v>0</v>
      </c>
      <c r="D236" s="229">
        <v>0</v>
      </c>
      <c r="E236" s="229">
        <v>0</v>
      </c>
      <c r="F236" s="229">
        <v>0</v>
      </c>
      <c r="G236" s="229">
        <v>0</v>
      </c>
      <c r="H236" s="229">
        <v>0</v>
      </c>
      <c r="I236" s="229">
        <v>0</v>
      </c>
      <c r="J236" s="229">
        <v>0</v>
      </c>
      <c r="K236" s="229">
        <v>0</v>
      </c>
      <c r="L236" s="229">
        <v>0</v>
      </c>
      <c r="M236" s="229">
        <v>0</v>
      </c>
      <c r="N236" s="89">
        <f t="shared" si="563"/>
        <v>0</v>
      </c>
      <c r="O236" s="185"/>
      <c r="P236" s="91">
        <f t="shared" si="534"/>
        <v>2040</v>
      </c>
      <c r="Q236" s="229">
        <v>0</v>
      </c>
      <c r="R236" s="229">
        <v>0</v>
      </c>
      <c r="S236" s="229">
        <v>0</v>
      </c>
      <c r="T236" s="229">
        <v>0</v>
      </c>
      <c r="U236" s="229">
        <v>0</v>
      </c>
      <c r="V236" s="229">
        <v>0</v>
      </c>
      <c r="W236" s="229">
        <v>0</v>
      </c>
      <c r="X236" s="229">
        <v>0</v>
      </c>
      <c r="Y236" s="229">
        <v>0</v>
      </c>
      <c r="Z236" s="229">
        <v>0</v>
      </c>
      <c r="AA236" s="229">
        <v>0</v>
      </c>
      <c r="AB236" s="229">
        <v>0</v>
      </c>
      <c r="AC236" s="13">
        <f t="shared" si="564"/>
        <v>0</v>
      </c>
      <c r="AD236" s="13"/>
      <c r="AE236" s="17"/>
      <c r="AF236" s="22"/>
      <c r="AG236" s="22"/>
      <c r="AH236" s="22"/>
      <c r="AI236" s="79" t="str">
        <f t="shared" si="550"/>
        <v>S</v>
      </c>
      <c r="AJ236" s="1">
        <f t="shared" si="565"/>
        <v>2031</v>
      </c>
      <c r="AK236" s="105">
        <v>3</v>
      </c>
      <c r="AL236" s="106">
        <f t="shared" ref="AL236:AU245" ca="1" si="566">ROUND(INDIRECT(CONCATENATE($AI236,AL$2+($AJ236-2010))),0)</f>
        <v>0</v>
      </c>
      <c r="AM236" s="106">
        <f t="shared" ca="1" si="566"/>
        <v>0</v>
      </c>
      <c r="AN236" s="106">
        <f t="shared" ca="1" si="566"/>
        <v>8</v>
      </c>
      <c r="AO236" s="106">
        <f t="shared" ca="1" si="566"/>
        <v>0</v>
      </c>
      <c r="AP236" s="106">
        <f t="shared" ca="1" si="566"/>
        <v>0</v>
      </c>
      <c r="AQ236" s="106">
        <f t="shared" ca="1" si="566"/>
        <v>0</v>
      </c>
      <c r="AR236" s="106">
        <f t="shared" ca="1" si="566"/>
        <v>0</v>
      </c>
      <c r="AS236" s="106">
        <f t="shared" ca="1" si="566"/>
        <v>0</v>
      </c>
      <c r="AT236" s="106">
        <f t="shared" ca="1" si="566"/>
        <v>6242</v>
      </c>
      <c r="AU236" s="106">
        <f t="shared" ca="1" si="566"/>
        <v>621</v>
      </c>
      <c r="AV236" s="106">
        <f t="shared" ref="AV236:BE245" ca="1" si="567">ROUND(INDIRECT(CONCATENATE($AI236,AV$2+($AJ236-2010))),0)</f>
        <v>41858</v>
      </c>
      <c r="AW236" s="106">
        <f t="shared" ca="1" si="567"/>
        <v>0</v>
      </c>
      <c r="AX236" s="575">
        <f t="shared" ca="1" si="567"/>
        <v>0</v>
      </c>
      <c r="AY236" s="2">
        <f t="shared" ca="1" si="567"/>
        <v>0</v>
      </c>
      <c r="AZ236" s="545">
        <f t="shared" ca="1" si="567"/>
        <v>709</v>
      </c>
      <c r="BA236" s="106">
        <f t="shared" ca="1" si="567"/>
        <v>1600</v>
      </c>
      <c r="BB236" s="106">
        <f t="shared" ca="1" si="567"/>
        <v>1917</v>
      </c>
      <c r="BC236" s="106">
        <f t="shared" ca="1" si="567"/>
        <v>0</v>
      </c>
      <c r="BD236" s="106">
        <f t="shared" ca="1" si="567"/>
        <v>2357</v>
      </c>
      <c r="BE236" s="106">
        <f t="shared" ca="1" si="567"/>
        <v>0</v>
      </c>
      <c r="BF236" s="106">
        <f t="shared" ref="BF236:BT245" ca="1" si="568">ROUND(INDIRECT(CONCATENATE($AI236,BF$2+($AJ236-2010))),0)</f>
        <v>12768</v>
      </c>
      <c r="BG236" s="106">
        <f t="shared" ca="1" si="568"/>
        <v>0</v>
      </c>
      <c r="BH236" s="106">
        <f t="shared" ca="1" si="568"/>
        <v>0</v>
      </c>
      <c r="BI236" s="106">
        <f t="shared" ca="1" si="568"/>
        <v>0</v>
      </c>
      <c r="BJ236" s="106">
        <f t="shared" ca="1" si="568"/>
        <v>953</v>
      </c>
      <c r="BK236" s="106">
        <f t="shared" ca="1" si="568"/>
        <v>0</v>
      </c>
      <c r="BL236" s="106">
        <f t="shared" ca="1" si="568"/>
        <v>0</v>
      </c>
      <c r="BM236" s="190">
        <f t="shared" ca="1" si="568"/>
        <v>0</v>
      </c>
      <c r="BN236" s="190">
        <f t="shared" ca="1" si="568"/>
        <v>0</v>
      </c>
      <c r="BO236" s="190">
        <f t="shared" ca="1" si="568"/>
        <v>0</v>
      </c>
      <c r="BP236" s="190">
        <f t="shared" ca="1" si="568"/>
        <v>0</v>
      </c>
      <c r="BQ236" s="190">
        <f t="shared" ca="1" si="568"/>
        <v>4983</v>
      </c>
      <c r="BR236" s="190">
        <f t="shared" ca="1" si="568"/>
        <v>20304</v>
      </c>
      <c r="BS236" s="190">
        <f t="shared" ca="1" si="568"/>
        <v>48729</v>
      </c>
      <c r="BT236" s="190">
        <f t="shared" ca="1" si="568"/>
        <v>69033</v>
      </c>
      <c r="BU236" s="190">
        <f t="shared" ca="1" si="494"/>
        <v>104929</v>
      </c>
      <c r="BV236" s="163" t="str">
        <f t="shared" si="552"/>
        <v>D</v>
      </c>
      <c r="BW236" s="65">
        <f t="shared" ca="1" si="495"/>
        <v>69033</v>
      </c>
      <c r="BX236" s="634">
        <f t="shared" ca="1" si="497"/>
        <v>0</v>
      </c>
      <c r="BZ236" s="13"/>
      <c r="CA236" s="130"/>
      <c r="CB236" s="79" t="str">
        <f t="shared" si="553"/>
        <v>D</v>
      </c>
      <c r="CC236" s="215">
        <f t="shared" si="554"/>
        <v>2031</v>
      </c>
      <c r="CD236" s="141">
        <f t="shared" si="554"/>
        <v>3</v>
      </c>
      <c r="CE236" s="280">
        <f t="shared" ca="1" si="498"/>
        <v>0</v>
      </c>
      <c r="CF236" s="280">
        <f t="shared" ca="1" si="499"/>
        <v>0</v>
      </c>
      <c r="CG236" s="280">
        <f t="shared" ca="1" si="500"/>
        <v>8</v>
      </c>
      <c r="CH236" s="280">
        <f t="shared" ca="1" si="499"/>
        <v>0</v>
      </c>
      <c r="CI236" s="280">
        <f t="shared" ca="1" si="501"/>
        <v>0</v>
      </c>
      <c r="CJ236" s="280">
        <f t="shared" ca="1" si="502"/>
        <v>0</v>
      </c>
      <c r="CK236" s="280">
        <f t="shared" ca="1" si="502"/>
        <v>0</v>
      </c>
      <c r="CL236" s="280">
        <f t="shared" ca="1" si="503"/>
        <v>0</v>
      </c>
      <c r="CM236" s="280">
        <f t="shared" ca="1" si="504"/>
        <v>3839</v>
      </c>
      <c r="CN236" s="280">
        <f t="shared" ca="1" si="505"/>
        <v>516</v>
      </c>
      <c r="CO236" s="280">
        <f t="shared" ca="1" si="506"/>
        <v>78947</v>
      </c>
      <c r="CP236" s="280">
        <f t="shared" ca="1" si="507"/>
        <v>0</v>
      </c>
      <c r="CQ236" s="280">
        <f t="shared" ca="1" si="555"/>
        <v>0</v>
      </c>
      <c r="CR236" s="273">
        <f t="shared" ca="1" si="555"/>
        <v>0</v>
      </c>
      <c r="CS236" s="280">
        <f t="shared" ca="1" si="508"/>
        <v>502</v>
      </c>
      <c r="CT236" s="280">
        <f t="shared" ca="1" si="509"/>
        <v>805</v>
      </c>
      <c r="CU236" s="280">
        <f t="shared" ca="1" si="510"/>
        <v>2533</v>
      </c>
      <c r="CV236" s="280">
        <f t="shared" ca="1" si="511"/>
        <v>0</v>
      </c>
      <c r="CW236" s="280">
        <f t="shared" ca="1" si="512"/>
        <v>1987</v>
      </c>
      <c r="CX236" s="280">
        <f t="shared" ca="1" si="513"/>
        <v>0</v>
      </c>
      <c r="CY236" s="280">
        <f t="shared" ca="1" si="514"/>
        <v>14508</v>
      </c>
      <c r="CZ236" s="280">
        <f t="shared" ca="1" si="515"/>
        <v>0</v>
      </c>
      <c r="DA236" s="280">
        <f t="shared" ca="1" si="516"/>
        <v>0</v>
      </c>
      <c r="DB236" s="280">
        <f t="shared" ca="1" si="517"/>
        <v>0</v>
      </c>
      <c r="DC236" s="280">
        <f t="shared" ca="1" si="518"/>
        <v>1096</v>
      </c>
      <c r="DD236" s="280">
        <f t="shared" ca="1" si="519"/>
        <v>0</v>
      </c>
      <c r="DE236" s="280">
        <f t="shared" ca="1" si="520"/>
        <v>0</v>
      </c>
      <c r="DF236" s="280">
        <f t="shared" ca="1" si="521"/>
        <v>0</v>
      </c>
      <c r="DG236" s="280">
        <f t="shared" ca="1" si="522"/>
        <v>0</v>
      </c>
      <c r="DH236" s="280">
        <f t="shared" ca="1" si="523"/>
        <v>0</v>
      </c>
      <c r="DI236" s="280">
        <f t="shared" ca="1" si="524"/>
        <v>0</v>
      </c>
      <c r="DJ236" s="210">
        <f t="shared" ca="1" si="525"/>
        <v>5022</v>
      </c>
      <c r="DK236" s="210">
        <f t="shared" ca="1" si="526"/>
        <v>21431</v>
      </c>
      <c r="DL236" s="210">
        <f t="shared" ca="1" si="527"/>
        <v>83310</v>
      </c>
      <c r="DM236" s="461">
        <f t="shared" ca="1" si="528"/>
        <v>104741</v>
      </c>
      <c r="DN236" s="463">
        <f t="shared" ca="1" si="529"/>
        <v>104929</v>
      </c>
      <c r="DO236" s="465">
        <f t="shared" ca="1" si="530"/>
        <v>188</v>
      </c>
      <c r="DP236" s="216">
        <f t="shared" ca="1" si="531"/>
        <v>1.7949036194040539E-3</v>
      </c>
      <c r="DR236" s="463"/>
      <c r="DS236" s="37"/>
    </row>
    <row r="237" spans="1:123" s="2" customFormat="1">
      <c r="A237" s="87">
        <f t="shared" si="549"/>
        <v>2041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69"/>
      <c r="P237" s="91">
        <f t="shared" si="534"/>
        <v>2041</v>
      </c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13"/>
      <c r="AE237" s="17"/>
      <c r="AF237" s="22"/>
      <c r="AG237" s="22"/>
      <c r="AH237" s="22"/>
      <c r="AI237" s="79" t="str">
        <f t="shared" si="550"/>
        <v>T</v>
      </c>
      <c r="AJ237" s="1">
        <f t="shared" si="565"/>
        <v>2031</v>
      </c>
      <c r="AK237" s="105">
        <v>4</v>
      </c>
      <c r="AL237" s="106">
        <f t="shared" ca="1" si="566"/>
        <v>0</v>
      </c>
      <c r="AM237" s="106">
        <f t="shared" ca="1" si="566"/>
        <v>0</v>
      </c>
      <c r="AN237" s="106">
        <f t="shared" ca="1" si="566"/>
        <v>8</v>
      </c>
      <c r="AO237" s="106">
        <f t="shared" ca="1" si="566"/>
        <v>0</v>
      </c>
      <c r="AP237" s="106">
        <f t="shared" ca="1" si="566"/>
        <v>0</v>
      </c>
      <c r="AQ237" s="106">
        <f t="shared" ca="1" si="566"/>
        <v>0</v>
      </c>
      <c r="AR237" s="106">
        <f t="shared" ca="1" si="566"/>
        <v>0</v>
      </c>
      <c r="AS237" s="106">
        <f t="shared" ca="1" si="566"/>
        <v>0</v>
      </c>
      <c r="AT237" s="106">
        <f t="shared" ca="1" si="566"/>
        <v>3839</v>
      </c>
      <c r="AU237" s="106">
        <f t="shared" ca="1" si="566"/>
        <v>516</v>
      </c>
      <c r="AV237" s="106">
        <f t="shared" ca="1" si="567"/>
        <v>78947</v>
      </c>
      <c r="AW237" s="106">
        <f t="shared" ca="1" si="567"/>
        <v>0</v>
      </c>
      <c r="AX237" s="575">
        <f t="shared" ca="1" si="567"/>
        <v>0</v>
      </c>
      <c r="AY237" s="2">
        <f t="shared" ca="1" si="567"/>
        <v>0</v>
      </c>
      <c r="AZ237" s="545">
        <f t="shared" ca="1" si="567"/>
        <v>831</v>
      </c>
      <c r="BA237" s="106">
        <f t="shared" ca="1" si="567"/>
        <v>805</v>
      </c>
      <c r="BB237" s="106">
        <f t="shared" ca="1" si="567"/>
        <v>2533</v>
      </c>
      <c r="BC237" s="106">
        <f t="shared" ca="1" si="567"/>
        <v>0</v>
      </c>
      <c r="BD237" s="106">
        <f t="shared" ca="1" si="567"/>
        <v>1737</v>
      </c>
      <c r="BE237" s="106">
        <f t="shared" ca="1" si="567"/>
        <v>0</v>
      </c>
      <c r="BF237" s="106">
        <f t="shared" ca="1" si="568"/>
        <v>14508</v>
      </c>
      <c r="BG237" s="106">
        <f t="shared" ca="1" si="568"/>
        <v>0</v>
      </c>
      <c r="BH237" s="106">
        <f t="shared" ca="1" si="568"/>
        <v>0</v>
      </c>
      <c r="BI237" s="106">
        <f t="shared" ca="1" si="568"/>
        <v>0</v>
      </c>
      <c r="BJ237" s="106">
        <f t="shared" ca="1" si="568"/>
        <v>1096</v>
      </c>
      <c r="BK237" s="106">
        <f t="shared" ca="1" si="568"/>
        <v>0</v>
      </c>
      <c r="BL237" s="106">
        <f t="shared" ca="1" si="568"/>
        <v>0</v>
      </c>
      <c r="BM237" s="190">
        <f t="shared" ca="1" si="568"/>
        <v>0</v>
      </c>
      <c r="BN237" s="190">
        <f t="shared" ca="1" si="568"/>
        <v>0</v>
      </c>
      <c r="BO237" s="190">
        <f t="shared" ca="1" si="568"/>
        <v>0</v>
      </c>
      <c r="BP237" s="190">
        <f t="shared" ca="1" si="568"/>
        <v>0</v>
      </c>
      <c r="BQ237" s="190">
        <f t="shared" ca="1" si="568"/>
        <v>5101</v>
      </c>
      <c r="BR237" s="190">
        <f t="shared" ca="1" si="568"/>
        <v>21510</v>
      </c>
      <c r="BS237" s="190">
        <f t="shared" ca="1" si="568"/>
        <v>83310</v>
      </c>
      <c r="BT237" s="190">
        <f t="shared" ca="1" si="568"/>
        <v>104820</v>
      </c>
      <c r="BU237" s="190">
        <f t="shared" ca="1" si="494"/>
        <v>112261</v>
      </c>
      <c r="BV237" s="163" t="str">
        <f t="shared" si="552"/>
        <v>E</v>
      </c>
      <c r="BW237" s="65">
        <f t="shared" ca="1" si="495"/>
        <v>104820</v>
      </c>
      <c r="BX237" s="634">
        <f t="shared" ca="1" si="497"/>
        <v>0</v>
      </c>
      <c r="BZ237" s="13"/>
      <c r="CA237" s="130"/>
      <c r="CB237" s="79" t="str">
        <f t="shared" si="553"/>
        <v>E</v>
      </c>
      <c r="CC237" s="215">
        <f t="shared" si="554"/>
        <v>2031</v>
      </c>
      <c r="CD237" s="141">
        <f t="shared" si="554"/>
        <v>4</v>
      </c>
      <c r="CE237" s="280">
        <f t="shared" ca="1" si="498"/>
        <v>0</v>
      </c>
      <c r="CF237" s="280">
        <f t="shared" ca="1" si="499"/>
        <v>0</v>
      </c>
      <c r="CG237" s="280">
        <f t="shared" ca="1" si="500"/>
        <v>8</v>
      </c>
      <c r="CH237" s="280">
        <f t="shared" ca="1" si="499"/>
        <v>0</v>
      </c>
      <c r="CI237" s="280">
        <f t="shared" ca="1" si="501"/>
        <v>0</v>
      </c>
      <c r="CJ237" s="280">
        <f t="shared" ca="1" si="502"/>
        <v>0</v>
      </c>
      <c r="CK237" s="280">
        <f t="shared" ca="1" si="502"/>
        <v>0</v>
      </c>
      <c r="CL237" s="280">
        <f t="shared" ca="1" si="503"/>
        <v>0</v>
      </c>
      <c r="CM237" s="280">
        <f t="shared" ca="1" si="504"/>
        <v>0</v>
      </c>
      <c r="CN237" s="280">
        <f t="shared" ca="1" si="505"/>
        <v>832</v>
      </c>
      <c r="CO237" s="280">
        <f t="shared" ca="1" si="506"/>
        <v>89166</v>
      </c>
      <c r="CP237" s="280">
        <f t="shared" ca="1" si="507"/>
        <v>0</v>
      </c>
      <c r="CQ237" s="280">
        <f t="shared" ca="1" si="555"/>
        <v>0</v>
      </c>
      <c r="CR237" s="273">
        <f t="shared" ca="1" si="555"/>
        <v>0</v>
      </c>
      <c r="CS237" s="280">
        <f t="shared" ca="1" si="508"/>
        <v>671</v>
      </c>
      <c r="CT237" s="280">
        <f t="shared" ca="1" si="509"/>
        <v>1871</v>
      </c>
      <c r="CU237" s="280">
        <f t="shared" ca="1" si="510"/>
        <v>2325</v>
      </c>
      <c r="CV237" s="280">
        <f t="shared" ca="1" si="511"/>
        <v>0</v>
      </c>
      <c r="CW237" s="280">
        <f t="shared" ca="1" si="512"/>
        <v>1700</v>
      </c>
      <c r="CX237" s="280">
        <f t="shared" ca="1" si="513"/>
        <v>0</v>
      </c>
      <c r="CY237" s="280">
        <f t="shared" ca="1" si="514"/>
        <v>14400</v>
      </c>
      <c r="CZ237" s="280">
        <f t="shared" ca="1" si="515"/>
        <v>0</v>
      </c>
      <c r="DA237" s="280">
        <f t="shared" ca="1" si="516"/>
        <v>0</v>
      </c>
      <c r="DB237" s="280">
        <f t="shared" ca="1" si="517"/>
        <v>0</v>
      </c>
      <c r="DC237" s="280">
        <f t="shared" ca="1" si="518"/>
        <v>1104</v>
      </c>
      <c r="DD237" s="280">
        <f t="shared" ca="1" si="519"/>
        <v>0</v>
      </c>
      <c r="DE237" s="280">
        <f t="shared" ca="1" si="520"/>
        <v>0</v>
      </c>
      <c r="DF237" s="280">
        <f t="shared" ca="1" si="521"/>
        <v>0</v>
      </c>
      <c r="DG237" s="280">
        <f t="shared" ca="1" si="522"/>
        <v>0</v>
      </c>
      <c r="DH237" s="280">
        <f t="shared" ca="1" si="523"/>
        <v>0</v>
      </c>
      <c r="DI237" s="280">
        <f t="shared" ca="1" si="524"/>
        <v>0</v>
      </c>
      <c r="DJ237" s="210">
        <f t="shared" ca="1" si="525"/>
        <v>4696</v>
      </c>
      <c r="DK237" s="210">
        <f t="shared" ca="1" si="526"/>
        <v>22071</v>
      </c>
      <c r="DL237" s="210">
        <f t="shared" ca="1" si="527"/>
        <v>90006</v>
      </c>
      <c r="DM237" s="461">
        <f t="shared" ca="1" si="528"/>
        <v>112077</v>
      </c>
      <c r="DN237" s="463">
        <f t="shared" ca="1" si="529"/>
        <v>112261</v>
      </c>
      <c r="DO237" s="465">
        <f t="shared" ca="1" si="530"/>
        <v>184</v>
      </c>
      <c r="DP237" s="216">
        <f t="shared" ca="1" si="531"/>
        <v>1.6417284545446433E-3</v>
      </c>
      <c r="DR237" s="463"/>
      <c r="DS237" s="37"/>
    </row>
    <row r="238" spans="1:123" s="2" customFormat="1">
      <c r="A238" s="87">
        <f t="shared" si="549"/>
        <v>2042</v>
      </c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69"/>
      <c r="P238" s="91">
        <f t="shared" si="534"/>
        <v>2042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13"/>
      <c r="AE238" s="17"/>
      <c r="AF238" s="22"/>
      <c r="AG238" s="22"/>
      <c r="AH238" s="22"/>
      <c r="AI238" s="79" t="str">
        <f t="shared" si="550"/>
        <v>U</v>
      </c>
      <c r="AJ238" s="1">
        <f t="shared" si="565"/>
        <v>2031</v>
      </c>
      <c r="AK238" s="105">
        <v>5</v>
      </c>
      <c r="AL238" s="106">
        <f t="shared" ca="1" si="566"/>
        <v>0</v>
      </c>
      <c r="AM238" s="106">
        <f t="shared" ca="1" si="566"/>
        <v>0</v>
      </c>
      <c r="AN238" s="106">
        <f t="shared" ca="1" si="566"/>
        <v>8</v>
      </c>
      <c r="AO238" s="106">
        <f t="shared" ca="1" si="566"/>
        <v>0</v>
      </c>
      <c r="AP238" s="106">
        <f t="shared" ca="1" si="566"/>
        <v>0</v>
      </c>
      <c r="AQ238" s="106">
        <f t="shared" ca="1" si="566"/>
        <v>0</v>
      </c>
      <c r="AR238" s="106">
        <f t="shared" ca="1" si="566"/>
        <v>0</v>
      </c>
      <c r="AS238" s="106">
        <f t="shared" ca="1" si="566"/>
        <v>0</v>
      </c>
      <c r="AT238" s="106">
        <f t="shared" ca="1" si="566"/>
        <v>0</v>
      </c>
      <c r="AU238" s="106">
        <f t="shared" ca="1" si="566"/>
        <v>832</v>
      </c>
      <c r="AV238" s="106">
        <f t="shared" ca="1" si="567"/>
        <v>89166</v>
      </c>
      <c r="AW238" s="106">
        <f t="shared" ca="1" si="567"/>
        <v>0</v>
      </c>
      <c r="AX238" s="575">
        <f t="shared" ca="1" si="567"/>
        <v>0</v>
      </c>
      <c r="AY238" s="2">
        <f t="shared" ca="1" si="567"/>
        <v>0</v>
      </c>
      <c r="AZ238" s="545">
        <f t="shared" ca="1" si="567"/>
        <v>502</v>
      </c>
      <c r="BA238" s="106">
        <f t="shared" ca="1" si="567"/>
        <v>1871</v>
      </c>
      <c r="BB238" s="106">
        <f t="shared" ca="1" si="567"/>
        <v>2325</v>
      </c>
      <c r="BC238" s="106">
        <f t="shared" ca="1" si="567"/>
        <v>0</v>
      </c>
      <c r="BD238" s="106">
        <f t="shared" ca="1" si="567"/>
        <v>1987</v>
      </c>
      <c r="BE238" s="106">
        <f t="shared" ca="1" si="567"/>
        <v>0</v>
      </c>
      <c r="BF238" s="106">
        <f t="shared" ca="1" si="568"/>
        <v>14400</v>
      </c>
      <c r="BG238" s="106">
        <f t="shared" ca="1" si="568"/>
        <v>0</v>
      </c>
      <c r="BH238" s="106">
        <f t="shared" ca="1" si="568"/>
        <v>0</v>
      </c>
      <c r="BI238" s="106">
        <f t="shared" ca="1" si="568"/>
        <v>0</v>
      </c>
      <c r="BJ238" s="106">
        <f t="shared" ca="1" si="568"/>
        <v>1104</v>
      </c>
      <c r="BK238" s="106">
        <f t="shared" ca="1" si="568"/>
        <v>0</v>
      </c>
      <c r="BL238" s="106">
        <f t="shared" ca="1" si="568"/>
        <v>0</v>
      </c>
      <c r="BM238" s="190">
        <f t="shared" ca="1" si="568"/>
        <v>0</v>
      </c>
      <c r="BN238" s="190">
        <f t="shared" ca="1" si="568"/>
        <v>0</v>
      </c>
      <c r="BO238" s="190">
        <f t="shared" ca="1" si="568"/>
        <v>0</v>
      </c>
      <c r="BP238" s="190">
        <f t="shared" ca="1" si="568"/>
        <v>0</v>
      </c>
      <c r="BQ238" s="190">
        <f t="shared" ca="1" si="568"/>
        <v>4814</v>
      </c>
      <c r="BR238" s="190">
        <f t="shared" ca="1" si="568"/>
        <v>22189</v>
      </c>
      <c r="BS238" s="190">
        <f t="shared" ca="1" si="568"/>
        <v>90006</v>
      </c>
      <c r="BT238" s="190">
        <f t="shared" ca="1" si="568"/>
        <v>112195</v>
      </c>
      <c r="BU238" s="190">
        <f t="shared" ca="1" si="494"/>
        <v>121753</v>
      </c>
      <c r="BV238" s="163" t="str">
        <f t="shared" si="552"/>
        <v>F</v>
      </c>
      <c r="BW238" s="65">
        <f t="shared" ca="1" si="495"/>
        <v>112195</v>
      </c>
      <c r="BX238" s="634">
        <f t="shared" ca="1" si="497"/>
        <v>0</v>
      </c>
      <c r="BZ238" s="13"/>
      <c r="CA238" s="130"/>
      <c r="CB238" s="79" t="str">
        <f t="shared" si="553"/>
        <v>F</v>
      </c>
      <c r="CC238" s="215">
        <f t="shared" si="554"/>
        <v>2031</v>
      </c>
      <c r="CD238" s="141">
        <f t="shared" si="554"/>
        <v>5</v>
      </c>
      <c r="CE238" s="280">
        <f t="shared" ca="1" si="498"/>
        <v>0</v>
      </c>
      <c r="CF238" s="280">
        <f t="shared" ca="1" si="499"/>
        <v>0</v>
      </c>
      <c r="CG238" s="280">
        <f t="shared" ca="1" si="500"/>
        <v>8</v>
      </c>
      <c r="CH238" s="280">
        <f t="shared" ca="1" si="499"/>
        <v>0</v>
      </c>
      <c r="CI238" s="280">
        <f t="shared" ca="1" si="501"/>
        <v>0</v>
      </c>
      <c r="CJ238" s="280">
        <f t="shared" ca="1" si="502"/>
        <v>0</v>
      </c>
      <c r="CK238" s="280">
        <f t="shared" ca="1" si="502"/>
        <v>0</v>
      </c>
      <c r="CL238" s="280">
        <f t="shared" ca="1" si="503"/>
        <v>0</v>
      </c>
      <c r="CM238" s="280">
        <f t="shared" ca="1" si="504"/>
        <v>0</v>
      </c>
      <c r="CN238" s="280">
        <f t="shared" ca="1" si="505"/>
        <v>1719</v>
      </c>
      <c r="CO238" s="280">
        <f t="shared" ca="1" si="506"/>
        <v>93570</v>
      </c>
      <c r="CP238" s="280">
        <f t="shared" ca="1" si="507"/>
        <v>0</v>
      </c>
      <c r="CQ238" s="280">
        <f t="shared" ca="1" si="555"/>
        <v>0</v>
      </c>
      <c r="CR238" s="273">
        <f t="shared" ca="1" si="555"/>
        <v>0</v>
      </c>
      <c r="CS238" s="280">
        <f t="shared" ca="1" si="508"/>
        <v>1935</v>
      </c>
      <c r="CT238" s="280">
        <f t="shared" ca="1" si="509"/>
        <v>2577</v>
      </c>
      <c r="CU238" s="280">
        <f t="shared" ca="1" si="510"/>
        <v>3114</v>
      </c>
      <c r="CV238" s="280">
        <f t="shared" ca="1" si="511"/>
        <v>0</v>
      </c>
      <c r="CW238" s="280">
        <f t="shared" ca="1" si="512"/>
        <v>2199</v>
      </c>
      <c r="CX238" s="280">
        <f t="shared" ca="1" si="513"/>
        <v>0</v>
      </c>
      <c r="CY238" s="280">
        <f t="shared" ca="1" si="514"/>
        <v>15252</v>
      </c>
      <c r="CZ238" s="280">
        <f t="shared" ca="1" si="515"/>
        <v>0</v>
      </c>
      <c r="DA238" s="280">
        <f t="shared" ca="1" si="516"/>
        <v>0</v>
      </c>
      <c r="DB238" s="280">
        <f t="shared" ca="1" si="517"/>
        <v>0</v>
      </c>
      <c r="DC238" s="280">
        <f t="shared" ca="1" si="518"/>
        <v>1136</v>
      </c>
      <c r="DD238" s="280">
        <f t="shared" ca="1" si="519"/>
        <v>0</v>
      </c>
      <c r="DE238" s="280">
        <f t="shared" ca="1" si="520"/>
        <v>0</v>
      </c>
      <c r="DF238" s="280">
        <f t="shared" ca="1" si="521"/>
        <v>0</v>
      </c>
      <c r="DG238" s="280">
        <f t="shared" ca="1" si="522"/>
        <v>0</v>
      </c>
      <c r="DH238" s="280">
        <f t="shared" ca="1" si="523"/>
        <v>0</v>
      </c>
      <c r="DI238" s="280">
        <f t="shared" ca="1" si="524"/>
        <v>0</v>
      </c>
      <c r="DJ238" s="210">
        <f t="shared" ca="1" si="525"/>
        <v>7248</v>
      </c>
      <c r="DK238" s="210">
        <f t="shared" ca="1" si="526"/>
        <v>26213</v>
      </c>
      <c r="DL238" s="210">
        <f t="shared" ca="1" si="527"/>
        <v>95297</v>
      </c>
      <c r="DM238" s="461">
        <f t="shared" ca="1" si="528"/>
        <v>121510</v>
      </c>
      <c r="DN238" s="463">
        <f t="shared" ca="1" si="529"/>
        <v>121753</v>
      </c>
      <c r="DO238" s="465">
        <f t="shared" ca="1" si="530"/>
        <v>243</v>
      </c>
      <c r="DP238" s="216">
        <f t="shared" ca="1" si="531"/>
        <v>1.9998354044934571E-3</v>
      </c>
      <c r="DR238" s="463"/>
      <c r="DS238" s="37"/>
    </row>
    <row r="239" spans="1:123" s="2" customFormat="1">
      <c r="A239" s="87">
        <f t="shared" si="549"/>
        <v>2043</v>
      </c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69"/>
      <c r="P239" s="91">
        <f t="shared" si="534"/>
        <v>2043</v>
      </c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13"/>
      <c r="AE239" s="17"/>
      <c r="AF239" s="22"/>
      <c r="AG239" s="22"/>
      <c r="AH239" s="22"/>
      <c r="AI239" s="79" t="str">
        <f t="shared" si="550"/>
        <v>V</v>
      </c>
      <c r="AJ239" s="1">
        <f t="shared" si="565"/>
        <v>2031</v>
      </c>
      <c r="AK239" s="105">
        <v>6</v>
      </c>
      <c r="AL239" s="106">
        <f t="shared" ca="1" si="566"/>
        <v>0</v>
      </c>
      <c r="AM239" s="106">
        <f t="shared" ca="1" si="566"/>
        <v>0</v>
      </c>
      <c r="AN239" s="106">
        <f t="shared" ca="1" si="566"/>
        <v>8</v>
      </c>
      <c r="AO239" s="106">
        <f t="shared" ca="1" si="566"/>
        <v>0</v>
      </c>
      <c r="AP239" s="106">
        <f t="shared" ca="1" si="566"/>
        <v>0</v>
      </c>
      <c r="AQ239" s="106">
        <f t="shared" ca="1" si="566"/>
        <v>0</v>
      </c>
      <c r="AR239" s="106">
        <f t="shared" ca="1" si="566"/>
        <v>0</v>
      </c>
      <c r="AS239" s="106">
        <f t="shared" ca="1" si="566"/>
        <v>0</v>
      </c>
      <c r="AT239" s="106">
        <f t="shared" ca="1" si="566"/>
        <v>0</v>
      </c>
      <c r="AU239" s="106">
        <f t="shared" ca="1" si="566"/>
        <v>1719</v>
      </c>
      <c r="AV239" s="106">
        <f t="shared" ca="1" si="567"/>
        <v>93570</v>
      </c>
      <c r="AW239" s="106">
        <f t="shared" ca="1" si="567"/>
        <v>0</v>
      </c>
      <c r="AX239" s="575">
        <f t="shared" ca="1" si="567"/>
        <v>0</v>
      </c>
      <c r="AY239" s="2">
        <f t="shared" ca="1" si="567"/>
        <v>0</v>
      </c>
      <c r="AZ239" s="545">
        <f t="shared" ca="1" si="567"/>
        <v>671</v>
      </c>
      <c r="BA239" s="106">
        <f t="shared" ca="1" si="567"/>
        <v>2577</v>
      </c>
      <c r="BB239" s="106">
        <f t="shared" ca="1" si="567"/>
        <v>3114</v>
      </c>
      <c r="BC239" s="106">
        <f t="shared" ca="1" si="567"/>
        <v>0</v>
      </c>
      <c r="BD239" s="106">
        <f t="shared" ca="1" si="567"/>
        <v>1700</v>
      </c>
      <c r="BE239" s="106">
        <f t="shared" ca="1" si="567"/>
        <v>0</v>
      </c>
      <c r="BF239" s="106">
        <f t="shared" ca="1" si="568"/>
        <v>15252</v>
      </c>
      <c r="BG239" s="106">
        <f t="shared" ca="1" si="568"/>
        <v>0</v>
      </c>
      <c r="BH239" s="106">
        <f t="shared" ca="1" si="568"/>
        <v>0</v>
      </c>
      <c r="BI239" s="106">
        <f t="shared" ca="1" si="568"/>
        <v>0</v>
      </c>
      <c r="BJ239" s="106">
        <f t="shared" ca="1" si="568"/>
        <v>1136</v>
      </c>
      <c r="BK239" s="106">
        <f t="shared" ca="1" si="568"/>
        <v>0</v>
      </c>
      <c r="BL239" s="106">
        <f t="shared" ca="1" si="568"/>
        <v>0</v>
      </c>
      <c r="BM239" s="190">
        <f t="shared" ca="1" si="568"/>
        <v>0</v>
      </c>
      <c r="BN239" s="190">
        <f t="shared" ca="1" si="568"/>
        <v>0</v>
      </c>
      <c r="BO239" s="190">
        <f t="shared" ca="1" si="568"/>
        <v>0</v>
      </c>
      <c r="BP239" s="190">
        <f t="shared" ca="1" si="568"/>
        <v>0</v>
      </c>
      <c r="BQ239" s="190">
        <f t="shared" ca="1" si="568"/>
        <v>5485</v>
      </c>
      <c r="BR239" s="190">
        <f t="shared" ca="1" si="568"/>
        <v>24450</v>
      </c>
      <c r="BS239" s="190">
        <f t="shared" ca="1" si="568"/>
        <v>95297</v>
      </c>
      <c r="BT239" s="190">
        <f t="shared" ca="1" si="568"/>
        <v>119747</v>
      </c>
      <c r="BU239" s="190">
        <f t="shared" ca="1" si="494"/>
        <v>121478</v>
      </c>
      <c r="BV239" s="163" t="str">
        <f t="shared" si="552"/>
        <v>G</v>
      </c>
      <c r="BW239" s="65">
        <f t="shared" ca="1" si="495"/>
        <v>119747</v>
      </c>
      <c r="BX239" s="634">
        <f t="shared" ca="1" si="497"/>
        <v>0</v>
      </c>
      <c r="BZ239" s="13"/>
      <c r="CA239" s="130"/>
      <c r="CB239" s="79" t="str">
        <f t="shared" si="553"/>
        <v>G</v>
      </c>
      <c r="CC239" s="215">
        <f t="shared" si="554"/>
        <v>2031</v>
      </c>
      <c r="CD239" s="141">
        <f t="shared" si="554"/>
        <v>6</v>
      </c>
      <c r="CE239" s="280">
        <f t="shared" ca="1" si="498"/>
        <v>0</v>
      </c>
      <c r="CF239" s="280">
        <f t="shared" ca="1" si="499"/>
        <v>0</v>
      </c>
      <c r="CG239" s="280">
        <f t="shared" ca="1" si="500"/>
        <v>8</v>
      </c>
      <c r="CH239" s="280">
        <f t="shared" ca="1" si="499"/>
        <v>0</v>
      </c>
      <c r="CI239" s="280">
        <f t="shared" ca="1" si="501"/>
        <v>0</v>
      </c>
      <c r="CJ239" s="280">
        <f t="shared" ca="1" si="502"/>
        <v>0</v>
      </c>
      <c r="CK239" s="280">
        <f t="shared" ca="1" si="502"/>
        <v>0</v>
      </c>
      <c r="CL239" s="280">
        <f t="shared" ca="1" si="503"/>
        <v>0</v>
      </c>
      <c r="CM239" s="280">
        <f t="shared" ca="1" si="504"/>
        <v>0</v>
      </c>
      <c r="CN239" s="280">
        <f t="shared" ca="1" si="505"/>
        <v>2245</v>
      </c>
      <c r="CO239" s="280">
        <f t="shared" ca="1" si="506"/>
        <v>91072</v>
      </c>
      <c r="CP239" s="280">
        <f t="shared" ca="1" si="507"/>
        <v>0</v>
      </c>
      <c r="CQ239" s="280">
        <f t="shared" ca="1" si="555"/>
        <v>0</v>
      </c>
      <c r="CR239" s="273">
        <f t="shared" ca="1" si="555"/>
        <v>0</v>
      </c>
      <c r="CS239" s="280">
        <f t="shared" ca="1" si="508"/>
        <v>2247</v>
      </c>
      <c r="CT239" s="280">
        <f t="shared" ca="1" si="509"/>
        <v>3741</v>
      </c>
      <c r="CU239" s="280">
        <f t="shared" ca="1" si="510"/>
        <v>3193</v>
      </c>
      <c r="CV239" s="280">
        <f t="shared" ca="1" si="511"/>
        <v>0</v>
      </c>
      <c r="CW239" s="280">
        <f t="shared" ca="1" si="512"/>
        <v>2490</v>
      </c>
      <c r="CX239" s="280">
        <f t="shared" ca="1" si="513"/>
        <v>0</v>
      </c>
      <c r="CY239" s="280">
        <f t="shared" ca="1" si="514"/>
        <v>15120</v>
      </c>
      <c r="CZ239" s="280">
        <f t="shared" ca="1" si="515"/>
        <v>0</v>
      </c>
      <c r="DA239" s="280">
        <f t="shared" ca="1" si="516"/>
        <v>0</v>
      </c>
      <c r="DB239" s="280">
        <f t="shared" ca="1" si="517"/>
        <v>0</v>
      </c>
      <c r="DC239" s="280">
        <f t="shared" ca="1" si="518"/>
        <v>1105</v>
      </c>
      <c r="DD239" s="280">
        <f t="shared" ca="1" si="519"/>
        <v>0</v>
      </c>
      <c r="DE239" s="280">
        <f t="shared" ca="1" si="520"/>
        <v>0</v>
      </c>
      <c r="DF239" s="280">
        <f t="shared" ca="1" si="521"/>
        <v>0</v>
      </c>
      <c r="DG239" s="280">
        <f t="shared" ca="1" si="522"/>
        <v>0</v>
      </c>
      <c r="DH239" s="280">
        <f t="shared" ca="1" si="523"/>
        <v>0</v>
      </c>
      <c r="DI239" s="280">
        <f t="shared" ca="1" si="524"/>
        <v>0</v>
      </c>
      <c r="DJ239" s="210">
        <f t="shared" ca="1" si="525"/>
        <v>7930</v>
      </c>
      <c r="DK239" s="210">
        <f t="shared" ca="1" si="526"/>
        <v>27896</v>
      </c>
      <c r="DL239" s="210">
        <f t="shared" ca="1" si="527"/>
        <v>93325</v>
      </c>
      <c r="DM239" s="461">
        <f t="shared" ca="1" si="528"/>
        <v>121221</v>
      </c>
      <c r="DN239" s="463">
        <f t="shared" ca="1" si="529"/>
        <v>121478</v>
      </c>
      <c r="DO239" s="465">
        <f t="shared" ca="1" si="530"/>
        <v>257</v>
      </c>
      <c r="DP239" s="216">
        <f t="shared" ca="1" si="531"/>
        <v>2.1200947030630005E-3</v>
      </c>
      <c r="DR239" s="463"/>
      <c r="DS239" s="37"/>
    </row>
    <row r="240" spans="1:123" s="2" customFormat="1">
      <c r="A240" s="87">
        <f t="shared" si="549"/>
        <v>2044</v>
      </c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69"/>
      <c r="P240" s="91">
        <f t="shared" si="534"/>
        <v>2044</v>
      </c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13"/>
      <c r="AE240" s="17"/>
      <c r="AF240" s="22"/>
      <c r="AG240" s="22"/>
      <c r="AH240" s="22"/>
      <c r="AI240" s="79" t="str">
        <f t="shared" si="550"/>
        <v>W</v>
      </c>
      <c r="AJ240" s="1">
        <f t="shared" si="565"/>
        <v>2031</v>
      </c>
      <c r="AK240" s="105">
        <v>7</v>
      </c>
      <c r="AL240" s="106">
        <f t="shared" ca="1" si="566"/>
        <v>0</v>
      </c>
      <c r="AM240" s="106">
        <f t="shared" ca="1" si="566"/>
        <v>0</v>
      </c>
      <c r="AN240" s="106">
        <f t="shared" ca="1" si="566"/>
        <v>8</v>
      </c>
      <c r="AO240" s="106">
        <f t="shared" ca="1" si="566"/>
        <v>0</v>
      </c>
      <c r="AP240" s="106">
        <f t="shared" ca="1" si="566"/>
        <v>0</v>
      </c>
      <c r="AQ240" s="106">
        <f t="shared" ca="1" si="566"/>
        <v>0</v>
      </c>
      <c r="AR240" s="106">
        <f t="shared" ca="1" si="566"/>
        <v>0</v>
      </c>
      <c r="AS240" s="106">
        <f t="shared" ca="1" si="566"/>
        <v>0</v>
      </c>
      <c r="AT240" s="106">
        <f t="shared" ca="1" si="566"/>
        <v>0</v>
      </c>
      <c r="AU240" s="106">
        <f t="shared" ca="1" si="566"/>
        <v>2245</v>
      </c>
      <c r="AV240" s="106">
        <f t="shared" ca="1" si="567"/>
        <v>91072</v>
      </c>
      <c r="AW240" s="106">
        <f t="shared" ca="1" si="567"/>
        <v>0</v>
      </c>
      <c r="AX240" s="575">
        <f t="shared" ca="1" si="567"/>
        <v>0</v>
      </c>
      <c r="AY240" s="2">
        <f t="shared" ca="1" si="567"/>
        <v>0</v>
      </c>
      <c r="AZ240" s="545">
        <f t="shared" ca="1" si="567"/>
        <v>1935</v>
      </c>
      <c r="BA240" s="106">
        <f t="shared" ca="1" si="567"/>
        <v>3741</v>
      </c>
      <c r="BB240" s="106">
        <f t="shared" ca="1" si="567"/>
        <v>3193</v>
      </c>
      <c r="BC240" s="106">
        <f t="shared" ca="1" si="567"/>
        <v>0</v>
      </c>
      <c r="BD240" s="106">
        <f t="shared" ca="1" si="567"/>
        <v>2199</v>
      </c>
      <c r="BE240" s="106">
        <f t="shared" ca="1" si="567"/>
        <v>0</v>
      </c>
      <c r="BF240" s="106">
        <f t="shared" ca="1" si="568"/>
        <v>15120</v>
      </c>
      <c r="BG240" s="106">
        <f t="shared" ca="1" si="568"/>
        <v>0</v>
      </c>
      <c r="BH240" s="106">
        <f t="shared" ca="1" si="568"/>
        <v>0</v>
      </c>
      <c r="BI240" s="106">
        <f t="shared" ca="1" si="568"/>
        <v>0</v>
      </c>
      <c r="BJ240" s="106">
        <f t="shared" ca="1" si="568"/>
        <v>1105</v>
      </c>
      <c r="BK240" s="106">
        <f t="shared" ca="1" si="568"/>
        <v>0</v>
      </c>
      <c r="BL240" s="106">
        <f t="shared" ca="1" si="568"/>
        <v>0</v>
      </c>
      <c r="BM240" s="190">
        <f t="shared" ca="1" si="568"/>
        <v>0</v>
      </c>
      <c r="BN240" s="190">
        <f t="shared" ca="1" si="568"/>
        <v>0</v>
      </c>
      <c r="BO240" s="190">
        <f t="shared" ca="1" si="568"/>
        <v>0</v>
      </c>
      <c r="BP240" s="190">
        <f t="shared" ca="1" si="568"/>
        <v>0</v>
      </c>
      <c r="BQ240" s="190">
        <f t="shared" ca="1" si="568"/>
        <v>7327</v>
      </c>
      <c r="BR240" s="190">
        <f t="shared" ca="1" si="568"/>
        <v>27293</v>
      </c>
      <c r="BS240" s="190">
        <f t="shared" ca="1" si="568"/>
        <v>93325</v>
      </c>
      <c r="BT240" s="190">
        <f t="shared" ca="1" si="568"/>
        <v>120618</v>
      </c>
      <c r="BU240" s="190">
        <f t="shared" ca="1" si="494"/>
        <v>130025</v>
      </c>
      <c r="BV240" s="163" t="str">
        <f t="shared" si="552"/>
        <v>H</v>
      </c>
      <c r="BW240" s="65">
        <f t="shared" ca="1" si="495"/>
        <v>120618</v>
      </c>
      <c r="BX240" s="634">
        <f t="shared" ca="1" si="497"/>
        <v>0</v>
      </c>
      <c r="BZ240" s="13"/>
      <c r="CA240" s="130"/>
      <c r="CB240" s="79" t="str">
        <f t="shared" si="553"/>
        <v>H</v>
      </c>
      <c r="CC240" s="215">
        <f t="shared" si="554"/>
        <v>2031</v>
      </c>
      <c r="CD240" s="141">
        <f t="shared" si="554"/>
        <v>7</v>
      </c>
      <c r="CE240" s="280">
        <f t="shared" ca="1" si="498"/>
        <v>0</v>
      </c>
      <c r="CF240" s="280">
        <f t="shared" ca="1" si="499"/>
        <v>0</v>
      </c>
      <c r="CG240" s="280">
        <f t="shared" ca="1" si="500"/>
        <v>8</v>
      </c>
      <c r="CH240" s="280">
        <f t="shared" ca="1" si="499"/>
        <v>0</v>
      </c>
      <c r="CI240" s="280">
        <f t="shared" ca="1" si="501"/>
        <v>0</v>
      </c>
      <c r="CJ240" s="280">
        <f t="shared" ca="1" si="502"/>
        <v>0</v>
      </c>
      <c r="CK240" s="280">
        <f t="shared" ca="1" si="502"/>
        <v>0</v>
      </c>
      <c r="CL240" s="280">
        <f t="shared" ca="1" si="503"/>
        <v>0</v>
      </c>
      <c r="CM240" s="280">
        <f t="shared" ca="1" si="504"/>
        <v>0</v>
      </c>
      <c r="CN240" s="280">
        <f t="shared" ca="1" si="505"/>
        <v>1805</v>
      </c>
      <c r="CO240" s="280">
        <f t="shared" ca="1" si="506"/>
        <v>98478</v>
      </c>
      <c r="CP240" s="280">
        <f t="shared" ca="1" si="507"/>
        <v>0</v>
      </c>
      <c r="CQ240" s="280">
        <f t="shared" ca="1" si="555"/>
        <v>0</v>
      </c>
      <c r="CR240" s="273">
        <f t="shared" ca="1" si="555"/>
        <v>0</v>
      </c>
      <c r="CS240" s="280">
        <f t="shared" ca="1" si="508"/>
        <v>1935</v>
      </c>
      <c r="CT240" s="280">
        <f t="shared" ca="1" si="509"/>
        <v>4993</v>
      </c>
      <c r="CU240" s="280">
        <f t="shared" ca="1" si="510"/>
        <v>3254</v>
      </c>
      <c r="CV240" s="280">
        <f t="shared" ca="1" si="511"/>
        <v>0</v>
      </c>
      <c r="CW240" s="280">
        <f t="shared" ca="1" si="512"/>
        <v>2529</v>
      </c>
      <c r="CX240" s="280">
        <f t="shared" ca="1" si="513"/>
        <v>0</v>
      </c>
      <c r="CY240" s="280">
        <f t="shared" ca="1" si="514"/>
        <v>15624</v>
      </c>
      <c r="CZ240" s="280">
        <f t="shared" ca="1" si="515"/>
        <v>0</v>
      </c>
      <c r="DA240" s="280">
        <f t="shared" ca="1" si="516"/>
        <v>0</v>
      </c>
      <c r="DB240" s="280">
        <f t="shared" ca="1" si="517"/>
        <v>0</v>
      </c>
      <c r="DC240" s="280">
        <f t="shared" ca="1" si="518"/>
        <v>1141</v>
      </c>
      <c r="DD240" s="280">
        <f t="shared" ca="1" si="519"/>
        <v>0</v>
      </c>
      <c r="DE240" s="280">
        <f t="shared" ca="1" si="520"/>
        <v>0</v>
      </c>
      <c r="DF240" s="280">
        <f t="shared" ca="1" si="521"/>
        <v>0</v>
      </c>
      <c r="DG240" s="280">
        <f t="shared" ca="1" si="522"/>
        <v>0</v>
      </c>
      <c r="DH240" s="280">
        <f t="shared" ca="1" si="523"/>
        <v>0</v>
      </c>
      <c r="DI240" s="280">
        <f t="shared" ca="1" si="524"/>
        <v>0</v>
      </c>
      <c r="DJ240" s="210">
        <f t="shared" ca="1" si="525"/>
        <v>7718</v>
      </c>
      <c r="DK240" s="210">
        <f t="shared" ca="1" si="526"/>
        <v>29476</v>
      </c>
      <c r="DL240" s="210">
        <f t="shared" ca="1" si="527"/>
        <v>100291</v>
      </c>
      <c r="DM240" s="461">
        <f t="shared" ca="1" si="528"/>
        <v>129767</v>
      </c>
      <c r="DN240" s="463">
        <f t="shared" ca="1" si="529"/>
        <v>130025</v>
      </c>
      <c r="DO240" s="465">
        <f t="shared" ca="1" si="530"/>
        <v>258</v>
      </c>
      <c r="DP240" s="216">
        <f t="shared" ca="1" si="531"/>
        <v>1.9881788127952406E-3</v>
      </c>
      <c r="DR240" s="463"/>
      <c r="DS240" s="37"/>
    </row>
    <row r="241" spans="1:123" s="2" customFormat="1">
      <c r="A241" s="87">
        <f t="shared" si="549"/>
        <v>2045</v>
      </c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69"/>
      <c r="P241" s="91">
        <f>A241</f>
        <v>2045</v>
      </c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13"/>
      <c r="AE241" s="17"/>
      <c r="AF241" s="22"/>
      <c r="AG241" s="22"/>
      <c r="AH241" s="22"/>
      <c r="AI241" s="79" t="str">
        <f t="shared" si="550"/>
        <v>X</v>
      </c>
      <c r="AJ241" s="1">
        <f t="shared" si="565"/>
        <v>2031</v>
      </c>
      <c r="AK241" s="105">
        <v>8</v>
      </c>
      <c r="AL241" s="106">
        <f t="shared" ca="1" si="566"/>
        <v>0</v>
      </c>
      <c r="AM241" s="106">
        <f t="shared" ca="1" si="566"/>
        <v>0</v>
      </c>
      <c r="AN241" s="106">
        <f t="shared" ca="1" si="566"/>
        <v>8</v>
      </c>
      <c r="AO241" s="106">
        <f t="shared" ca="1" si="566"/>
        <v>0</v>
      </c>
      <c r="AP241" s="106">
        <f t="shared" ca="1" si="566"/>
        <v>0</v>
      </c>
      <c r="AQ241" s="106">
        <f t="shared" ca="1" si="566"/>
        <v>0</v>
      </c>
      <c r="AR241" s="106">
        <f t="shared" ca="1" si="566"/>
        <v>0</v>
      </c>
      <c r="AS241" s="106">
        <f t="shared" ca="1" si="566"/>
        <v>0</v>
      </c>
      <c r="AT241" s="106">
        <f t="shared" ca="1" si="566"/>
        <v>0</v>
      </c>
      <c r="AU241" s="106">
        <f t="shared" ca="1" si="566"/>
        <v>1805</v>
      </c>
      <c r="AV241" s="106">
        <f t="shared" ca="1" si="567"/>
        <v>98478</v>
      </c>
      <c r="AW241" s="106">
        <f t="shared" ca="1" si="567"/>
        <v>0</v>
      </c>
      <c r="AX241" s="575">
        <f t="shared" ca="1" si="567"/>
        <v>0</v>
      </c>
      <c r="AY241" s="2">
        <f t="shared" ca="1" si="567"/>
        <v>0</v>
      </c>
      <c r="AZ241" s="545">
        <f t="shared" ca="1" si="567"/>
        <v>2247</v>
      </c>
      <c r="BA241" s="106">
        <f t="shared" ca="1" si="567"/>
        <v>4993</v>
      </c>
      <c r="BB241" s="106">
        <f t="shared" ca="1" si="567"/>
        <v>3254</v>
      </c>
      <c r="BC241" s="106">
        <f t="shared" ca="1" si="567"/>
        <v>0</v>
      </c>
      <c r="BD241" s="106">
        <f t="shared" ca="1" si="567"/>
        <v>2490</v>
      </c>
      <c r="BE241" s="106">
        <f t="shared" ca="1" si="567"/>
        <v>0</v>
      </c>
      <c r="BF241" s="106">
        <f t="shared" ca="1" si="568"/>
        <v>15624</v>
      </c>
      <c r="BG241" s="106">
        <f t="shared" ca="1" si="568"/>
        <v>0</v>
      </c>
      <c r="BH241" s="106">
        <f t="shared" ca="1" si="568"/>
        <v>0</v>
      </c>
      <c r="BI241" s="106">
        <f t="shared" ca="1" si="568"/>
        <v>0</v>
      </c>
      <c r="BJ241" s="106">
        <f t="shared" ca="1" si="568"/>
        <v>1141</v>
      </c>
      <c r="BK241" s="106">
        <f t="shared" ca="1" si="568"/>
        <v>0</v>
      </c>
      <c r="BL241" s="106">
        <f t="shared" ca="1" si="568"/>
        <v>0</v>
      </c>
      <c r="BM241" s="190">
        <f t="shared" ca="1" si="568"/>
        <v>0</v>
      </c>
      <c r="BN241" s="190">
        <f t="shared" ca="1" si="568"/>
        <v>0</v>
      </c>
      <c r="BO241" s="190">
        <f t="shared" ca="1" si="568"/>
        <v>0</v>
      </c>
      <c r="BP241" s="190">
        <f t="shared" ca="1" si="568"/>
        <v>0</v>
      </c>
      <c r="BQ241" s="190">
        <f t="shared" ca="1" si="568"/>
        <v>7991</v>
      </c>
      <c r="BR241" s="190">
        <f t="shared" ca="1" si="568"/>
        <v>29749</v>
      </c>
      <c r="BS241" s="190">
        <f t="shared" ca="1" si="568"/>
        <v>100291</v>
      </c>
      <c r="BT241" s="190">
        <f t="shared" ca="1" si="568"/>
        <v>130040</v>
      </c>
      <c r="BU241" s="190">
        <f t="shared" ca="1" si="494"/>
        <v>119080</v>
      </c>
      <c r="BV241" s="163" t="str">
        <f t="shared" si="552"/>
        <v>I</v>
      </c>
      <c r="BW241" s="65">
        <f t="shared" ca="1" si="495"/>
        <v>130040</v>
      </c>
      <c r="BX241" s="634">
        <f t="shared" ca="1" si="497"/>
        <v>0</v>
      </c>
      <c r="BZ241" s="13"/>
      <c r="CA241" s="130"/>
      <c r="CB241" s="79" t="str">
        <f t="shared" si="553"/>
        <v>I</v>
      </c>
      <c r="CC241" s="215">
        <f t="shared" si="554"/>
        <v>2031</v>
      </c>
      <c r="CD241" s="141">
        <f t="shared" si="554"/>
        <v>8</v>
      </c>
      <c r="CE241" s="280">
        <f t="shared" ca="1" si="498"/>
        <v>0</v>
      </c>
      <c r="CF241" s="280">
        <f t="shared" ca="1" si="499"/>
        <v>0</v>
      </c>
      <c r="CG241" s="280">
        <f t="shared" ca="1" si="500"/>
        <v>8</v>
      </c>
      <c r="CH241" s="280">
        <f t="shared" ca="1" si="499"/>
        <v>0</v>
      </c>
      <c r="CI241" s="280">
        <f t="shared" ca="1" si="501"/>
        <v>0</v>
      </c>
      <c r="CJ241" s="280">
        <f t="shared" ca="1" si="502"/>
        <v>0</v>
      </c>
      <c r="CK241" s="280">
        <f t="shared" ca="1" si="502"/>
        <v>0</v>
      </c>
      <c r="CL241" s="280">
        <f t="shared" ca="1" si="503"/>
        <v>0</v>
      </c>
      <c r="CM241" s="280">
        <f t="shared" ca="1" si="504"/>
        <v>0</v>
      </c>
      <c r="CN241" s="280">
        <f t="shared" ca="1" si="505"/>
        <v>1719</v>
      </c>
      <c r="CO241" s="280">
        <f t="shared" ca="1" si="506"/>
        <v>86796</v>
      </c>
      <c r="CP241" s="280">
        <f t="shared" ca="1" si="507"/>
        <v>0</v>
      </c>
      <c r="CQ241" s="280">
        <f t="shared" ca="1" si="555"/>
        <v>0</v>
      </c>
      <c r="CR241" s="273">
        <f t="shared" ca="1" si="555"/>
        <v>0</v>
      </c>
      <c r="CS241" s="280">
        <f t="shared" ca="1" si="508"/>
        <v>1935</v>
      </c>
      <c r="CT241" s="280">
        <f t="shared" ca="1" si="509"/>
        <v>5316</v>
      </c>
      <c r="CU241" s="280">
        <f t="shared" ca="1" si="510"/>
        <v>3461</v>
      </c>
      <c r="CV241" s="280">
        <f t="shared" ca="1" si="511"/>
        <v>0</v>
      </c>
      <c r="CW241" s="280">
        <f t="shared" ca="1" si="512"/>
        <v>2826</v>
      </c>
      <c r="CX241" s="280">
        <f t="shared" ca="1" si="513"/>
        <v>0</v>
      </c>
      <c r="CY241" s="280">
        <f t="shared" ca="1" si="514"/>
        <v>15624</v>
      </c>
      <c r="CZ241" s="280">
        <f t="shared" ca="1" si="515"/>
        <v>0</v>
      </c>
      <c r="DA241" s="280">
        <f t="shared" ca="1" si="516"/>
        <v>0</v>
      </c>
      <c r="DB241" s="280">
        <f t="shared" ca="1" si="517"/>
        <v>0</v>
      </c>
      <c r="DC241" s="280">
        <f t="shared" ca="1" si="518"/>
        <v>1134</v>
      </c>
      <c r="DD241" s="280">
        <f t="shared" ca="1" si="519"/>
        <v>0</v>
      </c>
      <c r="DE241" s="280">
        <f t="shared" ca="1" si="520"/>
        <v>0</v>
      </c>
      <c r="DF241" s="280">
        <f t="shared" ca="1" si="521"/>
        <v>0</v>
      </c>
      <c r="DG241" s="280">
        <f t="shared" ca="1" si="522"/>
        <v>0</v>
      </c>
      <c r="DH241" s="280">
        <f t="shared" ca="1" si="523"/>
        <v>0</v>
      </c>
      <c r="DI241" s="280">
        <f t="shared" ca="1" si="524"/>
        <v>0</v>
      </c>
      <c r="DJ241" s="210">
        <f t="shared" ca="1" si="525"/>
        <v>8222</v>
      </c>
      <c r="DK241" s="210">
        <f t="shared" ca="1" si="526"/>
        <v>30296</v>
      </c>
      <c r="DL241" s="210">
        <f t="shared" ca="1" si="527"/>
        <v>88523</v>
      </c>
      <c r="DM241" s="461">
        <f t="shared" ca="1" si="528"/>
        <v>118819</v>
      </c>
      <c r="DN241" s="463">
        <f t="shared" ca="1" si="529"/>
        <v>119080</v>
      </c>
      <c r="DO241" s="465">
        <f t="shared" ca="1" si="530"/>
        <v>261</v>
      </c>
      <c r="DP241" s="216">
        <f t="shared" ca="1" si="531"/>
        <v>2.1966183859483753E-3</v>
      </c>
      <c r="DR241" s="463"/>
      <c r="DS241" s="37"/>
    </row>
    <row r="242" spans="1:123" s="2" customFormat="1">
      <c r="A242" s="1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69"/>
      <c r="P242" s="1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13"/>
      <c r="AE242" s="17"/>
      <c r="AF242" s="22"/>
      <c r="AG242" s="22"/>
      <c r="AH242" s="22"/>
      <c r="AI242" s="79" t="str">
        <f t="shared" si="550"/>
        <v>Y</v>
      </c>
      <c r="AJ242" s="1">
        <f t="shared" si="565"/>
        <v>2031</v>
      </c>
      <c r="AK242" s="105">
        <v>9</v>
      </c>
      <c r="AL242" s="106">
        <f t="shared" ca="1" si="566"/>
        <v>0</v>
      </c>
      <c r="AM242" s="106">
        <f t="shared" ca="1" si="566"/>
        <v>0</v>
      </c>
      <c r="AN242" s="106">
        <f t="shared" ca="1" si="566"/>
        <v>8</v>
      </c>
      <c r="AO242" s="106">
        <f t="shared" ca="1" si="566"/>
        <v>0</v>
      </c>
      <c r="AP242" s="106">
        <f t="shared" ca="1" si="566"/>
        <v>0</v>
      </c>
      <c r="AQ242" s="106">
        <f t="shared" ca="1" si="566"/>
        <v>0</v>
      </c>
      <c r="AR242" s="106">
        <f t="shared" ca="1" si="566"/>
        <v>0</v>
      </c>
      <c r="AS242" s="106">
        <f t="shared" ca="1" si="566"/>
        <v>0</v>
      </c>
      <c r="AT242" s="106">
        <f t="shared" ca="1" si="566"/>
        <v>0</v>
      </c>
      <c r="AU242" s="106">
        <f t="shared" ca="1" si="566"/>
        <v>1719</v>
      </c>
      <c r="AV242" s="106">
        <f t="shared" ca="1" si="567"/>
        <v>86796</v>
      </c>
      <c r="AW242" s="106">
        <f t="shared" ca="1" si="567"/>
        <v>0</v>
      </c>
      <c r="AX242" s="575">
        <f t="shared" ca="1" si="567"/>
        <v>0</v>
      </c>
      <c r="AY242" s="2">
        <f t="shared" ca="1" si="567"/>
        <v>0</v>
      </c>
      <c r="AZ242" s="545">
        <f t="shared" ca="1" si="567"/>
        <v>1935</v>
      </c>
      <c r="BA242" s="106">
        <f t="shared" ca="1" si="567"/>
        <v>5316</v>
      </c>
      <c r="BB242" s="106">
        <f t="shared" ca="1" si="567"/>
        <v>3461</v>
      </c>
      <c r="BC242" s="106">
        <f t="shared" ca="1" si="567"/>
        <v>0</v>
      </c>
      <c r="BD242" s="106">
        <f t="shared" ca="1" si="567"/>
        <v>2529</v>
      </c>
      <c r="BE242" s="106">
        <f t="shared" ca="1" si="567"/>
        <v>0</v>
      </c>
      <c r="BF242" s="106">
        <f t="shared" ca="1" si="568"/>
        <v>15624</v>
      </c>
      <c r="BG242" s="106">
        <f t="shared" ca="1" si="568"/>
        <v>0</v>
      </c>
      <c r="BH242" s="106">
        <f t="shared" ca="1" si="568"/>
        <v>0</v>
      </c>
      <c r="BI242" s="106">
        <f t="shared" ca="1" si="568"/>
        <v>0</v>
      </c>
      <c r="BJ242" s="106">
        <f t="shared" ca="1" si="568"/>
        <v>1134</v>
      </c>
      <c r="BK242" s="106">
        <f t="shared" ca="1" si="568"/>
        <v>0</v>
      </c>
      <c r="BL242" s="106">
        <f t="shared" ca="1" si="568"/>
        <v>0</v>
      </c>
      <c r="BM242" s="190">
        <f t="shared" ca="1" si="568"/>
        <v>0</v>
      </c>
      <c r="BN242" s="190">
        <f t="shared" ca="1" si="568"/>
        <v>0</v>
      </c>
      <c r="BO242" s="190">
        <f t="shared" ca="1" si="568"/>
        <v>0</v>
      </c>
      <c r="BP242" s="190">
        <f t="shared" ca="1" si="568"/>
        <v>0</v>
      </c>
      <c r="BQ242" s="190">
        <f t="shared" ca="1" si="568"/>
        <v>7925</v>
      </c>
      <c r="BR242" s="190">
        <f t="shared" ca="1" si="568"/>
        <v>29999</v>
      </c>
      <c r="BS242" s="190">
        <f t="shared" ca="1" si="568"/>
        <v>88523</v>
      </c>
      <c r="BT242" s="190">
        <f t="shared" ca="1" si="568"/>
        <v>118522</v>
      </c>
      <c r="BU242" s="190">
        <f t="shared" ca="1" si="494"/>
        <v>108889</v>
      </c>
      <c r="BV242" s="163" t="str">
        <f t="shared" si="552"/>
        <v>J</v>
      </c>
      <c r="BW242" s="65">
        <f t="shared" ca="1" si="495"/>
        <v>118522</v>
      </c>
      <c r="BX242" s="634">
        <f t="shared" ca="1" si="497"/>
        <v>0</v>
      </c>
      <c r="BZ242" s="13"/>
      <c r="CA242" s="130"/>
      <c r="CB242" s="79" t="str">
        <f t="shared" si="553"/>
        <v>J</v>
      </c>
      <c r="CC242" s="215">
        <f t="shared" si="554"/>
        <v>2031</v>
      </c>
      <c r="CD242" s="141">
        <f t="shared" si="554"/>
        <v>9</v>
      </c>
      <c r="CE242" s="280">
        <f t="shared" ca="1" si="498"/>
        <v>0</v>
      </c>
      <c r="CF242" s="280">
        <f t="shared" ca="1" si="499"/>
        <v>0</v>
      </c>
      <c r="CG242" s="280">
        <f t="shared" ca="1" si="500"/>
        <v>8</v>
      </c>
      <c r="CH242" s="280">
        <f t="shared" ca="1" si="499"/>
        <v>0</v>
      </c>
      <c r="CI242" s="280">
        <f t="shared" ca="1" si="501"/>
        <v>0</v>
      </c>
      <c r="CJ242" s="280">
        <f t="shared" ca="1" si="502"/>
        <v>0</v>
      </c>
      <c r="CK242" s="280">
        <f t="shared" ca="1" si="502"/>
        <v>0</v>
      </c>
      <c r="CL242" s="280">
        <f t="shared" ca="1" si="503"/>
        <v>0</v>
      </c>
      <c r="CM242" s="280">
        <f t="shared" ca="1" si="504"/>
        <v>0</v>
      </c>
      <c r="CN242" s="280">
        <f t="shared" ca="1" si="505"/>
        <v>582</v>
      </c>
      <c r="CO242" s="280">
        <f t="shared" ca="1" si="506"/>
        <v>81325</v>
      </c>
      <c r="CP242" s="280">
        <f t="shared" ca="1" si="507"/>
        <v>0</v>
      </c>
      <c r="CQ242" s="280">
        <f t="shared" ca="1" si="555"/>
        <v>0</v>
      </c>
      <c r="CR242" s="273">
        <f t="shared" ca="1" si="555"/>
        <v>0</v>
      </c>
      <c r="CS242" s="280">
        <f t="shared" ca="1" si="508"/>
        <v>1872</v>
      </c>
      <c r="CT242" s="280">
        <f t="shared" ca="1" si="509"/>
        <v>4365</v>
      </c>
      <c r="CU242" s="280">
        <f t="shared" ca="1" si="510"/>
        <v>2749</v>
      </c>
      <c r="CV242" s="280">
        <f t="shared" ca="1" si="511"/>
        <v>0</v>
      </c>
      <c r="CW242" s="280">
        <f t="shared" ca="1" si="512"/>
        <v>2413</v>
      </c>
      <c r="CX242" s="280">
        <f t="shared" ca="1" si="513"/>
        <v>0</v>
      </c>
      <c r="CY242" s="280">
        <f t="shared" ca="1" si="514"/>
        <v>14400</v>
      </c>
      <c r="CZ242" s="280">
        <f t="shared" ca="1" si="515"/>
        <v>0</v>
      </c>
      <c r="DA242" s="280">
        <f t="shared" ca="1" si="516"/>
        <v>0</v>
      </c>
      <c r="DB242" s="280">
        <f t="shared" ca="1" si="517"/>
        <v>0</v>
      </c>
      <c r="DC242" s="280">
        <f t="shared" ca="1" si="518"/>
        <v>946</v>
      </c>
      <c r="DD242" s="280">
        <f t="shared" ca="1" si="519"/>
        <v>0</v>
      </c>
      <c r="DE242" s="280">
        <f t="shared" ca="1" si="520"/>
        <v>0</v>
      </c>
      <c r="DF242" s="280">
        <f t="shared" ca="1" si="521"/>
        <v>0</v>
      </c>
      <c r="DG242" s="280">
        <f t="shared" ca="1" si="522"/>
        <v>0</v>
      </c>
      <c r="DH242" s="280">
        <f t="shared" ca="1" si="523"/>
        <v>0</v>
      </c>
      <c r="DI242" s="280">
        <f t="shared" ca="1" si="524"/>
        <v>0</v>
      </c>
      <c r="DJ242" s="210">
        <f t="shared" ca="1" si="525"/>
        <v>7034</v>
      </c>
      <c r="DK242" s="210">
        <f t="shared" ca="1" si="526"/>
        <v>26745</v>
      </c>
      <c r="DL242" s="210">
        <f t="shared" ca="1" si="527"/>
        <v>81915</v>
      </c>
      <c r="DM242" s="461">
        <f t="shared" ca="1" si="528"/>
        <v>108660</v>
      </c>
      <c r="DN242" s="463">
        <f t="shared" ca="1" si="529"/>
        <v>108889</v>
      </c>
      <c r="DO242" s="465">
        <f t="shared" ca="1" si="530"/>
        <v>229</v>
      </c>
      <c r="DP242" s="216">
        <f t="shared" ca="1" si="531"/>
        <v>2.1074912571323393E-3</v>
      </c>
      <c r="DR242" s="463"/>
      <c r="DS242" s="37"/>
    </row>
    <row r="243" spans="1:123" s="2" customFormat="1">
      <c r="A243" s="1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69"/>
      <c r="P243" s="1"/>
      <c r="Q243" s="22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3"/>
      <c r="AD243" s="13"/>
      <c r="AE243" s="17"/>
      <c r="AF243" s="22"/>
      <c r="AG243" s="78"/>
      <c r="AH243" s="78"/>
      <c r="AI243" s="79" t="str">
        <f t="shared" si="550"/>
        <v>Z</v>
      </c>
      <c r="AJ243" s="1">
        <f t="shared" si="565"/>
        <v>2031</v>
      </c>
      <c r="AK243" s="105">
        <v>10</v>
      </c>
      <c r="AL243" s="106">
        <f t="shared" ca="1" si="566"/>
        <v>0</v>
      </c>
      <c r="AM243" s="106">
        <f t="shared" ca="1" si="566"/>
        <v>0</v>
      </c>
      <c r="AN243" s="106">
        <f t="shared" ca="1" si="566"/>
        <v>8</v>
      </c>
      <c r="AO243" s="106">
        <f t="shared" ca="1" si="566"/>
        <v>0</v>
      </c>
      <c r="AP243" s="106">
        <f t="shared" ca="1" si="566"/>
        <v>0</v>
      </c>
      <c r="AQ243" s="106">
        <f t="shared" ca="1" si="566"/>
        <v>0</v>
      </c>
      <c r="AR243" s="106">
        <f t="shared" ca="1" si="566"/>
        <v>0</v>
      </c>
      <c r="AS243" s="106">
        <f t="shared" ca="1" si="566"/>
        <v>0</v>
      </c>
      <c r="AT243" s="106">
        <f t="shared" ca="1" si="566"/>
        <v>0</v>
      </c>
      <c r="AU243" s="106">
        <f t="shared" ca="1" si="566"/>
        <v>582</v>
      </c>
      <c r="AV243" s="106">
        <f t="shared" ca="1" si="567"/>
        <v>81325</v>
      </c>
      <c r="AW243" s="106">
        <f t="shared" ca="1" si="567"/>
        <v>0</v>
      </c>
      <c r="AX243" s="575">
        <f t="shared" ca="1" si="567"/>
        <v>0</v>
      </c>
      <c r="AY243" s="2">
        <f t="shared" ca="1" si="567"/>
        <v>0</v>
      </c>
      <c r="AZ243" s="545">
        <f t="shared" ca="1" si="567"/>
        <v>1935</v>
      </c>
      <c r="BA243" s="106">
        <f t="shared" ca="1" si="567"/>
        <v>4365</v>
      </c>
      <c r="BB243" s="106">
        <f t="shared" ca="1" si="567"/>
        <v>2749</v>
      </c>
      <c r="BC243" s="106">
        <f t="shared" ca="1" si="567"/>
        <v>0</v>
      </c>
      <c r="BD243" s="106">
        <f t="shared" ca="1" si="567"/>
        <v>2826</v>
      </c>
      <c r="BE243" s="106">
        <f t="shared" ca="1" si="567"/>
        <v>0</v>
      </c>
      <c r="BF243" s="106">
        <f t="shared" ca="1" si="568"/>
        <v>14400</v>
      </c>
      <c r="BG243" s="106">
        <f t="shared" ca="1" si="568"/>
        <v>0</v>
      </c>
      <c r="BH243" s="106">
        <f t="shared" ca="1" si="568"/>
        <v>0</v>
      </c>
      <c r="BI243" s="106">
        <f t="shared" ca="1" si="568"/>
        <v>0</v>
      </c>
      <c r="BJ243" s="106">
        <f t="shared" ca="1" si="568"/>
        <v>946</v>
      </c>
      <c r="BK243" s="106">
        <f t="shared" ca="1" si="568"/>
        <v>0</v>
      </c>
      <c r="BL243" s="106">
        <f t="shared" ca="1" si="568"/>
        <v>0</v>
      </c>
      <c r="BM243" s="190">
        <f t="shared" ca="1" si="568"/>
        <v>0</v>
      </c>
      <c r="BN243" s="190">
        <f t="shared" ca="1" si="568"/>
        <v>0</v>
      </c>
      <c r="BO243" s="190">
        <f t="shared" ca="1" si="568"/>
        <v>0</v>
      </c>
      <c r="BP243" s="190">
        <f t="shared" ca="1" si="568"/>
        <v>0</v>
      </c>
      <c r="BQ243" s="190">
        <f t="shared" ca="1" si="568"/>
        <v>7510</v>
      </c>
      <c r="BR243" s="190">
        <f t="shared" ca="1" si="568"/>
        <v>27221</v>
      </c>
      <c r="BS243" s="190">
        <f t="shared" ca="1" si="568"/>
        <v>81915</v>
      </c>
      <c r="BT243" s="190">
        <f t="shared" ca="1" si="568"/>
        <v>109136</v>
      </c>
      <c r="BU243" s="190">
        <f t="shared" ca="1" si="494"/>
        <v>102317</v>
      </c>
      <c r="BV243" s="163" t="str">
        <f t="shared" si="552"/>
        <v>K</v>
      </c>
      <c r="BW243" s="65">
        <f t="shared" ca="1" si="495"/>
        <v>109136</v>
      </c>
      <c r="BX243" s="634">
        <f t="shared" ca="1" si="497"/>
        <v>0</v>
      </c>
      <c r="BZ243" s="13"/>
      <c r="CA243" s="130"/>
      <c r="CB243" s="79" t="str">
        <f t="shared" si="553"/>
        <v>K</v>
      </c>
      <c r="CC243" s="215">
        <f t="shared" si="554"/>
        <v>2031</v>
      </c>
      <c r="CD243" s="141">
        <f t="shared" si="554"/>
        <v>10</v>
      </c>
      <c r="CE243" s="280">
        <f t="shared" ca="1" si="498"/>
        <v>0</v>
      </c>
      <c r="CF243" s="280">
        <f t="shared" ca="1" si="499"/>
        <v>0</v>
      </c>
      <c r="CG243" s="280">
        <f t="shared" ca="1" si="500"/>
        <v>8</v>
      </c>
      <c r="CH243" s="280">
        <f t="shared" ca="1" si="499"/>
        <v>0</v>
      </c>
      <c r="CI243" s="280">
        <f t="shared" ca="1" si="501"/>
        <v>0</v>
      </c>
      <c r="CJ243" s="280">
        <f t="shared" ca="1" si="502"/>
        <v>0</v>
      </c>
      <c r="CK243" s="280">
        <f t="shared" ca="1" si="502"/>
        <v>0</v>
      </c>
      <c r="CL243" s="280">
        <f t="shared" ca="1" si="503"/>
        <v>0</v>
      </c>
      <c r="CM243" s="280">
        <f t="shared" ca="1" si="504"/>
        <v>0</v>
      </c>
      <c r="CN243" s="280">
        <f t="shared" ca="1" si="505"/>
        <v>258</v>
      </c>
      <c r="CO243" s="280">
        <f t="shared" ca="1" si="506"/>
        <v>76813</v>
      </c>
      <c r="CP243" s="280">
        <f t="shared" ca="1" si="507"/>
        <v>0</v>
      </c>
      <c r="CQ243" s="280">
        <f t="shared" ca="1" si="555"/>
        <v>0</v>
      </c>
      <c r="CR243" s="273">
        <f t="shared" ca="1" si="555"/>
        <v>0</v>
      </c>
      <c r="CS243" s="280">
        <f t="shared" ca="1" si="508"/>
        <v>2128</v>
      </c>
      <c r="CT243" s="280">
        <f t="shared" ca="1" si="509"/>
        <v>3060</v>
      </c>
      <c r="CU243" s="280">
        <f t="shared" ca="1" si="510"/>
        <v>2522</v>
      </c>
      <c r="CV243" s="280">
        <f t="shared" ca="1" si="511"/>
        <v>0</v>
      </c>
      <c r="CW243" s="280">
        <f t="shared" ca="1" si="512"/>
        <v>1995</v>
      </c>
      <c r="CX243" s="280">
        <f t="shared" ca="1" si="513"/>
        <v>0</v>
      </c>
      <c r="CY243" s="280">
        <f t="shared" ca="1" si="514"/>
        <v>14508</v>
      </c>
      <c r="CZ243" s="280">
        <f t="shared" ca="1" si="515"/>
        <v>0</v>
      </c>
      <c r="DA243" s="280">
        <f t="shared" ca="1" si="516"/>
        <v>0</v>
      </c>
      <c r="DB243" s="280">
        <f t="shared" ca="1" si="517"/>
        <v>0</v>
      </c>
      <c r="DC243" s="280">
        <f t="shared" ca="1" si="518"/>
        <v>811</v>
      </c>
      <c r="DD243" s="280">
        <f t="shared" ca="1" si="519"/>
        <v>0</v>
      </c>
      <c r="DE243" s="280">
        <f t="shared" ca="1" si="520"/>
        <v>0</v>
      </c>
      <c r="DF243" s="280">
        <f t="shared" ca="1" si="521"/>
        <v>0</v>
      </c>
      <c r="DG243" s="280">
        <f t="shared" ca="1" si="522"/>
        <v>0</v>
      </c>
      <c r="DH243" s="280">
        <f t="shared" ca="1" si="523"/>
        <v>0</v>
      </c>
      <c r="DI243" s="280">
        <f t="shared" ca="1" si="524"/>
        <v>0</v>
      </c>
      <c r="DJ243" s="210">
        <f t="shared" ca="1" si="525"/>
        <v>6645</v>
      </c>
      <c r="DK243" s="210">
        <f t="shared" ca="1" si="526"/>
        <v>25024</v>
      </c>
      <c r="DL243" s="210">
        <f t="shared" ca="1" si="527"/>
        <v>77079</v>
      </c>
      <c r="DM243" s="461">
        <f t="shared" ca="1" si="528"/>
        <v>102103</v>
      </c>
      <c r="DN243" s="463">
        <f t="shared" ca="1" si="529"/>
        <v>102317</v>
      </c>
      <c r="DO243" s="465">
        <f t="shared" ca="1" si="530"/>
        <v>214</v>
      </c>
      <c r="DP243" s="216">
        <f t="shared" ca="1" si="531"/>
        <v>2.0959227446793924E-3</v>
      </c>
      <c r="DR243" s="463"/>
      <c r="DS243" s="37"/>
    </row>
    <row r="244" spans="1:123" ht="15.75">
      <c r="A244" s="77" t="s">
        <v>173</v>
      </c>
      <c r="B244" s="101"/>
      <c r="C244" s="101"/>
      <c r="D244" s="101"/>
      <c r="E244" s="101"/>
      <c r="F244" s="101"/>
      <c r="G244" s="101"/>
      <c r="H244" s="110" t="s">
        <v>97</v>
      </c>
      <c r="I244" s="101"/>
      <c r="J244" s="101"/>
      <c r="K244" s="101"/>
      <c r="L244" s="101"/>
      <c r="M244" s="101"/>
      <c r="N244" s="101"/>
      <c r="O244" s="108"/>
      <c r="P244" s="109" t="str">
        <f>A244&amp;"   (BILLED SALES, LAGGED)"</f>
        <v>504-TALQUIN/TRI-COUNTY SALES    (BILLED SALES, LAGGED)</v>
      </c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43" t="s">
        <v>1</v>
      </c>
      <c r="AE244" s="17"/>
      <c r="AF244" s="22"/>
      <c r="AG244" s="79"/>
      <c r="AH244" s="79"/>
      <c r="AI244" s="79" t="str">
        <f t="shared" si="550"/>
        <v>AA</v>
      </c>
      <c r="AJ244" s="1">
        <f t="shared" si="565"/>
        <v>2031</v>
      </c>
      <c r="AK244" s="105">
        <v>11</v>
      </c>
      <c r="AL244" s="106">
        <f t="shared" ca="1" si="566"/>
        <v>0</v>
      </c>
      <c r="AM244" s="106">
        <f t="shared" ca="1" si="566"/>
        <v>0</v>
      </c>
      <c r="AN244" s="106">
        <f t="shared" ca="1" si="566"/>
        <v>8</v>
      </c>
      <c r="AO244" s="106">
        <f t="shared" ca="1" si="566"/>
        <v>0</v>
      </c>
      <c r="AP244" s="106">
        <f t="shared" ca="1" si="566"/>
        <v>0</v>
      </c>
      <c r="AQ244" s="106">
        <f t="shared" ca="1" si="566"/>
        <v>0</v>
      </c>
      <c r="AR244" s="106">
        <f t="shared" ca="1" si="566"/>
        <v>0</v>
      </c>
      <c r="AS244" s="106">
        <f t="shared" ca="1" si="566"/>
        <v>0</v>
      </c>
      <c r="AT244" s="106">
        <f t="shared" ca="1" si="566"/>
        <v>0</v>
      </c>
      <c r="AU244" s="106">
        <f t="shared" ca="1" si="566"/>
        <v>258</v>
      </c>
      <c r="AV244" s="106">
        <f t="shared" ca="1" si="567"/>
        <v>76813</v>
      </c>
      <c r="AW244" s="106">
        <f t="shared" ca="1" si="567"/>
        <v>0</v>
      </c>
      <c r="AX244" s="575">
        <f t="shared" ca="1" si="567"/>
        <v>0</v>
      </c>
      <c r="AY244" s="2">
        <f t="shared" ca="1" si="567"/>
        <v>0</v>
      </c>
      <c r="AZ244" s="545">
        <f t="shared" ca="1" si="567"/>
        <v>1872</v>
      </c>
      <c r="BA244" s="106">
        <f t="shared" ca="1" si="567"/>
        <v>3060</v>
      </c>
      <c r="BB244" s="106">
        <f t="shared" ca="1" si="567"/>
        <v>2522</v>
      </c>
      <c r="BC244" s="106">
        <f t="shared" ca="1" si="567"/>
        <v>0</v>
      </c>
      <c r="BD244" s="106">
        <f t="shared" ca="1" si="567"/>
        <v>2413</v>
      </c>
      <c r="BE244" s="106">
        <f t="shared" ca="1" si="567"/>
        <v>0</v>
      </c>
      <c r="BF244" s="106">
        <f t="shared" ca="1" si="568"/>
        <v>14508</v>
      </c>
      <c r="BG244" s="106">
        <f t="shared" ca="1" si="568"/>
        <v>0</v>
      </c>
      <c r="BH244" s="106">
        <f t="shared" ca="1" si="568"/>
        <v>0</v>
      </c>
      <c r="BI244" s="106">
        <f t="shared" ca="1" si="568"/>
        <v>0</v>
      </c>
      <c r="BJ244" s="106">
        <f t="shared" ca="1" si="568"/>
        <v>811</v>
      </c>
      <c r="BK244" s="106">
        <f t="shared" ca="1" si="568"/>
        <v>0</v>
      </c>
      <c r="BL244" s="106">
        <f t="shared" ca="1" si="568"/>
        <v>0</v>
      </c>
      <c r="BM244" s="190">
        <f t="shared" ca="1" si="568"/>
        <v>0</v>
      </c>
      <c r="BN244" s="190">
        <f t="shared" ca="1" si="568"/>
        <v>0</v>
      </c>
      <c r="BO244" s="190">
        <f t="shared" ca="1" si="568"/>
        <v>0</v>
      </c>
      <c r="BP244" s="190">
        <f t="shared" ca="1" si="568"/>
        <v>0</v>
      </c>
      <c r="BQ244" s="190">
        <f t="shared" ca="1" si="568"/>
        <v>6807</v>
      </c>
      <c r="BR244" s="190">
        <f t="shared" ca="1" si="568"/>
        <v>25186</v>
      </c>
      <c r="BS244" s="190">
        <f t="shared" ca="1" si="568"/>
        <v>77079</v>
      </c>
      <c r="BT244" s="190">
        <f t="shared" ca="1" si="568"/>
        <v>102265</v>
      </c>
      <c r="BU244" s="190">
        <f t="shared" ca="1" si="494"/>
        <v>69657</v>
      </c>
      <c r="BV244" s="163" t="str">
        <f t="shared" si="552"/>
        <v>L</v>
      </c>
      <c r="BW244" s="65">
        <f t="shared" ca="1" si="495"/>
        <v>102265</v>
      </c>
      <c r="BX244" s="634">
        <f t="shared" ca="1" si="497"/>
        <v>0</v>
      </c>
      <c r="BY244" s="2"/>
      <c r="BZ244" s="13"/>
      <c r="CA244" s="130"/>
      <c r="CB244" s="79" t="str">
        <f t="shared" si="553"/>
        <v>L</v>
      </c>
      <c r="CC244" s="215">
        <f t="shared" si="554"/>
        <v>2031</v>
      </c>
      <c r="CD244" s="141">
        <f t="shared" si="554"/>
        <v>11</v>
      </c>
      <c r="CE244" s="280">
        <f t="shared" ca="1" si="498"/>
        <v>0</v>
      </c>
      <c r="CF244" s="280">
        <f t="shared" ca="1" si="499"/>
        <v>0</v>
      </c>
      <c r="CG244" s="280">
        <f t="shared" ca="1" si="500"/>
        <v>8</v>
      </c>
      <c r="CH244" s="280">
        <f t="shared" ca="1" si="499"/>
        <v>0</v>
      </c>
      <c r="CI244" s="280">
        <f t="shared" ca="1" si="501"/>
        <v>0</v>
      </c>
      <c r="CJ244" s="280">
        <f t="shared" ca="1" si="502"/>
        <v>0</v>
      </c>
      <c r="CK244" s="280">
        <f t="shared" ca="1" si="502"/>
        <v>0</v>
      </c>
      <c r="CL244" s="280">
        <f t="shared" ca="1" si="503"/>
        <v>0</v>
      </c>
      <c r="CM244" s="280">
        <f t="shared" ca="1" si="504"/>
        <v>0</v>
      </c>
      <c r="CN244" s="280">
        <f t="shared" ca="1" si="505"/>
        <v>166</v>
      </c>
      <c r="CO244" s="280">
        <f t="shared" ca="1" si="506"/>
        <v>48080</v>
      </c>
      <c r="CP244" s="280">
        <f t="shared" ca="1" si="507"/>
        <v>0</v>
      </c>
      <c r="CQ244" s="280">
        <f t="shared" ca="1" si="555"/>
        <v>0</v>
      </c>
      <c r="CR244" s="273">
        <f t="shared" ca="1" si="555"/>
        <v>0</v>
      </c>
      <c r="CS244" s="280">
        <f t="shared" ca="1" si="508"/>
        <v>664</v>
      </c>
      <c r="CT244" s="280">
        <f t="shared" ca="1" si="509"/>
        <v>1559</v>
      </c>
      <c r="CU244" s="280">
        <f t="shared" ca="1" si="510"/>
        <v>2630</v>
      </c>
      <c r="CV244" s="280">
        <f t="shared" ca="1" si="511"/>
        <v>0</v>
      </c>
      <c r="CW244" s="280">
        <f t="shared" ca="1" si="512"/>
        <v>1922</v>
      </c>
      <c r="CX244" s="280">
        <f t="shared" ca="1" si="513"/>
        <v>0</v>
      </c>
      <c r="CY244" s="280">
        <f t="shared" ca="1" si="514"/>
        <v>13680</v>
      </c>
      <c r="CZ244" s="280">
        <f t="shared" ca="1" si="515"/>
        <v>0</v>
      </c>
      <c r="DA244" s="280">
        <f t="shared" ca="1" si="516"/>
        <v>0</v>
      </c>
      <c r="DB244" s="280">
        <f t="shared" ca="1" si="517"/>
        <v>0</v>
      </c>
      <c r="DC244" s="280">
        <f t="shared" ca="1" si="518"/>
        <v>784</v>
      </c>
      <c r="DD244" s="280">
        <f t="shared" ca="1" si="519"/>
        <v>0</v>
      </c>
      <c r="DE244" s="280">
        <f t="shared" ca="1" si="520"/>
        <v>0</v>
      </c>
      <c r="DF244" s="280">
        <f t="shared" ca="1" si="521"/>
        <v>0</v>
      </c>
      <c r="DG244" s="280">
        <f t="shared" ca="1" si="522"/>
        <v>0</v>
      </c>
      <c r="DH244" s="280">
        <f t="shared" ca="1" si="523"/>
        <v>0</v>
      </c>
      <c r="DI244" s="280">
        <f t="shared" ca="1" si="524"/>
        <v>0</v>
      </c>
      <c r="DJ244" s="210">
        <f t="shared" ca="1" si="525"/>
        <v>5216</v>
      </c>
      <c r="DK244" s="210">
        <f t="shared" ca="1" si="526"/>
        <v>21239</v>
      </c>
      <c r="DL244" s="210">
        <f t="shared" ca="1" si="527"/>
        <v>48254</v>
      </c>
      <c r="DM244" s="461">
        <f t="shared" ca="1" si="528"/>
        <v>69493</v>
      </c>
      <c r="DN244" s="463">
        <f t="shared" ca="1" si="529"/>
        <v>69657</v>
      </c>
      <c r="DO244" s="465">
        <f t="shared" ca="1" si="530"/>
        <v>164</v>
      </c>
      <c r="DP244" s="216">
        <f t="shared" ca="1" si="531"/>
        <v>2.3599499230138286E-3</v>
      </c>
      <c r="DR244" s="463"/>
      <c r="DS244" s="37"/>
    </row>
    <row r="245" spans="1:123" ht="13.5" thickBot="1">
      <c r="A245" s="4" t="s">
        <v>2</v>
      </c>
      <c r="B245" s="117" t="s">
        <v>3</v>
      </c>
      <c r="C245" s="117" t="s">
        <v>4</v>
      </c>
      <c r="D245" s="117" t="s">
        <v>5</v>
      </c>
      <c r="E245" s="117" t="s">
        <v>6</v>
      </c>
      <c r="F245" s="117" t="s">
        <v>7</v>
      </c>
      <c r="G245" s="117" t="s">
        <v>8</v>
      </c>
      <c r="H245" s="117" t="s">
        <v>9</v>
      </c>
      <c r="I245" s="117" t="s">
        <v>10</v>
      </c>
      <c r="J245" s="117" t="s">
        <v>11</v>
      </c>
      <c r="K245" s="117" t="s">
        <v>12</v>
      </c>
      <c r="L245" s="117" t="s">
        <v>13</v>
      </c>
      <c r="M245" s="117" t="s">
        <v>14</v>
      </c>
      <c r="N245" s="638" t="s">
        <v>15</v>
      </c>
      <c r="O245" s="118"/>
      <c r="P245" s="119" t="s">
        <v>2</v>
      </c>
      <c r="Q245" s="117" t="s">
        <v>3</v>
      </c>
      <c r="R245" s="117" t="s">
        <v>4</v>
      </c>
      <c r="S245" s="117" t="s">
        <v>5</v>
      </c>
      <c r="T245" s="117" t="s">
        <v>6</v>
      </c>
      <c r="U245" s="117" t="s">
        <v>7</v>
      </c>
      <c r="V245" s="117" t="s">
        <v>8</v>
      </c>
      <c r="W245" s="117" t="s">
        <v>9</v>
      </c>
      <c r="X245" s="117" t="s">
        <v>10</v>
      </c>
      <c r="Y245" s="117" t="s">
        <v>11</v>
      </c>
      <c r="Z245" s="117" t="s">
        <v>12</v>
      </c>
      <c r="AA245" s="117" t="s">
        <v>13</v>
      </c>
      <c r="AB245" s="117" t="s">
        <v>14</v>
      </c>
      <c r="AC245" s="83" t="s">
        <v>15</v>
      </c>
      <c r="AD245" s="84"/>
      <c r="AE245" s="17"/>
      <c r="AF245" s="22"/>
      <c r="AG245" s="86"/>
      <c r="AH245" s="86"/>
      <c r="AI245" s="79" t="str">
        <f t="shared" si="550"/>
        <v>AB</v>
      </c>
      <c r="AJ245" s="38">
        <f t="shared" si="565"/>
        <v>2031</v>
      </c>
      <c r="AK245" s="211">
        <v>12</v>
      </c>
      <c r="AL245" s="106">
        <f t="shared" ca="1" si="566"/>
        <v>0</v>
      </c>
      <c r="AM245" s="106">
        <f t="shared" ca="1" si="566"/>
        <v>0</v>
      </c>
      <c r="AN245" s="106">
        <f t="shared" ca="1" si="566"/>
        <v>8</v>
      </c>
      <c r="AO245" s="106">
        <f t="shared" ca="1" si="566"/>
        <v>0</v>
      </c>
      <c r="AP245" s="106">
        <f t="shared" ca="1" si="566"/>
        <v>0</v>
      </c>
      <c r="AQ245" s="106">
        <f t="shared" ca="1" si="566"/>
        <v>0</v>
      </c>
      <c r="AR245" s="106">
        <f t="shared" ca="1" si="566"/>
        <v>0</v>
      </c>
      <c r="AS245" s="106">
        <f t="shared" ca="1" si="566"/>
        <v>0</v>
      </c>
      <c r="AT245" s="106">
        <f t="shared" ca="1" si="566"/>
        <v>0</v>
      </c>
      <c r="AU245" s="106">
        <f t="shared" ca="1" si="566"/>
        <v>166</v>
      </c>
      <c r="AV245" s="106">
        <f t="shared" ca="1" si="567"/>
        <v>48080</v>
      </c>
      <c r="AW245" s="106">
        <f t="shared" ca="1" si="567"/>
        <v>0</v>
      </c>
      <c r="AX245" s="575">
        <f t="shared" ca="1" si="567"/>
        <v>0</v>
      </c>
      <c r="AY245" s="2">
        <f t="shared" ca="1" si="567"/>
        <v>0</v>
      </c>
      <c r="AZ245" s="545">
        <f t="shared" ca="1" si="567"/>
        <v>2128</v>
      </c>
      <c r="BA245" s="106">
        <f t="shared" ca="1" si="567"/>
        <v>1559</v>
      </c>
      <c r="BB245" s="106">
        <f t="shared" ca="1" si="567"/>
        <v>2630</v>
      </c>
      <c r="BC245" s="106">
        <f t="shared" ca="1" si="567"/>
        <v>0</v>
      </c>
      <c r="BD245" s="106">
        <f t="shared" ca="1" si="567"/>
        <v>1995</v>
      </c>
      <c r="BE245" s="106">
        <f t="shared" ca="1" si="567"/>
        <v>0</v>
      </c>
      <c r="BF245" s="106">
        <f t="shared" ca="1" si="568"/>
        <v>13680</v>
      </c>
      <c r="BG245" s="106">
        <f t="shared" ca="1" si="568"/>
        <v>0</v>
      </c>
      <c r="BH245" s="106">
        <f t="shared" ca="1" si="568"/>
        <v>0</v>
      </c>
      <c r="BI245" s="106">
        <f t="shared" ca="1" si="568"/>
        <v>0</v>
      </c>
      <c r="BJ245" s="106">
        <f t="shared" ca="1" si="568"/>
        <v>784</v>
      </c>
      <c r="BK245" s="106">
        <f t="shared" ca="1" si="568"/>
        <v>0</v>
      </c>
      <c r="BL245" s="106">
        <f t="shared" ca="1" si="568"/>
        <v>0</v>
      </c>
      <c r="BM245" s="190">
        <f t="shared" ca="1" si="568"/>
        <v>0</v>
      </c>
      <c r="BN245" s="190">
        <f t="shared" ca="1" si="568"/>
        <v>0</v>
      </c>
      <c r="BO245" s="190">
        <f t="shared" ca="1" si="568"/>
        <v>0</v>
      </c>
      <c r="BP245" s="190">
        <f t="shared" ca="1" si="568"/>
        <v>0</v>
      </c>
      <c r="BQ245" s="190">
        <f t="shared" ca="1" si="568"/>
        <v>6753</v>
      </c>
      <c r="BR245" s="190">
        <f t="shared" ca="1" si="568"/>
        <v>22776</v>
      </c>
      <c r="BS245" s="190">
        <f t="shared" ca="1" si="568"/>
        <v>48254</v>
      </c>
      <c r="BT245" s="190">
        <f t="shared" ca="1" si="568"/>
        <v>71030</v>
      </c>
      <c r="BU245" s="190">
        <f t="shared" ca="1" si="494"/>
        <v>95235</v>
      </c>
      <c r="BV245" s="163" t="str">
        <f t="shared" si="552"/>
        <v>M</v>
      </c>
      <c r="BW245" s="65">
        <f t="shared" ca="1" si="495"/>
        <v>71030</v>
      </c>
      <c r="BX245" s="634">
        <f t="shared" ca="1" si="497"/>
        <v>0</v>
      </c>
      <c r="BY245" s="2"/>
      <c r="BZ245" s="13"/>
      <c r="CA245" s="130"/>
      <c r="CB245" s="79" t="str">
        <f t="shared" si="553"/>
        <v>M</v>
      </c>
      <c r="CC245" s="215">
        <f t="shared" si="554"/>
        <v>2031</v>
      </c>
      <c r="CD245" s="141">
        <f t="shared" si="554"/>
        <v>12</v>
      </c>
      <c r="CE245" s="280">
        <f t="shared" ca="1" si="498"/>
        <v>0</v>
      </c>
      <c r="CF245" s="280">
        <f t="shared" ca="1" si="499"/>
        <v>0</v>
      </c>
      <c r="CG245" s="280">
        <f t="shared" ca="1" si="500"/>
        <v>8</v>
      </c>
      <c r="CH245" s="280">
        <f t="shared" ca="1" si="499"/>
        <v>0</v>
      </c>
      <c r="CI245" s="280">
        <f t="shared" ca="1" si="501"/>
        <v>0</v>
      </c>
      <c r="CJ245" s="280">
        <f t="shared" ca="1" si="502"/>
        <v>0</v>
      </c>
      <c r="CK245" s="280">
        <f t="shared" ca="1" si="502"/>
        <v>0</v>
      </c>
      <c r="CL245" s="280">
        <f t="shared" ca="1" si="503"/>
        <v>0</v>
      </c>
      <c r="CM245" s="280">
        <f t="shared" ca="1" si="504"/>
        <v>3839</v>
      </c>
      <c r="CN245" s="280">
        <f t="shared" ca="1" si="505"/>
        <v>172</v>
      </c>
      <c r="CO245" s="280">
        <f t="shared" ca="1" si="506"/>
        <v>65343</v>
      </c>
      <c r="CP245" s="280">
        <f t="shared" ca="1" si="507"/>
        <v>0</v>
      </c>
      <c r="CQ245" s="280">
        <f t="shared" ca="1" si="555"/>
        <v>0</v>
      </c>
      <c r="CR245" s="273">
        <f t="shared" ca="1" si="555"/>
        <v>0</v>
      </c>
      <c r="CS245" s="280">
        <f t="shared" ca="1" si="508"/>
        <v>1218</v>
      </c>
      <c r="CT245" s="280">
        <f t="shared" ca="1" si="509"/>
        <v>3544</v>
      </c>
      <c r="CU245" s="280">
        <f t="shared" ca="1" si="510"/>
        <v>3096</v>
      </c>
      <c r="CV245" s="280">
        <f t="shared" ca="1" si="511"/>
        <v>0</v>
      </c>
      <c r="CW245" s="280">
        <f t="shared" ca="1" si="512"/>
        <v>2314</v>
      </c>
      <c r="CX245" s="280">
        <f t="shared" ca="1" si="513"/>
        <v>0</v>
      </c>
      <c r="CY245" s="280">
        <f t="shared" ca="1" si="514"/>
        <v>14508</v>
      </c>
      <c r="CZ245" s="280">
        <f t="shared" ca="1" si="515"/>
        <v>0</v>
      </c>
      <c r="DA245" s="280">
        <f t="shared" ca="1" si="516"/>
        <v>0</v>
      </c>
      <c r="DB245" s="280">
        <f t="shared" ca="1" si="517"/>
        <v>0</v>
      </c>
      <c r="DC245" s="280">
        <f t="shared" ca="1" si="518"/>
        <v>978</v>
      </c>
      <c r="DD245" s="280">
        <f t="shared" ca="1" si="519"/>
        <v>0</v>
      </c>
      <c r="DE245" s="280">
        <f t="shared" ca="1" si="520"/>
        <v>0</v>
      </c>
      <c r="DF245" s="280">
        <f t="shared" ca="1" si="521"/>
        <v>0</v>
      </c>
      <c r="DG245" s="280">
        <f t="shared" ca="1" si="522"/>
        <v>0</v>
      </c>
      <c r="DH245" s="280">
        <f t="shared" ca="1" si="523"/>
        <v>0</v>
      </c>
      <c r="DI245" s="280">
        <f t="shared" ca="1" si="524"/>
        <v>0</v>
      </c>
      <c r="DJ245" s="210">
        <f t="shared" ca="1" si="525"/>
        <v>6628</v>
      </c>
      <c r="DK245" s="210">
        <f t="shared" ca="1" si="526"/>
        <v>25658</v>
      </c>
      <c r="DL245" s="210">
        <f t="shared" ca="1" si="527"/>
        <v>69362</v>
      </c>
      <c r="DM245" s="461">
        <f t="shared" ca="1" si="528"/>
        <v>95020</v>
      </c>
      <c r="DN245" s="463">
        <f t="shared" ca="1" si="529"/>
        <v>95235</v>
      </c>
      <c r="DO245" s="465">
        <f t="shared" ca="1" si="530"/>
        <v>215</v>
      </c>
      <c r="DP245" s="216">
        <f t="shared" ca="1" si="531"/>
        <v>2.2626815407282676E-3</v>
      </c>
      <c r="DQ245" s="2"/>
      <c r="DR245" s="463"/>
      <c r="DS245" s="37"/>
    </row>
    <row r="246" spans="1:123" s="5" customFormat="1" ht="13.5">
      <c r="A246" s="87">
        <f>A206</f>
        <v>2010</v>
      </c>
      <c r="B246" s="88">
        <f t="shared" ref="B246:K246" si="569">S246/$O246</f>
        <v>38.827015428629814</v>
      </c>
      <c r="C246" s="88">
        <f t="shared" si="569"/>
        <v>28.609379789516705</v>
      </c>
      <c r="D246" s="88">
        <f t="shared" si="569"/>
        <v>27.587616225605395</v>
      </c>
      <c r="E246" s="88">
        <f t="shared" si="569"/>
        <v>19.413507714314907</v>
      </c>
      <c r="F246" s="88">
        <f t="shared" si="569"/>
        <v>23.500561969960152</v>
      </c>
      <c r="G246" s="88">
        <f t="shared" si="569"/>
        <v>30.652906917339326</v>
      </c>
      <c r="H246" s="88">
        <f t="shared" si="569"/>
        <v>32.696434045161951</v>
      </c>
      <c r="I246" s="88">
        <f t="shared" si="569"/>
        <v>35.761724736895879</v>
      </c>
      <c r="J246" s="88">
        <f t="shared" si="569"/>
        <v>29.631143353428016</v>
      </c>
      <c r="K246" s="88">
        <f t="shared" si="569"/>
        <v>23.500561969960152</v>
      </c>
      <c r="L246" s="88">
        <f>Q247/$O247</f>
        <v>25.544089097782773</v>
      </c>
      <c r="M246" s="88">
        <f>R247/$O247</f>
        <v>35.761724736895879</v>
      </c>
      <c r="N246" s="639">
        <f>ROUND(SUM(B246:M246),0)</f>
        <v>351</v>
      </c>
      <c r="O246" s="372">
        <v>0.97870000000000001</v>
      </c>
      <c r="P246" s="91">
        <f t="shared" ref="P246:P280" si="570">A246</f>
        <v>2010</v>
      </c>
      <c r="Q246" s="96">
        <v>24</v>
      </c>
      <c r="R246" s="96">
        <v>37</v>
      </c>
      <c r="S246" s="96">
        <v>38</v>
      </c>
      <c r="T246" s="96">
        <v>28</v>
      </c>
      <c r="U246" s="96">
        <v>27</v>
      </c>
      <c r="V246" s="96">
        <v>19</v>
      </c>
      <c r="W246" s="96">
        <v>23</v>
      </c>
      <c r="X246" s="96">
        <v>30</v>
      </c>
      <c r="Y246" s="96">
        <v>32</v>
      </c>
      <c r="Z246" s="96">
        <v>35</v>
      </c>
      <c r="AA246" s="96">
        <v>29</v>
      </c>
      <c r="AB246" s="96">
        <v>23</v>
      </c>
      <c r="AC246" s="13">
        <f t="shared" ref="AC246:AC261" si="571">SUM(Q246:AB246)</f>
        <v>345</v>
      </c>
      <c r="AD246" s="13"/>
      <c r="AE246" s="17"/>
      <c r="AF246" s="22"/>
      <c r="AG246" s="22"/>
      <c r="AH246" s="22"/>
      <c r="AI246" s="79" t="str">
        <f t="shared" si="550"/>
        <v>Q</v>
      </c>
      <c r="AJ246" s="1">
        <f>1+AJ234</f>
        <v>2032</v>
      </c>
      <c r="AK246" s="105">
        <v>1</v>
      </c>
      <c r="AL246" s="106">
        <f t="shared" ref="AL246:AU255" ca="1" si="572">ROUND(INDIRECT(CONCATENATE($AI246,AL$2+($AJ246-2010))),0)</f>
        <v>0</v>
      </c>
      <c r="AM246" s="106">
        <f t="shared" ca="1" si="572"/>
        <v>0</v>
      </c>
      <c r="AN246" s="106">
        <f t="shared" ca="1" si="572"/>
        <v>8</v>
      </c>
      <c r="AO246" s="106">
        <f t="shared" ca="1" si="572"/>
        <v>0</v>
      </c>
      <c r="AP246" s="106">
        <f t="shared" ca="1" si="572"/>
        <v>0</v>
      </c>
      <c r="AQ246" s="106">
        <f t="shared" ca="1" si="572"/>
        <v>0</v>
      </c>
      <c r="AR246" s="106">
        <f t="shared" ca="1" si="572"/>
        <v>0</v>
      </c>
      <c r="AS246" s="106">
        <f t="shared" ca="1" si="572"/>
        <v>0</v>
      </c>
      <c r="AT246" s="106">
        <f t="shared" ca="1" si="572"/>
        <v>3839</v>
      </c>
      <c r="AU246" s="106">
        <f t="shared" ca="1" si="572"/>
        <v>172</v>
      </c>
      <c r="AV246" s="106">
        <f t="shared" ref="AV246:BE255" ca="1" si="573">ROUND(INDIRECT(CONCATENATE($AI246,AV$2+($AJ246-2010))),0)</f>
        <v>65343</v>
      </c>
      <c r="AW246" s="106">
        <f t="shared" ca="1" si="573"/>
        <v>0</v>
      </c>
      <c r="AX246" s="575">
        <f t="shared" ca="1" si="573"/>
        <v>0</v>
      </c>
      <c r="AY246" s="2">
        <f t="shared" ca="1" si="573"/>
        <v>0</v>
      </c>
      <c r="AZ246" s="545">
        <f t="shared" ca="1" si="573"/>
        <v>664</v>
      </c>
      <c r="BA246" s="106">
        <f t="shared" ca="1" si="573"/>
        <v>3544</v>
      </c>
      <c r="BB246" s="106">
        <f t="shared" ca="1" si="573"/>
        <v>3096</v>
      </c>
      <c r="BC246" s="106">
        <f t="shared" ca="1" si="573"/>
        <v>0</v>
      </c>
      <c r="BD246" s="106">
        <f t="shared" ca="1" si="573"/>
        <v>1922</v>
      </c>
      <c r="BE246" s="106">
        <f t="shared" ca="1" si="573"/>
        <v>0</v>
      </c>
      <c r="BF246" s="106">
        <f t="shared" ref="BF246:BT255" ca="1" si="574">ROUND(INDIRECT(CONCATENATE($AI246,BF$2+($AJ246-2010))),0)</f>
        <v>14508</v>
      </c>
      <c r="BG246" s="106">
        <f t="shared" ca="1" si="574"/>
        <v>0</v>
      </c>
      <c r="BH246" s="106">
        <f t="shared" ca="1" si="574"/>
        <v>0</v>
      </c>
      <c r="BI246" s="106">
        <f t="shared" ca="1" si="574"/>
        <v>0</v>
      </c>
      <c r="BJ246" s="106">
        <f t="shared" ca="1" si="574"/>
        <v>978</v>
      </c>
      <c r="BK246" s="106">
        <f t="shared" ca="1" si="574"/>
        <v>0</v>
      </c>
      <c r="BL246" s="106">
        <f t="shared" ca="1" si="574"/>
        <v>0</v>
      </c>
      <c r="BM246" s="190">
        <f t="shared" ca="1" si="574"/>
        <v>0</v>
      </c>
      <c r="BN246" s="190">
        <f t="shared" ca="1" si="574"/>
        <v>0</v>
      </c>
      <c r="BO246" s="190">
        <f t="shared" ca="1" si="574"/>
        <v>0</v>
      </c>
      <c r="BP246" s="190">
        <f t="shared" ca="1" si="574"/>
        <v>0</v>
      </c>
      <c r="BQ246" s="190">
        <f t="shared" ca="1" si="574"/>
        <v>5682</v>
      </c>
      <c r="BR246" s="190">
        <f t="shared" ca="1" si="574"/>
        <v>24712</v>
      </c>
      <c r="BS246" s="190">
        <f t="shared" ca="1" si="574"/>
        <v>69362</v>
      </c>
      <c r="BT246" s="190">
        <f t="shared" ca="1" si="574"/>
        <v>94074</v>
      </c>
      <c r="BU246" s="190">
        <f t="shared" ca="1" si="494"/>
        <v>70241</v>
      </c>
      <c r="BV246" s="163" t="str">
        <f t="shared" si="552"/>
        <v>C</v>
      </c>
      <c r="BW246" s="65">
        <f t="shared" ca="1" si="495"/>
        <v>94074</v>
      </c>
      <c r="BX246" s="634">
        <f t="shared" ca="1" si="497"/>
        <v>0</v>
      </c>
      <c r="BY246" s="2"/>
      <c r="BZ246" s="13"/>
      <c r="CA246" s="130"/>
      <c r="CB246" s="79" t="str">
        <f t="shared" si="553"/>
        <v>B</v>
      </c>
      <c r="CC246" s="215">
        <f t="shared" si="554"/>
        <v>2032</v>
      </c>
      <c r="CD246" s="141">
        <f t="shared" si="554"/>
        <v>1</v>
      </c>
      <c r="CE246" s="280">
        <f t="shared" ca="1" si="498"/>
        <v>0</v>
      </c>
      <c r="CF246" s="280">
        <f t="shared" ca="1" si="499"/>
        <v>0</v>
      </c>
      <c r="CG246" s="280">
        <f t="shared" ca="1" si="500"/>
        <v>8</v>
      </c>
      <c r="CH246" s="280">
        <f t="shared" ca="1" si="499"/>
        <v>0</v>
      </c>
      <c r="CI246" s="280">
        <f t="shared" ca="1" si="501"/>
        <v>0</v>
      </c>
      <c r="CJ246" s="280">
        <f t="shared" ca="1" si="502"/>
        <v>0</v>
      </c>
      <c r="CK246" s="280">
        <f t="shared" ca="1" si="502"/>
        <v>0</v>
      </c>
      <c r="CL246" s="280">
        <f t="shared" ca="1" si="503"/>
        <v>0</v>
      </c>
      <c r="CM246" s="280">
        <f t="shared" ca="1" si="504"/>
        <v>6910</v>
      </c>
      <c r="CN246" s="280">
        <f t="shared" ca="1" si="505"/>
        <v>258</v>
      </c>
      <c r="CO246" s="280">
        <f t="shared" ca="1" si="506"/>
        <v>64580</v>
      </c>
      <c r="CP246" s="280">
        <f t="shared" ca="1" si="507"/>
        <v>0</v>
      </c>
      <c r="CQ246" s="280">
        <f t="shared" ca="1" si="555"/>
        <v>0</v>
      </c>
      <c r="CR246" s="273">
        <f t="shared" ca="1" si="555"/>
        <v>0</v>
      </c>
      <c r="CS246" s="280">
        <f t="shared" ca="1" si="508"/>
        <v>709</v>
      </c>
      <c r="CT246" s="280">
        <f t="shared" ca="1" si="509"/>
        <v>4027</v>
      </c>
      <c r="CU246" s="280">
        <f t="shared" ca="1" si="510"/>
        <v>3011</v>
      </c>
      <c r="CV246" s="280">
        <f t="shared" ca="1" si="511"/>
        <v>0</v>
      </c>
      <c r="CW246" s="280">
        <f t="shared" ca="1" si="512"/>
        <v>2383</v>
      </c>
      <c r="CX246" s="280">
        <f t="shared" ca="1" si="513"/>
        <v>0</v>
      </c>
      <c r="CY246" s="280">
        <f t="shared" ca="1" si="514"/>
        <v>14136</v>
      </c>
      <c r="CZ246" s="280">
        <f t="shared" ca="1" si="515"/>
        <v>0</v>
      </c>
      <c r="DA246" s="280">
        <f t="shared" ca="1" si="516"/>
        <v>0</v>
      </c>
      <c r="DB246" s="280">
        <f t="shared" ca="1" si="517"/>
        <v>0</v>
      </c>
      <c r="DC246" s="280">
        <f t="shared" ca="1" si="518"/>
        <v>1019</v>
      </c>
      <c r="DD246" s="280">
        <f t="shared" ca="1" si="519"/>
        <v>0</v>
      </c>
      <c r="DE246" s="280">
        <f t="shared" ca="1" si="520"/>
        <v>0</v>
      </c>
      <c r="DF246" s="280">
        <f t="shared" ca="1" si="521"/>
        <v>0</v>
      </c>
      <c r="DG246" s="280">
        <f t="shared" ca="1" si="522"/>
        <v>0</v>
      </c>
      <c r="DH246" s="280">
        <f t="shared" ca="1" si="523"/>
        <v>0</v>
      </c>
      <c r="DI246" s="280">
        <f t="shared" ca="1" si="524"/>
        <v>0</v>
      </c>
      <c r="DJ246" s="210">
        <f t="shared" ca="1" si="525"/>
        <v>6103</v>
      </c>
      <c r="DK246" s="210">
        <f t="shared" ca="1" si="526"/>
        <v>25285</v>
      </c>
      <c r="DL246" s="210">
        <f t="shared" ca="1" si="527"/>
        <v>71756</v>
      </c>
      <c r="DM246" s="461">
        <f t="shared" ca="1" si="528"/>
        <v>97041</v>
      </c>
      <c r="DN246" s="463">
        <f t="shared" ca="1" si="529"/>
        <v>97246</v>
      </c>
      <c r="DO246" s="465">
        <f t="shared" ref="DO246:DO281" ca="1" si="575">DN246-DM246</f>
        <v>205</v>
      </c>
      <c r="DP246" s="216">
        <f t="shared" ref="DP246:DP281" ca="1" si="576">DO246/DM246</f>
        <v>2.1125091456188623E-3</v>
      </c>
      <c r="DR246" s="463"/>
      <c r="DS246" s="37"/>
    </row>
    <row r="247" spans="1:123" ht="13.5">
      <c r="A247" s="87">
        <f>A246+1</f>
        <v>2011</v>
      </c>
      <c r="B247" s="88">
        <f t="shared" ref="B247" si="577">S247/$O247</f>
        <v>34.739961172984572</v>
      </c>
      <c r="C247" s="88">
        <f t="shared" ref="C247" si="578">T247/$O247</f>
        <v>22.478798406048838</v>
      </c>
      <c r="D247" s="88">
        <f t="shared" ref="D247" si="579">U247/$O247</f>
        <v>19.413507714314907</v>
      </c>
      <c r="E247" s="88">
        <f t="shared" ref="E247" si="580">V247/$O247</f>
        <v>19.413507714314907</v>
      </c>
      <c r="F247" s="88">
        <f t="shared" ref="F247" si="581">W247/$O247</f>
        <v>24.522325533871463</v>
      </c>
      <c r="G247" s="88">
        <f t="shared" ref="G247" si="582">X247/$O247</f>
        <v>31.674670481250637</v>
      </c>
      <c r="H247" s="88">
        <f t="shared" ref="H247" si="583">Y247/$O247</f>
        <v>32.696434045161951</v>
      </c>
      <c r="I247" s="88">
        <f t="shared" ref="I247" si="584">Z247/$O247</f>
        <v>32.696434045161951</v>
      </c>
      <c r="J247" s="88">
        <f t="shared" ref="J247" si="585">AA247/$O247</f>
        <v>26.565852661694084</v>
      </c>
      <c r="K247" s="88">
        <f t="shared" ref="K247" si="586">AB247/$O247</f>
        <v>17.369980586492286</v>
      </c>
      <c r="L247" s="88">
        <f>Q248/$O248</f>
        <v>20.35416242621616</v>
      </c>
      <c r="M247" s="88">
        <f>R248/$O248</f>
        <v>22.389578668837778</v>
      </c>
      <c r="N247" s="639">
        <f>ROUND(SUM(B247:M247),0)</f>
        <v>304</v>
      </c>
      <c r="O247" s="372">
        <v>0.97870000000000001</v>
      </c>
      <c r="P247" s="91">
        <f t="shared" si="570"/>
        <v>2011</v>
      </c>
      <c r="Q247" s="96">
        <v>25</v>
      </c>
      <c r="R247" s="96">
        <v>35</v>
      </c>
      <c r="S247" s="96">
        <v>34</v>
      </c>
      <c r="T247" s="96">
        <v>22</v>
      </c>
      <c r="U247" s="96">
        <v>19</v>
      </c>
      <c r="V247" s="96">
        <v>19</v>
      </c>
      <c r="W247" s="96">
        <v>24</v>
      </c>
      <c r="X247" s="96">
        <v>31</v>
      </c>
      <c r="Y247" s="96">
        <v>32</v>
      </c>
      <c r="Z247" s="96">
        <v>32</v>
      </c>
      <c r="AA247" s="96">
        <v>26</v>
      </c>
      <c r="AB247" s="96">
        <v>17</v>
      </c>
      <c r="AC247" s="13">
        <f t="shared" si="571"/>
        <v>316</v>
      </c>
      <c r="AD247" s="13"/>
      <c r="AE247" s="17"/>
      <c r="AF247" s="22"/>
      <c r="AG247" s="22"/>
      <c r="AH247" s="22"/>
      <c r="AI247" s="79" t="str">
        <f t="shared" si="550"/>
        <v>R</v>
      </c>
      <c r="AJ247" s="1">
        <f t="shared" ref="AJ247:AJ257" si="587">AJ246</f>
        <v>2032</v>
      </c>
      <c r="AK247" s="105">
        <v>2</v>
      </c>
      <c r="AL247" s="106">
        <f t="shared" ca="1" si="572"/>
        <v>0</v>
      </c>
      <c r="AM247" s="106">
        <f t="shared" ca="1" si="572"/>
        <v>0</v>
      </c>
      <c r="AN247" s="106">
        <f t="shared" ca="1" si="572"/>
        <v>8</v>
      </c>
      <c r="AO247" s="106">
        <f t="shared" ca="1" si="572"/>
        <v>0</v>
      </c>
      <c r="AP247" s="106">
        <f t="shared" ca="1" si="572"/>
        <v>0</v>
      </c>
      <c r="AQ247" s="106">
        <f t="shared" ca="1" si="572"/>
        <v>0</v>
      </c>
      <c r="AR247" s="106">
        <f t="shared" ca="1" si="572"/>
        <v>0</v>
      </c>
      <c r="AS247" s="106">
        <f t="shared" ca="1" si="572"/>
        <v>0</v>
      </c>
      <c r="AT247" s="106">
        <f t="shared" ca="1" si="572"/>
        <v>6910</v>
      </c>
      <c r="AU247" s="106">
        <f t="shared" ca="1" si="572"/>
        <v>258</v>
      </c>
      <c r="AV247" s="106">
        <f t="shared" ca="1" si="573"/>
        <v>64580</v>
      </c>
      <c r="AW247" s="106">
        <f t="shared" ca="1" si="573"/>
        <v>0</v>
      </c>
      <c r="AX247" s="575">
        <f t="shared" ca="1" si="573"/>
        <v>0</v>
      </c>
      <c r="AY247" s="2">
        <f t="shared" ca="1" si="573"/>
        <v>0</v>
      </c>
      <c r="AZ247" s="545">
        <f t="shared" ca="1" si="573"/>
        <v>1218</v>
      </c>
      <c r="BA247" s="106">
        <f t="shared" ca="1" si="573"/>
        <v>4027</v>
      </c>
      <c r="BB247" s="106">
        <f t="shared" ca="1" si="573"/>
        <v>3011</v>
      </c>
      <c r="BC247" s="106">
        <f t="shared" ca="1" si="573"/>
        <v>0</v>
      </c>
      <c r="BD247" s="106">
        <f t="shared" ca="1" si="573"/>
        <v>2314</v>
      </c>
      <c r="BE247" s="106">
        <f t="shared" ca="1" si="573"/>
        <v>0</v>
      </c>
      <c r="BF247" s="106">
        <f t="shared" ca="1" si="574"/>
        <v>14136</v>
      </c>
      <c r="BG247" s="106">
        <f t="shared" ca="1" si="574"/>
        <v>0</v>
      </c>
      <c r="BH247" s="106">
        <f t="shared" ca="1" si="574"/>
        <v>0</v>
      </c>
      <c r="BI247" s="106">
        <f t="shared" ca="1" si="574"/>
        <v>0</v>
      </c>
      <c r="BJ247" s="106">
        <f t="shared" ca="1" si="574"/>
        <v>1019</v>
      </c>
      <c r="BK247" s="106">
        <f t="shared" ca="1" si="574"/>
        <v>0</v>
      </c>
      <c r="BL247" s="106">
        <f t="shared" ca="1" si="574"/>
        <v>0</v>
      </c>
      <c r="BM247" s="190">
        <f t="shared" ca="1" si="574"/>
        <v>0</v>
      </c>
      <c r="BN247" s="190">
        <f t="shared" ca="1" si="574"/>
        <v>0</v>
      </c>
      <c r="BO247" s="190">
        <f t="shared" ca="1" si="574"/>
        <v>0</v>
      </c>
      <c r="BP247" s="190">
        <f t="shared" ca="1" si="574"/>
        <v>0</v>
      </c>
      <c r="BQ247" s="190">
        <f t="shared" ca="1" si="574"/>
        <v>6543</v>
      </c>
      <c r="BR247" s="190">
        <f t="shared" ca="1" si="574"/>
        <v>25725</v>
      </c>
      <c r="BS247" s="190">
        <f t="shared" ca="1" si="574"/>
        <v>71756</v>
      </c>
      <c r="BT247" s="190">
        <f t="shared" ca="1" si="574"/>
        <v>97481</v>
      </c>
      <c r="BU247" s="190">
        <f t="shared" ca="1" si="494"/>
        <v>70241</v>
      </c>
      <c r="BV247" s="163" t="str">
        <f t="shared" si="552"/>
        <v>C</v>
      </c>
      <c r="BW247" s="65">
        <f t="shared" ca="1" si="495"/>
        <v>97481</v>
      </c>
      <c r="BX247" s="634">
        <f t="shared" ca="1" si="497"/>
        <v>0</v>
      </c>
      <c r="BY247" s="2"/>
      <c r="BZ247" s="13"/>
      <c r="CA247" s="130"/>
      <c r="CB247" s="79" t="str">
        <f t="shared" si="553"/>
        <v>C</v>
      </c>
      <c r="CC247" s="215">
        <f t="shared" si="554"/>
        <v>2032</v>
      </c>
      <c r="CD247" s="141">
        <f t="shared" si="554"/>
        <v>2</v>
      </c>
      <c r="CE247" s="280">
        <f t="shared" ca="1" si="498"/>
        <v>0</v>
      </c>
      <c r="CF247" s="280">
        <f t="shared" ca="1" si="499"/>
        <v>0</v>
      </c>
      <c r="CG247" s="280">
        <f t="shared" ca="1" si="500"/>
        <v>8</v>
      </c>
      <c r="CH247" s="280">
        <f t="shared" ca="1" si="499"/>
        <v>0</v>
      </c>
      <c r="CI247" s="280">
        <f t="shared" ca="1" si="501"/>
        <v>0</v>
      </c>
      <c r="CJ247" s="280">
        <f t="shared" ca="1" si="502"/>
        <v>0</v>
      </c>
      <c r="CK247" s="280">
        <f t="shared" ca="1" si="502"/>
        <v>0</v>
      </c>
      <c r="CL247" s="280">
        <f t="shared" ca="1" si="503"/>
        <v>0</v>
      </c>
      <c r="CM247" s="280">
        <f t="shared" ca="1" si="504"/>
        <v>6464</v>
      </c>
      <c r="CN247" s="280">
        <f t="shared" ca="1" si="505"/>
        <v>643</v>
      </c>
      <c r="CO247" s="280">
        <f t="shared" ca="1" si="506"/>
        <v>42444</v>
      </c>
      <c r="CP247" s="280">
        <f t="shared" ca="1" si="507"/>
        <v>0</v>
      </c>
      <c r="CQ247" s="280">
        <f t="shared" ca="1" si="555"/>
        <v>0</v>
      </c>
      <c r="CR247" s="273">
        <f t="shared" ca="1" si="555"/>
        <v>0</v>
      </c>
      <c r="CS247" s="280">
        <f t="shared" ca="1" si="508"/>
        <v>860</v>
      </c>
      <c r="CT247" s="280">
        <f t="shared" ca="1" si="509"/>
        <v>1658</v>
      </c>
      <c r="CU247" s="280">
        <f t="shared" ca="1" si="510"/>
        <v>1986</v>
      </c>
      <c r="CV247" s="280">
        <f t="shared" ca="1" si="511"/>
        <v>0</v>
      </c>
      <c r="CW247" s="280">
        <f t="shared" ca="1" si="512"/>
        <v>1815</v>
      </c>
      <c r="CX247" s="280">
        <f t="shared" ca="1" si="513"/>
        <v>0</v>
      </c>
      <c r="CY247" s="280">
        <f t="shared" ca="1" si="514"/>
        <v>13224</v>
      </c>
      <c r="CZ247" s="280">
        <f t="shared" ca="1" si="515"/>
        <v>0</v>
      </c>
      <c r="DA247" s="280">
        <f t="shared" ca="1" si="516"/>
        <v>0</v>
      </c>
      <c r="DB247" s="280">
        <f t="shared" ca="1" si="517"/>
        <v>0</v>
      </c>
      <c r="DC247" s="280">
        <f t="shared" ca="1" si="518"/>
        <v>987</v>
      </c>
      <c r="DD247" s="280">
        <f t="shared" ca="1" si="519"/>
        <v>0</v>
      </c>
      <c r="DE247" s="280">
        <f t="shared" ca="1" si="520"/>
        <v>0</v>
      </c>
      <c r="DF247" s="280">
        <f t="shared" ca="1" si="521"/>
        <v>0</v>
      </c>
      <c r="DG247" s="280">
        <f t="shared" ca="1" si="522"/>
        <v>0</v>
      </c>
      <c r="DH247" s="280">
        <f t="shared" ca="1" si="523"/>
        <v>0</v>
      </c>
      <c r="DI247" s="280">
        <f t="shared" ca="1" si="524"/>
        <v>0</v>
      </c>
      <c r="DJ247" s="210">
        <f t="shared" ca="1" si="525"/>
        <v>4661</v>
      </c>
      <c r="DK247" s="210">
        <f t="shared" ca="1" si="526"/>
        <v>20530</v>
      </c>
      <c r="DL247" s="210">
        <f t="shared" ca="1" si="527"/>
        <v>49559</v>
      </c>
      <c r="DM247" s="461">
        <f t="shared" ca="1" si="528"/>
        <v>70089</v>
      </c>
      <c r="DN247" s="463">
        <f t="shared" ca="1" si="529"/>
        <v>70241</v>
      </c>
      <c r="DO247" s="465">
        <f t="shared" ca="1" si="575"/>
        <v>152</v>
      </c>
      <c r="DP247" s="216">
        <f t="shared" ca="1" si="576"/>
        <v>2.1686712608255218E-3</v>
      </c>
      <c r="DR247" s="463"/>
      <c r="DS247" s="37"/>
    </row>
    <row r="248" spans="1:123" ht="13.5">
      <c r="A248" s="87">
        <f t="shared" ref="A248:A281" si="588">A247+1</f>
        <v>2012</v>
      </c>
      <c r="B248" s="88">
        <f>[1]MWH!C682</f>
        <v>29</v>
      </c>
      <c r="C248" s="88">
        <f>[1]MWH!D682</f>
        <v>18</v>
      </c>
      <c r="D248" s="88">
        <f>[1]MWH!E682</f>
        <v>17</v>
      </c>
      <c r="E248" s="591">
        <f>[1]MWH!F682</f>
        <v>8</v>
      </c>
      <c r="F248" s="591">
        <f>[1]MWH!G682</f>
        <v>8</v>
      </c>
      <c r="G248" s="591">
        <f>[1]MWH!H682</f>
        <v>8</v>
      </c>
      <c r="H248" s="591">
        <f>[1]MWH!I682</f>
        <v>8</v>
      </c>
      <c r="I248" s="591">
        <f>[1]MWH!J682</f>
        <v>8</v>
      </c>
      <c r="J248" s="591">
        <f>[1]MWH!K682</f>
        <v>8</v>
      </c>
      <c r="K248" s="591">
        <f>[1]MWH!L682</f>
        <v>8</v>
      </c>
      <c r="L248" s="591">
        <f>[1]MWH!M682</f>
        <v>8</v>
      </c>
      <c r="M248" s="591">
        <f>[1]MWH!N682</f>
        <v>8</v>
      </c>
      <c r="N248" s="639">
        <f>ROUND(SUM(B248:M248),0)</f>
        <v>136</v>
      </c>
      <c r="O248" s="374">
        <v>0.98260000000000003</v>
      </c>
      <c r="P248" s="91">
        <f t="shared" si="570"/>
        <v>2012</v>
      </c>
      <c r="Q248" s="96">
        <f>[1]MWH!S682</f>
        <v>20</v>
      </c>
      <c r="R248" s="96">
        <f>[1]MWH!T682</f>
        <v>22</v>
      </c>
      <c r="S248" s="96">
        <f>[1]MWH!U682</f>
        <v>28</v>
      </c>
      <c r="T248" s="96">
        <f>[1]MWH!V682</f>
        <v>18</v>
      </c>
      <c r="U248" s="96">
        <f>[1]MWH!W682</f>
        <v>17</v>
      </c>
      <c r="V248" s="591">
        <f>[1]MWH!X682</f>
        <v>8</v>
      </c>
      <c r="W248" s="591">
        <f>[1]MWH!Y682</f>
        <v>8</v>
      </c>
      <c r="X248" s="591">
        <f>[1]MWH!Z682</f>
        <v>8</v>
      </c>
      <c r="Y248" s="591">
        <f>[1]MWH!AA682</f>
        <v>8</v>
      </c>
      <c r="Z248" s="591">
        <f>[1]MWH!AB682</f>
        <v>8</v>
      </c>
      <c r="AA248" s="591">
        <f>[1]MWH!AC682</f>
        <v>8</v>
      </c>
      <c r="AB248" s="591">
        <f>[1]MWH!AD682</f>
        <v>8</v>
      </c>
      <c r="AC248" s="13">
        <f t="shared" si="571"/>
        <v>161</v>
      </c>
      <c r="AD248" s="13"/>
      <c r="AE248" s="17"/>
      <c r="AF248" s="22"/>
      <c r="AG248" s="22"/>
      <c r="AH248" s="22"/>
      <c r="AI248" s="79" t="str">
        <f t="shared" si="550"/>
        <v>S</v>
      </c>
      <c r="AJ248" s="1">
        <f t="shared" si="587"/>
        <v>2032</v>
      </c>
      <c r="AK248" s="105">
        <v>3</v>
      </c>
      <c r="AL248" s="106">
        <f t="shared" ca="1" si="572"/>
        <v>0</v>
      </c>
      <c r="AM248" s="106">
        <f t="shared" ca="1" si="572"/>
        <v>0</v>
      </c>
      <c r="AN248" s="106">
        <f t="shared" ca="1" si="572"/>
        <v>8</v>
      </c>
      <c r="AO248" s="106">
        <f t="shared" ca="1" si="572"/>
        <v>0</v>
      </c>
      <c r="AP248" s="106">
        <f t="shared" ca="1" si="572"/>
        <v>0</v>
      </c>
      <c r="AQ248" s="106">
        <f t="shared" ca="1" si="572"/>
        <v>0</v>
      </c>
      <c r="AR248" s="106">
        <f t="shared" ca="1" si="572"/>
        <v>0</v>
      </c>
      <c r="AS248" s="106">
        <f t="shared" ca="1" si="572"/>
        <v>0</v>
      </c>
      <c r="AT248" s="106">
        <f t="shared" ca="1" si="572"/>
        <v>6464</v>
      </c>
      <c r="AU248" s="106">
        <f t="shared" ca="1" si="572"/>
        <v>643</v>
      </c>
      <c r="AV248" s="106">
        <f t="shared" ca="1" si="573"/>
        <v>42444</v>
      </c>
      <c r="AW248" s="106">
        <f t="shared" ca="1" si="573"/>
        <v>0</v>
      </c>
      <c r="AX248" s="575">
        <f t="shared" ca="1" si="573"/>
        <v>0</v>
      </c>
      <c r="AY248" s="2">
        <f t="shared" ca="1" si="573"/>
        <v>0</v>
      </c>
      <c r="AZ248" s="545">
        <f t="shared" ca="1" si="573"/>
        <v>709</v>
      </c>
      <c r="BA248" s="106">
        <f t="shared" ca="1" si="573"/>
        <v>1658</v>
      </c>
      <c r="BB248" s="106">
        <f t="shared" ca="1" si="573"/>
        <v>1986</v>
      </c>
      <c r="BC248" s="106">
        <f t="shared" ca="1" si="573"/>
        <v>0</v>
      </c>
      <c r="BD248" s="106">
        <f t="shared" ca="1" si="573"/>
        <v>2383</v>
      </c>
      <c r="BE248" s="106">
        <f t="shared" ca="1" si="573"/>
        <v>0</v>
      </c>
      <c r="BF248" s="106">
        <f t="shared" ca="1" si="574"/>
        <v>13224</v>
      </c>
      <c r="BG248" s="106">
        <f t="shared" ca="1" si="574"/>
        <v>0</v>
      </c>
      <c r="BH248" s="106">
        <f t="shared" ca="1" si="574"/>
        <v>0</v>
      </c>
      <c r="BI248" s="106">
        <f t="shared" ca="1" si="574"/>
        <v>0</v>
      </c>
      <c r="BJ248" s="106">
        <f t="shared" ca="1" si="574"/>
        <v>987</v>
      </c>
      <c r="BK248" s="106">
        <f t="shared" ca="1" si="574"/>
        <v>0</v>
      </c>
      <c r="BL248" s="106">
        <f t="shared" ca="1" si="574"/>
        <v>0</v>
      </c>
      <c r="BM248" s="190">
        <f t="shared" ca="1" si="574"/>
        <v>0</v>
      </c>
      <c r="BN248" s="190">
        <f t="shared" ca="1" si="574"/>
        <v>0</v>
      </c>
      <c r="BO248" s="190">
        <f t="shared" ca="1" si="574"/>
        <v>0</v>
      </c>
      <c r="BP248" s="190">
        <f t="shared" ca="1" si="574"/>
        <v>0</v>
      </c>
      <c r="BQ248" s="190">
        <f t="shared" ca="1" si="574"/>
        <v>5078</v>
      </c>
      <c r="BR248" s="190">
        <f t="shared" ca="1" si="574"/>
        <v>20947</v>
      </c>
      <c r="BS248" s="190">
        <f t="shared" ca="1" si="574"/>
        <v>49559</v>
      </c>
      <c r="BT248" s="190">
        <f t="shared" ca="1" si="574"/>
        <v>70506</v>
      </c>
      <c r="BU248" s="190">
        <f t="shared" ca="1" si="494"/>
        <v>104962</v>
      </c>
      <c r="BV248" s="163" t="str">
        <f t="shared" si="552"/>
        <v>D</v>
      </c>
      <c r="BW248" s="65">
        <f t="shared" ca="1" si="495"/>
        <v>70506</v>
      </c>
      <c r="BX248" s="634">
        <f t="shared" ca="1" si="497"/>
        <v>0</v>
      </c>
      <c r="BY248" s="2"/>
      <c r="BZ248" s="13"/>
      <c r="CA248" s="130"/>
      <c r="CB248" s="79" t="str">
        <f t="shared" si="553"/>
        <v>D</v>
      </c>
      <c r="CC248" s="215">
        <f t="shared" si="554"/>
        <v>2032</v>
      </c>
      <c r="CD248" s="141">
        <f t="shared" si="554"/>
        <v>3</v>
      </c>
      <c r="CE248" s="280">
        <f t="shared" ca="1" si="498"/>
        <v>0</v>
      </c>
      <c r="CF248" s="280">
        <f t="shared" ca="1" si="499"/>
        <v>0</v>
      </c>
      <c r="CG248" s="280">
        <f t="shared" ca="1" si="500"/>
        <v>8</v>
      </c>
      <c r="CH248" s="280">
        <f t="shared" ca="1" si="499"/>
        <v>0</v>
      </c>
      <c r="CI248" s="280">
        <f t="shared" ca="1" si="501"/>
        <v>0</v>
      </c>
      <c r="CJ248" s="280">
        <f t="shared" ca="1" si="502"/>
        <v>0</v>
      </c>
      <c r="CK248" s="280">
        <f t="shared" ca="1" si="502"/>
        <v>0</v>
      </c>
      <c r="CL248" s="280">
        <f t="shared" ca="1" si="503"/>
        <v>0</v>
      </c>
      <c r="CM248" s="280">
        <f t="shared" ca="1" si="504"/>
        <v>3839</v>
      </c>
      <c r="CN248" s="280">
        <f t="shared" ca="1" si="505"/>
        <v>516</v>
      </c>
      <c r="CO248" s="280">
        <f t="shared" ca="1" si="506"/>
        <v>78947</v>
      </c>
      <c r="CP248" s="280">
        <f t="shared" ca="1" si="507"/>
        <v>0</v>
      </c>
      <c r="CQ248" s="280">
        <f t="shared" ca="1" si="555"/>
        <v>0</v>
      </c>
      <c r="CR248" s="273">
        <f t="shared" ca="1" si="555"/>
        <v>0</v>
      </c>
      <c r="CS248" s="280">
        <f t="shared" ca="1" si="508"/>
        <v>502</v>
      </c>
      <c r="CT248" s="280">
        <f t="shared" ca="1" si="509"/>
        <v>805</v>
      </c>
      <c r="CU248" s="280">
        <f t="shared" ca="1" si="510"/>
        <v>2550</v>
      </c>
      <c r="CV248" s="280">
        <f t="shared" ca="1" si="511"/>
        <v>0</v>
      </c>
      <c r="CW248" s="280">
        <f t="shared" ca="1" si="512"/>
        <v>2003</v>
      </c>
      <c r="CX248" s="280">
        <f t="shared" ca="1" si="513"/>
        <v>0</v>
      </c>
      <c r="CY248" s="280">
        <f t="shared" ca="1" si="514"/>
        <v>14508</v>
      </c>
      <c r="CZ248" s="280">
        <f t="shared" ca="1" si="515"/>
        <v>0</v>
      </c>
      <c r="DA248" s="280">
        <f t="shared" ca="1" si="516"/>
        <v>0</v>
      </c>
      <c r="DB248" s="280">
        <f t="shared" ca="1" si="517"/>
        <v>0</v>
      </c>
      <c r="DC248" s="280">
        <f t="shared" ca="1" si="518"/>
        <v>1096</v>
      </c>
      <c r="DD248" s="280">
        <f t="shared" ca="1" si="519"/>
        <v>0</v>
      </c>
      <c r="DE248" s="280">
        <f t="shared" ca="1" si="520"/>
        <v>0</v>
      </c>
      <c r="DF248" s="280">
        <f t="shared" ca="1" si="521"/>
        <v>0</v>
      </c>
      <c r="DG248" s="280">
        <f t="shared" ca="1" si="522"/>
        <v>0</v>
      </c>
      <c r="DH248" s="280">
        <f t="shared" ca="1" si="523"/>
        <v>0</v>
      </c>
      <c r="DI248" s="280">
        <f t="shared" ca="1" si="524"/>
        <v>0</v>
      </c>
      <c r="DJ248" s="210">
        <f t="shared" ca="1" si="525"/>
        <v>5055</v>
      </c>
      <c r="DK248" s="210">
        <f t="shared" ca="1" si="526"/>
        <v>21464</v>
      </c>
      <c r="DL248" s="210">
        <f t="shared" ca="1" si="527"/>
        <v>83310</v>
      </c>
      <c r="DM248" s="461">
        <f t="shared" ca="1" si="528"/>
        <v>104774</v>
      </c>
      <c r="DN248" s="463">
        <f t="shared" ca="1" si="529"/>
        <v>104962</v>
      </c>
      <c r="DO248" s="465">
        <f t="shared" ca="1" si="575"/>
        <v>188</v>
      </c>
      <c r="DP248" s="216">
        <f t="shared" ca="1" si="576"/>
        <v>1.7943382900337871E-3</v>
      </c>
      <c r="DR248" s="463"/>
      <c r="DS248" s="37"/>
    </row>
    <row r="249" spans="1:123" ht="13.5">
      <c r="A249" s="87">
        <f t="shared" si="588"/>
        <v>2013</v>
      </c>
      <c r="B249" s="590">
        <v>8</v>
      </c>
      <c r="C249" s="590">
        <v>8</v>
      </c>
      <c r="D249" s="590">
        <v>8</v>
      </c>
      <c r="E249" s="590">
        <v>8</v>
      </c>
      <c r="F249" s="590">
        <v>8</v>
      </c>
      <c r="G249" s="590">
        <v>8</v>
      </c>
      <c r="H249" s="590">
        <v>8</v>
      </c>
      <c r="I249" s="590">
        <v>8</v>
      </c>
      <c r="J249" s="590">
        <v>8</v>
      </c>
      <c r="K249" s="590">
        <v>8</v>
      </c>
      <c r="L249" s="590">
        <v>8</v>
      </c>
      <c r="M249" s="590">
        <v>8</v>
      </c>
      <c r="N249" s="639">
        <f>ROUND(SUM(B249:M249),0)</f>
        <v>96</v>
      </c>
      <c r="O249" s="374">
        <v>0.98260000000000003</v>
      </c>
      <c r="P249" s="91">
        <f t="shared" si="570"/>
        <v>2013</v>
      </c>
      <c r="Q249" s="590">
        <v>8</v>
      </c>
      <c r="R249" s="590">
        <v>8</v>
      </c>
      <c r="S249" s="590">
        <v>8</v>
      </c>
      <c r="T249" s="590">
        <v>8</v>
      </c>
      <c r="U249" s="590">
        <v>8</v>
      </c>
      <c r="V249" s="590">
        <v>8</v>
      </c>
      <c r="W249" s="590">
        <v>8</v>
      </c>
      <c r="X249" s="590">
        <v>8</v>
      </c>
      <c r="Y249" s="590">
        <v>8</v>
      </c>
      <c r="Z249" s="590">
        <v>8</v>
      </c>
      <c r="AA249" s="590">
        <v>8</v>
      </c>
      <c r="AB249" s="590">
        <v>8</v>
      </c>
      <c r="AC249" s="13">
        <f t="shared" si="571"/>
        <v>96</v>
      </c>
      <c r="AD249" s="13"/>
      <c r="AE249" s="17"/>
      <c r="AF249" s="22"/>
      <c r="AI249" s="79" t="str">
        <f t="shared" si="550"/>
        <v>T</v>
      </c>
      <c r="AJ249" s="1">
        <f t="shared" si="587"/>
        <v>2032</v>
      </c>
      <c r="AK249" s="105">
        <v>4</v>
      </c>
      <c r="AL249" s="106">
        <f t="shared" ca="1" si="572"/>
        <v>0</v>
      </c>
      <c r="AM249" s="106">
        <f t="shared" ca="1" si="572"/>
        <v>0</v>
      </c>
      <c r="AN249" s="106">
        <f t="shared" ca="1" si="572"/>
        <v>8</v>
      </c>
      <c r="AO249" s="106">
        <f t="shared" ca="1" si="572"/>
        <v>0</v>
      </c>
      <c r="AP249" s="106">
        <f t="shared" ca="1" si="572"/>
        <v>0</v>
      </c>
      <c r="AQ249" s="106">
        <f t="shared" ca="1" si="572"/>
        <v>0</v>
      </c>
      <c r="AR249" s="106">
        <f t="shared" ca="1" si="572"/>
        <v>0</v>
      </c>
      <c r="AS249" s="106">
        <f t="shared" ca="1" si="572"/>
        <v>0</v>
      </c>
      <c r="AT249" s="106">
        <f t="shared" ca="1" si="572"/>
        <v>3839</v>
      </c>
      <c r="AU249" s="106">
        <f t="shared" ca="1" si="572"/>
        <v>516</v>
      </c>
      <c r="AV249" s="106">
        <f t="shared" ca="1" si="573"/>
        <v>78947</v>
      </c>
      <c r="AW249" s="106">
        <f t="shared" ca="1" si="573"/>
        <v>0</v>
      </c>
      <c r="AX249" s="575">
        <f t="shared" ca="1" si="573"/>
        <v>0</v>
      </c>
      <c r="AY249" s="2">
        <f t="shared" ca="1" si="573"/>
        <v>0</v>
      </c>
      <c r="AZ249" s="545">
        <f t="shared" ca="1" si="573"/>
        <v>860</v>
      </c>
      <c r="BA249" s="106">
        <f t="shared" ca="1" si="573"/>
        <v>805</v>
      </c>
      <c r="BB249" s="106">
        <f t="shared" ca="1" si="573"/>
        <v>2550</v>
      </c>
      <c r="BC249" s="106">
        <f t="shared" ca="1" si="573"/>
        <v>0</v>
      </c>
      <c r="BD249" s="106">
        <f t="shared" ca="1" si="573"/>
        <v>1815</v>
      </c>
      <c r="BE249" s="106">
        <f t="shared" ca="1" si="573"/>
        <v>0</v>
      </c>
      <c r="BF249" s="106">
        <f t="shared" ca="1" si="574"/>
        <v>14508</v>
      </c>
      <c r="BG249" s="106">
        <f t="shared" ca="1" si="574"/>
        <v>0</v>
      </c>
      <c r="BH249" s="106">
        <f t="shared" ca="1" si="574"/>
        <v>0</v>
      </c>
      <c r="BI249" s="106">
        <f t="shared" ca="1" si="574"/>
        <v>0</v>
      </c>
      <c r="BJ249" s="106">
        <f t="shared" ca="1" si="574"/>
        <v>1096</v>
      </c>
      <c r="BK249" s="106">
        <f t="shared" ca="1" si="574"/>
        <v>0</v>
      </c>
      <c r="BL249" s="106">
        <f t="shared" ca="1" si="574"/>
        <v>0</v>
      </c>
      <c r="BM249" s="190">
        <f t="shared" ca="1" si="574"/>
        <v>0</v>
      </c>
      <c r="BN249" s="190">
        <f t="shared" ca="1" si="574"/>
        <v>0</v>
      </c>
      <c r="BO249" s="190">
        <f t="shared" ca="1" si="574"/>
        <v>0</v>
      </c>
      <c r="BP249" s="190">
        <f t="shared" ca="1" si="574"/>
        <v>0</v>
      </c>
      <c r="BQ249" s="190">
        <f t="shared" ca="1" si="574"/>
        <v>5225</v>
      </c>
      <c r="BR249" s="190">
        <f t="shared" ca="1" si="574"/>
        <v>21634</v>
      </c>
      <c r="BS249" s="190">
        <f t="shared" ca="1" si="574"/>
        <v>83310</v>
      </c>
      <c r="BT249" s="190">
        <f t="shared" ca="1" si="574"/>
        <v>104944</v>
      </c>
      <c r="BU249" s="190">
        <f t="shared" ca="1" si="494"/>
        <v>112281</v>
      </c>
      <c r="BV249" s="163" t="str">
        <f t="shared" si="552"/>
        <v>E</v>
      </c>
      <c r="BW249" s="65">
        <f t="shared" ca="1" si="495"/>
        <v>104944</v>
      </c>
      <c r="BX249" s="634">
        <f t="shared" ca="1" si="497"/>
        <v>0</v>
      </c>
      <c r="BY249" s="2"/>
      <c r="BZ249" s="13"/>
      <c r="CA249" s="130"/>
      <c r="CB249" s="79" t="str">
        <f t="shared" si="553"/>
        <v>E</v>
      </c>
      <c r="CC249" s="215">
        <f t="shared" si="554"/>
        <v>2032</v>
      </c>
      <c r="CD249" s="141">
        <f t="shared" si="554"/>
        <v>4</v>
      </c>
      <c r="CE249" s="280">
        <f t="shared" ca="1" si="498"/>
        <v>0</v>
      </c>
      <c r="CF249" s="280">
        <f t="shared" ca="1" si="499"/>
        <v>0</v>
      </c>
      <c r="CG249" s="280">
        <f t="shared" ca="1" si="500"/>
        <v>8</v>
      </c>
      <c r="CH249" s="280">
        <f t="shared" ca="1" si="499"/>
        <v>0</v>
      </c>
      <c r="CI249" s="280">
        <f t="shared" ca="1" si="501"/>
        <v>0</v>
      </c>
      <c r="CJ249" s="280">
        <f t="shared" ca="1" si="502"/>
        <v>0</v>
      </c>
      <c r="CK249" s="280">
        <f t="shared" ca="1" si="502"/>
        <v>0</v>
      </c>
      <c r="CL249" s="280">
        <f t="shared" ca="1" si="503"/>
        <v>0</v>
      </c>
      <c r="CM249" s="280">
        <f t="shared" ca="1" si="504"/>
        <v>0</v>
      </c>
      <c r="CN249" s="280">
        <f t="shared" ca="1" si="505"/>
        <v>832</v>
      </c>
      <c r="CO249" s="280">
        <f t="shared" ca="1" si="506"/>
        <v>89166</v>
      </c>
      <c r="CP249" s="280">
        <f t="shared" ca="1" si="507"/>
        <v>0</v>
      </c>
      <c r="CQ249" s="280">
        <f t="shared" ca="1" si="555"/>
        <v>0</v>
      </c>
      <c r="CR249" s="273">
        <f t="shared" ca="1" si="555"/>
        <v>0</v>
      </c>
      <c r="CS249" s="280">
        <f t="shared" ca="1" si="508"/>
        <v>671</v>
      </c>
      <c r="CT249" s="280">
        <f t="shared" ca="1" si="509"/>
        <v>1871</v>
      </c>
      <c r="CU249" s="280">
        <f t="shared" ca="1" si="510"/>
        <v>2344</v>
      </c>
      <c r="CV249" s="280">
        <f t="shared" ca="1" si="511"/>
        <v>0</v>
      </c>
      <c r="CW249" s="280">
        <f t="shared" ca="1" si="512"/>
        <v>1700</v>
      </c>
      <c r="CX249" s="280">
        <f t="shared" ca="1" si="513"/>
        <v>0</v>
      </c>
      <c r="CY249" s="280">
        <f t="shared" ca="1" si="514"/>
        <v>14400</v>
      </c>
      <c r="CZ249" s="280">
        <f t="shared" ca="1" si="515"/>
        <v>0</v>
      </c>
      <c r="DA249" s="280">
        <f t="shared" ca="1" si="516"/>
        <v>0</v>
      </c>
      <c r="DB249" s="280">
        <f t="shared" ca="1" si="517"/>
        <v>0</v>
      </c>
      <c r="DC249" s="280">
        <f t="shared" ca="1" si="518"/>
        <v>1104</v>
      </c>
      <c r="DD249" s="280">
        <f t="shared" ca="1" si="519"/>
        <v>0</v>
      </c>
      <c r="DE249" s="280">
        <f t="shared" ca="1" si="520"/>
        <v>0</v>
      </c>
      <c r="DF249" s="280">
        <f t="shared" ca="1" si="521"/>
        <v>0</v>
      </c>
      <c r="DG249" s="280">
        <f t="shared" ca="1" si="522"/>
        <v>0</v>
      </c>
      <c r="DH249" s="280">
        <f t="shared" ca="1" si="523"/>
        <v>0</v>
      </c>
      <c r="DI249" s="280">
        <f t="shared" ca="1" si="524"/>
        <v>0</v>
      </c>
      <c r="DJ249" s="210">
        <f t="shared" ca="1" si="525"/>
        <v>4715</v>
      </c>
      <c r="DK249" s="210">
        <f t="shared" ca="1" si="526"/>
        <v>22090</v>
      </c>
      <c r="DL249" s="210">
        <f t="shared" ca="1" si="527"/>
        <v>90006</v>
      </c>
      <c r="DM249" s="461">
        <f t="shared" ca="1" si="528"/>
        <v>112096</v>
      </c>
      <c r="DN249" s="463">
        <f t="shared" ca="1" si="529"/>
        <v>112281</v>
      </c>
      <c r="DO249" s="465">
        <f t="shared" ca="1" si="575"/>
        <v>185</v>
      </c>
      <c r="DP249" s="216">
        <f t="shared" ca="1" si="576"/>
        <v>1.6503711104767342E-3</v>
      </c>
      <c r="DR249" s="463"/>
      <c r="DS249" s="37"/>
    </row>
    <row r="250" spans="1:123" ht="13.5">
      <c r="A250" s="87">
        <f t="shared" si="588"/>
        <v>2014</v>
      </c>
      <c r="B250" s="590">
        <v>8</v>
      </c>
      <c r="C250" s="590">
        <v>8</v>
      </c>
      <c r="D250" s="590">
        <v>8</v>
      </c>
      <c r="E250" s="590">
        <v>8</v>
      </c>
      <c r="F250" s="590">
        <v>8</v>
      </c>
      <c r="G250" s="590">
        <v>8</v>
      </c>
      <c r="H250" s="590">
        <v>8</v>
      </c>
      <c r="I250" s="590">
        <v>8</v>
      </c>
      <c r="J250" s="590">
        <v>8</v>
      </c>
      <c r="K250" s="590">
        <v>8</v>
      </c>
      <c r="L250" s="590">
        <v>8</v>
      </c>
      <c r="M250" s="590">
        <v>8</v>
      </c>
      <c r="N250" s="639">
        <f t="shared" ref="N250:N256" si="589">ROUND(SUM(B250:M250),0)</f>
        <v>96</v>
      </c>
      <c r="O250" s="374">
        <v>0.98260000000000003</v>
      </c>
      <c r="P250" s="91">
        <f t="shared" si="570"/>
        <v>2014</v>
      </c>
      <c r="Q250" s="590">
        <v>8</v>
      </c>
      <c r="R250" s="590">
        <v>8</v>
      </c>
      <c r="S250" s="590">
        <v>8</v>
      </c>
      <c r="T250" s="590">
        <v>8</v>
      </c>
      <c r="U250" s="590">
        <v>8</v>
      </c>
      <c r="V250" s="590">
        <v>8</v>
      </c>
      <c r="W250" s="590">
        <v>8</v>
      </c>
      <c r="X250" s="590">
        <v>8</v>
      </c>
      <c r="Y250" s="590">
        <v>8</v>
      </c>
      <c r="Z250" s="590">
        <v>8</v>
      </c>
      <c r="AA250" s="590">
        <v>8</v>
      </c>
      <c r="AB250" s="590">
        <v>8</v>
      </c>
      <c r="AC250" s="13">
        <f t="shared" si="571"/>
        <v>96</v>
      </c>
      <c r="AD250" s="13"/>
      <c r="AE250" s="17"/>
      <c r="AF250" s="22"/>
      <c r="AI250" s="79" t="str">
        <f t="shared" si="550"/>
        <v>U</v>
      </c>
      <c r="AJ250" s="1">
        <f t="shared" si="587"/>
        <v>2032</v>
      </c>
      <c r="AK250" s="105">
        <v>5</v>
      </c>
      <c r="AL250" s="106">
        <f t="shared" ca="1" si="572"/>
        <v>0</v>
      </c>
      <c r="AM250" s="106">
        <f t="shared" ca="1" si="572"/>
        <v>0</v>
      </c>
      <c r="AN250" s="106">
        <f t="shared" ca="1" si="572"/>
        <v>8</v>
      </c>
      <c r="AO250" s="106">
        <f t="shared" ca="1" si="572"/>
        <v>0</v>
      </c>
      <c r="AP250" s="106">
        <f t="shared" ca="1" si="572"/>
        <v>0</v>
      </c>
      <c r="AQ250" s="106">
        <f t="shared" ca="1" si="572"/>
        <v>0</v>
      </c>
      <c r="AR250" s="106">
        <f t="shared" ca="1" si="572"/>
        <v>0</v>
      </c>
      <c r="AS250" s="106">
        <f t="shared" ca="1" si="572"/>
        <v>0</v>
      </c>
      <c r="AT250" s="106">
        <f t="shared" ca="1" si="572"/>
        <v>0</v>
      </c>
      <c r="AU250" s="106">
        <f t="shared" ca="1" si="572"/>
        <v>832</v>
      </c>
      <c r="AV250" s="106">
        <f t="shared" ca="1" si="573"/>
        <v>89166</v>
      </c>
      <c r="AW250" s="106">
        <f t="shared" ca="1" si="573"/>
        <v>0</v>
      </c>
      <c r="AX250" s="575">
        <f t="shared" ca="1" si="573"/>
        <v>0</v>
      </c>
      <c r="AY250" s="2">
        <f t="shared" ca="1" si="573"/>
        <v>0</v>
      </c>
      <c r="AZ250" s="545">
        <f t="shared" ca="1" si="573"/>
        <v>502</v>
      </c>
      <c r="BA250" s="106">
        <f t="shared" ca="1" si="573"/>
        <v>1871</v>
      </c>
      <c r="BB250" s="106">
        <f t="shared" ca="1" si="573"/>
        <v>2344</v>
      </c>
      <c r="BC250" s="106">
        <f t="shared" ca="1" si="573"/>
        <v>0</v>
      </c>
      <c r="BD250" s="106">
        <f t="shared" ca="1" si="573"/>
        <v>2003</v>
      </c>
      <c r="BE250" s="106">
        <f t="shared" ca="1" si="573"/>
        <v>0</v>
      </c>
      <c r="BF250" s="106">
        <f t="shared" ca="1" si="574"/>
        <v>14400</v>
      </c>
      <c r="BG250" s="106">
        <f t="shared" ca="1" si="574"/>
        <v>0</v>
      </c>
      <c r="BH250" s="106">
        <f t="shared" ca="1" si="574"/>
        <v>0</v>
      </c>
      <c r="BI250" s="106">
        <f t="shared" ca="1" si="574"/>
        <v>0</v>
      </c>
      <c r="BJ250" s="106">
        <f t="shared" ca="1" si="574"/>
        <v>1104</v>
      </c>
      <c r="BK250" s="106">
        <f t="shared" ca="1" si="574"/>
        <v>0</v>
      </c>
      <c r="BL250" s="106">
        <f t="shared" ca="1" si="574"/>
        <v>0</v>
      </c>
      <c r="BM250" s="190">
        <f t="shared" ca="1" si="574"/>
        <v>0</v>
      </c>
      <c r="BN250" s="190">
        <f t="shared" ca="1" si="574"/>
        <v>0</v>
      </c>
      <c r="BO250" s="190">
        <f t="shared" ca="1" si="574"/>
        <v>0</v>
      </c>
      <c r="BP250" s="190">
        <f t="shared" ca="1" si="574"/>
        <v>0</v>
      </c>
      <c r="BQ250" s="190">
        <f t="shared" ca="1" si="574"/>
        <v>4849</v>
      </c>
      <c r="BR250" s="190">
        <f t="shared" ca="1" si="574"/>
        <v>22224</v>
      </c>
      <c r="BS250" s="190">
        <f t="shared" ca="1" si="574"/>
        <v>90006</v>
      </c>
      <c r="BT250" s="190">
        <f t="shared" ca="1" si="574"/>
        <v>112230</v>
      </c>
      <c r="BU250" s="190">
        <f t="shared" ca="1" si="494"/>
        <v>121776</v>
      </c>
      <c r="BV250" s="163" t="str">
        <f t="shared" si="552"/>
        <v>F</v>
      </c>
      <c r="BW250" s="65">
        <f t="shared" ca="1" si="495"/>
        <v>112230</v>
      </c>
      <c r="BX250" s="634">
        <f t="shared" ca="1" si="497"/>
        <v>0</v>
      </c>
      <c r="BY250" s="2"/>
      <c r="BZ250" s="13"/>
      <c r="CA250" s="130"/>
      <c r="CB250" s="79" t="str">
        <f t="shared" si="553"/>
        <v>F</v>
      </c>
      <c r="CC250" s="215">
        <f t="shared" si="554"/>
        <v>2032</v>
      </c>
      <c r="CD250" s="141">
        <f t="shared" si="554"/>
        <v>5</v>
      </c>
      <c r="CE250" s="280">
        <f t="shared" ca="1" si="498"/>
        <v>0</v>
      </c>
      <c r="CF250" s="280">
        <f t="shared" ca="1" si="499"/>
        <v>0</v>
      </c>
      <c r="CG250" s="280">
        <f t="shared" ca="1" si="500"/>
        <v>8</v>
      </c>
      <c r="CH250" s="280">
        <f t="shared" ca="1" si="499"/>
        <v>0</v>
      </c>
      <c r="CI250" s="280">
        <f t="shared" ca="1" si="501"/>
        <v>0</v>
      </c>
      <c r="CJ250" s="280">
        <f t="shared" ca="1" si="502"/>
        <v>0</v>
      </c>
      <c r="CK250" s="280">
        <f t="shared" ca="1" si="502"/>
        <v>0</v>
      </c>
      <c r="CL250" s="280">
        <f t="shared" ca="1" si="503"/>
        <v>0</v>
      </c>
      <c r="CM250" s="280">
        <f t="shared" ca="1" si="504"/>
        <v>0</v>
      </c>
      <c r="CN250" s="280">
        <f t="shared" ca="1" si="505"/>
        <v>1719</v>
      </c>
      <c r="CO250" s="280">
        <f t="shared" ca="1" si="506"/>
        <v>93570</v>
      </c>
      <c r="CP250" s="280">
        <f t="shared" ca="1" si="507"/>
        <v>0</v>
      </c>
      <c r="CQ250" s="280">
        <f t="shared" ca="1" si="555"/>
        <v>0</v>
      </c>
      <c r="CR250" s="273">
        <f t="shared" ca="1" si="555"/>
        <v>0</v>
      </c>
      <c r="CS250" s="280">
        <f t="shared" ca="1" si="508"/>
        <v>1935</v>
      </c>
      <c r="CT250" s="280">
        <f t="shared" ca="1" si="509"/>
        <v>2577</v>
      </c>
      <c r="CU250" s="280">
        <f t="shared" ca="1" si="510"/>
        <v>3131</v>
      </c>
      <c r="CV250" s="280">
        <f t="shared" ca="1" si="511"/>
        <v>0</v>
      </c>
      <c r="CW250" s="280">
        <f t="shared" ca="1" si="512"/>
        <v>2205</v>
      </c>
      <c r="CX250" s="280">
        <f t="shared" ca="1" si="513"/>
        <v>0</v>
      </c>
      <c r="CY250" s="280">
        <f t="shared" ca="1" si="514"/>
        <v>15252</v>
      </c>
      <c r="CZ250" s="280">
        <f t="shared" ca="1" si="515"/>
        <v>0</v>
      </c>
      <c r="DA250" s="280">
        <f t="shared" ca="1" si="516"/>
        <v>0</v>
      </c>
      <c r="DB250" s="280">
        <f t="shared" ca="1" si="517"/>
        <v>0</v>
      </c>
      <c r="DC250" s="280">
        <f t="shared" ca="1" si="518"/>
        <v>1136</v>
      </c>
      <c r="DD250" s="280">
        <f t="shared" ca="1" si="519"/>
        <v>0</v>
      </c>
      <c r="DE250" s="280">
        <f t="shared" ca="1" si="520"/>
        <v>0</v>
      </c>
      <c r="DF250" s="280">
        <f t="shared" ca="1" si="521"/>
        <v>0</v>
      </c>
      <c r="DG250" s="280">
        <f t="shared" ca="1" si="522"/>
        <v>0</v>
      </c>
      <c r="DH250" s="280">
        <f t="shared" ca="1" si="523"/>
        <v>0</v>
      </c>
      <c r="DI250" s="280">
        <f t="shared" ca="1" si="524"/>
        <v>0</v>
      </c>
      <c r="DJ250" s="210">
        <f t="shared" ca="1" si="525"/>
        <v>7271</v>
      </c>
      <c r="DK250" s="210">
        <f t="shared" ca="1" si="526"/>
        <v>26236</v>
      </c>
      <c r="DL250" s="210">
        <f t="shared" ca="1" si="527"/>
        <v>95297</v>
      </c>
      <c r="DM250" s="461">
        <f t="shared" ca="1" si="528"/>
        <v>121533</v>
      </c>
      <c r="DN250" s="463">
        <f t="shared" ca="1" si="529"/>
        <v>121776</v>
      </c>
      <c r="DO250" s="465">
        <f t="shared" ca="1" si="575"/>
        <v>243</v>
      </c>
      <c r="DP250" s="216">
        <f t="shared" ca="1" si="576"/>
        <v>1.9994569376218805E-3</v>
      </c>
      <c r="DR250" s="463"/>
      <c r="DS250" s="37"/>
    </row>
    <row r="251" spans="1:123" ht="13.5">
      <c r="A251" s="87">
        <f t="shared" si="588"/>
        <v>2015</v>
      </c>
      <c r="B251" s="590">
        <v>8</v>
      </c>
      <c r="C251" s="590">
        <v>8</v>
      </c>
      <c r="D251" s="590">
        <v>8</v>
      </c>
      <c r="E251" s="590">
        <v>8</v>
      </c>
      <c r="F251" s="590">
        <v>8</v>
      </c>
      <c r="G251" s="590">
        <v>8</v>
      </c>
      <c r="H251" s="590">
        <v>8</v>
      </c>
      <c r="I251" s="590">
        <v>8</v>
      </c>
      <c r="J251" s="590">
        <v>8</v>
      </c>
      <c r="K251" s="590">
        <v>8</v>
      </c>
      <c r="L251" s="590">
        <v>8</v>
      </c>
      <c r="M251" s="590">
        <v>8</v>
      </c>
      <c r="N251" s="639">
        <f t="shared" si="589"/>
        <v>96</v>
      </c>
      <c r="O251" s="374">
        <v>0.98260000000000003</v>
      </c>
      <c r="P251" s="91">
        <f t="shared" si="570"/>
        <v>2015</v>
      </c>
      <c r="Q251" s="590">
        <v>8</v>
      </c>
      <c r="R251" s="590">
        <v>8</v>
      </c>
      <c r="S251" s="590">
        <v>8</v>
      </c>
      <c r="T251" s="590">
        <v>8</v>
      </c>
      <c r="U251" s="590">
        <v>8</v>
      </c>
      <c r="V251" s="590">
        <v>8</v>
      </c>
      <c r="W251" s="590">
        <v>8</v>
      </c>
      <c r="X251" s="590">
        <v>8</v>
      </c>
      <c r="Y251" s="590">
        <v>8</v>
      </c>
      <c r="Z251" s="590">
        <v>8</v>
      </c>
      <c r="AA251" s="590">
        <v>8</v>
      </c>
      <c r="AB251" s="590">
        <v>8</v>
      </c>
      <c r="AC251" s="13">
        <f t="shared" si="571"/>
        <v>96</v>
      </c>
      <c r="AD251" s="13"/>
      <c r="AE251" s="17"/>
      <c r="AF251" s="22"/>
      <c r="AI251" s="79" t="str">
        <f t="shared" si="550"/>
        <v>V</v>
      </c>
      <c r="AJ251" s="1">
        <f t="shared" si="587"/>
        <v>2032</v>
      </c>
      <c r="AK251" s="105">
        <v>6</v>
      </c>
      <c r="AL251" s="106">
        <f t="shared" ca="1" si="572"/>
        <v>0</v>
      </c>
      <c r="AM251" s="106">
        <f t="shared" ca="1" si="572"/>
        <v>0</v>
      </c>
      <c r="AN251" s="106">
        <f t="shared" ca="1" si="572"/>
        <v>8</v>
      </c>
      <c r="AO251" s="106">
        <f t="shared" ca="1" si="572"/>
        <v>0</v>
      </c>
      <c r="AP251" s="106">
        <f t="shared" ca="1" si="572"/>
        <v>0</v>
      </c>
      <c r="AQ251" s="106">
        <f t="shared" ca="1" si="572"/>
        <v>0</v>
      </c>
      <c r="AR251" s="106">
        <f t="shared" ca="1" si="572"/>
        <v>0</v>
      </c>
      <c r="AS251" s="106">
        <f t="shared" ca="1" si="572"/>
        <v>0</v>
      </c>
      <c r="AT251" s="106">
        <f t="shared" ca="1" si="572"/>
        <v>0</v>
      </c>
      <c r="AU251" s="106">
        <f t="shared" ca="1" si="572"/>
        <v>1719</v>
      </c>
      <c r="AV251" s="106">
        <f t="shared" ca="1" si="573"/>
        <v>93570</v>
      </c>
      <c r="AW251" s="106">
        <f t="shared" ca="1" si="573"/>
        <v>0</v>
      </c>
      <c r="AX251" s="575">
        <f t="shared" ca="1" si="573"/>
        <v>0</v>
      </c>
      <c r="AY251" s="2">
        <f t="shared" ca="1" si="573"/>
        <v>0</v>
      </c>
      <c r="AZ251" s="545">
        <f t="shared" ca="1" si="573"/>
        <v>671</v>
      </c>
      <c r="BA251" s="106">
        <f t="shared" ca="1" si="573"/>
        <v>2577</v>
      </c>
      <c r="BB251" s="106">
        <f t="shared" ca="1" si="573"/>
        <v>3131</v>
      </c>
      <c r="BC251" s="106">
        <f t="shared" ca="1" si="573"/>
        <v>0</v>
      </c>
      <c r="BD251" s="106">
        <f t="shared" ca="1" si="573"/>
        <v>1700</v>
      </c>
      <c r="BE251" s="106">
        <f t="shared" ca="1" si="573"/>
        <v>0</v>
      </c>
      <c r="BF251" s="106">
        <f t="shared" ca="1" si="574"/>
        <v>15252</v>
      </c>
      <c r="BG251" s="106">
        <f t="shared" ca="1" si="574"/>
        <v>0</v>
      </c>
      <c r="BH251" s="106">
        <f t="shared" ca="1" si="574"/>
        <v>0</v>
      </c>
      <c r="BI251" s="106">
        <f t="shared" ca="1" si="574"/>
        <v>0</v>
      </c>
      <c r="BJ251" s="106">
        <f t="shared" ca="1" si="574"/>
        <v>1136</v>
      </c>
      <c r="BK251" s="106">
        <f t="shared" ca="1" si="574"/>
        <v>0</v>
      </c>
      <c r="BL251" s="106">
        <f t="shared" ca="1" si="574"/>
        <v>0</v>
      </c>
      <c r="BM251" s="190">
        <f t="shared" ca="1" si="574"/>
        <v>0</v>
      </c>
      <c r="BN251" s="190">
        <f t="shared" ca="1" si="574"/>
        <v>0</v>
      </c>
      <c r="BO251" s="190">
        <f t="shared" ca="1" si="574"/>
        <v>0</v>
      </c>
      <c r="BP251" s="190">
        <f t="shared" ca="1" si="574"/>
        <v>0</v>
      </c>
      <c r="BQ251" s="190">
        <f t="shared" ca="1" si="574"/>
        <v>5502</v>
      </c>
      <c r="BR251" s="190">
        <f t="shared" ca="1" si="574"/>
        <v>24467</v>
      </c>
      <c r="BS251" s="190">
        <f t="shared" ca="1" si="574"/>
        <v>95297</v>
      </c>
      <c r="BT251" s="190">
        <f t="shared" ca="1" si="574"/>
        <v>119764</v>
      </c>
      <c r="BU251" s="190">
        <f t="shared" ca="1" si="494"/>
        <v>121519</v>
      </c>
      <c r="BV251" s="163" t="str">
        <f t="shared" si="552"/>
        <v>G</v>
      </c>
      <c r="BW251" s="65">
        <f t="shared" ca="1" si="495"/>
        <v>119764</v>
      </c>
      <c r="BX251" s="634">
        <f t="shared" ca="1" si="497"/>
        <v>0</v>
      </c>
      <c r="BY251" s="2"/>
      <c r="BZ251" s="13"/>
      <c r="CA251" s="130"/>
      <c r="CB251" s="79" t="str">
        <f t="shared" si="553"/>
        <v>G</v>
      </c>
      <c r="CC251" s="215">
        <f t="shared" si="554"/>
        <v>2032</v>
      </c>
      <c r="CD251" s="141">
        <f t="shared" si="554"/>
        <v>6</v>
      </c>
      <c r="CE251" s="280">
        <f t="shared" ca="1" si="498"/>
        <v>0</v>
      </c>
      <c r="CF251" s="280">
        <f t="shared" ca="1" si="499"/>
        <v>0</v>
      </c>
      <c r="CG251" s="280">
        <f t="shared" ca="1" si="500"/>
        <v>8</v>
      </c>
      <c r="CH251" s="280">
        <f t="shared" ca="1" si="499"/>
        <v>0</v>
      </c>
      <c r="CI251" s="280">
        <f t="shared" ca="1" si="501"/>
        <v>0</v>
      </c>
      <c r="CJ251" s="280">
        <f t="shared" ca="1" si="502"/>
        <v>0</v>
      </c>
      <c r="CK251" s="280">
        <f t="shared" ca="1" si="502"/>
        <v>0</v>
      </c>
      <c r="CL251" s="280">
        <f t="shared" ca="1" si="503"/>
        <v>0</v>
      </c>
      <c r="CM251" s="280">
        <f t="shared" ca="1" si="504"/>
        <v>0</v>
      </c>
      <c r="CN251" s="280">
        <f t="shared" ca="1" si="505"/>
        <v>2245</v>
      </c>
      <c r="CO251" s="280">
        <f t="shared" ca="1" si="506"/>
        <v>91072</v>
      </c>
      <c r="CP251" s="280">
        <f t="shared" ca="1" si="507"/>
        <v>0</v>
      </c>
      <c r="CQ251" s="280">
        <f t="shared" ca="1" si="555"/>
        <v>0</v>
      </c>
      <c r="CR251" s="273">
        <f t="shared" ca="1" si="555"/>
        <v>0</v>
      </c>
      <c r="CS251" s="280">
        <f t="shared" ca="1" si="508"/>
        <v>2247</v>
      </c>
      <c r="CT251" s="280">
        <f t="shared" ca="1" si="509"/>
        <v>3741</v>
      </c>
      <c r="CU251" s="280">
        <f t="shared" ca="1" si="510"/>
        <v>3214</v>
      </c>
      <c r="CV251" s="280">
        <f t="shared" ca="1" si="511"/>
        <v>0</v>
      </c>
      <c r="CW251" s="280">
        <f t="shared" ca="1" si="512"/>
        <v>2510</v>
      </c>
      <c r="CX251" s="280">
        <f t="shared" ca="1" si="513"/>
        <v>0</v>
      </c>
      <c r="CY251" s="280">
        <f t="shared" ca="1" si="514"/>
        <v>15120</v>
      </c>
      <c r="CZ251" s="280">
        <f t="shared" ca="1" si="515"/>
        <v>0</v>
      </c>
      <c r="DA251" s="280">
        <f t="shared" ca="1" si="516"/>
        <v>0</v>
      </c>
      <c r="DB251" s="280">
        <f t="shared" ca="1" si="517"/>
        <v>0</v>
      </c>
      <c r="DC251" s="280">
        <f t="shared" ca="1" si="518"/>
        <v>1105</v>
      </c>
      <c r="DD251" s="280">
        <f t="shared" ca="1" si="519"/>
        <v>0</v>
      </c>
      <c r="DE251" s="280">
        <f t="shared" ca="1" si="520"/>
        <v>0</v>
      </c>
      <c r="DF251" s="280">
        <f t="shared" ca="1" si="521"/>
        <v>0</v>
      </c>
      <c r="DG251" s="280">
        <f t="shared" ca="1" si="522"/>
        <v>0</v>
      </c>
      <c r="DH251" s="280">
        <f t="shared" ca="1" si="523"/>
        <v>0</v>
      </c>
      <c r="DI251" s="280">
        <f t="shared" ca="1" si="524"/>
        <v>0</v>
      </c>
      <c r="DJ251" s="210">
        <f t="shared" ca="1" si="525"/>
        <v>7971</v>
      </c>
      <c r="DK251" s="210">
        <f t="shared" ca="1" si="526"/>
        <v>27937</v>
      </c>
      <c r="DL251" s="210">
        <f t="shared" ca="1" si="527"/>
        <v>93325</v>
      </c>
      <c r="DM251" s="461">
        <f t="shared" ca="1" si="528"/>
        <v>121262</v>
      </c>
      <c r="DN251" s="463">
        <f t="shared" ca="1" si="529"/>
        <v>121519</v>
      </c>
      <c r="DO251" s="465">
        <f t="shared" ca="1" si="575"/>
        <v>257</v>
      </c>
      <c r="DP251" s="216">
        <f t="shared" ca="1" si="576"/>
        <v>2.1193778760040245E-3</v>
      </c>
      <c r="DR251" s="463"/>
      <c r="DS251" s="37"/>
    </row>
    <row r="252" spans="1:123" ht="13.5">
      <c r="A252" s="87">
        <f t="shared" si="588"/>
        <v>2016</v>
      </c>
      <c r="B252" s="590">
        <v>8</v>
      </c>
      <c r="C252" s="590">
        <v>8</v>
      </c>
      <c r="D252" s="590">
        <v>8</v>
      </c>
      <c r="E252" s="590">
        <v>8</v>
      </c>
      <c r="F252" s="590">
        <v>8</v>
      </c>
      <c r="G252" s="590">
        <v>8</v>
      </c>
      <c r="H252" s="590">
        <v>8</v>
      </c>
      <c r="I252" s="590">
        <v>8</v>
      </c>
      <c r="J252" s="590">
        <v>8</v>
      </c>
      <c r="K252" s="590">
        <v>8</v>
      </c>
      <c r="L252" s="590">
        <v>8</v>
      </c>
      <c r="M252" s="590">
        <v>8</v>
      </c>
      <c r="N252" s="639">
        <f t="shared" si="589"/>
        <v>96</v>
      </c>
      <c r="O252" s="374">
        <v>0.98260000000000003</v>
      </c>
      <c r="P252" s="91">
        <f t="shared" si="570"/>
        <v>2016</v>
      </c>
      <c r="Q252" s="590">
        <v>8</v>
      </c>
      <c r="R252" s="590">
        <v>8</v>
      </c>
      <c r="S252" s="590">
        <v>8</v>
      </c>
      <c r="T252" s="590">
        <v>8</v>
      </c>
      <c r="U252" s="590">
        <v>8</v>
      </c>
      <c r="V252" s="590">
        <v>8</v>
      </c>
      <c r="W252" s="590">
        <v>8</v>
      </c>
      <c r="X252" s="590">
        <v>8</v>
      </c>
      <c r="Y252" s="590">
        <v>8</v>
      </c>
      <c r="Z252" s="590">
        <v>8</v>
      </c>
      <c r="AA252" s="590">
        <v>8</v>
      </c>
      <c r="AB252" s="590">
        <v>8</v>
      </c>
      <c r="AC252" s="13">
        <f t="shared" si="571"/>
        <v>96</v>
      </c>
      <c r="AD252" s="13"/>
      <c r="AE252" s="17"/>
      <c r="AF252" s="22"/>
      <c r="AI252" s="79" t="str">
        <f t="shared" si="550"/>
        <v>W</v>
      </c>
      <c r="AJ252" s="1">
        <f t="shared" si="587"/>
        <v>2032</v>
      </c>
      <c r="AK252" s="105">
        <v>7</v>
      </c>
      <c r="AL252" s="106">
        <f t="shared" ca="1" si="572"/>
        <v>0</v>
      </c>
      <c r="AM252" s="106">
        <f t="shared" ca="1" si="572"/>
        <v>0</v>
      </c>
      <c r="AN252" s="106">
        <f t="shared" ca="1" si="572"/>
        <v>8</v>
      </c>
      <c r="AO252" s="106">
        <f t="shared" ca="1" si="572"/>
        <v>0</v>
      </c>
      <c r="AP252" s="106">
        <f t="shared" ca="1" si="572"/>
        <v>0</v>
      </c>
      <c r="AQ252" s="106">
        <f t="shared" ca="1" si="572"/>
        <v>0</v>
      </c>
      <c r="AR252" s="106">
        <f t="shared" ca="1" si="572"/>
        <v>0</v>
      </c>
      <c r="AS252" s="106">
        <f t="shared" ca="1" si="572"/>
        <v>0</v>
      </c>
      <c r="AT252" s="106">
        <f t="shared" ca="1" si="572"/>
        <v>0</v>
      </c>
      <c r="AU252" s="106">
        <f t="shared" ca="1" si="572"/>
        <v>2245</v>
      </c>
      <c r="AV252" s="106">
        <f t="shared" ca="1" si="573"/>
        <v>91072</v>
      </c>
      <c r="AW252" s="106">
        <f t="shared" ca="1" si="573"/>
        <v>0</v>
      </c>
      <c r="AX252" s="575">
        <f t="shared" ca="1" si="573"/>
        <v>0</v>
      </c>
      <c r="AY252" s="2">
        <f t="shared" ca="1" si="573"/>
        <v>0</v>
      </c>
      <c r="AZ252" s="545">
        <f t="shared" ca="1" si="573"/>
        <v>1935</v>
      </c>
      <c r="BA252" s="106">
        <f t="shared" ca="1" si="573"/>
        <v>3741</v>
      </c>
      <c r="BB252" s="106">
        <f t="shared" ca="1" si="573"/>
        <v>3214</v>
      </c>
      <c r="BC252" s="106">
        <f t="shared" ca="1" si="573"/>
        <v>0</v>
      </c>
      <c r="BD252" s="106">
        <f t="shared" ca="1" si="573"/>
        <v>2205</v>
      </c>
      <c r="BE252" s="106">
        <f t="shared" ca="1" si="573"/>
        <v>0</v>
      </c>
      <c r="BF252" s="106">
        <f t="shared" ca="1" si="574"/>
        <v>15120</v>
      </c>
      <c r="BG252" s="106">
        <f t="shared" ca="1" si="574"/>
        <v>0</v>
      </c>
      <c r="BH252" s="106">
        <f t="shared" ca="1" si="574"/>
        <v>0</v>
      </c>
      <c r="BI252" s="106">
        <f t="shared" ca="1" si="574"/>
        <v>0</v>
      </c>
      <c r="BJ252" s="106">
        <f t="shared" ca="1" si="574"/>
        <v>1105</v>
      </c>
      <c r="BK252" s="106">
        <f t="shared" ca="1" si="574"/>
        <v>0</v>
      </c>
      <c r="BL252" s="106">
        <f t="shared" ca="1" si="574"/>
        <v>0</v>
      </c>
      <c r="BM252" s="190">
        <f t="shared" ca="1" si="574"/>
        <v>0</v>
      </c>
      <c r="BN252" s="190">
        <f t="shared" ca="1" si="574"/>
        <v>0</v>
      </c>
      <c r="BO252" s="190">
        <f t="shared" ca="1" si="574"/>
        <v>0</v>
      </c>
      <c r="BP252" s="190">
        <f t="shared" ca="1" si="574"/>
        <v>0</v>
      </c>
      <c r="BQ252" s="190">
        <f t="shared" ca="1" si="574"/>
        <v>7354</v>
      </c>
      <c r="BR252" s="190">
        <f t="shared" ca="1" si="574"/>
        <v>27320</v>
      </c>
      <c r="BS252" s="190">
        <f t="shared" ca="1" si="574"/>
        <v>93325</v>
      </c>
      <c r="BT252" s="190">
        <f t="shared" ca="1" si="574"/>
        <v>120645</v>
      </c>
      <c r="BU252" s="190">
        <f t="shared" ca="1" si="494"/>
        <v>130063</v>
      </c>
      <c r="BV252" s="163" t="str">
        <f t="shared" si="552"/>
        <v>H</v>
      </c>
      <c r="BW252" s="65">
        <f t="shared" ca="1" si="495"/>
        <v>120645</v>
      </c>
      <c r="BX252" s="634">
        <f t="shared" ca="1" si="497"/>
        <v>0</v>
      </c>
      <c r="BY252" s="2"/>
      <c r="BZ252" s="13"/>
      <c r="CA252" s="130"/>
      <c r="CB252" s="79" t="str">
        <f t="shared" si="553"/>
        <v>H</v>
      </c>
      <c r="CC252" s="215">
        <f t="shared" si="554"/>
        <v>2032</v>
      </c>
      <c r="CD252" s="141">
        <f t="shared" si="554"/>
        <v>7</v>
      </c>
      <c r="CE252" s="280">
        <f t="shared" ca="1" si="498"/>
        <v>0</v>
      </c>
      <c r="CF252" s="280">
        <f t="shared" ca="1" si="499"/>
        <v>0</v>
      </c>
      <c r="CG252" s="280">
        <f t="shared" ca="1" si="500"/>
        <v>8</v>
      </c>
      <c r="CH252" s="280">
        <f t="shared" ca="1" si="499"/>
        <v>0</v>
      </c>
      <c r="CI252" s="280">
        <f t="shared" ca="1" si="501"/>
        <v>0</v>
      </c>
      <c r="CJ252" s="280">
        <f t="shared" ca="1" si="502"/>
        <v>0</v>
      </c>
      <c r="CK252" s="280">
        <f t="shared" ca="1" si="502"/>
        <v>0</v>
      </c>
      <c r="CL252" s="280">
        <f t="shared" ca="1" si="503"/>
        <v>0</v>
      </c>
      <c r="CM252" s="280">
        <f t="shared" ca="1" si="504"/>
        <v>0</v>
      </c>
      <c r="CN252" s="280">
        <f t="shared" ca="1" si="505"/>
        <v>1805</v>
      </c>
      <c r="CO252" s="280">
        <f t="shared" ca="1" si="506"/>
        <v>98478</v>
      </c>
      <c r="CP252" s="280">
        <f t="shared" ca="1" si="507"/>
        <v>0</v>
      </c>
      <c r="CQ252" s="280">
        <f t="shared" ca="1" si="555"/>
        <v>0</v>
      </c>
      <c r="CR252" s="273">
        <f t="shared" ca="1" si="555"/>
        <v>0</v>
      </c>
      <c r="CS252" s="280">
        <f t="shared" ca="1" si="508"/>
        <v>1935</v>
      </c>
      <c r="CT252" s="280">
        <f t="shared" ca="1" si="509"/>
        <v>4993</v>
      </c>
      <c r="CU252" s="280">
        <f t="shared" ca="1" si="510"/>
        <v>3270</v>
      </c>
      <c r="CV252" s="280">
        <f t="shared" ca="1" si="511"/>
        <v>0</v>
      </c>
      <c r="CW252" s="280">
        <f t="shared" ca="1" si="512"/>
        <v>2550</v>
      </c>
      <c r="CX252" s="280">
        <f t="shared" ca="1" si="513"/>
        <v>0</v>
      </c>
      <c r="CY252" s="280">
        <f t="shared" ca="1" si="514"/>
        <v>15624</v>
      </c>
      <c r="CZ252" s="280">
        <f t="shared" ca="1" si="515"/>
        <v>0</v>
      </c>
      <c r="DA252" s="280">
        <f t="shared" ca="1" si="516"/>
        <v>0</v>
      </c>
      <c r="DB252" s="280">
        <f t="shared" ca="1" si="517"/>
        <v>0</v>
      </c>
      <c r="DC252" s="280">
        <f t="shared" ca="1" si="518"/>
        <v>1141</v>
      </c>
      <c r="DD252" s="280">
        <f t="shared" ca="1" si="519"/>
        <v>0</v>
      </c>
      <c r="DE252" s="280">
        <f t="shared" ca="1" si="520"/>
        <v>0</v>
      </c>
      <c r="DF252" s="280">
        <f t="shared" ca="1" si="521"/>
        <v>0</v>
      </c>
      <c r="DG252" s="280">
        <f t="shared" ca="1" si="522"/>
        <v>0</v>
      </c>
      <c r="DH252" s="280">
        <f t="shared" ca="1" si="523"/>
        <v>0</v>
      </c>
      <c r="DI252" s="280">
        <f t="shared" ca="1" si="524"/>
        <v>0</v>
      </c>
      <c r="DJ252" s="210">
        <f t="shared" ca="1" si="525"/>
        <v>7755</v>
      </c>
      <c r="DK252" s="210">
        <f t="shared" ca="1" si="526"/>
        <v>29513</v>
      </c>
      <c r="DL252" s="210">
        <f t="shared" ca="1" si="527"/>
        <v>100291</v>
      </c>
      <c r="DM252" s="461">
        <f t="shared" ca="1" si="528"/>
        <v>129804</v>
      </c>
      <c r="DN252" s="463">
        <f t="shared" ca="1" si="529"/>
        <v>130063</v>
      </c>
      <c r="DO252" s="465">
        <f t="shared" ca="1" si="575"/>
        <v>259</v>
      </c>
      <c r="DP252" s="216">
        <f t="shared" ca="1" si="576"/>
        <v>1.9953160149147947E-3</v>
      </c>
      <c r="DR252" s="463"/>
      <c r="DS252" s="37"/>
    </row>
    <row r="253" spans="1:123" ht="13.5">
      <c r="A253" s="87">
        <f t="shared" si="588"/>
        <v>2017</v>
      </c>
      <c r="B253" s="590">
        <v>8</v>
      </c>
      <c r="C253" s="590">
        <v>8</v>
      </c>
      <c r="D253" s="590">
        <v>8</v>
      </c>
      <c r="E253" s="590">
        <v>8</v>
      </c>
      <c r="F253" s="590">
        <v>8</v>
      </c>
      <c r="G253" s="590">
        <v>8</v>
      </c>
      <c r="H253" s="590">
        <v>8</v>
      </c>
      <c r="I253" s="590">
        <v>8</v>
      </c>
      <c r="J253" s="590">
        <v>8</v>
      </c>
      <c r="K253" s="590">
        <v>8</v>
      </c>
      <c r="L253" s="590">
        <v>8</v>
      </c>
      <c r="M253" s="590">
        <v>8</v>
      </c>
      <c r="N253" s="639">
        <f t="shared" si="589"/>
        <v>96</v>
      </c>
      <c r="O253" s="374">
        <v>0.98260000000000003</v>
      </c>
      <c r="P253" s="91">
        <f t="shared" si="570"/>
        <v>2017</v>
      </c>
      <c r="Q253" s="590">
        <v>8</v>
      </c>
      <c r="R253" s="590">
        <v>8</v>
      </c>
      <c r="S253" s="590">
        <v>8</v>
      </c>
      <c r="T253" s="590">
        <v>8</v>
      </c>
      <c r="U253" s="590">
        <v>8</v>
      </c>
      <c r="V253" s="590">
        <v>8</v>
      </c>
      <c r="W253" s="590">
        <v>8</v>
      </c>
      <c r="X253" s="590">
        <v>8</v>
      </c>
      <c r="Y253" s="590">
        <v>8</v>
      </c>
      <c r="Z253" s="590">
        <v>8</v>
      </c>
      <c r="AA253" s="590">
        <v>8</v>
      </c>
      <c r="AB253" s="590">
        <v>8</v>
      </c>
      <c r="AC253" s="13">
        <f t="shared" si="571"/>
        <v>96</v>
      </c>
      <c r="AD253" s="13"/>
      <c r="AE253" s="17"/>
      <c r="AF253" s="22"/>
      <c r="AI253" s="79" t="str">
        <f t="shared" si="550"/>
        <v>X</v>
      </c>
      <c r="AJ253" s="1">
        <f t="shared" si="587"/>
        <v>2032</v>
      </c>
      <c r="AK253" s="105">
        <v>8</v>
      </c>
      <c r="AL253" s="106">
        <f t="shared" ca="1" si="572"/>
        <v>0</v>
      </c>
      <c r="AM253" s="106">
        <f t="shared" ca="1" si="572"/>
        <v>0</v>
      </c>
      <c r="AN253" s="106">
        <f t="shared" ca="1" si="572"/>
        <v>8</v>
      </c>
      <c r="AO253" s="106">
        <f t="shared" ca="1" si="572"/>
        <v>0</v>
      </c>
      <c r="AP253" s="106">
        <f t="shared" ca="1" si="572"/>
        <v>0</v>
      </c>
      <c r="AQ253" s="106">
        <f t="shared" ca="1" si="572"/>
        <v>0</v>
      </c>
      <c r="AR253" s="106">
        <f t="shared" ca="1" si="572"/>
        <v>0</v>
      </c>
      <c r="AS253" s="106">
        <f t="shared" ca="1" si="572"/>
        <v>0</v>
      </c>
      <c r="AT253" s="106">
        <f t="shared" ca="1" si="572"/>
        <v>0</v>
      </c>
      <c r="AU253" s="106">
        <f t="shared" ca="1" si="572"/>
        <v>1805</v>
      </c>
      <c r="AV253" s="106">
        <f t="shared" ca="1" si="573"/>
        <v>98478</v>
      </c>
      <c r="AW253" s="106">
        <f t="shared" ca="1" si="573"/>
        <v>0</v>
      </c>
      <c r="AX253" s="575">
        <f t="shared" ca="1" si="573"/>
        <v>0</v>
      </c>
      <c r="AY253" s="2">
        <f t="shared" ca="1" si="573"/>
        <v>0</v>
      </c>
      <c r="AZ253" s="545">
        <f t="shared" ca="1" si="573"/>
        <v>2247</v>
      </c>
      <c r="BA253" s="106">
        <f t="shared" ca="1" si="573"/>
        <v>4993</v>
      </c>
      <c r="BB253" s="106">
        <f t="shared" ca="1" si="573"/>
        <v>3270</v>
      </c>
      <c r="BC253" s="106">
        <f t="shared" ca="1" si="573"/>
        <v>0</v>
      </c>
      <c r="BD253" s="106">
        <f t="shared" ca="1" si="573"/>
        <v>2510</v>
      </c>
      <c r="BE253" s="106">
        <f t="shared" ca="1" si="573"/>
        <v>0</v>
      </c>
      <c r="BF253" s="106">
        <f t="shared" ca="1" si="574"/>
        <v>15624</v>
      </c>
      <c r="BG253" s="106">
        <f t="shared" ca="1" si="574"/>
        <v>0</v>
      </c>
      <c r="BH253" s="106">
        <f t="shared" ca="1" si="574"/>
        <v>0</v>
      </c>
      <c r="BI253" s="106">
        <f t="shared" ca="1" si="574"/>
        <v>0</v>
      </c>
      <c r="BJ253" s="106">
        <f t="shared" ca="1" si="574"/>
        <v>1141</v>
      </c>
      <c r="BK253" s="106">
        <f t="shared" ca="1" si="574"/>
        <v>0</v>
      </c>
      <c r="BL253" s="106">
        <f t="shared" ca="1" si="574"/>
        <v>0</v>
      </c>
      <c r="BM253" s="190">
        <f t="shared" ca="1" si="574"/>
        <v>0</v>
      </c>
      <c r="BN253" s="190">
        <f t="shared" ca="1" si="574"/>
        <v>0</v>
      </c>
      <c r="BO253" s="190">
        <f t="shared" ca="1" si="574"/>
        <v>0</v>
      </c>
      <c r="BP253" s="190">
        <f t="shared" ca="1" si="574"/>
        <v>0</v>
      </c>
      <c r="BQ253" s="190">
        <f t="shared" ca="1" si="574"/>
        <v>8027</v>
      </c>
      <c r="BR253" s="190">
        <f t="shared" ca="1" si="574"/>
        <v>29785</v>
      </c>
      <c r="BS253" s="190">
        <f t="shared" ca="1" si="574"/>
        <v>100291</v>
      </c>
      <c r="BT253" s="190">
        <f t="shared" ca="1" si="574"/>
        <v>130076</v>
      </c>
      <c r="BU253" s="190">
        <f t="shared" ca="1" si="494"/>
        <v>119127</v>
      </c>
      <c r="BV253" s="163" t="str">
        <f t="shared" si="552"/>
        <v>I</v>
      </c>
      <c r="BW253" s="65">
        <f t="shared" ca="1" si="495"/>
        <v>130076</v>
      </c>
      <c r="BX253" s="634">
        <f t="shared" ca="1" si="497"/>
        <v>0</v>
      </c>
      <c r="BY253" s="2"/>
      <c r="BZ253" s="13"/>
      <c r="CA253" s="130"/>
      <c r="CB253" s="79" t="str">
        <f t="shared" si="553"/>
        <v>I</v>
      </c>
      <c r="CC253" s="215">
        <f t="shared" si="554"/>
        <v>2032</v>
      </c>
      <c r="CD253" s="141">
        <f t="shared" si="554"/>
        <v>8</v>
      </c>
      <c r="CE253" s="280">
        <f t="shared" ca="1" si="498"/>
        <v>0</v>
      </c>
      <c r="CF253" s="280">
        <f t="shared" ca="1" si="499"/>
        <v>0</v>
      </c>
      <c r="CG253" s="280">
        <f t="shared" ca="1" si="500"/>
        <v>8</v>
      </c>
      <c r="CH253" s="280">
        <f t="shared" ca="1" si="499"/>
        <v>0</v>
      </c>
      <c r="CI253" s="280">
        <f t="shared" ca="1" si="501"/>
        <v>0</v>
      </c>
      <c r="CJ253" s="280">
        <f t="shared" ca="1" si="502"/>
        <v>0</v>
      </c>
      <c r="CK253" s="280">
        <f t="shared" ca="1" si="502"/>
        <v>0</v>
      </c>
      <c r="CL253" s="280">
        <f t="shared" ca="1" si="503"/>
        <v>0</v>
      </c>
      <c r="CM253" s="280">
        <f t="shared" ca="1" si="504"/>
        <v>0</v>
      </c>
      <c r="CN253" s="280">
        <f t="shared" ca="1" si="505"/>
        <v>1719</v>
      </c>
      <c r="CO253" s="280">
        <f t="shared" ca="1" si="506"/>
        <v>86796</v>
      </c>
      <c r="CP253" s="280">
        <f t="shared" ca="1" si="507"/>
        <v>0</v>
      </c>
      <c r="CQ253" s="280">
        <f t="shared" ca="1" si="555"/>
        <v>0</v>
      </c>
      <c r="CR253" s="273">
        <f t="shared" ca="1" si="555"/>
        <v>0</v>
      </c>
      <c r="CS253" s="280">
        <f t="shared" ca="1" si="508"/>
        <v>1935</v>
      </c>
      <c r="CT253" s="280">
        <f t="shared" ca="1" si="509"/>
        <v>5316</v>
      </c>
      <c r="CU253" s="280">
        <f t="shared" ca="1" si="510"/>
        <v>3483</v>
      </c>
      <c r="CV253" s="280">
        <f t="shared" ca="1" si="511"/>
        <v>0</v>
      </c>
      <c r="CW253" s="280">
        <f t="shared" ca="1" si="512"/>
        <v>2850</v>
      </c>
      <c r="CX253" s="280">
        <f t="shared" ca="1" si="513"/>
        <v>0</v>
      </c>
      <c r="CY253" s="280">
        <f t="shared" ca="1" si="514"/>
        <v>15624</v>
      </c>
      <c r="CZ253" s="280">
        <f t="shared" ca="1" si="515"/>
        <v>0</v>
      </c>
      <c r="DA253" s="280">
        <f t="shared" ca="1" si="516"/>
        <v>0</v>
      </c>
      <c r="DB253" s="280">
        <f t="shared" ca="1" si="517"/>
        <v>0</v>
      </c>
      <c r="DC253" s="280">
        <f t="shared" ca="1" si="518"/>
        <v>1134</v>
      </c>
      <c r="DD253" s="280">
        <f t="shared" ca="1" si="519"/>
        <v>0</v>
      </c>
      <c r="DE253" s="280">
        <f t="shared" ca="1" si="520"/>
        <v>0</v>
      </c>
      <c r="DF253" s="280">
        <f t="shared" ca="1" si="521"/>
        <v>0</v>
      </c>
      <c r="DG253" s="280">
        <f t="shared" ca="1" si="522"/>
        <v>0</v>
      </c>
      <c r="DH253" s="280">
        <f t="shared" ca="1" si="523"/>
        <v>0</v>
      </c>
      <c r="DI253" s="280">
        <f t="shared" ca="1" si="524"/>
        <v>0</v>
      </c>
      <c r="DJ253" s="210">
        <f t="shared" ca="1" si="525"/>
        <v>8268</v>
      </c>
      <c r="DK253" s="210">
        <f t="shared" ca="1" si="526"/>
        <v>30342</v>
      </c>
      <c r="DL253" s="210">
        <f t="shared" ca="1" si="527"/>
        <v>88523</v>
      </c>
      <c r="DM253" s="461">
        <f t="shared" ca="1" si="528"/>
        <v>118865</v>
      </c>
      <c r="DN253" s="463">
        <f t="shared" ca="1" si="529"/>
        <v>119127</v>
      </c>
      <c r="DO253" s="465">
        <f t="shared" ca="1" si="575"/>
        <v>262</v>
      </c>
      <c r="DP253" s="216">
        <f t="shared" ca="1" si="576"/>
        <v>2.204181213982249E-3</v>
      </c>
      <c r="DR253" s="463"/>
      <c r="DS253" s="37"/>
    </row>
    <row r="254" spans="1:123" ht="13.5">
      <c r="A254" s="87">
        <f t="shared" si="588"/>
        <v>2018</v>
      </c>
      <c r="B254" s="590">
        <v>8</v>
      </c>
      <c r="C254" s="590">
        <v>8</v>
      </c>
      <c r="D254" s="590">
        <v>8</v>
      </c>
      <c r="E254" s="590">
        <v>8</v>
      </c>
      <c r="F254" s="590">
        <v>8</v>
      </c>
      <c r="G254" s="590">
        <v>8</v>
      </c>
      <c r="H254" s="590">
        <v>8</v>
      </c>
      <c r="I254" s="590">
        <v>8</v>
      </c>
      <c r="J254" s="590">
        <v>8</v>
      </c>
      <c r="K254" s="590">
        <v>8</v>
      </c>
      <c r="L254" s="590">
        <v>8</v>
      </c>
      <c r="M254" s="590">
        <v>8</v>
      </c>
      <c r="N254" s="639">
        <f t="shared" si="589"/>
        <v>96</v>
      </c>
      <c r="O254" s="374">
        <v>0.98260000000000003</v>
      </c>
      <c r="P254" s="91">
        <f t="shared" si="570"/>
        <v>2018</v>
      </c>
      <c r="Q254" s="590">
        <v>8</v>
      </c>
      <c r="R254" s="590">
        <v>8</v>
      </c>
      <c r="S254" s="590">
        <v>8</v>
      </c>
      <c r="T254" s="590">
        <v>8</v>
      </c>
      <c r="U254" s="590">
        <v>8</v>
      </c>
      <c r="V254" s="590">
        <v>8</v>
      </c>
      <c r="W254" s="590">
        <v>8</v>
      </c>
      <c r="X254" s="590">
        <v>8</v>
      </c>
      <c r="Y254" s="590">
        <v>8</v>
      </c>
      <c r="Z254" s="590">
        <v>8</v>
      </c>
      <c r="AA254" s="590">
        <v>8</v>
      </c>
      <c r="AB254" s="590">
        <v>8</v>
      </c>
      <c r="AC254" s="13">
        <f t="shared" si="571"/>
        <v>96</v>
      </c>
      <c r="AD254" s="13"/>
      <c r="AE254" s="17"/>
      <c r="AF254" s="22"/>
      <c r="AI254" s="79" t="str">
        <f t="shared" si="550"/>
        <v>Y</v>
      </c>
      <c r="AJ254" s="1">
        <f t="shared" si="587"/>
        <v>2032</v>
      </c>
      <c r="AK254" s="105">
        <v>9</v>
      </c>
      <c r="AL254" s="106">
        <f t="shared" ca="1" si="572"/>
        <v>0</v>
      </c>
      <c r="AM254" s="106">
        <f t="shared" ca="1" si="572"/>
        <v>0</v>
      </c>
      <c r="AN254" s="106">
        <f t="shared" ca="1" si="572"/>
        <v>8</v>
      </c>
      <c r="AO254" s="106">
        <f t="shared" ca="1" si="572"/>
        <v>0</v>
      </c>
      <c r="AP254" s="106">
        <f t="shared" ca="1" si="572"/>
        <v>0</v>
      </c>
      <c r="AQ254" s="106">
        <f t="shared" ca="1" si="572"/>
        <v>0</v>
      </c>
      <c r="AR254" s="106">
        <f t="shared" ca="1" si="572"/>
        <v>0</v>
      </c>
      <c r="AS254" s="106">
        <f t="shared" ca="1" si="572"/>
        <v>0</v>
      </c>
      <c r="AT254" s="106">
        <f t="shared" ca="1" si="572"/>
        <v>0</v>
      </c>
      <c r="AU254" s="106">
        <f t="shared" ca="1" si="572"/>
        <v>1719</v>
      </c>
      <c r="AV254" s="106">
        <f t="shared" ca="1" si="573"/>
        <v>86796</v>
      </c>
      <c r="AW254" s="106">
        <f t="shared" ca="1" si="573"/>
        <v>0</v>
      </c>
      <c r="AX254" s="575">
        <f t="shared" ca="1" si="573"/>
        <v>0</v>
      </c>
      <c r="AY254" s="2">
        <f t="shared" ca="1" si="573"/>
        <v>0</v>
      </c>
      <c r="AZ254" s="545">
        <f t="shared" ca="1" si="573"/>
        <v>1935</v>
      </c>
      <c r="BA254" s="106">
        <f t="shared" ca="1" si="573"/>
        <v>5316</v>
      </c>
      <c r="BB254" s="106">
        <f t="shared" ca="1" si="573"/>
        <v>3483</v>
      </c>
      <c r="BC254" s="106">
        <f t="shared" ca="1" si="573"/>
        <v>0</v>
      </c>
      <c r="BD254" s="106">
        <f t="shared" ca="1" si="573"/>
        <v>2550</v>
      </c>
      <c r="BE254" s="106">
        <f t="shared" ca="1" si="573"/>
        <v>0</v>
      </c>
      <c r="BF254" s="106">
        <f t="shared" ca="1" si="574"/>
        <v>15624</v>
      </c>
      <c r="BG254" s="106">
        <f t="shared" ca="1" si="574"/>
        <v>0</v>
      </c>
      <c r="BH254" s="106">
        <f t="shared" ca="1" si="574"/>
        <v>0</v>
      </c>
      <c r="BI254" s="106">
        <f t="shared" ca="1" si="574"/>
        <v>0</v>
      </c>
      <c r="BJ254" s="106">
        <f t="shared" ca="1" si="574"/>
        <v>1134</v>
      </c>
      <c r="BK254" s="106">
        <f t="shared" ca="1" si="574"/>
        <v>0</v>
      </c>
      <c r="BL254" s="106">
        <f t="shared" ca="1" si="574"/>
        <v>0</v>
      </c>
      <c r="BM254" s="190">
        <f t="shared" ca="1" si="574"/>
        <v>0</v>
      </c>
      <c r="BN254" s="190">
        <f t="shared" ca="1" si="574"/>
        <v>0</v>
      </c>
      <c r="BO254" s="190">
        <f t="shared" ca="1" si="574"/>
        <v>0</v>
      </c>
      <c r="BP254" s="190">
        <f t="shared" ca="1" si="574"/>
        <v>0</v>
      </c>
      <c r="BQ254" s="190">
        <f t="shared" ca="1" si="574"/>
        <v>7968</v>
      </c>
      <c r="BR254" s="190">
        <f t="shared" ca="1" si="574"/>
        <v>30042</v>
      </c>
      <c r="BS254" s="190">
        <f t="shared" ca="1" si="574"/>
        <v>88523</v>
      </c>
      <c r="BT254" s="190">
        <f t="shared" ca="1" si="574"/>
        <v>118565</v>
      </c>
      <c r="BU254" s="190">
        <f t="shared" ca="1" si="494"/>
        <v>108922</v>
      </c>
      <c r="BV254" s="163" t="str">
        <f t="shared" si="552"/>
        <v>J</v>
      </c>
      <c r="BW254" s="65">
        <f t="shared" ca="1" si="495"/>
        <v>118565</v>
      </c>
      <c r="BX254" s="634">
        <f t="shared" ca="1" si="497"/>
        <v>0</v>
      </c>
      <c r="BY254" s="2"/>
      <c r="BZ254" s="13"/>
      <c r="CA254" s="130"/>
      <c r="CB254" s="79" t="str">
        <f t="shared" si="553"/>
        <v>J</v>
      </c>
      <c r="CC254" s="215">
        <f t="shared" si="554"/>
        <v>2032</v>
      </c>
      <c r="CD254" s="141">
        <f t="shared" si="554"/>
        <v>9</v>
      </c>
      <c r="CE254" s="280">
        <f t="shared" ca="1" si="498"/>
        <v>0</v>
      </c>
      <c r="CF254" s="280">
        <f t="shared" ca="1" si="499"/>
        <v>0</v>
      </c>
      <c r="CG254" s="280">
        <f t="shared" ca="1" si="500"/>
        <v>8</v>
      </c>
      <c r="CH254" s="280">
        <f t="shared" ca="1" si="499"/>
        <v>0</v>
      </c>
      <c r="CI254" s="280">
        <f t="shared" ca="1" si="501"/>
        <v>0</v>
      </c>
      <c r="CJ254" s="280">
        <f t="shared" ca="1" si="502"/>
        <v>0</v>
      </c>
      <c r="CK254" s="280">
        <f t="shared" ca="1" si="502"/>
        <v>0</v>
      </c>
      <c r="CL254" s="280">
        <f t="shared" ca="1" si="503"/>
        <v>0</v>
      </c>
      <c r="CM254" s="280">
        <f t="shared" ca="1" si="504"/>
        <v>0</v>
      </c>
      <c r="CN254" s="280">
        <f t="shared" ca="1" si="505"/>
        <v>582</v>
      </c>
      <c r="CO254" s="280">
        <f t="shared" ca="1" si="506"/>
        <v>81325</v>
      </c>
      <c r="CP254" s="280">
        <f t="shared" ca="1" si="507"/>
        <v>0</v>
      </c>
      <c r="CQ254" s="280">
        <f t="shared" ca="1" si="555"/>
        <v>0</v>
      </c>
      <c r="CR254" s="273">
        <f t="shared" ca="1" si="555"/>
        <v>0</v>
      </c>
      <c r="CS254" s="280">
        <f t="shared" ca="1" si="508"/>
        <v>1872</v>
      </c>
      <c r="CT254" s="280">
        <f t="shared" ca="1" si="509"/>
        <v>4365</v>
      </c>
      <c r="CU254" s="280">
        <f t="shared" ca="1" si="510"/>
        <v>2759</v>
      </c>
      <c r="CV254" s="280">
        <f t="shared" ca="1" si="511"/>
        <v>0</v>
      </c>
      <c r="CW254" s="280">
        <f t="shared" ca="1" si="512"/>
        <v>2436</v>
      </c>
      <c r="CX254" s="280">
        <f t="shared" ca="1" si="513"/>
        <v>0</v>
      </c>
      <c r="CY254" s="280">
        <f t="shared" ca="1" si="514"/>
        <v>14400</v>
      </c>
      <c r="CZ254" s="280">
        <f t="shared" ca="1" si="515"/>
        <v>0</v>
      </c>
      <c r="DA254" s="280">
        <f t="shared" ca="1" si="516"/>
        <v>0</v>
      </c>
      <c r="DB254" s="280">
        <f t="shared" ca="1" si="517"/>
        <v>0</v>
      </c>
      <c r="DC254" s="280">
        <f t="shared" ca="1" si="518"/>
        <v>946</v>
      </c>
      <c r="DD254" s="280">
        <f t="shared" ca="1" si="519"/>
        <v>0</v>
      </c>
      <c r="DE254" s="280">
        <f t="shared" ca="1" si="520"/>
        <v>0</v>
      </c>
      <c r="DF254" s="280">
        <f t="shared" ca="1" si="521"/>
        <v>0</v>
      </c>
      <c r="DG254" s="280">
        <f t="shared" ca="1" si="522"/>
        <v>0</v>
      </c>
      <c r="DH254" s="280">
        <f t="shared" ca="1" si="523"/>
        <v>0</v>
      </c>
      <c r="DI254" s="280">
        <f t="shared" ca="1" si="524"/>
        <v>0</v>
      </c>
      <c r="DJ254" s="210">
        <f t="shared" ca="1" si="525"/>
        <v>7067</v>
      </c>
      <c r="DK254" s="210">
        <f t="shared" ca="1" si="526"/>
        <v>26778</v>
      </c>
      <c r="DL254" s="210">
        <f t="shared" ca="1" si="527"/>
        <v>81915</v>
      </c>
      <c r="DM254" s="461">
        <f t="shared" ca="1" si="528"/>
        <v>108693</v>
      </c>
      <c r="DN254" s="463">
        <f t="shared" ca="1" si="529"/>
        <v>108922</v>
      </c>
      <c r="DO254" s="465">
        <f t="shared" ca="1" si="575"/>
        <v>229</v>
      </c>
      <c r="DP254" s="216">
        <f t="shared" ca="1" si="576"/>
        <v>2.1068514071743349E-3</v>
      </c>
      <c r="DR254" s="463"/>
      <c r="DS254" s="37"/>
    </row>
    <row r="255" spans="1:123" ht="13.5">
      <c r="A255" s="87">
        <f t="shared" si="588"/>
        <v>2019</v>
      </c>
      <c r="B255" s="590">
        <v>8</v>
      </c>
      <c r="C255" s="590">
        <v>8</v>
      </c>
      <c r="D255" s="590">
        <v>8</v>
      </c>
      <c r="E255" s="590">
        <v>8</v>
      </c>
      <c r="F255" s="590">
        <v>8</v>
      </c>
      <c r="G255" s="590">
        <v>8</v>
      </c>
      <c r="H255" s="590">
        <v>8</v>
      </c>
      <c r="I255" s="590">
        <v>8</v>
      </c>
      <c r="J255" s="590">
        <v>8</v>
      </c>
      <c r="K255" s="590">
        <v>8</v>
      </c>
      <c r="L255" s="590">
        <v>8</v>
      </c>
      <c r="M255" s="590">
        <v>8</v>
      </c>
      <c r="N255" s="639">
        <f t="shared" si="589"/>
        <v>96</v>
      </c>
      <c r="O255" s="374">
        <v>0.98260000000000003</v>
      </c>
      <c r="P255" s="91">
        <f t="shared" si="570"/>
        <v>2019</v>
      </c>
      <c r="Q255" s="590">
        <v>8</v>
      </c>
      <c r="R255" s="590">
        <v>8</v>
      </c>
      <c r="S255" s="590">
        <v>8</v>
      </c>
      <c r="T255" s="590">
        <v>8</v>
      </c>
      <c r="U255" s="590">
        <v>8</v>
      </c>
      <c r="V255" s="590">
        <v>8</v>
      </c>
      <c r="W255" s="590">
        <v>8</v>
      </c>
      <c r="X255" s="590">
        <v>8</v>
      </c>
      <c r="Y255" s="590">
        <v>8</v>
      </c>
      <c r="Z255" s="590">
        <v>8</v>
      </c>
      <c r="AA255" s="590">
        <v>8</v>
      </c>
      <c r="AB255" s="590">
        <v>8</v>
      </c>
      <c r="AC255" s="13">
        <f t="shared" si="571"/>
        <v>96</v>
      </c>
      <c r="AD255" s="13"/>
      <c r="AE255" s="17"/>
      <c r="AF255" s="22"/>
      <c r="AG255" s="22"/>
      <c r="AH255" s="22"/>
      <c r="AI255" s="79" t="str">
        <f t="shared" si="550"/>
        <v>Z</v>
      </c>
      <c r="AJ255" s="1">
        <f t="shared" si="587"/>
        <v>2032</v>
      </c>
      <c r="AK255" s="105">
        <v>10</v>
      </c>
      <c r="AL255" s="106">
        <f t="shared" ca="1" si="572"/>
        <v>0</v>
      </c>
      <c r="AM255" s="106">
        <f t="shared" ca="1" si="572"/>
        <v>0</v>
      </c>
      <c r="AN255" s="106">
        <f t="shared" ca="1" si="572"/>
        <v>8</v>
      </c>
      <c r="AO255" s="106">
        <f t="shared" ca="1" si="572"/>
        <v>0</v>
      </c>
      <c r="AP255" s="106">
        <f t="shared" ca="1" si="572"/>
        <v>0</v>
      </c>
      <c r="AQ255" s="106">
        <f t="shared" ca="1" si="572"/>
        <v>0</v>
      </c>
      <c r="AR255" s="106">
        <f t="shared" ca="1" si="572"/>
        <v>0</v>
      </c>
      <c r="AS255" s="106">
        <f t="shared" ca="1" si="572"/>
        <v>0</v>
      </c>
      <c r="AT255" s="106">
        <f t="shared" ca="1" si="572"/>
        <v>0</v>
      </c>
      <c r="AU255" s="106">
        <f t="shared" ca="1" si="572"/>
        <v>582</v>
      </c>
      <c r="AV255" s="106">
        <f t="shared" ca="1" si="573"/>
        <v>81325</v>
      </c>
      <c r="AW255" s="106">
        <f t="shared" ca="1" si="573"/>
        <v>0</v>
      </c>
      <c r="AX255" s="575">
        <f t="shared" ca="1" si="573"/>
        <v>0</v>
      </c>
      <c r="AY255" s="2">
        <f t="shared" ca="1" si="573"/>
        <v>0</v>
      </c>
      <c r="AZ255" s="545">
        <f t="shared" ca="1" si="573"/>
        <v>1935</v>
      </c>
      <c r="BA255" s="106">
        <f t="shared" ca="1" si="573"/>
        <v>4365</v>
      </c>
      <c r="BB255" s="106">
        <f t="shared" ca="1" si="573"/>
        <v>2759</v>
      </c>
      <c r="BC255" s="106">
        <f t="shared" ca="1" si="573"/>
        <v>0</v>
      </c>
      <c r="BD255" s="106">
        <f t="shared" ca="1" si="573"/>
        <v>2850</v>
      </c>
      <c r="BE255" s="106">
        <f t="shared" ca="1" si="573"/>
        <v>0</v>
      </c>
      <c r="BF255" s="106">
        <f t="shared" ca="1" si="574"/>
        <v>14400</v>
      </c>
      <c r="BG255" s="106">
        <f t="shared" ca="1" si="574"/>
        <v>0</v>
      </c>
      <c r="BH255" s="106">
        <f t="shared" ca="1" si="574"/>
        <v>0</v>
      </c>
      <c r="BI255" s="106">
        <f t="shared" ca="1" si="574"/>
        <v>0</v>
      </c>
      <c r="BJ255" s="106">
        <f t="shared" ca="1" si="574"/>
        <v>946</v>
      </c>
      <c r="BK255" s="106">
        <f t="shared" ca="1" si="574"/>
        <v>0</v>
      </c>
      <c r="BL255" s="106">
        <f t="shared" ca="1" si="574"/>
        <v>0</v>
      </c>
      <c r="BM255" s="190">
        <f t="shared" ca="1" si="574"/>
        <v>0</v>
      </c>
      <c r="BN255" s="190">
        <f t="shared" ca="1" si="574"/>
        <v>0</v>
      </c>
      <c r="BO255" s="190">
        <f t="shared" ca="1" si="574"/>
        <v>0</v>
      </c>
      <c r="BP255" s="190">
        <f t="shared" ca="1" si="574"/>
        <v>0</v>
      </c>
      <c r="BQ255" s="190">
        <f t="shared" ca="1" si="574"/>
        <v>7544</v>
      </c>
      <c r="BR255" s="190">
        <f t="shared" ca="1" si="574"/>
        <v>27255</v>
      </c>
      <c r="BS255" s="190">
        <f t="shared" ca="1" si="574"/>
        <v>81915</v>
      </c>
      <c r="BT255" s="190">
        <f t="shared" ca="1" si="574"/>
        <v>109170</v>
      </c>
      <c r="BU255" s="190">
        <f t="shared" ca="1" si="494"/>
        <v>102352</v>
      </c>
      <c r="BV255" s="163" t="str">
        <f t="shared" si="552"/>
        <v>K</v>
      </c>
      <c r="BW255" s="65">
        <f t="shared" ca="1" si="495"/>
        <v>109170</v>
      </c>
      <c r="BX255" s="634">
        <f t="shared" ca="1" si="497"/>
        <v>0</v>
      </c>
      <c r="BY255" s="2"/>
      <c r="BZ255" s="13"/>
      <c r="CA255" s="130"/>
      <c r="CB255" s="79" t="str">
        <f t="shared" si="553"/>
        <v>K</v>
      </c>
      <c r="CC255" s="215">
        <f t="shared" si="554"/>
        <v>2032</v>
      </c>
      <c r="CD255" s="141">
        <f t="shared" si="554"/>
        <v>10</v>
      </c>
      <c r="CE255" s="280">
        <f t="shared" ca="1" si="498"/>
        <v>0</v>
      </c>
      <c r="CF255" s="280">
        <f t="shared" ca="1" si="499"/>
        <v>0</v>
      </c>
      <c r="CG255" s="280">
        <f t="shared" ca="1" si="500"/>
        <v>8</v>
      </c>
      <c r="CH255" s="280">
        <f t="shared" ca="1" si="499"/>
        <v>0</v>
      </c>
      <c r="CI255" s="280">
        <f t="shared" ca="1" si="501"/>
        <v>0</v>
      </c>
      <c r="CJ255" s="280">
        <f t="shared" ca="1" si="502"/>
        <v>0</v>
      </c>
      <c r="CK255" s="280">
        <f t="shared" ca="1" si="502"/>
        <v>0</v>
      </c>
      <c r="CL255" s="280">
        <f t="shared" ca="1" si="503"/>
        <v>0</v>
      </c>
      <c r="CM255" s="280">
        <f t="shared" ca="1" si="504"/>
        <v>0</v>
      </c>
      <c r="CN255" s="280">
        <f t="shared" ca="1" si="505"/>
        <v>258</v>
      </c>
      <c r="CO255" s="280">
        <f t="shared" ca="1" si="506"/>
        <v>76813</v>
      </c>
      <c r="CP255" s="280">
        <f t="shared" ca="1" si="507"/>
        <v>0</v>
      </c>
      <c r="CQ255" s="280">
        <f t="shared" ca="1" si="555"/>
        <v>0</v>
      </c>
      <c r="CR255" s="273">
        <f t="shared" ca="1" si="555"/>
        <v>0</v>
      </c>
      <c r="CS255" s="280">
        <f t="shared" ca="1" si="508"/>
        <v>2128</v>
      </c>
      <c r="CT255" s="280">
        <f t="shared" ca="1" si="509"/>
        <v>3060</v>
      </c>
      <c r="CU255" s="280">
        <f t="shared" ca="1" si="510"/>
        <v>2538</v>
      </c>
      <c r="CV255" s="280">
        <f t="shared" ca="1" si="511"/>
        <v>0</v>
      </c>
      <c r="CW255" s="280">
        <f t="shared" ca="1" si="512"/>
        <v>2014</v>
      </c>
      <c r="CX255" s="280">
        <f t="shared" ca="1" si="513"/>
        <v>0</v>
      </c>
      <c r="CY255" s="280">
        <f t="shared" ca="1" si="514"/>
        <v>14508</v>
      </c>
      <c r="CZ255" s="280">
        <f t="shared" ca="1" si="515"/>
        <v>0</v>
      </c>
      <c r="DA255" s="280">
        <f t="shared" ca="1" si="516"/>
        <v>0</v>
      </c>
      <c r="DB255" s="280">
        <f t="shared" ca="1" si="517"/>
        <v>0</v>
      </c>
      <c r="DC255" s="280">
        <f t="shared" ca="1" si="518"/>
        <v>811</v>
      </c>
      <c r="DD255" s="280">
        <f t="shared" ca="1" si="519"/>
        <v>0</v>
      </c>
      <c r="DE255" s="280">
        <f t="shared" ca="1" si="520"/>
        <v>0</v>
      </c>
      <c r="DF255" s="280">
        <f t="shared" ca="1" si="521"/>
        <v>0</v>
      </c>
      <c r="DG255" s="280">
        <f t="shared" ca="1" si="522"/>
        <v>0</v>
      </c>
      <c r="DH255" s="280">
        <f t="shared" ca="1" si="523"/>
        <v>0</v>
      </c>
      <c r="DI255" s="280">
        <f t="shared" ca="1" si="524"/>
        <v>0</v>
      </c>
      <c r="DJ255" s="210">
        <f t="shared" ca="1" si="525"/>
        <v>6680</v>
      </c>
      <c r="DK255" s="210">
        <f t="shared" ca="1" si="526"/>
        <v>25059</v>
      </c>
      <c r="DL255" s="210">
        <f t="shared" ca="1" si="527"/>
        <v>77079</v>
      </c>
      <c r="DM255" s="461">
        <f t="shared" ca="1" si="528"/>
        <v>102138</v>
      </c>
      <c r="DN255" s="463">
        <f t="shared" ca="1" si="529"/>
        <v>102352</v>
      </c>
      <c r="DO255" s="465">
        <f t="shared" ca="1" si="575"/>
        <v>214</v>
      </c>
      <c r="DP255" s="216">
        <f t="shared" ca="1" si="576"/>
        <v>2.0952045272082868E-3</v>
      </c>
      <c r="DR255" s="463"/>
      <c r="DS255" s="37"/>
    </row>
    <row r="256" spans="1:123" ht="13.5">
      <c r="A256" s="87">
        <f t="shared" si="588"/>
        <v>2020</v>
      </c>
      <c r="B256" s="590">
        <v>8</v>
      </c>
      <c r="C256" s="590">
        <v>8</v>
      </c>
      <c r="D256" s="590">
        <v>8</v>
      </c>
      <c r="E256" s="590">
        <v>8</v>
      </c>
      <c r="F256" s="590">
        <v>8</v>
      </c>
      <c r="G256" s="590">
        <v>8</v>
      </c>
      <c r="H256" s="590">
        <v>8</v>
      </c>
      <c r="I256" s="590">
        <v>8</v>
      </c>
      <c r="J256" s="590">
        <v>8</v>
      </c>
      <c r="K256" s="590">
        <v>8</v>
      </c>
      <c r="L256" s="590">
        <v>8</v>
      </c>
      <c r="M256" s="590">
        <v>8</v>
      </c>
      <c r="N256" s="639">
        <f t="shared" si="589"/>
        <v>96</v>
      </c>
      <c r="O256" s="374">
        <v>0.98260000000000003</v>
      </c>
      <c r="P256" s="91">
        <f t="shared" si="570"/>
        <v>2020</v>
      </c>
      <c r="Q256" s="590">
        <v>8</v>
      </c>
      <c r="R256" s="590">
        <v>8</v>
      </c>
      <c r="S256" s="590">
        <v>8</v>
      </c>
      <c r="T256" s="590">
        <v>8</v>
      </c>
      <c r="U256" s="590">
        <v>8</v>
      </c>
      <c r="V256" s="590">
        <v>8</v>
      </c>
      <c r="W256" s="590">
        <v>8</v>
      </c>
      <c r="X256" s="590">
        <v>8</v>
      </c>
      <c r="Y256" s="590">
        <v>8</v>
      </c>
      <c r="Z256" s="590">
        <v>8</v>
      </c>
      <c r="AA256" s="590">
        <v>8</v>
      </c>
      <c r="AB256" s="590">
        <v>8</v>
      </c>
      <c r="AC256" s="13">
        <f t="shared" si="571"/>
        <v>96</v>
      </c>
      <c r="AD256" s="13"/>
      <c r="AE256" s="17"/>
      <c r="AF256" s="22"/>
      <c r="AG256" s="22"/>
      <c r="AH256" s="22"/>
      <c r="AI256" s="79" t="str">
        <f t="shared" si="550"/>
        <v>AA</v>
      </c>
      <c r="AJ256" s="1">
        <f t="shared" si="587"/>
        <v>2032</v>
      </c>
      <c r="AK256" s="105">
        <v>11</v>
      </c>
      <c r="AL256" s="106">
        <f t="shared" ref="AL256:AU265" ca="1" si="590">ROUND(INDIRECT(CONCATENATE($AI256,AL$2+($AJ256-2010))),0)</f>
        <v>0</v>
      </c>
      <c r="AM256" s="106">
        <f t="shared" ca="1" si="590"/>
        <v>0</v>
      </c>
      <c r="AN256" s="106">
        <f t="shared" ca="1" si="590"/>
        <v>8</v>
      </c>
      <c r="AO256" s="106">
        <f t="shared" ca="1" si="590"/>
        <v>0</v>
      </c>
      <c r="AP256" s="106">
        <f t="shared" ca="1" si="590"/>
        <v>0</v>
      </c>
      <c r="AQ256" s="106">
        <f t="shared" ca="1" si="590"/>
        <v>0</v>
      </c>
      <c r="AR256" s="106">
        <f t="shared" ca="1" si="590"/>
        <v>0</v>
      </c>
      <c r="AS256" s="106">
        <f t="shared" ca="1" si="590"/>
        <v>0</v>
      </c>
      <c r="AT256" s="106">
        <f t="shared" ca="1" si="590"/>
        <v>0</v>
      </c>
      <c r="AU256" s="106">
        <f t="shared" ca="1" si="590"/>
        <v>258</v>
      </c>
      <c r="AV256" s="106">
        <f t="shared" ref="AV256:BE265" ca="1" si="591">ROUND(INDIRECT(CONCATENATE($AI256,AV$2+($AJ256-2010))),0)</f>
        <v>76813</v>
      </c>
      <c r="AW256" s="106">
        <f t="shared" ca="1" si="591"/>
        <v>0</v>
      </c>
      <c r="AX256" s="575">
        <f t="shared" ca="1" si="591"/>
        <v>0</v>
      </c>
      <c r="AY256" s="2">
        <f t="shared" ca="1" si="591"/>
        <v>0</v>
      </c>
      <c r="AZ256" s="545">
        <f t="shared" ca="1" si="591"/>
        <v>1872</v>
      </c>
      <c r="BA256" s="106">
        <f t="shared" ca="1" si="591"/>
        <v>3060</v>
      </c>
      <c r="BB256" s="106">
        <f t="shared" ca="1" si="591"/>
        <v>2538</v>
      </c>
      <c r="BC256" s="106">
        <f t="shared" ca="1" si="591"/>
        <v>0</v>
      </c>
      <c r="BD256" s="106">
        <f t="shared" ca="1" si="591"/>
        <v>2436</v>
      </c>
      <c r="BE256" s="106">
        <f t="shared" ca="1" si="591"/>
        <v>0</v>
      </c>
      <c r="BF256" s="106">
        <f t="shared" ref="BF256:BT265" ca="1" si="592">ROUND(INDIRECT(CONCATENATE($AI256,BF$2+($AJ256-2010))),0)</f>
        <v>14508</v>
      </c>
      <c r="BG256" s="106">
        <f t="shared" ca="1" si="592"/>
        <v>0</v>
      </c>
      <c r="BH256" s="106">
        <f t="shared" ca="1" si="592"/>
        <v>0</v>
      </c>
      <c r="BI256" s="106">
        <f t="shared" ca="1" si="592"/>
        <v>0</v>
      </c>
      <c r="BJ256" s="106">
        <f t="shared" ca="1" si="592"/>
        <v>811</v>
      </c>
      <c r="BK256" s="106">
        <f t="shared" ca="1" si="592"/>
        <v>0</v>
      </c>
      <c r="BL256" s="106">
        <f t="shared" ca="1" si="592"/>
        <v>0</v>
      </c>
      <c r="BM256" s="190">
        <f t="shared" ca="1" si="592"/>
        <v>0</v>
      </c>
      <c r="BN256" s="190">
        <f t="shared" ca="1" si="592"/>
        <v>0</v>
      </c>
      <c r="BO256" s="190">
        <f t="shared" ca="1" si="592"/>
        <v>0</v>
      </c>
      <c r="BP256" s="190">
        <f t="shared" ca="1" si="592"/>
        <v>0</v>
      </c>
      <c r="BQ256" s="190">
        <f t="shared" ca="1" si="592"/>
        <v>6846</v>
      </c>
      <c r="BR256" s="190">
        <f t="shared" ca="1" si="592"/>
        <v>25225</v>
      </c>
      <c r="BS256" s="190">
        <f t="shared" ca="1" si="592"/>
        <v>77079</v>
      </c>
      <c r="BT256" s="190">
        <f t="shared" ca="1" si="592"/>
        <v>102304</v>
      </c>
      <c r="BU256" s="190">
        <f t="shared" ca="1" si="494"/>
        <v>69696</v>
      </c>
      <c r="BV256" s="163" t="str">
        <f t="shared" si="552"/>
        <v>L</v>
      </c>
      <c r="BW256" s="65">
        <f t="shared" ca="1" si="495"/>
        <v>102304</v>
      </c>
      <c r="BX256" s="634">
        <f t="shared" ca="1" si="497"/>
        <v>0</v>
      </c>
      <c r="BY256" s="2"/>
      <c r="BZ256" s="13"/>
      <c r="CA256" s="130"/>
      <c r="CB256" s="79" t="str">
        <f t="shared" si="553"/>
        <v>L</v>
      </c>
      <c r="CC256" s="215">
        <f t="shared" si="554"/>
        <v>2032</v>
      </c>
      <c r="CD256" s="141">
        <f t="shared" si="554"/>
        <v>11</v>
      </c>
      <c r="CE256" s="280">
        <f t="shared" ca="1" si="498"/>
        <v>0</v>
      </c>
      <c r="CF256" s="280">
        <f t="shared" ca="1" si="499"/>
        <v>0</v>
      </c>
      <c r="CG256" s="280">
        <f t="shared" ca="1" si="500"/>
        <v>8</v>
      </c>
      <c r="CH256" s="280">
        <f t="shared" ca="1" si="499"/>
        <v>0</v>
      </c>
      <c r="CI256" s="280">
        <f t="shared" ca="1" si="501"/>
        <v>0</v>
      </c>
      <c r="CJ256" s="280">
        <f t="shared" ca="1" si="502"/>
        <v>0</v>
      </c>
      <c r="CK256" s="280">
        <f t="shared" ca="1" si="502"/>
        <v>0</v>
      </c>
      <c r="CL256" s="280">
        <f t="shared" ca="1" si="503"/>
        <v>0</v>
      </c>
      <c r="CM256" s="280">
        <f t="shared" ca="1" si="504"/>
        <v>0</v>
      </c>
      <c r="CN256" s="280">
        <f t="shared" ca="1" si="505"/>
        <v>166</v>
      </c>
      <c r="CO256" s="280">
        <f t="shared" ca="1" si="506"/>
        <v>48080</v>
      </c>
      <c r="CP256" s="280">
        <f t="shared" ca="1" si="507"/>
        <v>0</v>
      </c>
      <c r="CQ256" s="280">
        <f t="shared" ca="1" si="555"/>
        <v>0</v>
      </c>
      <c r="CR256" s="273">
        <f t="shared" ca="1" si="555"/>
        <v>0</v>
      </c>
      <c r="CS256" s="280">
        <f t="shared" ca="1" si="508"/>
        <v>664</v>
      </c>
      <c r="CT256" s="280">
        <f t="shared" ca="1" si="509"/>
        <v>1559</v>
      </c>
      <c r="CU256" s="280">
        <f t="shared" ca="1" si="510"/>
        <v>2651</v>
      </c>
      <c r="CV256" s="280">
        <f t="shared" ca="1" si="511"/>
        <v>0</v>
      </c>
      <c r="CW256" s="280">
        <f t="shared" ca="1" si="512"/>
        <v>1938</v>
      </c>
      <c r="CX256" s="280">
        <f t="shared" ca="1" si="513"/>
        <v>0</v>
      </c>
      <c r="CY256" s="280">
        <f t="shared" ca="1" si="514"/>
        <v>13680</v>
      </c>
      <c r="CZ256" s="280">
        <f t="shared" ca="1" si="515"/>
        <v>0</v>
      </c>
      <c r="DA256" s="280">
        <f t="shared" ca="1" si="516"/>
        <v>0</v>
      </c>
      <c r="DB256" s="280">
        <f t="shared" ca="1" si="517"/>
        <v>0</v>
      </c>
      <c r="DC256" s="280">
        <f t="shared" ca="1" si="518"/>
        <v>784</v>
      </c>
      <c r="DD256" s="280">
        <f t="shared" ca="1" si="519"/>
        <v>0</v>
      </c>
      <c r="DE256" s="280">
        <f t="shared" ca="1" si="520"/>
        <v>0</v>
      </c>
      <c r="DF256" s="280">
        <f t="shared" ca="1" si="521"/>
        <v>0</v>
      </c>
      <c r="DG256" s="280">
        <f t="shared" ca="1" si="522"/>
        <v>0</v>
      </c>
      <c r="DH256" s="280">
        <f t="shared" ca="1" si="523"/>
        <v>0</v>
      </c>
      <c r="DI256" s="280">
        <f t="shared" ca="1" si="524"/>
        <v>0</v>
      </c>
      <c r="DJ256" s="210">
        <f t="shared" ca="1" si="525"/>
        <v>5253</v>
      </c>
      <c r="DK256" s="210">
        <f t="shared" ca="1" si="526"/>
        <v>21276</v>
      </c>
      <c r="DL256" s="210">
        <f t="shared" ca="1" si="527"/>
        <v>48254</v>
      </c>
      <c r="DM256" s="461">
        <f t="shared" ca="1" si="528"/>
        <v>69530</v>
      </c>
      <c r="DN256" s="463">
        <f t="shared" ca="1" si="529"/>
        <v>69696</v>
      </c>
      <c r="DO256" s="465">
        <f t="shared" ca="1" si="575"/>
        <v>166</v>
      </c>
      <c r="DP256" s="216">
        <f t="shared" ca="1" si="576"/>
        <v>2.3874586509420393E-3</v>
      </c>
      <c r="DR256" s="463"/>
      <c r="DS256" s="37"/>
    </row>
    <row r="257" spans="1:123" ht="13.5">
      <c r="A257" s="87">
        <f t="shared" si="588"/>
        <v>2021</v>
      </c>
      <c r="B257" s="590">
        <v>8</v>
      </c>
      <c r="C257" s="590">
        <v>8</v>
      </c>
      <c r="D257" s="590">
        <v>8</v>
      </c>
      <c r="E257" s="590">
        <v>8</v>
      </c>
      <c r="F257" s="590">
        <v>8</v>
      </c>
      <c r="G257" s="590">
        <v>8</v>
      </c>
      <c r="H257" s="590">
        <v>8</v>
      </c>
      <c r="I257" s="590">
        <v>8</v>
      </c>
      <c r="J257" s="590">
        <v>8</v>
      </c>
      <c r="K257" s="590">
        <v>8</v>
      </c>
      <c r="L257" s="590">
        <v>8</v>
      </c>
      <c r="M257" s="590">
        <v>8</v>
      </c>
      <c r="N257" s="639">
        <f t="shared" ref="N257:N262" si="593">ROUND(SUM(B257:M257),0)</f>
        <v>96</v>
      </c>
      <c r="O257" s="374">
        <v>0.98260000000000003</v>
      </c>
      <c r="P257" s="91">
        <f t="shared" si="570"/>
        <v>2021</v>
      </c>
      <c r="Q257" s="590">
        <v>8</v>
      </c>
      <c r="R257" s="590">
        <v>8</v>
      </c>
      <c r="S257" s="590">
        <v>8</v>
      </c>
      <c r="T257" s="590">
        <v>8</v>
      </c>
      <c r="U257" s="590">
        <v>8</v>
      </c>
      <c r="V257" s="590">
        <v>8</v>
      </c>
      <c r="W257" s="590">
        <v>8</v>
      </c>
      <c r="X257" s="590">
        <v>8</v>
      </c>
      <c r="Y257" s="590">
        <v>8</v>
      </c>
      <c r="Z257" s="590">
        <v>8</v>
      </c>
      <c r="AA257" s="590">
        <v>8</v>
      </c>
      <c r="AB257" s="590">
        <v>8</v>
      </c>
      <c r="AC257" s="13">
        <f t="shared" si="571"/>
        <v>96</v>
      </c>
      <c r="AD257" s="13"/>
      <c r="AE257" s="17"/>
      <c r="AF257" s="22"/>
      <c r="AG257" s="22"/>
      <c r="AH257" s="22"/>
      <c r="AI257" s="79" t="str">
        <f t="shared" si="550"/>
        <v>AB</v>
      </c>
      <c r="AJ257" s="1">
        <f t="shared" si="587"/>
        <v>2032</v>
      </c>
      <c r="AK257" s="105">
        <v>12</v>
      </c>
      <c r="AL257" s="106">
        <f t="shared" ca="1" si="590"/>
        <v>0</v>
      </c>
      <c r="AM257" s="106">
        <f t="shared" ca="1" si="590"/>
        <v>0</v>
      </c>
      <c r="AN257" s="106">
        <f t="shared" ca="1" si="590"/>
        <v>8</v>
      </c>
      <c r="AO257" s="106">
        <f t="shared" ca="1" si="590"/>
        <v>0</v>
      </c>
      <c r="AP257" s="106">
        <f t="shared" ca="1" si="590"/>
        <v>0</v>
      </c>
      <c r="AQ257" s="106">
        <f t="shared" ca="1" si="590"/>
        <v>0</v>
      </c>
      <c r="AR257" s="106">
        <f t="shared" ca="1" si="590"/>
        <v>0</v>
      </c>
      <c r="AS257" s="106">
        <f t="shared" ca="1" si="590"/>
        <v>0</v>
      </c>
      <c r="AT257" s="106">
        <f t="shared" ca="1" si="590"/>
        <v>0</v>
      </c>
      <c r="AU257" s="106">
        <f t="shared" ca="1" si="590"/>
        <v>166</v>
      </c>
      <c r="AV257" s="106">
        <f t="shared" ca="1" si="591"/>
        <v>48080</v>
      </c>
      <c r="AW257" s="106">
        <f t="shared" ca="1" si="591"/>
        <v>0</v>
      </c>
      <c r="AX257" s="575">
        <f t="shared" ca="1" si="591"/>
        <v>0</v>
      </c>
      <c r="AY257" s="2">
        <f t="shared" ca="1" si="591"/>
        <v>0</v>
      </c>
      <c r="AZ257" s="545">
        <f t="shared" ca="1" si="591"/>
        <v>2128</v>
      </c>
      <c r="BA257" s="106">
        <f t="shared" ca="1" si="591"/>
        <v>1559</v>
      </c>
      <c r="BB257" s="106">
        <f t="shared" ca="1" si="591"/>
        <v>2651</v>
      </c>
      <c r="BC257" s="106">
        <f t="shared" ca="1" si="591"/>
        <v>0</v>
      </c>
      <c r="BD257" s="106">
        <f t="shared" ca="1" si="591"/>
        <v>2014</v>
      </c>
      <c r="BE257" s="106">
        <f t="shared" ca="1" si="591"/>
        <v>0</v>
      </c>
      <c r="BF257" s="106">
        <f t="shared" ca="1" si="592"/>
        <v>13680</v>
      </c>
      <c r="BG257" s="106">
        <f t="shared" ca="1" si="592"/>
        <v>0</v>
      </c>
      <c r="BH257" s="106">
        <f t="shared" ca="1" si="592"/>
        <v>0</v>
      </c>
      <c r="BI257" s="106">
        <f t="shared" ca="1" si="592"/>
        <v>0</v>
      </c>
      <c r="BJ257" s="106">
        <f t="shared" ca="1" si="592"/>
        <v>784</v>
      </c>
      <c r="BK257" s="106">
        <f t="shared" ca="1" si="592"/>
        <v>0</v>
      </c>
      <c r="BL257" s="106">
        <f t="shared" ca="1" si="592"/>
        <v>0</v>
      </c>
      <c r="BM257" s="190">
        <f t="shared" ca="1" si="592"/>
        <v>0</v>
      </c>
      <c r="BN257" s="190">
        <f t="shared" ca="1" si="592"/>
        <v>0</v>
      </c>
      <c r="BO257" s="190">
        <f t="shared" ca="1" si="592"/>
        <v>0</v>
      </c>
      <c r="BP257" s="190">
        <f t="shared" ca="1" si="592"/>
        <v>0</v>
      </c>
      <c r="BQ257" s="190">
        <f t="shared" ca="1" si="592"/>
        <v>6793</v>
      </c>
      <c r="BR257" s="190">
        <f t="shared" ca="1" si="592"/>
        <v>22816</v>
      </c>
      <c r="BS257" s="190">
        <f t="shared" ca="1" si="592"/>
        <v>48254</v>
      </c>
      <c r="BT257" s="190">
        <f t="shared" ca="1" si="592"/>
        <v>71070</v>
      </c>
      <c r="BU257" s="190">
        <f t="shared" ca="1" si="494"/>
        <v>95301</v>
      </c>
      <c r="BV257" s="163" t="str">
        <f t="shared" si="552"/>
        <v>M</v>
      </c>
      <c r="BW257" s="65">
        <f t="shared" ca="1" si="495"/>
        <v>71070</v>
      </c>
      <c r="BX257" s="634">
        <f t="shared" ca="1" si="497"/>
        <v>0</v>
      </c>
      <c r="BY257" s="2"/>
      <c r="BZ257" s="13"/>
      <c r="CA257" s="130"/>
      <c r="CB257" s="79" t="str">
        <f t="shared" si="553"/>
        <v>M</v>
      </c>
      <c r="CC257" s="215">
        <f t="shared" si="554"/>
        <v>2032</v>
      </c>
      <c r="CD257" s="141">
        <f t="shared" si="554"/>
        <v>12</v>
      </c>
      <c r="CE257" s="280">
        <f t="shared" ca="1" si="498"/>
        <v>0</v>
      </c>
      <c r="CF257" s="280">
        <f t="shared" ca="1" si="499"/>
        <v>0</v>
      </c>
      <c r="CG257" s="280">
        <f t="shared" ca="1" si="500"/>
        <v>8</v>
      </c>
      <c r="CH257" s="280">
        <f t="shared" ca="1" si="499"/>
        <v>0</v>
      </c>
      <c r="CI257" s="280">
        <f t="shared" ca="1" si="501"/>
        <v>0</v>
      </c>
      <c r="CJ257" s="280">
        <f t="shared" ca="1" si="502"/>
        <v>0</v>
      </c>
      <c r="CK257" s="280">
        <f t="shared" ca="1" si="502"/>
        <v>0</v>
      </c>
      <c r="CL257" s="280">
        <f t="shared" ca="1" si="503"/>
        <v>0</v>
      </c>
      <c r="CM257" s="280">
        <f t="shared" ca="1" si="504"/>
        <v>3839</v>
      </c>
      <c r="CN257" s="280">
        <f t="shared" ca="1" si="505"/>
        <v>172</v>
      </c>
      <c r="CO257" s="280">
        <f t="shared" ca="1" si="506"/>
        <v>65343</v>
      </c>
      <c r="CP257" s="280">
        <f t="shared" ca="1" si="507"/>
        <v>0</v>
      </c>
      <c r="CQ257" s="280">
        <f t="shared" ca="1" si="555"/>
        <v>0</v>
      </c>
      <c r="CR257" s="273">
        <f t="shared" ca="1" si="555"/>
        <v>0</v>
      </c>
      <c r="CS257" s="280">
        <f t="shared" ca="1" si="508"/>
        <v>1218</v>
      </c>
      <c r="CT257" s="280">
        <f t="shared" ca="1" si="509"/>
        <v>3544</v>
      </c>
      <c r="CU257" s="280">
        <f t="shared" ca="1" si="510"/>
        <v>3138</v>
      </c>
      <c r="CV257" s="280">
        <f t="shared" ca="1" si="511"/>
        <v>0</v>
      </c>
      <c r="CW257" s="280">
        <f t="shared" ca="1" si="512"/>
        <v>2336</v>
      </c>
      <c r="CX257" s="280">
        <f t="shared" ca="1" si="513"/>
        <v>0</v>
      </c>
      <c r="CY257" s="280">
        <f t="shared" ca="1" si="514"/>
        <v>14508</v>
      </c>
      <c r="CZ257" s="280">
        <f t="shared" ca="1" si="515"/>
        <v>0</v>
      </c>
      <c r="DA257" s="280">
        <f t="shared" ca="1" si="516"/>
        <v>0</v>
      </c>
      <c r="DB257" s="280">
        <f t="shared" ca="1" si="517"/>
        <v>0</v>
      </c>
      <c r="DC257" s="280">
        <f t="shared" ca="1" si="518"/>
        <v>978</v>
      </c>
      <c r="DD257" s="280">
        <f t="shared" ca="1" si="519"/>
        <v>0</v>
      </c>
      <c r="DE257" s="280">
        <f t="shared" ca="1" si="520"/>
        <v>0</v>
      </c>
      <c r="DF257" s="280">
        <f t="shared" ca="1" si="521"/>
        <v>0</v>
      </c>
      <c r="DG257" s="280">
        <f t="shared" ca="1" si="522"/>
        <v>0</v>
      </c>
      <c r="DH257" s="280">
        <f t="shared" ca="1" si="523"/>
        <v>0</v>
      </c>
      <c r="DI257" s="280">
        <f t="shared" ca="1" si="524"/>
        <v>0</v>
      </c>
      <c r="DJ257" s="210">
        <f t="shared" ca="1" si="525"/>
        <v>6692</v>
      </c>
      <c r="DK257" s="210">
        <f t="shared" ca="1" si="526"/>
        <v>25722</v>
      </c>
      <c r="DL257" s="210">
        <f t="shared" ca="1" si="527"/>
        <v>69362</v>
      </c>
      <c r="DM257" s="461">
        <f t="shared" ca="1" si="528"/>
        <v>95084</v>
      </c>
      <c r="DN257" s="463">
        <f t="shared" ca="1" si="529"/>
        <v>95301</v>
      </c>
      <c r="DO257" s="465">
        <f t="shared" ca="1" si="575"/>
        <v>217</v>
      </c>
      <c r="DP257" s="216">
        <f t="shared" ca="1" si="576"/>
        <v>2.2821925876067477E-3</v>
      </c>
      <c r="DR257" s="463"/>
      <c r="DS257" s="37"/>
    </row>
    <row r="258" spans="1:123" ht="13.5">
      <c r="A258" s="87">
        <f t="shared" si="588"/>
        <v>2022</v>
      </c>
      <c r="B258" s="590">
        <v>8</v>
      </c>
      <c r="C258" s="590">
        <v>8</v>
      </c>
      <c r="D258" s="590">
        <v>8</v>
      </c>
      <c r="E258" s="590">
        <v>8</v>
      </c>
      <c r="F258" s="590">
        <v>8</v>
      </c>
      <c r="G258" s="590">
        <v>8</v>
      </c>
      <c r="H258" s="590">
        <v>8</v>
      </c>
      <c r="I258" s="590">
        <v>8</v>
      </c>
      <c r="J258" s="590">
        <v>8</v>
      </c>
      <c r="K258" s="590">
        <v>8</v>
      </c>
      <c r="L258" s="590">
        <v>8</v>
      </c>
      <c r="M258" s="590">
        <v>8</v>
      </c>
      <c r="N258" s="639">
        <f t="shared" si="593"/>
        <v>96</v>
      </c>
      <c r="O258" s="374">
        <v>0.98260000000000003</v>
      </c>
      <c r="P258" s="91">
        <f t="shared" si="570"/>
        <v>2022</v>
      </c>
      <c r="Q258" s="590">
        <v>8</v>
      </c>
      <c r="R258" s="590">
        <v>8</v>
      </c>
      <c r="S258" s="590">
        <v>8</v>
      </c>
      <c r="T258" s="590">
        <v>8</v>
      </c>
      <c r="U258" s="590">
        <v>8</v>
      </c>
      <c r="V258" s="590">
        <v>8</v>
      </c>
      <c r="W258" s="590">
        <v>8</v>
      </c>
      <c r="X258" s="590">
        <v>8</v>
      </c>
      <c r="Y258" s="590">
        <v>8</v>
      </c>
      <c r="Z258" s="590">
        <v>8</v>
      </c>
      <c r="AA258" s="590">
        <v>8</v>
      </c>
      <c r="AB258" s="590">
        <v>8</v>
      </c>
      <c r="AC258" s="13">
        <f t="shared" si="571"/>
        <v>96</v>
      </c>
      <c r="AD258" s="13"/>
      <c r="AE258" s="17"/>
      <c r="AF258" s="22"/>
      <c r="AG258" s="22"/>
      <c r="AH258" s="22"/>
      <c r="AI258" s="79" t="str">
        <f t="shared" si="550"/>
        <v>Q</v>
      </c>
      <c r="AJ258" s="1">
        <f>1+AJ246</f>
        <v>2033</v>
      </c>
      <c r="AK258" s="105">
        <v>1</v>
      </c>
      <c r="AL258" s="106">
        <f t="shared" ca="1" si="590"/>
        <v>0</v>
      </c>
      <c r="AM258" s="106">
        <f t="shared" ca="1" si="590"/>
        <v>0</v>
      </c>
      <c r="AN258" s="106">
        <f t="shared" ca="1" si="590"/>
        <v>8</v>
      </c>
      <c r="AO258" s="106">
        <f t="shared" ca="1" si="590"/>
        <v>0</v>
      </c>
      <c r="AP258" s="106">
        <f t="shared" ca="1" si="590"/>
        <v>0</v>
      </c>
      <c r="AQ258" s="106">
        <f t="shared" ca="1" si="590"/>
        <v>0</v>
      </c>
      <c r="AR258" s="106">
        <f t="shared" ca="1" si="590"/>
        <v>0</v>
      </c>
      <c r="AS258" s="106">
        <f t="shared" ca="1" si="590"/>
        <v>0</v>
      </c>
      <c r="AT258" s="106">
        <f t="shared" ca="1" si="590"/>
        <v>3839</v>
      </c>
      <c r="AU258" s="106">
        <f t="shared" ca="1" si="590"/>
        <v>172</v>
      </c>
      <c r="AV258" s="106">
        <f t="shared" ca="1" si="591"/>
        <v>65343</v>
      </c>
      <c r="AW258" s="106">
        <f t="shared" ca="1" si="591"/>
        <v>0</v>
      </c>
      <c r="AX258" s="575">
        <f t="shared" ca="1" si="591"/>
        <v>0</v>
      </c>
      <c r="AY258" s="2">
        <f t="shared" ca="1" si="591"/>
        <v>0</v>
      </c>
      <c r="AZ258" s="545">
        <f t="shared" ca="1" si="591"/>
        <v>664</v>
      </c>
      <c r="BA258" s="106">
        <f t="shared" ca="1" si="591"/>
        <v>3544</v>
      </c>
      <c r="BB258" s="106">
        <f t="shared" ca="1" si="591"/>
        <v>3138</v>
      </c>
      <c r="BC258" s="106">
        <f t="shared" ca="1" si="591"/>
        <v>0</v>
      </c>
      <c r="BD258" s="106">
        <f t="shared" ca="1" si="591"/>
        <v>1938</v>
      </c>
      <c r="BE258" s="106">
        <f t="shared" ca="1" si="591"/>
        <v>0</v>
      </c>
      <c r="BF258" s="106">
        <f t="shared" ca="1" si="592"/>
        <v>14508</v>
      </c>
      <c r="BG258" s="106">
        <f t="shared" ca="1" si="592"/>
        <v>0</v>
      </c>
      <c r="BH258" s="106">
        <f t="shared" ca="1" si="592"/>
        <v>0</v>
      </c>
      <c r="BI258" s="106">
        <f t="shared" ca="1" si="592"/>
        <v>0</v>
      </c>
      <c r="BJ258" s="106">
        <f t="shared" ca="1" si="592"/>
        <v>978</v>
      </c>
      <c r="BK258" s="106">
        <f t="shared" ca="1" si="592"/>
        <v>0</v>
      </c>
      <c r="BL258" s="106">
        <f t="shared" ca="1" si="592"/>
        <v>0</v>
      </c>
      <c r="BM258" s="190">
        <f t="shared" ca="1" si="592"/>
        <v>0</v>
      </c>
      <c r="BN258" s="190">
        <f t="shared" ca="1" si="592"/>
        <v>0</v>
      </c>
      <c r="BO258" s="190">
        <f t="shared" ca="1" si="592"/>
        <v>0</v>
      </c>
      <c r="BP258" s="190">
        <f t="shared" ca="1" si="592"/>
        <v>0</v>
      </c>
      <c r="BQ258" s="190">
        <f t="shared" ca="1" si="592"/>
        <v>5740</v>
      </c>
      <c r="BR258" s="190">
        <f t="shared" ca="1" si="592"/>
        <v>24770</v>
      </c>
      <c r="BS258" s="190">
        <f t="shared" ca="1" si="592"/>
        <v>69362</v>
      </c>
      <c r="BT258" s="190">
        <f t="shared" ca="1" si="592"/>
        <v>94132</v>
      </c>
      <c r="BU258" s="190">
        <f t="shared" ca="1" si="494"/>
        <v>68714</v>
      </c>
      <c r="BV258" s="163" t="str">
        <f t="shared" si="552"/>
        <v>C</v>
      </c>
      <c r="BW258" s="65">
        <f t="shared" ca="1" si="495"/>
        <v>94132</v>
      </c>
      <c r="BX258" s="634">
        <f t="shared" ca="1" si="497"/>
        <v>0</v>
      </c>
      <c r="BY258" s="2"/>
      <c r="BZ258" s="13"/>
      <c r="CA258" s="130"/>
      <c r="CB258" s="79" t="str">
        <f t="shared" si="553"/>
        <v>B</v>
      </c>
      <c r="CC258" s="215">
        <f t="shared" si="554"/>
        <v>2033</v>
      </c>
      <c r="CD258" s="141">
        <f t="shared" si="554"/>
        <v>1</v>
      </c>
      <c r="CE258" s="280">
        <f t="shared" ca="1" si="498"/>
        <v>0</v>
      </c>
      <c r="CF258" s="280">
        <f t="shared" ca="1" si="499"/>
        <v>0</v>
      </c>
      <c r="CG258" s="280">
        <f t="shared" ca="1" si="500"/>
        <v>8</v>
      </c>
      <c r="CH258" s="280">
        <f t="shared" ca="1" si="499"/>
        <v>0</v>
      </c>
      <c r="CI258" s="280">
        <f t="shared" ca="1" si="501"/>
        <v>0</v>
      </c>
      <c r="CJ258" s="280">
        <f t="shared" ca="1" si="502"/>
        <v>0</v>
      </c>
      <c r="CK258" s="280">
        <f t="shared" ca="1" si="502"/>
        <v>0</v>
      </c>
      <c r="CL258" s="280">
        <f t="shared" ca="1" si="503"/>
        <v>0</v>
      </c>
      <c r="CM258" s="280">
        <f t="shared" ca="1" si="504"/>
        <v>6910</v>
      </c>
      <c r="CN258" s="280">
        <f t="shared" ca="1" si="505"/>
        <v>258</v>
      </c>
      <c r="CO258" s="280">
        <f t="shared" ca="1" si="506"/>
        <v>64580</v>
      </c>
      <c r="CP258" s="280">
        <f t="shared" ca="1" si="507"/>
        <v>0</v>
      </c>
      <c r="CQ258" s="280">
        <f t="shared" ca="1" si="555"/>
        <v>0</v>
      </c>
      <c r="CR258" s="273">
        <f t="shared" ca="1" si="555"/>
        <v>0</v>
      </c>
      <c r="CS258" s="280">
        <f t="shared" ca="1" si="508"/>
        <v>709</v>
      </c>
      <c r="CT258" s="280">
        <f t="shared" ca="1" si="509"/>
        <v>4027</v>
      </c>
      <c r="CU258" s="280">
        <f t="shared" ca="1" si="510"/>
        <v>3047</v>
      </c>
      <c r="CV258" s="280">
        <f t="shared" ca="1" si="511"/>
        <v>0</v>
      </c>
      <c r="CW258" s="280">
        <f t="shared" ca="1" si="512"/>
        <v>2408</v>
      </c>
      <c r="CX258" s="280">
        <f t="shared" ca="1" si="513"/>
        <v>0</v>
      </c>
      <c r="CY258" s="280">
        <f t="shared" ca="1" si="514"/>
        <v>14136</v>
      </c>
      <c r="CZ258" s="280">
        <f t="shared" ca="1" si="515"/>
        <v>0</v>
      </c>
      <c r="DA258" s="280">
        <f t="shared" ca="1" si="516"/>
        <v>0</v>
      </c>
      <c r="DB258" s="280">
        <f t="shared" ca="1" si="517"/>
        <v>0</v>
      </c>
      <c r="DC258" s="280">
        <f t="shared" ca="1" si="518"/>
        <v>1019</v>
      </c>
      <c r="DD258" s="280">
        <f t="shared" ca="1" si="519"/>
        <v>0</v>
      </c>
      <c r="DE258" s="280">
        <f t="shared" ca="1" si="520"/>
        <v>0</v>
      </c>
      <c r="DF258" s="280">
        <f t="shared" ca="1" si="521"/>
        <v>0</v>
      </c>
      <c r="DG258" s="280">
        <f t="shared" ca="1" si="522"/>
        <v>0</v>
      </c>
      <c r="DH258" s="280">
        <f t="shared" ca="1" si="523"/>
        <v>0</v>
      </c>
      <c r="DI258" s="280">
        <f t="shared" ca="1" si="524"/>
        <v>0</v>
      </c>
      <c r="DJ258" s="210">
        <f t="shared" ca="1" si="525"/>
        <v>6164</v>
      </c>
      <c r="DK258" s="210">
        <f t="shared" ca="1" si="526"/>
        <v>25346</v>
      </c>
      <c r="DL258" s="210">
        <f t="shared" ca="1" si="527"/>
        <v>71756</v>
      </c>
      <c r="DM258" s="461">
        <f t="shared" ca="1" si="528"/>
        <v>97102</v>
      </c>
      <c r="DN258" s="463">
        <f t="shared" ca="1" si="529"/>
        <v>97309</v>
      </c>
      <c r="DO258" s="465">
        <f t="shared" ca="1" si="575"/>
        <v>207</v>
      </c>
      <c r="DP258" s="216">
        <f t="shared" ca="1" si="576"/>
        <v>2.131778954089514E-3</v>
      </c>
      <c r="DR258" s="201"/>
    </row>
    <row r="259" spans="1:123" ht="13.5">
      <c r="A259" s="87">
        <f t="shared" si="588"/>
        <v>2023</v>
      </c>
      <c r="B259" s="590">
        <v>8</v>
      </c>
      <c r="C259" s="590">
        <v>8</v>
      </c>
      <c r="D259" s="590">
        <v>8</v>
      </c>
      <c r="E259" s="590">
        <v>8</v>
      </c>
      <c r="F259" s="590">
        <v>8</v>
      </c>
      <c r="G259" s="590">
        <v>8</v>
      </c>
      <c r="H259" s="590">
        <v>8</v>
      </c>
      <c r="I259" s="590">
        <v>8</v>
      </c>
      <c r="J259" s="590">
        <v>8</v>
      </c>
      <c r="K259" s="590">
        <v>8</v>
      </c>
      <c r="L259" s="590">
        <v>8</v>
      </c>
      <c r="M259" s="590">
        <v>8</v>
      </c>
      <c r="N259" s="639">
        <f t="shared" si="593"/>
        <v>96</v>
      </c>
      <c r="O259" s="374">
        <v>0.98260000000000003</v>
      </c>
      <c r="P259" s="91">
        <f t="shared" si="570"/>
        <v>2023</v>
      </c>
      <c r="Q259" s="590">
        <v>8</v>
      </c>
      <c r="R259" s="590">
        <v>8</v>
      </c>
      <c r="S259" s="590">
        <v>8</v>
      </c>
      <c r="T259" s="590">
        <v>8</v>
      </c>
      <c r="U259" s="590">
        <v>8</v>
      </c>
      <c r="V259" s="590">
        <v>8</v>
      </c>
      <c r="W259" s="590">
        <v>8</v>
      </c>
      <c r="X259" s="590">
        <v>8</v>
      </c>
      <c r="Y259" s="590">
        <v>8</v>
      </c>
      <c r="Z259" s="590">
        <v>8</v>
      </c>
      <c r="AA259" s="590">
        <v>8</v>
      </c>
      <c r="AB259" s="590">
        <v>8</v>
      </c>
      <c r="AC259" s="13">
        <f t="shared" si="571"/>
        <v>96</v>
      </c>
      <c r="AD259" s="13"/>
      <c r="AE259" s="17"/>
      <c r="AF259" s="22"/>
      <c r="AG259" s="22"/>
      <c r="AH259" s="22"/>
      <c r="AI259" s="79" t="str">
        <f t="shared" si="550"/>
        <v>R</v>
      </c>
      <c r="AJ259" s="1">
        <f t="shared" ref="AJ259:AJ269" si="594">AJ258</f>
        <v>2033</v>
      </c>
      <c r="AK259" s="105">
        <v>2</v>
      </c>
      <c r="AL259" s="106">
        <f t="shared" ca="1" si="590"/>
        <v>0</v>
      </c>
      <c r="AM259" s="106">
        <f t="shared" ca="1" si="590"/>
        <v>0</v>
      </c>
      <c r="AN259" s="106">
        <f t="shared" ca="1" si="590"/>
        <v>8</v>
      </c>
      <c r="AO259" s="106">
        <f t="shared" ca="1" si="590"/>
        <v>0</v>
      </c>
      <c r="AP259" s="106">
        <f t="shared" ca="1" si="590"/>
        <v>0</v>
      </c>
      <c r="AQ259" s="106">
        <f t="shared" ca="1" si="590"/>
        <v>0</v>
      </c>
      <c r="AR259" s="106">
        <f t="shared" ca="1" si="590"/>
        <v>0</v>
      </c>
      <c r="AS259" s="106">
        <f t="shared" ca="1" si="590"/>
        <v>0</v>
      </c>
      <c r="AT259" s="106">
        <f t="shared" ca="1" si="590"/>
        <v>6910</v>
      </c>
      <c r="AU259" s="106">
        <f t="shared" ca="1" si="590"/>
        <v>258</v>
      </c>
      <c r="AV259" s="106">
        <f t="shared" ca="1" si="591"/>
        <v>64580</v>
      </c>
      <c r="AW259" s="106">
        <f t="shared" ca="1" si="591"/>
        <v>0</v>
      </c>
      <c r="AX259" s="575">
        <f t="shared" ca="1" si="591"/>
        <v>0</v>
      </c>
      <c r="AY259" s="2">
        <f t="shared" ca="1" si="591"/>
        <v>0</v>
      </c>
      <c r="AZ259" s="545">
        <f t="shared" ca="1" si="591"/>
        <v>1218</v>
      </c>
      <c r="BA259" s="106">
        <f t="shared" ca="1" si="591"/>
        <v>4027</v>
      </c>
      <c r="BB259" s="106">
        <f t="shared" ca="1" si="591"/>
        <v>3047</v>
      </c>
      <c r="BC259" s="106">
        <f t="shared" ca="1" si="591"/>
        <v>0</v>
      </c>
      <c r="BD259" s="106">
        <f t="shared" ca="1" si="591"/>
        <v>2336</v>
      </c>
      <c r="BE259" s="106">
        <f t="shared" ca="1" si="591"/>
        <v>0</v>
      </c>
      <c r="BF259" s="106">
        <f t="shared" ca="1" si="592"/>
        <v>14136</v>
      </c>
      <c r="BG259" s="106">
        <f t="shared" ca="1" si="592"/>
        <v>0</v>
      </c>
      <c r="BH259" s="106">
        <f t="shared" ca="1" si="592"/>
        <v>0</v>
      </c>
      <c r="BI259" s="106">
        <f t="shared" ca="1" si="592"/>
        <v>0</v>
      </c>
      <c r="BJ259" s="106">
        <f t="shared" ca="1" si="592"/>
        <v>1019</v>
      </c>
      <c r="BK259" s="106">
        <f t="shared" ca="1" si="592"/>
        <v>0</v>
      </c>
      <c r="BL259" s="106">
        <f t="shared" ca="1" si="592"/>
        <v>0</v>
      </c>
      <c r="BM259" s="190">
        <f t="shared" ca="1" si="592"/>
        <v>0</v>
      </c>
      <c r="BN259" s="190">
        <f t="shared" ca="1" si="592"/>
        <v>0</v>
      </c>
      <c r="BO259" s="190">
        <f t="shared" ca="1" si="592"/>
        <v>0</v>
      </c>
      <c r="BP259" s="190">
        <f t="shared" ca="1" si="592"/>
        <v>0</v>
      </c>
      <c r="BQ259" s="190">
        <f t="shared" ca="1" si="592"/>
        <v>6601</v>
      </c>
      <c r="BR259" s="190">
        <f t="shared" ca="1" si="592"/>
        <v>25783</v>
      </c>
      <c r="BS259" s="190">
        <f t="shared" ca="1" si="592"/>
        <v>71756</v>
      </c>
      <c r="BT259" s="190">
        <f t="shared" ca="1" si="592"/>
        <v>97539</v>
      </c>
      <c r="BU259" s="190">
        <f t="shared" ca="1" si="494"/>
        <v>68714</v>
      </c>
      <c r="BV259" s="163" t="str">
        <f t="shared" si="552"/>
        <v>C</v>
      </c>
      <c r="BW259" s="65">
        <f t="shared" ca="1" si="495"/>
        <v>97539</v>
      </c>
      <c r="BX259" s="634">
        <f t="shared" ca="1" si="497"/>
        <v>0</v>
      </c>
      <c r="BY259" s="2"/>
      <c r="BZ259" s="13"/>
      <c r="CA259" s="130"/>
      <c r="CB259" s="79" t="str">
        <f t="shared" si="553"/>
        <v>C</v>
      </c>
      <c r="CC259" s="215">
        <f t="shared" si="554"/>
        <v>2033</v>
      </c>
      <c r="CD259" s="141">
        <f t="shared" si="554"/>
        <v>2</v>
      </c>
      <c r="CE259" s="280">
        <f t="shared" ca="1" si="498"/>
        <v>0</v>
      </c>
      <c r="CF259" s="280">
        <f t="shared" ca="1" si="499"/>
        <v>0</v>
      </c>
      <c r="CG259" s="280">
        <f t="shared" ca="1" si="500"/>
        <v>8</v>
      </c>
      <c r="CH259" s="280">
        <f t="shared" ca="1" si="499"/>
        <v>0</v>
      </c>
      <c r="CI259" s="280">
        <f t="shared" ca="1" si="501"/>
        <v>0</v>
      </c>
      <c r="CJ259" s="280">
        <f t="shared" ca="1" si="502"/>
        <v>0</v>
      </c>
      <c r="CK259" s="280">
        <f t="shared" ca="1" si="502"/>
        <v>0</v>
      </c>
      <c r="CL259" s="280">
        <f t="shared" ca="1" si="503"/>
        <v>0</v>
      </c>
      <c r="CM259" s="280">
        <f t="shared" ca="1" si="504"/>
        <v>6242</v>
      </c>
      <c r="CN259" s="280">
        <f t="shared" ca="1" si="505"/>
        <v>621</v>
      </c>
      <c r="CO259" s="280">
        <f t="shared" ca="1" si="506"/>
        <v>41858</v>
      </c>
      <c r="CP259" s="280">
        <f t="shared" ca="1" si="507"/>
        <v>0</v>
      </c>
      <c r="CQ259" s="280">
        <f t="shared" ca="1" si="555"/>
        <v>0</v>
      </c>
      <c r="CR259" s="273">
        <f t="shared" ca="1" si="555"/>
        <v>0</v>
      </c>
      <c r="CS259" s="280">
        <f t="shared" ca="1" si="508"/>
        <v>831</v>
      </c>
      <c r="CT259" s="280">
        <f t="shared" ca="1" si="509"/>
        <v>1600</v>
      </c>
      <c r="CU259" s="280">
        <f t="shared" ca="1" si="510"/>
        <v>1917</v>
      </c>
      <c r="CV259" s="280">
        <f t="shared" ca="1" si="511"/>
        <v>0</v>
      </c>
      <c r="CW259" s="280">
        <f t="shared" ca="1" si="512"/>
        <v>1770</v>
      </c>
      <c r="CX259" s="280">
        <f t="shared" ca="1" si="513"/>
        <v>0</v>
      </c>
      <c r="CY259" s="280">
        <f t="shared" ca="1" si="514"/>
        <v>12768</v>
      </c>
      <c r="CZ259" s="280">
        <f t="shared" ca="1" si="515"/>
        <v>0</v>
      </c>
      <c r="DA259" s="280">
        <f t="shared" ca="1" si="516"/>
        <v>0</v>
      </c>
      <c r="DB259" s="280">
        <f t="shared" ca="1" si="517"/>
        <v>0</v>
      </c>
      <c r="DC259" s="280">
        <f t="shared" ca="1" si="518"/>
        <v>953</v>
      </c>
      <c r="DD259" s="280">
        <f t="shared" ca="1" si="519"/>
        <v>0</v>
      </c>
      <c r="DE259" s="280">
        <f t="shared" ca="1" si="520"/>
        <v>0</v>
      </c>
      <c r="DF259" s="280">
        <f t="shared" ca="1" si="521"/>
        <v>0</v>
      </c>
      <c r="DG259" s="280">
        <f t="shared" ca="1" si="522"/>
        <v>0</v>
      </c>
      <c r="DH259" s="280">
        <f t="shared" ca="1" si="523"/>
        <v>0</v>
      </c>
      <c r="DI259" s="280">
        <f t="shared" ca="1" si="524"/>
        <v>0</v>
      </c>
      <c r="DJ259" s="210">
        <f t="shared" ca="1" si="525"/>
        <v>4518</v>
      </c>
      <c r="DK259" s="210">
        <f t="shared" ca="1" si="526"/>
        <v>19839</v>
      </c>
      <c r="DL259" s="210">
        <f t="shared" ca="1" si="527"/>
        <v>48729</v>
      </c>
      <c r="DM259" s="461">
        <f t="shared" ca="1" si="528"/>
        <v>68568</v>
      </c>
      <c r="DN259" s="463">
        <f t="shared" ca="1" si="529"/>
        <v>68714</v>
      </c>
      <c r="DO259" s="465">
        <f t="shared" ca="1" si="575"/>
        <v>146</v>
      </c>
      <c r="DP259" s="216">
        <f t="shared" ca="1" si="576"/>
        <v>2.1292731303231829E-3</v>
      </c>
      <c r="DR259" s="201"/>
    </row>
    <row r="260" spans="1:123" ht="13.5">
      <c r="A260" s="87">
        <f t="shared" si="588"/>
        <v>2024</v>
      </c>
      <c r="B260" s="590">
        <v>8</v>
      </c>
      <c r="C260" s="590">
        <v>8</v>
      </c>
      <c r="D260" s="590">
        <v>8</v>
      </c>
      <c r="E260" s="590">
        <v>8</v>
      </c>
      <c r="F260" s="590">
        <v>8</v>
      </c>
      <c r="G260" s="590">
        <v>8</v>
      </c>
      <c r="H260" s="590">
        <v>8</v>
      </c>
      <c r="I260" s="590">
        <v>8</v>
      </c>
      <c r="J260" s="590">
        <v>8</v>
      </c>
      <c r="K260" s="590">
        <v>8</v>
      </c>
      <c r="L260" s="590">
        <v>8</v>
      </c>
      <c r="M260" s="590">
        <v>8</v>
      </c>
      <c r="N260" s="639">
        <f t="shared" si="593"/>
        <v>96</v>
      </c>
      <c r="O260" s="374">
        <v>0.98260000000000003</v>
      </c>
      <c r="P260" s="91">
        <f t="shared" si="570"/>
        <v>2024</v>
      </c>
      <c r="Q260" s="590">
        <v>8</v>
      </c>
      <c r="R260" s="590">
        <v>8</v>
      </c>
      <c r="S260" s="590">
        <v>8</v>
      </c>
      <c r="T260" s="590">
        <v>8</v>
      </c>
      <c r="U260" s="590">
        <v>8</v>
      </c>
      <c r="V260" s="590">
        <v>8</v>
      </c>
      <c r="W260" s="590">
        <v>8</v>
      </c>
      <c r="X260" s="590">
        <v>8</v>
      </c>
      <c r="Y260" s="590">
        <v>8</v>
      </c>
      <c r="Z260" s="590">
        <v>8</v>
      </c>
      <c r="AA260" s="590">
        <v>8</v>
      </c>
      <c r="AB260" s="590">
        <v>8</v>
      </c>
      <c r="AC260" s="13">
        <f t="shared" si="571"/>
        <v>96</v>
      </c>
      <c r="AD260" s="13"/>
      <c r="AE260" s="17"/>
      <c r="AF260" s="22"/>
      <c r="AG260" s="22"/>
      <c r="AH260" s="22"/>
      <c r="AI260" s="79" t="str">
        <f t="shared" si="550"/>
        <v>S</v>
      </c>
      <c r="AJ260" s="1">
        <f t="shared" si="594"/>
        <v>2033</v>
      </c>
      <c r="AK260" s="105">
        <v>3</v>
      </c>
      <c r="AL260" s="106">
        <f t="shared" ca="1" si="590"/>
        <v>0</v>
      </c>
      <c r="AM260" s="106">
        <f t="shared" ca="1" si="590"/>
        <v>0</v>
      </c>
      <c r="AN260" s="106">
        <f t="shared" ca="1" si="590"/>
        <v>8</v>
      </c>
      <c r="AO260" s="106">
        <f t="shared" ca="1" si="590"/>
        <v>0</v>
      </c>
      <c r="AP260" s="106">
        <f t="shared" ca="1" si="590"/>
        <v>0</v>
      </c>
      <c r="AQ260" s="106">
        <f t="shared" ca="1" si="590"/>
        <v>0</v>
      </c>
      <c r="AR260" s="106">
        <f t="shared" ca="1" si="590"/>
        <v>0</v>
      </c>
      <c r="AS260" s="106">
        <f t="shared" ca="1" si="590"/>
        <v>0</v>
      </c>
      <c r="AT260" s="106">
        <f t="shared" ca="1" si="590"/>
        <v>6242</v>
      </c>
      <c r="AU260" s="106">
        <f t="shared" ca="1" si="590"/>
        <v>621</v>
      </c>
      <c r="AV260" s="106">
        <f t="shared" ca="1" si="591"/>
        <v>41858</v>
      </c>
      <c r="AW260" s="106">
        <f t="shared" ca="1" si="591"/>
        <v>0</v>
      </c>
      <c r="AX260" s="575">
        <f t="shared" ca="1" si="591"/>
        <v>0</v>
      </c>
      <c r="AY260" s="2">
        <f t="shared" ca="1" si="591"/>
        <v>0</v>
      </c>
      <c r="AZ260" s="545">
        <f t="shared" ca="1" si="591"/>
        <v>709</v>
      </c>
      <c r="BA260" s="106">
        <f t="shared" ca="1" si="591"/>
        <v>1600</v>
      </c>
      <c r="BB260" s="106">
        <f t="shared" ca="1" si="591"/>
        <v>1917</v>
      </c>
      <c r="BC260" s="106">
        <f t="shared" ca="1" si="591"/>
        <v>0</v>
      </c>
      <c r="BD260" s="106">
        <f t="shared" ca="1" si="591"/>
        <v>2408</v>
      </c>
      <c r="BE260" s="106">
        <f t="shared" ca="1" si="591"/>
        <v>0</v>
      </c>
      <c r="BF260" s="106">
        <f t="shared" ca="1" si="592"/>
        <v>12768</v>
      </c>
      <c r="BG260" s="106">
        <f t="shared" ca="1" si="592"/>
        <v>0</v>
      </c>
      <c r="BH260" s="106">
        <f t="shared" ca="1" si="592"/>
        <v>0</v>
      </c>
      <c r="BI260" s="106">
        <f t="shared" ca="1" si="592"/>
        <v>0</v>
      </c>
      <c r="BJ260" s="106">
        <f t="shared" ca="1" si="592"/>
        <v>953</v>
      </c>
      <c r="BK260" s="106">
        <f t="shared" ca="1" si="592"/>
        <v>0</v>
      </c>
      <c r="BL260" s="106">
        <f t="shared" ca="1" si="592"/>
        <v>0</v>
      </c>
      <c r="BM260" s="190">
        <f t="shared" ca="1" si="592"/>
        <v>0</v>
      </c>
      <c r="BN260" s="190">
        <f t="shared" ca="1" si="592"/>
        <v>0</v>
      </c>
      <c r="BO260" s="190">
        <f t="shared" ca="1" si="592"/>
        <v>0</v>
      </c>
      <c r="BP260" s="190">
        <f t="shared" ca="1" si="592"/>
        <v>0</v>
      </c>
      <c r="BQ260" s="190">
        <f t="shared" ca="1" si="592"/>
        <v>5034</v>
      </c>
      <c r="BR260" s="190">
        <f t="shared" ca="1" si="592"/>
        <v>20355</v>
      </c>
      <c r="BS260" s="190">
        <f t="shared" ca="1" si="592"/>
        <v>48729</v>
      </c>
      <c r="BT260" s="190">
        <f t="shared" ca="1" si="592"/>
        <v>69084</v>
      </c>
      <c r="BU260" s="190">
        <f t="shared" ca="1" si="494"/>
        <v>104997</v>
      </c>
      <c r="BV260" s="163" t="str">
        <f t="shared" si="552"/>
        <v>D</v>
      </c>
      <c r="BW260" s="65">
        <f t="shared" ca="1" si="495"/>
        <v>69084</v>
      </c>
      <c r="BX260" s="634">
        <f t="shared" ca="1" si="497"/>
        <v>0</v>
      </c>
      <c r="BY260" s="2"/>
      <c r="BZ260" s="13"/>
      <c r="CA260" s="130"/>
      <c r="CB260" s="79" t="str">
        <f t="shared" si="553"/>
        <v>D</v>
      </c>
      <c r="CC260" s="215">
        <f t="shared" ref="CC260:CD275" si="595">AJ260</f>
        <v>2033</v>
      </c>
      <c r="CD260" s="141">
        <f t="shared" si="595"/>
        <v>3</v>
      </c>
      <c r="CE260" s="280">
        <f t="shared" ca="1" si="498"/>
        <v>0</v>
      </c>
      <c r="CF260" s="280">
        <f t="shared" ca="1" si="499"/>
        <v>0</v>
      </c>
      <c r="CG260" s="280">
        <f t="shared" ca="1" si="500"/>
        <v>8</v>
      </c>
      <c r="CH260" s="280">
        <f t="shared" ca="1" si="499"/>
        <v>0</v>
      </c>
      <c r="CI260" s="280">
        <f t="shared" ca="1" si="501"/>
        <v>0</v>
      </c>
      <c r="CJ260" s="280">
        <f t="shared" ca="1" si="502"/>
        <v>0</v>
      </c>
      <c r="CK260" s="280">
        <f t="shared" ca="1" si="502"/>
        <v>0</v>
      </c>
      <c r="CL260" s="280">
        <f t="shared" ca="1" si="503"/>
        <v>0</v>
      </c>
      <c r="CM260" s="280">
        <f t="shared" ca="1" si="504"/>
        <v>3839</v>
      </c>
      <c r="CN260" s="280">
        <f t="shared" ca="1" si="505"/>
        <v>516</v>
      </c>
      <c r="CO260" s="280">
        <f t="shared" ca="1" si="506"/>
        <v>78947</v>
      </c>
      <c r="CP260" s="280">
        <f t="shared" ca="1" si="507"/>
        <v>0</v>
      </c>
      <c r="CQ260" s="280">
        <f t="shared" ca="1" si="555"/>
        <v>0</v>
      </c>
      <c r="CR260" s="273">
        <f t="shared" ca="1" si="555"/>
        <v>0</v>
      </c>
      <c r="CS260" s="280">
        <f t="shared" ca="1" si="508"/>
        <v>502</v>
      </c>
      <c r="CT260" s="280">
        <f t="shared" ca="1" si="509"/>
        <v>805</v>
      </c>
      <c r="CU260" s="280">
        <f t="shared" ca="1" si="510"/>
        <v>2567</v>
      </c>
      <c r="CV260" s="280">
        <f t="shared" ca="1" si="511"/>
        <v>0</v>
      </c>
      <c r="CW260" s="280">
        <f t="shared" ca="1" si="512"/>
        <v>2020</v>
      </c>
      <c r="CX260" s="280">
        <f t="shared" ca="1" si="513"/>
        <v>0</v>
      </c>
      <c r="CY260" s="280">
        <f t="shared" ca="1" si="514"/>
        <v>14508</v>
      </c>
      <c r="CZ260" s="280">
        <f t="shared" ca="1" si="515"/>
        <v>0</v>
      </c>
      <c r="DA260" s="280">
        <f t="shared" ca="1" si="516"/>
        <v>0</v>
      </c>
      <c r="DB260" s="280">
        <f t="shared" ca="1" si="517"/>
        <v>0</v>
      </c>
      <c r="DC260" s="280">
        <f t="shared" ca="1" si="518"/>
        <v>1096</v>
      </c>
      <c r="DD260" s="280">
        <f t="shared" ca="1" si="519"/>
        <v>0</v>
      </c>
      <c r="DE260" s="280">
        <f t="shared" ca="1" si="520"/>
        <v>0</v>
      </c>
      <c r="DF260" s="280">
        <f t="shared" ca="1" si="521"/>
        <v>0</v>
      </c>
      <c r="DG260" s="280">
        <f t="shared" ca="1" si="522"/>
        <v>0</v>
      </c>
      <c r="DH260" s="280">
        <f t="shared" ca="1" si="523"/>
        <v>0</v>
      </c>
      <c r="DI260" s="280">
        <f t="shared" ca="1" si="524"/>
        <v>0</v>
      </c>
      <c r="DJ260" s="210">
        <f t="shared" ca="1" si="525"/>
        <v>5089</v>
      </c>
      <c r="DK260" s="210">
        <f t="shared" ca="1" si="526"/>
        <v>21498</v>
      </c>
      <c r="DL260" s="210">
        <f t="shared" ca="1" si="527"/>
        <v>83310</v>
      </c>
      <c r="DM260" s="461">
        <f t="shared" ca="1" si="528"/>
        <v>104808</v>
      </c>
      <c r="DN260" s="463">
        <f t="shared" ca="1" si="529"/>
        <v>104997</v>
      </c>
      <c r="DO260" s="465">
        <f t="shared" ca="1" si="575"/>
        <v>189</v>
      </c>
      <c r="DP260" s="216">
        <f t="shared" ca="1" si="576"/>
        <v>1.803297458209297E-3</v>
      </c>
    </row>
    <row r="261" spans="1:123" ht="13.5">
      <c r="A261" s="87">
        <f t="shared" si="588"/>
        <v>2025</v>
      </c>
      <c r="B261" s="590">
        <v>8</v>
      </c>
      <c r="C261" s="590">
        <v>8</v>
      </c>
      <c r="D261" s="590">
        <v>8</v>
      </c>
      <c r="E261" s="590">
        <v>8</v>
      </c>
      <c r="F261" s="590">
        <v>8</v>
      </c>
      <c r="G261" s="590">
        <v>8</v>
      </c>
      <c r="H261" s="590">
        <v>8</v>
      </c>
      <c r="I261" s="590">
        <v>8</v>
      </c>
      <c r="J261" s="590">
        <v>8</v>
      </c>
      <c r="K261" s="590">
        <v>8</v>
      </c>
      <c r="L261" s="590">
        <v>8</v>
      </c>
      <c r="M261" s="590">
        <v>8</v>
      </c>
      <c r="N261" s="639">
        <f t="shared" si="593"/>
        <v>96</v>
      </c>
      <c r="O261" s="374">
        <v>0.98260000000000003</v>
      </c>
      <c r="P261" s="91">
        <f t="shared" si="570"/>
        <v>2025</v>
      </c>
      <c r="Q261" s="590">
        <v>8</v>
      </c>
      <c r="R261" s="590">
        <v>8</v>
      </c>
      <c r="S261" s="590">
        <v>8</v>
      </c>
      <c r="T261" s="590">
        <v>8</v>
      </c>
      <c r="U261" s="590">
        <v>8</v>
      </c>
      <c r="V261" s="590">
        <v>8</v>
      </c>
      <c r="W261" s="590">
        <v>8</v>
      </c>
      <c r="X261" s="590">
        <v>8</v>
      </c>
      <c r="Y261" s="590">
        <v>8</v>
      </c>
      <c r="Z261" s="590">
        <v>8</v>
      </c>
      <c r="AA261" s="590">
        <v>8</v>
      </c>
      <c r="AB261" s="590">
        <v>8</v>
      </c>
      <c r="AC261" s="13">
        <f t="shared" si="571"/>
        <v>96</v>
      </c>
      <c r="AD261" s="13"/>
      <c r="AE261" s="17"/>
      <c r="AF261" s="22"/>
      <c r="AG261" s="22"/>
      <c r="AH261" s="22"/>
      <c r="AI261" s="79" t="str">
        <f t="shared" si="550"/>
        <v>T</v>
      </c>
      <c r="AJ261" s="1">
        <f t="shared" si="594"/>
        <v>2033</v>
      </c>
      <c r="AK261" s="105">
        <v>4</v>
      </c>
      <c r="AL261" s="106">
        <f t="shared" ca="1" si="590"/>
        <v>0</v>
      </c>
      <c r="AM261" s="106">
        <f t="shared" ca="1" si="590"/>
        <v>0</v>
      </c>
      <c r="AN261" s="106">
        <f t="shared" ca="1" si="590"/>
        <v>8</v>
      </c>
      <c r="AO261" s="106">
        <f t="shared" ca="1" si="590"/>
        <v>0</v>
      </c>
      <c r="AP261" s="106">
        <f t="shared" ca="1" si="590"/>
        <v>0</v>
      </c>
      <c r="AQ261" s="106">
        <f t="shared" ca="1" si="590"/>
        <v>0</v>
      </c>
      <c r="AR261" s="106">
        <f t="shared" ca="1" si="590"/>
        <v>0</v>
      </c>
      <c r="AS261" s="106">
        <f t="shared" ca="1" si="590"/>
        <v>0</v>
      </c>
      <c r="AT261" s="106">
        <f t="shared" ca="1" si="590"/>
        <v>3839</v>
      </c>
      <c r="AU261" s="106">
        <f t="shared" ca="1" si="590"/>
        <v>516</v>
      </c>
      <c r="AV261" s="106">
        <f t="shared" ca="1" si="591"/>
        <v>78947</v>
      </c>
      <c r="AW261" s="106">
        <f t="shared" ca="1" si="591"/>
        <v>0</v>
      </c>
      <c r="AX261" s="575">
        <f t="shared" ca="1" si="591"/>
        <v>0</v>
      </c>
      <c r="AY261" s="2">
        <f t="shared" ca="1" si="591"/>
        <v>0</v>
      </c>
      <c r="AZ261" s="545">
        <f t="shared" ca="1" si="591"/>
        <v>831</v>
      </c>
      <c r="BA261" s="106">
        <f t="shared" ca="1" si="591"/>
        <v>805</v>
      </c>
      <c r="BB261" s="106">
        <f t="shared" ca="1" si="591"/>
        <v>2567</v>
      </c>
      <c r="BC261" s="106">
        <f t="shared" ca="1" si="591"/>
        <v>0</v>
      </c>
      <c r="BD261" s="106">
        <f t="shared" ca="1" si="591"/>
        <v>1770</v>
      </c>
      <c r="BE261" s="106">
        <f t="shared" ca="1" si="591"/>
        <v>0</v>
      </c>
      <c r="BF261" s="106">
        <f t="shared" ca="1" si="592"/>
        <v>14508</v>
      </c>
      <c r="BG261" s="106">
        <f t="shared" ca="1" si="592"/>
        <v>0</v>
      </c>
      <c r="BH261" s="106">
        <f t="shared" ca="1" si="592"/>
        <v>0</v>
      </c>
      <c r="BI261" s="106">
        <f t="shared" ca="1" si="592"/>
        <v>0</v>
      </c>
      <c r="BJ261" s="106">
        <f t="shared" ca="1" si="592"/>
        <v>1096</v>
      </c>
      <c r="BK261" s="106">
        <f t="shared" ca="1" si="592"/>
        <v>0</v>
      </c>
      <c r="BL261" s="106">
        <f t="shared" ca="1" si="592"/>
        <v>0</v>
      </c>
      <c r="BM261" s="190">
        <f t="shared" ca="1" si="592"/>
        <v>0</v>
      </c>
      <c r="BN261" s="190">
        <f t="shared" ca="1" si="592"/>
        <v>0</v>
      </c>
      <c r="BO261" s="190">
        <f t="shared" ca="1" si="592"/>
        <v>0</v>
      </c>
      <c r="BP261" s="190">
        <f t="shared" ca="1" si="592"/>
        <v>0</v>
      </c>
      <c r="BQ261" s="190">
        <f t="shared" ca="1" si="592"/>
        <v>5168</v>
      </c>
      <c r="BR261" s="190">
        <f t="shared" ca="1" si="592"/>
        <v>21577</v>
      </c>
      <c r="BS261" s="190">
        <f t="shared" ca="1" si="592"/>
        <v>83310</v>
      </c>
      <c r="BT261" s="190">
        <f t="shared" ca="1" si="592"/>
        <v>104887</v>
      </c>
      <c r="BU261" s="190">
        <f t="shared" ca="1" si="494"/>
        <v>112302</v>
      </c>
      <c r="BV261" s="163" t="str">
        <f t="shared" si="552"/>
        <v>E</v>
      </c>
      <c r="BW261" s="65">
        <f t="shared" ca="1" si="495"/>
        <v>104887</v>
      </c>
      <c r="BX261" s="634">
        <f t="shared" ca="1" si="497"/>
        <v>0</v>
      </c>
      <c r="BY261" s="2"/>
      <c r="BZ261" s="13"/>
      <c r="CA261" s="130"/>
      <c r="CB261" s="79" t="str">
        <f t="shared" si="553"/>
        <v>E</v>
      </c>
      <c r="CC261" s="215">
        <f t="shared" si="595"/>
        <v>2033</v>
      </c>
      <c r="CD261" s="141">
        <f t="shared" si="595"/>
        <v>4</v>
      </c>
      <c r="CE261" s="280">
        <f t="shared" ca="1" si="498"/>
        <v>0</v>
      </c>
      <c r="CF261" s="280">
        <f t="shared" ca="1" si="499"/>
        <v>0</v>
      </c>
      <c r="CG261" s="280">
        <f t="shared" ca="1" si="500"/>
        <v>8</v>
      </c>
      <c r="CH261" s="280">
        <f t="shared" ca="1" si="499"/>
        <v>0</v>
      </c>
      <c r="CI261" s="280">
        <f t="shared" ca="1" si="501"/>
        <v>0</v>
      </c>
      <c r="CJ261" s="280">
        <f t="shared" ca="1" si="502"/>
        <v>0</v>
      </c>
      <c r="CK261" s="280">
        <f t="shared" ca="1" si="502"/>
        <v>0</v>
      </c>
      <c r="CL261" s="280">
        <f t="shared" ca="1" si="503"/>
        <v>0</v>
      </c>
      <c r="CM261" s="280">
        <f t="shared" ca="1" si="504"/>
        <v>0</v>
      </c>
      <c r="CN261" s="280">
        <f t="shared" ca="1" si="505"/>
        <v>832</v>
      </c>
      <c r="CO261" s="280">
        <f t="shared" ca="1" si="506"/>
        <v>89166</v>
      </c>
      <c r="CP261" s="280">
        <f t="shared" ca="1" si="507"/>
        <v>0</v>
      </c>
      <c r="CQ261" s="280">
        <f t="shared" ca="1" si="555"/>
        <v>0</v>
      </c>
      <c r="CR261" s="273">
        <f t="shared" ca="1" si="555"/>
        <v>0</v>
      </c>
      <c r="CS261" s="280">
        <f t="shared" ca="1" si="508"/>
        <v>671</v>
      </c>
      <c r="CT261" s="280">
        <f t="shared" ca="1" si="509"/>
        <v>1871</v>
      </c>
      <c r="CU261" s="280">
        <f t="shared" ca="1" si="510"/>
        <v>2365</v>
      </c>
      <c r="CV261" s="280">
        <f t="shared" ca="1" si="511"/>
        <v>0</v>
      </c>
      <c r="CW261" s="280">
        <f t="shared" ca="1" si="512"/>
        <v>1700</v>
      </c>
      <c r="CX261" s="280">
        <f t="shared" ca="1" si="513"/>
        <v>0</v>
      </c>
      <c r="CY261" s="280">
        <f t="shared" ca="1" si="514"/>
        <v>14400</v>
      </c>
      <c r="CZ261" s="280">
        <f t="shared" ca="1" si="515"/>
        <v>0</v>
      </c>
      <c r="DA261" s="280">
        <f t="shared" ca="1" si="516"/>
        <v>0</v>
      </c>
      <c r="DB261" s="280">
        <f t="shared" ca="1" si="517"/>
        <v>0</v>
      </c>
      <c r="DC261" s="280">
        <f t="shared" ca="1" si="518"/>
        <v>1104</v>
      </c>
      <c r="DD261" s="280">
        <f t="shared" ca="1" si="519"/>
        <v>0</v>
      </c>
      <c r="DE261" s="280">
        <f t="shared" ca="1" si="520"/>
        <v>0</v>
      </c>
      <c r="DF261" s="280">
        <f t="shared" ca="1" si="521"/>
        <v>0</v>
      </c>
      <c r="DG261" s="280">
        <f t="shared" ca="1" si="522"/>
        <v>0</v>
      </c>
      <c r="DH261" s="280">
        <f t="shared" ca="1" si="523"/>
        <v>0</v>
      </c>
      <c r="DI261" s="280">
        <f t="shared" ca="1" si="524"/>
        <v>0</v>
      </c>
      <c r="DJ261" s="210">
        <f t="shared" ca="1" si="525"/>
        <v>4736</v>
      </c>
      <c r="DK261" s="210">
        <f t="shared" ca="1" si="526"/>
        <v>22111</v>
      </c>
      <c r="DL261" s="210">
        <f t="shared" ca="1" si="527"/>
        <v>90006</v>
      </c>
      <c r="DM261" s="461">
        <f t="shared" ca="1" si="528"/>
        <v>112117</v>
      </c>
      <c r="DN261" s="463">
        <f t="shared" ca="1" si="529"/>
        <v>112302</v>
      </c>
      <c r="DO261" s="465">
        <f t="shared" ca="1" si="575"/>
        <v>185</v>
      </c>
      <c r="DP261" s="216">
        <f t="shared" ca="1" si="576"/>
        <v>1.6500619888152556E-3</v>
      </c>
    </row>
    <row r="262" spans="1:123" ht="13.5">
      <c r="A262" s="87">
        <f t="shared" si="588"/>
        <v>2026</v>
      </c>
      <c r="B262" s="590">
        <v>8</v>
      </c>
      <c r="C262" s="590">
        <v>8</v>
      </c>
      <c r="D262" s="590">
        <v>8</v>
      </c>
      <c r="E262" s="590">
        <v>8</v>
      </c>
      <c r="F262" s="590">
        <v>8</v>
      </c>
      <c r="G262" s="590">
        <v>8</v>
      </c>
      <c r="H262" s="590">
        <v>8</v>
      </c>
      <c r="I262" s="590">
        <v>8</v>
      </c>
      <c r="J262" s="590">
        <v>8</v>
      </c>
      <c r="K262" s="590">
        <v>8</v>
      </c>
      <c r="L262" s="590">
        <v>8</v>
      </c>
      <c r="M262" s="590">
        <v>8</v>
      </c>
      <c r="N262" s="639">
        <f t="shared" si="593"/>
        <v>96</v>
      </c>
      <c r="O262" s="374">
        <v>0.98260000000000003</v>
      </c>
      <c r="P262" s="91">
        <f t="shared" si="570"/>
        <v>2026</v>
      </c>
      <c r="Q262" s="590">
        <v>8</v>
      </c>
      <c r="R262" s="590">
        <v>8</v>
      </c>
      <c r="S262" s="590">
        <v>8</v>
      </c>
      <c r="T262" s="590">
        <v>8</v>
      </c>
      <c r="U262" s="590">
        <v>8</v>
      </c>
      <c r="V262" s="590">
        <v>8</v>
      </c>
      <c r="W262" s="590">
        <v>8</v>
      </c>
      <c r="X262" s="590">
        <v>8</v>
      </c>
      <c r="Y262" s="590">
        <v>8</v>
      </c>
      <c r="Z262" s="590">
        <v>8</v>
      </c>
      <c r="AA262" s="590">
        <v>8</v>
      </c>
      <c r="AB262" s="590">
        <v>8</v>
      </c>
      <c r="AC262" s="13">
        <f t="shared" ref="AC262:AC267" si="596">SUM(Q262:AB262)</f>
        <v>96</v>
      </c>
      <c r="AD262" s="13"/>
      <c r="AE262" s="17"/>
      <c r="AF262" s="22"/>
      <c r="AG262" s="22"/>
      <c r="AH262" s="22"/>
      <c r="AI262" s="79" t="str">
        <f t="shared" si="550"/>
        <v>U</v>
      </c>
      <c r="AJ262" s="1">
        <f t="shared" si="594"/>
        <v>2033</v>
      </c>
      <c r="AK262" s="105">
        <v>5</v>
      </c>
      <c r="AL262" s="106">
        <f t="shared" ca="1" si="590"/>
        <v>0</v>
      </c>
      <c r="AM262" s="106">
        <f t="shared" ca="1" si="590"/>
        <v>0</v>
      </c>
      <c r="AN262" s="106">
        <f t="shared" ca="1" si="590"/>
        <v>8</v>
      </c>
      <c r="AO262" s="106">
        <f t="shared" ca="1" si="590"/>
        <v>0</v>
      </c>
      <c r="AP262" s="106">
        <f t="shared" ca="1" si="590"/>
        <v>0</v>
      </c>
      <c r="AQ262" s="106">
        <f t="shared" ca="1" si="590"/>
        <v>0</v>
      </c>
      <c r="AR262" s="106">
        <f t="shared" ca="1" si="590"/>
        <v>0</v>
      </c>
      <c r="AS262" s="106">
        <f t="shared" ca="1" si="590"/>
        <v>0</v>
      </c>
      <c r="AT262" s="106">
        <f t="shared" ca="1" si="590"/>
        <v>0</v>
      </c>
      <c r="AU262" s="106">
        <f t="shared" ca="1" si="590"/>
        <v>832</v>
      </c>
      <c r="AV262" s="106">
        <f t="shared" ca="1" si="591"/>
        <v>89166</v>
      </c>
      <c r="AW262" s="106">
        <f t="shared" ca="1" si="591"/>
        <v>0</v>
      </c>
      <c r="AX262" s="575">
        <f t="shared" ca="1" si="591"/>
        <v>0</v>
      </c>
      <c r="AY262" s="2">
        <f t="shared" ca="1" si="591"/>
        <v>0</v>
      </c>
      <c r="AZ262" s="545">
        <f t="shared" ca="1" si="591"/>
        <v>502</v>
      </c>
      <c r="BA262" s="106">
        <f t="shared" ca="1" si="591"/>
        <v>1871</v>
      </c>
      <c r="BB262" s="106">
        <f t="shared" ca="1" si="591"/>
        <v>2365</v>
      </c>
      <c r="BC262" s="106">
        <f t="shared" ca="1" si="591"/>
        <v>0</v>
      </c>
      <c r="BD262" s="106">
        <f t="shared" ca="1" si="591"/>
        <v>2020</v>
      </c>
      <c r="BE262" s="106">
        <f t="shared" ca="1" si="591"/>
        <v>0</v>
      </c>
      <c r="BF262" s="106">
        <f t="shared" ca="1" si="592"/>
        <v>14400</v>
      </c>
      <c r="BG262" s="106">
        <f t="shared" ca="1" si="592"/>
        <v>0</v>
      </c>
      <c r="BH262" s="106">
        <f t="shared" ca="1" si="592"/>
        <v>0</v>
      </c>
      <c r="BI262" s="106">
        <f t="shared" ca="1" si="592"/>
        <v>0</v>
      </c>
      <c r="BJ262" s="106">
        <f t="shared" ca="1" si="592"/>
        <v>1104</v>
      </c>
      <c r="BK262" s="106">
        <f t="shared" ca="1" si="592"/>
        <v>0</v>
      </c>
      <c r="BL262" s="106">
        <f t="shared" ca="1" si="592"/>
        <v>0</v>
      </c>
      <c r="BM262" s="190">
        <f t="shared" ca="1" si="592"/>
        <v>0</v>
      </c>
      <c r="BN262" s="190">
        <f t="shared" ca="1" si="592"/>
        <v>0</v>
      </c>
      <c r="BO262" s="190">
        <f t="shared" ca="1" si="592"/>
        <v>0</v>
      </c>
      <c r="BP262" s="190">
        <f t="shared" ca="1" si="592"/>
        <v>0</v>
      </c>
      <c r="BQ262" s="190">
        <f t="shared" ca="1" si="592"/>
        <v>4887</v>
      </c>
      <c r="BR262" s="190">
        <f t="shared" ca="1" si="592"/>
        <v>22262</v>
      </c>
      <c r="BS262" s="190">
        <f t="shared" ca="1" si="592"/>
        <v>90006</v>
      </c>
      <c r="BT262" s="190">
        <f t="shared" ca="1" si="592"/>
        <v>112268</v>
      </c>
      <c r="BU262" s="190">
        <f t="shared" ref="BU262:BU281" ca="1" si="597">ROUND(INDIRECT(CONCATENATE($BV262,BU$2+($AJ262-2010))),0)</f>
        <v>121799</v>
      </c>
      <c r="BV262" s="163" t="str">
        <f t="shared" si="552"/>
        <v>F</v>
      </c>
      <c r="BW262" s="65">
        <f t="shared" ref="BW262:BW281" ca="1" si="598">SUM(AL262:BP262)</f>
        <v>112268</v>
      </c>
      <c r="BX262" s="634">
        <f t="shared" ca="1" si="497"/>
        <v>0</v>
      </c>
      <c r="BY262" s="2"/>
      <c r="BZ262" s="13"/>
      <c r="CA262" s="130"/>
      <c r="CB262" s="79" t="str">
        <f t="shared" si="553"/>
        <v>F</v>
      </c>
      <c r="CC262" s="215">
        <f t="shared" si="595"/>
        <v>2033</v>
      </c>
      <c r="CD262" s="141">
        <f t="shared" si="595"/>
        <v>5</v>
      </c>
      <c r="CE262" s="280">
        <f t="shared" ca="1" si="498"/>
        <v>0</v>
      </c>
      <c r="CF262" s="280">
        <f t="shared" ca="1" si="499"/>
        <v>0</v>
      </c>
      <c r="CG262" s="280">
        <f t="shared" ca="1" si="500"/>
        <v>8</v>
      </c>
      <c r="CH262" s="280">
        <f t="shared" ca="1" si="499"/>
        <v>0</v>
      </c>
      <c r="CI262" s="280">
        <f t="shared" ca="1" si="501"/>
        <v>0</v>
      </c>
      <c r="CJ262" s="280">
        <f t="shared" ca="1" si="502"/>
        <v>0</v>
      </c>
      <c r="CK262" s="280">
        <f t="shared" ca="1" si="502"/>
        <v>0</v>
      </c>
      <c r="CL262" s="280">
        <f t="shared" ca="1" si="503"/>
        <v>0</v>
      </c>
      <c r="CM262" s="280">
        <f t="shared" ca="1" si="504"/>
        <v>0</v>
      </c>
      <c r="CN262" s="280">
        <f t="shared" ca="1" si="505"/>
        <v>1719</v>
      </c>
      <c r="CO262" s="280">
        <f t="shared" ca="1" si="506"/>
        <v>93570</v>
      </c>
      <c r="CP262" s="280">
        <f t="shared" ca="1" si="507"/>
        <v>0</v>
      </c>
      <c r="CQ262" s="280">
        <f t="shared" ca="1" si="555"/>
        <v>0</v>
      </c>
      <c r="CR262" s="273">
        <f t="shared" ca="1" si="555"/>
        <v>0</v>
      </c>
      <c r="CS262" s="280">
        <f t="shared" ca="1" si="508"/>
        <v>1935</v>
      </c>
      <c r="CT262" s="280">
        <f t="shared" ca="1" si="509"/>
        <v>2577</v>
      </c>
      <c r="CU262" s="280">
        <f t="shared" ca="1" si="510"/>
        <v>3147</v>
      </c>
      <c r="CV262" s="280">
        <f t="shared" ca="1" si="511"/>
        <v>0</v>
      </c>
      <c r="CW262" s="280">
        <f t="shared" ca="1" si="512"/>
        <v>2211</v>
      </c>
      <c r="CX262" s="280">
        <f t="shared" ca="1" si="513"/>
        <v>0</v>
      </c>
      <c r="CY262" s="280">
        <f t="shared" ca="1" si="514"/>
        <v>15252</v>
      </c>
      <c r="CZ262" s="280">
        <f t="shared" ca="1" si="515"/>
        <v>0</v>
      </c>
      <c r="DA262" s="280">
        <f t="shared" ca="1" si="516"/>
        <v>0</v>
      </c>
      <c r="DB262" s="280">
        <f t="shared" ca="1" si="517"/>
        <v>0</v>
      </c>
      <c r="DC262" s="280">
        <f t="shared" ca="1" si="518"/>
        <v>1136</v>
      </c>
      <c r="DD262" s="280">
        <f t="shared" ca="1" si="519"/>
        <v>0</v>
      </c>
      <c r="DE262" s="280">
        <f t="shared" ca="1" si="520"/>
        <v>0</v>
      </c>
      <c r="DF262" s="280">
        <f t="shared" ca="1" si="521"/>
        <v>0</v>
      </c>
      <c r="DG262" s="280">
        <f t="shared" ca="1" si="522"/>
        <v>0</v>
      </c>
      <c r="DH262" s="280">
        <f t="shared" ca="1" si="523"/>
        <v>0</v>
      </c>
      <c r="DI262" s="280">
        <f t="shared" ca="1" si="524"/>
        <v>0</v>
      </c>
      <c r="DJ262" s="210">
        <f t="shared" ca="1" si="525"/>
        <v>7293</v>
      </c>
      <c r="DK262" s="210">
        <f t="shared" ca="1" si="526"/>
        <v>26258</v>
      </c>
      <c r="DL262" s="210">
        <f t="shared" ca="1" si="527"/>
        <v>95297</v>
      </c>
      <c r="DM262" s="461">
        <f t="shared" ca="1" si="528"/>
        <v>121555</v>
      </c>
      <c r="DN262" s="463">
        <f t="shared" ca="1" si="529"/>
        <v>121799</v>
      </c>
      <c r="DO262" s="465">
        <f t="shared" ca="1" si="575"/>
        <v>244</v>
      </c>
      <c r="DP262" s="216">
        <f t="shared" ca="1" si="576"/>
        <v>2.0073217884908068E-3</v>
      </c>
    </row>
    <row r="263" spans="1:123" ht="13.5">
      <c r="A263" s="87">
        <f t="shared" si="588"/>
        <v>2027</v>
      </c>
      <c r="B263" s="590">
        <v>8</v>
      </c>
      <c r="C263" s="590">
        <v>8</v>
      </c>
      <c r="D263" s="590">
        <v>8</v>
      </c>
      <c r="E263" s="590">
        <v>8</v>
      </c>
      <c r="F263" s="590">
        <v>8</v>
      </c>
      <c r="G263" s="590">
        <v>8</v>
      </c>
      <c r="H263" s="590">
        <v>8</v>
      </c>
      <c r="I263" s="590">
        <v>8</v>
      </c>
      <c r="J263" s="590">
        <v>8</v>
      </c>
      <c r="K263" s="590">
        <v>8</v>
      </c>
      <c r="L263" s="590">
        <v>8</v>
      </c>
      <c r="M263" s="590">
        <v>8</v>
      </c>
      <c r="N263" s="639">
        <f>ROUND(SUM(B263:M263),0)</f>
        <v>96</v>
      </c>
      <c r="O263" s="374">
        <v>0.98260000000000003</v>
      </c>
      <c r="P263" s="91">
        <f t="shared" si="570"/>
        <v>2027</v>
      </c>
      <c r="Q263" s="590">
        <v>8</v>
      </c>
      <c r="R263" s="590">
        <v>8</v>
      </c>
      <c r="S263" s="590">
        <v>8</v>
      </c>
      <c r="T263" s="590">
        <v>8</v>
      </c>
      <c r="U263" s="590">
        <v>8</v>
      </c>
      <c r="V263" s="590">
        <v>8</v>
      </c>
      <c r="W263" s="590">
        <v>8</v>
      </c>
      <c r="X263" s="590">
        <v>8</v>
      </c>
      <c r="Y263" s="590">
        <v>8</v>
      </c>
      <c r="Z263" s="590">
        <v>8</v>
      </c>
      <c r="AA263" s="590">
        <v>8</v>
      </c>
      <c r="AB263" s="590">
        <v>8</v>
      </c>
      <c r="AC263" s="13">
        <f t="shared" si="596"/>
        <v>96</v>
      </c>
      <c r="AD263" s="13"/>
      <c r="AE263" s="17"/>
      <c r="AF263" s="22"/>
      <c r="AG263" s="22"/>
      <c r="AH263" s="22"/>
      <c r="AI263" s="79" t="str">
        <f t="shared" si="550"/>
        <v>V</v>
      </c>
      <c r="AJ263" s="1">
        <f t="shared" si="594"/>
        <v>2033</v>
      </c>
      <c r="AK263" s="105">
        <v>6</v>
      </c>
      <c r="AL263" s="106">
        <f t="shared" ca="1" si="590"/>
        <v>0</v>
      </c>
      <c r="AM263" s="106">
        <f t="shared" ca="1" si="590"/>
        <v>0</v>
      </c>
      <c r="AN263" s="106">
        <f t="shared" ca="1" si="590"/>
        <v>8</v>
      </c>
      <c r="AO263" s="106">
        <f t="shared" ca="1" si="590"/>
        <v>0</v>
      </c>
      <c r="AP263" s="106">
        <f t="shared" ca="1" si="590"/>
        <v>0</v>
      </c>
      <c r="AQ263" s="106">
        <f t="shared" ca="1" si="590"/>
        <v>0</v>
      </c>
      <c r="AR263" s="106">
        <f t="shared" ca="1" si="590"/>
        <v>0</v>
      </c>
      <c r="AS263" s="106">
        <f t="shared" ca="1" si="590"/>
        <v>0</v>
      </c>
      <c r="AT263" s="106">
        <f t="shared" ca="1" si="590"/>
        <v>0</v>
      </c>
      <c r="AU263" s="106">
        <f t="shared" ca="1" si="590"/>
        <v>1719</v>
      </c>
      <c r="AV263" s="106">
        <f t="shared" ca="1" si="591"/>
        <v>93570</v>
      </c>
      <c r="AW263" s="106">
        <f t="shared" ca="1" si="591"/>
        <v>0</v>
      </c>
      <c r="AX263" s="575">
        <f t="shared" ca="1" si="591"/>
        <v>0</v>
      </c>
      <c r="AY263" s="2">
        <f t="shared" ca="1" si="591"/>
        <v>0</v>
      </c>
      <c r="AZ263" s="545">
        <f t="shared" ca="1" si="591"/>
        <v>671</v>
      </c>
      <c r="BA263" s="106">
        <f t="shared" ca="1" si="591"/>
        <v>2577</v>
      </c>
      <c r="BB263" s="106">
        <f t="shared" ca="1" si="591"/>
        <v>3147</v>
      </c>
      <c r="BC263" s="106">
        <f t="shared" ca="1" si="591"/>
        <v>0</v>
      </c>
      <c r="BD263" s="106">
        <f t="shared" ca="1" si="591"/>
        <v>1700</v>
      </c>
      <c r="BE263" s="106">
        <f t="shared" ca="1" si="591"/>
        <v>0</v>
      </c>
      <c r="BF263" s="106">
        <f t="shared" ca="1" si="592"/>
        <v>15252</v>
      </c>
      <c r="BG263" s="106">
        <f t="shared" ca="1" si="592"/>
        <v>0</v>
      </c>
      <c r="BH263" s="106">
        <f t="shared" ca="1" si="592"/>
        <v>0</v>
      </c>
      <c r="BI263" s="106">
        <f t="shared" ca="1" si="592"/>
        <v>0</v>
      </c>
      <c r="BJ263" s="106">
        <f t="shared" ca="1" si="592"/>
        <v>1136</v>
      </c>
      <c r="BK263" s="106">
        <f t="shared" ca="1" si="592"/>
        <v>0</v>
      </c>
      <c r="BL263" s="106">
        <f t="shared" ca="1" si="592"/>
        <v>0</v>
      </c>
      <c r="BM263" s="190">
        <f t="shared" ca="1" si="592"/>
        <v>0</v>
      </c>
      <c r="BN263" s="190">
        <f t="shared" ca="1" si="592"/>
        <v>0</v>
      </c>
      <c r="BO263" s="190">
        <f t="shared" ca="1" si="592"/>
        <v>0</v>
      </c>
      <c r="BP263" s="190">
        <f t="shared" ca="1" si="592"/>
        <v>0</v>
      </c>
      <c r="BQ263" s="190">
        <f t="shared" ca="1" si="592"/>
        <v>5518</v>
      </c>
      <c r="BR263" s="190">
        <f t="shared" ca="1" si="592"/>
        <v>24483</v>
      </c>
      <c r="BS263" s="190">
        <f t="shared" ca="1" si="592"/>
        <v>95297</v>
      </c>
      <c r="BT263" s="190">
        <f t="shared" ca="1" si="592"/>
        <v>119780</v>
      </c>
      <c r="BU263" s="190">
        <f t="shared" ca="1" si="597"/>
        <v>121560</v>
      </c>
      <c r="BV263" s="163" t="str">
        <f t="shared" si="552"/>
        <v>G</v>
      </c>
      <c r="BW263" s="65">
        <f t="shared" ca="1" si="598"/>
        <v>119780</v>
      </c>
      <c r="BX263" s="634">
        <f t="shared" ref="BX263:BX281" ca="1" si="599">BT263-BW263</f>
        <v>0</v>
      </c>
      <c r="BY263" s="2"/>
      <c r="BZ263" s="13"/>
      <c r="CA263" s="130"/>
      <c r="CB263" s="79" t="str">
        <f t="shared" si="553"/>
        <v>G</v>
      </c>
      <c r="CC263" s="215">
        <f t="shared" si="595"/>
        <v>2033</v>
      </c>
      <c r="CD263" s="141">
        <f t="shared" si="595"/>
        <v>6</v>
      </c>
      <c r="CE263" s="280">
        <f t="shared" ref="CE263:CE281" ca="1" si="600">AL265</f>
        <v>0</v>
      </c>
      <c r="CF263" s="280">
        <f t="shared" ref="CF263:CH281" ca="1" si="601">AM264</f>
        <v>0</v>
      </c>
      <c r="CG263" s="280">
        <f t="shared" ref="CG263:CG281" ca="1" si="602">AN265</f>
        <v>8</v>
      </c>
      <c r="CH263" s="280">
        <f t="shared" ca="1" si="601"/>
        <v>0</v>
      </c>
      <c r="CI263" s="280">
        <f t="shared" ref="CI263:CI281" ca="1" si="603">AP264</f>
        <v>0</v>
      </c>
      <c r="CJ263" s="280">
        <f t="shared" ref="CJ263:CK281" ca="1" si="604">AQ264</f>
        <v>0</v>
      </c>
      <c r="CK263" s="280">
        <f t="shared" ca="1" si="604"/>
        <v>0</v>
      </c>
      <c r="CL263" s="280">
        <f t="shared" ref="CL263:CL281" ca="1" si="605">AS264</f>
        <v>0</v>
      </c>
      <c r="CM263" s="280">
        <f t="shared" ref="CM263:CM281" ca="1" si="606">AT264</f>
        <v>0</v>
      </c>
      <c r="CN263" s="280">
        <f t="shared" ref="CN263:CN281" ca="1" si="607">AU264</f>
        <v>2245</v>
      </c>
      <c r="CO263" s="280">
        <f t="shared" ref="CO263:CO281" ca="1" si="608">AV264</f>
        <v>91072</v>
      </c>
      <c r="CP263" s="280">
        <f t="shared" ref="CP263:CP281" ca="1" si="609">AW265</f>
        <v>0</v>
      </c>
      <c r="CQ263" s="280">
        <f t="shared" ca="1" si="555"/>
        <v>0</v>
      </c>
      <c r="CR263" s="273">
        <f t="shared" ca="1" si="555"/>
        <v>0</v>
      </c>
      <c r="CS263" s="280">
        <f t="shared" ref="CS263:CS281" ca="1" si="610">AZ265</f>
        <v>2247</v>
      </c>
      <c r="CT263" s="280">
        <f t="shared" ref="CT263:CT281" ca="1" si="611">BA264</f>
        <v>3741</v>
      </c>
      <c r="CU263" s="280">
        <f t="shared" ref="CU263:CU281" ca="1" si="612">BB264</f>
        <v>3234</v>
      </c>
      <c r="CV263" s="280">
        <f t="shared" ref="CV263:CV281" ca="1" si="613">BC264</f>
        <v>0</v>
      </c>
      <c r="CW263" s="280">
        <f t="shared" ref="CW263:CW281" ca="1" si="614">BD265</f>
        <v>2529</v>
      </c>
      <c r="CX263" s="280">
        <f t="shared" ref="CX263:CX281" ca="1" si="615">BE264</f>
        <v>0</v>
      </c>
      <c r="CY263" s="280">
        <f t="shared" ref="CY263:CY281" ca="1" si="616">BF264</f>
        <v>15120</v>
      </c>
      <c r="CZ263" s="280">
        <f t="shared" ref="CZ263:CZ281" ca="1" si="617">BG264</f>
        <v>0</v>
      </c>
      <c r="DA263" s="280">
        <f t="shared" ref="DA263:DA281" ca="1" si="618">BH264</f>
        <v>0</v>
      </c>
      <c r="DB263" s="280">
        <f t="shared" ref="DB263:DB281" ca="1" si="619">BI264</f>
        <v>0</v>
      </c>
      <c r="DC263" s="280">
        <f t="shared" ref="DC263:DC281" ca="1" si="620">BJ264</f>
        <v>1105</v>
      </c>
      <c r="DD263" s="280">
        <f t="shared" ref="DD263:DD281" ca="1" si="621">BK264</f>
        <v>0</v>
      </c>
      <c r="DE263" s="280">
        <f t="shared" ref="DE263:DE281" ca="1" si="622">BL264</f>
        <v>0</v>
      </c>
      <c r="DF263" s="280">
        <f t="shared" ref="DF263:DF281" ca="1" si="623">BM264</f>
        <v>0</v>
      </c>
      <c r="DG263" s="280">
        <f t="shared" ref="DG263:DG281" ca="1" si="624">BN264</f>
        <v>0</v>
      </c>
      <c r="DH263" s="280">
        <f t="shared" ref="DH263:DH281" ca="1" si="625">BO264</f>
        <v>0</v>
      </c>
      <c r="DI263" s="280">
        <f t="shared" ref="DI263:DI281" ca="1" si="626">BP264</f>
        <v>0</v>
      </c>
      <c r="DJ263" s="210">
        <f t="shared" ref="DJ263:DJ281" ca="1" si="627">DD263+CW263+CU263+CS263</f>
        <v>8010</v>
      </c>
      <c r="DK263" s="210">
        <f t="shared" ref="DK263:DK281" ca="1" si="628">SUM(DJ263,CT263,CV263,CX263:DC263)</f>
        <v>27976</v>
      </c>
      <c r="DL263" s="210">
        <f t="shared" ref="DL263:DL281" ca="1" si="629">SUM(CE263:CR263)</f>
        <v>93325</v>
      </c>
      <c r="DM263" s="461">
        <f t="shared" ref="DM263:DM281" ca="1" si="630">DK263+DL263</f>
        <v>121301</v>
      </c>
      <c r="DN263" s="463">
        <f t="shared" ref="DN263:DN326" ca="1" si="631">ROUND(INDIRECT(CONCATENATE($CB263,DN$2+($CC263-2010))),0)</f>
        <v>121560</v>
      </c>
      <c r="DO263" s="465">
        <f t="shared" ca="1" si="575"/>
        <v>259</v>
      </c>
      <c r="DP263" s="216">
        <f t="shared" ca="1" si="576"/>
        <v>2.1351843760562569E-3</v>
      </c>
    </row>
    <row r="264" spans="1:123" ht="13.5">
      <c r="A264" s="87">
        <f t="shared" si="588"/>
        <v>2028</v>
      </c>
      <c r="B264" s="590">
        <v>8</v>
      </c>
      <c r="C264" s="590">
        <v>8</v>
      </c>
      <c r="D264" s="590">
        <v>8</v>
      </c>
      <c r="E264" s="590">
        <v>8</v>
      </c>
      <c r="F264" s="590">
        <v>8</v>
      </c>
      <c r="G264" s="590">
        <v>8</v>
      </c>
      <c r="H264" s="590">
        <v>8</v>
      </c>
      <c r="I264" s="590">
        <v>8</v>
      </c>
      <c r="J264" s="590">
        <v>8</v>
      </c>
      <c r="K264" s="590">
        <v>8</v>
      </c>
      <c r="L264" s="590">
        <v>8</v>
      </c>
      <c r="M264" s="590">
        <v>8</v>
      </c>
      <c r="N264" s="639">
        <f>ROUND(SUM(B264:M264),0)</f>
        <v>96</v>
      </c>
      <c r="O264" s="374">
        <v>0.98260000000000003</v>
      </c>
      <c r="P264" s="91">
        <f t="shared" si="570"/>
        <v>2028</v>
      </c>
      <c r="Q264" s="590">
        <v>8</v>
      </c>
      <c r="R264" s="590">
        <v>8</v>
      </c>
      <c r="S264" s="590">
        <v>8</v>
      </c>
      <c r="T264" s="590">
        <v>8</v>
      </c>
      <c r="U264" s="590">
        <v>8</v>
      </c>
      <c r="V264" s="590">
        <v>8</v>
      </c>
      <c r="W264" s="590">
        <v>8</v>
      </c>
      <c r="X264" s="590">
        <v>8</v>
      </c>
      <c r="Y264" s="590">
        <v>8</v>
      </c>
      <c r="Z264" s="590">
        <v>8</v>
      </c>
      <c r="AA264" s="590">
        <v>8</v>
      </c>
      <c r="AB264" s="590">
        <v>8</v>
      </c>
      <c r="AC264" s="13">
        <f t="shared" si="596"/>
        <v>96</v>
      </c>
      <c r="AD264" s="13"/>
      <c r="AE264" s="17"/>
      <c r="AF264" s="22"/>
      <c r="AG264" s="22"/>
      <c r="AH264" s="22"/>
      <c r="AI264" s="79" t="str">
        <f t="shared" si="550"/>
        <v>W</v>
      </c>
      <c r="AJ264" s="1">
        <f t="shared" si="594"/>
        <v>2033</v>
      </c>
      <c r="AK264" s="105">
        <v>7</v>
      </c>
      <c r="AL264" s="106">
        <f t="shared" ca="1" si="590"/>
        <v>0</v>
      </c>
      <c r="AM264" s="106">
        <f t="shared" ca="1" si="590"/>
        <v>0</v>
      </c>
      <c r="AN264" s="106">
        <f t="shared" ca="1" si="590"/>
        <v>8</v>
      </c>
      <c r="AO264" s="106">
        <f t="shared" ca="1" si="590"/>
        <v>0</v>
      </c>
      <c r="AP264" s="106">
        <f t="shared" ca="1" si="590"/>
        <v>0</v>
      </c>
      <c r="AQ264" s="106">
        <f t="shared" ca="1" si="590"/>
        <v>0</v>
      </c>
      <c r="AR264" s="106">
        <f t="shared" ca="1" si="590"/>
        <v>0</v>
      </c>
      <c r="AS264" s="106">
        <f t="shared" ca="1" si="590"/>
        <v>0</v>
      </c>
      <c r="AT264" s="106">
        <f t="shared" ca="1" si="590"/>
        <v>0</v>
      </c>
      <c r="AU264" s="106">
        <f t="shared" ca="1" si="590"/>
        <v>2245</v>
      </c>
      <c r="AV264" s="106">
        <f t="shared" ca="1" si="591"/>
        <v>91072</v>
      </c>
      <c r="AW264" s="106">
        <f t="shared" ca="1" si="591"/>
        <v>0</v>
      </c>
      <c r="AX264" s="575">
        <f t="shared" ca="1" si="591"/>
        <v>0</v>
      </c>
      <c r="AY264" s="2">
        <f t="shared" ca="1" si="591"/>
        <v>0</v>
      </c>
      <c r="AZ264" s="545">
        <f t="shared" ca="1" si="591"/>
        <v>1935</v>
      </c>
      <c r="BA264" s="106">
        <f t="shared" ca="1" si="591"/>
        <v>3741</v>
      </c>
      <c r="BB264" s="106">
        <f t="shared" ca="1" si="591"/>
        <v>3234</v>
      </c>
      <c r="BC264" s="106">
        <f t="shared" ca="1" si="591"/>
        <v>0</v>
      </c>
      <c r="BD264" s="106">
        <f t="shared" ca="1" si="591"/>
        <v>2211</v>
      </c>
      <c r="BE264" s="106">
        <f t="shared" ca="1" si="591"/>
        <v>0</v>
      </c>
      <c r="BF264" s="106">
        <f t="shared" ca="1" si="592"/>
        <v>15120</v>
      </c>
      <c r="BG264" s="106">
        <f t="shared" ca="1" si="592"/>
        <v>0</v>
      </c>
      <c r="BH264" s="106">
        <f t="shared" ca="1" si="592"/>
        <v>0</v>
      </c>
      <c r="BI264" s="106">
        <f t="shared" ca="1" si="592"/>
        <v>0</v>
      </c>
      <c r="BJ264" s="106">
        <f t="shared" ca="1" si="592"/>
        <v>1105</v>
      </c>
      <c r="BK264" s="106">
        <f t="shared" ca="1" si="592"/>
        <v>0</v>
      </c>
      <c r="BL264" s="106">
        <f t="shared" ca="1" si="592"/>
        <v>0</v>
      </c>
      <c r="BM264" s="190">
        <f t="shared" ca="1" si="592"/>
        <v>0</v>
      </c>
      <c r="BN264" s="190">
        <f t="shared" ca="1" si="592"/>
        <v>0</v>
      </c>
      <c r="BO264" s="190">
        <f t="shared" ca="1" si="592"/>
        <v>0</v>
      </c>
      <c r="BP264" s="190">
        <f t="shared" ca="1" si="592"/>
        <v>0</v>
      </c>
      <c r="BQ264" s="190">
        <f t="shared" ca="1" si="592"/>
        <v>7380</v>
      </c>
      <c r="BR264" s="190">
        <f t="shared" ca="1" si="592"/>
        <v>27346</v>
      </c>
      <c r="BS264" s="190">
        <f t="shared" ca="1" si="592"/>
        <v>93325</v>
      </c>
      <c r="BT264" s="190">
        <f t="shared" ca="1" si="592"/>
        <v>120671</v>
      </c>
      <c r="BU264" s="190">
        <f t="shared" ca="1" si="597"/>
        <v>130101</v>
      </c>
      <c r="BV264" s="163" t="str">
        <f t="shared" si="552"/>
        <v>H</v>
      </c>
      <c r="BW264" s="65">
        <f t="shared" ca="1" si="598"/>
        <v>120671</v>
      </c>
      <c r="BX264" s="634">
        <f t="shared" ca="1" si="599"/>
        <v>0</v>
      </c>
      <c r="BY264" s="2"/>
      <c r="BZ264" s="13"/>
      <c r="CA264" s="130"/>
      <c r="CB264" s="79" t="str">
        <f t="shared" si="553"/>
        <v>H</v>
      </c>
      <c r="CC264" s="215">
        <f t="shared" si="595"/>
        <v>2033</v>
      </c>
      <c r="CD264" s="141">
        <f t="shared" si="595"/>
        <v>7</v>
      </c>
      <c r="CE264" s="280">
        <f t="shared" ca="1" si="600"/>
        <v>0</v>
      </c>
      <c r="CF264" s="280">
        <f t="shared" ca="1" si="601"/>
        <v>0</v>
      </c>
      <c r="CG264" s="280">
        <f t="shared" ca="1" si="602"/>
        <v>8</v>
      </c>
      <c r="CH264" s="280">
        <f t="shared" ca="1" si="601"/>
        <v>0</v>
      </c>
      <c r="CI264" s="280">
        <f t="shared" ca="1" si="603"/>
        <v>0</v>
      </c>
      <c r="CJ264" s="280">
        <f t="shared" ca="1" si="604"/>
        <v>0</v>
      </c>
      <c r="CK264" s="280">
        <f t="shared" ca="1" si="604"/>
        <v>0</v>
      </c>
      <c r="CL264" s="280">
        <f t="shared" ca="1" si="605"/>
        <v>0</v>
      </c>
      <c r="CM264" s="280">
        <f t="shared" ca="1" si="606"/>
        <v>0</v>
      </c>
      <c r="CN264" s="280">
        <f t="shared" ca="1" si="607"/>
        <v>1805</v>
      </c>
      <c r="CO264" s="280">
        <f t="shared" ca="1" si="608"/>
        <v>98478</v>
      </c>
      <c r="CP264" s="280">
        <f t="shared" ca="1" si="609"/>
        <v>0</v>
      </c>
      <c r="CQ264" s="280">
        <f t="shared" ca="1" si="555"/>
        <v>0</v>
      </c>
      <c r="CR264" s="273">
        <f t="shared" ca="1" si="555"/>
        <v>0</v>
      </c>
      <c r="CS264" s="280">
        <f t="shared" ca="1" si="610"/>
        <v>1935</v>
      </c>
      <c r="CT264" s="280">
        <f t="shared" ca="1" si="611"/>
        <v>4993</v>
      </c>
      <c r="CU264" s="280">
        <f t="shared" ca="1" si="612"/>
        <v>3286</v>
      </c>
      <c r="CV264" s="280">
        <f t="shared" ca="1" si="613"/>
        <v>0</v>
      </c>
      <c r="CW264" s="280">
        <f t="shared" ca="1" si="614"/>
        <v>2572</v>
      </c>
      <c r="CX264" s="280">
        <f t="shared" ca="1" si="615"/>
        <v>0</v>
      </c>
      <c r="CY264" s="280">
        <f t="shared" ca="1" si="616"/>
        <v>15624</v>
      </c>
      <c r="CZ264" s="280">
        <f t="shared" ca="1" si="617"/>
        <v>0</v>
      </c>
      <c r="DA264" s="280">
        <f t="shared" ca="1" si="618"/>
        <v>0</v>
      </c>
      <c r="DB264" s="280">
        <f t="shared" ca="1" si="619"/>
        <v>0</v>
      </c>
      <c r="DC264" s="280">
        <f t="shared" ca="1" si="620"/>
        <v>1141</v>
      </c>
      <c r="DD264" s="280">
        <f t="shared" ca="1" si="621"/>
        <v>0</v>
      </c>
      <c r="DE264" s="280">
        <f t="shared" ca="1" si="622"/>
        <v>0</v>
      </c>
      <c r="DF264" s="280">
        <f t="shared" ca="1" si="623"/>
        <v>0</v>
      </c>
      <c r="DG264" s="280">
        <f t="shared" ca="1" si="624"/>
        <v>0</v>
      </c>
      <c r="DH264" s="280">
        <f t="shared" ca="1" si="625"/>
        <v>0</v>
      </c>
      <c r="DI264" s="280">
        <f t="shared" ca="1" si="626"/>
        <v>0</v>
      </c>
      <c r="DJ264" s="210">
        <f t="shared" ca="1" si="627"/>
        <v>7793</v>
      </c>
      <c r="DK264" s="210">
        <f t="shared" ca="1" si="628"/>
        <v>29551</v>
      </c>
      <c r="DL264" s="210">
        <f t="shared" ca="1" si="629"/>
        <v>100291</v>
      </c>
      <c r="DM264" s="461">
        <f t="shared" ca="1" si="630"/>
        <v>129842</v>
      </c>
      <c r="DN264" s="463">
        <f t="shared" ca="1" si="631"/>
        <v>130101</v>
      </c>
      <c r="DO264" s="465">
        <f t="shared" ca="1" si="575"/>
        <v>259</v>
      </c>
      <c r="DP264" s="216">
        <f t="shared" ca="1" si="576"/>
        <v>1.9947320589639717E-3</v>
      </c>
    </row>
    <row r="265" spans="1:123" ht="13.5">
      <c r="A265" s="87">
        <f t="shared" si="588"/>
        <v>2029</v>
      </c>
      <c r="B265" s="590">
        <v>8</v>
      </c>
      <c r="C265" s="590">
        <v>8</v>
      </c>
      <c r="D265" s="590">
        <v>8</v>
      </c>
      <c r="E265" s="590">
        <v>8</v>
      </c>
      <c r="F265" s="590">
        <v>8</v>
      </c>
      <c r="G265" s="590">
        <v>8</v>
      </c>
      <c r="H265" s="590">
        <v>8</v>
      </c>
      <c r="I265" s="590">
        <v>8</v>
      </c>
      <c r="J265" s="590">
        <v>8</v>
      </c>
      <c r="K265" s="590">
        <v>8</v>
      </c>
      <c r="L265" s="590">
        <v>8</v>
      </c>
      <c r="M265" s="590">
        <v>8</v>
      </c>
      <c r="N265" s="639">
        <f>ROUND(SUM(B265:M265),0)</f>
        <v>96</v>
      </c>
      <c r="O265" s="374">
        <v>0.98260000000000003</v>
      </c>
      <c r="P265" s="91">
        <f t="shared" si="570"/>
        <v>2029</v>
      </c>
      <c r="Q265" s="590">
        <v>8</v>
      </c>
      <c r="R265" s="590">
        <v>8</v>
      </c>
      <c r="S265" s="590">
        <v>8</v>
      </c>
      <c r="T265" s="590">
        <v>8</v>
      </c>
      <c r="U265" s="590">
        <v>8</v>
      </c>
      <c r="V265" s="590">
        <v>8</v>
      </c>
      <c r="W265" s="590">
        <v>8</v>
      </c>
      <c r="X265" s="590">
        <v>8</v>
      </c>
      <c r="Y265" s="590">
        <v>8</v>
      </c>
      <c r="Z265" s="590">
        <v>8</v>
      </c>
      <c r="AA265" s="590">
        <v>8</v>
      </c>
      <c r="AB265" s="590">
        <v>8</v>
      </c>
      <c r="AC265" s="13">
        <f t="shared" si="596"/>
        <v>96</v>
      </c>
      <c r="AD265" s="13"/>
      <c r="AE265" s="17"/>
      <c r="AF265" s="22"/>
      <c r="AG265" s="22"/>
      <c r="AH265" s="22"/>
      <c r="AI265" s="79" t="str">
        <f t="shared" si="550"/>
        <v>X</v>
      </c>
      <c r="AJ265" s="1">
        <f t="shared" si="594"/>
        <v>2033</v>
      </c>
      <c r="AK265" s="105">
        <v>8</v>
      </c>
      <c r="AL265" s="106">
        <f t="shared" ca="1" si="590"/>
        <v>0</v>
      </c>
      <c r="AM265" s="106">
        <f t="shared" ca="1" si="590"/>
        <v>0</v>
      </c>
      <c r="AN265" s="106">
        <f t="shared" ca="1" si="590"/>
        <v>8</v>
      </c>
      <c r="AO265" s="106">
        <f t="shared" ca="1" si="590"/>
        <v>0</v>
      </c>
      <c r="AP265" s="106">
        <f t="shared" ca="1" si="590"/>
        <v>0</v>
      </c>
      <c r="AQ265" s="106">
        <f t="shared" ca="1" si="590"/>
        <v>0</v>
      </c>
      <c r="AR265" s="106">
        <f t="shared" ca="1" si="590"/>
        <v>0</v>
      </c>
      <c r="AS265" s="106">
        <f t="shared" ca="1" si="590"/>
        <v>0</v>
      </c>
      <c r="AT265" s="106">
        <f t="shared" ca="1" si="590"/>
        <v>0</v>
      </c>
      <c r="AU265" s="106">
        <f t="shared" ca="1" si="590"/>
        <v>1805</v>
      </c>
      <c r="AV265" s="106">
        <f t="shared" ca="1" si="591"/>
        <v>98478</v>
      </c>
      <c r="AW265" s="106">
        <f t="shared" ca="1" si="591"/>
        <v>0</v>
      </c>
      <c r="AX265" s="575">
        <f t="shared" ca="1" si="591"/>
        <v>0</v>
      </c>
      <c r="AY265" s="2">
        <f t="shared" ca="1" si="591"/>
        <v>0</v>
      </c>
      <c r="AZ265" s="545">
        <f t="shared" ca="1" si="591"/>
        <v>2247</v>
      </c>
      <c r="BA265" s="106">
        <f t="shared" ca="1" si="591"/>
        <v>4993</v>
      </c>
      <c r="BB265" s="106">
        <f t="shared" ca="1" si="591"/>
        <v>3286</v>
      </c>
      <c r="BC265" s="106">
        <f t="shared" ca="1" si="591"/>
        <v>0</v>
      </c>
      <c r="BD265" s="106">
        <f t="shared" ca="1" si="591"/>
        <v>2529</v>
      </c>
      <c r="BE265" s="106">
        <f t="shared" ca="1" si="591"/>
        <v>0</v>
      </c>
      <c r="BF265" s="106">
        <f t="shared" ca="1" si="592"/>
        <v>15624</v>
      </c>
      <c r="BG265" s="106">
        <f t="shared" ca="1" si="592"/>
        <v>0</v>
      </c>
      <c r="BH265" s="106">
        <f t="shared" ca="1" si="592"/>
        <v>0</v>
      </c>
      <c r="BI265" s="106">
        <f t="shared" ca="1" si="592"/>
        <v>0</v>
      </c>
      <c r="BJ265" s="106">
        <f t="shared" ca="1" si="592"/>
        <v>1141</v>
      </c>
      <c r="BK265" s="106">
        <f t="shared" ca="1" si="592"/>
        <v>0</v>
      </c>
      <c r="BL265" s="106">
        <f t="shared" ca="1" si="592"/>
        <v>0</v>
      </c>
      <c r="BM265" s="190">
        <f t="shared" ca="1" si="592"/>
        <v>0</v>
      </c>
      <c r="BN265" s="190">
        <f t="shared" ca="1" si="592"/>
        <v>0</v>
      </c>
      <c r="BO265" s="190">
        <f t="shared" ca="1" si="592"/>
        <v>0</v>
      </c>
      <c r="BP265" s="190">
        <f t="shared" ca="1" si="592"/>
        <v>0</v>
      </c>
      <c r="BQ265" s="190">
        <f t="shared" ca="1" si="592"/>
        <v>8062</v>
      </c>
      <c r="BR265" s="190">
        <f t="shared" ca="1" si="592"/>
        <v>29820</v>
      </c>
      <c r="BS265" s="190">
        <f t="shared" ca="1" si="592"/>
        <v>100291</v>
      </c>
      <c r="BT265" s="190">
        <f t="shared" ca="1" si="592"/>
        <v>130111</v>
      </c>
      <c r="BU265" s="190">
        <f t="shared" ca="1" si="597"/>
        <v>119174</v>
      </c>
      <c r="BV265" s="163" t="str">
        <f t="shared" si="552"/>
        <v>I</v>
      </c>
      <c r="BW265" s="65">
        <f t="shared" ca="1" si="598"/>
        <v>130111</v>
      </c>
      <c r="BX265" s="634">
        <f t="shared" ca="1" si="599"/>
        <v>0</v>
      </c>
      <c r="BY265" s="2"/>
      <c r="BZ265" s="13"/>
      <c r="CA265" s="130"/>
      <c r="CB265" s="79" t="str">
        <f t="shared" si="553"/>
        <v>I</v>
      </c>
      <c r="CC265" s="215">
        <f t="shared" si="595"/>
        <v>2033</v>
      </c>
      <c r="CD265" s="141">
        <f t="shared" si="595"/>
        <v>8</v>
      </c>
      <c r="CE265" s="280">
        <f t="shared" ca="1" si="600"/>
        <v>0</v>
      </c>
      <c r="CF265" s="280">
        <f t="shared" ca="1" si="601"/>
        <v>0</v>
      </c>
      <c r="CG265" s="280">
        <f t="shared" ca="1" si="602"/>
        <v>8</v>
      </c>
      <c r="CH265" s="280">
        <f t="shared" ca="1" si="601"/>
        <v>0</v>
      </c>
      <c r="CI265" s="280">
        <f t="shared" ca="1" si="603"/>
        <v>0</v>
      </c>
      <c r="CJ265" s="280">
        <f t="shared" ca="1" si="604"/>
        <v>0</v>
      </c>
      <c r="CK265" s="280">
        <f t="shared" ca="1" si="604"/>
        <v>0</v>
      </c>
      <c r="CL265" s="280">
        <f t="shared" ca="1" si="605"/>
        <v>0</v>
      </c>
      <c r="CM265" s="280">
        <f t="shared" ca="1" si="606"/>
        <v>0</v>
      </c>
      <c r="CN265" s="280">
        <f t="shared" ca="1" si="607"/>
        <v>1719</v>
      </c>
      <c r="CO265" s="280">
        <f t="shared" ca="1" si="608"/>
        <v>86796</v>
      </c>
      <c r="CP265" s="280">
        <f t="shared" ca="1" si="609"/>
        <v>0</v>
      </c>
      <c r="CQ265" s="280">
        <f t="shared" ca="1" si="555"/>
        <v>0</v>
      </c>
      <c r="CR265" s="273">
        <f t="shared" ca="1" si="555"/>
        <v>0</v>
      </c>
      <c r="CS265" s="280">
        <f t="shared" ca="1" si="610"/>
        <v>1935</v>
      </c>
      <c r="CT265" s="280">
        <f t="shared" ca="1" si="611"/>
        <v>5316</v>
      </c>
      <c r="CU265" s="280">
        <f t="shared" ca="1" si="612"/>
        <v>3506</v>
      </c>
      <c r="CV265" s="280">
        <f t="shared" ca="1" si="613"/>
        <v>0</v>
      </c>
      <c r="CW265" s="280">
        <f t="shared" ca="1" si="614"/>
        <v>2873</v>
      </c>
      <c r="CX265" s="280">
        <f t="shared" ca="1" si="615"/>
        <v>0</v>
      </c>
      <c r="CY265" s="280">
        <f t="shared" ca="1" si="616"/>
        <v>15624</v>
      </c>
      <c r="CZ265" s="280">
        <f t="shared" ca="1" si="617"/>
        <v>0</v>
      </c>
      <c r="DA265" s="280">
        <f t="shared" ca="1" si="618"/>
        <v>0</v>
      </c>
      <c r="DB265" s="280">
        <f t="shared" ca="1" si="619"/>
        <v>0</v>
      </c>
      <c r="DC265" s="280">
        <f t="shared" ca="1" si="620"/>
        <v>1134</v>
      </c>
      <c r="DD265" s="280">
        <f t="shared" ca="1" si="621"/>
        <v>0</v>
      </c>
      <c r="DE265" s="280">
        <f t="shared" ca="1" si="622"/>
        <v>0</v>
      </c>
      <c r="DF265" s="280">
        <f t="shared" ca="1" si="623"/>
        <v>0</v>
      </c>
      <c r="DG265" s="280">
        <f t="shared" ca="1" si="624"/>
        <v>0</v>
      </c>
      <c r="DH265" s="280">
        <f t="shared" ca="1" si="625"/>
        <v>0</v>
      </c>
      <c r="DI265" s="280">
        <f t="shared" ca="1" si="626"/>
        <v>0</v>
      </c>
      <c r="DJ265" s="210">
        <f t="shared" ca="1" si="627"/>
        <v>8314</v>
      </c>
      <c r="DK265" s="210">
        <f t="shared" ca="1" si="628"/>
        <v>30388</v>
      </c>
      <c r="DL265" s="210">
        <f t="shared" ca="1" si="629"/>
        <v>88523</v>
      </c>
      <c r="DM265" s="461">
        <f t="shared" ca="1" si="630"/>
        <v>118911</v>
      </c>
      <c r="DN265" s="463">
        <f t="shared" ca="1" si="631"/>
        <v>119174</v>
      </c>
      <c r="DO265" s="465">
        <f t="shared" ca="1" si="575"/>
        <v>263</v>
      </c>
      <c r="DP265" s="216">
        <f t="shared" ca="1" si="576"/>
        <v>2.2117381907477019E-3</v>
      </c>
    </row>
    <row r="266" spans="1:123" ht="13.5">
      <c r="A266" s="87">
        <f t="shared" si="588"/>
        <v>2030</v>
      </c>
      <c r="B266" s="590">
        <v>8</v>
      </c>
      <c r="C266" s="590">
        <v>8</v>
      </c>
      <c r="D266" s="590">
        <v>8</v>
      </c>
      <c r="E266" s="590">
        <v>8</v>
      </c>
      <c r="F266" s="590">
        <v>8</v>
      </c>
      <c r="G266" s="590">
        <v>8</v>
      </c>
      <c r="H266" s="590">
        <v>8</v>
      </c>
      <c r="I266" s="590">
        <v>8</v>
      </c>
      <c r="J266" s="590">
        <v>8</v>
      </c>
      <c r="K266" s="590">
        <v>8</v>
      </c>
      <c r="L266" s="590">
        <v>8</v>
      </c>
      <c r="M266" s="590">
        <v>8</v>
      </c>
      <c r="N266" s="639">
        <f>ROUND(SUM(B266:M266),0)</f>
        <v>96</v>
      </c>
      <c r="O266" s="374">
        <v>0.98260000000000003</v>
      </c>
      <c r="P266" s="91">
        <f t="shared" si="570"/>
        <v>2030</v>
      </c>
      <c r="Q266" s="590">
        <v>8</v>
      </c>
      <c r="R266" s="590">
        <v>8</v>
      </c>
      <c r="S266" s="590">
        <v>8</v>
      </c>
      <c r="T266" s="590">
        <v>8</v>
      </c>
      <c r="U266" s="590">
        <v>8</v>
      </c>
      <c r="V266" s="590">
        <v>8</v>
      </c>
      <c r="W266" s="590">
        <v>8</v>
      </c>
      <c r="X266" s="590">
        <v>8</v>
      </c>
      <c r="Y266" s="590">
        <v>8</v>
      </c>
      <c r="Z266" s="590">
        <v>8</v>
      </c>
      <c r="AA266" s="590">
        <v>8</v>
      </c>
      <c r="AB266" s="590">
        <v>8</v>
      </c>
      <c r="AC266" s="13">
        <f t="shared" si="596"/>
        <v>96</v>
      </c>
      <c r="AD266" s="13"/>
      <c r="AE266" s="17"/>
      <c r="AF266" s="22"/>
      <c r="AG266" s="22"/>
      <c r="AH266" s="22"/>
      <c r="AI266" s="79" t="str">
        <f t="shared" si="550"/>
        <v>Y</v>
      </c>
      <c r="AJ266" s="1">
        <f t="shared" si="594"/>
        <v>2033</v>
      </c>
      <c r="AK266" s="105">
        <v>9</v>
      </c>
      <c r="AL266" s="106">
        <f t="shared" ref="AL266:AU275" ca="1" si="632">ROUND(INDIRECT(CONCATENATE($AI266,AL$2+($AJ266-2010))),0)</f>
        <v>0</v>
      </c>
      <c r="AM266" s="106">
        <f t="shared" ca="1" si="632"/>
        <v>0</v>
      </c>
      <c r="AN266" s="106">
        <f t="shared" ca="1" si="632"/>
        <v>8</v>
      </c>
      <c r="AO266" s="106">
        <f t="shared" ca="1" si="632"/>
        <v>0</v>
      </c>
      <c r="AP266" s="106">
        <f t="shared" ca="1" si="632"/>
        <v>0</v>
      </c>
      <c r="AQ266" s="106">
        <f t="shared" ca="1" si="632"/>
        <v>0</v>
      </c>
      <c r="AR266" s="106">
        <f t="shared" ca="1" si="632"/>
        <v>0</v>
      </c>
      <c r="AS266" s="106">
        <f t="shared" ca="1" si="632"/>
        <v>0</v>
      </c>
      <c r="AT266" s="106">
        <f t="shared" ca="1" si="632"/>
        <v>0</v>
      </c>
      <c r="AU266" s="106">
        <f t="shared" ca="1" si="632"/>
        <v>1719</v>
      </c>
      <c r="AV266" s="106">
        <f t="shared" ref="AV266:BE275" ca="1" si="633">ROUND(INDIRECT(CONCATENATE($AI266,AV$2+($AJ266-2010))),0)</f>
        <v>86796</v>
      </c>
      <c r="AW266" s="106">
        <f t="shared" ca="1" si="633"/>
        <v>0</v>
      </c>
      <c r="AX266" s="575">
        <f t="shared" ca="1" si="633"/>
        <v>0</v>
      </c>
      <c r="AY266" s="2">
        <f t="shared" ca="1" si="633"/>
        <v>0</v>
      </c>
      <c r="AZ266" s="545">
        <f t="shared" ca="1" si="633"/>
        <v>1935</v>
      </c>
      <c r="BA266" s="106">
        <f t="shared" ca="1" si="633"/>
        <v>5316</v>
      </c>
      <c r="BB266" s="106">
        <f t="shared" ca="1" si="633"/>
        <v>3506</v>
      </c>
      <c r="BC266" s="106">
        <f t="shared" ca="1" si="633"/>
        <v>0</v>
      </c>
      <c r="BD266" s="106">
        <f t="shared" ca="1" si="633"/>
        <v>2572</v>
      </c>
      <c r="BE266" s="106">
        <f t="shared" ca="1" si="633"/>
        <v>0</v>
      </c>
      <c r="BF266" s="106">
        <f t="shared" ref="BF266:BT275" ca="1" si="634">ROUND(INDIRECT(CONCATENATE($AI266,BF$2+($AJ266-2010))),0)</f>
        <v>15624</v>
      </c>
      <c r="BG266" s="106">
        <f t="shared" ca="1" si="634"/>
        <v>0</v>
      </c>
      <c r="BH266" s="106">
        <f t="shared" ca="1" si="634"/>
        <v>0</v>
      </c>
      <c r="BI266" s="106">
        <f t="shared" ca="1" si="634"/>
        <v>0</v>
      </c>
      <c r="BJ266" s="106">
        <f t="shared" ca="1" si="634"/>
        <v>1134</v>
      </c>
      <c r="BK266" s="106">
        <f t="shared" ca="1" si="634"/>
        <v>0</v>
      </c>
      <c r="BL266" s="106">
        <f t="shared" ca="1" si="634"/>
        <v>0</v>
      </c>
      <c r="BM266" s="190">
        <f t="shared" ca="1" si="634"/>
        <v>0</v>
      </c>
      <c r="BN266" s="190">
        <f t="shared" ca="1" si="634"/>
        <v>0</v>
      </c>
      <c r="BO266" s="190">
        <f t="shared" ca="1" si="634"/>
        <v>0</v>
      </c>
      <c r="BP266" s="190">
        <f t="shared" ca="1" si="634"/>
        <v>0</v>
      </c>
      <c r="BQ266" s="190">
        <f t="shared" ca="1" si="634"/>
        <v>8013</v>
      </c>
      <c r="BR266" s="190">
        <f t="shared" ca="1" si="634"/>
        <v>30087</v>
      </c>
      <c r="BS266" s="190">
        <f t="shared" ca="1" si="634"/>
        <v>88523</v>
      </c>
      <c r="BT266" s="190">
        <f t="shared" ca="1" si="634"/>
        <v>118610</v>
      </c>
      <c r="BU266" s="190">
        <f t="shared" ca="1" si="597"/>
        <v>108956</v>
      </c>
      <c r="BV266" s="163" t="str">
        <f t="shared" si="552"/>
        <v>J</v>
      </c>
      <c r="BW266" s="65">
        <f t="shared" ca="1" si="598"/>
        <v>118610</v>
      </c>
      <c r="BX266" s="634">
        <f t="shared" ca="1" si="599"/>
        <v>0</v>
      </c>
      <c r="BY266" s="2"/>
      <c r="BZ266" s="13"/>
      <c r="CA266" s="130"/>
      <c r="CB266" s="79" t="str">
        <f t="shared" si="553"/>
        <v>J</v>
      </c>
      <c r="CC266" s="215">
        <f t="shared" si="595"/>
        <v>2033</v>
      </c>
      <c r="CD266" s="141">
        <f t="shared" si="595"/>
        <v>9</v>
      </c>
      <c r="CE266" s="280">
        <f t="shared" ca="1" si="600"/>
        <v>0</v>
      </c>
      <c r="CF266" s="280">
        <f t="shared" ca="1" si="601"/>
        <v>0</v>
      </c>
      <c r="CG266" s="280">
        <f t="shared" ca="1" si="602"/>
        <v>8</v>
      </c>
      <c r="CH266" s="280">
        <f t="shared" ca="1" si="601"/>
        <v>0</v>
      </c>
      <c r="CI266" s="280">
        <f t="shared" ca="1" si="603"/>
        <v>0</v>
      </c>
      <c r="CJ266" s="280">
        <f t="shared" ca="1" si="604"/>
        <v>0</v>
      </c>
      <c r="CK266" s="280">
        <f t="shared" ca="1" si="604"/>
        <v>0</v>
      </c>
      <c r="CL266" s="280">
        <f t="shared" ca="1" si="605"/>
        <v>0</v>
      </c>
      <c r="CM266" s="280">
        <f t="shared" ca="1" si="606"/>
        <v>0</v>
      </c>
      <c r="CN266" s="280">
        <f t="shared" ca="1" si="607"/>
        <v>582</v>
      </c>
      <c r="CO266" s="280">
        <f t="shared" ca="1" si="608"/>
        <v>81325</v>
      </c>
      <c r="CP266" s="280">
        <f t="shared" ca="1" si="609"/>
        <v>0</v>
      </c>
      <c r="CQ266" s="280">
        <f t="shared" ca="1" si="555"/>
        <v>0</v>
      </c>
      <c r="CR266" s="273">
        <f t="shared" ca="1" si="555"/>
        <v>0</v>
      </c>
      <c r="CS266" s="280">
        <f t="shared" ca="1" si="610"/>
        <v>1872</v>
      </c>
      <c r="CT266" s="280">
        <f t="shared" ca="1" si="611"/>
        <v>4365</v>
      </c>
      <c r="CU266" s="280">
        <f t="shared" ca="1" si="612"/>
        <v>2769</v>
      </c>
      <c r="CV266" s="280">
        <f t="shared" ca="1" si="613"/>
        <v>0</v>
      </c>
      <c r="CW266" s="280">
        <f t="shared" ca="1" si="614"/>
        <v>2459</v>
      </c>
      <c r="CX266" s="280">
        <f t="shared" ca="1" si="615"/>
        <v>0</v>
      </c>
      <c r="CY266" s="280">
        <f t="shared" ca="1" si="616"/>
        <v>14400</v>
      </c>
      <c r="CZ266" s="280">
        <f t="shared" ca="1" si="617"/>
        <v>0</v>
      </c>
      <c r="DA266" s="280">
        <f t="shared" ca="1" si="618"/>
        <v>0</v>
      </c>
      <c r="DB266" s="280">
        <f t="shared" ca="1" si="619"/>
        <v>0</v>
      </c>
      <c r="DC266" s="280">
        <f t="shared" ca="1" si="620"/>
        <v>946</v>
      </c>
      <c r="DD266" s="280">
        <f t="shared" ca="1" si="621"/>
        <v>0</v>
      </c>
      <c r="DE266" s="280">
        <f t="shared" ca="1" si="622"/>
        <v>0</v>
      </c>
      <c r="DF266" s="280">
        <f t="shared" ca="1" si="623"/>
        <v>0</v>
      </c>
      <c r="DG266" s="280">
        <f t="shared" ca="1" si="624"/>
        <v>0</v>
      </c>
      <c r="DH266" s="280">
        <f t="shared" ca="1" si="625"/>
        <v>0</v>
      </c>
      <c r="DI266" s="280">
        <f t="shared" ca="1" si="626"/>
        <v>0</v>
      </c>
      <c r="DJ266" s="210">
        <f t="shared" ca="1" si="627"/>
        <v>7100</v>
      </c>
      <c r="DK266" s="210">
        <f t="shared" ca="1" si="628"/>
        <v>26811</v>
      </c>
      <c r="DL266" s="210">
        <f t="shared" ca="1" si="629"/>
        <v>81915</v>
      </c>
      <c r="DM266" s="461">
        <f t="shared" ca="1" si="630"/>
        <v>108726</v>
      </c>
      <c r="DN266" s="463">
        <f t="shared" ca="1" si="631"/>
        <v>108956</v>
      </c>
      <c r="DO266" s="465">
        <f t="shared" ca="1" si="575"/>
        <v>230</v>
      </c>
      <c r="DP266" s="216">
        <f t="shared" ca="1" si="576"/>
        <v>2.1154093777017457E-3</v>
      </c>
    </row>
    <row r="267" spans="1:123" ht="13.5">
      <c r="A267" s="87">
        <f t="shared" si="588"/>
        <v>2031</v>
      </c>
      <c r="B267" s="590">
        <v>8</v>
      </c>
      <c r="C267" s="590">
        <v>8</v>
      </c>
      <c r="D267" s="590">
        <v>8</v>
      </c>
      <c r="E267" s="590">
        <v>8</v>
      </c>
      <c r="F267" s="590">
        <v>8</v>
      </c>
      <c r="G267" s="590">
        <v>8</v>
      </c>
      <c r="H267" s="590">
        <v>8</v>
      </c>
      <c r="I267" s="590">
        <v>8</v>
      </c>
      <c r="J267" s="590">
        <v>8</v>
      </c>
      <c r="K267" s="590">
        <v>8</v>
      </c>
      <c r="L267" s="590">
        <v>8</v>
      </c>
      <c r="M267" s="590">
        <v>8</v>
      </c>
      <c r="N267" s="639">
        <f t="shared" ref="N267:N276" si="635">ROUND(SUM(B267:M267),0)</f>
        <v>96</v>
      </c>
      <c r="O267" s="374">
        <v>0.98260000000000003</v>
      </c>
      <c r="P267" s="91">
        <f t="shared" si="570"/>
        <v>2031</v>
      </c>
      <c r="Q267" s="590">
        <v>8</v>
      </c>
      <c r="R267" s="590">
        <v>8</v>
      </c>
      <c r="S267" s="590">
        <v>8</v>
      </c>
      <c r="T267" s="590">
        <v>8</v>
      </c>
      <c r="U267" s="590">
        <v>8</v>
      </c>
      <c r="V267" s="590">
        <v>8</v>
      </c>
      <c r="W267" s="590">
        <v>8</v>
      </c>
      <c r="X267" s="590">
        <v>8</v>
      </c>
      <c r="Y267" s="590">
        <v>8</v>
      </c>
      <c r="Z267" s="590">
        <v>8</v>
      </c>
      <c r="AA267" s="590">
        <v>8</v>
      </c>
      <c r="AB267" s="590">
        <v>8</v>
      </c>
      <c r="AC267" s="13">
        <f t="shared" si="596"/>
        <v>96</v>
      </c>
      <c r="AD267" s="13"/>
      <c r="AE267" s="17"/>
      <c r="AF267" s="22"/>
      <c r="AG267" s="22"/>
      <c r="AH267" s="22"/>
      <c r="AI267" s="79" t="str">
        <f t="shared" si="550"/>
        <v>Z</v>
      </c>
      <c r="AJ267" s="1">
        <f t="shared" si="594"/>
        <v>2033</v>
      </c>
      <c r="AK267" s="105">
        <v>10</v>
      </c>
      <c r="AL267" s="106">
        <f t="shared" ca="1" si="632"/>
        <v>0</v>
      </c>
      <c r="AM267" s="106">
        <f t="shared" ca="1" si="632"/>
        <v>0</v>
      </c>
      <c r="AN267" s="106">
        <f t="shared" ca="1" si="632"/>
        <v>8</v>
      </c>
      <c r="AO267" s="106">
        <f t="shared" ca="1" si="632"/>
        <v>0</v>
      </c>
      <c r="AP267" s="106">
        <f t="shared" ca="1" si="632"/>
        <v>0</v>
      </c>
      <c r="AQ267" s="106">
        <f t="shared" ca="1" si="632"/>
        <v>0</v>
      </c>
      <c r="AR267" s="106">
        <f t="shared" ca="1" si="632"/>
        <v>0</v>
      </c>
      <c r="AS267" s="106">
        <f t="shared" ca="1" si="632"/>
        <v>0</v>
      </c>
      <c r="AT267" s="106">
        <f t="shared" ca="1" si="632"/>
        <v>0</v>
      </c>
      <c r="AU267" s="106">
        <f t="shared" ca="1" si="632"/>
        <v>582</v>
      </c>
      <c r="AV267" s="106">
        <f t="shared" ca="1" si="633"/>
        <v>81325</v>
      </c>
      <c r="AW267" s="106">
        <f t="shared" ca="1" si="633"/>
        <v>0</v>
      </c>
      <c r="AX267" s="575">
        <f t="shared" ca="1" si="633"/>
        <v>0</v>
      </c>
      <c r="AY267" s="2">
        <f t="shared" ca="1" si="633"/>
        <v>0</v>
      </c>
      <c r="AZ267" s="545">
        <f t="shared" ca="1" si="633"/>
        <v>1935</v>
      </c>
      <c r="BA267" s="106">
        <f t="shared" ca="1" si="633"/>
        <v>4365</v>
      </c>
      <c r="BB267" s="106">
        <f t="shared" ca="1" si="633"/>
        <v>2769</v>
      </c>
      <c r="BC267" s="106">
        <f t="shared" ca="1" si="633"/>
        <v>0</v>
      </c>
      <c r="BD267" s="106">
        <f t="shared" ca="1" si="633"/>
        <v>2873</v>
      </c>
      <c r="BE267" s="106">
        <f t="shared" ca="1" si="633"/>
        <v>0</v>
      </c>
      <c r="BF267" s="106">
        <f t="shared" ca="1" si="634"/>
        <v>14400</v>
      </c>
      <c r="BG267" s="106">
        <f t="shared" ca="1" si="634"/>
        <v>0</v>
      </c>
      <c r="BH267" s="106">
        <f t="shared" ca="1" si="634"/>
        <v>0</v>
      </c>
      <c r="BI267" s="106">
        <f t="shared" ca="1" si="634"/>
        <v>0</v>
      </c>
      <c r="BJ267" s="106">
        <f t="shared" ca="1" si="634"/>
        <v>946</v>
      </c>
      <c r="BK267" s="106">
        <f t="shared" ca="1" si="634"/>
        <v>0</v>
      </c>
      <c r="BL267" s="106">
        <f t="shared" ca="1" si="634"/>
        <v>0</v>
      </c>
      <c r="BM267" s="190">
        <f t="shared" ca="1" si="634"/>
        <v>0</v>
      </c>
      <c r="BN267" s="190">
        <f t="shared" ca="1" si="634"/>
        <v>0</v>
      </c>
      <c r="BO267" s="190">
        <f t="shared" ca="1" si="634"/>
        <v>0</v>
      </c>
      <c r="BP267" s="190">
        <f t="shared" ca="1" si="634"/>
        <v>0</v>
      </c>
      <c r="BQ267" s="190">
        <f t="shared" ca="1" si="634"/>
        <v>7577</v>
      </c>
      <c r="BR267" s="190">
        <f t="shared" ca="1" si="634"/>
        <v>27288</v>
      </c>
      <c r="BS267" s="190">
        <f t="shared" ca="1" si="634"/>
        <v>81915</v>
      </c>
      <c r="BT267" s="190">
        <f t="shared" ca="1" si="634"/>
        <v>109203</v>
      </c>
      <c r="BU267" s="190">
        <f t="shared" ca="1" si="597"/>
        <v>102388</v>
      </c>
      <c r="BV267" s="163" t="str">
        <f t="shared" si="552"/>
        <v>K</v>
      </c>
      <c r="BW267" s="65">
        <f t="shared" ca="1" si="598"/>
        <v>109203</v>
      </c>
      <c r="BX267" s="634">
        <f t="shared" ca="1" si="599"/>
        <v>0</v>
      </c>
      <c r="BY267" s="2"/>
      <c r="BZ267" s="13"/>
      <c r="CA267" s="130"/>
      <c r="CB267" s="79" t="str">
        <f t="shared" si="553"/>
        <v>K</v>
      </c>
      <c r="CC267" s="215">
        <f t="shared" si="595"/>
        <v>2033</v>
      </c>
      <c r="CD267" s="141">
        <f t="shared" si="595"/>
        <v>10</v>
      </c>
      <c r="CE267" s="280">
        <f t="shared" ca="1" si="600"/>
        <v>0</v>
      </c>
      <c r="CF267" s="280">
        <f t="shared" ca="1" si="601"/>
        <v>0</v>
      </c>
      <c r="CG267" s="280">
        <f t="shared" ca="1" si="602"/>
        <v>8</v>
      </c>
      <c r="CH267" s="280">
        <f t="shared" ca="1" si="601"/>
        <v>0</v>
      </c>
      <c r="CI267" s="280">
        <f t="shared" ca="1" si="603"/>
        <v>0</v>
      </c>
      <c r="CJ267" s="280">
        <f t="shared" ca="1" si="604"/>
        <v>0</v>
      </c>
      <c r="CK267" s="280">
        <f t="shared" ca="1" si="604"/>
        <v>0</v>
      </c>
      <c r="CL267" s="280">
        <f t="shared" ca="1" si="605"/>
        <v>0</v>
      </c>
      <c r="CM267" s="280">
        <f t="shared" ca="1" si="606"/>
        <v>0</v>
      </c>
      <c r="CN267" s="280">
        <f t="shared" ca="1" si="607"/>
        <v>258</v>
      </c>
      <c r="CO267" s="280">
        <f t="shared" ca="1" si="608"/>
        <v>76813</v>
      </c>
      <c r="CP267" s="280">
        <f t="shared" ca="1" si="609"/>
        <v>0</v>
      </c>
      <c r="CQ267" s="280">
        <f t="shared" ca="1" si="555"/>
        <v>0</v>
      </c>
      <c r="CR267" s="273">
        <f t="shared" ca="1" si="555"/>
        <v>0</v>
      </c>
      <c r="CS267" s="280">
        <f t="shared" ca="1" si="610"/>
        <v>2128</v>
      </c>
      <c r="CT267" s="280">
        <f t="shared" ca="1" si="611"/>
        <v>3060</v>
      </c>
      <c r="CU267" s="280">
        <f t="shared" ca="1" si="612"/>
        <v>2554</v>
      </c>
      <c r="CV267" s="280">
        <f t="shared" ca="1" si="613"/>
        <v>0</v>
      </c>
      <c r="CW267" s="280">
        <f t="shared" ca="1" si="614"/>
        <v>2033</v>
      </c>
      <c r="CX267" s="280">
        <f t="shared" ca="1" si="615"/>
        <v>0</v>
      </c>
      <c r="CY267" s="280">
        <f t="shared" ca="1" si="616"/>
        <v>14508</v>
      </c>
      <c r="CZ267" s="280">
        <f t="shared" ca="1" si="617"/>
        <v>0</v>
      </c>
      <c r="DA267" s="280">
        <f t="shared" ca="1" si="618"/>
        <v>0</v>
      </c>
      <c r="DB267" s="280">
        <f t="shared" ca="1" si="619"/>
        <v>0</v>
      </c>
      <c r="DC267" s="280">
        <f t="shared" ca="1" si="620"/>
        <v>811</v>
      </c>
      <c r="DD267" s="280">
        <f t="shared" ca="1" si="621"/>
        <v>0</v>
      </c>
      <c r="DE267" s="280">
        <f t="shared" ca="1" si="622"/>
        <v>0</v>
      </c>
      <c r="DF267" s="280">
        <f t="shared" ca="1" si="623"/>
        <v>0</v>
      </c>
      <c r="DG267" s="280">
        <f t="shared" ca="1" si="624"/>
        <v>0</v>
      </c>
      <c r="DH267" s="280">
        <f t="shared" ca="1" si="625"/>
        <v>0</v>
      </c>
      <c r="DI267" s="280">
        <f t="shared" ca="1" si="626"/>
        <v>0</v>
      </c>
      <c r="DJ267" s="210">
        <f t="shared" ca="1" si="627"/>
        <v>6715</v>
      </c>
      <c r="DK267" s="210">
        <f t="shared" ca="1" si="628"/>
        <v>25094</v>
      </c>
      <c r="DL267" s="210">
        <f t="shared" ca="1" si="629"/>
        <v>77079</v>
      </c>
      <c r="DM267" s="461">
        <f t="shared" ca="1" si="630"/>
        <v>102173</v>
      </c>
      <c r="DN267" s="463">
        <f t="shared" ca="1" si="631"/>
        <v>102388</v>
      </c>
      <c r="DO267" s="465">
        <f t="shared" ca="1" si="575"/>
        <v>215</v>
      </c>
      <c r="DP267" s="216">
        <f t="shared" ca="1" si="576"/>
        <v>2.1042741233006763E-3</v>
      </c>
    </row>
    <row r="268" spans="1:123" ht="13.5">
      <c r="A268" s="87">
        <f t="shared" si="588"/>
        <v>2032</v>
      </c>
      <c r="B268" s="590">
        <v>8</v>
      </c>
      <c r="C268" s="590">
        <v>8</v>
      </c>
      <c r="D268" s="590">
        <v>8</v>
      </c>
      <c r="E268" s="590">
        <v>8</v>
      </c>
      <c r="F268" s="590">
        <v>8</v>
      </c>
      <c r="G268" s="590">
        <v>8</v>
      </c>
      <c r="H268" s="590">
        <v>8</v>
      </c>
      <c r="I268" s="590">
        <v>8</v>
      </c>
      <c r="J268" s="590">
        <v>8</v>
      </c>
      <c r="K268" s="590">
        <v>8</v>
      </c>
      <c r="L268" s="590">
        <v>8</v>
      </c>
      <c r="M268" s="590">
        <v>8</v>
      </c>
      <c r="N268" s="639">
        <f t="shared" si="635"/>
        <v>96</v>
      </c>
      <c r="O268" s="374">
        <v>0.98260000000000003</v>
      </c>
      <c r="P268" s="91">
        <f t="shared" si="570"/>
        <v>2032</v>
      </c>
      <c r="Q268" s="590">
        <v>8</v>
      </c>
      <c r="R268" s="590">
        <v>8</v>
      </c>
      <c r="S268" s="590">
        <v>8</v>
      </c>
      <c r="T268" s="590">
        <v>8</v>
      </c>
      <c r="U268" s="590">
        <v>8</v>
      </c>
      <c r="V268" s="590">
        <v>8</v>
      </c>
      <c r="W268" s="590">
        <v>8</v>
      </c>
      <c r="X268" s="590">
        <v>8</v>
      </c>
      <c r="Y268" s="590">
        <v>8</v>
      </c>
      <c r="Z268" s="590">
        <v>8</v>
      </c>
      <c r="AA268" s="590">
        <v>8</v>
      </c>
      <c r="AB268" s="590">
        <v>8</v>
      </c>
      <c r="AD268" s="13"/>
      <c r="AE268" s="17"/>
      <c r="AF268" s="22"/>
      <c r="AG268" s="22"/>
      <c r="AH268" s="22"/>
      <c r="AI268" s="79" t="str">
        <f t="shared" si="550"/>
        <v>AA</v>
      </c>
      <c r="AJ268" s="1">
        <f t="shared" si="594"/>
        <v>2033</v>
      </c>
      <c r="AK268" s="105">
        <v>11</v>
      </c>
      <c r="AL268" s="106">
        <f t="shared" ca="1" si="632"/>
        <v>0</v>
      </c>
      <c r="AM268" s="106">
        <f t="shared" ca="1" si="632"/>
        <v>0</v>
      </c>
      <c r="AN268" s="106">
        <f t="shared" ca="1" si="632"/>
        <v>8</v>
      </c>
      <c r="AO268" s="106">
        <f t="shared" ca="1" si="632"/>
        <v>0</v>
      </c>
      <c r="AP268" s="106">
        <f t="shared" ca="1" si="632"/>
        <v>0</v>
      </c>
      <c r="AQ268" s="106">
        <f t="shared" ca="1" si="632"/>
        <v>0</v>
      </c>
      <c r="AR268" s="106">
        <f t="shared" ca="1" si="632"/>
        <v>0</v>
      </c>
      <c r="AS268" s="106">
        <f t="shared" ca="1" si="632"/>
        <v>0</v>
      </c>
      <c r="AT268" s="106">
        <f t="shared" ca="1" si="632"/>
        <v>0</v>
      </c>
      <c r="AU268" s="106">
        <f t="shared" ca="1" si="632"/>
        <v>258</v>
      </c>
      <c r="AV268" s="106">
        <f t="shared" ca="1" si="633"/>
        <v>76813</v>
      </c>
      <c r="AW268" s="106">
        <f t="shared" ca="1" si="633"/>
        <v>0</v>
      </c>
      <c r="AX268" s="575">
        <f t="shared" ca="1" si="633"/>
        <v>0</v>
      </c>
      <c r="AY268" s="2">
        <f t="shared" ca="1" si="633"/>
        <v>0</v>
      </c>
      <c r="AZ268" s="545">
        <f t="shared" ca="1" si="633"/>
        <v>1872</v>
      </c>
      <c r="BA268" s="106">
        <f t="shared" ca="1" si="633"/>
        <v>3060</v>
      </c>
      <c r="BB268" s="106">
        <f t="shared" ca="1" si="633"/>
        <v>2554</v>
      </c>
      <c r="BC268" s="106">
        <f t="shared" ca="1" si="633"/>
        <v>0</v>
      </c>
      <c r="BD268" s="106">
        <f t="shared" ca="1" si="633"/>
        <v>2459</v>
      </c>
      <c r="BE268" s="106">
        <f t="shared" ca="1" si="633"/>
        <v>0</v>
      </c>
      <c r="BF268" s="106">
        <f t="shared" ca="1" si="634"/>
        <v>14508</v>
      </c>
      <c r="BG268" s="106">
        <f t="shared" ca="1" si="634"/>
        <v>0</v>
      </c>
      <c r="BH268" s="106">
        <f t="shared" ca="1" si="634"/>
        <v>0</v>
      </c>
      <c r="BI268" s="106">
        <f t="shared" ca="1" si="634"/>
        <v>0</v>
      </c>
      <c r="BJ268" s="106">
        <f t="shared" ca="1" si="634"/>
        <v>811</v>
      </c>
      <c r="BK268" s="106">
        <f t="shared" ca="1" si="634"/>
        <v>0</v>
      </c>
      <c r="BL268" s="106">
        <f t="shared" ca="1" si="634"/>
        <v>0</v>
      </c>
      <c r="BM268" s="190">
        <f t="shared" ca="1" si="634"/>
        <v>0</v>
      </c>
      <c r="BN268" s="190">
        <f t="shared" ca="1" si="634"/>
        <v>0</v>
      </c>
      <c r="BO268" s="190">
        <f t="shared" ca="1" si="634"/>
        <v>0</v>
      </c>
      <c r="BP268" s="190">
        <f t="shared" ca="1" si="634"/>
        <v>0</v>
      </c>
      <c r="BQ268" s="190">
        <f t="shared" ca="1" si="634"/>
        <v>6885</v>
      </c>
      <c r="BR268" s="190">
        <f t="shared" ca="1" si="634"/>
        <v>25264</v>
      </c>
      <c r="BS268" s="190">
        <f t="shared" ca="1" si="634"/>
        <v>77079</v>
      </c>
      <c r="BT268" s="190">
        <f t="shared" ca="1" si="634"/>
        <v>102343</v>
      </c>
      <c r="BU268" s="190">
        <f t="shared" ca="1" si="597"/>
        <v>69736</v>
      </c>
      <c r="BV268" s="163" t="str">
        <f t="shared" si="552"/>
        <v>L</v>
      </c>
      <c r="BW268" s="65">
        <f t="shared" ca="1" si="598"/>
        <v>102343</v>
      </c>
      <c r="BX268" s="634">
        <f t="shared" ca="1" si="599"/>
        <v>0</v>
      </c>
      <c r="BY268" s="2"/>
      <c r="BZ268" s="13"/>
      <c r="CA268" s="130"/>
      <c r="CB268" s="79" t="str">
        <f t="shared" si="553"/>
        <v>L</v>
      </c>
      <c r="CC268" s="215">
        <f t="shared" si="595"/>
        <v>2033</v>
      </c>
      <c r="CD268" s="141">
        <f t="shared" si="595"/>
        <v>11</v>
      </c>
      <c r="CE268" s="280">
        <f t="shared" ca="1" si="600"/>
        <v>0</v>
      </c>
      <c r="CF268" s="280">
        <f t="shared" ca="1" si="601"/>
        <v>0</v>
      </c>
      <c r="CG268" s="280">
        <f t="shared" ca="1" si="602"/>
        <v>8</v>
      </c>
      <c r="CH268" s="280">
        <f t="shared" ca="1" si="601"/>
        <v>0</v>
      </c>
      <c r="CI268" s="280">
        <f t="shared" ca="1" si="603"/>
        <v>0</v>
      </c>
      <c r="CJ268" s="280">
        <f t="shared" ca="1" si="604"/>
        <v>0</v>
      </c>
      <c r="CK268" s="280">
        <f t="shared" ca="1" si="604"/>
        <v>0</v>
      </c>
      <c r="CL268" s="280">
        <f t="shared" ca="1" si="605"/>
        <v>0</v>
      </c>
      <c r="CM268" s="280">
        <f t="shared" ca="1" si="606"/>
        <v>0</v>
      </c>
      <c r="CN268" s="280">
        <f t="shared" ca="1" si="607"/>
        <v>166</v>
      </c>
      <c r="CO268" s="280">
        <f t="shared" ca="1" si="608"/>
        <v>48080</v>
      </c>
      <c r="CP268" s="280">
        <f t="shared" ca="1" si="609"/>
        <v>0</v>
      </c>
      <c r="CQ268" s="280">
        <f t="shared" ca="1" si="555"/>
        <v>0</v>
      </c>
      <c r="CR268" s="273">
        <f t="shared" ca="1" si="555"/>
        <v>0</v>
      </c>
      <c r="CS268" s="280">
        <f t="shared" ca="1" si="610"/>
        <v>664</v>
      </c>
      <c r="CT268" s="280">
        <f t="shared" ca="1" si="611"/>
        <v>1559</v>
      </c>
      <c r="CU268" s="280">
        <f t="shared" ca="1" si="612"/>
        <v>2672</v>
      </c>
      <c r="CV268" s="280">
        <f t="shared" ca="1" si="613"/>
        <v>0</v>
      </c>
      <c r="CW268" s="280">
        <f t="shared" ca="1" si="614"/>
        <v>1956</v>
      </c>
      <c r="CX268" s="280">
        <f t="shared" ca="1" si="615"/>
        <v>0</v>
      </c>
      <c r="CY268" s="280">
        <f t="shared" ca="1" si="616"/>
        <v>13680</v>
      </c>
      <c r="CZ268" s="280">
        <f t="shared" ca="1" si="617"/>
        <v>0</v>
      </c>
      <c r="DA268" s="280">
        <f t="shared" ca="1" si="618"/>
        <v>0</v>
      </c>
      <c r="DB268" s="280">
        <f t="shared" ca="1" si="619"/>
        <v>0</v>
      </c>
      <c r="DC268" s="280">
        <f t="shared" ca="1" si="620"/>
        <v>784</v>
      </c>
      <c r="DD268" s="280">
        <f t="shared" ca="1" si="621"/>
        <v>0</v>
      </c>
      <c r="DE268" s="280">
        <f t="shared" ca="1" si="622"/>
        <v>0</v>
      </c>
      <c r="DF268" s="280">
        <f t="shared" ca="1" si="623"/>
        <v>0</v>
      </c>
      <c r="DG268" s="280">
        <f t="shared" ca="1" si="624"/>
        <v>0</v>
      </c>
      <c r="DH268" s="280">
        <f t="shared" ca="1" si="625"/>
        <v>0</v>
      </c>
      <c r="DI268" s="280">
        <f t="shared" ca="1" si="626"/>
        <v>0</v>
      </c>
      <c r="DJ268" s="210">
        <f t="shared" ca="1" si="627"/>
        <v>5292</v>
      </c>
      <c r="DK268" s="210">
        <f t="shared" ca="1" si="628"/>
        <v>21315</v>
      </c>
      <c r="DL268" s="210">
        <f t="shared" ca="1" si="629"/>
        <v>48254</v>
      </c>
      <c r="DM268" s="461">
        <f t="shared" ca="1" si="630"/>
        <v>69569</v>
      </c>
      <c r="DN268" s="463">
        <f t="shared" ca="1" si="631"/>
        <v>69736</v>
      </c>
      <c r="DO268" s="465">
        <f t="shared" ca="1" si="575"/>
        <v>167</v>
      </c>
      <c r="DP268" s="216">
        <f t="shared" ca="1" si="576"/>
        <v>2.4004944731130244E-3</v>
      </c>
    </row>
    <row r="269" spans="1:123" ht="13.5">
      <c r="A269" s="87">
        <f t="shared" si="588"/>
        <v>2033</v>
      </c>
      <c r="B269" s="590">
        <v>8</v>
      </c>
      <c r="C269" s="590">
        <v>8</v>
      </c>
      <c r="D269" s="590">
        <v>8</v>
      </c>
      <c r="E269" s="590">
        <v>8</v>
      </c>
      <c r="F269" s="590">
        <v>8</v>
      </c>
      <c r="G269" s="590">
        <v>8</v>
      </c>
      <c r="H269" s="590">
        <v>8</v>
      </c>
      <c r="I269" s="590">
        <v>8</v>
      </c>
      <c r="J269" s="590">
        <v>8</v>
      </c>
      <c r="K269" s="590">
        <v>8</v>
      </c>
      <c r="L269" s="590">
        <v>8</v>
      </c>
      <c r="M269" s="590">
        <v>8</v>
      </c>
      <c r="N269" s="639">
        <f t="shared" si="635"/>
        <v>96</v>
      </c>
      <c r="O269" s="374">
        <v>0.98260000000000003</v>
      </c>
      <c r="P269" s="91">
        <f t="shared" si="570"/>
        <v>2033</v>
      </c>
      <c r="Q269" s="590">
        <v>8</v>
      </c>
      <c r="R269" s="590">
        <v>8</v>
      </c>
      <c r="S269" s="590">
        <v>8</v>
      </c>
      <c r="T269" s="590">
        <v>8</v>
      </c>
      <c r="U269" s="590">
        <v>8</v>
      </c>
      <c r="V269" s="590">
        <v>8</v>
      </c>
      <c r="W269" s="590">
        <v>8</v>
      </c>
      <c r="X269" s="590">
        <v>8</v>
      </c>
      <c r="Y269" s="590">
        <v>8</v>
      </c>
      <c r="Z269" s="590">
        <v>8</v>
      </c>
      <c r="AA269" s="590">
        <v>8</v>
      </c>
      <c r="AB269" s="590">
        <v>8</v>
      </c>
      <c r="AD269" s="13"/>
      <c r="AE269" s="17"/>
      <c r="AF269" s="22"/>
      <c r="AG269" s="22"/>
      <c r="AH269" s="22"/>
      <c r="AI269" s="79" t="str">
        <f t="shared" si="550"/>
        <v>AB</v>
      </c>
      <c r="AJ269" s="1">
        <f t="shared" si="594"/>
        <v>2033</v>
      </c>
      <c r="AK269" s="105">
        <v>12</v>
      </c>
      <c r="AL269" s="106">
        <f t="shared" ca="1" si="632"/>
        <v>0</v>
      </c>
      <c r="AM269" s="106">
        <f t="shared" ca="1" si="632"/>
        <v>0</v>
      </c>
      <c r="AN269" s="106">
        <f t="shared" ca="1" si="632"/>
        <v>8</v>
      </c>
      <c r="AO269" s="106">
        <f t="shared" ca="1" si="632"/>
        <v>0</v>
      </c>
      <c r="AP269" s="106">
        <f t="shared" ca="1" si="632"/>
        <v>0</v>
      </c>
      <c r="AQ269" s="106">
        <f t="shared" ca="1" si="632"/>
        <v>0</v>
      </c>
      <c r="AR269" s="106">
        <f t="shared" ca="1" si="632"/>
        <v>0</v>
      </c>
      <c r="AS269" s="106">
        <f t="shared" ca="1" si="632"/>
        <v>0</v>
      </c>
      <c r="AT269" s="106">
        <f t="shared" ca="1" si="632"/>
        <v>0</v>
      </c>
      <c r="AU269" s="106">
        <f t="shared" ca="1" si="632"/>
        <v>166</v>
      </c>
      <c r="AV269" s="106">
        <f t="shared" ca="1" si="633"/>
        <v>48080</v>
      </c>
      <c r="AW269" s="106">
        <f t="shared" ca="1" si="633"/>
        <v>0</v>
      </c>
      <c r="AX269" s="575">
        <f t="shared" ca="1" si="633"/>
        <v>0</v>
      </c>
      <c r="AY269" s="2">
        <f t="shared" ca="1" si="633"/>
        <v>0</v>
      </c>
      <c r="AZ269" s="545">
        <f t="shared" ca="1" si="633"/>
        <v>2128</v>
      </c>
      <c r="BA269" s="106">
        <f t="shared" ca="1" si="633"/>
        <v>1559</v>
      </c>
      <c r="BB269" s="106">
        <f t="shared" ca="1" si="633"/>
        <v>2672</v>
      </c>
      <c r="BC269" s="106">
        <f t="shared" ca="1" si="633"/>
        <v>0</v>
      </c>
      <c r="BD269" s="106">
        <f t="shared" ca="1" si="633"/>
        <v>2033</v>
      </c>
      <c r="BE269" s="106">
        <f t="shared" ca="1" si="633"/>
        <v>0</v>
      </c>
      <c r="BF269" s="106">
        <f t="shared" ca="1" si="634"/>
        <v>13680</v>
      </c>
      <c r="BG269" s="106">
        <f t="shared" ca="1" si="634"/>
        <v>0</v>
      </c>
      <c r="BH269" s="106">
        <f t="shared" ca="1" si="634"/>
        <v>0</v>
      </c>
      <c r="BI269" s="106">
        <f t="shared" ca="1" si="634"/>
        <v>0</v>
      </c>
      <c r="BJ269" s="106">
        <f t="shared" ca="1" si="634"/>
        <v>784</v>
      </c>
      <c r="BK269" s="106">
        <f t="shared" ca="1" si="634"/>
        <v>0</v>
      </c>
      <c r="BL269" s="106">
        <f t="shared" ca="1" si="634"/>
        <v>0</v>
      </c>
      <c r="BM269" s="190">
        <f t="shared" ca="1" si="634"/>
        <v>0</v>
      </c>
      <c r="BN269" s="190">
        <f t="shared" ca="1" si="634"/>
        <v>0</v>
      </c>
      <c r="BO269" s="190">
        <f t="shared" ca="1" si="634"/>
        <v>0</v>
      </c>
      <c r="BP269" s="190">
        <f t="shared" ca="1" si="634"/>
        <v>0</v>
      </c>
      <c r="BQ269" s="190">
        <f t="shared" ca="1" si="634"/>
        <v>6833</v>
      </c>
      <c r="BR269" s="190">
        <f t="shared" ca="1" si="634"/>
        <v>22856</v>
      </c>
      <c r="BS269" s="190">
        <f t="shared" ca="1" si="634"/>
        <v>48254</v>
      </c>
      <c r="BT269" s="190">
        <f t="shared" ca="1" si="634"/>
        <v>71110</v>
      </c>
      <c r="BU269" s="190">
        <f t="shared" ca="1" si="597"/>
        <v>95365</v>
      </c>
      <c r="BV269" s="163" t="str">
        <f t="shared" si="552"/>
        <v>M</v>
      </c>
      <c r="BW269" s="65">
        <f t="shared" ca="1" si="598"/>
        <v>71110</v>
      </c>
      <c r="BX269" s="634">
        <f t="shared" ca="1" si="599"/>
        <v>0</v>
      </c>
      <c r="BY269" s="2"/>
      <c r="BZ269" s="13"/>
      <c r="CA269" s="130"/>
      <c r="CB269" s="79" t="str">
        <f t="shared" si="553"/>
        <v>M</v>
      </c>
      <c r="CC269" s="215">
        <f t="shared" si="595"/>
        <v>2033</v>
      </c>
      <c r="CD269" s="141">
        <f t="shared" si="595"/>
        <v>12</v>
      </c>
      <c r="CE269" s="280">
        <f t="shared" ca="1" si="600"/>
        <v>0</v>
      </c>
      <c r="CF269" s="280">
        <f t="shared" ca="1" si="601"/>
        <v>0</v>
      </c>
      <c r="CG269" s="280">
        <f t="shared" ca="1" si="602"/>
        <v>8</v>
      </c>
      <c r="CH269" s="280">
        <f t="shared" ca="1" si="601"/>
        <v>0</v>
      </c>
      <c r="CI269" s="280">
        <f t="shared" ca="1" si="603"/>
        <v>0</v>
      </c>
      <c r="CJ269" s="280">
        <f t="shared" ca="1" si="604"/>
        <v>0</v>
      </c>
      <c r="CK269" s="280">
        <f t="shared" ca="1" si="604"/>
        <v>0</v>
      </c>
      <c r="CL269" s="280">
        <f t="shared" ca="1" si="605"/>
        <v>0</v>
      </c>
      <c r="CM269" s="280">
        <f t="shared" ca="1" si="606"/>
        <v>3839</v>
      </c>
      <c r="CN269" s="280">
        <f t="shared" ca="1" si="607"/>
        <v>172</v>
      </c>
      <c r="CO269" s="280">
        <f t="shared" ca="1" si="608"/>
        <v>65343</v>
      </c>
      <c r="CP269" s="280">
        <f t="shared" ca="1" si="609"/>
        <v>0</v>
      </c>
      <c r="CQ269" s="280">
        <f t="shared" ca="1" si="555"/>
        <v>0</v>
      </c>
      <c r="CR269" s="273">
        <f t="shared" ca="1" si="555"/>
        <v>0</v>
      </c>
      <c r="CS269" s="280">
        <f t="shared" ca="1" si="610"/>
        <v>1218</v>
      </c>
      <c r="CT269" s="280">
        <f t="shared" ca="1" si="611"/>
        <v>3544</v>
      </c>
      <c r="CU269" s="280">
        <f t="shared" ca="1" si="612"/>
        <v>3179</v>
      </c>
      <c r="CV269" s="280">
        <f t="shared" ca="1" si="613"/>
        <v>0</v>
      </c>
      <c r="CW269" s="280">
        <f t="shared" ca="1" si="614"/>
        <v>2358</v>
      </c>
      <c r="CX269" s="280">
        <f t="shared" ca="1" si="615"/>
        <v>0</v>
      </c>
      <c r="CY269" s="280">
        <f t="shared" ca="1" si="616"/>
        <v>14508</v>
      </c>
      <c r="CZ269" s="280">
        <f t="shared" ca="1" si="617"/>
        <v>0</v>
      </c>
      <c r="DA269" s="280">
        <f t="shared" ca="1" si="618"/>
        <v>0</v>
      </c>
      <c r="DB269" s="280">
        <f t="shared" ca="1" si="619"/>
        <v>0</v>
      </c>
      <c r="DC269" s="280">
        <f t="shared" ca="1" si="620"/>
        <v>978</v>
      </c>
      <c r="DD269" s="280">
        <f t="shared" ca="1" si="621"/>
        <v>0</v>
      </c>
      <c r="DE269" s="280">
        <f t="shared" ca="1" si="622"/>
        <v>0</v>
      </c>
      <c r="DF269" s="280">
        <f t="shared" ca="1" si="623"/>
        <v>0</v>
      </c>
      <c r="DG269" s="280">
        <f t="shared" ca="1" si="624"/>
        <v>0</v>
      </c>
      <c r="DH269" s="280">
        <f t="shared" ca="1" si="625"/>
        <v>0</v>
      </c>
      <c r="DI269" s="280">
        <f t="shared" ca="1" si="626"/>
        <v>0</v>
      </c>
      <c r="DJ269" s="210">
        <f t="shared" ca="1" si="627"/>
        <v>6755</v>
      </c>
      <c r="DK269" s="210">
        <f t="shared" ca="1" si="628"/>
        <v>25785</v>
      </c>
      <c r="DL269" s="210">
        <f t="shared" ca="1" si="629"/>
        <v>69362</v>
      </c>
      <c r="DM269" s="461">
        <f t="shared" ca="1" si="630"/>
        <v>95147</v>
      </c>
      <c r="DN269" s="463">
        <f t="shared" ca="1" si="631"/>
        <v>95365</v>
      </c>
      <c r="DO269" s="465">
        <f t="shared" ca="1" si="575"/>
        <v>218</v>
      </c>
      <c r="DP269" s="216">
        <f t="shared" ca="1" si="576"/>
        <v>2.2911915246933692E-3</v>
      </c>
    </row>
    <row r="270" spans="1:123" ht="13.5">
      <c r="A270" s="87">
        <f t="shared" si="588"/>
        <v>2034</v>
      </c>
      <c r="B270" s="590">
        <v>8</v>
      </c>
      <c r="C270" s="590">
        <v>8</v>
      </c>
      <c r="D270" s="590">
        <v>8</v>
      </c>
      <c r="E270" s="590">
        <v>8</v>
      </c>
      <c r="F270" s="590">
        <v>8</v>
      </c>
      <c r="G270" s="590">
        <v>8</v>
      </c>
      <c r="H270" s="590">
        <v>8</v>
      </c>
      <c r="I270" s="590">
        <v>8</v>
      </c>
      <c r="J270" s="590">
        <v>8</v>
      </c>
      <c r="K270" s="590">
        <v>8</v>
      </c>
      <c r="L270" s="590">
        <v>8</v>
      </c>
      <c r="M270" s="590">
        <v>8</v>
      </c>
      <c r="N270" s="639">
        <f t="shared" si="635"/>
        <v>96</v>
      </c>
      <c r="O270" s="374">
        <v>0.98260000000000003</v>
      </c>
      <c r="P270" s="91">
        <f t="shared" si="570"/>
        <v>2034</v>
      </c>
      <c r="Q270" s="590">
        <v>8</v>
      </c>
      <c r="R270" s="590">
        <v>8</v>
      </c>
      <c r="S270" s="590">
        <v>8</v>
      </c>
      <c r="T270" s="590">
        <v>8</v>
      </c>
      <c r="U270" s="590">
        <v>8</v>
      </c>
      <c r="V270" s="590">
        <v>8</v>
      </c>
      <c r="W270" s="590">
        <v>8</v>
      </c>
      <c r="X270" s="590">
        <v>8</v>
      </c>
      <c r="Y270" s="590">
        <v>8</v>
      </c>
      <c r="Z270" s="590">
        <v>8</v>
      </c>
      <c r="AA270" s="590">
        <v>8</v>
      </c>
      <c r="AB270" s="590">
        <v>8</v>
      </c>
      <c r="AD270" s="13"/>
      <c r="AE270" s="17"/>
      <c r="AF270" s="22"/>
      <c r="AG270" s="22"/>
      <c r="AH270" s="22"/>
      <c r="AI270" s="79" t="str">
        <f t="shared" si="550"/>
        <v>Q</v>
      </c>
      <c r="AJ270" s="1">
        <f>AJ258+1</f>
        <v>2034</v>
      </c>
      <c r="AK270" s="105">
        <f t="shared" ref="AK270:AK333" si="636">AK258</f>
        <v>1</v>
      </c>
      <c r="AL270" s="106">
        <f t="shared" ca="1" si="632"/>
        <v>0</v>
      </c>
      <c r="AM270" s="106">
        <f t="shared" ca="1" si="632"/>
        <v>0</v>
      </c>
      <c r="AN270" s="106">
        <f t="shared" ca="1" si="632"/>
        <v>8</v>
      </c>
      <c r="AO270" s="106">
        <f t="shared" ca="1" si="632"/>
        <v>0</v>
      </c>
      <c r="AP270" s="106">
        <f t="shared" ca="1" si="632"/>
        <v>0</v>
      </c>
      <c r="AQ270" s="106">
        <f t="shared" ca="1" si="632"/>
        <v>0</v>
      </c>
      <c r="AR270" s="106">
        <f t="shared" ca="1" si="632"/>
        <v>0</v>
      </c>
      <c r="AS270" s="106">
        <f t="shared" ca="1" si="632"/>
        <v>0</v>
      </c>
      <c r="AT270" s="106">
        <f t="shared" ca="1" si="632"/>
        <v>3839</v>
      </c>
      <c r="AU270" s="106">
        <f t="shared" ca="1" si="632"/>
        <v>172</v>
      </c>
      <c r="AV270" s="106">
        <f t="shared" ca="1" si="633"/>
        <v>65343</v>
      </c>
      <c r="AW270" s="106">
        <f t="shared" ca="1" si="633"/>
        <v>0</v>
      </c>
      <c r="AX270" s="575">
        <f t="shared" ca="1" si="633"/>
        <v>0</v>
      </c>
      <c r="AY270" s="2">
        <f t="shared" ca="1" si="633"/>
        <v>0</v>
      </c>
      <c r="AZ270" s="545">
        <f t="shared" ca="1" si="633"/>
        <v>664</v>
      </c>
      <c r="BA270" s="106">
        <f t="shared" ca="1" si="633"/>
        <v>3544</v>
      </c>
      <c r="BB270" s="106">
        <f t="shared" ca="1" si="633"/>
        <v>3179</v>
      </c>
      <c r="BC270" s="106">
        <f t="shared" ca="1" si="633"/>
        <v>0</v>
      </c>
      <c r="BD270" s="106">
        <f t="shared" ca="1" si="633"/>
        <v>1956</v>
      </c>
      <c r="BE270" s="106">
        <f t="shared" ca="1" si="633"/>
        <v>0</v>
      </c>
      <c r="BF270" s="106">
        <f t="shared" ca="1" si="634"/>
        <v>14508</v>
      </c>
      <c r="BG270" s="106">
        <f t="shared" ca="1" si="634"/>
        <v>0</v>
      </c>
      <c r="BH270" s="106">
        <f t="shared" ca="1" si="634"/>
        <v>0</v>
      </c>
      <c r="BI270" s="106">
        <f t="shared" ca="1" si="634"/>
        <v>0</v>
      </c>
      <c r="BJ270" s="106">
        <f t="shared" ca="1" si="634"/>
        <v>978</v>
      </c>
      <c r="BK270" s="106">
        <f t="shared" ca="1" si="634"/>
        <v>0</v>
      </c>
      <c r="BL270" s="106">
        <f t="shared" ca="1" si="634"/>
        <v>0</v>
      </c>
      <c r="BM270" s="190">
        <f t="shared" ca="1" si="634"/>
        <v>0</v>
      </c>
      <c r="BN270" s="190">
        <f t="shared" ca="1" si="634"/>
        <v>0</v>
      </c>
      <c r="BO270" s="190">
        <f t="shared" ca="1" si="634"/>
        <v>0</v>
      </c>
      <c r="BP270" s="190">
        <f t="shared" ca="1" si="634"/>
        <v>0</v>
      </c>
      <c r="BQ270" s="190">
        <f t="shared" ca="1" si="634"/>
        <v>5799</v>
      </c>
      <c r="BR270" s="190">
        <f t="shared" ca="1" si="634"/>
        <v>24829</v>
      </c>
      <c r="BS270" s="190">
        <f t="shared" ca="1" si="634"/>
        <v>69362</v>
      </c>
      <c r="BT270" s="190">
        <f t="shared" ca="1" si="634"/>
        <v>94191</v>
      </c>
      <c r="BU270" s="190">
        <f t="shared" ca="1" si="597"/>
        <v>68731</v>
      </c>
      <c r="BV270" s="163" t="str">
        <f t="shared" si="552"/>
        <v>C</v>
      </c>
      <c r="BW270" s="65">
        <f t="shared" ca="1" si="598"/>
        <v>94191</v>
      </c>
      <c r="BX270" s="634">
        <f t="shared" ca="1" si="599"/>
        <v>0</v>
      </c>
      <c r="BY270" s="2"/>
      <c r="BZ270" s="13"/>
      <c r="CA270" s="130"/>
      <c r="CB270" s="79" t="str">
        <f t="shared" si="553"/>
        <v>B</v>
      </c>
      <c r="CC270" s="215">
        <f t="shared" ref="CC270:CD281" si="637">AJ270</f>
        <v>2034</v>
      </c>
      <c r="CD270" s="141">
        <f t="shared" si="595"/>
        <v>1</v>
      </c>
      <c r="CE270" s="280">
        <f t="shared" ca="1" si="600"/>
        <v>0</v>
      </c>
      <c r="CF270" s="280">
        <f t="shared" ca="1" si="601"/>
        <v>0</v>
      </c>
      <c r="CG270" s="280">
        <f t="shared" ca="1" si="602"/>
        <v>8</v>
      </c>
      <c r="CH270" s="280">
        <f t="shared" ca="1" si="601"/>
        <v>0</v>
      </c>
      <c r="CI270" s="280">
        <f t="shared" ca="1" si="603"/>
        <v>0</v>
      </c>
      <c r="CJ270" s="280">
        <f t="shared" ca="1" si="604"/>
        <v>0</v>
      </c>
      <c r="CK270" s="280">
        <f t="shared" ca="1" si="604"/>
        <v>0</v>
      </c>
      <c r="CL270" s="280">
        <f t="shared" ca="1" si="605"/>
        <v>0</v>
      </c>
      <c r="CM270" s="280">
        <f t="shared" ca="1" si="606"/>
        <v>6910</v>
      </c>
      <c r="CN270" s="280">
        <f t="shared" ca="1" si="607"/>
        <v>258</v>
      </c>
      <c r="CO270" s="280">
        <f t="shared" ca="1" si="608"/>
        <v>64580</v>
      </c>
      <c r="CP270" s="280">
        <f t="shared" ca="1" si="609"/>
        <v>0</v>
      </c>
      <c r="CQ270" s="280">
        <f t="shared" ca="1" si="555"/>
        <v>0</v>
      </c>
      <c r="CR270" s="273">
        <f t="shared" ca="1" si="555"/>
        <v>0</v>
      </c>
      <c r="CS270" s="280">
        <f t="shared" ca="1" si="610"/>
        <v>709</v>
      </c>
      <c r="CT270" s="280">
        <f t="shared" ca="1" si="611"/>
        <v>4027</v>
      </c>
      <c r="CU270" s="280">
        <f t="shared" ca="1" si="612"/>
        <v>3083</v>
      </c>
      <c r="CV270" s="280">
        <f t="shared" ca="1" si="613"/>
        <v>0</v>
      </c>
      <c r="CW270" s="280">
        <f t="shared" ca="1" si="614"/>
        <v>2434</v>
      </c>
      <c r="CX270" s="280">
        <f t="shared" ca="1" si="615"/>
        <v>0</v>
      </c>
      <c r="CY270" s="280">
        <f t="shared" ca="1" si="616"/>
        <v>14136</v>
      </c>
      <c r="CZ270" s="280">
        <f t="shared" ca="1" si="617"/>
        <v>0</v>
      </c>
      <c r="DA270" s="280">
        <f t="shared" ca="1" si="618"/>
        <v>0</v>
      </c>
      <c r="DB270" s="280">
        <f t="shared" ca="1" si="619"/>
        <v>0</v>
      </c>
      <c r="DC270" s="280">
        <f t="shared" ca="1" si="620"/>
        <v>1019</v>
      </c>
      <c r="DD270" s="280">
        <f t="shared" ca="1" si="621"/>
        <v>0</v>
      </c>
      <c r="DE270" s="280">
        <f t="shared" ca="1" si="622"/>
        <v>0</v>
      </c>
      <c r="DF270" s="280">
        <f t="shared" ca="1" si="623"/>
        <v>0</v>
      </c>
      <c r="DG270" s="280">
        <f t="shared" ca="1" si="624"/>
        <v>0</v>
      </c>
      <c r="DH270" s="280">
        <f t="shared" ca="1" si="625"/>
        <v>0</v>
      </c>
      <c r="DI270" s="280">
        <f t="shared" ca="1" si="626"/>
        <v>0</v>
      </c>
      <c r="DJ270" s="210">
        <f t="shared" ca="1" si="627"/>
        <v>6226</v>
      </c>
      <c r="DK270" s="210">
        <f t="shared" ca="1" si="628"/>
        <v>25408</v>
      </c>
      <c r="DL270" s="210">
        <f t="shared" ca="1" si="629"/>
        <v>71756</v>
      </c>
      <c r="DM270" s="461">
        <f t="shared" ca="1" si="630"/>
        <v>97164</v>
      </c>
      <c r="DN270" s="463">
        <f t="shared" ca="1" si="631"/>
        <v>97372</v>
      </c>
      <c r="DO270" s="465">
        <f t="shared" ca="1" si="575"/>
        <v>208</v>
      </c>
      <c r="DP270" s="216">
        <f t="shared" ca="1" si="576"/>
        <v>2.1407105512329669E-3</v>
      </c>
    </row>
    <row r="271" spans="1:123" ht="13.5">
      <c r="A271" s="87">
        <f t="shared" si="588"/>
        <v>2035</v>
      </c>
      <c r="B271" s="590">
        <v>8</v>
      </c>
      <c r="C271" s="590">
        <v>8</v>
      </c>
      <c r="D271" s="590">
        <v>8</v>
      </c>
      <c r="E271" s="590">
        <v>8</v>
      </c>
      <c r="F271" s="590">
        <v>8</v>
      </c>
      <c r="G271" s="590">
        <v>8</v>
      </c>
      <c r="H271" s="590">
        <v>8</v>
      </c>
      <c r="I271" s="590">
        <v>8</v>
      </c>
      <c r="J271" s="590">
        <v>8</v>
      </c>
      <c r="K271" s="590">
        <v>8</v>
      </c>
      <c r="L271" s="590">
        <v>8</v>
      </c>
      <c r="M271" s="590">
        <v>8</v>
      </c>
      <c r="N271" s="639">
        <f t="shared" si="635"/>
        <v>96</v>
      </c>
      <c r="O271" s="374">
        <v>0.98260000000000003</v>
      </c>
      <c r="P271" s="91">
        <f t="shared" si="570"/>
        <v>2035</v>
      </c>
      <c r="Q271" s="590">
        <v>8</v>
      </c>
      <c r="R271" s="590">
        <v>8</v>
      </c>
      <c r="S271" s="590">
        <v>8</v>
      </c>
      <c r="T271" s="590">
        <v>8</v>
      </c>
      <c r="U271" s="590">
        <v>8</v>
      </c>
      <c r="V271" s="590">
        <v>8</v>
      </c>
      <c r="W271" s="590">
        <v>8</v>
      </c>
      <c r="X271" s="590">
        <v>8</v>
      </c>
      <c r="Y271" s="590">
        <v>8</v>
      </c>
      <c r="Z271" s="590">
        <v>8</v>
      </c>
      <c r="AA271" s="590">
        <v>8</v>
      </c>
      <c r="AB271" s="590">
        <v>8</v>
      </c>
      <c r="AD271" s="13"/>
      <c r="AE271" s="17"/>
      <c r="AF271" s="22"/>
      <c r="AG271" s="22"/>
      <c r="AH271" s="22"/>
      <c r="AI271" s="79" t="str">
        <f t="shared" si="550"/>
        <v>R</v>
      </c>
      <c r="AJ271" s="1">
        <f t="shared" ref="AJ271:AJ334" si="638">AJ259+1</f>
        <v>2034</v>
      </c>
      <c r="AK271" s="105">
        <f t="shared" si="636"/>
        <v>2</v>
      </c>
      <c r="AL271" s="106">
        <f t="shared" ca="1" si="632"/>
        <v>0</v>
      </c>
      <c r="AM271" s="106">
        <f t="shared" ca="1" si="632"/>
        <v>0</v>
      </c>
      <c r="AN271" s="106">
        <f t="shared" ca="1" si="632"/>
        <v>8</v>
      </c>
      <c r="AO271" s="106">
        <f t="shared" ca="1" si="632"/>
        <v>0</v>
      </c>
      <c r="AP271" s="106">
        <f t="shared" ca="1" si="632"/>
        <v>0</v>
      </c>
      <c r="AQ271" s="106">
        <f t="shared" ca="1" si="632"/>
        <v>0</v>
      </c>
      <c r="AR271" s="106">
        <f t="shared" ca="1" si="632"/>
        <v>0</v>
      </c>
      <c r="AS271" s="106">
        <f t="shared" ca="1" si="632"/>
        <v>0</v>
      </c>
      <c r="AT271" s="106">
        <f t="shared" ca="1" si="632"/>
        <v>6910</v>
      </c>
      <c r="AU271" s="106">
        <f t="shared" ca="1" si="632"/>
        <v>258</v>
      </c>
      <c r="AV271" s="106">
        <f t="shared" ca="1" si="633"/>
        <v>64580</v>
      </c>
      <c r="AW271" s="106">
        <f t="shared" ca="1" si="633"/>
        <v>0</v>
      </c>
      <c r="AX271" s="575">
        <f t="shared" ca="1" si="633"/>
        <v>0</v>
      </c>
      <c r="AY271" s="2">
        <f t="shared" ca="1" si="633"/>
        <v>0</v>
      </c>
      <c r="AZ271" s="545">
        <f t="shared" ca="1" si="633"/>
        <v>1218</v>
      </c>
      <c r="BA271" s="106">
        <f t="shared" ca="1" si="633"/>
        <v>4027</v>
      </c>
      <c r="BB271" s="106">
        <f t="shared" ca="1" si="633"/>
        <v>3083</v>
      </c>
      <c r="BC271" s="106">
        <f t="shared" ca="1" si="633"/>
        <v>0</v>
      </c>
      <c r="BD271" s="106">
        <f t="shared" ca="1" si="633"/>
        <v>2358</v>
      </c>
      <c r="BE271" s="106">
        <f t="shared" ca="1" si="633"/>
        <v>0</v>
      </c>
      <c r="BF271" s="106">
        <f t="shared" ca="1" si="634"/>
        <v>14136</v>
      </c>
      <c r="BG271" s="106">
        <f t="shared" ca="1" si="634"/>
        <v>0</v>
      </c>
      <c r="BH271" s="106">
        <f t="shared" ca="1" si="634"/>
        <v>0</v>
      </c>
      <c r="BI271" s="106">
        <f t="shared" ca="1" si="634"/>
        <v>0</v>
      </c>
      <c r="BJ271" s="106">
        <f t="shared" ca="1" si="634"/>
        <v>1019</v>
      </c>
      <c r="BK271" s="106">
        <f t="shared" ca="1" si="634"/>
        <v>0</v>
      </c>
      <c r="BL271" s="106">
        <f t="shared" ca="1" si="634"/>
        <v>0</v>
      </c>
      <c r="BM271" s="190">
        <f t="shared" ca="1" si="634"/>
        <v>0</v>
      </c>
      <c r="BN271" s="190">
        <f t="shared" ca="1" si="634"/>
        <v>0</v>
      </c>
      <c r="BO271" s="190">
        <f t="shared" ca="1" si="634"/>
        <v>0</v>
      </c>
      <c r="BP271" s="190">
        <f t="shared" ca="1" si="634"/>
        <v>0</v>
      </c>
      <c r="BQ271" s="190">
        <f t="shared" ca="1" si="634"/>
        <v>6659</v>
      </c>
      <c r="BR271" s="190">
        <f t="shared" ca="1" si="634"/>
        <v>25841</v>
      </c>
      <c r="BS271" s="190">
        <f t="shared" ca="1" si="634"/>
        <v>71756</v>
      </c>
      <c r="BT271" s="190">
        <f t="shared" ca="1" si="634"/>
        <v>97597</v>
      </c>
      <c r="BU271" s="190">
        <f t="shared" ca="1" si="597"/>
        <v>68731</v>
      </c>
      <c r="BV271" s="163" t="str">
        <f t="shared" si="552"/>
        <v>C</v>
      </c>
      <c r="BW271" s="65">
        <f t="shared" ca="1" si="598"/>
        <v>97597</v>
      </c>
      <c r="BX271" s="634">
        <f t="shared" ca="1" si="599"/>
        <v>0</v>
      </c>
      <c r="BY271" s="2"/>
      <c r="BZ271" s="13"/>
      <c r="CA271" s="130"/>
      <c r="CB271" s="79" t="str">
        <f t="shared" si="553"/>
        <v>C</v>
      </c>
      <c r="CC271" s="215">
        <f t="shared" si="637"/>
        <v>2034</v>
      </c>
      <c r="CD271" s="141">
        <f t="shared" si="595"/>
        <v>2</v>
      </c>
      <c r="CE271" s="280">
        <f t="shared" ca="1" si="600"/>
        <v>0</v>
      </c>
      <c r="CF271" s="280">
        <f t="shared" ca="1" si="601"/>
        <v>0</v>
      </c>
      <c r="CG271" s="280">
        <f t="shared" ca="1" si="602"/>
        <v>8</v>
      </c>
      <c r="CH271" s="280">
        <f t="shared" ca="1" si="601"/>
        <v>0</v>
      </c>
      <c r="CI271" s="280">
        <f t="shared" ca="1" si="603"/>
        <v>0</v>
      </c>
      <c r="CJ271" s="280">
        <f t="shared" ca="1" si="604"/>
        <v>0</v>
      </c>
      <c r="CK271" s="280">
        <f t="shared" ca="1" si="604"/>
        <v>0</v>
      </c>
      <c r="CL271" s="280">
        <f t="shared" ca="1" si="605"/>
        <v>0</v>
      </c>
      <c r="CM271" s="280">
        <f t="shared" ca="1" si="606"/>
        <v>6242</v>
      </c>
      <c r="CN271" s="280">
        <f t="shared" ca="1" si="607"/>
        <v>621</v>
      </c>
      <c r="CO271" s="280">
        <f t="shared" ca="1" si="608"/>
        <v>41858</v>
      </c>
      <c r="CP271" s="280">
        <f t="shared" ca="1" si="609"/>
        <v>0</v>
      </c>
      <c r="CQ271" s="280">
        <f t="shared" ca="1" si="555"/>
        <v>0</v>
      </c>
      <c r="CR271" s="273">
        <f t="shared" ca="1" si="555"/>
        <v>0</v>
      </c>
      <c r="CS271" s="280">
        <f t="shared" ca="1" si="610"/>
        <v>831</v>
      </c>
      <c r="CT271" s="280">
        <f t="shared" ca="1" si="611"/>
        <v>1600</v>
      </c>
      <c r="CU271" s="280">
        <f t="shared" ca="1" si="612"/>
        <v>1917</v>
      </c>
      <c r="CV271" s="280">
        <f t="shared" ca="1" si="613"/>
        <v>0</v>
      </c>
      <c r="CW271" s="280">
        <f t="shared" ca="1" si="614"/>
        <v>1787</v>
      </c>
      <c r="CX271" s="280">
        <f t="shared" ca="1" si="615"/>
        <v>0</v>
      </c>
      <c r="CY271" s="280">
        <f t="shared" ca="1" si="616"/>
        <v>12768</v>
      </c>
      <c r="CZ271" s="280">
        <f t="shared" ca="1" si="617"/>
        <v>0</v>
      </c>
      <c r="DA271" s="280">
        <f t="shared" ca="1" si="618"/>
        <v>0</v>
      </c>
      <c r="DB271" s="280">
        <f t="shared" ca="1" si="619"/>
        <v>0</v>
      </c>
      <c r="DC271" s="280">
        <f t="shared" ca="1" si="620"/>
        <v>953</v>
      </c>
      <c r="DD271" s="280">
        <f t="shared" ca="1" si="621"/>
        <v>0</v>
      </c>
      <c r="DE271" s="280">
        <f t="shared" ca="1" si="622"/>
        <v>0</v>
      </c>
      <c r="DF271" s="280">
        <f t="shared" ca="1" si="623"/>
        <v>0</v>
      </c>
      <c r="DG271" s="280">
        <f t="shared" ca="1" si="624"/>
        <v>0</v>
      </c>
      <c r="DH271" s="280">
        <f t="shared" ca="1" si="625"/>
        <v>0</v>
      </c>
      <c r="DI271" s="280">
        <f t="shared" ca="1" si="626"/>
        <v>0</v>
      </c>
      <c r="DJ271" s="210">
        <f t="shared" ca="1" si="627"/>
        <v>4535</v>
      </c>
      <c r="DK271" s="210">
        <f t="shared" ca="1" si="628"/>
        <v>19856</v>
      </c>
      <c r="DL271" s="210">
        <f t="shared" ca="1" si="629"/>
        <v>48729</v>
      </c>
      <c r="DM271" s="461">
        <f t="shared" ca="1" si="630"/>
        <v>68585</v>
      </c>
      <c r="DN271" s="463">
        <f t="shared" ca="1" si="631"/>
        <v>68731</v>
      </c>
      <c r="DO271" s="465">
        <f t="shared" ca="1" si="575"/>
        <v>146</v>
      </c>
      <c r="DP271" s="216">
        <f t="shared" ca="1" si="576"/>
        <v>2.1287453524823211E-3</v>
      </c>
    </row>
    <row r="272" spans="1:123" ht="13.5">
      <c r="A272" s="87">
        <f t="shared" si="588"/>
        <v>2036</v>
      </c>
      <c r="B272" s="590">
        <v>8</v>
      </c>
      <c r="C272" s="590">
        <v>8</v>
      </c>
      <c r="D272" s="590">
        <v>8</v>
      </c>
      <c r="E272" s="590">
        <v>8</v>
      </c>
      <c r="F272" s="590">
        <v>8</v>
      </c>
      <c r="G272" s="590">
        <v>8</v>
      </c>
      <c r="H272" s="590">
        <v>8</v>
      </c>
      <c r="I272" s="590">
        <v>8</v>
      </c>
      <c r="J272" s="590">
        <v>8</v>
      </c>
      <c r="K272" s="590">
        <v>8</v>
      </c>
      <c r="L272" s="590">
        <v>8</v>
      </c>
      <c r="M272" s="590">
        <v>8</v>
      </c>
      <c r="N272" s="639">
        <f t="shared" si="635"/>
        <v>96</v>
      </c>
      <c r="O272" s="374">
        <v>0.98260000000000003</v>
      </c>
      <c r="P272" s="91">
        <f t="shared" si="570"/>
        <v>2036</v>
      </c>
      <c r="Q272" s="590">
        <v>8</v>
      </c>
      <c r="R272" s="590">
        <v>8</v>
      </c>
      <c r="S272" s="590">
        <v>8</v>
      </c>
      <c r="T272" s="590">
        <v>8</v>
      </c>
      <c r="U272" s="590">
        <v>8</v>
      </c>
      <c r="V272" s="590">
        <v>8</v>
      </c>
      <c r="W272" s="590">
        <v>8</v>
      </c>
      <c r="X272" s="590">
        <v>8</v>
      </c>
      <c r="Y272" s="590">
        <v>8</v>
      </c>
      <c r="Z272" s="590">
        <v>8</v>
      </c>
      <c r="AA272" s="590">
        <v>8</v>
      </c>
      <c r="AB272" s="590">
        <v>8</v>
      </c>
      <c r="AI272" s="79" t="str">
        <f t="shared" si="550"/>
        <v>S</v>
      </c>
      <c r="AJ272" s="1">
        <f t="shared" si="638"/>
        <v>2034</v>
      </c>
      <c r="AK272" s="105">
        <f t="shared" si="636"/>
        <v>3</v>
      </c>
      <c r="AL272" s="106">
        <f t="shared" ca="1" si="632"/>
        <v>0</v>
      </c>
      <c r="AM272" s="106">
        <f t="shared" ca="1" si="632"/>
        <v>0</v>
      </c>
      <c r="AN272" s="106">
        <f t="shared" ca="1" si="632"/>
        <v>8</v>
      </c>
      <c r="AO272" s="106">
        <f t="shared" ca="1" si="632"/>
        <v>0</v>
      </c>
      <c r="AP272" s="106">
        <f t="shared" ca="1" si="632"/>
        <v>0</v>
      </c>
      <c r="AQ272" s="106">
        <f t="shared" ca="1" si="632"/>
        <v>0</v>
      </c>
      <c r="AR272" s="106">
        <f t="shared" ca="1" si="632"/>
        <v>0</v>
      </c>
      <c r="AS272" s="106">
        <f t="shared" ca="1" si="632"/>
        <v>0</v>
      </c>
      <c r="AT272" s="106">
        <f t="shared" ca="1" si="632"/>
        <v>6242</v>
      </c>
      <c r="AU272" s="106">
        <f t="shared" ca="1" si="632"/>
        <v>621</v>
      </c>
      <c r="AV272" s="106">
        <f t="shared" ca="1" si="633"/>
        <v>41858</v>
      </c>
      <c r="AW272" s="106">
        <f t="shared" ca="1" si="633"/>
        <v>0</v>
      </c>
      <c r="AX272" s="575">
        <f t="shared" ca="1" si="633"/>
        <v>0</v>
      </c>
      <c r="AY272" s="2">
        <f t="shared" ca="1" si="633"/>
        <v>0</v>
      </c>
      <c r="AZ272" s="545">
        <f t="shared" ca="1" si="633"/>
        <v>709</v>
      </c>
      <c r="BA272" s="106">
        <f t="shared" ca="1" si="633"/>
        <v>1600</v>
      </c>
      <c r="BB272" s="106">
        <f t="shared" ca="1" si="633"/>
        <v>1917</v>
      </c>
      <c r="BC272" s="106">
        <f t="shared" ca="1" si="633"/>
        <v>0</v>
      </c>
      <c r="BD272" s="106">
        <f t="shared" ca="1" si="633"/>
        <v>2434</v>
      </c>
      <c r="BE272" s="106">
        <f t="shared" ca="1" si="633"/>
        <v>0</v>
      </c>
      <c r="BF272" s="106">
        <f t="shared" ca="1" si="634"/>
        <v>12768</v>
      </c>
      <c r="BG272" s="106">
        <f t="shared" ca="1" si="634"/>
        <v>0</v>
      </c>
      <c r="BH272" s="106">
        <f t="shared" ca="1" si="634"/>
        <v>0</v>
      </c>
      <c r="BI272" s="106">
        <f t="shared" ca="1" si="634"/>
        <v>0</v>
      </c>
      <c r="BJ272" s="106">
        <f t="shared" ca="1" si="634"/>
        <v>953</v>
      </c>
      <c r="BK272" s="106">
        <f t="shared" ca="1" si="634"/>
        <v>0</v>
      </c>
      <c r="BL272" s="106">
        <f t="shared" ca="1" si="634"/>
        <v>0</v>
      </c>
      <c r="BM272" s="190">
        <f t="shared" ca="1" si="634"/>
        <v>0</v>
      </c>
      <c r="BN272" s="190">
        <f t="shared" ca="1" si="634"/>
        <v>0</v>
      </c>
      <c r="BO272" s="190">
        <f t="shared" ca="1" si="634"/>
        <v>0</v>
      </c>
      <c r="BP272" s="190">
        <f t="shared" ca="1" si="634"/>
        <v>0</v>
      </c>
      <c r="BQ272" s="190">
        <f t="shared" ca="1" si="634"/>
        <v>5060</v>
      </c>
      <c r="BR272" s="190">
        <f t="shared" ca="1" si="634"/>
        <v>20381</v>
      </c>
      <c r="BS272" s="190">
        <f t="shared" ca="1" si="634"/>
        <v>48729</v>
      </c>
      <c r="BT272" s="190">
        <f t="shared" ca="1" si="634"/>
        <v>69110</v>
      </c>
      <c r="BU272" s="190">
        <f t="shared" ca="1" si="597"/>
        <v>105031</v>
      </c>
      <c r="BV272" s="163" t="str">
        <f t="shared" si="552"/>
        <v>D</v>
      </c>
      <c r="BW272" s="65">
        <f t="shared" ca="1" si="598"/>
        <v>69110</v>
      </c>
      <c r="BX272" s="634">
        <f t="shared" ca="1" si="599"/>
        <v>0</v>
      </c>
      <c r="BY272" s="2"/>
      <c r="BZ272" s="13"/>
      <c r="CA272" s="130"/>
      <c r="CB272" s="79" t="str">
        <f t="shared" si="553"/>
        <v>D</v>
      </c>
      <c r="CC272" s="215">
        <f t="shared" si="637"/>
        <v>2034</v>
      </c>
      <c r="CD272" s="141">
        <f t="shared" si="595"/>
        <v>3</v>
      </c>
      <c r="CE272" s="280">
        <f t="shared" ca="1" si="600"/>
        <v>0</v>
      </c>
      <c r="CF272" s="280">
        <f t="shared" ca="1" si="601"/>
        <v>0</v>
      </c>
      <c r="CG272" s="280">
        <f t="shared" ca="1" si="602"/>
        <v>8</v>
      </c>
      <c r="CH272" s="280">
        <f t="shared" ca="1" si="601"/>
        <v>0</v>
      </c>
      <c r="CI272" s="280">
        <f t="shared" ca="1" si="603"/>
        <v>0</v>
      </c>
      <c r="CJ272" s="280">
        <f t="shared" ca="1" si="604"/>
        <v>0</v>
      </c>
      <c r="CK272" s="280">
        <f t="shared" ca="1" si="604"/>
        <v>0</v>
      </c>
      <c r="CL272" s="280">
        <f t="shared" ca="1" si="605"/>
        <v>0</v>
      </c>
      <c r="CM272" s="280">
        <f t="shared" ca="1" si="606"/>
        <v>3839</v>
      </c>
      <c r="CN272" s="280">
        <f t="shared" ca="1" si="607"/>
        <v>516</v>
      </c>
      <c r="CO272" s="280">
        <f t="shared" ca="1" si="608"/>
        <v>78947</v>
      </c>
      <c r="CP272" s="280">
        <f t="shared" ca="1" si="609"/>
        <v>0</v>
      </c>
      <c r="CQ272" s="280">
        <f t="shared" ca="1" si="555"/>
        <v>0</v>
      </c>
      <c r="CR272" s="273">
        <f t="shared" ca="1" si="555"/>
        <v>0</v>
      </c>
      <c r="CS272" s="280">
        <f t="shared" ca="1" si="610"/>
        <v>502</v>
      </c>
      <c r="CT272" s="280">
        <f t="shared" ca="1" si="611"/>
        <v>805</v>
      </c>
      <c r="CU272" s="280">
        <f t="shared" ca="1" si="612"/>
        <v>2584</v>
      </c>
      <c r="CV272" s="280">
        <f t="shared" ca="1" si="613"/>
        <v>0</v>
      </c>
      <c r="CW272" s="280">
        <f t="shared" ca="1" si="614"/>
        <v>2036</v>
      </c>
      <c r="CX272" s="280">
        <f t="shared" ca="1" si="615"/>
        <v>0</v>
      </c>
      <c r="CY272" s="280">
        <f t="shared" ca="1" si="616"/>
        <v>14508</v>
      </c>
      <c r="CZ272" s="280">
        <f t="shared" ca="1" si="617"/>
        <v>0</v>
      </c>
      <c r="DA272" s="280">
        <f t="shared" ca="1" si="618"/>
        <v>0</v>
      </c>
      <c r="DB272" s="280">
        <f t="shared" ca="1" si="619"/>
        <v>0</v>
      </c>
      <c r="DC272" s="280">
        <f t="shared" ca="1" si="620"/>
        <v>1096</v>
      </c>
      <c r="DD272" s="280">
        <f t="shared" ca="1" si="621"/>
        <v>0</v>
      </c>
      <c r="DE272" s="280">
        <f t="shared" ca="1" si="622"/>
        <v>0</v>
      </c>
      <c r="DF272" s="280">
        <f t="shared" ca="1" si="623"/>
        <v>0</v>
      </c>
      <c r="DG272" s="280">
        <f t="shared" ca="1" si="624"/>
        <v>0</v>
      </c>
      <c r="DH272" s="280">
        <f t="shared" ca="1" si="625"/>
        <v>0</v>
      </c>
      <c r="DI272" s="280">
        <f t="shared" ca="1" si="626"/>
        <v>0</v>
      </c>
      <c r="DJ272" s="210">
        <f t="shared" ca="1" si="627"/>
        <v>5122</v>
      </c>
      <c r="DK272" s="210">
        <f t="shared" ca="1" si="628"/>
        <v>21531</v>
      </c>
      <c r="DL272" s="210">
        <f t="shared" ca="1" si="629"/>
        <v>83310</v>
      </c>
      <c r="DM272" s="461">
        <f t="shared" ca="1" si="630"/>
        <v>104841</v>
      </c>
      <c r="DN272" s="463">
        <f t="shared" ca="1" si="631"/>
        <v>105031</v>
      </c>
      <c r="DO272" s="465">
        <f t="shared" ca="1" si="575"/>
        <v>190</v>
      </c>
      <c r="DP272" s="216">
        <f t="shared" ca="1" si="576"/>
        <v>1.8122681012199425E-3</v>
      </c>
    </row>
    <row r="273" spans="1:122" ht="13.5">
      <c r="A273" s="87">
        <f t="shared" si="588"/>
        <v>2037</v>
      </c>
      <c r="B273" s="590">
        <v>8</v>
      </c>
      <c r="C273" s="590">
        <v>8</v>
      </c>
      <c r="D273" s="590">
        <v>8</v>
      </c>
      <c r="E273" s="590">
        <v>8</v>
      </c>
      <c r="F273" s="590">
        <v>8</v>
      </c>
      <c r="G273" s="590">
        <v>8</v>
      </c>
      <c r="H273" s="590">
        <v>8</v>
      </c>
      <c r="I273" s="590">
        <v>8</v>
      </c>
      <c r="J273" s="590">
        <v>8</v>
      </c>
      <c r="K273" s="590">
        <v>8</v>
      </c>
      <c r="L273" s="590">
        <v>8</v>
      </c>
      <c r="M273" s="590">
        <v>8</v>
      </c>
      <c r="N273" s="639">
        <f t="shared" si="635"/>
        <v>96</v>
      </c>
      <c r="O273" s="374">
        <v>0.98260000000000003</v>
      </c>
      <c r="P273" s="91">
        <f t="shared" si="570"/>
        <v>2037</v>
      </c>
      <c r="Q273" s="590">
        <v>8</v>
      </c>
      <c r="R273" s="590">
        <v>8</v>
      </c>
      <c r="S273" s="590">
        <v>8</v>
      </c>
      <c r="T273" s="590">
        <v>8</v>
      </c>
      <c r="U273" s="590">
        <v>8</v>
      </c>
      <c r="V273" s="590">
        <v>8</v>
      </c>
      <c r="W273" s="590">
        <v>8</v>
      </c>
      <c r="X273" s="590">
        <v>8</v>
      </c>
      <c r="Y273" s="590">
        <v>8</v>
      </c>
      <c r="Z273" s="590">
        <v>8</v>
      </c>
      <c r="AA273" s="590">
        <v>8</v>
      </c>
      <c r="AB273" s="590">
        <v>8</v>
      </c>
      <c r="AI273" s="79" t="str">
        <f t="shared" si="550"/>
        <v>T</v>
      </c>
      <c r="AJ273" s="1">
        <f t="shared" si="638"/>
        <v>2034</v>
      </c>
      <c r="AK273" s="105">
        <f t="shared" si="636"/>
        <v>4</v>
      </c>
      <c r="AL273" s="106">
        <f t="shared" ca="1" si="632"/>
        <v>0</v>
      </c>
      <c r="AM273" s="106">
        <f t="shared" ca="1" si="632"/>
        <v>0</v>
      </c>
      <c r="AN273" s="106">
        <f t="shared" ca="1" si="632"/>
        <v>8</v>
      </c>
      <c r="AO273" s="106">
        <f t="shared" ca="1" si="632"/>
        <v>0</v>
      </c>
      <c r="AP273" s="106">
        <f t="shared" ca="1" si="632"/>
        <v>0</v>
      </c>
      <c r="AQ273" s="106">
        <f t="shared" ca="1" si="632"/>
        <v>0</v>
      </c>
      <c r="AR273" s="106">
        <f t="shared" ca="1" si="632"/>
        <v>0</v>
      </c>
      <c r="AS273" s="106">
        <f t="shared" ca="1" si="632"/>
        <v>0</v>
      </c>
      <c r="AT273" s="106">
        <f t="shared" ca="1" si="632"/>
        <v>3839</v>
      </c>
      <c r="AU273" s="106">
        <f t="shared" ca="1" si="632"/>
        <v>516</v>
      </c>
      <c r="AV273" s="106">
        <f t="shared" ca="1" si="633"/>
        <v>78947</v>
      </c>
      <c r="AW273" s="106">
        <f t="shared" ca="1" si="633"/>
        <v>0</v>
      </c>
      <c r="AX273" s="575">
        <f t="shared" ca="1" si="633"/>
        <v>0</v>
      </c>
      <c r="AY273" s="2">
        <f t="shared" ca="1" si="633"/>
        <v>0</v>
      </c>
      <c r="AZ273" s="545">
        <f t="shared" ca="1" si="633"/>
        <v>831</v>
      </c>
      <c r="BA273" s="106">
        <f t="shared" ca="1" si="633"/>
        <v>805</v>
      </c>
      <c r="BB273" s="106">
        <f t="shared" ca="1" si="633"/>
        <v>2584</v>
      </c>
      <c r="BC273" s="106">
        <f t="shared" ca="1" si="633"/>
        <v>0</v>
      </c>
      <c r="BD273" s="106">
        <f t="shared" ca="1" si="633"/>
        <v>1787</v>
      </c>
      <c r="BE273" s="106">
        <f t="shared" ca="1" si="633"/>
        <v>0</v>
      </c>
      <c r="BF273" s="106">
        <f t="shared" ca="1" si="634"/>
        <v>14508</v>
      </c>
      <c r="BG273" s="106">
        <f t="shared" ca="1" si="634"/>
        <v>0</v>
      </c>
      <c r="BH273" s="106">
        <f t="shared" ca="1" si="634"/>
        <v>0</v>
      </c>
      <c r="BI273" s="106">
        <f t="shared" ca="1" si="634"/>
        <v>0</v>
      </c>
      <c r="BJ273" s="106">
        <f t="shared" ca="1" si="634"/>
        <v>1096</v>
      </c>
      <c r="BK273" s="106">
        <f t="shared" ca="1" si="634"/>
        <v>0</v>
      </c>
      <c r="BL273" s="106">
        <f t="shared" ca="1" si="634"/>
        <v>0</v>
      </c>
      <c r="BM273" s="190">
        <f t="shared" ca="1" si="634"/>
        <v>0</v>
      </c>
      <c r="BN273" s="190">
        <f t="shared" ca="1" si="634"/>
        <v>0</v>
      </c>
      <c r="BO273" s="190">
        <f t="shared" ca="1" si="634"/>
        <v>0</v>
      </c>
      <c r="BP273" s="190">
        <f t="shared" ca="1" si="634"/>
        <v>0</v>
      </c>
      <c r="BQ273" s="190">
        <f t="shared" ca="1" si="634"/>
        <v>5202</v>
      </c>
      <c r="BR273" s="190">
        <f t="shared" ca="1" si="634"/>
        <v>21611</v>
      </c>
      <c r="BS273" s="190">
        <f t="shared" ca="1" si="634"/>
        <v>83310</v>
      </c>
      <c r="BT273" s="190">
        <f t="shared" ca="1" si="634"/>
        <v>104921</v>
      </c>
      <c r="BU273" s="190">
        <f t="shared" ca="1" si="597"/>
        <v>112312</v>
      </c>
      <c r="BV273" s="163" t="str">
        <f t="shared" si="552"/>
        <v>E</v>
      </c>
      <c r="BW273" s="65">
        <f t="shared" ca="1" si="598"/>
        <v>104921</v>
      </c>
      <c r="BX273" s="634">
        <f t="shared" ca="1" si="599"/>
        <v>0</v>
      </c>
      <c r="BY273" s="2"/>
      <c r="BZ273" s="13"/>
      <c r="CA273" s="130"/>
      <c r="CB273" s="79" t="str">
        <f t="shared" si="553"/>
        <v>E</v>
      </c>
      <c r="CC273" s="215">
        <f t="shared" si="637"/>
        <v>2034</v>
      </c>
      <c r="CD273" s="141">
        <f t="shared" si="595"/>
        <v>4</v>
      </c>
      <c r="CE273" s="280">
        <f t="shared" ca="1" si="600"/>
        <v>0</v>
      </c>
      <c r="CF273" s="280">
        <f t="shared" ca="1" si="601"/>
        <v>0</v>
      </c>
      <c r="CG273" s="280">
        <f t="shared" ca="1" si="602"/>
        <v>8</v>
      </c>
      <c r="CH273" s="280">
        <f t="shared" ca="1" si="601"/>
        <v>0</v>
      </c>
      <c r="CI273" s="280">
        <f t="shared" ca="1" si="603"/>
        <v>0</v>
      </c>
      <c r="CJ273" s="280">
        <f t="shared" ca="1" si="604"/>
        <v>0</v>
      </c>
      <c r="CK273" s="280">
        <f t="shared" ca="1" si="604"/>
        <v>0</v>
      </c>
      <c r="CL273" s="280">
        <f t="shared" ca="1" si="605"/>
        <v>0</v>
      </c>
      <c r="CM273" s="280">
        <f t="shared" ca="1" si="606"/>
        <v>0</v>
      </c>
      <c r="CN273" s="280">
        <f t="shared" ca="1" si="607"/>
        <v>832</v>
      </c>
      <c r="CO273" s="280">
        <f t="shared" ca="1" si="608"/>
        <v>89166</v>
      </c>
      <c r="CP273" s="280">
        <f t="shared" ca="1" si="609"/>
        <v>0</v>
      </c>
      <c r="CQ273" s="280">
        <f t="shared" ca="1" si="555"/>
        <v>0</v>
      </c>
      <c r="CR273" s="273">
        <f t="shared" ca="1" si="555"/>
        <v>0</v>
      </c>
      <c r="CS273" s="280">
        <f t="shared" ca="1" si="610"/>
        <v>671</v>
      </c>
      <c r="CT273" s="280">
        <f t="shared" ca="1" si="611"/>
        <v>1871</v>
      </c>
      <c r="CU273" s="280">
        <f t="shared" ca="1" si="612"/>
        <v>2385</v>
      </c>
      <c r="CV273" s="280">
        <f t="shared" ca="1" si="613"/>
        <v>0</v>
      </c>
      <c r="CW273" s="280">
        <f t="shared" ca="1" si="614"/>
        <v>1689</v>
      </c>
      <c r="CX273" s="280">
        <f t="shared" ca="1" si="615"/>
        <v>0</v>
      </c>
      <c r="CY273" s="280">
        <f t="shared" ca="1" si="616"/>
        <v>14400</v>
      </c>
      <c r="CZ273" s="280">
        <f t="shared" ca="1" si="617"/>
        <v>0</v>
      </c>
      <c r="DA273" s="280">
        <f t="shared" ca="1" si="618"/>
        <v>0</v>
      </c>
      <c r="DB273" s="280">
        <f t="shared" ca="1" si="619"/>
        <v>0</v>
      </c>
      <c r="DC273" s="280">
        <f t="shared" ca="1" si="620"/>
        <v>1104</v>
      </c>
      <c r="DD273" s="280">
        <f t="shared" ca="1" si="621"/>
        <v>0</v>
      </c>
      <c r="DE273" s="280">
        <f t="shared" ca="1" si="622"/>
        <v>0</v>
      </c>
      <c r="DF273" s="280">
        <f t="shared" ca="1" si="623"/>
        <v>0</v>
      </c>
      <c r="DG273" s="280">
        <f t="shared" ca="1" si="624"/>
        <v>0</v>
      </c>
      <c r="DH273" s="280">
        <f t="shared" ca="1" si="625"/>
        <v>0</v>
      </c>
      <c r="DI273" s="280">
        <f t="shared" ca="1" si="626"/>
        <v>0</v>
      </c>
      <c r="DJ273" s="210">
        <f t="shared" ca="1" si="627"/>
        <v>4745</v>
      </c>
      <c r="DK273" s="210">
        <f t="shared" ca="1" si="628"/>
        <v>22120</v>
      </c>
      <c r="DL273" s="210">
        <f t="shared" ca="1" si="629"/>
        <v>90006</v>
      </c>
      <c r="DM273" s="461">
        <f t="shared" ca="1" si="630"/>
        <v>112126</v>
      </c>
      <c r="DN273" s="463">
        <f t="shared" ca="1" si="631"/>
        <v>112312</v>
      </c>
      <c r="DO273" s="465">
        <f t="shared" ca="1" si="575"/>
        <v>186</v>
      </c>
      <c r="DP273" s="216">
        <f t="shared" ca="1" si="576"/>
        <v>1.6588480816224604E-3</v>
      </c>
    </row>
    <row r="274" spans="1:122" ht="13.5">
      <c r="A274" s="87">
        <f t="shared" si="588"/>
        <v>2038</v>
      </c>
      <c r="B274" s="590">
        <v>8</v>
      </c>
      <c r="C274" s="590">
        <v>8</v>
      </c>
      <c r="D274" s="590">
        <v>8</v>
      </c>
      <c r="E274" s="590">
        <v>8</v>
      </c>
      <c r="F274" s="590">
        <v>8</v>
      </c>
      <c r="G274" s="590">
        <v>8</v>
      </c>
      <c r="H274" s="590">
        <v>8</v>
      </c>
      <c r="I274" s="590">
        <v>8</v>
      </c>
      <c r="J274" s="590">
        <v>8</v>
      </c>
      <c r="K274" s="590">
        <v>8</v>
      </c>
      <c r="L274" s="590">
        <v>8</v>
      </c>
      <c r="M274" s="590">
        <v>8</v>
      </c>
      <c r="N274" s="639">
        <f t="shared" si="635"/>
        <v>96</v>
      </c>
      <c r="O274" s="374">
        <v>0.98260000000000003</v>
      </c>
      <c r="P274" s="91">
        <f t="shared" si="570"/>
        <v>2038</v>
      </c>
      <c r="Q274" s="590">
        <v>8</v>
      </c>
      <c r="R274" s="590">
        <v>8</v>
      </c>
      <c r="S274" s="590">
        <v>8</v>
      </c>
      <c r="T274" s="590">
        <v>8</v>
      </c>
      <c r="U274" s="590">
        <v>8</v>
      </c>
      <c r="V274" s="590">
        <v>8</v>
      </c>
      <c r="W274" s="590">
        <v>8</v>
      </c>
      <c r="X274" s="590">
        <v>8</v>
      </c>
      <c r="Y274" s="590">
        <v>8</v>
      </c>
      <c r="Z274" s="590">
        <v>8</v>
      </c>
      <c r="AA274" s="590">
        <v>8</v>
      </c>
      <c r="AB274" s="590">
        <v>8</v>
      </c>
      <c r="AI274" s="79" t="str">
        <f t="shared" si="550"/>
        <v>U</v>
      </c>
      <c r="AJ274" s="1">
        <f t="shared" si="638"/>
        <v>2034</v>
      </c>
      <c r="AK274" s="105">
        <f t="shared" si="636"/>
        <v>5</v>
      </c>
      <c r="AL274" s="106">
        <f t="shared" ca="1" si="632"/>
        <v>0</v>
      </c>
      <c r="AM274" s="106">
        <f t="shared" ca="1" si="632"/>
        <v>0</v>
      </c>
      <c r="AN274" s="106">
        <f t="shared" ca="1" si="632"/>
        <v>8</v>
      </c>
      <c r="AO274" s="106">
        <f t="shared" ca="1" si="632"/>
        <v>0</v>
      </c>
      <c r="AP274" s="106">
        <f t="shared" ca="1" si="632"/>
        <v>0</v>
      </c>
      <c r="AQ274" s="106">
        <f t="shared" ca="1" si="632"/>
        <v>0</v>
      </c>
      <c r="AR274" s="106">
        <f t="shared" ca="1" si="632"/>
        <v>0</v>
      </c>
      <c r="AS274" s="106">
        <f t="shared" ca="1" si="632"/>
        <v>0</v>
      </c>
      <c r="AT274" s="106">
        <f t="shared" ca="1" si="632"/>
        <v>0</v>
      </c>
      <c r="AU274" s="106">
        <f t="shared" ca="1" si="632"/>
        <v>832</v>
      </c>
      <c r="AV274" s="106">
        <f t="shared" ca="1" si="633"/>
        <v>89166</v>
      </c>
      <c r="AW274" s="106">
        <f t="shared" ca="1" si="633"/>
        <v>0</v>
      </c>
      <c r="AX274" s="575">
        <f t="shared" ca="1" si="633"/>
        <v>0</v>
      </c>
      <c r="AY274" s="2">
        <f t="shared" ca="1" si="633"/>
        <v>0</v>
      </c>
      <c r="AZ274" s="545">
        <f t="shared" ca="1" si="633"/>
        <v>502</v>
      </c>
      <c r="BA274" s="106">
        <f t="shared" ca="1" si="633"/>
        <v>1871</v>
      </c>
      <c r="BB274" s="106">
        <f t="shared" ca="1" si="633"/>
        <v>2385</v>
      </c>
      <c r="BC274" s="106">
        <f t="shared" ca="1" si="633"/>
        <v>0</v>
      </c>
      <c r="BD274" s="106">
        <f t="shared" ca="1" si="633"/>
        <v>2036</v>
      </c>
      <c r="BE274" s="106">
        <f t="shared" ca="1" si="633"/>
        <v>0</v>
      </c>
      <c r="BF274" s="106">
        <f t="shared" ca="1" si="634"/>
        <v>14400</v>
      </c>
      <c r="BG274" s="106">
        <f t="shared" ca="1" si="634"/>
        <v>0</v>
      </c>
      <c r="BH274" s="106">
        <f t="shared" ca="1" si="634"/>
        <v>0</v>
      </c>
      <c r="BI274" s="106">
        <f t="shared" ca="1" si="634"/>
        <v>0</v>
      </c>
      <c r="BJ274" s="106">
        <f t="shared" ca="1" si="634"/>
        <v>1104</v>
      </c>
      <c r="BK274" s="106">
        <f t="shared" ca="1" si="634"/>
        <v>0</v>
      </c>
      <c r="BL274" s="106">
        <f t="shared" ca="1" si="634"/>
        <v>0</v>
      </c>
      <c r="BM274" s="190">
        <f t="shared" ca="1" si="634"/>
        <v>0</v>
      </c>
      <c r="BN274" s="190">
        <f t="shared" ca="1" si="634"/>
        <v>0</v>
      </c>
      <c r="BO274" s="190">
        <f t="shared" ca="1" si="634"/>
        <v>0</v>
      </c>
      <c r="BP274" s="190">
        <f t="shared" ca="1" si="634"/>
        <v>0</v>
      </c>
      <c r="BQ274" s="190">
        <f t="shared" ca="1" si="634"/>
        <v>4923</v>
      </c>
      <c r="BR274" s="190">
        <f t="shared" ca="1" si="634"/>
        <v>22298</v>
      </c>
      <c r="BS274" s="190">
        <f t="shared" ca="1" si="634"/>
        <v>90006</v>
      </c>
      <c r="BT274" s="190">
        <f t="shared" ca="1" si="634"/>
        <v>112304</v>
      </c>
      <c r="BU274" s="190">
        <f t="shared" ca="1" si="597"/>
        <v>121823</v>
      </c>
      <c r="BV274" s="163" t="str">
        <f t="shared" si="552"/>
        <v>F</v>
      </c>
      <c r="BW274" s="65">
        <f t="shared" ca="1" si="598"/>
        <v>112304</v>
      </c>
      <c r="BX274" s="634">
        <f t="shared" ca="1" si="599"/>
        <v>0</v>
      </c>
      <c r="BY274" s="2"/>
      <c r="BZ274" s="13"/>
      <c r="CA274" s="130"/>
      <c r="CB274" s="79" t="str">
        <f t="shared" si="553"/>
        <v>F</v>
      </c>
      <c r="CC274" s="215">
        <f t="shared" si="637"/>
        <v>2034</v>
      </c>
      <c r="CD274" s="141">
        <f t="shared" si="595"/>
        <v>5</v>
      </c>
      <c r="CE274" s="280">
        <f t="shared" ca="1" si="600"/>
        <v>0</v>
      </c>
      <c r="CF274" s="280">
        <f t="shared" ca="1" si="601"/>
        <v>0</v>
      </c>
      <c r="CG274" s="280">
        <f t="shared" ca="1" si="602"/>
        <v>8</v>
      </c>
      <c r="CH274" s="280">
        <f t="shared" ca="1" si="601"/>
        <v>0</v>
      </c>
      <c r="CI274" s="280">
        <f t="shared" ca="1" si="603"/>
        <v>0</v>
      </c>
      <c r="CJ274" s="280">
        <f t="shared" ca="1" si="604"/>
        <v>0</v>
      </c>
      <c r="CK274" s="280">
        <f t="shared" ca="1" si="604"/>
        <v>0</v>
      </c>
      <c r="CL274" s="280">
        <f t="shared" ca="1" si="605"/>
        <v>0</v>
      </c>
      <c r="CM274" s="280">
        <f t="shared" ca="1" si="606"/>
        <v>0</v>
      </c>
      <c r="CN274" s="280">
        <f t="shared" ca="1" si="607"/>
        <v>1719</v>
      </c>
      <c r="CO274" s="280">
        <f t="shared" ca="1" si="608"/>
        <v>93570</v>
      </c>
      <c r="CP274" s="280">
        <f t="shared" ca="1" si="609"/>
        <v>0</v>
      </c>
      <c r="CQ274" s="280">
        <f t="shared" ca="1" si="555"/>
        <v>0</v>
      </c>
      <c r="CR274" s="273">
        <f t="shared" ca="1" si="555"/>
        <v>0</v>
      </c>
      <c r="CS274" s="280">
        <f t="shared" ca="1" si="610"/>
        <v>1935</v>
      </c>
      <c r="CT274" s="280">
        <f t="shared" ca="1" si="611"/>
        <v>2577</v>
      </c>
      <c r="CU274" s="280">
        <f t="shared" ca="1" si="612"/>
        <v>3165</v>
      </c>
      <c r="CV274" s="280">
        <f t="shared" ca="1" si="613"/>
        <v>0</v>
      </c>
      <c r="CW274" s="280">
        <f t="shared" ca="1" si="614"/>
        <v>2217</v>
      </c>
      <c r="CX274" s="280">
        <f t="shared" ca="1" si="615"/>
        <v>0</v>
      </c>
      <c r="CY274" s="280">
        <f t="shared" ca="1" si="616"/>
        <v>15252</v>
      </c>
      <c r="CZ274" s="280">
        <f t="shared" ca="1" si="617"/>
        <v>0</v>
      </c>
      <c r="DA274" s="280">
        <f t="shared" ca="1" si="618"/>
        <v>0</v>
      </c>
      <c r="DB274" s="280">
        <f t="shared" ca="1" si="619"/>
        <v>0</v>
      </c>
      <c r="DC274" s="280">
        <f t="shared" ca="1" si="620"/>
        <v>1136</v>
      </c>
      <c r="DD274" s="280">
        <f t="shared" ca="1" si="621"/>
        <v>0</v>
      </c>
      <c r="DE274" s="280">
        <f t="shared" ca="1" si="622"/>
        <v>0</v>
      </c>
      <c r="DF274" s="280">
        <f t="shared" ca="1" si="623"/>
        <v>0</v>
      </c>
      <c r="DG274" s="280">
        <f t="shared" ca="1" si="624"/>
        <v>0</v>
      </c>
      <c r="DH274" s="280">
        <f t="shared" ca="1" si="625"/>
        <v>0</v>
      </c>
      <c r="DI274" s="280">
        <f t="shared" ca="1" si="626"/>
        <v>0</v>
      </c>
      <c r="DJ274" s="210">
        <f t="shared" ca="1" si="627"/>
        <v>7317</v>
      </c>
      <c r="DK274" s="210">
        <f t="shared" ca="1" si="628"/>
        <v>26282</v>
      </c>
      <c r="DL274" s="210">
        <f t="shared" ca="1" si="629"/>
        <v>95297</v>
      </c>
      <c r="DM274" s="461">
        <f t="shared" ca="1" si="630"/>
        <v>121579</v>
      </c>
      <c r="DN274" s="463">
        <f t="shared" ca="1" si="631"/>
        <v>121823</v>
      </c>
      <c r="DO274" s="465">
        <f t="shared" ca="1" si="575"/>
        <v>244</v>
      </c>
      <c r="DP274" s="216">
        <f t="shared" ca="1" si="576"/>
        <v>2.0069255381274728E-3</v>
      </c>
    </row>
    <row r="275" spans="1:122" ht="13.5">
      <c r="A275" s="87">
        <f t="shared" si="588"/>
        <v>2039</v>
      </c>
      <c r="B275" s="590">
        <v>8</v>
      </c>
      <c r="C275" s="590">
        <v>8</v>
      </c>
      <c r="D275" s="590">
        <v>8</v>
      </c>
      <c r="E275" s="590">
        <v>8</v>
      </c>
      <c r="F275" s="590">
        <v>8</v>
      </c>
      <c r="G275" s="590">
        <v>8</v>
      </c>
      <c r="H275" s="590">
        <v>8</v>
      </c>
      <c r="I275" s="590">
        <v>8</v>
      </c>
      <c r="J275" s="590">
        <v>8</v>
      </c>
      <c r="K275" s="590">
        <v>8</v>
      </c>
      <c r="L275" s="590">
        <v>8</v>
      </c>
      <c r="M275" s="590">
        <v>8</v>
      </c>
      <c r="N275" s="639">
        <f t="shared" si="635"/>
        <v>96</v>
      </c>
      <c r="O275" s="374">
        <v>0.98260000000000003</v>
      </c>
      <c r="P275" s="91">
        <f t="shared" si="570"/>
        <v>2039</v>
      </c>
      <c r="Q275" s="590">
        <v>8</v>
      </c>
      <c r="R275" s="590">
        <v>8</v>
      </c>
      <c r="S275" s="590">
        <v>8</v>
      </c>
      <c r="T275" s="590">
        <v>8</v>
      </c>
      <c r="U275" s="590">
        <v>8</v>
      </c>
      <c r="V275" s="590">
        <v>8</v>
      </c>
      <c r="W275" s="590">
        <v>8</v>
      </c>
      <c r="X275" s="590">
        <v>8</v>
      </c>
      <c r="Y275" s="590">
        <v>8</v>
      </c>
      <c r="Z275" s="590">
        <v>8</v>
      </c>
      <c r="AA275" s="590">
        <v>8</v>
      </c>
      <c r="AB275" s="590">
        <v>8</v>
      </c>
      <c r="AI275" s="79" t="str">
        <f t="shared" ref="AI275:AI338" si="639">+AI263</f>
        <v>V</v>
      </c>
      <c r="AJ275" s="1">
        <f t="shared" si="638"/>
        <v>2034</v>
      </c>
      <c r="AK275" s="105">
        <f t="shared" si="636"/>
        <v>6</v>
      </c>
      <c r="AL275" s="106">
        <f t="shared" ca="1" si="632"/>
        <v>0</v>
      </c>
      <c r="AM275" s="106">
        <f t="shared" ca="1" si="632"/>
        <v>0</v>
      </c>
      <c r="AN275" s="106">
        <f t="shared" ca="1" si="632"/>
        <v>8</v>
      </c>
      <c r="AO275" s="106">
        <f t="shared" ca="1" si="632"/>
        <v>0</v>
      </c>
      <c r="AP275" s="106">
        <f t="shared" ca="1" si="632"/>
        <v>0</v>
      </c>
      <c r="AQ275" s="106">
        <f t="shared" ca="1" si="632"/>
        <v>0</v>
      </c>
      <c r="AR275" s="106">
        <f t="shared" ca="1" si="632"/>
        <v>0</v>
      </c>
      <c r="AS275" s="106">
        <f t="shared" ca="1" si="632"/>
        <v>0</v>
      </c>
      <c r="AT275" s="106">
        <f t="shared" ca="1" si="632"/>
        <v>0</v>
      </c>
      <c r="AU275" s="106">
        <f t="shared" ca="1" si="632"/>
        <v>1719</v>
      </c>
      <c r="AV275" s="106">
        <f t="shared" ca="1" si="633"/>
        <v>93570</v>
      </c>
      <c r="AW275" s="106">
        <f t="shared" ca="1" si="633"/>
        <v>0</v>
      </c>
      <c r="AX275" s="575">
        <f t="shared" ca="1" si="633"/>
        <v>0</v>
      </c>
      <c r="AY275" s="2">
        <f t="shared" ca="1" si="633"/>
        <v>0</v>
      </c>
      <c r="AZ275" s="545">
        <f t="shared" ca="1" si="633"/>
        <v>671</v>
      </c>
      <c r="BA275" s="106">
        <f t="shared" ca="1" si="633"/>
        <v>2577</v>
      </c>
      <c r="BB275" s="106">
        <f t="shared" ca="1" si="633"/>
        <v>3165</v>
      </c>
      <c r="BC275" s="106">
        <f t="shared" ca="1" si="633"/>
        <v>0</v>
      </c>
      <c r="BD275" s="106">
        <f t="shared" ca="1" si="633"/>
        <v>1689</v>
      </c>
      <c r="BE275" s="106">
        <f t="shared" ca="1" si="633"/>
        <v>0</v>
      </c>
      <c r="BF275" s="106">
        <f t="shared" ca="1" si="634"/>
        <v>15252</v>
      </c>
      <c r="BG275" s="106">
        <f t="shared" ca="1" si="634"/>
        <v>0</v>
      </c>
      <c r="BH275" s="106">
        <f t="shared" ca="1" si="634"/>
        <v>0</v>
      </c>
      <c r="BI275" s="106">
        <f t="shared" ca="1" si="634"/>
        <v>0</v>
      </c>
      <c r="BJ275" s="106">
        <f t="shared" ca="1" si="634"/>
        <v>1136</v>
      </c>
      <c r="BK275" s="106">
        <f t="shared" ca="1" si="634"/>
        <v>0</v>
      </c>
      <c r="BL275" s="106">
        <f t="shared" ca="1" si="634"/>
        <v>0</v>
      </c>
      <c r="BM275" s="190">
        <f t="shared" ca="1" si="634"/>
        <v>0</v>
      </c>
      <c r="BN275" s="190">
        <f t="shared" ca="1" si="634"/>
        <v>0</v>
      </c>
      <c r="BO275" s="190">
        <f t="shared" ca="1" si="634"/>
        <v>0</v>
      </c>
      <c r="BP275" s="190">
        <f t="shared" ca="1" si="634"/>
        <v>0</v>
      </c>
      <c r="BQ275" s="190">
        <f t="shared" ca="1" si="634"/>
        <v>5525</v>
      </c>
      <c r="BR275" s="190">
        <f t="shared" ca="1" si="634"/>
        <v>24490</v>
      </c>
      <c r="BS275" s="190">
        <f t="shared" ca="1" si="634"/>
        <v>95297</v>
      </c>
      <c r="BT275" s="190">
        <f t="shared" ca="1" si="634"/>
        <v>119787</v>
      </c>
      <c r="BU275" s="190">
        <f t="shared" ca="1" si="597"/>
        <v>121601</v>
      </c>
      <c r="BV275" s="163" t="str">
        <f t="shared" ref="BV275:BV338" si="640">BV263</f>
        <v>G</v>
      </c>
      <c r="BW275" s="65">
        <f t="shared" ca="1" si="598"/>
        <v>119787</v>
      </c>
      <c r="BX275" s="634">
        <f t="shared" ca="1" si="599"/>
        <v>0</v>
      </c>
      <c r="BY275" s="2"/>
      <c r="BZ275" s="13"/>
      <c r="CA275" s="130"/>
      <c r="CB275" s="79" t="str">
        <f t="shared" ref="CB275:CB338" si="641">CB263</f>
        <v>G</v>
      </c>
      <c r="CC275" s="215">
        <f t="shared" si="637"/>
        <v>2034</v>
      </c>
      <c r="CD275" s="141">
        <f t="shared" si="595"/>
        <v>6</v>
      </c>
      <c r="CE275" s="280">
        <f t="shared" ca="1" si="600"/>
        <v>0</v>
      </c>
      <c r="CF275" s="280">
        <f t="shared" ca="1" si="601"/>
        <v>0</v>
      </c>
      <c r="CG275" s="280">
        <f t="shared" ca="1" si="602"/>
        <v>8</v>
      </c>
      <c r="CH275" s="280">
        <f t="shared" ca="1" si="601"/>
        <v>0</v>
      </c>
      <c r="CI275" s="280">
        <f t="shared" ca="1" si="603"/>
        <v>0</v>
      </c>
      <c r="CJ275" s="280">
        <f t="shared" ca="1" si="604"/>
        <v>0</v>
      </c>
      <c r="CK275" s="280">
        <f t="shared" ca="1" si="604"/>
        <v>0</v>
      </c>
      <c r="CL275" s="280">
        <f t="shared" ca="1" si="605"/>
        <v>0</v>
      </c>
      <c r="CM275" s="280">
        <f t="shared" ca="1" si="606"/>
        <v>0</v>
      </c>
      <c r="CN275" s="280">
        <f t="shared" ca="1" si="607"/>
        <v>2245</v>
      </c>
      <c r="CO275" s="280">
        <f t="shared" ca="1" si="608"/>
        <v>91072</v>
      </c>
      <c r="CP275" s="280">
        <f t="shared" ca="1" si="609"/>
        <v>0</v>
      </c>
      <c r="CQ275" s="280">
        <f t="shared" ca="1" si="555"/>
        <v>0</v>
      </c>
      <c r="CR275" s="273">
        <f t="shared" ca="1" si="555"/>
        <v>0</v>
      </c>
      <c r="CS275" s="280">
        <f t="shared" ca="1" si="610"/>
        <v>2247</v>
      </c>
      <c r="CT275" s="280">
        <f t="shared" ca="1" si="611"/>
        <v>3741</v>
      </c>
      <c r="CU275" s="280">
        <f t="shared" ca="1" si="612"/>
        <v>3255</v>
      </c>
      <c r="CV275" s="280">
        <f t="shared" ca="1" si="613"/>
        <v>0</v>
      </c>
      <c r="CW275" s="280">
        <f t="shared" ca="1" si="614"/>
        <v>2549</v>
      </c>
      <c r="CX275" s="280">
        <f t="shared" ca="1" si="615"/>
        <v>0</v>
      </c>
      <c r="CY275" s="280">
        <f t="shared" ca="1" si="616"/>
        <v>15120</v>
      </c>
      <c r="CZ275" s="280">
        <f t="shared" ca="1" si="617"/>
        <v>0</v>
      </c>
      <c r="DA275" s="280">
        <f t="shared" ca="1" si="618"/>
        <v>0</v>
      </c>
      <c r="DB275" s="280">
        <f t="shared" ca="1" si="619"/>
        <v>0</v>
      </c>
      <c r="DC275" s="280">
        <f t="shared" ca="1" si="620"/>
        <v>1105</v>
      </c>
      <c r="DD275" s="280">
        <f t="shared" ca="1" si="621"/>
        <v>0</v>
      </c>
      <c r="DE275" s="280">
        <f t="shared" ca="1" si="622"/>
        <v>0</v>
      </c>
      <c r="DF275" s="280">
        <f t="shared" ca="1" si="623"/>
        <v>0</v>
      </c>
      <c r="DG275" s="280">
        <f t="shared" ca="1" si="624"/>
        <v>0</v>
      </c>
      <c r="DH275" s="280">
        <f t="shared" ca="1" si="625"/>
        <v>0</v>
      </c>
      <c r="DI275" s="280">
        <f t="shared" ca="1" si="626"/>
        <v>0</v>
      </c>
      <c r="DJ275" s="210">
        <f t="shared" ca="1" si="627"/>
        <v>8051</v>
      </c>
      <c r="DK275" s="210">
        <f t="shared" ca="1" si="628"/>
        <v>28017</v>
      </c>
      <c r="DL275" s="210">
        <f t="shared" ca="1" si="629"/>
        <v>93325</v>
      </c>
      <c r="DM275" s="461">
        <f t="shared" ca="1" si="630"/>
        <v>121342</v>
      </c>
      <c r="DN275" s="463">
        <f t="shared" ca="1" si="631"/>
        <v>121601</v>
      </c>
      <c r="DO275" s="465">
        <f t="shared" ca="1" si="575"/>
        <v>259</v>
      </c>
      <c r="DP275" s="216">
        <f t="shared" ca="1" si="576"/>
        <v>2.1344629229780292E-3</v>
      </c>
    </row>
    <row r="276" spans="1:122" ht="13.5">
      <c r="A276" s="87">
        <f t="shared" si="588"/>
        <v>2040</v>
      </c>
      <c r="B276" s="590">
        <v>8</v>
      </c>
      <c r="C276" s="590">
        <v>8</v>
      </c>
      <c r="D276" s="590">
        <v>8</v>
      </c>
      <c r="E276" s="590">
        <v>8</v>
      </c>
      <c r="F276" s="590">
        <v>8</v>
      </c>
      <c r="G276" s="590">
        <v>8</v>
      </c>
      <c r="H276" s="590">
        <v>8</v>
      </c>
      <c r="I276" s="590">
        <v>8</v>
      </c>
      <c r="J276" s="590">
        <v>8</v>
      </c>
      <c r="K276" s="590">
        <v>8</v>
      </c>
      <c r="L276" s="590">
        <v>8</v>
      </c>
      <c r="M276" s="590">
        <v>8</v>
      </c>
      <c r="N276" s="639">
        <f t="shared" si="635"/>
        <v>96</v>
      </c>
      <c r="O276" s="374">
        <v>0.98260000000000003</v>
      </c>
      <c r="P276" s="91">
        <f t="shared" si="570"/>
        <v>2040</v>
      </c>
      <c r="Q276" s="590">
        <v>8</v>
      </c>
      <c r="R276" s="590">
        <v>8</v>
      </c>
      <c r="S276" s="590">
        <v>8</v>
      </c>
      <c r="T276" s="590">
        <v>8</v>
      </c>
      <c r="U276" s="590">
        <v>8</v>
      </c>
      <c r="V276" s="590">
        <v>8</v>
      </c>
      <c r="W276" s="590">
        <v>8</v>
      </c>
      <c r="X276" s="590">
        <v>8</v>
      </c>
      <c r="Y276" s="590">
        <v>8</v>
      </c>
      <c r="Z276" s="590">
        <v>8</v>
      </c>
      <c r="AA276" s="590">
        <v>8</v>
      </c>
      <c r="AB276" s="590">
        <v>8</v>
      </c>
      <c r="AI276" s="79" t="str">
        <f t="shared" si="639"/>
        <v>W</v>
      </c>
      <c r="AJ276" s="1">
        <f t="shared" si="638"/>
        <v>2034</v>
      </c>
      <c r="AK276" s="105">
        <f t="shared" si="636"/>
        <v>7</v>
      </c>
      <c r="AL276" s="106">
        <f t="shared" ref="AL276:AU281" ca="1" si="642">ROUND(INDIRECT(CONCATENATE($AI276,AL$2+($AJ276-2010))),0)</f>
        <v>0</v>
      </c>
      <c r="AM276" s="106">
        <f t="shared" ca="1" si="642"/>
        <v>0</v>
      </c>
      <c r="AN276" s="106">
        <f t="shared" ca="1" si="642"/>
        <v>8</v>
      </c>
      <c r="AO276" s="106">
        <f t="shared" ca="1" si="642"/>
        <v>0</v>
      </c>
      <c r="AP276" s="106">
        <f t="shared" ca="1" si="642"/>
        <v>0</v>
      </c>
      <c r="AQ276" s="106">
        <f t="shared" ca="1" si="642"/>
        <v>0</v>
      </c>
      <c r="AR276" s="106">
        <f t="shared" ca="1" si="642"/>
        <v>0</v>
      </c>
      <c r="AS276" s="106">
        <f t="shared" ca="1" si="642"/>
        <v>0</v>
      </c>
      <c r="AT276" s="106">
        <f t="shared" ca="1" si="642"/>
        <v>0</v>
      </c>
      <c r="AU276" s="106">
        <f t="shared" ca="1" si="642"/>
        <v>2245</v>
      </c>
      <c r="AV276" s="106">
        <f t="shared" ref="AV276:BE281" ca="1" si="643">ROUND(INDIRECT(CONCATENATE($AI276,AV$2+($AJ276-2010))),0)</f>
        <v>91072</v>
      </c>
      <c r="AW276" s="106">
        <f t="shared" ca="1" si="643"/>
        <v>0</v>
      </c>
      <c r="AX276" s="575">
        <f t="shared" ca="1" si="643"/>
        <v>0</v>
      </c>
      <c r="AY276" s="2">
        <f t="shared" ca="1" si="643"/>
        <v>0</v>
      </c>
      <c r="AZ276" s="545">
        <f t="shared" ca="1" si="643"/>
        <v>1935</v>
      </c>
      <c r="BA276" s="106">
        <f t="shared" ca="1" si="643"/>
        <v>3741</v>
      </c>
      <c r="BB276" s="106">
        <f t="shared" ca="1" si="643"/>
        <v>3255</v>
      </c>
      <c r="BC276" s="106">
        <f t="shared" ca="1" si="643"/>
        <v>0</v>
      </c>
      <c r="BD276" s="106">
        <f t="shared" ca="1" si="643"/>
        <v>2217</v>
      </c>
      <c r="BE276" s="106">
        <f t="shared" ca="1" si="643"/>
        <v>0</v>
      </c>
      <c r="BF276" s="106">
        <f t="shared" ref="BF276:BT281" ca="1" si="644">ROUND(INDIRECT(CONCATENATE($AI276,BF$2+($AJ276-2010))),0)</f>
        <v>15120</v>
      </c>
      <c r="BG276" s="106">
        <f t="shared" ca="1" si="644"/>
        <v>0</v>
      </c>
      <c r="BH276" s="106">
        <f t="shared" ca="1" si="644"/>
        <v>0</v>
      </c>
      <c r="BI276" s="106">
        <f t="shared" ca="1" si="644"/>
        <v>0</v>
      </c>
      <c r="BJ276" s="106">
        <f t="shared" ca="1" si="644"/>
        <v>1105</v>
      </c>
      <c r="BK276" s="106">
        <f t="shared" ca="1" si="644"/>
        <v>0</v>
      </c>
      <c r="BL276" s="106">
        <f t="shared" ca="1" si="644"/>
        <v>0</v>
      </c>
      <c r="BM276" s="190">
        <f t="shared" ca="1" si="644"/>
        <v>0</v>
      </c>
      <c r="BN276" s="190">
        <f t="shared" ca="1" si="644"/>
        <v>0</v>
      </c>
      <c r="BO276" s="190">
        <f t="shared" ca="1" si="644"/>
        <v>0</v>
      </c>
      <c r="BP276" s="190">
        <f t="shared" ca="1" si="644"/>
        <v>0</v>
      </c>
      <c r="BQ276" s="190">
        <f t="shared" ca="1" si="644"/>
        <v>7407</v>
      </c>
      <c r="BR276" s="190">
        <f t="shared" ca="1" si="644"/>
        <v>27373</v>
      </c>
      <c r="BS276" s="190">
        <f t="shared" ca="1" si="644"/>
        <v>93325</v>
      </c>
      <c r="BT276" s="190">
        <f t="shared" ca="1" si="644"/>
        <v>120698</v>
      </c>
      <c r="BU276" s="190">
        <f t="shared" ca="1" si="597"/>
        <v>130140</v>
      </c>
      <c r="BV276" s="163" t="str">
        <f t="shared" si="640"/>
        <v>H</v>
      </c>
      <c r="BW276" s="65">
        <f t="shared" ca="1" si="598"/>
        <v>120698</v>
      </c>
      <c r="BX276" s="634">
        <f t="shared" ca="1" si="599"/>
        <v>0</v>
      </c>
      <c r="BY276" s="2"/>
      <c r="BZ276" s="13"/>
      <c r="CA276" s="130"/>
      <c r="CB276" s="79" t="str">
        <f t="shared" si="641"/>
        <v>H</v>
      </c>
      <c r="CC276" s="215">
        <f t="shared" si="637"/>
        <v>2034</v>
      </c>
      <c r="CD276" s="141">
        <f t="shared" si="637"/>
        <v>7</v>
      </c>
      <c r="CE276" s="280">
        <f t="shared" ca="1" si="600"/>
        <v>0</v>
      </c>
      <c r="CF276" s="280">
        <f t="shared" ca="1" si="601"/>
        <v>0</v>
      </c>
      <c r="CG276" s="280">
        <f t="shared" ca="1" si="602"/>
        <v>8</v>
      </c>
      <c r="CH276" s="280">
        <f t="shared" ca="1" si="601"/>
        <v>0</v>
      </c>
      <c r="CI276" s="280">
        <f t="shared" ca="1" si="603"/>
        <v>0</v>
      </c>
      <c r="CJ276" s="280">
        <f t="shared" ca="1" si="604"/>
        <v>0</v>
      </c>
      <c r="CK276" s="280">
        <f t="shared" ca="1" si="604"/>
        <v>0</v>
      </c>
      <c r="CL276" s="280">
        <f t="shared" ca="1" si="605"/>
        <v>0</v>
      </c>
      <c r="CM276" s="280">
        <f t="shared" ca="1" si="606"/>
        <v>0</v>
      </c>
      <c r="CN276" s="280">
        <f t="shared" ca="1" si="607"/>
        <v>1805</v>
      </c>
      <c r="CO276" s="280">
        <f t="shared" ca="1" si="608"/>
        <v>98478</v>
      </c>
      <c r="CP276" s="280">
        <f t="shared" ca="1" si="609"/>
        <v>0</v>
      </c>
      <c r="CQ276" s="280">
        <f t="shared" ca="1" si="555"/>
        <v>0</v>
      </c>
      <c r="CR276" s="273">
        <f t="shared" ca="1" si="555"/>
        <v>0</v>
      </c>
      <c r="CS276" s="280">
        <f t="shared" ca="1" si="610"/>
        <v>1935</v>
      </c>
      <c r="CT276" s="280">
        <f t="shared" ca="1" si="611"/>
        <v>4993</v>
      </c>
      <c r="CU276" s="280">
        <f t="shared" ca="1" si="612"/>
        <v>3302</v>
      </c>
      <c r="CV276" s="280">
        <f t="shared" ca="1" si="613"/>
        <v>0</v>
      </c>
      <c r="CW276" s="280">
        <f t="shared" ca="1" si="614"/>
        <v>2593</v>
      </c>
      <c r="CX276" s="280">
        <f t="shared" ca="1" si="615"/>
        <v>0</v>
      </c>
      <c r="CY276" s="280">
        <f t="shared" ca="1" si="616"/>
        <v>15624</v>
      </c>
      <c r="CZ276" s="280">
        <f t="shared" ca="1" si="617"/>
        <v>0</v>
      </c>
      <c r="DA276" s="280">
        <f t="shared" ca="1" si="618"/>
        <v>0</v>
      </c>
      <c r="DB276" s="280">
        <f t="shared" ca="1" si="619"/>
        <v>0</v>
      </c>
      <c r="DC276" s="280">
        <f t="shared" ca="1" si="620"/>
        <v>1141</v>
      </c>
      <c r="DD276" s="280">
        <f t="shared" ca="1" si="621"/>
        <v>0</v>
      </c>
      <c r="DE276" s="280">
        <f t="shared" ca="1" si="622"/>
        <v>0</v>
      </c>
      <c r="DF276" s="280">
        <f t="shared" ca="1" si="623"/>
        <v>0</v>
      </c>
      <c r="DG276" s="280">
        <f t="shared" ca="1" si="624"/>
        <v>0</v>
      </c>
      <c r="DH276" s="280">
        <f t="shared" ca="1" si="625"/>
        <v>0</v>
      </c>
      <c r="DI276" s="280">
        <f t="shared" ca="1" si="626"/>
        <v>0</v>
      </c>
      <c r="DJ276" s="210">
        <f t="shared" ca="1" si="627"/>
        <v>7830</v>
      </c>
      <c r="DK276" s="210">
        <f t="shared" ca="1" si="628"/>
        <v>29588</v>
      </c>
      <c r="DL276" s="210">
        <f t="shared" ca="1" si="629"/>
        <v>100291</v>
      </c>
      <c r="DM276" s="461">
        <f t="shared" ca="1" si="630"/>
        <v>129879</v>
      </c>
      <c r="DN276" s="463">
        <f t="shared" ca="1" si="631"/>
        <v>130140</v>
      </c>
      <c r="DO276" s="465">
        <f t="shared" ca="1" si="575"/>
        <v>261</v>
      </c>
      <c r="DP276" s="216">
        <f t="shared" ca="1" si="576"/>
        <v>2.0095627468643892E-3</v>
      </c>
    </row>
    <row r="277" spans="1:122" ht="13.5">
      <c r="A277" s="87">
        <f t="shared" si="588"/>
        <v>2041</v>
      </c>
      <c r="N277" s="155"/>
      <c r="O277" s="374">
        <v>0.98260000000000003</v>
      </c>
      <c r="P277" s="91">
        <f t="shared" si="570"/>
        <v>2041</v>
      </c>
      <c r="Q277" s="590">
        <v>8</v>
      </c>
      <c r="R277" s="590">
        <v>8</v>
      </c>
      <c r="S277" s="22">
        <f>[1]MWH!U711</f>
        <v>0</v>
      </c>
      <c r="T277" s="22">
        <f>[1]MWH!V711</f>
        <v>0</v>
      </c>
      <c r="U277" s="22">
        <f>[1]MWH!W711</f>
        <v>0</v>
      </c>
      <c r="V277" s="22">
        <f>[1]MWH!X711</f>
        <v>0</v>
      </c>
      <c r="W277" s="22">
        <f>[1]MWH!Y711</f>
        <v>0</v>
      </c>
      <c r="X277" s="22">
        <f>[1]MWH!Z711</f>
        <v>0</v>
      </c>
      <c r="Y277" s="22">
        <f>[1]MWH!AA711</f>
        <v>0</v>
      </c>
      <c r="Z277" s="22">
        <f>[1]MWH!AB711</f>
        <v>0</v>
      </c>
      <c r="AA277" s="22">
        <f>[1]MWH!AC711</f>
        <v>0</v>
      </c>
      <c r="AB277" s="22">
        <f>[1]MWH!AD711</f>
        <v>0</v>
      </c>
      <c r="AI277" s="79" t="str">
        <f t="shared" si="639"/>
        <v>X</v>
      </c>
      <c r="AJ277" s="1">
        <f t="shared" si="638"/>
        <v>2034</v>
      </c>
      <c r="AK277" s="105">
        <f t="shared" si="636"/>
        <v>8</v>
      </c>
      <c r="AL277" s="106">
        <f t="shared" ca="1" si="642"/>
        <v>0</v>
      </c>
      <c r="AM277" s="106">
        <f t="shared" ca="1" si="642"/>
        <v>0</v>
      </c>
      <c r="AN277" s="106">
        <f t="shared" ca="1" si="642"/>
        <v>8</v>
      </c>
      <c r="AO277" s="106">
        <f t="shared" ca="1" si="642"/>
        <v>0</v>
      </c>
      <c r="AP277" s="106">
        <f t="shared" ca="1" si="642"/>
        <v>0</v>
      </c>
      <c r="AQ277" s="106">
        <f t="shared" ca="1" si="642"/>
        <v>0</v>
      </c>
      <c r="AR277" s="106">
        <f t="shared" ca="1" si="642"/>
        <v>0</v>
      </c>
      <c r="AS277" s="106">
        <f t="shared" ca="1" si="642"/>
        <v>0</v>
      </c>
      <c r="AT277" s="106">
        <f t="shared" ca="1" si="642"/>
        <v>0</v>
      </c>
      <c r="AU277" s="106">
        <f t="shared" ca="1" si="642"/>
        <v>1805</v>
      </c>
      <c r="AV277" s="106">
        <f t="shared" ca="1" si="643"/>
        <v>98478</v>
      </c>
      <c r="AW277" s="106">
        <f t="shared" ca="1" si="643"/>
        <v>0</v>
      </c>
      <c r="AX277" s="575">
        <f t="shared" ca="1" si="643"/>
        <v>0</v>
      </c>
      <c r="AY277" s="2">
        <f t="shared" ca="1" si="643"/>
        <v>0</v>
      </c>
      <c r="AZ277" s="545">
        <f t="shared" ca="1" si="643"/>
        <v>2247</v>
      </c>
      <c r="BA277" s="106">
        <f t="shared" ca="1" si="643"/>
        <v>4993</v>
      </c>
      <c r="BB277" s="106">
        <f t="shared" ca="1" si="643"/>
        <v>3302</v>
      </c>
      <c r="BC277" s="106">
        <f t="shared" ca="1" si="643"/>
        <v>0</v>
      </c>
      <c r="BD277" s="106">
        <f t="shared" ca="1" si="643"/>
        <v>2549</v>
      </c>
      <c r="BE277" s="106">
        <f t="shared" ca="1" si="643"/>
        <v>0</v>
      </c>
      <c r="BF277" s="106">
        <f t="shared" ca="1" si="644"/>
        <v>15624</v>
      </c>
      <c r="BG277" s="106">
        <f t="shared" ca="1" si="644"/>
        <v>0</v>
      </c>
      <c r="BH277" s="106">
        <f t="shared" ca="1" si="644"/>
        <v>0</v>
      </c>
      <c r="BI277" s="106">
        <f t="shared" ca="1" si="644"/>
        <v>0</v>
      </c>
      <c r="BJ277" s="106">
        <f t="shared" ca="1" si="644"/>
        <v>1141</v>
      </c>
      <c r="BK277" s="106">
        <f t="shared" ca="1" si="644"/>
        <v>0</v>
      </c>
      <c r="BL277" s="106">
        <f t="shared" ca="1" si="644"/>
        <v>0</v>
      </c>
      <c r="BM277" s="190">
        <f t="shared" ca="1" si="644"/>
        <v>0</v>
      </c>
      <c r="BN277" s="190">
        <f t="shared" ca="1" si="644"/>
        <v>0</v>
      </c>
      <c r="BO277" s="190">
        <f t="shared" ca="1" si="644"/>
        <v>0</v>
      </c>
      <c r="BP277" s="190">
        <f t="shared" ca="1" si="644"/>
        <v>0</v>
      </c>
      <c r="BQ277" s="190">
        <f t="shared" ca="1" si="644"/>
        <v>8098</v>
      </c>
      <c r="BR277" s="190">
        <f t="shared" ca="1" si="644"/>
        <v>29856</v>
      </c>
      <c r="BS277" s="190">
        <f t="shared" ca="1" si="644"/>
        <v>100291</v>
      </c>
      <c r="BT277" s="190">
        <f t="shared" ca="1" si="644"/>
        <v>130147</v>
      </c>
      <c r="BU277" s="190">
        <f t="shared" ca="1" si="597"/>
        <v>119221</v>
      </c>
      <c r="BV277" s="163" t="str">
        <f t="shared" si="640"/>
        <v>I</v>
      </c>
      <c r="BW277" s="65">
        <f t="shared" ca="1" si="598"/>
        <v>130147</v>
      </c>
      <c r="BX277" s="634">
        <f t="shared" ca="1" si="599"/>
        <v>0</v>
      </c>
      <c r="BY277" s="2"/>
      <c r="BZ277" s="13"/>
      <c r="CA277" s="130"/>
      <c r="CB277" s="79" t="str">
        <f t="shared" si="641"/>
        <v>I</v>
      </c>
      <c r="CC277" s="215">
        <f t="shared" si="637"/>
        <v>2034</v>
      </c>
      <c r="CD277" s="141">
        <f t="shared" si="637"/>
        <v>8</v>
      </c>
      <c r="CE277" s="280">
        <f t="shared" ca="1" si="600"/>
        <v>0</v>
      </c>
      <c r="CF277" s="280">
        <f t="shared" ca="1" si="601"/>
        <v>0</v>
      </c>
      <c r="CG277" s="280">
        <f t="shared" ca="1" si="602"/>
        <v>8</v>
      </c>
      <c r="CH277" s="280">
        <f t="shared" ca="1" si="601"/>
        <v>0</v>
      </c>
      <c r="CI277" s="280">
        <f t="shared" ca="1" si="603"/>
        <v>0</v>
      </c>
      <c r="CJ277" s="280">
        <f t="shared" ca="1" si="604"/>
        <v>0</v>
      </c>
      <c r="CK277" s="280">
        <f t="shared" ca="1" si="604"/>
        <v>0</v>
      </c>
      <c r="CL277" s="280">
        <f t="shared" ca="1" si="605"/>
        <v>0</v>
      </c>
      <c r="CM277" s="280">
        <f t="shared" ca="1" si="606"/>
        <v>0</v>
      </c>
      <c r="CN277" s="280">
        <f t="shared" ca="1" si="607"/>
        <v>1719</v>
      </c>
      <c r="CO277" s="280">
        <f t="shared" ca="1" si="608"/>
        <v>86796</v>
      </c>
      <c r="CP277" s="280">
        <f t="shared" ca="1" si="609"/>
        <v>0</v>
      </c>
      <c r="CQ277" s="280">
        <f t="shared" ca="1" si="555"/>
        <v>0</v>
      </c>
      <c r="CR277" s="273">
        <f t="shared" ca="1" si="555"/>
        <v>0</v>
      </c>
      <c r="CS277" s="280">
        <f t="shared" ca="1" si="610"/>
        <v>1935</v>
      </c>
      <c r="CT277" s="280">
        <f t="shared" ca="1" si="611"/>
        <v>5316</v>
      </c>
      <c r="CU277" s="280">
        <f t="shared" ca="1" si="612"/>
        <v>3528</v>
      </c>
      <c r="CV277" s="280">
        <f t="shared" ca="1" si="613"/>
        <v>0</v>
      </c>
      <c r="CW277" s="280">
        <f t="shared" ca="1" si="614"/>
        <v>2897</v>
      </c>
      <c r="CX277" s="280">
        <f t="shared" ca="1" si="615"/>
        <v>0</v>
      </c>
      <c r="CY277" s="280">
        <f t="shared" ca="1" si="616"/>
        <v>15624</v>
      </c>
      <c r="CZ277" s="280">
        <f t="shared" ca="1" si="617"/>
        <v>0</v>
      </c>
      <c r="DA277" s="280">
        <f t="shared" ca="1" si="618"/>
        <v>0</v>
      </c>
      <c r="DB277" s="280">
        <f t="shared" ca="1" si="619"/>
        <v>0</v>
      </c>
      <c r="DC277" s="280">
        <f t="shared" ca="1" si="620"/>
        <v>1134</v>
      </c>
      <c r="DD277" s="280">
        <f t="shared" ca="1" si="621"/>
        <v>0</v>
      </c>
      <c r="DE277" s="280">
        <f t="shared" ca="1" si="622"/>
        <v>0</v>
      </c>
      <c r="DF277" s="280">
        <f t="shared" ca="1" si="623"/>
        <v>0</v>
      </c>
      <c r="DG277" s="280">
        <f t="shared" ca="1" si="624"/>
        <v>0</v>
      </c>
      <c r="DH277" s="280">
        <f t="shared" ca="1" si="625"/>
        <v>0</v>
      </c>
      <c r="DI277" s="280">
        <f t="shared" ca="1" si="626"/>
        <v>0</v>
      </c>
      <c r="DJ277" s="210">
        <f t="shared" ca="1" si="627"/>
        <v>8360</v>
      </c>
      <c r="DK277" s="210">
        <f t="shared" ca="1" si="628"/>
        <v>30434</v>
      </c>
      <c r="DL277" s="210">
        <f t="shared" ca="1" si="629"/>
        <v>88523</v>
      </c>
      <c r="DM277" s="461">
        <f t="shared" ca="1" si="630"/>
        <v>118957</v>
      </c>
      <c r="DN277" s="463">
        <f t="shared" ca="1" si="631"/>
        <v>119221</v>
      </c>
      <c r="DO277" s="465">
        <f t="shared" ca="1" si="575"/>
        <v>264</v>
      </c>
      <c r="DP277" s="216">
        <f t="shared" ca="1" si="576"/>
        <v>2.2192893230326923E-3</v>
      </c>
    </row>
    <row r="278" spans="1:122" ht="13.5">
      <c r="A278" s="87">
        <f t="shared" si="588"/>
        <v>2042</v>
      </c>
      <c r="N278" s="155"/>
      <c r="O278" s="374">
        <v>0.98260000000000003</v>
      </c>
      <c r="P278" s="91">
        <f t="shared" si="570"/>
        <v>2042</v>
      </c>
      <c r="AI278" s="79" t="str">
        <f t="shared" si="639"/>
        <v>Y</v>
      </c>
      <c r="AJ278" s="1">
        <f t="shared" si="638"/>
        <v>2034</v>
      </c>
      <c r="AK278" s="105">
        <f t="shared" si="636"/>
        <v>9</v>
      </c>
      <c r="AL278" s="106">
        <f t="shared" ca="1" si="642"/>
        <v>0</v>
      </c>
      <c r="AM278" s="106">
        <f t="shared" ca="1" si="642"/>
        <v>0</v>
      </c>
      <c r="AN278" s="106">
        <f t="shared" ca="1" si="642"/>
        <v>8</v>
      </c>
      <c r="AO278" s="106">
        <f t="shared" ca="1" si="642"/>
        <v>0</v>
      </c>
      <c r="AP278" s="106">
        <f t="shared" ca="1" si="642"/>
        <v>0</v>
      </c>
      <c r="AQ278" s="106">
        <f t="shared" ca="1" si="642"/>
        <v>0</v>
      </c>
      <c r="AR278" s="106">
        <f t="shared" ca="1" si="642"/>
        <v>0</v>
      </c>
      <c r="AS278" s="106">
        <f t="shared" ca="1" si="642"/>
        <v>0</v>
      </c>
      <c r="AT278" s="106">
        <f t="shared" ca="1" si="642"/>
        <v>0</v>
      </c>
      <c r="AU278" s="106">
        <f t="shared" ca="1" si="642"/>
        <v>1719</v>
      </c>
      <c r="AV278" s="106">
        <f t="shared" ca="1" si="643"/>
        <v>86796</v>
      </c>
      <c r="AW278" s="106">
        <f t="shared" ca="1" si="643"/>
        <v>0</v>
      </c>
      <c r="AX278" s="575">
        <f t="shared" ca="1" si="643"/>
        <v>0</v>
      </c>
      <c r="AY278" s="2">
        <f t="shared" ca="1" si="643"/>
        <v>0</v>
      </c>
      <c r="AZ278" s="545">
        <f t="shared" ca="1" si="643"/>
        <v>1935</v>
      </c>
      <c r="BA278" s="106">
        <f t="shared" ca="1" si="643"/>
        <v>5316</v>
      </c>
      <c r="BB278" s="106">
        <f t="shared" ca="1" si="643"/>
        <v>3528</v>
      </c>
      <c r="BC278" s="106">
        <f t="shared" ca="1" si="643"/>
        <v>0</v>
      </c>
      <c r="BD278" s="106">
        <f t="shared" ca="1" si="643"/>
        <v>2593</v>
      </c>
      <c r="BE278" s="106">
        <f t="shared" ca="1" si="643"/>
        <v>0</v>
      </c>
      <c r="BF278" s="106">
        <f t="shared" ca="1" si="644"/>
        <v>15624</v>
      </c>
      <c r="BG278" s="106">
        <f t="shared" ca="1" si="644"/>
        <v>0</v>
      </c>
      <c r="BH278" s="106">
        <f t="shared" ca="1" si="644"/>
        <v>0</v>
      </c>
      <c r="BI278" s="106">
        <f t="shared" ca="1" si="644"/>
        <v>0</v>
      </c>
      <c r="BJ278" s="106">
        <f t="shared" ca="1" si="644"/>
        <v>1134</v>
      </c>
      <c r="BK278" s="106">
        <f t="shared" ca="1" si="644"/>
        <v>0</v>
      </c>
      <c r="BL278" s="106">
        <f t="shared" ca="1" si="644"/>
        <v>0</v>
      </c>
      <c r="BM278" s="190">
        <f t="shared" ca="1" si="644"/>
        <v>0</v>
      </c>
      <c r="BN278" s="190">
        <f t="shared" ca="1" si="644"/>
        <v>0</v>
      </c>
      <c r="BO278" s="190">
        <f t="shared" ca="1" si="644"/>
        <v>0</v>
      </c>
      <c r="BP278" s="190">
        <f t="shared" ca="1" si="644"/>
        <v>0</v>
      </c>
      <c r="BQ278" s="190">
        <f t="shared" ca="1" si="644"/>
        <v>8056</v>
      </c>
      <c r="BR278" s="190">
        <f t="shared" ca="1" si="644"/>
        <v>30130</v>
      </c>
      <c r="BS278" s="190">
        <f t="shared" ca="1" si="644"/>
        <v>88523</v>
      </c>
      <c r="BT278" s="190">
        <f t="shared" ca="1" si="644"/>
        <v>118653</v>
      </c>
      <c r="BU278" s="190">
        <f t="shared" ca="1" si="597"/>
        <v>108990</v>
      </c>
      <c r="BV278" s="163" t="str">
        <f t="shared" si="640"/>
        <v>J</v>
      </c>
      <c r="BW278" s="65">
        <f t="shared" ca="1" si="598"/>
        <v>118653</v>
      </c>
      <c r="BX278" s="634">
        <f t="shared" ca="1" si="599"/>
        <v>0</v>
      </c>
      <c r="BY278" s="2"/>
      <c r="BZ278" s="13"/>
      <c r="CA278" s="130"/>
      <c r="CB278" s="79" t="str">
        <f t="shared" si="641"/>
        <v>J</v>
      </c>
      <c r="CC278" s="215">
        <f t="shared" si="637"/>
        <v>2034</v>
      </c>
      <c r="CD278" s="141">
        <f t="shared" si="637"/>
        <v>9</v>
      </c>
      <c r="CE278" s="280">
        <f t="shared" ca="1" si="600"/>
        <v>0</v>
      </c>
      <c r="CF278" s="280">
        <f t="shared" ca="1" si="601"/>
        <v>0</v>
      </c>
      <c r="CG278" s="280">
        <f t="shared" ca="1" si="602"/>
        <v>8</v>
      </c>
      <c r="CH278" s="280">
        <f t="shared" ca="1" si="601"/>
        <v>0</v>
      </c>
      <c r="CI278" s="280">
        <f t="shared" ca="1" si="603"/>
        <v>0</v>
      </c>
      <c r="CJ278" s="280">
        <f t="shared" ca="1" si="604"/>
        <v>0</v>
      </c>
      <c r="CK278" s="280">
        <f t="shared" ca="1" si="604"/>
        <v>0</v>
      </c>
      <c r="CL278" s="280">
        <f t="shared" ca="1" si="605"/>
        <v>0</v>
      </c>
      <c r="CM278" s="280">
        <f t="shared" ca="1" si="606"/>
        <v>0</v>
      </c>
      <c r="CN278" s="280">
        <f t="shared" ca="1" si="607"/>
        <v>582</v>
      </c>
      <c r="CO278" s="280">
        <f t="shared" ca="1" si="608"/>
        <v>81325</v>
      </c>
      <c r="CP278" s="280">
        <f t="shared" ca="1" si="609"/>
        <v>0</v>
      </c>
      <c r="CQ278" s="280">
        <f t="shared" ref="CQ278:CR281" ca="1" si="645">AX279</f>
        <v>0</v>
      </c>
      <c r="CR278" s="273">
        <f t="shared" ca="1" si="645"/>
        <v>0</v>
      </c>
      <c r="CS278" s="280">
        <f t="shared" ca="1" si="610"/>
        <v>1872</v>
      </c>
      <c r="CT278" s="280">
        <f t="shared" ca="1" si="611"/>
        <v>4365</v>
      </c>
      <c r="CU278" s="280">
        <f t="shared" ca="1" si="612"/>
        <v>2779</v>
      </c>
      <c r="CV278" s="280">
        <f t="shared" ca="1" si="613"/>
        <v>0</v>
      </c>
      <c r="CW278" s="280">
        <f t="shared" ca="1" si="614"/>
        <v>2482</v>
      </c>
      <c r="CX278" s="280">
        <f t="shared" ca="1" si="615"/>
        <v>0</v>
      </c>
      <c r="CY278" s="280">
        <f t="shared" ca="1" si="616"/>
        <v>14400</v>
      </c>
      <c r="CZ278" s="280">
        <f t="shared" ca="1" si="617"/>
        <v>0</v>
      </c>
      <c r="DA278" s="280">
        <f t="shared" ca="1" si="618"/>
        <v>0</v>
      </c>
      <c r="DB278" s="280">
        <f t="shared" ca="1" si="619"/>
        <v>0</v>
      </c>
      <c r="DC278" s="280">
        <f t="shared" ca="1" si="620"/>
        <v>946</v>
      </c>
      <c r="DD278" s="280">
        <f t="shared" ca="1" si="621"/>
        <v>0</v>
      </c>
      <c r="DE278" s="280">
        <f t="shared" ca="1" si="622"/>
        <v>0</v>
      </c>
      <c r="DF278" s="280">
        <f t="shared" ca="1" si="623"/>
        <v>0</v>
      </c>
      <c r="DG278" s="280">
        <f t="shared" ca="1" si="624"/>
        <v>0</v>
      </c>
      <c r="DH278" s="280">
        <f t="shared" ca="1" si="625"/>
        <v>0</v>
      </c>
      <c r="DI278" s="280">
        <f t="shared" ca="1" si="626"/>
        <v>0</v>
      </c>
      <c r="DJ278" s="210">
        <f t="shared" ca="1" si="627"/>
        <v>7133</v>
      </c>
      <c r="DK278" s="210">
        <f t="shared" ca="1" si="628"/>
        <v>26844</v>
      </c>
      <c r="DL278" s="210">
        <f t="shared" ca="1" si="629"/>
        <v>81915</v>
      </c>
      <c r="DM278" s="461">
        <f t="shared" ca="1" si="630"/>
        <v>108759</v>
      </c>
      <c r="DN278" s="463">
        <f t="shared" ca="1" si="631"/>
        <v>108990</v>
      </c>
      <c r="DO278" s="465">
        <f t="shared" ca="1" si="575"/>
        <v>231</v>
      </c>
      <c r="DP278" s="216">
        <f t="shared" ca="1" si="576"/>
        <v>2.1239621548561497E-3</v>
      </c>
    </row>
    <row r="279" spans="1:122" ht="13.5">
      <c r="A279" s="87">
        <f t="shared" si="588"/>
        <v>2043</v>
      </c>
      <c r="N279" s="155"/>
      <c r="O279" s="374">
        <v>0.98260000000000003</v>
      </c>
      <c r="P279" s="91">
        <f t="shared" si="570"/>
        <v>2043</v>
      </c>
      <c r="AI279" s="79" t="str">
        <f t="shared" si="639"/>
        <v>Z</v>
      </c>
      <c r="AJ279" s="1">
        <f t="shared" si="638"/>
        <v>2034</v>
      </c>
      <c r="AK279" s="105">
        <f t="shared" si="636"/>
        <v>10</v>
      </c>
      <c r="AL279" s="106">
        <f t="shared" ca="1" si="642"/>
        <v>0</v>
      </c>
      <c r="AM279" s="106">
        <f t="shared" ca="1" si="642"/>
        <v>0</v>
      </c>
      <c r="AN279" s="106">
        <f t="shared" ca="1" si="642"/>
        <v>8</v>
      </c>
      <c r="AO279" s="106">
        <f t="shared" ca="1" si="642"/>
        <v>0</v>
      </c>
      <c r="AP279" s="106">
        <f t="shared" ca="1" si="642"/>
        <v>0</v>
      </c>
      <c r="AQ279" s="106">
        <f t="shared" ca="1" si="642"/>
        <v>0</v>
      </c>
      <c r="AR279" s="106">
        <f t="shared" ca="1" si="642"/>
        <v>0</v>
      </c>
      <c r="AS279" s="106">
        <f t="shared" ca="1" si="642"/>
        <v>0</v>
      </c>
      <c r="AT279" s="106">
        <f t="shared" ca="1" si="642"/>
        <v>0</v>
      </c>
      <c r="AU279" s="106">
        <f t="shared" ca="1" si="642"/>
        <v>582</v>
      </c>
      <c r="AV279" s="106">
        <f t="shared" ca="1" si="643"/>
        <v>81325</v>
      </c>
      <c r="AW279" s="106">
        <f t="shared" ca="1" si="643"/>
        <v>0</v>
      </c>
      <c r="AX279" s="575">
        <f t="shared" ca="1" si="643"/>
        <v>0</v>
      </c>
      <c r="AY279" s="2">
        <f t="shared" ca="1" si="643"/>
        <v>0</v>
      </c>
      <c r="AZ279" s="545">
        <f t="shared" ca="1" si="643"/>
        <v>1935</v>
      </c>
      <c r="BA279" s="106">
        <f t="shared" ca="1" si="643"/>
        <v>4365</v>
      </c>
      <c r="BB279" s="106">
        <f t="shared" ca="1" si="643"/>
        <v>2779</v>
      </c>
      <c r="BC279" s="106">
        <f t="shared" ca="1" si="643"/>
        <v>0</v>
      </c>
      <c r="BD279" s="106">
        <f t="shared" ca="1" si="643"/>
        <v>2897</v>
      </c>
      <c r="BE279" s="106">
        <f t="shared" ca="1" si="643"/>
        <v>0</v>
      </c>
      <c r="BF279" s="106">
        <f t="shared" ca="1" si="644"/>
        <v>14400</v>
      </c>
      <c r="BG279" s="106">
        <f t="shared" ca="1" si="644"/>
        <v>0</v>
      </c>
      <c r="BH279" s="106">
        <f t="shared" ca="1" si="644"/>
        <v>0</v>
      </c>
      <c r="BI279" s="106">
        <f t="shared" ca="1" si="644"/>
        <v>0</v>
      </c>
      <c r="BJ279" s="106">
        <f t="shared" ca="1" si="644"/>
        <v>946</v>
      </c>
      <c r="BK279" s="106">
        <f t="shared" ca="1" si="644"/>
        <v>0</v>
      </c>
      <c r="BL279" s="106">
        <f t="shared" ca="1" si="644"/>
        <v>0</v>
      </c>
      <c r="BM279" s="190">
        <f t="shared" ca="1" si="644"/>
        <v>0</v>
      </c>
      <c r="BN279" s="190">
        <f t="shared" ca="1" si="644"/>
        <v>0</v>
      </c>
      <c r="BO279" s="190">
        <f t="shared" ca="1" si="644"/>
        <v>0</v>
      </c>
      <c r="BP279" s="190">
        <f t="shared" ca="1" si="644"/>
        <v>0</v>
      </c>
      <c r="BQ279" s="190">
        <f t="shared" ca="1" si="644"/>
        <v>7611</v>
      </c>
      <c r="BR279" s="190">
        <f t="shared" ca="1" si="644"/>
        <v>27322</v>
      </c>
      <c r="BS279" s="190">
        <f t="shared" ca="1" si="644"/>
        <v>81915</v>
      </c>
      <c r="BT279" s="190">
        <f t="shared" ca="1" si="644"/>
        <v>109237</v>
      </c>
      <c r="BU279" s="190">
        <f t="shared" ca="1" si="597"/>
        <v>102423</v>
      </c>
      <c r="BV279" s="163" t="str">
        <f t="shared" si="640"/>
        <v>K</v>
      </c>
      <c r="BW279" s="65">
        <f t="shared" ca="1" si="598"/>
        <v>109237</v>
      </c>
      <c r="BX279" s="634">
        <f t="shared" ca="1" si="599"/>
        <v>0</v>
      </c>
      <c r="BY279" s="2"/>
      <c r="BZ279" s="13"/>
      <c r="CA279" s="130"/>
      <c r="CB279" s="79" t="str">
        <f t="shared" si="641"/>
        <v>K</v>
      </c>
      <c r="CC279" s="215">
        <f t="shared" si="637"/>
        <v>2034</v>
      </c>
      <c r="CD279" s="141">
        <f t="shared" si="637"/>
        <v>10</v>
      </c>
      <c r="CE279" s="280">
        <f t="shared" ca="1" si="600"/>
        <v>0</v>
      </c>
      <c r="CF279" s="280">
        <f t="shared" ca="1" si="601"/>
        <v>0</v>
      </c>
      <c r="CG279" s="280">
        <f t="shared" ca="1" si="602"/>
        <v>8</v>
      </c>
      <c r="CH279" s="280">
        <f t="shared" ca="1" si="601"/>
        <v>0</v>
      </c>
      <c r="CI279" s="280">
        <f t="shared" ca="1" si="603"/>
        <v>0</v>
      </c>
      <c r="CJ279" s="280">
        <f t="shared" ca="1" si="604"/>
        <v>0</v>
      </c>
      <c r="CK279" s="280">
        <f t="shared" ca="1" si="604"/>
        <v>0</v>
      </c>
      <c r="CL279" s="280">
        <f t="shared" ca="1" si="605"/>
        <v>0</v>
      </c>
      <c r="CM279" s="280">
        <f t="shared" ca="1" si="606"/>
        <v>0</v>
      </c>
      <c r="CN279" s="280">
        <f t="shared" ca="1" si="607"/>
        <v>258</v>
      </c>
      <c r="CO279" s="280">
        <f t="shared" ca="1" si="608"/>
        <v>76813</v>
      </c>
      <c r="CP279" s="280">
        <f t="shared" ca="1" si="609"/>
        <v>0</v>
      </c>
      <c r="CQ279" s="280">
        <f t="shared" ca="1" si="645"/>
        <v>0</v>
      </c>
      <c r="CR279" s="273">
        <f t="shared" ca="1" si="645"/>
        <v>0</v>
      </c>
      <c r="CS279" s="280">
        <f t="shared" ca="1" si="610"/>
        <v>2128</v>
      </c>
      <c r="CT279" s="280">
        <f t="shared" ca="1" si="611"/>
        <v>3060</v>
      </c>
      <c r="CU279" s="280">
        <f t="shared" ca="1" si="612"/>
        <v>2568</v>
      </c>
      <c r="CV279" s="280">
        <f t="shared" ca="1" si="613"/>
        <v>0</v>
      </c>
      <c r="CW279" s="280">
        <f t="shared" ca="1" si="614"/>
        <v>2052</v>
      </c>
      <c r="CX279" s="280">
        <f t="shared" ca="1" si="615"/>
        <v>0</v>
      </c>
      <c r="CY279" s="280">
        <f t="shared" ca="1" si="616"/>
        <v>14508</v>
      </c>
      <c r="CZ279" s="280">
        <f t="shared" ca="1" si="617"/>
        <v>0</v>
      </c>
      <c r="DA279" s="280">
        <f t="shared" ca="1" si="618"/>
        <v>0</v>
      </c>
      <c r="DB279" s="280">
        <f t="shared" ca="1" si="619"/>
        <v>0</v>
      </c>
      <c r="DC279" s="280">
        <f t="shared" ca="1" si="620"/>
        <v>811</v>
      </c>
      <c r="DD279" s="280">
        <f t="shared" ca="1" si="621"/>
        <v>0</v>
      </c>
      <c r="DE279" s="280">
        <f t="shared" ca="1" si="622"/>
        <v>0</v>
      </c>
      <c r="DF279" s="280">
        <f t="shared" ca="1" si="623"/>
        <v>0</v>
      </c>
      <c r="DG279" s="280">
        <f t="shared" ca="1" si="624"/>
        <v>0</v>
      </c>
      <c r="DH279" s="280">
        <f t="shared" ca="1" si="625"/>
        <v>0</v>
      </c>
      <c r="DI279" s="280">
        <f t="shared" ca="1" si="626"/>
        <v>0</v>
      </c>
      <c r="DJ279" s="210">
        <f t="shared" ca="1" si="627"/>
        <v>6748</v>
      </c>
      <c r="DK279" s="210">
        <f t="shared" ca="1" si="628"/>
        <v>25127</v>
      </c>
      <c r="DL279" s="210">
        <f t="shared" ca="1" si="629"/>
        <v>77079</v>
      </c>
      <c r="DM279" s="461">
        <f t="shared" ca="1" si="630"/>
        <v>102206</v>
      </c>
      <c r="DN279" s="463">
        <f t="shared" ca="1" si="631"/>
        <v>102423</v>
      </c>
      <c r="DO279" s="465">
        <f t="shared" ca="1" si="575"/>
        <v>217</v>
      </c>
      <c r="DP279" s="216">
        <f t="shared" ca="1" si="576"/>
        <v>2.123163023697239E-3</v>
      </c>
    </row>
    <row r="280" spans="1:122" ht="13.5">
      <c r="A280" s="87">
        <f t="shared" si="588"/>
        <v>2044</v>
      </c>
      <c r="N280" s="155"/>
      <c r="O280" s="374">
        <v>0.98260000000000003</v>
      </c>
      <c r="P280" s="91">
        <f t="shared" si="570"/>
        <v>2044</v>
      </c>
      <c r="AI280" s="79" t="str">
        <f t="shared" si="639"/>
        <v>AA</v>
      </c>
      <c r="AJ280" s="1">
        <f t="shared" si="638"/>
        <v>2034</v>
      </c>
      <c r="AK280" s="105">
        <f t="shared" si="636"/>
        <v>11</v>
      </c>
      <c r="AL280" s="106">
        <f t="shared" ca="1" si="642"/>
        <v>0</v>
      </c>
      <c r="AM280" s="106">
        <f t="shared" ca="1" si="642"/>
        <v>0</v>
      </c>
      <c r="AN280" s="106">
        <f t="shared" ca="1" si="642"/>
        <v>8</v>
      </c>
      <c r="AO280" s="106">
        <f t="shared" ca="1" si="642"/>
        <v>0</v>
      </c>
      <c r="AP280" s="106">
        <f t="shared" ca="1" si="642"/>
        <v>0</v>
      </c>
      <c r="AQ280" s="106">
        <f t="shared" ca="1" si="642"/>
        <v>0</v>
      </c>
      <c r="AR280" s="106">
        <f t="shared" ca="1" si="642"/>
        <v>0</v>
      </c>
      <c r="AS280" s="106">
        <f t="shared" ca="1" si="642"/>
        <v>0</v>
      </c>
      <c r="AT280" s="106">
        <f t="shared" ca="1" si="642"/>
        <v>0</v>
      </c>
      <c r="AU280" s="106">
        <f t="shared" ca="1" si="642"/>
        <v>258</v>
      </c>
      <c r="AV280" s="106">
        <f t="shared" ca="1" si="643"/>
        <v>76813</v>
      </c>
      <c r="AW280" s="106">
        <f t="shared" ca="1" si="643"/>
        <v>0</v>
      </c>
      <c r="AX280" s="575">
        <f t="shared" ca="1" si="643"/>
        <v>0</v>
      </c>
      <c r="AY280" s="2">
        <f t="shared" ca="1" si="643"/>
        <v>0</v>
      </c>
      <c r="AZ280" s="545">
        <f t="shared" ca="1" si="643"/>
        <v>1872</v>
      </c>
      <c r="BA280" s="106">
        <f t="shared" ca="1" si="643"/>
        <v>3060</v>
      </c>
      <c r="BB280" s="106">
        <f t="shared" ca="1" si="643"/>
        <v>2568</v>
      </c>
      <c r="BC280" s="106">
        <f t="shared" ca="1" si="643"/>
        <v>0</v>
      </c>
      <c r="BD280" s="106">
        <f t="shared" ca="1" si="643"/>
        <v>2482</v>
      </c>
      <c r="BE280" s="106">
        <f t="shared" ca="1" si="643"/>
        <v>0</v>
      </c>
      <c r="BF280" s="106">
        <f t="shared" ca="1" si="644"/>
        <v>14508</v>
      </c>
      <c r="BG280" s="106">
        <f t="shared" ca="1" si="644"/>
        <v>0</v>
      </c>
      <c r="BH280" s="106">
        <f t="shared" ca="1" si="644"/>
        <v>0</v>
      </c>
      <c r="BI280" s="106">
        <f t="shared" ca="1" si="644"/>
        <v>0</v>
      </c>
      <c r="BJ280" s="106">
        <f t="shared" ca="1" si="644"/>
        <v>811</v>
      </c>
      <c r="BK280" s="106">
        <f t="shared" ca="1" si="644"/>
        <v>0</v>
      </c>
      <c r="BL280" s="106">
        <f t="shared" ca="1" si="644"/>
        <v>0</v>
      </c>
      <c r="BM280" s="190">
        <f t="shared" ca="1" si="644"/>
        <v>0</v>
      </c>
      <c r="BN280" s="190">
        <f t="shared" ca="1" si="644"/>
        <v>0</v>
      </c>
      <c r="BO280" s="190">
        <f t="shared" ca="1" si="644"/>
        <v>0</v>
      </c>
      <c r="BP280" s="190">
        <f t="shared" ca="1" si="644"/>
        <v>0</v>
      </c>
      <c r="BQ280" s="190">
        <f t="shared" ca="1" si="644"/>
        <v>6922</v>
      </c>
      <c r="BR280" s="190">
        <f t="shared" ca="1" si="644"/>
        <v>25301</v>
      </c>
      <c r="BS280" s="190">
        <f t="shared" ca="1" si="644"/>
        <v>77079</v>
      </c>
      <c r="BT280" s="190">
        <f t="shared" ca="1" si="644"/>
        <v>102380</v>
      </c>
      <c r="BU280" s="190">
        <f t="shared" ca="1" si="597"/>
        <v>69776</v>
      </c>
      <c r="BV280" s="163" t="str">
        <f t="shared" si="640"/>
        <v>L</v>
      </c>
      <c r="BW280" s="65">
        <f t="shared" ca="1" si="598"/>
        <v>102380</v>
      </c>
      <c r="BX280" s="634">
        <f t="shared" ca="1" si="599"/>
        <v>0</v>
      </c>
      <c r="BY280" s="2"/>
      <c r="BZ280" s="13"/>
      <c r="CA280" s="130"/>
      <c r="CB280" s="79" t="str">
        <f t="shared" si="641"/>
        <v>L</v>
      </c>
      <c r="CC280" s="215">
        <f t="shared" si="637"/>
        <v>2034</v>
      </c>
      <c r="CD280" s="141">
        <f t="shared" si="637"/>
        <v>11</v>
      </c>
      <c r="CE280" s="280">
        <f t="shared" ca="1" si="600"/>
        <v>0</v>
      </c>
      <c r="CF280" s="280">
        <f t="shared" ca="1" si="601"/>
        <v>0</v>
      </c>
      <c r="CG280" s="280">
        <f t="shared" ca="1" si="602"/>
        <v>8</v>
      </c>
      <c r="CH280" s="280">
        <f t="shared" ca="1" si="601"/>
        <v>0</v>
      </c>
      <c r="CI280" s="280">
        <f t="shared" ca="1" si="603"/>
        <v>0</v>
      </c>
      <c r="CJ280" s="280">
        <f t="shared" ca="1" si="604"/>
        <v>0</v>
      </c>
      <c r="CK280" s="280">
        <f t="shared" ca="1" si="604"/>
        <v>0</v>
      </c>
      <c r="CL280" s="280">
        <f t="shared" ca="1" si="605"/>
        <v>0</v>
      </c>
      <c r="CM280" s="280">
        <f t="shared" ca="1" si="606"/>
        <v>0</v>
      </c>
      <c r="CN280" s="280">
        <f t="shared" ca="1" si="607"/>
        <v>166</v>
      </c>
      <c r="CO280" s="280">
        <f t="shared" ca="1" si="608"/>
        <v>48080</v>
      </c>
      <c r="CP280" s="280">
        <f t="shared" ca="1" si="609"/>
        <v>0</v>
      </c>
      <c r="CQ280" s="280">
        <f t="shared" ca="1" si="645"/>
        <v>0</v>
      </c>
      <c r="CR280" s="273">
        <f t="shared" ca="1" si="645"/>
        <v>0</v>
      </c>
      <c r="CS280" s="280">
        <f t="shared" ca="1" si="610"/>
        <v>664</v>
      </c>
      <c r="CT280" s="280">
        <f t="shared" ca="1" si="611"/>
        <v>1559</v>
      </c>
      <c r="CU280" s="280">
        <f t="shared" ca="1" si="612"/>
        <v>2694</v>
      </c>
      <c r="CV280" s="280">
        <f t="shared" ca="1" si="613"/>
        <v>0</v>
      </c>
      <c r="CW280" s="280">
        <f t="shared" ca="1" si="614"/>
        <v>1974</v>
      </c>
      <c r="CX280" s="280">
        <f t="shared" ca="1" si="615"/>
        <v>0</v>
      </c>
      <c r="CY280" s="280">
        <f t="shared" ca="1" si="616"/>
        <v>13680</v>
      </c>
      <c r="CZ280" s="280">
        <f t="shared" ca="1" si="617"/>
        <v>0</v>
      </c>
      <c r="DA280" s="280">
        <f t="shared" ca="1" si="618"/>
        <v>0</v>
      </c>
      <c r="DB280" s="280">
        <f t="shared" ca="1" si="619"/>
        <v>0</v>
      </c>
      <c r="DC280" s="280">
        <f t="shared" ca="1" si="620"/>
        <v>784</v>
      </c>
      <c r="DD280" s="280">
        <f t="shared" ca="1" si="621"/>
        <v>0</v>
      </c>
      <c r="DE280" s="280">
        <f t="shared" ca="1" si="622"/>
        <v>0</v>
      </c>
      <c r="DF280" s="280">
        <f t="shared" ca="1" si="623"/>
        <v>0</v>
      </c>
      <c r="DG280" s="280">
        <f t="shared" ca="1" si="624"/>
        <v>0</v>
      </c>
      <c r="DH280" s="280">
        <f t="shared" ca="1" si="625"/>
        <v>0</v>
      </c>
      <c r="DI280" s="280">
        <f t="shared" ca="1" si="626"/>
        <v>0</v>
      </c>
      <c r="DJ280" s="210">
        <f t="shared" ca="1" si="627"/>
        <v>5332</v>
      </c>
      <c r="DK280" s="210">
        <f t="shared" ca="1" si="628"/>
        <v>21355</v>
      </c>
      <c r="DL280" s="210">
        <f t="shared" ca="1" si="629"/>
        <v>48254</v>
      </c>
      <c r="DM280" s="461">
        <f t="shared" ca="1" si="630"/>
        <v>69609</v>
      </c>
      <c r="DN280" s="463">
        <f t="shared" ca="1" si="631"/>
        <v>69776</v>
      </c>
      <c r="DO280" s="465">
        <f t="shared" ca="1" si="575"/>
        <v>167</v>
      </c>
      <c r="DP280" s="216">
        <f t="shared" ca="1" si="576"/>
        <v>2.3991150569610251E-3</v>
      </c>
    </row>
    <row r="281" spans="1:122" ht="13.5">
      <c r="A281" s="87">
        <f t="shared" si="588"/>
        <v>2045</v>
      </c>
      <c r="N281" s="155"/>
      <c r="O281" s="374">
        <v>0.98260000000000003</v>
      </c>
      <c r="P281" s="91">
        <f>A281</f>
        <v>2045</v>
      </c>
      <c r="AI281" s="79" t="str">
        <f t="shared" si="639"/>
        <v>AB</v>
      </c>
      <c r="AJ281" s="1">
        <f t="shared" si="638"/>
        <v>2034</v>
      </c>
      <c r="AK281" s="105">
        <f t="shared" si="636"/>
        <v>12</v>
      </c>
      <c r="AL281" s="106">
        <f t="shared" ca="1" si="642"/>
        <v>0</v>
      </c>
      <c r="AM281" s="106">
        <f t="shared" ca="1" si="642"/>
        <v>0</v>
      </c>
      <c r="AN281" s="106">
        <f t="shared" ca="1" si="642"/>
        <v>8</v>
      </c>
      <c r="AO281" s="106">
        <f t="shared" ca="1" si="642"/>
        <v>0</v>
      </c>
      <c r="AP281" s="106">
        <f t="shared" ca="1" si="642"/>
        <v>0</v>
      </c>
      <c r="AQ281" s="106">
        <f t="shared" ca="1" si="642"/>
        <v>0</v>
      </c>
      <c r="AR281" s="106">
        <f t="shared" ca="1" si="642"/>
        <v>0</v>
      </c>
      <c r="AS281" s="106">
        <f t="shared" ca="1" si="642"/>
        <v>0</v>
      </c>
      <c r="AT281" s="106">
        <f t="shared" ca="1" si="642"/>
        <v>0</v>
      </c>
      <c r="AU281" s="106">
        <f t="shared" ca="1" si="642"/>
        <v>166</v>
      </c>
      <c r="AV281" s="106">
        <f t="shared" ca="1" si="643"/>
        <v>48080</v>
      </c>
      <c r="AW281" s="106">
        <f t="shared" ca="1" si="643"/>
        <v>0</v>
      </c>
      <c r="AX281" s="575">
        <f t="shared" ca="1" si="643"/>
        <v>0</v>
      </c>
      <c r="AY281" s="2">
        <f t="shared" ca="1" si="643"/>
        <v>0</v>
      </c>
      <c r="AZ281" s="545">
        <f t="shared" ca="1" si="643"/>
        <v>2128</v>
      </c>
      <c r="BA281" s="106">
        <f t="shared" ca="1" si="643"/>
        <v>1559</v>
      </c>
      <c r="BB281" s="106">
        <f t="shared" ca="1" si="643"/>
        <v>2694</v>
      </c>
      <c r="BC281" s="106">
        <f t="shared" ca="1" si="643"/>
        <v>0</v>
      </c>
      <c r="BD281" s="106">
        <f t="shared" ca="1" si="643"/>
        <v>2052</v>
      </c>
      <c r="BE281" s="106">
        <f t="shared" ca="1" si="643"/>
        <v>0</v>
      </c>
      <c r="BF281" s="106">
        <f t="shared" ca="1" si="644"/>
        <v>13680</v>
      </c>
      <c r="BG281" s="106">
        <f t="shared" ca="1" si="644"/>
        <v>0</v>
      </c>
      <c r="BH281" s="106">
        <f t="shared" ca="1" si="644"/>
        <v>0</v>
      </c>
      <c r="BI281" s="106">
        <f t="shared" ca="1" si="644"/>
        <v>0</v>
      </c>
      <c r="BJ281" s="106">
        <f t="shared" ca="1" si="644"/>
        <v>784</v>
      </c>
      <c r="BK281" s="106">
        <f t="shared" ca="1" si="644"/>
        <v>0</v>
      </c>
      <c r="BL281" s="106">
        <f t="shared" ca="1" si="644"/>
        <v>0</v>
      </c>
      <c r="BM281" s="190">
        <f t="shared" ca="1" si="644"/>
        <v>0</v>
      </c>
      <c r="BN281" s="190">
        <f t="shared" ca="1" si="644"/>
        <v>0</v>
      </c>
      <c r="BO281" s="190">
        <f t="shared" ca="1" si="644"/>
        <v>0</v>
      </c>
      <c r="BP281" s="190">
        <f t="shared" ca="1" si="644"/>
        <v>0</v>
      </c>
      <c r="BQ281" s="190">
        <f t="shared" ca="1" si="644"/>
        <v>6874</v>
      </c>
      <c r="BR281" s="190">
        <f t="shared" ca="1" si="644"/>
        <v>22897</v>
      </c>
      <c r="BS281" s="190">
        <f t="shared" ca="1" si="644"/>
        <v>48254</v>
      </c>
      <c r="BT281" s="190">
        <f t="shared" ca="1" si="644"/>
        <v>71151</v>
      </c>
      <c r="BU281" s="190">
        <f t="shared" ca="1" si="597"/>
        <v>95429</v>
      </c>
      <c r="BV281" s="163" t="str">
        <f t="shared" si="640"/>
        <v>M</v>
      </c>
      <c r="BW281" s="65">
        <f t="shared" ca="1" si="598"/>
        <v>71151</v>
      </c>
      <c r="BX281" s="634">
        <f t="shared" ca="1" si="599"/>
        <v>0</v>
      </c>
      <c r="BY281" s="2"/>
      <c r="BZ281" s="13"/>
      <c r="CA281" s="130"/>
      <c r="CB281" s="79" t="str">
        <f t="shared" si="641"/>
        <v>M</v>
      </c>
      <c r="CC281" s="215">
        <f t="shared" si="637"/>
        <v>2034</v>
      </c>
      <c r="CD281" s="141">
        <f t="shared" si="637"/>
        <v>12</v>
      </c>
      <c r="CE281" s="280">
        <f t="shared" ca="1" si="600"/>
        <v>0</v>
      </c>
      <c r="CF281" s="280">
        <f t="shared" ca="1" si="601"/>
        <v>0</v>
      </c>
      <c r="CG281" s="280">
        <f t="shared" ca="1" si="602"/>
        <v>8</v>
      </c>
      <c r="CH281" s="280">
        <f t="shared" ca="1" si="601"/>
        <v>0</v>
      </c>
      <c r="CI281" s="280">
        <f t="shared" ca="1" si="603"/>
        <v>0</v>
      </c>
      <c r="CJ281" s="280">
        <f t="shared" ca="1" si="604"/>
        <v>0</v>
      </c>
      <c r="CK281" s="280">
        <f t="shared" ca="1" si="604"/>
        <v>0</v>
      </c>
      <c r="CL281" s="280">
        <f t="shared" ca="1" si="605"/>
        <v>0</v>
      </c>
      <c r="CM281" s="280">
        <f t="shared" ca="1" si="606"/>
        <v>3839</v>
      </c>
      <c r="CN281" s="280">
        <f t="shared" ca="1" si="607"/>
        <v>172</v>
      </c>
      <c r="CO281" s="280">
        <f t="shared" ca="1" si="608"/>
        <v>65343</v>
      </c>
      <c r="CP281" s="280">
        <f t="shared" ca="1" si="609"/>
        <v>0</v>
      </c>
      <c r="CQ281" s="280">
        <f t="shared" ca="1" si="645"/>
        <v>0</v>
      </c>
      <c r="CR281" s="273">
        <f t="shared" ca="1" si="645"/>
        <v>0</v>
      </c>
      <c r="CS281" s="280">
        <f t="shared" ca="1" si="610"/>
        <v>1218</v>
      </c>
      <c r="CT281" s="280">
        <f t="shared" ca="1" si="611"/>
        <v>3544</v>
      </c>
      <c r="CU281" s="280">
        <f t="shared" ca="1" si="612"/>
        <v>3219</v>
      </c>
      <c r="CV281" s="280">
        <f t="shared" ca="1" si="613"/>
        <v>0</v>
      </c>
      <c r="CW281" s="280">
        <f t="shared" ca="1" si="614"/>
        <v>2380</v>
      </c>
      <c r="CX281" s="280">
        <f t="shared" ca="1" si="615"/>
        <v>0</v>
      </c>
      <c r="CY281" s="280">
        <f t="shared" ca="1" si="616"/>
        <v>14508</v>
      </c>
      <c r="CZ281" s="280">
        <f t="shared" ca="1" si="617"/>
        <v>0</v>
      </c>
      <c r="DA281" s="280">
        <f t="shared" ca="1" si="618"/>
        <v>0</v>
      </c>
      <c r="DB281" s="280">
        <f t="shared" ca="1" si="619"/>
        <v>0</v>
      </c>
      <c r="DC281" s="280">
        <f t="shared" ca="1" si="620"/>
        <v>978</v>
      </c>
      <c r="DD281" s="280">
        <f t="shared" ca="1" si="621"/>
        <v>0</v>
      </c>
      <c r="DE281" s="280">
        <f t="shared" ca="1" si="622"/>
        <v>0</v>
      </c>
      <c r="DF281" s="280">
        <f t="shared" ca="1" si="623"/>
        <v>0</v>
      </c>
      <c r="DG281" s="280">
        <f t="shared" ca="1" si="624"/>
        <v>0</v>
      </c>
      <c r="DH281" s="280">
        <f t="shared" ca="1" si="625"/>
        <v>0</v>
      </c>
      <c r="DI281" s="280">
        <f t="shared" ca="1" si="626"/>
        <v>0</v>
      </c>
      <c r="DJ281" s="210">
        <f t="shared" ca="1" si="627"/>
        <v>6817</v>
      </c>
      <c r="DK281" s="210">
        <f t="shared" ca="1" si="628"/>
        <v>25847</v>
      </c>
      <c r="DL281" s="210">
        <f t="shared" ca="1" si="629"/>
        <v>69362</v>
      </c>
      <c r="DM281" s="461">
        <f t="shared" ca="1" si="630"/>
        <v>95209</v>
      </c>
      <c r="DN281" s="463">
        <f t="shared" ca="1" si="631"/>
        <v>95429</v>
      </c>
      <c r="DO281" s="465">
        <f t="shared" ca="1" si="575"/>
        <v>220</v>
      </c>
      <c r="DP281" s="216">
        <f t="shared" ca="1" si="576"/>
        <v>2.3107059206587612E-3</v>
      </c>
    </row>
    <row r="282" spans="1:122">
      <c r="N282" s="155"/>
      <c r="AI282" s="79" t="str">
        <f t="shared" si="639"/>
        <v>Q</v>
      </c>
      <c r="AJ282" s="1">
        <f t="shared" si="638"/>
        <v>2035</v>
      </c>
      <c r="AK282" s="105">
        <f t="shared" si="636"/>
        <v>1</v>
      </c>
      <c r="AL282" s="106">
        <f t="shared" ref="AL282:BA297" ca="1" si="646">ROUND(INDIRECT(CONCATENATE($AI282,AL$2+($AJ282-2010))),0)</f>
        <v>0</v>
      </c>
      <c r="AM282" s="106">
        <f t="shared" ca="1" si="646"/>
        <v>0</v>
      </c>
      <c r="AN282" s="106">
        <f t="shared" ca="1" si="646"/>
        <v>8</v>
      </c>
      <c r="AO282" s="106">
        <f t="shared" ca="1" si="646"/>
        <v>0</v>
      </c>
      <c r="AP282" s="106">
        <f t="shared" ca="1" si="646"/>
        <v>0</v>
      </c>
      <c r="AQ282" s="106">
        <f t="shared" ca="1" si="646"/>
        <v>0</v>
      </c>
      <c r="AR282" s="106">
        <f t="shared" ca="1" si="646"/>
        <v>0</v>
      </c>
      <c r="AS282" s="106">
        <f t="shared" ca="1" si="646"/>
        <v>0</v>
      </c>
      <c r="AT282" s="106">
        <f t="shared" ca="1" si="646"/>
        <v>3839</v>
      </c>
      <c r="AU282" s="106">
        <f t="shared" ca="1" si="646"/>
        <v>172</v>
      </c>
      <c r="AV282" s="106">
        <f t="shared" ca="1" si="646"/>
        <v>65343</v>
      </c>
      <c r="AW282" s="106">
        <f t="shared" ca="1" si="646"/>
        <v>0</v>
      </c>
      <c r="AX282" s="575">
        <f t="shared" ca="1" si="646"/>
        <v>0</v>
      </c>
      <c r="AY282" s="2">
        <f t="shared" ca="1" si="646"/>
        <v>0</v>
      </c>
      <c r="AZ282" s="545">
        <f t="shared" ca="1" si="646"/>
        <v>664</v>
      </c>
      <c r="BA282" s="106">
        <f t="shared" ca="1" si="646"/>
        <v>3544</v>
      </c>
      <c r="BB282" s="106">
        <f t="shared" ref="BB282:BQ297" ca="1" si="647">ROUND(INDIRECT(CONCATENATE($AI282,BB$2+($AJ282-2010))),0)</f>
        <v>3219</v>
      </c>
      <c r="BC282" s="106">
        <f t="shared" ca="1" si="647"/>
        <v>0</v>
      </c>
      <c r="BD282" s="106">
        <f t="shared" ca="1" si="647"/>
        <v>1974</v>
      </c>
      <c r="BE282" s="106">
        <f t="shared" ca="1" si="647"/>
        <v>0</v>
      </c>
      <c r="BF282" s="106">
        <f t="shared" ca="1" si="647"/>
        <v>14508</v>
      </c>
      <c r="BG282" s="106">
        <f t="shared" ca="1" si="647"/>
        <v>0</v>
      </c>
      <c r="BH282" s="106">
        <f t="shared" ca="1" si="647"/>
        <v>0</v>
      </c>
      <c r="BI282" s="106">
        <f t="shared" ca="1" si="647"/>
        <v>0</v>
      </c>
      <c r="BJ282" s="106">
        <f t="shared" ca="1" si="647"/>
        <v>978</v>
      </c>
      <c r="BK282" s="106">
        <f t="shared" ca="1" si="647"/>
        <v>0</v>
      </c>
      <c r="BL282" s="106">
        <f t="shared" ca="1" si="647"/>
        <v>0</v>
      </c>
      <c r="BM282" s="190">
        <f t="shared" ca="1" si="647"/>
        <v>0</v>
      </c>
      <c r="BN282" s="190">
        <f t="shared" ca="1" si="647"/>
        <v>0</v>
      </c>
      <c r="BO282" s="190">
        <f t="shared" ca="1" si="647"/>
        <v>0</v>
      </c>
      <c r="BP282" s="190">
        <f t="shared" ca="1" si="647"/>
        <v>0</v>
      </c>
      <c r="BQ282" s="190">
        <f t="shared" ca="1" si="647"/>
        <v>5857</v>
      </c>
      <c r="BR282" s="190">
        <f t="shared" ref="BR282:BT307" ca="1" si="648">ROUND(INDIRECT(CONCATENATE($AI282,BR$2+($AJ282-2010))),0)</f>
        <v>24887</v>
      </c>
      <c r="BS282" s="190">
        <f t="shared" ca="1" si="648"/>
        <v>69362</v>
      </c>
      <c r="BT282" s="190">
        <f t="shared" ca="1" si="648"/>
        <v>94249</v>
      </c>
      <c r="BU282" s="190">
        <f t="shared" ref="BU282:BU345" ca="1" si="649">ROUND(INDIRECT(CONCATENATE($BV282,BU$2+($AJ282-2010))),0)</f>
        <v>68748</v>
      </c>
      <c r="BV282" s="163" t="str">
        <f t="shared" si="640"/>
        <v>C</v>
      </c>
      <c r="BW282" s="65">
        <f t="shared" ref="BW282:BW306" ca="1" si="650">SUM(AL282:BP282)</f>
        <v>94249</v>
      </c>
      <c r="BX282" s="634">
        <f t="shared" ref="BX282:BX306" ca="1" si="651">BT282-BW282</f>
        <v>0</v>
      </c>
      <c r="BY282" s="2"/>
      <c r="BZ282" s="13"/>
      <c r="CA282" s="130"/>
      <c r="CB282" s="79" t="str">
        <f t="shared" si="641"/>
        <v>B</v>
      </c>
      <c r="CC282" s="215">
        <f t="shared" ref="CC282:CC306" si="652">AJ282</f>
        <v>2035</v>
      </c>
      <c r="CD282" s="141">
        <f t="shared" ref="CD282:CD306" si="653">AK282</f>
        <v>1</v>
      </c>
      <c r="CE282" s="280">
        <f t="shared" ref="CE282:CE306" ca="1" si="654">AL284</f>
        <v>0</v>
      </c>
      <c r="CF282" s="280">
        <f t="shared" ref="CF282:CF306" ca="1" si="655">AM283</f>
        <v>0</v>
      </c>
      <c r="CG282" s="280">
        <f t="shared" ref="CG282:CG306" ca="1" si="656">AN284</f>
        <v>8</v>
      </c>
      <c r="CH282" s="280">
        <f t="shared" ref="CH282:CH306" ca="1" si="657">AO283</f>
        <v>0</v>
      </c>
      <c r="CI282" s="280">
        <f t="shared" ref="CI282:CI306" ca="1" si="658">AP283</f>
        <v>0</v>
      </c>
      <c r="CJ282" s="280">
        <f t="shared" ref="CJ282:CJ306" ca="1" si="659">AQ283</f>
        <v>0</v>
      </c>
      <c r="CK282" s="280">
        <f t="shared" ref="CK282:CK306" ca="1" si="660">AR283</f>
        <v>0</v>
      </c>
      <c r="CL282" s="280">
        <f t="shared" ref="CL282:CL306" ca="1" si="661">AS283</f>
        <v>0</v>
      </c>
      <c r="CM282" s="280">
        <f t="shared" ref="CM282:CM306" ca="1" si="662">AT283</f>
        <v>6910</v>
      </c>
      <c r="CN282" s="280">
        <f t="shared" ref="CN282:CN306" ca="1" si="663">AU283</f>
        <v>258</v>
      </c>
      <c r="CO282" s="280">
        <f t="shared" ref="CO282:CO306" ca="1" si="664">AV283</f>
        <v>64580</v>
      </c>
      <c r="CP282" s="280">
        <f t="shared" ref="CP282:CP306" ca="1" si="665">AW284</f>
        <v>0</v>
      </c>
      <c r="CQ282" s="280">
        <f t="shared" ref="CQ282:CQ306" ca="1" si="666">AX283</f>
        <v>0</v>
      </c>
      <c r="CR282" s="273">
        <f t="shared" ref="CR282:CR306" ca="1" si="667">AY283</f>
        <v>0</v>
      </c>
      <c r="CS282" s="280">
        <f t="shared" ref="CS282:CS306" ca="1" si="668">AZ284</f>
        <v>709</v>
      </c>
      <c r="CT282" s="280">
        <f t="shared" ref="CT282:CT306" ca="1" si="669">BA283</f>
        <v>4027</v>
      </c>
      <c r="CU282" s="280">
        <f t="shared" ref="CU282:CU306" ca="1" si="670">BB283</f>
        <v>3120</v>
      </c>
      <c r="CV282" s="280">
        <f t="shared" ref="CV282:CV306" ca="1" si="671">BC283</f>
        <v>0</v>
      </c>
      <c r="CW282" s="280">
        <f t="shared" ref="CW282:CW306" ca="1" si="672">BD284</f>
        <v>2460</v>
      </c>
      <c r="CX282" s="280">
        <f t="shared" ref="CX282:CX306" ca="1" si="673">BE283</f>
        <v>0</v>
      </c>
      <c r="CY282" s="280">
        <f t="shared" ref="CY282:CY306" ca="1" si="674">BF283</f>
        <v>14136</v>
      </c>
      <c r="CZ282" s="280">
        <f t="shared" ref="CZ282:CZ306" ca="1" si="675">BG283</f>
        <v>0</v>
      </c>
      <c r="DA282" s="280">
        <f t="shared" ref="DA282:DA306" ca="1" si="676">BH283</f>
        <v>0</v>
      </c>
      <c r="DB282" s="280">
        <f t="shared" ref="DB282:DB306" ca="1" si="677">BI283</f>
        <v>0</v>
      </c>
      <c r="DC282" s="280">
        <f t="shared" ref="DC282:DC306" ca="1" si="678">BJ283</f>
        <v>1019</v>
      </c>
      <c r="DD282" s="280">
        <f t="shared" ref="DD282:DD306" ca="1" si="679">BK283</f>
        <v>0</v>
      </c>
      <c r="DE282" s="280">
        <f t="shared" ref="DE282:DE306" ca="1" si="680">BL283</f>
        <v>0</v>
      </c>
      <c r="DF282" s="280">
        <f t="shared" ref="DF282:DF306" ca="1" si="681">BM283</f>
        <v>0</v>
      </c>
      <c r="DG282" s="280">
        <f t="shared" ref="DG282:DG306" ca="1" si="682">BN283</f>
        <v>0</v>
      </c>
      <c r="DH282" s="280">
        <f t="shared" ref="DH282:DH306" ca="1" si="683">BO283</f>
        <v>0</v>
      </c>
      <c r="DI282" s="280">
        <f t="shared" ref="DI282:DI306" ca="1" si="684">BP283</f>
        <v>0</v>
      </c>
      <c r="DJ282" s="210">
        <f t="shared" ref="DJ282:DJ306" ca="1" si="685">DD282+CW282+CU282+CS282</f>
        <v>6289</v>
      </c>
      <c r="DK282" s="210">
        <f t="shared" ref="DK282:DK306" ca="1" si="686">SUM(DJ282,CT282,CV282,CX282:DC282)</f>
        <v>25471</v>
      </c>
      <c r="DL282" s="210">
        <f t="shared" ref="DL282:DL306" ca="1" si="687">SUM(CE282:CR282)</f>
        <v>71756</v>
      </c>
      <c r="DM282" s="461">
        <f t="shared" ref="DM282:DM306" ca="1" si="688">DK282+DL282</f>
        <v>97227</v>
      </c>
      <c r="DN282" s="463">
        <f t="shared" ca="1" si="631"/>
        <v>97437</v>
      </c>
      <c r="DO282" s="465">
        <f t="shared" ref="DO282:DO306" ca="1" si="689">DN282-DM282</f>
        <v>210</v>
      </c>
      <c r="DP282" s="216">
        <f t="shared" ref="DP282:DP306" ca="1" si="690">DO282/DM282</f>
        <v>2.159893856644759E-3</v>
      </c>
      <c r="DQ282" s="2"/>
      <c r="DR282" s="2"/>
    </row>
    <row r="283" spans="1:12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2"/>
      <c r="AD283" s="13"/>
      <c r="AG283" s="78"/>
      <c r="AH283" s="78"/>
      <c r="AI283" s="79" t="str">
        <f t="shared" si="639"/>
        <v>R</v>
      </c>
      <c r="AJ283" s="1">
        <f t="shared" si="638"/>
        <v>2035</v>
      </c>
      <c r="AK283" s="105">
        <f t="shared" si="636"/>
        <v>2</v>
      </c>
      <c r="AL283" s="106">
        <f t="shared" ca="1" si="646"/>
        <v>0</v>
      </c>
      <c r="AM283" s="106">
        <f t="shared" ca="1" si="646"/>
        <v>0</v>
      </c>
      <c r="AN283" s="106">
        <f t="shared" ca="1" si="646"/>
        <v>8</v>
      </c>
      <c r="AO283" s="106">
        <f t="shared" ca="1" si="646"/>
        <v>0</v>
      </c>
      <c r="AP283" s="106">
        <f t="shared" ca="1" si="646"/>
        <v>0</v>
      </c>
      <c r="AQ283" s="106">
        <f t="shared" ca="1" si="646"/>
        <v>0</v>
      </c>
      <c r="AR283" s="106">
        <f t="shared" ca="1" si="646"/>
        <v>0</v>
      </c>
      <c r="AS283" s="106">
        <f t="shared" ca="1" si="646"/>
        <v>0</v>
      </c>
      <c r="AT283" s="106">
        <f t="shared" ca="1" si="646"/>
        <v>6910</v>
      </c>
      <c r="AU283" s="106">
        <f t="shared" ca="1" si="646"/>
        <v>258</v>
      </c>
      <c r="AV283" s="106">
        <f t="shared" ca="1" si="646"/>
        <v>64580</v>
      </c>
      <c r="AW283" s="106">
        <f t="shared" ca="1" si="646"/>
        <v>0</v>
      </c>
      <c r="AX283" s="575">
        <f t="shared" ca="1" si="646"/>
        <v>0</v>
      </c>
      <c r="AY283" s="2">
        <f t="shared" ca="1" si="646"/>
        <v>0</v>
      </c>
      <c r="AZ283" s="545">
        <f t="shared" ca="1" si="646"/>
        <v>1218</v>
      </c>
      <c r="BA283" s="106">
        <f t="shared" ca="1" si="646"/>
        <v>4027</v>
      </c>
      <c r="BB283" s="106">
        <f t="shared" ca="1" si="647"/>
        <v>3120</v>
      </c>
      <c r="BC283" s="106">
        <f t="shared" ca="1" si="647"/>
        <v>0</v>
      </c>
      <c r="BD283" s="106">
        <f t="shared" ca="1" si="647"/>
        <v>2380</v>
      </c>
      <c r="BE283" s="106">
        <f t="shared" ca="1" si="647"/>
        <v>0</v>
      </c>
      <c r="BF283" s="106">
        <f t="shared" ca="1" si="647"/>
        <v>14136</v>
      </c>
      <c r="BG283" s="106">
        <f t="shared" ca="1" si="647"/>
        <v>0</v>
      </c>
      <c r="BH283" s="106">
        <f t="shared" ca="1" si="647"/>
        <v>0</v>
      </c>
      <c r="BI283" s="106">
        <f t="shared" ca="1" si="647"/>
        <v>0</v>
      </c>
      <c r="BJ283" s="106">
        <f t="shared" ca="1" si="647"/>
        <v>1019</v>
      </c>
      <c r="BK283" s="106">
        <f t="shared" ca="1" si="647"/>
        <v>0</v>
      </c>
      <c r="BL283" s="106">
        <f t="shared" ca="1" si="647"/>
        <v>0</v>
      </c>
      <c r="BM283" s="190">
        <f t="shared" ca="1" si="647"/>
        <v>0</v>
      </c>
      <c r="BN283" s="190">
        <f t="shared" ca="1" si="647"/>
        <v>0</v>
      </c>
      <c r="BO283" s="190">
        <f t="shared" ca="1" si="647"/>
        <v>0</v>
      </c>
      <c r="BP283" s="190">
        <f t="shared" ca="1" si="647"/>
        <v>0</v>
      </c>
      <c r="BQ283" s="190">
        <f t="shared" ca="1" si="647"/>
        <v>6718</v>
      </c>
      <c r="BR283" s="190">
        <f t="shared" ca="1" si="648"/>
        <v>25900</v>
      </c>
      <c r="BS283" s="190">
        <f t="shared" ca="1" si="648"/>
        <v>71756</v>
      </c>
      <c r="BT283" s="190">
        <f t="shared" ca="1" si="648"/>
        <v>97656</v>
      </c>
      <c r="BU283" s="190">
        <f t="shared" ca="1" si="649"/>
        <v>68748</v>
      </c>
      <c r="BV283" s="163" t="str">
        <f t="shared" si="640"/>
        <v>C</v>
      </c>
      <c r="BW283" s="65">
        <f t="shared" ca="1" si="650"/>
        <v>97656</v>
      </c>
      <c r="BX283" s="634">
        <f t="shared" ca="1" si="651"/>
        <v>0</v>
      </c>
      <c r="BY283" s="2"/>
      <c r="BZ283" s="13"/>
      <c r="CA283" s="130"/>
      <c r="CB283" s="79" t="str">
        <f t="shared" si="641"/>
        <v>C</v>
      </c>
      <c r="CC283" s="215">
        <f t="shared" si="652"/>
        <v>2035</v>
      </c>
      <c r="CD283" s="141">
        <f t="shared" si="653"/>
        <v>2</v>
      </c>
      <c r="CE283" s="280">
        <f t="shared" ca="1" si="654"/>
        <v>0</v>
      </c>
      <c r="CF283" s="280">
        <f t="shared" ca="1" si="655"/>
        <v>0</v>
      </c>
      <c r="CG283" s="280">
        <f t="shared" ca="1" si="656"/>
        <v>8</v>
      </c>
      <c r="CH283" s="280">
        <f t="shared" ca="1" si="657"/>
        <v>0</v>
      </c>
      <c r="CI283" s="280">
        <f t="shared" ca="1" si="658"/>
        <v>0</v>
      </c>
      <c r="CJ283" s="280">
        <f t="shared" ca="1" si="659"/>
        <v>0</v>
      </c>
      <c r="CK283" s="280">
        <f t="shared" ca="1" si="660"/>
        <v>0</v>
      </c>
      <c r="CL283" s="280">
        <f t="shared" ca="1" si="661"/>
        <v>0</v>
      </c>
      <c r="CM283" s="280">
        <f t="shared" ca="1" si="662"/>
        <v>6242</v>
      </c>
      <c r="CN283" s="280">
        <f t="shared" ca="1" si="663"/>
        <v>621</v>
      </c>
      <c r="CO283" s="280">
        <f t="shared" ca="1" si="664"/>
        <v>41858</v>
      </c>
      <c r="CP283" s="280">
        <f t="shared" ca="1" si="665"/>
        <v>0</v>
      </c>
      <c r="CQ283" s="280">
        <f t="shared" ca="1" si="666"/>
        <v>0</v>
      </c>
      <c r="CR283" s="273">
        <f t="shared" ca="1" si="667"/>
        <v>0</v>
      </c>
      <c r="CS283" s="280">
        <f t="shared" ca="1" si="668"/>
        <v>831</v>
      </c>
      <c r="CT283" s="280">
        <f t="shared" ca="1" si="669"/>
        <v>1600</v>
      </c>
      <c r="CU283" s="280">
        <f t="shared" ca="1" si="670"/>
        <v>1917</v>
      </c>
      <c r="CV283" s="280">
        <f t="shared" ca="1" si="671"/>
        <v>0</v>
      </c>
      <c r="CW283" s="280">
        <f t="shared" ca="1" si="672"/>
        <v>1804</v>
      </c>
      <c r="CX283" s="280">
        <f t="shared" ca="1" si="673"/>
        <v>0</v>
      </c>
      <c r="CY283" s="280">
        <f t="shared" ca="1" si="674"/>
        <v>12768</v>
      </c>
      <c r="CZ283" s="280">
        <f t="shared" ca="1" si="675"/>
        <v>0</v>
      </c>
      <c r="DA283" s="280">
        <f t="shared" ca="1" si="676"/>
        <v>0</v>
      </c>
      <c r="DB283" s="280">
        <f t="shared" ca="1" si="677"/>
        <v>0</v>
      </c>
      <c r="DC283" s="280">
        <f t="shared" ca="1" si="678"/>
        <v>953</v>
      </c>
      <c r="DD283" s="280">
        <f t="shared" ca="1" si="679"/>
        <v>0</v>
      </c>
      <c r="DE283" s="280">
        <f t="shared" ca="1" si="680"/>
        <v>0</v>
      </c>
      <c r="DF283" s="280">
        <f t="shared" ca="1" si="681"/>
        <v>0</v>
      </c>
      <c r="DG283" s="280">
        <f t="shared" ca="1" si="682"/>
        <v>0</v>
      </c>
      <c r="DH283" s="280">
        <f t="shared" ca="1" si="683"/>
        <v>0</v>
      </c>
      <c r="DI283" s="280">
        <f t="shared" ca="1" si="684"/>
        <v>0</v>
      </c>
      <c r="DJ283" s="210">
        <f t="shared" ca="1" si="685"/>
        <v>4552</v>
      </c>
      <c r="DK283" s="210">
        <f t="shared" ca="1" si="686"/>
        <v>19873</v>
      </c>
      <c r="DL283" s="210">
        <f t="shared" ca="1" si="687"/>
        <v>48729</v>
      </c>
      <c r="DM283" s="461">
        <f t="shared" ca="1" si="688"/>
        <v>68602</v>
      </c>
      <c r="DN283" s="463">
        <f t="shared" ca="1" si="631"/>
        <v>68748</v>
      </c>
      <c r="DO283" s="465">
        <f t="shared" ca="1" si="689"/>
        <v>146</v>
      </c>
      <c r="DP283" s="216">
        <f t="shared" ca="1" si="690"/>
        <v>2.1282178362146877E-3</v>
      </c>
      <c r="DQ283" s="2"/>
      <c r="DR283" s="2"/>
    </row>
    <row r="284" spans="1:122">
      <c r="A284" s="325" t="s">
        <v>180</v>
      </c>
      <c r="B284" s="62"/>
      <c r="C284" s="62"/>
      <c r="D284" s="62"/>
      <c r="E284" s="62"/>
      <c r="F284" s="63"/>
      <c r="G284" s="63"/>
      <c r="I284" s="101"/>
      <c r="J284" s="101"/>
      <c r="K284" s="101"/>
      <c r="M284" s="65"/>
      <c r="O284" s="108"/>
      <c r="P284" s="21" t="str">
        <f>A284</f>
        <v>520  SECI FR VDP SALE (1/1/10-7/31/20)</v>
      </c>
      <c r="Z284" s="147" t="s">
        <v>37</v>
      </c>
      <c r="AG284" s="79"/>
      <c r="AH284" s="79"/>
      <c r="AI284" s="79" t="str">
        <f t="shared" si="639"/>
        <v>S</v>
      </c>
      <c r="AJ284" s="1">
        <f t="shared" si="638"/>
        <v>2035</v>
      </c>
      <c r="AK284" s="105">
        <f t="shared" si="636"/>
        <v>3</v>
      </c>
      <c r="AL284" s="106">
        <f t="shared" ca="1" si="646"/>
        <v>0</v>
      </c>
      <c r="AM284" s="106">
        <f t="shared" ca="1" si="646"/>
        <v>0</v>
      </c>
      <c r="AN284" s="106">
        <f t="shared" ca="1" si="646"/>
        <v>8</v>
      </c>
      <c r="AO284" s="106">
        <f t="shared" ca="1" si="646"/>
        <v>0</v>
      </c>
      <c r="AP284" s="106">
        <f t="shared" ca="1" si="646"/>
        <v>0</v>
      </c>
      <c r="AQ284" s="106">
        <f t="shared" ca="1" si="646"/>
        <v>0</v>
      </c>
      <c r="AR284" s="106">
        <f t="shared" ca="1" si="646"/>
        <v>0</v>
      </c>
      <c r="AS284" s="106">
        <f t="shared" ca="1" si="646"/>
        <v>0</v>
      </c>
      <c r="AT284" s="106">
        <f t="shared" ca="1" si="646"/>
        <v>6242</v>
      </c>
      <c r="AU284" s="106">
        <f t="shared" ca="1" si="646"/>
        <v>621</v>
      </c>
      <c r="AV284" s="106">
        <f t="shared" ca="1" si="646"/>
        <v>41858</v>
      </c>
      <c r="AW284" s="106">
        <f t="shared" ca="1" si="646"/>
        <v>0</v>
      </c>
      <c r="AX284" s="575">
        <f t="shared" ca="1" si="646"/>
        <v>0</v>
      </c>
      <c r="AY284" s="2">
        <f t="shared" ca="1" si="646"/>
        <v>0</v>
      </c>
      <c r="AZ284" s="545">
        <f t="shared" ca="1" si="646"/>
        <v>709</v>
      </c>
      <c r="BA284" s="106">
        <f t="shared" ca="1" si="646"/>
        <v>1600</v>
      </c>
      <c r="BB284" s="106">
        <f t="shared" ca="1" si="647"/>
        <v>1917</v>
      </c>
      <c r="BC284" s="106">
        <f t="shared" ca="1" si="647"/>
        <v>0</v>
      </c>
      <c r="BD284" s="106">
        <f t="shared" ca="1" si="647"/>
        <v>2460</v>
      </c>
      <c r="BE284" s="106">
        <f t="shared" ca="1" si="647"/>
        <v>0</v>
      </c>
      <c r="BF284" s="106">
        <f t="shared" ca="1" si="647"/>
        <v>12768</v>
      </c>
      <c r="BG284" s="106">
        <f t="shared" ca="1" si="647"/>
        <v>0</v>
      </c>
      <c r="BH284" s="106">
        <f t="shared" ca="1" si="647"/>
        <v>0</v>
      </c>
      <c r="BI284" s="106">
        <f t="shared" ca="1" si="647"/>
        <v>0</v>
      </c>
      <c r="BJ284" s="106">
        <f t="shared" ca="1" si="647"/>
        <v>953</v>
      </c>
      <c r="BK284" s="106">
        <f t="shared" ca="1" si="647"/>
        <v>0</v>
      </c>
      <c r="BL284" s="106">
        <f t="shared" ca="1" si="647"/>
        <v>0</v>
      </c>
      <c r="BM284" s="190">
        <f t="shared" ca="1" si="647"/>
        <v>0</v>
      </c>
      <c r="BN284" s="190">
        <f t="shared" ca="1" si="647"/>
        <v>0</v>
      </c>
      <c r="BO284" s="190">
        <f t="shared" ca="1" si="647"/>
        <v>0</v>
      </c>
      <c r="BP284" s="190">
        <f t="shared" ca="1" si="647"/>
        <v>0</v>
      </c>
      <c r="BQ284" s="190">
        <f t="shared" ca="1" si="647"/>
        <v>5086</v>
      </c>
      <c r="BR284" s="190">
        <f t="shared" ca="1" si="648"/>
        <v>20407</v>
      </c>
      <c r="BS284" s="190">
        <f t="shared" ca="1" si="648"/>
        <v>48729</v>
      </c>
      <c r="BT284" s="190">
        <f t="shared" ca="1" si="648"/>
        <v>69136</v>
      </c>
      <c r="BU284" s="190">
        <f t="shared" ca="1" si="649"/>
        <v>105065</v>
      </c>
      <c r="BV284" s="163" t="str">
        <f t="shared" si="640"/>
        <v>D</v>
      </c>
      <c r="BW284" s="65">
        <f t="shared" ca="1" si="650"/>
        <v>69136</v>
      </c>
      <c r="BX284" s="634">
        <f t="shared" ca="1" si="651"/>
        <v>0</v>
      </c>
      <c r="BY284" s="2"/>
      <c r="BZ284" s="13"/>
      <c r="CA284" s="130"/>
      <c r="CB284" s="79" t="str">
        <f t="shared" si="641"/>
        <v>D</v>
      </c>
      <c r="CC284" s="215">
        <f t="shared" si="652"/>
        <v>2035</v>
      </c>
      <c r="CD284" s="141">
        <f t="shared" si="653"/>
        <v>3</v>
      </c>
      <c r="CE284" s="280">
        <f t="shared" ca="1" si="654"/>
        <v>0</v>
      </c>
      <c r="CF284" s="280">
        <f t="shared" ca="1" si="655"/>
        <v>0</v>
      </c>
      <c r="CG284" s="280">
        <f t="shared" ca="1" si="656"/>
        <v>8</v>
      </c>
      <c r="CH284" s="280">
        <f t="shared" ca="1" si="657"/>
        <v>0</v>
      </c>
      <c r="CI284" s="280">
        <f t="shared" ca="1" si="658"/>
        <v>0</v>
      </c>
      <c r="CJ284" s="280">
        <f t="shared" ca="1" si="659"/>
        <v>0</v>
      </c>
      <c r="CK284" s="280">
        <f t="shared" ca="1" si="660"/>
        <v>0</v>
      </c>
      <c r="CL284" s="280">
        <f t="shared" ca="1" si="661"/>
        <v>0</v>
      </c>
      <c r="CM284" s="280">
        <f t="shared" ca="1" si="662"/>
        <v>3839</v>
      </c>
      <c r="CN284" s="280">
        <f t="shared" ca="1" si="663"/>
        <v>516</v>
      </c>
      <c r="CO284" s="280">
        <f t="shared" ca="1" si="664"/>
        <v>78947</v>
      </c>
      <c r="CP284" s="280">
        <f t="shared" ca="1" si="665"/>
        <v>0</v>
      </c>
      <c r="CQ284" s="280">
        <f t="shared" ca="1" si="666"/>
        <v>0</v>
      </c>
      <c r="CR284" s="273">
        <f t="shared" ca="1" si="667"/>
        <v>0</v>
      </c>
      <c r="CS284" s="280">
        <f t="shared" ca="1" si="668"/>
        <v>502</v>
      </c>
      <c r="CT284" s="280">
        <f t="shared" ca="1" si="669"/>
        <v>805</v>
      </c>
      <c r="CU284" s="280">
        <f t="shared" ca="1" si="670"/>
        <v>2600</v>
      </c>
      <c r="CV284" s="280">
        <f t="shared" ca="1" si="671"/>
        <v>0</v>
      </c>
      <c r="CW284" s="280">
        <f t="shared" ca="1" si="672"/>
        <v>2052</v>
      </c>
      <c r="CX284" s="280">
        <f t="shared" ca="1" si="673"/>
        <v>0</v>
      </c>
      <c r="CY284" s="280">
        <f t="shared" ca="1" si="674"/>
        <v>14508</v>
      </c>
      <c r="CZ284" s="280">
        <f t="shared" ca="1" si="675"/>
        <v>0</v>
      </c>
      <c r="DA284" s="280">
        <f t="shared" ca="1" si="676"/>
        <v>0</v>
      </c>
      <c r="DB284" s="280">
        <f t="shared" ca="1" si="677"/>
        <v>0</v>
      </c>
      <c r="DC284" s="280">
        <f t="shared" ca="1" si="678"/>
        <v>1096</v>
      </c>
      <c r="DD284" s="280">
        <f t="shared" ca="1" si="679"/>
        <v>0</v>
      </c>
      <c r="DE284" s="280">
        <f t="shared" ca="1" si="680"/>
        <v>0</v>
      </c>
      <c r="DF284" s="280">
        <f t="shared" ca="1" si="681"/>
        <v>0</v>
      </c>
      <c r="DG284" s="280">
        <f t="shared" ca="1" si="682"/>
        <v>0</v>
      </c>
      <c r="DH284" s="280">
        <f t="shared" ca="1" si="683"/>
        <v>0</v>
      </c>
      <c r="DI284" s="280">
        <f t="shared" ca="1" si="684"/>
        <v>0</v>
      </c>
      <c r="DJ284" s="210">
        <f t="shared" ca="1" si="685"/>
        <v>5154</v>
      </c>
      <c r="DK284" s="210">
        <f t="shared" ca="1" si="686"/>
        <v>21563</v>
      </c>
      <c r="DL284" s="210">
        <f t="shared" ca="1" si="687"/>
        <v>83310</v>
      </c>
      <c r="DM284" s="461">
        <f t="shared" ca="1" si="688"/>
        <v>104873</v>
      </c>
      <c r="DN284" s="463">
        <f t="shared" ca="1" si="631"/>
        <v>105065</v>
      </c>
      <c r="DO284" s="465">
        <f t="shared" ca="1" si="689"/>
        <v>192</v>
      </c>
      <c r="DP284" s="216">
        <f t="shared" ca="1" si="690"/>
        <v>1.830785807595854E-3</v>
      </c>
      <c r="DQ284" s="2"/>
      <c r="DR284" s="2"/>
    </row>
    <row r="285" spans="1:122">
      <c r="A285" s="4" t="s">
        <v>2</v>
      </c>
      <c r="B285" s="117" t="s">
        <v>3</v>
      </c>
      <c r="C285" s="117" t="s">
        <v>4</v>
      </c>
      <c r="D285" s="117" t="s">
        <v>5</v>
      </c>
      <c r="E285" s="117" t="s">
        <v>6</v>
      </c>
      <c r="F285" s="117" t="s">
        <v>7</v>
      </c>
      <c r="G285" s="117" t="s">
        <v>8</v>
      </c>
      <c r="H285" s="117" t="s">
        <v>9</v>
      </c>
      <c r="I285" s="117" t="s">
        <v>10</v>
      </c>
      <c r="J285" s="117" t="s">
        <v>11</v>
      </c>
      <c r="K285" s="117" t="s">
        <v>12</v>
      </c>
      <c r="L285" s="117" t="s">
        <v>13</v>
      </c>
      <c r="M285" s="117" t="s">
        <v>14</v>
      </c>
      <c r="N285" s="112" t="s">
        <v>15</v>
      </c>
      <c r="O285" s="118"/>
      <c r="P285" s="119" t="s">
        <v>2</v>
      </c>
      <c r="Q285" s="117" t="s">
        <v>3</v>
      </c>
      <c r="R285" s="117" t="s">
        <v>4</v>
      </c>
      <c r="S285" s="117" t="s">
        <v>5</v>
      </c>
      <c r="T285" s="117" t="s">
        <v>6</v>
      </c>
      <c r="U285" s="117" t="s">
        <v>7</v>
      </c>
      <c r="V285" s="117" t="s">
        <v>8</v>
      </c>
      <c r="W285" s="117" t="s">
        <v>9</v>
      </c>
      <c r="X285" s="117" t="s">
        <v>10</v>
      </c>
      <c r="Y285" s="117" t="s">
        <v>11</v>
      </c>
      <c r="Z285" s="117" t="s">
        <v>12</v>
      </c>
      <c r="AA285" s="117" t="s">
        <v>13</v>
      </c>
      <c r="AB285" s="117" t="s">
        <v>14</v>
      </c>
      <c r="AC285" s="83" t="s">
        <v>15</v>
      </c>
      <c r="AD285" s="84"/>
      <c r="AG285" s="86"/>
      <c r="AH285" s="86"/>
      <c r="AI285" s="79" t="str">
        <f t="shared" si="639"/>
        <v>T</v>
      </c>
      <c r="AJ285" s="1">
        <f t="shared" si="638"/>
        <v>2035</v>
      </c>
      <c r="AK285" s="105">
        <f t="shared" si="636"/>
        <v>4</v>
      </c>
      <c r="AL285" s="106">
        <f t="shared" ca="1" si="646"/>
        <v>0</v>
      </c>
      <c r="AM285" s="106">
        <f t="shared" ca="1" si="646"/>
        <v>0</v>
      </c>
      <c r="AN285" s="106">
        <f t="shared" ca="1" si="646"/>
        <v>8</v>
      </c>
      <c r="AO285" s="106">
        <f t="shared" ca="1" si="646"/>
        <v>0</v>
      </c>
      <c r="AP285" s="106">
        <f t="shared" ca="1" si="646"/>
        <v>0</v>
      </c>
      <c r="AQ285" s="106">
        <f t="shared" ca="1" si="646"/>
        <v>0</v>
      </c>
      <c r="AR285" s="106">
        <f t="shared" ca="1" si="646"/>
        <v>0</v>
      </c>
      <c r="AS285" s="106">
        <f t="shared" ca="1" si="646"/>
        <v>0</v>
      </c>
      <c r="AT285" s="106">
        <f t="shared" ca="1" si="646"/>
        <v>3839</v>
      </c>
      <c r="AU285" s="106">
        <f t="shared" ca="1" si="646"/>
        <v>516</v>
      </c>
      <c r="AV285" s="106">
        <f t="shared" ca="1" si="646"/>
        <v>78947</v>
      </c>
      <c r="AW285" s="106">
        <f t="shared" ca="1" si="646"/>
        <v>0</v>
      </c>
      <c r="AX285" s="575">
        <f t="shared" ca="1" si="646"/>
        <v>0</v>
      </c>
      <c r="AY285" s="2">
        <f t="shared" ca="1" si="646"/>
        <v>0</v>
      </c>
      <c r="AZ285" s="545">
        <f t="shared" ca="1" si="646"/>
        <v>831</v>
      </c>
      <c r="BA285" s="106">
        <f t="shared" ca="1" si="646"/>
        <v>805</v>
      </c>
      <c r="BB285" s="106">
        <f t="shared" ca="1" si="647"/>
        <v>2600</v>
      </c>
      <c r="BC285" s="106">
        <f t="shared" ca="1" si="647"/>
        <v>0</v>
      </c>
      <c r="BD285" s="106">
        <f t="shared" ca="1" si="647"/>
        <v>1804</v>
      </c>
      <c r="BE285" s="106">
        <f t="shared" ca="1" si="647"/>
        <v>0</v>
      </c>
      <c r="BF285" s="106">
        <f t="shared" ca="1" si="647"/>
        <v>14508</v>
      </c>
      <c r="BG285" s="106">
        <f t="shared" ca="1" si="647"/>
        <v>0</v>
      </c>
      <c r="BH285" s="106">
        <f t="shared" ca="1" si="647"/>
        <v>0</v>
      </c>
      <c r="BI285" s="106">
        <f t="shared" ca="1" si="647"/>
        <v>0</v>
      </c>
      <c r="BJ285" s="106">
        <f t="shared" ca="1" si="647"/>
        <v>1096</v>
      </c>
      <c r="BK285" s="106">
        <f t="shared" ca="1" si="647"/>
        <v>0</v>
      </c>
      <c r="BL285" s="106">
        <f t="shared" ca="1" si="647"/>
        <v>0</v>
      </c>
      <c r="BM285" s="190">
        <f t="shared" ca="1" si="647"/>
        <v>0</v>
      </c>
      <c r="BN285" s="190">
        <f t="shared" ca="1" si="647"/>
        <v>0</v>
      </c>
      <c r="BO285" s="190">
        <f t="shared" ca="1" si="647"/>
        <v>0</v>
      </c>
      <c r="BP285" s="190">
        <f t="shared" ca="1" si="647"/>
        <v>0</v>
      </c>
      <c r="BQ285" s="190">
        <f t="shared" ca="1" si="647"/>
        <v>5235</v>
      </c>
      <c r="BR285" s="190">
        <f t="shared" ca="1" si="648"/>
        <v>21644</v>
      </c>
      <c r="BS285" s="190">
        <f t="shared" ca="1" si="648"/>
        <v>83310</v>
      </c>
      <c r="BT285" s="190">
        <f t="shared" ca="1" si="648"/>
        <v>104954</v>
      </c>
      <c r="BU285" s="190">
        <f t="shared" ca="1" si="649"/>
        <v>112342</v>
      </c>
      <c r="BV285" s="163" t="str">
        <f t="shared" si="640"/>
        <v>E</v>
      </c>
      <c r="BW285" s="65">
        <f t="shared" ca="1" si="650"/>
        <v>104954</v>
      </c>
      <c r="BX285" s="634">
        <f t="shared" ca="1" si="651"/>
        <v>0</v>
      </c>
      <c r="BY285" s="2"/>
      <c r="BZ285" s="13"/>
      <c r="CA285" s="130"/>
      <c r="CB285" s="79" t="str">
        <f t="shared" si="641"/>
        <v>E</v>
      </c>
      <c r="CC285" s="215">
        <f t="shared" si="652"/>
        <v>2035</v>
      </c>
      <c r="CD285" s="141">
        <f t="shared" si="653"/>
        <v>4</v>
      </c>
      <c r="CE285" s="280">
        <f t="shared" ca="1" si="654"/>
        <v>0</v>
      </c>
      <c r="CF285" s="280">
        <f t="shared" ca="1" si="655"/>
        <v>0</v>
      </c>
      <c r="CG285" s="280">
        <f t="shared" ca="1" si="656"/>
        <v>8</v>
      </c>
      <c r="CH285" s="280">
        <f t="shared" ca="1" si="657"/>
        <v>0</v>
      </c>
      <c r="CI285" s="280">
        <f t="shared" ca="1" si="658"/>
        <v>0</v>
      </c>
      <c r="CJ285" s="280">
        <f t="shared" ca="1" si="659"/>
        <v>0</v>
      </c>
      <c r="CK285" s="280">
        <f t="shared" ca="1" si="660"/>
        <v>0</v>
      </c>
      <c r="CL285" s="280">
        <f t="shared" ca="1" si="661"/>
        <v>0</v>
      </c>
      <c r="CM285" s="280">
        <f t="shared" ca="1" si="662"/>
        <v>0</v>
      </c>
      <c r="CN285" s="280">
        <f t="shared" ca="1" si="663"/>
        <v>832</v>
      </c>
      <c r="CO285" s="280">
        <f t="shared" ca="1" si="664"/>
        <v>89166</v>
      </c>
      <c r="CP285" s="280">
        <f t="shared" ca="1" si="665"/>
        <v>0</v>
      </c>
      <c r="CQ285" s="280">
        <f t="shared" ca="1" si="666"/>
        <v>0</v>
      </c>
      <c r="CR285" s="273">
        <f t="shared" ca="1" si="667"/>
        <v>0</v>
      </c>
      <c r="CS285" s="280">
        <f t="shared" ca="1" si="668"/>
        <v>671</v>
      </c>
      <c r="CT285" s="280">
        <f t="shared" ca="1" si="669"/>
        <v>1871</v>
      </c>
      <c r="CU285" s="280">
        <f t="shared" ca="1" si="670"/>
        <v>2406</v>
      </c>
      <c r="CV285" s="280">
        <f t="shared" ca="1" si="671"/>
        <v>0</v>
      </c>
      <c r="CW285" s="280">
        <f t="shared" ca="1" si="672"/>
        <v>1698</v>
      </c>
      <c r="CX285" s="280">
        <f t="shared" ca="1" si="673"/>
        <v>0</v>
      </c>
      <c r="CY285" s="280">
        <f t="shared" ca="1" si="674"/>
        <v>14400</v>
      </c>
      <c r="CZ285" s="280">
        <f t="shared" ca="1" si="675"/>
        <v>0</v>
      </c>
      <c r="DA285" s="280">
        <f t="shared" ca="1" si="676"/>
        <v>0</v>
      </c>
      <c r="DB285" s="280">
        <f t="shared" ca="1" si="677"/>
        <v>0</v>
      </c>
      <c r="DC285" s="280">
        <f t="shared" ca="1" si="678"/>
        <v>1104</v>
      </c>
      <c r="DD285" s="280">
        <f t="shared" ca="1" si="679"/>
        <v>0</v>
      </c>
      <c r="DE285" s="280">
        <f t="shared" ca="1" si="680"/>
        <v>0</v>
      </c>
      <c r="DF285" s="280">
        <f t="shared" ca="1" si="681"/>
        <v>0</v>
      </c>
      <c r="DG285" s="280">
        <f t="shared" ca="1" si="682"/>
        <v>0</v>
      </c>
      <c r="DH285" s="280">
        <f t="shared" ca="1" si="683"/>
        <v>0</v>
      </c>
      <c r="DI285" s="280">
        <f t="shared" ca="1" si="684"/>
        <v>0</v>
      </c>
      <c r="DJ285" s="210">
        <f t="shared" ca="1" si="685"/>
        <v>4775</v>
      </c>
      <c r="DK285" s="210">
        <f t="shared" ca="1" si="686"/>
        <v>22150</v>
      </c>
      <c r="DL285" s="210">
        <f t="shared" ca="1" si="687"/>
        <v>90006</v>
      </c>
      <c r="DM285" s="461">
        <f t="shared" ca="1" si="688"/>
        <v>112156</v>
      </c>
      <c r="DN285" s="463">
        <f t="shared" ca="1" si="631"/>
        <v>112342</v>
      </c>
      <c r="DO285" s="465">
        <f t="shared" ca="1" si="689"/>
        <v>186</v>
      </c>
      <c r="DP285" s="216">
        <f t="shared" ca="1" si="690"/>
        <v>1.6584043653482649E-3</v>
      </c>
      <c r="DQ285" s="2"/>
      <c r="DR285" s="2"/>
    </row>
    <row r="286" spans="1:122" s="5" customFormat="1">
      <c r="A286" s="87">
        <f>A246</f>
        <v>2010</v>
      </c>
      <c r="B286" s="95">
        <f>R286</f>
        <v>56810</v>
      </c>
      <c r="C286" s="95">
        <f t="shared" ref="C286" si="691">S286</f>
        <v>45382</v>
      </c>
      <c r="D286" s="95">
        <f t="shared" ref="D286" si="692">T286</f>
        <v>42433</v>
      </c>
      <c r="E286" s="95">
        <f t="shared" ref="E286" si="693">U286</f>
        <v>38975</v>
      </c>
      <c r="F286" s="95">
        <f t="shared" ref="F286" si="694">V286</f>
        <v>53842</v>
      </c>
      <c r="G286" s="95">
        <f t="shared" ref="G286" si="695">W286</f>
        <v>47116</v>
      </c>
      <c r="H286" s="95">
        <f t="shared" ref="H286" si="696">X286</f>
        <v>46512</v>
      </c>
      <c r="I286" s="95">
        <f t="shared" ref="I286" si="697">Y286</f>
        <v>40238</v>
      </c>
      <c r="J286" s="95">
        <f t="shared" ref="J286" si="698">Z286</f>
        <v>30797</v>
      </c>
      <c r="K286" s="95">
        <f t="shared" ref="K286" si="699">AA286</f>
        <v>4228</v>
      </c>
      <c r="L286" s="95">
        <f t="shared" ref="L286" si="700">AB286</f>
        <v>4340</v>
      </c>
      <c r="M286" s="95">
        <f t="shared" ref="M286" si="701">Q287</f>
        <v>23506</v>
      </c>
      <c r="N286" s="22">
        <f t="shared" ref="N286:N306" si="702">SUM(B286:M286)</f>
        <v>434179</v>
      </c>
      <c r="O286" s="17"/>
      <c r="P286" s="91">
        <f>A286</f>
        <v>2010</v>
      </c>
      <c r="Q286" s="95">
        <v>0</v>
      </c>
      <c r="R286" s="95">
        <v>56810</v>
      </c>
      <c r="S286" s="95">
        <v>45382</v>
      </c>
      <c r="T286" s="95">
        <v>42433</v>
      </c>
      <c r="U286" s="95">
        <v>38975</v>
      </c>
      <c r="V286" s="95">
        <v>53842</v>
      </c>
      <c r="W286" s="95">
        <v>47116</v>
      </c>
      <c r="X286" s="95">
        <v>46512</v>
      </c>
      <c r="Y286" s="95">
        <v>40238</v>
      </c>
      <c r="Z286" s="95">
        <v>30797</v>
      </c>
      <c r="AA286" s="95">
        <v>4228</v>
      </c>
      <c r="AB286" s="95">
        <v>4340</v>
      </c>
      <c r="AC286" s="41">
        <f t="shared" ref="AC286:AC292" si="703">SUM(Q286:AB286)</f>
        <v>410673</v>
      </c>
      <c r="AD286" s="13"/>
      <c r="AE286" s="14"/>
      <c r="AF286" s="13"/>
      <c r="AG286" s="22"/>
      <c r="AH286" s="22"/>
      <c r="AI286" s="79" t="str">
        <f t="shared" si="639"/>
        <v>U</v>
      </c>
      <c r="AJ286" s="1">
        <f t="shared" si="638"/>
        <v>2035</v>
      </c>
      <c r="AK286" s="105">
        <f t="shared" si="636"/>
        <v>5</v>
      </c>
      <c r="AL286" s="106">
        <f t="shared" ca="1" si="646"/>
        <v>0</v>
      </c>
      <c r="AM286" s="106">
        <f t="shared" ca="1" si="646"/>
        <v>0</v>
      </c>
      <c r="AN286" s="106">
        <f t="shared" ca="1" si="646"/>
        <v>8</v>
      </c>
      <c r="AO286" s="106">
        <f t="shared" ca="1" si="646"/>
        <v>0</v>
      </c>
      <c r="AP286" s="106">
        <f t="shared" ca="1" si="646"/>
        <v>0</v>
      </c>
      <c r="AQ286" s="106">
        <f t="shared" ca="1" si="646"/>
        <v>0</v>
      </c>
      <c r="AR286" s="106">
        <f t="shared" ca="1" si="646"/>
        <v>0</v>
      </c>
      <c r="AS286" s="106">
        <f t="shared" ca="1" si="646"/>
        <v>0</v>
      </c>
      <c r="AT286" s="106">
        <f t="shared" ca="1" si="646"/>
        <v>0</v>
      </c>
      <c r="AU286" s="106">
        <f t="shared" ca="1" si="646"/>
        <v>832</v>
      </c>
      <c r="AV286" s="106">
        <f t="shared" ca="1" si="646"/>
        <v>89166</v>
      </c>
      <c r="AW286" s="106">
        <f t="shared" ca="1" si="646"/>
        <v>0</v>
      </c>
      <c r="AX286" s="575">
        <f t="shared" ca="1" si="646"/>
        <v>0</v>
      </c>
      <c r="AY286" s="2">
        <f t="shared" ca="1" si="646"/>
        <v>0</v>
      </c>
      <c r="AZ286" s="545">
        <f t="shared" ca="1" si="646"/>
        <v>502</v>
      </c>
      <c r="BA286" s="106">
        <f t="shared" ca="1" si="646"/>
        <v>1871</v>
      </c>
      <c r="BB286" s="106">
        <f t="shared" ca="1" si="647"/>
        <v>2406</v>
      </c>
      <c r="BC286" s="106">
        <f t="shared" ca="1" si="647"/>
        <v>0</v>
      </c>
      <c r="BD286" s="106">
        <f t="shared" ca="1" si="647"/>
        <v>2052</v>
      </c>
      <c r="BE286" s="106">
        <f t="shared" ca="1" si="647"/>
        <v>0</v>
      </c>
      <c r="BF286" s="106">
        <f t="shared" ca="1" si="647"/>
        <v>14400</v>
      </c>
      <c r="BG286" s="106">
        <f t="shared" ca="1" si="647"/>
        <v>0</v>
      </c>
      <c r="BH286" s="106">
        <f t="shared" ca="1" si="647"/>
        <v>0</v>
      </c>
      <c r="BI286" s="106">
        <f t="shared" ca="1" si="647"/>
        <v>0</v>
      </c>
      <c r="BJ286" s="106">
        <f t="shared" ca="1" si="647"/>
        <v>1104</v>
      </c>
      <c r="BK286" s="106">
        <f t="shared" ca="1" si="647"/>
        <v>0</v>
      </c>
      <c r="BL286" s="106">
        <f t="shared" ca="1" si="647"/>
        <v>0</v>
      </c>
      <c r="BM286" s="190">
        <f t="shared" ca="1" si="647"/>
        <v>0</v>
      </c>
      <c r="BN286" s="190">
        <f t="shared" ca="1" si="647"/>
        <v>0</v>
      </c>
      <c r="BO286" s="190">
        <f t="shared" ca="1" si="647"/>
        <v>0</v>
      </c>
      <c r="BP286" s="190">
        <f t="shared" ca="1" si="647"/>
        <v>0</v>
      </c>
      <c r="BQ286" s="190">
        <f t="shared" ca="1" si="647"/>
        <v>4960</v>
      </c>
      <c r="BR286" s="190">
        <f t="shared" ca="1" si="648"/>
        <v>22335</v>
      </c>
      <c r="BS286" s="190">
        <f t="shared" ca="1" si="648"/>
        <v>90006</v>
      </c>
      <c r="BT286" s="190">
        <f t="shared" ca="1" si="648"/>
        <v>112341</v>
      </c>
      <c r="BU286" s="190">
        <f t="shared" ca="1" si="649"/>
        <v>121847</v>
      </c>
      <c r="BV286" s="163" t="str">
        <f t="shared" si="640"/>
        <v>F</v>
      </c>
      <c r="BW286" s="65">
        <f t="shared" ca="1" si="650"/>
        <v>112341</v>
      </c>
      <c r="BX286" s="634">
        <f t="shared" ca="1" si="651"/>
        <v>0</v>
      </c>
      <c r="BY286" s="2"/>
      <c r="BZ286" s="13"/>
      <c r="CA286" s="130"/>
      <c r="CB286" s="79" t="str">
        <f t="shared" si="641"/>
        <v>F</v>
      </c>
      <c r="CC286" s="215">
        <f t="shared" si="652"/>
        <v>2035</v>
      </c>
      <c r="CD286" s="141">
        <f t="shared" si="653"/>
        <v>5</v>
      </c>
      <c r="CE286" s="280">
        <f t="shared" ca="1" si="654"/>
        <v>0</v>
      </c>
      <c r="CF286" s="280">
        <f t="shared" ca="1" si="655"/>
        <v>0</v>
      </c>
      <c r="CG286" s="280">
        <f t="shared" ca="1" si="656"/>
        <v>8</v>
      </c>
      <c r="CH286" s="280">
        <f t="shared" ca="1" si="657"/>
        <v>0</v>
      </c>
      <c r="CI286" s="280">
        <f t="shared" ca="1" si="658"/>
        <v>0</v>
      </c>
      <c r="CJ286" s="280">
        <f t="shared" ca="1" si="659"/>
        <v>0</v>
      </c>
      <c r="CK286" s="280">
        <f t="shared" ca="1" si="660"/>
        <v>0</v>
      </c>
      <c r="CL286" s="280">
        <f t="shared" ca="1" si="661"/>
        <v>0</v>
      </c>
      <c r="CM286" s="280">
        <f t="shared" ca="1" si="662"/>
        <v>0</v>
      </c>
      <c r="CN286" s="280">
        <f t="shared" ca="1" si="663"/>
        <v>1719</v>
      </c>
      <c r="CO286" s="280">
        <f t="shared" ca="1" si="664"/>
        <v>93570</v>
      </c>
      <c r="CP286" s="280">
        <f t="shared" ca="1" si="665"/>
        <v>0</v>
      </c>
      <c r="CQ286" s="280">
        <f t="shared" ca="1" si="666"/>
        <v>0</v>
      </c>
      <c r="CR286" s="273">
        <f t="shared" ca="1" si="667"/>
        <v>0</v>
      </c>
      <c r="CS286" s="280">
        <f t="shared" ca="1" si="668"/>
        <v>1935</v>
      </c>
      <c r="CT286" s="280">
        <f t="shared" ca="1" si="669"/>
        <v>2577</v>
      </c>
      <c r="CU286" s="280">
        <f t="shared" ca="1" si="670"/>
        <v>3182</v>
      </c>
      <c r="CV286" s="280">
        <f t="shared" ca="1" si="671"/>
        <v>0</v>
      </c>
      <c r="CW286" s="280">
        <f t="shared" ca="1" si="672"/>
        <v>2223</v>
      </c>
      <c r="CX286" s="280">
        <f t="shared" ca="1" si="673"/>
        <v>0</v>
      </c>
      <c r="CY286" s="280">
        <f t="shared" ca="1" si="674"/>
        <v>15252</v>
      </c>
      <c r="CZ286" s="280">
        <f t="shared" ca="1" si="675"/>
        <v>0</v>
      </c>
      <c r="DA286" s="280">
        <f t="shared" ca="1" si="676"/>
        <v>0</v>
      </c>
      <c r="DB286" s="280">
        <f t="shared" ca="1" si="677"/>
        <v>0</v>
      </c>
      <c r="DC286" s="280">
        <f t="shared" ca="1" si="678"/>
        <v>1136</v>
      </c>
      <c r="DD286" s="280">
        <f t="shared" ca="1" si="679"/>
        <v>0</v>
      </c>
      <c r="DE286" s="280">
        <f t="shared" ca="1" si="680"/>
        <v>0</v>
      </c>
      <c r="DF286" s="280">
        <f t="shared" ca="1" si="681"/>
        <v>0</v>
      </c>
      <c r="DG286" s="280">
        <f t="shared" ca="1" si="682"/>
        <v>0</v>
      </c>
      <c r="DH286" s="280">
        <f t="shared" ca="1" si="683"/>
        <v>0</v>
      </c>
      <c r="DI286" s="280">
        <f t="shared" ca="1" si="684"/>
        <v>0</v>
      </c>
      <c r="DJ286" s="210">
        <f t="shared" ca="1" si="685"/>
        <v>7340</v>
      </c>
      <c r="DK286" s="210">
        <f t="shared" ca="1" si="686"/>
        <v>26305</v>
      </c>
      <c r="DL286" s="210">
        <f t="shared" ca="1" si="687"/>
        <v>95297</v>
      </c>
      <c r="DM286" s="461">
        <f t="shared" ca="1" si="688"/>
        <v>121602</v>
      </c>
      <c r="DN286" s="463">
        <f t="shared" ca="1" si="631"/>
        <v>121847</v>
      </c>
      <c r="DO286" s="465">
        <f t="shared" ca="1" si="689"/>
        <v>245</v>
      </c>
      <c r="DP286" s="216">
        <f t="shared" ca="1" si="690"/>
        <v>2.0147694939227972E-3</v>
      </c>
      <c r="DQ286" s="10"/>
      <c r="DR286" s="10"/>
    </row>
    <row r="287" spans="1:122">
      <c r="A287" s="87">
        <f>A286+1</f>
        <v>2011</v>
      </c>
      <c r="B287" s="95">
        <f>R287</f>
        <v>10675</v>
      </c>
      <c r="C287" s="95">
        <f t="shared" ref="C287" si="704">S287</f>
        <v>1925</v>
      </c>
      <c r="D287" s="95">
        <f t="shared" ref="D287" si="705">T287</f>
        <v>0</v>
      </c>
      <c r="E287" s="95">
        <f t="shared" ref="E287" si="706">U287</f>
        <v>15250</v>
      </c>
      <c r="F287" s="95">
        <f t="shared" ref="F287" si="707">V287</f>
        <v>21495</v>
      </c>
      <c r="G287" s="95">
        <f t="shared" ref="G287" si="708">W287</f>
        <v>40275</v>
      </c>
      <c r="H287" s="95">
        <f t="shared" ref="H287" si="709">X287</f>
        <v>30925</v>
      </c>
      <c r="I287" s="95">
        <f t="shared" ref="I287" si="710">Y287</f>
        <v>44725</v>
      </c>
      <c r="J287" s="95">
        <f t="shared" ref="J287" si="711">Z287</f>
        <v>29550</v>
      </c>
      <c r="K287" s="95">
        <f t="shared" ref="K287" si="712">AA287</f>
        <v>13850</v>
      </c>
      <c r="L287" s="95">
        <f t="shared" ref="L287" si="713">AB287</f>
        <v>300</v>
      </c>
      <c r="M287" s="95">
        <f t="shared" ref="M287" si="714">Q288</f>
        <v>250</v>
      </c>
      <c r="N287" s="22">
        <f t="shared" si="702"/>
        <v>209220</v>
      </c>
      <c r="O287" s="17"/>
      <c r="P287" s="91">
        <f t="shared" ref="P287:P321" si="715">A287</f>
        <v>2011</v>
      </c>
      <c r="Q287" s="95">
        <v>23506</v>
      </c>
      <c r="R287" s="95">
        <v>10675</v>
      </c>
      <c r="S287" s="95">
        <v>1925</v>
      </c>
      <c r="T287" s="95">
        <v>0</v>
      </c>
      <c r="U287" s="95">
        <v>15250</v>
      </c>
      <c r="V287" s="95">
        <v>21495</v>
      </c>
      <c r="W287" s="95">
        <v>40275</v>
      </c>
      <c r="X287" s="95">
        <v>30925</v>
      </c>
      <c r="Y287" s="95">
        <v>44725</v>
      </c>
      <c r="Z287" s="95">
        <v>29550</v>
      </c>
      <c r="AA287" s="95">
        <v>13850</v>
      </c>
      <c r="AB287" s="95">
        <v>300</v>
      </c>
      <c r="AC287" s="41">
        <f t="shared" si="703"/>
        <v>232476</v>
      </c>
      <c r="AD287" s="13"/>
      <c r="AG287" s="22"/>
      <c r="AH287" s="22"/>
      <c r="AI287" s="79" t="str">
        <f t="shared" si="639"/>
        <v>V</v>
      </c>
      <c r="AJ287" s="1">
        <f t="shared" si="638"/>
        <v>2035</v>
      </c>
      <c r="AK287" s="105">
        <f t="shared" si="636"/>
        <v>6</v>
      </c>
      <c r="AL287" s="106">
        <f t="shared" ca="1" si="646"/>
        <v>0</v>
      </c>
      <c r="AM287" s="106">
        <f t="shared" ca="1" si="646"/>
        <v>0</v>
      </c>
      <c r="AN287" s="106">
        <f t="shared" ca="1" si="646"/>
        <v>8</v>
      </c>
      <c r="AO287" s="106">
        <f t="shared" ca="1" si="646"/>
        <v>0</v>
      </c>
      <c r="AP287" s="106">
        <f t="shared" ca="1" si="646"/>
        <v>0</v>
      </c>
      <c r="AQ287" s="106">
        <f t="shared" ca="1" si="646"/>
        <v>0</v>
      </c>
      <c r="AR287" s="106">
        <f t="shared" ca="1" si="646"/>
        <v>0</v>
      </c>
      <c r="AS287" s="106">
        <f t="shared" ca="1" si="646"/>
        <v>0</v>
      </c>
      <c r="AT287" s="106">
        <f t="shared" ca="1" si="646"/>
        <v>0</v>
      </c>
      <c r="AU287" s="106">
        <f t="shared" ca="1" si="646"/>
        <v>1719</v>
      </c>
      <c r="AV287" s="106">
        <f t="shared" ca="1" si="646"/>
        <v>93570</v>
      </c>
      <c r="AW287" s="106">
        <f t="shared" ca="1" si="646"/>
        <v>0</v>
      </c>
      <c r="AX287" s="575">
        <f t="shared" ca="1" si="646"/>
        <v>0</v>
      </c>
      <c r="AY287" s="2">
        <f t="shared" ca="1" si="646"/>
        <v>0</v>
      </c>
      <c r="AZ287" s="545">
        <f t="shared" ca="1" si="646"/>
        <v>671</v>
      </c>
      <c r="BA287" s="106">
        <f t="shared" ca="1" si="646"/>
        <v>2577</v>
      </c>
      <c r="BB287" s="106">
        <f t="shared" ca="1" si="647"/>
        <v>3182</v>
      </c>
      <c r="BC287" s="106">
        <f t="shared" ca="1" si="647"/>
        <v>0</v>
      </c>
      <c r="BD287" s="106">
        <f t="shared" ca="1" si="647"/>
        <v>1698</v>
      </c>
      <c r="BE287" s="106">
        <f t="shared" ca="1" si="647"/>
        <v>0</v>
      </c>
      <c r="BF287" s="106">
        <f t="shared" ca="1" si="647"/>
        <v>15252</v>
      </c>
      <c r="BG287" s="106">
        <f t="shared" ca="1" si="647"/>
        <v>0</v>
      </c>
      <c r="BH287" s="106">
        <f t="shared" ca="1" si="647"/>
        <v>0</v>
      </c>
      <c r="BI287" s="106">
        <f t="shared" ca="1" si="647"/>
        <v>0</v>
      </c>
      <c r="BJ287" s="106">
        <f t="shared" ca="1" si="647"/>
        <v>1136</v>
      </c>
      <c r="BK287" s="106">
        <f t="shared" ca="1" si="647"/>
        <v>0</v>
      </c>
      <c r="BL287" s="106">
        <f t="shared" ca="1" si="647"/>
        <v>0</v>
      </c>
      <c r="BM287" s="190">
        <f t="shared" ca="1" si="647"/>
        <v>0</v>
      </c>
      <c r="BN287" s="190">
        <f t="shared" ca="1" si="647"/>
        <v>0</v>
      </c>
      <c r="BO287" s="190">
        <f t="shared" ca="1" si="647"/>
        <v>0</v>
      </c>
      <c r="BP287" s="190">
        <f t="shared" ca="1" si="647"/>
        <v>0</v>
      </c>
      <c r="BQ287" s="190">
        <f t="shared" ca="1" si="647"/>
        <v>5551</v>
      </c>
      <c r="BR287" s="190">
        <f t="shared" ca="1" si="648"/>
        <v>24516</v>
      </c>
      <c r="BS287" s="190">
        <f t="shared" ca="1" si="648"/>
        <v>95297</v>
      </c>
      <c r="BT287" s="190">
        <f t="shared" ca="1" si="648"/>
        <v>119813</v>
      </c>
      <c r="BU287" s="190">
        <f t="shared" ca="1" si="649"/>
        <v>121641</v>
      </c>
      <c r="BV287" s="163" t="str">
        <f t="shared" si="640"/>
        <v>G</v>
      </c>
      <c r="BW287" s="65">
        <f t="shared" ca="1" si="650"/>
        <v>119813</v>
      </c>
      <c r="BX287" s="634">
        <f t="shared" ca="1" si="651"/>
        <v>0</v>
      </c>
      <c r="BY287" s="2"/>
      <c r="BZ287" s="13"/>
      <c r="CA287" s="130"/>
      <c r="CB287" s="79" t="str">
        <f t="shared" si="641"/>
        <v>G</v>
      </c>
      <c r="CC287" s="215">
        <f t="shared" si="652"/>
        <v>2035</v>
      </c>
      <c r="CD287" s="141">
        <f t="shared" si="653"/>
        <v>6</v>
      </c>
      <c r="CE287" s="280">
        <f t="shared" ca="1" si="654"/>
        <v>0</v>
      </c>
      <c r="CF287" s="280">
        <f t="shared" ca="1" si="655"/>
        <v>0</v>
      </c>
      <c r="CG287" s="280">
        <f t="shared" ca="1" si="656"/>
        <v>8</v>
      </c>
      <c r="CH287" s="280">
        <f t="shared" ca="1" si="657"/>
        <v>0</v>
      </c>
      <c r="CI287" s="280">
        <f t="shared" ca="1" si="658"/>
        <v>0</v>
      </c>
      <c r="CJ287" s="280">
        <f t="shared" ca="1" si="659"/>
        <v>0</v>
      </c>
      <c r="CK287" s="280">
        <f t="shared" ca="1" si="660"/>
        <v>0</v>
      </c>
      <c r="CL287" s="280">
        <f t="shared" ca="1" si="661"/>
        <v>0</v>
      </c>
      <c r="CM287" s="280">
        <f t="shared" ca="1" si="662"/>
        <v>0</v>
      </c>
      <c r="CN287" s="280">
        <f t="shared" ca="1" si="663"/>
        <v>2245</v>
      </c>
      <c r="CO287" s="280">
        <f t="shared" ca="1" si="664"/>
        <v>91072</v>
      </c>
      <c r="CP287" s="280">
        <f t="shared" ca="1" si="665"/>
        <v>0</v>
      </c>
      <c r="CQ287" s="280">
        <f t="shared" ca="1" si="666"/>
        <v>0</v>
      </c>
      <c r="CR287" s="273">
        <f t="shared" ca="1" si="667"/>
        <v>0</v>
      </c>
      <c r="CS287" s="280">
        <f t="shared" ca="1" si="668"/>
        <v>2247</v>
      </c>
      <c r="CT287" s="280">
        <f t="shared" ca="1" si="669"/>
        <v>3741</v>
      </c>
      <c r="CU287" s="280">
        <f t="shared" ca="1" si="670"/>
        <v>3275</v>
      </c>
      <c r="CV287" s="280">
        <f t="shared" ca="1" si="671"/>
        <v>0</v>
      </c>
      <c r="CW287" s="280">
        <f t="shared" ca="1" si="672"/>
        <v>2568</v>
      </c>
      <c r="CX287" s="280">
        <f t="shared" ca="1" si="673"/>
        <v>0</v>
      </c>
      <c r="CY287" s="280">
        <f t="shared" ca="1" si="674"/>
        <v>15120</v>
      </c>
      <c r="CZ287" s="280">
        <f t="shared" ca="1" si="675"/>
        <v>0</v>
      </c>
      <c r="DA287" s="280">
        <f t="shared" ca="1" si="676"/>
        <v>0</v>
      </c>
      <c r="DB287" s="280">
        <f t="shared" ca="1" si="677"/>
        <v>0</v>
      </c>
      <c r="DC287" s="280">
        <f t="shared" ca="1" si="678"/>
        <v>1105</v>
      </c>
      <c r="DD287" s="280">
        <f t="shared" ca="1" si="679"/>
        <v>0</v>
      </c>
      <c r="DE287" s="280">
        <f t="shared" ca="1" si="680"/>
        <v>0</v>
      </c>
      <c r="DF287" s="280">
        <f t="shared" ca="1" si="681"/>
        <v>0</v>
      </c>
      <c r="DG287" s="280">
        <f t="shared" ca="1" si="682"/>
        <v>0</v>
      </c>
      <c r="DH287" s="280">
        <f t="shared" ca="1" si="683"/>
        <v>0</v>
      </c>
      <c r="DI287" s="280">
        <f t="shared" ca="1" si="684"/>
        <v>0</v>
      </c>
      <c r="DJ287" s="210">
        <f t="shared" ca="1" si="685"/>
        <v>8090</v>
      </c>
      <c r="DK287" s="210">
        <f t="shared" ca="1" si="686"/>
        <v>28056</v>
      </c>
      <c r="DL287" s="210">
        <f t="shared" ca="1" si="687"/>
        <v>93325</v>
      </c>
      <c r="DM287" s="461">
        <f t="shared" ca="1" si="688"/>
        <v>121381</v>
      </c>
      <c r="DN287" s="463">
        <f t="shared" ca="1" si="631"/>
        <v>121641</v>
      </c>
      <c r="DO287" s="465">
        <f t="shared" ca="1" si="689"/>
        <v>260</v>
      </c>
      <c r="DP287" s="216">
        <f t="shared" ca="1" si="690"/>
        <v>2.1420156367141481E-3</v>
      </c>
      <c r="DQ287" s="2"/>
      <c r="DR287" s="2"/>
    </row>
    <row r="288" spans="1:122">
      <c r="A288" s="87">
        <f t="shared" ref="A288:A321" si="716">A287+1</f>
        <v>2012</v>
      </c>
      <c r="B288" s="95"/>
      <c r="C288" s="407"/>
      <c r="D288" s="407"/>
      <c r="E288" s="407"/>
      <c r="F288" s="407"/>
      <c r="G288" s="407"/>
      <c r="H288" s="407"/>
      <c r="I288" s="407"/>
      <c r="J288" s="407"/>
      <c r="K288" s="407"/>
      <c r="L288" s="407"/>
      <c r="M288" s="407"/>
      <c r="N288" s="22">
        <f t="shared" si="702"/>
        <v>0</v>
      </c>
      <c r="O288" s="17"/>
      <c r="P288" s="91">
        <f t="shared" si="715"/>
        <v>2012</v>
      </c>
      <c r="Q288" s="95">
        <v>250</v>
      </c>
      <c r="R288" s="407"/>
      <c r="S288" s="407"/>
      <c r="T288" s="407"/>
      <c r="U288" s="407"/>
      <c r="V288" s="407"/>
      <c r="W288" s="407"/>
      <c r="X288" s="407"/>
      <c r="Y288" s="407"/>
      <c r="Z288" s="407"/>
      <c r="AA288" s="407"/>
      <c r="AB288" s="407"/>
      <c r="AC288" s="41">
        <f t="shared" si="703"/>
        <v>250</v>
      </c>
      <c r="AD288" s="13"/>
      <c r="AG288" s="22"/>
      <c r="AH288" s="22"/>
      <c r="AI288" s="79" t="str">
        <f t="shared" si="639"/>
        <v>W</v>
      </c>
      <c r="AJ288" s="1">
        <f t="shared" si="638"/>
        <v>2035</v>
      </c>
      <c r="AK288" s="105">
        <f t="shared" si="636"/>
        <v>7</v>
      </c>
      <c r="AL288" s="106">
        <f t="shared" ca="1" si="646"/>
        <v>0</v>
      </c>
      <c r="AM288" s="106">
        <f t="shared" ca="1" si="646"/>
        <v>0</v>
      </c>
      <c r="AN288" s="106">
        <f t="shared" ca="1" si="646"/>
        <v>8</v>
      </c>
      <c r="AO288" s="106">
        <f t="shared" ca="1" si="646"/>
        <v>0</v>
      </c>
      <c r="AP288" s="106">
        <f t="shared" ca="1" si="646"/>
        <v>0</v>
      </c>
      <c r="AQ288" s="106">
        <f t="shared" ca="1" si="646"/>
        <v>0</v>
      </c>
      <c r="AR288" s="106">
        <f t="shared" ca="1" si="646"/>
        <v>0</v>
      </c>
      <c r="AS288" s="106">
        <f t="shared" ca="1" si="646"/>
        <v>0</v>
      </c>
      <c r="AT288" s="106">
        <f t="shared" ca="1" si="646"/>
        <v>0</v>
      </c>
      <c r="AU288" s="106">
        <f t="shared" ca="1" si="646"/>
        <v>2245</v>
      </c>
      <c r="AV288" s="106">
        <f t="shared" ca="1" si="646"/>
        <v>91072</v>
      </c>
      <c r="AW288" s="106">
        <f t="shared" ca="1" si="646"/>
        <v>0</v>
      </c>
      <c r="AX288" s="575">
        <f t="shared" ca="1" si="646"/>
        <v>0</v>
      </c>
      <c r="AY288" s="2">
        <f t="shared" ca="1" si="646"/>
        <v>0</v>
      </c>
      <c r="AZ288" s="545">
        <f t="shared" ca="1" si="646"/>
        <v>1935</v>
      </c>
      <c r="BA288" s="106">
        <f t="shared" ca="1" si="646"/>
        <v>3741</v>
      </c>
      <c r="BB288" s="106">
        <f t="shared" ca="1" si="647"/>
        <v>3275</v>
      </c>
      <c r="BC288" s="106">
        <f t="shared" ca="1" si="647"/>
        <v>0</v>
      </c>
      <c r="BD288" s="106">
        <f t="shared" ca="1" si="647"/>
        <v>2223</v>
      </c>
      <c r="BE288" s="106">
        <f t="shared" ca="1" si="647"/>
        <v>0</v>
      </c>
      <c r="BF288" s="106">
        <f t="shared" ca="1" si="647"/>
        <v>15120</v>
      </c>
      <c r="BG288" s="106">
        <f t="shared" ca="1" si="647"/>
        <v>0</v>
      </c>
      <c r="BH288" s="106">
        <f t="shared" ca="1" si="647"/>
        <v>0</v>
      </c>
      <c r="BI288" s="106">
        <f t="shared" ca="1" si="647"/>
        <v>0</v>
      </c>
      <c r="BJ288" s="106">
        <f t="shared" ca="1" si="647"/>
        <v>1105</v>
      </c>
      <c r="BK288" s="106">
        <f t="shared" ca="1" si="647"/>
        <v>0</v>
      </c>
      <c r="BL288" s="106">
        <f t="shared" ca="1" si="647"/>
        <v>0</v>
      </c>
      <c r="BM288" s="190">
        <f t="shared" ca="1" si="647"/>
        <v>0</v>
      </c>
      <c r="BN288" s="190">
        <f t="shared" ca="1" si="647"/>
        <v>0</v>
      </c>
      <c r="BO288" s="190">
        <f t="shared" ca="1" si="647"/>
        <v>0</v>
      </c>
      <c r="BP288" s="190">
        <f t="shared" ca="1" si="647"/>
        <v>0</v>
      </c>
      <c r="BQ288" s="190">
        <f t="shared" ca="1" si="647"/>
        <v>7433</v>
      </c>
      <c r="BR288" s="190">
        <f t="shared" ca="1" si="648"/>
        <v>27399</v>
      </c>
      <c r="BS288" s="190">
        <f t="shared" ca="1" si="648"/>
        <v>93325</v>
      </c>
      <c r="BT288" s="190">
        <f t="shared" ca="1" si="648"/>
        <v>120724</v>
      </c>
      <c r="BU288" s="190">
        <f t="shared" ca="1" si="649"/>
        <v>130178</v>
      </c>
      <c r="BV288" s="163" t="str">
        <f t="shared" si="640"/>
        <v>H</v>
      </c>
      <c r="BW288" s="65">
        <f t="shared" ca="1" si="650"/>
        <v>120724</v>
      </c>
      <c r="BX288" s="634">
        <f t="shared" ca="1" si="651"/>
        <v>0</v>
      </c>
      <c r="BY288" s="2"/>
      <c r="BZ288" s="13"/>
      <c r="CA288" s="130"/>
      <c r="CB288" s="79" t="str">
        <f t="shared" si="641"/>
        <v>H</v>
      </c>
      <c r="CC288" s="215">
        <f t="shared" si="652"/>
        <v>2035</v>
      </c>
      <c r="CD288" s="141">
        <f t="shared" si="653"/>
        <v>7</v>
      </c>
      <c r="CE288" s="280">
        <f t="shared" ca="1" si="654"/>
        <v>0</v>
      </c>
      <c r="CF288" s="280">
        <f t="shared" ca="1" si="655"/>
        <v>0</v>
      </c>
      <c r="CG288" s="280">
        <f t="shared" ca="1" si="656"/>
        <v>8</v>
      </c>
      <c r="CH288" s="280">
        <f t="shared" ca="1" si="657"/>
        <v>0</v>
      </c>
      <c r="CI288" s="280">
        <f t="shared" ca="1" si="658"/>
        <v>0</v>
      </c>
      <c r="CJ288" s="280">
        <f t="shared" ca="1" si="659"/>
        <v>0</v>
      </c>
      <c r="CK288" s="280">
        <f t="shared" ca="1" si="660"/>
        <v>0</v>
      </c>
      <c r="CL288" s="280">
        <f t="shared" ca="1" si="661"/>
        <v>0</v>
      </c>
      <c r="CM288" s="280">
        <f t="shared" ca="1" si="662"/>
        <v>0</v>
      </c>
      <c r="CN288" s="280">
        <f t="shared" ca="1" si="663"/>
        <v>1805</v>
      </c>
      <c r="CO288" s="280">
        <f t="shared" ca="1" si="664"/>
        <v>98478</v>
      </c>
      <c r="CP288" s="280">
        <f t="shared" ca="1" si="665"/>
        <v>0</v>
      </c>
      <c r="CQ288" s="280">
        <f t="shared" ca="1" si="666"/>
        <v>0</v>
      </c>
      <c r="CR288" s="273">
        <f t="shared" ca="1" si="667"/>
        <v>0</v>
      </c>
      <c r="CS288" s="280">
        <f t="shared" ca="1" si="668"/>
        <v>1935</v>
      </c>
      <c r="CT288" s="280">
        <f t="shared" ca="1" si="669"/>
        <v>4993</v>
      </c>
      <c r="CU288" s="280">
        <f t="shared" ca="1" si="670"/>
        <v>3318</v>
      </c>
      <c r="CV288" s="280">
        <f t="shared" ca="1" si="671"/>
        <v>0</v>
      </c>
      <c r="CW288" s="280">
        <f t="shared" ca="1" si="672"/>
        <v>2615</v>
      </c>
      <c r="CX288" s="280">
        <f t="shared" ca="1" si="673"/>
        <v>0</v>
      </c>
      <c r="CY288" s="280">
        <f t="shared" ca="1" si="674"/>
        <v>15624</v>
      </c>
      <c r="CZ288" s="280">
        <f t="shared" ca="1" si="675"/>
        <v>0</v>
      </c>
      <c r="DA288" s="280">
        <f t="shared" ca="1" si="676"/>
        <v>0</v>
      </c>
      <c r="DB288" s="280">
        <f t="shared" ca="1" si="677"/>
        <v>0</v>
      </c>
      <c r="DC288" s="280">
        <f t="shared" ca="1" si="678"/>
        <v>1141</v>
      </c>
      <c r="DD288" s="280">
        <f t="shared" ca="1" si="679"/>
        <v>0</v>
      </c>
      <c r="DE288" s="280">
        <f t="shared" ca="1" si="680"/>
        <v>0</v>
      </c>
      <c r="DF288" s="280">
        <f t="shared" ca="1" si="681"/>
        <v>0</v>
      </c>
      <c r="DG288" s="280">
        <f t="shared" ca="1" si="682"/>
        <v>0</v>
      </c>
      <c r="DH288" s="280">
        <f t="shared" ca="1" si="683"/>
        <v>0</v>
      </c>
      <c r="DI288" s="280">
        <f t="shared" ca="1" si="684"/>
        <v>0</v>
      </c>
      <c r="DJ288" s="210">
        <f t="shared" ca="1" si="685"/>
        <v>7868</v>
      </c>
      <c r="DK288" s="210">
        <f t="shared" ca="1" si="686"/>
        <v>29626</v>
      </c>
      <c r="DL288" s="210">
        <f t="shared" ca="1" si="687"/>
        <v>100291</v>
      </c>
      <c r="DM288" s="461">
        <f t="shared" ca="1" si="688"/>
        <v>129917</v>
      </c>
      <c r="DN288" s="463">
        <f t="shared" ca="1" si="631"/>
        <v>130178</v>
      </c>
      <c r="DO288" s="465">
        <f t="shared" ca="1" si="689"/>
        <v>261</v>
      </c>
      <c r="DP288" s="216">
        <f t="shared" ca="1" si="690"/>
        <v>2.0089749609365978E-3</v>
      </c>
      <c r="DQ288" s="2"/>
      <c r="DR288" s="2"/>
    </row>
    <row r="289" spans="1:122">
      <c r="A289" s="87">
        <f t="shared" si="716"/>
        <v>2013</v>
      </c>
      <c r="B289" s="407"/>
      <c r="C289" s="407"/>
      <c r="D289" s="407"/>
      <c r="E289" s="407"/>
      <c r="F289" s="407"/>
      <c r="G289" s="407"/>
      <c r="H289" s="407"/>
      <c r="I289" s="407"/>
      <c r="J289" s="407"/>
      <c r="K289" s="407"/>
      <c r="L289" s="407"/>
      <c r="M289" s="407"/>
      <c r="N289" s="22">
        <f t="shared" si="702"/>
        <v>0</v>
      </c>
      <c r="O289" s="17"/>
      <c r="P289" s="91">
        <f t="shared" si="715"/>
        <v>2013</v>
      </c>
      <c r="Q289" s="407"/>
      <c r="R289" s="407"/>
      <c r="S289" s="407"/>
      <c r="T289" s="407"/>
      <c r="U289" s="407"/>
      <c r="V289" s="407"/>
      <c r="W289" s="407"/>
      <c r="X289" s="407"/>
      <c r="Y289" s="407"/>
      <c r="Z289" s="407"/>
      <c r="AA289" s="407"/>
      <c r="AB289" s="407"/>
      <c r="AC289" s="41">
        <f t="shared" si="703"/>
        <v>0</v>
      </c>
      <c r="AD289" s="13"/>
      <c r="AG289" s="22"/>
      <c r="AH289" s="22"/>
      <c r="AI289" s="79" t="str">
        <f t="shared" si="639"/>
        <v>X</v>
      </c>
      <c r="AJ289" s="1">
        <f t="shared" si="638"/>
        <v>2035</v>
      </c>
      <c r="AK289" s="105">
        <f t="shared" si="636"/>
        <v>8</v>
      </c>
      <c r="AL289" s="106">
        <f t="shared" ca="1" si="646"/>
        <v>0</v>
      </c>
      <c r="AM289" s="106">
        <f t="shared" ca="1" si="646"/>
        <v>0</v>
      </c>
      <c r="AN289" s="106">
        <f t="shared" ca="1" si="646"/>
        <v>8</v>
      </c>
      <c r="AO289" s="106">
        <f t="shared" ca="1" si="646"/>
        <v>0</v>
      </c>
      <c r="AP289" s="106">
        <f t="shared" ca="1" si="646"/>
        <v>0</v>
      </c>
      <c r="AQ289" s="106">
        <f t="shared" ca="1" si="646"/>
        <v>0</v>
      </c>
      <c r="AR289" s="106">
        <f t="shared" ca="1" si="646"/>
        <v>0</v>
      </c>
      <c r="AS289" s="106">
        <f t="shared" ca="1" si="646"/>
        <v>0</v>
      </c>
      <c r="AT289" s="106">
        <f t="shared" ca="1" si="646"/>
        <v>0</v>
      </c>
      <c r="AU289" s="106">
        <f t="shared" ca="1" si="646"/>
        <v>1805</v>
      </c>
      <c r="AV289" s="106">
        <f t="shared" ca="1" si="646"/>
        <v>98478</v>
      </c>
      <c r="AW289" s="106">
        <f t="shared" ca="1" si="646"/>
        <v>0</v>
      </c>
      <c r="AX289" s="575">
        <f t="shared" ca="1" si="646"/>
        <v>0</v>
      </c>
      <c r="AY289" s="2">
        <f t="shared" ca="1" si="646"/>
        <v>0</v>
      </c>
      <c r="AZ289" s="545">
        <f t="shared" ca="1" si="646"/>
        <v>2247</v>
      </c>
      <c r="BA289" s="106">
        <f t="shared" ca="1" si="646"/>
        <v>4993</v>
      </c>
      <c r="BB289" s="106">
        <f t="shared" ca="1" si="647"/>
        <v>3318</v>
      </c>
      <c r="BC289" s="106">
        <f t="shared" ca="1" si="647"/>
        <v>0</v>
      </c>
      <c r="BD289" s="106">
        <f t="shared" ca="1" si="647"/>
        <v>2568</v>
      </c>
      <c r="BE289" s="106">
        <f t="shared" ca="1" si="647"/>
        <v>0</v>
      </c>
      <c r="BF289" s="106">
        <f t="shared" ca="1" si="647"/>
        <v>15624</v>
      </c>
      <c r="BG289" s="106">
        <f t="shared" ca="1" si="647"/>
        <v>0</v>
      </c>
      <c r="BH289" s="106">
        <f t="shared" ca="1" si="647"/>
        <v>0</v>
      </c>
      <c r="BI289" s="106">
        <f t="shared" ca="1" si="647"/>
        <v>0</v>
      </c>
      <c r="BJ289" s="106">
        <f t="shared" ca="1" si="647"/>
        <v>1141</v>
      </c>
      <c r="BK289" s="106">
        <f t="shared" ca="1" si="647"/>
        <v>0</v>
      </c>
      <c r="BL289" s="106">
        <f t="shared" ca="1" si="647"/>
        <v>0</v>
      </c>
      <c r="BM289" s="190">
        <f t="shared" ca="1" si="647"/>
        <v>0</v>
      </c>
      <c r="BN289" s="190">
        <f t="shared" ca="1" si="647"/>
        <v>0</v>
      </c>
      <c r="BO289" s="190">
        <f t="shared" ca="1" si="647"/>
        <v>0</v>
      </c>
      <c r="BP289" s="190">
        <f t="shared" ca="1" si="647"/>
        <v>0</v>
      </c>
      <c r="BQ289" s="190">
        <f t="shared" ca="1" si="647"/>
        <v>8133</v>
      </c>
      <c r="BR289" s="190">
        <f t="shared" ca="1" si="648"/>
        <v>29891</v>
      </c>
      <c r="BS289" s="190">
        <f t="shared" ca="1" si="648"/>
        <v>100291</v>
      </c>
      <c r="BT289" s="190">
        <f t="shared" ca="1" si="648"/>
        <v>130182</v>
      </c>
      <c r="BU289" s="190">
        <f t="shared" ca="1" si="649"/>
        <v>119268</v>
      </c>
      <c r="BV289" s="163" t="str">
        <f t="shared" si="640"/>
        <v>I</v>
      </c>
      <c r="BW289" s="65">
        <f t="shared" ca="1" si="650"/>
        <v>130182</v>
      </c>
      <c r="BX289" s="634">
        <f t="shared" ca="1" si="651"/>
        <v>0</v>
      </c>
      <c r="BY289" s="2"/>
      <c r="BZ289" s="13"/>
      <c r="CA289" s="130"/>
      <c r="CB289" s="79" t="str">
        <f t="shared" si="641"/>
        <v>I</v>
      </c>
      <c r="CC289" s="215">
        <f t="shared" si="652"/>
        <v>2035</v>
      </c>
      <c r="CD289" s="141">
        <f t="shared" si="653"/>
        <v>8</v>
      </c>
      <c r="CE289" s="280">
        <f t="shared" ca="1" si="654"/>
        <v>0</v>
      </c>
      <c r="CF289" s="280">
        <f t="shared" ca="1" si="655"/>
        <v>0</v>
      </c>
      <c r="CG289" s="280">
        <f t="shared" ca="1" si="656"/>
        <v>8</v>
      </c>
      <c r="CH289" s="280">
        <f t="shared" ca="1" si="657"/>
        <v>0</v>
      </c>
      <c r="CI289" s="280">
        <f t="shared" ca="1" si="658"/>
        <v>0</v>
      </c>
      <c r="CJ289" s="280">
        <f t="shared" ca="1" si="659"/>
        <v>0</v>
      </c>
      <c r="CK289" s="280">
        <f t="shared" ca="1" si="660"/>
        <v>0</v>
      </c>
      <c r="CL289" s="280">
        <f t="shared" ca="1" si="661"/>
        <v>0</v>
      </c>
      <c r="CM289" s="280">
        <f t="shared" ca="1" si="662"/>
        <v>0</v>
      </c>
      <c r="CN289" s="280">
        <f t="shared" ca="1" si="663"/>
        <v>1719</v>
      </c>
      <c r="CO289" s="280">
        <f t="shared" ca="1" si="664"/>
        <v>86796</v>
      </c>
      <c r="CP289" s="280">
        <f t="shared" ca="1" si="665"/>
        <v>0</v>
      </c>
      <c r="CQ289" s="280">
        <f t="shared" ca="1" si="666"/>
        <v>0</v>
      </c>
      <c r="CR289" s="273">
        <f t="shared" ca="1" si="667"/>
        <v>0</v>
      </c>
      <c r="CS289" s="280">
        <f t="shared" ca="1" si="668"/>
        <v>1935</v>
      </c>
      <c r="CT289" s="280">
        <f t="shared" ca="1" si="669"/>
        <v>5316</v>
      </c>
      <c r="CU289" s="280">
        <f t="shared" ca="1" si="670"/>
        <v>3550</v>
      </c>
      <c r="CV289" s="280">
        <f t="shared" ca="1" si="671"/>
        <v>0</v>
      </c>
      <c r="CW289" s="280">
        <f t="shared" ca="1" si="672"/>
        <v>2921</v>
      </c>
      <c r="CX289" s="280">
        <f t="shared" ca="1" si="673"/>
        <v>0</v>
      </c>
      <c r="CY289" s="280">
        <f t="shared" ca="1" si="674"/>
        <v>15624</v>
      </c>
      <c r="CZ289" s="280">
        <f t="shared" ca="1" si="675"/>
        <v>0</v>
      </c>
      <c r="DA289" s="280">
        <f t="shared" ca="1" si="676"/>
        <v>0</v>
      </c>
      <c r="DB289" s="280">
        <f t="shared" ca="1" si="677"/>
        <v>0</v>
      </c>
      <c r="DC289" s="280">
        <f t="shared" ca="1" si="678"/>
        <v>1134</v>
      </c>
      <c r="DD289" s="280">
        <f t="shared" ca="1" si="679"/>
        <v>0</v>
      </c>
      <c r="DE289" s="280">
        <f t="shared" ca="1" si="680"/>
        <v>0</v>
      </c>
      <c r="DF289" s="280">
        <f t="shared" ca="1" si="681"/>
        <v>0</v>
      </c>
      <c r="DG289" s="280">
        <f t="shared" ca="1" si="682"/>
        <v>0</v>
      </c>
      <c r="DH289" s="280">
        <f t="shared" ca="1" si="683"/>
        <v>0</v>
      </c>
      <c r="DI289" s="280">
        <f t="shared" ca="1" si="684"/>
        <v>0</v>
      </c>
      <c r="DJ289" s="210">
        <f t="shared" ca="1" si="685"/>
        <v>8406</v>
      </c>
      <c r="DK289" s="210">
        <f t="shared" ca="1" si="686"/>
        <v>30480</v>
      </c>
      <c r="DL289" s="210">
        <f t="shared" ca="1" si="687"/>
        <v>88523</v>
      </c>
      <c r="DM289" s="461">
        <f t="shared" ca="1" si="688"/>
        <v>119003</v>
      </c>
      <c r="DN289" s="463">
        <f t="shared" ca="1" si="631"/>
        <v>119268</v>
      </c>
      <c r="DO289" s="465">
        <f t="shared" ca="1" si="689"/>
        <v>265</v>
      </c>
      <c r="DP289" s="216">
        <f t="shared" ca="1" si="690"/>
        <v>2.2268346176146821E-3</v>
      </c>
      <c r="DQ289" s="2"/>
      <c r="DR289" s="2"/>
    </row>
    <row r="290" spans="1:122">
      <c r="A290" s="87">
        <f t="shared" si="716"/>
        <v>2014</v>
      </c>
      <c r="B290" s="407"/>
      <c r="C290" s="407"/>
      <c r="D290" s="407"/>
      <c r="E290" s="407"/>
      <c r="F290" s="407"/>
      <c r="G290" s="407"/>
      <c r="H290" s="407"/>
      <c r="I290" s="407"/>
      <c r="J290" s="407"/>
      <c r="K290" s="407"/>
      <c r="L290" s="407"/>
      <c r="M290" s="407"/>
      <c r="N290" s="22">
        <f t="shared" si="702"/>
        <v>0</v>
      </c>
      <c r="O290" s="17"/>
      <c r="P290" s="91">
        <f t="shared" si="715"/>
        <v>2014</v>
      </c>
      <c r="Q290" s="407"/>
      <c r="R290" s="407"/>
      <c r="S290" s="407"/>
      <c r="T290" s="407"/>
      <c r="U290" s="407"/>
      <c r="V290" s="407"/>
      <c r="W290" s="407"/>
      <c r="X290" s="407"/>
      <c r="Y290" s="407"/>
      <c r="Z290" s="407"/>
      <c r="AA290" s="407"/>
      <c r="AB290" s="407"/>
      <c r="AC290" s="41">
        <f t="shared" si="703"/>
        <v>0</v>
      </c>
      <c r="AD290" s="13"/>
      <c r="AG290" s="22"/>
      <c r="AH290" s="22"/>
      <c r="AI290" s="79" t="str">
        <f t="shared" si="639"/>
        <v>Y</v>
      </c>
      <c r="AJ290" s="1">
        <f t="shared" si="638"/>
        <v>2035</v>
      </c>
      <c r="AK290" s="105">
        <f t="shared" si="636"/>
        <v>9</v>
      </c>
      <c r="AL290" s="106">
        <f t="shared" ca="1" si="646"/>
        <v>0</v>
      </c>
      <c r="AM290" s="106">
        <f t="shared" ca="1" si="646"/>
        <v>0</v>
      </c>
      <c r="AN290" s="106">
        <f t="shared" ca="1" si="646"/>
        <v>8</v>
      </c>
      <c r="AO290" s="106">
        <f t="shared" ca="1" si="646"/>
        <v>0</v>
      </c>
      <c r="AP290" s="106">
        <f t="shared" ca="1" si="646"/>
        <v>0</v>
      </c>
      <c r="AQ290" s="106">
        <f t="shared" ca="1" si="646"/>
        <v>0</v>
      </c>
      <c r="AR290" s="106">
        <f t="shared" ca="1" si="646"/>
        <v>0</v>
      </c>
      <c r="AS290" s="106">
        <f t="shared" ca="1" si="646"/>
        <v>0</v>
      </c>
      <c r="AT290" s="106">
        <f t="shared" ca="1" si="646"/>
        <v>0</v>
      </c>
      <c r="AU290" s="106">
        <f t="shared" ca="1" si="646"/>
        <v>1719</v>
      </c>
      <c r="AV290" s="106">
        <f t="shared" ca="1" si="646"/>
        <v>86796</v>
      </c>
      <c r="AW290" s="106">
        <f t="shared" ca="1" si="646"/>
        <v>0</v>
      </c>
      <c r="AX290" s="575">
        <f t="shared" ca="1" si="646"/>
        <v>0</v>
      </c>
      <c r="AY290" s="2">
        <f t="shared" ca="1" si="646"/>
        <v>0</v>
      </c>
      <c r="AZ290" s="545">
        <f t="shared" ca="1" si="646"/>
        <v>1935</v>
      </c>
      <c r="BA290" s="106">
        <f t="shared" ca="1" si="646"/>
        <v>5316</v>
      </c>
      <c r="BB290" s="106">
        <f t="shared" ca="1" si="647"/>
        <v>3550</v>
      </c>
      <c r="BC290" s="106">
        <f t="shared" ca="1" si="647"/>
        <v>0</v>
      </c>
      <c r="BD290" s="106">
        <f t="shared" ca="1" si="647"/>
        <v>2615</v>
      </c>
      <c r="BE290" s="106">
        <f t="shared" ca="1" si="647"/>
        <v>0</v>
      </c>
      <c r="BF290" s="106">
        <f t="shared" ca="1" si="647"/>
        <v>15624</v>
      </c>
      <c r="BG290" s="106">
        <f t="shared" ca="1" si="647"/>
        <v>0</v>
      </c>
      <c r="BH290" s="106">
        <f t="shared" ca="1" si="647"/>
        <v>0</v>
      </c>
      <c r="BI290" s="106">
        <f t="shared" ca="1" si="647"/>
        <v>0</v>
      </c>
      <c r="BJ290" s="106">
        <f t="shared" ca="1" si="647"/>
        <v>1134</v>
      </c>
      <c r="BK290" s="106">
        <f t="shared" ca="1" si="647"/>
        <v>0</v>
      </c>
      <c r="BL290" s="106">
        <f t="shared" ca="1" si="647"/>
        <v>0</v>
      </c>
      <c r="BM290" s="190">
        <f t="shared" ca="1" si="647"/>
        <v>0</v>
      </c>
      <c r="BN290" s="190">
        <f t="shared" ca="1" si="647"/>
        <v>0</v>
      </c>
      <c r="BO290" s="190">
        <f t="shared" ca="1" si="647"/>
        <v>0</v>
      </c>
      <c r="BP290" s="190">
        <f t="shared" ca="1" si="647"/>
        <v>0</v>
      </c>
      <c r="BQ290" s="190">
        <f t="shared" ca="1" si="647"/>
        <v>8100</v>
      </c>
      <c r="BR290" s="190">
        <f t="shared" ca="1" si="648"/>
        <v>30174</v>
      </c>
      <c r="BS290" s="190">
        <f t="shared" ca="1" si="648"/>
        <v>88523</v>
      </c>
      <c r="BT290" s="190">
        <f t="shared" ca="1" si="648"/>
        <v>118697</v>
      </c>
      <c r="BU290" s="190">
        <f t="shared" ca="1" si="649"/>
        <v>109023</v>
      </c>
      <c r="BV290" s="163" t="str">
        <f t="shared" si="640"/>
        <v>J</v>
      </c>
      <c r="BW290" s="65">
        <f t="shared" ca="1" si="650"/>
        <v>118697</v>
      </c>
      <c r="BX290" s="634">
        <f t="shared" ca="1" si="651"/>
        <v>0</v>
      </c>
      <c r="BY290" s="2"/>
      <c r="BZ290" s="13"/>
      <c r="CA290" s="130"/>
      <c r="CB290" s="79" t="str">
        <f t="shared" si="641"/>
        <v>J</v>
      </c>
      <c r="CC290" s="215">
        <f t="shared" si="652"/>
        <v>2035</v>
      </c>
      <c r="CD290" s="141">
        <f t="shared" si="653"/>
        <v>9</v>
      </c>
      <c r="CE290" s="280">
        <f t="shared" ca="1" si="654"/>
        <v>0</v>
      </c>
      <c r="CF290" s="280">
        <f t="shared" ca="1" si="655"/>
        <v>0</v>
      </c>
      <c r="CG290" s="280">
        <f t="shared" ca="1" si="656"/>
        <v>8</v>
      </c>
      <c r="CH290" s="280">
        <f t="shared" ca="1" si="657"/>
        <v>0</v>
      </c>
      <c r="CI290" s="280">
        <f t="shared" ca="1" si="658"/>
        <v>0</v>
      </c>
      <c r="CJ290" s="280">
        <f t="shared" ca="1" si="659"/>
        <v>0</v>
      </c>
      <c r="CK290" s="280">
        <f t="shared" ca="1" si="660"/>
        <v>0</v>
      </c>
      <c r="CL290" s="280">
        <f t="shared" ca="1" si="661"/>
        <v>0</v>
      </c>
      <c r="CM290" s="280">
        <f t="shared" ca="1" si="662"/>
        <v>0</v>
      </c>
      <c r="CN290" s="280">
        <f t="shared" ca="1" si="663"/>
        <v>582</v>
      </c>
      <c r="CO290" s="280">
        <f t="shared" ca="1" si="664"/>
        <v>81325</v>
      </c>
      <c r="CP290" s="280">
        <f t="shared" ca="1" si="665"/>
        <v>0</v>
      </c>
      <c r="CQ290" s="280">
        <f t="shared" ca="1" si="666"/>
        <v>0</v>
      </c>
      <c r="CR290" s="273">
        <f t="shared" ca="1" si="667"/>
        <v>0</v>
      </c>
      <c r="CS290" s="280">
        <f t="shared" ca="1" si="668"/>
        <v>1872</v>
      </c>
      <c r="CT290" s="280">
        <f t="shared" ca="1" si="669"/>
        <v>4365</v>
      </c>
      <c r="CU290" s="280">
        <f t="shared" ca="1" si="670"/>
        <v>2789</v>
      </c>
      <c r="CV290" s="280">
        <f t="shared" ca="1" si="671"/>
        <v>0</v>
      </c>
      <c r="CW290" s="280">
        <f t="shared" ca="1" si="672"/>
        <v>2505</v>
      </c>
      <c r="CX290" s="280">
        <f t="shared" ca="1" si="673"/>
        <v>0</v>
      </c>
      <c r="CY290" s="280">
        <f t="shared" ca="1" si="674"/>
        <v>14400</v>
      </c>
      <c r="CZ290" s="280">
        <f t="shared" ca="1" si="675"/>
        <v>0</v>
      </c>
      <c r="DA290" s="280">
        <f t="shared" ca="1" si="676"/>
        <v>0</v>
      </c>
      <c r="DB290" s="280">
        <f t="shared" ca="1" si="677"/>
        <v>0</v>
      </c>
      <c r="DC290" s="280">
        <f t="shared" ca="1" si="678"/>
        <v>946</v>
      </c>
      <c r="DD290" s="280">
        <f t="shared" ca="1" si="679"/>
        <v>0</v>
      </c>
      <c r="DE290" s="280">
        <f t="shared" ca="1" si="680"/>
        <v>0</v>
      </c>
      <c r="DF290" s="280">
        <f t="shared" ca="1" si="681"/>
        <v>0</v>
      </c>
      <c r="DG290" s="280">
        <f t="shared" ca="1" si="682"/>
        <v>0</v>
      </c>
      <c r="DH290" s="280">
        <f t="shared" ca="1" si="683"/>
        <v>0</v>
      </c>
      <c r="DI290" s="280">
        <f t="shared" ca="1" si="684"/>
        <v>0</v>
      </c>
      <c r="DJ290" s="210">
        <f t="shared" ca="1" si="685"/>
        <v>7166</v>
      </c>
      <c r="DK290" s="210">
        <f t="shared" ca="1" si="686"/>
        <v>26877</v>
      </c>
      <c r="DL290" s="210">
        <f t="shared" ca="1" si="687"/>
        <v>81915</v>
      </c>
      <c r="DM290" s="461">
        <f t="shared" ca="1" si="688"/>
        <v>108792</v>
      </c>
      <c r="DN290" s="463">
        <f t="shared" ca="1" si="631"/>
        <v>109023</v>
      </c>
      <c r="DO290" s="465">
        <f t="shared" ca="1" si="689"/>
        <v>231</v>
      </c>
      <c r="DP290" s="216">
        <f t="shared" ca="1" si="690"/>
        <v>2.1233178910213986E-3</v>
      </c>
      <c r="DQ290" s="2"/>
      <c r="DR290" s="2"/>
    </row>
    <row r="291" spans="1:122">
      <c r="A291" s="87">
        <f t="shared" si="716"/>
        <v>2015</v>
      </c>
      <c r="B291" s="407"/>
      <c r="C291" s="407"/>
      <c r="D291" s="407"/>
      <c r="E291" s="407"/>
      <c r="F291" s="407"/>
      <c r="G291" s="407"/>
      <c r="H291" s="407"/>
      <c r="I291" s="407"/>
      <c r="J291" s="407"/>
      <c r="K291" s="407"/>
      <c r="L291" s="407"/>
      <c r="M291" s="407"/>
      <c r="N291" s="22">
        <f t="shared" si="702"/>
        <v>0</v>
      </c>
      <c r="O291" s="17"/>
      <c r="P291" s="91">
        <f t="shared" si="715"/>
        <v>2015</v>
      </c>
      <c r="Q291" s="407"/>
      <c r="R291" s="407"/>
      <c r="S291" s="407"/>
      <c r="T291" s="407"/>
      <c r="U291" s="407"/>
      <c r="V291" s="407"/>
      <c r="W291" s="407"/>
      <c r="X291" s="407"/>
      <c r="Y291" s="407"/>
      <c r="Z291" s="407"/>
      <c r="AA291" s="407"/>
      <c r="AB291" s="407"/>
      <c r="AC291" s="41">
        <f t="shared" si="703"/>
        <v>0</v>
      </c>
      <c r="AD291" s="13"/>
      <c r="AG291" s="22"/>
      <c r="AH291" s="22"/>
      <c r="AI291" s="79" t="str">
        <f t="shared" si="639"/>
        <v>Z</v>
      </c>
      <c r="AJ291" s="1">
        <f t="shared" si="638"/>
        <v>2035</v>
      </c>
      <c r="AK291" s="105">
        <f t="shared" si="636"/>
        <v>10</v>
      </c>
      <c r="AL291" s="106">
        <f t="shared" ca="1" si="646"/>
        <v>0</v>
      </c>
      <c r="AM291" s="106">
        <f t="shared" ca="1" si="646"/>
        <v>0</v>
      </c>
      <c r="AN291" s="106">
        <f t="shared" ca="1" si="646"/>
        <v>8</v>
      </c>
      <c r="AO291" s="106">
        <f t="shared" ca="1" si="646"/>
        <v>0</v>
      </c>
      <c r="AP291" s="106">
        <f t="shared" ca="1" si="646"/>
        <v>0</v>
      </c>
      <c r="AQ291" s="106">
        <f t="shared" ca="1" si="646"/>
        <v>0</v>
      </c>
      <c r="AR291" s="106">
        <f t="shared" ca="1" si="646"/>
        <v>0</v>
      </c>
      <c r="AS291" s="106">
        <f t="shared" ca="1" si="646"/>
        <v>0</v>
      </c>
      <c r="AT291" s="106">
        <f t="shared" ca="1" si="646"/>
        <v>0</v>
      </c>
      <c r="AU291" s="106">
        <f t="shared" ca="1" si="646"/>
        <v>582</v>
      </c>
      <c r="AV291" s="106">
        <f t="shared" ca="1" si="646"/>
        <v>81325</v>
      </c>
      <c r="AW291" s="106">
        <f t="shared" ca="1" si="646"/>
        <v>0</v>
      </c>
      <c r="AX291" s="575">
        <f t="shared" ca="1" si="646"/>
        <v>0</v>
      </c>
      <c r="AY291" s="2">
        <f t="shared" ca="1" si="646"/>
        <v>0</v>
      </c>
      <c r="AZ291" s="545">
        <f t="shared" ca="1" si="646"/>
        <v>1935</v>
      </c>
      <c r="BA291" s="106">
        <f t="shared" ca="1" si="646"/>
        <v>4365</v>
      </c>
      <c r="BB291" s="106">
        <f t="shared" ca="1" si="647"/>
        <v>2789</v>
      </c>
      <c r="BC291" s="106">
        <f t="shared" ca="1" si="647"/>
        <v>0</v>
      </c>
      <c r="BD291" s="106">
        <f t="shared" ca="1" si="647"/>
        <v>2921</v>
      </c>
      <c r="BE291" s="106">
        <f t="shared" ca="1" si="647"/>
        <v>0</v>
      </c>
      <c r="BF291" s="106">
        <f t="shared" ca="1" si="647"/>
        <v>14400</v>
      </c>
      <c r="BG291" s="106">
        <f t="shared" ca="1" si="647"/>
        <v>0</v>
      </c>
      <c r="BH291" s="106">
        <f t="shared" ca="1" si="647"/>
        <v>0</v>
      </c>
      <c r="BI291" s="106">
        <f t="shared" ca="1" si="647"/>
        <v>0</v>
      </c>
      <c r="BJ291" s="106">
        <f t="shared" ca="1" si="647"/>
        <v>946</v>
      </c>
      <c r="BK291" s="106">
        <f t="shared" ca="1" si="647"/>
        <v>0</v>
      </c>
      <c r="BL291" s="106">
        <f t="shared" ca="1" si="647"/>
        <v>0</v>
      </c>
      <c r="BM291" s="190">
        <f t="shared" ca="1" si="647"/>
        <v>0</v>
      </c>
      <c r="BN291" s="190">
        <f t="shared" ca="1" si="647"/>
        <v>0</v>
      </c>
      <c r="BO291" s="190">
        <f t="shared" ca="1" si="647"/>
        <v>0</v>
      </c>
      <c r="BP291" s="190">
        <f t="shared" ca="1" si="647"/>
        <v>0</v>
      </c>
      <c r="BQ291" s="190">
        <f t="shared" ca="1" si="647"/>
        <v>7645</v>
      </c>
      <c r="BR291" s="190">
        <f t="shared" ca="1" si="648"/>
        <v>27356</v>
      </c>
      <c r="BS291" s="190">
        <f t="shared" ca="1" si="648"/>
        <v>81915</v>
      </c>
      <c r="BT291" s="190">
        <f t="shared" ca="1" si="648"/>
        <v>109271</v>
      </c>
      <c r="BU291" s="190">
        <f t="shared" ca="1" si="649"/>
        <v>102458</v>
      </c>
      <c r="BV291" s="163" t="str">
        <f t="shared" si="640"/>
        <v>K</v>
      </c>
      <c r="BW291" s="65">
        <f t="shared" ca="1" si="650"/>
        <v>109271</v>
      </c>
      <c r="BX291" s="634">
        <f t="shared" ca="1" si="651"/>
        <v>0</v>
      </c>
      <c r="BY291" s="2"/>
      <c r="BZ291" s="13"/>
      <c r="CA291" s="130"/>
      <c r="CB291" s="79" t="str">
        <f t="shared" si="641"/>
        <v>K</v>
      </c>
      <c r="CC291" s="215">
        <f t="shared" si="652"/>
        <v>2035</v>
      </c>
      <c r="CD291" s="141">
        <f t="shared" si="653"/>
        <v>10</v>
      </c>
      <c r="CE291" s="280">
        <f t="shared" ca="1" si="654"/>
        <v>0</v>
      </c>
      <c r="CF291" s="280">
        <f t="shared" ca="1" si="655"/>
        <v>0</v>
      </c>
      <c r="CG291" s="280">
        <f t="shared" ca="1" si="656"/>
        <v>8</v>
      </c>
      <c r="CH291" s="280">
        <f t="shared" ca="1" si="657"/>
        <v>0</v>
      </c>
      <c r="CI291" s="280">
        <f t="shared" ca="1" si="658"/>
        <v>0</v>
      </c>
      <c r="CJ291" s="280">
        <f t="shared" ca="1" si="659"/>
        <v>0</v>
      </c>
      <c r="CK291" s="280">
        <f t="shared" ca="1" si="660"/>
        <v>0</v>
      </c>
      <c r="CL291" s="280">
        <f t="shared" ca="1" si="661"/>
        <v>0</v>
      </c>
      <c r="CM291" s="280">
        <f t="shared" ca="1" si="662"/>
        <v>0</v>
      </c>
      <c r="CN291" s="280">
        <f t="shared" ca="1" si="663"/>
        <v>258</v>
      </c>
      <c r="CO291" s="280">
        <f t="shared" ca="1" si="664"/>
        <v>76813</v>
      </c>
      <c r="CP291" s="280">
        <f t="shared" ca="1" si="665"/>
        <v>0</v>
      </c>
      <c r="CQ291" s="280">
        <f t="shared" ca="1" si="666"/>
        <v>0</v>
      </c>
      <c r="CR291" s="273">
        <f t="shared" ca="1" si="667"/>
        <v>0</v>
      </c>
      <c r="CS291" s="280">
        <f t="shared" ca="1" si="668"/>
        <v>2128</v>
      </c>
      <c r="CT291" s="280">
        <f t="shared" ca="1" si="669"/>
        <v>3060</v>
      </c>
      <c r="CU291" s="280">
        <f t="shared" ca="1" si="670"/>
        <v>2584</v>
      </c>
      <c r="CV291" s="280">
        <f t="shared" ca="1" si="671"/>
        <v>0</v>
      </c>
      <c r="CW291" s="280">
        <f t="shared" ca="1" si="672"/>
        <v>2071</v>
      </c>
      <c r="CX291" s="280">
        <f t="shared" ca="1" si="673"/>
        <v>0</v>
      </c>
      <c r="CY291" s="280">
        <f t="shared" ca="1" si="674"/>
        <v>14508</v>
      </c>
      <c r="CZ291" s="280">
        <f t="shared" ca="1" si="675"/>
        <v>0</v>
      </c>
      <c r="DA291" s="280">
        <f t="shared" ca="1" si="676"/>
        <v>0</v>
      </c>
      <c r="DB291" s="280">
        <f t="shared" ca="1" si="677"/>
        <v>0</v>
      </c>
      <c r="DC291" s="280">
        <f t="shared" ca="1" si="678"/>
        <v>811</v>
      </c>
      <c r="DD291" s="280">
        <f t="shared" ca="1" si="679"/>
        <v>0</v>
      </c>
      <c r="DE291" s="280">
        <f t="shared" ca="1" si="680"/>
        <v>0</v>
      </c>
      <c r="DF291" s="280">
        <f t="shared" ca="1" si="681"/>
        <v>0</v>
      </c>
      <c r="DG291" s="280">
        <f t="shared" ca="1" si="682"/>
        <v>0</v>
      </c>
      <c r="DH291" s="280">
        <f t="shared" ca="1" si="683"/>
        <v>0</v>
      </c>
      <c r="DI291" s="280">
        <f t="shared" ca="1" si="684"/>
        <v>0</v>
      </c>
      <c r="DJ291" s="210">
        <f t="shared" ca="1" si="685"/>
        <v>6783</v>
      </c>
      <c r="DK291" s="210">
        <f t="shared" ca="1" si="686"/>
        <v>25162</v>
      </c>
      <c r="DL291" s="210">
        <f t="shared" ca="1" si="687"/>
        <v>77079</v>
      </c>
      <c r="DM291" s="461">
        <f t="shared" ca="1" si="688"/>
        <v>102241</v>
      </c>
      <c r="DN291" s="463">
        <f t="shared" ca="1" si="631"/>
        <v>102458</v>
      </c>
      <c r="DO291" s="465">
        <f t="shared" ca="1" si="689"/>
        <v>217</v>
      </c>
      <c r="DP291" s="216">
        <f t="shared" ca="1" si="690"/>
        <v>2.1224362046537103E-3</v>
      </c>
      <c r="DQ291" s="2"/>
      <c r="DR291" s="2"/>
    </row>
    <row r="292" spans="1:122">
      <c r="A292" s="87">
        <f t="shared" si="716"/>
        <v>2016</v>
      </c>
      <c r="B292" s="407"/>
      <c r="C292" s="407"/>
      <c r="D292" s="407"/>
      <c r="E292" s="407"/>
      <c r="F292" s="407"/>
      <c r="G292" s="407"/>
      <c r="H292" s="407"/>
      <c r="I292" s="407"/>
      <c r="J292" s="407"/>
      <c r="K292" s="407"/>
      <c r="L292" s="407"/>
      <c r="M292" s="407"/>
      <c r="N292" s="22">
        <f t="shared" si="702"/>
        <v>0</v>
      </c>
      <c r="O292" s="17"/>
      <c r="P292" s="91">
        <f t="shared" si="715"/>
        <v>2016</v>
      </c>
      <c r="Q292" s="407"/>
      <c r="R292" s="407"/>
      <c r="S292" s="407"/>
      <c r="T292" s="407"/>
      <c r="U292" s="407"/>
      <c r="V292" s="407"/>
      <c r="W292" s="407"/>
      <c r="X292" s="407"/>
      <c r="Y292" s="407"/>
      <c r="Z292" s="407"/>
      <c r="AA292" s="407"/>
      <c r="AB292" s="407"/>
      <c r="AC292" s="41">
        <f t="shared" si="703"/>
        <v>0</v>
      </c>
      <c r="AD292" s="13"/>
      <c r="AG292" s="22"/>
      <c r="AH292" s="22"/>
      <c r="AI292" s="79" t="str">
        <f t="shared" si="639"/>
        <v>AA</v>
      </c>
      <c r="AJ292" s="1">
        <f t="shared" si="638"/>
        <v>2035</v>
      </c>
      <c r="AK292" s="105">
        <f t="shared" si="636"/>
        <v>11</v>
      </c>
      <c r="AL292" s="106">
        <f t="shared" ca="1" si="646"/>
        <v>0</v>
      </c>
      <c r="AM292" s="106">
        <f t="shared" ca="1" si="646"/>
        <v>0</v>
      </c>
      <c r="AN292" s="106">
        <f t="shared" ca="1" si="646"/>
        <v>8</v>
      </c>
      <c r="AO292" s="106">
        <f t="shared" ca="1" si="646"/>
        <v>0</v>
      </c>
      <c r="AP292" s="106">
        <f t="shared" ca="1" si="646"/>
        <v>0</v>
      </c>
      <c r="AQ292" s="106">
        <f t="shared" ca="1" si="646"/>
        <v>0</v>
      </c>
      <c r="AR292" s="106">
        <f t="shared" ca="1" si="646"/>
        <v>0</v>
      </c>
      <c r="AS292" s="106">
        <f t="shared" ca="1" si="646"/>
        <v>0</v>
      </c>
      <c r="AT292" s="106">
        <f t="shared" ca="1" si="646"/>
        <v>0</v>
      </c>
      <c r="AU292" s="106">
        <f t="shared" ca="1" si="646"/>
        <v>258</v>
      </c>
      <c r="AV292" s="106">
        <f t="shared" ca="1" si="646"/>
        <v>76813</v>
      </c>
      <c r="AW292" s="106">
        <f t="shared" ca="1" si="646"/>
        <v>0</v>
      </c>
      <c r="AX292" s="575">
        <f t="shared" ca="1" si="646"/>
        <v>0</v>
      </c>
      <c r="AY292" s="2">
        <f t="shared" ca="1" si="646"/>
        <v>0</v>
      </c>
      <c r="AZ292" s="545">
        <f t="shared" ca="1" si="646"/>
        <v>1872</v>
      </c>
      <c r="BA292" s="106">
        <f t="shared" ca="1" si="646"/>
        <v>3060</v>
      </c>
      <c r="BB292" s="106">
        <f t="shared" ca="1" si="647"/>
        <v>2584</v>
      </c>
      <c r="BC292" s="106">
        <f t="shared" ca="1" si="647"/>
        <v>0</v>
      </c>
      <c r="BD292" s="106">
        <f t="shared" ca="1" si="647"/>
        <v>2505</v>
      </c>
      <c r="BE292" s="106">
        <f t="shared" ca="1" si="647"/>
        <v>0</v>
      </c>
      <c r="BF292" s="106">
        <f t="shared" ca="1" si="647"/>
        <v>14508</v>
      </c>
      <c r="BG292" s="106">
        <f t="shared" ca="1" si="647"/>
        <v>0</v>
      </c>
      <c r="BH292" s="106">
        <f t="shared" ca="1" si="647"/>
        <v>0</v>
      </c>
      <c r="BI292" s="106">
        <f t="shared" ca="1" si="647"/>
        <v>0</v>
      </c>
      <c r="BJ292" s="106">
        <f t="shared" ca="1" si="647"/>
        <v>811</v>
      </c>
      <c r="BK292" s="106">
        <f t="shared" ca="1" si="647"/>
        <v>0</v>
      </c>
      <c r="BL292" s="106">
        <f t="shared" ca="1" si="647"/>
        <v>0</v>
      </c>
      <c r="BM292" s="190">
        <f t="shared" ca="1" si="647"/>
        <v>0</v>
      </c>
      <c r="BN292" s="190">
        <f t="shared" ca="1" si="647"/>
        <v>0</v>
      </c>
      <c r="BO292" s="190">
        <f t="shared" ca="1" si="647"/>
        <v>0</v>
      </c>
      <c r="BP292" s="190">
        <f t="shared" ca="1" si="647"/>
        <v>0</v>
      </c>
      <c r="BQ292" s="190">
        <f t="shared" ca="1" si="647"/>
        <v>6961</v>
      </c>
      <c r="BR292" s="190">
        <f t="shared" ca="1" si="648"/>
        <v>25340</v>
      </c>
      <c r="BS292" s="190">
        <f t="shared" ca="1" si="648"/>
        <v>77079</v>
      </c>
      <c r="BT292" s="190">
        <f t="shared" ca="1" si="648"/>
        <v>102419</v>
      </c>
      <c r="BU292" s="190">
        <f t="shared" ca="1" si="649"/>
        <v>69816</v>
      </c>
      <c r="BV292" s="163" t="str">
        <f t="shared" si="640"/>
        <v>L</v>
      </c>
      <c r="BW292" s="65">
        <f t="shared" ca="1" si="650"/>
        <v>102419</v>
      </c>
      <c r="BX292" s="634">
        <f t="shared" ca="1" si="651"/>
        <v>0</v>
      </c>
      <c r="BY292" s="2"/>
      <c r="BZ292" s="13"/>
      <c r="CA292" s="130"/>
      <c r="CB292" s="79" t="str">
        <f t="shared" si="641"/>
        <v>L</v>
      </c>
      <c r="CC292" s="215">
        <f t="shared" si="652"/>
        <v>2035</v>
      </c>
      <c r="CD292" s="141">
        <f t="shared" si="653"/>
        <v>11</v>
      </c>
      <c r="CE292" s="280">
        <f t="shared" ca="1" si="654"/>
        <v>0</v>
      </c>
      <c r="CF292" s="280">
        <f t="shared" ca="1" si="655"/>
        <v>0</v>
      </c>
      <c r="CG292" s="280">
        <f t="shared" ca="1" si="656"/>
        <v>8</v>
      </c>
      <c r="CH292" s="280">
        <f t="shared" ca="1" si="657"/>
        <v>0</v>
      </c>
      <c r="CI292" s="280">
        <f t="shared" ca="1" si="658"/>
        <v>0</v>
      </c>
      <c r="CJ292" s="280">
        <f t="shared" ca="1" si="659"/>
        <v>0</v>
      </c>
      <c r="CK292" s="280">
        <f t="shared" ca="1" si="660"/>
        <v>0</v>
      </c>
      <c r="CL292" s="280">
        <f t="shared" ca="1" si="661"/>
        <v>0</v>
      </c>
      <c r="CM292" s="280">
        <f t="shared" ca="1" si="662"/>
        <v>0</v>
      </c>
      <c r="CN292" s="280">
        <f t="shared" ca="1" si="663"/>
        <v>166</v>
      </c>
      <c r="CO292" s="280">
        <f t="shared" ca="1" si="664"/>
        <v>48080</v>
      </c>
      <c r="CP292" s="280">
        <f t="shared" ca="1" si="665"/>
        <v>0</v>
      </c>
      <c r="CQ292" s="280">
        <f t="shared" ca="1" si="666"/>
        <v>0</v>
      </c>
      <c r="CR292" s="273">
        <f t="shared" ca="1" si="667"/>
        <v>0</v>
      </c>
      <c r="CS292" s="280">
        <f t="shared" ca="1" si="668"/>
        <v>664</v>
      </c>
      <c r="CT292" s="280">
        <f t="shared" ca="1" si="669"/>
        <v>1559</v>
      </c>
      <c r="CU292" s="280">
        <f t="shared" ca="1" si="670"/>
        <v>2715</v>
      </c>
      <c r="CV292" s="280">
        <f t="shared" ca="1" si="671"/>
        <v>0</v>
      </c>
      <c r="CW292" s="280">
        <f t="shared" ca="1" si="672"/>
        <v>1991</v>
      </c>
      <c r="CX292" s="280">
        <f t="shared" ca="1" si="673"/>
        <v>0</v>
      </c>
      <c r="CY292" s="280">
        <f t="shared" ca="1" si="674"/>
        <v>13680</v>
      </c>
      <c r="CZ292" s="280">
        <f t="shared" ca="1" si="675"/>
        <v>0</v>
      </c>
      <c r="DA292" s="280">
        <f t="shared" ca="1" si="676"/>
        <v>0</v>
      </c>
      <c r="DB292" s="280">
        <f t="shared" ca="1" si="677"/>
        <v>0</v>
      </c>
      <c r="DC292" s="280">
        <f t="shared" ca="1" si="678"/>
        <v>784</v>
      </c>
      <c r="DD292" s="280">
        <f t="shared" ca="1" si="679"/>
        <v>0</v>
      </c>
      <c r="DE292" s="280">
        <f t="shared" ca="1" si="680"/>
        <v>0</v>
      </c>
      <c r="DF292" s="280">
        <f t="shared" ca="1" si="681"/>
        <v>0</v>
      </c>
      <c r="DG292" s="280">
        <f t="shared" ca="1" si="682"/>
        <v>0</v>
      </c>
      <c r="DH292" s="280">
        <f t="shared" ca="1" si="683"/>
        <v>0</v>
      </c>
      <c r="DI292" s="280">
        <f t="shared" ca="1" si="684"/>
        <v>0</v>
      </c>
      <c r="DJ292" s="210">
        <f t="shared" ca="1" si="685"/>
        <v>5370</v>
      </c>
      <c r="DK292" s="210">
        <f t="shared" ca="1" si="686"/>
        <v>21393</v>
      </c>
      <c r="DL292" s="210">
        <f t="shared" ca="1" si="687"/>
        <v>48254</v>
      </c>
      <c r="DM292" s="461">
        <f t="shared" ca="1" si="688"/>
        <v>69647</v>
      </c>
      <c r="DN292" s="463">
        <f t="shared" ca="1" si="631"/>
        <v>69816</v>
      </c>
      <c r="DO292" s="465">
        <f t="shared" ca="1" si="689"/>
        <v>169</v>
      </c>
      <c r="DP292" s="216">
        <f t="shared" ca="1" si="690"/>
        <v>2.4265223196979053E-3</v>
      </c>
      <c r="DQ292" s="2"/>
      <c r="DR292" s="2"/>
    </row>
    <row r="293" spans="1:122">
      <c r="A293" s="87">
        <f t="shared" si="716"/>
        <v>2017</v>
      </c>
      <c r="B293" s="407"/>
      <c r="C293" s="407"/>
      <c r="D293" s="407"/>
      <c r="E293" s="407"/>
      <c r="F293" s="407"/>
      <c r="G293" s="407"/>
      <c r="H293" s="407"/>
      <c r="I293" s="407"/>
      <c r="J293" s="407"/>
      <c r="K293" s="407"/>
      <c r="L293" s="407"/>
      <c r="M293" s="407"/>
      <c r="N293" s="22">
        <f t="shared" si="702"/>
        <v>0</v>
      </c>
      <c r="O293" s="17"/>
      <c r="P293" s="91">
        <f t="shared" si="715"/>
        <v>2017</v>
      </c>
      <c r="Q293" s="407"/>
      <c r="R293" s="407"/>
      <c r="S293" s="407"/>
      <c r="T293" s="407"/>
      <c r="U293" s="407"/>
      <c r="V293" s="407"/>
      <c r="W293" s="407"/>
      <c r="X293" s="407"/>
      <c r="Y293" s="407"/>
      <c r="Z293" s="407"/>
      <c r="AA293" s="407"/>
      <c r="AB293" s="407"/>
      <c r="AC293" s="22">
        <f t="shared" ref="AC293:AC301" si="717">SUM(Q293:AB293)</f>
        <v>0</v>
      </c>
      <c r="AD293" s="13"/>
      <c r="AI293" s="79" t="str">
        <f t="shared" si="639"/>
        <v>AB</v>
      </c>
      <c r="AJ293" s="1">
        <f t="shared" si="638"/>
        <v>2035</v>
      </c>
      <c r="AK293" s="105">
        <f t="shared" si="636"/>
        <v>12</v>
      </c>
      <c r="AL293" s="106">
        <f t="shared" ca="1" si="646"/>
        <v>0</v>
      </c>
      <c r="AM293" s="106">
        <f t="shared" ca="1" si="646"/>
        <v>0</v>
      </c>
      <c r="AN293" s="106">
        <f t="shared" ca="1" si="646"/>
        <v>8</v>
      </c>
      <c r="AO293" s="106">
        <f t="shared" ca="1" si="646"/>
        <v>0</v>
      </c>
      <c r="AP293" s="106">
        <f t="shared" ca="1" si="646"/>
        <v>0</v>
      </c>
      <c r="AQ293" s="106">
        <f t="shared" ca="1" si="646"/>
        <v>0</v>
      </c>
      <c r="AR293" s="106">
        <f t="shared" ca="1" si="646"/>
        <v>0</v>
      </c>
      <c r="AS293" s="106">
        <f t="shared" ca="1" si="646"/>
        <v>0</v>
      </c>
      <c r="AT293" s="106">
        <f t="shared" ca="1" si="646"/>
        <v>0</v>
      </c>
      <c r="AU293" s="106">
        <f t="shared" ca="1" si="646"/>
        <v>166</v>
      </c>
      <c r="AV293" s="106">
        <f t="shared" ca="1" si="646"/>
        <v>48080</v>
      </c>
      <c r="AW293" s="106">
        <f t="shared" ca="1" si="646"/>
        <v>0</v>
      </c>
      <c r="AX293" s="575">
        <f t="shared" ca="1" si="646"/>
        <v>0</v>
      </c>
      <c r="AY293" s="2">
        <f t="shared" ca="1" si="646"/>
        <v>0</v>
      </c>
      <c r="AZ293" s="545">
        <f t="shared" ca="1" si="646"/>
        <v>2128</v>
      </c>
      <c r="BA293" s="106">
        <f t="shared" ca="1" si="646"/>
        <v>1559</v>
      </c>
      <c r="BB293" s="106">
        <f t="shared" ca="1" si="647"/>
        <v>2715</v>
      </c>
      <c r="BC293" s="106">
        <f t="shared" ca="1" si="647"/>
        <v>0</v>
      </c>
      <c r="BD293" s="106">
        <f t="shared" ca="1" si="647"/>
        <v>2071</v>
      </c>
      <c r="BE293" s="106">
        <f t="shared" ca="1" si="647"/>
        <v>0</v>
      </c>
      <c r="BF293" s="106">
        <f t="shared" ca="1" si="647"/>
        <v>13680</v>
      </c>
      <c r="BG293" s="106">
        <f t="shared" ca="1" si="647"/>
        <v>0</v>
      </c>
      <c r="BH293" s="106">
        <f t="shared" ca="1" si="647"/>
        <v>0</v>
      </c>
      <c r="BI293" s="106">
        <f t="shared" ca="1" si="647"/>
        <v>0</v>
      </c>
      <c r="BJ293" s="106">
        <f t="shared" ca="1" si="647"/>
        <v>784</v>
      </c>
      <c r="BK293" s="106">
        <f t="shared" ca="1" si="647"/>
        <v>0</v>
      </c>
      <c r="BL293" s="106">
        <f t="shared" ca="1" si="647"/>
        <v>0</v>
      </c>
      <c r="BM293" s="190">
        <f t="shared" ca="1" si="647"/>
        <v>0</v>
      </c>
      <c r="BN293" s="190">
        <f t="shared" ca="1" si="647"/>
        <v>0</v>
      </c>
      <c r="BO293" s="190">
        <f t="shared" ca="1" si="647"/>
        <v>0</v>
      </c>
      <c r="BP293" s="190">
        <f t="shared" ca="1" si="647"/>
        <v>0</v>
      </c>
      <c r="BQ293" s="190">
        <f t="shared" ca="1" si="647"/>
        <v>6914</v>
      </c>
      <c r="BR293" s="190">
        <f t="shared" ca="1" si="648"/>
        <v>22937</v>
      </c>
      <c r="BS293" s="190">
        <f t="shared" ca="1" si="648"/>
        <v>48254</v>
      </c>
      <c r="BT293" s="190">
        <f t="shared" ca="1" si="648"/>
        <v>71191</v>
      </c>
      <c r="BU293" s="190">
        <f t="shared" ca="1" si="649"/>
        <v>95494</v>
      </c>
      <c r="BV293" s="163" t="str">
        <f t="shared" si="640"/>
        <v>M</v>
      </c>
      <c r="BW293" s="65">
        <f t="shared" ca="1" si="650"/>
        <v>71191</v>
      </c>
      <c r="BX293" s="634">
        <f t="shared" ca="1" si="651"/>
        <v>0</v>
      </c>
      <c r="BY293" s="2"/>
      <c r="BZ293" s="13"/>
      <c r="CA293" s="130"/>
      <c r="CB293" s="79" t="str">
        <f t="shared" si="641"/>
        <v>M</v>
      </c>
      <c r="CC293" s="215">
        <f t="shared" si="652"/>
        <v>2035</v>
      </c>
      <c r="CD293" s="141">
        <f t="shared" si="653"/>
        <v>12</v>
      </c>
      <c r="CE293" s="280">
        <f t="shared" ca="1" si="654"/>
        <v>0</v>
      </c>
      <c r="CF293" s="280">
        <f t="shared" ca="1" si="655"/>
        <v>0</v>
      </c>
      <c r="CG293" s="280">
        <f t="shared" ca="1" si="656"/>
        <v>8</v>
      </c>
      <c r="CH293" s="280">
        <f t="shared" ca="1" si="657"/>
        <v>0</v>
      </c>
      <c r="CI293" s="280">
        <f t="shared" ca="1" si="658"/>
        <v>0</v>
      </c>
      <c r="CJ293" s="280">
        <f t="shared" ca="1" si="659"/>
        <v>0</v>
      </c>
      <c r="CK293" s="280">
        <f t="shared" ca="1" si="660"/>
        <v>0</v>
      </c>
      <c r="CL293" s="280">
        <f t="shared" ca="1" si="661"/>
        <v>0</v>
      </c>
      <c r="CM293" s="280">
        <f t="shared" ca="1" si="662"/>
        <v>3839</v>
      </c>
      <c r="CN293" s="280">
        <f t="shared" ca="1" si="663"/>
        <v>172</v>
      </c>
      <c r="CO293" s="280">
        <f t="shared" ca="1" si="664"/>
        <v>65343</v>
      </c>
      <c r="CP293" s="280">
        <f t="shared" ca="1" si="665"/>
        <v>0</v>
      </c>
      <c r="CQ293" s="280">
        <f t="shared" ca="1" si="666"/>
        <v>0</v>
      </c>
      <c r="CR293" s="273">
        <f t="shared" ca="1" si="667"/>
        <v>0</v>
      </c>
      <c r="CS293" s="280">
        <f t="shared" ca="1" si="668"/>
        <v>1218</v>
      </c>
      <c r="CT293" s="280">
        <f t="shared" ca="1" si="669"/>
        <v>3544</v>
      </c>
      <c r="CU293" s="280">
        <f t="shared" ca="1" si="670"/>
        <v>3261</v>
      </c>
      <c r="CV293" s="280">
        <f t="shared" ca="1" si="671"/>
        <v>0</v>
      </c>
      <c r="CW293" s="280">
        <f t="shared" ca="1" si="672"/>
        <v>2401</v>
      </c>
      <c r="CX293" s="280">
        <f t="shared" ca="1" si="673"/>
        <v>0</v>
      </c>
      <c r="CY293" s="280">
        <f t="shared" ca="1" si="674"/>
        <v>14508</v>
      </c>
      <c r="CZ293" s="280">
        <f t="shared" ca="1" si="675"/>
        <v>0</v>
      </c>
      <c r="DA293" s="280">
        <f t="shared" ca="1" si="676"/>
        <v>0</v>
      </c>
      <c r="DB293" s="280">
        <f t="shared" ca="1" si="677"/>
        <v>0</v>
      </c>
      <c r="DC293" s="280">
        <f t="shared" ca="1" si="678"/>
        <v>978</v>
      </c>
      <c r="DD293" s="280">
        <f t="shared" ca="1" si="679"/>
        <v>0</v>
      </c>
      <c r="DE293" s="280">
        <f t="shared" ca="1" si="680"/>
        <v>0</v>
      </c>
      <c r="DF293" s="280">
        <f t="shared" ca="1" si="681"/>
        <v>0</v>
      </c>
      <c r="DG293" s="280">
        <f t="shared" ca="1" si="682"/>
        <v>0</v>
      </c>
      <c r="DH293" s="280">
        <f t="shared" ca="1" si="683"/>
        <v>0</v>
      </c>
      <c r="DI293" s="280">
        <f t="shared" ca="1" si="684"/>
        <v>0</v>
      </c>
      <c r="DJ293" s="210">
        <f t="shared" ca="1" si="685"/>
        <v>6880</v>
      </c>
      <c r="DK293" s="210">
        <f t="shared" ca="1" si="686"/>
        <v>25910</v>
      </c>
      <c r="DL293" s="210">
        <f t="shared" ca="1" si="687"/>
        <v>69362</v>
      </c>
      <c r="DM293" s="461">
        <f t="shared" ca="1" si="688"/>
        <v>95272</v>
      </c>
      <c r="DN293" s="463">
        <f t="shared" ca="1" si="631"/>
        <v>95494</v>
      </c>
      <c r="DO293" s="465">
        <f t="shared" ca="1" si="689"/>
        <v>222</v>
      </c>
      <c r="DP293" s="216">
        <f t="shared" ca="1" si="690"/>
        <v>2.3301704593164832E-3</v>
      </c>
      <c r="DQ293" s="2"/>
      <c r="DR293" s="2"/>
    </row>
    <row r="294" spans="1:122">
      <c r="A294" s="87">
        <f t="shared" si="716"/>
        <v>2018</v>
      </c>
      <c r="B294" s="407"/>
      <c r="C294" s="407"/>
      <c r="D294" s="407"/>
      <c r="E294" s="407"/>
      <c r="F294" s="407"/>
      <c r="G294" s="407"/>
      <c r="H294" s="407"/>
      <c r="I294" s="407"/>
      <c r="J294" s="407"/>
      <c r="K294" s="407"/>
      <c r="L294" s="407"/>
      <c r="M294" s="407"/>
      <c r="N294" s="22">
        <f t="shared" si="702"/>
        <v>0</v>
      </c>
      <c r="O294" s="17"/>
      <c r="P294" s="91">
        <f t="shared" si="715"/>
        <v>2018</v>
      </c>
      <c r="Q294" s="407"/>
      <c r="R294" s="407"/>
      <c r="S294" s="407"/>
      <c r="T294" s="407"/>
      <c r="U294" s="407"/>
      <c r="V294" s="407"/>
      <c r="W294" s="407"/>
      <c r="X294" s="407"/>
      <c r="Y294" s="407"/>
      <c r="Z294" s="407"/>
      <c r="AA294" s="407"/>
      <c r="AB294" s="407"/>
      <c r="AC294" s="22">
        <f t="shared" si="717"/>
        <v>0</v>
      </c>
      <c r="AD294" s="13"/>
      <c r="AI294" s="79" t="str">
        <f t="shared" si="639"/>
        <v>Q</v>
      </c>
      <c r="AJ294" s="1">
        <f t="shared" si="638"/>
        <v>2036</v>
      </c>
      <c r="AK294" s="105">
        <f t="shared" si="636"/>
        <v>1</v>
      </c>
      <c r="AL294" s="106">
        <f t="shared" ca="1" si="646"/>
        <v>0</v>
      </c>
      <c r="AM294" s="106">
        <f t="shared" ca="1" si="646"/>
        <v>0</v>
      </c>
      <c r="AN294" s="106">
        <f t="shared" ca="1" si="646"/>
        <v>8</v>
      </c>
      <c r="AO294" s="106">
        <f t="shared" ca="1" si="646"/>
        <v>0</v>
      </c>
      <c r="AP294" s="106">
        <f t="shared" ca="1" si="646"/>
        <v>0</v>
      </c>
      <c r="AQ294" s="106">
        <f t="shared" ca="1" si="646"/>
        <v>0</v>
      </c>
      <c r="AR294" s="106">
        <f t="shared" ca="1" si="646"/>
        <v>0</v>
      </c>
      <c r="AS294" s="106">
        <f t="shared" ca="1" si="646"/>
        <v>0</v>
      </c>
      <c r="AT294" s="106">
        <f t="shared" ca="1" si="646"/>
        <v>3839</v>
      </c>
      <c r="AU294" s="106">
        <f t="shared" ca="1" si="646"/>
        <v>172</v>
      </c>
      <c r="AV294" s="106">
        <f t="shared" ca="1" si="646"/>
        <v>65343</v>
      </c>
      <c r="AW294" s="106">
        <f t="shared" ca="1" si="646"/>
        <v>0</v>
      </c>
      <c r="AX294" s="575">
        <f t="shared" ca="1" si="646"/>
        <v>0</v>
      </c>
      <c r="AY294" s="2">
        <f t="shared" ca="1" si="646"/>
        <v>0</v>
      </c>
      <c r="AZ294" s="545">
        <f t="shared" ca="1" si="646"/>
        <v>664</v>
      </c>
      <c r="BA294" s="106">
        <f t="shared" ca="1" si="646"/>
        <v>3544</v>
      </c>
      <c r="BB294" s="106">
        <f t="shared" ca="1" si="647"/>
        <v>3261</v>
      </c>
      <c r="BC294" s="106">
        <f t="shared" ca="1" si="647"/>
        <v>0</v>
      </c>
      <c r="BD294" s="106">
        <f t="shared" ca="1" si="647"/>
        <v>1991</v>
      </c>
      <c r="BE294" s="106">
        <f t="shared" ca="1" si="647"/>
        <v>0</v>
      </c>
      <c r="BF294" s="106">
        <f t="shared" ca="1" si="647"/>
        <v>14508</v>
      </c>
      <c r="BG294" s="106">
        <f t="shared" ca="1" si="647"/>
        <v>0</v>
      </c>
      <c r="BH294" s="106">
        <f t="shared" ca="1" si="647"/>
        <v>0</v>
      </c>
      <c r="BI294" s="106">
        <f t="shared" ca="1" si="647"/>
        <v>0</v>
      </c>
      <c r="BJ294" s="106">
        <f t="shared" ca="1" si="647"/>
        <v>978</v>
      </c>
      <c r="BK294" s="106">
        <f t="shared" ca="1" si="647"/>
        <v>0</v>
      </c>
      <c r="BL294" s="106">
        <f t="shared" ca="1" si="647"/>
        <v>0</v>
      </c>
      <c r="BM294" s="190">
        <f t="shared" ca="1" si="647"/>
        <v>0</v>
      </c>
      <c r="BN294" s="190">
        <f t="shared" ca="1" si="647"/>
        <v>0</v>
      </c>
      <c r="BO294" s="190">
        <f t="shared" ca="1" si="647"/>
        <v>0</v>
      </c>
      <c r="BP294" s="190">
        <f t="shared" ca="1" si="647"/>
        <v>0</v>
      </c>
      <c r="BQ294" s="190">
        <f t="shared" ca="1" si="647"/>
        <v>5916</v>
      </c>
      <c r="BR294" s="190">
        <f t="shared" ca="1" si="648"/>
        <v>24946</v>
      </c>
      <c r="BS294" s="190">
        <f t="shared" ca="1" si="648"/>
        <v>69362</v>
      </c>
      <c r="BT294" s="190">
        <f t="shared" ca="1" si="648"/>
        <v>94308</v>
      </c>
      <c r="BU294" s="190">
        <f t="shared" ca="1" si="649"/>
        <v>70312</v>
      </c>
      <c r="BV294" s="163" t="str">
        <f t="shared" si="640"/>
        <v>C</v>
      </c>
      <c r="BW294" s="65">
        <f t="shared" ca="1" si="650"/>
        <v>94308</v>
      </c>
      <c r="BX294" s="634">
        <f t="shared" ca="1" si="651"/>
        <v>0</v>
      </c>
      <c r="BY294" s="2"/>
      <c r="BZ294" s="13"/>
      <c r="CA294" s="130"/>
      <c r="CB294" s="79" t="str">
        <f t="shared" si="641"/>
        <v>B</v>
      </c>
      <c r="CC294" s="215">
        <f t="shared" si="652"/>
        <v>2036</v>
      </c>
      <c r="CD294" s="141">
        <f t="shared" si="653"/>
        <v>1</v>
      </c>
      <c r="CE294" s="280">
        <f t="shared" ca="1" si="654"/>
        <v>0</v>
      </c>
      <c r="CF294" s="280">
        <f t="shared" ca="1" si="655"/>
        <v>0</v>
      </c>
      <c r="CG294" s="280">
        <f t="shared" ca="1" si="656"/>
        <v>8</v>
      </c>
      <c r="CH294" s="280">
        <f t="shared" ca="1" si="657"/>
        <v>0</v>
      </c>
      <c r="CI294" s="280">
        <f t="shared" ca="1" si="658"/>
        <v>0</v>
      </c>
      <c r="CJ294" s="280">
        <f t="shared" ca="1" si="659"/>
        <v>0</v>
      </c>
      <c r="CK294" s="280">
        <f t="shared" ca="1" si="660"/>
        <v>0</v>
      </c>
      <c r="CL294" s="280">
        <f t="shared" ca="1" si="661"/>
        <v>0</v>
      </c>
      <c r="CM294" s="280">
        <f t="shared" ca="1" si="662"/>
        <v>6910</v>
      </c>
      <c r="CN294" s="280">
        <f t="shared" ca="1" si="663"/>
        <v>258</v>
      </c>
      <c r="CO294" s="280">
        <f t="shared" ca="1" si="664"/>
        <v>64580</v>
      </c>
      <c r="CP294" s="280">
        <f t="shared" ca="1" si="665"/>
        <v>0</v>
      </c>
      <c r="CQ294" s="280">
        <f t="shared" ca="1" si="666"/>
        <v>0</v>
      </c>
      <c r="CR294" s="273">
        <f t="shared" ca="1" si="667"/>
        <v>0</v>
      </c>
      <c r="CS294" s="280">
        <f t="shared" ca="1" si="668"/>
        <v>709</v>
      </c>
      <c r="CT294" s="280">
        <f t="shared" ca="1" si="669"/>
        <v>4027</v>
      </c>
      <c r="CU294" s="280">
        <f t="shared" ca="1" si="670"/>
        <v>3156</v>
      </c>
      <c r="CV294" s="280">
        <f t="shared" ca="1" si="671"/>
        <v>0</v>
      </c>
      <c r="CW294" s="280">
        <f t="shared" ca="1" si="672"/>
        <v>2486</v>
      </c>
      <c r="CX294" s="280">
        <f t="shared" ca="1" si="673"/>
        <v>0</v>
      </c>
      <c r="CY294" s="280">
        <f t="shared" ca="1" si="674"/>
        <v>14136</v>
      </c>
      <c r="CZ294" s="280">
        <f t="shared" ca="1" si="675"/>
        <v>0</v>
      </c>
      <c r="DA294" s="280">
        <f t="shared" ca="1" si="676"/>
        <v>0</v>
      </c>
      <c r="DB294" s="280">
        <f t="shared" ca="1" si="677"/>
        <v>0</v>
      </c>
      <c r="DC294" s="280">
        <f t="shared" ca="1" si="678"/>
        <v>1019</v>
      </c>
      <c r="DD294" s="280">
        <f t="shared" ca="1" si="679"/>
        <v>0</v>
      </c>
      <c r="DE294" s="280">
        <f t="shared" ca="1" si="680"/>
        <v>0</v>
      </c>
      <c r="DF294" s="280">
        <f t="shared" ca="1" si="681"/>
        <v>0</v>
      </c>
      <c r="DG294" s="280">
        <f t="shared" ca="1" si="682"/>
        <v>0</v>
      </c>
      <c r="DH294" s="280">
        <f t="shared" ca="1" si="683"/>
        <v>0</v>
      </c>
      <c r="DI294" s="280">
        <f t="shared" ca="1" si="684"/>
        <v>0</v>
      </c>
      <c r="DJ294" s="210">
        <f t="shared" ca="1" si="685"/>
        <v>6351</v>
      </c>
      <c r="DK294" s="210">
        <f t="shared" ca="1" si="686"/>
        <v>25533</v>
      </c>
      <c r="DL294" s="210">
        <f t="shared" ca="1" si="687"/>
        <v>71756</v>
      </c>
      <c r="DM294" s="461">
        <f t="shared" ca="1" si="688"/>
        <v>97289</v>
      </c>
      <c r="DN294" s="463">
        <f t="shared" ca="1" si="631"/>
        <v>97500</v>
      </c>
      <c r="DO294" s="465">
        <f t="shared" ca="1" si="689"/>
        <v>211</v>
      </c>
      <c r="DP294" s="216">
        <f t="shared" ca="1" si="690"/>
        <v>2.1687960612196649E-3</v>
      </c>
      <c r="DQ294" s="2"/>
      <c r="DR294" s="2"/>
    </row>
    <row r="295" spans="1:122">
      <c r="A295" s="87">
        <f t="shared" si="716"/>
        <v>2019</v>
      </c>
      <c r="B295" s="407"/>
      <c r="C295" s="407"/>
      <c r="D295" s="407"/>
      <c r="E295" s="407"/>
      <c r="F295" s="407"/>
      <c r="G295" s="407"/>
      <c r="H295" s="407"/>
      <c r="I295" s="407"/>
      <c r="J295" s="407"/>
      <c r="K295" s="407"/>
      <c r="L295" s="407"/>
      <c r="M295" s="407"/>
      <c r="N295" s="22">
        <f t="shared" si="702"/>
        <v>0</v>
      </c>
      <c r="O295" s="17"/>
      <c r="P295" s="91">
        <f t="shared" si="715"/>
        <v>2019</v>
      </c>
      <c r="Q295" s="407"/>
      <c r="R295" s="407"/>
      <c r="S295" s="407"/>
      <c r="T295" s="407"/>
      <c r="U295" s="407"/>
      <c r="V295" s="407"/>
      <c r="W295" s="407"/>
      <c r="X295" s="407"/>
      <c r="Y295" s="407"/>
      <c r="Z295" s="407"/>
      <c r="AA295" s="407"/>
      <c r="AB295" s="407"/>
      <c r="AC295" s="22">
        <f t="shared" si="717"/>
        <v>0</v>
      </c>
      <c r="AD295" s="13"/>
      <c r="AI295" s="79" t="str">
        <f t="shared" si="639"/>
        <v>R</v>
      </c>
      <c r="AJ295" s="1">
        <f t="shared" si="638"/>
        <v>2036</v>
      </c>
      <c r="AK295" s="105">
        <f t="shared" si="636"/>
        <v>2</v>
      </c>
      <c r="AL295" s="106">
        <f t="shared" ca="1" si="646"/>
        <v>0</v>
      </c>
      <c r="AM295" s="106">
        <f t="shared" ca="1" si="646"/>
        <v>0</v>
      </c>
      <c r="AN295" s="106">
        <f t="shared" ca="1" si="646"/>
        <v>8</v>
      </c>
      <c r="AO295" s="106">
        <f t="shared" ca="1" si="646"/>
        <v>0</v>
      </c>
      <c r="AP295" s="106">
        <f t="shared" ca="1" si="646"/>
        <v>0</v>
      </c>
      <c r="AQ295" s="106">
        <f t="shared" ca="1" si="646"/>
        <v>0</v>
      </c>
      <c r="AR295" s="106">
        <f t="shared" ca="1" si="646"/>
        <v>0</v>
      </c>
      <c r="AS295" s="106">
        <f t="shared" ca="1" si="646"/>
        <v>0</v>
      </c>
      <c r="AT295" s="106">
        <f t="shared" ca="1" si="646"/>
        <v>6910</v>
      </c>
      <c r="AU295" s="106">
        <f t="shared" ca="1" si="646"/>
        <v>258</v>
      </c>
      <c r="AV295" s="106">
        <f t="shared" ca="1" si="646"/>
        <v>64580</v>
      </c>
      <c r="AW295" s="106">
        <f t="shared" ca="1" si="646"/>
        <v>0</v>
      </c>
      <c r="AX295" s="575">
        <f t="shared" ca="1" si="646"/>
        <v>0</v>
      </c>
      <c r="AY295" s="2">
        <f t="shared" ca="1" si="646"/>
        <v>0</v>
      </c>
      <c r="AZ295" s="545">
        <f t="shared" ca="1" si="646"/>
        <v>1218</v>
      </c>
      <c r="BA295" s="106">
        <f t="shared" ca="1" si="646"/>
        <v>4027</v>
      </c>
      <c r="BB295" s="106">
        <f t="shared" ca="1" si="647"/>
        <v>3156</v>
      </c>
      <c r="BC295" s="106">
        <f t="shared" ca="1" si="647"/>
        <v>0</v>
      </c>
      <c r="BD295" s="106">
        <f t="shared" ca="1" si="647"/>
        <v>2401</v>
      </c>
      <c r="BE295" s="106">
        <f t="shared" ca="1" si="647"/>
        <v>0</v>
      </c>
      <c r="BF295" s="106">
        <f t="shared" ca="1" si="647"/>
        <v>14136</v>
      </c>
      <c r="BG295" s="106">
        <f t="shared" ca="1" si="647"/>
        <v>0</v>
      </c>
      <c r="BH295" s="106">
        <f t="shared" ca="1" si="647"/>
        <v>0</v>
      </c>
      <c r="BI295" s="106">
        <f t="shared" ca="1" si="647"/>
        <v>0</v>
      </c>
      <c r="BJ295" s="106">
        <f t="shared" ca="1" si="647"/>
        <v>1019</v>
      </c>
      <c r="BK295" s="106">
        <f t="shared" ca="1" si="647"/>
        <v>0</v>
      </c>
      <c r="BL295" s="106">
        <f t="shared" ca="1" si="647"/>
        <v>0</v>
      </c>
      <c r="BM295" s="190">
        <f t="shared" ca="1" si="647"/>
        <v>0</v>
      </c>
      <c r="BN295" s="190">
        <f t="shared" ca="1" si="647"/>
        <v>0</v>
      </c>
      <c r="BO295" s="190">
        <f t="shared" ca="1" si="647"/>
        <v>0</v>
      </c>
      <c r="BP295" s="190">
        <f t="shared" ca="1" si="647"/>
        <v>0</v>
      </c>
      <c r="BQ295" s="190">
        <f t="shared" ca="1" si="647"/>
        <v>6775</v>
      </c>
      <c r="BR295" s="190">
        <f t="shared" ca="1" si="648"/>
        <v>25957</v>
      </c>
      <c r="BS295" s="190">
        <f t="shared" ca="1" si="648"/>
        <v>71756</v>
      </c>
      <c r="BT295" s="190">
        <f t="shared" ca="1" si="648"/>
        <v>97713</v>
      </c>
      <c r="BU295" s="190">
        <f t="shared" ca="1" si="649"/>
        <v>70312</v>
      </c>
      <c r="BV295" s="163" t="str">
        <f t="shared" si="640"/>
        <v>C</v>
      </c>
      <c r="BW295" s="65">
        <f t="shared" ca="1" si="650"/>
        <v>97713</v>
      </c>
      <c r="BX295" s="634">
        <f t="shared" ca="1" si="651"/>
        <v>0</v>
      </c>
      <c r="BY295" s="2"/>
      <c r="BZ295" s="13"/>
      <c r="CA295" s="130"/>
      <c r="CB295" s="79" t="str">
        <f t="shared" si="641"/>
        <v>C</v>
      </c>
      <c r="CC295" s="215">
        <f t="shared" si="652"/>
        <v>2036</v>
      </c>
      <c r="CD295" s="141">
        <f t="shared" si="653"/>
        <v>2</v>
      </c>
      <c r="CE295" s="280">
        <f t="shared" ca="1" si="654"/>
        <v>0</v>
      </c>
      <c r="CF295" s="280">
        <f t="shared" ca="1" si="655"/>
        <v>0</v>
      </c>
      <c r="CG295" s="280">
        <f t="shared" ca="1" si="656"/>
        <v>8</v>
      </c>
      <c r="CH295" s="280">
        <f t="shared" ca="1" si="657"/>
        <v>0</v>
      </c>
      <c r="CI295" s="280">
        <f t="shared" ca="1" si="658"/>
        <v>0</v>
      </c>
      <c r="CJ295" s="280">
        <f t="shared" ca="1" si="659"/>
        <v>0</v>
      </c>
      <c r="CK295" s="280">
        <f t="shared" ca="1" si="660"/>
        <v>0</v>
      </c>
      <c r="CL295" s="280">
        <f t="shared" ca="1" si="661"/>
        <v>0</v>
      </c>
      <c r="CM295" s="280">
        <f t="shared" ca="1" si="662"/>
        <v>6464</v>
      </c>
      <c r="CN295" s="280">
        <f t="shared" ca="1" si="663"/>
        <v>643</v>
      </c>
      <c r="CO295" s="280">
        <f t="shared" ca="1" si="664"/>
        <v>42444</v>
      </c>
      <c r="CP295" s="280">
        <f t="shared" ca="1" si="665"/>
        <v>0</v>
      </c>
      <c r="CQ295" s="280">
        <f t="shared" ca="1" si="666"/>
        <v>0</v>
      </c>
      <c r="CR295" s="273">
        <f t="shared" ca="1" si="667"/>
        <v>0</v>
      </c>
      <c r="CS295" s="280">
        <f t="shared" ca="1" si="668"/>
        <v>860</v>
      </c>
      <c r="CT295" s="280">
        <f t="shared" ca="1" si="669"/>
        <v>1658</v>
      </c>
      <c r="CU295" s="280">
        <f t="shared" ca="1" si="670"/>
        <v>1986</v>
      </c>
      <c r="CV295" s="280">
        <f t="shared" ca="1" si="671"/>
        <v>0</v>
      </c>
      <c r="CW295" s="280">
        <f t="shared" ca="1" si="672"/>
        <v>1885</v>
      </c>
      <c r="CX295" s="280">
        <f t="shared" ca="1" si="673"/>
        <v>0</v>
      </c>
      <c r="CY295" s="280">
        <f t="shared" ca="1" si="674"/>
        <v>13224</v>
      </c>
      <c r="CZ295" s="280">
        <f t="shared" ca="1" si="675"/>
        <v>0</v>
      </c>
      <c r="DA295" s="280">
        <f t="shared" ca="1" si="676"/>
        <v>0</v>
      </c>
      <c r="DB295" s="280">
        <f t="shared" ca="1" si="677"/>
        <v>0</v>
      </c>
      <c r="DC295" s="280">
        <f t="shared" ca="1" si="678"/>
        <v>987</v>
      </c>
      <c r="DD295" s="280">
        <f t="shared" ca="1" si="679"/>
        <v>0</v>
      </c>
      <c r="DE295" s="280">
        <f t="shared" ca="1" si="680"/>
        <v>0</v>
      </c>
      <c r="DF295" s="280">
        <f t="shared" ca="1" si="681"/>
        <v>0</v>
      </c>
      <c r="DG295" s="280">
        <f t="shared" ca="1" si="682"/>
        <v>0</v>
      </c>
      <c r="DH295" s="280">
        <f t="shared" ca="1" si="683"/>
        <v>0</v>
      </c>
      <c r="DI295" s="280">
        <f t="shared" ca="1" si="684"/>
        <v>0</v>
      </c>
      <c r="DJ295" s="210">
        <f t="shared" ca="1" si="685"/>
        <v>4731</v>
      </c>
      <c r="DK295" s="210">
        <f t="shared" ca="1" si="686"/>
        <v>20600</v>
      </c>
      <c r="DL295" s="210">
        <f t="shared" ca="1" si="687"/>
        <v>49559</v>
      </c>
      <c r="DM295" s="461">
        <f t="shared" ca="1" si="688"/>
        <v>70159</v>
      </c>
      <c r="DN295" s="463">
        <f t="shared" ca="1" si="631"/>
        <v>70312</v>
      </c>
      <c r="DO295" s="465">
        <f t="shared" ca="1" si="689"/>
        <v>153</v>
      </c>
      <c r="DP295" s="216">
        <f t="shared" ca="1" si="690"/>
        <v>2.1807608432275259E-3</v>
      </c>
      <c r="DQ295" s="2"/>
      <c r="DR295" s="2"/>
    </row>
    <row r="296" spans="1:122">
      <c r="A296" s="87">
        <f t="shared" si="716"/>
        <v>2020</v>
      </c>
      <c r="B296" s="407"/>
      <c r="C296" s="407"/>
      <c r="D296" s="407"/>
      <c r="E296" s="407"/>
      <c r="F296" s="407"/>
      <c r="G296" s="407"/>
      <c r="H296" s="407"/>
      <c r="I296" s="407"/>
      <c r="J296" s="407"/>
      <c r="K296" s="407"/>
      <c r="L296" s="407"/>
      <c r="M296" s="407"/>
      <c r="N296" s="22">
        <f t="shared" si="702"/>
        <v>0</v>
      </c>
      <c r="O296" s="17"/>
      <c r="P296" s="91">
        <f t="shared" si="715"/>
        <v>2020</v>
      </c>
      <c r="Q296" s="407"/>
      <c r="R296" s="407"/>
      <c r="S296" s="407"/>
      <c r="T296" s="407"/>
      <c r="U296" s="407"/>
      <c r="V296" s="407"/>
      <c r="W296" s="407"/>
      <c r="X296" s="407"/>
      <c r="Y296" s="407"/>
      <c r="Z296" s="407"/>
      <c r="AA296" s="407"/>
      <c r="AB296" s="407"/>
      <c r="AC296" s="22">
        <f t="shared" si="717"/>
        <v>0</v>
      </c>
      <c r="AD296" s="13"/>
      <c r="AI296" s="79" t="str">
        <f t="shared" si="639"/>
        <v>S</v>
      </c>
      <c r="AJ296" s="1">
        <f t="shared" si="638"/>
        <v>2036</v>
      </c>
      <c r="AK296" s="105">
        <f t="shared" si="636"/>
        <v>3</v>
      </c>
      <c r="AL296" s="106">
        <f t="shared" ca="1" si="646"/>
        <v>0</v>
      </c>
      <c r="AM296" s="106">
        <f t="shared" ca="1" si="646"/>
        <v>0</v>
      </c>
      <c r="AN296" s="106">
        <f t="shared" ca="1" si="646"/>
        <v>8</v>
      </c>
      <c r="AO296" s="106">
        <f t="shared" ca="1" si="646"/>
        <v>0</v>
      </c>
      <c r="AP296" s="106">
        <f t="shared" ca="1" si="646"/>
        <v>0</v>
      </c>
      <c r="AQ296" s="106">
        <f t="shared" ca="1" si="646"/>
        <v>0</v>
      </c>
      <c r="AR296" s="106">
        <f t="shared" ca="1" si="646"/>
        <v>0</v>
      </c>
      <c r="AS296" s="106">
        <f t="shared" ca="1" si="646"/>
        <v>0</v>
      </c>
      <c r="AT296" s="106">
        <f t="shared" ca="1" si="646"/>
        <v>6464</v>
      </c>
      <c r="AU296" s="106">
        <f t="shared" ca="1" si="646"/>
        <v>643</v>
      </c>
      <c r="AV296" s="106">
        <f t="shared" ca="1" si="646"/>
        <v>42444</v>
      </c>
      <c r="AW296" s="106">
        <f t="shared" ca="1" si="646"/>
        <v>0</v>
      </c>
      <c r="AX296" s="575">
        <f t="shared" ca="1" si="646"/>
        <v>0</v>
      </c>
      <c r="AY296" s="2">
        <f t="shared" ca="1" si="646"/>
        <v>0</v>
      </c>
      <c r="AZ296" s="545">
        <f t="shared" ca="1" si="646"/>
        <v>709</v>
      </c>
      <c r="BA296" s="106">
        <f t="shared" ca="1" si="646"/>
        <v>1658</v>
      </c>
      <c r="BB296" s="106">
        <f t="shared" ca="1" si="647"/>
        <v>1986</v>
      </c>
      <c r="BC296" s="106">
        <f t="shared" ca="1" si="647"/>
        <v>0</v>
      </c>
      <c r="BD296" s="106">
        <f t="shared" ca="1" si="647"/>
        <v>2486</v>
      </c>
      <c r="BE296" s="106">
        <f t="shared" ca="1" si="647"/>
        <v>0</v>
      </c>
      <c r="BF296" s="106">
        <f t="shared" ca="1" si="647"/>
        <v>13224</v>
      </c>
      <c r="BG296" s="106">
        <f t="shared" ca="1" si="647"/>
        <v>0</v>
      </c>
      <c r="BH296" s="106">
        <f t="shared" ca="1" si="647"/>
        <v>0</v>
      </c>
      <c r="BI296" s="106">
        <f t="shared" ca="1" si="647"/>
        <v>0</v>
      </c>
      <c r="BJ296" s="106">
        <f t="shared" ca="1" si="647"/>
        <v>987</v>
      </c>
      <c r="BK296" s="106">
        <f t="shared" ca="1" si="647"/>
        <v>0</v>
      </c>
      <c r="BL296" s="106">
        <f t="shared" ca="1" si="647"/>
        <v>0</v>
      </c>
      <c r="BM296" s="190">
        <f t="shared" ca="1" si="647"/>
        <v>0</v>
      </c>
      <c r="BN296" s="190">
        <f t="shared" ca="1" si="647"/>
        <v>0</v>
      </c>
      <c r="BO296" s="190">
        <f t="shared" ca="1" si="647"/>
        <v>0</v>
      </c>
      <c r="BP296" s="190">
        <f t="shared" ca="1" si="647"/>
        <v>0</v>
      </c>
      <c r="BQ296" s="190">
        <f t="shared" ca="1" si="647"/>
        <v>5181</v>
      </c>
      <c r="BR296" s="190">
        <f t="shared" ca="1" si="648"/>
        <v>21050</v>
      </c>
      <c r="BS296" s="190">
        <f t="shared" ca="1" si="648"/>
        <v>49559</v>
      </c>
      <c r="BT296" s="190">
        <f t="shared" ca="1" si="648"/>
        <v>70609</v>
      </c>
      <c r="BU296" s="190">
        <f t="shared" ca="1" si="649"/>
        <v>105100</v>
      </c>
      <c r="BV296" s="163" t="str">
        <f t="shared" si="640"/>
        <v>D</v>
      </c>
      <c r="BW296" s="65">
        <f t="shared" ca="1" si="650"/>
        <v>70609</v>
      </c>
      <c r="BX296" s="634">
        <f t="shared" ca="1" si="651"/>
        <v>0</v>
      </c>
      <c r="BY296" s="2"/>
      <c r="BZ296" s="13"/>
      <c r="CA296" s="130"/>
      <c r="CB296" s="79" t="str">
        <f t="shared" si="641"/>
        <v>D</v>
      </c>
      <c r="CC296" s="215">
        <f t="shared" si="652"/>
        <v>2036</v>
      </c>
      <c r="CD296" s="141">
        <f t="shared" si="653"/>
        <v>3</v>
      </c>
      <c r="CE296" s="280">
        <f t="shared" ca="1" si="654"/>
        <v>0</v>
      </c>
      <c r="CF296" s="280">
        <f t="shared" ca="1" si="655"/>
        <v>0</v>
      </c>
      <c r="CG296" s="280">
        <f t="shared" ca="1" si="656"/>
        <v>8</v>
      </c>
      <c r="CH296" s="280">
        <f t="shared" ca="1" si="657"/>
        <v>0</v>
      </c>
      <c r="CI296" s="280">
        <f t="shared" ca="1" si="658"/>
        <v>0</v>
      </c>
      <c r="CJ296" s="280">
        <f t="shared" ca="1" si="659"/>
        <v>0</v>
      </c>
      <c r="CK296" s="280">
        <f t="shared" ca="1" si="660"/>
        <v>0</v>
      </c>
      <c r="CL296" s="280">
        <f t="shared" ca="1" si="661"/>
        <v>0</v>
      </c>
      <c r="CM296" s="280">
        <f t="shared" ca="1" si="662"/>
        <v>3839</v>
      </c>
      <c r="CN296" s="280">
        <f t="shared" ca="1" si="663"/>
        <v>516</v>
      </c>
      <c r="CO296" s="280">
        <f t="shared" ca="1" si="664"/>
        <v>78947</v>
      </c>
      <c r="CP296" s="280">
        <f t="shared" ca="1" si="665"/>
        <v>0</v>
      </c>
      <c r="CQ296" s="280">
        <f t="shared" ca="1" si="666"/>
        <v>0</v>
      </c>
      <c r="CR296" s="273">
        <f t="shared" ca="1" si="667"/>
        <v>0</v>
      </c>
      <c r="CS296" s="280">
        <f t="shared" ca="1" si="668"/>
        <v>502</v>
      </c>
      <c r="CT296" s="280">
        <f t="shared" ca="1" si="669"/>
        <v>805</v>
      </c>
      <c r="CU296" s="280">
        <f t="shared" ca="1" si="670"/>
        <v>2618</v>
      </c>
      <c r="CV296" s="280">
        <f t="shared" ca="1" si="671"/>
        <v>0</v>
      </c>
      <c r="CW296" s="280">
        <f t="shared" ca="1" si="672"/>
        <v>2069</v>
      </c>
      <c r="CX296" s="280">
        <f t="shared" ca="1" si="673"/>
        <v>0</v>
      </c>
      <c r="CY296" s="280">
        <f t="shared" ca="1" si="674"/>
        <v>14508</v>
      </c>
      <c r="CZ296" s="280">
        <f t="shared" ca="1" si="675"/>
        <v>0</v>
      </c>
      <c r="DA296" s="280">
        <f t="shared" ca="1" si="676"/>
        <v>0</v>
      </c>
      <c r="DB296" s="280">
        <f t="shared" ca="1" si="677"/>
        <v>0</v>
      </c>
      <c r="DC296" s="280">
        <f t="shared" ca="1" si="678"/>
        <v>1096</v>
      </c>
      <c r="DD296" s="280">
        <f t="shared" ca="1" si="679"/>
        <v>0</v>
      </c>
      <c r="DE296" s="280">
        <f t="shared" ca="1" si="680"/>
        <v>0</v>
      </c>
      <c r="DF296" s="280">
        <f t="shared" ca="1" si="681"/>
        <v>0</v>
      </c>
      <c r="DG296" s="280">
        <f t="shared" ca="1" si="682"/>
        <v>0</v>
      </c>
      <c r="DH296" s="280">
        <f t="shared" ca="1" si="683"/>
        <v>0</v>
      </c>
      <c r="DI296" s="280">
        <f t="shared" ca="1" si="684"/>
        <v>0</v>
      </c>
      <c r="DJ296" s="210">
        <f t="shared" ca="1" si="685"/>
        <v>5189</v>
      </c>
      <c r="DK296" s="210">
        <f t="shared" ca="1" si="686"/>
        <v>21598</v>
      </c>
      <c r="DL296" s="210">
        <f t="shared" ca="1" si="687"/>
        <v>83310</v>
      </c>
      <c r="DM296" s="461">
        <f t="shared" ca="1" si="688"/>
        <v>104908</v>
      </c>
      <c r="DN296" s="463">
        <f t="shared" ca="1" si="631"/>
        <v>105100</v>
      </c>
      <c r="DO296" s="465">
        <f t="shared" ca="1" si="689"/>
        <v>192</v>
      </c>
      <c r="DP296" s="216">
        <f t="shared" ca="1" si="690"/>
        <v>1.8301750104853776E-3</v>
      </c>
      <c r="DQ296" s="2"/>
      <c r="DR296" s="2"/>
    </row>
    <row r="297" spans="1:122">
      <c r="A297" s="87">
        <f t="shared" si="716"/>
        <v>2021</v>
      </c>
      <c r="B297" s="407"/>
      <c r="C297" s="407"/>
      <c r="D297" s="407"/>
      <c r="E297" s="407"/>
      <c r="F297" s="407"/>
      <c r="G297" s="407"/>
      <c r="H297" s="407"/>
      <c r="I297" s="407"/>
      <c r="J297" s="407"/>
      <c r="K297" s="407"/>
      <c r="L297" s="407"/>
      <c r="M297" s="407"/>
      <c r="N297" s="22">
        <f t="shared" si="702"/>
        <v>0</v>
      </c>
      <c r="P297" s="91">
        <f t="shared" si="715"/>
        <v>2021</v>
      </c>
      <c r="Q297" s="407"/>
      <c r="R297" s="407"/>
      <c r="S297" s="407"/>
      <c r="T297" s="407"/>
      <c r="U297" s="407"/>
      <c r="V297" s="407"/>
      <c r="W297" s="407"/>
      <c r="X297" s="407"/>
      <c r="Y297" s="407"/>
      <c r="Z297" s="407"/>
      <c r="AA297" s="407"/>
      <c r="AB297" s="407"/>
      <c r="AC297" s="22">
        <f t="shared" si="717"/>
        <v>0</v>
      </c>
      <c r="AD297" s="13"/>
      <c r="AI297" s="79" t="str">
        <f t="shared" si="639"/>
        <v>T</v>
      </c>
      <c r="AJ297" s="1">
        <f t="shared" si="638"/>
        <v>2036</v>
      </c>
      <c r="AK297" s="105">
        <f t="shared" si="636"/>
        <v>4</v>
      </c>
      <c r="AL297" s="106">
        <f t="shared" ca="1" si="646"/>
        <v>0</v>
      </c>
      <c r="AM297" s="106">
        <f t="shared" ca="1" si="646"/>
        <v>0</v>
      </c>
      <c r="AN297" s="106">
        <f t="shared" ca="1" si="646"/>
        <v>8</v>
      </c>
      <c r="AO297" s="106">
        <f t="shared" ca="1" si="646"/>
        <v>0</v>
      </c>
      <c r="AP297" s="106">
        <f t="shared" ca="1" si="646"/>
        <v>0</v>
      </c>
      <c r="AQ297" s="106">
        <f t="shared" ca="1" si="646"/>
        <v>0</v>
      </c>
      <c r="AR297" s="106">
        <f t="shared" ca="1" si="646"/>
        <v>0</v>
      </c>
      <c r="AS297" s="106">
        <f t="shared" ca="1" si="646"/>
        <v>0</v>
      </c>
      <c r="AT297" s="106">
        <f t="shared" ca="1" si="646"/>
        <v>3839</v>
      </c>
      <c r="AU297" s="106">
        <f t="shared" ca="1" si="646"/>
        <v>516</v>
      </c>
      <c r="AV297" s="106">
        <f t="shared" ca="1" si="646"/>
        <v>78947</v>
      </c>
      <c r="AW297" s="106">
        <f t="shared" ca="1" si="646"/>
        <v>0</v>
      </c>
      <c r="AX297" s="575">
        <f t="shared" ca="1" si="646"/>
        <v>0</v>
      </c>
      <c r="AY297" s="2">
        <f t="shared" ca="1" si="646"/>
        <v>0</v>
      </c>
      <c r="AZ297" s="545">
        <f t="shared" ca="1" si="646"/>
        <v>860</v>
      </c>
      <c r="BA297" s="106">
        <f t="shared" ref="BA297:BP312" ca="1" si="718">ROUND(INDIRECT(CONCATENATE($AI297,BA$2+($AJ297-2010))),0)</f>
        <v>805</v>
      </c>
      <c r="BB297" s="106">
        <f t="shared" ca="1" si="647"/>
        <v>2618</v>
      </c>
      <c r="BC297" s="106">
        <f t="shared" ca="1" si="647"/>
        <v>0</v>
      </c>
      <c r="BD297" s="106">
        <f t="shared" ca="1" si="647"/>
        <v>1885</v>
      </c>
      <c r="BE297" s="106">
        <f t="shared" ca="1" si="647"/>
        <v>0</v>
      </c>
      <c r="BF297" s="106">
        <f t="shared" ca="1" si="647"/>
        <v>14508</v>
      </c>
      <c r="BG297" s="106">
        <f t="shared" ca="1" si="647"/>
        <v>0</v>
      </c>
      <c r="BH297" s="106">
        <f t="shared" ca="1" si="647"/>
        <v>0</v>
      </c>
      <c r="BI297" s="106">
        <f t="shared" ca="1" si="647"/>
        <v>0</v>
      </c>
      <c r="BJ297" s="106">
        <f t="shared" ca="1" si="647"/>
        <v>1096</v>
      </c>
      <c r="BK297" s="106">
        <f t="shared" ca="1" si="647"/>
        <v>0</v>
      </c>
      <c r="BL297" s="106">
        <f t="shared" ca="1" si="647"/>
        <v>0</v>
      </c>
      <c r="BM297" s="190">
        <f t="shared" ca="1" si="647"/>
        <v>0</v>
      </c>
      <c r="BN297" s="190">
        <f t="shared" ca="1" si="647"/>
        <v>0</v>
      </c>
      <c r="BO297" s="190">
        <f t="shared" ca="1" si="647"/>
        <v>0</v>
      </c>
      <c r="BP297" s="190">
        <f t="shared" ca="1" si="647"/>
        <v>0</v>
      </c>
      <c r="BQ297" s="190">
        <f t="shared" ref="BQ297:BT312" ca="1" si="719">ROUND(INDIRECT(CONCATENATE($AI297,BQ$2+($AJ297-2010))),0)</f>
        <v>5363</v>
      </c>
      <c r="BR297" s="190">
        <f t="shared" ca="1" si="648"/>
        <v>21772</v>
      </c>
      <c r="BS297" s="190">
        <f t="shared" ca="1" si="648"/>
        <v>83310</v>
      </c>
      <c r="BT297" s="190">
        <f t="shared" ca="1" si="648"/>
        <v>105082</v>
      </c>
      <c r="BU297" s="190">
        <f t="shared" ca="1" si="649"/>
        <v>112390</v>
      </c>
      <c r="BV297" s="163" t="str">
        <f t="shared" si="640"/>
        <v>E</v>
      </c>
      <c r="BW297" s="65">
        <f t="shared" ca="1" si="650"/>
        <v>105082</v>
      </c>
      <c r="BX297" s="634">
        <f t="shared" ca="1" si="651"/>
        <v>0</v>
      </c>
      <c r="BY297" s="2"/>
      <c r="BZ297" s="13"/>
      <c r="CA297" s="130"/>
      <c r="CB297" s="79" t="str">
        <f t="shared" si="641"/>
        <v>E</v>
      </c>
      <c r="CC297" s="215">
        <f t="shared" si="652"/>
        <v>2036</v>
      </c>
      <c r="CD297" s="141">
        <f t="shared" si="653"/>
        <v>4</v>
      </c>
      <c r="CE297" s="280">
        <f t="shared" ca="1" si="654"/>
        <v>0</v>
      </c>
      <c r="CF297" s="280">
        <f t="shared" ca="1" si="655"/>
        <v>0</v>
      </c>
      <c r="CG297" s="280">
        <f t="shared" ca="1" si="656"/>
        <v>8</v>
      </c>
      <c r="CH297" s="280">
        <f t="shared" ca="1" si="657"/>
        <v>0</v>
      </c>
      <c r="CI297" s="280">
        <f t="shared" ca="1" si="658"/>
        <v>0</v>
      </c>
      <c r="CJ297" s="280">
        <f t="shared" ca="1" si="659"/>
        <v>0</v>
      </c>
      <c r="CK297" s="280">
        <f t="shared" ca="1" si="660"/>
        <v>0</v>
      </c>
      <c r="CL297" s="280">
        <f t="shared" ca="1" si="661"/>
        <v>0</v>
      </c>
      <c r="CM297" s="280">
        <f t="shared" ca="1" si="662"/>
        <v>0</v>
      </c>
      <c r="CN297" s="280">
        <f t="shared" ca="1" si="663"/>
        <v>832</v>
      </c>
      <c r="CO297" s="280">
        <f t="shared" ca="1" si="664"/>
        <v>89166</v>
      </c>
      <c r="CP297" s="280">
        <f t="shared" ca="1" si="665"/>
        <v>0</v>
      </c>
      <c r="CQ297" s="280">
        <f t="shared" ca="1" si="666"/>
        <v>0</v>
      </c>
      <c r="CR297" s="273">
        <f t="shared" ca="1" si="667"/>
        <v>0</v>
      </c>
      <c r="CS297" s="280">
        <f t="shared" ca="1" si="668"/>
        <v>671</v>
      </c>
      <c r="CT297" s="280">
        <f t="shared" ca="1" si="669"/>
        <v>1871</v>
      </c>
      <c r="CU297" s="280">
        <f t="shared" ca="1" si="670"/>
        <v>2426</v>
      </c>
      <c r="CV297" s="280">
        <f t="shared" ca="1" si="671"/>
        <v>0</v>
      </c>
      <c r="CW297" s="280">
        <f t="shared" ca="1" si="672"/>
        <v>1725</v>
      </c>
      <c r="CX297" s="280">
        <f t="shared" ca="1" si="673"/>
        <v>0</v>
      </c>
      <c r="CY297" s="280">
        <f t="shared" ca="1" si="674"/>
        <v>14400</v>
      </c>
      <c r="CZ297" s="280">
        <f t="shared" ca="1" si="675"/>
        <v>0</v>
      </c>
      <c r="DA297" s="280">
        <f t="shared" ca="1" si="676"/>
        <v>0</v>
      </c>
      <c r="DB297" s="280">
        <f t="shared" ca="1" si="677"/>
        <v>0</v>
      </c>
      <c r="DC297" s="280">
        <f t="shared" ca="1" si="678"/>
        <v>1104</v>
      </c>
      <c r="DD297" s="280">
        <f t="shared" ca="1" si="679"/>
        <v>0</v>
      </c>
      <c r="DE297" s="280">
        <f t="shared" ca="1" si="680"/>
        <v>0</v>
      </c>
      <c r="DF297" s="280">
        <f t="shared" ca="1" si="681"/>
        <v>0</v>
      </c>
      <c r="DG297" s="280">
        <f t="shared" ca="1" si="682"/>
        <v>0</v>
      </c>
      <c r="DH297" s="280">
        <f t="shared" ca="1" si="683"/>
        <v>0</v>
      </c>
      <c r="DI297" s="280">
        <f t="shared" ca="1" si="684"/>
        <v>0</v>
      </c>
      <c r="DJ297" s="210">
        <f t="shared" ca="1" si="685"/>
        <v>4822</v>
      </c>
      <c r="DK297" s="210">
        <f t="shared" ca="1" si="686"/>
        <v>22197</v>
      </c>
      <c r="DL297" s="210">
        <f t="shared" ca="1" si="687"/>
        <v>90006</v>
      </c>
      <c r="DM297" s="461">
        <f t="shared" ca="1" si="688"/>
        <v>112203</v>
      </c>
      <c r="DN297" s="463">
        <f t="shared" ca="1" si="631"/>
        <v>112390</v>
      </c>
      <c r="DO297" s="465">
        <f t="shared" ca="1" si="689"/>
        <v>187</v>
      </c>
      <c r="DP297" s="216">
        <f t="shared" ca="1" si="690"/>
        <v>1.6666221045783089E-3</v>
      </c>
      <c r="DQ297" s="2"/>
      <c r="DR297" s="2"/>
    </row>
    <row r="298" spans="1:122">
      <c r="A298" s="87">
        <f t="shared" si="716"/>
        <v>2022</v>
      </c>
      <c r="B298" s="407"/>
      <c r="C298" s="407"/>
      <c r="D298" s="407"/>
      <c r="E298" s="407"/>
      <c r="F298" s="407"/>
      <c r="G298" s="407"/>
      <c r="H298" s="407"/>
      <c r="I298" s="407"/>
      <c r="J298" s="407"/>
      <c r="K298" s="407"/>
      <c r="L298" s="407"/>
      <c r="M298" s="407"/>
      <c r="N298" s="22">
        <f t="shared" si="702"/>
        <v>0</v>
      </c>
      <c r="P298" s="91">
        <f t="shared" si="715"/>
        <v>2022</v>
      </c>
      <c r="Q298" s="407"/>
      <c r="R298" s="407"/>
      <c r="S298" s="407"/>
      <c r="T298" s="407"/>
      <c r="U298" s="407"/>
      <c r="V298" s="407"/>
      <c r="W298" s="407"/>
      <c r="X298" s="407"/>
      <c r="Y298" s="407"/>
      <c r="Z298" s="407"/>
      <c r="AA298" s="407"/>
      <c r="AB298" s="407"/>
      <c r="AC298" s="22">
        <f t="shared" si="717"/>
        <v>0</v>
      </c>
      <c r="AD298" s="13"/>
      <c r="AI298" s="79" t="str">
        <f t="shared" si="639"/>
        <v>U</v>
      </c>
      <c r="AJ298" s="1">
        <f t="shared" si="638"/>
        <v>2036</v>
      </c>
      <c r="AK298" s="105">
        <f t="shared" si="636"/>
        <v>5</v>
      </c>
      <c r="AL298" s="106">
        <f t="shared" ref="AL298:BA313" ca="1" si="720">ROUND(INDIRECT(CONCATENATE($AI298,AL$2+($AJ298-2010))),0)</f>
        <v>0</v>
      </c>
      <c r="AM298" s="106">
        <f t="shared" ca="1" si="720"/>
        <v>0</v>
      </c>
      <c r="AN298" s="106">
        <f t="shared" ca="1" si="720"/>
        <v>8</v>
      </c>
      <c r="AO298" s="106">
        <f t="shared" ca="1" si="720"/>
        <v>0</v>
      </c>
      <c r="AP298" s="106">
        <f t="shared" ca="1" si="720"/>
        <v>0</v>
      </c>
      <c r="AQ298" s="106">
        <f t="shared" ca="1" si="720"/>
        <v>0</v>
      </c>
      <c r="AR298" s="106">
        <f t="shared" ca="1" si="720"/>
        <v>0</v>
      </c>
      <c r="AS298" s="106">
        <f t="shared" ca="1" si="720"/>
        <v>0</v>
      </c>
      <c r="AT298" s="106">
        <f t="shared" ca="1" si="720"/>
        <v>0</v>
      </c>
      <c r="AU298" s="106">
        <f t="shared" ca="1" si="720"/>
        <v>832</v>
      </c>
      <c r="AV298" s="106">
        <f t="shared" ca="1" si="720"/>
        <v>89166</v>
      </c>
      <c r="AW298" s="106">
        <f t="shared" ca="1" si="720"/>
        <v>0</v>
      </c>
      <c r="AX298" s="575">
        <f t="shared" ca="1" si="720"/>
        <v>0</v>
      </c>
      <c r="AY298" s="2">
        <f t="shared" ca="1" si="720"/>
        <v>0</v>
      </c>
      <c r="AZ298" s="545">
        <f t="shared" ca="1" si="720"/>
        <v>502</v>
      </c>
      <c r="BA298" s="106">
        <f t="shared" ca="1" si="718"/>
        <v>1871</v>
      </c>
      <c r="BB298" s="106">
        <f t="shared" ca="1" si="718"/>
        <v>2426</v>
      </c>
      <c r="BC298" s="106">
        <f t="shared" ca="1" si="718"/>
        <v>0</v>
      </c>
      <c r="BD298" s="106">
        <f t="shared" ca="1" si="718"/>
        <v>2069</v>
      </c>
      <c r="BE298" s="106">
        <f t="shared" ca="1" si="718"/>
        <v>0</v>
      </c>
      <c r="BF298" s="106">
        <f t="shared" ca="1" si="718"/>
        <v>14400</v>
      </c>
      <c r="BG298" s="106">
        <f t="shared" ca="1" si="718"/>
        <v>0</v>
      </c>
      <c r="BH298" s="106">
        <f t="shared" ca="1" si="718"/>
        <v>0</v>
      </c>
      <c r="BI298" s="106">
        <f t="shared" ca="1" si="718"/>
        <v>0</v>
      </c>
      <c r="BJ298" s="106">
        <f t="shared" ca="1" si="718"/>
        <v>1104</v>
      </c>
      <c r="BK298" s="106">
        <f t="shared" ca="1" si="718"/>
        <v>0</v>
      </c>
      <c r="BL298" s="106">
        <f t="shared" ca="1" si="718"/>
        <v>0</v>
      </c>
      <c r="BM298" s="190">
        <f t="shared" ca="1" si="718"/>
        <v>0</v>
      </c>
      <c r="BN298" s="190">
        <f t="shared" ca="1" si="718"/>
        <v>0</v>
      </c>
      <c r="BO298" s="190">
        <f t="shared" ca="1" si="718"/>
        <v>0</v>
      </c>
      <c r="BP298" s="190">
        <f t="shared" ca="1" si="718"/>
        <v>0</v>
      </c>
      <c r="BQ298" s="190">
        <f t="shared" ca="1" si="719"/>
        <v>4997</v>
      </c>
      <c r="BR298" s="190">
        <f t="shared" ca="1" si="648"/>
        <v>22372</v>
      </c>
      <c r="BS298" s="190">
        <f t="shared" ca="1" si="648"/>
        <v>90006</v>
      </c>
      <c r="BT298" s="190">
        <f t="shared" ca="1" si="648"/>
        <v>112378</v>
      </c>
      <c r="BU298" s="190">
        <f t="shared" ca="1" si="649"/>
        <v>121870</v>
      </c>
      <c r="BV298" s="163" t="str">
        <f t="shared" si="640"/>
        <v>F</v>
      </c>
      <c r="BW298" s="65">
        <f t="shared" ca="1" si="650"/>
        <v>112378</v>
      </c>
      <c r="BX298" s="634">
        <f t="shared" ca="1" si="651"/>
        <v>0</v>
      </c>
      <c r="BY298" s="2"/>
      <c r="BZ298" s="13"/>
      <c r="CA298" s="130"/>
      <c r="CB298" s="79" t="str">
        <f t="shared" si="641"/>
        <v>F</v>
      </c>
      <c r="CC298" s="215">
        <f t="shared" si="652"/>
        <v>2036</v>
      </c>
      <c r="CD298" s="141">
        <f t="shared" si="653"/>
        <v>5</v>
      </c>
      <c r="CE298" s="280">
        <f t="shared" ca="1" si="654"/>
        <v>0</v>
      </c>
      <c r="CF298" s="280">
        <f t="shared" ca="1" si="655"/>
        <v>0</v>
      </c>
      <c r="CG298" s="280">
        <f t="shared" ca="1" si="656"/>
        <v>8</v>
      </c>
      <c r="CH298" s="280">
        <f t="shared" ca="1" si="657"/>
        <v>0</v>
      </c>
      <c r="CI298" s="280">
        <f t="shared" ca="1" si="658"/>
        <v>0</v>
      </c>
      <c r="CJ298" s="280">
        <f t="shared" ca="1" si="659"/>
        <v>0</v>
      </c>
      <c r="CK298" s="280">
        <f t="shared" ca="1" si="660"/>
        <v>0</v>
      </c>
      <c r="CL298" s="280">
        <f t="shared" ca="1" si="661"/>
        <v>0</v>
      </c>
      <c r="CM298" s="280">
        <f t="shared" ca="1" si="662"/>
        <v>0</v>
      </c>
      <c r="CN298" s="280">
        <f t="shared" ca="1" si="663"/>
        <v>1719</v>
      </c>
      <c r="CO298" s="280">
        <f t="shared" ca="1" si="664"/>
        <v>93570</v>
      </c>
      <c r="CP298" s="280">
        <f t="shared" ca="1" si="665"/>
        <v>0</v>
      </c>
      <c r="CQ298" s="280">
        <f t="shared" ca="1" si="666"/>
        <v>0</v>
      </c>
      <c r="CR298" s="273">
        <f t="shared" ca="1" si="667"/>
        <v>0</v>
      </c>
      <c r="CS298" s="280">
        <f t="shared" ca="1" si="668"/>
        <v>1935</v>
      </c>
      <c r="CT298" s="280">
        <f t="shared" ca="1" si="669"/>
        <v>2577</v>
      </c>
      <c r="CU298" s="280">
        <f t="shared" ca="1" si="670"/>
        <v>3198</v>
      </c>
      <c r="CV298" s="280">
        <f t="shared" ca="1" si="671"/>
        <v>0</v>
      </c>
      <c r="CW298" s="280">
        <f t="shared" ca="1" si="672"/>
        <v>2229</v>
      </c>
      <c r="CX298" s="280">
        <f t="shared" ca="1" si="673"/>
        <v>0</v>
      </c>
      <c r="CY298" s="280">
        <f t="shared" ca="1" si="674"/>
        <v>15252</v>
      </c>
      <c r="CZ298" s="280">
        <f t="shared" ca="1" si="675"/>
        <v>0</v>
      </c>
      <c r="DA298" s="280">
        <f t="shared" ca="1" si="676"/>
        <v>0</v>
      </c>
      <c r="DB298" s="280">
        <f t="shared" ca="1" si="677"/>
        <v>0</v>
      </c>
      <c r="DC298" s="280">
        <f t="shared" ca="1" si="678"/>
        <v>1136</v>
      </c>
      <c r="DD298" s="280">
        <f t="shared" ca="1" si="679"/>
        <v>0</v>
      </c>
      <c r="DE298" s="280">
        <f t="shared" ca="1" si="680"/>
        <v>0</v>
      </c>
      <c r="DF298" s="280">
        <f t="shared" ca="1" si="681"/>
        <v>0</v>
      </c>
      <c r="DG298" s="280">
        <f t="shared" ca="1" si="682"/>
        <v>0</v>
      </c>
      <c r="DH298" s="280">
        <f t="shared" ca="1" si="683"/>
        <v>0</v>
      </c>
      <c r="DI298" s="280">
        <f t="shared" ca="1" si="684"/>
        <v>0</v>
      </c>
      <c r="DJ298" s="210">
        <f t="shared" ca="1" si="685"/>
        <v>7362</v>
      </c>
      <c r="DK298" s="210">
        <f t="shared" ca="1" si="686"/>
        <v>26327</v>
      </c>
      <c r="DL298" s="210">
        <f t="shared" ca="1" si="687"/>
        <v>95297</v>
      </c>
      <c r="DM298" s="461">
        <f t="shared" ca="1" si="688"/>
        <v>121624</v>
      </c>
      <c r="DN298" s="463">
        <f t="shared" ca="1" si="631"/>
        <v>121870</v>
      </c>
      <c r="DO298" s="465">
        <f t="shared" ca="1" si="689"/>
        <v>246</v>
      </c>
      <c r="DP298" s="216">
        <f t="shared" ca="1" si="690"/>
        <v>2.0226271130697887E-3</v>
      </c>
      <c r="DQ298" s="2"/>
      <c r="DR298" s="2"/>
    </row>
    <row r="299" spans="1:122">
      <c r="A299" s="87">
        <f t="shared" si="716"/>
        <v>2023</v>
      </c>
      <c r="B299" s="407"/>
      <c r="C299" s="407"/>
      <c r="D299" s="407"/>
      <c r="E299" s="407"/>
      <c r="F299" s="407"/>
      <c r="G299" s="407"/>
      <c r="H299" s="407"/>
      <c r="I299" s="407"/>
      <c r="J299" s="407"/>
      <c r="K299" s="407"/>
      <c r="L299" s="407"/>
      <c r="M299" s="407"/>
      <c r="N299" s="22">
        <f t="shared" si="702"/>
        <v>0</v>
      </c>
      <c r="P299" s="91">
        <f t="shared" si="715"/>
        <v>2023</v>
      </c>
      <c r="Q299" s="407"/>
      <c r="R299" s="407"/>
      <c r="S299" s="407"/>
      <c r="T299" s="407"/>
      <c r="U299" s="407"/>
      <c r="V299" s="407"/>
      <c r="W299" s="407"/>
      <c r="X299" s="407"/>
      <c r="Y299" s="407"/>
      <c r="Z299" s="407"/>
      <c r="AA299" s="407"/>
      <c r="AB299" s="407"/>
      <c r="AC299" s="22">
        <f t="shared" si="717"/>
        <v>0</v>
      </c>
      <c r="AD299" s="13"/>
      <c r="AI299" s="79" t="str">
        <f t="shared" si="639"/>
        <v>V</v>
      </c>
      <c r="AJ299" s="1">
        <f t="shared" si="638"/>
        <v>2036</v>
      </c>
      <c r="AK299" s="105">
        <f t="shared" si="636"/>
        <v>6</v>
      </c>
      <c r="AL299" s="106">
        <f t="shared" ca="1" si="720"/>
        <v>0</v>
      </c>
      <c r="AM299" s="106">
        <f t="shared" ca="1" si="720"/>
        <v>0</v>
      </c>
      <c r="AN299" s="106">
        <f t="shared" ca="1" si="720"/>
        <v>8</v>
      </c>
      <c r="AO299" s="106">
        <f t="shared" ca="1" si="720"/>
        <v>0</v>
      </c>
      <c r="AP299" s="106">
        <f t="shared" ca="1" si="720"/>
        <v>0</v>
      </c>
      <c r="AQ299" s="106">
        <f t="shared" ca="1" si="720"/>
        <v>0</v>
      </c>
      <c r="AR299" s="106">
        <f t="shared" ca="1" si="720"/>
        <v>0</v>
      </c>
      <c r="AS299" s="106">
        <f t="shared" ca="1" si="720"/>
        <v>0</v>
      </c>
      <c r="AT299" s="106">
        <f t="shared" ca="1" si="720"/>
        <v>0</v>
      </c>
      <c r="AU299" s="106">
        <f t="shared" ca="1" si="720"/>
        <v>1719</v>
      </c>
      <c r="AV299" s="106">
        <f t="shared" ca="1" si="720"/>
        <v>93570</v>
      </c>
      <c r="AW299" s="106">
        <f t="shared" ca="1" si="720"/>
        <v>0</v>
      </c>
      <c r="AX299" s="575">
        <f t="shared" ca="1" si="720"/>
        <v>0</v>
      </c>
      <c r="AY299" s="2">
        <f t="shared" ca="1" si="720"/>
        <v>0</v>
      </c>
      <c r="AZ299" s="545">
        <f t="shared" ca="1" si="720"/>
        <v>671</v>
      </c>
      <c r="BA299" s="106">
        <f t="shared" ca="1" si="718"/>
        <v>2577</v>
      </c>
      <c r="BB299" s="106">
        <f t="shared" ca="1" si="718"/>
        <v>3198</v>
      </c>
      <c r="BC299" s="106">
        <f t="shared" ca="1" si="718"/>
        <v>0</v>
      </c>
      <c r="BD299" s="106">
        <f t="shared" ca="1" si="718"/>
        <v>1725</v>
      </c>
      <c r="BE299" s="106">
        <f t="shared" ca="1" si="718"/>
        <v>0</v>
      </c>
      <c r="BF299" s="106">
        <f t="shared" ca="1" si="718"/>
        <v>15252</v>
      </c>
      <c r="BG299" s="106">
        <f t="shared" ca="1" si="718"/>
        <v>0</v>
      </c>
      <c r="BH299" s="106">
        <f t="shared" ca="1" si="718"/>
        <v>0</v>
      </c>
      <c r="BI299" s="106">
        <f t="shared" ca="1" si="718"/>
        <v>0</v>
      </c>
      <c r="BJ299" s="106">
        <f t="shared" ca="1" si="718"/>
        <v>1136</v>
      </c>
      <c r="BK299" s="106">
        <f t="shared" ca="1" si="718"/>
        <v>0</v>
      </c>
      <c r="BL299" s="106">
        <f t="shared" ca="1" si="718"/>
        <v>0</v>
      </c>
      <c r="BM299" s="190">
        <f t="shared" ca="1" si="718"/>
        <v>0</v>
      </c>
      <c r="BN299" s="190">
        <f t="shared" ca="1" si="718"/>
        <v>0</v>
      </c>
      <c r="BO299" s="190">
        <f t="shared" ca="1" si="718"/>
        <v>0</v>
      </c>
      <c r="BP299" s="190">
        <f t="shared" ca="1" si="718"/>
        <v>0</v>
      </c>
      <c r="BQ299" s="190">
        <f t="shared" ca="1" si="719"/>
        <v>5594</v>
      </c>
      <c r="BR299" s="190">
        <f t="shared" ca="1" si="648"/>
        <v>24559</v>
      </c>
      <c r="BS299" s="190">
        <f t="shared" ca="1" si="648"/>
        <v>95297</v>
      </c>
      <c r="BT299" s="190">
        <f t="shared" ca="1" si="648"/>
        <v>119856</v>
      </c>
      <c r="BU299" s="190">
        <f t="shared" ca="1" si="649"/>
        <v>121682</v>
      </c>
      <c r="BV299" s="163" t="str">
        <f t="shared" si="640"/>
        <v>G</v>
      </c>
      <c r="BW299" s="65">
        <f t="shared" ca="1" si="650"/>
        <v>119856</v>
      </c>
      <c r="BX299" s="634">
        <f t="shared" ca="1" si="651"/>
        <v>0</v>
      </c>
      <c r="BY299" s="2"/>
      <c r="BZ299" s="13"/>
      <c r="CA299" s="130"/>
      <c r="CB299" s="79" t="str">
        <f t="shared" si="641"/>
        <v>G</v>
      </c>
      <c r="CC299" s="215">
        <f t="shared" si="652"/>
        <v>2036</v>
      </c>
      <c r="CD299" s="141">
        <f t="shared" si="653"/>
        <v>6</v>
      </c>
      <c r="CE299" s="280">
        <f t="shared" ca="1" si="654"/>
        <v>0</v>
      </c>
      <c r="CF299" s="280">
        <f t="shared" ca="1" si="655"/>
        <v>0</v>
      </c>
      <c r="CG299" s="280">
        <f t="shared" ca="1" si="656"/>
        <v>8</v>
      </c>
      <c r="CH299" s="280">
        <f t="shared" ca="1" si="657"/>
        <v>0</v>
      </c>
      <c r="CI299" s="280">
        <f t="shared" ca="1" si="658"/>
        <v>0</v>
      </c>
      <c r="CJ299" s="280">
        <f t="shared" ca="1" si="659"/>
        <v>0</v>
      </c>
      <c r="CK299" s="280">
        <f t="shared" ca="1" si="660"/>
        <v>0</v>
      </c>
      <c r="CL299" s="280">
        <f t="shared" ca="1" si="661"/>
        <v>0</v>
      </c>
      <c r="CM299" s="280">
        <f t="shared" ca="1" si="662"/>
        <v>0</v>
      </c>
      <c r="CN299" s="280">
        <f t="shared" ca="1" si="663"/>
        <v>2245</v>
      </c>
      <c r="CO299" s="280">
        <f t="shared" ca="1" si="664"/>
        <v>91072</v>
      </c>
      <c r="CP299" s="280">
        <f t="shared" ca="1" si="665"/>
        <v>0</v>
      </c>
      <c r="CQ299" s="280">
        <f t="shared" ca="1" si="666"/>
        <v>0</v>
      </c>
      <c r="CR299" s="273">
        <f t="shared" ca="1" si="667"/>
        <v>0</v>
      </c>
      <c r="CS299" s="280">
        <f t="shared" ca="1" si="668"/>
        <v>2247</v>
      </c>
      <c r="CT299" s="280">
        <f t="shared" ca="1" si="669"/>
        <v>3741</v>
      </c>
      <c r="CU299" s="280">
        <f t="shared" ca="1" si="670"/>
        <v>3295</v>
      </c>
      <c r="CV299" s="280">
        <f t="shared" ca="1" si="671"/>
        <v>0</v>
      </c>
      <c r="CW299" s="280">
        <f t="shared" ca="1" si="672"/>
        <v>2587</v>
      </c>
      <c r="CX299" s="280">
        <f t="shared" ca="1" si="673"/>
        <v>0</v>
      </c>
      <c r="CY299" s="280">
        <f t="shared" ca="1" si="674"/>
        <v>15120</v>
      </c>
      <c r="CZ299" s="280">
        <f t="shared" ca="1" si="675"/>
        <v>0</v>
      </c>
      <c r="DA299" s="280">
        <f t="shared" ca="1" si="676"/>
        <v>0</v>
      </c>
      <c r="DB299" s="280">
        <f t="shared" ca="1" si="677"/>
        <v>0</v>
      </c>
      <c r="DC299" s="280">
        <f t="shared" ca="1" si="678"/>
        <v>1105</v>
      </c>
      <c r="DD299" s="280">
        <f t="shared" ca="1" si="679"/>
        <v>0</v>
      </c>
      <c r="DE299" s="280">
        <f t="shared" ca="1" si="680"/>
        <v>0</v>
      </c>
      <c r="DF299" s="280">
        <f t="shared" ca="1" si="681"/>
        <v>0</v>
      </c>
      <c r="DG299" s="280">
        <f t="shared" ca="1" si="682"/>
        <v>0</v>
      </c>
      <c r="DH299" s="280">
        <f t="shared" ca="1" si="683"/>
        <v>0</v>
      </c>
      <c r="DI299" s="280">
        <f t="shared" ca="1" si="684"/>
        <v>0</v>
      </c>
      <c r="DJ299" s="210">
        <f t="shared" ca="1" si="685"/>
        <v>8129</v>
      </c>
      <c r="DK299" s="210">
        <f t="shared" ca="1" si="686"/>
        <v>28095</v>
      </c>
      <c r="DL299" s="210">
        <f t="shared" ca="1" si="687"/>
        <v>93325</v>
      </c>
      <c r="DM299" s="461">
        <f t="shared" ca="1" si="688"/>
        <v>121420</v>
      </c>
      <c r="DN299" s="463">
        <f t="shared" ca="1" si="631"/>
        <v>121682</v>
      </c>
      <c r="DO299" s="465">
        <f t="shared" ca="1" si="689"/>
        <v>262</v>
      </c>
      <c r="DP299" s="216">
        <f t="shared" ca="1" si="690"/>
        <v>2.1577993740734642E-3</v>
      </c>
      <c r="DQ299" s="2"/>
      <c r="DR299" s="2"/>
    </row>
    <row r="300" spans="1:122">
      <c r="A300" s="87">
        <f t="shared" si="716"/>
        <v>2024</v>
      </c>
      <c r="B300" s="407"/>
      <c r="C300" s="407"/>
      <c r="D300" s="407"/>
      <c r="E300" s="407"/>
      <c r="F300" s="407"/>
      <c r="G300" s="407"/>
      <c r="H300" s="407"/>
      <c r="I300" s="407"/>
      <c r="J300" s="407"/>
      <c r="K300" s="407"/>
      <c r="L300" s="407"/>
      <c r="M300" s="407"/>
      <c r="N300" s="22">
        <f t="shared" si="702"/>
        <v>0</v>
      </c>
      <c r="P300" s="91">
        <f t="shared" si="715"/>
        <v>2024</v>
      </c>
      <c r="Q300" s="407"/>
      <c r="R300" s="407"/>
      <c r="S300" s="407"/>
      <c r="T300" s="407"/>
      <c r="U300" s="407"/>
      <c r="V300" s="407"/>
      <c r="W300" s="407"/>
      <c r="X300" s="407"/>
      <c r="Y300" s="407"/>
      <c r="Z300" s="407"/>
      <c r="AA300" s="407"/>
      <c r="AB300" s="407"/>
      <c r="AC300" s="22">
        <f t="shared" si="717"/>
        <v>0</v>
      </c>
      <c r="AD300" s="13"/>
      <c r="AI300" s="79" t="str">
        <f t="shared" si="639"/>
        <v>W</v>
      </c>
      <c r="AJ300" s="1">
        <f t="shared" si="638"/>
        <v>2036</v>
      </c>
      <c r="AK300" s="105">
        <f t="shared" si="636"/>
        <v>7</v>
      </c>
      <c r="AL300" s="106">
        <f t="shared" ca="1" si="720"/>
        <v>0</v>
      </c>
      <c r="AM300" s="106">
        <f t="shared" ca="1" si="720"/>
        <v>0</v>
      </c>
      <c r="AN300" s="106">
        <f t="shared" ca="1" si="720"/>
        <v>8</v>
      </c>
      <c r="AO300" s="106">
        <f t="shared" ca="1" si="720"/>
        <v>0</v>
      </c>
      <c r="AP300" s="106">
        <f t="shared" ca="1" si="720"/>
        <v>0</v>
      </c>
      <c r="AQ300" s="106">
        <f t="shared" ca="1" si="720"/>
        <v>0</v>
      </c>
      <c r="AR300" s="106">
        <f t="shared" ca="1" si="720"/>
        <v>0</v>
      </c>
      <c r="AS300" s="106">
        <f t="shared" ca="1" si="720"/>
        <v>0</v>
      </c>
      <c r="AT300" s="106">
        <f t="shared" ca="1" si="720"/>
        <v>0</v>
      </c>
      <c r="AU300" s="106">
        <f t="shared" ca="1" si="720"/>
        <v>2245</v>
      </c>
      <c r="AV300" s="106">
        <f t="shared" ca="1" si="720"/>
        <v>91072</v>
      </c>
      <c r="AW300" s="106">
        <f t="shared" ca="1" si="720"/>
        <v>0</v>
      </c>
      <c r="AX300" s="575">
        <f t="shared" ca="1" si="720"/>
        <v>0</v>
      </c>
      <c r="AY300" s="2">
        <f t="shared" ca="1" si="720"/>
        <v>0</v>
      </c>
      <c r="AZ300" s="545">
        <f t="shared" ca="1" si="720"/>
        <v>1935</v>
      </c>
      <c r="BA300" s="106">
        <f t="shared" ca="1" si="718"/>
        <v>3741</v>
      </c>
      <c r="BB300" s="106">
        <f t="shared" ca="1" si="718"/>
        <v>3295</v>
      </c>
      <c r="BC300" s="106">
        <f t="shared" ca="1" si="718"/>
        <v>0</v>
      </c>
      <c r="BD300" s="106">
        <f t="shared" ca="1" si="718"/>
        <v>2229</v>
      </c>
      <c r="BE300" s="106">
        <f t="shared" ca="1" si="718"/>
        <v>0</v>
      </c>
      <c r="BF300" s="106">
        <f t="shared" ca="1" si="718"/>
        <v>15120</v>
      </c>
      <c r="BG300" s="106">
        <f t="shared" ca="1" si="718"/>
        <v>0</v>
      </c>
      <c r="BH300" s="106">
        <f t="shared" ca="1" si="718"/>
        <v>0</v>
      </c>
      <c r="BI300" s="106">
        <f t="shared" ca="1" si="718"/>
        <v>0</v>
      </c>
      <c r="BJ300" s="106">
        <f t="shared" ca="1" si="718"/>
        <v>1105</v>
      </c>
      <c r="BK300" s="106">
        <f t="shared" ca="1" si="718"/>
        <v>0</v>
      </c>
      <c r="BL300" s="106">
        <f t="shared" ca="1" si="718"/>
        <v>0</v>
      </c>
      <c r="BM300" s="190">
        <f t="shared" ca="1" si="718"/>
        <v>0</v>
      </c>
      <c r="BN300" s="190">
        <f t="shared" ca="1" si="718"/>
        <v>0</v>
      </c>
      <c r="BO300" s="190">
        <f t="shared" ca="1" si="718"/>
        <v>0</v>
      </c>
      <c r="BP300" s="190">
        <f t="shared" ca="1" si="718"/>
        <v>0</v>
      </c>
      <c r="BQ300" s="190">
        <f t="shared" ca="1" si="719"/>
        <v>7459</v>
      </c>
      <c r="BR300" s="190">
        <f t="shared" ca="1" si="648"/>
        <v>27425</v>
      </c>
      <c r="BS300" s="190">
        <f t="shared" ca="1" si="648"/>
        <v>93325</v>
      </c>
      <c r="BT300" s="190">
        <f t="shared" ca="1" si="648"/>
        <v>120750</v>
      </c>
      <c r="BU300" s="190">
        <f t="shared" ca="1" si="649"/>
        <v>130217</v>
      </c>
      <c r="BV300" s="163" t="str">
        <f t="shared" si="640"/>
        <v>H</v>
      </c>
      <c r="BW300" s="65">
        <f t="shared" ca="1" si="650"/>
        <v>120750</v>
      </c>
      <c r="BX300" s="634">
        <f t="shared" ca="1" si="651"/>
        <v>0</v>
      </c>
      <c r="BY300" s="2"/>
      <c r="BZ300" s="13"/>
      <c r="CA300" s="130"/>
      <c r="CB300" s="79" t="str">
        <f t="shared" si="641"/>
        <v>H</v>
      </c>
      <c r="CC300" s="215">
        <f t="shared" si="652"/>
        <v>2036</v>
      </c>
      <c r="CD300" s="141">
        <f t="shared" si="653"/>
        <v>7</v>
      </c>
      <c r="CE300" s="280">
        <f t="shared" ca="1" si="654"/>
        <v>0</v>
      </c>
      <c r="CF300" s="280">
        <f t="shared" ca="1" si="655"/>
        <v>0</v>
      </c>
      <c r="CG300" s="280">
        <f t="shared" ca="1" si="656"/>
        <v>8</v>
      </c>
      <c r="CH300" s="280">
        <f t="shared" ca="1" si="657"/>
        <v>0</v>
      </c>
      <c r="CI300" s="280">
        <f t="shared" ca="1" si="658"/>
        <v>0</v>
      </c>
      <c r="CJ300" s="280">
        <f t="shared" ca="1" si="659"/>
        <v>0</v>
      </c>
      <c r="CK300" s="280">
        <f t="shared" ca="1" si="660"/>
        <v>0</v>
      </c>
      <c r="CL300" s="280">
        <f t="shared" ca="1" si="661"/>
        <v>0</v>
      </c>
      <c r="CM300" s="280">
        <f t="shared" ca="1" si="662"/>
        <v>0</v>
      </c>
      <c r="CN300" s="280">
        <f t="shared" ca="1" si="663"/>
        <v>1805</v>
      </c>
      <c r="CO300" s="280">
        <f t="shared" ca="1" si="664"/>
        <v>98478</v>
      </c>
      <c r="CP300" s="280">
        <f t="shared" ca="1" si="665"/>
        <v>0</v>
      </c>
      <c r="CQ300" s="280">
        <f t="shared" ca="1" si="666"/>
        <v>0</v>
      </c>
      <c r="CR300" s="273">
        <f t="shared" ca="1" si="667"/>
        <v>0</v>
      </c>
      <c r="CS300" s="280">
        <f t="shared" ca="1" si="668"/>
        <v>1935</v>
      </c>
      <c r="CT300" s="280">
        <f t="shared" ca="1" si="669"/>
        <v>4993</v>
      </c>
      <c r="CU300" s="280">
        <f t="shared" ca="1" si="670"/>
        <v>3334</v>
      </c>
      <c r="CV300" s="280">
        <f t="shared" ca="1" si="671"/>
        <v>0</v>
      </c>
      <c r="CW300" s="280">
        <f t="shared" ca="1" si="672"/>
        <v>2636</v>
      </c>
      <c r="CX300" s="280">
        <f t="shared" ca="1" si="673"/>
        <v>0</v>
      </c>
      <c r="CY300" s="280">
        <f t="shared" ca="1" si="674"/>
        <v>15624</v>
      </c>
      <c r="CZ300" s="280">
        <f t="shared" ca="1" si="675"/>
        <v>0</v>
      </c>
      <c r="DA300" s="280">
        <f t="shared" ca="1" si="676"/>
        <v>0</v>
      </c>
      <c r="DB300" s="280">
        <f t="shared" ca="1" si="677"/>
        <v>0</v>
      </c>
      <c r="DC300" s="280">
        <f t="shared" ca="1" si="678"/>
        <v>1141</v>
      </c>
      <c r="DD300" s="280">
        <f t="shared" ca="1" si="679"/>
        <v>0</v>
      </c>
      <c r="DE300" s="280">
        <f t="shared" ca="1" si="680"/>
        <v>0</v>
      </c>
      <c r="DF300" s="280">
        <f t="shared" ca="1" si="681"/>
        <v>0</v>
      </c>
      <c r="DG300" s="280">
        <f t="shared" ca="1" si="682"/>
        <v>0</v>
      </c>
      <c r="DH300" s="280">
        <f t="shared" ca="1" si="683"/>
        <v>0</v>
      </c>
      <c r="DI300" s="280">
        <f t="shared" ca="1" si="684"/>
        <v>0</v>
      </c>
      <c r="DJ300" s="210">
        <f t="shared" ca="1" si="685"/>
        <v>7905</v>
      </c>
      <c r="DK300" s="210">
        <f t="shared" ca="1" si="686"/>
        <v>29663</v>
      </c>
      <c r="DL300" s="210">
        <f t="shared" ca="1" si="687"/>
        <v>100291</v>
      </c>
      <c r="DM300" s="461">
        <f t="shared" ca="1" si="688"/>
        <v>129954</v>
      </c>
      <c r="DN300" s="463">
        <f t="shared" ca="1" si="631"/>
        <v>130217</v>
      </c>
      <c r="DO300" s="465">
        <f t="shared" ca="1" si="689"/>
        <v>263</v>
      </c>
      <c r="DP300" s="216">
        <f t="shared" ca="1" si="690"/>
        <v>2.0237930344583466E-3</v>
      </c>
      <c r="DQ300" s="2"/>
      <c r="DR300" s="2"/>
    </row>
    <row r="301" spans="1:122">
      <c r="A301" s="87">
        <f t="shared" si="716"/>
        <v>2025</v>
      </c>
      <c r="B301" s="407"/>
      <c r="C301" s="407"/>
      <c r="D301" s="407"/>
      <c r="E301" s="407"/>
      <c r="F301" s="407"/>
      <c r="G301" s="407"/>
      <c r="H301" s="407"/>
      <c r="I301" s="407"/>
      <c r="J301" s="407"/>
      <c r="K301" s="407"/>
      <c r="L301" s="407"/>
      <c r="M301" s="407"/>
      <c r="N301" s="22">
        <f t="shared" si="702"/>
        <v>0</v>
      </c>
      <c r="P301" s="91">
        <f t="shared" si="715"/>
        <v>2025</v>
      </c>
      <c r="Q301" s="407"/>
      <c r="R301" s="407"/>
      <c r="S301" s="407"/>
      <c r="T301" s="407"/>
      <c r="U301" s="407"/>
      <c r="V301" s="407"/>
      <c r="W301" s="407"/>
      <c r="X301" s="407"/>
      <c r="Y301" s="407"/>
      <c r="Z301" s="407"/>
      <c r="AA301" s="407"/>
      <c r="AB301" s="407"/>
      <c r="AC301" s="22">
        <f t="shared" si="717"/>
        <v>0</v>
      </c>
      <c r="AD301" s="13"/>
      <c r="AI301" s="79" t="str">
        <f t="shared" si="639"/>
        <v>X</v>
      </c>
      <c r="AJ301" s="1">
        <f t="shared" si="638"/>
        <v>2036</v>
      </c>
      <c r="AK301" s="105">
        <f t="shared" si="636"/>
        <v>8</v>
      </c>
      <c r="AL301" s="106">
        <f t="shared" ca="1" si="720"/>
        <v>0</v>
      </c>
      <c r="AM301" s="106">
        <f t="shared" ca="1" si="720"/>
        <v>0</v>
      </c>
      <c r="AN301" s="106">
        <f t="shared" ca="1" si="720"/>
        <v>8</v>
      </c>
      <c r="AO301" s="106">
        <f t="shared" ca="1" si="720"/>
        <v>0</v>
      </c>
      <c r="AP301" s="106">
        <f t="shared" ca="1" si="720"/>
        <v>0</v>
      </c>
      <c r="AQ301" s="106">
        <f t="shared" ca="1" si="720"/>
        <v>0</v>
      </c>
      <c r="AR301" s="106">
        <f t="shared" ca="1" si="720"/>
        <v>0</v>
      </c>
      <c r="AS301" s="106">
        <f t="shared" ca="1" si="720"/>
        <v>0</v>
      </c>
      <c r="AT301" s="106">
        <f t="shared" ca="1" si="720"/>
        <v>0</v>
      </c>
      <c r="AU301" s="106">
        <f t="shared" ca="1" si="720"/>
        <v>1805</v>
      </c>
      <c r="AV301" s="106">
        <f t="shared" ca="1" si="720"/>
        <v>98478</v>
      </c>
      <c r="AW301" s="106">
        <f t="shared" ca="1" si="720"/>
        <v>0</v>
      </c>
      <c r="AX301" s="575">
        <f t="shared" ca="1" si="720"/>
        <v>0</v>
      </c>
      <c r="AY301" s="2">
        <f t="shared" ca="1" si="720"/>
        <v>0</v>
      </c>
      <c r="AZ301" s="545">
        <f t="shared" ca="1" si="720"/>
        <v>2247</v>
      </c>
      <c r="BA301" s="106">
        <f t="shared" ca="1" si="718"/>
        <v>4993</v>
      </c>
      <c r="BB301" s="106">
        <f t="shared" ca="1" si="718"/>
        <v>3334</v>
      </c>
      <c r="BC301" s="106">
        <f t="shared" ca="1" si="718"/>
        <v>0</v>
      </c>
      <c r="BD301" s="106">
        <f t="shared" ca="1" si="718"/>
        <v>2587</v>
      </c>
      <c r="BE301" s="106">
        <f t="shared" ca="1" si="718"/>
        <v>0</v>
      </c>
      <c r="BF301" s="106">
        <f t="shared" ca="1" si="718"/>
        <v>15624</v>
      </c>
      <c r="BG301" s="106">
        <f t="shared" ca="1" si="718"/>
        <v>0</v>
      </c>
      <c r="BH301" s="106">
        <f t="shared" ca="1" si="718"/>
        <v>0</v>
      </c>
      <c r="BI301" s="106">
        <f t="shared" ca="1" si="718"/>
        <v>0</v>
      </c>
      <c r="BJ301" s="106">
        <f t="shared" ca="1" si="718"/>
        <v>1141</v>
      </c>
      <c r="BK301" s="106">
        <f t="shared" ca="1" si="718"/>
        <v>0</v>
      </c>
      <c r="BL301" s="106">
        <f t="shared" ca="1" si="718"/>
        <v>0</v>
      </c>
      <c r="BM301" s="190">
        <f t="shared" ca="1" si="718"/>
        <v>0</v>
      </c>
      <c r="BN301" s="190">
        <f t="shared" ca="1" si="718"/>
        <v>0</v>
      </c>
      <c r="BO301" s="190">
        <f t="shared" ca="1" si="718"/>
        <v>0</v>
      </c>
      <c r="BP301" s="190">
        <f t="shared" ca="1" si="718"/>
        <v>0</v>
      </c>
      <c r="BQ301" s="190">
        <f t="shared" ca="1" si="719"/>
        <v>8168</v>
      </c>
      <c r="BR301" s="190">
        <f t="shared" ca="1" si="648"/>
        <v>29926</v>
      </c>
      <c r="BS301" s="190">
        <f t="shared" ca="1" si="648"/>
        <v>100291</v>
      </c>
      <c r="BT301" s="190">
        <f t="shared" ca="1" si="648"/>
        <v>130217</v>
      </c>
      <c r="BU301" s="190">
        <f t="shared" ca="1" si="649"/>
        <v>119315</v>
      </c>
      <c r="BV301" s="163" t="str">
        <f t="shared" si="640"/>
        <v>I</v>
      </c>
      <c r="BW301" s="65">
        <f t="shared" ca="1" si="650"/>
        <v>130217</v>
      </c>
      <c r="BX301" s="634">
        <f t="shared" ca="1" si="651"/>
        <v>0</v>
      </c>
      <c r="BY301" s="2"/>
      <c r="BZ301" s="13"/>
      <c r="CA301" s="130"/>
      <c r="CB301" s="79" t="str">
        <f t="shared" si="641"/>
        <v>I</v>
      </c>
      <c r="CC301" s="215">
        <f t="shared" si="652"/>
        <v>2036</v>
      </c>
      <c r="CD301" s="141">
        <f t="shared" si="653"/>
        <v>8</v>
      </c>
      <c r="CE301" s="280">
        <f t="shared" ca="1" si="654"/>
        <v>0</v>
      </c>
      <c r="CF301" s="280">
        <f t="shared" ca="1" si="655"/>
        <v>0</v>
      </c>
      <c r="CG301" s="280">
        <f t="shared" ca="1" si="656"/>
        <v>8</v>
      </c>
      <c r="CH301" s="280">
        <f t="shared" ca="1" si="657"/>
        <v>0</v>
      </c>
      <c r="CI301" s="280">
        <f t="shared" ca="1" si="658"/>
        <v>0</v>
      </c>
      <c r="CJ301" s="280">
        <f t="shared" ca="1" si="659"/>
        <v>0</v>
      </c>
      <c r="CK301" s="280">
        <f t="shared" ca="1" si="660"/>
        <v>0</v>
      </c>
      <c r="CL301" s="280">
        <f t="shared" ca="1" si="661"/>
        <v>0</v>
      </c>
      <c r="CM301" s="280">
        <f t="shared" ca="1" si="662"/>
        <v>0</v>
      </c>
      <c r="CN301" s="280">
        <f t="shared" ca="1" si="663"/>
        <v>1719</v>
      </c>
      <c r="CO301" s="280">
        <f t="shared" ca="1" si="664"/>
        <v>86796</v>
      </c>
      <c r="CP301" s="280">
        <f t="shared" ca="1" si="665"/>
        <v>0</v>
      </c>
      <c r="CQ301" s="280">
        <f t="shared" ca="1" si="666"/>
        <v>0</v>
      </c>
      <c r="CR301" s="273">
        <f t="shared" ca="1" si="667"/>
        <v>0</v>
      </c>
      <c r="CS301" s="280">
        <f t="shared" ca="1" si="668"/>
        <v>1935</v>
      </c>
      <c r="CT301" s="280">
        <f t="shared" ca="1" si="669"/>
        <v>5316</v>
      </c>
      <c r="CU301" s="280">
        <f t="shared" ca="1" si="670"/>
        <v>3573</v>
      </c>
      <c r="CV301" s="280">
        <f t="shared" ca="1" si="671"/>
        <v>0</v>
      </c>
      <c r="CW301" s="280">
        <f t="shared" ca="1" si="672"/>
        <v>2944</v>
      </c>
      <c r="CX301" s="280">
        <f t="shared" ca="1" si="673"/>
        <v>0</v>
      </c>
      <c r="CY301" s="280">
        <f t="shared" ca="1" si="674"/>
        <v>15624</v>
      </c>
      <c r="CZ301" s="280">
        <f t="shared" ca="1" si="675"/>
        <v>0</v>
      </c>
      <c r="DA301" s="280">
        <f t="shared" ca="1" si="676"/>
        <v>0</v>
      </c>
      <c r="DB301" s="280">
        <f t="shared" ca="1" si="677"/>
        <v>0</v>
      </c>
      <c r="DC301" s="280">
        <f t="shared" ca="1" si="678"/>
        <v>1134</v>
      </c>
      <c r="DD301" s="280">
        <f t="shared" ca="1" si="679"/>
        <v>0</v>
      </c>
      <c r="DE301" s="280">
        <f t="shared" ca="1" si="680"/>
        <v>0</v>
      </c>
      <c r="DF301" s="280">
        <f t="shared" ca="1" si="681"/>
        <v>0</v>
      </c>
      <c r="DG301" s="280">
        <f t="shared" ca="1" si="682"/>
        <v>0</v>
      </c>
      <c r="DH301" s="280">
        <f t="shared" ca="1" si="683"/>
        <v>0</v>
      </c>
      <c r="DI301" s="280">
        <f t="shared" ca="1" si="684"/>
        <v>0</v>
      </c>
      <c r="DJ301" s="210">
        <f t="shared" ca="1" si="685"/>
        <v>8452</v>
      </c>
      <c r="DK301" s="210">
        <f t="shared" ca="1" si="686"/>
        <v>30526</v>
      </c>
      <c r="DL301" s="210">
        <f t="shared" ca="1" si="687"/>
        <v>88523</v>
      </c>
      <c r="DM301" s="461">
        <f t="shared" ca="1" si="688"/>
        <v>119049</v>
      </c>
      <c r="DN301" s="463">
        <f t="shared" ca="1" si="631"/>
        <v>119315</v>
      </c>
      <c r="DO301" s="465">
        <f t="shared" ca="1" si="689"/>
        <v>266</v>
      </c>
      <c r="DP301" s="216">
        <f t="shared" ca="1" si="690"/>
        <v>2.2343740812606574E-3</v>
      </c>
      <c r="DQ301" s="2"/>
      <c r="DR301" s="2"/>
    </row>
    <row r="302" spans="1:122">
      <c r="A302" s="87">
        <f t="shared" si="716"/>
        <v>2026</v>
      </c>
      <c r="B302" s="407"/>
      <c r="C302" s="407"/>
      <c r="D302" s="407"/>
      <c r="E302" s="407"/>
      <c r="F302" s="407"/>
      <c r="G302" s="407"/>
      <c r="H302" s="407"/>
      <c r="I302" s="407"/>
      <c r="J302" s="407"/>
      <c r="K302" s="407"/>
      <c r="L302" s="407"/>
      <c r="M302" s="407"/>
      <c r="N302" s="22">
        <f t="shared" si="702"/>
        <v>0</v>
      </c>
      <c r="P302" s="91">
        <f t="shared" si="715"/>
        <v>2026</v>
      </c>
      <c r="Q302" s="407"/>
      <c r="R302" s="407"/>
      <c r="S302" s="407"/>
      <c r="T302" s="407"/>
      <c r="U302" s="407"/>
      <c r="V302" s="407"/>
      <c r="W302" s="407"/>
      <c r="X302" s="407"/>
      <c r="Y302" s="407"/>
      <c r="Z302" s="407"/>
      <c r="AA302" s="407"/>
      <c r="AB302" s="407"/>
      <c r="AC302" s="22">
        <f>SUM(Q302:AB302)</f>
        <v>0</v>
      </c>
      <c r="AD302" s="13"/>
      <c r="AE302" s="17"/>
      <c r="AF302" s="22"/>
      <c r="AG302" s="22"/>
      <c r="AH302" s="22"/>
      <c r="AI302" s="79" t="str">
        <f t="shared" si="639"/>
        <v>Y</v>
      </c>
      <c r="AJ302" s="1">
        <f t="shared" si="638"/>
        <v>2036</v>
      </c>
      <c r="AK302" s="105">
        <f t="shared" si="636"/>
        <v>9</v>
      </c>
      <c r="AL302" s="106">
        <f t="shared" ca="1" si="720"/>
        <v>0</v>
      </c>
      <c r="AM302" s="106">
        <f t="shared" ca="1" si="720"/>
        <v>0</v>
      </c>
      <c r="AN302" s="106">
        <f t="shared" ca="1" si="720"/>
        <v>8</v>
      </c>
      <c r="AO302" s="106">
        <f t="shared" ca="1" si="720"/>
        <v>0</v>
      </c>
      <c r="AP302" s="106">
        <f t="shared" ca="1" si="720"/>
        <v>0</v>
      </c>
      <c r="AQ302" s="106">
        <f t="shared" ca="1" si="720"/>
        <v>0</v>
      </c>
      <c r="AR302" s="106">
        <f t="shared" ca="1" si="720"/>
        <v>0</v>
      </c>
      <c r="AS302" s="106">
        <f t="shared" ca="1" si="720"/>
        <v>0</v>
      </c>
      <c r="AT302" s="106">
        <f t="shared" ca="1" si="720"/>
        <v>0</v>
      </c>
      <c r="AU302" s="106">
        <f t="shared" ca="1" si="720"/>
        <v>1719</v>
      </c>
      <c r="AV302" s="106">
        <f t="shared" ca="1" si="720"/>
        <v>86796</v>
      </c>
      <c r="AW302" s="106">
        <f t="shared" ca="1" si="720"/>
        <v>0</v>
      </c>
      <c r="AX302" s="575">
        <f t="shared" ca="1" si="720"/>
        <v>0</v>
      </c>
      <c r="AY302" s="2">
        <f t="shared" ca="1" si="720"/>
        <v>0</v>
      </c>
      <c r="AZ302" s="545">
        <f t="shared" ca="1" si="720"/>
        <v>1935</v>
      </c>
      <c r="BA302" s="106">
        <f t="shared" ca="1" si="718"/>
        <v>5316</v>
      </c>
      <c r="BB302" s="106">
        <f t="shared" ca="1" si="718"/>
        <v>3573</v>
      </c>
      <c r="BC302" s="106">
        <f t="shared" ca="1" si="718"/>
        <v>0</v>
      </c>
      <c r="BD302" s="106">
        <f t="shared" ca="1" si="718"/>
        <v>2636</v>
      </c>
      <c r="BE302" s="106">
        <f t="shared" ca="1" si="718"/>
        <v>0</v>
      </c>
      <c r="BF302" s="106">
        <f t="shared" ca="1" si="718"/>
        <v>15624</v>
      </c>
      <c r="BG302" s="106">
        <f t="shared" ca="1" si="718"/>
        <v>0</v>
      </c>
      <c r="BH302" s="106">
        <f t="shared" ca="1" si="718"/>
        <v>0</v>
      </c>
      <c r="BI302" s="106">
        <f t="shared" ca="1" si="718"/>
        <v>0</v>
      </c>
      <c r="BJ302" s="106">
        <f t="shared" ca="1" si="718"/>
        <v>1134</v>
      </c>
      <c r="BK302" s="106">
        <f t="shared" ca="1" si="718"/>
        <v>0</v>
      </c>
      <c r="BL302" s="106">
        <f t="shared" ca="1" si="718"/>
        <v>0</v>
      </c>
      <c r="BM302" s="190">
        <f t="shared" ca="1" si="718"/>
        <v>0</v>
      </c>
      <c r="BN302" s="190">
        <f t="shared" ca="1" si="718"/>
        <v>0</v>
      </c>
      <c r="BO302" s="190">
        <f t="shared" ca="1" si="718"/>
        <v>0</v>
      </c>
      <c r="BP302" s="190">
        <f t="shared" ca="1" si="718"/>
        <v>0</v>
      </c>
      <c r="BQ302" s="190">
        <f t="shared" ca="1" si="719"/>
        <v>8144</v>
      </c>
      <c r="BR302" s="190">
        <f t="shared" ca="1" si="648"/>
        <v>30218</v>
      </c>
      <c r="BS302" s="190">
        <f t="shared" ca="1" si="648"/>
        <v>88523</v>
      </c>
      <c r="BT302" s="190">
        <f t="shared" ca="1" si="648"/>
        <v>118741</v>
      </c>
      <c r="BU302" s="190">
        <f t="shared" ca="1" si="649"/>
        <v>109056</v>
      </c>
      <c r="BV302" s="163" t="str">
        <f t="shared" si="640"/>
        <v>J</v>
      </c>
      <c r="BW302" s="65">
        <f t="shared" ca="1" si="650"/>
        <v>118741</v>
      </c>
      <c r="BX302" s="634">
        <f t="shared" ca="1" si="651"/>
        <v>0</v>
      </c>
      <c r="BY302" s="2"/>
      <c r="BZ302" s="13"/>
      <c r="CA302" s="130"/>
      <c r="CB302" s="79" t="str">
        <f t="shared" si="641"/>
        <v>J</v>
      </c>
      <c r="CC302" s="215">
        <f t="shared" si="652"/>
        <v>2036</v>
      </c>
      <c r="CD302" s="141">
        <f t="shared" si="653"/>
        <v>9</v>
      </c>
      <c r="CE302" s="280">
        <f t="shared" ca="1" si="654"/>
        <v>0</v>
      </c>
      <c r="CF302" s="280">
        <f t="shared" ca="1" si="655"/>
        <v>0</v>
      </c>
      <c r="CG302" s="280">
        <f t="shared" ca="1" si="656"/>
        <v>8</v>
      </c>
      <c r="CH302" s="280">
        <f t="shared" ca="1" si="657"/>
        <v>0</v>
      </c>
      <c r="CI302" s="280">
        <f t="shared" ca="1" si="658"/>
        <v>0</v>
      </c>
      <c r="CJ302" s="280">
        <f t="shared" ca="1" si="659"/>
        <v>0</v>
      </c>
      <c r="CK302" s="280">
        <f t="shared" ca="1" si="660"/>
        <v>0</v>
      </c>
      <c r="CL302" s="280">
        <f t="shared" ca="1" si="661"/>
        <v>0</v>
      </c>
      <c r="CM302" s="280">
        <f t="shared" ca="1" si="662"/>
        <v>0</v>
      </c>
      <c r="CN302" s="280">
        <f t="shared" ca="1" si="663"/>
        <v>582</v>
      </c>
      <c r="CO302" s="280">
        <f t="shared" ca="1" si="664"/>
        <v>81325</v>
      </c>
      <c r="CP302" s="280">
        <f t="shared" ca="1" si="665"/>
        <v>0</v>
      </c>
      <c r="CQ302" s="280">
        <f t="shared" ca="1" si="666"/>
        <v>0</v>
      </c>
      <c r="CR302" s="273">
        <f t="shared" ca="1" si="667"/>
        <v>0</v>
      </c>
      <c r="CS302" s="280">
        <f t="shared" ca="1" si="668"/>
        <v>1872</v>
      </c>
      <c r="CT302" s="280">
        <f t="shared" ca="1" si="669"/>
        <v>4365</v>
      </c>
      <c r="CU302" s="280">
        <f t="shared" ca="1" si="670"/>
        <v>2799</v>
      </c>
      <c r="CV302" s="280">
        <f t="shared" ca="1" si="671"/>
        <v>0</v>
      </c>
      <c r="CW302" s="280">
        <f t="shared" ca="1" si="672"/>
        <v>2527</v>
      </c>
      <c r="CX302" s="280">
        <f t="shared" ca="1" si="673"/>
        <v>0</v>
      </c>
      <c r="CY302" s="280">
        <f t="shared" ca="1" si="674"/>
        <v>14400</v>
      </c>
      <c r="CZ302" s="280">
        <f t="shared" ca="1" si="675"/>
        <v>0</v>
      </c>
      <c r="DA302" s="280">
        <f t="shared" ca="1" si="676"/>
        <v>0</v>
      </c>
      <c r="DB302" s="280">
        <f t="shared" ca="1" si="677"/>
        <v>0</v>
      </c>
      <c r="DC302" s="280">
        <f t="shared" ca="1" si="678"/>
        <v>946</v>
      </c>
      <c r="DD302" s="280">
        <f t="shared" ca="1" si="679"/>
        <v>0</v>
      </c>
      <c r="DE302" s="280">
        <f t="shared" ca="1" si="680"/>
        <v>0</v>
      </c>
      <c r="DF302" s="280">
        <f t="shared" ca="1" si="681"/>
        <v>0</v>
      </c>
      <c r="DG302" s="280">
        <f t="shared" ca="1" si="682"/>
        <v>0</v>
      </c>
      <c r="DH302" s="280">
        <f t="shared" ca="1" si="683"/>
        <v>0</v>
      </c>
      <c r="DI302" s="280">
        <f t="shared" ca="1" si="684"/>
        <v>0</v>
      </c>
      <c r="DJ302" s="210">
        <f t="shared" ca="1" si="685"/>
        <v>7198</v>
      </c>
      <c r="DK302" s="210">
        <f t="shared" ca="1" si="686"/>
        <v>26909</v>
      </c>
      <c r="DL302" s="210">
        <f t="shared" ca="1" si="687"/>
        <v>81915</v>
      </c>
      <c r="DM302" s="461">
        <f t="shared" ca="1" si="688"/>
        <v>108824</v>
      </c>
      <c r="DN302" s="463">
        <f t="shared" ca="1" si="631"/>
        <v>109056</v>
      </c>
      <c r="DO302" s="465">
        <f t="shared" ca="1" si="689"/>
        <v>232</v>
      </c>
      <c r="DP302" s="216">
        <f t="shared" ca="1" si="690"/>
        <v>2.1318826729397927E-3</v>
      </c>
      <c r="DQ302" s="2"/>
      <c r="DR302" s="2"/>
    </row>
    <row r="303" spans="1:122">
      <c r="A303" s="87">
        <f t="shared" si="716"/>
        <v>2027</v>
      </c>
      <c r="B303" s="407"/>
      <c r="C303" s="407"/>
      <c r="D303" s="407"/>
      <c r="E303" s="407"/>
      <c r="F303" s="407"/>
      <c r="G303" s="407"/>
      <c r="H303" s="407"/>
      <c r="I303" s="407"/>
      <c r="J303" s="407"/>
      <c r="K303" s="407"/>
      <c r="L303" s="407"/>
      <c r="M303" s="407"/>
      <c r="N303" s="22">
        <f t="shared" si="702"/>
        <v>0</v>
      </c>
      <c r="P303" s="91">
        <f t="shared" si="715"/>
        <v>2027</v>
      </c>
      <c r="Q303" s="407"/>
      <c r="R303" s="407"/>
      <c r="S303" s="407"/>
      <c r="T303" s="407"/>
      <c r="U303" s="407"/>
      <c r="V303" s="407"/>
      <c r="W303" s="407"/>
      <c r="X303" s="407"/>
      <c r="Y303" s="407"/>
      <c r="Z303" s="407"/>
      <c r="AA303" s="407"/>
      <c r="AB303" s="407"/>
      <c r="AC303" s="22">
        <f>SUM(Q303:AB303)</f>
        <v>0</v>
      </c>
      <c r="AD303" s="13"/>
      <c r="AE303" s="17"/>
      <c r="AF303" s="22"/>
      <c r="AG303" s="22"/>
      <c r="AH303" s="22"/>
      <c r="AI303" s="79" t="str">
        <f t="shared" si="639"/>
        <v>Z</v>
      </c>
      <c r="AJ303" s="1">
        <f t="shared" si="638"/>
        <v>2036</v>
      </c>
      <c r="AK303" s="105">
        <f t="shared" si="636"/>
        <v>10</v>
      </c>
      <c r="AL303" s="106">
        <f t="shared" ca="1" si="720"/>
        <v>0</v>
      </c>
      <c r="AM303" s="106">
        <f t="shared" ca="1" si="720"/>
        <v>0</v>
      </c>
      <c r="AN303" s="106">
        <f t="shared" ca="1" si="720"/>
        <v>8</v>
      </c>
      <c r="AO303" s="106">
        <f t="shared" ca="1" si="720"/>
        <v>0</v>
      </c>
      <c r="AP303" s="106">
        <f t="shared" ca="1" si="720"/>
        <v>0</v>
      </c>
      <c r="AQ303" s="106">
        <f t="shared" ca="1" si="720"/>
        <v>0</v>
      </c>
      <c r="AR303" s="106">
        <f t="shared" ca="1" si="720"/>
        <v>0</v>
      </c>
      <c r="AS303" s="106">
        <f t="shared" ca="1" si="720"/>
        <v>0</v>
      </c>
      <c r="AT303" s="106">
        <f t="shared" ca="1" si="720"/>
        <v>0</v>
      </c>
      <c r="AU303" s="106">
        <f t="shared" ca="1" si="720"/>
        <v>582</v>
      </c>
      <c r="AV303" s="106">
        <f t="shared" ca="1" si="720"/>
        <v>81325</v>
      </c>
      <c r="AW303" s="106">
        <f t="shared" ca="1" si="720"/>
        <v>0</v>
      </c>
      <c r="AX303" s="575">
        <f t="shared" ca="1" si="720"/>
        <v>0</v>
      </c>
      <c r="AY303" s="2">
        <f t="shared" ca="1" si="720"/>
        <v>0</v>
      </c>
      <c r="AZ303" s="545">
        <f t="shared" ca="1" si="720"/>
        <v>1935</v>
      </c>
      <c r="BA303" s="106">
        <f t="shared" ca="1" si="718"/>
        <v>4365</v>
      </c>
      <c r="BB303" s="106">
        <f t="shared" ca="1" si="718"/>
        <v>2799</v>
      </c>
      <c r="BC303" s="106">
        <f t="shared" ca="1" si="718"/>
        <v>0</v>
      </c>
      <c r="BD303" s="106">
        <f t="shared" ca="1" si="718"/>
        <v>2944</v>
      </c>
      <c r="BE303" s="106">
        <f t="shared" ca="1" si="718"/>
        <v>0</v>
      </c>
      <c r="BF303" s="106">
        <f t="shared" ca="1" si="718"/>
        <v>14400</v>
      </c>
      <c r="BG303" s="106">
        <f t="shared" ca="1" si="718"/>
        <v>0</v>
      </c>
      <c r="BH303" s="106">
        <f t="shared" ca="1" si="718"/>
        <v>0</v>
      </c>
      <c r="BI303" s="106">
        <f t="shared" ca="1" si="718"/>
        <v>0</v>
      </c>
      <c r="BJ303" s="106">
        <f t="shared" ca="1" si="718"/>
        <v>946</v>
      </c>
      <c r="BK303" s="106">
        <f t="shared" ca="1" si="718"/>
        <v>0</v>
      </c>
      <c r="BL303" s="106">
        <f t="shared" ca="1" si="718"/>
        <v>0</v>
      </c>
      <c r="BM303" s="190">
        <f t="shared" ca="1" si="718"/>
        <v>0</v>
      </c>
      <c r="BN303" s="190">
        <f t="shared" ca="1" si="718"/>
        <v>0</v>
      </c>
      <c r="BO303" s="190">
        <f t="shared" ca="1" si="718"/>
        <v>0</v>
      </c>
      <c r="BP303" s="190">
        <f t="shared" ca="1" si="718"/>
        <v>0</v>
      </c>
      <c r="BQ303" s="190">
        <f t="shared" ca="1" si="719"/>
        <v>7678</v>
      </c>
      <c r="BR303" s="190">
        <f t="shared" ca="1" si="648"/>
        <v>27389</v>
      </c>
      <c r="BS303" s="190">
        <f t="shared" ca="1" si="648"/>
        <v>81915</v>
      </c>
      <c r="BT303" s="190">
        <f t="shared" ca="1" si="648"/>
        <v>109304</v>
      </c>
      <c r="BU303" s="190">
        <f t="shared" ca="1" si="649"/>
        <v>102493</v>
      </c>
      <c r="BV303" s="163" t="str">
        <f t="shared" si="640"/>
        <v>K</v>
      </c>
      <c r="BW303" s="65">
        <f t="shared" ca="1" si="650"/>
        <v>109304</v>
      </c>
      <c r="BX303" s="634">
        <f t="shared" ca="1" si="651"/>
        <v>0</v>
      </c>
      <c r="BY303" s="2"/>
      <c r="BZ303" s="13"/>
      <c r="CA303" s="130"/>
      <c r="CB303" s="79" t="str">
        <f t="shared" si="641"/>
        <v>K</v>
      </c>
      <c r="CC303" s="215">
        <f t="shared" si="652"/>
        <v>2036</v>
      </c>
      <c r="CD303" s="141">
        <f t="shared" si="653"/>
        <v>10</v>
      </c>
      <c r="CE303" s="280">
        <f t="shared" ca="1" si="654"/>
        <v>0</v>
      </c>
      <c r="CF303" s="280">
        <f t="shared" ca="1" si="655"/>
        <v>0</v>
      </c>
      <c r="CG303" s="280">
        <f t="shared" ca="1" si="656"/>
        <v>8</v>
      </c>
      <c r="CH303" s="280">
        <f t="shared" ca="1" si="657"/>
        <v>0</v>
      </c>
      <c r="CI303" s="280">
        <f t="shared" ca="1" si="658"/>
        <v>0</v>
      </c>
      <c r="CJ303" s="280">
        <f t="shared" ca="1" si="659"/>
        <v>0</v>
      </c>
      <c r="CK303" s="280">
        <f t="shared" ca="1" si="660"/>
        <v>0</v>
      </c>
      <c r="CL303" s="280">
        <f t="shared" ca="1" si="661"/>
        <v>0</v>
      </c>
      <c r="CM303" s="280">
        <f t="shared" ca="1" si="662"/>
        <v>0</v>
      </c>
      <c r="CN303" s="280">
        <f t="shared" ca="1" si="663"/>
        <v>258</v>
      </c>
      <c r="CO303" s="280">
        <f t="shared" ca="1" si="664"/>
        <v>76813</v>
      </c>
      <c r="CP303" s="280">
        <f t="shared" ca="1" si="665"/>
        <v>0</v>
      </c>
      <c r="CQ303" s="280">
        <f t="shared" ca="1" si="666"/>
        <v>0</v>
      </c>
      <c r="CR303" s="273">
        <f t="shared" ca="1" si="667"/>
        <v>0</v>
      </c>
      <c r="CS303" s="280">
        <f t="shared" ca="1" si="668"/>
        <v>2128</v>
      </c>
      <c r="CT303" s="280">
        <f t="shared" ca="1" si="669"/>
        <v>3060</v>
      </c>
      <c r="CU303" s="280">
        <f t="shared" ca="1" si="670"/>
        <v>2599</v>
      </c>
      <c r="CV303" s="280">
        <f t="shared" ca="1" si="671"/>
        <v>0</v>
      </c>
      <c r="CW303" s="280">
        <f t="shared" ca="1" si="672"/>
        <v>2090</v>
      </c>
      <c r="CX303" s="280">
        <f t="shared" ca="1" si="673"/>
        <v>0</v>
      </c>
      <c r="CY303" s="280">
        <f t="shared" ca="1" si="674"/>
        <v>14508</v>
      </c>
      <c r="CZ303" s="280">
        <f t="shared" ca="1" si="675"/>
        <v>0</v>
      </c>
      <c r="DA303" s="280">
        <f t="shared" ca="1" si="676"/>
        <v>0</v>
      </c>
      <c r="DB303" s="280">
        <f t="shared" ca="1" si="677"/>
        <v>0</v>
      </c>
      <c r="DC303" s="280">
        <f t="shared" ca="1" si="678"/>
        <v>811</v>
      </c>
      <c r="DD303" s="280">
        <f t="shared" ca="1" si="679"/>
        <v>0</v>
      </c>
      <c r="DE303" s="280">
        <f t="shared" ca="1" si="680"/>
        <v>0</v>
      </c>
      <c r="DF303" s="280">
        <f t="shared" ca="1" si="681"/>
        <v>0</v>
      </c>
      <c r="DG303" s="280">
        <f t="shared" ca="1" si="682"/>
        <v>0</v>
      </c>
      <c r="DH303" s="280">
        <f t="shared" ca="1" si="683"/>
        <v>0</v>
      </c>
      <c r="DI303" s="280">
        <f t="shared" ca="1" si="684"/>
        <v>0</v>
      </c>
      <c r="DJ303" s="210">
        <f t="shared" ca="1" si="685"/>
        <v>6817</v>
      </c>
      <c r="DK303" s="210">
        <f t="shared" ca="1" si="686"/>
        <v>25196</v>
      </c>
      <c r="DL303" s="210">
        <f t="shared" ca="1" si="687"/>
        <v>77079</v>
      </c>
      <c r="DM303" s="461">
        <f t="shared" ca="1" si="688"/>
        <v>102275</v>
      </c>
      <c r="DN303" s="463">
        <f t="shared" ca="1" si="631"/>
        <v>102493</v>
      </c>
      <c r="DO303" s="465">
        <f t="shared" ca="1" si="689"/>
        <v>218</v>
      </c>
      <c r="DP303" s="216">
        <f t="shared" ca="1" si="690"/>
        <v>2.1315081887069176E-3</v>
      </c>
      <c r="DQ303" s="2"/>
      <c r="DR303" s="2"/>
    </row>
    <row r="304" spans="1:122">
      <c r="A304" s="87">
        <f t="shared" si="716"/>
        <v>2028</v>
      </c>
      <c r="B304" s="407"/>
      <c r="C304" s="407"/>
      <c r="D304" s="407"/>
      <c r="E304" s="407"/>
      <c r="F304" s="407"/>
      <c r="G304" s="407"/>
      <c r="H304" s="407"/>
      <c r="I304" s="407"/>
      <c r="J304" s="407"/>
      <c r="K304" s="407"/>
      <c r="L304" s="407"/>
      <c r="M304" s="407"/>
      <c r="N304" s="22">
        <f t="shared" si="702"/>
        <v>0</v>
      </c>
      <c r="P304" s="91">
        <f t="shared" si="715"/>
        <v>2028</v>
      </c>
      <c r="Q304" s="407"/>
      <c r="R304" s="407"/>
      <c r="S304" s="407"/>
      <c r="T304" s="407"/>
      <c r="U304" s="407"/>
      <c r="V304" s="407"/>
      <c r="W304" s="407"/>
      <c r="X304" s="407"/>
      <c r="Y304" s="407"/>
      <c r="Z304" s="407"/>
      <c r="AA304" s="407"/>
      <c r="AB304" s="407"/>
      <c r="AC304" s="22">
        <f>SUM(Q304:AB304)</f>
        <v>0</v>
      </c>
      <c r="AD304" s="13"/>
      <c r="AE304" s="17"/>
      <c r="AF304" s="22"/>
      <c r="AG304" s="22"/>
      <c r="AH304" s="22"/>
      <c r="AI304" s="79" t="str">
        <f t="shared" si="639"/>
        <v>AA</v>
      </c>
      <c r="AJ304" s="1">
        <f t="shared" si="638"/>
        <v>2036</v>
      </c>
      <c r="AK304" s="105">
        <f t="shared" si="636"/>
        <v>11</v>
      </c>
      <c r="AL304" s="106">
        <f t="shared" ca="1" si="720"/>
        <v>0</v>
      </c>
      <c r="AM304" s="106">
        <f t="shared" ca="1" si="720"/>
        <v>0</v>
      </c>
      <c r="AN304" s="106">
        <f t="shared" ca="1" si="720"/>
        <v>8</v>
      </c>
      <c r="AO304" s="106">
        <f t="shared" ca="1" si="720"/>
        <v>0</v>
      </c>
      <c r="AP304" s="106">
        <f t="shared" ca="1" si="720"/>
        <v>0</v>
      </c>
      <c r="AQ304" s="106">
        <f t="shared" ca="1" si="720"/>
        <v>0</v>
      </c>
      <c r="AR304" s="106">
        <f t="shared" ca="1" si="720"/>
        <v>0</v>
      </c>
      <c r="AS304" s="106">
        <f t="shared" ca="1" si="720"/>
        <v>0</v>
      </c>
      <c r="AT304" s="106">
        <f t="shared" ca="1" si="720"/>
        <v>0</v>
      </c>
      <c r="AU304" s="106">
        <f t="shared" ca="1" si="720"/>
        <v>258</v>
      </c>
      <c r="AV304" s="106">
        <f t="shared" ca="1" si="720"/>
        <v>76813</v>
      </c>
      <c r="AW304" s="106">
        <f t="shared" ca="1" si="720"/>
        <v>0</v>
      </c>
      <c r="AX304" s="575">
        <f t="shared" ca="1" si="720"/>
        <v>0</v>
      </c>
      <c r="AY304" s="2">
        <f t="shared" ca="1" si="720"/>
        <v>0</v>
      </c>
      <c r="AZ304" s="545">
        <f t="shared" ca="1" si="720"/>
        <v>1872</v>
      </c>
      <c r="BA304" s="106">
        <f t="shared" ca="1" si="718"/>
        <v>3060</v>
      </c>
      <c r="BB304" s="106">
        <f t="shared" ca="1" si="718"/>
        <v>2599</v>
      </c>
      <c r="BC304" s="106">
        <f t="shared" ca="1" si="718"/>
        <v>0</v>
      </c>
      <c r="BD304" s="106">
        <f t="shared" ca="1" si="718"/>
        <v>2527</v>
      </c>
      <c r="BE304" s="106">
        <f t="shared" ca="1" si="718"/>
        <v>0</v>
      </c>
      <c r="BF304" s="106">
        <f t="shared" ca="1" si="718"/>
        <v>14508</v>
      </c>
      <c r="BG304" s="106">
        <f t="shared" ca="1" si="718"/>
        <v>0</v>
      </c>
      <c r="BH304" s="106">
        <f t="shared" ca="1" si="718"/>
        <v>0</v>
      </c>
      <c r="BI304" s="106">
        <f t="shared" ca="1" si="718"/>
        <v>0</v>
      </c>
      <c r="BJ304" s="106">
        <f t="shared" ca="1" si="718"/>
        <v>811</v>
      </c>
      <c r="BK304" s="106">
        <f t="shared" ca="1" si="718"/>
        <v>0</v>
      </c>
      <c r="BL304" s="106">
        <f t="shared" ca="1" si="718"/>
        <v>0</v>
      </c>
      <c r="BM304" s="190">
        <f t="shared" ca="1" si="718"/>
        <v>0</v>
      </c>
      <c r="BN304" s="190">
        <f t="shared" ca="1" si="718"/>
        <v>0</v>
      </c>
      <c r="BO304" s="190">
        <f t="shared" ca="1" si="718"/>
        <v>0</v>
      </c>
      <c r="BP304" s="190">
        <f t="shared" ca="1" si="718"/>
        <v>0</v>
      </c>
      <c r="BQ304" s="190">
        <f t="shared" ca="1" si="719"/>
        <v>6998</v>
      </c>
      <c r="BR304" s="190">
        <f t="shared" ca="1" si="648"/>
        <v>25377</v>
      </c>
      <c r="BS304" s="190">
        <f t="shared" ca="1" si="648"/>
        <v>77079</v>
      </c>
      <c r="BT304" s="190">
        <f t="shared" ca="1" si="648"/>
        <v>102456</v>
      </c>
      <c r="BU304" s="190">
        <f t="shared" ca="1" si="649"/>
        <v>69856</v>
      </c>
      <c r="BV304" s="163" t="str">
        <f t="shared" si="640"/>
        <v>L</v>
      </c>
      <c r="BW304" s="65">
        <f t="shared" ca="1" si="650"/>
        <v>102456</v>
      </c>
      <c r="BX304" s="634">
        <f t="shared" ca="1" si="651"/>
        <v>0</v>
      </c>
      <c r="BY304" s="2"/>
      <c r="BZ304" s="13"/>
      <c r="CA304" s="130"/>
      <c r="CB304" s="79" t="str">
        <f t="shared" si="641"/>
        <v>L</v>
      </c>
      <c r="CC304" s="215">
        <f t="shared" si="652"/>
        <v>2036</v>
      </c>
      <c r="CD304" s="141">
        <f t="shared" si="653"/>
        <v>11</v>
      </c>
      <c r="CE304" s="280">
        <f t="shared" ca="1" si="654"/>
        <v>0</v>
      </c>
      <c r="CF304" s="280">
        <f t="shared" ca="1" si="655"/>
        <v>0</v>
      </c>
      <c r="CG304" s="280">
        <f t="shared" ca="1" si="656"/>
        <v>8</v>
      </c>
      <c r="CH304" s="280">
        <f t="shared" ca="1" si="657"/>
        <v>0</v>
      </c>
      <c r="CI304" s="280">
        <f t="shared" ca="1" si="658"/>
        <v>0</v>
      </c>
      <c r="CJ304" s="280">
        <f t="shared" ca="1" si="659"/>
        <v>0</v>
      </c>
      <c r="CK304" s="280">
        <f t="shared" ca="1" si="660"/>
        <v>0</v>
      </c>
      <c r="CL304" s="280">
        <f t="shared" ca="1" si="661"/>
        <v>0</v>
      </c>
      <c r="CM304" s="280">
        <f t="shared" ca="1" si="662"/>
        <v>0</v>
      </c>
      <c r="CN304" s="280">
        <f t="shared" ca="1" si="663"/>
        <v>166</v>
      </c>
      <c r="CO304" s="280">
        <f t="shared" ca="1" si="664"/>
        <v>48080</v>
      </c>
      <c r="CP304" s="280">
        <f t="shared" ca="1" si="665"/>
        <v>0</v>
      </c>
      <c r="CQ304" s="280">
        <f t="shared" ca="1" si="666"/>
        <v>0</v>
      </c>
      <c r="CR304" s="273">
        <f t="shared" ca="1" si="667"/>
        <v>0</v>
      </c>
      <c r="CS304" s="280">
        <f t="shared" ca="1" si="668"/>
        <v>664</v>
      </c>
      <c r="CT304" s="280">
        <f t="shared" ca="1" si="669"/>
        <v>1559</v>
      </c>
      <c r="CU304" s="280">
        <f t="shared" ca="1" si="670"/>
        <v>2737</v>
      </c>
      <c r="CV304" s="280">
        <f t="shared" ca="1" si="671"/>
        <v>0</v>
      </c>
      <c r="CW304" s="280">
        <f t="shared" ca="1" si="672"/>
        <v>2009</v>
      </c>
      <c r="CX304" s="280">
        <f t="shared" ca="1" si="673"/>
        <v>0</v>
      </c>
      <c r="CY304" s="280">
        <f t="shared" ca="1" si="674"/>
        <v>13680</v>
      </c>
      <c r="CZ304" s="280">
        <f t="shared" ca="1" si="675"/>
        <v>0</v>
      </c>
      <c r="DA304" s="280">
        <f t="shared" ca="1" si="676"/>
        <v>0</v>
      </c>
      <c r="DB304" s="280">
        <f t="shared" ca="1" si="677"/>
        <v>0</v>
      </c>
      <c r="DC304" s="280">
        <f t="shared" ca="1" si="678"/>
        <v>784</v>
      </c>
      <c r="DD304" s="280">
        <f t="shared" ca="1" si="679"/>
        <v>0</v>
      </c>
      <c r="DE304" s="280">
        <f t="shared" ca="1" si="680"/>
        <v>0</v>
      </c>
      <c r="DF304" s="280">
        <f t="shared" ca="1" si="681"/>
        <v>0</v>
      </c>
      <c r="DG304" s="280">
        <f t="shared" ca="1" si="682"/>
        <v>0</v>
      </c>
      <c r="DH304" s="280">
        <f t="shared" ca="1" si="683"/>
        <v>0</v>
      </c>
      <c r="DI304" s="280">
        <f t="shared" ca="1" si="684"/>
        <v>0</v>
      </c>
      <c r="DJ304" s="210">
        <f t="shared" ca="1" si="685"/>
        <v>5410</v>
      </c>
      <c r="DK304" s="210">
        <f t="shared" ca="1" si="686"/>
        <v>21433</v>
      </c>
      <c r="DL304" s="210">
        <f t="shared" ca="1" si="687"/>
        <v>48254</v>
      </c>
      <c r="DM304" s="461">
        <f t="shared" ca="1" si="688"/>
        <v>69687</v>
      </c>
      <c r="DN304" s="463">
        <f t="shared" ca="1" si="631"/>
        <v>69856</v>
      </c>
      <c r="DO304" s="465">
        <f t="shared" ca="1" si="689"/>
        <v>169</v>
      </c>
      <c r="DP304" s="216">
        <f t="shared" ca="1" si="690"/>
        <v>2.4251295076556604E-3</v>
      </c>
      <c r="DQ304" s="2"/>
      <c r="DR304" s="2"/>
    </row>
    <row r="305" spans="1:122">
      <c r="A305" s="87">
        <f t="shared" si="716"/>
        <v>2029</v>
      </c>
      <c r="B305" s="407"/>
      <c r="C305" s="407"/>
      <c r="D305" s="407"/>
      <c r="E305" s="407"/>
      <c r="F305" s="407"/>
      <c r="G305" s="407"/>
      <c r="H305" s="407"/>
      <c r="I305" s="407"/>
      <c r="J305" s="407"/>
      <c r="K305" s="407"/>
      <c r="L305" s="407"/>
      <c r="M305" s="407"/>
      <c r="N305" s="22">
        <f t="shared" si="702"/>
        <v>0</v>
      </c>
      <c r="P305" s="91">
        <f t="shared" si="715"/>
        <v>2029</v>
      </c>
      <c r="Q305" s="407"/>
      <c r="R305" s="407"/>
      <c r="S305" s="407"/>
      <c r="T305" s="407"/>
      <c r="U305" s="407"/>
      <c r="V305" s="407"/>
      <c r="W305" s="407"/>
      <c r="X305" s="407"/>
      <c r="Y305" s="407"/>
      <c r="Z305" s="407"/>
      <c r="AA305" s="407"/>
      <c r="AB305" s="407"/>
      <c r="AC305" s="22">
        <f>SUM(Q305:AB305)</f>
        <v>0</v>
      </c>
      <c r="AD305" s="13"/>
      <c r="AE305" s="17"/>
      <c r="AF305" s="22"/>
      <c r="AG305" s="22"/>
      <c r="AH305" s="22"/>
      <c r="AI305" s="79" t="str">
        <f t="shared" si="639"/>
        <v>AB</v>
      </c>
      <c r="AJ305" s="1">
        <f t="shared" si="638"/>
        <v>2036</v>
      </c>
      <c r="AK305" s="105">
        <f t="shared" si="636"/>
        <v>12</v>
      </c>
      <c r="AL305" s="106">
        <f t="shared" ca="1" si="720"/>
        <v>0</v>
      </c>
      <c r="AM305" s="106">
        <f t="shared" ca="1" si="720"/>
        <v>0</v>
      </c>
      <c r="AN305" s="106">
        <f t="shared" ca="1" si="720"/>
        <v>8</v>
      </c>
      <c r="AO305" s="106">
        <f t="shared" ca="1" si="720"/>
        <v>0</v>
      </c>
      <c r="AP305" s="106">
        <f t="shared" ca="1" si="720"/>
        <v>0</v>
      </c>
      <c r="AQ305" s="106">
        <f t="shared" ca="1" si="720"/>
        <v>0</v>
      </c>
      <c r="AR305" s="106">
        <f t="shared" ca="1" si="720"/>
        <v>0</v>
      </c>
      <c r="AS305" s="106">
        <f t="shared" ca="1" si="720"/>
        <v>0</v>
      </c>
      <c r="AT305" s="106">
        <f t="shared" ca="1" si="720"/>
        <v>0</v>
      </c>
      <c r="AU305" s="106">
        <f t="shared" ca="1" si="720"/>
        <v>166</v>
      </c>
      <c r="AV305" s="106">
        <f t="shared" ca="1" si="720"/>
        <v>48080</v>
      </c>
      <c r="AW305" s="106">
        <f t="shared" ca="1" si="720"/>
        <v>0</v>
      </c>
      <c r="AX305" s="575">
        <f t="shared" ca="1" si="720"/>
        <v>0</v>
      </c>
      <c r="AY305" s="2">
        <f t="shared" ca="1" si="720"/>
        <v>0</v>
      </c>
      <c r="AZ305" s="545">
        <f t="shared" ca="1" si="720"/>
        <v>2128</v>
      </c>
      <c r="BA305" s="106">
        <f t="shared" ca="1" si="718"/>
        <v>1559</v>
      </c>
      <c r="BB305" s="106">
        <f t="shared" ca="1" si="718"/>
        <v>2737</v>
      </c>
      <c r="BC305" s="106">
        <f t="shared" ca="1" si="718"/>
        <v>0</v>
      </c>
      <c r="BD305" s="106">
        <f t="shared" ca="1" si="718"/>
        <v>2090</v>
      </c>
      <c r="BE305" s="106">
        <f t="shared" ca="1" si="718"/>
        <v>0</v>
      </c>
      <c r="BF305" s="106">
        <f t="shared" ca="1" si="718"/>
        <v>13680</v>
      </c>
      <c r="BG305" s="106">
        <f t="shared" ca="1" si="718"/>
        <v>0</v>
      </c>
      <c r="BH305" s="106">
        <f t="shared" ca="1" si="718"/>
        <v>0</v>
      </c>
      <c r="BI305" s="106">
        <f t="shared" ca="1" si="718"/>
        <v>0</v>
      </c>
      <c r="BJ305" s="106">
        <f t="shared" ca="1" si="718"/>
        <v>784</v>
      </c>
      <c r="BK305" s="106">
        <f t="shared" ca="1" si="718"/>
        <v>0</v>
      </c>
      <c r="BL305" s="106">
        <f t="shared" ca="1" si="718"/>
        <v>0</v>
      </c>
      <c r="BM305" s="190">
        <f t="shared" ca="1" si="718"/>
        <v>0</v>
      </c>
      <c r="BN305" s="190">
        <f t="shared" ca="1" si="718"/>
        <v>0</v>
      </c>
      <c r="BO305" s="190">
        <f t="shared" ca="1" si="718"/>
        <v>0</v>
      </c>
      <c r="BP305" s="190">
        <f t="shared" ca="1" si="718"/>
        <v>0</v>
      </c>
      <c r="BQ305" s="190">
        <f t="shared" ca="1" si="719"/>
        <v>6955</v>
      </c>
      <c r="BR305" s="190">
        <f t="shared" ca="1" si="648"/>
        <v>22978</v>
      </c>
      <c r="BS305" s="190">
        <f t="shared" ca="1" si="648"/>
        <v>48254</v>
      </c>
      <c r="BT305" s="190">
        <f t="shared" ca="1" si="648"/>
        <v>71232</v>
      </c>
      <c r="BU305" s="190">
        <f t="shared" ca="1" si="649"/>
        <v>95558</v>
      </c>
      <c r="BV305" s="163" t="str">
        <f t="shared" si="640"/>
        <v>M</v>
      </c>
      <c r="BW305" s="65">
        <f t="shared" ca="1" si="650"/>
        <v>71232</v>
      </c>
      <c r="BX305" s="634">
        <f t="shared" ca="1" si="651"/>
        <v>0</v>
      </c>
      <c r="BY305" s="2"/>
      <c r="BZ305" s="13"/>
      <c r="CA305" s="130"/>
      <c r="CB305" s="79" t="str">
        <f t="shared" si="641"/>
        <v>M</v>
      </c>
      <c r="CC305" s="215">
        <f t="shared" si="652"/>
        <v>2036</v>
      </c>
      <c r="CD305" s="141">
        <f t="shared" si="653"/>
        <v>12</v>
      </c>
      <c r="CE305" s="280">
        <f t="shared" ca="1" si="654"/>
        <v>0</v>
      </c>
      <c r="CF305" s="280">
        <f t="shared" ca="1" si="655"/>
        <v>0</v>
      </c>
      <c r="CG305" s="280">
        <f t="shared" ca="1" si="656"/>
        <v>8</v>
      </c>
      <c r="CH305" s="280">
        <f t="shared" ca="1" si="657"/>
        <v>0</v>
      </c>
      <c r="CI305" s="280">
        <f t="shared" ca="1" si="658"/>
        <v>0</v>
      </c>
      <c r="CJ305" s="280">
        <f t="shared" ca="1" si="659"/>
        <v>0</v>
      </c>
      <c r="CK305" s="280">
        <f t="shared" ca="1" si="660"/>
        <v>0</v>
      </c>
      <c r="CL305" s="280">
        <f t="shared" ca="1" si="661"/>
        <v>0</v>
      </c>
      <c r="CM305" s="280">
        <f t="shared" ca="1" si="662"/>
        <v>3839</v>
      </c>
      <c r="CN305" s="280">
        <f t="shared" ca="1" si="663"/>
        <v>172</v>
      </c>
      <c r="CO305" s="280">
        <f t="shared" ca="1" si="664"/>
        <v>65343</v>
      </c>
      <c r="CP305" s="280">
        <f t="shared" ca="1" si="665"/>
        <v>0</v>
      </c>
      <c r="CQ305" s="280">
        <f t="shared" ca="1" si="666"/>
        <v>0</v>
      </c>
      <c r="CR305" s="273">
        <f t="shared" ca="1" si="667"/>
        <v>0</v>
      </c>
      <c r="CS305" s="280">
        <f t="shared" ca="1" si="668"/>
        <v>1218</v>
      </c>
      <c r="CT305" s="280">
        <f t="shared" ca="1" si="669"/>
        <v>3544</v>
      </c>
      <c r="CU305" s="280">
        <f t="shared" ca="1" si="670"/>
        <v>3302</v>
      </c>
      <c r="CV305" s="280">
        <f t="shared" ca="1" si="671"/>
        <v>0</v>
      </c>
      <c r="CW305" s="280">
        <f t="shared" ca="1" si="672"/>
        <v>2423</v>
      </c>
      <c r="CX305" s="280">
        <f t="shared" ca="1" si="673"/>
        <v>0</v>
      </c>
      <c r="CY305" s="280">
        <f t="shared" ca="1" si="674"/>
        <v>14508</v>
      </c>
      <c r="CZ305" s="280">
        <f t="shared" ca="1" si="675"/>
        <v>0</v>
      </c>
      <c r="DA305" s="280">
        <f t="shared" ca="1" si="676"/>
        <v>0</v>
      </c>
      <c r="DB305" s="280">
        <f t="shared" ca="1" si="677"/>
        <v>0</v>
      </c>
      <c r="DC305" s="280">
        <f t="shared" ca="1" si="678"/>
        <v>978</v>
      </c>
      <c r="DD305" s="280">
        <f t="shared" ca="1" si="679"/>
        <v>0</v>
      </c>
      <c r="DE305" s="280">
        <f t="shared" ca="1" si="680"/>
        <v>0</v>
      </c>
      <c r="DF305" s="280">
        <f t="shared" ca="1" si="681"/>
        <v>0</v>
      </c>
      <c r="DG305" s="280">
        <f t="shared" ca="1" si="682"/>
        <v>0</v>
      </c>
      <c r="DH305" s="280">
        <f t="shared" ca="1" si="683"/>
        <v>0</v>
      </c>
      <c r="DI305" s="280">
        <f t="shared" ca="1" si="684"/>
        <v>0</v>
      </c>
      <c r="DJ305" s="210">
        <f t="shared" ca="1" si="685"/>
        <v>6943</v>
      </c>
      <c r="DK305" s="210">
        <f t="shared" ca="1" si="686"/>
        <v>25973</v>
      </c>
      <c r="DL305" s="210">
        <f t="shared" ca="1" si="687"/>
        <v>69362</v>
      </c>
      <c r="DM305" s="461">
        <f t="shared" ca="1" si="688"/>
        <v>95335</v>
      </c>
      <c r="DN305" s="463">
        <f t="shared" ca="1" si="631"/>
        <v>95558</v>
      </c>
      <c r="DO305" s="465">
        <f t="shared" ca="1" si="689"/>
        <v>223</v>
      </c>
      <c r="DP305" s="216">
        <f t="shared" ca="1" si="690"/>
        <v>2.3391199454554992E-3</v>
      </c>
      <c r="DQ305" s="2"/>
      <c r="DR305" s="2"/>
    </row>
    <row r="306" spans="1:122">
      <c r="A306" s="87">
        <f t="shared" si="716"/>
        <v>2030</v>
      </c>
      <c r="B306" s="407"/>
      <c r="C306" s="407"/>
      <c r="D306" s="407"/>
      <c r="E306" s="407"/>
      <c r="F306" s="407"/>
      <c r="G306" s="407"/>
      <c r="H306" s="407"/>
      <c r="I306" s="407"/>
      <c r="J306" s="407"/>
      <c r="K306" s="407"/>
      <c r="L306" s="407"/>
      <c r="M306" s="407"/>
      <c r="N306" s="22">
        <f t="shared" si="702"/>
        <v>0</v>
      </c>
      <c r="P306" s="91">
        <f t="shared" si="715"/>
        <v>2030</v>
      </c>
      <c r="Q306" s="407"/>
      <c r="R306" s="407"/>
      <c r="S306" s="407"/>
      <c r="T306" s="407"/>
      <c r="U306" s="407"/>
      <c r="V306" s="407"/>
      <c r="W306" s="407"/>
      <c r="X306" s="407"/>
      <c r="Y306" s="407"/>
      <c r="Z306" s="407"/>
      <c r="AA306" s="407"/>
      <c r="AB306" s="407"/>
      <c r="AC306" s="22">
        <f>SUM(Q306:AB306)</f>
        <v>0</v>
      </c>
      <c r="AD306" s="13"/>
      <c r="AE306" s="17"/>
      <c r="AF306" s="22"/>
      <c r="AG306" s="22"/>
      <c r="AH306" s="22"/>
      <c r="AI306" s="79" t="str">
        <f t="shared" si="639"/>
        <v>Q</v>
      </c>
      <c r="AJ306" s="1">
        <f t="shared" si="638"/>
        <v>2037</v>
      </c>
      <c r="AK306" s="105">
        <f t="shared" si="636"/>
        <v>1</v>
      </c>
      <c r="AL306" s="106">
        <f t="shared" ca="1" si="720"/>
        <v>0</v>
      </c>
      <c r="AM306" s="106">
        <f t="shared" ca="1" si="720"/>
        <v>0</v>
      </c>
      <c r="AN306" s="106">
        <f t="shared" ca="1" si="720"/>
        <v>8</v>
      </c>
      <c r="AO306" s="106">
        <f t="shared" ca="1" si="720"/>
        <v>0</v>
      </c>
      <c r="AP306" s="106">
        <f t="shared" ca="1" si="720"/>
        <v>0</v>
      </c>
      <c r="AQ306" s="106">
        <f t="shared" ca="1" si="720"/>
        <v>0</v>
      </c>
      <c r="AR306" s="106">
        <f t="shared" ca="1" si="720"/>
        <v>0</v>
      </c>
      <c r="AS306" s="106">
        <f t="shared" ca="1" si="720"/>
        <v>0</v>
      </c>
      <c r="AT306" s="106">
        <f t="shared" ca="1" si="720"/>
        <v>3839</v>
      </c>
      <c r="AU306" s="106">
        <f t="shared" ca="1" si="720"/>
        <v>172</v>
      </c>
      <c r="AV306" s="106">
        <f t="shared" ca="1" si="720"/>
        <v>65343</v>
      </c>
      <c r="AW306" s="106">
        <f t="shared" ca="1" si="720"/>
        <v>0</v>
      </c>
      <c r="AX306" s="575">
        <f t="shared" ca="1" si="720"/>
        <v>0</v>
      </c>
      <c r="AY306" s="2">
        <f t="shared" ca="1" si="720"/>
        <v>0</v>
      </c>
      <c r="AZ306" s="545">
        <f t="shared" ca="1" si="720"/>
        <v>664</v>
      </c>
      <c r="BA306" s="106">
        <f t="shared" ca="1" si="718"/>
        <v>3544</v>
      </c>
      <c r="BB306" s="106">
        <f t="shared" ca="1" si="718"/>
        <v>3302</v>
      </c>
      <c r="BC306" s="106">
        <f t="shared" ca="1" si="718"/>
        <v>0</v>
      </c>
      <c r="BD306" s="106">
        <f t="shared" ca="1" si="718"/>
        <v>2009</v>
      </c>
      <c r="BE306" s="106">
        <f t="shared" ca="1" si="718"/>
        <v>0</v>
      </c>
      <c r="BF306" s="106">
        <f t="shared" ca="1" si="718"/>
        <v>14508</v>
      </c>
      <c r="BG306" s="106">
        <f t="shared" ca="1" si="718"/>
        <v>0</v>
      </c>
      <c r="BH306" s="106">
        <f t="shared" ca="1" si="718"/>
        <v>0</v>
      </c>
      <c r="BI306" s="106">
        <f t="shared" ca="1" si="718"/>
        <v>0</v>
      </c>
      <c r="BJ306" s="106">
        <f t="shared" ca="1" si="718"/>
        <v>978</v>
      </c>
      <c r="BK306" s="106">
        <f t="shared" ca="1" si="718"/>
        <v>0</v>
      </c>
      <c r="BL306" s="106">
        <f t="shared" ca="1" si="718"/>
        <v>0</v>
      </c>
      <c r="BM306" s="190">
        <f t="shared" ca="1" si="718"/>
        <v>0</v>
      </c>
      <c r="BN306" s="190">
        <f t="shared" ca="1" si="718"/>
        <v>0</v>
      </c>
      <c r="BO306" s="190">
        <f t="shared" ca="1" si="718"/>
        <v>0</v>
      </c>
      <c r="BP306" s="190">
        <f t="shared" ca="1" si="718"/>
        <v>0</v>
      </c>
      <c r="BQ306" s="190">
        <f t="shared" ca="1" si="719"/>
        <v>5975</v>
      </c>
      <c r="BR306" s="190">
        <f t="shared" ca="1" si="648"/>
        <v>25005</v>
      </c>
      <c r="BS306" s="190">
        <f t="shared" ca="1" si="648"/>
        <v>69362</v>
      </c>
      <c r="BT306" s="190">
        <f t="shared" ca="1" si="648"/>
        <v>94367</v>
      </c>
      <c r="BU306" s="190">
        <f t="shared" ca="1" si="649"/>
        <v>68782</v>
      </c>
      <c r="BV306" s="163" t="str">
        <f t="shared" si="640"/>
        <v>C</v>
      </c>
      <c r="BW306" s="65">
        <f t="shared" ca="1" si="650"/>
        <v>94367</v>
      </c>
      <c r="BX306" s="634">
        <f t="shared" ca="1" si="651"/>
        <v>0</v>
      </c>
      <c r="BY306" s="2"/>
      <c r="BZ306" s="13"/>
      <c r="CA306" s="130"/>
      <c r="CB306" s="79" t="str">
        <f t="shared" si="641"/>
        <v>B</v>
      </c>
      <c r="CC306" s="215">
        <f t="shared" si="652"/>
        <v>2037</v>
      </c>
      <c r="CD306" s="141">
        <f t="shared" si="653"/>
        <v>1</v>
      </c>
      <c r="CE306" s="280">
        <f t="shared" ca="1" si="654"/>
        <v>0</v>
      </c>
      <c r="CF306" s="280">
        <f t="shared" ca="1" si="655"/>
        <v>0</v>
      </c>
      <c r="CG306" s="280">
        <f t="shared" ca="1" si="656"/>
        <v>8</v>
      </c>
      <c r="CH306" s="280">
        <f t="shared" ca="1" si="657"/>
        <v>0</v>
      </c>
      <c r="CI306" s="280">
        <f t="shared" ca="1" si="658"/>
        <v>0</v>
      </c>
      <c r="CJ306" s="280">
        <f t="shared" ca="1" si="659"/>
        <v>0</v>
      </c>
      <c r="CK306" s="280">
        <f t="shared" ca="1" si="660"/>
        <v>0</v>
      </c>
      <c r="CL306" s="280">
        <f t="shared" ca="1" si="661"/>
        <v>0</v>
      </c>
      <c r="CM306" s="280">
        <f t="shared" ca="1" si="662"/>
        <v>6910</v>
      </c>
      <c r="CN306" s="280">
        <f t="shared" ca="1" si="663"/>
        <v>258</v>
      </c>
      <c r="CO306" s="280">
        <f t="shared" ca="1" si="664"/>
        <v>64580</v>
      </c>
      <c r="CP306" s="280">
        <f t="shared" ca="1" si="665"/>
        <v>0</v>
      </c>
      <c r="CQ306" s="280">
        <f t="shared" ca="1" si="666"/>
        <v>0</v>
      </c>
      <c r="CR306" s="273">
        <f t="shared" ca="1" si="667"/>
        <v>0</v>
      </c>
      <c r="CS306" s="280">
        <f t="shared" ca="1" si="668"/>
        <v>709</v>
      </c>
      <c r="CT306" s="280">
        <f t="shared" ca="1" si="669"/>
        <v>4027</v>
      </c>
      <c r="CU306" s="280">
        <f t="shared" ca="1" si="670"/>
        <v>3192</v>
      </c>
      <c r="CV306" s="280">
        <f t="shared" ca="1" si="671"/>
        <v>0</v>
      </c>
      <c r="CW306" s="280">
        <f t="shared" ca="1" si="672"/>
        <v>2512</v>
      </c>
      <c r="CX306" s="280">
        <f t="shared" ca="1" si="673"/>
        <v>0</v>
      </c>
      <c r="CY306" s="280">
        <f t="shared" ca="1" si="674"/>
        <v>14136</v>
      </c>
      <c r="CZ306" s="280">
        <f t="shared" ca="1" si="675"/>
        <v>0</v>
      </c>
      <c r="DA306" s="280">
        <f t="shared" ca="1" si="676"/>
        <v>0</v>
      </c>
      <c r="DB306" s="280">
        <f t="shared" ca="1" si="677"/>
        <v>0</v>
      </c>
      <c r="DC306" s="280">
        <f t="shared" ca="1" si="678"/>
        <v>1019</v>
      </c>
      <c r="DD306" s="280">
        <f t="shared" ca="1" si="679"/>
        <v>0</v>
      </c>
      <c r="DE306" s="280">
        <f t="shared" ca="1" si="680"/>
        <v>0</v>
      </c>
      <c r="DF306" s="280">
        <f t="shared" ca="1" si="681"/>
        <v>0</v>
      </c>
      <c r="DG306" s="280">
        <f t="shared" ca="1" si="682"/>
        <v>0</v>
      </c>
      <c r="DH306" s="280">
        <f t="shared" ca="1" si="683"/>
        <v>0</v>
      </c>
      <c r="DI306" s="280">
        <f t="shared" ca="1" si="684"/>
        <v>0</v>
      </c>
      <c r="DJ306" s="210">
        <f t="shared" ca="1" si="685"/>
        <v>6413</v>
      </c>
      <c r="DK306" s="210">
        <f t="shared" ca="1" si="686"/>
        <v>25595</v>
      </c>
      <c r="DL306" s="210">
        <f t="shared" ca="1" si="687"/>
        <v>71756</v>
      </c>
      <c r="DM306" s="461">
        <f t="shared" ca="1" si="688"/>
        <v>97351</v>
      </c>
      <c r="DN306" s="463">
        <f t="shared" ca="1" si="631"/>
        <v>97563</v>
      </c>
      <c r="DO306" s="465">
        <f t="shared" ca="1" si="689"/>
        <v>212</v>
      </c>
      <c r="DP306" s="216">
        <f t="shared" ca="1" si="690"/>
        <v>2.1776869266879641E-3</v>
      </c>
      <c r="DQ306" s="2"/>
      <c r="DR306" s="2"/>
    </row>
    <row r="307" spans="1:122">
      <c r="A307" s="87">
        <f t="shared" si="716"/>
        <v>2031</v>
      </c>
      <c r="P307" s="91">
        <f t="shared" si="715"/>
        <v>2031</v>
      </c>
      <c r="Q307" s="407"/>
      <c r="AD307" s="13"/>
      <c r="AE307" s="17"/>
      <c r="AF307" s="22"/>
      <c r="AG307" s="22"/>
      <c r="AH307" s="22"/>
      <c r="AI307" s="79" t="str">
        <f t="shared" si="639"/>
        <v>R</v>
      </c>
      <c r="AJ307" s="1">
        <f t="shared" si="638"/>
        <v>2037</v>
      </c>
      <c r="AK307" s="105">
        <f t="shared" si="636"/>
        <v>2</v>
      </c>
      <c r="AL307" s="106">
        <f t="shared" ca="1" si="720"/>
        <v>0</v>
      </c>
      <c r="AM307" s="106">
        <f t="shared" ca="1" si="720"/>
        <v>0</v>
      </c>
      <c r="AN307" s="106">
        <f t="shared" ca="1" si="720"/>
        <v>8</v>
      </c>
      <c r="AO307" s="106">
        <f t="shared" ca="1" si="720"/>
        <v>0</v>
      </c>
      <c r="AP307" s="106">
        <f t="shared" ca="1" si="720"/>
        <v>0</v>
      </c>
      <c r="AQ307" s="106">
        <f t="shared" ca="1" si="720"/>
        <v>0</v>
      </c>
      <c r="AR307" s="106">
        <f t="shared" ca="1" si="720"/>
        <v>0</v>
      </c>
      <c r="AS307" s="106">
        <f t="shared" ca="1" si="720"/>
        <v>0</v>
      </c>
      <c r="AT307" s="106">
        <f t="shared" ca="1" si="720"/>
        <v>6910</v>
      </c>
      <c r="AU307" s="106">
        <f t="shared" ca="1" si="720"/>
        <v>258</v>
      </c>
      <c r="AV307" s="106">
        <f t="shared" ca="1" si="720"/>
        <v>64580</v>
      </c>
      <c r="AW307" s="106">
        <f t="shared" ca="1" si="720"/>
        <v>0</v>
      </c>
      <c r="AX307" s="575">
        <f t="shared" ca="1" si="720"/>
        <v>0</v>
      </c>
      <c r="AY307" s="2">
        <f t="shared" ca="1" si="720"/>
        <v>0</v>
      </c>
      <c r="AZ307" s="545">
        <f t="shared" ca="1" si="720"/>
        <v>1218</v>
      </c>
      <c r="BA307" s="106">
        <f t="shared" ca="1" si="718"/>
        <v>4027</v>
      </c>
      <c r="BB307" s="106">
        <f t="shared" ca="1" si="718"/>
        <v>3192</v>
      </c>
      <c r="BC307" s="106">
        <f t="shared" ca="1" si="718"/>
        <v>0</v>
      </c>
      <c r="BD307" s="106">
        <f t="shared" ca="1" si="718"/>
        <v>2423</v>
      </c>
      <c r="BE307" s="106">
        <f t="shared" ca="1" si="718"/>
        <v>0</v>
      </c>
      <c r="BF307" s="106">
        <f t="shared" ca="1" si="718"/>
        <v>14136</v>
      </c>
      <c r="BG307" s="106">
        <f t="shared" ca="1" si="718"/>
        <v>0</v>
      </c>
      <c r="BH307" s="106">
        <f t="shared" ca="1" si="718"/>
        <v>0</v>
      </c>
      <c r="BI307" s="106">
        <f t="shared" ca="1" si="718"/>
        <v>0</v>
      </c>
      <c r="BJ307" s="106">
        <f t="shared" ca="1" si="718"/>
        <v>1019</v>
      </c>
      <c r="BK307" s="106">
        <f t="shared" ca="1" si="718"/>
        <v>0</v>
      </c>
      <c r="BL307" s="106">
        <f t="shared" ca="1" si="718"/>
        <v>0</v>
      </c>
      <c r="BM307" s="190">
        <f t="shared" ca="1" si="718"/>
        <v>0</v>
      </c>
      <c r="BN307" s="190">
        <f t="shared" ca="1" si="718"/>
        <v>0</v>
      </c>
      <c r="BO307" s="190">
        <f t="shared" ca="1" si="718"/>
        <v>0</v>
      </c>
      <c r="BP307" s="190">
        <f t="shared" ca="1" si="718"/>
        <v>0</v>
      </c>
      <c r="BQ307" s="190">
        <f t="shared" ca="1" si="719"/>
        <v>6833</v>
      </c>
      <c r="BR307" s="190">
        <f t="shared" ca="1" si="648"/>
        <v>26015</v>
      </c>
      <c r="BS307" s="190">
        <f t="shared" ca="1" si="648"/>
        <v>71756</v>
      </c>
      <c r="BT307" s="190">
        <f t="shared" ca="1" si="648"/>
        <v>97771</v>
      </c>
      <c r="BU307" s="190">
        <f t="shared" ca="1" si="649"/>
        <v>68782</v>
      </c>
      <c r="BV307" s="163" t="str">
        <f t="shared" si="640"/>
        <v>C</v>
      </c>
      <c r="BW307" s="65">
        <f t="shared" ref="BW307:BW367" ca="1" si="721">SUM(AL307:BP307)</f>
        <v>97771</v>
      </c>
      <c r="BX307" s="634">
        <f t="shared" ref="BX307:BX367" ca="1" si="722">BT307-BW307</f>
        <v>0</v>
      </c>
      <c r="BY307" s="2"/>
      <c r="BZ307" s="13"/>
      <c r="CA307" s="130"/>
      <c r="CB307" s="79" t="str">
        <f t="shared" si="641"/>
        <v>C</v>
      </c>
      <c r="CC307" s="215">
        <f t="shared" ref="CC307:CC365" si="723">AJ307</f>
        <v>2037</v>
      </c>
      <c r="CD307" s="141">
        <f t="shared" ref="CD307:CD365" si="724">AK307</f>
        <v>2</v>
      </c>
      <c r="CE307" s="280">
        <f t="shared" ref="CE307:CE365" ca="1" si="725">AL309</f>
        <v>0</v>
      </c>
      <c r="CF307" s="280">
        <f t="shared" ref="CF307:CF365" ca="1" si="726">AM308</f>
        <v>0</v>
      </c>
      <c r="CG307" s="280">
        <f t="shared" ref="CG307:CG365" ca="1" si="727">AN309</f>
        <v>8</v>
      </c>
      <c r="CH307" s="280">
        <f t="shared" ref="CH307:CH365" ca="1" si="728">AO308</f>
        <v>0</v>
      </c>
      <c r="CI307" s="280">
        <f t="shared" ref="CI307:CI365" ca="1" si="729">AP308</f>
        <v>0</v>
      </c>
      <c r="CJ307" s="280">
        <f t="shared" ref="CJ307:CJ365" ca="1" si="730">AQ308</f>
        <v>0</v>
      </c>
      <c r="CK307" s="280">
        <f t="shared" ref="CK307:CK365" ca="1" si="731">AR308</f>
        <v>0</v>
      </c>
      <c r="CL307" s="280">
        <f t="shared" ref="CL307:CL365" ca="1" si="732">AS308</f>
        <v>0</v>
      </c>
      <c r="CM307" s="280">
        <f t="shared" ref="CM307:CM365" ca="1" si="733">AT308</f>
        <v>6242</v>
      </c>
      <c r="CN307" s="280">
        <f t="shared" ref="CN307:CN365" ca="1" si="734">AU308</f>
        <v>621</v>
      </c>
      <c r="CO307" s="280">
        <f t="shared" ref="CO307:CO365" ca="1" si="735">AV308</f>
        <v>41858</v>
      </c>
      <c r="CP307" s="280">
        <f t="shared" ref="CP307:CP365" ca="1" si="736">AW309</f>
        <v>0</v>
      </c>
      <c r="CQ307" s="280">
        <f t="shared" ref="CQ307:CQ365" ca="1" si="737">AX308</f>
        <v>0</v>
      </c>
      <c r="CR307" s="273">
        <f t="shared" ref="CR307:CR365" ca="1" si="738">AY308</f>
        <v>0</v>
      </c>
      <c r="CS307" s="280">
        <f t="shared" ref="CS307:CS365" ca="1" si="739">AZ309</f>
        <v>831</v>
      </c>
      <c r="CT307" s="280">
        <f t="shared" ref="CT307:CT365" ca="1" si="740">BA308</f>
        <v>1600</v>
      </c>
      <c r="CU307" s="280">
        <f t="shared" ref="CU307:CU365" ca="1" si="741">BB308</f>
        <v>1917</v>
      </c>
      <c r="CV307" s="280">
        <f t="shared" ref="CV307:CV365" ca="1" si="742">BC308</f>
        <v>0</v>
      </c>
      <c r="CW307" s="280">
        <f t="shared" ref="CW307:CW365" ca="1" si="743">BD309</f>
        <v>1837</v>
      </c>
      <c r="CX307" s="280">
        <f t="shared" ref="CX307:CX365" ca="1" si="744">BE308</f>
        <v>0</v>
      </c>
      <c r="CY307" s="280">
        <f t="shared" ref="CY307:CY365" ca="1" si="745">BF308</f>
        <v>12768</v>
      </c>
      <c r="CZ307" s="280">
        <f t="shared" ref="CZ307:CZ365" ca="1" si="746">BG308</f>
        <v>0</v>
      </c>
      <c r="DA307" s="280">
        <f t="shared" ref="DA307:DA365" ca="1" si="747">BH308</f>
        <v>0</v>
      </c>
      <c r="DB307" s="280">
        <f t="shared" ref="DB307:DB365" ca="1" si="748">BI308</f>
        <v>0</v>
      </c>
      <c r="DC307" s="280">
        <f t="shared" ref="DC307:DC365" ca="1" si="749">BJ308</f>
        <v>953</v>
      </c>
      <c r="DD307" s="280">
        <f t="shared" ref="DD307:DD365" ca="1" si="750">BK308</f>
        <v>0</v>
      </c>
      <c r="DE307" s="280">
        <f t="shared" ref="DE307:DE365" ca="1" si="751">BL308</f>
        <v>0</v>
      </c>
      <c r="DF307" s="280">
        <f t="shared" ref="DF307:DF365" ca="1" si="752">BM308</f>
        <v>0</v>
      </c>
      <c r="DG307" s="280">
        <f t="shared" ref="DG307:DG365" ca="1" si="753">BN308</f>
        <v>0</v>
      </c>
      <c r="DH307" s="280">
        <f t="shared" ref="DH307:DH365" ca="1" si="754">BO308</f>
        <v>0</v>
      </c>
      <c r="DI307" s="280">
        <f t="shared" ref="DI307:DI365" ca="1" si="755">BP308</f>
        <v>0</v>
      </c>
      <c r="DJ307" s="210">
        <f t="shared" ref="DJ307:DJ365" ca="1" si="756">DD307+CW307+CU307+CS307</f>
        <v>4585</v>
      </c>
      <c r="DK307" s="210">
        <f t="shared" ref="DK307:DK365" ca="1" si="757">SUM(DJ307,CT307,CV307,CX307:DC307)</f>
        <v>19906</v>
      </c>
      <c r="DL307" s="210">
        <f t="shared" ref="DL307:DL365" ca="1" si="758">SUM(CE307:CR307)</f>
        <v>48729</v>
      </c>
      <c r="DM307" s="461">
        <f t="shared" ref="DM307:DM365" ca="1" si="759">DK307+DL307</f>
        <v>68635</v>
      </c>
      <c r="DN307" s="463">
        <f t="shared" ca="1" si="631"/>
        <v>68782</v>
      </c>
      <c r="DO307" s="465">
        <f t="shared" ref="DO307:DO365" ca="1" si="760">DN307-DM307</f>
        <v>147</v>
      </c>
      <c r="DP307" s="216">
        <f t="shared" ref="DP307:DP365" ca="1" si="761">DO307/DM307</f>
        <v>2.1417644059153495E-3</v>
      </c>
      <c r="DQ307" s="2"/>
      <c r="DR307" s="2"/>
    </row>
    <row r="308" spans="1:122">
      <c r="A308" s="87">
        <f t="shared" si="716"/>
        <v>2032</v>
      </c>
      <c r="P308" s="91">
        <f t="shared" si="715"/>
        <v>2032</v>
      </c>
      <c r="AD308" s="13"/>
      <c r="AE308" s="17"/>
      <c r="AF308" s="22"/>
      <c r="AG308" s="22"/>
      <c r="AH308" s="22"/>
      <c r="AI308" s="79" t="str">
        <f t="shared" si="639"/>
        <v>S</v>
      </c>
      <c r="AJ308" s="1">
        <f t="shared" si="638"/>
        <v>2037</v>
      </c>
      <c r="AK308" s="105">
        <f t="shared" si="636"/>
        <v>3</v>
      </c>
      <c r="AL308" s="106">
        <f t="shared" ca="1" si="720"/>
        <v>0</v>
      </c>
      <c r="AM308" s="106">
        <f t="shared" ca="1" si="720"/>
        <v>0</v>
      </c>
      <c r="AN308" s="106">
        <f t="shared" ca="1" si="720"/>
        <v>8</v>
      </c>
      <c r="AO308" s="106">
        <f t="shared" ca="1" si="720"/>
        <v>0</v>
      </c>
      <c r="AP308" s="106">
        <f t="shared" ca="1" si="720"/>
        <v>0</v>
      </c>
      <c r="AQ308" s="106">
        <f t="shared" ca="1" si="720"/>
        <v>0</v>
      </c>
      <c r="AR308" s="106">
        <f t="shared" ca="1" si="720"/>
        <v>0</v>
      </c>
      <c r="AS308" s="106">
        <f t="shared" ca="1" si="720"/>
        <v>0</v>
      </c>
      <c r="AT308" s="106">
        <f t="shared" ca="1" si="720"/>
        <v>6242</v>
      </c>
      <c r="AU308" s="106">
        <f t="shared" ca="1" si="720"/>
        <v>621</v>
      </c>
      <c r="AV308" s="106">
        <f t="shared" ca="1" si="720"/>
        <v>41858</v>
      </c>
      <c r="AW308" s="106">
        <f t="shared" ca="1" si="720"/>
        <v>0</v>
      </c>
      <c r="AX308" s="575">
        <f t="shared" ca="1" si="720"/>
        <v>0</v>
      </c>
      <c r="AY308" s="2">
        <f t="shared" ca="1" si="720"/>
        <v>0</v>
      </c>
      <c r="AZ308" s="545">
        <f t="shared" ca="1" si="720"/>
        <v>709</v>
      </c>
      <c r="BA308" s="106">
        <f t="shared" ca="1" si="718"/>
        <v>1600</v>
      </c>
      <c r="BB308" s="106">
        <f t="shared" ca="1" si="718"/>
        <v>1917</v>
      </c>
      <c r="BC308" s="106">
        <f t="shared" ca="1" si="718"/>
        <v>0</v>
      </c>
      <c r="BD308" s="106">
        <f t="shared" ca="1" si="718"/>
        <v>2512</v>
      </c>
      <c r="BE308" s="106">
        <f t="shared" ca="1" si="718"/>
        <v>0</v>
      </c>
      <c r="BF308" s="106">
        <f t="shared" ca="1" si="718"/>
        <v>12768</v>
      </c>
      <c r="BG308" s="106">
        <f t="shared" ca="1" si="718"/>
        <v>0</v>
      </c>
      <c r="BH308" s="106">
        <f t="shared" ca="1" si="718"/>
        <v>0</v>
      </c>
      <c r="BI308" s="106">
        <f t="shared" ca="1" si="718"/>
        <v>0</v>
      </c>
      <c r="BJ308" s="106">
        <f t="shared" ca="1" si="718"/>
        <v>953</v>
      </c>
      <c r="BK308" s="106">
        <f t="shared" ca="1" si="718"/>
        <v>0</v>
      </c>
      <c r="BL308" s="106">
        <f t="shared" ca="1" si="718"/>
        <v>0</v>
      </c>
      <c r="BM308" s="190">
        <f t="shared" ca="1" si="718"/>
        <v>0</v>
      </c>
      <c r="BN308" s="190">
        <f t="shared" ca="1" si="718"/>
        <v>0</v>
      </c>
      <c r="BO308" s="190">
        <f t="shared" ca="1" si="718"/>
        <v>0</v>
      </c>
      <c r="BP308" s="190">
        <f t="shared" ca="1" si="718"/>
        <v>0</v>
      </c>
      <c r="BQ308" s="190">
        <f t="shared" ca="1" si="719"/>
        <v>5138</v>
      </c>
      <c r="BR308" s="190">
        <f t="shared" ca="1" si="719"/>
        <v>20459</v>
      </c>
      <c r="BS308" s="190">
        <f t="shared" ca="1" si="719"/>
        <v>48729</v>
      </c>
      <c r="BT308" s="190">
        <f t="shared" ca="1" si="719"/>
        <v>69188</v>
      </c>
      <c r="BU308" s="190">
        <f t="shared" ca="1" si="649"/>
        <v>105133</v>
      </c>
      <c r="BV308" s="163" t="str">
        <f t="shared" si="640"/>
        <v>D</v>
      </c>
      <c r="BW308" s="65">
        <f t="shared" ca="1" si="721"/>
        <v>69188</v>
      </c>
      <c r="BX308" s="634">
        <f t="shared" ca="1" si="722"/>
        <v>0</v>
      </c>
      <c r="BY308" s="2"/>
      <c r="BZ308" s="13"/>
      <c r="CA308" s="130"/>
      <c r="CB308" s="79" t="str">
        <f t="shared" si="641"/>
        <v>D</v>
      </c>
      <c r="CC308" s="215">
        <f t="shared" si="723"/>
        <v>2037</v>
      </c>
      <c r="CD308" s="141">
        <f t="shared" si="724"/>
        <v>3</v>
      </c>
      <c r="CE308" s="280">
        <f t="shared" ca="1" si="725"/>
        <v>0</v>
      </c>
      <c r="CF308" s="280">
        <f t="shared" ca="1" si="726"/>
        <v>0</v>
      </c>
      <c r="CG308" s="280">
        <f t="shared" ca="1" si="727"/>
        <v>8</v>
      </c>
      <c r="CH308" s="280">
        <f t="shared" ca="1" si="728"/>
        <v>0</v>
      </c>
      <c r="CI308" s="280">
        <f t="shared" ca="1" si="729"/>
        <v>0</v>
      </c>
      <c r="CJ308" s="280">
        <f t="shared" ca="1" si="730"/>
        <v>0</v>
      </c>
      <c r="CK308" s="280">
        <f t="shared" ca="1" si="731"/>
        <v>0</v>
      </c>
      <c r="CL308" s="280">
        <f t="shared" ca="1" si="732"/>
        <v>0</v>
      </c>
      <c r="CM308" s="280">
        <f t="shared" ca="1" si="733"/>
        <v>3839</v>
      </c>
      <c r="CN308" s="280">
        <f t="shared" ca="1" si="734"/>
        <v>516</v>
      </c>
      <c r="CO308" s="280">
        <f t="shared" ca="1" si="735"/>
        <v>78947</v>
      </c>
      <c r="CP308" s="280">
        <f t="shared" ca="1" si="736"/>
        <v>0</v>
      </c>
      <c r="CQ308" s="280">
        <f t="shared" ca="1" si="737"/>
        <v>0</v>
      </c>
      <c r="CR308" s="273">
        <f t="shared" ca="1" si="738"/>
        <v>0</v>
      </c>
      <c r="CS308" s="280">
        <f t="shared" ca="1" si="739"/>
        <v>502</v>
      </c>
      <c r="CT308" s="280">
        <f t="shared" ca="1" si="740"/>
        <v>805</v>
      </c>
      <c r="CU308" s="280">
        <f t="shared" ca="1" si="741"/>
        <v>2634</v>
      </c>
      <c r="CV308" s="280">
        <f t="shared" ca="1" si="742"/>
        <v>0</v>
      </c>
      <c r="CW308" s="280">
        <f t="shared" ca="1" si="743"/>
        <v>2085</v>
      </c>
      <c r="CX308" s="280">
        <f t="shared" ca="1" si="744"/>
        <v>0</v>
      </c>
      <c r="CY308" s="280">
        <f t="shared" ca="1" si="745"/>
        <v>14508</v>
      </c>
      <c r="CZ308" s="280">
        <f t="shared" ca="1" si="746"/>
        <v>0</v>
      </c>
      <c r="DA308" s="280">
        <f t="shared" ca="1" si="747"/>
        <v>0</v>
      </c>
      <c r="DB308" s="280">
        <f t="shared" ca="1" si="748"/>
        <v>0</v>
      </c>
      <c r="DC308" s="280">
        <f t="shared" ca="1" si="749"/>
        <v>1096</v>
      </c>
      <c r="DD308" s="280">
        <f t="shared" ca="1" si="750"/>
        <v>0</v>
      </c>
      <c r="DE308" s="280">
        <f t="shared" ca="1" si="751"/>
        <v>0</v>
      </c>
      <c r="DF308" s="280">
        <f t="shared" ca="1" si="752"/>
        <v>0</v>
      </c>
      <c r="DG308" s="280">
        <f t="shared" ca="1" si="753"/>
        <v>0</v>
      </c>
      <c r="DH308" s="280">
        <f t="shared" ca="1" si="754"/>
        <v>0</v>
      </c>
      <c r="DI308" s="280">
        <f t="shared" ca="1" si="755"/>
        <v>0</v>
      </c>
      <c r="DJ308" s="210">
        <f t="shared" ca="1" si="756"/>
        <v>5221</v>
      </c>
      <c r="DK308" s="210">
        <f t="shared" ca="1" si="757"/>
        <v>21630</v>
      </c>
      <c r="DL308" s="210">
        <f t="shared" ca="1" si="758"/>
        <v>83310</v>
      </c>
      <c r="DM308" s="461">
        <f t="shared" ca="1" si="759"/>
        <v>104940</v>
      </c>
      <c r="DN308" s="463">
        <f t="shared" ca="1" si="631"/>
        <v>105133</v>
      </c>
      <c r="DO308" s="465">
        <f t="shared" ca="1" si="760"/>
        <v>193</v>
      </c>
      <c r="DP308" s="216">
        <f t="shared" ca="1" si="761"/>
        <v>1.8391461787688203E-3</v>
      </c>
    </row>
    <row r="309" spans="1:122">
      <c r="A309" s="87">
        <f t="shared" si="716"/>
        <v>2033</v>
      </c>
      <c r="P309" s="91">
        <f t="shared" si="715"/>
        <v>2033</v>
      </c>
      <c r="AD309" s="13"/>
      <c r="AE309" s="17"/>
      <c r="AF309" s="22"/>
      <c r="AG309" s="22"/>
      <c r="AH309" s="22"/>
      <c r="AI309" s="79" t="str">
        <f t="shared" si="639"/>
        <v>T</v>
      </c>
      <c r="AJ309" s="1">
        <f t="shared" si="638"/>
        <v>2037</v>
      </c>
      <c r="AK309" s="105">
        <f t="shared" si="636"/>
        <v>4</v>
      </c>
      <c r="AL309" s="106">
        <f t="shared" ca="1" si="720"/>
        <v>0</v>
      </c>
      <c r="AM309" s="106">
        <f t="shared" ca="1" si="720"/>
        <v>0</v>
      </c>
      <c r="AN309" s="106">
        <f t="shared" ca="1" si="720"/>
        <v>8</v>
      </c>
      <c r="AO309" s="106">
        <f t="shared" ca="1" si="720"/>
        <v>0</v>
      </c>
      <c r="AP309" s="106">
        <f t="shared" ca="1" si="720"/>
        <v>0</v>
      </c>
      <c r="AQ309" s="106">
        <f t="shared" ca="1" si="720"/>
        <v>0</v>
      </c>
      <c r="AR309" s="106">
        <f t="shared" ca="1" si="720"/>
        <v>0</v>
      </c>
      <c r="AS309" s="106">
        <f t="shared" ca="1" si="720"/>
        <v>0</v>
      </c>
      <c r="AT309" s="106">
        <f t="shared" ca="1" si="720"/>
        <v>3839</v>
      </c>
      <c r="AU309" s="106">
        <f t="shared" ca="1" si="720"/>
        <v>516</v>
      </c>
      <c r="AV309" s="106">
        <f t="shared" ca="1" si="720"/>
        <v>78947</v>
      </c>
      <c r="AW309" s="106">
        <f t="shared" ca="1" si="720"/>
        <v>0</v>
      </c>
      <c r="AX309" s="575">
        <f t="shared" ca="1" si="720"/>
        <v>0</v>
      </c>
      <c r="AY309" s="2">
        <f t="shared" ca="1" si="720"/>
        <v>0</v>
      </c>
      <c r="AZ309" s="545">
        <f t="shared" ca="1" si="720"/>
        <v>831</v>
      </c>
      <c r="BA309" s="106">
        <f t="shared" ca="1" si="718"/>
        <v>805</v>
      </c>
      <c r="BB309" s="106">
        <f t="shared" ca="1" si="718"/>
        <v>2634</v>
      </c>
      <c r="BC309" s="106">
        <f t="shared" ca="1" si="718"/>
        <v>0</v>
      </c>
      <c r="BD309" s="106">
        <f t="shared" ca="1" si="718"/>
        <v>1837</v>
      </c>
      <c r="BE309" s="106">
        <f t="shared" ca="1" si="718"/>
        <v>0</v>
      </c>
      <c r="BF309" s="106">
        <f t="shared" ca="1" si="718"/>
        <v>14508</v>
      </c>
      <c r="BG309" s="106">
        <f t="shared" ca="1" si="718"/>
        <v>0</v>
      </c>
      <c r="BH309" s="106">
        <f t="shared" ca="1" si="718"/>
        <v>0</v>
      </c>
      <c r="BI309" s="106">
        <f t="shared" ca="1" si="718"/>
        <v>0</v>
      </c>
      <c r="BJ309" s="106">
        <f t="shared" ca="1" si="718"/>
        <v>1096</v>
      </c>
      <c r="BK309" s="106">
        <f t="shared" ca="1" si="718"/>
        <v>0</v>
      </c>
      <c r="BL309" s="106">
        <f t="shared" ca="1" si="718"/>
        <v>0</v>
      </c>
      <c r="BM309" s="190">
        <f t="shared" ca="1" si="718"/>
        <v>0</v>
      </c>
      <c r="BN309" s="190">
        <f t="shared" ca="1" si="718"/>
        <v>0</v>
      </c>
      <c r="BO309" s="190">
        <f t="shared" ca="1" si="718"/>
        <v>0</v>
      </c>
      <c r="BP309" s="190">
        <f t="shared" ca="1" si="718"/>
        <v>0</v>
      </c>
      <c r="BQ309" s="190">
        <f t="shared" ca="1" si="719"/>
        <v>5302</v>
      </c>
      <c r="BR309" s="190">
        <f t="shared" ca="1" si="719"/>
        <v>21711</v>
      </c>
      <c r="BS309" s="190">
        <f t="shared" ca="1" si="719"/>
        <v>83310</v>
      </c>
      <c r="BT309" s="190">
        <f t="shared" ca="1" si="719"/>
        <v>105021</v>
      </c>
      <c r="BU309" s="190">
        <f t="shared" ca="1" si="649"/>
        <v>112411</v>
      </c>
      <c r="BV309" s="163" t="str">
        <f t="shared" si="640"/>
        <v>E</v>
      </c>
      <c r="BW309" s="65">
        <f t="shared" ca="1" si="721"/>
        <v>105021</v>
      </c>
      <c r="BX309" s="634">
        <f t="shared" ca="1" si="722"/>
        <v>0</v>
      </c>
      <c r="BY309" s="2"/>
      <c r="BZ309" s="13"/>
      <c r="CA309" s="130"/>
      <c r="CB309" s="79" t="str">
        <f t="shared" si="641"/>
        <v>E</v>
      </c>
      <c r="CC309" s="215">
        <f t="shared" si="723"/>
        <v>2037</v>
      </c>
      <c r="CD309" s="141">
        <f t="shared" si="724"/>
        <v>4</v>
      </c>
      <c r="CE309" s="280">
        <f t="shared" ca="1" si="725"/>
        <v>0</v>
      </c>
      <c r="CF309" s="280">
        <f t="shared" ca="1" si="726"/>
        <v>0</v>
      </c>
      <c r="CG309" s="280">
        <f t="shared" ca="1" si="727"/>
        <v>8</v>
      </c>
      <c r="CH309" s="280">
        <f t="shared" ca="1" si="728"/>
        <v>0</v>
      </c>
      <c r="CI309" s="280">
        <f t="shared" ca="1" si="729"/>
        <v>0</v>
      </c>
      <c r="CJ309" s="280">
        <f t="shared" ca="1" si="730"/>
        <v>0</v>
      </c>
      <c r="CK309" s="280">
        <f t="shared" ca="1" si="731"/>
        <v>0</v>
      </c>
      <c r="CL309" s="280">
        <f t="shared" ca="1" si="732"/>
        <v>0</v>
      </c>
      <c r="CM309" s="280">
        <f t="shared" ca="1" si="733"/>
        <v>0</v>
      </c>
      <c r="CN309" s="280">
        <f t="shared" ca="1" si="734"/>
        <v>832</v>
      </c>
      <c r="CO309" s="280">
        <f t="shared" ca="1" si="735"/>
        <v>89166</v>
      </c>
      <c r="CP309" s="280">
        <f t="shared" ca="1" si="736"/>
        <v>0</v>
      </c>
      <c r="CQ309" s="280">
        <f t="shared" ca="1" si="737"/>
        <v>0</v>
      </c>
      <c r="CR309" s="273">
        <f t="shared" ca="1" si="738"/>
        <v>0</v>
      </c>
      <c r="CS309" s="280">
        <f t="shared" ca="1" si="739"/>
        <v>671</v>
      </c>
      <c r="CT309" s="280">
        <f t="shared" ca="1" si="740"/>
        <v>1871</v>
      </c>
      <c r="CU309" s="280">
        <f t="shared" ca="1" si="741"/>
        <v>2446</v>
      </c>
      <c r="CV309" s="280">
        <f t="shared" ca="1" si="742"/>
        <v>0</v>
      </c>
      <c r="CW309" s="280">
        <f t="shared" ca="1" si="743"/>
        <v>1725</v>
      </c>
      <c r="CX309" s="280">
        <f t="shared" ca="1" si="744"/>
        <v>0</v>
      </c>
      <c r="CY309" s="280">
        <f t="shared" ca="1" si="745"/>
        <v>14400</v>
      </c>
      <c r="CZ309" s="280">
        <f t="shared" ca="1" si="746"/>
        <v>0</v>
      </c>
      <c r="DA309" s="280">
        <f t="shared" ca="1" si="747"/>
        <v>0</v>
      </c>
      <c r="DB309" s="280">
        <f t="shared" ca="1" si="748"/>
        <v>0</v>
      </c>
      <c r="DC309" s="280">
        <f t="shared" ca="1" si="749"/>
        <v>1104</v>
      </c>
      <c r="DD309" s="280">
        <f t="shared" ca="1" si="750"/>
        <v>0</v>
      </c>
      <c r="DE309" s="280">
        <f t="shared" ca="1" si="751"/>
        <v>0</v>
      </c>
      <c r="DF309" s="280">
        <f t="shared" ca="1" si="752"/>
        <v>0</v>
      </c>
      <c r="DG309" s="280">
        <f t="shared" ca="1" si="753"/>
        <v>0</v>
      </c>
      <c r="DH309" s="280">
        <f t="shared" ca="1" si="754"/>
        <v>0</v>
      </c>
      <c r="DI309" s="280">
        <f t="shared" ca="1" si="755"/>
        <v>0</v>
      </c>
      <c r="DJ309" s="210">
        <f t="shared" ca="1" si="756"/>
        <v>4842</v>
      </c>
      <c r="DK309" s="210">
        <f t="shared" ca="1" si="757"/>
        <v>22217</v>
      </c>
      <c r="DL309" s="210">
        <f t="shared" ca="1" si="758"/>
        <v>90006</v>
      </c>
      <c r="DM309" s="461">
        <f t="shared" ca="1" si="759"/>
        <v>112223</v>
      </c>
      <c r="DN309" s="463">
        <f t="shared" ca="1" si="631"/>
        <v>112411</v>
      </c>
      <c r="DO309" s="465">
        <f t="shared" ca="1" si="760"/>
        <v>188</v>
      </c>
      <c r="DP309" s="216">
        <f t="shared" ca="1" si="761"/>
        <v>1.6752359142065353E-3</v>
      </c>
    </row>
    <row r="310" spans="1:122">
      <c r="A310" s="87">
        <f t="shared" si="716"/>
        <v>2034</v>
      </c>
      <c r="P310" s="91">
        <f t="shared" si="715"/>
        <v>2034</v>
      </c>
      <c r="AD310" s="13"/>
      <c r="AE310" s="17"/>
      <c r="AF310" s="22"/>
      <c r="AG310" s="22"/>
      <c r="AH310" s="22"/>
      <c r="AI310" s="79" t="str">
        <f t="shared" si="639"/>
        <v>U</v>
      </c>
      <c r="AJ310" s="1">
        <f t="shared" si="638"/>
        <v>2037</v>
      </c>
      <c r="AK310" s="105">
        <f t="shared" si="636"/>
        <v>5</v>
      </c>
      <c r="AL310" s="106">
        <f t="shared" ca="1" si="720"/>
        <v>0</v>
      </c>
      <c r="AM310" s="106">
        <f t="shared" ca="1" si="720"/>
        <v>0</v>
      </c>
      <c r="AN310" s="106">
        <f t="shared" ca="1" si="720"/>
        <v>8</v>
      </c>
      <c r="AO310" s="106">
        <f t="shared" ca="1" si="720"/>
        <v>0</v>
      </c>
      <c r="AP310" s="106">
        <f t="shared" ca="1" si="720"/>
        <v>0</v>
      </c>
      <c r="AQ310" s="106">
        <f t="shared" ca="1" si="720"/>
        <v>0</v>
      </c>
      <c r="AR310" s="106">
        <f t="shared" ca="1" si="720"/>
        <v>0</v>
      </c>
      <c r="AS310" s="106">
        <f t="shared" ca="1" si="720"/>
        <v>0</v>
      </c>
      <c r="AT310" s="106">
        <f t="shared" ca="1" si="720"/>
        <v>0</v>
      </c>
      <c r="AU310" s="106">
        <f t="shared" ca="1" si="720"/>
        <v>832</v>
      </c>
      <c r="AV310" s="106">
        <f t="shared" ca="1" si="720"/>
        <v>89166</v>
      </c>
      <c r="AW310" s="106">
        <f t="shared" ca="1" si="720"/>
        <v>0</v>
      </c>
      <c r="AX310" s="575">
        <f t="shared" ca="1" si="720"/>
        <v>0</v>
      </c>
      <c r="AY310" s="2">
        <f t="shared" ca="1" si="720"/>
        <v>0</v>
      </c>
      <c r="AZ310" s="545">
        <f t="shared" ca="1" si="720"/>
        <v>502</v>
      </c>
      <c r="BA310" s="106">
        <f t="shared" ca="1" si="718"/>
        <v>1871</v>
      </c>
      <c r="BB310" s="106">
        <f t="shared" ca="1" si="718"/>
        <v>2446</v>
      </c>
      <c r="BC310" s="106">
        <f t="shared" ca="1" si="718"/>
        <v>0</v>
      </c>
      <c r="BD310" s="106">
        <f t="shared" ca="1" si="718"/>
        <v>2085</v>
      </c>
      <c r="BE310" s="106">
        <f t="shared" ca="1" si="718"/>
        <v>0</v>
      </c>
      <c r="BF310" s="106">
        <f t="shared" ca="1" si="718"/>
        <v>14400</v>
      </c>
      <c r="BG310" s="106">
        <f t="shared" ca="1" si="718"/>
        <v>0</v>
      </c>
      <c r="BH310" s="106">
        <f t="shared" ca="1" si="718"/>
        <v>0</v>
      </c>
      <c r="BI310" s="106">
        <f t="shared" ca="1" si="718"/>
        <v>0</v>
      </c>
      <c r="BJ310" s="106">
        <f t="shared" ca="1" si="718"/>
        <v>1104</v>
      </c>
      <c r="BK310" s="106">
        <f t="shared" ca="1" si="718"/>
        <v>0</v>
      </c>
      <c r="BL310" s="106">
        <f t="shared" ca="1" si="718"/>
        <v>0</v>
      </c>
      <c r="BM310" s="190">
        <f t="shared" ca="1" si="718"/>
        <v>0</v>
      </c>
      <c r="BN310" s="190">
        <f t="shared" ca="1" si="718"/>
        <v>0</v>
      </c>
      <c r="BO310" s="190">
        <f t="shared" ca="1" si="718"/>
        <v>0</v>
      </c>
      <c r="BP310" s="190">
        <f t="shared" ca="1" si="718"/>
        <v>0</v>
      </c>
      <c r="BQ310" s="190">
        <f t="shared" ca="1" si="719"/>
        <v>5033</v>
      </c>
      <c r="BR310" s="190">
        <f t="shared" ca="1" si="719"/>
        <v>22408</v>
      </c>
      <c r="BS310" s="190">
        <f t="shared" ca="1" si="719"/>
        <v>90006</v>
      </c>
      <c r="BT310" s="190">
        <f t="shared" ca="1" si="719"/>
        <v>112414</v>
      </c>
      <c r="BU310" s="190">
        <f t="shared" ca="1" si="649"/>
        <v>121894</v>
      </c>
      <c r="BV310" s="163" t="str">
        <f t="shared" si="640"/>
        <v>F</v>
      </c>
      <c r="BW310" s="65">
        <f t="shared" ca="1" si="721"/>
        <v>112414</v>
      </c>
      <c r="BX310" s="634">
        <f t="shared" ca="1" si="722"/>
        <v>0</v>
      </c>
      <c r="BY310" s="2"/>
      <c r="BZ310" s="13"/>
      <c r="CA310" s="130"/>
      <c r="CB310" s="79" t="str">
        <f t="shared" si="641"/>
        <v>F</v>
      </c>
      <c r="CC310" s="215">
        <f t="shared" si="723"/>
        <v>2037</v>
      </c>
      <c r="CD310" s="141">
        <f t="shared" si="724"/>
        <v>5</v>
      </c>
      <c r="CE310" s="280">
        <f t="shared" ca="1" si="725"/>
        <v>0</v>
      </c>
      <c r="CF310" s="280">
        <f t="shared" ca="1" si="726"/>
        <v>0</v>
      </c>
      <c r="CG310" s="280">
        <f t="shared" ca="1" si="727"/>
        <v>8</v>
      </c>
      <c r="CH310" s="280">
        <f t="shared" ca="1" si="728"/>
        <v>0</v>
      </c>
      <c r="CI310" s="280">
        <f t="shared" ca="1" si="729"/>
        <v>0</v>
      </c>
      <c r="CJ310" s="280">
        <f t="shared" ca="1" si="730"/>
        <v>0</v>
      </c>
      <c r="CK310" s="280">
        <f t="shared" ca="1" si="731"/>
        <v>0</v>
      </c>
      <c r="CL310" s="280">
        <f t="shared" ca="1" si="732"/>
        <v>0</v>
      </c>
      <c r="CM310" s="280">
        <f t="shared" ca="1" si="733"/>
        <v>0</v>
      </c>
      <c r="CN310" s="280">
        <f t="shared" ca="1" si="734"/>
        <v>1719</v>
      </c>
      <c r="CO310" s="280">
        <f t="shared" ca="1" si="735"/>
        <v>93570</v>
      </c>
      <c r="CP310" s="280">
        <f t="shared" ca="1" si="736"/>
        <v>0</v>
      </c>
      <c r="CQ310" s="280">
        <f t="shared" ca="1" si="737"/>
        <v>0</v>
      </c>
      <c r="CR310" s="273">
        <f t="shared" ca="1" si="738"/>
        <v>0</v>
      </c>
      <c r="CS310" s="280">
        <f t="shared" ca="1" si="739"/>
        <v>1935</v>
      </c>
      <c r="CT310" s="280">
        <f t="shared" ca="1" si="740"/>
        <v>2577</v>
      </c>
      <c r="CU310" s="280">
        <f t="shared" ca="1" si="741"/>
        <v>3216</v>
      </c>
      <c r="CV310" s="280">
        <f t="shared" ca="1" si="742"/>
        <v>0</v>
      </c>
      <c r="CW310" s="280">
        <f t="shared" ca="1" si="743"/>
        <v>2235</v>
      </c>
      <c r="CX310" s="280">
        <f t="shared" ca="1" si="744"/>
        <v>0</v>
      </c>
      <c r="CY310" s="280">
        <f t="shared" ca="1" si="745"/>
        <v>15252</v>
      </c>
      <c r="CZ310" s="280">
        <f t="shared" ca="1" si="746"/>
        <v>0</v>
      </c>
      <c r="DA310" s="280">
        <f t="shared" ca="1" si="747"/>
        <v>0</v>
      </c>
      <c r="DB310" s="280">
        <f t="shared" ca="1" si="748"/>
        <v>0</v>
      </c>
      <c r="DC310" s="280">
        <f t="shared" ca="1" si="749"/>
        <v>1136</v>
      </c>
      <c r="DD310" s="280">
        <f t="shared" ca="1" si="750"/>
        <v>0</v>
      </c>
      <c r="DE310" s="280">
        <f t="shared" ca="1" si="751"/>
        <v>0</v>
      </c>
      <c r="DF310" s="280">
        <f t="shared" ca="1" si="752"/>
        <v>0</v>
      </c>
      <c r="DG310" s="280">
        <f t="shared" ca="1" si="753"/>
        <v>0</v>
      </c>
      <c r="DH310" s="280">
        <f t="shared" ca="1" si="754"/>
        <v>0</v>
      </c>
      <c r="DI310" s="280">
        <f t="shared" ca="1" si="755"/>
        <v>0</v>
      </c>
      <c r="DJ310" s="210">
        <f t="shared" ca="1" si="756"/>
        <v>7386</v>
      </c>
      <c r="DK310" s="210">
        <f t="shared" ca="1" si="757"/>
        <v>26351</v>
      </c>
      <c r="DL310" s="210">
        <f t="shared" ca="1" si="758"/>
        <v>95297</v>
      </c>
      <c r="DM310" s="461">
        <f t="shared" ca="1" si="759"/>
        <v>121648</v>
      </c>
      <c r="DN310" s="463">
        <f t="shared" ca="1" si="631"/>
        <v>121894</v>
      </c>
      <c r="DO310" s="465">
        <f t="shared" ca="1" si="760"/>
        <v>246</v>
      </c>
      <c r="DP310" s="216">
        <f t="shared" ca="1" si="761"/>
        <v>2.022228067867947E-3</v>
      </c>
    </row>
    <row r="311" spans="1:122">
      <c r="A311" s="87">
        <f t="shared" si="716"/>
        <v>2035</v>
      </c>
      <c r="P311" s="91">
        <f t="shared" si="715"/>
        <v>2035</v>
      </c>
      <c r="AD311" s="13"/>
      <c r="AE311" s="17"/>
      <c r="AF311" s="22"/>
      <c r="AG311" s="22"/>
      <c r="AH311" s="22"/>
      <c r="AI311" s="79" t="str">
        <f t="shared" si="639"/>
        <v>V</v>
      </c>
      <c r="AJ311" s="1">
        <f t="shared" si="638"/>
        <v>2037</v>
      </c>
      <c r="AK311" s="105">
        <f t="shared" si="636"/>
        <v>6</v>
      </c>
      <c r="AL311" s="106">
        <f t="shared" ca="1" si="720"/>
        <v>0</v>
      </c>
      <c r="AM311" s="106">
        <f t="shared" ca="1" si="720"/>
        <v>0</v>
      </c>
      <c r="AN311" s="106">
        <f t="shared" ca="1" si="720"/>
        <v>8</v>
      </c>
      <c r="AO311" s="106">
        <f t="shared" ca="1" si="720"/>
        <v>0</v>
      </c>
      <c r="AP311" s="106">
        <f t="shared" ca="1" si="720"/>
        <v>0</v>
      </c>
      <c r="AQ311" s="106">
        <f t="shared" ca="1" si="720"/>
        <v>0</v>
      </c>
      <c r="AR311" s="106">
        <f t="shared" ca="1" si="720"/>
        <v>0</v>
      </c>
      <c r="AS311" s="106">
        <f t="shared" ca="1" si="720"/>
        <v>0</v>
      </c>
      <c r="AT311" s="106">
        <f t="shared" ca="1" si="720"/>
        <v>0</v>
      </c>
      <c r="AU311" s="106">
        <f t="shared" ca="1" si="720"/>
        <v>1719</v>
      </c>
      <c r="AV311" s="106">
        <f t="shared" ca="1" si="720"/>
        <v>93570</v>
      </c>
      <c r="AW311" s="106">
        <f t="shared" ca="1" si="720"/>
        <v>0</v>
      </c>
      <c r="AX311" s="575">
        <f t="shared" ca="1" si="720"/>
        <v>0</v>
      </c>
      <c r="AY311" s="2">
        <f t="shared" ca="1" si="720"/>
        <v>0</v>
      </c>
      <c r="AZ311" s="545">
        <f t="shared" ca="1" si="720"/>
        <v>671</v>
      </c>
      <c r="BA311" s="106">
        <f t="shared" ca="1" si="718"/>
        <v>2577</v>
      </c>
      <c r="BB311" s="106">
        <f t="shared" ca="1" si="718"/>
        <v>3216</v>
      </c>
      <c r="BC311" s="106">
        <f t="shared" ca="1" si="718"/>
        <v>0</v>
      </c>
      <c r="BD311" s="106">
        <f t="shared" ca="1" si="718"/>
        <v>1725</v>
      </c>
      <c r="BE311" s="106">
        <f t="shared" ca="1" si="718"/>
        <v>0</v>
      </c>
      <c r="BF311" s="106">
        <f t="shared" ca="1" si="718"/>
        <v>15252</v>
      </c>
      <c r="BG311" s="106">
        <f t="shared" ca="1" si="718"/>
        <v>0</v>
      </c>
      <c r="BH311" s="106">
        <f t="shared" ca="1" si="718"/>
        <v>0</v>
      </c>
      <c r="BI311" s="106">
        <f t="shared" ca="1" si="718"/>
        <v>0</v>
      </c>
      <c r="BJ311" s="106">
        <f t="shared" ca="1" si="718"/>
        <v>1136</v>
      </c>
      <c r="BK311" s="106">
        <f t="shared" ca="1" si="718"/>
        <v>0</v>
      </c>
      <c r="BL311" s="106">
        <f t="shared" ca="1" si="718"/>
        <v>0</v>
      </c>
      <c r="BM311" s="190">
        <f t="shared" ca="1" si="718"/>
        <v>0</v>
      </c>
      <c r="BN311" s="190">
        <f t="shared" ca="1" si="718"/>
        <v>0</v>
      </c>
      <c r="BO311" s="190">
        <f t="shared" ca="1" si="718"/>
        <v>0</v>
      </c>
      <c r="BP311" s="190">
        <f t="shared" ca="1" si="718"/>
        <v>0</v>
      </c>
      <c r="BQ311" s="190">
        <f t="shared" ca="1" si="719"/>
        <v>5612</v>
      </c>
      <c r="BR311" s="190">
        <f t="shared" ca="1" si="719"/>
        <v>24577</v>
      </c>
      <c r="BS311" s="190">
        <f t="shared" ca="1" si="719"/>
        <v>95297</v>
      </c>
      <c r="BT311" s="190">
        <f t="shared" ca="1" si="719"/>
        <v>119874</v>
      </c>
      <c r="BU311" s="190">
        <f t="shared" ca="1" si="649"/>
        <v>121722</v>
      </c>
      <c r="BV311" s="163" t="str">
        <f t="shared" si="640"/>
        <v>G</v>
      </c>
      <c r="BW311" s="65">
        <f t="shared" ca="1" si="721"/>
        <v>119874</v>
      </c>
      <c r="BX311" s="634">
        <f t="shared" ca="1" si="722"/>
        <v>0</v>
      </c>
      <c r="BY311" s="2"/>
      <c r="BZ311" s="13"/>
      <c r="CA311" s="130"/>
      <c r="CB311" s="79" t="str">
        <f t="shared" si="641"/>
        <v>G</v>
      </c>
      <c r="CC311" s="215">
        <f t="shared" si="723"/>
        <v>2037</v>
      </c>
      <c r="CD311" s="141">
        <f t="shared" si="724"/>
        <v>6</v>
      </c>
      <c r="CE311" s="280">
        <f t="shared" ca="1" si="725"/>
        <v>0</v>
      </c>
      <c r="CF311" s="280">
        <f t="shared" ca="1" si="726"/>
        <v>0</v>
      </c>
      <c r="CG311" s="280">
        <f t="shared" ca="1" si="727"/>
        <v>8</v>
      </c>
      <c r="CH311" s="280">
        <f t="shared" ca="1" si="728"/>
        <v>0</v>
      </c>
      <c r="CI311" s="280">
        <f t="shared" ca="1" si="729"/>
        <v>0</v>
      </c>
      <c r="CJ311" s="280">
        <f t="shared" ca="1" si="730"/>
        <v>0</v>
      </c>
      <c r="CK311" s="280">
        <f t="shared" ca="1" si="731"/>
        <v>0</v>
      </c>
      <c r="CL311" s="280">
        <f t="shared" ca="1" si="732"/>
        <v>0</v>
      </c>
      <c r="CM311" s="280">
        <f t="shared" ca="1" si="733"/>
        <v>0</v>
      </c>
      <c r="CN311" s="280">
        <f t="shared" ca="1" si="734"/>
        <v>2245</v>
      </c>
      <c r="CO311" s="280">
        <f t="shared" ca="1" si="735"/>
        <v>91072</v>
      </c>
      <c r="CP311" s="280">
        <f t="shared" ca="1" si="736"/>
        <v>0</v>
      </c>
      <c r="CQ311" s="280">
        <f t="shared" ca="1" si="737"/>
        <v>0</v>
      </c>
      <c r="CR311" s="273">
        <f t="shared" ca="1" si="738"/>
        <v>0</v>
      </c>
      <c r="CS311" s="280">
        <f t="shared" ca="1" si="739"/>
        <v>2247</v>
      </c>
      <c r="CT311" s="280">
        <f t="shared" ca="1" si="740"/>
        <v>3741</v>
      </c>
      <c r="CU311" s="280">
        <f t="shared" ca="1" si="741"/>
        <v>3315</v>
      </c>
      <c r="CV311" s="280">
        <f t="shared" ca="1" si="742"/>
        <v>0</v>
      </c>
      <c r="CW311" s="280">
        <f t="shared" ca="1" si="743"/>
        <v>2607</v>
      </c>
      <c r="CX311" s="280">
        <f t="shared" ca="1" si="744"/>
        <v>0</v>
      </c>
      <c r="CY311" s="280">
        <f t="shared" ca="1" si="745"/>
        <v>15120</v>
      </c>
      <c r="CZ311" s="280">
        <f t="shared" ca="1" si="746"/>
        <v>0</v>
      </c>
      <c r="DA311" s="280">
        <f t="shared" ca="1" si="747"/>
        <v>0</v>
      </c>
      <c r="DB311" s="280">
        <f t="shared" ca="1" si="748"/>
        <v>0</v>
      </c>
      <c r="DC311" s="280">
        <f t="shared" ca="1" si="749"/>
        <v>1105</v>
      </c>
      <c r="DD311" s="280">
        <f t="shared" ca="1" si="750"/>
        <v>0</v>
      </c>
      <c r="DE311" s="280">
        <f t="shared" ca="1" si="751"/>
        <v>0</v>
      </c>
      <c r="DF311" s="280">
        <f t="shared" ca="1" si="752"/>
        <v>0</v>
      </c>
      <c r="DG311" s="280">
        <f t="shared" ca="1" si="753"/>
        <v>0</v>
      </c>
      <c r="DH311" s="280">
        <f t="shared" ca="1" si="754"/>
        <v>0</v>
      </c>
      <c r="DI311" s="280">
        <f t="shared" ca="1" si="755"/>
        <v>0</v>
      </c>
      <c r="DJ311" s="210">
        <f t="shared" ca="1" si="756"/>
        <v>8169</v>
      </c>
      <c r="DK311" s="210">
        <f t="shared" ca="1" si="757"/>
        <v>28135</v>
      </c>
      <c r="DL311" s="210">
        <f t="shared" ca="1" si="758"/>
        <v>93325</v>
      </c>
      <c r="DM311" s="461">
        <f t="shared" ca="1" si="759"/>
        <v>121460</v>
      </c>
      <c r="DN311" s="463">
        <f t="shared" ca="1" si="631"/>
        <v>121722</v>
      </c>
      <c r="DO311" s="465">
        <f t="shared" ca="1" si="760"/>
        <v>262</v>
      </c>
      <c r="DP311" s="216">
        <f t="shared" ca="1" si="761"/>
        <v>2.1570887534990944E-3</v>
      </c>
    </row>
    <row r="312" spans="1:122">
      <c r="A312" s="87">
        <f t="shared" si="716"/>
        <v>2036</v>
      </c>
      <c r="P312" s="91">
        <f t="shared" si="715"/>
        <v>2036</v>
      </c>
      <c r="AI312" s="79" t="str">
        <f t="shared" si="639"/>
        <v>W</v>
      </c>
      <c r="AJ312" s="1">
        <f t="shared" si="638"/>
        <v>2037</v>
      </c>
      <c r="AK312" s="105">
        <f t="shared" si="636"/>
        <v>7</v>
      </c>
      <c r="AL312" s="106">
        <f t="shared" ca="1" si="720"/>
        <v>0</v>
      </c>
      <c r="AM312" s="106">
        <f t="shared" ca="1" si="720"/>
        <v>0</v>
      </c>
      <c r="AN312" s="106">
        <f t="shared" ca="1" si="720"/>
        <v>8</v>
      </c>
      <c r="AO312" s="106">
        <f t="shared" ca="1" si="720"/>
        <v>0</v>
      </c>
      <c r="AP312" s="106">
        <f t="shared" ca="1" si="720"/>
        <v>0</v>
      </c>
      <c r="AQ312" s="106">
        <f t="shared" ca="1" si="720"/>
        <v>0</v>
      </c>
      <c r="AR312" s="106">
        <f t="shared" ca="1" si="720"/>
        <v>0</v>
      </c>
      <c r="AS312" s="106">
        <f t="shared" ca="1" si="720"/>
        <v>0</v>
      </c>
      <c r="AT312" s="106">
        <f t="shared" ca="1" si="720"/>
        <v>0</v>
      </c>
      <c r="AU312" s="106">
        <f t="shared" ca="1" si="720"/>
        <v>2245</v>
      </c>
      <c r="AV312" s="106">
        <f t="shared" ca="1" si="720"/>
        <v>91072</v>
      </c>
      <c r="AW312" s="106">
        <f t="shared" ca="1" si="720"/>
        <v>0</v>
      </c>
      <c r="AX312" s="575">
        <f t="shared" ca="1" si="720"/>
        <v>0</v>
      </c>
      <c r="AY312" s="2">
        <f t="shared" ca="1" si="720"/>
        <v>0</v>
      </c>
      <c r="AZ312" s="545">
        <f t="shared" ca="1" si="720"/>
        <v>1935</v>
      </c>
      <c r="BA312" s="106">
        <f t="shared" ca="1" si="718"/>
        <v>3741</v>
      </c>
      <c r="BB312" s="106">
        <f t="shared" ca="1" si="718"/>
        <v>3315</v>
      </c>
      <c r="BC312" s="106">
        <f t="shared" ca="1" si="718"/>
        <v>0</v>
      </c>
      <c r="BD312" s="106">
        <f t="shared" ca="1" si="718"/>
        <v>2235</v>
      </c>
      <c r="BE312" s="106">
        <f t="shared" ca="1" si="718"/>
        <v>0</v>
      </c>
      <c r="BF312" s="106">
        <f t="shared" ca="1" si="718"/>
        <v>15120</v>
      </c>
      <c r="BG312" s="106">
        <f t="shared" ca="1" si="718"/>
        <v>0</v>
      </c>
      <c r="BH312" s="106">
        <f t="shared" ca="1" si="718"/>
        <v>0</v>
      </c>
      <c r="BI312" s="106">
        <f t="shared" ca="1" si="718"/>
        <v>0</v>
      </c>
      <c r="BJ312" s="106">
        <f t="shared" ca="1" si="718"/>
        <v>1105</v>
      </c>
      <c r="BK312" s="106">
        <f t="shared" ca="1" si="718"/>
        <v>0</v>
      </c>
      <c r="BL312" s="106">
        <f t="shared" ca="1" si="718"/>
        <v>0</v>
      </c>
      <c r="BM312" s="190">
        <f t="shared" ca="1" si="718"/>
        <v>0</v>
      </c>
      <c r="BN312" s="190">
        <f t="shared" ca="1" si="718"/>
        <v>0</v>
      </c>
      <c r="BO312" s="190">
        <f t="shared" ca="1" si="718"/>
        <v>0</v>
      </c>
      <c r="BP312" s="190">
        <f t="shared" ca="1" si="718"/>
        <v>0</v>
      </c>
      <c r="BQ312" s="190">
        <f t="shared" ca="1" si="719"/>
        <v>7485</v>
      </c>
      <c r="BR312" s="190">
        <f t="shared" ca="1" si="719"/>
        <v>27451</v>
      </c>
      <c r="BS312" s="190">
        <f t="shared" ca="1" si="719"/>
        <v>93325</v>
      </c>
      <c r="BT312" s="190">
        <f t="shared" ca="1" si="719"/>
        <v>120776</v>
      </c>
      <c r="BU312" s="190">
        <f t="shared" ca="1" si="649"/>
        <v>130256</v>
      </c>
      <c r="BV312" s="163" t="str">
        <f t="shared" si="640"/>
        <v>H</v>
      </c>
      <c r="BW312" s="65">
        <f t="shared" ca="1" si="721"/>
        <v>120776</v>
      </c>
      <c r="BX312" s="634">
        <f t="shared" ca="1" si="722"/>
        <v>0</v>
      </c>
      <c r="BY312" s="2"/>
      <c r="BZ312" s="13"/>
      <c r="CA312" s="130"/>
      <c r="CB312" s="79" t="str">
        <f t="shared" si="641"/>
        <v>H</v>
      </c>
      <c r="CC312" s="215">
        <f t="shared" si="723"/>
        <v>2037</v>
      </c>
      <c r="CD312" s="141">
        <f t="shared" si="724"/>
        <v>7</v>
      </c>
      <c r="CE312" s="280">
        <f t="shared" ca="1" si="725"/>
        <v>0</v>
      </c>
      <c r="CF312" s="280">
        <f t="shared" ca="1" si="726"/>
        <v>0</v>
      </c>
      <c r="CG312" s="280">
        <f t="shared" ca="1" si="727"/>
        <v>8</v>
      </c>
      <c r="CH312" s="280">
        <f t="shared" ca="1" si="728"/>
        <v>0</v>
      </c>
      <c r="CI312" s="280">
        <f t="shared" ca="1" si="729"/>
        <v>0</v>
      </c>
      <c r="CJ312" s="280">
        <f t="shared" ca="1" si="730"/>
        <v>0</v>
      </c>
      <c r="CK312" s="280">
        <f t="shared" ca="1" si="731"/>
        <v>0</v>
      </c>
      <c r="CL312" s="280">
        <f t="shared" ca="1" si="732"/>
        <v>0</v>
      </c>
      <c r="CM312" s="280">
        <f t="shared" ca="1" si="733"/>
        <v>0</v>
      </c>
      <c r="CN312" s="280">
        <f t="shared" ca="1" si="734"/>
        <v>1805</v>
      </c>
      <c r="CO312" s="280">
        <f t="shared" ca="1" si="735"/>
        <v>98478</v>
      </c>
      <c r="CP312" s="280">
        <f t="shared" ca="1" si="736"/>
        <v>0</v>
      </c>
      <c r="CQ312" s="280">
        <f t="shared" ca="1" si="737"/>
        <v>0</v>
      </c>
      <c r="CR312" s="273">
        <f t="shared" ca="1" si="738"/>
        <v>0</v>
      </c>
      <c r="CS312" s="280">
        <f t="shared" ca="1" si="739"/>
        <v>1935</v>
      </c>
      <c r="CT312" s="280">
        <f t="shared" ca="1" si="740"/>
        <v>4993</v>
      </c>
      <c r="CU312" s="280">
        <f t="shared" ca="1" si="741"/>
        <v>3350</v>
      </c>
      <c r="CV312" s="280">
        <f t="shared" ca="1" si="742"/>
        <v>0</v>
      </c>
      <c r="CW312" s="280">
        <f t="shared" ca="1" si="743"/>
        <v>2658</v>
      </c>
      <c r="CX312" s="280">
        <f t="shared" ca="1" si="744"/>
        <v>0</v>
      </c>
      <c r="CY312" s="280">
        <f t="shared" ca="1" si="745"/>
        <v>15624</v>
      </c>
      <c r="CZ312" s="280">
        <f t="shared" ca="1" si="746"/>
        <v>0</v>
      </c>
      <c r="DA312" s="280">
        <f t="shared" ca="1" si="747"/>
        <v>0</v>
      </c>
      <c r="DB312" s="280">
        <f t="shared" ca="1" si="748"/>
        <v>0</v>
      </c>
      <c r="DC312" s="280">
        <f t="shared" ca="1" si="749"/>
        <v>1141</v>
      </c>
      <c r="DD312" s="280">
        <f t="shared" ca="1" si="750"/>
        <v>0</v>
      </c>
      <c r="DE312" s="280">
        <f t="shared" ca="1" si="751"/>
        <v>0</v>
      </c>
      <c r="DF312" s="280">
        <f t="shared" ca="1" si="752"/>
        <v>0</v>
      </c>
      <c r="DG312" s="280">
        <f t="shared" ca="1" si="753"/>
        <v>0</v>
      </c>
      <c r="DH312" s="280">
        <f t="shared" ca="1" si="754"/>
        <v>0</v>
      </c>
      <c r="DI312" s="280">
        <f t="shared" ca="1" si="755"/>
        <v>0</v>
      </c>
      <c r="DJ312" s="210">
        <f t="shared" ca="1" si="756"/>
        <v>7943</v>
      </c>
      <c r="DK312" s="210">
        <f t="shared" ca="1" si="757"/>
        <v>29701</v>
      </c>
      <c r="DL312" s="210">
        <f t="shared" ca="1" si="758"/>
        <v>100291</v>
      </c>
      <c r="DM312" s="461">
        <f t="shared" ca="1" si="759"/>
        <v>129992</v>
      </c>
      <c r="DN312" s="463">
        <f t="shared" ca="1" si="631"/>
        <v>130256</v>
      </c>
      <c r="DO312" s="465">
        <f t="shared" ca="1" si="760"/>
        <v>264</v>
      </c>
      <c r="DP312" s="216">
        <f t="shared" ca="1" si="761"/>
        <v>2.0308942088743923E-3</v>
      </c>
    </row>
    <row r="313" spans="1:122">
      <c r="A313" s="87">
        <f t="shared" si="716"/>
        <v>2037</v>
      </c>
      <c r="P313" s="91">
        <f t="shared" si="715"/>
        <v>2037</v>
      </c>
      <c r="AI313" s="79" t="str">
        <f t="shared" si="639"/>
        <v>X</v>
      </c>
      <c r="AJ313" s="1">
        <f t="shared" si="638"/>
        <v>2037</v>
      </c>
      <c r="AK313" s="105">
        <f t="shared" si="636"/>
        <v>8</v>
      </c>
      <c r="AL313" s="106">
        <f t="shared" ca="1" si="720"/>
        <v>0</v>
      </c>
      <c r="AM313" s="106">
        <f t="shared" ca="1" si="720"/>
        <v>0</v>
      </c>
      <c r="AN313" s="106">
        <f t="shared" ca="1" si="720"/>
        <v>8</v>
      </c>
      <c r="AO313" s="106">
        <f t="shared" ca="1" si="720"/>
        <v>0</v>
      </c>
      <c r="AP313" s="106">
        <f t="shared" ca="1" si="720"/>
        <v>0</v>
      </c>
      <c r="AQ313" s="106">
        <f t="shared" ca="1" si="720"/>
        <v>0</v>
      </c>
      <c r="AR313" s="106">
        <f t="shared" ca="1" si="720"/>
        <v>0</v>
      </c>
      <c r="AS313" s="106">
        <f t="shared" ca="1" si="720"/>
        <v>0</v>
      </c>
      <c r="AT313" s="106">
        <f t="shared" ca="1" si="720"/>
        <v>0</v>
      </c>
      <c r="AU313" s="106">
        <f t="shared" ca="1" si="720"/>
        <v>1805</v>
      </c>
      <c r="AV313" s="106">
        <f t="shared" ca="1" si="720"/>
        <v>98478</v>
      </c>
      <c r="AW313" s="106">
        <f t="shared" ca="1" si="720"/>
        <v>0</v>
      </c>
      <c r="AX313" s="575">
        <f t="shared" ca="1" si="720"/>
        <v>0</v>
      </c>
      <c r="AY313" s="2">
        <f t="shared" ca="1" si="720"/>
        <v>0</v>
      </c>
      <c r="AZ313" s="545">
        <f t="shared" ca="1" si="720"/>
        <v>2247</v>
      </c>
      <c r="BA313" s="106">
        <f t="shared" ca="1" si="720"/>
        <v>4993</v>
      </c>
      <c r="BB313" s="106">
        <f t="shared" ref="BB313:BQ328" ca="1" si="762">ROUND(INDIRECT(CONCATENATE($AI313,BB$2+($AJ313-2010))),0)</f>
        <v>3350</v>
      </c>
      <c r="BC313" s="106">
        <f t="shared" ca="1" si="762"/>
        <v>0</v>
      </c>
      <c r="BD313" s="106">
        <f t="shared" ca="1" si="762"/>
        <v>2607</v>
      </c>
      <c r="BE313" s="106">
        <f t="shared" ca="1" si="762"/>
        <v>0</v>
      </c>
      <c r="BF313" s="106">
        <f t="shared" ca="1" si="762"/>
        <v>15624</v>
      </c>
      <c r="BG313" s="106">
        <f t="shared" ca="1" si="762"/>
        <v>0</v>
      </c>
      <c r="BH313" s="106">
        <f t="shared" ca="1" si="762"/>
        <v>0</v>
      </c>
      <c r="BI313" s="106">
        <f t="shared" ca="1" si="762"/>
        <v>0</v>
      </c>
      <c r="BJ313" s="106">
        <f t="shared" ca="1" si="762"/>
        <v>1141</v>
      </c>
      <c r="BK313" s="106">
        <f t="shared" ca="1" si="762"/>
        <v>0</v>
      </c>
      <c r="BL313" s="106">
        <f t="shared" ca="1" si="762"/>
        <v>0</v>
      </c>
      <c r="BM313" s="190">
        <f t="shared" ca="1" si="762"/>
        <v>0</v>
      </c>
      <c r="BN313" s="190">
        <f t="shared" ca="1" si="762"/>
        <v>0</v>
      </c>
      <c r="BO313" s="190">
        <f t="shared" ca="1" si="762"/>
        <v>0</v>
      </c>
      <c r="BP313" s="190">
        <f t="shared" ca="1" si="762"/>
        <v>0</v>
      </c>
      <c r="BQ313" s="190">
        <f t="shared" ca="1" si="762"/>
        <v>8204</v>
      </c>
      <c r="BR313" s="190">
        <f t="shared" ref="BR313:BT367" ca="1" si="763">ROUND(INDIRECT(CONCATENATE($AI313,BR$2+($AJ313-2010))),0)</f>
        <v>29962</v>
      </c>
      <c r="BS313" s="190">
        <f t="shared" ca="1" si="763"/>
        <v>100291</v>
      </c>
      <c r="BT313" s="190">
        <f t="shared" ca="1" si="763"/>
        <v>130253</v>
      </c>
      <c r="BU313" s="190">
        <f t="shared" ca="1" si="649"/>
        <v>119363</v>
      </c>
      <c r="BV313" s="163" t="str">
        <f t="shared" si="640"/>
        <v>I</v>
      </c>
      <c r="BW313" s="65">
        <f t="shared" ca="1" si="721"/>
        <v>130253</v>
      </c>
      <c r="BX313" s="634">
        <f t="shared" ca="1" si="722"/>
        <v>0</v>
      </c>
      <c r="BY313" s="2"/>
      <c r="BZ313" s="13"/>
      <c r="CA313" s="130"/>
      <c r="CB313" s="79" t="str">
        <f t="shared" si="641"/>
        <v>I</v>
      </c>
      <c r="CC313" s="215">
        <f t="shared" si="723"/>
        <v>2037</v>
      </c>
      <c r="CD313" s="141">
        <f t="shared" si="724"/>
        <v>8</v>
      </c>
      <c r="CE313" s="280">
        <f t="shared" ca="1" si="725"/>
        <v>0</v>
      </c>
      <c r="CF313" s="280">
        <f t="shared" ca="1" si="726"/>
        <v>0</v>
      </c>
      <c r="CG313" s="280">
        <f t="shared" ca="1" si="727"/>
        <v>8</v>
      </c>
      <c r="CH313" s="280">
        <f t="shared" ca="1" si="728"/>
        <v>0</v>
      </c>
      <c r="CI313" s="280">
        <f t="shared" ca="1" si="729"/>
        <v>0</v>
      </c>
      <c r="CJ313" s="280">
        <f t="shared" ca="1" si="730"/>
        <v>0</v>
      </c>
      <c r="CK313" s="280">
        <f t="shared" ca="1" si="731"/>
        <v>0</v>
      </c>
      <c r="CL313" s="280">
        <f t="shared" ca="1" si="732"/>
        <v>0</v>
      </c>
      <c r="CM313" s="280">
        <f t="shared" ca="1" si="733"/>
        <v>0</v>
      </c>
      <c r="CN313" s="280">
        <f t="shared" ca="1" si="734"/>
        <v>1719</v>
      </c>
      <c r="CO313" s="280">
        <f t="shared" ca="1" si="735"/>
        <v>86796</v>
      </c>
      <c r="CP313" s="280">
        <f t="shared" ca="1" si="736"/>
        <v>0</v>
      </c>
      <c r="CQ313" s="280">
        <f t="shared" ca="1" si="737"/>
        <v>0</v>
      </c>
      <c r="CR313" s="273">
        <f t="shared" ca="1" si="738"/>
        <v>0</v>
      </c>
      <c r="CS313" s="280">
        <f t="shared" ca="1" si="739"/>
        <v>1935</v>
      </c>
      <c r="CT313" s="280">
        <f t="shared" ca="1" si="740"/>
        <v>5316</v>
      </c>
      <c r="CU313" s="280">
        <f t="shared" ca="1" si="741"/>
        <v>3596</v>
      </c>
      <c r="CV313" s="280">
        <f t="shared" ca="1" si="742"/>
        <v>0</v>
      </c>
      <c r="CW313" s="280">
        <f t="shared" ca="1" si="743"/>
        <v>2968</v>
      </c>
      <c r="CX313" s="280">
        <f t="shared" ca="1" si="744"/>
        <v>0</v>
      </c>
      <c r="CY313" s="280">
        <f t="shared" ca="1" si="745"/>
        <v>15624</v>
      </c>
      <c r="CZ313" s="280">
        <f t="shared" ca="1" si="746"/>
        <v>0</v>
      </c>
      <c r="DA313" s="280">
        <f t="shared" ca="1" si="747"/>
        <v>0</v>
      </c>
      <c r="DB313" s="280">
        <f t="shared" ca="1" si="748"/>
        <v>0</v>
      </c>
      <c r="DC313" s="280">
        <f t="shared" ca="1" si="749"/>
        <v>1134</v>
      </c>
      <c r="DD313" s="280">
        <f t="shared" ca="1" si="750"/>
        <v>0</v>
      </c>
      <c r="DE313" s="280">
        <f t="shared" ca="1" si="751"/>
        <v>0</v>
      </c>
      <c r="DF313" s="280">
        <f t="shared" ca="1" si="752"/>
        <v>0</v>
      </c>
      <c r="DG313" s="280">
        <f t="shared" ca="1" si="753"/>
        <v>0</v>
      </c>
      <c r="DH313" s="280">
        <f t="shared" ca="1" si="754"/>
        <v>0</v>
      </c>
      <c r="DI313" s="280">
        <f t="shared" ca="1" si="755"/>
        <v>0</v>
      </c>
      <c r="DJ313" s="210">
        <f t="shared" ca="1" si="756"/>
        <v>8499</v>
      </c>
      <c r="DK313" s="210">
        <f t="shared" ca="1" si="757"/>
        <v>30573</v>
      </c>
      <c r="DL313" s="210">
        <f t="shared" ca="1" si="758"/>
        <v>88523</v>
      </c>
      <c r="DM313" s="461">
        <f t="shared" ca="1" si="759"/>
        <v>119096</v>
      </c>
      <c r="DN313" s="463">
        <f t="shared" ca="1" si="631"/>
        <v>119363</v>
      </c>
      <c r="DO313" s="465">
        <f t="shared" ca="1" si="760"/>
        <v>267</v>
      </c>
      <c r="DP313" s="216">
        <f t="shared" ca="1" si="761"/>
        <v>2.2418888963525222E-3</v>
      </c>
    </row>
    <row r="314" spans="1:122">
      <c r="A314" s="87">
        <f t="shared" si="716"/>
        <v>2038</v>
      </c>
      <c r="P314" s="91">
        <f t="shared" si="715"/>
        <v>2038</v>
      </c>
      <c r="AI314" s="79" t="str">
        <f t="shared" si="639"/>
        <v>Y</v>
      </c>
      <c r="AJ314" s="1">
        <f t="shared" si="638"/>
        <v>2037</v>
      </c>
      <c r="AK314" s="105">
        <f t="shared" si="636"/>
        <v>9</v>
      </c>
      <c r="AL314" s="106">
        <f t="shared" ref="AL314:BA329" ca="1" si="764">ROUND(INDIRECT(CONCATENATE($AI314,AL$2+($AJ314-2010))),0)</f>
        <v>0</v>
      </c>
      <c r="AM314" s="106">
        <f t="shared" ca="1" si="764"/>
        <v>0</v>
      </c>
      <c r="AN314" s="106">
        <f t="shared" ca="1" si="764"/>
        <v>8</v>
      </c>
      <c r="AO314" s="106">
        <f t="shared" ca="1" si="764"/>
        <v>0</v>
      </c>
      <c r="AP314" s="106">
        <f t="shared" ca="1" si="764"/>
        <v>0</v>
      </c>
      <c r="AQ314" s="106">
        <f t="shared" ca="1" si="764"/>
        <v>0</v>
      </c>
      <c r="AR314" s="106">
        <f t="shared" ca="1" si="764"/>
        <v>0</v>
      </c>
      <c r="AS314" s="106">
        <f t="shared" ca="1" si="764"/>
        <v>0</v>
      </c>
      <c r="AT314" s="106">
        <f t="shared" ca="1" si="764"/>
        <v>0</v>
      </c>
      <c r="AU314" s="106">
        <f t="shared" ca="1" si="764"/>
        <v>1719</v>
      </c>
      <c r="AV314" s="106">
        <f t="shared" ca="1" si="764"/>
        <v>86796</v>
      </c>
      <c r="AW314" s="106">
        <f t="shared" ca="1" si="764"/>
        <v>0</v>
      </c>
      <c r="AX314" s="575">
        <f t="shared" ca="1" si="764"/>
        <v>0</v>
      </c>
      <c r="AY314" s="2">
        <f t="shared" ca="1" si="764"/>
        <v>0</v>
      </c>
      <c r="AZ314" s="545">
        <f t="shared" ca="1" si="764"/>
        <v>1935</v>
      </c>
      <c r="BA314" s="106">
        <f t="shared" ca="1" si="764"/>
        <v>5316</v>
      </c>
      <c r="BB314" s="106">
        <f t="shared" ca="1" si="762"/>
        <v>3596</v>
      </c>
      <c r="BC314" s="106">
        <f t="shared" ca="1" si="762"/>
        <v>0</v>
      </c>
      <c r="BD314" s="106">
        <f t="shared" ca="1" si="762"/>
        <v>2658</v>
      </c>
      <c r="BE314" s="106">
        <f t="shared" ca="1" si="762"/>
        <v>0</v>
      </c>
      <c r="BF314" s="106">
        <f t="shared" ca="1" si="762"/>
        <v>15624</v>
      </c>
      <c r="BG314" s="106">
        <f t="shared" ca="1" si="762"/>
        <v>0</v>
      </c>
      <c r="BH314" s="106">
        <f t="shared" ca="1" si="762"/>
        <v>0</v>
      </c>
      <c r="BI314" s="106">
        <f t="shared" ca="1" si="762"/>
        <v>0</v>
      </c>
      <c r="BJ314" s="106">
        <f t="shared" ca="1" si="762"/>
        <v>1134</v>
      </c>
      <c r="BK314" s="106">
        <f t="shared" ca="1" si="762"/>
        <v>0</v>
      </c>
      <c r="BL314" s="106">
        <f t="shared" ca="1" si="762"/>
        <v>0</v>
      </c>
      <c r="BM314" s="190">
        <f t="shared" ca="1" si="762"/>
        <v>0</v>
      </c>
      <c r="BN314" s="190">
        <f t="shared" ca="1" si="762"/>
        <v>0</v>
      </c>
      <c r="BO314" s="190">
        <f t="shared" ca="1" si="762"/>
        <v>0</v>
      </c>
      <c r="BP314" s="190">
        <f t="shared" ca="1" si="762"/>
        <v>0</v>
      </c>
      <c r="BQ314" s="190">
        <f t="shared" ca="1" si="762"/>
        <v>8189</v>
      </c>
      <c r="BR314" s="190">
        <f t="shared" ca="1" si="763"/>
        <v>30263</v>
      </c>
      <c r="BS314" s="190">
        <f t="shared" ca="1" si="763"/>
        <v>88523</v>
      </c>
      <c r="BT314" s="190">
        <f t="shared" ca="1" si="763"/>
        <v>118786</v>
      </c>
      <c r="BU314" s="190">
        <f t="shared" ca="1" si="649"/>
        <v>109091</v>
      </c>
      <c r="BV314" s="163" t="str">
        <f t="shared" si="640"/>
        <v>J</v>
      </c>
      <c r="BW314" s="65">
        <f t="shared" ca="1" si="721"/>
        <v>118786</v>
      </c>
      <c r="BX314" s="634">
        <f t="shared" ca="1" si="722"/>
        <v>0</v>
      </c>
      <c r="BY314" s="2"/>
      <c r="BZ314" s="13"/>
      <c r="CA314" s="130"/>
      <c r="CB314" s="79" t="str">
        <f t="shared" si="641"/>
        <v>J</v>
      </c>
      <c r="CC314" s="215">
        <f t="shared" si="723"/>
        <v>2037</v>
      </c>
      <c r="CD314" s="141">
        <f t="shared" si="724"/>
        <v>9</v>
      </c>
      <c r="CE314" s="280">
        <f t="shared" ca="1" si="725"/>
        <v>0</v>
      </c>
      <c r="CF314" s="280">
        <f t="shared" ca="1" si="726"/>
        <v>0</v>
      </c>
      <c r="CG314" s="280">
        <f t="shared" ca="1" si="727"/>
        <v>8</v>
      </c>
      <c r="CH314" s="280">
        <f t="shared" ca="1" si="728"/>
        <v>0</v>
      </c>
      <c r="CI314" s="280">
        <f t="shared" ca="1" si="729"/>
        <v>0</v>
      </c>
      <c r="CJ314" s="280">
        <f t="shared" ca="1" si="730"/>
        <v>0</v>
      </c>
      <c r="CK314" s="280">
        <f t="shared" ca="1" si="731"/>
        <v>0</v>
      </c>
      <c r="CL314" s="280">
        <f t="shared" ca="1" si="732"/>
        <v>0</v>
      </c>
      <c r="CM314" s="280">
        <f t="shared" ca="1" si="733"/>
        <v>0</v>
      </c>
      <c r="CN314" s="280">
        <f t="shared" ca="1" si="734"/>
        <v>582</v>
      </c>
      <c r="CO314" s="280">
        <f t="shared" ca="1" si="735"/>
        <v>81325</v>
      </c>
      <c r="CP314" s="280">
        <f t="shared" ca="1" si="736"/>
        <v>0</v>
      </c>
      <c r="CQ314" s="280">
        <f t="shared" ca="1" si="737"/>
        <v>0</v>
      </c>
      <c r="CR314" s="273">
        <f t="shared" ca="1" si="738"/>
        <v>0</v>
      </c>
      <c r="CS314" s="280">
        <f t="shared" ca="1" si="739"/>
        <v>1872</v>
      </c>
      <c r="CT314" s="280">
        <f t="shared" ca="1" si="740"/>
        <v>4365</v>
      </c>
      <c r="CU314" s="280">
        <f t="shared" ca="1" si="741"/>
        <v>2810</v>
      </c>
      <c r="CV314" s="280">
        <f t="shared" ca="1" si="742"/>
        <v>0</v>
      </c>
      <c r="CW314" s="280">
        <f t="shared" ca="1" si="743"/>
        <v>2551</v>
      </c>
      <c r="CX314" s="280">
        <f t="shared" ca="1" si="744"/>
        <v>0</v>
      </c>
      <c r="CY314" s="280">
        <f t="shared" ca="1" si="745"/>
        <v>14400</v>
      </c>
      <c r="CZ314" s="280">
        <f t="shared" ca="1" si="746"/>
        <v>0</v>
      </c>
      <c r="DA314" s="280">
        <f t="shared" ca="1" si="747"/>
        <v>0</v>
      </c>
      <c r="DB314" s="280">
        <f t="shared" ca="1" si="748"/>
        <v>0</v>
      </c>
      <c r="DC314" s="280">
        <f t="shared" ca="1" si="749"/>
        <v>946</v>
      </c>
      <c r="DD314" s="280">
        <f t="shared" ca="1" si="750"/>
        <v>0</v>
      </c>
      <c r="DE314" s="280">
        <f t="shared" ca="1" si="751"/>
        <v>0</v>
      </c>
      <c r="DF314" s="280">
        <f t="shared" ca="1" si="752"/>
        <v>0</v>
      </c>
      <c r="DG314" s="280">
        <f t="shared" ca="1" si="753"/>
        <v>0</v>
      </c>
      <c r="DH314" s="280">
        <f t="shared" ca="1" si="754"/>
        <v>0</v>
      </c>
      <c r="DI314" s="280">
        <f t="shared" ca="1" si="755"/>
        <v>0</v>
      </c>
      <c r="DJ314" s="210">
        <f t="shared" ca="1" si="756"/>
        <v>7233</v>
      </c>
      <c r="DK314" s="210">
        <f t="shared" ca="1" si="757"/>
        <v>26944</v>
      </c>
      <c r="DL314" s="210">
        <f t="shared" ca="1" si="758"/>
        <v>81915</v>
      </c>
      <c r="DM314" s="461">
        <f t="shared" ca="1" si="759"/>
        <v>108859</v>
      </c>
      <c r="DN314" s="463">
        <f t="shared" ca="1" si="631"/>
        <v>109091</v>
      </c>
      <c r="DO314" s="465">
        <f t="shared" ca="1" si="760"/>
        <v>232</v>
      </c>
      <c r="DP314" s="216">
        <f t="shared" ca="1" si="761"/>
        <v>2.1311972367925483E-3</v>
      </c>
    </row>
    <row r="315" spans="1:122">
      <c r="A315" s="87">
        <f t="shared" si="716"/>
        <v>2039</v>
      </c>
      <c r="P315" s="91">
        <f t="shared" si="715"/>
        <v>2039</v>
      </c>
      <c r="AI315" s="79" t="str">
        <f t="shared" si="639"/>
        <v>Z</v>
      </c>
      <c r="AJ315" s="1">
        <f t="shared" si="638"/>
        <v>2037</v>
      </c>
      <c r="AK315" s="105">
        <f t="shared" si="636"/>
        <v>10</v>
      </c>
      <c r="AL315" s="106">
        <f t="shared" ca="1" si="764"/>
        <v>0</v>
      </c>
      <c r="AM315" s="106">
        <f t="shared" ca="1" si="764"/>
        <v>0</v>
      </c>
      <c r="AN315" s="106">
        <f t="shared" ca="1" si="764"/>
        <v>8</v>
      </c>
      <c r="AO315" s="106">
        <f t="shared" ca="1" si="764"/>
        <v>0</v>
      </c>
      <c r="AP315" s="106">
        <f t="shared" ca="1" si="764"/>
        <v>0</v>
      </c>
      <c r="AQ315" s="106">
        <f t="shared" ca="1" si="764"/>
        <v>0</v>
      </c>
      <c r="AR315" s="106">
        <f t="shared" ca="1" si="764"/>
        <v>0</v>
      </c>
      <c r="AS315" s="106">
        <f t="shared" ca="1" si="764"/>
        <v>0</v>
      </c>
      <c r="AT315" s="106">
        <f t="shared" ca="1" si="764"/>
        <v>0</v>
      </c>
      <c r="AU315" s="106">
        <f t="shared" ca="1" si="764"/>
        <v>582</v>
      </c>
      <c r="AV315" s="106">
        <f t="shared" ca="1" si="764"/>
        <v>81325</v>
      </c>
      <c r="AW315" s="106">
        <f t="shared" ca="1" si="764"/>
        <v>0</v>
      </c>
      <c r="AX315" s="575">
        <f t="shared" ca="1" si="764"/>
        <v>0</v>
      </c>
      <c r="AY315" s="2">
        <f t="shared" ca="1" si="764"/>
        <v>0</v>
      </c>
      <c r="AZ315" s="545">
        <f t="shared" ca="1" si="764"/>
        <v>1935</v>
      </c>
      <c r="BA315" s="106">
        <f t="shared" ca="1" si="764"/>
        <v>4365</v>
      </c>
      <c r="BB315" s="106">
        <f t="shared" ca="1" si="762"/>
        <v>2810</v>
      </c>
      <c r="BC315" s="106">
        <f t="shared" ca="1" si="762"/>
        <v>0</v>
      </c>
      <c r="BD315" s="106">
        <f t="shared" ca="1" si="762"/>
        <v>2968</v>
      </c>
      <c r="BE315" s="106">
        <f t="shared" ca="1" si="762"/>
        <v>0</v>
      </c>
      <c r="BF315" s="106">
        <f t="shared" ca="1" si="762"/>
        <v>14400</v>
      </c>
      <c r="BG315" s="106">
        <f t="shared" ca="1" si="762"/>
        <v>0</v>
      </c>
      <c r="BH315" s="106">
        <f t="shared" ca="1" si="762"/>
        <v>0</v>
      </c>
      <c r="BI315" s="106">
        <f t="shared" ca="1" si="762"/>
        <v>0</v>
      </c>
      <c r="BJ315" s="106">
        <f t="shared" ca="1" si="762"/>
        <v>946</v>
      </c>
      <c r="BK315" s="106">
        <f t="shared" ca="1" si="762"/>
        <v>0</v>
      </c>
      <c r="BL315" s="106">
        <f t="shared" ca="1" si="762"/>
        <v>0</v>
      </c>
      <c r="BM315" s="190">
        <f t="shared" ca="1" si="762"/>
        <v>0</v>
      </c>
      <c r="BN315" s="190">
        <f t="shared" ca="1" si="762"/>
        <v>0</v>
      </c>
      <c r="BO315" s="190">
        <f t="shared" ca="1" si="762"/>
        <v>0</v>
      </c>
      <c r="BP315" s="190">
        <f t="shared" ca="1" si="762"/>
        <v>0</v>
      </c>
      <c r="BQ315" s="190">
        <f t="shared" ca="1" si="762"/>
        <v>7713</v>
      </c>
      <c r="BR315" s="190">
        <f t="shared" ca="1" si="763"/>
        <v>27424</v>
      </c>
      <c r="BS315" s="190">
        <f t="shared" ca="1" si="763"/>
        <v>81915</v>
      </c>
      <c r="BT315" s="190">
        <f t="shared" ca="1" si="763"/>
        <v>109339</v>
      </c>
      <c r="BU315" s="190">
        <f t="shared" ca="1" si="649"/>
        <v>102527</v>
      </c>
      <c r="BV315" s="163" t="str">
        <f t="shared" si="640"/>
        <v>K</v>
      </c>
      <c r="BW315" s="65">
        <f t="shared" ca="1" si="721"/>
        <v>109339</v>
      </c>
      <c r="BX315" s="634">
        <f t="shared" ca="1" si="722"/>
        <v>0</v>
      </c>
      <c r="BY315" s="2"/>
      <c r="BZ315" s="13"/>
      <c r="CA315" s="130"/>
      <c r="CB315" s="79" t="str">
        <f t="shared" si="641"/>
        <v>K</v>
      </c>
      <c r="CC315" s="215">
        <f t="shared" si="723"/>
        <v>2037</v>
      </c>
      <c r="CD315" s="141">
        <f t="shared" si="724"/>
        <v>10</v>
      </c>
      <c r="CE315" s="280">
        <f t="shared" ca="1" si="725"/>
        <v>0</v>
      </c>
      <c r="CF315" s="280">
        <f t="shared" ca="1" si="726"/>
        <v>0</v>
      </c>
      <c r="CG315" s="280">
        <f t="shared" ca="1" si="727"/>
        <v>8</v>
      </c>
      <c r="CH315" s="280">
        <f t="shared" ca="1" si="728"/>
        <v>0</v>
      </c>
      <c r="CI315" s="280">
        <f t="shared" ca="1" si="729"/>
        <v>0</v>
      </c>
      <c r="CJ315" s="280">
        <f t="shared" ca="1" si="730"/>
        <v>0</v>
      </c>
      <c r="CK315" s="280">
        <f t="shared" ca="1" si="731"/>
        <v>0</v>
      </c>
      <c r="CL315" s="280">
        <f t="shared" ca="1" si="732"/>
        <v>0</v>
      </c>
      <c r="CM315" s="280">
        <f t="shared" ca="1" si="733"/>
        <v>0</v>
      </c>
      <c r="CN315" s="280">
        <f t="shared" ca="1" si="734"/>
        <v>258</v>
      </c>
      <c r="CO315" s="280">
        <f t="shared" ca="1" si="735"/>
        <v>76813</v>
      </c>
      <c r="CP315" s="280">
        <f t="shared" ca="1" si="736"/>
        <v>0</v>
      </c>
      <c r="CQ315" s="280">
        <f t="shared" ca="1" si="737"/>
        <v>0</v>
      </c>
      <c r="CR315" s="273">
        <f t="shared" ca="1" si="738"/>
        <v>0</v>
      </c>
      <c r="CS315" s="280">
        <f t="shared" ca="1" si="739"/>
        <v>2128</v>
      </c>
      <c r="CT315" s="280">
        <f t="shared" ca="1" si="740"/>
        <v>3060</v>
      </c>
      <c r="CU315" s="280">
        <f t="shared" ca="1" si="741"/>
        <v>2614</v>
      </c>
      <c r="CV315" s="280">
        <f t="shared" ca="1" si="742"/>
        <v>0</v>
      </c>
      <c r="CW315" s="280">
        <f t="shared" ca="1" si="743"/>
        <v>2108</v>
      </c>
      <c r="CX315" s="280">
        <f t="shared" ca="1" si="744"/>
        <v>0</v>
      </c>
      <c r="CY315" s="280">
        <f t="shared" ca="1" si="745"/>
        <v>14508</v>
      </c>
      <c r="CZ315" s="280">
        <f t="shared" ca="1" si="746"/>
        <v>0</v>
      </c>
      <c r="DA315" s="280">
        <f t="shared" ca="1" si="747"/>
        <v>0</v>
      </c>
      <c r="DB315" s="280">
        <f t="shared" ca="1" si="748"/>
        <v>0</v>
      </c>
      <c r="DC315" s="280">
        <f t="shared" ca="1" si="749"/>
        <v>811</v>
      </c>
      <c r="DD315" s="280">
        <f t="shared" ca="1" si="750"/>
        <v>0</v>
      </c>
      <c r="DE315" s="280">
        <f t="shared" ca="1" si="751"/>
        <v>0</v>
      </c>
      <c r="DF315" s="280">
        <f t="shared" ca="1" si="752"/>
        <v>0</v>
      </c>
      <c r="DG315" s="280">
        <f t="shared" ca="1" si="753"/>
        <v>0</v>
      </c>
      <c r="DH315" s="280">
        <f t="shared" ca="1" si="754"/>
        <v>0</v>
      </c>
      <c r="DI315" s="280">
        <f t="shared" ca="1" si="755"/>
        <v>0</v>
      </c>
      <c r="DJ315" s="210">
        <f t="shared" ca="1" si="756"/>
        <v>6850</v>
      </c>
      <c r="DK315" s="210">
        <f t="shared" ca="1" si="757"/>
        <v>25229</v>
      </c>
      <c r="DL315" s="210">
        <f t="shared" ca="1" si="758"/>
        <v>77079</v>
      </c>
      <c r="DM315" s="461">
        <f t="shared" ca="1" si="759"/>
        <v>102308</v>
      </c>
      <c r="DN315" s="463">
        <f t="shared" ca="1" si="631"/>
        <v>102527</v>
      </c>
      <c r="DO315" s="465">
        <f t="shared" ca="1" si="760"/>
        <v>219</v>
      </c>
      <c r="DP315" s="216">
        <f t="shared" ca="1" si="761"/>
        <v>2.140595065879501E-3</v>
      </c>
    </row>
    <row r="316" spans="1:122">
      <c r="A316" s="87">
        <f t="shared" si="716"/>
        <v>2040</v>
      </c>
      <c r="P316" s="91">
        <f t="shared" si="715"/>
        <v>2040</v>
      </c>
      <c r="AI316" s="79" t="str">
        <f t="shared" si="639"/>
        <v>AA</v>
      </c>
      <c r="AJ316" s="1">
        <f t="shared" si="638"/>
        <v>2037</v>
      </c>
      <c r="AK316" s="105">
        <f t="shared" si="636"/>
        <v>11</v>
      </c>
      <c r="AL316" s="106">
        <f t="shared" ca="1" si="764"/>
        <v>0</v>
      </c>
      <c r="AM316" s="106">
        <f t="shared" ca="1" si="764"/>
        <v>0</v>
      </c>
      <c r="AN316" s="106">
        <f t="shared" ca="1" si="764"/>
        <v>8</v>
      </c>
      <c r="AO316" s="106">
        <f t="shared" ca="1" si="764"/>
        <v>0</v>
      </c>
      <c r="AP316" s="106">
        <f t="shared" ca="1" si="764"/>
        <v>0</v>
      </c>
      <c r="AQ316" s="106">
        <f t="shared" ca="1" si="764"/>
        <v>0</v>
      </c>
      <c r="AR316" s="106">
        <f t="shared" ca="1" si="764"/>
        <v>0</v>
      </c>
      <c r="AS316" s="106">
        <f t="shared" ca="1" si="764"/>
        <v>0</v>
      </c>
      <c r="AT316" s="106">
        <f t="shared" ca="1" si="764"/>
        <v>0</v>
      </c>
      <c r="AU316" s="106">
        <f t="shared" ca="1" si="764"/>
        <v>258</v>
      </c>
      <c r="AV316" s="106">
        <f t="shared" ca="1" si="764"/>
        <v>76813</v>
      </c>
      <c r="AW316" s="106">
        <f t="shared" ca="1" si="764"/>
        <v>0</v>
      </c>
      <c r="AX316" s="575">
        <f t="shared" ca="1" si="764"/>
        <v>0</v>
      </c>
      <c r="AY316" s="2">
        <f t="shared" ca="1" si="764"/>
        <v>0</v>
      </c>
      <c r="AZ316" s="545">
        <f t="shared" ca="1" si="764"/>
        <v>1872</v>
      </c>
      <c r="BA316" s="106">
        <f t="shared" ca="1" si="764"/>
        <v>3060</v>
      </c>
      <c r="BB316" s="106">
        <f t="shared" ca="1" si="762"/>
        <v>2614</v>
      </c>
      <c r="BC316" s="106">
        <f t="shared" ca="1" si="762"/>
        <v>0</v>
      </c>
      <c r="BD316" s="106">
        <f t="shared" ca="1" si="762"/>
        <v>2551</v>
      </c>
      <c r="BE316" s="106">
        <f t="shared" ca="1" si="762"/>
        <v>0</v>
      </c>
      <c r="BF316" s="106">
        <f t="shared" ca="1" si="762"/>
        <v>14508</v>
      </c>
      <c r="BG316" s="106">
        <f t="shared" ca="1" si="762"/>
        <v>0</v>
      </c>
      <c r="BH316" s="106">
        <f t="shared" ca="1" si="762"/>
        <v>0</v>
      </c>
      <c r="BI316" s="106">
        <f t="shared" ca="1" si="762"/>
        <v>0</v>
      </c>
      <c r="BJ316" s="106">
        <f t="shared" ca="1" si="762"/>
        <v>811</v>
      </c>
      <c r="BK316" s="106">
        <f t="shared" ca="1" si="762"/>
        <v>0</v>
      </c>
      <c r="BL316" s="106">
        <f t="shared" ca="1" si="762"/>
        <v>0</v>
      </c>
      <c r="BM316" s="190">
        <f t="shared" ca="1" si="762"/>
        <v>0</v>
      </c>
      <c r="BN316" s="190">
        <f t="shared" ca="1" si="762"/>
        <v>0</v>
      </c>
      <c r="BO316" s="190">
        <f t="shared" ca="1" si="762"/>
        <v>0</v>
      </c>
      <c r="BP316" s="190">
        <f t="shared" ca="1" si="762"/>
        <v>0</v>
      </c>
      <c r="BQ316" s="190">
        <f t="shared" ca="1" si="762"/>
        <v>7037</v>
      </c>
      <c r="BR316" s="190">
        <f t="shared" ca="1" si="763"/>
        <v>25416</v>
      </c>
      <c r="BS316" s="190">
        <f t="shared" ca="1" si="763"/>
        <v>77079</v>
      </c>
      <c r="BT316" s="190">
        <f t="shared" ca="1" si="763"/>
        <v>102495</v>
      </c>
      <c r="BU316" s="190">
        <f t="shared" ca="1" si="649"/>
        <v>69897</v>
      </c>
      <c r="BV316" s="163" t="str">
        <f t="shared" si="640"/>
        <v>L</v>
      </c>
      <c r="BW316" s="65">
        <f t="shared" ca="1" si="721"/>
        <v>102495</v>
      </c>
      <c r="BX316" s="634">
        <f t="shared" ca="1" si="722"/>
        <v>0</v>
      </c>
      <c r="BY316" s="2"/>
      <c r="BZ316" s="13"/>
      <c r="CA316" s="130"/>
      <c r="CB316" s="79" t="str">
        <f t="shared" si="641"/>
        <v>L</v>
      </c>
      <c r="CC316" s="215">
        <f t="shared" si="723"/>
        <v>2037</v>
      </c>
      <c r="CD316" s="141">
        <f t="shared" si="724"/>
        <v>11</v>
      </c>
      <c r="CE316" s="280">
        <f t="shared" ca="1" si="725"/>
        <v>0</v>
      </c>
      <c r="CF316" s="280">
        <f t="shared" ca="1" si="726"/>
        <v>0</v>
      </c>
      <c r="CG316" s="280">
        <f t="shared" ca="1" si="727"/>
        <v>8</v>
      </c>
      <c r="CH316" s="280">
        <f t="shared" ca="1" si="728"/>
        <v>0</v>
      </c>
      <c r="CI316" s="280">
        <f t="shared" ca="1" si="729"/>
        <v>0</v>
      </c>
      <c r="CJ316" s="280">
        <f t="shared" ca="1" si="730"/>
        <v>0</v>
      </c>
      <c r="CK316" s="280">
        <f t="shared" ca="1" si="731"/>
        <v>0</v>
      </c>
      <c r="CL316" s="280">
        <f t="shared" ca="1" si="732"/>
        <v>0</v>
      </c>
      <c r="CM316" s="280">
        <f t="shared" ca="1" si="733"/>
        <v>0</v>
      </c>
      <c r="CN316" s="280">
        <f t="shared" ca="1" si="734"/>
        <v>166</v>
      </c>
      <c r="CO316" s="280">
        <f t="shared" ca="1" si="735"/>
        <v>48080</v>
      </c>
      <c r="CP316" s="280">
        <f t="shared" ca="1" si="736"/>
        <v>0</v>
      </c>
      <c r="CQ316" s="280">
        <f t="shared" ca="1" si="737"/>
        <v>0</v>
      </c>
      <c r="CR316" s="273">
        <f t="shared" ca="1" si="738"/>
        <v>0</v>
      </c>
      <c r="CS316" s="280">
        <f t="shared" ca="1" si="739"/>
        <v>664</v>
      </c>
      <c r="CT316" s="280">
        <f t="shared" ca="1" si="740"/>
        <v>1559</v>
      </c>
      <c r="CU316" s="280">
        <f t="shared" ca="1" si="741"/>
        <v>2758</v>
      </c>
      <c r="CV316" s="280">
        <f t="shared" ca="1" si="742"/>
        <v>0</v>
      </c>
      <c r="CW316" s="280">
        <f t="shared" ca="1" si="743"/>
        <v>2027</v>
      </c>
      <c r="CX316" s="280">
        <f t="shared" ca="1" si="744"/>
        <v>0</v>
      </c>
      <c r="CY316" s="280">
        <f t="shared" ca="1" si="745"/>
        <v>13680</v>
      </c>
      <c r="CZ316" s="280">
        <f t="shared" ca="1" si="746"/>
        <v>0</v>
      </c>
      <c r="DA316" s="280">
        <f t="shared" ca="1" si="747"/>
        <v>0</v>
      </c>
      <c r="DB316" s="280">
        <f t="shared" ca="1" si="748"/>
        <v>0</v>
      </c>
      <c r="DC316" s="280">
        <f t="shared" ca="1" si="749"/>
        <v>784</v>
      </c>
      <c r="DD316" s="280">
        <f t="shared" ca="1" si="750"/>
        <v>0</v>
      </c>
      <c r="DE316" s="280">
        <f t="shared" ca="1" si="751"/>
        <v>0</v>
      </c>
      <c r="DF316" s="280">
        <f t="shared" ca="1" si="752"/>
        <v>0</v>
      </c>
      <c r="DG316" s="280">
        <f t="shared" ca="1" si="753"/>
        <v>0</v>
      </c>
      <c r="DH316" s="280">
        <f t="shared" ca="1" si="754"/>
        <v>0</v>
      </c>
      <c r="DI316" s="280">
        <f t="shared" ca="1" si="755"/>
        <v>0</v>
      </c>
      <c r="DJ316" s="210">
        <f t="shared" ca="1" si="756"/>
        <v>5449</v>
      </c>
      <c r="DK316" s="210">
        <f t="shared" ca="1" si="757"/>
        <v>21472</v>
      </c>
      <c r="DL316" s="210">
        <f t="shared" ca="1" si="758"/>
        <v>48254</v>
      </c>
      <c r="DM316" s="461">
        <f t="shared" ca="1" si="759"/>
        <v>69726</v>
      </c>
      <c r="DN316" s="463">
        <f t="shared" ca="1" si="631"/>
        <v>69897</v>
      </c>
      <c r="DO316" s="465">
        <f t="shared" ca="1" si="760"/>
        <v>171</v>
      </c>
      <c r="DP316" s="216">
        <f t="shared" ca="1" si="761"/>
        <v>2.4524567593150332E-3</v>
      </c>
    </row>
    <row r="317" spans="1:122">
      <c r="A317" s="87">
        <f t="shared" si="716"/>
        <v>2041</v>
      </c>
      <c r="P317" s="91">
        <f t="shared" si="715"/>
        <v>2041</v>
      </c>
      <c r="AI317" s="79" t="str">
        <f t="shared" si="639"/>
        <v>AB</v>
      </c>
      <c r="AJ317" s="1">
        <f t="shared" si="638"/>
        <v>2037</v>
      </c>
      <c r="AK317" s="105">
        <f t="shared" si="636"/>
        <v>12</v>
      </c>
      <c r="AL317" s="106">
        <f t="shared" ca="1" si="764"/>
        <v>0</v>
      </c>
      <c r="AM317" s="106">
        <f t="shared" ca="1" si="764"/>
        <v>0</v>
      </c>
      <c r="AN317" s="106">
        <f t="shared" ca="1" si="764"/>
        <v>8</v>
      </c>
      <c r="AO317" s="106">
        <f t="shared" ca="1" si="764"/>
        <v>0</v>
      </c>
      <c r="AP317" s="106">
        <f t="shared" ca="1" si="764"/>
        <v>0</v>
      </c>
      <c r="AQ317" s="106">
        <f t="shared" ca="1" si="764"/>
        <v>0</v>
      </c>
      <c r="AR317" s="106">
        <f t="shared" ca="1" si="764"/>
        <v>0</v>
      </c>
      <c r="AS317" s="106">
        <f t="shared" ca="1" si="764"/>
        <v>0</v>
      </c>
      <c r="AT317" s="106">
        <f t="shared" ca="1" si="764"/>
        <v>0</v>
      </c>
      <c r="AU317" s="106">
        <f t="shared" ca="1" si="764"/>
        <v>166</v>
      </c>
      <c r="AV317" s="106">
        <f t="shared" ca="1" si="764"/>
        <v>48080</v>
      </c>
      <c r="AW317" s="106">
        <f t="shared" ca="1" si="764"/>
        <v>0</v>
      </c>
      <c r="AX317" s="575">
        <f t="shared" ca="1" si="764"/>
        <v>0</v>
      </c>
      <c r="AY317" s="2">
        <f t="shared" ca="1" si="764"/>
        <v>0</v>
      </c>
      <c r="AZ317" s="545">
        <f t="shared" ca="1" si="764"/>
        <v>2128</v>
      </c>
      <c r="BA317" s="106">
        <f t="shared" ca="1" si="764"/>
        <v>1559</v>
      </c>
      <c r="BB317" s="106">
        <f t="shared" ca="1" si="762"/>
        <v>2758</v>
      </c>
      <c r="BC317" s="106">
        <f t="shared" ca="1" si="762"/>
        <v>0</v>
      </c>
      <c r="BD317" s="106">
        <f t="shared" ca="1" si="762"/>
        <v>2108</v>
      </c>
      <c r="BE317" s="106">
        <f t="shared" ca="1" si="762"/>
        <v>0</v>
      </c>
      <c r="BF317" s="106">
        <f t="shared" ca="1" si="762"/>
        <v>13680</v>
      </c>
      <c r="BG317" s="106">
        <f t="shared" ca="1" si="762"/>
        <v>0</v>
      </c>
      <c r="BH317" s="106">
        <f t="shared" ca="1" si="762"/>
        <v>0</v>
      </c>
      <c r="BI317" s="106">
        <f t="shared" ca="1" si="762"/>
        <v>0</v>
      </c>
      <c r="BJ317" s="106">
        <f t="shared" ca="1" si="762"/>
        <v>784</v>
      </c>
      <c r="BK317" s="106">
        <f t="shared" ca="1" si="762"/>
        <v>0</v>
      </c>
      <c r="BL317" s="106">
        <f t="shared" ca="1" si="762"/>
        <v>0</v>
      </c>
      <c r="BM317" s="190">
        <f t="shared" ca="1" si="762"/>
        <v>0</v>
      </c>
      <c r="BN317" s="190">
        <f t="shared" ca="1" si="762"/>
        <v>0</v>
      </c>
      <c r="BO317" s="190">
        <f t="shared" ca="1" si="762"/>
        <v>0</v>
      </c>
      <c r="BP317" s="190">
        <f t="shared" ca="1" si="762"/>
        <v>0</v>
      </c>
      <c r="BQ317" s="190">
        <f t="shared" ca="1" si="762"/>
        <v>6994</v>
      </c>
      <c r="BR317" s="190">
        <f t="shared" ca="1" si="763"/>
        <v>23017</v>
      </c>
      <c r="BS317" s="190">
        <f t="shared" ca="1" si="763"/>
        <v>48254</v>
      </c>
      <c r="BT317" s="190">
        <f t="shared" ca="1" si="763"/>
        <v>71271</v>
      </c>
      <c r="BU317" s="190">
        <f t="shared" ca="1" si="649"/>
        <v>95624</v>
      </c>
      <c r="BV317" s="163" t="str">
        <f t="shared" si="640"/>
        <v>M</v>
      </c>
      <c r="BW317" s="65">
        <f t="shared" ca="1" si="721"/>
        <v>71271</v>
      </c>
      <c r="BX317" s="634">
        <f t="shared" ca="1" si="722"/>
        <v>0</v>
      </c>
      <c r="BY317" s="2"/>
      <c r="BZ317" s="13"/>
      <c r="CA317" s="130"/>
      <c r="CB317" s="79" t="str">
        <f t="shared" si="641"/>
        <v>M</v>
      </c>
      <c r="CC317" s="215">
        <f t="shared" si="723"/>
        <v>2037</v>
      </c>
      <c r="CD317" s="141">
        <f t="shared" si="724"/>
        <v>12</v>
      </c>
      <c r="CE317" s="280">
        <f t="shared" ca="1" si="725"/>
        <v>0</v>
      </c>
      <c r="CF317" s="280">
        <f t="shared" ca="1" si="726"/>
        <v>0</v>
      </c>
      <c r="CG317" s="280">
        <f t="shared" ca="1" si="727"/>
        <v>8</v>
      </c>
      <c r="CH317" s="280">
        <f t="shared" ca="1" si="728"/>
        <v>0</v>
      </c>
      <c r="CI317" s="280">
        <f t="shared" ca="1" si="729"/>
        <v>0</v>
      </c>
      <c r="CJ317" s="280">
        <f t="shared" ca="1" si="730"/>
        <v>0</v>
      </c>
      <c r="CK317" s="280">
        <f t="shared" ca="1" si="731"/>
        <v>0</v>
      </c>
      <c r="CL317" s="280">
        <f t="shared" ca="1" si="732"/>
        <v>0</v>
      </c>
      <c r="CM317" s="280">
        <f t="shared" ca="1" si="733"/>
        <v>3839</v>
      </c>
      <c r="CN317" s="280">
        <f t="shared" ca="1" si="734"/>
        <v>172</v>
      </c>
      <c r="CO317" s="280">
        <f t="shared" ca="1" si="735"/>
        <v>65343</v>
      </c>
      <c r="CP317" s="280">
        <f t="shared" ca="1" si="736"/>
        <v>0</v>
      </c>
      <c r="CQ317" s="280">
        <f t="shared" ca="1" si="737"/>
        <v>0</v>
      </c>
      <c r="CR317" s="273">
        <f t="shared" ca="1" si="738"/>
        <v>0</v>
      </c>
      <c r="CS317" s="280">
        <f t="shared" ca="1" si="739"/>
        <v>1218</v>
      </c>
      <c r="CT317" s="280">
        <f t="shared" ca="1" si="740"/>
        <v>3544</v>
      </c>
      <c r="CU317" s="280">
        <f t="shared" ca="1" si="741"/>
        <v>3344</v>
      </c>
      <c r="CV317" s="280">
        <f t="shared" ca="1" si="742"/>
        <v>0</v>
      </c>
      <c r="CW317" s="280">
        <f t="shared" ca="1" si="743"/>
        <v>2445</v>
      </c>
      <c r="CX317" s="280">
        <f t="shared" ca="1" si="744"/>
        <v>0</v>
      </c>
      <c r="CY317" s="280">
        <f t="shared" ca="1" si="745"/>
        <v>14508</v>
      </c>
      <c r="CZ317" s="280">
        <f t="shared" ca="1" si="746"/>
        <v>0</v>
      </c>
      <c r="DA317" s="280">
        <f t="shared" ca="1" si="747"/>
        <v>0</v>
      </c>
      <c r="DB317" s="280">
        <f t="shared" ca="1" si="748"/>
        <v>0</v>
      </c>
      <c r="DC317" s="280">
        <f t="shared" ca="1" si="749"/>
        <v>978</v>
      </c>
      <c r="DD317" s="280">
        <f t="shared" ca="1" si="750"/>
        <v>0</v>
      </c>
      <c r="DE317" s="280">
        <f t="shared" ca="1" si="751"/>
        <v>0</v>
      </c>
      <c r="DF317" s="280">
        <f t="shared" ca="1" si="752"/>
        <v>0</v>
      </c>
      <c r="DG317" s="280">
        <f t="shared" ca="1" si="753"/>
        <v>0</v>
      </c>
      <c r="DH317" s="280">
        <f t="shared" ca="1" si="754"/>
        <v>0</v>
      </c>
      <c r="DI317" s="280">
        <f t="shared" ca="1" si="755"/>
        <v>0</v>
      </c>
      <c r="DJ317" s="210">
        <f t="shared" ca="1" si="756"/>
        <v>7007</v>
      </c>
      <c r="DK317" s="210">
        <f t="shared" ca="1" si="757"/>
        <v>26037</v>
      </c>
      <c r="DL317" s="210">
        <f t="shared" ca="1" si="758"/>
        <v>69362</v>
      </c>
      <c r="DM317" s="461">
        <f t="shared" ca="1" si="759"/>
        <v>95399</v>
      </c>
      <c r="DN317" s="463">
        <f t="shared" ca="1" si="631"/>
        <v>95624</v>
      </c>
      <c r="DO317" s="465">
        <f t="shared" ca="1" si="760"/>
        <v>225</v>
      </c>
      <c r="DP317" s="216">
        <f t="shared" ca="1" si="761"/>
        <v>2.3585152884202142E-3</v>
      </c>
    </row>
    <row r="318" spans="1:122">
      <c r="A318" s="87">
        <f t="shared" si="716"/>
        <v>2042</v>
      </c>
      <c r="P318" s="91">
        <f t="shared" si="715"/>
        <v>2042</v>
      </c>
      <c r="AI318" s="79" t="str">
        <f t="shared" si="639"/>
        <v>Q</v>
      </c>
      <c r="AJ318" s="1">
        <f t="shared" si="638"/>
        <v>2038</v>
      </c>
      <c r="AK318" s="105">
        <f t="shared" si="636"/>
        <v>1</v>
      </c>
      <c r="AL318" s="106">
        <f t="shared" ca="1" si="764"/>
        <v>0</v>
      </c>
      <c r="AM318" s="106">
        <f t="shared" ca="1" si="764"/>
        <v>0</v>
      </c>
      <c r="AN318" s="106">
        <f t="shared" ca="1" si="764"/>
        <v>8</v>
      </c>
      <c r="AO318" s="106">
        <f t="shared" ca="1" si="764"/>
        <v>0</v>
      </c>
      <c r="AP318" s="106">
        <f t="shared" ca="1" si="764"/>
        <v>0</v>
      </c>
      <c r="AQ318" s="106">
        <f t="shared" ca="1" si="764"/>
        <v>0</v>
      </c>
      <c r="AR318" s="106">
        <f t="shared" ca="1" si="764"/>
        <v>0</v>
      </c>
      <c r="AS318" s="106">
        <f t="shared" ca="1" si="764"/>
        <v>0</v>
      </c>
      <c r="AT318" s="106">
        <f t="shared" ca="1" si="764"/>
        <v>3839</v>
      </c>
      <c r="AU318" s="106">
        <f t="shared" ca="1" si="764"/>
        <v>172</v>
      </c>
      <c r="AV318" s="106">
        <f t="shared" ca="1" si="764"/>
        <v>65343</v>
      </c>
      <c r="AW318" s="106">
        <f t="shared" ca="1" si="764"/>
        <v>0</v>
      </c>
      <c r="AX318" s="575">
        <f t="shared" ca="1" si="764"/>
        <v>0</v>
      </c>
      <c r="AY318" s="2">
        <f t="shared" ca="1" si="764"/>
        <v>0</v>
      </c>
      <c r="AZ318" s="545">
        <f t="shared" ca="1" si="764"/>
        <v>664</v>
      </c>
      <c r="BA318" s="106">
        <f t="shared" ca="1" si="764"/>
        <v>3544</v>
      </c>
      <c r="BB318" s="106">
        <f t="shared" ca="1" si="762"/>
        <v>3344</v>
      </c>
      <c r="BC318" s="106">
        <f t="shared" ca="1" si="762"/>
        <v>0</v>
      </c>
      <c r="BD318" s="106">
        <f t="shared" ca="1" si="762"/>
        <v>2027</v>
      </c>
      <c r="BE318" s="106">
        <f t="shared" ca="1" si="762"/>
        <v>0</v>
      </c>
      <c r="BF318" s="106">
        <f t="shared" ca="1" si="762"/>
        <v>14508</v>
      </c>
      <c r="BG318" s="106">
        <f t="shared" ca="1" si="762"/>
        <v>0</v>
      </c>
      <c r="BH318" s="106">
        <f t="shared" ca="1" si="762"/>
        <v>0</v>
      </c>
      <c r="BI318" s="106">
        <f t="shared" ca="1" si="762"/>
        <v>0</v>
      </c>
      <c r="BJ318" s="106">
        <f t="shared" ca="1" si="762"/>
        <v>978</v>
      </c>
      <c r="BK318" s="106">
        <f t="shared" ca="1" si="762"/>
        <v>0</v>
      </c>
      <c r="BL318" s="106">
        <f t="shared" ca="1" si="762"/>
        <v>0</v>
      </c>
      <c r="BM318" s="190">
        <f t="shared" ca="1" si="762"/>
        <v>0</v>
      </c>
      <c r="BN318" s="190">
        <f t="shared" ca="1" si="762"/>
        <v>0</v>
      </c>
      <c r="BO318" s="190">
        <f t="shared" ca="1" si="762"/>
        <v>0</v>
      </c>
      <c r="BP318" s="190">
        <f t="shared" ca="1" si="762"/>
        <v>0</v>
      </c>
      <c r="BQ318" s="190">
        <f t="shared" ca="1" si="762"/>
        <v>6035</v>
      </c>
      <c r="BR318" s="190">
        <f t="shared" ca="1" si="763"/>
        <v>25065</v>
      </c>
      <c r="BS318" s="190">
        <f t="shared" ca="1" si="763"/>
        <v>69362</v>
      </c>
      <c r="BT318" s="190">
        <f t="shared" ca="1" si="763"/>
        <v>94427</v>
      </c>
      <c r="BU318" s="190">
        <f t="shared" ca="1" si="649"/>
        <v>68799</v>
      </c>
      <c r="BV318" s="163" t="str">
        <f t="shared" si="640"/>
        <v>C</v>
      </c>
      <c r="BW318" s="65">
        <f t="shared" ca="1" si="721"/>
        <v>94427</v>
      </c>
      <c r="BX318" s="634">
        <f t="shared" ca="1" si="722"/>
        <v>0</v>
      </c>
      <c r="BY318" s="2"/>
      <c r="BZ318" s="13"/>
      <c r="CA318" s="130"/>
      <c r="CB318" s="79" t="str">
        <f t="shared" si="641"/>
        <v>B</v>
      </c>
      <c r="CC318" s="215">
        <f t="shared" si="723"/>
        <v>2038</v>
      </c>
      <c r="CD318" s="141">
        <f t="shared" si="724"/>
        <v>1</v>
      </c>
      <c r="CE318" s="280">
        <f t="shared" ca="1" si="725"/>
        <v>0</v>
      </c>
      <c r="CF318" s="280">
        <f t="shared" ca="1" si="726"/>
        <v>0</v>
      </c>
      <c r="CG318" s="280">
        <f t="shared" ca="1" si="727"/>
        <v>8</v>
      </c>
      <c r="CH318" s="280">
        <f t="shared" ca="1" si="728"/>
        <v>0</v>
      </c>
      <c r="CI318" s="280">
        <f t="shared" ca="1" si="729"/>
        <v>0</v>
      </c>
      <c r="CJ318" s="280">
        <f t="shared" ca="1" si="730"/>
        <v>0</v>
      </c>
      <c r="CK318" s="280">
        <f t="shared" ca="1" si="731"/>
        <v>0</v>
      </c>
      <c r="CL318" s="280">
        <f t="shared" ca="1" si="732"/>
        <v>0</v>
      </c>
      <c r="CM318" s="280">
        <f t="shared" ca="1" si="733"/>
        <v>6910</v>
      </c>
      <c r="CN318" s="280">
        <f t="shared" ca="1" si="734"/>
        <v>258</v>
      </c>
      <c r="CO318" s="280">
        <f t="shared" ca="1" si="735"/>
        <v>64580</v>
      </c>
      <c r="CP318" s="280">
        <f t="shared" ca="1" si="736"/>
        <v>0</v>
      </c>
      <c r="CQ318" s="280">
        <f t="shared" ca="1" si="737"/>
        <v>0</v>
      </c>
      <c r="CR318" s="273">
        <f t="shared" ca="1" si="738"/>
        <v>0</v>
      </c>
      <c r="CS318" s="280">
        <f t="shared" ca="1" si="739"/>
        <v>709</v>
      </c>
      <c r="CT318" s="280">
        <f t="shared" ca="1" si="740"/>
        <v>4027</v>
      </c>
      <c r="CU318" s="280">
        <f t="shared" ca="1" si="741"/>
        <v>3228</v>
      </c>
      <c r="CV318" s="280">
        <f t="shared" ca="1" si="742"/>
        <v>0</v>
      </c>
      <c r="CW318" s="280">
        <f t="shared" ca="1" si="743"/>
        <v>2537</v>
      </c>
      <c r="CX318" s="280">
        <f t="shared" ca="1" si="744"/>
        <v>0</v>
      </c>
      <c r="CY318" s="280">
        <f t="shared" ca="1" si="745"/>
        <v>14136</v>
      </c>
      <c r="CZ318" s="280">
        <f t="shared" ca="1" si="746"/>
        <v>0</v>
      </c>
      <c r="DA318" s="280">
        <f t="shared" ca="1" si="747"/>
        <v>0</v>
      </c>
      <c r="DB318" s="280">
        <f t="shared" ca="1" si="748"/>
        <v>0</v>
      </c>
      <c r="DC318" s="280">
        <f t="shared" ca="1" si="749"/>
        <v>1019</v>
      </c>
      <c r="DD318" s="280">
        <f t="shared" ca="1" si="750"/>
        <v>0</v>
      </c>
      <c r="DE318" s="280">
        <f t="shared" ca="1" si="751"/>
        <v>0</v>
      </c>
      <c r="DF318" s="280">
        <f t="shared" ca="1" si="752"/>
        <v>0</v>
      </c>
      <c r="DG318" s="280">
        <f t="shared" ca="1" si="753"/>
        <v>0</v>
      </c>
      <c r="DH318" s="280">
        <f t="shared" ca="1" si="754"/>
        <v>0</v>
      </c>
      <c r="DI318" s="280">
        <f t="shared" ca="1" si="755"/>
        <v>0</v>
      </c>
      <c r="DJ318" s="210">
        <f t="shared" ca="1" si="756"/>
        <v>6474</v>
      </c>
      <c r="DK318" s="210">
        <f t="shared" ca="1" si="757"/>
        <v>25656</v>
      </c>
      <c r="DL318" s="210">
        <f t="shared" ca="1" si="758"/>
        <v>71756</v>
      </c>
      <c r="DM318" s="461">
        <f t="shared" ca="1" si="759"/>
        <v>97412</v>
      </c>
      <c r="DN318" s="463">
        <f t="shared" ca="1" si="631"/>
        <v>97626</v>
      </c>
      <c r="DO318" s="465">
        <f t="shared" ca="1" si="760"/>
        <v>214</v>
      </c>
      <c r="DP318" s="216">
        <f t="shared" ca="1" si="761"/>
        <v>2.1968545969695726E-3</v>
      </c>
    </row>
    <row r="319" spans="1:122">
      <c r="A319" s="87">
        <f t="shared" si="716"/>
        <v>2043</v>
      </c>
      <c r="P319" s="91">
        <f t="shared" si="715"/>
        <v>2043</v>
      </c>
      <c r="AI319" s="79" t="str">
        <f t="shared" si="639"/>
        <v>R</v>
      </c>
      <c r="AJ319" s="1">
        <f t="shared" si="638"/>
        <v>2038</v>
      </c>
      <c r="AK319" s="105">
        <f t="shared" si="636"/>
        <v>2</v>
      </c>
      <c r="AL319" s="106">
        <f t="shared" ca="1" si="764"/>
        <v>0</v>
      </c>
      <c r="AM319" s="106">
        <f t="shared" ca="1" si="764"/>
        <v>0</v>
      </c>
      <c r="AN319" s="106">
        <f t="shared" ca="1" si="764"/>
        <v>8</v>
      </c>
      <c r="AO319" s="106">
        <f t="shared" ca="1" si="764"/>
        <v>0</v>
      </c>
      <c r="AP319" s="106">
        <f t="shared" ca="1" si="764"/>
        <v>0</v>
      </c>
      <c r="AQ319" s="106">
        <f t="shared" ca="1" si="764"/>
        <v>0</v>
      </c>
      <c r="AR319" s="106">
        <f t="shared" ca="1" si="764"/>
        <v>0</v>
      </c>
      <c r="AS319" s="106">
        <f t="shared" ca="1" si="764"/>
        <v>0</v>
      </c>
      <c r="AT319" s="106">
        <f t="shared" ca="1" si="764"/>
        <v>6910</v>
      </c>
      <c r="AU319" s="106">
        <f t="shared" ca="1" si="764"/>
        <v>258</v>
      </c>
      <c r="AV319" s="106">
        <f t="shared" ca="1" si="764"/>
        <v>64580</v>
      </c>
      <c r="AW319" s="106">
        <f t="shared" ca="1" si="764"/>
        <v>0</v>
      </c>
      <c r="AX319" s="575">
        <f t="shared" ca="1" si="764"/>
        <v>0</v>
      </c>
      <c r="AY319" s="2">
        <f t="shared" ca="1" si="764"/>
        <v>0</v>
      </c>
      <c r="AZ319" s="545">
        <f t="shared" ca="1" si="764"/>
        <v>1218</v>
      </c>
      <c r="BA319" s="106">
        <f t="shared" ca="1" si="764"/>
        <v>4027</v>
      </c>
      <c r="BB319" s="106">
        <f t="shared" ca="1" si="762"/>
        <v>3228</v>
      </c>
      <c r="BC319" s="106">
        <f t="shared" ca="1" si="762"/>
        <v>0</v>
      </c>
      <c r="BD319" s="106">
        <f t="shared" ca="1" si="762"/>
        <v>2445</v>
      </c>
      <c r="BE319" s="106">
        <f t="shared" ca="1" si="762"/>
        <v>0</v>
      </c>
      <c r="BF319" s="106">
        <f t="shared" ca="1" si="762"/>
        <v>14136</v>
      </c>
      <c r="BG319" s="106">
        <f t="shared" ca="1" si="762"/>
        <v>0</v>
      </c>
      <c r="BH319" s="106">
        <f t="shared" ca="1" si="762"/>
        <v>0</v>
      </c>
      <c r="BI319" s="106">
        <f t="shared" ca="1" si="762"/>
        <v>0</v>
      </c>
      <c r="BJ319" s="106">
        <f t="shared" ca="1" si="762"/>
        <v>1019</v>
      </c>
      <c r="BK319" s="106">
        <f t="shared" ca="1" si="762"/>
        <v>0</v>
      </c>
      <c r="BL319" s="106">
        <f t="shared" ca="1" si="762"/>
        <v>0</v>
      </c>
      <c r="BM319" s="190">
        <f t="shared" ca="1" si="762"/>
        <v>0</v>
      </c>
      <c r="BN319" s="190">
        <f t="shared" ca="1" si="762"/>
        <v>0</v>
      </c>
      <c r="BO319" s="190">
        <f t="shared" ca="1" si="762"/>
        <v>0</v>
      </c>
      <c r="BP319" s="190">
        <f t="shared" ca="1" si="762"/>
        <v>0</v>
      </c>
      <c r="BQ319" s="190">
        <f t="shared" ca="1" si="762"/>
        <v>6891</v>
      </c>
      <c r="BR319" s="190">
        <f t="shared" ca="1" si="763"/>
        <v>26073</v>
      </c>
      <c r="BS319" s="190">
        <f t="shared" ca="1" si="763"/>
        <v>71756</v>
      </c>
      <c r="BT319" s="190">
        <f t="shared" ca="1" si="763"/>
        <v>97829</v>
      </c>
      <c r="BU319" s="190">
        <f t="shared" ca="1" si="649"/>
        <v>68799</v>
      </c>
      <c r="BV319" s="163" t="str">
        <f t="shared" si="640"/>
        <v>C</v>
      </c>
      <c r="BW319" s="65">
        <f t="shared" ca="1" si="721"/>
        <v>97829</v>
      </c>
      <c r="BX319" s="634">
        <f t="shared" ca="1" si="722"/>
        <v>0</v>
      </c>
      <c r="BY319" s="2"/>
      <c r="BZ319" s="13"/>
      <c r="CA319" s="130"/>
      <c r="CB319" s="79" t="str">
        <f t="shared" si="641"/>
        <v>C</v>
      </c>
      <c r="CC319" s="215">
        <f t="shared" si="723"/>
        <v>2038</v>
      </c>
      <c r="CD319" s="141">
        <f t="shared" si="724"/>
        <v>2</v>
      </c>
      <c r="CE319" s="280">
        <f t="shared" ca="1" si="725"/>
        <v>0</v>
      </c>
      <c r="CF319" s="280">
        <f t="shared" ca="1" si="726"/>
        <v>0</v>
      </c>
      <c r="CG319" s="280">
        <f t="shared" ca="1" si="727"/>
        <v>8</v>
      </c>
      <c r="CH319" s="280">
        <f t="shared" ca="1" si="728"/>
        <v>0</v>
      </c>
      <c r="CI319" s="280">
        <f t="shared" ca="1" si="729"/>
        <v>0</v>
      </c>
      <c r="CJ319" s="280">
        <f t="shared" ca="1" si="730"/>
        <v>0</v>
      </c>
      <c r="CK319" s="280">
        <f t="shared" ca="1" si="731"/>
        <v>0</v>
      </c>
      <c r="CL319" s="280">
        <f t="shared" ca="1" si="732"/>
        <v>0</v>
      </c>
      <c r="CM319" s="280">
        <f t="shared" ca="1" si="733"/>
        <v>6242</v>
      </c>
      <c r="CN319" s="280">
        <f t="shared" ca="1" si="734"/>
        <v>621</v>
      </c>
      <c r="CO319" s="280">
        <f t="shared" ca="1" si="735"/>
        <v>41858</v>
      </c>
      <c r="CP319" s="280">
        <f t="shared" ca="1" si="736"/>
        <v>0</v>
      </c>
      <c r="CQ319" s="280">
        <f t="shared" ca="1" si="737"/>
        <v>0</v>
      </c>
      <c r="CR319" s="273">
        <f t="shared" ca="1" si="738"/>
        <v>0</v>
      </c>
      <c r="CS319" s="280">
        <f t="shared" ca="1" si="739"/>
        <v>831</v>
      </c>
      <c r="CT319" s="280">
        <f t="shared" ca="1" si="740"/>
        <v>1600</v>
      </c>
      <c r="CU319" s="280">
        <f t="shared" ca="1" si="741"/>
        <v>1917</v>
      </c>
      <c r="CV319" s="280">
        <f t="shared" ca="1" si="742"/>
        <v>0</v>
      </c>
      <c r="CW319" s="280">
        <f t="shared" ca="1" si="743"/>
        <v>1854</v>
      </c>
      <c r="CX319" s="280">
        <f t="shared" ca="1" si="744"/>
        <v>0</v>
      </c>
      <c r="CY319" s="280">
        <f t="shared" ca="1" si="745"/>
        <v>12768</v>
      </c>
      <c r="CZ319" s="280">
        <f t="shared" ca="1" si="746"/>
        <v>0</v>
      </c>
      <c r="DA319" s="280">
        <f t="shared" ca="1" si="747"/>
        <v>0</v>
      </c>
      <c r="DB319" s="280">
        <f t="shared" ca="1" si="748"/>
        <v>0</v>
      </c>
      <c r="DC319" s="280">
        <f t="shared" ca="1" si="749"/>
        <v>953</v>
      </c>
      <c r="DD319" s="280">
        <f t="shared" ca="1" si="750"/>
        <v>0</v>
      </c>
      <c r="DE319" s="280">
        <f t="shared" ca="1" si="751"/>
        <v>0</v>
      </c>
      <c r="DF319" s="280">
        <f t="shared" ca="1" si="752"/>
        <v>0</v>
      </c>
      <c r="DG319" s="280">
        <f t="shared" ca="1" si="753"/>
        <v>0</v>
      </c>
      <c r="DH319" s="280">
        <f t="shared" ca="1" si="754"/>
        <v>0</v>
      </c>
      <c r="DI319" s="280">
        <f t="shared" ca="1" si="755"/>
        <v>0</v>
      </c>
      <c r="DJ319" s="210">
        <f t="shared" ca="1" si="756"/>
        <v>4602</v>
      </c>
      <c r="DK319" s="210">
        <f t="shared" ca="1" si="757"/>
        <v>19923</v>
      </c>
      <c r="DL319" s="210">
        <f t="shared" ca="1" si="758"/>
        <v>48729</v>
      </c>
      <c r="DM319" s="461">
        <f t="shared" ca="1" si="759"/>
        <v>68652</v>
      </c>
      <c r="DN319" s="463">
        <f t="shared" ca="1" si="631"/>
        <v>68799</v>
      </c>
      <c r="DO319" s="465">
        <f t="shared" ca="1" si="760"/>
        <v>147</v>
      </c>
      <c r="DP319" s="216">
        <f t="shared" ca="1" si="761"/>
        <v>2.1412340499912604E-3</v>
      </c>
    </row>
    <row r="320" spans="1:122">
      <c r="A320" s="87">
        <f t="shared" si="716"/>
        <v>2044</v>
      </c>
      <c r="P320" s="91">
        <f t="shared" si="715"/>
        <v>2044</v>
      </c>
      <c r="AI320" s="79" t="str">
        <f t="shared" si="639"/>
        <v>S</v>
      </c>
      <c r="AJ320" s="1">
        <f t="shared" si="638"/>
        <v>2038</v>
      </c>
      <c r="AK320" s="105">
        <f t="shared" si="636"/>
        <v>3</v>
      </c>
      <c r="AL320" s="106">
        <f t="shared" ca="1" si="764"/>
        <v>0</v>
      </c>
      <c r="AM320" s="106">
        <f t="shared" ca="1" si="764"/>
        <v>0</v>
      </c>
      <c r="AN320" s="106">
        <f t="shared" ca="1" si="764"/>
        <v>8</v>
      </c>
      <c r="AO320" s="106">
        <f t="shared" ca="1" si="764"/>
        <v>0</v>
      </c>
      <c r="AP320" s="106">
        <f t="shared" ca="1" si="764"/>
        <v>0</v>
      </c>
      <c r="AQ320" s="106">
        <f t="shared" ca="1" si="764"/>
        <v>0</v>
      </c>
      <c r="AR320" s="106">
        <f t="shared" ca="1" si="764"/>
        <v>0</v>
      </c>
      <c r="AS320" s="106">
        <f t="shared" ca="1" si="764"/>
        <v>0</v>
      </c>
      <c r="AT320" s="106">
        <f t="shared" ca="1" si="764"/>
        <v>6242</v>
      </c>
      <c r="AU320" s="106">
        <f t="shared" ca="1" si="764"/>
        <v>621</v>
      </c>
      <c r="AV320" s="106">
        <f t="shared" ca="1" si="764"/>
        <v>41858</v>
      </c>
      <c r="AW320" s="106">
        <f t="shared" ca="1" si="764"/>
        <v>0</v>
      </c>
      <c r="AX320" s="575">
        <f t="shared" ca="1" si="764"/>
        <v>0</v>
      </c>
      <c r="AY320" s="2">
        <f t="shared" ca="1" si="764"/>
        <v>0</v>
      </c>
      <c r="AZ320" s="545">
        <f t="shared" ca="1" si="764"/>
        <v>709</v>
      </c>
      <c r="BA320" s="106">
        <f t="shared" ca="1" si="764"/>
        <v>1600</v>
      </c>
      <c r="BB320" s="106">
        <f t="shared" ca="1" si="762"/>
        <v>1917</v>
      </c>
      <c r="BC320" s="106">
        <f t="shared" ca="1" si="762"/>
        <v>0</v>
      </c>
      <c r="BD320" s="106">
        <f t="shared" ca="1" si="762"/>
        <v>2537</v>
      </c>
      <c r="BE320" s="106">
        <f t="shared" ca="1" si="762"/>
        <v>0</v>
      </c>
      <c r="BF320" s="106">
        <f t="shared" ca="1" si="762"/>
        <v>12768</v>
      </c>
      <c r="BG320" s="106">
        <f t="shared" ca="1" si="762"/>
        <v>0</v>
      </c>
      <c r="BH320" s="106">
        <f t="shared" ca="1" si="762"/>
        <v>0</v>
      </c>
      <c r="BI320" s="106">
        <f t="shared" ca="1" si="762"/>
        <v>0</v>
      </c>
      <c r="BJ320" s="106">
        <f t="shared" ca="1" si="762"/>
        <v>953</v>
      </c>
      <c r="BK320" s="106">
        <f t="shared" ca="1" si="762"/>
        <v>0</v>
      </c>
      <c r="BL320" s="106">
        <f t="shared" ca="1" si="762"/>
        <v>0</v>
      </c>
      <c r="BM320" s="190">
        <f t="shared" ca="1" si="762"/>
        <v>0</v>
      </c>
      <c r="BN320" s="190">
        <f t="shared" ca="1" si="762"/>
        <v>0</v>
      </c>
      <c r="BO320" s="190">
        <f t="shared" ca="1" si="762"/>
        <v>0</v>
      </c>
      <c r="BP320" s="190">
        <f t="shared" ca="1" si="762"/>
        <v>0</v>
      </c>
      <c r="BQ320" s="190">
        <f t="shared" ca="1" si="762"/>
        <v>5163</v>
      </c>
      <c r="BR320" s="190">
        <f t="shared" ca="1" si="763"/>
        <v>20484</v>
      </c>
      <c r="BS320" s="190">
        <f t="shared" ca="1" si="763"/>
        <v>48729</v>
      </c>
      <c r="BT320" s="190">
        <f t="shared" ca="1" si="763"/>
        <v>69213</v>
      </c>
      <c r="BU320" s="190">
        <f t="shared" ca="1" si="649"/>
        <v>105167</v>
      </c>
      <c r="BV320" s="163" t="str">
        <f t="shared" si="640"/>
        <v>D</v>
      </c>
      <c r="BW320" s="65">
        <f t="shared" ca="1" si="721"/>
        <v>69213</v>
      </c>
      <c r="BX320" s="634">
        <f t="shared" ca="1" si="722"/>
        <v>0</v>
      </c>
      <c r="BY320" s="2"/>
      <c r="BZ320" s="13"/>
      <c r="CA320" s="130"/>
      <c r="CB320" s="79" t="str">
        <f t="shared" si="641"/>
        <v>D</v>
      </c>
      <c r="CC320" s="215">
        <f t="shared" si="723"/>
        <v>2038</v>
      </c>
      <c r="CD320" s="141">
        <f t="shared" si="724"/>
        <v>3</v>
      </c>
      <c r="CE320" s="280">
        <f t="shared" ca="1" si="725"/>
        <v>0</v>
      </c>
      <c r="CF320" s="280">
        <f t="shared" ca="1" si="726"/>
        <v>0</v>
      </c>
      <c r="CG320" s="280">
        <f t="shared" ca="1" si="727"/>
        <v>8</v>
      </c>
      <c r="CH320" s="280">
        <f t="shared" ca="1" si="728"/>
        <v>0</v>
      </c>
      <c r="CI320" s="280">
        <f t="shared" ca="1" si="729"/>
        <v>0</v>
      </c>
      <c r="CJ320" s="280">
        <f t="shared" ca="1" si="730"/>
        <v>0</v>
      </c>
      <c r="CK320" s="280">
        <f t="shared" ca="1" si="731"/>
        <v>0</v>
      </c>
      <c r="CL320" s="280">
        <f t="shared" ca="1" si="732"/>
        <v>0</v>
      </c>
      <c r="CM320" s="280">
        <f t="shared" ca="1" si="733"/>
        <v>3839</v>
      </c>
      <c r="CN320" s="280">
        <f t="shared" ca="1" si="734"/>
        <v>516</v>
      </c>
      <c r="CO320" s="280">
        <f t="shared" ca="1" si="735"/>
        <v>78947</v>
      </c>
      <c r="CP320" s="280">
        <f t="shared" ca="1" si="736"/>
        <v>0</v>
      </c>
      <c r="CQ320" s="280">
        <f t="shared" ca="1" si="737"/>
        <v>0</v>
      </c>
      <c r="CR320" s="273">
        <f t="shared" ca="1" si="738"/>
        <v>0</v>
      </c>
      <c r="CS320" s="280">
        <f t="shared" ca="1" si="739"/>
        <v>502</v>
      </c>
      <c r="CT320" s="280">
        <f t="shared" ca="1" si="740"/>
        <v>805</v>
      </c>
      <c r="CU320" s="280">
        <f t="shared" ca="1" si="741"/>
        <v>2651</v>
      </c>
      <c r="CV320" s="280">
        <f t="shared" ca="1" si="742"/>
        <v>0</v>
      </c>
      <c r="CW320" s="280">
        <f t="shared" ca="1" si="743"/>
        <v>2101</v>
      </c>
      <c r="CX320" s="280">
        <f t="shared" ca="1" si="744"/>
        <v>0</v>
      </c>
      <c r="CY320" s="280">
        <f t="shared" ca="1" si="745"/>
        <v>14508</v>
      </c>
      <c r="CZ320" s="280">
        <f t="shared" ca="1" si="746"/>
        <v>0</v>
      </c>
      <c r="DA320" s="280">
        <f t="shared" ca="1" si="747"/>
        <v>0</v>
      </c>
      <c r="DB320" s="280">
        <f t="shared" ca="1" si="748"/>
        <v>0</v>
      </c>
      <c r="DC320" s="280">
        <f t="shared" ca="1" si="749"/>
        <v>1096</v>
      </c>
      <c r="DD320" s="280">
        <f t="shared" ca="1" si="750"/>
        <v>0</v>
      </c>
      <c r="DE320" s="280">
        <f t="shared" ca="1" si="751"/>
        <v>0</v>
      </c>
      <c r="DF320" s="280">
        <f t="shared" ca="1" si="752"/>
        <v>0</v>
      </c>
      <c r="DG320" s="280">
        <f t="shared" ca="1" si="753"/>
        <v>0</v>
      </c>
      <c r="DH320" s="280">
        <f t="shared" ca="1" si="754"/>
        <v>0</v>
      </c>
      <c r="DI320" s="280">
        <f t="shared" ca="1" si="755"/>
        <v>0</v>
      </c>
      <c r="DJ320" s="210">
        <f t="shared" ca="1" si="756"/>
        <v>5254</v>
      </c>
      <c r="DK320" s="210">
        <f t="shared" ca="1" si="757"/>
        <v>21663</v>
      </c>
      <c r="DL320" s="210">
        <f t="shared" ca="1" si="758"/>
        <v>83310</v>
      </c>
      <c r="DM320" s="461">
        <f t="shared" ca="1" si="759"/>
        <v>104973</v>
      </c>
      <c r="DN320" s="463">
        <f t="shared" ca="1" si="631"/>
        <v>105167</v>
      </c>
      <c r="DO320" s="465">
        <f t="shared" ca="1" si="760"/>
        <v>194</v>
      </c>
      <c r="DP320" s="216">
        <f t="shared" ca="1" si="761"/>
        <v>1.8480942718603832E-3</v>
      </c>
    </row>
    <row r="321" spans="1:124">
      <c r="A321" s="87">
        <f t="shared" si="716"/>
        <v>2045</v>
      </c>
      <c r="P321" s="91">
        <f t="shared" si="715"/>
        <v>2045</v>
      </c>
      <c r="AI321" s="79" t="str">
        <f t="shared" si="639"/>
        <v>T</v>
      </c>
      <c r="AJ321" s="1">
        <f t="shared" si="638"/>
        <v>2038</v>
      </c>
      <c r="AK321" s="105">
        <f t="shared" si="636"/>
        <v>4</v>
      </c>
      <c r="AL321" s="106">
        <f t="shared" ca="1" si="764"/>
        <v>0</v>
      </c>
      <c r="AM321" s="106">
        <f t="shared" ca="1" si="764"/>
        <v>0</v>
      </c>
      <c r="AN321" s="106">
        <f t="shared" ca="1" si="764"/>
        <v>8</v>
      </c>
      <c r="AO321" s="106">
        <f t="shared" ca="1" si="764"/>
        <v>0</v>
      </c>
      <c r="AP321" s="106">
        <f t="shared" ca="1" si="764"/>
        <v>0</v>
      </c>
      <c r="AQ321" s="106">
        <f t="shared" ca="1" si="764"/>
        <v>0</v>
      </c>
      <c r="AR321" s="106">
        <f t="shared" ca="1" si="764"/>
        <v>0</v>
      </c>
      <c r="AS321" s="106">
        <f t="shared" ca="1" si="764"/>
        <v>0</v>
      </c>
      <c r="AT321" s="106">
        <f t="shared" ca="1" si="764"/>
        <v>3839</v>
      </c>
      <c r="AU321" s="106">
        <f t="shared" ca="1" si="764"/>
        <v>516</v>
      </c>
      <c r="AV321" s="106">
        <f t="shared" ca="1" si="764"/>
        <v>78947</v>
      </c>
      <c r="AW321" s="106">
        <f t="shared" ca="1" si="764"/>
        <v>0</v>
      </c>
      <c r="AX321" s="575">
        <f t="shared" ca="1" si="764"/>
        <v>0</v>
      </c>
      <c r="AY321" s="2">
        <f t="shared" ca="1" si="764"/>
        <v>0</v>
      </c>
      <c r="AZ321" s="545">
        <f t="shared" ca="1" si="764"/>
        <v>831</v>
      </c>
      <c r="BA321" s="106">
        <f t="shared" ca="1" si="764"/>
        <v>805</v>
      </c>
      <c r="BB321" s="106">
        <f t="shared" ca="1" si="762"/>
        <v>2651</v>
      </c>
      <c r="BC321" s="106">
        <f t="shared" ca="1" si="762"/>
        <v>0</v>
      </c>
      <c r="BD321" s="106">
        <f t="shared" ca="1" si="762"/>
        <v>1854</v>
      </c>
      <c r="BE321" s="106">
        <f t="shared" ca="1" si="762"/>
        <v>0</v>
      </c>
      <c r="BF321" s="106">
        <f t="shared" ca="1" si="762"/>
        <v>14508</v>
      </c>
      <c r="BG321" s="106">
        <f t="shared" ca="1" si="762"/>
        <v>0</v>
      </c>
      <c r="BH321" s="106">
        <f t="shared" ca="1" si="762"/>
        <v>0</v>
      </c>
      <c r="BI321" s="106">
        <f t="shared" ca="1" si="762"/>
        <v>0</v>
      </c>
      <c r="BJ321" s="106">
        <f t="shared" ca="1" si="762"/>
        <v>1096</v>
      </c>
      <c r="BK321" s="106">
        <f t="shared" ca="1" si="762"/>
        <v>0</v>
      </c>
      <c r="BL321" s="106">
        <f t="shared" ca="1" si="762"/>
        <v>0</v>
      </c>
      <c r="BM321" s="190">
        <f t="shared" ca="1" si="762"/>
        <v>0</v>
      </c>
      <c r="BN321" s="190">
        <f t="shared" ca="1" si="762"/>
        <v>0</v>
      </c>
      <c r="BO321" s="190">
        <f t="shared" ca="1" si="762"/>
        <v>0</v>
      </c>
      <c r="BP321" s="190">
        <f t="shared" ca="1" si="762"/>
        <v>0</v>
      </c>
      <c r="BQ321" s="190">
        <f t="shared" ca="1" si="762"/>
        <v>5336</v>
      </c>
      <c r="BR321" s="190">
        <f t="shared" ca="1" si="763"/>
        <v>21745</v>
      </c>
      <c r="BS321" s="190">
        <f t="shared" ca="1" si="763"/>
        <v>83310</v>
      </c>
      <c r="BT321" s="190">
        <f t="shared" ca="1" si="763"/>
        <v>105055</v>
      </c>
      <c r="BU321" s="190">
        <f t="shared" ca="1" si="649"/>
        <v>112432</v>
      </c>
      <c r="BV321" s="163" t="str">
        <f t="shared" si="640"/>
        <v>E</v>
      </c>
      <c r="BW321" s="65">
        <f t="shared" ca="1" si="721"/>
        <v>105055</v>
      </c>
      <c r="BX321" s="634">
        <f t="shared" ca="1" si="722"/>
        <v>0</v>
      </c>
      <c r="BY321" s="2"/>
      <c r="BZ321" s="13"/>
      <c r="CA321" s="130"/>
      <c r="CB321" s="79" t="str">
        <f t="shared" si="641"/>
        <v>E</v>
      </c>
      <c r="CC321" s="215">
        <f t="shared" si="723"/>
        <v>2038</v>
      </c>
      <c r="CD321" s="141">
        <f t="shared" si="724"/>
        <v>4</v>
      </c>
      <c r="CE321" s="280">
        <f t="shared" ca="1" si="725"/>
        <v>0</v>
      </c>
      <c r="CF321" s="280">
        <f t="shared" ca="1" si="726"/>
        <v>0</v>
      </c>
      <c r="CG321" s="280">
        <f t="shared" ca="1" si="727"/>
        <v>8</v>
      </c>
      <c r="CH321" s="280">
        <f t="shared" ca="1" si="728"/>
        <v>0</v>
      </c>
      <c r="CI321" s="280">
        <f t="shared" ca="1" si="729"/>
        <v>0</v>
      </c>
      <c r="CJ321" s="280">
        <f t="shared" ca="1" si="730"/>
        <v>0</v>
      </c>
      <c r="CK321" s="280">
        <f t="shared" ca="1" si="731"/>
        <v>0</v>
      </c>
      <c r="CL321" s="280">
        <f t="shared" ca="1" si="732"/>
        <v>0</v>
      </c>
      <c r="CM321" s="280">
        <f t="shared" ca="1" si="733"/>
        <v>0</v>
      </c>
      <c r="CN321" s="280">
        <f t="shared" ca="1" si="734"/>
        <v>832</v>
      </c>
      <c r="CO321" s="280">
        <f t="shared" ca="1" si="735"/>
        <v>89166</v>
      </c>
      <c r="CP321" s="280">
        <f t="shared" ca="1" si="736"/>
        <v>0</v>
      </c>
      <c r="CQ321" s="280">
        <f t="shared" ca="1" si="737"/>
        <v>0</v>
      </c>
      <c r="CR321" s="273">
        <f t="shared" ca="1" si="738"/>
        <v>0</v>
      </c>
      <c r="CS321" s="280">
        <f t="shared" ca="1" si="739"/>
        <v>671</v>
      </c>
      <c r="CT321" s="280">
        <f t="shared" ca="1" si="740"/>
        <v>1871</v>
      </c>
      <c r="CU321" s="280">
        <f t="shared" ca="1" si="741"/>
        <v>2467</v>
      </c>
      <c r="CV321" s="280">
        <f t="shared" ca="1" si="742"/>
        <v>0</v>
      </c>
      <c r="CW321" s="280">
        <f t="shared" ca="1" si="743"/>
        <v>1725</v>
      </c>
      <c r="CX321" s="280">
        <f t="shared" ca="1" si="744"/>
        <v>0</v>
      </c>
      <c r="CY321" s="280">
        <f t="shared" ca="1" si="745"/>
        <v>14400</v>
      </c>
      <c r="CZ321" s="280">
        <f t="shared" ca="1" si="746"/>
        <v>0</v>
      </c>
      <c r="DA321" s="280">
        <f t="shared" ca="1" si="747"/>
        <v>0</v>
      </c>
      <c r="DB321" s="280">
        <f t="shared" ca="1" si="748"/>
        <v>0</v>
      </c>
      <c r="DC321" s="280">
        <f t="shared" ca="1" si="749"/>
        <v>1104</v>
      </c>
      <c r="DD321" s="280">
        <f t="shared" ca="1" si="750"/>
        <v>0</v>
      </c>
      <c r="DE321" s="280">
        <f t="shared" ca="1" si="751"/>
        <v>0</v>
      </c>
      <c r="DF321" s="280">
        <f t="shared" ca="1" si="752"/>
        <v>0</v>
      </c>
      <c r="DG321" s="280">
        <f t="shared" ca="1" si="753"/>
        <v>0</v>
      </c>
      <c r="DH321" s="280">
        <f t="shared" ca="1" si="754"/>
        <v>0</v>
      </c>
      <c r="DI321" s="280">
        <f t="shared" ca="1" si="755"/>
        <v>0</v>
      </c>
      <c r="DJ321" s="210">
        <f t="shared" ca="1" si="756"/>
        <v>4863</v>
      </c>
      <c r="DK321" s="210">
        <f t="shared" ca="1" si="757"/>
        <v>22238</v>
      </c>
      <c r="DL321" s="210">
        <f t="shared" ca="1" si="758"/>
        <v>90006</v>
      </c>
      <c r="DM321" s="461">
        <f t="shared" ca="1" si="759"/>
        <v>112244</v>
      </c>
      <c r="DN321" s="463">
        <f t="shared" ca="1" si="631"/>
        <v>112432</v>
      </c>
      <c r="DO321" s="465">
        <f t="shared" ca="1" si="760"/>
        <v>188</v>
      </c>
      <c r="DP321" s="216">
        <f t="shared" ca="1" si="761"/>
        <v>1.6749224902890133E-3</v>
      </c>
    </row>
    <row r="322" spans="1:124">
      <c r="AI322" s="79" t="str">
        <f t="shared" si="639"/>
        <v>U</v>
      </c>
      <c r="AJ322" s="1">
        <f t="shared" si="638"/>
        <v>2038</v>
      </c>
      <c r="AK322" s="105">
        <f t="shared" si="636"/>
        <v>5</v>
      </c>
      <c r="AL322" s="106">
        <f t="shared" ca="1" si="764"/>
        <v>0</v>
      </c>
      <c r="AM322" s="106">
        <f t="shared" ca="1" si="764"/>
        <v>0</v>
      </c>
      <c r="AN322" s="106">
        <f t="shared" ca="1" si="764"/>
        <v>8</v>
      </c>
      <c r="AO322" s="106">
        <f t="shared" ca="1" si="764"/>
        <v>0</v>
      </c>
      <c r="AP322" s="106">
        <f t="shared" ca="1" si="764"/>
        <v>0</v>
      </c>
      <c r="AQ322" s="106">
        <f t="shared" ca="1" si="764"/>
        <v>0</v>
      </c>
      <c r="AR322" s="106">
        <f t="shared" ca="1" si="764"/>
        <v>0</v>
      </c>
      <c r="AS322" s="106">
        <f t="shared" ca="1" si="764"/>
        <v>0</v>
      </c>
      <c r="AT322" s="106">
        <f t="shared" ca="1" si="764"/>
        <v>0</v>
      </c>
      <c r="AU322" s="106">
        <f t="shared" ca="1" si="764"/>
        <v>832</v>
      </c>
      <c r="AV322" s="106">
        <f t="shared" ca="1" si="764"/>
        <v>89166</v>
      </c>
      <c r="AW322" s="106">
        <f t="shared" ca="1" si="764"/>
        <v>0</v>
      </c>
      <c r="AX322" s="575">
        <f t="shared" ca="1" si="764"/>
        <v>0</v>
      </c>
      <c r="AY322" s="2">
        <f t="shared" ca="1" si="764"/>
        <v>0</v>
      </c>
      <c r="AZ322" s="545">
        <f t="shared" ca="1" si="764"/>
        <v>502</v>
      </c>
      <c r="BA322" s="106">
        <f t="shared" ca="1" si="764"/>
        <v>1871</v>
      </c>
      <c r="BB322" s="106">
        <f t="shared" ca="1" si="762"/>
        <v>2467</v>
      </c>
      <c r="BC322" s="106">
        <f t="shared" ca="1" si="762"/>
        <v>0</v>
      </c>
      <c r="BD322" s="106">
        <f t="shared" ca="1" si="762"/>
        <v>2101</v>
      </c>
      <c r="BE322" s="106">
        <f t="shared" ca="1" si="762"/>
        <v>0</v>
      </c>
      <c r="BF322" s="106">
        <f t="shared" ca="1" si="762"/>
        <v>14400</v>
      </c>
      <c r="BG322" s="106">
        <f t="shared" ca="1" si="762"/>
        <v>0</v>
      </c>
      <c r="BH322" s="106">
        <f t="shared" ca="1" si="762"/>
        <v>0</v>
      </c>
      <c r="BI322" s="106">
        <f t="shared" ca="1" si="762"/>
        <v>0</v>
      </c>
      <c r="BJ322" s="106">
        <f t="shared" ca="1" si="762"/>
        <v>1104</v>
      </c>
      <c r="BK322" s="106">
        <f t="shared" ca="1" si="762"/>
        <v>0</v>
      </c>
      <c r="BL322" s="106">
        <f t="shared" ca="1" si="762"/>
        <v>0</v>
      </c>
      <c r="BM322" s="190">
        <f t="shared" ca="1" si="762"/>
        <v>0</v>
      </c>
      <c r="BN322" s="190">
        <f t="shared" ca="1" si="762"/>
        <v>0</v>
      </c>
      <c r="BO322" s="190">
        <f t="shared" ca="1" si="762"/>
        <v>0</v>
      </c>
      <c r="BP322" s="190">
        <f t="shared" ca="1" si="762"/>
        <v>0</v>
      </c>
      <c r="BQ322" s="190">
        <f t="shared" ca="1" si="762"/>
        <v>5070</v>
      </c>
      <c r="BR322" s="190">
        <f t="shared" ca="1" si="763"/>
        <v>22445</v>
      </c>
      <c r="BS322" s="190">
        <f t="shared" ca="1" si="763"/>
        <v>90006</v>
      </c>
      <c r="BT322" s="190">
        <f t="shared" ca="1" si="763"/>
        <v>112451</v>
      </c>
      <c r="BU322" s="190">
        <f t="shared" ca="1" si="649"/>
        <v>121917</v>
      </c>
      <c r="BV322" s="163" t="str">
        <f t="shared" si="640"/>
        <v>F</v>
      </c>
      <c r="BW322" s="65">
        <f t="shared" ca="1" si="721"/>
        <v>112451</v>
      </c>
      <c r="BX322" s="634">
        <f t="shared" ca="1" si="722"/>
        <v>0</v>
      </c>
      <c r="BY322" s="2"/>
      <c r="BZ322" s="13"/>
      <c r="CA322" s="130"/>
      <c r="CB322" s="79" t="str">
        <f t="shared" si="641"/>
        <v>F</v>
      </c>
      <c r="CC322" s="215">
        <f t="shared" si="723"/>
        <v>2038</v>
      </c>
      <c r="CD322" s="141">
        <f t="shared" si="724"/>
        <v>5</v>
      </c>
      <c r="CE322" s="280">
        <f t="shared" ca="1" si="725"/>
        <v>0</v>
      </c>
      <c r="CF322" s="280">
        <f t="shared" ca="1" si="726"/>
        <v>0</v>
      </c>
      <c r="CG322" s="280">
        <f t="shared" ca="1" si="727"/>
        <v>8</v>
      </c>
      <c r="CH322" s="280">
        <f t="shared" ca="1" si="728"/>
        <v>0</v>
      </c>
      <c r="CI322" s="280">
        <f t="shared" ca="1" si="729"/>
        <v>0</v>
      </c>
      <c r="CJ322" s="280">
        <f t="shared" ca="1" si="730"/>
        <v>0</v>
      </c>
      <c r="CK322" s="280">
        <f t="shared" ca="1" si="731"/>
        <v>0</v>
      </c>
      <c r="CL322" s="280">
        <f t="shared" ca="1" si="732"/>
        <v>0</v>
      </c>
      <c r="CM322" s="280">
        <f t="shared" ca="1" si="733"/>
        <v>0</v>
      </c>
      <c r="CN322" s="280">
        <f t="shared" ca="1" si="734"/>
        <v>1719</v>
      </c>
      <c r="CO322" s="280">
        <f t="shared" ca="1" si="735"/>
        <v>93570</v>
      </c>
      <c r="CP322" s="280">
        <f t="shared" ca="1" si="736"/>
        <v>0</v>
      </c>
      <c r="CQ322" s="280">
        <f t="shared" ca="1" si="737"/>
        <v>0</v>
      </c>
      <c r="CR322" s="273">
        <f t="shared" ca="1" si="738"/>
        <v>0</v>
      </c>
      <c r="CS322" s="280">
        <f t="shared" ca="1" si="739"/>
        <v>1935</v>
      </c>
      <c r="CT322" s="280">
        <f t="shared" ca="1" si="740"/>
        <v>2577</v>
      </c>
      <c r="CU322" s="280">
        <f t="shared" ca="1" si="741"/>
        <v>3232</v>
      </c>
      <c r="CV322" s="280">
        <f t="shared" ca="1" si="742"/>
        <v>0</v>
      </c>
      <c r="CW322" s="280">
        <f t="shared" ca="1" si="743"/>
        <v>2241</v>
      </c>
      <c r="CX322" s="280">
        <f t="shared" ca="1" si="744"/>
        <v>0</v>
      </c>
      <c r="CY322" s="280">
        <f t="shared" ca="1" si="745"/>
        <v>15252</v>
      </c>
      <c r="CZ322" s="280">
        <f t="shared" ca="1" si="746"/>
        <v>0</v>
      </c>
      <c r="DA322" s="280">
        <f t="shared" ca="1" si="747"/>
        <v>0</v>
      </c>
      <c r="DB322" s="280">
        <f t="shared" ca="1" si="748"/>
        <v>0</v>
      </c>
      <c r="DC322" s="280">
        <f t="shared" ca="1" si="749"/>
        <v>1136</v>
      </c>
      <c r="DD322" s="280">
        <f t="shared" ca="1" si="750"/>
        <v>0</v>
      </c>
      <c r="DE322" s="280">
        <f t="shared" ca="1" si="751"/>
        <v>0</v>
      </c>
      <c r="DF322" s="280">
        <f t="shared" ca="1" si="752"/>
        <v>0</v>
      </c>
      <c r="DG322" s="280">
        <f t="shared" ca="1" si="753"/>
        <v>0</v>
      </c>
      <c r="DH322" s="280">
        <f t="shared" ca="1" si="754"/>
        <v>0</v>
      </c>
      <c r="DI322" s="280">
        <f t="shared" ca="1" si="755"/>
        <v>0</v>
      </c>
      <c r="DJ322" s="210">
        <f t="shared" ca="1" si="756"/>
        <v>7408</v>
      </c>
      <c r="DK322" s="210">
        <f t="shared" ca="1" si="757"/>
        <v>26373</v>
      </c>
      <c r="DL322" s="210">
        <f t="shared" ca="1" si="758"/>
        <v>95297</v>
      </c>
      <c r="DM322" s="461">
        <f t="shared" ca="1" si="759"/>
        <v>121670</v>
      </c>
      <c r="DN322" s="463">
        <f t="shared" ca="1" si="631"/>
        <v>121917</v>
      </c>
      <c r="DO322" s="465">
        <f t="shared" ca="1" si="760"/>
        <v>247</v>
      </c>
      <c r="DP322" s="216">
        <f t="shared" ca="1" si="761"/>
        <v>2.0300813676337633E-3</v>
      </c>
    </row>
    <row r="323" spans="1:124">
      <c r="A323" s="25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3"/>
      <c r="AD323" s="13"/>
      <c r="AE323" s="17"/>
      <c r="AF323" s="78"/>
      <c r="AG323" s="78"/>
      <c r="AH323" s="78"/>
      <c r="AI323" s="79" t="str">
        <f t="shared" si="639"/>
        <v>V</v>
      </c>
      <c r="AJ323" s="1">
        <f t="shared" si="638"/>
        <v>2038</v>
      </c>
      <c r="AK323" s="105">
        <f t="shared" si="636"/>
        <v>6</v>
      </c>
      <c r="AL323" s="106">
        <f t="shared" ca="1" si="764"/>
        <v>0</v>
      </c>
      <c r="AM323" s="106">
        <f t="shared" ca="1" si="764"/>
        <v>0</v>
      </c>
      <c r="AN323" s="106">
        <f t="shared" ca="1" si="764"/>
        <v>8</v>
      </c>
      <c r="AO323" s="106">
        <f t="shared" ca="1" si="764"/>
        <v>0</v>
      </c>
      <c r="AP323" s="106">
        <f t="shared" ca="1" si="764"/>
        <v>0</v>
      </c>
      <c r="AQ323" s="106">
        <f t="shared" ca="1" si="764"/>
        <v>0</v>
      </c>
      <c r="AR323" s="106">
        <f t="shared" ca="1" si="764"/>
        <v>0</v>
      </c>
      <c r="AS323" s="106">
        <f t="shared" ca="1" si="764"/>
        <v>0</v>
      </c>
      <c r="AT323" s="106">
        <f t="shared" ca="1" si="764"/>
        <v>0</v>
      </c>
      <c r="AU323" s="106">
        <f t="shared" ca="1" si="764"/>
        <v>1719</v>
      </c>
      <c r="AV323" s="106">
        <f t="shared" ca="1" si="764"/>
        <v>93570</v>
      </c>
      <c r="AW323" s="106">
        <f t="shared" ca="1" si="764"/>
        <v>0</v>
      </c>
      <c r="AX323" s="575">
        <f t="shared" ca="1" si="764"/>
        <v>0</v>
      </c>
      <c r="AY323" s="2">
        <f t="shared" ca="1" si="764"/>
        <v>0</v>
      </c>
      <c r="AZ323" s="545">
        <f t="shared" ca="1" si="764"/>
        <v>671</v>
      </c>
      <c r="BA323" s="106">
        <f t="shared" ca="1" si="764"/>
        <v>2577</v>
      </c>
      <c r="BB323" s="106">
        <f t="shared" ca="1" si="762"/>
        <v>3232</v>
      </c>
      <c r="BC323" s="106">
        <f t="shared" ca="1" si="762"/>
        <v>0</v>
      </c>
      <c r="BD323" s="106">
        <f t="shared" ca="1" si="762"/>
        <v>1725</v>
      </c>
      <c r="BE323" s="106">
        <f t="shared" ca="1" si="762"/>
        <v>0</v>
      </c>
      <c r="BF323" s="106">
        <f t="shared" ca="1" si="762"/>
        <v>15252</v>
      </c>
      <c r="BG323" s="106">
        <f t="shared" ca="1" si="762"/>
        <v>0</v>
      </c>
      <c r="BH323" s="106">
        <f t="shared" ca="1" si="762"/>
        <v>0</v>
      </c>
      <c r="BI323" s="106">
        <f t="shared" ca="1" si="762"/>
        <v>0</v>
      </c>
      <c r="BJ323" s="106">
        <f t="shared" ca="1" si="762"/>
        <v>1136</v>
      </c>
      <c r="BK323" s="106">
        <f t="shared" ca="1" si="762"/>
        <v>0</v>
      </c>
      <c r="BL323" s="106">
        <f t="shared" ca="1" si="762"/>
        <v>0</v>
      </c>
      <c r="BM323" s="190">
        <f t="shared" ca="1" si="762"/>
        <v>0</v>
      </c>
      <c r="BN323" s="190">
        <f t="shared" ca="1" si="762"/>
        <v>0</v>
      </c>
      <c r="BO323" s="190">
        <f t="shared" ca="1" si="762"/>
        <v>0</v>
      </c>
      <c r="BP323" s="190">
        <f t="shared" ca="1" si="762"/>
        <v>0</v>
      </c>
      <c r="BQ323" s="190">
        <f t="shared" ca="1" si="762"/>
        <v>5628</v>
      </c>
      <c r="BR323" s="190">
        <f t="shared" ca="1" si="763"/>
        <v>24593</v>
      </c>
      <c r="BS323" s="190">
        <f t="shared" ca="1" si="763"/>
        <v>95297</v>
      </c>
      <c r="BT323" s="190">
        <f t="shared" ca="1" si="763"/>
        <v>119890</v>
      </c>
      <c r="BU323" s="190">
        <f t="shared" ca="1" si="649"/>
        <v>121763</v>
      </c>
      <c r="BV323" s="163" t="str">
        <f t="shared" si="640"/>
        <v>G</v>
      </c>
      <c r="BW323" s="65">
        <f t="shared" ca="1" si="721"/>
        <v>119890</v>
      </c>
      <c r="BX323" s="634">
        <f t="shared" ca="1" si="722"/>
        <v>0</v>
      </c>
      <c r="BY323" s="2"/>
      <c r="BZ323" s="13"/>
      <c r="CA323" s="130"/>
      <c r="CB323" s="79" t="str">
        <f t="shared" si="641"/>
        <v>G</v>
      </c>
      <c r="CC323" s="215">
        <f t="shared" si="723"/>
        <v>2038</v>
      </c>
      <c r="CD323" s="141">
        <f t="shared" si="724"/>
        <v>6</v>
      </c>
      <c r="CE323" s="280">
        <f t="shared" ca="1" si="725"/>
        <v>0</v>
      </c>
      <c r="CF323" s="280">
        <f t="shared" ca="1" si="726"/>
        <v>0</v>
      </c>
      <c r="CG323" s="280">
        <f t="shared" ca="1" si="727"/>
        <v>8</v>
      </c>
      <c r="CH323" s="280">
        <f t="shared" ca="1" si="728"/>
        <v>0</v>
      </c>
      <c r="CI323" s="280">
        <f t="shared" ca="1" si="729"/>
        <v>0</v>
      </c>
      <c r="CJ323" s="280">
        <f t="shared" ca="1" si="730"/>
        <v>0</v>
      </c>
      <c r="CK323" s="280">
        <f t="shared" ca="1" si="731"/>
        <v>0</v>
      </c>
      <c r="CL323" s="280">
        <f t="shared" ca="1" si="732"/>
        <v>0</v>
      </c>
      <c r="CM323" s="280">
        <f t="shared" ca="1" si="733"/>
        <v>0</v>
      </c>
      <c r="CN323" s="280">
        <f t="shared" ca="1" si="734"/>
        <v>2245</v>
      </c>
      <c r="CO323" s="280">
        <f t="shared" ca="1" si="735"/>
        <v>91072</v>
      </c>
      <c r="CP323" s="280">
        <f t="shared" ca="1" si="736"/>
        <v>0</v>
      </c>
      <c r="CQ323" s="280">
        <f t="shared" ca="1" si="737"/>
        <v>0</v>
      </c>
      <c r="CR323" s="273">
        <f t="shared" ca="1" si="738"/>
        <v>0</v>
      </c>
      <c r="CS323" s="280">
        <f t="shared" ca="1" si="739"/>
        <v>2247</v>
      </c>
      <c r="CT323" s="280">
        <f t="shared" ca="1" si="740"/>
        <v>3741</v>
      </c>
      <c r="CU323" s="280">
        <f t="shared" ca="1" si="741"/>
        <v>3335</v>
      </c>
      <c r="CV323" s="280">
        <f t="shared" ca="1" si="742"/>
        <v>0</v>
      </c>
      <c r="CW323" s="280">
        <f t="shared" ca="1" si="743"/>
        <v>2627</v>
      </c>
      <c r="CX323" s="280">
        <f t="shared" ca="1" si="744"/>
        <v>0</v>
      </c>
      <c r="CY323" s="280">
        <f t="shared" ca="1" si="745"/>
        <v>15120</v>
      </c>
      <c r="CZ323" s="280">
        <f t="shared" ca="1" si="746"/>
        <v>0</v>
      </c>
      <c r="DA323" s="280">
        <f t="shared" ca="1" si="747"/>
        <v>0</v>
      </c>
      <c r="DB323" s="280">
        <f t="shared" ca="1" si="748"/>
        <v>0</v>
      </c>
      <c r="DC323" s="280">
        <f t="shared" ca="1" si="749"/>
        <v>1105</v>
      </c>
      <c r="DD323" s="280">
        <f t="shared" ca="1" si="750"/>
        <v>0</v>
      </c>
      <c r="DE323" s="280">
        <f t="shared" ca="1" si="751"/>
        <v>0</v>
      </c>
      <c r="DF323" s="280">
        <f t="shared" ca="1" si="752"/>
        <v>0</v>
      </c>
      <c r="DG323" s="280">
        <f t="shared" ca="1" si="753"/>
        <v>0</v>
      </c>
      <c r="DH323" s="280">
        <f t="shared" ca="1" si="754"/>
        <v>0</v>
      </c>
      <c r="DI323" s="280">
        <f t="shared" ca="1" si="755"/>
        <v>0</v>
      </c>
      <c r="DJ323" s="210">
        <f t="shared" ca="1" si="756"/>
        <v>8209</v>
      </c>
      <c r="DK323" s="210">
        <f t="shared" ca="1" si="757"/>
        <v>28175</v>
      </c>
      <c r="DL323" s="210">
        <f t="shared" ca="1" si="758"/>
        <v>93325</v>
      </c>
      <c r="DM323" s="461">
        <f t="shared" ca="1" si="759"/>
        <v>121500</v>
      </c>
      <c r="DN323" s="463">
        <f t="shared" ca="1" si="631"/>
        <v>121763</v>
      </c>
      <c r="DO323" s="465">
        <f t="shared" ca="1" si="760"/>
        <v>263</v>
      </c>
      <c r="DP323" s="216">
        <f t="shared" ca="1" si="761"/>
        <v>2.1646090534979423E-3</v>
      </c>
    </row>
    <row r="324" spans="1:124">
      <c r="A324" s="325" t="s">
        <v>258</v>
      </c>
      <c r="G324" s="101"/>
      <c r="H324" s="1"/>
      <c r="I324" s="1"/>
      <c r="J324" s="1"/>
      <c r="K324" s="1"/>
      <c r="L324" s="1"/>
      <c r="M324" s="1"/>
      <c r="N324" s="2"/>
      <c r="O324" s="2"/>
      <c r="P324" s="21" t="str">
        <f>A324</f>
        <v>532 SECI 1995 Agreement - System Combined Cycle CC 2011-2013</v>
      </c>
      <c r="Q324" s="2"/>
      <c r="Z324" s="147" t="s">
        <v>37</v>
      </c>
      <c r="AE324" s="17"/>
      <c r="AF324" s="79"/>
      <c r="AG324" s="79"/>
      <c r="AH324" s="79"/>
      <c r="AI324" s="79" t="str">
        <f t="shared" si="639"/>
        <v>W</v>
      </c>
      <c r="AJ324" s="1">
        <f t="shared" si="638"/>
        <v>2038</v>
      </c>
      <c r="AK324" s="105">
        <f t="shared" si="636"/>
        <v>7</v>
      </c>
      <c r="AL324" s="106">
        <f t="shared" ca="1" si="764"/>
        <v>0</v>
      </c>
      <c r="AM324" s="106">
        <f t="shared" ca="1" si="764"/>
        <v>0</v>
      </c>
      <c r="AN324" s="106">
        <f t="shared" ca="1" si="764"/>
        <v>8</v>
      </c>
      <c r="AO324" s="106">
        <f t="shared" ca="1" si="764"/>
        <v>0</v>
      </c>
      <c r="AP324" s="106">
        <f t="shared" ca="1" si="764"/>
        <v>0</v>
      </c>
      <c r="AQ324" s="106">
        <f t="shared" ca="1" si="764"/>
        <v>0</v>
      </c>
      <c r="AR324" s="106">
        <f t="shared" ca="1" si="764"/>
        <v>0</v>
      </c>
      <c r="AS324" s="106">
        <f t="shared" ca="1" si="764"/>
        <v>0</v>
      </c>
      <c r="AT324" s="106">
        <f t="shared" ca="1" si="764"/>
        <v>0</v>
      </c>
      <c r="AU324" s="106">
        <f t="shared" ca="1" si="764"/>
        <v>2245</v>
      </c>
      <c r="AV324" s="106">
        <f t="shared" ca="1" si="764"/>
        <v>91072</v>
      </c>
      <c r="AW324" s="106">
        <f t="shared" ca="1" si="764"/>
        <v>0</v>
      </c>
      <c r="AX324" s="575">
        <f t="shared" ca="1" si="764"/>
        <v>0</v>
      </c>
      <c r="AY324" s="2">
        <f t="shared" ca="1" si="764"/>
        <v>0</v>
      </c>
      <c r="AZ324" s="545">
        <f t="shared" ca="1" si="764"/>
        <v>1935</v>
      </c>
      <c r="BA324" s="106">
        <f t="shared" ca="1" si="764"/>
        <v>3741</v>
      </c>
      <c r="BB324" s="106">
        <f t="shared" ca="1" si="762"/>
        <v>3335</v>
      </c>
      <c r="BC324" s="106">
        <f t="shared" ca="1" si="762"/>
        <v>0</v>
      </c>
      <c r="BD324" s="106">
        <f t="shared" ca="1" si="762"/>
        <v>2241</v>
      </c>
      <c r="BE324" s="106">
        <f t="shared" ca="1" si="762"/>
        <v>0</v>
      </c>
      <c r="BF324" s="106">
        <f t="shared" ca="1" si="762"/>
        <v>15120</v>
      </c>
      <c r="BG324" s="106">
        <f t="shared" ca="1" si="762"/>
        <v>0</v>
      </c>
      <c r="BH324" s="106">
        <f t="shared" ca="1" si="762"/>
        <v>0</v>
      </c>
      <c r="BI324" s="106">
        <f t="shared" ca="1" si="762"/>
        <v>0</v>
      </c>
      <c r="BJ324" s="106">
        <f t="shared" ca="1" si="762"/>
        <v>1105</v>
      </c>
      <c r="BK324" s="106">
        <f t="shared" ca="1" si="762"/>
        <v>0</v>
      </c>
      <c r="BL324" s="106">
        <f t="shared" ca="1" si="762"/>
        <v>0</v>
      </c>
      <c r="BM324" s="190">
        <f t="shared" ca="1" si="762"/>
        <v>0</v>
      </c>
      <c r="BN324" s="190">
        <f t="shared" ca="1" si="762"/>
        <v>0</v>
      </c>
      <c r="BO324" s="190">
        <f t="shared" ca="1" si="762"/>
        <v>0</v>
      </c>
      <c r="BP324" s="190">
        <f t="shared" ca="1" si="762"/>
        <v>0</v>
      </c>
      <c r="BQ324" s="190">
        <f t="shared" ca="1" si="762"/>
        <v>7511</v>
      </c>
      <c r="BR324" s="190">
        <f t="shared" ca="1" si="763"/>
        <v>27477</v>
      </c>
      <c r="BS324" s="190">
        <f t="shared" ca="1" si="763"/>
        <v>93325</v>
      </c>
      <c r="BT324" s="190">
        <f t="shared" ca="1" si="763"/>
        <v>120802</v>
      </c>
      <c r="BU324" s="190">
        <f t="shared" ca="1" si="649"/>
        <v>130294</v>
      </c>
      <c r="BV324" s="163" t="str">
        <f t="shared" si="640"/>
        <v>H</v>
      </c>
      <c r="BW324" s="65">
        <f t="shared" ca="1" si="721"/>
        <v>120802</v>
      </c>
      <c r="BX324" s="634">
        <f t="shared" ca="1" si="722"/>
        <v>0</v>
      </c>
      <c r="BY324" s="2"/>
      <c r="BZ324" s="13"/>
      <c r="CA324" s="130"/>
      <c r="CB324" s="79" t="str">
        <f t="shared" si="641"/>
        <v>H</v>
      </c>
      <c r="CC324" s="215">
        <f t="shared" si="723"/>
        <v>2038</v>
      </c>
      <c r="CD324" s="141">
        <f t="shared" si="724"/>
        <v>7</v>
      </c>
      <c r="CE324" s="280">
        <f t="shared" ca="1" si="725"/>
        <v>0</v>
      </c>
      <c r="CF324" s="280">
        <f t="shared" ca="1" si="726"/>
        <v>0</v>
      </c>
      <c r="CG324" s="280">
        <f t="shared" ca="1" si="727"/>
        <v>8</v>
      </c>
      <c r="CH324" s="280">
        <f t="shared" ca="1" si="728"/>
        <v>0</v>
      </c>
      <c r="CI324" s="280">
        <f t="shared" ca="1" si="729"/>
        <v>0</v>
      </c>
      <c r="CJ324" s="280">
        <f t="shared" ca="1" si="730"/>
        <v>0</v>
      </c>
      <c r="CK324" s="280">
        <f t="shared" ca="1" si="731"/>
        <v>0</v>
      </c>
      <c r="CL324" s="280">
        <f t="shared" ca="1" si="732"/>
        <v>0</v>
      </c>
      <c r="CM324" s="280">
        <f t="shared" ca="1" si="733"/>
        <v>0</v>
      </c>
      <c r="CN324" s="280">
        <f t="shared" ca="1" si="734"/>
        <v>1805</v>
      </c>
      <c r="CO324" s="280">
        <f t="shared" ca="1" si="735"/>
        <v>98478</v>
      </c>
      <c r="CP324" s="280">
        <f t="shared" ca="1" si="736"/>
        <v>0</v>
      </c>
      <c r="CQ324" s="280">
        <f t="shared" ca="1" si="737"/>
        <v>0</v>
      </c>
      <c r="CR324" s="273">
        <f t="shared" ca="1" si="738"/>
        <v>0</v>
      </c>
      <c r="CS324" s="280">
        <f t="shared" ca="1" si="739"/>
        <v>1935</v>
      </c>
      <c r="CT324" s="280">
        <f t="shared" ca="1" si="740"/>
        <v>4993</v>
      </c>
      <c r="CU324" s="280">
        <f t="shared" ca="1" si="741"/>
        <v>3366</v>
      </c>
      <c r="CV324" s="280">
        <f t="shared" ca="1" si="742"/>
        <v>0</v>
      </c>
      <c r="CW324" s="280">
        <f t="shared" ca="1" si="743"/>
        <v>2679</v>
      </c>
      <c r="CX324" s="280">
        <f t="shared" ca="1" si="744"/>
        <v>0</v>
      </c>
      <c r="CY324" s="280">
        <f t="shared" ca="1" si="745"/>
        <v>15624</v>
      </c>
      <c r="CZ324" s="280">
        <f t="shared" ca="1" si="746"/>
        <v>0</v>
      </c>
      <c r="DA324" s="280">
        <f t="shared" ca="1" si="747"/>
        <v>0</v>
      </c>
      <c r="DB324" s="280">
        <f t="shared" ca="1" si="748"/>
        <v>0</v>
      </c>
      <c r="DC324" s="280">
        <f t="shared" ca="1" si="749"/>
        <v>1141</v>
      </c>
      <c r="DD324" s="280">
        <f t="shared" ca="1" si="750"/>
        <v>0</v>
      </c>
      <c r="DE324" s="280">
        <f t="shared" ca="1" si="751"/>
        <v>0</v>
      </c>
      <c r="DF324" s="280">
        <f t="shared" ca="1" si="752"/>
        <v>0</v>
      </c>
      <c r="DG324" s="280">
        <f t="shared" ca="1" si="753"/>
        <v>0</v>
      </c>
      <c r="DH324" s="280">
        <f t="shared" ca="1" si="754"/>
        <v>0</v>
      </c>
      <c r="DI324" s="280">
        <f t="shared" ca="1" si="755"/>
        <v>0</v>
      </c>
      <c r="DJ324" s="210">
        <f t="shared" ca="1" si="756"/>
        <v>7980</v>
      </c>
      <c r="DK324" s="210">
        <f t="shared" ca="1" si="757"/>
        <v>29738</v>
      </c>
      <c r="DL324" s="210">
        <f t="shared" ca="1" si="758"/>
        <v>100291</v>
      </c>
      <c r="DM324" s="461">
        <f t="shared" ca="1" si="759"/>
        <v>130029</v>
      </c>
      <c r="DN324" s="463">
        <f t="shared" ca="1" si="631"/>
        <v>130294</v>
      </c>
      <c r="DO324" s="465">
        <f t="shared" ca="1" si="760"/>
        <v>265</v>
      </c>
      <c r="DP324" s="216">
        <f t="shared" ca="1" si="761"/>
        <v>2.0380069061517046E-3</v>
      </c>
    </row>
    <row r="325" spans="1:124">
      <c r="A325" s="4" t="s">
        <v>2</v>
      </c>
      <c r="B325" s="117" t="s">
        <v>3</v>
      </c>
      <c r="C325" s="117" t="s">
        <v>4</v>
      </c>
      <c r="D325" s="117" t="s">
        <v>5</v>
      </c>
      <c r="E325" s="117" t="s">
        <v>6</v>
      </c>
      <c r="F325" s="117" t="s">
        <v>7</v>
      </c>
      <c r="G325" s="117" t="s">
        <v>8</v>
      </c>
      <c r="H325" s="117" t="s">
        <v>9</v>
      </c>
      <c r="I325" s="117" t="s">
        <v>10</v>
      </c>
      <c r="J325" s="117" t="s">
        <v>11</v>
      </c>
      <c r="K325" s="117" t="s">
        <v>12</v>
      </c>
      <c r="L325" s="117" t="s">
        <v>13</v>
      </c>
      <c r="M325" s="117" t="s">
        <v>14</v>
      </c>
      <c r="N325" s="112" t="s">
        <v>15</v>
      </c>
      <c r="O325" s="118"/>
      <c r="P325" s="119" t="s">
        <v>2</v>
      </c>
      <c r="Q325" s="117" t="s">
        <v>3</v>
      </c>
      <c r="R325" s="117" t="s">
        <v>4</v>
      </c>
      <c r="S325" s="117" t="s">
        <v>5</v>
      </c>
      <c r="T325" s="117" t="s">
        <v>6</v>
      </c>
      <c r="U325" s="117" t="s">
        <v>7</v>
      </c>
      <c r="V325" s="117" t="s">
        <v>8</v>
      </c>
      <c r="W325" s="117" t="s">
        <v>9</v>
      </c>
      <c r="X325" s="117" t="s">
        <v>10</v>
      </c>
      <c r="Y325" s="117" t="s">
        <v>11</v>
      </c>
      <c r="Z325" s="117" t="s">
        <v>12</v>
      </c>
      <c r="AA325" s="117" t="s">
        <v>13</v>
      </c>
      <c r="AB325" s="117" t="s">
        <v>14</v>
      </c>
      <c r="AC325" s="83" t="s">
        <v>15</v>
      </c>
      <c r="AE325" s="17"/>
      <c r="AF325" s="86"/>
      <c r="AG325" s="86"/>
      <c r="AH325" s="86"/>
      <c r="AI325" s="79" t="str">
        <f t="shared" si="639"/>
        <v>X</v>
      </c>
      <c r="AJ325" s="1">
        <f t="shared" si="638"/>
        <v>2038</v>
      </c>
      <c r="AK325" s="105">
        <f t="shared" si="636"/>
        <v>8</v>
      </c>
      <c r="AL325" s="106">
        <f t="shared" ca="1" si="764"/>
        <v>0</v>
      </c>
      <c r="AM325" s="106">
        <f t="shared" ca="1" si="764"/>
        <v>0</v>
      </c>
      <c r="AN325" s="106">
        <f t="shared" ca="1" si="764"/>
        <v>8</v>
      </c>
      <c r="AO325" s="106">
        <f t="shared" ca="1" si="764"/>
        <v>0</v>
      </c>
      <c r="AP325" s="106">
        <f t="shared" ca="1" si="764"/>
        <v>0</v>
      </c>
      <c r="AQ325" s="106">
        <f t="shared" ca="1" si="764"/>
        <v>0</v>
      </c>
      <c r="AR325" s="106">
        <f t="shared" ca="1" si="764"/>
        <v>0</v>
      </c>
      <c r="AS325" s="106">
        <f t="shared" ca="1" si="764"/>
        <v>0</v>
      </c>
      <c r="AT325" s="106">
        <f t="shared" ca="1" si="764"/>
        <v>0</v>
      </c>
      <c r="AU325" s="106">
        <f t="shared" ca="1" si="764"/>
        <v>1805</v>
      </c>
      <c r="AV325" s="106">
        <f t="shared" ca="1" si="764"/>
        <v>98478</v>
      </c>
      <c r="AW325" s="106">
        <f t="shared" ca="1" si="764"/>
        <v>0</v>
      </c>
      <c r="AX325" s="575">
        <f t="shared" ca="1" si="764"/>
        <v>0</v>
      </c>
      <c r="AY325" s="2">
        <f t="shared" ca="1" si="764"/>
        <v>0</v>
      </c>
      <c r="AZ325" s="545">
        <f t="shared" ca="1" si="764"/>
        <v>2247</v>
      </c>
      <c r="BA325" s="106">
        <f t="shared" ca="1" si="764"/>
        <v>4993</v>
      </c>
      <c r="BB325" s="106">
        <f t="shared" ca="1" si="762"/>
        <v>3366</v>
      </c>
      <c r="BC325" s="106">
        <f t="shared" ca="1" si="762"/>
        <v>0</v>
      </c>
      <c r="BD325" s="106">
        <f t="shared" ca="1" si="762"/>
        <v>2627</v>
      </c>
      <c r="BE325" s="106">
        <f t="shared" ca="1" si="762"/>
        <v>0</v>
      </c>
      <c r="BF325" s="106">
        <f t="shared" ca="1" si="762"/>
        <v>15624</v>
      </c>
      <c r="BG325" s="106">
        <f t="shared" ca="1" si="762"/>
        <v>0</v>
      </c>
      <c r="BH325" s="106">
        <f t="shared" ca="1" si="762"/>
        <v>0</v>
      </c>
      <c r="BI325" s="106">
        <f t="shared" ca="1" si="762"/>
        <v>0</v>
      </c>
      <c r="BJ325" s="106">
        <f t="shared" ca="1" si="762"/>
        <v>1141</v>
      </c>
      <c r="BK325" s="106">
        <f t="shared" ca="1" si="762"/>
        <v>0</v>
      </c>
      <c r="BL325" s="106">
        <f t="shared" ca="1" si="762"/>
        <v>0</v>
      </c>
      <c r="BM325" s="190">
        <f t="shared" ca="1" si="762"/>
        <v>0</v>
      </c>
      <c r="BN325" s="190">
        <f t="shared" ca="1" si="762"/>
        <v>0</v>
      </c>
      <c r="BO325" s="190">
        <f t="shared" ca="1" si="762"/>
        <v>0</v>
      </c>
      <c r="BP325" s="190">
        <f t="shared" ca="1" si="762"/>
        <v>0</v>
      </c>
      <c r="BQ325" s="190">
        <f t="shared" ca="1" si="762"/>
        <v>8240</v>
      </c>
      <c r="BR325" s="190">
        <f t="shared" ca="1" si="763"/>
        <v>29998</v>
      </c>
      <c r="BS325" s="190">
        <f t="shared" ca="1" si="763"/>
        <v>100291</v>
      </c>
      <c r="BT325" s="190">
        <f t="shared" ca="1" si="763"/>
        <v>130289</v>
      </c>
      <c r="BU325" s="190">
        <f t="shared" ca="1" si="649"/>
        <v>119410</v>
      </c>
      <c r="BV325" s="163" t="str">
        <f t="shared" si="640"/>
        <v>I</v>
      </c>
      <c r="BW325" s="65">
        <f t="shared" ca="1" si="721"/>
        <v>130289</v>
      </c>
      <c r="BX325" s="634">
        <f t="shared" ca="1" si="722"/>
        <v>0</v>
      </c>
      <c r="BY325" s="2"/>
      <c r="BZ325" s="13"/>
      <c r="CA325" s="130"/>
      <c r="CB325" s="79" t="str">
        <f t="shared" si="641"/>
        <v>I</v>
      </c>
      <c r="CC325" s="215">
        <f t="shared" si="723"/>
        <v>2038</v>
      </c>
      <c r="CD325" s="141">
        <f t="shared" si="724"/>
        <v>8</v>
      </c>
      <c r="CE325" s="280">
        <f t="shared" ca="1" si="725"/>
        <v>0</v>
      </c>
      <c r="CF325" s="280">
        <f t="shared" ca="1" si="726"/>
        <v>0</v>
      </c>
      <c r="CG325" s="280">
        <f t="shared" ca="1" si="727"/>
        <v>8</v>
      </c>
      <c r="CH325" s="280">
        <f t="shared" ca="1" si="728"/>
        <v>0</v>
      </c>
      <c r="CI325" s="280">
        <f t="shared" ca="1" si="729"/>
        <v>0</v>
      </c>
      <c r="CJ325" s="280">
        <f t="shared" ca="1" si="730"/>
        <v>0</v>
      </c>
      <c r="CK325" s="280">
        <f t="shared" ca="1" si="731"/>
        <v>0</v>
      </c>
      <c r="CL325" s="280">
        <f t="shared" ca="1" si="732"/>
        <v>0</v>
      </c>
      <c r="CM325" s="280">
        <f t="shared" ca="1" si="733"/>
        <v>0</v>
      </c>
      <c r="CN325" s="280">
        <f t="shared" ca="1" si="734"/>
        <v>1719</v>
      </c>
      <c r="CO325" s="280">
        <f t="shared" ca="1" si="735"/>
        <v>86796</v>
      </c>
      <c r="CP325" s="280">
        <f t="shared" ca="1" si="736"/>
        <v>0</v>
      </c>
      <c r="CQ325" s="280">
        <f t="shared" ca="1" si="737"/>
        <v>0</v>
      </c>
      <c r="CR325" s="273">
        <f t="shared" ca="1" si="738"/>
        <v>0</v>
      </c>
      <c r="CS325" s="280">
        <f t="shared" ca="1" si="739"/>
        <v>1935</v>
      </c>
      <c r="CT325" s="280">
        <f t="shared" ca="1" si="740"/>
        <v>5316</v>
      </c>
      <c r="CU325" s="280">
        <f t="shared" ca="1" si="741"/>
        <v>3619</v>
      </c>
      <c r="CV325" s="280">
        <f t="shared" ca="1" si="742"/>
        <v>0</v>
      </c>
      <c r="CW325" s="280">
        <f t="shared" ca="1" si="743"/>
        <v>2991</v>
      </c>
      <c r="CX325" s="280">
        <f t="shared" ca="1" si="744"/>
        <v>0</v>
      </c>
      <c r="CY325" s="280">
        <f t="shared" ca="1" si="745"/>
        <v>15624</v>
      </c>
      <c r="CZ325" s="280">
        <f t="shared" ca="1" si="746"/>
        <v>0</v>
      </c>
      <c r="DA325" s="280">
        <f t="shared" ca="1" si="747"/>
        <v>0</v>
      </c>
      <c r="DB325" s="280">
        <f t="shared" ca="1" si="748"/>
        <v>0</v>
      </c>
      <c r="DC325" s="280">
        <f t="shared" ca="1" si="749"/>
        <v>1134</v>
      </c>
      <c r="DD325" s="280">
        <f t="shared" ca="1" si="750"/>
        <v>0</v>
      </c>
      <c r="DE325" s="280">
        <f t="shared" ca="1" si="751"/>
        <v>0</v>
      </c>
      <c r="DF325" s="280">
        <f t="shared" ca="1" si="752"/>
        <v>0</v>
      </c>
      <c r="DG325" s="280">
        <f t="shared" ca="1" si="753"/>
        <v>0</v>
      </c>
      <c r="DH325" s="280">
        <f t="shared" ca="1" si="754"/>
        <v>0</v>
      </c>
      <c r="DI325" s="280">
        <f t="shared" ca="1" si="755"/>
        <v>0</v>
      </c>
      <c r="DJ325" s="210">
        <f t="shared" ca="1" si="756"/>
        <v>8545</v>
      </c>
      <c r="DK325" s="210">
        <f t="shared" ca="1" si="757"/>
        <v>30619</v>
      </c>
      <c r="DL325" s="210">
        <f t="shared" ca="1" si="758"/>
        <v>88523</v>
      </c>
      <c r="DM325" s="461">
        <f t="shared" ca="1" si="759"/>
        <v>119142</v>
      </c>
      <c r="DN325" s="463">
        <f t="shared" ca="1" si="631"/>
        <v>119410</v>
      </c>
      <c r="DO325" s="465">
        <f t="shared" ca="1" si="760"/>
        <v>268</v>
      </c>
      <c r="DP325" s="216">
        <f t="shared" ca="1" si="761"/>
        <v>2.249416662469994E-3</v>
      </c>
    </row>
    <row r="326" spans="1:124" s="5" customFormat="1">
      <c r="A326" s="87">
        <f>A286</f>
        <v>2010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f t="shared" ref="N326:N346" si="765">SUM(B326:M326)</f>
        <v>0</v>
      </c>
      <c r="O326" s="17"/>
      <c r="P326" s="91">
        <f>A326</f>
        <v>2010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41">
        <f t="shared" ref="AC326" si="766">SUM(Q326:AB326)</f>
        <v>0</v>
      </c>
      <c r="AI326" s="79" t="str">
        <f t="shared" si="639"/>
        <v>Y</v>
      </c>
      <c r="AJ326" s="1">
        <f t="shared" si="638"/>
        <v>2038</v>
      </c>
      <c r="AK326" s="105">
        <f t="shared" si="636"/>
        <v>9</v>
      </c>
      <c r="AL326" s="106">
        <f t="shared" ca="1" si="764"/>
        <v>0</v>
      </c>
      <c r="AM326" s="106">
        <f t="shared" ca="1" si="764"/>
        <v>0</v>
      </c>
      <c r="AN326" s="106">
        <f t="shared" ca="1" si="764"/>
        <v>8</v>
      </c>
      <c r="AO326" s="106">
        <f t="shared" ca="1" si="764"/>
        <v>0</v>
      </c>
      <c r="AP326" s="106">
        <f t="shared" ca="1" si="764"/>
        <v>0</v>
      </c>
      <c r="AQ326" s="106">
        <f t="shared" ca="1" si="764"/>
        <v>0</v>
      </c>
      <c r="AR326" s="106">
        <f t="shared" ca="1" si="764"/>
        <v>0</v>
      </c>
      <c r="AS326" s="106">
        <f t="shared" ca="1" si="764"/>
        <v>0</v>
      </c>
      <c r="AT326" s="106">
        <f t="shared" ca="1" si="764"/>
        <v>0</v>
      </c>
      <c r="AU326" s="106">
        <f t="shared" ca="1" si="764"/>
        <v>1719</v>
      </c>
      <c r="AV326" s="106">
        <f t="shared" ca="1" si="764"/>
        <v>86796</v>
      </c>
      <c r="AW326" s="106">
        <f t="shared" ca="1" si="764"/>
        <v>0</v>
      </c>
      <c r="AX326" s="575">
        <f t="shared" ca="1" si="764"/>
        <v>0</v>
      </c>
      <c r="AY326" s="2">
        <f t="shared" ca="1" si="764"/>
        <v>0</v>
      </c>
      <c r="AZ326" s="545">
        <f t="shared" ca="1" si="764"/>
        <v>1935</v>
      </c>
      <c r="BA326" s="106">
        <f t="shared" ca="1" si="764"/>
        <v>5316</v>
      </c>
      <c r="BB326" s="106">
        <f t="shared" ca="1" si="762"/>
        <v>3619</v>
      </c>
      <c r="BC326" s="106">
        <f t="shared" ca="1" si="762"/>
        <v>0</v>
      </c>
      <c r="BD326" s="106">
        <f t="shared" ca="1" si="762"/>
        <v>2679</v>
      </c>
      <c r="BE326" s="106">
        <f t="shared" ca="1" si="762"/>
        <v>0</v>
      </c>
      <c r="BF326" s="106">
        <f t="shared" ca="1" si="762"/>
        <v>15624</v>
      </c>
      <c r="BG326" s="106">
        <f t="shared" ca="1" si="762"/>
        <v>0</v>
      </c>
      <c r="BH326" s="106">
        <f t="shared" ca="1" si="762"/>
        <v>0</v>
      </c>
      <c r="BI326" s="106">
        <f t="shared" ca="1" si="762"/>
        <v>0</v>
      </c>
      <c r="BJ326" s="106">
        <f t="shared" ca="1" si="762"/>
        <v>1134</v>
      </c>
      <c r="BK326" s="106">
        <f t="shared" ca="1" si="762"/>
        <v>0</v>
      </c>
      <c r="BL326" s="106">
        <f t="shared" ca="1" si="762"/>
        <v>0</v>
      </c>
      <c r="BM326" s="190">
        <f t="shared" ca="1" si="762"/>
        <v>0</v>
      </c>
      <c r="BN326" s="190">
        <f t="shared" ca="1" si="762"/>
        <v>0</v>
      </c>
      <c r="BO326" s="190">
        <f t="shared" ca="1" si="762"/>
        <v>0</v>
      </c>
      <c r="BP326" s="190">
        <f t="shared" ca="1" si="762"/>
        <v>0</v>
      </c>
      <c r="BQ326" s="190">
        <f t="shared" ca="1" si="762"/>
        <v>8233</v>
      </c>
      <c r="BR326" s="190">
        <f t="shared" ca="1" si="763"/>
        <v>30307</v>
      </c>
      <c r="BS326" s="190">
        <f t="shared" ca="1" si="763"/>
        <v>88523</v>
      </c>
      <c r="BT326" s="190">
        <f t="shared" ca="1" si="763"/>
        <v>118830</v>
      </c>
      <c r="BU326" s="190">
        <f t="shared" ca="1" si="649"/>
        <v>109124</v>
      </c>
      <c r="BV326" s="163" t="str">
        <f t="shared" si="640"/>
        <v>J</v>
      </c>
      <c r="BW326" s="65">
        <f t="shared" ca="1" si="721"/>
        <v>118830</v>
      </c>
      <c r="BX326" s="634">
        <f t="shared" ca="1" si="722"/>
        <v>0</v>
      </c>
      <c r="BY326" s="2"/>
      <c r="BZ326" s="13"/>
      <c r="CA326" s="130"/>
      <c r="CB326" s="79" t="str">
        <f t="shared" si="641"/>
        <v>J</v>
      </c>
      <c r="CC326" s="215">
        <f t="shared" si="723"/>
        <v>2038</v>
      </c>
      <c r="CD326" s="141">
        <f t="shared" si="724"/>
        <v>9</v>
      </c>
      <c r="CE326" s="280">
        <f t="shared" ca="1" si="725"/>
        <v>0</v>
      </c>
      <c r="CF326" s="280">
        <f t="shared" ca="1" si="726"/>
        <v>0</v>
      </c>
      <c r="CG326" s="280">
        <f t="shared" ca="1" si="727"/>
        <v>8</v>
      </c>
      <c r="CH326" s="280">
        <f t="shared" ca="1" si="728"/>
        <v>0</v>
      </c>
      <c r="CI326" s="280">
        <f t="shared" ca="1" si="729"/>
        <v>0</v>
      </c>
      <c r="CJ326" s="280">
        <f t="shared" ca="1" si="730"/>
        <v>0</v>
      </c>
      <c r="CK326" s="280">
        <f t="shared" ca="1" si="731"/>
        <v>0</v>
      </c>
      <c r="CL326" s="280">
        <f t="shared" ca="1" si="732"/>
        <v>0</v>
      </c>
      <c r="CM326" s="280">
        <f t="shared" ca="1" si="733"/>
        <v>0</v>
      </c>
      <c r="CN326" s="280">
        <f t="shared" ca="1" si="734"/>
        <v>582</v>
      </c>
      <c r="CO326" s="280">
        <f t="shared" ca="1" si="735"/>
        <v>81325</v>
      </c>
      <c r="CP326" s="280">
        <f t="shared" ca="1" si="736"/>
        <v>0</v>
      </c>
      <c r="CQ326" s="280">
        <f t="shared" ca="1" si="737"/>
        <v>0</v>
      </c>
      <c r="CR326" s="273">
        <f t="shared" ca="1" si="738"/>
        <v>0</v>
      </c>
      <c r="CS326" s="280">
        <f t="shared" ca="1" si="739"/>
        <v>1872</v>
      </c>
      <c r="CT326" s="280">
        <f t="shared" ca="1" si="740"/>
        <v>4365</v>
      </c>
      <c r="CU326" s="280">
        <f t="shared" ca="1" si="741"/>
        <v>2819</v>
      </c>
      <c r="CV326" s="280">
        <f t="shared" ca="1" si="742"/>
        <v>0</v>
      </c>
      <c r="CW326" s="280">
        <f t="shared" ca="1" si="743"/>
        <v>2573</v>
      </c>
      <c r="CX326" s="280">
        <f t="shared" ca="1" si="744"/>
        <v>0</v>
      </c>
      <c r="CY326" s="280">
        <f t="shared" ca="1" si="745"/>
        <v>14400</v>
      </c>
      <c r="CZ326" s="280">
        <f t="shared" ca="1" si="746"/>
        <v>0</v>
      </c>
      <c r="DA326" s="280">
        <f t="shared" ca="1" si="747"/>
        <v>0</v>
      </c>
      <c r="DB326" s="280">
        <f t="shared" ca="1" si="748"/>
        <v>0</v>
      </c>
      <c r="DC326" s="280">
        <f t="shared" ca="1" si="749"/>
        <v>946</v>
      </c>
      <c r="DD326" s="280">
        <f t="shared" ca="1" si="750"/>
        <v>0</v>
      </c>
      <c r="DE326" s="280">
        <f t="shared" ca="1" si="751"/>
        <v>0</v>
      </c>
      <c r="DF326" s="280">
        <f t="shared" ca="1" si="752"/>
        <v>0</v>
      </c>
      <c r="DG326" s="280">
        <f t="shared" ca="1" si="753"/>
        <v>0</v>
      </c>
      <c r="DH326" s="280">
        <f t="shared" ca="1" si="754"/>
        <v>0</v>
      </c>
      <c r="DI326" s="280">
        <f t="shared" ca="1" si="755"/>
        <v>0</v>
      </c>
      <c r="DJ326" s="210">
        <f t="shared" ca="1" si="756"/>
        <v>7264</v>
      </c>
      <c r="DK326" s="210">
        <f t="shared" ca="1" si="757"/>
        <v>26975</v>
      </c>
      <c r="DL326" s="210">
        <f t="shared" ca="1" si="758"/>
        <v>81915</v>
      </c>
      <c r="DM326" s="461">
        <f t="shared" ca="1" si="759"/>
        <v>108890</v>
      </c>
      <c r="DN326" s="463">
        <f t="shared" ca="1" si="631"/>
        <v>109124</v>
      </c>
      <c r="DO326" s="465">
        <f t="shared" ca="1" si="760"/>
        <v>234</v>
      </c>
      <c r="DP326" s="216">
        <f t="shared" ca="1" si="761"/>
        <v>2.1489576636973093E-3</v>
      </c>
      <c r="DT326" s="1"/>
    </row>
    <row r="327" spans="1:124">
      <c r="A327" s="87">
        <f>A326+1</f>
        <v>2011</v>
      </c>
      <c r="B327" s="95">
        <f>R327</f>
        <v>40125</v>
      </c>
      <c r="C327" s="95">
        <f t="shared" ref="C327:L327" si="767">S327</f>
        <v>13375</v>
      </c>
      <c r="D327" s="95">
        <f t="shared" si="767"/>
        <v>9250</v>
      </c>
      <c r="E327" s="95">
        <f t="shared" si="767"/>
        <v>53425</v>
      </c>
      <c r="F327" s="95">
        <f t="shared" si="767"/>
        <v>24552</v>
      </c>
      <c r="G327" s="95">
        <f t="shared" si="767"/>
        <v>24840</v>
      </c>
      <c r="H327" s="95">
        <f t="shared" si="767"/>
        <v>26784</v>
      </c>
      <c r="I327" s="95">
        <f t="shared" si="767"/>
        <v>23436</v>
      </c>
      <c r="J327" s="95">
        <f t="shared" si="767"/>
        <v>21600</v>
      </c>
      <c r="K327" s="95">
        <f t="shared" si="767"/>
        <v>20088</v>
      </c>
      <c r="L327" s="95">
        <f t="shared" si="767"/>
        <v>12960</v>
      </c>
      <c r="M327" s="95">
        <f>Q328</f>
        <v>18200</v>
      </c>
      <c r="N327" s="22">
        <f t="shared" si="765"/>
        <v>288635</v>
      </c>
      <c r="O327" s="17"/>
      <c r="P327" s="91">
        <f t="shared" ref="P327:P360" si="768">A327</f>
        <v>2011</v>
      </c>
      <c r="Q327" s="95">
        <v>0</v>
      </c>
      <c r="R327" s="95">
        <v>40125</v>
      </c>
      <c r="S327" s="95">
        <v>13375</v>
      </c>
      <c r="T327" s="95">
        <v>9250</v>
      </c>
      <c r="U327" s="95">
        <v>53425</v>
      </c>
      <c r="V327" s="95">
        <v>24552</v>
      </c>
      <c r="W327" s="95">
        <v>24840</v>
      </c>
      <c r="X327" s="95">
        <v>26784</v>
      </c>
      <c r="Y327" s="95">
        <v>23436</v>
      </c>
      <c r="Z327" s="95">
        <v>21600</v>
      </c>
      <c r="AA327" s="95">
        <v>20088</v>
      </c>
      <c r="AB327" s="95">
        <v>12960</v>
      </c>
      <c r="AC327" s="41">
        <f>SUM(Q327:AB327)</f>
        <v>270435</v>
      </c>
      <c r="AE327" s="17"/>
      <c r="AF327" s="22"/>
      <c r="AG327" s="22"/>
      <c r="AH327" s="22"/>
      <c r="AI327" s="79" t="str">
        <f t="shared" si="639"/>
        <v>Z</v>
      </c>
      <c r="AJ327" s="1">
        <f t="shared" si="638"/>
        <v>2038</v>
      </c>
      <c r="AK327" s="105">
        <f t="shared" si="636"/>
        <v>10</v>
      </c>
      <c r="AL327" s="106">
        <f t="shared" ca="1" si="764"/>
        <v>0</v>
      </c>
      <c r="AM327" s="106">
        <f t="shared" ca="1" si="764"/>
        <v>0</v>
      </c>
      <c r="AN327" s="106">
        <f t="shared" ca="1" si="764"/>
        <v>8</v>
      </c>
      <c r="AO327" s="106">
        <f t="shared" ca="1" si="764"/>
        <v>0</v>
      </c>
      <c r="AP327" s="106">
        <f t="shared" ca="1" si="764"/>
        <v>0</v>
      </c>
      <c r="AQ327" s="106">
        <f t="shared" ca="1" si="764"/>
        <v>0</v>
      </c>
      <c r="AR327" s="106">
        <f t="shared" ca="1" si="764"/>
        <v>0</v>
      </c>
      <c r="AS327" s="106">
        <f t="shared" ca="1" si="764"/>
        <v>0</v>
      </c>
      <c r="AT327" s="106">
        <f t="shared" ca="1" si="764"/>
        <v>0</v>
      </c>
      <c r="AU327" s="106">
        <f t="shared" ca="1" si="764"/>
        <v>582</v>
      </c>
      <c r="AV327" s="106">
        <f t="shared" ca="1" si="764"/>
        <v>81325</v>
      </c>
      <c r="AW327" s="106">
        <f t="shared" ca="1" si="764"/>
        <v>0</v>
      </c>
      <c r="AX327" s="575">
        <f t="shared" ca="1" si="764"/>
        <v>0</v>
      </c>
      <c r="AY327" s="2">
        <f t="shared" ca="1" si="764"/>
        <v>0</v>
      </c>
      <c r="AZ327" s="545">
        <f t="shared" ca="1" si="764"/>
        <v>1935</v>
      </c>
      <c r="BA327" s="106">
        <f t="shared" ca="1" si="764"/>
        <v>4365</v>
      </c>
      <c r="BB327" s="106">
        <f t="shared" ca="1" si="762"/>
        <v>2819</v>
      </c>
      <c r="BC327" s="106">
        <f t="shared" ca="1" si="762"/>
        <v>0</v>
      </c>
      <c r="BD327" s="106">
        <f t="shared" ca="1" si="762"/>
        <v>2991</v>
      </c>
      <c r="BE327" s="106">
        <f t="shared" ca="1" si="762"/>
        <v>0</v>
      </c>
      <c r="BF327" s="106">
        <f t="shared" ca="1" si="762"/>
        <v>14400</v>
      </c>
      <c r="BG327" s="106">
        <f t="shared" ca="1" si="762"/>
        <v>0</v>
      </c>
      <c r="BH327" s="106">
        <f t="shared" ca="1" si="762"/>
        <v>0</v>
      </c>
      <c r="BI327" s="106">
        <f t="shared" ca="1" si="762"/>
        <v>0</v>
      </c>
      <c r="BJ327" s="106">
        <f t="shared" ca="1" si="762"/>
        <v>946</v>
      </c>
      <c r="BK327" s="106">
        <f t="shared" ca="1" si="762"/>
        <v>0</v>
      </c>
      <c r="BL327" s="106">
        <f t="shared" ca="1" si="762"/>
        <v>0</v>
      </c>
      <c r="BM327" s="190">
        <f t="shared" ca="1" si="762"/>
        <v>0</v>
      </c>
      <c r="BN327" s="190">
        <f t="shared" ca="1" si="762"/>
        <v>0</v>
      </c>
      <c r="BO327" s="190">
        <f t="shared" ca="1" si="762"/>
        <v>0</v>
      </c>
      <c r="BP327" s="190">
        <f t="shared" ca="1" si="762"/>
        <v>0</v>
      </c>
      <c r="BQ327" s="190">
        <f t="shared" ca="1" si="762"/>
        <v>7745</v>
      </c>
      <c r="BR327" s="190">
        <f t="shared" ca="1" si="763"/>
        <v>27456</v>
      </c>
      <c r="BS327" s="190">
        <f t="shared" ca="1" si="763"/>
        <v>81915</v>
      </c>
      <c r="BT327" s="190">
        <f t="shared" ca="1" si="763"/>
        <v>109371</v>
      </c>
      <c r="BU327" s="190">
        <f t="shared" ca="1" si="649"/>
        <v>102562</v>
      </c>
      <c r="BV327" s="163" t="str">
        <f t="shared" si="640"/>
        <v>K</v>
      </c>
      <c r="BW327" s="65">
        <f t="shared" ca="1" si="721"/>
        <v>109371</v>
      </c>
      <c r="BX327" s="634">
        <f t="shared" ca="1" si="722"/>
        <v>0</v>
      </c>
      <c r="BY327" s="2"/>
      <c r="BZ327" s="13"/>
      <c r="CA327" s="130"/>
      <c r="CB327" s="79" t="str">
        <f t="shared" si="641"/>
        <v>K</v>
      </c>
      <c r="CC327" s="215">
        <f t="shared" si="723"/>
        <v>2038</v>
      </c>
      <c r="CD327" s="141">
        <f t="shared" si="724"/>
        <v>10</v>
      </c>
      <c r="CE327" s="280">
        <f t="shared" ca="1" si="725"/>
        <v>0</v>
      </c>
      <c r="CF327" s="280">
        <f t="shared" ca="1" si="726"/>
        <v>0</v>
      </c>
      <c r="CG327" s="280">
        <f t="shared" ca="1" si="727"/>
        <v>8</v>
      </c>
      <c r="CH327" s="280">
        <f t="shared" ca="1" si="728"/>
        <v>0</v>
      </c>
      <c r="CI327" s="280">
        <f t="shared" ca="1" si="729"/>
        <v>0</v>
      </c>
      <c r="CJ327" s="280">
        <f t="shared" ca="1" si="730"/>
        <v>0</v>
      </c>
      <c r="CK327" s="280">
        <f t="shared" ca="1" si="731"/>
        <v>0</v>
      </c>
      <c r="CL327" s="280">
        <f t="shared" ca="1" si="732"/>
        <v>0</v>
      </c>
      <c r="CM327" s="280">
        <f t="shared" ca="1" si="733"/>
        <v>0</v>
      </c>
      <c r="CN327" s="280">
        <f t="shared" ca="1" si="734"/>
        <v>258</v>
      </c>
      <c r="CO327" s="280">
        <f t="shared" ca="1" si="735"/>
        <v>76813</v>
      </c>
      <c r="CP327" s="280">
        <f t="shared" ca="1" si="736"/>
        <v>0</v>
      </c>
      <c r="CQ327" s="280">
        <f t="shared" ca="1" si="737"/>
        <v>0</v>
      </c>
      <c r="CR327" s="273">
        <f t="shared" ca="1" si="738"/>
        <v>0</v>
      </c>
      <c r="CS327" s="280">
        <f t="shared" ca="1" si="739"/>
        <v>2128</v>
      </c>
      <c r="CT327" s="280">
        <f t="shared" ca="1" si="740"/>
        <v>3060</v>
      </c>
      <c r="CU327" s="280">
        <f t="shared" ca="1" si="741"/>
        <v>2630</v>
      </c>
      <c r="CV327" s="280">
        <f t="shared" ca="1" si="742"/>
        <v>0</v>
      </c>
      <c r="CW327" s="280">
        <f t="shared" ca="1" si="743"/>
        <v>2127</v>
      </c>
      <c r="CX327" s="280">
        <f t="shared" ca="1" si="744"/>
        <v>0</v>
      </c>
      <c r="CY327" s="280">
        <f t="shared" ca="1" si="745"/>
        <v>14508</v>
      </c>
      <c r="CZ327" s="280">
        <f t="shared" ca="1" si="746"/>
        <v>0</v>
      </c>
      <c r="DA327" s="280">
        <f t="shared" ca="1" si="747"/>
        <v>0</v>
      </c>
      <c r="DB327" s="280">
        <f t="shared" ca="1" si="748"/>
        <v>0</v>
      </c>
      <c r="DC327" s="280">
        <f t="shared" ca="1" si="749"/>
        <v>811</v>
      </c>
      <c r="DD327" s="280">
        <f t="shared" ca="1" si="750"/>
        <v>0</v>
      </c>
      <c r="DE327" s="280">
        <f t="shared" ca="1" si="751"/>
        <v>0</v>
      </c>
      <c r="DF327" s="280">
        <f t="shared" ca="1" si="752"/>
        <v>0</v>
      </c>
      <c r="DG327" s="280">
        <f t="shared" ca="1" si="753"/>
        <v>0</v>
      </c>
      <c r="DH327" s="280">
        <f t="shared" ca="1" si="754"/>
        <v>0</v>
      </c>
      <c r="DI327" s="280">
        <f t="shared" ca="1" si="755"/>
        <v>0</v>
      </c>
      <c r="DJ327" s="210">
        <f t="shared" ca="1" si="756"/>
        <v>6885</v>
      </c>
      <c r="DK327" s="210">
        <f t="shared" ca="1" si="757"/>
        <v>25264</v>
      </c>
      <c r="DL327" s="210">
        <f t="shared" ca="1" si="758"/>
        <v>77079</v>
      </c>
      <c r="DM327" s="461">
        <f t="shared" ca="1" si="759"/>
        <v>102343</v>
      </c>
      <c r="DN327" s="463">
        <f t="shared" ref="DN327:DN365" ca="1" si="769">ROUND(INDIRECT(CONCATENATE($CB327,DN$2+($CC327-2010))),0)</f>
        <v>102562</v>
      </c>
      <c r="DO327" s="465">
        <f t="shared" ca="1" si="760"/>
        <v>219</v>
      </c>
      <c r="DP327" s="216">
        <f t="shared" ca="1" si="761"/>
        <v>2.1398630096831242E-3</v>
      </c>
    </row>
    <row r="328" spans="1:124">
      <c r="A328" s="87">
        <f t="shared" ref="A328:A361" si="770">A327+1</f>
        <v>2012</v>
      </c>
      <c r="B328" s="95">
        <f>[1]MWH!C242</f>
        <v>29371</v>
      </c>
      <c r="C328" s="95">
        <f>[1]MWH!D242</f>
        <v>45423</v>
      </c>
      <c r="D328" s="95">
        <f>[1]MWH!E242</f>
        <v>46134</v>
      </c>
      <c r="E328" s="95">
        <f>[1]MWH!F242</f>
        <v>38228</v>
      </c>
      <c r="F328" s="592">
        <f>[1]MWH!G242</f>
        <v>33504</v>
      </c>
      <c r="G328" s="592">
        <f>[1]MWH!H242</f>
        <v>48635</v>
      </c>
      <c r="H328" s="592">
        <f>[1]MWH!I242</f>
        <v>50257</v>
      </c>
      <c r="I328" s="592">
        <f>[1]MWH!J242</f>
        <v>50257</v>
      </c>
      <c r="J328" s="592">
        <f>[1]MWH!K242</f>
        <v>43232</v>
      </c>
      <c r="K328" s="592">
        <f>[1]MWH!L242</f>
        <v>20103</v>
      </c>
      <c r="L328" s="592">
        <f>[1]MWH!M242</f>
        <v>12969</v>
      </c>
      <c r="M328" s="592">
        <f>[1]MWH!N242</f>
        <v>17869</v>
      </c>
      <c r="N328" s="22">
        <f t="shared" si="765"/>
        <v>435982</v>
      </c>
      <c r="O328" s="17"/>
      <c r="P328" s="91">
        <f t="shared" si="768"/>
        <v>2012</v>
      </c>
      <c r="Q328" s="95">
        <f>[1]MWH!S242</f>
        <v>18200</v>
      </c>
      <c r="R328" s="95">
        <f>[1]MWH!T242</f>
        <v>29350</v>
      </c>
      <c r="S328" s="95">
        <f>[1]MWH!U242</f>
        <v>45390</v>
      </c>
      <c r="T328" s="95">
        <f>[1]MWH!V242</f>
        <v>46100</v>
      </c>
      <c r="U328" s="95">
        <f>[1]MWH!W242</f>
        <v>38200</v>
      </c>
      <c r="V328" s="592">
        <f>[1]MWH!X242</f>
        <v>33480</v>
      </c>
      <c r="W328" s="592">
        <f>[1]MWH!Y242</f>
        <v>48600</v>
      </c>
      <c r="X328" s="592">
        <f>[1]MWH!Z242</f>
        <v>50220</v>
      </c>
      <c r="Y328" s="592">
        <f>[1]MWH!AA242</f>
        <v>50220</v>
      </c>
      <c r="Z328" s="592">
        <f>[1]MWH!AB242</f>
        <v>43200</v>
      </c>
      <c r="AA328" s="592">
        <f>[1]MWH!AC242</f>
        <v>20088</v>
      </c>
      <c r="AB328" s="592">
        <f>[1]MWH!AD242</f>
        <v>12960</v>
      </c>
      <c r="AC328" s="41">
        <f>SUM(Q328:AB328)</f>
        <v>436008</v>
      </c>
      <c r="AE328" s="17"/>
      <c r="AF328" s="22"/>
      <c r="AG328" s="22"/>
      <c r="AH328" s="22"/>
      <c r="AI328" s="79" t="str">
        <f t="shared" si="639"/>
        <v>AA</v>
      </c>
      <c r="AJ328" s="1">
        <f t="shared" si="638"/>
        <v>2038</v>
      </c>
      <c r="AK328" s="105">
        <f t="shared" si="636"/>
        <v>11</v>
      </c>
      <c r="AL328" s="106">
        <f t="shared" ca="1" si="764"/>
        <v>0</v>
      </c>
      <c r="AM328" s="106">
        <f t="shared" ca="1" si="764"/>
        <v>0</v>
      </c>
      <c r="AN328" s="106">
        <f t="shared" ca="1" si="764"/>
        <v>8</v>
      </c>
      <c r="AO328" s="106">
        <f t="shared" ca="1" si="764"/>
        <v>0</v>
      </c>
      <c r="AP328" s="106">
        <f t="shared" ca="1" si="764"/>
        <v>0</v>
      </c>
      <c r="AQ328" s="106">
        <f t="shared" ca="1" si="764"/>
        <v>0</v>
      </c>
      <c r="AR328" s="106">
        <f t="shared" ca="1" si="764"/>
        <v>0</v>
      </c>
      <c r="AS328" s="106">
        <f t="shared" ca="1" si="764"/>
        <v>0</v>
      </c>
      <c r="AT328" s="106">
        <f t="shared" ca="1" si="764"/>
        <v>0</v>
      </c>
      <c r="AU328" s="106">
        <f t="shared" ca="1" si="764"/>
        <v>258</v>
      </c>
      <c r="AV328" s="106">
        <f t="shared" ca="1" si="764"/>
        <v>76813</v>
      </c>
      <c r="AW328" s="106">
        <f t="shared" ca="1" si="764"/>
        <v>0</v>
      </c>
      <c r="AX328" s="575">
        <f t="shared" ca="1" si="764"/>
        <v>0</v>
      </c>
      <c r="AY328" s="2">
        <f t="shared" ca="1" si="764"/>
        <v>0</v>
      </c>
      <c r="AZ328" s="545">
        <f t="shared" ca="1" si="764"/>
        <v>1872</v>
      </c>
      <c r="BA328" s="106">
        <f t="shared" ca="1" si="764"/>
        <v>3060</v>
      </c>
      <c r="BB328" s="106">
        <f t="shared" ca="1" si="762"/>
        <v>2630</v>
      </c>
      <c r="BC328" s="106">
        <f t="shared" ca="1" si="762"/>
        <v>0</v>
      </c>
      <c r="BD328" s="106">
        <f t="shared" ca="1" si="762"/>
        <v>2573</v>
      </c>
      <c r="BE328" s="106">
        <f t="shared" ca="1" si="762"/>
        <v>0</v>
      </c>
      <c r="BF328" s="106">
        <f t="shared" ca="1" si="762"/>
        <v>14508</v>
      </c>
      <c r="BG328" s="106">
        <f t="shared" ca="1" si="762"/>
        <v>0</v>
      </c>
      <c r="BH328" s="106">
        <f t="shared" ca="1" si="762"/>
        <v>0</v>
      </c>
      <c r="BI328" s="106">
        <f t="shared" ca="1" si="762"/>
        <v>0</v>
      </c>
      <c r="BJ328" s="106">
        <f t="shared" ca="1" si="762"/>
        <v>811</v>
      </c>
      <c r="BK328" s="106">
        <f t="shared" ca="1" si="762"/>
        <v>0</v>
      </c>
      <c r="BL328" s="106">
        <f t="shared" ca="1" si="762"/>
        <v>0</v>
      </c>
      <c r="BM328" s="190">
        <f t="shared" ca="1" si="762"/>
        <v>0</v>
      </c>
      <c r="BN328" s="190">
        <f t="shared" ca="1" si="762"/>
        <v>0</v>
      </c>
      <c r="BO328" s="190">
        <f t="shared" ca="1" si="762"/>
        <v>0</v>
      </c>
      <c r="BP328" s="190">
        <f t="shared" ca="1" si="762"/>
        <v>0</v>
      </c>
      <c r="BQ328" s="190">
        <f t="shared" ref="BQ328:BQ367" ca="1" si="771">ROUND(INDIRECT(CONCATENATE($AI328,BQ$2+($AJ328-2010))),0)</f>
        <v>7075</v>
      </c>
      <c r="BR328" s="190">
        <f t="shared" ca="1" si="763"/>
        <v>25454</v>
      </c>
      <c r="BS328" s="190">
        <f t="shared" ca="1" si="763"/>
        <v>77079</v>
      </c>
      <c r="BT328" s="190">
        <f t="shared" ca="1" si="763"/>
        <v>102533</v>
      </c>
      <c r="BU328" s="190">
        <f t="shared" ca="1" si="649"/>
        <v>69937</v>
      </c>
      <c r="BV328" s="163" t="str">
        <f t="shared" si="640"/>
        <v>L</v>
      </c>
      <c r="BW328" s="65">
        <f t="shared" ca="1" si="721"/>
        <v>102533</v>
      </c>
      <c r="BX328" s="634">
        <f t="shared" ca="1" si="722"/>
        <v>0</v>
      </c>
      <c r="BY328" s="2"/>
      <c r="BZ328" s="13"/>
      <c r="CA328" s="130"/>
      <c r="CB328" s="79" t="str">
        <f t="shared" si="641"/>
        <v>L</v>
      </c>
      <c r="CC328" s="215">
        <f t="shared" si="723"/>
        <v>2038</v>
      </c>
      <c r="CD328" s="141">
        <f t="shared" si="724"/>
        <v>11</v>
      </c>
      <c r="CE328" s="280">
        <f t="shared" ca="1" si="725"/>
        <v>0</v>
      </c>
      <c r="CF328" s="280">
        <f t="shared" ca="1" si="726"/>
        <v>0</v>
      </c>
      <c r="CG328" s="280">
        <f t="shared" ca="1" si="727"/>
        <v>8</v>
      </c>
      <c r="CH328" s="280">
        <f t="shared" ca="1" si="728"/>
        <v>0</v>
      </c>
      <c r="CI328" s="280">
        <f t="shared" ca="1" si="729"/>
        <v>0</v>
      </c>
      <c r="CJ328" s="280">
        <f t="shared" ca="1" si="730"/>
        <v>0</v>
      </c>
      <c r="CK328" s="280">
        <f t="shared" ca="1" si="731"/>
        <v>0</v>
      </c>
      <c r="CL328" s="280">
        <f t="shared" ca="1" si="732"/>
        <v>0</v>
      </c>
      <c r="CM328" s="280">
        <f t="shared" ca="1" si="733"/>
        <v>0</v>
      </c>
      <c r="CN328" s="280">
        <f t="shared" ca="1" si="734"/>
        <v>166</v>
      </c>
      <c r="CO328" s="280">
        <f t="shared" ca="1" si="735"/>
        <v>48080</v>
      </c>
      <c r="CP328" s="280">
        <f t="shared" ca="1" si="736"/>
        <v>0</v>
      </c>
      <c r="CQ328" s="280">
        <f t="shared" ca="1" si="737"/>
        <v>0</v>
      </c>
      <c r="CR328" s="273">
        <f t="shared" ca="1" si="738"/>
        <v>0</v>
      </c>
      <c r="CS328" s="280">
        <f t="shared" ca="1" si="739"/>
        <v>664</v>
      </c>
      <c r="CT328" s="280">
        <f t="shared" ca="1" si="740"/>
        <v>1559</v>
      </c>
      <c r="CU328" s="280">
        <f t="shared" ca="1" si="741"/>
        <v>2780</v>
      </c>
      <c r="CV328" s="280">
        <f t="shared" ca="1" si="742"/>
        <v>0</v>
      </c>
      <c r="CW328" s="280">
        <f t="shared" ca="1" si="743"/>
        <v>2043</v>
      </c>
      <c r="CX328" s="280">
        <f t="shared" ca="1" si="744"/>
        <v>0</v>
      </c>
      <c r="CY328" s="280">
        <f t="shared" ca="1" si="745"/>
        <v>13680</v>
      </c>
      <c r="CZ328" s="280">
        <f t="shared" ca="1" si="746"/>
        <v>0</v>
      </c>
      <c r="DA328" s="280">
        <f t="shared" ca="1" si="747"/>
        <v>0</v>
      </c>
      <c r="DB328" s="280">
        <f t="shared" ca="1" si="748"/>
        <v>0</v>
      </c>
      <c r="DC328" s="280">
        <f t="shared" ca="1" si="749"/>
        <v>784</v>
      </c>
      <c r="DD328" s="280">
        <f t="shared" ca="1" si="750"/>
        <v>0</v>
      </c>
      <c r="DE328" s="280">
        <f t="shared" ca="1" si="751"/>
        <v>0</v>
      </c>
      <c r="DF328" s="280">
        <f t="shared" ca="1" si="752"/>
        <v>0</v>
      </c>
      <c r="DG328" s="280">
        <f t="shared" ca="1" si="753"/>
        <v>0</v>
      </c>
      <c r="DH328" s="280">
        <f t="shared" ca="1" si="754"/>
        <v>0</v>
      </c>
      <c r="DI328" s="280">
        <f t="shared" ca="1" si="755"/>
        <v>0</v>
      </c>
      <c r="DJ328" s="210">
        <f t="shared" ca="1" si="756"/>
        <v>5487</v>
      </c>
      <c r="DK328" s="210">
        <f t="shared" ca="1" si="757"/>
        <v>21510</v>
      </c>
      <c r="DL328" s="210">
        <f t="shared" ca="1" si="758"/>
        <v>48254</v>
      </c>
      <c r="DM328" s="461">
        <f t="shared" ca="1" si="759"/>
        <v>69764</v>
      </c>
      <c r="DN328" s="463">
        <f t="shared" ca="1" si="769"/>
        <v>69937</v>
      </c>
      <c r="DO328" s="465">
        <f t="shared" ca="1" si="760"/>
        <v>173</v>
      </c>
      <c r="DP328" s="216">
        <f t="shared" ca="1" si="761"/>
        <v>2.4797890029241445E-3</v>
      </c>
    </row>
    <row r="329" spans="1:124">
      <c r="A329" s="87">
        <f t="shared" si="770"/>
        <v>2013</v>
      </c>
      <c r="B329" s="592">
        <f>[3]Energy!C242</f>
        <v>17869</v>
      </c>
      <c r="C329" s="592">
        <f>[3]Energy!D242</f>
        <v>11096</v>
      </c>
      <c r="D329" s="592">
        <f>[3]Energy!E242</f>
        <v>21219</v>
      </c>
      <c r="E329" s="592">
        <f>[3]Energy!F242</f>
        <v>23777</v>
      </c>
      <c r="F329" s="592">
        <f>[3]Energy!G242</f>
        <v>33504</v>
      </c>
      <c r="G329" s="592">
        <f>[3]Energy!H242</f>
        <v>48635</v>
      </c>
      <c r="H329" s="592">
        <f>[3]Energy!I242</f>
        <v>50257</v>
      </c>
      <c r="I329" s="592">
        <f>[3]Energy!J242</f>
        <v>50257</v>
      </c>
      <c r="J329" s="592">
        <f>[3]Energy!K242</f>
        <v>43232</v>
      </c>
      <c r="K329" s="592">
        <f>[3]Energy!L242</f>
        <v>20103</v>
      </c>
      <c r="L329" s="592">
        <f>[3]Energy!M242</f>
        <v>12969</v>
      </c>
      <c r="M329" s="592">
        <f>[3]Energy!N242</f>
        <v>17869</v>
      </c>
      <c r="N329" s="22">
        <f t="shared" si="765"/>
        <v>350787</v>
      </c>
      <c r="O329" s="17"/>
      <c r="P329" s="91">
        <f t="shared" si="768"/>
        <v>2013</v>
      </c>
      <c r="Q329" s="592">
        <f>[3]Energy!S242</f>
        <v>17856</v>
      </c>
      <c r="R329" s="592">
        <f>[3]Energy!T242</f>
        <v>17856</v>
      </c>
      <c r="S329" s="592">
        <f>[3]Energy!U242</f>
        <v>11088</v>
      </c>
      <c r="T329" s="592">
        <f>[3]Energy!V242</f>
        <v>21204</v>
      </c>
      <c r="U329" s="592">
        <f>[3]Energy!W242</f>
        <v>23760</v>
      </c>
      <c r="V329" s="592">
        <f>[3]Energy!X242</f>
        <v>33480</v>
      </c>
      <c r="W329" s="592">
        <f>[3]Energy!Y242</f>
        <v>48600</v>
      </c>
      <c r="X329" s="592">
        <f>[3]Energy!Z242</f>
        <v>50220</v>
      </c>
      <c r="Y329" s="592">
        <f>[3]Energy!AA242</f>
        <v>50220</v>
      </c>
      <c r="Z329" s="592">
        <f>[3]Energy!AB242</f>
        <v>43200</v>
      </c>
      <c r="AA329" s="592">
        <f>[3]Energy!AC242</f>
        <v>20088</v>
      </c>
      <c r="AB329" s="592">
        <f>[3]Energy!AD242</f>
        <v>12960</v>
      </c>
      <c r="AC329" s="41">
        <f>SUM(Q329:AB329)</f>
        <v>350532</v>
      </c>
      <c r="AE329" s="17"/>
      <c r="AF329" s="22"/>
      <c r="AG329" s="22"/>
      <c r="AH329" s="22"/>
      <c r="AI329" s="79" t="str">
        <f t="shared" si="639"/>
        <v>AB</v>
      </c>
      <c r="AJ329" s="1">
        <f t="shared" si="638"/>
        <v>2038</v>
      </c>
      <c r="AK329" s="105">
        <f t="shared" si="636"/>
        <v>12</v>
      </c>
      <c r="AL329" s="106">
        <f t="shared" ca="1" si="764"/>
        <v>0</v>
      </c>
      <c r="AM329" s="106">
        <f t="shared" ca="1" si="764"/>
        <v>0</v>
      </c>
      <c r="AN329" s="106">
        <f t="shared" ca="1" si="764"/>
        <v>8</v>
      </c>
      <c r="AO329" s="106">
        <f t="shared" ca="1" si="764"/>
        <v>0</v>
      </c>
      <c r="AP329" s="106">
        <f t="shared" ca="1" si="764"/>
        <v>0</v>
      </c>
      <c r="AQ329" s="106">
        <f t="shared" ca="1" si="764"/>
        <v>0</v>
      </c>
      <c r="AR329" s="106">
        <f t="shared" ca="1" si="764"/>
        <v>0</v>
      </c>
      <c r="AS329" s="106">
        <f t="shared" ca="1" si="764"/>
        <v>0</v>
      </c>
      <c r="AT329" s="106">
        <f t="shared" ca="1" si="764"/>
        <v>0</v>
      </c>
      <c r="AU329" s="106">
        <f t="shared" ca="1" si="764"/>
        <v>166</v>
      </c>
      <c r="AV329" s="106">
        <f t="shared" ca="1" si="764"/>
        <v>48080</v>
      </c>
      <c r="AW329" s="106">
        <f t="shared" ca="1" si="764"/>
        <v>0</v>
      </c>
      <c r="AX329" s="575">
        <f t="shared" ca="1" si="764"/>
        <v>0</v>
      </c>
      <c r="AY329" s="2">
        <f t="shared" ca="1" si="764"/>
        <v>0</v>
      </c>
      <c r="AZ329" s="545">
        <f t="shared" ca="1" si="764"/>
        <v>2128</v>
      </c>
      <c r="BA329" s="106">
        <f t="shared" ref="BA329:BP344" ca="1" si="772">ROUND(INDIRECT(CONCATENATE($AI329,BA$2+($AJ329-2010))),0)</f>
        <v>1559</v>
      </c>
      <c r="BB329" s="106">
        <f t="shared" ca="1" si="772"/>
        <v>2780</v>
      </c>
      <c r="BC329" s="106">
        <f t="shared" ca="1" si="772"/>
        <v>0</v>
      </c>
      <c r="BD329" s="106">
        <f t="shared" ca="1" si="772"/>
        <v>2127</v>
      </c>
      <c r="BE329" s="106">
        <f t="shared" ca="1" si="772"/>
        <v>0</v>
      </c>
      <c r="BF329" s="106">
        <f t="shared" ca="1" si="772"/>
        <v>13680</v>
      </c>
      <c r="BG329" s="106">
        <f t="shared" ca="1" si="772"/>
        <v>0</v>
      </c>
      <c r="BH329" s="106">
        <f t="shared" ca="1" si="772"/>
        <v>0</v>
      </c>
      <c r="BI329" s="106">
        <f t="shared" ca="1" si="772"/>
        <v>0</v>
      </c>
      <c r="BJ329" s="106">
        <f t="shared" ca="1" si="772"/>
        <v>784</v>
      </c>
      <c r="BK329" s="106">
        <f t="shared" ca="1" si="772"/>
        <v>0</v>
      </c>
      <c r="BL329" s="106">
        <f t="shared" ca="1" si="772"/>
        <v>0</v>
      </c>
      <c r="BM329" s="190">
        <f t="shared" ca="1" si="772"/>
        <v>0</v>
      </c>
      <c r="BN329" s="190">
        <f t="shared" ca="1" si="772"/>
        <v>0</v>
      </c>
      <c r="BO329" s="190">
        <f t="shared" ca="1" si="772"/>
        <v>0</v>
      </c>
      <c r="BP329" s="190">
        <f t="shared" ca="1" si="772"/>
        <v>0</v>
      </c>
      <c r="BQ329" s="190">
        <f t="shared" ca="1" si="771"/>
        <v>7035</v>
      </c>
      <c r="BR329" s="190">
        <f t="shared" ca="1" si="763"/>
        <v>23058</v>
      </c>
      <c r="BS329" s="190">
        <f t="shared" ca="1" si="763"/>
        <v>48254</v>
      </c>
      <c r="BT329" s="190">
        <f t="shared" ca="1" si="763"/>
        <v>71312</v>
      </c>
      <c r="BU329" s="190">
        <f t="shared" ca="1" si="649"/>
        <v>95688</v>
      </c>
      <c r="BV329" s="163" t="str">
        <f t="shared" si="640"/>
        <v>M</v>
      </c>
      <c r="BW329" s="65">
        <f t="shared" ca="1" si="721"/>
        <v>71312</v>
      </c>
      <c r="BX329" s="634">
        <f t="shared" ca="1" si="722"/>
        <v>0</v>
      </c>
      <c r="BY329" s="2"/>
      <c r="BZ329" s="13"/>
      <c r="CA329" s="130"/>
      <c r="CB329" s="79" t="str">
        <f t="shared" si="641"/>
        <v>M</v>
      </c>
      <c r="CC329" s="215">
        <f t="shared" si="723"/>
        <v>2038</v>
      </c>
      <c r="CD329" s="141">
        <f t="shared" si="724"/>
        <v>12</v>
      </c>
      <c r="CE329" s="280">
        <f t="shared" ca="1" si="725"/>
        <v>0</v>
      </c>
      <c r="CF329" s="280">
        <f t="shared" ca="1" si="726"/>
        <v>0</v>
      </c>
      <c r="CG329" s="280">
        <f t="shared" ca="1" si="727"/>
        <v>8</v>
      </c>
      <c r="CH329" s="280">
        <f t="shared" ca="1" si="728"/>
        <v>0</v>
      </c>
      <c r="CI329" s="280">
        <f t="shared" ca="1" si="729"/>
        <v>0</v>
      </c>
      <c r="CJ329" s="280">
        <f t="shared" ca="1" si="730"/>
        <v>0</v>
      </c>
      <c r="CK329" s="280">
        <f t="shared" ca="1" si="731"/>
        <v>0</v>
      </c>
      <c r="CL329" s="280">
        <f t="shared" ca="1" si="732"/>
        <v>0</v>
      </c>
      <c r="CM329" s="280">
        <f t="shared" ca="1" si="733"/>
        <v>3839</v>
      </c>
      <c r="CN329" s="280">
        <f t="shared" ca="1" si="734"/>
        <v>172</v>
      </c>
      <c r="CO329" s="280">
        <f t="shared" ca="1" si="735"/>
        <v>65343</v>
      </c>
      <c r="CP329" s="280">
        <f t="shared" ca="1" si="736"/>
        <v>0</v>
      </c>
      <c r="CQ329" s="280">
        <f t="shared" ca="1" si="737"/>
        <v>0</v>
      </c>
      <c r="CR329" s="273">
        <f t="shared" ca="1" si="738"/>
        <v>0</v>
      </c>
      <c r="CS329" s="280">
        <f t="shared" ca="1" si="739"/>
        <v>1218</v>
      </c>
      <c r="CT329" s="280">
        <f t="shared" ca="1" si="740"/>
        <v>3544</v>
      </c>
      <c r="CU329" s="280">
        <f t="shared" ca="1" si="741"/>
        <v>3385</v>
      </c>
      <c r="CV329" s="280">
        <f t="shared" ca="1" si="742"/>
        <v>0</v>
      </c>
      <c r="CW329" s="280">
        <f t="shared" ca="1" si="743"/>
        <v>2466</v>
      </c>
      <c r="CX329" s="280">
        <f t="shared" ca="1" si="744"/>
        <v>0</v>
      </c>
      <c r="CY329" s="280">
        <f t="shared" ca="1" si="745"/>
        <v>14508</v>
      </c>
      <c r="CZ329" s="280">
        <f t="shared" ca="1" si="746"/>
        <v>0</v>
      </c>
      <c r="DA329" s="280">
        <f t="shared" ca="1" si="747"/>
        <v>0</v>
      </c>
      <c r="DB329" s="280">
        <f t="shared" ca="1" si="748"/>
        <v>0</v>
      </c>
      <c r="DC329" s="280">
        <f t="shared" ca="1" si="749"/>
        <v>978</v>
      </c>
      <c r="DD329" s="280">
        <f t="shared" ca="1" si="750"/>
        <v>0</v>
      </c>
      <c r="DE329" s="280">
        <f t="shared" ca="1" si="751"/>
        <v>0</v>
      </c>
      <c r="DF329" s="280">
        <f t="shared" ca="1" si="752"/>
        <v>0</v>
      </c>
      <c r="DG329" s="280">
        <f t="shared" ca="1" si="753"/>
        <v>0</v>
      </c>
      <c r="DH329" s="280">
        <f t="shared" ca="1" si="754"/>
        <v>0</v>
      </c>
      <c r="DI329" s="280">
        <f t="shared" ca="1" si="755"/>
        <v>0</v>
      </c>
      <c r="DJ329" s="210">
        <f t="shared" ca="1" si="756"/>
        <v>7069</v>
      </c>
      <c r="DK329" s="210">
        <f t="shared" ca="1" si="757"/>
        <v>26099</v>
      </c>
      <c r="DL329" s="210">
        <f t="shared" ca="1" si="758"/>
        <v>69362</v>
      </c>
      <c r="DM329" s="461">
        <f t="shared" ca="1" si="759"/>
        <v>95461</v>
      </c>
      <c r="DN329" s="463">
        <f t="shared" ca="1" si="769"/>
        <v>95688</v>
      </c>
      <c r="DO329" s="465">
        <f t="shared" ca="1" si="760"/>
        <v>227</v>
      </c>
      <c r="DP329" s="216">
        <f t="shared" ca="1" si="761"/>
        <v>2.3779344444328052E-3</v>
      </c>
    </row>
    <row r="330" spans="1:124">
      <c r="A330" s="87">
        <f t="shared" si="770"/>
        <v>2014</v>
      </c>
      <c r="B330" s="407">
        <v>0</v>
      </c>
      <c r="C330" s="407">
        <v>0</v>
      </c>
      <c r="D330" s="407">
        <v>0</v>
      </c>
      <c r="E330" s="407">
        <v>0</v>
      </c>
      <c r="F330" s="407">
        <v>0</v>
      </c>
      <c r="G330" s="407">
        <v>0</v>
      </c>
      <c r="H330" s="407">
        <v>0</v>
      </c>
      <c r="I330" s="407">
        <v>0</v>
      </c>
      <c r="J330" s="407">
        <v>0</v>
      </c>
      <c r="K330" s="407">
        <v>0</v>
      </c>
      <c r="L330" s="407">
        <v>0</v>
      </c>
      <c r="M330" s="407">
        <v>0</v>
      </c>
      <c r="N330" s="22">
        <f t="shared" si="765"/>
        <v>0</v>
      </c>
      <c r="O330" s="17"/>
      <c r="P330" s="91">
        <f t="shared" si="768"/>
        <v>2014</v>
      </c>
      <c r="Q330" s="592">
        <f>[3]Energy!S243</f>
        <v>17856</v>
      </c>
      <c r="R330" s="407">
        <v>0</v>
      </c>
      <c r="S330" s="407">
        <v>0</v>
      </c>
      <c r="T330" s="407">
        <v>0</v>
      </c>
      <c r="U330" s="407">
        <v>0</v>
      </c>
      <c r="V330" s="407">
        <v>0</v>
      </c>
      <c r="W330" s="407">
        <v>0</v>
      </c>
      <c r="X330" s="407">
        <v>0</v>
      </c>
      <c r="Y330" s="407">
        <v>0</v>
      </c>
      <c r="Z330" s="407">
        <v>0</v>
      </c>
      <c r="AA330" s="407">
        <v>0</v>
      </c>
      <c r="AB330" s="407">
        <v>0</v>
      </c>
      <c r="AC330" s="13">
        <f t="shared" ref="AC330:AC347" si="773">SUM(Q330:AB330)</f>
        <v>17856</v>
      </c>
      <c r="AE330" s="17"/>
      <c r="AF330" s="22"/>
      <c r="AG330" s="22"/>
      <c r="AH330" s="22"/>
      <c r="AI330" s="79" t="str">
        <f t="shared" si="639"/>
        <v>Q</v>
      </c>
      <c r="AJ330" s="1">
        <f t="shared" si="638"/>
        <v>2039</v>
      </c>
      <c r="AK330" s="105">
        <f t="shared" si="636"/>
        <v>1</v>
      </c>
      <c r="AL330" s="106">
        <f t="shared" ref="AL330:AZ346" ca="1" si="774">ROUND(INDIRECT(CONCATENATE($AI330,AL$2+($AJ330-2010))),0)</f>
        <v>0</v>
      </c>
      <c r="AM330" s="106">
        <f t="shared" ca="1" si="774"/>
        <v>0</v>
      </c>
      <c r="AN330" s="106">
        <f t="shared" ca="1" si="774"/>
        <v>8</v>
      </c>
      <c r="AO330" s="106">
        <f t="shared" ca="1" si="774"/>
        <v>0</v>
      </c>
      <c r="AP330" s="106">
        <f t="shared" ca="1" si="774"/>
        <v>0</v>
      </c>
      <c r="AQ330" s="106">
        <f t="shared" ca="1" si="774"/>
        <v>0</v>
      </c>
      <c r="AR330" s="106">
        <f t="shared" ca="1" si="774"/>
        <v>0</v>
      </c>
      <c r="AS330" s="106">
        <f t="shared" ca="1" si="774"/>
        <v>0</v>
      </c>
      <c r="AT330" s="106">
        <f t="shared" ca="1" si="774"/>
        <v>3839</v>
      </c>
      <c r="AU330" s="106">
        <f t="shared" ca="1" si="774"/>
        <v>172</v>
      </c>
      <c r="AV330" s="106">
        <f t="shared" ca="1" si="774"/>
        <v>65343</v>
      </c>
      <c r="AW330" s="106">
        <f t="shared" ca="1" si="774"/>
        <v>0</v>
      </c>
      <c r="AX330" s="575">
        <f t="shared" ca="1" si="774"/>
        <v>0</v>
      </c>
      <c r="AY330" s="2">
        <f t="shared" ca="1" si="774"/>
        <v>0</v>
      </c>
      <c r="AZ330" s="545">
        <f t="shared" ca="1" si="774"/>
        <v>664</v>
      </c>
      <c r="BA330" s="106">
        <f t="shared" ca="1" si="772"/>
        <v>3544</v>
      </c>
      <c r="BB330" s="106">
        <f t="shared" ca="1" si="772"/>
        <v>3385</v>
      </c>
      <c r="BC330" s="106">
        <f t="shared" ca="1" si="772"/>
        <v>0</v>
      </c>
      <c r="BD330" s="106">
        <f t="shared" ca="1" si="772"/>
        <v>2043</v>
      </c>
      <c r="BE330" s="106">
        <f t="shared" ca="1" si="772"/>
        <v>0</v>
      </c>
      <c r="BF330" s="106">
        <f t="shared" ca="1" si="772"/>
        <v>14508</v>
      </c>
      <c r="BG330" s="106">
        <f t="shared" ca="1" si="772"/>
        <v>0</v>
      </c>
      <c r="BH330" s="106">
        <f t="shared" ca="1" si="772"/>
        <v>0</v>
      </c>
      <c r="BI330" s="106">
        <f t="shared" ca="1" si="772"/>
        <v>0</v>
      </c>
      <c r="BJ330" s="106">
        <f t="shared" ca="1" si="772"/>
        <v>978</v>
      </c>
      <c r="BK330" s="106">
        <f t="shared" ca="1" si="772"/>
        <v>0</v>
      </c>
      <c r="BL330" s="106">
        <f t="shared" ca="1" si="772"/>
        <v>0</v>
      </c>
      <c r="BM330" s="190">
        <f t="shared" ca="1" si="772"/>
        <v>0</v>
      </c>
      <c r="BN330" s="190">
        <f t="shared" ca="1" si="772"/>
        <v>0</v>
      </c>
      <c r="BO330" s="190">
        <f t="shared" ca="1" si="772"/>
        <v>0</v>
      </c>
      <c r="BP330" s="190">
        <f t="shared" ca="1" si="772"/>
        <v>0</v>
      </c>
      <c r="BQ330" s="190">
        <f t="shared" ca="1" si="771"/>
        <v>6092</v>
      </c>
      <c r="BR330" s="190">
        <f t="shared" ca="1" si="763"/>
        <v>25122</v>
      </c>
      <c r="BS330" s="190">
        <f t="shared" ca="1" si="763"/>
        <v>69362</v>
      </c>
      <c r="BT330" s="190">
        <f t="shared" ca="1" si="763"/>
        <v>94484</v>
      </c>
      <c r="BU330" s="190">
        <f t="shared" ca="1" si="649"/>
        <v>68816</v>
      </c>
      <c r="BV330" s="163" t="str">
        <f t="shared" si="640"/>
        <v>C</v>
      </c>
      <c r="BW330" s="65">
        <f t="shared" ca="1" si="721"/>
        <v>94484</v>
      </c>
      <c r="BX330" s="634">
        <f t="shared" ca="1" si="722"/>
        <v>0</v>
      </c>
      <c r="BY330" s="2"/>
      <c r="BZ330" s="13"/>
      <c r="CA330" s="130"/>
      <c r="CB330" s="79" t="str">
        <f t="shared" si="641"/>
        <v>B</v>
      </c>
      <c r="CC330" s="215">
        <f t="shared" si="723"/>
        <v>2039</v>
      </c>
      <c r="CD330" s="141">
        <f t="shared" si="724"/>
        <v>1</v>
      </c>
      <c r="CE330" s="280">
        <f t="shared" ca="1" si="725"/>
        <v>0</v>
      </c>
      <c r="CF330" s="280">
        <f t="shared" ca="1" si="726"/>
        <v>0</v>
      </c>
      <c r="CG330" s="280">
        <f t="shared" ca="1" si="727"/>
        <v>8</v>
      </c>
      <c r="CH330" s="280">
        <f t="shared" ca="1" si="728"/>
        <v>0</v>
      </c>
      <c r="CI330" s="280">
        <f t="shared" ca="1" si="729"/>
        <v>0</v>
      </c>
      <c r="CJ330" s="280">
        <f t="shared" ca="1" si="730"/>
        <v>0</v>
      </c>
      <c r="CK330" s="280">
        <f t="shared" ca="1" si="731"/>
        <v>0</v>
      </c>
      <c r="CL330" s="280">
        <f t="shared" ca="1" si="732"/>
        <v>0</v>
      </c>
      <c r="CM330" s="280">
        <f t="shared" ca="1" si="733"/>
        <v>6910</v>
      </c>
      <c r="CN330" s="280">
        <f t="shared" ca="1" si="734"/>
        <v>258</v>
      </c>
      <c r="CO330" s="280">
        <f t="shared" ca="1" si="735"/>
        <v>64580</v>
      </c>
      <c r="CP330" s="280">
        <f t="shared" ca="1" si="736"/>
        <v>0</v>
      </c>
      <c r="CQ330" s="280">
        <f t="shared" ca="1" si="737"/>
        <v>0</v>
      </c>
      <c r="CR330" s="273">
        <f t="shared" ca="1" si="738"/>
        <v>0</v>
      </c>
      <c r="CS330" s="280">
        <f t="shared" ca="1" si="739"/>
        <v>709</v>
      </c>
      <c r="CT330" s="280">
        <f t="shared" ca="1" si="740"/>
        <v>4027</v>
      </c>
      <c r="CU330" s="280">
        <f t="shared" ca="1" si="741"/>
        <v>3265</v>
      </c>
      <c r="CV330" s="280">
        <f t="shared" ca="1" si="742"/>
        <v>0</v>
      </c>
      <c r="CW330" s="280">
        <f t="shared" ca="1" si="743"/>
        <v>2563</v>
      </c>
      <c r="CX330" s="280">
        <f t="shared" ca="1" si="744"/>
        <v>0</v>
      </c>
      <c r="CY330" s="280">
        <f t="shared" ca="1" si="745"/>
        <v>14136</v>
      </c>
      <c r="CZ330" s="280">
        <f t="shared" ca="1" si="746"/>
        <v>0</v>
      </c>
      <c r="DA330" s="280">
        <f t="shared" ca="1" si="747"/>
        <v>0</v>
      </c>
      <c r="DB330" s="280">
        <f t="shared" ca="1" si="748"/>
        <v>0</v>
      </c>
      <c r="DC330" s="280">
        <f t="shared" ca="1" si="749"/>
        <v>1019</v>
      </c>
      <c r="DD330" s="280">
        <f t="shared" ca="1" si="750"/>
        <v>0</v>
      </c>
      <c r="DE330" s="280">
        <f t="shared" ca="1" si="751"/>
        <v>0</v>
      </c>
      <c r="DF330" s="280">
        <f t="shared" ca="1" si="752"/>
        <v>0</v>
      </c>
      <c r="DG330" s="280">
        <f t="shared" ca="1" si="753"/>
        <v>0</v>
      </c>
      <c r="DH330" s="280">
        <f t="shared" ca="1" si="754"/>
        <v>0</v>
      </c>
      <c r="DI330" s="280">
        <f t="shared" ca="1" si="755"/>
        <v>0</v>
      </c>
      <c r="DJ330" s="210">
        <f t="shared" ca="1" si="756"/>
        <v>6537</v>
      </c>
      <c r="DK330" s="210">
        <f t="shared" ca="1" si="757"/>
        <v>25719</v>
      </c>
      <c r="DL330" s="210">
        <f t="shared" ca="1" si="758"/>
        <v>71756</v>
      </c>
      <c r="DM330" s="461">
        <f t="shared" ca="1" si="759"/>
        <v>97475</v>
      </c>
      <c r="DN330" s="463">
        <f t="shared" ca="1" si="769"/>
        <v>97690</v>
      </c>
      <c r="DO330" s="465">
        <f t="shared" ca="1" si="760"/>
        <v>215</v>
      </c>
      <c r="DP330" s="216">
        <f t="shared" ca="1" si="761"/>
        <v>2.2056937676327264E-3</v>
      </c>
    </row>
    <row r="331" spans="1:124">
      <c r="A331" s="87">
        <f t="shared" si="770"/>
        <v>2015</v>
      </c>
      <c r="B331" s="407">
        <v>0</v>
      </c>
      <c r="C331" s="407">
        <v>0</v>
      </c>
      <c r="D331" s="407">
        <v>0</v>
      </c>
      <c r="E331" s="407">
        <v>0</v>
      </c>
      <c r="F331" s="407">
        <v>0</v>
      </c>
      <c r="G331" s="407">
        <v>0</v>
      </c>
      <c r="H331" s="407">
        <v>0</v>
      </c>
      <c r="I331" s="407">
        <v>0</v>
      </c>
      <c r="J331" s="407">
        <v>0</v>
      </c>
      <c r="K331" s="407">
        <v>0</v>
      </c>
      <c r="L331" s="407">
        <v>0</v>
      </c>
      <c r="M331" s="407">
        <v>0</v>
      </c>
      <c r="N331" s="22">
        <f t="shared" si="765"/>
        <v>0</v>
      </c>
      <c r="O331" s="17"/>
      <c r="P331" s="91">
        <f t="shared" si="768"/>
        <v>2015</v>
      </c>
      <c r="Q331" s="407">
        <v>0</v>
      </c>
      <c r="R331" s="407">
        <v>0</v>
      </c>
      <c r="S331" s="407">
        <v>0</v>
      </c>
      <c r="T331" s="407">
        <v>0</v>
      </c>
      <c r="U331" s="407">
        <v>0</v>
      </c>
      <c r="V331" s="407">
        <v>0</v>
      </c>
      <c r="W331" s="407">
        <v>0</v>
      </c>
      <c r="X331" s="407">
        <v>0</v>
      </c>
      <c r="Y331" s="407">
        <v>0</v>
      </c>
      <c r="Z331" s="407">
        <v>0</v>
      </c>
      <c r="AA331" s="407">
        <v>0</v>
      </c>
      <c r="AB331" s="407">
        <v>0</v>
      </c>
      <c r="AC331" s="13">
        <f t="shared" si="773"/>
        <v>0</v>
      </c>
      <c r="AE331" s="17"/>
      <c r="AF331" s="22"/>
      <c r="AG331" s="22"/>
      <c r="AH331" s="22"/>
      <c r="AI331" s="79" t="str">
        <f t="shared" si="639"/>
        <v>R</v>
      </c>
      <c r="AJ331" s="1">
        <f t="shared" si="638"/>
        <v>2039</v>
      </c>
      <c r="AK331" s="105">
        <f t="shared" si="636"/>
        <v>2</v>
      </c>
      <c r="AL331" s="106">
        <f t="shared" ca="1" si="774"/>
        <v>0</v>
      </c>
      <c r="AM331" s="106">
        <f t="shared" ca="1" si="774"/>
        <v>0</v>
      </c>
      <c r="AN331" s="106">
        <f t="shared" ca="1" si="774"/>
        <v>8</v>
      </c>
      <c r="AO331" s="106">
        <f t="shared" ca="1" si="774"/>
        <v>0</v>
      </c>
      <c r="AP331" s="106">
        <f t="shared" ca="1" si="774"/>
        <v>0</v>
      </c>
      <c r="AQ331" s="106">
        <f t="shared" ca="1" si="774"/>
        <v>0</v>
      </c>
      <c r="AR331" s="106">
        <f t="shared" ca="1" si="774"/>
        <v>0</v>
      </c>
      <c r="AS331" s="106">
        <f t="shared" ca="1" si="774"/>
        <v>0</v>
      </c>
      <c r="AT331" s="106">
        <f t="shared" ca="1" si="774"/>
        <v>6910</v>
      </c>
      <c r="AU331" s="106">
        <f t="shared" ca="1" si="774"/>
        <v>258</v>
      </c>
      <c r="AV331" s="106">
        <f t="shared" ca="1" si="774"/>
        <v>64580</v>
      </c>
      <c r="AW331" s="106">
        <f t="shared" ca="1" si="774"/>
        <v>0</v>
      </c>
      <c r="AX331" s="575">
        <f t="shared" ca="1" si="774"/>
        <v>0</v>
      </c>
      <c r="AY331" s="2">
        <f t="shared" ca="1" si="774"/>
        <v>0</v>
      </c>
      <c r="AZ331" s="545">
        <f t="shared" ca="1" si="774"/>
        <v>1218</v>
      </c>
      <c r="BA331" s="106">
        <f t="shared" ca="1" si="772"/>
        <v>4027</v>
      </c>
      <c r="BB331" s="106">
        <f t="shared" ca="1" si="772"/>
        <v>3265</v>
      </c>
      <c r="BC331" s="106">
        <f t="shared" ca="1" si="772"/>
        <v>0</v>
      </c>
      <c r="BD331" s="106">
        <f t="shared" ca="1" si="772"/>
        <v>2466</v>
      </c>
      <c r="BE331" s="106">
        <f t="shared" ca="1" si="772"/>
        <v>0</v>
      </c>
      <c r="BF331" s="106">
        <f t="shared" ca="1" si="772"/>
        <v>14136</v>
      </c>
      <c r="BG331" s="106">
        <f t="shared" ca="1" si="772"/>
        <v>0</v>
      </c>
      <c r="BH331" s="106">
        <f t="shared" ca="1" si="772"/>
        <v>0</v>
      </c>
      <c r="BI331" s="106">
        <f t="shared" ca="1" si="772"/>
        <v>0</v>
      </c>
      <c r="BJ331" s="106">
        <f t="shared" ca="1" si="772"/>
        <v>1019</v>
      </c>
      <c r="BK331" s="106">
        <f t="shared" ca="1" si="772"/>
        <v>0</v>
      </c>
      <c r="BL331" s="106">
        <f t="shared" ca="1" si="772"/>
        <v>0</v>
      </c>
      <c r="BM331" s="190">
        <f t="shared" ca="1" si="772"/>
        <v>0</v>
      </c>
      <c r="BN331" s="190">
        <f t="shared" ca="1" si="772"/>
        <v>0</v>
      </c>
      <c r="BO331" s="190">
        <f t="shared" ca="1" si="772"/>
        <v>0</v>
      </c>
      <c r="BP331" s="190">
        <f t="shared" ca="1" si="772"/>
        <v>0</v>
      </c>
      <c r="BQ331" s="190">
        <f t="shared" ca="1" si="771"/>
        <v>6949</v>
      </c>
      <c r="BR331" s="190">
        <f t="shared" ca="1" si="763"/>
        <v>26131</v>
      </c>
      <c r="BS331" s="190">
        <f t="shared" ca="1" si="763"/>
        <v>71756</v>
      </c>
      <c r="BT331" s="190">
        <f t="shared" ca="1" si="763"/>
        <v>97887</v>
      </c>
      <c r="BU331" s="190">
        <f t="shared" ca="1" si="649"/>
        <v>68816</v>
      </c>
      <c r="BV331" s="163" t="str">
        <f t="shared" si="640"/>
        <v>C</v>
      </c>
      <c r="BW331" s="65">
        <f t="shared" ca="1" si="721"/>
        <v>97887</v>
      </c>
      <c r="BX331" s="634">
        <f t="shared" ca="1" si="722"/>
        <v>0</v>
      </c>
      <c r="BY331" s="2"/>
      <c r="BZ331" s="13"/>
      <c r="CA331" s="130"/>
      <c r="CB331" s="79" t="str">
        <f t="shared" si="641"/>
        <v>C</v>
      </c>
      <c r="CC331" s="215">
        <f t="shared" si="723"/>
        <v>2039</v>
      </c>
      <c r="CD331" s="141">
        <f t="shared" si="724"/>
        <v>2</v>
      </c>
      <c r="CE331" s="280">
        <f t="shared" ca="1" si="725"/>
        <v>0</v>
      </c>
      <c r="CF331" s="280">
        <f t="shared" ca="1" si="726"/>
        <v>0</v>
      </c>
      <c r="CG331" s="280">
        <f t="shared" ca="1" si="727"/>
        <v>8</v>
      </c>
      <c r="CH331" s="280">
        <f t="shared" ca="1" si="728"/>
        <v>0</v>
      </c>
      <c r="CI331" s="280">
        <f t="shared" ca="1" si="729"/>
        <v>0</v>
      </c>
      <c r="CJ331" s="280">
        <f t="shared" ca="1" si="730"/>
        <v>0</v>
      </c>
      <c r="CK331" s="280">
        <f t="shared" ca="1" si="731"/>
        <v>0</v>
      </c>
      <c r="CL331" s="280">
        <f t="shared" ca="1" si="732"/>
        <v>0</v>
      </c>
      <c r="CM331" s="280">
        <f t="shared" ca="1" si="733"/>
        <v>6242</v>
      </c>
      <c r="CN331" s="280">
        <f t="shared" ca="1" si="734"/>
        <v>621</v>
      </c>
      <c r="CO331" s="280">
        <f t="shared" ca="1" si="735"/>
        <v>41858</v>
      </c>
      <c r="CP331" s="280">
        <f t="shared" ca="1" si="736"/>
        <v>0</v>
      </c>
      <c r="CQ331" s="280">
        <f t="shared" ca="1" si="737"/>
        <v>0</v>
      </c>
      <c r="CR331" s="273">
        <f t="shared" ca="1" si="738"/>
        <v>0</v>
      </c>
      <c r="CS331" s="280">
        <f t="shared" ca="1" si="739"/>
        <v>831</v>
      </c>
      <c r="CT331" s="280">
        <f t="shared" ca="1" si="740"/>
        <v>1600</v>
      </c>
      <c r="CU331" s="280">
        <f t="shared" ca="1" si="741"/>
        <v>1917</v>
      </c>
      <c r="CV331" s="280">
        <f t="shared" ca="1" si="742"/>
        <v>0</v>
      </c>
      <c r="CW331" s="280">
        <f t="shared" ca="1" si="743"/>
        <v>1870</v>
      </c>
      <c r="CX331" s="280">
        <f t="shared" ca="1" si="744"/>
        <v>0</v>
      </c>
      <c r="CY331" s="280">
        <f t="shared" ca="1" si="745"/>
        <v>12768</v>
      </c>
      <c r="CZ331" s="280">
        <f t="shared" ca="1" si="746"/>
        <v>0</v>
      </c>
      <c r="DA331" s="280">
        <f t="shared" ca="1" si="747"/>
        <v>0</v>
      </c>
      <c r="DB331" s="280">
        <f t="shared" ca="1" si="748"/>
        <v>0</v>
      </c>
      <c r="DC331" s="280">
        <f t="shared" ca="1" si="749"/>
        <v>953</v>
      </c>
      <c r="DD331" s="280">
        <f t="shared" ca="1" si="750"/>
        <v>0</v>
      </c>
      <c r="DE331" s="280">
        <f t="shared" ca="1" si="751"/>
        <v>0</v>
      </c>
      <c r="DF331" s="280">
        <f t="shared" ca="1" si="752"/>
        <v>0</v>
      </c>
      <c r="DG331" s="280">
        <f t="shared" ca="1" si="753"/>
        <v>0</v>
      </c>
      <c r="DH331" s="280">
        <f t="shared" ca="1" si="754"/>
        <v>0</v>
      </c>
      <c r="DI331" s="280">
        <f t="shared" ca="1" si="755"/>
        <v>0</v>
      </c>
      <c r="DJ331" s="210">
        <f t="shared" ca="1" si="756"/>
        <v>4618</v>
      </c>
      <c r="DK331" s="210">
        <f t="shared" ca="1" si="757"/>
        <v>19939</v>
      </c>
      <c r="DL331" s="210">
        <f t="shared" ca="1" si="758"/>
        <v>48729</v>
      </c>
      <c r="DM331" s="461">
        <f t="shared" ca="1" si="759"/>
        <v>68668</v>
      </c>
      <c r="DN331" s="463">
        <f t="shared" ca="1" si="769"/>
        <v>68816</v>
      </c>
      <c r="DO331" s="465">
        <f t="shared" ca="1" si="760"/>
        <v>148</v>
      </c>
      <c r="DP331" s="216">
        <f t="shared" ca="1" si="761"/>
        <v>2.1552979553795073E-3</v>
      </c>
    </row>
    <row r="332" spans="1:124">
      <c r="A332" s="87">
        <f t="shared" si="770"/>
        <v>2016</v>
      </c>
      <c r="B332" s="407">
        <v>0</v>
      </c>
      <c r="C332" s="407">
        <v>0</v>
      </c>
      <c r="D332" s="407">
        <v>0</v>
      </c>
      <c r="E332" s="407">
        <v>0</v>
      </c>
      <c r="F332" s="407">
        <v>0</v>
      </c>
      <c r="G332" s="407">
        <v>0</v>
      </c>
      <c r="H332" s="407">
        <v>0</v>
      </c>
      <c r="I332" s="407">
        <v>0</v>
      </c>
      <c r="J332" s="407">
        <v>0</v>
      </c>
      <c r="K332" s="407">
        <v>0</v>
      </c>
      <c r="L332" s="407">
        <v>0</v>
      </c>
      <c r="M332" s="407">
        <v>0</v>
      </c>
      <c r="N332" s="22">
        <f t="shared" si="765"/>
        <v>0</v>
      </c>
      <c r="O332" s="17"/>
      <c r="P332" s="91">
        <f t="shared" si="768"/>
        <v>2016</v>
      </c>
      <c r="Q332" s="407">
        <v>0</v>
      </c>
      <c r="R332" s="407">
        <v>0</v>
      </c>
      <c r="S332" s="407">
        <v>0</v>
      </c>
      <c r="T332" s="407">
        <v>0</v>
      </c>
      <c r="U332" s="407">
        <v>0</v>
      </c>
      <c r="V332" s="407">
        <v>0</v>
      </c>
      <c r="W332" s="407">
        <v>0</v>
      </c>
      <c r="X332" s="407">
        <v>0</v>
      </c>
      <c r="Y332" s="407">
        <v>0</v>
      </c>
      <c r="Z332" s="407">
        <v>0</v>
      </c>
      <c r="AA332" s="407">
        <v>0</v>
      </c>
      <c r="AB332" s="407">
        <v>0</v>
      </c>
      <c r="AC332" s="13">
        <f t="shared" si="773"/>
        <v>0</v>
      </c>
      <c r="AE332" s="125"/>
      <c r="AI332" s="79" t="str">
        <f t="shared" si="639"/>
        <v>S</v>
      </c>
      <c r="AJ332" s="1">
        <f t="shared" si="638"/>
        <v>2039</v>
      </c>
      <c r="AK332" s="105">
        <f t="shared" si="636"/>
        <v>3</v>
      </c>
      <c r="AL332" s="106">
        <f t="shared" ca="1" si="774"/>
        <v>0</v>
      </c>
      <c r="AM332" s="106">
        <f t="shared" ca="1" si="774"/>
        <v>0</v>
      </c>
      <c r="AN332" s="106">
        <f t="shared" ca="1" si="774"/>
        <v>8</v>
      </c>
      <c r="AO332" s="106">
        <f t="shared" ca="1" si="774"/>
        <v>0</v>
      </c>
      <c r="AP332" s="106">
        <f t="shared" ca="1" si="774"/>
        <v>0</v>
      </c>
      <c r="AQ332" s="106">
        <f t="shared" ca="1" si="774"/>
        <v>0</v>
      </c>
      <c r="AR332" s="106">
        <f t="shared" ca="1" si="774"/>
        <v>0</v>
      </c>
      <c r="AS332" s="106">
        <f t="shared" ca="1" si="774"/>
        <v>0</v>
      </c>
      <c r="AT332" s="106">
        <f t="shared" ca="1" si="774"/>
        <v>6242</v>
      </c>
      <c r="AU332" s="106">
        <f t="shared" ca="1" si="774"/>
        <v>621</v>
      </c>
      <c r="AV332" s="106">
        <f t="shared" ca="1" si="774"/>
        <v>41858</v>
      </c>
      <c r="AW332" s="106">
        <f t="shared" ca="1" si="774"/>
        <v>0</v>
      </c>
      <c r="AX332" s="575">
        <f t="shared" ca="1" si="774"/>
        <v>0</v>
      </c>
      <c r="AY332" s="2">
        <f t="shared" ca="1" si="774"/>
        <v>0</v>
      </c>
      <c r="AZ332" s="545">
        <f t="shared" ca="1" si="774"/>
        <v>709</v>
      </c>
      <c r="BA332" s="106">
        <f t="shared" ca="1" si="772"/>
        <v>1600</v>
      </c>
      <c r="BB332" s="106">
        <f t="shared" ca="1" si="772"/>
        <v>1917</v>
      </c>
      <c r="BC332" s="106">
        <f t="shared" ca="1" si="772"/>
        <v>0</v>
      </c>
      <c r="BD332" s="106">
        <f t="shared" ca="1" si="772"/>
        <v>2563</v>
      </c>
      <c r="BE332" s="106">
        <f t="shared" ca="1" si="772"/>
        <v>0</v>
      </c>
      <c r="BF332" s="106">
        <f t="shared" ca="1" si="772"/>
        <v>12768</v>
      </c>
      <c r="BG332" s="106">
        <f t="shared" ca="1" si="772"/>
        <v>0</v>
      </c>
      <c r="BH332" s="106">
        <f t="shared" ca="1" si="772"/>
        <v>0</v>
      </c>
      <c r="BI332" s="106">
        <f t="shared" ca="1" si="772"/>
        <v>0</v>
      </c>
      <c r="BJ332" s="106">
        <f t="shared" ca="1" si="772"/>
        <v>953</v>
      </c>
      <c r="BK332" s="106">
        <f t="shared" ca="1" si="772"/>
        <v>0</v>
      </c>
      <c r="BL332" s="106">
        <f t="shared" ca="1" si="772"/>
        <v>0</v>
      </c>
      <c r="BM332" s="190">
        <f t="shared" ca="1" si="772"/>
        <v>0</v>
      </c>
      <c r="BN332" s="190">
        <f t="shared" ca="1" si="772"/>
        <v>0</v>
      </c>
      <c r="BO332" s="190">
        <f t="shared" ca="1" si="772"/>
        <v>0</v>
      </c>
      <c r="BP332" s="190">
        <f t="shared" ca="1" si="772"/>
        <v>0</v>
      </c>
      <c r="BQ332" s="190">
        <f t="shared" ca="1" si="771"/>
        <v>5189</v>
      </c>
      <c r="BR332" s="190">
        <f t="shared" ca="1" si="763"/>
        <v>20510</v>
      </c>
      <c r="BS332" s="190">
        <f t="shared" ca="1" si="763"/>
        <v>48729</v>
      </c>
      <c r="BT332" s="190">
        <f t="shared" ca="1" si="763"/>
        <v>69239</v>
      </c>
      <c r="BU332" s="190">
        <f t="shared" ca="1" si="649"/>
        <v>105201</v>
      </c>
      <c r="BV332" s="163" t="str">
        <f t="shared" si="640"/>
        <v>D</v>
      </c>
      <c r="BW332" s="65">
        <f t="shared" ca="1" si="721"/>
        <v>69239</v>
      </c>
      <c r="BX332" s="634">
        <f t="shared" ca="1" si="722"/>
        <v>0</v>
      </c>
      <c r="BY332" s="2"/>
      <c r="BZ332" s="13"/>
      <c r="CA332" s="130"/>
      <c r="CB332" s="79" t="str">
        <f t="shared" si="641"/>
        <v>D</v>
      </c>
      <c r="CC332" s="215">
        <f t="shared" si="723"/>
        <v>2039</v>
      </c>
      <c r="CD332" s="141">
        <f t="shared" si="724"/>
        <v>3</v>
      </c>
      <c r="CE332" s="280">
        <f t="shared" ca="1" si="725"/>
        <v>0</v>
      </c>
      <c r="CF332" s="280">
        <f t="shared" ca="1" si="726"/>
        <v>0</v>
      </c>
      <c r="CG332" s="280">
        <f t="shared" ca="1" si="727"/>
        <v>8</v>
      </c>
      <c r="CH332" s="280">
        <f t="shared" ca="1" si="728"/>
        <v>0</v>
      </c>
      <c r="CI332" s="280">
        <f t="shared" ca="1" si="729"/>
        <v>0</v>
      </c>
      <c r="CJ332" s="280">
        <f t="shared" ca="1" si="730"/>
        <v>0</v>
      </c>
      <c r="CK332" s="280">
        <f t="shared" ca="1" si="731"/>
        <v>0</v>
      </c>
      <c r="CL332" s="280">
        <f t="shared" ca="1" si="732"/>
        <v>0</v>
      </c>
      <c r="CM332" s="280">
        <f t="shared" ca="1" si="733"/>
        <v>3839</v>
      </c>
      <c r="CN332" s="280">
        <f t="shared" ca="1" si="734"/>
        <v>516</v>
      </c>
      <c r="CO332" s="280">
        <f t="shared" ca="1" si="735"/>
        <v>78947</v>
      </c>
      <c r="CP332" s="280">
        <f t="shared" ca="1" si="736"/>
        <v>0</v>
      </c>
      <c r="CQ332" s="280">
        <f t="shared" ca="1" si="737"/>
        <v>0</v>
      </c>
      <c r="CR332" s="273">
        <f t="shared" ca="1" si="738"/>
        <v>0</v>
      </c>
      <c r="CS332" s="280">
        <f t="shared" ca="1" si="739"/>
        <v>502</v>
      </c>
      <c r="CT332" s="280">
        <f t="shared" ca="1" si="740"/>
        <v>805</v>
      </c>
      <c r="CU332" s="280">
        <f t="shared" ca="1" si="741"/>
        <v>2668</v>
      </c>
      <c r="CV332" s="280">
        <f t="shared" ca="1" si="742"/>
        <v>0</v>
      </c>
      <c r="CW332" s="280">
        <f t="shared" ca="1" si="743"/>
        <v>2117</v>
      </c>
      <c r="CX332" s="280">
        <f t="shared" ca="1" si="744"/>
        <v>0</v>
      </c>
      <c r="CY332" s="280">
        <f t="shared" ca="1" si="745"/>
        <v>14508</v>
      </c>
      <c r="CZ332" s="280">
        <f t="shared" ca="1" si="746"/>
        <v>0</v>
      </c>
      <c r="DA332" s="280">
        <f t="shared" ca="1" si="747"/>
        <v>0</v>
      </c>
      <c r="DB332" s="280">
        <f t="shared" ca="1" si="748"/>
        <v>0</v>
      </c>
      <c r="DC332" s="280">
        <f t="shared" ca="1" si="749"/>
        <v>1096</v>
      </c>
      <c r="DD332" s="280">
        <f t="shared" ca="1" si="750"/>
        <v>0</v>
      </c>
      <c r="DE332" s="280">
        <f t="shared" ca="1" si="751"/>
        <v>0</v>
      </c>
      <c r="DF332" s="280">
        <f t="shared" ca="1" si="752"/>
        <v>0</v>
      </c>
      <c r="DG332" s="280">
        <f t="shared" ca="1" si="753"/>
        <v>0</v>
      </c>
      <c r="DH332" s="280">
        <f t="shared" ca="1" si="754"/>
        <v>0</v>
      </c>
      <c r="DI332" s="280">
        <f t="shared" ca="1" si="755"/>
        <v>0</v>
      </c>
      <c r="DJ332" s="210">
        <f t="shared" ca="1" si="756"/>
        <v>5287</v>
      </c>
      <c r="DK332" s="210">
        <f t="shared" ca="1" si="757"/>
        <v>21696</v>
      </c>
      <c r="DL332" s="210">
        <f t="shared" ca="1" si="758"/>
        <v>83310</v>
      </c>
      <c r="DM332" s="461">
        <f t="shared" ca="1" si="759"/>
        <v>105006</v>
      </c>
      <c r="DN332" s="463">
        <f t="shared" ca="1" si="769"/>
        <v>105201</v>
      </c>
      <c r="DO332" s="465">
        <f t="shared" ca="1" si="760"/>
        <v>195</v>
      </c>
      <c r="DP332" s="216">
        <f t="shared" ca="1" si="761"/>
        <v>1.857036740757671E-3</v>
      </c>
    </row>
    <row r="333" spans="1:124">
      <c r="A333" s="87">
        <f t="shared" si="770"/>
        <v>2017</v>
      </c>
      <c r="B333" s="407">
        <v>0</v>
      </c>
      <c r="C333" s="407">
        <v>0</v>
      </c>
      <c r="D333" s="407">
        <v>0</v>
      </c>
      <c r="E333" s="407">
        <v>0</v>
      </c>
      <c r="F333" s="407">
        <v>0</v>
      </c>
      <c r="G333" s="407">
        <v>0</v>
      </c>
      <c r="H333" s="407">
        <v>0</v>
      </c>
      <c r="I333" s="407">
        <v>0</v>
      </c>
      <c r="J333" s="407">
        <v>0</v>
      </c>
      <c r="K333" s="407">
        <v>0</v>
      </c>
      <c r="L333" s="407">
        <v>0</v>
      </c>
      <c r="M333" s="407">
        <v>0</v>
      </c>
      <c r="N333" s="22">
        <f t="shared" si="765"/>
        <v>0</v>
      </c>
      <c r="O333" s="17"/>
      <c r="P333" s="91">
        <f t="shared" si="768"/>
        <v>2017</v>
      </c>
      <c r="Q333" s="407">
        <v>0</v>
      </c>
      <c r="R333" s="407">
        <v>0</v>
      </c>
      <c r="S333" s="407">
        <v>0</v>
      </c>
      <c r="T333" s="407">
        <v>0</v>
      </c>
      <c r="U333" s="407">
        <v>0</v>
      </c>
      <c r="V333" s="407">
        <v>0</v>
      </c>
      <c r="W333" s="407">
        <v>0</v>
      </c>
      <c r="X333" s="407">
        <v>0</v>
      </c>
      <c r="Y333" s="407">
        <v>0</v>
      </c>
      <c r="Z333" s="407">
        <v>0</v>
      </c>
      <c r="AA333" s="407">
        <v>0</v>
      </c>
      <c r="AB333" s="407">
        <v>0</v>
      </c>
      <c r="AC333" s="13">
        <f t="shared" si="773"/>
        <v>0</v>
      </c>
      <c r="AE333" s="17"/>
      <c r="AI333" s="79" t="str">
        <f t="shared" si="639"/>
        <v>T</v>
      </c>
      <c r="AJ333" s="1">
        <f t="shared" si="638"/>
        <v>2039</v>
      </c>
      <c r="AK333" s="105">
        <f t="shared" si="636"/>
        <v>4</v>
      </c>
      <c r="AL333" s="106">
        <f t="shared" ca="1" si="774"/>
        <v>0</v>
      </c>
      <c r="AM333" s="106">
        <f t="shared" ca="1" si="774"/>
        <v>0</v>
      </c>
      <c r="AN333" s="106">
        <f t="shared" ca="1" si="774"/>
        <v>8</v>
      </c>
      <c r="AO333" s="106">
        <f t="shared" ca="1" si="774"/>
        <v>0</v>
      </c>
      <c r="AP333" s="106">
        <f t="shared" ca="1" si="774"/>
        <v>0</v>
      </c>
      <c r="AQ333" s="106">
        <f t="shared" ca="1" si="774"/>
        <v>0</v>
      </c>
      <c r="AR333" s="106">
        <f t="shared" ca="1" si="774"/>
        <v>0</v>
      </c>
      <c r="AS333" s="106">
        <f t="shared" ca="1" si="774"/>
        <v>0</v>
      </c>
      <c r="AT333" s="106">
        <f t="shared" ca="1" si="774"/>
        <v>3839</v>
      </c>
      <c r="AU333" s="106">
        <f t="shared" ca="1" si="774"/>
        <v>516</v>
      </c>
      <c r="AV333" s="106">
        <f t="shared" ca="1" si="774"/>
        <v>78947</v>
      </c>
      <c r="AW333" s="106">
        <f t="shared" ca="1" si="774"/>
        <v>0</v>
      </c>
      <c r="AX333" s="575">
        <f t="shared" ca="1" si="774"/>
        <v>0</v>
      </c>
      <c r="AY333" s="2">
        <f t="shared" ca="1" si="774"/>
        <v>0</v>
      </c>
      <c r="AZ333" s="545">
        <f t="shared" ca="1" si="774"/>
        <v>831</v>
      </c>
      <c r="BA333" s="106">
        <f t="shared" ca="1" si="772"/>
        <v>805</v>
      </c>
      <c r="BB333" s="106">
        <f t="shared" ca="1" si="772"/>
        <v>2668</v>
      </c>
      <c r="BC333" s="106">
        <f t="shared" ca="1" si="772"/>
        <v>0</v>
      </c>
      <c r="BD333" s="106">
        <f t="shared" ca="1" si="772"/>
        <v>1870</v>
      </c>
      <c r="BE333" s="106">
        <f t="shared" ca="1" si="772"/>
        <v>0</v>
      </c>
      <c r="BF333" s="106">
        <f t="shared" ca="1" si="772"/>
        <v>14508</v>
      </c>
      <c r="BG333" s="106">
        <f t="shared" ca="1" si="772"/>
        <v>0</v>
      </c>
      <c r="BH333" s="106">
        <f t="shared" ca="1" si="772"/>
        <v>0</v>
      </c>
      <c r="BI333" s="106">
        <f t="shared" ca="1" si="772"/>
        <v>0</v>
      </c>
      <c r="BJ333" s="106">
        <f t="shared" ca="1" si="772"/>
        <v>1096</v>
      </c>
      <c r="BK333" s="106">
        <f t="shared" ca="1" si="772"/>
        <v>0</v>
      </c>
      <c r="BL333" s="106">
        <f t="shared" ca="1" si="772"/>
        <v>0</v>
      </c>
      <c r="BM333" s="190">
        <f t="shared" ca="1" si="772"/>
        <v>0</v>
      </c>
      <c r="BN333" s="190">
        <f t="shared" ca="1" si="772"/>
        <v>0</v>
      </c>
      <c r="BO333" s="190">
        <f t="shared" ca="1" si="772"/>
        <v>0</v>
      </c>
      <c r="BP333" s="190">
        <f t="shared" ca="1" si="772"/>
        <v>0</v>
      </c>
      <c r="BQ333" s="190">
        <f t="shared" ca="1" si="771"/>
        <v>5369</v>
      </c>
      <c r="BR333" s="190">
        <f t="shared" ca="1" si="763"/>
        <v>21778</v>
      </c>
      <c r="BS333" s="190">
        <f t="shared" ca="1" si="763"/>
        <v>83310</v>
      </c>
      <c r="BT333" s="190">
        <f t="shared" ca="1" si="763"/>
        <v>105088</v>
      </c>
      <c r="BU333" s="190">
        <f t="shared" ca="1" si="649"/>
        <v>112462</v>
      </c>
      <c r="BV333" s="163" t="str">
        <f t="shared" si="640"/>
        <v>E</v>
      </c>
      <c r="BW333" s="65">
        <f t="shared" ca="1" si="721"/>
        <v>105088</v>
      </c>
      <c r="BX333" s="634">
        <f t="shared" ca="1" si="722"/>
        <v>0</v>
      </c>
      <c r="BY333" s="2"/>
      <c r="BZ333" s="13"/>
      <c r="CA333" s="130"/>
      <c r="CB333" s="79" t="str">
        <f t="shared" si="641"/>
        <v>E</v>
      </c>
      <c r="CC333" s="215">
        <f t="shared" si="723"/>
        <v>2039</v>
      </c>
      <c r="CD333" s="141">
        <f t="shared" si="724"/>
        <v>4</v>
      </c>
      <c r="CE333" s="280">
        <f t="shared" ca="1" si="725"/>
        <v>0</v>
      </c>
      <c r="CF333" s="280">
        <f t="shared" ca="1" si="726"/>
        <v>0</v>
      </c>
      <c r="CG333" s="280">
        <f t="shared" ca="1" si="727"/>
        <v>8</v>
      </c>
      <c r="CH333" s="280">
        <f t="shared" ca="1" si="728"/>
        <v>0</v>
      </c>
      <c r="CI333" s="280">
        <f t="shared" ca="1" si="729"/>
        <v>0</v>
      </c>
      <c r="CJ333" s="280">
        <f t="shared" ca="1" si="730"/>
        <v>0</v>
      </c>
      <c r="CK333" s="280">
        <f t="shared" ca="1" si="731"/>
        <v>0</v>
      </c>
      <c r="CL333" s="280">
        <f t="shared" ca="1" si="732"/>
        <v>0</v>
      </c>
      <c r="CM333" s="280">
        <f t="shared" ca="1" si="733"/>
        <v>0</v>
      </c>
      <c r="CN333" s="280">
        <f t="shared" ca="1" si="734"/>
        <v>832</v>
      </c>
      <c r="CO333" s="280">
        <f t="shared" ca="1" si="735"/>
        <v>89166</v>
      </c>
      <c r="CP333" s="280">
        <f t="shared" ca="1" si="736"/>
        <v>0</v>
      </c>
      <c r="CQ333" s="280">
        <f t="shared" ca="1" si="737"/>
        <v>0</v>
      </c>
      <c r="CR333" s="273">
        <f t="shared" ca="1" si="738"/>
        <v>0</v>
      </c>
      <c r="CS333" s="280">
        <f t="shared" ca="1" si="739"/>
        <v>671</v>
      </c>
      <c r="CT333" s="280">
        <f t="shared" ca="1" si="740"/>
        <v>1871</v>
      </c>
      <c r="CU333" s="280">
        <f t="shared" ca="1" si="741"/>
        <v>2487</v>
      </c>
      <c r="CV333" s="280">
        <f t="shared" ca="1" si="742"/>
        <v>0</v>
      </c>
      <c r="CW333" s="280">
        <f t="shared" ca="1" si="743"/>
        <v>1734</v>
      </c>
      <c r="CX333" s="280">
        <f t="shared" ca="1" si="744"/>
        <v>0</v>
      </c>
      <c r="CY333" s="280">
        <f t="shared" ca="1" si="745"/>
        <v>14400</v>
      </c>
      <c r="CZ333" s="280">
        <f t="shared" ca="1" si="746"/>
        <v>0</v>
      </c>
      <c r="DA333" s="280">
        <f t="shared" ca="1" si="747"/>
        <v>0</v>
      </c>
      <c r="DB333" s="280">
        <f t="shared" ca="1" si="748"/>
        <v>0</v>
      </c>
      <c r="DC333" s="280">
        <f t="shared" ca="1" si="749"/>
        <v>1104</v>
      </c>
      <c r="DD333" s="280">
        <f t="shared" ca="1" si="750"/>
        <v>0</v>
      </c>
      <c r="DE333" s="280">
        <f t="shared" ca="1" si="751"/>
        <v>0</v>
      </c>
      <c r="DF333" s="280">
        <f t="shared" ca="1" si="752"/>
        <v>0</v>
      </c>
      <c r="DG333" s="280">
        <f t="shared" ca="1" si="753"/>
        <v>0</v>
      </c>
      <c r="DH333" s="280">
        <f t="shared" ca="1" si="754"/>
        <v>0</v>
      </c>
      <c r="DI333" s="280">
        <f t="shared" ca="1" si="755"/>
        <v>0</v>
      </c>
      <c r="DJ333" s="210">
        <f t="shared" ca="1" si="756"/>
        <v>4892</v>
      </c>
      <c r="DK333" s="210">
        <f t="shared" ca="1" si="757"/>
        <v>22267</v>
      </c>
      <c r="DL333" s="210">
        <f t="shared" ca="1" si="758"/>
        <v>90006</v>
      </c>
      <c r="DM333" s="461">
        <f t="shared" ca="1" si="759"/>
        <v>112273</v>
      </c>
      <c r="DN333" s="463">
        <f t="shared" ca="1" si="769"/>
        <v>112462</v>
      </c>
      <c r="DO333" s="465">
        <f t="shared" ca="1" si="760"/>
        <v>189</v>
      </c>
      <c r="DP333" s="216">
        <f t="shared" ca="1" si="761"/>
        <v>1.6833967204937963E-3</v>
      </c>
    </row>
    <row r="334" spans="1:124">
      <c r="A334" s="87">
        <f t="shared" si="770"/>
        <v>2018</v>
      </c>
      <c r="B334" s="407">
        <v>0</v>
      </c>
      <c r="C334" s="407">
        <v>0</v>
      </c>
      <c r="D334" s="407">
        <v>0</v>
      </c>
      <c r="E334" s="407">
        <v>0</v>
      </c>
      <c r="F334" s="407">
        <v>0</v>
      </c>
      <c r="G334" s="407">
        <v>0</v>
      </c>
      <c r="H334" s="407">
        <v>0</v>
      </c>
      <c r="I334" s="407">
        <v>0</v>
      </c>
      <c r="J334" s="407">
        <v>0</v>
      </c>
      <c r="K334" s="407">
        <v>0</v>
      </c>
      <c r="L334" s="407">
        <v>0</v>
      </c>
      <c r="M334" s="407">
        <v>0</v>
      </c>
      <c r="N334" s="22">
        <f t="shared" si="765"/>
        <v>0</v>
      </c>
      <c r="O334" s="17"/>
      <c r="P334" s="91">
        <f t="shared" si="768"/>
        <v>2018</v>
      </c>
      <c r="Q334" s="407">
        <v>0</v>
      </c>
      <c r="R334" s="407">
        <v>0</v>
      </c>
      <c r="S334" s="407">
        <v>0</v>
      </c>
      <c r="T334" s="407">
        <v>0</v>
      </c>
      <c r="U334" s="407">
        <v>0</v>
      </c>
      <c r="V334" s="407">
        <v>0</v>
      </c>
      <c r="W334" s="407">
        <v>0</v>
      </c>
      <c r="X334" s="407">
        <v>0</v>
      </c>
      <c r="Y334" s="407">
        <v>0</v>
      </c>
      <c r="Z334" s="407">
        <v>0</v>
      </c>
      <c r="AA334" s="407">
        <v>0</v>
      </c>
      <c r="AB334" s="407">
        <v>0</v>
      </c>
      <c r="AC334" s="13">
        <f t="shared" si="773"/>
        <v>0</v>
      </c>
      <c r="AE334" s="17"/>
      <c r="AI334" s="79" t="str">
        <f t="shared" si="639"/>
        <v>U</v>
      </c>
      <c r="AJ334" s="1">
        <f t="shared" si="638"/>
        <v>2039</v>
      </c>
      <c r="AK334" s="105">
        <f t="shared" ref="AK334:AK367" si="775">AK322</f>
        <v>5</v>
      </c>
      <c r="AL334" s="106">
        <f t="shared" ca="1" si="774"/>
        <v>0</v>
      </c>
      <c r="AM334" s="106">
        <f t="shared" ca="1" si="774"/>
        <v>0</v>
      </c>
      <c r="AN334" s="106">
        <f t="shared" ca="1" si="774"/>
        <v>8</v>
      </c>
      <c r="AO334" s="106">
        <f t="shared" ca="1" si="774"/>
        <v>0</v>
      </c>
      <c r="AP334" s="106">
        <f t="shared" ca="1" si="774"/>
        <v>0</v>
      </c>
      <c r="AQ334" s="106">
        <f t="shared" ca="1" si="774"/>
        <v>0</v>
      </c>
      <c r="AR334" s="106">
        <f t="shared" ca="1" si="774"/>
        <v>0</v>
      </c>
      <c r="AS334" s="106">
        <f t="shared" ca="1" si="774"/>
        <v>0</v>
      </c>
      <c r="AT334" s="106">
        <f t="shared" ca="1" si="774"/>
        <v>0</v>
      </c>
      <c r="AU334" s="106">
        <f t="shared" ca="1" si="774"/>
        <v>832</v>
      </c>
      <c r="AV334" s="106">
        <f t="shared" ca="1" si="774"/>
        <v>89166</v>
      </c>
      <c r="AW334" s="106">
        <f t="shared" ca="1" si="774"/>
        <v>0</v>
      </c>
      <c r="AX334" s="575">
        <f t="shared" ca="1" si="774"/>
        <v>0</v>
      </c>
      <c r="AY334" s="2">
        <f t="shared" ca="1" si="774"/>
        <v>0</v>
      </c>
      <c r="AZ334" s="545">
        <f t="shared" ca="1" si="774"/>
        <v>502</v>
      </c>
      <c r="BA334" s="106">
        <f t="shared" ca="1" si="772"/>
        <v>1871</v>
      </c>
      <c r="BB334" s="106">
        <f t="shared" ca="1" si="772"/>
        <v>2487</v>
      </c>
      <c r="BC334" s="106">
        <f t="shared" ca="1" si="772"/>
        <v>0</v>
      </c>
      <c r="BD334" s="106">
        <f t="shared" ca="1" si="772"/>
        <v>2117</v>
      </c>
      <c r="BE334" s="106">
        <f t="shared" ca="1" si="772"/>
        <v>0</v>
      </c>
      <c r="BF334" s="106">
        <f t="shared" ca="1" si="772"/>
        <v>14400</v>
      </c>
      <c r="BG334" s="106">
        <f t="shared" ca="1" si="772"/>
        <v>0</v>
      </c>
      <c r="BH334" s="106">
        <f t="shared" ca="1" si="772"/>
        <v>0</v>
      </c>
      <c r="BI334" s="106">
        <f t="shared" ca="1" si="772"/>
        <v>0</v>
      </c>
      <c r="BJ334" s="106">
        <f t="shared" ca="1" si="772"/>
        <v>1104</v>
      </c>
      <c r="BK334" s="106">
        <f t="shared" ca="1" si="772"/>
        <v>0</v>
      </c>
      <c r="BL334" s="106">
        <f t="shared" ca="1" si="772"/>
        <v>0</v>
      </c>
      <c r="BM334" s="190">
        <f t="shared" ca="1" si="772"/>
        <v>0</v>
      </c>
      <c r="BN334" s="190">
        <f t="shared" ca="1" si="772"/>
        <v>0</v>
      </c>
      <c r="BO334" s="190">
        <f t="shared" ca="1" si="772"/>
        <v>0</v>
      </c>
      <c r="BP334" s="190">
        <f t="shared" ca="1" si="772"/>
        <v>0</v>
      </c>
      <c r="BQ334" s="190">
        <f t="shared" ca="1" si="771"/>
        <v>5106</v>
      </c>
      <c r="BR334" s="190">
        <f t="shared" ca="1" si="763"/>
        <v>22481</v>
      </c>
      <c r="BS334" s="190">
        <f t="shared" ca="1" si="763"/>
        <v>90006</v>
      </c>
      <c r="BT334" s="190">
        <f t="shared" ca="1" si="763"/>
        <v>112487</v>
      </c>
      <c r="BU334" s="190">
        <f t="shared" ca="1" si="649"/>
        <v>121941</v>
      </c>
      <c r="BV334" s="163" t="str">
        <f t="shared" si="640"/>
        <v>F</v>
      </c>
      <c r="BW334" s="65">
        <f t="shared" ca="1" si="721"/>
        <v>112487</v>
      </c>
      <c r="BX334" s="634">
        <f t="shared" ca="1" si="722"/>
        <v>0</v>
      </c>
      <c r="BY334" s="2"/>
      <c r="BZ334" s="13"/>
      <c r="CA334" s="130"/>
      <c r="CB334" s="79" t="str">
        <f t="shared" si="641"/>
        <v>F</v>
      </c>
      <c r="CC334" s="215">
        <f t="shared" si="723"/>
        <v>2039</v>
      </c>
      <c r="CD334" s="141">
        <f t="shared" si="724"/>
        <v>5</v>
      </c>
      <c r="CE334" s="280">
        <f t="shared" ca="1" si="725"/>
        <v>0</v>
      </c>
      <c r="CF334" s="280">
        <f t="shared" ca="1" si="726"/>
        <v>0</v>
      </c>
      <c r="CG334" s="280">
        <f t="shared" ca="1" si="727"/>
        <v>8</v>
      </c>
      <c r="CH334" s="280">
        <f t="shared" ca="1" si="728"/>
        <v>0</v>
      </c>
      <c r="CI334" s="280">
        <f t="shared" ca="1" si="729"/>
        <v>0</v>
      </c>
      <c r="CJ334" s="280">
        <f t="shared" ca="1" si="730"/>
        <v>0</v>
      </c>
      <c r="CK334" s="280">
        <f t="shared" ca="1" si="731"/>
        <v>0</v>
      </c>
      <c r="CL334" s="280">
        <f t="shared" ca="1" si="732"/>
        <v>0</v>
      </c>
      <c r="CM334" s="280">
        <f t="shared" ca="1" si="733"/>
        <v>0</v>
      </c>
      <c r="CN334" s="280">
        <f t="shared" ca="1" si="734"/>
        <v>1719</v>
      </c>
      <c r="CO334" s="280">
        <f t="shared" ca="1" si="735"/>
        <v>93570</v>
      </c>
      <c r="CP334" s="280">
        <f t="shared" ca="1" si="736"/>
        <v>0</v>
      </c>
      <c r="CQ334" s="280">
        <f t="shared" ca="1" si="737"/>
        <v>0</v>
      </c>
      <c r="CR334" s="273">
        <f t="shared" ca="1" si="738"/>
        <v>0</v>
      </c>
      <c r="CS334" s="280">
        <f t="shared" ca="1" si="739"/>
        <v>1935</v>
      </c>
      <c r="CT334" s="280">
        <f t="shared" ca="1" si="740"/>
        <v>2577</v>
      </c>
      <c r="CU334" s="280">
        <f t="shared" ca="1" si="741"/>
        <v>3249</v>
      </c>
      <c r="CV334" s="280">
        <f t="shared" ca="1" si="742"/>
        <v>0</v>
      </c>
      <c r="CW334" s="280">
        <f t="shared" ca="1" si="743"/>
        <v>2248</v>
      </c>
      <c r="CX334" s="280">
        <f t="shared" ca="1" si="744"/>
        <v>0</v>
      </c>
      <c r="CY334" s="280">
        <f t="shared" ca="1" si="745"/>
        <v>15252</v>
      </c>
      <c r="CZ334" s="280">
        <f t="shared" ca="1" si="746"/>
        <v>0</v>
      </c>
      <c r="DA334" s="280">
        <f t="shared" ca="1" si="747"/>
        <v>0</v>
      </c>
      <c r="DB334" s="280">
        <f t="shared" ca="1" si="748"/>
        <v>0</v>
      </c>
      <c r="DC334" s="280">
        <f t="shared" ca="1" si="749"/>
        <v>1136</v>
      </c>
      <c r="DD334" s="280">
        <f t="shared" ca="1" si="750"/>
        <v>0</v>
      </c>
      <c r="DE334" s="280">
        <f t="shared" ca="1" si="751"/>
        <v>0</v>
      </c>
      <c r="DF334" s="280">
        <f t="shared" ca="1" si="752"/>
        <v>0</v>
      </c>
      <c r="DG334" s="280">
        <f t="shared" ca="1" si="753"/>
        <v>0</v>
      </c>
      <c r="DH334" s="280">
        <f t="shared" ca="1" si="754"/>
        <v>0</v>
      </c>
      <c r="DI334" s="280">
        <f t="shared" ca="1" si="755"/>
        <v>0</v>
      </c>
      <c r="DJ334" s="210">
        <f t="shared" ca="1" si="756"/>
        <v>7432</v>
      </c>
      <c r="DK334" s="210">
        <f t="shared" ca="1" si="757"/>
        <v>26397</v>
      </c>
      <c r="DL334" s="210">
        <f t="shared" ca="1" si="758"/>
        <v>95297</v>
      </c>
      <c r="DM334" s="461">
        <f t="shared" ca="1" si="759"/>
        <v>121694</v>
      </c>
      <c r="DN334" s="463">
        <f t="shared" ca="1" si="769"/>
        <v>121941</v>
      </c>
      <c r="DO334" s="465">
        <f t="shared" ca="1" si="760"/>
        <v>247</v>
      </c>
      <c r="DP334" s="216">
        <f t="shared" ca="1" si="761"/>
        <v>2.02968100317189E-3</v>
      </c>
    </row>
    <row r="335" spans="1:124">
      <c r="A335" s="87">
        <f t="shared" si="770"/>
        <v>2019</v>
      </c>
      <c r="B335" s="407">
        <v>0</v>
      </c>
      <c r="C335" s="407">
        <v>0</v>
      </c>
      <c r="D335" s="407">
        <v>0</v>
      </c>
      <c r="E335" s="407">
        <v>0</v>
      </c>
      <c r="F335" s="407">
        <v>0</v>
      </c>
      <c r="G335" s="407">
        <v>0</v>
      </c>
      <c r="H335" s="407">
        <v>0</v>
      </c>
      <c r="I335" s="407">
        <v>0</v>
      </c>
      <c r="J335" s="407">
        <v>0</v>
      </c>
      <c r="K335" s="407">
        <v>0</v>
      </c>
      <c r="L335" s="407">
        <v>0</v>
      </c>
      <c r="M335" s="407">
        <v>0</v>
      </c>
      <c r="N335" s="22">
        <f t="shared" si="765"/>
        <v>0</v>
      </c>
      <c r="O335" s="17"/>
      <c r="P335" s="91">
        <f t="shared" si="768"/>
        <v>2019</v>
      </c>
      <c r="Q335" s="407">
        <v>0</v>
      </c>
      <c r="R335" s="407">
        <v>0</v>
      </c>
      <c r="S335" s="407">
        <v>0</v>
      </c>
      <c r="T335" s="407">
        <v>0</v>
      </c>
      <c r="U335" s="407">
        <v>0</v>
      </c>
      <c r="V335" s="407">
        <v>0</v>
      </c>
      <c r="W335" s="407">
        <v>0</v>
      </c>
      <c r="X335" s="407">
        <v>0</v>
      </c>
      <c r="Y335" s="407">
        <v>0</v>
      </c>
      <c r="Z335" s="407">
        <v>0</v>
      </c>
      <c r="AA335" s="407">
        <v>0</v>
      </c>
      <c r="AB335" s="407">
        <v>0</v>
      </c>
      <c r="AC335" s="13">
        <f t="shared" si="773"/>
        <v>0</v>
      </c>
      <c r="AE335" s="17"/>
      <c r="AI335" s="79" t="str">
        <f t="shared" si="639"/>
        <v>V</v>
      </c>
      <c r="AJ335" s="1">
        <f t="shared" ref="AJ335:AJ367" si="776">AJ323+1</f>
        <v>2039</v>
      </c>
      <c r="AK335" s="105">
        <f t="shared" si="775"/>
        <v>6</v>
      </c>
      <c r="AL335" s="106">
        <f t="shared" ca="1" si="774"/>
        <v>0</v>
      </c>
      <c r="AM335" s="106">
        <f t="shared" ca="1" si="774"/>
        <v>0</v>
      </c>
      <c r="AN335" s="106">
        <f t="shared" ca="1" si="774"/>
        <v>8</v>
      </c>
      <c r="AO335" s="106">
        <f t="shared" ca="1" si="774"/>
        <v>0</v>
      </c>
      <c r="AP335" s="106">
        <f t="shared" ca="1" si="774"/>
        <v>0</v>
      </c>
      <c r="AQ335" s="106">
        <f t="shared" ca="1" si="774"/>
        <v>0</v>
      </c>
      <c r="AR335" s="106">
        <f t="shared" ca="1" si="774"/>
        <v>0</v>
      </c>
      <c r="AS335" s="106">
        <f t="shared" ca="1" si="774"/>
        <v>0</v>
      </c>
      <c r="AT335" s="106">
        <f t="shared" ca="1" si="774"/>
        <v>0</v>
      </c>
      <c r="AU335" s="106">
        <f t="shared" ca="1" si="774"/>
        <v>1719</v>
      </c>
      <c r="AV335" s="106">
        <f t="shared" ca="1" si="774"/>
        <v>93570</v>
      </c>
      <c r="AW335" s="106">
        <f t="shared" ca="1" si="774"/>
        <v>0</v>
      </c>
      <c r="AX335" s="575">
        <f t="shared" ca="1" si="774"/>
        <v>0</v>
      </c>
      <c r="AY335" s="2">
        <f t="shared" ca="1" si="774"/>
        <v>0</v>
      </c>
      <c r="AZ335" s="545">
        <f t="shared" ca="1" si="774"/>
        <v>671</v>
      </c>
      <c r="BA335" s="106">
        <f t="shared" ca="1" si="772"/>
        <v>2577</v>
      </c>
      <c r="BB335" s="106">
        <f t="shared" ca="1" si="772"/>
        <v>3249</v>
      </c>
      <c r="BC335" s="106">
        <f t="shared" ca="1" si="772"/>
        <v>0</v>
      </c>
      <c r="BD335" s="106">
        <f t="shared" ca="1" si="772"/>
        <v>1734</v>
      </c>
      <c r="BE335" s="106">
        <f t="shared" ca="1" si="772"/>
        <v>0</v>
      </c>
      <c r="BF335" s="106">
        <f t="shared" ca="1" si="772"/>
        <v>15252</v>
      </c>
      <c r="BG335" s="106">
        <f t="shared" ca="1" si="772"/>
        <v>0</v>
      </c>
      <c r="BH335" s="106">
        <f t="shared" ca="1" si="772"/>
        <v>0</v>
      </c>
      <c r="BI335" s="106">
        <f t="shared" ca="1" si="772"/>
        <v>0</v>
      </c>
      <c r="BJ335" s="106">
        <f t="shared" ca="1" si="772"/>
        <v>1136</v>
      </c>
      <c r="BK335" s="106">
        <f t="shared" ca="1" si="772"/>
        <v>0</v>
      </c>
      <c r="BL335" s="106">
        <f t="shared" ca="1" si="772"/>
        <v>0</v>
      </c>
      <c r="BM335" s="190">
        <f t="shared" ca="1" si="772"/>
        <v>0</v>
      </c>
      <c r="BN335" s="190">
        <f t="shared" ca="1" si="772"/>
        <v>0</v>
      </c>
      <c r="BO335" s="190">
        <f t="shared" ca="1" si="772"/>
        <v>0</v>
      </c>
      <c r="BP335" s="190">
        <f t="shared" ca="1" si="772"/>
        <v>0</v>
      </c>
      <c r="BQ335" s="190">
        <f t="shared" ca="1" si="771"/>
        <v>5654</v>
      </c>
      <c r="BR335" s="190">
        <f t="shared" ca="1" si="763"/>
        <v>24619</v>
      </c>
      <c r="BS335" s="190">
        <f t="shared" ca="1" si="763"/>
        <v>95297</v>
      </c>
      <c r="BT335" s="190">
        <f t="shared" ca="1" si="763"/>
        <v>119916</v>
      </c>
      <c r="BU335" s="190">
        <f t="shared" ca="1" si="649"/>
        <v>121805</v>
      </c>
      <c r="BV335" s="163" t="str">
        <f t="shared" si="640"/>
        <v>G</v>
      </c>
      <c r="BW335" s="65">
        <f t="shared" ca="1" si="721"/>
        <v>119916</v>
      </c>
      <c r="BX335" s="634">
        <f t="shared" ca="1" si="722"/>
        <v>0</v>
      </c>
      <c r="BY335" s="2"/>
      <c r="BZ335" s="13"/>
      <c r="CA335" s="130"/>
      <c r="CB335" s="79" t="str">
        <f t="shared" si="641"/>
        <v>G</v>
      </c>
      <c r="CC335" s="215">
        <f t="shared" si="723"/>
        <v>2039</v>
      </c>
      <c r="CD335" s="141">
        <f t="shared" si="724"/>
        <v>6</v>
      </c>
      <c r="CE335" s="280">
        <f t="shared" ca="1" si="725"/>
        <v>0</v>
      </c>
      <c r="CF335" s="280">
        <f t="shared" ca="1" si="726"/>
        <v>0</v>
      </c>
      <c r="CG335" s="280">
        <f t="shared" ca="1" si="727"/>
        <v>8</v>
      </c>
      <c r="CH335" s="280">
        <f t="shared" ca="1" si="728"/>
        <v>0</v>
      </c>
      <c r="CI335" s="280">
        <f t="shared" ca="1" si="729"/>
        <v>0</v>
      </c>
      <c r="CJ335" s="280">
        <f t="shared" ca="1" si="730"/>
        <v>0</v>
      </c>
      <c r="CK335" s="280">
        <f t="shared" ca="1" si="731"/>
        <v>0</v>
      </c>
      <c r="CL335" s="280">
        <f t="shared" ca="1" si="732"/>
        <v>0</v>
      </c>
      <c r="CM335" s="280">
        <f t="shared" ca="1" si="733"/>
        <v>0</v>
      </c>
      <c r="CN335" s="280">
        <f t="shared" ca="1" si="734"/>
        <v>2245</v>
      </c>
      <c r="CO335" s="280">
        <f t="shared" ca="1" si="735"/>
        <v>91072</v>
      </c>
      <c r="CP335" s="280">
        <f t="shared" ca="1" si="736"/>
        <v>0</v>
      </c>
      <c r="CQ335" s="280">
        <f t="shared" ca="1" si="737"/>
        <v>0</v>
      </c>
      <c r="CR335" s="273">
        <f t="shared" ca="1" si="738"/>
        <v>0</v>
      </c>
      <c r="CS335" s="280">
        <f t="shared" ca="1" si="739"/>
        <v>2247</v>
      </c>
      <c r="CT335" s="280">
        <f t="shared" ca="1" si="740"/>
        <v>3741</v>
      </c>
      <c r="CU335" s="280">
        <f t="shared" ca="1" si="741"/>
        <v>3356</v>
      </c>
      <c r="CV335" s="280">
        <f t="shared" ca="1" si="742"/>
        <v>0</v>
      </c>
      <c r="CW335" s="280">
        <f t="shared" ca="1" si="743"/>
        <v>2646</v>
      </c>
      <c r="CX335" s="280">
        <f t="shared" ca="1" si="744"/>
        <v>0</v>
      </c>
      <c r="CY335" s="280">
        <f t="shared" ca="1" si="745"/>
        <v>15120</v>
      </c>
      <c r="CZ335" s="280">
        <f t="shared" ca="1" si="746"/>
        <v>0</v>
      </c>
      <c r="DA335" s="280">
        <f t="shared" ca="1" si="747"/>
        <v>0</v>
      </c>
      <c r="DB335" s="280">
        <f t="shared" ca="1" si="748"/>
        <v>0</v>
      </c>
      <c r="DC335" s="280">
        <f t="shared" ca="1" si="749"/>
        <v>1105</v>
      </c>
      <c r="DD335" s="280">
        <f t="shared" ca="1" si="750"/>
        <v>0</v>
      </c>
      <c r="DE335" s="280">
        <f t="shared" ca="1" si="751"/>
        <v>0</v>
      </c>
      <c r="DF335" s="280">
        <f t="shared" ca="1" si="752"/>
        <v>0</v>
      </c>
      <c r="DG335" s="280">
        <f t="shared" ca="1" si="753"/>
        <v>0</v>
      </c>
      <c r="DH335" s="280">
        <f t="shared" ca="1" si="754"/>
        <v>0</v>
      </c>
      <c r="DI335" s="280">
        <f t="shared" ca="1" si="755"/>
        <v>0</v>
      </c>
      <c r="DJ335" s="210">
        <f t="shared" ca="1" si="756"/>
        <v>8249</v>
      </c>
      <c r="DK335" s="210">
        <f t="shared" ca="1" si="757"/>
        <v>28215</v>
      </c>
      <c r="DL335" s="210">
        <f t="shared" ca="1" si="758"/>
        <v>93325</v>
      </c>
      <c r="DM335" s="461">
        <f t="shared" ca="1" si="759"/>
        <v>121540</v>
      </c>
      <c r="DN335" s="463">
        <f t="shared" ca="1" si="769"/>
        <v>121805</v>
      </c>
      <c r="DO335" s="465">
        <f t="shared" ca="1" si="760"/>
        <v>265</v>
      </c>
      <c r="DP335" s="216">
        <f t="shared" ca="1" si="761"/>
        <v>2.1803521474411717E-3</v>
      </c>
    </row>
    <row r="336" spans="1:124">
      <c r="A336" s="87">
        <f t="shared" si="770"/>
        <v>2020</v>
      </c>
      <c r="B336" s="407">
        <v>0</v>
      </c>
      <c r="C336" s="407">
        <v>0</v>
      </c>
      <c r="D336" s="407">
        <v>0</v>
      </c>
      <c r="E336" s="407">
        <v>0</v>
      </c>
      <c r="F336" s="407">
        <v>0</v>
      </c>
      <c r="G336" s="407">
        <v>0</v>
      </c>
      <c r="H336" s="407">
        <v>0</v>
      </c>
      <c r="I336" s="407">
        <v>0</v>
      </c>
      <c r="J336" s="407">
        <v>0</v>
      </c>
      <c r="K336" s="407">
        <v>0</v>
      </c>
      <c r="L336" s="407">
        <v>0</v>
      </c>
      <c r="M336" s="407">
        <v>0</v>
      </c>
      <c r="N336" s="22">
        <f t="shared" si="765"/>
        <v>0</v>
      </c>
      <c r="O336" s="17"/>
      <c r="P336" s="91">
        <f t="shared" si="768"/>
        <v>2020</v>
      </c>
      <c r="Q336" s="407">
        <v>0</v>
      </c>
      <c r="R336" s="407">
        <v>0</v>
      </c>
      <c r="S336" s="407">
        <v>0</v>
      </c>
      <c r="T336" s="407">
        <v>0</v>
      </c>
      <c r="U336" s="407">
        <v>0</v>
      </c>
      <c r="V336" s="407">
        <v>0</v>
      </c>
      <c r="W336" s="407">
        <v>0</v>
      </c>
      <c r="X336" s="407">
        <v>0</v>
      </c>
      <c r="Y336" s="407">
        <v>0</v>
      </c>
      <c r="Z336" s="407">
        <v>0</v>
      </c>
      <c r="AA336" s="407">
        <v>0</v>
      </c>
      <c r="AB336" s="407">
        <v>0</v>
      </c>
      <c r="AC336" s="13">
        <f t="shared" si="773"/>
        <v>0</v>
      </c>
      <c r="AE336" s="17"/>
      <c r="AI336" s="79" t="str">
        <f t="shared" si="639"/>
        <v>W</v>
      </c>
      <c r="AJ336" s="1">
        <f t="shared" si="776"/>
        <v>2039</v>
      </c>
      <c r="AK336" s="105">
        <f t="shared" si="775"/>
        <v>7</v>
      </c>
      <c r="AL336" s="106">
        <f t="shared" ca="1" si="774"/>
        <v>0</v>
      </c>
      <c r="AM336" s="106">
        <f t="shared" ca="1" si="774"/>
        <v>0</v>
      </c>
      <c r="AN336" s="106">
        <f t="shared" ca="1" si="774"/>
        <v>8</v>
      </c>
      <c r="AO336" s="106">
        <f t="shared" ca="1" si="774"/>
        <v>0</v>
      </c>
      <c r="AP336" s="106">
        <f t="shared" ca="1" si="774"/>
        <v>0</v>
      </c>
      <c r="AQ336" s="106">
        <f t="shared" ca="1" si="774"/>
        <v>0</v>
      </c>
      <c r="AR336" s="106">
        <f t="shared" ca="1" si="774"/>
        <v>0</v>
      </c>
      <c r="AS336" s="106">
        <f t="shared" ca="1" si="774"/>
        <v>0</v>
      </c>
      <c r="AT336" s="106">
        <f t="shared" ca="1" si="774"/>
        <v>0</v>
      </c>
      <c r="AU336" s="106">
        <f t="shared" ca="1" si="774"/>
        <v>2245</v>
      </c>
      <c r="AV336" s="106">
        <f t="shared" ca="1" si="774"/>
        <v>91072</v>
      </c>
      <c r="AW336" s="106">
        <f t="shared" ca="1" si="774"/>
        <v>0</v>
      </c>
      <c r="AX336" s="575">
        <f t="shared" ca="1" si="774"/>
        <v>0</v>
      </c>
      <c r="AY336" s="2">
        <f t="shared" ca="1" si="774"/>
        <v>0</v>
      </c>
      <c r="AZ336" s="545">
        <f t="shared" ca="1" si="774"/>
        <v>1935</v>
      </c>
      <c r="BA336" s="106">
        <f t="shared" ca="1" si="772"/>
        <v>3741</v>
      </c>
      <c r="BB336" s="106">
        <f t="shared" ca="1" si="772"/>
        <v>3356</v>
      </c>
      <c r="BC336" s="106">
        <f t="shared" ca="1" si="772"/>
        <v>0</v>
      </c>
      <c r="BD336" s="106">
        <f t="shared" ca="1" si="772"/>
        <v>2248</v>
      </c>
      <c r="BE336" s="106">
        <f t="shared" ca="1" si="772"/>
        <v>0</v>
      </c>
      <c r="BF336" s="106">
        <f t="shared" ca="1" si="772"/>
        <v>15120</v>
      </c>
      <c r="BG336" s="106">
        <f t="shared" ca="1" si="772"/>
        <v>0</v>
      </c>
      <c r="BH336" s="106">
        <f t="shared" ca="1" si="772"/>
        <v>0</v>
      </c>
      <c r="BI336" s="106">
        <f t="shared" ca="1" si="772"/>
        <v>0</v>
      </c>
      <c r="BJ336" s="106">
        <f t="shared" ca="1" si="772"/>
        <v>1105</v>
      </c>
      <c r="BK336" s="106">
        <f t="shared" ca="1" si="772"/>
        <v>0</v>
      </c>
      <c r="BL336" s="106">
        <f t="shared" ca="1" si="772"/>
        <v>0</v>
      </c>
      <c r="BM336" s="190">
        <f t="shared" ca="1" si="772"/>
        <v>0</v>
      </c>
      <c r="BN336" s="190">
        <f t="shared" ca="1" si="772"/>
        <v>0</v>
      </c>
      <c r="BO336" s="190">
        <f t="shared" ca="1" si="772"/>
        <v>0</v>
      </c>
      <c r="BP336" s="190">
        <f t="shared" ca="1" si="772"/>
        <v>0</v>
      </c>
      <c r="BQ336" s="190">
        <f t="shared" ca="1" si="771"/>
        <v>7539</v>
      </c>
      <c r="BR336" s="190">
        <f t="shared" ca="1" si="763"/>
        <v>27505</v>
      </c>
      <c r="BS336" s="190">
        <f t="shared" ca="1" si="763"/>
        <v>93325</v>
      </c>
      <c r="BT336" s="190">
        <f t="shared" ca="1" si="763"/>
        <v>120830</v>
      </c>
      <c r="BU336" s="190">
        <f t="shared" ca="1" si="649"/>
        <v>130332</v>
      </c>
      <c r="BV336" s="163" t="str">
        <f t="shared" si="640"/>
        <v>H</v>
      </c>
      <c r="BW336" s="65">
        <f t="shared" ca="1" si="721"/>
        <v>120830</v>
      </c>
      <c r="BX336" s="634">
        <f t="shared" ca="1" si="722"/>
        <v>0</v>
      </c>
      <c r="BY336" s="2"/>
      <c r="BZ336" s="13"/>
      <c r="CA336" s="130"/>
      <c r="CB336" s="79" t="str">
        <f t="shared" si="641"/>
        <v>H</v>
      </c>
      <c r="CC336" s="215">
        <f t="shared" si="723"/>
        <v>2039</v>
      </c>
      <c r="CD336" s="141">
        <f t="shared" si="724"/>
        <v>7</v>
      </c>
      <c r="CE336" s="280">
        <f t="shared" ca="1" si="725"/>
        <v>0</v>
      </c>
      <c r="CF336" s="280">
        <f t="shared" ca="1" si="726"/>
        <v>0</v>
      </c>
      <c r="CG336" s="280">
        <f t="shared" ca="1" si="727"/>
        <v>8</v>
      </c>
      <c r="CH336" s="280">
        <f t="shared" ca="1" si="728"/>
        <v>0</v>
      </c>
      <c r="CI336" s="280">
        <f t="shared" ca="1" si="729"/>
        <v>0</v>
      </c>
      <c r="CJ336" s="280">
        <f t="shared" ca="1" si="730"/>
        <v>0</v>
      </c>
      <c r="CK336" s="280">
        <f t="shared" ca="1" si="731"/>
        <v>0</v>
      </c>
      <c r="CL336" s="280">
        <f t="shared" ca="1" si="732"/>
        <v>0</v>
      </c>
      <c r="CM336" s="280">
        <f t="shared" ca="1" si="733"/>
        <v>0</v>
      </c>
      <c r="CN336" s="280">
        <f t="shared" ca="1" si="734"/>
        <v>1805</v>
      </c>
      <c r="CO336" s="280">
        <f t="shared" ca="1" si="735"/>
        <v>98478</v>
      </c>
      <c r="CP336" s="280">
        <f t="shared" ca="1" si="736"/>
        <v>0</v>
      </c>
      <c r="CQ336" s="280">
        <f t="shared" ca="1" si="737"/>
        <v>0</v>
      </c>
      <c r="CR336" s="273">
        <f t="shared" ca="1" si="738"/>
        <v>0</v>
      </c>
      <c r="CS336" s="280">
        <f t="shared" ca="1" si="739"/>
        <v>1935</v>
      </c>
      <c r="CT336" s="280">
        <f t="shared" ca="1" si="740"/>
        <v>4993</v>
      </c>
      <c r="CU336" s="280">
        <f t="shared" ca="1" si="741"/>
        <v>3382</v>
      </c>
      <c r="CV336" s="280">
        <f t="shared" ca="1" si="742"/>
        <v>0</v>
      </c>
      <c r="CW336" s="280">
        <f t="shared" ca="1" si="743"/>
        <v>2700</v>
      </c>
      <c r="CX336" s="280">
        <f t="shared" ca="1" si="744"/>
        <v>0</v>
      </c>
      <c r="CY336" s="280">
        <f t="shared" ca="1" si="745"/>
        <v>15624</v>
      </c>
      <c r="CZ336" s="280">
        <f t="shared" ca="1" si="746"/>
        <v>0</v>
      </c>
      <c r="DA336" s="280">
        <f t="shared" ca="1" si="747"/>
        <v>0</v>
      </c>
      <c r="DB336" s="280">
        <f t="shared" ca="1" si="748"/>
        <v>0</v>
      </c>
      <c r="DC336" s="280">
        <f t="shared" ca="1" si="749"/>
        <v>1141</v>
      </c>
      <c r="DD336" s="280">
        <f t="shared" ca="1" si="750"/>
        <v>0</v>
      </c>
      <c r="DE336" s="280">
        <f t="shared" ca="1" si="751"/>
        <v>0</v>
      </c>
      <c r="DF336" s="280">
        <f t="shared" ca="1" si="752"/>
        <v>0</v>
      </c>
      <c r="DG336" s="280">
        <f t="shared" ca="1" si="753"/>
        <v>0</v>
      </c>
      <c r="DH336" s="280">
        <f t="shared" ca="1" si="754"/>
        <v>0</v>
      </c>
      <c r="DI336" s="280">
        <f t="shared" ca="1" si="755"/>
        <v>0</v>
      </c>
      <c r="DJ336" s="210">
        <f t="shared" ca="1" si="756"/>
        <v>8017</v>
      </c>
      <c r="DK336" s="210">
        <f t="shared" ca="1" si="757"/>
        <v>29775</v>
      </c>
      <c r="DL336" s="210">
        <f t="shared" ca="1" si="758"/>
        <v>100291</v>
      </c>
      <c r="DM336" s="461">
        <f t="shared" ca="1" si="759"/>
        <v>130066</v>
      </c>
      <c r="DN336" s="463">
        <f t="shared" ca="1" si="769"/>
        <v>130332</v>
      </c>
      <c r="DO336" s="465">
        <f t="shared" ca="1" si="760"/>
        <v>266</v>
      </c>
      <c r="DP336" s="216">
        <f t="shared" ca="1" si="761"/>
        <v>2.045115556717359E-3</v>
      </c>
    </row>
    <row r="337" spans="1:124">
      <c r="A337" s="87">
        <f t="shared" si="770"/>
        <v>2021</v>
      </c>
      <c r="B337" s="407">
        <v>0</v>
      </c>
      <c r="C337" s="407">
        <v>0</v>
      </c>
      <c r="D337" s="407">
        <v>0</v>
      </c>
      <c r="E337" s="407">
        <v>0</v>
      </c>
      <c r="F337" s="407">
        <v>0</v>
      </c>
      <c r="G337" s="407">
        <v>0</v>
      </c>
      <c r="H337" s="407">
        <v>0</v>
      </c>
      <c r="I337" s="407">
        <v>0</v>
      </c>
      <c r="J337" s="407">
        <v>0</v>
      </c>
      <c r="K337" s="407">
        <v>0</v>
      </c>
      <c r="L337" s="407">
        <v>0</v>
      </c>
      <c r="M337" s="407">
        <v>0</v>
      </c>
      <c r="N337" s="22">
        <f t="shared" si="765"/>
        <v>0</v>
      </c>
      <c r="P337" s="91">
        <f t="shared" si="768"/>
        <v>2021</v>
      </c>
      <c r="Q337" s="407">
        <v>0</v>
      </c>
      <c r="R337" s="407">
        <v>0</v>
      </c>
      <c r="S337" s="407">
        <v>0</v>
      </c>
      <c r="T337" s="407">
        <v>0</v>
      </c>
      <c r="U337" s="407">
        <v>0</v>
      </c>
      <c r="V337" s="407">
        <v>0</v>
      </c>
      <c r="W337" s="407">
        <v>0</v>
      </c>
      <c r="X337" s="407">
        <v>0</v>
      </c>
      <c r="Y337" s="407">
        <v>0</v>
      </c>
      <c r="Z337" s="407">
        <v>0</v>
      </c>
      <c r="AA337" s="407">
        <v>0</v>
      </c>
      <c r="AB337" s="407">
        <v>0</v>
      </c>
      <c r="AC337" s="13">
        <f t="shared" si="773"/>
        <v>0</v>
      </c>
      <c r="AE337" s="17"/>
      <c r="AI337" s="79" t="str">
        <f t="shared" si="639"/>
        <v>X</v>
      </c>
      <c r="AJ337" s="1">
        <f t="shared" si="776"/>
        <v>2039</v>
      </c>
      <c r="AK337" s="105">
        <f t="shared" si="775"/>
        <v>8</v>
      </c>
      <c r="AL337" s="106">
        <f t="shared" ca="1" si="774"/>
        <v>0</v>
      </c>
      <c r="AM337" s="106">
        <f t="shared" ca="1" si="774"/>
        <v>0</v>
      </c>
      <c r="AN337" s="106">
        <f t="shared" ca="1" si="774"/>
        <v>8</v>
      </c>
      <c r="AO337" s="106">
        <f t="shared" ca="1" si="774"/>
        <v>0</v>
      </c>
      <c r="AP337" s="106">
        <f t="shared" ca="1" si="774"/>
        <v>0</v>
      </c>
      <c r="AQ337" s="106">
        <f t="shared" ca="1" si="774"/>
        <v>0</v>
      </c>
      <c r="AR337" s="106">
        <f t="shared" ca="1" si="774"/>
        <v>0</v>
      </c>
      <c r="AS337" s="106">
        <f t="shared" ca="1" si="774"/>
        <v>0</v>
      </c>
      <c r="AT337" s="106">
        <f t="shared" ca="1" si="774"/>
        <v>0</v>
      </c>
      <c r="AU337" s="106">
        <f t="shared" ca="1" si="774"/>
        <v>1805</v>
      </c>
      <c r="AV337" s="106">
        <f t="shared" ca="1" si="774"/>
        <v>98478</v>
      </c>
      <c r="AW337" s="106">
        <f t="shared" ca="1" si="774"/>
        <v>0</v>
      </c>
      <c r="AX337" s="575">
        <f t="shared" ca="1" si="774"/>
        <v>0</v>
      </c>
      <c r="AY337" s="2">
        <f t="shared" ca="1" si="774"/>
        <v>0</v>
      </c>
      <c r="AZ337" s="545">
        <f t="shared" ca="1" si="774"/>
        <v>2247</v>
      </c>
      <c r="BA337" s="106">
        <f t="shared" ca="1" si="772"/>
        <v>4993</v>
      </c>
      <c r="BB337" s="106">
        <f t="shared" ca="1" si="772"/>
        <v>3382</v>
      </c>
      <c r="BC337" s="106">
        <f t="shared" ca="1" si="772"/>
        <v>0</v>
      </c>
      <c r="BD337" s="106">
        <f t="shared" ca="1" si="772"/>
        <v>2646</v>
      </c>
      <c r="BE337" s="106">
        <f t="shared" ca="1" si="772"/>
        <v>0</v>
      </c>
      <c r="BF337" s="106">
        <f t="shared" ca="1" si="772"/>
        <v>15624</v>
      </c>
      <c r="BG337" s="106">
        <f t="shared" ca="1" si="772"/>
        <v>0</v>
      </c>
      <c r="BH337" s="106">
        <f t="shared" ca="1" si="772"/>
        <v>0</v>
      </c>
      <c r="BI337" s="106">
        <f t="shared" ca="1" si="772"/>
        <v>0</v>
      </c>
      <c r="BJ337" s="106">
        <f t="shared" ca="1" si="772"/>
        <v>1141</v>
      </c>
      <c r="BK337" s="106">
        <f t="shared" ca="1" si="772"/>
        <v>0</v>
      </c>
      <c r="BL337" s="106">
        <f t="shared" ca="1" si="772"/>
        <v>0</v>
      </c>
      <c r="BM337" s="190">
        <f t="shared" ca="1" si="772"/>
        <v>0</v>
      </c>
      <c r="BN337" s="190">
        <f t="shared" ca="1" si="772"/>
        <v>0</v>
      </c>
      <c r="BO337" s="190">
        <f t="shared" ca="1" si="772"/>
        <v>0</v>
      </c>
      <c r="BP337" s="190">
        <f t="shared" ca="1" si="772"/>
        <v>0</v>
      </c>
      <c r="BQ337" s="190">
        <f t="shared" ca="1" si="771"/>
        <v>8275</v>
      </c>
      <c r="BR337" s="190">
        <f t="shared" ca="1" si="763"/>
        <v>30033</v>
      </c>
      <c r="BS337" s="190">
        <f t="shared" ca="1" si="763"/>
        <v>100291</v>
      </c>
      <c r="BT337" s="190">
        <f t="shared" ca="1" si="763"/>
        <v>130324</v>
      </c>
      <c r="BU337" s="190">
        <f t="shared" ca="1" si="649"/>
        <v>119457</v>
      </c>
      <c r="BV337" s="163" t="str">
        <f t="shared" si="640"/>
        <v>I</v>
      </c>
      <c r="BW337" s="65">
        <f t="shared" ca="1" si="721"/>
        <v>130324</v>
      </c>
      <c r="BX337" s="634">
        <f t="shared" ca="1" si="722"/>
        <v>0</v>
      </c>
      <c r="BY337" s="2"/>
      <c r="BZ337" s="13"/>
      <c r="CA337" s="130"/>
      <c r="CB337" s="79" t="str">
        <f t="shared" si="641"/>
        <v>I</v>
      </c>
      <c r="CC337" s="215">
        <f t="shared" si="723"/>
        <v>2039</v>
      </c>
      <c r="CD337" s="141">
        <f t="shared" si="724"/>
        <v>8</v>
      </c>
      <c r="CE337" s="280">
        <f t="shared" ca="1" si="725"/>
        <v>0</v>
      </c>
      <c r="CF337" s="280">
        <f t="shared" ca="1" si="726"/>
        <v>0</v>
      </c>
      <c r="CG337" s="280">
        <f t="shared" ca="1" si="727"/>
        <v>8</v>
      </c>
      <c r="CH337" s="280">
        <f t="shared" ca="1" si="728"/>
        <v>0</v>
      </c>
      <c r="CI337" s="280">
        <f t="shared" ca="1" si="729"/>
        <v>0</v>
      </c>
      <c r="CJ337" s="280">
        <f t="shared" ca="1" si="730"/>
        <v>0</v>
      </c>
      <c r="CK337" s="280">
        <f t="shared" ca="1" si="731"/>
        <v>0</v>
      </c>
      <c r="CL337" s="280">
        <f t="shared" ca="1" si="732"/>
        <v>0</v>
      </c>
      <c r="CM337" s="280">
        <f t="shared" ca="1" si="733"/>
        <v>0</v>
      </c>
      <c r="CN337" s="280">
        <f t="shared" ca="1" si="734"/>
        <v>1719</v>
      </c>
      <c r="CO337" s="280">
        <f t="shared" ca="1" si="735"/>
        <v>86796</v>
      </c>
      <c r="CP337" s="280">
        <f t="shared" ca="1" si="736"/>
        <v>0</v>
      </c>
      <c r="CQ337" s="280">
        <f t="shared" ca="1" si="737"/>
        <v>0</v>
      </c>
      <c r="CR337" s="273">
        <f t="shared" ca="1" si="738"/>
        <v>0</v>
      </c>
      <c r="CS337" s="280">
        <f t="shared" ca="1" si="739"/>
        <v>1935</v>
      </c>
      <c r="CT337" s="280">
        <f t="shared" ca="1" si="740"/>
        <v>5316</v>
      </c>
      <c r="CU337" s="280">
        <f t="shared" ca="1" si="741"/>
        <v>3641</v>
      </c>
      <c r="CV337" s="280">
        <f t="shared" ca="1" si="742"/>
        <v>0</v>
      </c>
      <c r="CW337" s="280">
        <f t="shared" ca="1" si="743"/>
        <v>3015</v>
      </c>
      <c r="CX337" s="280">
        <f t="shared" ca="1" si="744"/>
        <v>0</v>
      </c>
      <c r="CY337" s="280">
        <f t="shared" ca="1" si="745"/>
        <v>15624</v>
      </c>
      <c r="CZ337" s="280">
        <f t="shared" ca="1" si="746"/>
        <v>0</v>
      </c>
      <c r="DA337" s="280">
        <f t="shared" ca="1" si="747"/>
        <v>0</v>
      </c>
      <c r="DB337" s="280">
        <f t="shared" ca="1" si="748"/>
        <v>0</v>
      </c>
      <c r="DC337" s="280">
        <f t="shared" ca="1" si="749"/>
        <v>1134</v>
      </c>
      <c r="DD337" s="280">
        <f t="shared" ca="1" si="750"/>
        <v>0</v>
      </c>
      <c r="DE337" s="280">
        <f t="shared" ca="1" si="751"/>
        <v>0</v>
      </c>
      <c r="DF337" s="280">
        <f t="shared" ca="1" si="752"/>
        <v>0</v>
      </c>
      <c r="DG337" s="280">
        <f t="shared" ca="1" si="753"/>
        <v>0</v>
      </c>
      <c r="DH337" s="280">
        <f t="shared" ca="1" si="754"/>
        <v>0</v>
      </c>
      <c r="DI337" s="280">
        <f t="shared" ca="1" si="755"/>
        <v>0</v>
      </c>
      <c r="DJ337" s="210">
        <f t="shared" ca="1" si="756"/>
        <v>8591</v>
      </c>
      <c r="DK337" s="210">
        <f t="shared" ca="1" si="757"/>
        <v>30665</v>
      </c>
      <c r="DL337" s="210">
        <f t="shared" ca="1" si="758"/>
        <v>88523</v>
      </c>
      <c r="DM337" s="461">
        <f t="shared" ca="1" si="759"/>
        <v>119188</v>
      </c>
      <c r="DN337" s="463">
        <f t="shared" ca="1" si="769"/>
        <v>119457</v>
      </c>
      <c r="DO337" s="465">
        <f t="shared" ca="1" si="760"/>
        <v>269</v>
      </c>
      <c r="DP337" s="216">
        <f t="shared" ca="1" si="761"/>
        <v>2.2569386179816758E-3</v>
      </c>
    </row>
    <row r="338" spans="1:124">
      <c r="A338" s="87">
        <f t="shared" si="770"/>
        <v>2022</v>
      </c>
      <c r="B338" s="407">
        <v>0</v>
      </c>
      <c r="C338" s="407">
        <v>0</v>
      </c>
      <c r="D338" s="407">
        <v>0</v>
      </c>
      <c r="E338" s="407">
        <v>0</v>
      </c>
      <c r="F338" s="407">
        <v>0</v>
      </c>
      <c r="G338" s="407">
        <v>0</v>
      </c>
      <c r="H338" s="407">
        <v>0</v>
      </c>
      <c r="I338" s="407">
        <v>0</v>
      </c>
      <c r="J338" s="407">
        <v>0</v>
      </c>
      <c r="K338" s="407">
        <v>0</v>
      </c>
      <c r="L338" s="407">
        <v>0</v>
      </c>
      <c r="M338" s="407">
        <v>0</v>
      </c>
      <c r="N338" s="22">
        <f t="shared" si="765"/>
        <v>0</v>
      </c>
      <c r="P338" s="91">
        <f t="shared" si="768"/>
        <v>2022</v>
      </c>
      <c r="Q338" s="407">
        <v>0</v>
      </c>
      <c r="R338" s="407">
        <v>0</v>
      </c>
      <c r="S338" s="407">
        <v>0</v>
      </c>
      <c r="T338" s="407">
        <v>0</v>
      </c>
      <c r="U338" s="407">
        <v>0</v>
      </c>
      <c r="V338" s="407">
        <v>0</v>
      </c>
      <c r="W338" s="407">
        <v>0</v>
      </c>
      <c r="X338" s="407">
        <v>0</v>
      </c>
      <c r="Y338" s="407">
        <v>0</v>
      </c>
      <c r="Z338" s="407">
        <v>0</v>
      </c>
      <c r="AA338" s="407">
        <v>0</v>
      </c>
      <c r="AB338" s="407">
        <v>0</v>
      </c>
      <c r="AC338" s="13">
        <f t="shared" si="773"/>
        <v>0</v>
      </c>
      <c r="AE338" s="17"/>
      <c r="AI338" s="79" t="str">
        <f t="shared" si="639"/>
        <v>Y</v>
      </c>
      <c r="AJ338" s="1">
        <f t="shared" si="776"/>
        <v>2039</v>
      </c>
      <c r="AK338" s="105">
        <f t="shared" si="775"/>
        <v>9</v>
      </c>
      <c r="AL338" s="106">
        <f t="shared" ca="1" si="774"/>
        <v>0</v>
      </c>
      <c r="AM338" s="106">
        <f t="shared" ca="1" si="774"/>
        <v>0</v>
      </c>
      <c r="AN338" s="106">
        <f t="shared" ca="1" si="774"/>
        <v>8</v>
      </c>
      <c r="AO338" s="106">
        <f t="shared" ca="1" si="774"/>
        <v>0</v>
      </c>
      <c r="AP338" s="106">
        <f t="shared" ca="1" si="774"/>
        <v>0</v>
      </c>
      <c r="AQ338" s="106">
        <f t="shared" ca="1" si="774"/>
        <v>0</v>
      </c>
      <c r="AR338" s="106">
        <f t="shared" ca="1" si="774"/>
        <v>0</v>
      </c>
      <c r="AS338" s="106">
        <f t="shared" ca="1" si="774"/>
        <v>0</v>
      </c>
      <c r="AT338" s="106">
        <f t="shared" ca="1" si="774"/>
        <v>0</v>
      </c>
      <c r="AU338" s="106">
        <f t="shared" ca="1" si="774"/>
        <v>1719</v>
      </c>
      <c r="AV338" s="106">
        <f t="shared" ca="1" si="774"/>
        <v>86796</v>
      </c>
      <c r="AW338" s="106">
        <f t="shared" ca="1" si="774"/>
        <v>0</v>
      </c>
      <c r="AX338" s="575">
        <f t="shared" ca="1" si="774"/>
        <v>0</v>
      </c>
      <c r="AY338" s="2">
        <f t="shared" ca="1" si="774"/>
        <v>0</v>
      </c>
      <c r="AZ338" s="545">
        <f t="shared" ca="1" si="774"/>
        <v>1935</v>
      </c>
      <c r="BA338" s="106">
        <f t="shared" ca="1" si="772"/>
        <v>5316</v>
      </c>
      <c r="BB338" s="106">
        <f t="shared" ca="1" si="772"/>
        <v>3641</v>
      </c>
      <c r="BC338" s="106">
        <f t="shared" ca="1" si="772"/>
        <v>0</v>
      </c>
      <c r="BD338" s="106">
        <f t="shared" ca="1" si="772"/>
        <v>2700</v>
      </c>
      <c r="BE338" s="106">
        <f t="shared" ca="1" si="772"/>
        <v>0</v>
      </c>
      <c r="BF338" s="106">
        <f t="shared" ca="1" si="772"/>
        <v>15624</v>
      </c>
      <c r="BG338" s="106">
        <f t="shared" ca="1" si="772"/>
        <v>0</v>
      </c>
      <c r="BH338" s="106">
        <f t="shared" ca="1" si="772"/>
        <v>0</v>
      </c>
      <c r="BI338" s="106">
        <f t="shared" ca="1" si="772"/>
        <v>0</v>
      </c>
      <c r="BJ338" s="106">
        <f t="shared" ca="1" si="772"/>
        <v>1134</v>
      </c>
      <c r="BK338" s="106">
        <f t="shared" ca="1" si="772"/>
        <v>0</v>
      </c>
      <c r="BL338" s="106">
        <f t="shared" ca="1" si="772"/>
        <v>0</v>
      </c>
      <c r="BM338" s="190">
        <f t="shared" ca="1" si="772"/>
        <v>0</v>
      </c>
      <c r="BN338" s="190">
        <f t="shared" ca="1" si="772"/>
        <v>0</v>
      </c>
      <c r="BO338" s="190">
        <f t="shared" ca="1" si="772"/>
        <v>0</v>
      </c>
      <c r="BP338" s="190">
        <f t="shared" ca="1" si="772"/>
        <v>0</v>
      </c>
      <c r="BQ338" s="190">
        <f t="shared" ca="1" si="771"/>
        <v>8276</v>
      </c>
      <c r="BR338" s="190">
        <f t="shared" ca="1" si="763"/>
        <v>30350</v>
      </c>
      <c r="BS338" s="190">
        <f t="shared" ca="1" si="763"/>
        <v>88523</v>
      </c>
      <c r="BT338" s="190">
        <f t="shared" ca="1" si="763"/>
        <v>118873</v>
      </c>
      <c r="BU338" s="190">
        <f t="shared" ca="1" si="649"/>
        <v>109157</v>
      </c>
      <c r="BV338" s="163" t="str">
        <f t="shared" si="640"/>
        <v>J</v>
      </c>
      <c r="BW338" s="65">
        <f t="shared" ca="1" si="721"/>
        <v>118873</v>
      </c>
      <c r="BX338" s="634">
        <f t="shared" ca="1" si="722"/>
        <v>0</v>
      </c>
      <c r="BY338" s="2"/>
      <c r="BZ338" s="13"/>
      <c r="CA338" s="130"/>
      <c r="CB338" s="79" t="str">
        <f t="shared" si="641"/>
        <v>J</v>
      </c>
      <c r="CC338" s="215">
        <f t="shared" si="723"/>
        <v>2039</v>
      </c>
      <c r="CD338" s="141">
        <f t="shared" si="724"/>
        <v>9</v>
      </c>
      <c r="CE338" s="280">
        <f t="shared" ca="1" si="725"/>
        <v>0</v>
      </c>
      <c r="CF338" s="280">
        <f t="shared" ca="1" si="726"/>
        <v>0</v>
      </c>
      <c r="CG338" s="280">
        <f t="shared" ca="1" si="727"/>
        <v>8</v>
      </c>
      <c r="CH338" s="280">
        <f t="shared" ca="1" si="728"/>
        <v>0</v>
      </c>
      <c r="CI338" s="280">
        <f t="shared" ca="1" si="729"/>
        <v>0</v>
      </c>
      <c r="CJ338" s="280">
        <f t="shared" ca="1" si="730"/>
        <v>0</v>
      </c>
      <c r="CK338" s="280">
        <f t="shared" ca="1" si="731"/>
        <v>0</v>
      </c>
      <c r="CL338" s="280">
        <f t="shared" ca="1" si="732"/>
        <v>0</v>
      </c>
      <c r="CM338" s="280">
        <f t="shared" ca="1" si="733"/>
        <v>0</v>
      </c>
      <c r="CN338" s="280">
        <f t="shared" ca="1" si="734"/>
        <v>582</v>
      </c>
      <c r="CO338" s="280">
        <f t="shared" ca="1" si="735"/>
        <v>81325</v>
      </c>
      <c r="CP338" s="280">
        <f t="shared" ca="1" si="736"/>
        <v>0</v>
      </c>
      <c r="CQ338" s="280">
        <f t="shared" ca="1" si="737"/>
        <v>0</v>
      </c>
      <c r="CR338" s="273">
        <f t="shared" ca="1" si="738"/>
        <v>0</v>
      </c>
      <c r="CS338" s="280">
        <f t="shared" ca="1" si="739"/>
        <v>1872</v>
      </c>
      <c r="CT338" s="280">
        <f t="shared" ca="1" si="740"/>
        <v>4365</v>
      </c>
      <c r="CU338" s="280">
        <f t="shared" ca="1" si="741"/>
        <v>2829</v>
      </c>
      <c r="CV338" s="280">
        <f t="shared" ca="1" si="742"/>
        <v>0</v>
      </c>
      <c r="CW338" s="280">
        <f t="shared" ca="1" si="743"/>
        <v>2596</v>
      </c>
      <c r="CX338" s="280">
        <f t="shared" ca="1" si="744"/>
        <v>0</v>
      </c>
      <c r="CY338" s="280">
        <f t="shared" ca="1" si="745"/>
        <v>14400</v>
      </c>
      <c r="CZ338" s="280">
        <f t="shared" ca="1" si="746"/>
        <v>0</v>
      </c>
      <c r="DA338" s="280">
        <f t="shared" ca="1" si="747"/>
        <v>0</v>
      </c>
      <c r="DB338" s="280">
        <f t="shared" ca="1" si="748"/>
        <v>0</v>
      </c>
      <c r="DC338" s="280">
        <f t="shared" ca="1" si="749"/>
        <v>946</v>
      </c>
      <c r="DD338" s="280">
        <f t="shared" ca="1" si="750"/>
        <v>0</v>
      </c>
      <c r="DE338" s="280">
        <f t="shared" ca="1" si="751"/>
        <v>0</v>
      </c>
      <c r="DF338" s="280">
        <f t="shared" ca="1" si="752"/>
        <v>0</v>
      </c>
      <c r="DG338" s="280">
        <f t="shared" ca="1" si="753"/>
        <v>0</v>
      </c>
      <c r="DH338" s="280">
        <f t="shared" ca="1" si="754"/>
        <v>0</v>
      </c>
      <c r="DI338" s="280">
        <f t="shared" ca="1" si="755"/>
        <v>0</v>
      </c>
      <c r="DJ338" s="210">
        <f t="shared" ca="1" si="756"/>
        <v>7297</v>
      </c>
      <c r="DK338" s="210">
        <f t="shared" ca="1" si="757"/>
        <v>27008</v>
      </c>
      <c r="DL338" s="210">
        <f t="shared" ca="1" si="758"/>
        <v>81915</v>
      </c>
      <c r="DM338" s="461">
        <f t="shared" ca="1" si="759"/>
        <v>108923</v>
      </c>
      <c r="DN338" s="463">
        <f t="shared" ca="1" si="769"/>
        <v>109157</v>
      </c>
      <c r="DO338" s="465">
        <f t="shared" ca="1" si="760"/>
        <v>234</v>
      </c>
      <c r="DP338" s="216">
        <f t="shared" ca="1" si="761"/>
        <v>2.1483066019114421E-3</v>
      </c>
    </row>
    <row r="339" spans="1:124">
      <c r="A339" s="87">
        <f t="shared" si="770"/>
        <v>2023</v>
      </c>
      <c r="B339" s="407">
        <v>0</v>
      </c>
      <c r="C339" s="407">
        <v>0</v>
      </c>
      <c r="D339" s="407">
        <v>0</v>
      </c>
      <c r="E339" s="407">
        <v>0</v>
      </c>
      <c r="F339" s="407">
        <v>0</v>
      </c>
      <c r="G339" s="407">
        <v>0</v>
      </c>
      <c r="H339" s="407">
        <v>0</v>
      </c>
      <c r="I339" s="407">
        <v>0</v>
      </c>
      <c r="J339" s="407">
        <v>0</v>
      </c>
      <c r="K339" s="407">
        <v>0</v>
      </c>
      <c r="L339" s="407">
        <v>0</v>
      </c>
      <c r="M339" s="407">
        <v>0</v>
      </c>
      <c r="N339" s="22">
        <f t="shared" si="765"/>
        <v>0</v>
      </c>
      <c r="P339" s="91">
        <f t="shared" si="768"/>
        <v>2023</v>
      </c>
      <c r="Q339" s="407">
        <v>0</v>
      </c>
      <c r="R339" s="407">
        <v>0</v>
      </c>
      <c r="S339" s="407">
        <v>0</v>
      </c>
      <c r="T339" s="407">
        <v>0</v>
      </c>
      <c r="U339" s="407">
        <v>0</v>
      </c>
      <c r="V339" s="407">
        <v>0</v>
      </c>
      <c r="W339" s="407">
        <v>0</v>
      </c>
      <c r="X339" s="407">
        <v>0</v>
      </c>
      <c r="Y339" s="407">
        <v>0</v>
      </c>
      <c r="Z339" s="407">
        <v>0</v>
      </c>
      <c r="AA339" s="407">
        <v>0</v>
      </c>
      <c r="AB339" s="407">
        <v>0</v>
      </c>
      <c r="AC339" s="13">
        <f t="shared" si="773"/>
        <v>0</v>
      </c>
      <c r="AE339" s="17"/>
      <c r="AI339" s="79" t="str">
        <f t="shared" ref="AI339:AI367" si="777">+AI327</f>
        <v>Z</v>
      </c>
      <c r="AJ339" s="1">
        <f t="shared" si="776"/>
        <v>2039</v>
      </c>
      <c r="AK339" s="105">
        <f t="shared" si="775"/>
        <v>10</v>
      </c>
      <c r="AL339" s="106">
        <f t="shared" ca="1" si="774"/>
        <v>0</v>
      </c>
      <c r="AM339" s="106">
        <f t="shared" ca="1" si="774"/>
        <v>0</v>
      </c>
      <c r="AN339" s="106">
        <f t="shared" ca="1" si="774"/>
        <v>8</v>
      </c>
      <c r="AO339" s="106">
        <f t="shared" ca="1" si="774"/>
        <v>0</v>
      </c>
      <c r="AP339" s="106">
        <f t="shared" ca="1" si="774"/>
        <v>0</v>
      </c>
      <c r="AQ339" s="106">
        <f t="shared" ca="1" si="774"/>
        <v>0</v>
      </c>
      <c r="AR339" s="106">
        <f t="shared" ca="1" si="774"/>
        <v>0</v>
      </c>
      <c r="AS339" s="106">
        <f t="shared" ca="1" si="774"/>
        <v>0</v>
      </c>
      <c r="AT339" s="106">
        <f t="shared" ca="1" si="774"/>
        <v>0</v>
      </c>
      <c r="AU339" s="106">
        <f t="shared" ca="1" si="774"/>
        <v>582</v>
      </c>
      <c r="AV339" s="106">
        <f t="shared" ca="1" si="774"/>
        <v>81325</v>
      </c>
      <c r="AW339" s="106">
        <f t="shared" ca="1" si="774"/>
        <v>0</v>
      </c>
      <c r="AX339" s="575">
        <f t="shared" ca="1" si="774"/>
        <v>0</v>
      </c>
      <c r="AY339" s="2">
        <f t="shared" ca="1" si="774"/>
        <v>0</v>
      </c>
      <c r="AZ339" s="545">
        <f t="shared" ca="1" si="774"/>
        <v>1935</v>
      </c>
      <c r="BA339" s="106">
        <f t="shared" ca="1" si="772"/>
        <v>4365</v>
      </c>
      <c r="BB339" s="106">
        <f t="shared" ca="1" si="772"/>
        <v>2829</v>
      </c>
      <c r="BC339" s="106">
        <f t="shared" ca="1" si="772"/>
        <v>0</v>
      </c>
      <c r="BD339" s="106">
        <f t="shared" ca="1" si="772"/>
        <v>3015</v>
      </c>
      <c r="BE339" s="106">
        <f t="shared" ca="1" si="772"/>
        <v>0</v>
      </c>
      <c r="BF339" s="106">
        <f t="shared" ca="1" si="772"/>
        <v>14400</v>
      </c>
      <c r="BG339" s="106">
        <f t="shared" ca="1" si="772"/>
        <v>0</v>
      </c>
      <c r="BH339" s="106">
        <f t="shared" ca="1" si="772"/>
        <v>0</v>
      </c>
      <c r="BI339" s="106">
        <f t="shared" ca="1" si="772"/>
        <v>0</v>
      </c>
      <c r="BJ339" s="106">
        <f t="shared" ca="1" si="772"/>
        <v>946</v>
      </c>
      <c r="BK339" s="106">
        <f t="shared" ca="1" si="772"/>
        <v>0</v>
      </c>
      <c r="BL339" s="106">
        <f t="shared" ca="1" si="772"/>
        <v>0</v>
      </c>
      <c r="BM339" s="190">
        <f t="shared" ca="1" si="772"/>
        <v>0</v>
      </c>
      <c r="BN339" s="190">
        <f t="shared" ca="1" si="772"/>
        <v>0</v>
      </c>
      <c r="BO339" s="190">
        <f t="shared" ca="1" si="772"/>
        <v>0</v>
      </c>
      <c r="BP339" s="190">
        <f t="shared" ca="1" si="772"/>
        <v>0</v>
      </c>
      <c r="BQ339" s="190">
        <f t="shared" ca="1" si="771"/>
        <v>7779</v>
      </c>
      <c r="BR339" s="190">
        <f t="shared" ca="1" si="763"/>
        <v>27490</v>
      </c>
      <c r="BS339" s="190">
        <f t="shared" ca="1" si="763"/>
        <v>81915</v>
      </c>
      <c r="BT339" s="190">
        <f t="shared" ca="1" si="763"/>
        <v>109405</v>
      </c>
      <c r="BU339" s="190">
        <f t="shared" ca="1" si="649"/>
        <v>102597</v>
      </c>
      <c r="BV339" s="163" t="str">
        <f t="shared" ref="BV339:BV367" si="778">BV327</f>
        <v>K</v>
      </c>
      <c r="BW339" s="65">
        <f t="shared" ca="1" si="721"/>
        <v>109405</v>
      </c>
      <c r="BX339" s="634">
        <f t="shared" ca="1" si="722"/>
        <v>0</v>
      </c>
      <c r="BY339" s="2"/>
      <c r="BZ339" s="13"/>
      <c r="CA339" s="130"/>
      <c r="CB339" s="79" t="str">
        <f t="shared" ref="CB339:CB365" si="779">CB327</f>
        <v>K</v>
      </c>
      <c r="CC339" s="215">
        <f t="shared" si="723"/>
        <v>2039</v>
      </c>
      <c r="CD339" s="141">
        <f t="shared" si="724"/>
        <v>10</v>
      </c>
      <c r="CE339" s="280">
        <f t="shared" ca="1" si="725"/>
        <v>0</v>
      </c>
      <c r="CF339" s="280">
        <f t="shared" ca="1" si="726"/>
        <v>0</v>
      </c>
      <c r="CG339" s="280">
        <f t="shared" ca="1" si="727"/>
        <v>8</v>
      </c>
      <c r="CH339" s="280">
        <f t="shared" ca="1" si="728"/>
        <v>0</v>
      </c>
      <c r="CI339" s="280">
        <f t="shared" ca="1" si="729"/>
        <v>0</v>
      </c>
      <c r="CJ339" s="280">
        <f t="shared" ca="1" si="730"/>
        <v>0</v>
      </c>
      <c r="CK339" s="280">
        <f t="shared" ca="1" si="731"/>
        <v>0</v>
      </c>
      <c r="CL339" s="280">
        <f t="shared" ca="1" si="732"/>
        <v>0</v>
      </c>
      <c r="CM339" s="280">
        <f t="shared" ca="1" si="733"/>
        <v>0</v>
      </c>
      <c r="CN339" s="280">
        <f t="shared" ca="1" si="734"/>
        <v>258</v>
      </c>
      <c r="CO339" s="280">
        <f t="shared" ca="1" si="735"/>
        <v>76813</v>
      </c>
      <c r="CP339" s="280">
        <f t="shared" ca="1" si="736"/>
        <v>0</v>
      </c>
      <c r="CQ339" s="280">
        <f t="shared" ca="1" si="737"/>
        <v>0</v>
      </c>
      <c r="CR339" s="273">
        <f t="shared" ca="1" si="738"/>
        <v>0</v>
      </c>
      <c r="CS339" s="280">
        <f t="shared" ca="1" si="739"/>
        <v>2128</v>
      </c>
      <c r="CT339" s="280">
        <f t="shared" ca="1" si="740"/>
        <v>3060</v>
      </c>
      <c r="CU339" s="280">
        <f t="shared" ca="1" si="741"/>
        <v>2645</v>
      </c>
      <c r="CV339" s="280">
        <f t="shared" ca="1" si="742"/>
        <v>0</v>
      </c>
      <c r="CW339" s="280">
        <f t="shared" ca="1" si="743"/>
        <v>2146</v>
      </c>
      <c r="CX339" s="280">
        <f t="shared" ca="1" si="744"/>
        <v>0</v>
      </c>
      <c r="CY339" s="280">
        <f t="shared" ca="1" si="745"/>
        <v>14508</v>
      </c>
      <c r="CZ339" s="280">
        <f t="shared" ca="1" si="746"/>
        <v>0</v>
      </c>
      <c r="DA339" s="280">
        <f t="shared" ca="1" si="747"/>
        <v>0</v>
      </c>
      <c r="DB339" s="280">
        <f t="shared" ca="1" si="748"/>
        <v>0</v>
      </c>
      <c r="DC339" s="280">
        <f t="shared" ca="1" si="749"/>
        <v>811</v>
      </c>
      <c r="DD339" s="280">
        <f t="shared" ca="1" si="750"/>
        <v>0</v>
      </c>
      <c r="DE339" s="280">
        <f t="shared" ca="1" si="751"/>
        <v>0</v>
      </c>
      <c r="DF339" s="280">
        <f t="shared" ca="1" si="752"/>
        <v>0</v>
      </c>
      <c r="DG339" s="280">
        <f t="shared" ca="1" si="753"/>
        <v>0</v>
      </c>
      <c r="DH339" s="280">
        <f t="shared" ca="1" si="754"/>
        <v>0</v>
      </c>
      <c r="DI339" s="280">
        <f t="shared" ca="1" si="755"/>
        <v>0</v>
      </c>
      <c r="DJ339" s="210">
        <f t="shared" ca="1" si="756"/>
        <v>6919</v>
      </c>
      <c r="DK339" s="210">
        <f t="shared" ca="1" si="757"/>
        <v>25298</v>
      </c>
      <c r="DL339" s="210">
        <f t="shared" ca="1" si="758"/>
        <v>77079</v>
      </c>
      <c r="DM339" s="461">
        <f t="shared" ca="1" si="759"/>
        <v>102377</v>
      </c>
      <c r="DN339" s="463">
        <f t="shared" ca="1" si="769"/>
        <v>102597</v>
      </c>
      <c r="DO339" s="465">
        <f t="shared" ca="1" si="760"/>
        <v>220</v>
      </c>
      <c r="DP339" s="216">
        <f t="shared" ca="1" si="761"/>
        <v>2.1489201676157732E-3</v>
      </c>
    </row>
    <row r="340" spans="1:124">
      <c r="A340" s="87">
        <f t="shared" si="770"/>
        <v>2024</v>
      </c>
      <c r="B340" s="407">
        <v>0</v>
      </c>
      <c r="C340" s="407">
        <v>0</v>
      </c>
      <c r="D340" s="407">
        <v>0</v>
      </c>
      <c r="E340" s="407">
        <v>0</v>
      </c>
      <c r="F340" s="407">
        <v>0</v>
      </c>
      <c r="G340" s="407">
        <v>0</v>
      </c>
      <c r="H340" s="407">
        <v>0</v>
      </c>
      <c r="I340" s="407">
        <v>0</v>
      </c>
      <c r="J340" s="407">
        <v>0</v>
      </c>
      <c r="K340" s="407">
        <v>0</v>
      </c>
      <c r="L340" s="407">
        <v>0</v>
      </c>
      <c r="M340" s="407">
        <v>0</v>
      </c>
      <c r="N340" s="22">
        <f t="shared" si="765"/>
        <v>0</v>
      </c>
      <c r="P340" s="91">
        <f t="shared" si="768"/>
        <v>2024</v>
      </c>
      <c r="Q340" s="407">
        <v>0</v>
      </c>
      <c r="R340" s="407">
        <v>0</v>
      </c>
      <c r="S340" s="407">
        <v>0</v>
      </c>
      <c r="T340" s="407">
        <v>0</v>
      </c>
      <c r="U340" s="407">
        <v>0</v>
      </c>
      <c r="V340" s="407">
        <v>0</v>
      </c>
      <c r="W340" s="407">
        <v>0</v>
      </c>
      <c r="X340" s="407">
        <v>0</v>
      </c>
      <c r="Y340" s="407">
        <v>0</v>
      </c>
      <c r="Z340" s="407">
        <v>0</v>
      </c>
      <c r="AA340" s="407">
        <v>0</v>
      </c>
      <c r="AB340" s="407">
        <v>0</v>
      </c>
      <c r="AC340" s="13">
        <f t="shared" si="773"/>
        <v>0</v>
      </c>
      <c r="AE340" s="17"/>
      <c r="AI340" s="79" t="str">
        <f t="shared" si="777"/>
        <v>AA</v>
      </c>
      <c r="AJ340" s="1">
        <f t="shared" si="776"/>
        <v>2039</v>
      </c>
      <c r="AK340" s="105">
        <f t="shared" si="775"/>
        <v>11</v>
      </c>
      <c r="AL340" s="106">
        <f t="shared" ca="1" si="774"/>
        <v>0</v>
      </c>
      <c r="AM340" s="106">
        <f t="shared" ca="1" si="774"/>
        <v>0</v>
      </c>
      <c r="AN340" s="106">
        <f t="shared" ca="1" si="774"/>
        <v>8</v>
      </c>
      <c r="AO340" s="106">
        <f t="shared" ca="1" si="774"/>
        <v>0</v>
      </c>
      <c r="AP340" s="106">
        <f t="shared" ca="1" si="774"/>
        <v>0</v>
      </c>
      <c r="AQ340" s="106">
        <f t="shared" ca="1" si="774"/>
        <v>0</v>
      </c>
      <c r="AR340" s="106">
        <f t="shared" ca="1" si="774"/>
        <v>0</v>
      </c>
      <c r="AS340" s="106">
        <f t="shared" ca="1" si="774"/>
        <v>0</v>
      </c>
      <c r="AT340" s="106">
        <f t="shared" ca="1" si="774"/>
        <v>0</v>
      </c>
      <c r="AU340" s="106">
        <f t="shared" ca="1" si="774"/>
        <v>258</v>
      </c>
      <c r="AV340" s="106">
        <f t="shared" ca="1" si="774"/>
        <v>76813</v>
      </c>
      <c r="AW340" s="106">
        <f t="shared" ca="1" si="774"/>
        <v>0</v>
      </c>
      <c r="AX340" s="575">
        <f t="shared" ca="1" si="774"/>
        <v>0</v>
      </c>
      <c r="AY340" s="2">
        <f t="shared" ca="1" si="774"/>
        <v>0</v>
      </c>
      <c r="AZ340" s="545">
        <f t="shared" ca="1" si="774"/>
        <v>1872</v>
      </c>
      <c r="BA340" s="106">
        <f t="shared" ca="1" si="772"/>
        <v>3060</v>
      </c>
      <c r="BB340" s="106">
        <f t="shared" ca="1" si="772"/>
        <v>2645</v>
      </c>
      <c r="BC340" s="106">
        <f t="shared" ca="1" si="772"/>
        <v>0</v>
      </c>
      <c r="BD340" s="106">
        <f t="shared" ca="1" si="772"/>
        <v>2596</v>
      </c>
      <c r="BE340" s="106">
        <f t="shared" ca="1" si="772"/>
        <v>0</v>
      </c>
      <c r="BF340" s="106">
        <f t="shared" ca="1" si="772"/>
        <v>14508</v>
      </c>
      <c r="BG340" s="106">
        <f t="shared" ca="1" si="772"/>
        <v>0</v>
      </c>
      <c r="BH340" s="106">
        <f t="shared" ca="1" si="772"/>
        <v>0</v>
      </c>
      <c r="BI340" s="106">
        <f t="shared" ca="1" si="772"/>
        <v>0</v>
      </c>
      <c r="BJ340" s="106">
        <f t="shared" ca="1" si="772"/>
        <v>811</v>
      </c>
      <c r="BK340" s="106">
        <f t="shared" ca="1" si="772"/>
        <v>0</v>
      </c>
      <c r="BL340" s="106">
        <f t="shared" ca="1" si="772"/>
        <v>0</v>
      </c>
      <c r="BM340" s="190">
        <f t="shared" ca="1" si="772"/>
        <v>0</v>
      </c>
      <c r="BN340" s="190">
        <f t="shared" ca="1" si="772"/>
        <v>0</v>
      </c>
      <c r="BO340" s="190">
        <f t="shared" ca="1" si="772"/>
        <v>0</v>
      </c>
      <c r="BP340" s="190">
        <f t="shared" ca="1" si="772"/>
        <v>0</v>
      </c>
      <c r="BQ340" s="190">
        <f t="shared" ca="1" si="771"/>
        <v>7113</v>
      </c>
      <c r="BR340" s="190">
        <f t="shared" ca="1" si="763"/>
        <v>25492</v>
      </c>
      <c r="BS340" s="190">
        <f t="shared" ca="1" si="763"/>
        <v>77079</v>
      </c>
      <c r="BT340" s="190">
        <f t="shared" ca="1" si="763"/>
        <v>102571</v>
      </c>
      <c r="BU340" s="190">
        <f t="shared" ca="1" si="649"/>
        <v>69977</v>
      </c>
      <c r="BV340" s="163" t="str">
        <f t="shared" si="778"/>
        <v>L</v>
      </c>
      <c r="BW340" s="65">
        <f t="shared" ca="1" si="721"/>
        <v>102571</v>
      </c>
      <c r="BX340" s="634">
        <f t="shared" ca="1" si="722"/>
        <v>0</v>
      </c>
      <c r="BY340" s="2"/>
      <c r="BZ340" s="13"/>
      <c r="CA340" s="130"/>
      <c r="CB340" s="79" t="str">
        <f t="shared" si="779"/>
        <v>L</v>
      </c>
      <c r="CC340" s="215">
        <f t="shared" si="723"/>
        <v>2039</v>
      </c>
      <c r="CD340" s="141">
        <f t="shared" si="724"/>
        <v>11</v>
      </c>
      <c r="CE340" s="280">
        <f t="shared" ca="1" si="725"/>
        <v>0</v>
      </c>
      <c r="CF340" s="280">
        <f t="shared" ca="1" si="726"/>
        <v>0</v>
      </c>
      <c r="CG340" s="280">
        <f t="shared" ca="1" si="727"/>
        <v>8</v>
      </c>
      <c r="CH340" s="280">
        <f t="shared" ca="1" si="728"/>
        <v>0</v>
      </c>
      <c r="CI340" s="280">
        <f t="shared" ca="1" si="729"/>
        <v>0</v>
      </c>
      <c r="CJ340" s="280">
        <f t="shared" ca="1" si="730"/>
        <v>0</v>
      </c>
      <c r="CK340" s="280">
        <f t="shared" ca="1" si="731"/>
        <v>0</v>
      </c>
      <c r="CL340" s="280">
        <f t="shared" ca="1" si="732"/>
        <v>0</v>
      </c>
      <c r="CM340" s="280">
        <f t="shared" ca="1" si="733"/>
        <v>0</v>
      </c>
      <c r="CN340" s="280">
        <f t="shared" ca="1" si="734"/>
        <v>166</v>
      </c>
      <c r="CO340" s="280">
        <f t="shared" ca="1" si="735"/>
        <v>48080</v>
      </c>
      <c r="CP340" s="280">
        <f t="shared" ca="1" si="736"/>
        <v>0</v>
      </c>
      <c r="CQ340" s="280">
        <f t="shared" ca="1" si="737"/>
        <v>0</v>
      </c>
      <c r="CR340" s="273">
        <f t="shared" ca="1" si="738"/>
        <v>0</v>
      </c>
      <c r="CS340" s="280">
        <f t="shared" ca="1" si="739"/>
        <v>664</v>
      </c>
      <c r="CT340" s="280">
        <f t="shared" ca="1" si="740"/>
        <v>1559</v>
      </c>
      <c r="CU340" s="280">
        <f t="shared" ca="1" si="741"/>
        <v>2802</v>
      </c>
      <c r="CV340" s="280">
        <f t="shared" ca="1" si="742"/>
        <v>0</v>
      </c>
      <c r="CW340" s="280">
        <f t="shared" ca="1" si="743"/>
        <v>2061</v>
      </c>
      <c r="CX340" s="280">
        <f t="shared" ca="1" si="744"/>
        <v>0</v>
      </c>
      <c r="CY340" s="280">
        <f t="shared" ca="1" si="745"/>
        <v>13680</v>
      </c>
      <c r="CZ340" s="280">
        <f t="shared" ca="1" si="746"/>
        <v>0</v>
      </c>
      <c r="DA340" s="280">
        <f t="shared" ca="1" si="747"/>
        <v>0</v>
      </c>
      <c r="DB340" s="280">
        <f t="shared" ca="1" si="748"/>
        <v>0</v>
      </c>
      <c r="DC340" s="280">
        <f t="shared" ca="1" si="749"/>
        <v>784</v>
      </c>
      <c r="DD340" s="280">
        <f t="shared" ca="1" si="750"/>
        <v>0</v>
      </c>
      <c r="DE340" s="280">
        <f t="shared" ca="1" si="751"/>
        <v>0</v>
      </c>
      <c r="DF340" s="280">
        <f t="shared" ca="1" si="752"/>
        <v>0</v>
      </c>
      <c r="DG340" s="280">
        <f t="shared" ca="1" si="753"/>
        <v>0</v>
      </c>
      <c r="DH340" s="280">
        <f t="shared" ca="1" si="754"/>
        <v>0</v>
      </c>
      <c r="DI340" s="280">
        <f t="shared" ca="1" si="755"/>
        <v>0</v>
      </c>
      <c r="DJ340" s="210">
        <f t="shared" ca="1" si="756"/>
        <v>5527</v>
      </c>
      <c r="DK340" s="210">
        <f t="shared" ca="1" si="757"/>
        <v>21550</v>
      </c>
      <c r="DL340" s="210">
        <f t="shared" ca="1" si="758"/>
        <v>48254</v>
      </c>
      <c r="DM340" s="461">
        <f t="shared" ca="1" si="759"/>
        <v>69804</v>
      </c>
      <c r="DN340" s="463">
        <f t="shared" ca="1" si="769"/>
        <v>69977</v>
      </c>
      <c r="DO340" s="465">
        <f t="shared" ca="1" si="760"/>
        <v>173</v>
      </c>
      <c r="DP340" s="216">
        <f t="shared" ca="1" si="761"/>
        <v>2.4783680018337058E-3</v>
      </c>
    </row>
    <row r="341" spans="1:124">
      <c r="A341" s="87">
        <f t="shared" si="770"/>
        <v>2025</v>
      </c>
      <c r="B341" s="407">
        <v>0</v>
      </c>
      <c r="C341" s="407">
        <v>0</v>
      </c>
      <c r="D341" s="407">
        <v>0</v>
      </c>
      <c r="E341" s="407">
        <v>0</v>
      </c>
      <c r="F341" s="407">
        <v>0</v>
      </c>
      <c r="G341" s="407">
        <v>0</v>
      </c>
      <c r="H341" s="407">
        <v>0</v>
      </c>
      <c r="I341" s="407">
        <v>0</v>
      </c>
      <c r="J341" s="407">
        <v>0</v>
      </c>
      <c r="K341" s="407">
        <v>0</v>
      </c>
      <c r="L341" s="407">
        <v>0</v>
      </c>
      <c r="M341" s="407">
        <v>0</v>
      </c>
      <c r="N341" s="22">
        <f t="shared" si="765"/>
        <v>0</v>
      </c>
      <c r="P341" s="91">
        <f t="shared" si="768"/>
        <v>2025</v>
      </c>
      <c r="Q341" s="407">
        <v>0</v>
      </c>
      <c r="R341" s="407">
        <v>0</v>
      </c>
      <c r="S341" s="407">
        <v>0</v>
      </c>
      <c r="T341" s="407">
        <v>0</v>
      </c>
      <c r="U341" s="407">
        <v>0</v>
      </c>
      <c r="V341" s="407">
        <v>0</v>
      </c>
      <c r="W341" s="407">
        <v>0</v>
      </c>
      <c r="X341" s="407">
        <v>0</v>
      </c>
      <c r="Y341" s="407">
        <v>0</v>
      </c>
      <c r="Z341" s="407">
        <v>0</v>
      </c>
      <c r="AA341" s="407">
        <v>0</v>
      </c>
      <c r="AB341" s="407">
        <v>0</v>
      </c>
      <c r="AC341" s="13">
        <f t="shared" si="773"/>
        <v>0</v>
      </c>
      <c r="AE341" s="17"/>
      <c r="AI341" s="79" t="str">
        <f t="shared" si="777"/>
        <v>AB</v>
      </c>
      <c r="AJ341" s="1">
        <f t="shared" si="776"/>
        <v>2039</v>
      </c>
      <c r="AK341" s="105">
        <f t="shared" si="775"/>
        <v>12</v>
      </c>
      <c r="AL341" s="106">
        <f t="shared" ca="1" si="774"/>
        <v>0</v>
      </c>
      <c r="AM341" s="106">
        <f t="shared" ca="1" si="774"/>
        <v>0</v>
      </c>
      <c r="AN341" s="106">
        <f t="shared" ca="1" si="774"/>
        <v>8</v>
      </c>
      <c r="AO341" s="106">
        <f t="shared" ca="1" si="774"/>
        <v>0</v>
      </c>
      <c r="AP341" s="106">
        <f t="shared" ca="1" si="774"/>
        <v>0</v>
      </c>
      <c r="AQ341" s="106">
        <f t="shared" ca="1" si="774"/>
        <v>0</v>
      </c>
      <c r="AR341" s="106">
        <f t="shared" ca="1" si="774"/>
        <v>0</v>
      </c>
      <c r="AS341" s="106">
        <f t="shared" ca="1" si="774"/>
        <v>0</v>
      </c>
      <c r="AT341" s="106">
        <f t="shared" ca="1" si="774"/>
        <v>0</v>
      </c>
      <c r="AU341" s="106">
        <f t="shared" ca="1" si="774"/>
        <v>166</v>
      </c>
      <c r="AV341" s="106">
        <f t="shared" ca="1" si="774"/>
        <v>48080</v>
      </c>
      <c r="AW341" s="106">
        <f t="shared" ca="1" si="774"/>
        <v>0</v>
      </c>
      <c r="AX341" s="575">
        <f t="shared" ca="1" si="774"/>
        <v>0</v>
      </c>
      <c r="AY341" s="2">
        <f t="shared" ca="1" si="774"/>
        <v>0</v>
      </c>
      <c r="AZ341" s="545">
        <f t="shared" ca="1" si="774"/>
        <v>2128</v>
      </c>
      <c r="BA341" s="106">
        <f t="shared" ca="1" si="772"/>
        <v>1559</v>
      </c>
      <c r="BB341" s="106">
        <f t="shared" ca="1" si="772"/>
        <v>2802</v>
      </c>
      <c r="BC341" s="106">
        <f t="shared" ca="1" si="772"/>
        <v>0</v>
      </c>
      <c r="BD341" s="106">
        <f t="shared" ca="1" si="772"/>
        <v>2146</v>
      </c>
      <c r="BE341" s="106">
        <f t="shared" ca="1" si="772"/>
        <v>0</v>
      </c>
      <c r="BF341" s="106">
        <f t="shared" ca="1" si="772"/>
        <v>13680</v>
      </c>
      <c r="BG341" s="106">
        <f t="shared" ca="1" si="772"/>
        <v>0</v>
      </c>
      <c r="BH341" s="106">
        <f t="shared" ca="1" si="772"/>
        <v>0</v>
      </c>
      <c r="BI341" s="106">
        <f t="shared" ca="1" si="772"/>
        <v>0</v>
      </c>
      <c r="BJ341" s="106">
        <f t="shared" ca="1" si="772"/>
        <v>784</v>
      </c>
      <c r="BK341" s="106">
        <f t="shared" ca="1" si="772"/>
        <v>0</v>
      </c>
      <c r="BL341" s="106">
        <f t="shared" ca="1" si="772"/>
        <v>0</v>
      </c>
      <c r="BM341" s="190">
        <f t="shared" ca="1" si="772"/>
        <v>0</v>
      </c>
      <c r="BN341" s="190">
        <f t="shared" ca="1" si="772"/>
        <v>0</v>
      </c>
      <c r="BO341" s="190">
        <f t="shared" ca="1" si="772"/>
        <v>0</v>
      </c>
      <c r="BP341" s="190">
        <f t="shared" ca="1" si="772"/>
        <v>0</v>
      </c>
      <c r="BQ341" s="190">
        <f t="shared" ca="1" si="771"/>
        <v>7076</v>
      </c>
      <c r="BR341" s="190">
        <f t="shared" ca="1" si="763"/>
        <v>23099</v>
      </c>
      <c r="BS341" s="190">
        <f t="shared" ca="1" si="763"/>
        <v>48254</v>
      </c>
      <c r="BT341" s="190">
        <f t="shared" ca="1" si="763"/>
        <v>71353</v>
      </c>
      <c r="BU341" s="190">
        <f t="shared" ca="1" si="649"/>
        <v>95752</v>
      </c>
      <c r="BV341" s="163" t="str">
        <f t="shared" si="778"/>
        <v>M</v>
      </c>
      <c r="BW341" s="65">
        <f t="shared" ca="1" si="721"/>
        <v>71353</v>
      </c>
      <c r="BX341" s="634">
        <f t="shared" ca="1" si="722"/>
        <v>0</v>
      </c>
      <c r="BY341" s="2"/>
      <c r="BZ341" s="13"/>
      <c r="CA341" s="130"/>
      <c r="CB341" s="79" t="str">
        <f t="shared" si="779"/>
        <v>M</v>
      </c>
      <c r="CC341" s="215">
        <f t="shared" si="723"/>
        <v>2039</v>
      </c>
      <c r="CD341" s="141">
        <f t="shared" si="724"/>
        <v>12</v>
      </c>
      <c r="CE341" s="280">
        <f t="shared" ca="1" si="725"/>
        <v>0</v>
      </c>
      <c r="CF341" s="280">
        <f t="shared" ca="1" si="726"/>
        <v>0</v>
      </c>
      <c r="CG341" s="280">
        <f t="shared" ca="1" si="727"/>
        <v>8</v>
      </c>
      <c r="CH341" s="280">
        <f t="shared" ca="1" si="728"/>
        <v>0</v>
      </c>
      <c r="CI341" s="280">
        <f t="shared" ca="1" si="729"/>
        <v>0</v>
      </c>
      <c r="CJ341" s="280">
        <f t="shared" ca="1" si="730"/>
        <v>0</v>
      </c>
      <c r="CK341" s="280">
        <f t="shared" ca="1" si="731"/>
        <v>0</v>
      </c>
      <c r="CL341" s="280">
        <f t="shared" ca="1" si="732"/>
        <v>0</v>
      </c>
      <c r="CM341" s="280">
        <f t="shared" ca="1" si="733"/>
        <v>3839</v>
      </c>
      <c r="CN341" s="280">
        <f t="shared" ca="1" si="734"/>
        <v>172</v>
      </c>
      <c r="CO341" s="280">
        <f t="shared" ca="1" si="735"/>
        <v>65343</v>
      </c>
      <c r="CP341" s="280">
        <f t="shared" ca="1" si="736"/>
        <v>0</v>
      </c>
      <c r="CQ341" s="280">
        <f t="shared" ca="1" si="737"/>
        <v>0</v>
      </c>
      <c r="CR341" s="273">
        <f t="shared" ca="1" si="738"/>
        <v>0</v>
      </c>
      <c r="CS341" s="280">
        <f t="shared" ca="1" si="739"/>
        <v>1218</v>
      </c>
      <c r="CT341" s="280">
        <f t="shared" ca="1" si="740"/>
        <v>3544</v>
      </c>
      <c r="CU341" s="280">
        <f t="shared" ca="1" si="741"/>
        <v>3426</v>
      </c>
      <c r="CV341" s="280">
        <f t="shared" ca="1" si="742"/>
        <v>0</v>
      </c>
      <c r="CW341" s="280">
        <f t="shared" ca="1" si="743"/>
        <v>2488</v>
      </c>
      <c r="CX341" s="280">
        <f t="shared" ca="1" si="744"/>
        <v>0</v>
      </c>
      <c r="CY341" s="280">
        <f t="shared" ca="1" si="745"/>
        <v>14508</v>
      </c>
      <c r="CZ341" s="280">
        <f t="shared" ca="1" si="746"/>
        <v>0</v>
      </c>
      <c r="DA341" s="280">
        <f t="shared" ca="1" si="747"/>
        <v>0</v>
      </c>
      <c r="DB341" s="280">
        <f t="shared" ca="1" si="748"/>
        <v>0</v>
      </c>
      <c r="DC341" s="280">
        <f t="shared" ca="1" si="749"/>
        <v>978</v>
      </c>
      <c r="DD341" s="280">
        <f t="shared" ca="1" si="750"/>
        <v>0</v>
      </c>
      <c r="DE341" s="280">
        <f t="shared" ca="1" si="751"/>
        <v>0</v>
      </c>
      <c r="DF341" s="280">
        <f t="shared" ca="1" si="752"/>
        <v>0</v>
      </c>
      <c r="DG341" s="280">
        <f t="shared" ca="1" si="753"/>
        <v>0</v>
      </c>
      <c r="DH341" s="280">
        <f t="shared" ca="1" si="754"/>
        <v>0</v>
      </c>
      <c r="DI341" s="280">
        <f t="shared" ca="1" si="755"/>
        <v>0</v>
      </c>
      <c r="DJ341" s="210">
        <f t="shared" ca="1" si="756"/>
        <v>7132</v>
      </c>
      <c r="DK341" s="210">
        <f t="shared" ca="1" si="757"/>
        <v>26162</v>
      </c>
      <c r="DL341" s="210">
        <f t="shared" ca="1" si="758"/>
        <v>69362</v>
      </c>
      <c r="DM341" s="461">
        <f t="shared" ca="1" si="759"/>
        <v>95524</v>
      </c>
      <c r="DN341" s="463">
        <f t="shared" ca="1" si="769"/>
        <v>95752</v>
      </c>
      <c r="DO341" s="465">
        <f t="shared" ca="1" si="760"/>
        <v>228</v>
      </c>
      <c r="DP341" s="216">
        <f t="shared" ca="1" si="761"/>
        <v>2.3868347221640634E-3</v>
      </c>
    </row>
    <row r="342" spans="1:124">
      <c r="A342" s="87">
        <f t="shared" si="770"/>
        <v>2026</v>
      </c>
      <c r="B342" s="407">
        <v>0</v>
      </c>
      <c r="C342" s="407">
        <v>0</v>
      </c>
      <c r="D342" s="407">
        <v>0</v>
      </c>
      <c r="E342" s="407">
        <v>0</v>
      </c>
      <c r="F342" s="407">
        <v>0</v>
      </c>
      <c r="G342" s="407">
        <v>0</v>
      </c>
      <c r="H342" s="407">
        <v>0</v>
      </c>
      <c r="I342" s="407">
        <v>0</v>
      </c>
      <c r="J342" s="407">
        <v>0</v>
      </c>
      <c r="K342" s="407">
        <v>0</v>
      </c>
      <c r="L342" s="407">
        <v>0</v>
      </c>
      <c r="M342" s="407">
        <v>0</v>
      </c>
      <c r="N342" s="22">
        <f t="shared" si="765"/>
        <v>0</v>
      </c>
      <c r="P342" s="91">
        <f t="shared" si="768"/>
        <v>2026</v>
      </c>
      <c r="Q342" s="407">
        <v>0</v>
      </c>
      <c r="R342" s="407">
        <v>0</v>
      </c>
      <c r="S342" s="407">
        <v>0</v>
      </c>
      <c r="T342" s="407">
        <v>0</v>
      </c>
      <c r="U342" s="407">
        <v>0</v>
      </c>
      <c r="V342" s="407">
        <v>0</v>
      </c>
      <c r="W342" s="407">
        <v>0</v>
      </c>
      <c r="X342" s="407">
        <v>0</v>
      </c>
      <c r="Y342" s="407">
        <v>0</v>
      </c>
      <c r="Z342" s="407">
        <v>0</v>
      </c>
      <c r="AA342" s="407">
        <v>0</v>
      </c>
      <c r="AB342" s="407">
        <v>0</v>
      </c>
      <c r="AC342" s="13">
        <f t="shared" si="773"/>
        <v>0</v>
      </c>
      <c r="AE342" s="17"/>
      <c r="AI342" s="79" t="str">
        <f t="shared" si="777"/>
        <v>Q</v>
      </c>
      <c r="AJ342" s="1">
        <f t="shared" si="776"/>
        <v>2040</v>
      </c>
      <c r="AK342" s="105">
        <f t="shared" si="775"/>
        <v>1</v>
      </c>
      <c r="AL342" s="106">
        <f t="shared" ca="1" si="774"/>
        <v>0</v>
      </c>
      <c r="AM342" s="106">
        <f t="shared" ca="1" si="774"/>
        <v>0</v>
      </c>
      <c r="AN342" s="106">
        <f t="shared" ca="1" si="774"/>
        <v>8</v>
      </c>
      <c r="AO342" s="106">
        <f t="shared" ca="1" si="774"/>
        <v>0</v>
      </c>
      <c r="AP342" s="106">
        <f t="shared" ca="1" si="774"/>
        <v>0</v>
      </c>
      <c r="AQ342" s="106">
        <f t="shared" ca="1" si="774"/>
        <v>0</v>
      </c>
      <c r="AR342" s="106">
        <f t="shared" ca="1" si="774"/>
        <v>0</v>
      </c>
      <c r="AS342" s="106">
        <f t="shared" ca="1" si="774"/>
        <v>0</v>
      </c>
      <c r="AT342" s="106">
        <f t="shared" ca="1" si="774"/>
        <v>3839</v>
      </c>
      <c r="AU342" s="106">
        <f t="shared" ca="1" si="774"/>
        <v>172</v>
      </c>
      <c r="AV342" s="106">
        <f t="shared" ca="1" si="774"/>
        <v>65343</v>
      </c>
      <c r="AW342" s="106">
        <f t="shared" ca="1" si="774"/>
        <v>0</v>
      </c>
      <c r="AX342" s="575">
        <f t="shared" ca="1" si="774"/>
        <v>0</v>
      </c>
      <c r="AY342" s="2">
        <f t="shared" ca="1" si="774"/>
        <v>0</v>
      </c>
      <c r="AZ342" s="545">
        <f t="shared" ca="1" si="774"/>
        <v>664</v>
      </c>
      <c r="BA342" s="106">
        <f t="shared" ca="1" si="772"/>
        <v>3544</v>
      </c>
      <c r="BB342" s="106">
        <f t="shared" ca="1" si="772"/>
        <v>3426</v>
      </c>
      <c r="BC342" s="106">
        <f t="shared" ca="1" si="772"/>
        <v>0</v>
      </c>
      <c r="BD342" s="106">
        <f t="shared" ca="1" si="772"/>
        <v>2061</v>
      </c>
      <c r="BE342" s="106">
        <f t="shared" ca="1" si="772"/>
        <v>0</v>
      </c>
      <c r="BF342" s="106">
        <f t="shared" ca="1" si="772"/>
        <v>14508</v>
      </c>
      <c r="BG342" s="106">
        <f t="shared" ca="1" si="772"/>
        <v>0</v>
      </c>
      <c r="BH342" s="106">
        <f t="shared" ca="1" si="772"/>
        <v>0</v>
      </c>
      <c r="BI342" s="106">
        <f t="shared" ca="1" si="772"/>
        <v>0</v>
      </c>
      <c r="BJ342" s="106">
        <f t="shared" ca="1" si="772"/>
        <v>978</v>
      </c>
      <c r="BK342" s="106">
        <f t="shared" ca="1" si="772"/>
        <v>0</v>
      </c>
      <c r="BL342" s="106">
        <f t="shared" ca="1" si="772"/>
        <v>0</v>
      </c>
      <c r="BM342" s="190">
        <f t="shared" ca="1" si="772"/>
        <v>0</v>
      </c>
      <c r="BN342" s="190">
        <f t="shared" ca="1" si="772"/>
        <v>0</v>
      </c>
      <c r="BO342" s="190">
        <f t="shared" ca="1" si="772"/>
        <v>0</v>
      </c>
      <c r="BP342" s="190">
        <f t="shared" ca="1" si="772"/>
        <v>0</v>
      </c>
      <c r="BQ342" s="190">
        <f t="shared" ca="1" si="771"/>
        <v>6151</v>
      </c>
      <c r="BR342" s="190">
        <f t="shared" ca="1" si="763"/>
        <v>25181</v>
      </c>
      <c r="BS342" s="190">
        <f t="shared" ca="1" si="763"/>
        <v>69362</v>
      </c>
      <c r="BT342" s="190">
        <f t="shared" ca="1" si="763"/>
        <v>94543</v>
      </c>
      <c r="BU342" s="190">
        <f t="shared" ca="1" si="649"/>
        <v>70382</v>
      </c>
      <c r="BV342" s="163" t="str">
        <f t="shared" si="778"/>
        <v>C</v>
      </c>
      <c r="BW342" s="65">
        <f t="shared" ca="1" si="721"/>
        <v>94543</v>
      </c>
      <c r="BX342" s="634">
        <f t="shared" ca="1" si="722"/>
        <v>0</v>
      </c>
      <c r="BY342" s="2"/>
      <c r="BZ342" s="13"/>
      <c r="CA342" s="130"/>
      <c r="CB342" s="79" t="str">
        <f t="shared" si="779"/>
        <v>B</v>
      </c>
      <c r="CC342" s="215">
        <f t="shared" si="723"/>
        <v>2040</v>
      </c>
      <c r="CD342" s="141">
        <f t="shared" si="724"/>
        <v>1</v>
      </c>
      <c r="CE342" s="280">
        <f t="shared" ca="1" si="725"/>
        <v>0</v>
      </c>
      <c r="CF342" s="280">
        <f t="shared" ca="1" si="726"/>
        <v>0</v>
      </c>
      <c r="CG342" s="280">
        <f t="shared" ca="1" si="727"/>
        <v>8</v>
      </c>
      <c r="CH342" s="280">
        <f t="shared" ca="1" si="728"/>
        <v>0</v>
      </c>
      <c r="CI342" s="280">
        <f t="shared" ca="1" si="729"/>
        <v>0</v>
      </c>
      <c r="CJ342" s="280">
        <f t="shared" ca="1" si="730"/>
        <v>0</v>
      </c>
      <c r="CK342" s="280">
        <f t="shared" ca="1" si="731"/>
        <v>0</v>
      </c>
      <c r="CL342" s="280">
        <f t="shared" ca="1" si="732"/>
        <v>0</v>
      </c>
      <c r="CM342" s="280">
        <f t="shared" ca="1" si="733"/>
        <v>6910</v>
      </c>
      <c r="CN342" s="280">
        <f t="shared" ca="1" si="734"/>
        <v>258</v>
      </c>
      <c r="CO342" s="280">
        <f t="shared" ca="1" si="735"/>
        <v>64580</v>
      </c>
      <c r="CP342" s="280">
        <f t="shared" ca="1" si="736"/>
        <v>0</v>
      </c>
      <c r="CQ342" s="280">
        <f t="shared" ca="1" si="737"/>
        <v>0</v>
      </c>
      <c r="CR342" s="273">
        <f t="shared" ca="1" si="738"/>
        <v>0</v>
      </c>
      <c r="CS342" s="280">
        <f t="shared" ca="1" si="739"/>
        <v>709</v>
      </c>
      <c r="CT342" s="280">
        <f t="shared" ca="1" si="740"/>
        <v>4027</v>
      </c>
      <c r="CU342" s="280">
        <f t="shared" ca="1" si="741"/>
        <v>3301</v>
      </c>
      <c r="CV342" s="280">
        <f t="shared" ca="1" si="742"/>
        <v>0</v>
      </c>
      <c r="CW342" s="280">
        <f t="shared" ca="1" si="743"/>
        <v>2588</v>
      </c>
      <c r="CX342" s="280">
        <f t="shared" ca="1" si="744"/>
        <v>0</v>
      </c>
      <c r="CY342" s="280">
        <f t="shared" ca="1" si="745"/>
        <v>14136</v>
      </c>
      <c r="CZ342" s="280">
        <f t="shared" ca="1" si="746"/>
        <v>0</v>
      </c>
      <c r="DA342" s="280">
        <f t="shared" ca="1" si="747"/>
        <v>0</v>
      </c>
      <c r="DB342" s="280">
        <f t="shared" ca="1" si="748"/>
        <v>0</v>
      </c>
      <c r="DC342" s="280">
        <f t="shared" ca="1" si="749"/>
        <v>1019</v>
      </c>
      <c r="DD342" s="280">
        <f t="shared" ca="1" si="750"/>
        <v>0</v>
      </c>
      <c r="DE342" s="280">
        <f t="shared" ca="1" si="751"/>
        <v>0</v>
      </c>
      <c r="DF342" s="280">
        <f t="shared" ca="1" si="752"/>
        <v>0</v>
      </c>
      <c r="DG342" s="280">
        <f t="shared" ca="1" si="753"/>
        <v>0</v>
      </c>
      <c r="DH342" s="280">
        <f t="shared" ca="1" si="754"/>
        <v>0</v>
      </c>
      <c r="DI342" s="280">
        <f t="shared" ca="1" si="755"/>
        <v>0</v>
      </c>
      <c r="DJ342" s="210">
        <f t="shared" ca="1" si="756"/>
        <v>6598</v>
      </c>
      <c r="DK342" s="210">
        <f t="shared" ca="1" si="757"/>
        <v>25780</v>
      </c>
      <c r="DL342" s="210">
        <f t="shared" ca="1" si="758"/>
        <v>71756</v>
      </c>
      <c r="DM342" s="461">
        <f t="shared" ca="1" si="759"/>
        <v>97536</v>
      </c>
      <c r="DN342" s="463">
        <f t="shared" ca="1" si="769"/>
        <v>97753</v>
      </c>
      <c r="DO342" s="465">
        <f t="shared" ca="1" si="760"/>
        <v>217</v>
      </c>
      <c r="DP342" s="216">
        <f t="shared" ca="1" si="761"/>
        <v>2.2248195538057741E-3</v>
      </c>
    </row>
    <row r="343" spans="1:124">
      <c r="A343" s="87">
        <f t="shared" si="770"/>
        <v>2027</v>
      </c>
      <c r="B343" s="407">
        <v>0</v>
      </c>
      <c r="C343" s="407">
        <v>0</v>
      </c>
      <c r="D343" s="407">
        <v>0</v>
      </c>
      <c r="E343" s="407">
        <v>0</v>
      </c>
      <c r="F343" s="407">
        <v>0</v>
      </c>
      <c r="G343" s="407">
        <v>0</v>
      </c>
      <c r="H343" s="407">
        <v>0</v>
      </c>
      <c r="I343" s="407">
        <v>0</v>
      </c>
      <c r="J343" s="407">
        <v>0</v>
      </c>
      <c r="K343" s="407">
        <v>0</v>
      </c>
      <c r="L343" s="407">
        <v>0</v>
      </c>
      <c r="M343" s="407">
        <v>0</v>
      </c>
      <c r="N343" s="22">
        <f t="shared" si="765"/>
        <v>0</v>
      </c>
      <c r="O343" s="2"/>
      <c r="P343" s="91">
        <f t="shared" si="768"/>
        <v>2027</v>
      </c>
      <c r="Q343" s="407">
        <v>0</v>
      </c>
      <c r="R343" s="407">
        <v>0</v>
      </c>
      <c r="S343" s="407">
        <v>0</v>
      </c>
      <c r="T343" s="407">
        <v>0</v>
      </c>
      <c r="U343" s="407">
        <v>0</v>
      </c>
      <c r="V343" s="407">
        <v>0</v>
      </c>
      <c r="W343" s="407">
        <v>0</v>
      </c>
      <c r="X343" s="407">
        <v>0</v>
      </c>
      <c r="Y343" s="407">
        <v>0</v>
      </c>
      <c r="Z343" s="407">
        <v>0</v>
      </c>
      <c r="AA343" s="407">
        <v>0</v>
      </c>
      <c r="AB343" s="407">
        <v>0</v>
      </c>
      <c r="AC343" s="13">
        <f t="shared" si="773"/>
        <v>0</v>
      </c>
      <c r="AE343" s="17"/>
      <c r="AI343" s="79" t="str">
        <f t="shared" si="777"/>
        <v>R</v>
      </c>
      <c r="AJ343" s="1">
        <f t="shared" si="776"/>
        <v>2040</v>
      </c>
      <c r="AK343" s="105">
        <f t="shared" si="775"/>
        <v>2</v>
      </c>
      <c r="AL343" s="106">
        <f t="shared" ca="1" si="774"/>
        <v>0</v>
      </c>
      <c r="AM343" s="106">
        <f t="shared" ca="1" si="774"/>
        <v>0</v>
      </c>
      <c r="AN343" s="106">
        <f t="shared" ca="1" si="774"/>
        <v>8</v>
      </c>
      <c r="AO343" s="106">
        <f t="shared" ca="1" si="774"/>
        <v>0</v>
      </c>
      <c r="AP343" s="106">
        <f t="shared" ca="1" si="774"/>
        <v>0</v>
      </c>
      <c r="AQ343" s="106">
        <f t="shared" ca="1" si="774"/>
        <v>0</v>
      </c>
      <c r="AR343" s="106">
        <f t="shared" ca="1" si="774"/>
        <v>0</v>
      </c>
      <c r="AS343" s="106">
        <f t="shared" ca="1" si="774"/>
        <v>0</v>
      </c>
      <c r="AT343" s="106">
        <f t="shared" ca="1" si="774"/>
        <v>6910</v>
      </c>
      <c r="AU343" s="106">
        <f t="shared" ca="1" si="774"/>
        <v>258</v>
      </c>
      <c r="AV343" s="106">
        <f t="shared" ca="1" si="774"/>
        <v>64580</v>
      </c>
      <c r="AW343" s="106">
        <f t="shared" ca="1" si="774"/>
        <v>0</v>
      </c>
      <c r="AX343" s="575">
        <f t="shared" ca="1" si="774"/>
        <v>0</v>
      </c>
      <c r="AY343" s="2">
        <f t="shared" ca="1" si="774"/>
        <v>0</v>
      </c>
      <c r="AZ343" s="545">
        <f t="shared" ca="1" si="774"/>
        <v>1218</v>
      </c>
      <c r="BA343" s="106">
        <f t="shared" ca="1" si="772"/>
        <v>4027</v>
      </c>
      <c r="BB343" s="106">
        <f t="shared" ca="1" si="772"/>
        <v>3301</v>
      </c>
      <c r="BC343" s="106">
        <f t="shared" ca="1" si="772"/>
        <v>0</v>
      </c>
      <c r="BD343" s="106">
        <f t="shared" ca="1" si="772"/>
        <v>2488</v>
      </c>
      <c r="BE343" s="106">
        <f t="shared" ca="1" si="772"/>
        <v>0</v>
      </c>
      <c r="BF343" s="106">
        <f t="shared" ca="1" si="772"/>
        <v>14136</v>
      </c>
      <c r="BG343" s="106">
        <f t="shared" ca="1" si="772"/>
        <v>0</v>
      </c>
      <c r="BH343" s="106">
        <f t="shared" ca="1" si="772"/>
        <v>0</v>
      </c>
      <c r="BI343" s="106">
        <f t="shared" ca="1" si="772"/>
        <v>0</v>
      </c>
      <c r="BJ343" s="106">
        <f t="shared" ca="1" si="772"/>
        <v>1019</v>
      </c>
      <c r="BK343" s="106">
        <f t="shared" ca="1" si="772"/>
        <v>0</v>
      </c>
      <c r="BL343" s="106">
        <f t="shared" ca="1" si="772"/>
        <v>0</v>
      </c>
      <c r="BM343" s="190">
        <f t="shared" ca="1" si="772"/>
        <v>0</v>
      </c>
      <c r="BN343" s="190">
        <f t="shared" ca="1" si="772"/>
        <v>0</v>
      </c>
      <c r="BO343" s="190">
        <f t="shared" ca="1" si="772"/>
        <v>0</v>
      </c>
      <c r="BP343" s="190">
        <f t="shared" ca="1" si="772"/>
        <v>0</v>
      </c>
      <c r="BQ343" s="190">
        <f t="shared" ca="1" si="771"/>
        <v>7007</v>
      </c>
      <c r="BR343" s="190">
        <f t="shared" ca="1" si="763"/>
        <v>26189</v>
      </c>
      <c r="BS343" s="190">
        <f t="shared" ca="1" si="763"/>
        <v>71756</v>
      </c>
      <c r="BT343" s="190">
        <f t="shared" ca="1" si="763"/>
        <v>97945</v>
      </c>
      <c r="BU343" s="190">
        <f t="shared" ca="1" si="649"/>
        <v>70382</v>
      </c>
      <c r="BV343" s="163" t="str">
        <f t="shared" si="778"/>
        <v>C</v>
      </c>
      <c r="BW343" s="65">
        <f t="shared" ca="1" si="721"/>
        <v>97945</v>
      </c>
      <c r="BX343" s="634">
        <f t="shared" ca="1" si="722"/>
        <v>0</v>
      </c>
      <c r="BY343" s="2"/>
      <c r="BZ343" s="13"/>
      <c r="CA343" s="130"/>
      <c r="CB343" s="79" t="str">
        <f t="shared" si="779"/>
        <v>C</v>
      </c>
      <c r="CC343" s="215">
        <f t="shared" si="723"/>
        <v>2040</v>
      </c>
      <c r="CD343" s="141">
        <f t="shared" si="724"/>
        <v>2</v>
      </c>
      <c r="CE343" s="280">
        <f t="shared" ca="1" si="725"/>
        <v>0</v>
      </c>
      <c r="CF343" s="280">
        <f t="shared" ca="1" si="726"/>
        <v>0</v>
      </c>
      <c r="CG343" s="280">
        <f t="shared" ca="1" si="727"/>
        <v>8</v>
      </c>
      <c r="CH343" s="280">
        <f t="shared" ca="1" si="728"/>
        <v>0</v>
      </c>
      <c r="CI343" s="280">
        <f t="shared" ca="1" si="729"/>
        <v>0</v>
      </c>
      <c r="CJ343" s="280">
        <f t="shared" ca="1" si="730"/>
        <v>0</v>
      </c>
      <c r="CK343" s="280">
        <f t="shared" ca="1" si="731"/>
        <v>0</v>
      </c>
      <c r="CL343" s="280">
        <f t="shared" ca="1" si="732"/>
        <v>0</v>
      </c>
      <c r="CM343" s="280">
        <f t="shared" ca="1" si="733"/>
        <v>6464</v>
      </c>
      <c r="CN343" s="280">
        <f t="shared" ca="1" si="734"/>
        <v>643</v>
      </c>
      <c r="CO343" s="280">
        <f t="shared" ca="1" si="735"/>
        <v>42444</v>
      </c>
      <c r="CP343" s="280">
        <f t="shared" ca="1" si="736"/>
        <v>0</v>
      </c>
      <c r="CQ343" s="280">
        <f t="shared" ca="1" si="737"/>
        <v>0</v>
      </c>
      <c r="CR343" s="273">
        <f t="shared" ca="1" si="738"/>
        <v>0</v>
      </c>
      <c r="CS343" s="280">
        <f t="shared" ca="1" si="739"/>
        <v>860</v>
      </c>
      <c r="CT343" s="280">
        <f t="shared" ca="1" si="740"/>
        <v>1658</v>
      </c>
      <c r="CU343" s="280">
        <f t="shared" ca="1" si="741"/>
        <v>1986</v>
      </c>
      <c r="CV343" s="280">
        <f t="shared" ca="1" si="742"/>
        <v>0</v>
      </c>
      <c r="CW343" s="280">
        <f t="shared" ca="1" si="743"/>
        <v>1954</v>
      </c>
      <c r="CX343" s="280">
        <f t="shared" ca="1" si="744"/>
        <v>0</v>
      </c>
      <c r="CY343" s="280">
        <f t="shared" ca="1" si="745"/>
        <v>13224</v>
      </c>
      <c r="CZ343" s="280">
        <f t="shared" ca="1" si="746"/>
        <v>0</v>
      </c>
      <c r="DA343" s="280">
        <f t="shared" ca="1" si="747"/>
        <v>0</v>
      </c>
      <c r="DB343" s="280">
        <f t="shared" ca="1" si="748"/>
        <v>0</v>
      </c>
      <c r="DC343" s="280">
        <f t="shared" ca="1" si="749"/>
        <v>987</v>
      </c>
      <c r="DD343" s="280">
        <f t="shared" ca="1" si="750"/>
        <v>0</v>
      </c>
      <c r="DE343" s="280">
        <f t="shared" ca="1" si="751"/>
        <v>0</v>
      </c>
      <c r="DF343" s="280">
        <f t="shared" ca="1" si="752"/>
        <v>0</v>
      </c>
      <c r="DG343" s="280">
        <f t="shared" ca="1" si="753"/>
        <v>0</v>
      </c>
      <c r="DH343" s="280">
        <f t="shared" ca="1" si="754"/>
        <v>0</v>
      </c>
      <c r="DI343" s="280">
        <f t="shared" ca="1" si="755"/>
        <v>0</v>
      </c>
      <c r="DJ343" s="210">
        <f t="shared" ca="1" si="756"/>
        <v>4800</v>
      </c>
      <c r="DK343" s="210">
        <f t="shared" ca="1" si="757"/>
        <v>20669</v>
      </c>
      <c r="DL343" s="210">
        <f t="shared" ca="1" si="758"/>
        <v>49559</v>
      </c>
      <c r="DM343" s="461">
        <f t="shared" ca="1" si="759"/>
        <v>70228</v>
      </c>
      <c r="DN343" s="463">
        <f t="shared" ca="1" si="769"/>
        <v>70382</v>
      </c>
      <c r="DO343" s="465">
        <f t="shared" ca="1" si="760"/>
        <v>154</v>
      </c>
      <c r="DP343" s="216">
        <f t="shared" ca="1" si="761"/>
        <v>2.1928575496952783E-3</v>
      </c>
    </row>
    <row r="344" spans="1:124">
      <c r="A344" s="87">
        <f t="shared" si="770"/>
        <v>2028</v>
      </c>
      <c r="B344" s="407">
        <v>0</v>
      </c>
      <c r="C344" s="407">
        <v>0</v>
      </c>
      <c r="D344" s="407">
        <v>0</v>
      </c>
      <c r="E344" s="407">
        <v>0</v>
      </c>
      <c r="F344" s="407">
        <v>0</v>
      </c>
      <c r="G344" s="407">
        <v>0</v>
      </c>
      <c r="H344" s="407">
        <v>0</v>
      </c>
      <c r="I344" s="407">
        <v>0</v>
      </c>
      <c r="J344" s="407">
        <v>0</v>
      </c>
      <c r="K344" s="407">
        <v>0</v>
      </c>
      <c r="L344" s="407">
        <v>0</v>
      </c>
      <c r="M344" s="407">
        <v>0</v>
      </c>
      <c r="N344" s="22">
        <f t="shared" si="765"/>
        <v>0</v>
      </c>
      <c r="P344" s="91">
        <f t="shared" si="768"/>
        <v>2028</v>
      </c>
      <c r="Q344" s="407">
        <v>0</v>
      </c>
      <c r="R344" s="407">
        <v>0</v>
      </c>
      <c r="S344" s="407">
        <v>0</v>
      </c>
      <c r="T344" s="407">
        <v>0</v>
      </c>
      <c r="U344" s="407">
        <v>0</v>
      </c>
      <c r="V344" s="407">
        <v>0</v>
      </c>
      <c r="W344" s="407">
        <v>0</v>
      </c>
      <c r="X344" s="407">
        <v>0</v>
      </c>
      <c r="Y344" s="407">
        <v>0</v>
      </c>
      <c r="Z344" s="407">
        <v>0</v>
      </c>
      <c r="AA344" s="407">
        <v>0</v>
      </c>
      <c r="AB344" s="407">
        <v>0</v>
      </c>
      <c r="AC344" s="13">
        <f t="shared" si="773"/>
        <v>0</v>
      </c>
      <c r="AE344" s="17"/>
      <c r="AI344" s="79" t="str">
        <f t="shared" si="777"/>
        <v>S</v>
      </c>
      <c r="AJ344" s="1">
        <f t="shared" si="776"/>
        <v>2040</v>
      </c>
      <c r="AK344" s="105">
        <f t="shared" si="775"/>
        <v>3</v>
      </c>
      <c r="AL344" s="106">
        <f t="shared" ca="1" si="774"/>
        <v>0</v>
      </c>
      <c r="AM344" s="106">
        <f t="shared" ca="1" si="774"/>
        <v>0</v>
      </c>
      <c r="AN344" s="106">
        <f t="shared" ca="1" si="774"/>
        <v>8</v>
      </c>
      <c r="AO344" s="106">
        <f t="shared" ca="1" si="774"/>
        <v>0</v>
      </c>
      <c r="AP344" s="106">
        <f t="shared" ca="1" si="774"/>
        <v>0</v>
      </c>
      <c r="AQ344" s="106">
        <f t="shared" ca="1" si="774"/>
        <v>0</v>
      </c>
      <c r="AR344" s="106">
        <f t="shared" ca="1" si="774"/>
        <v>0</v>
      </c>
      <c r="AS344" s="106">
        <f t="shared" ca="1" si="774"/>
        <v>0</v>
      </c>
      <c r="AT344" s="106">
        <f t="shared" ca="1" si="774"/>
        <v>6464</v>
      </c>
      <c r="AU344" s="106">
        <f t="shared" ca="1" si="774"/>
        <v>643</v>
      </c>
      <c r="AV344" s="106">
        <f t="shared" ca="1" si="774"/>
        <v>42444</v>
      </c>
      <c r="AW344" s="106">
        <f t="shared" ca="1" si="774"/>
        <v>0</v>
      </c>
      <c r="AX344" s="575">
        <f t="shared" ca="1" si="774"/>
        <v>0</v>
      </c>
      <c r="AY344" s="2">
        <f t="shared" ca="1" si="774"/>
        <v>0</v>
      </c>
      <c r="AZ344" s="545">
        <f t="shared" ca="1" si="774"/>
        <v>709</v>
      </c>
      <c r="BA344" s="106">
        <f t="shared" ca="1" si="772"/>
        <v>1658</v>
      </c>
      <c r="BB344" s="106">
        <f t="shared" ca="1" si="772"/>
        <v>1986</v>
      </c>
      <c r="BC344" s="106">
        <f t="shared" ca="1" si="772"/>
        <v>0</v>
      </c>
      <c r="BD344" s="106">
        <f t="shared" ca="1" si="772"/>
        <v>2588</v>
      </c>
      <c r="BE344" s="106">
        <f t="shared" ca="1" si="772"/>
        <v>0</v>
      </c>
      <c r="BF344" s="106">
        <f t="shared" ca="1" si="772"/>
        <v>13224</v>
      </c>
      <c r="BG344" s="106">
        <f t="shared" ca="1" si="772"/>
        <v>0</v>
      </c>
      <c r="BH344" s="106">
        <f t="shared" ca="1" si="772"/>
        <v>0</v>
      </c>
      <c r="BI344" s="106">
        <f t="shared" ca="1" si="772"/>
        <v>0</v>
      </c>
      <c r="BJ344" s="106">
        <f t="shared" ca="1" si="772"/>
        <v>987</v>
      </c>
      <c r="BK344" s="106">
        <f t="shared" ca="1" si="772"/>
        <v>0</v>
      </c>
      <c r="BL344" s="106">
        <f t="shared" ca="1" si="772"/>
        <v>0</v>
      </c>
      <c r="BM344" s="190">
        <f t="shared" ca="1" si="772"/>
        <v>0</v>
      </c>
      <c r="BN344" s="190">
        <f t="shared" ca="1" si="772"/>
        <v>0</v>
      </c>
      <c r="BO344" s="190">
        <f t="shared" ca="1" si="772"/>
        <v>0</v>
      </c>
      <c r="BP344" s="190">
        <f t="shared" ref="BA344:BP360" ca="1" si="780">ROUND(INDIRECT(CONCATENATE($AI344,BP$2+($AJ344-2010))),0)</f>
        <v>0</v>
      </c>
      <c r="BQ344" s="190">
        <f t="shared" ca="1" si="771"/>
        <v>5283</v>
      </c>
      <c r="BR344" s="190">
        <f t="shared" ca="1" si="763"/>
        <v>21152</v>
      </c>
      <c r="BS344" s="190">
        <f t="shared" ca="1" si="763"/>
        <v>49559</v>
      </c>
      <c r="BT344" s="190">
        <f t="shared" ca="1" si="763"/>
        <v>70711</v>
      </c>
      <c r="BU344" s="190">
        <f t="shared" ca="1" si="649"/>
        <v>105235</v>
      </c>
      <c r="BV344" s="163" t="str">
        <f t="shared" si="778"/>
        <v>D</v>
      </c>
      <c r="BW344" s="65">
        <f t="shared" ca="1" si="721"/>
        <v>70711</v>
      </c>
      <c r="BX344" s="634">
        <f t="shared" ca="1" si="722"/>
        <v>0</v>
      </c>
      <c r="BY344" s="2"/>
      <c r="BZ344" s="13"/>
      <c r="CA344" s="130"/>
      <c r="CB344" s="79" t="str">
        <f t="shared" si="779"/>
        <v>D</v>
      </c>
      <c r="CC344" s="215">
        <f t="shared" si="723"/>
        <v>2040</v>
      </c>
      <c r="CD344" s="141">
        <f t="shared" si="724"/>
        <v>3</v>
      </c>
      <c r="CE344" s="280">
        <f t="shared" ca="1" si="725"/>
        <v>0</v>
      </c>
      <c r="CF344" s="280">
        <f t="shared" ca="1" si="726"/>
        <v>0</v>
      </c>
      <c r="CG344" s="280">
        <f t="shared" ca="1" si="727"/>
        <v>8</v>
      </c>
      <c r="CH344" s="280">
        <f t="shared" ca="1" si="728"/>
        <v>0</v>
      </c>
      <c r="CI344" s="280">
        <f t="shared" ca="1" si="729"/>
        <v>0</v>
      </c>
      <c r="CJ344" s="280">
        <f t="shared" ca="1" si="730"/>
        <v>0</v>
      </c>
      <c r="CK344" s="280">
        <f t="shared" ca="1" si="731"/>
        <v>0</v>
      </c>
      <c r="CL344" s="280">
        <f t="shared" ca="1" si="732"/>
        <v>0</v>
      </c>
      <c r="CM344" s="280">
        <f t="shared" ca="1" si="733"/>
        <v>3839</v>
      </c>
      <c r="CN344" s="280">
        <f t="shared" ca="1" si="734"/>
        <v>516</v>
      </c>
      <c r="CO344" s="280">
        <f t="shared" ca="1" si="735"/>
        <v>78947</v>
      </c>
      <c r="CP344" s="280">
        <f t="shared" ca="1" si="736"/>
        <v>0</v>
      </c>
      <c r="CQ344" s="280">
        <f t="shared" ca="1" si="737"/>
        <v>0</v>
      </c>
      <c r="CR344" s="273">
        <f t="shared" ca="1" si="738"/>
        <v>0</v>
      </c>
      <c r="CS344" s="280">
        <f t="shared" ca="1" si="739"/>
        <v>502</v>
      </c>
      <c r="CT344" s="280">
        <f t="shared" ca="1" si="740"/>
        <v>805</v>
      </c>
      <c r="CU344" s="280">
        <f t="shared" ca="1" si="741"/>
        <v>2685</v>
      </c>
      <c r="CV344" s="280">
        <f t="shared" ca="1" si="742"/>
        <v>0</v>
      </c>
      <c r="CW344" s="280">
        <f t="shared" ca="1" si="743"/>
        <v>2134</v>
      </c>
      <c r="CX344" s="280">
        <f t="shared" ca="1" si="744"/>
        <v>0</v>
      </c>
      <c r="CY344" s="280">
        <f t="shared" ca="1" si="745"/>
        <v>14508</v>
      </c>
      <c r="CZ344" s="280">
        <f t="shared" ca="1" si="746"/>
        <v>0</v>
      </c>
      <c r="DA344" s="280">
        <f t="shared" ca="1" si="747"/>
        <v>0</v>
      </c>
      <c r="DB344" s="280">
        <f t="shared" ca="1" si="748"/>
        <v>0</v>
      </c>
      <c r="DC344" s="280">
        <f t="shared" ca="1" si="749"/>
        <v>1096</v>
      </c>
      <c r="DD344" s="280">
        <f t="shared" ca="1" si="750"/>
        <v>0</v>
      </c>
      <c r="DE344" s="280">
        <f t="shared" ca="1" si="751"/>
        <v>0</v>
      </c>
      <c r="DF344" s="280">
        <f t="shared" ca="1" si="752"/>
        <v>0</v>
      </c>
      <c r="DG344" s="280">
        <f t="shared" ca="1" si="753"/>
        <v>0</v>
      </c>
      <c r="DH344" s="280">
        <f t="shared" ca="1" si="754"/>
        <v>0</v>
      </c>
      <c r="DI344" s="280">
        <f t="shared" ca="1" si="755"/>
        <v>0</v>
      </c>
      <c r="DJ344" s="210">
        <f t="shared" ca="1" si="756"/>
        <v>5321</v>
      </c>
      <c r="DK344" s="210">
        <f t="shared" ca="1" si="757"/>
        <v>21730</v>
      </c>
      <c r="DL344" s="210">
        <f t="shared" ca="1" si="758"/>
        <v>83310</v>
      </c>
      <c r="DM344" s="461">
        <f t="shared" ca="1" si="759"/>
        <v>105040</v>
      </c>
      <c r="DN344" s="463">
        <f t="shared" ca="1" si="769"/>
        <v>105235</v>
      </c>
      <c r="DO344" s="465">
        <f t="shared" ca="1" si="760"/>
        <v>195</v>
      </c>
      <c r="DP344" s="216">
        <f t="shared" ca="1" si="761"/>
        <v>1.8564356435643563E-3</v>
      </c>
      <c r="DT344" s="5"/>
    </row>
    <row r="345" spans="1:124">
      <c r="A345" s="87">
        <f t="shared" si="770"/>
        <v>2029</v>
      </c>
      <c r="B345" s="407">
        <v>0</v>
      </c>
      <c r="C345" s="407">
        <v>0</v>
      </c>
      <c r="D345" s="407">
        <v>0</v>
      </c>
      <c r="E345" s="407">
        <v>0</v>
      </c>
      <c r="F345" s="407">
        <v>0</v>
      </c>
      <c r="G345" s="407">
        <v>0</v>
      </c>
      <c r="H345" s="407">
        <v>0</v>
      </c>
      <c r="I345" s="407">
        <v>0</v>
      </c>
      <c r="J345" s="407">
        <v>0</v>
      </c>
      <c r="K345" s="407">
        <v>0</v>
      </c>
      <c r="L345" s="407">
        <v>0</v>
      </c>
      <c r="M345" s="407">
        <v>0</v>
      </c>
      <c r="N345" s="22">
        <f t="shared" si="765"/>
        <v>0</v>
      </c>
      <c r="P345" s="91">
        <f t="shared" si="768"/>
        <v>2029</v>
      </c>
      <c r="Q345" s="407">
        <v>0</v>
      </c>
      <c r="R345" s="407">
        <v>0</v>
      </c>
      <c r="S345" s="407">
        <v>0</v>
      </c>
      <c r="T345" s="407">
        <v>0</v>
      </c>
      <c r="U345" s="407">
        <v>0</v>
      </c>
      <c r="V345" s="407">
        <v>0</v>
      </c>
      <c r="W345" s="407">
        <v>0</v>
      </c>
      <c r="X345" s="407">
        <v>0</v>
      </c>
      <c r="Y345" s="407">
        <v>0</v>
      </c>
      <c r="Z345" s="407">
        <v>0</v>
      </c>
      <c r="AA345" s="407">
        <v>0</v>
      </c>
      <c r="AB345" s="407">
        <v>0</v>
      </c>
      <c r="AC345" s="13">
        <f t="shared" si="773"/>
        <v>0</v>
      </c>
      <c r="AE345" s="17"/>
      <c r="AI345" s="79" t="str">
        <f t="shared" si="777"/>
        <v>T</v>
      </c>
      <c r="AJ345" s="1">
        <f t="shared" si="776"/>
        <v>2040</v>
      </c>
      <c r="AK345" s="105">
        <f t="shared" si="775"/>
        <v>4</v>
      </c>
      <c r="AL345" s="106">
        <f t="shared" ca="1" si="774"/>
        <v>0</v>
      </c>
      <c r="AM345" s="106">
        <f t="shared" ca="1" si="774"/>
        <v>0</v>
      </c>
      <c r="AN345" s="106">
        <f t="shared" ca="1" si="774"/>
        <v>8</v>
      </c>
      <c r="AO345" s="106">
        <f t="shared" ca="1" si="774"/>
        <v>0</v>
      </c>
      <c r="AP345" s="106">
        <f t="shared" ca="1" si="774"/>
        <v>0</v>
      </c>
      <c r="AQ345" s="106">
        <f t="shared" ca="1" si="774"/>
        <v>0</v>
      </c>
      <c r="AR345" s="106">
        <f t="shared" ca="1" si="774"/>
        <v>0</v>
      </c>
      <c r="AS345" s="106">
        <f t="shared" ca="1" si="774"/>
        <v>0</v>
      </c>
      <c r="AT345" s="106">
        <f t="shared" ca="1" si="774"/>
        <v>3839</v>
      </c>
      <c r="AU345" s="106">
        <f t="shared" ca="1" si="774"/>
        <v>516</v>
      </c>
      <c r="AV345" s="106">
        <f t="shared" ca="1" si="774"/>
        <v>78947</v>
      </c>
      <c r="AW345" s="106">
        <f t="shared" ca="1" si="774"/>
        <v>0</v>
      </c>
      <c r="AX345" s="575">
        <f t="shared" ca="1" si="774"/>
        <v>0</v>
      </c>
      <c r="AY345" s="2">
        <f t="shared" ca="1" si="774"/>
        <v>0</v>
      </c>
      <c r="AZ345" s="545">
        <f t="shared" ca="1" si="774"/>
        <v>860</v>
      </c>
      <c r="BA345" s="106">
        <f t="shared" ca="1" si="780"/>
        <v>805</v>
      </c>
      <c r="BB345" s="106">
        <f t="shared" ca="1" si="780"/>
        <v>2685</v>
      </c>
      <c r="BC345" s="106">
        <f t="shared" ca="1" si="780"/>
        <v>0</v>
      </c>
      <c r="BD345" s="106">
        <f t="shared" ca="1" si="780"/>
        <v>1954</v>
      </c>
      <c r="BE345" s="106">
        <f t="shared" ca="1" si="780"/>
        <v>0</v>
      </c>
      <c r="BF345" s="106">
        <f t="shared" ca="1" si="780"/>
        <v>14508</v>
      </c>
      <c r="BG345" s="106">
        <f t="shared" ca="1" si="780"/>
        <v>0</v>
      </c>
      <c r="BH345" s="106">
        <f t="shared" ca="1" si="780"/>
        <v>0</v>
      </c>
      <c r="BI345" s="106">
        <f t="shared" ca="1" si="780"/>
        <v>0</v>
      </c>
      <c r="BJ345" s="106">
        <f t="shared" ca="1" si="780"/>
        <v>1096</v>
      </c>
      <c r="BK345" s="106">
        <f t="shared" ca="1" si="780"/>
        <v>0</v>
      </c>
      <c r="BL345" s="106">
        <f t="shared" ca="1" si="780"/>
        <v>0</v>
      </c>
      <c r="BM345" s="190">
        <f t="shared" ca="1" si="780"/>
        <v>0</v>
      </c>
      <c r="BN345" s="190">
        <f t="shared" ca="1" si="780"/>
        <v>0</v>
      </c>
      <c r="BO345" s="190">
        <f t="shared" ca="1" si="780"/>
        <v>0</v>
      </c>
      <c r="BP345" s="190">
        <f t="shared" ca="1" si="780"/>
        <v>0</v>
      </c>
      <c r="BQ345" s="190">
        <f t="shared" ca="1" si="771"/>
        <v>5499</v>
      </c>
      <c r="BR345" s="190">
        <f t="shared" ca="1" si="763"/>
        <v>21908</v>
      </c>
      <c r="BS345" s="190">
        <f t="shared" ca="1" si="763"/>
        <v>83310</v>
      </c>
      <c r="BT345" s="190">
        <f t="shared" ca="1" si="763"/>
        <v>105218</v>
      </c>
      <c r="BU345" s="190">
        <f t="shared" ca="1" si="649"/>
        <v>112492</v>
      </c>
      <c r="BV345" s="163" t="str">
        <f t="shared" si="778"/>
        <v>E</v>
      </c>
      <c r="BW345" s="65">
        <f t="shared" ca="1" si="721"/>
        <v>105218</v>
      </c>
      <c r="BX345" s="634">
        <f t="shared" ca="1" si="722"/>
        <v>0</v>
      </c>
      <c r="BY345" s="2"/>
      <c r="BZ345" s="13"/>
      <c r="CA345" s="130"/>
      <c r="CB345" s="79" t="str">
        <f t="shared" si="779"/>
        <v>E</v>
      </c>
      <c r="CC345" s="215">
        <f t="shared" si="723"/>
        <v>2040</v>
      </c>
      <c r="CD345" s="141">
        <f t="shared" si="724"/>
        <v>4</v>
      </c>
      <c r="CE345" s="280">
        <f t="shared" ca="1" si="725"/>
        <v>0</v>
      </c>
      <c r="CF345" s="280">
        <f t="shared" ca="1" si="726"/>
        <v>0</v>
      </c>
      <c r="CG345" s="280">
        <f t="shared" ca="1" si="727"/>
        <v>8</v>
      </c>
      <c r="CH345" s="280">
        <f t="shared" ca="1" si="728"/>
        <v>0</v>
      </c>
      <c r="CI345" s="280">
        <f t="shared" ca="1" si="729"/>
        <v>0</v>
      </c>
      <c r="CJ345" s="280">
        <f t="shared" ca="1" si="730"/>
        <v>0</v>
      </c>
      <c r="CK345" s="280">
        <f t="shared" ca="1" si="731"/>
        <v>0</v>
      </c>
      <c r="CL345" s="280">
        <f t="shared" ca="1" si="732"/>
        <v>0</v>
      </c>
      <c r="CM345" s="280">
        <f t="shared" ca="1" si="733"/>
        <v>0</v>
      </c>
      <c r="CN345" s="280">
        <f t="shared" ca="1" si="734"/>
        <v>832</v>
      </c>
      <c r="CO345" s="280">
        <f t="shared" ca="1" si="735"/>
        <v>89166</v>
      </c>
      <c r="CP345" s="280">
        <f t="shared" ca="1" si="736"/>
        <v>0</v>
      </c>
      <c r="CQ345" s="280">
        <f t="shared" ca="1" si="737"/>
        <v>0</v>
      </c>
      <c r="CR345" s="273">
        <f t="shared" ca="1" si="738"/>
        <v>0</v>
      </c>
      <c r="CS345" s="280">
        <f t="shared" ca="1" si="739"/>
        <v>671</v>
      </c>
      <c r="CT345" s="280">
        <f t="shared" ca="1" si="740"/>
        <v>1871</v>
      </c>
      <c r="CU345" s="280">
        <f t="shared" ca="1" si="741"/>
        <v>2508</v>
      </c>
      <c r="CV345" s="280">
        <f t="shared" ca="1" si="742"/>
        <v>0</v>
      </c>
      <c r="CW345" s="280">
        <f t="shared" ca="1" si="743"/>
        <v>1743</v>
      </c>
      <c r="CX345" s="280">
        <f t="shared" ca="1" si="744"/>
        <v>0</v>
      </c>
      <c r="CY345" s="280">
        <f t="shared" ca="1" si="745"/>
        <v>14400</v>
      </c>
      <c r="CZ345" s="280">
        <f t="shared" ca="1" si="746"/>
        <v>0</v>
      </c>
      <c r="DA345" s="280">
        <f t="shared" ca="1" si="747"/>
        <v>0</v>
      </c>
      <c r="DB345" s="280">
        <f t="shared" ca="1" si="748"/>
        <v>0</v>
      </c>
      <c r="DC345" s="280">
        <f t="shared" ca="1" si="749"/>
        <v>1104</v>
      </c>
      <c r="DD345" s="280">
        <f t="shared" ca="1" si="750"/>
        <v>0</v>
      </c>
      <c r="DE345" s="280">
        <f t="shared" ca="1" si="751"/>
        <v>0</v>
      </c>
      <c r="DF345" s="280">
        <f t="shared" ca="1" si="752"/>
        <v>0</v>
      </c>
      <c r="DG345" s="280">
        <f t="shared" ca="1" si="753"/>
        <v>0</v>
      </c>
      <c r="DH345" s="280">
        <f t="shared" ca="1" si="754"/>
        <v>0</v>
      </c>
      <c r="DI345" s="280">
        <f t="shared" ca="1" si="755"/>
        <v>0</v>
      </c>
      <c r="DJ345" s="210">
        <f t="shared" ca="1" si="756"/>
        <v>4922</v>
      </c>
      <c r="DK345" s="210">
        <f t="shared" ca="1" si="757"/>
        <v>22297</v>
      </c>
      <c r="DL345" s="210">
        <f t="shared" ca="1" si="758"/>
        <v>90006</v>
      </c>
      <c r="DM345" s="461">
        <f t="shared" ca="1" si="759"/>
        <v>112303</v>
      </c>
      <c r="DN345" s="463">
        <f t="shared" ca="1" si="769"/>
        <v>112492</v>
      </c>
      <c r="DO345" s="465">
        <f t="shared" ca="1" si="760"/>
        <v>189</v>
      </c>
      <c r="DP345" s="216">
        <f t="shared" ca="1" si="761"/>
        <v>1.6829470272388093E-3</v>
      </c>
    </row>
    <row r="346" spans="1:124">
      <c r="A346" s="87">
        <f t="shared" si="770"/>
        <v>2030</v>
      </c>
      <c r="B346" s="407">
        <v>0</v>
      </c>
      <c r="C346" s="407">
        <v>0</v>
      </c>
      <c r="D346" s="407">
        <v>0</v>
      </c>
      <c r="E346" s="407">
        <v>0</v>
      </c>
      <c r="F346" s="407">
        <v>0</v>
      </c>
      <c r="G346" s="407">
        <v>0</v>
      </c>
      <c r="H346" s="407">
        <v>0</v>
      </c>
      <c r="I346" s="407">
        <v>0</v>
      </c>
      <c r="J346" s="407">
        <v>0</v>
      </c>
      <c r="K346" s="407">
        <v>0</v>
      </c>
      <c r="L346" s="407">
        <v>0</v>
      </c>
      <c r="M346" s="407">
        <v>0</v>
      </c>
      <c r="N346" s="22">
        <f t="shared" si="765"/>
        <v>0</v>
      </c>
      <c r="P346" s="91">
        <f t="shared" si="768"/>
        <v>2030</v>
      </c>
      <c r="Q346" s="407">
        <v>0</v>
      </c>
      <c r="R346" s="407">
        <v>0</v>
      </c>
      <c r="S346" s="407">
        <v>0</v>
      </c>
      <c r="T346" s="407">
        <v>0</v>
      </c>
      <c r="U346" s="407">
        <v>0</v>
      </c>
      <c r="V346" s="407">
        <v>0</v>
      </c>
      <c r="W346" s="407">
        <v>0</v>
      </c>
      <c r="X346" s="407">
        <v>0</v>
      </c>
      <c r="Y346" s="407">
        <v>0</v>
      </c>
      <c r="Z346" s="407">
        <v>0</v>
      </c>
      <c r="AA346" s="407">
        <v>0</v>
      </c>
      <c r="AB346" s="407">
        <v>0</v>
      </c>
      <c r="AC346" s="13">
        <f t="shared" si="773"/>
        <v>0</v>
      </c>
      <c r="AE346" s="17"/>
      <c r="AI346" s="79" t="str">
        <f t="shared" si="777"/>
        <v>U</v>
      </c>
      <c r="AJ346" s="1">
        <f t="shared" si="776"/>
        <v>2040</v>
      </c>
      <c r="AK346" s="105">
        <f t="shared" si="775"/>
        <v>5</v>
      </c>
      <c r="AL346" s="106">
        <f t="shared" ca="1" si="774"/>
        <v>0</v>
      </c>
      <c r="AM346" s="106">
        <f t="shared" ca="1" si="774"/>
        <v>0</v>
      </c>
      <c r="AN346" s="106">
        <f t="shared" ca="1" si="774"/>
        <v>8</v>
      </c>
      <c r="AO346" s="106">
        <f t="shared" ca="1" si="774"/>
        <v>0</v>
      </c>
      <c r="AP346" s="106">
        <f t="shared" ca="1" si="774"/>
        <v>0</v>
      </c>
      <c r="AQ346" s="106">
        <f t="shared" ca="1" si="774"/>
        <v>0</v>
      </c>
      <c r="AR346" s="106">
        <f t="shared" ca="1" si="774"/>
        <v>0</v>
      </c>
      <c r="AS346" s="106">
        <f t="shared" ca="1" si="774"/>
        <v>0</v>
      </c>
      <c r="AT346" s="106">
        <f t="shared" ca="1" si="774"/>
        <v>0</v>
      </c>
      <c r="AU346" s="106">
        <f t="shared" ca="1" si="774"/>
        <v>832</v>
      </c>
      <c r="AV346" s="106">
        <f t="shared" ca="1" si="774"/>
        <v>89166</v>
      </c>
      <c r="AW346" s="106">
        <f t="shared" ca="1" si="774"/>
        <v>0</v>
      </c>
      <c r="AX346" s="575">
        <f t="shared" ca="1" si="774"/>
        <v>0</v>
      </c>
      <c r="AY346" s="2">
        <f t="shared" ca="1" si="774"/>
        <v>0</v>
      </c>
      <c r="AZ346" s="545">
        <f t="shared" ca="1" si="774"/>
        <v>502</v>
      </c>
      <c r="BA346" s="106">
        <f t="shared" ca="1" si="780"/>
        <v>1871</v>
      </c>
      <c r="BB346" s="106">
        <f t="shared" ca="1" si="780"/>
        <v>2508</v>
      </c>
      <c r="BC346" s="106">
        <f t="shared" ca="1" si="780"/>
        <v>0</v>
      </c>
      <c r="BD346" s="106">
        <f t="shared" ca="1" si="780"/>
        <v>2134</v>
      </c>
      <c r="BE346" s="106">
        <f t="shared" ca="1" si="780"/>
        <v>0</v>
      </c>
      <c r="BF346" s="106">
        <f t="shared" ca="1" si="780"/>
        <v>14400</v>
      </c>
      <c r="BG346" s="106">
        <f t="shared" ca="1" si="780"/>
        <v>0</v>
      </c>
      <c r="BH346" s="106">
        <f t="shared" ca="1" si="780"/>
        <v>0</v>
      </c>
      <c r="BI346" s="106">
        <f t="shared" ca="1" si="780"/>
        <v>0</v>
      </c>
      <c r="BJ346" s="106">
        <f t="shared" ca="1" si="780"/>
        <v>1104</v>
      </c>
      <c r="BK346" s="106">
        <f t="shared" ca="1" si="780"/>
        <v>0</v>
      </c>
      <c r="BL346" s="106">
        <f t="shared" ca="1" si="780"/>
        <v>0</v>
      </c>
      <c r="BM346" s="190">
        <f t="shared" ca="1" si="780"/>
        <v>0</v>
      </c>
      <c r="BN346" s="190">
        <f t="shared" ca="1" si="780"/>
        <v>0</v>
      </c>
      <c r="BO346" s="190">
        <f t="shared" ca="1" si="780"/>
        <v>0</v>
      </c>
      <c r="BP346" s="190">
        <f t="shared" ca="1" si="780"/>
        <v>0</v>
      </c>
      <c r="BQ346" s="190">
        <f t="shared" ca="1" si="771"/>
        <v>5144</v>
      </c>
      <c r="BR346" s="190">
        <f t="shared" ca="1" si="763"/>
        <v>22519</v>
      </c>
      <c r="BS346" s="190">
        <f t="shared" ca="1" si="763"/>
        <v>90006</v>
      </c>
      <c r="BT346" s="190">
        <f t="shared" ca="1" si="763"/>
        <v>112525</v>
      </c>
      <c r="BU346" s="190">
        <f t="shared" ref="BU346:BU367" ca="1" si="781">ROUND(INDIRECT(CONCATENATE($BV346,BU$2+($AJ346-2010))),0)</f>
        <v>121965</v>
      </c>
      <c r="BV346" s="163" t="str">
        <f t="shared" si="778"/>
        <v>F</v>
      </c>
      <c r="BW346" s="65">
        <f t="shared" ca="1" si="721"/>
        <v>112525</v>
      </c>
      <c r="BX346" s="634">
        <f t="shared" ca="1" si="722"/>
        <v>0</v>
      </c>
      <c r="BY346" s="2"/>
      <c r="BZ346" s="13"/>
      <c r="CA346" s="130"/>
      <c r="CB346" s="79" t="str">
        <f t="shared" si="779"/>
        <v>F</v>
      </c>
      <c r="CC346" s="215">
        <f t="shared" si="723"/>
        <v>2040</v>
      </c>
      <c r="CD346" s="141">
        <f t="shared" si="724"/>
        <v>5</v>
      </c>
      <c r="CE346" s="280">
        <f t="shared" ca="1" si="725"/>
        <v>0</v>
      </c>
      <c r="CF346" s="280">
        <f t="shared" ca="1" si="726"/>
        <v>0</v>
      </c>
      <c r="CG346" s="280">
        <f t="shared" ca="1" si="727"/>
        <v>8</v>
      </c>
      <c r="CH346" s="280">
        <f t="shared" ca="1" si="728"/>
        <v>0</v>
      </c>
      <c r="CI346" s="280">
        <f t="shared" ca="1" si="729"/>
        <v>0</v>
      </c>
      <c r="CJ346" s="280">
        <f t="shared" ca="1" si="730"/>
        <v>0</v>
      </c>
      <c r="CK346" s="280">
        <f t="shared" ca="1" si="731"/>
        <v>0</v>
      </c>
      <c r="CL346" s="280">
        <f t="shared" ca="1" si="732"/>
        <v>0</v>
      </c>
      <c r="CM346" s="280">
        <f t="shared" ca="1" si="733"/>
        <v>0</v>
      </c>
      <c r="CN346" s="280">
        <f t="shared" ca="1" si="734"/>
        <v>1719</v>
      </c>
      <c r="CO346" s="280">
        <f t="shared" ca="1" si="735"/>
        <v>93570</v>
      </c>
      <c r="CP346" s="280">
        <f t="shared" ca="1" si="736"/>
        <v>0</v>
      </c>
      <c r="CQ346" s="280">
        <f t="shared" ca="1" si="737"/>
        <v>0</v>
      </c>
      <c r="CR346" s="273">
        <f t="shared" ca="1" si="738"/>
        <v>0</v>
      </c>
      <c r="CS346" s="280">
        <f t="shared" ca="1" si="739"/>
        <v>1935</v>
      </c>
      <c r="CT346" s="280">
        <f t="shared" ca="1" si="740"/>
        <v>2577</v>
      </c>
      <c r="CU346" s="280">
        <f t="shared" ca="1" si="741"/>
        <v>3266</v>
      </c>
      <c r="CV346" s="280">
        <f t="shared" ca="1" si="742"/>
        <v>0</v>
      </c>
      <c r="CW346" s="280">
        <f t="shared" ca="1" si="743"/>
        <v>2254</v>
      </c>
      <c r="CX346" s="280">
        <f t="shared" ca="1" si="744"/>
        <v>0</v>
      </c>
      <c r="CY346" s="280">
        <f t="shared" ca="1" si="745"/>
        <v>15252</v>
      </c>
      <c r="CZ346" s="280">
        <f t="shared" ca="1" si="746"/>
        <v>0</v>
      </c>
      <c r="DA346" s="280">
        <f t="shared" ca="1" si="747"/>
        <v>0</v>
      </c>
      <c r="DB346" s="280">
        <f t="shared" ca="1" si="748"/>
        <v>0</v>
      </c>
      <c r="DC346" s="280">
        <f t="shared" ca="1" si="749"/>
        <v>1136</v>
      </c>
      <c r="DD346" s="280">
        <f t="shared" ca="1" si="750"/>
        <v>0</v>
      </c>
      <c r="DE346" s="280">
        <f t="shared" ca="1" si="751"/>
        <v>0</v>
      </c>
      <c r="DF346" s="280">
        <f t="shared" ca="1" si="752"/>
        <v>0</v>
      </c>
      <c r="DG346" s="280">
        <f t="shared" ca="1" si="753"/>
        <v>0</v>
      </c>
      <c r="DH346" s="280">
        <f t="shared" ca="1" si="754"/>
        <v>0</v>
      </c>
      <c r="DI346" s="280">
        <f t="shared" ca="1" si="755"/>
        <v>0</v>
      </c>
      <c r="DJ346" s="210">
        <f t="shared" ca="1" si="756"/>
        <v>7455</v>
      </c>
      <c r="DK346" s="210">
        <f t="shared" ca="1" si="757"/>
        <v>26420</v>
      </c>
      <c r="DL346" s="210">
        <f t="shared" ca="1" si="758"/>
        <v>95297</v>
      </c>
      <c r="DM346" s="461">
        <f t="shared" ca="1" si="759"/>
        <v>121717</v>
      </c>
      <c r="DN346" s="463">
        <f t="shared" ca="1" si="769"/>
        <v>121965</v>
      </c>
      <c r="DO346" s="465">
        <f t="shared" ca="1" si="760"/>
        <v>248</v>
      </c>
      <c r="DP346" s="216">
        <f t="shared" ca="1" si="761"/>
        <v>2.0375132479440012E-3</v>
      </c>
    </row>
    <row r="347" spans="1:124">
      <c r="A347" s="87">
        <f t="shared" si="770"/>
        <v>2031</v>
      </c>
      <c r="P347" s="91">
        <f t="shared" si="768"/>
        <v>2031</v>
      </c>
      <c r="Q347" s="407">
        <v>0</v>
      </c>
      <c r="R347" s="407"/>
      <c r="S347" s="407"/>
      <c r="T347" s="407"/>
      <c r="U347" s="407"/>
      <c r="V347" s="407"/>
      <c r="W347" s="407"/>
      <c r="X347" s="407"/>
      <c r="Y347" s="407"/>
      <c r="Z347" s="407"/>
      <c r="AA347" s="407"/>
      <c r="AB347" s="407"/>
      <c r="AC347" s="13">
        <f t="shared" si="773"/>
        <v>0</v>
      </c>
      <c r="AE347" s="17"/>
      <c r="AF347" s="22"/>
      <c r="AG347" s="22"/>
      <c r="AH347" s="22"/>
      <c r="AI347" s="79" t="str">
        <f t="shared" si="777"/>
        <v>V</v>
      </c>
      <c r="AJ347" s="1">
        <f t="shared" si="776"/>
        <v>2040</v>
      </c>
      <c r="AK347" s="105">
        <f t="shared" si="775"/>
        <v>6</v>
      </c>
      <c r="AL347" s="106">
        <f t="shared" ref="AL347:AZ363" ca="1" si="782">ROUND(INDIRECT(CONCATENATE($AI347,AL$2+($AJ347-2010))),0)</f>
        <v>0</v>
      </c>
      <c r="AM347" s="106">
        <f t="shared" ca="1" si="782"/>
        <v>0</v>
      </c>
      <c r="AN347" s="106">
        <f t="shared" ca="1" si="782"/>
        <v>8</v>
      </c>
      <c r="AO347" s="106">
        <f t="shared" ca="1" si="782"/>
        <v>0</v>
      </c>
      <c r="AP347" s="106">
        <f t="shared" ca="1" si="782"/>
        <v>0</v>
      </c>
      <c r="AQ347" s="106">
        <f t="shared" ca="1" si="782"/>
        <v>0</v>
      </c>
      <c r="AR347" s="106">
        <f t="shared" ca="1" si="782"/>
        <v>0</v>
      </c>
      <c r="AS347" s="106">
        <f t="shared" ca="1" si="782"/>
        <v>0</v>
      </c>
      <c r="AT347" s="106">
        <f t="shared" ca="1" si="782"/>
        <v>0</v>
      </c>
      <c r="AU347" s="106">
        <f t="shared" ca="1" si="782"/>
        <v>1719</v>
      </c>
      <c r="AV347" s="106">
        <f t="shared" ca="1" si="782"/>
        <v>93570</v>
      </c>
      <c r="AW347" s="106">
        <f t="shared" ca="1" si="782"/>
        <v>0</v>
      </c>
      <c r="AX347" s="575">
        <f t="shared" ca="1" si="782"/>
        <v>0</v>
      </c>
      <c r="AY347" s="2">
        <f t="shared" ca="1" si="782"/>
        <v>0</v>
      </c>
      <c r="AZ347" s="545">
        <f t="shared" ca="1" si="782"/>
        <v>671</v>
      </c>
      <c r="BA347" s="106">
        <f t="shared" ca="1" si="780"/>
        <v>2577</v>
      </c>
      <c r="BB347" s="106">
        <f t="shared" ca="1" si="780"/>
        <v>3266</v>
      </c>
      <c r="BC347" s="106">
        <f t="shared" ca="1" si="780"/>
        <v>0</v>
      </c>
      <c r="BD347" s="106">
        <f t="shared" ca="1" si="780"/>
        <v>1743</v>
      </c>
      <c r="BE347" s="106">
        <f t="shared" ca="1" si="780"/>
        <v>0</v>
      </c>
      <c r="BF347" s="106">
        <f t="shared" ca="1" si="780"/>
        <v>15252</v>
      </c>
      <c r="BG347" s="106">
        <f t="shared" ca="1" si="780"/>
        <v>0</v>
      </c>
      <c r="BH347" s="106">
        <f t="shared" ca="1" si="780"/>
        <v>0</v>
      </c>
      <c r="BI347" s="106">
        <f t="shared" ca="1" si="780"/>
        <v>0</v>
      </c>
      <c r="BJ347" s="106">
        <f t="shared" ca="1" si="780"/>
        <v>1136</v>
      </c>
      <c r="BK347" s="106">
        <f t="shared" ca="1" si="780"/>
        <v>0</v>
      </c>
      <c r="BL347" s="106">
        <f t="shared" ca="1" si="780"/>
        <v>0</v>
      </c>
      <c r="BM347" s="190">
        <f t="shared" ca="1" si="780"/>
        <v>0</v>
      </c>
      <c r="BN347" s="190">
        <f t="shared" ca="1" si="780"/>
        <v>0</v>
      </c>
      <c r="BO347" s="190">
        <f t="shared" ca="1" si="780"/>
        <v>0</v>
      </c>
      <c r="BP347" s="190">
        <f t="shared" ca="1" si="780"/>
        <v>0</v>
      </c>
      <c r="BQ347" s="190">
        <f t="shared" ca="1" si="771"/>
        <v>5680</v>
      </c>
      <c r="BR347" s="190">
        <f t="shared" ca="1" si="763"/>
        <v>24645</v>
      </c>
      <c r="BS347" s="190">
        <f t="shared" ca="1" si="763"/>
        <v>95297</v>
      </c>
      <c r="BT347" s="190">
        <f t="shared" ca="1" si="763"/>
        <v>119942</v>
      </c>
      <c r="BU347" s="190">
        <f t="shared" ca="1" si="781"/>
        <v>121846</v>
      </c>
      <c r="BV347" s="163" t="str">
        <f t="shared" si="778"/>
        <v>G</v>
      </c>
      <c r="BW347" s="65">
        <f t="shared" ca="1" si="721"/>
        <v>119942</v>
      </c>
      <c r="BX347" s="634">
        <f t="shared" ca="1" si="722"/>
        <v>0</v>
      </c>
      <c r="BY347" s="2"/>
      <c r="BZ347" s="13"/>
      <c r="CA347" s="130"/>
      <c r="CB347" s="79" t="str">
        <f t="shared" si="779"/>
        <v>G</v>
      </c>
      <c r="CC347" s="215">
        <f t="shared" si="723"/>
        <v>2040</v>
      </c>
      <c r="CD347" s="141">
        <f t="shared" si="724"/>
        <v>6</v>
      </c>
      <c r="CE347" s="280">
        <f t="shared" ca="1" si="725"/>
        <v>0</v>
      </c>
      <c r="CF347" s="280">
        <f t="shared" ca="1" si="726"/>
        <v>0</v>
      </c>
      <c r="CG347" s="280">
        <f t="shared" ca="1" si="727"/>
        <v>8</v>
      </c>
      <c r="CH347" s="280">
        <f t="shared" ca="1" si="728"/>
        <v>0</v>
      </c>
      <c r="CI347" s="280">
        <f t="shared" ca="1" si="729"/>
        <v>0</v>
      </c>
      <c r="CJ347" s="280">
        <f t="shared" ca="1" si="730"/>
        <v>0</v>
      </c>
      <c r="CK347" s="280">
        <f t="shared" ca="1" si="731"/>
        <v>0</v>
      </c>
      <c r="CL347" s="280">
        <f t="shared" ca="1" si="732"/>
        <v>0</v>
      </c>
      <c r="CM347" s="280">
        <f t="shared" ca="1" si="733"/>
        <v>0</v>
      </c>
      <c r="CN347" s="280">
        <f t="shared" ca="1" si="734"/>
        <v>2245</v>
      </c>
      <c r="CO347" s="280">
        <f t="shared" ca="1" si="735"/>
        <v>91072</v>
      </c>
      <c r="CP347" s="280">
        <f t="shared" ca="1" si="736"/>
        <v>0</v>
      </c>
      <c r="CQ347" s="280">
        <f t="shared" ca="1" si="737"/>
        <v>0</v>
      </c>
      <c r="CR347" s="273">
        <f t="shared" ca="1" si="738"/>
        <v>0</v>
      </c>
      <c r="CS347" s="280">
        <f t="shared" ca="1" si="739"/>
        <v>2247</v>
      </c>
      <c r="CT347" s="280">
        <f t="shared" ca="1" si="740"/>
        <v>3741</v>
      </c>
      <c r="CU347" s="280">
        <f t="shared" ca="1" si="741"/>
        <v>3376</v>
      </c>
      <c r="CV347" s="280">
        <f t="shared" ca="1" si="742"/>
        <v>0</v>
      </c>
      <c r="CW347" s="280">
        <f t="shared" ca="1" si="743"/>
        <v>2666</v>
      </c>
      <c r="CX347" s="280">
        <f t="shared" ca="1" si="744"/>
        <v>0</v>
      </c>
      <c r="CY347" s="280">
        <f t="shared" ca="1" si="745"/>
        <v>15120</v>
      </c>
      <c r="CZ347" s="280">
        <f t="shared" ca="1" si="746"/>
        <v>0</v>
      </c>
      <c r="DA347" s="280">
        <f t="shared" ca="1" si="747"/>
        <v>0</v>
      </c>
      <c r="DB347" s="280">
        <f t="shared" ca="1" si="748"/>
        <v>0</v>
      </c>
      <c r="DC347" s="280">
        <f t="shared" ca="1" si="749"/>
        <v>1105</v>
      </c>
      <c r="DD347" s="280">
        <f t="shared" ca="1" si="750"/>
        <v>0</v>
      </c>
      <c r="DE347" s="280">
        <f t="shared" ca="1" si="751"/>
        <v>0</v>
      </c>
      <c r="DF347" s="280">
        <f t="shared" ca="1" si="752"/>
        <v>0</v>
      </c>
      <c r="DG347" s="280">
        <f t="shared" ca="1" si="753"/>
        <v>0</v>
      </c>
      <c r="DH347" s="280">
        <f t="shared" ca="1" si="754"/>
        <v>0</v>
      </c>
      <c r="DI347" s="280">
        <f t="shared" ca="1" si="755"/>
        <v>0</v>
      </c>
      <c r="DJ347" s="210">
        <f t="shared" ca="1" si="756"/>
        <v>8289</v>
      </c>
      <c r="DK347" s="210">
        <f t="shared" ca="1" si="757"/>
        <v>28255</v>
      </c>
      <c r="DL347" s="210">
        <f t="shared" ca="1" si="758"/>
        <v>93325</v>
      </c>
      <c r="DM347" s="461">
        <f t="shared" ca="1" si="759"/>
        <v>121580</v>
      </c>
      <c r="DN347" s="463">
        <f t="shared" ca="1" si="769"/>
        <v>121846</v>
      </c>
      <c r="DO347" s="465">
        <f t="shared" ca="1" si="760"/>
        <v>266</v>
      </c>
      <c r="DP347" s="216">
        <f t="shared" ca="1" si="761"/>
        <v>2.187859845369304E-3</v>
      </c>
    </row>
    <row r="348" spans="1:124">
      <c r="A348" s="87">
        <f t="shared" si="770"/>
        <v>2032</v>
      </c>
      <c r="P348" s="91">
        <f t="shared" si="768"/>
        <v>2032</v>
      </c>
      <c r="AE348" s="17"/>
      <c r="AF348" s="22"/>
      <c r="AG348" s="22"/>
      <c r="AH348" s="22"/>
      <c r="AI348" s="79" t="str">
        <f t="shared" si="777"/>
        <v>W</v>
      </c>
      <c r="AJ348" s="1">
        <f t="shared" si="776"/>
        <v>2040</v>
      </c>
      <c r="AK348" s="105">
        <f t="shared" si="775"/>
        <v>7</v>
      </c>
      <c r="AL348" s="106">
        <f t="shared" ca="1" si="782"/>
        <v>0</v>
      </c>
      <c r="AM348" s="106">
        <f t="shared" ca="1" si="782"/>
        <v>0</v>
      </c>
      <c r="AN348" s="106">
        <f t="shared" ca="1" si="782"/>
        <v>8</v>
      </c>
      <c r="AO348" s="106">
        <f t="shared" ca="1" si="782"/>
        <v>0</v>
      </c>
      <c r="AP348" s="106">
        <f t="shared" ca="1" si="782"/>
        <v>0</v>
      </c>
      <c r="AQ348" s="106">
        <f t="shared" ca="1" si="782"/>
        <v>0</v>
      </c>
      <c r="AR348" s="106">
        <f t="shared" ca="1" si="782"/>
        <v>0</v>
      </c>
      <c r="AS348" s="106">
        <f t="shared" ca="1" si="782"/>
        <v>0</v>
      </c>
      <c r="AT348" s="106">
        <f t="shared" ca="1" si="782"/>
        <v>0</v>
      </c>
      <c r="AU348" s="106">
        <f t="shared" ca="1" si="782"/>
        <v>2245</v>
      </c>
      <c r="AV348" s="106">
        <f t="shared" ca="1" si="782"/>
        <v>91072</v>
      </c>
      <c r="AW348" s="106">
        <f t="shared" ca="1" si="782"/>
        <v>0</v>
      </c>
      <c r="AX348" s="575">
        <f t="shared" ca="1" si="782"/>
        <v>0</v>
      </c>
      <c r="AY348" s="2">
        <f t="shared" ca="1" si="782"/>
        <v>0</v>
      </c>
      <c r="AZ348" s="545">
        <f t="shared" ca="1" si="782"/>
        <v>1935</v>
      </c>
      <c r="BA348" s="106">
        <f t="shared" ca="1" si="780"/>
        <v>3741</v>
      </c>
      <c r="BB348" s="106">
        <f t="shared" ca="1" si="780"/>
        <v>3376</v>
      </c>
      <c r="BC348" s="106">
        <f t="shared" ca="1" si="780"/>
        <v>0</v>
      </c>
      <c r="BD348" s="106">
        <f t="shared" ca="1" si="780"/>
        <v>2254</v>
      </c>
      <c r="BE348" s="106">
        <f t="shared" ca="1" si="780"/>
        <v>0</v>
      </c>
      <c r="BF348" s="106">
        <f t="shared" ca="1" si="780"/>
        <v>15120</v>
      </c>
      <c r="BG348" s="106">
        <f t="shared" ca="1" si="780"/>
        <v>0</v>
      </c>
      <c r="BH348" s="106">
        <f t="shared" ca="1" si="780"/>
        <v>0</v>
      </c>
      <c r="BI348" s="106">
        <f t="shared" ca="1" si="780"/>
        <v>0</v>
      </c>
      <c r="BJ348" s="106">
        <f t="shared" ca="1" si="780"/>
        <v>1105</v>
      </c>
      <c r="BK348" s="106">
        <f t="shared" ca="1" si="780"/>
        <v>0</v>
      </c>
      <c r="BL348" s="106">
        <f t="shared" ca="1" si="780"/>
        <v>0</v>
      </c>
      <c r="BM348" s="190">
        <f t="shared" ca="1" si="780"/>
        <v>0</v>
      </c>
      <c r="BN348" s="190">
        <f t="shared" ca="1" si="780"/>
        <v>0</v>
      </c>
      <c r="BO348" s="190">
        <f t="shared" ca="1" si="780"/>
        <v>0</v>
      </c>
      <c r="BP348" s="190">
        <f t="shared" ca="1" si="780"/>
        <v>0</v>
      </c>
      <c r="BQ348" s="190">
        <f t="shared" ca="1" si="771"/>
        <v>7565</v>
      </c>
      <c r="BR348" s="190">
        <f t="shared" ca="1" si="763"/>
        <v>27531</v>
      </c>
      <c r="BS348" s="190">
        <f t="shared" ca="1" si="763"/>
        <v>93325</v>
      </c>
      <c r="BT348" s="190">
        <f t="shared" ca="1" si="763"/>
        <v>120856</v>
      </c>
      <c r="BU348" s="190">
        <f t="shared" ca="1" si="781"/>
        <v>130371</v>
      </c>
      <c r="BV348" s="163" t="str">
        <f t="shared" si="778"/>
        <v>H</v>
      </c>
      <c r="BW348" s="65">
        <f t="shared" ca="1" si="721"/>
        <v>120856</v>
      </c>
      <c r="BX348" s="634">
        <f t="shared" ca="1" si="722"/>
        <v>0</v>
      </c>
      <c r="BY348" s="2"/>
      <c r="BZ348" s="13"/>
      <c r="CA348" s="130"/>
      <c r="CB348" s="79" t="str">
        <f t="shared" si="779"/>
        <v>H</v>
      </c>
      <c r="CC348" s="215">
        <f t="shared" si="723"/>
        <v>2040</v>
      </c>
      <c r="CD348" s="141">
        <f t="shared" si="724"/>
        <v>7</v>
      </c>
      <c r="CE348" s="280">
        <f t="shared" ca="1" si="725"/>
        <v>0</v>
      </c>
      <c r="CF348" s="280">
        <f t="shared" ca="1" si="726"/>
        <v>0</v>
      </c>
      <c r="CG348" s="280">
        <f t="shared" ca="1" si="727"/>
        <v>8</v>
      </c>
      <c r="CH348" s="280">
        <f t="shared" ca="1" si="728"/>
        <v>0</v>
      </c>
      <c r="CI348" s="280">
        <f t="shared" ca="1" si="729"/>
        <v>0</v>
      </c>
      <c r="CJ348" s="280">
        <f t="shared" ca="1" si="730"/>
        <v>0</v>
      </c>
      <c r="CK348" s="280">
        <f t="shared" ca="1" si="731"/>
        <v>0</v>
      </c>
      <c r="CL348" s="280">
        <f t="shared" ca="1" si="732"/>
        <v>0</v>
      </c>
      <c r="CM348" s="280">
        <f t="shared" ca="1" si="733"/>
        <v>0</v>
      </c>
      <c r="CN348" s="280">
        <f t="shared" ca="1" si="734"/>
        <v>1805</v>
      </c>
      <c r="CO348" s="280">
        <f t="shared" ca="1" si="735"/>
        <v>98478</v>
      </c>
      <c r="CP348" s="280">
        <f t="shared" ca="1" si="736"/>
        <v>0</v>
      </c>
      <c r="CQ348" s="280">
        <f t="shared" ca="1" si="737"/>
        <v>0</v>
      </c>
      <c r="CR348" s="273">
        <f t="shared" ca="1" si="738"/>
        <v>0</v>
      </c>
      <c r="CS348" s="280">
        <f t="shared" ca="1" si="739"/>
        <v>1935</v>
      </c>
      <c r="CT348" s="280">
        <f t="shared" ca="1" si="740"/>
        <v>4993</v>
      </c>
      <c r="CU348" s="280">
        <f t="shared" ca="1" si="741"/>
        <v>3399</v>
      </c>
      <c r="CV348" s="280">
        <f t="shared" ca="1" si="742"/>
        <v>0</v>
      </c>
      <c r="CW348" s="280">
        <f t="shared" ca="1" si="743"/>
        <v>2722</v>
      </c>
      <c r="CX348" s="280">
        <f t="shared" ca="1" si="744"/>
        <v>0</v>
      </c>
      <c r="CY348" s="280">
        <f t="shared" ca="1" si="745"/>
        <v>15624</v>
      </c>
      <c r="CZ348" s="280">
        <f t="shared" ca="1" si="746"/>
        <v>0</v>
      </c>
      <c r="DA348" s="280">
        <f t="shared" ca="1" si="747"/>
        <v>0</v>
      </c>
      <c r="DB348" s="280">
        <f t="shared" ca="1" si="748"/>
        <v>0</v>
      </c>
      <c r="DC348" s="280">
        <f t="shared" ca="1" si="749"/>
        <v>1141</v>
      </c>
      <c r="DD348" s="280">
        <f t="shared" ca="1" si="750"/>
        <v>0</v>
      </c>
      <c r="DE348" s="280">
        <f t="shared" ca="1" si="751"/>
        <v>0</v>
      </c>
      <c r="DF348" s="280">
        <f t="shared" ca="1" si="752"/>
        <v>0</v>
      </c>
      <c r="DG348" s="280">
        <f t="shared" ca="1" si="753"/>
        <v>0</v>
      </c>
      <c r="DH348" s="280">
        <f t="shared" ca="1" si="754"/>
        <v>0</v>
      </c>
      <c r="DI348" s="280">
        <f t="shared" ca="1" si="755"/>
        <v>0</v>
      </c>
      <c r="DJ348" s="210">
        <f t="shared" ca="1" si="756"/>
        <v>8056</v>
      </c>
      <c r="DK348" s="210">
        <f t="shared" ca="1" si="757"/>
        <v>29814</v>
      </c>
      <c r="DL348" s="210">
        <f t="shared" ca="1" si="758"/>
        <v>100291</v>
      </c>
      <c r="DM348" s="461">
        <f t="shared" ca="1" si="759"/>
        <v>130105</v>
      </c>
      <c r="DN348" s="463">
        <f t="shared" ca="1" si="769"/>
        <v>130371</v>
      </c>
      <c r="DO348" s="465">
        <f t="shared" ca="1" si="760"/>
        <v>266</v>
      </c>
      <c r="DP348" s="216">
        <f t="shared" ca="1" si="761"/>
        <v>2.0445025171976481E-3</v>
      </c>
    </row>
    <row r="349" spans="1:124">
      <c r="A349" s="87">
        <f t="shared" si="770"/>
        <v>2033</v>
      </c>
      <c r="P349" s="91">
        <f t="shared" si="768"/>
        <v>2033</v>
      </c>
      <c r="AE349" s="17"/>
      <c r="AF349" s="22"/>
      <c r="AG349" s="22"/>
      <c r="AH349" s="22"/>
      <c r="AI349" s="79" t="str">
        <f t="shared" si="777"/>
        <v>X</v>
      </c>
      <c r="AJ349" s="1">
        <f t="shared" si="776"/>
        <v>2040</v>
      </c>
      <c r="AK349" s="105">
        <f t="shared" si="775"/>
        <v>8</v>
      </c>
      <c r="AL349" s="106">
        <f t="shared" ca="1" si="782"/>
        <v>0</v>
      </c>
      <c r="AM349" s="106">
        <f t="shared" ca="1" si="782"/>
        <v>0</v>
      </c>
      <c r="AN349" s="106">
        <f t="shared" ca="1" si="782"/>
        <v>8</v>
      </c>
      <c r="AO349" s="106">
        <f t="shared" ca="1" si="782"/>
        <v>0</v>
      </c>
      <c r="AP349" s="106">
        <f t="shared" ca="1" si="782"/>
        <v>0</v>
      </c>
      <c r="AQ349" s="106">
        <f t="shared" ca="1" si="782"/>
        <v>0</v>
      </c>
      <c r="AR349" s="106">
        <f t="shared" ca="1" si="782"/>
        <v>0</v>
      </c>
      <c r="AS349" s="106">
        <f t="shared" ca="1" si="782"/>
        <v>0</v>
      </c>
      <c r="AT349" s="106">
        <f t="shared" ca="1" si="782"/>
        <v>0</v>
      </c>
      <c r="AU349" s="106">
        <f t="shared" ca="1" si="782"/>
        <v>1805</v>
      </c>
      <c r="AV349" s="106">
        <f t="shared" ca="1" si="782"/>
        <v>98478</v>
      </c>
      <c r="AW349" s="106">
        <f t="shared" ca="1" si="782"/>
        <v>0</v>
      </c>
      <c r="AX349" s="575">
        <f t="shared" ca="1" si="782"/>
        <v>0</v>
      </c>
      <c r="AY349" s="2">
        <f t="shared" ca="1" si="782"/>
        <v>0</v>
      </c>
      <c r="AZ349" s="545">
        <f t="shared" ca="1" si="782"/>
        <v>2247</v>
      </c>
      <c r="BA349" s="106">
        <f t="shared" ca="1" si="780"/>
        <v>4993</v>
      </c>
      <c r="BB349" s="106">
        <f t="shared" ca="1" si="780"/>
        <v>3399</v>
      </c>
      <c r="BC349" s="106">
        <f t="shared" ca="1" si="780"/>
        <v>0</v>
      </c>
      <c r="BD349" s="106">
        <f t="shared" ca="1" si="780"/>
        <v>2666</v>
      </c>
      <c r="BE349" s="106">
        <f t="shared" ca="1" si="780"/>
        <v>0</v>
      </c>
      <c r="BF349" s="106">
        <f t="shared" ca="1" si="780"/>
        <v>15624</v>
      </c>
      <c r="BG349" s="106">
        <f t="shared" ca="1" si="780"/>
        <v>0</v>
      </c>
      <c r="BH349" s="106">
        <f t="shared" ca="1" si="780"/>
        <v>0</v>
      </c>
      <c r="BI349" s="106">
        <f t="shared" ca="1" si="780"/>
        <v>0</v>
      </c>
      <c r="BJ349" s="106">
        <f t="shared" ca="1" si="780"/>
        <v>1141</v>
      </c>
      <c r="BK349" s="106">
        <f t="shared" ca="1" si="780"/>
        <v>0</v>
      </c>
      <c r="BL349" s="106">
        <f t="shared" ca="1" si="780"/>
        <v>0</v>
      </c>
      <c r="BM349" s="190">
        <f t="shared" ca="1" si="780"/>
        <v>0</v>
      </c>
      <c r="BN349" s="190">
        <f t="shared" ca="1" si="780"/>
        <v>0</v>
      </c>
      <c r="BO349" s="190">
        <f t="shared" ca="1" si="780"/>
        <v>0</v>
      </c>
      <c r="BP349" s="190">
        <f t="shared" ca="1" si="780"/>
        <v>0</v>
      </c>
      <c r="BQ349" s="190">
        <f t="shared" ca="1" si="771"/>
        <v>8312</v>
      </c>
      <c r="BR349" s="190">
        <f t="shared" ca="1" si="763"/>
        <v>30070</v>
      </c>
      <c r="BS349" s="190">
        <f t="shared" ca="1" si="763"/>
        <v>100291</v>
      </c>
      <c r="BT349" s="190">
        <f t="shared" ca="1" si="763"/>
        <v>130361</v>
      </c>
      <c r="BU349" s="190">
        <f t="shared" ca="1" si="781"/>
        <v>119504</v>
      </c>
      <c r="BV349" s="163" t="str">
        <f t="shared" si="778"/>
        <v>I</v>
      </c>
      <c r="BW349" s="65">
        <f t="shared" ca="1" si="721"/>
        <v>130361</v>
      </c>
      <c r="BX349" s="634">
        <f t="shared" ca="1" si="722"/>
        <v>0</v>
      </c>
      <c r="BY349" s="2"/>
      <c r="BZ349" s="13"/>
      <c r="CA349" s="130"/>
      <c r="CB349" s="79" t="str">
        <f t="shared" si="779"/>
        <v>I</v>
      </c>
      <c r="CC349" s="215">
        <f t="shared" si="723"/>
        <v>2040</v>
      </c>
      <c r="CD349" s="141">
        <f t="shared" si="724"/>
        <v>8</v>
      </c>
      <c r="CE349" s="280">
        <f t="shared" ca="1" si="725"/>
        <v>0</v>
      </c>
      <c r="CF349" s="280">
        <f t="shared" ca="1" si="726"/>
        <v>0</v>
      </c>
      <c r="CG349" s="280">
        <f t="shared" ca="1" si="727"/>
        <v>8</v>
      </c>
      <c r="CH349" s="280">
        <f t="shared" ca="1" si="728"/>
        <v>0</v>
      </c>
      <c r="CI349" s="280">
        <f t="shared" ca="1" si="729"/>
        <v>0</v>
      </c>
      <c r="CJ349" s="280">
        <f t="shared" ca="1" si="730"/>
        <v>0</v>
      </c>
      <c r="CK349" s="280">
        <f t="shared" ca="1" si="731"/>
        <v>0</v>
      </c>
      <c r="CL349" s="280">
        <f t="shared" ca="1" si="732"/>
        <v>0</v>
      </c>
      <c r="CM349" s="280">
        <f t="shared" ca="1" si="733"/>
        <v>0</v>
      </c>
      <c r="CN349" s="280">
        <f t="shared" ca="1" si="734"/>
        <v>1719</v>
      </c>
      <c r="CO349" s="280">
        <f t="shared" ca="1" si="735"/>
        <v>86796</v>
      </c>
      <c r="CP349" s="280">
        <f t="shared" ca="1" si="736"/>
        <v>0</v>
      </c>
      <c r="CQ349" s="280">
        <f t="shared" ca="1" si="737"/>
        <v>0</v>
      </c>
      <c r="CR349" s="273">
        <f t="shared" ca="1" si="738"/>
        <v>0</v>
      </c>
      <c r="CS349" s="280">
        <f t="shared" ca="1" si="739"/>
        <v>1935</v>
      </c>
      <c r="CT349" s="280">
        <f t="shared" ca="1" si="740"/>
        <v>5316</v>
      </c>
      <c r="CU349" s="280">
        <f t="shared" ca="1" si="741"/>
        <v>3663</v>
      </c>
      <c r="CV349" s="280">
        <f t="shared" ca="1" si="742"/>
        <v>0</v>
      </c>
      <c r="CW349" s="280">
        <f t="shared" ca="1" si="743"/>
        <v>3039</v>
      </c>
      <c r="CX349" s="280">
        <f t="shared" ca="1" si="744"/>
        <v>0</v>
      </c>
      <c r="CY349" s="280">
        <f t="shared" ca="1" si="745"/>
        <v>15624</v>
      </c>
      <c r="CZ349" s="280">
        <f t="shared" ca="1" si="746"/>
        <v>0</v>
      </c>
      <c r="DA349" s="280">
        <f t="shared" ca="1" si="747"/>
        <v>0</v>
      </c>
      <c r="DB349" s="280">
        <f t="shared" ca="1" si="748"/>
        <v>0</v>
      </c>
      <c r="DC349" s="280">
        <f t="shared" ca="1" si="749"/>
        <v>1134</v>
      </c>
      <c r="DD349" s="280">
        <f t="shared" ca="1" si="750"/>
        <v>0</v>
      </c>
      <c r="DE349" s="280">
        <f t="shared" ca="1" si="751"/>
        <v>0</v>
      </c>
      <c r="DF349" s="280">
        <f t="shared" ca="1" si="752"/>
        <v>0</v>
      </c>
      <c r="DG349" s="280">
        <f t="shared" ca="1" si="753"/>
        <v>0</v>
      </c>
      <c r="DH349" s="280">
        <f t="shared" ca="1" si="754"/>
        <v>0</v>
      </c>
      <c r="DI349" s="280">
        <f t="shared" ca="1" si="755"/>
        <v>0</v>
      </c>
      <c r="DJ349" s="210">
        <f t="shared" ca="1" si="756"/>
        <v>8637</v>
      </c>
      <c r="DK349" s="210">
        <f t="shared" ca="1" si="757"/>
        <v>30711</v>
      </c>
      <c r="DL349" s="210">
        <f t="shared" ca="1" si="758"/>
        <v>88523</v>
      </c>
      <c r="DM349" s="461">
        <f t="shared" ca="1" si="759"/>
        <v>119234</v>
      </c>
      <c r="DN349" s="463">
        <f t="shared" ca="1" si="769"/>
        <v>119504</v>
      </c>
      <c r="DO349" s="465">
        <f t="shared" ca="1" si="760"/>
        <v>270</v>
      </c>
      <c r="DP349" s="216">
        <f t="shared" ca="1" si="761"/>
        <v>2.2644547696126943E-3</v>
      </c>
    </row>
    <row r="350" spans="1:124">
      <c r="A350" s="87">
        <f t="shared" si="770"/>
        <v>2034</v>
      </c>
      <c r="P350" s="91">
        <f t="shared" si="768"/>
        <v>2034</v>
      </c>
      <c r="AE350" s="17"/>
      <c r="AF350" s="22"/>
      <c r="AG350" s="22"/>
      <c r="AH350" s="22"/>
      <c r="AI350" s="79" t="str">
        <f t="shared" si="777"/>
        <v>Y</v>
      </c>
      <c r="AJ350" s="1">
        <f t="shared" si="776"/>
        <v>2040</v>
      </c>
      <c r="AK350" s="105">
        <f t="shared" si="775"/>
        <v>9</v>
      </c>
      <c r="AL350" s="106">
        <f t="shared" ca="1" si="782"/>
        <v>0</v>
      </c>
      <c r="AM350" s="106">
        <f t="shared" ca="1" si="782"/>
        <v>0</v>
      </c>
      <c r="AN350" s="106">
        <f t="shared" ca="1" si="782"/>
        <v>8</v>
      </c>
      <c r="AO350" s="106">
        <f t="shared" ca="1" si="782"/>
        <v>0</v>
      </c>
      <c r="AP350" s="106">
        <f t="shared" ca="1" si="782"/>
        <v>0</v>
      </c>
      <c r="AQ350" s="106">
        <f t="shared" ca="1" si="782"/>
        <v>0</v>
      </c>
      <c r="AR350" s="106">
        <f t="shared" ca="1" si="782"/>
        <v>0</v>
      </c>
      <c r="AS350" s="106">
        <f t="shared" ca="1" si="782"/>
        <v>0</v>
      </c>
      <c r="AT350" s="106">
        <f t="shared" ca="1" si="782"/>
        <v>0</v>
      </c>
      <c r="AU350" s="106">
        <f t="shared" ca="1" si="782"/>
        <v>1719</v>
      </c>
      <c r="AV350" s="106">
        <f t="shared" ca="1" si="782"/>
        <v>86796</v>
      </c>
      <c r="AW350" s="106">
        <f t="shared" ca="1" si="782"/>
        <v>0</v>
      </c>
      <c r="AX350" s="575">
        <f t="shared" ca="1" si="782"/>
        <v>0</v>
      </c>
      <c r="AY350" s="2">
        <f t="shared" ca="1" si="782"/>
        <v>0</v>
      </c>
      <c r="AZ350" s="545">
        <f t="shared" ca="1" si="782"/>
        <v>1935</v>
      </c>
      <c r="BA350" s="106">
        <f t="shared" ca="1" si="780"/>
        <v>5316</v>
      </c>
      <c r="BB350" s="106">
        <f t="shared" ca="1" si="780"/>
        <v>3663</v>
      </c>
      <c r="BC350" s="106">
        <f t="shared" ca="1" si="780"/>
        <v>0</v>
      </c>
      <c r="BD350" s="106">
        <f t="shared" ca="1" si="780"/>
        <v>2722</v>
      </c>
      <c r="BE350" s="106">
        <f t="shared" ca="1" si="780"/>
        <v>0</v>
      </c>
      <c r="BF350" s="106">
        <f t="shared" ca="1" si="780"/>
        <v>15624</v>
      </c>
      <c r="BG350" s="106">
        <f t="shared" ca="1" si="780"/>
        <v>0</v>
      </c>
      <c r="BH350" s="106">
        <f t="shared" ca="1" si="780"/>
        <v>0</v>
      </c>
      <c r="BI350" s="106">
        <f t="shared" ca="1" si="780"/>
        <v>0</v>
      </c>
      <c r="BJ350" s="106">
        <f t="shared" ca="1" si="780"/>
        <v>1134</v>
      </c>
      <c r="BK350" s="106">
        <f t="shared" ca="1" si="780"/>
        <v>0</v>
      </c>
      <c r="BL350" s="106">
        <f t="shared" ca="1" si="780"/>
        <v>0</v>
      </c>
      <c r="BM350" s="190">
        <f t="shared" ca="1" si="780"/>
        <v>0</v>
      </c>
      <c r="BN350" s="190">
        <f t="shared" ca="1" si="780"/>
        <v>0</v>
      </c>
      <c r="BO350" s="190">
        <f t="shared" ca="1" si="780"/>
        <v>0</v>
      </c>
      <c r="BP350" s="190">
        <f t="shared" ca="1" si="780"/>
        <v>0</v>
      </c>
      <c r="BQ350" s="190">
        <f t="shared" ca="1" si="771"/>
        <v>8320</v>
      </c>
      <c r="BR350" s="190">
        <f t="shared" ca="1" si="763"/>
        <v>30394</v>
      </c>
      <c r="BS350" s="190">
        <f t="shared" ca="1" si="763"/>
        <v>88523</v>
      </c>
      <c r="BT350" s="190">
        <f t="shared" ca="1" si="763"/>
        <v>118917</v>
      </c>
      <c r="BU350" s="190">
        <f t="shared" ca="1" si="781"/>
        <v>109191</v>
      </c>
      <c r="BV350" s="163" t="str">
        <f t="shared" si="778"/>
        <v>J</v>
      </c>
      <c r="BW350" s="65">
        <f t="shared" ca="1" si="721"/>
        <v>118917</v>
      </c>
      <c r="BX350" s="634">
        <f t="shared" ca="1" si="722"/>
        <v>0</v>
      </c>
      <c r="BY350" s="2"/>
      <c r="BZ350" s="13"/>
      <c r="CA350" s="130"/>
      <c r="CB350" s="79" t="str">
        <f t="shared" si="779"/>
        <v>J</v>
      </c>
      <c r="CC350" s="215">
        <f t="shared" si="723"/>
        <v>2040</v>
      </c>
      <c r="CD350" s="141">
        <f t="shared" si="724"/>
        <v>9</v>
      </c>
      <c r="CE350" s="280">
        <f t="shared" ca="1" si="725"/>
        <v>0</v>
      </c>
      <c r="CF350" s="280">
        <f t="shared" ca="1" si="726"/>
        <v>0</v>
      </c>
      <c r="CG350" s="280">
        <f t="shared" ca="1" si="727"/>
        <v>8</v>
      </c>
      <c r="CH350" s="280">
        <f t="shared" ca="1" si="728"/>
        <v>0</v>
      </c>
      <c r="CI350" s="280">
        <f t="shared" ca="1" si="729"/>
        <v>0</v>
      </c>
      <c r="CJ350" s="280">
        <f t="shared" ca="1" si="730"/>
        <v>0</v>
      </c>
      <c r="CK350" s="280">
        <f t="shared" ca="1" si="731"/>
        <v>0</v>
      </c>
      <c r="CL350" s="280">
        <f t="shared" ca="1" si="732"/>
        <v>0</v>
      </c>
      <c r="CM350" s="280">
        <f t="shared" ca="1" si="733"/>
        <v>0</v>
      </c>
      <c r="CN350" s="280">
        <f t="shared" ca="1" si="734"/>
        <v>582</v>
      </c>
      <c r="CO350" s="280">
        <f t="shared" ca="1" si="735"/>
        <v>81325</v>
      </c>
      <c r="CP350" s="280">
        <f t="shared" ca="1" si="736"/>
        <v>0</v>
      </c>
      <c r="CQ350" s="280">
        <f t="shared" ca="1" si="737"/>
        <v>0</v>
      </c>
      <c r="CR350" s="273">
        <f t="shared" ca="1" si="738"/>
        <v>0</v>
      </c>
      <c r="CS350" s="280">
        <f t="shared" ca="1" si="739"/>
        <v>1872</v>
      </c>
      <c r="CT350" s="280">
        <f t="shared" ca="1" si="740"/>
        <v>4365</v>
      </c>
      <c r="CU350" s="280">
        <f t="shared" ca="1" si="741"/>
        <v>2840</v>
      </c>
      <c r="CV350" s="280">
        <f t="shared" ca="1" si="742"/>
        <v>0</v>
      </c>
      <c r="CW350" s="280">
        <f t="shared" ca="1" si="743"/>
        <v>2619</v>
      </c>
      <c r="CX350" s="280">
        <f t="shared" ca="1" si="744"/>
        <v>0</v>
      </c>
      <c r="CY350" s="280">
        <f t="shared" ca="1" si="745"/>
        <v>14400</v>
      </c>
      <c r="CZ350" s="280">
        <f t="shared" ca="1" si="746"/>
        <v>0</v>
      </c>
      <c r="DA350" s="280">
        <f t="shared" ca="1" si="747"/>
        <v>0</v>
      </c>
      <c r="DB350" s="280">
        <f t="shared" ca="1" si="748"/>
        <v>0</v>
      </c>
      <c r="DC350" s="280">
        <f t="shared" ca="1" si="749"/>
        <v>946</v>
      </c>
      <c r="DD350" s="280">
        <f t="shared" ca="1" si="750"/>
        <v>0</v>
      </c>
      <c r="DE350" s="280">
        <f t="shared" ca="1" si="751"/>
        <v>0</v>
      </c>
      <c r="DF350" s="280">
        <f t="shared" ca="1" si="752"/>
        <v>0</v>
      </c>
      <c r="DG350" s="280">
        <f t="shared" ca="1" si="753"/>
        <v>0</v>
      </c>
      <c r="DH350" s="280">
        <f t="shared" ca="1" si="754"/>
        <v>0</v>
      </c>
      <c r="DI350" s="280">
        <f t="shared" ca="1" si="755"/>
        <v>0</v>
      </c>
      <c r="DJ350" s="210">
        <f t="shared" ca="1" si="756"/>
        <v>7331</v>
      </c>
      <c r="DK350" s="210">
        <f t="shared" ca="1" si="757"/>
        <v>27042</v>
      </c>
      <c r="DL350" s="210">
        <f t="shared" ca="1" si="758"/>
        <v>81915</v>
      </c>
      <c r="DM350" s="461">
        <f t="shared" ca="1" si="759"/>
        <v>108957</v>
      </c>
      <c r="DN350" s="463">
        <f t="shared" ca="1" si="769"/>
        <v>109191</v>
      </c>
      <c r="DO350" s="465">
        <f t="shared" ca="1" si="760"/>
        <v>234</v>
      </c>
      <c r="DP350" s="216">
        <f t="shared" ca="1" si="761"/>
        <v>2.1476362234643023E-3</v>
      </c>
    </row>
    <row r="351" spans="1:124">
      <c r="A351" s="87">
        <f t="shared" si="770"/>
        <v>2035</v>
      </c>
      <c r="P351" s="91">
        <f t="shared" si="768"/>
        <v>2035</v>
      </c>
      <c r="AE351" s="17"/>
      <c r="AF351" s="22"/>
      <c r="AG351" s="22"/>
      <c r="AH351" s="22"/>
      <c r="AI351" s="79" t="str">
        <f t="shared" si="777"/>
        <v>Z</v>
      </c>
      <c r="AJ351" s="1">
        <f t="shared" si="776"/>
        <v>2040</v>
      </c>
      <c r="AK351" s="105">
        <f t="shared" si="775"/>
        <v>10</v>
      </c>
      <c r="AL351" s="106">
        <f t="shared" ca="1" si="782"/>
        <v>0</v>
      </c>
      <c r="AM351" s="106">
        <f t="shared" ca="1" si="782"/>
        <v>0</v>
      </c>
      <c r="AN351" s="106">
        <f t="shared" ca="1" si="782"/>
        <v>8</v>
      </c>
      <c r="AO351" s="106">
        <f t="shared" ca="1" si="782"/>
        <v>0</v>
      </c>
      <c r="AP351" s="106">
        <f t="shared" ca="1" si="782"/>
        <v>0</v>
      </c>
      <c r="AQ351" s="106">
        <f t="shared" ca="1" si="782"/>
        <v>0</v>
      </c>
      <c r="AR351" s="106">
        <f t="shared" ca="1" si="782"/>
        <v>0</v>
      </c>
      <c r="AS351" s="106">
        <f t="shared" ca="1" si="782"/>
        <v>0</v>
      </c>
      <c r="AT351" s="106">
        <f t="shared" ca="1" si="782"/>
        <v>0</v>
      </c>
      <c r="AU351" s="106">
        <f t="shared" ca="1" si="782"/>
        <v>582</v>
      </c>
      <c r="AV351" s="106">
        <f t="shared" ca="1" si="782"/>
        <v>81325</v>
      </c>
      <c r="AW351" s="106">
        <f t="shared" ca="1" si="782"/>
        <v>0</v>
      </c>
      <c r="AX351" s="575">
        <f t="shared" ca="1" si="782"/>
        <v>0</v>
      </c>
      <c r="AY351" s="2">
        <f t="shared" ca="1" si="782"/>
        <v>0</v>
      </c>
      <c r="AZ351" s="545">
        <f t="shared" ca="1" si="782"/>
        <v>1935</v>
      </c>
      <c r="BA351" s="106">
        <f t="shared" ca="1" si="780"/>
        <v>4365</v>
      </c>
      <c r="BB351" s="106">
        <f t="shared" ca="1" si="780"/>
        <v>2840</v>
      </c>
      <c r="BC351" s="106">
        <f t="shared" ca="1" si="780"/>
        <v>0</v>
      </c>
      <c r="BD351" s="106">
        <f t="shared" ca="1" si="780"/>
        <v>3039</v>
      </c>
      <c r="BE351" s="106">
        <f t="shared" ca="1" si="780"/>
        <v>0</v>
      </c>
      <c r="BF351" s="106">
        <f t="shared" ca="1" si="780"/>
        <v>14400</v>
      </c>
      <c r="BG351" s="106">
        <f t="shared" ca="1" si="780"/>
        <v>0</v>
      </c>
      <c r="BH351" s="106">
        <f t="shared" ca="1" si="780"/>
        <v>0</v>
      </c>
      <c r="BI351" s="106">
        <f t="shared" ca="1" si="780"/>
        <v>0</v>
      </c>
      <c r="BJ351" s="106">
        <f t="shared" ca="1" si="780"/>
        <v>946</v>
      </c>
      <c r="BK351" s="106">
        <f t="shared" ca="1" si="780"/>
        <v>0</v>
      </c>
      <c r="BL351" s="106">
        <f t="shared" ca="1" si="780"/>
        <v>0</v>
      </c>
      <c r="BM351" s="190">
        <f t="shared" ca="1" si="780"/>
        <v>0</v>
      </c>
      <c r="BN351" s="190">
        <f t="shared" ca="1" si="780"/>
        <v>0</v>
      </c>
      <c r="BO351" s="190">
        <f t="shared" ca="1" si="780"/>
        <v>0</v>
      </c>
      <c r="BP351" s="190">
        <f t="shared" ca="1" si="780"/>
        <v>0</v>
      </c>
      <c r="BQ351" s="190">
        <f t="shared" ca="1" si="771"/>
        <v>7814</v>
      </c>
      <c r="BR351" s="190">
        <f t="shared" ca="1" si="763"/>
        <v>27525</v>
      </c>
      <c r="BS351" s="190">
        <f t="shared" ca="1" si="763"/>
        <v>81915</v>
      </c>
      <c r="BT351" s="190">
        <f t="shared" ca="1" si="763"/>
        <v>109440</v>
      </c>
      <c r="BU351" s="190">
        <f t="shared" ca="1" si="781"/>
        <v>102632</v>
      </c>
      <c r="BV351" s="163" t="str">
        <f t="shared" si="778"/>
        <v>K</v>
      </c>
      <c r="BW351" s="65">
        <f t="shared" ca="1" si="721"/>
        <v>109440</v>
      </c>
      <c r="BX351" s="634">
        <f t="shared" ca="1" si="722"/>
        <v>0</v>
      </c>
      <c r="BY351" s="2"/>
      <c r="BZ351" s="13"/>
      <c r="CA351" s="130"/>
      <c r="CB351" s="79" t="str">
        <f t="shared" si="779"/>
        <v>K</v>
      </c>
      <c r="CC351" s="215">
        <f t="shared" si="723"/>
        <v>2040</v>
      </c>
      <c r="CD351" s="141">
        <f t="shared" si="724"/>
        <v>10</v>
      </c>
      <c r="CE351" s="280">
        <f t="shared" ca="1" si="725"/>
        <v>0</v>
      </c>
      <c r="CF351" s="280">
        <f t="shared" ca="1" si="726"/>
        <v>0</v>
      </c>
      <c r="CG351" s="280">
        <f t="shared" ca="1" si="727"/>
        <v>8</v>
      </c>
      <c r="CH351" s="280">
        <f t="shared" ca="1" si="728"/>
        <v>0</v>
      </c>
      <c r="CI351" s="280">
        <f t="shared" ca="1" si="729"/>
        <v>0</v>
      </c>
      <c r="CJ351" s="280">
        <f t="shared" ca="1" si="730"/>
        <v>0</v>
      </c>
      <c r="CK351" s="280">
        <f t="shared" ca="1" si="731"/>
        <v>0</v>
      </c>
      <c r="CL351" s="280">
        <f t="shared" ca="1" si="732"/>
        <v>0</v>
      </c>
      <c r="CM351" s="280">
        <f t="shared" ca="1" si="733"/>
        <v>0</v>
      </c>
      <c r="CN351" s="280">
        <f t="shared" ca="1" si="734"/>
        <v>258</v>
      </c>
      <c r="CO351" s="280">
        <f t="shared" ca="1" si="735"/>
        <v>76813</v>
      </c>
      <c r="CP351" s="280">
        <f t="shared" ca="1" si="736"/>
        <v>0</v>
      </c>
      <c r="CQ351" s="280">
        <f t="shared" ca="1" si="737"/>
        <v>0</v>
      </c>
      <c r="CR351" s="273">
        <f t="shared" ca="1" si="738"/>
        <v>0</v>
      </c>
      <c r="CS351" s="280">
        <f t="shared" ca="1" si="739"/>
        <v>2128</v>
      </c>
      <c r="CT351" s="280">
        <f t="shared" ca="1" si="740"/>
        <v>3060</v>
      </c>
      <c r="CU351" s="280">
        <f t="shared" ca="1" si="741"/>
        <v>2661</v>
      </c>
      <c r="CV351" s="280">
        <f t="shared" ca="1" si="742"/>
        <v>0</v>
      </c>
      <c r="CW351" s="280">
        <f t="shared" ca="1" si="743"/>
        <v>2164</v>
      </c>
      <c r="CX351" s="280">
        <f t="shared" ca="1" si="744"/>
        <v>0</v>
      </c>
      <c r="CY351" s="280">
        <f t="shared" ca="1" si="745"/>
        <v>14508</v>
      </c>
      <c r="CZ351" s="280">
        <f t="shared" ca="1" si="746"/>
        <v>0</v>
      </c>
      <c r="DA351" s="280">
        <f t="shared" ca="1" si="747"/>
        <v>0</v>
      </c>
      <c r="DB351" s="280">
        <f t="shared" ca="1" si="748"/>
        <v>0</v>
      </c>
      <c r="DC351" s="280">
        <f t="shared" ca="1" si="749"/>
        <v>811</v>
      </c>
      <c r="DD351" s="280">
        <f t="shared" ca="1" si="750"/>
        <v>0</v>
      </c>
      <c r="DE351" s="280">
        <f t="shared" ca="1" si="751"/>
        <v>0</v>
      </c>
      <c r="DF351" s="280">
        <f t="shared" ca="1" si="752"/>
        <v>0</v>
      </c>
      <c r="DG351" s="280">
        <f t="shared" ca="1" si="753"/>
        <v>0</v>
      </c>
      <c r="DH351" s="280">
        <f t="shared" ca="1" si="754"/>
        <v>0</v>
      </c>
      <c r="DI351" s="280">
        <f t="shared" ca="1" si="755"/>
        <v>0</v>
      </c>
      <c r="DJ351" s="210">
        <f t="shared" ca="1" si="756"/>
        <v>6953</v>
      </c>
      <c r="DK351" s="210">
        <f t="shared" ca="1" si="757"/>
        <v>25332</v>
      </c>
      <c r="DL351" s="210">
        <f t="shared" ca="1" si="758"/>
        <v>77079</v>
      </c>
      <c r="DM351" s="461">
        <f t="shared" ca="1" si="759"/>
        <v>102411</v>
      </c>
      <c r="DN351" s="463">
        <f t="shared" ca="1" si="769"/>
        <v>102632</v>
      </c>
      <c r="DO351" s="465">
        <f t="shared" ca="1" si="760"/>
        <v>221</v>
      </c>
      <c r="DP351" s="216">
        <f t="shared" ca="1" si="761"/>
        <v>2.1579713116755034E-3</v>
      </c>
    </row>
    <row r="352" spans="1:124">
      <c r="A352" s="87">
        <f t="shared" si="770"/>
        <v>2036</v>
      </c>
      <c r="P352" s="91">
        <f t="shared" si="768"/>
        <v>2036</v>
      </c>
      <c r="AI352" s="79" t="str">
        <f t="shared" si="777"/>
        <v>AA</v>
      </c>
      <c r="AJ352" s="1">
        <f t="shared" si="776"/>
        <v>2040</v>
      </c>
      <c r="AK352" s="105">
        <f t="shared" si="775"/>
        <v>11</v>
      </c>
      <c r="AL352" s="106">
        <f t="shared" ca="1" si="782"/>
        <v>0</v>
      </c>
      <c r="AM352" s="106">
        <f t="shared" ca="1" si="782"/>
        <v>0</v>
      </c>
      <c r="AN352" s="106">
        <f t="shared" ca="1" si="782"/>
        <v>8</v>
      </c>
      <c r="AO352" s="106">
        <f t="shared" ca="1" si="782"/>
        <v>0</v>
      </c>
      <c r="AP352" s="106">
        <f t="shared" ca="1" si="782"/>
        <v>0</v>
      </c>
      <c r="AQ352" s="106">
        <f t="shared" ca="1" si="782"/>
        <v>0</v>
      </c>
      <c r="AR352" s="106">
        <f t="shared" ca="1" si="782"/>
        <v>0</v>
      </c>
      <c r="AS352" s="106">
        <f t="shared" ca="1" si="782"/>
        <v>0</v>
      </c>
      <c r="AT352" s="106">
        <f t="shared" ca="1" si="782"/>
        <v>0</v>
      </c>
      <c r="AU352" s="106">
        <f t="shared" ca="1" si="782"/>
        <v>258</v>
      </c>
      <c r="AV352" s="106">
        <f t="shared" ca="1" si="782"/>
        <v>76813</v>
      </c>
      <c r="AW352" s="106">
        <f t="shared" ca="1" si="782"/>
        <v>0</v>
      </c>
      <c r="AX352" s="575">
        <f t="shared" ca="1" si="782"/>
        <v>0</v>
      </c>
      <c r="AY352" s="2">
        <f t="shared" ca="1" si="782"/>
        <v>0</v>
      </c>
      <c r="AZ352" s="545">
        <f t="shared" ca="1" si="782"/>
        <v>1872</v>
      </c>
      <c r="BA352" s="106">
        <f t="shared" ca="1" si="780"/>
        <v>3060</v>
      </c>
      <c r="BB352" s="106">
        <f t="shared" ca="1" si="780"/>
        <v>2661</v>
      </c>
      <c r="BC352" s="106">
        <f t="shared" ca="1" si="780"/>
        <v>0</v>
      </c>
      <c r="BD352" s="106">
        <f t="shared" ca="1" si="780"/>
        <v>2619</v>
      </c>
      <c r="BE352" s="106">
        <f t="shared" ca="1" si="780"/>
        <v>0</v>
      </c>
      <c r="BF352" s="106">
        <f t="shared" ca="1" si="780"/>
        <v>14508</v>
      </c>
      <c r="BG352" s="106">
        <f t="shared" ca="1" si="780"/>
        <v>0</v>
      </c>
      <c r="BH352" s="106">
        <f t="shared" ca="1" si="780"/>
        <v>0</v>
      </c>
      <c r="BI352" s="106">
        <f t="shared" ca="1" si="780"/>
        <v>0</v>
      </c>
      <c r="BJ352" s="106">
        <f t="shared" ca="1" si="780"/>
        <v>811</v>
      </c>
      <c r="BK352" s="106">
        <f t="shared" ca="1" si="780"/>
        <v>0</v>
      </c>
      <c r="BL352" s="106">
        <f t="shared" ca="1" si="780"/>
        <v>0</v>
      </c>
      <c r="BM352" s="190">
        <f t="shared" ca="1" si="780"/>
        <v>0</v>
      </c>
      <c r="BN352" s="190">
        <f t="shared" ca="1" si="780"/>
        <v>0</v>
      </c>
      <c r="BO352" s="190">
        <f t="shared" ca="1" si="780"/>
        <v>0</v>
      </c>
      <c r="BP352" s="190">
        <f t="shared" ca="1" si="780"/>
        <v>0</v>
      </c>
      <c r="BQ352" s="190">
        <f t="shared" ca="1" si="771"/>
        <v>7152</v>
      </c>
      <c r="BR352" s="190">
        <f t="shared" ca="1" si="763"/>
        <v>25531</v>
      </c>
      <c r="BS352" s="190">
        <f t="shared" ca="1" si="763"/>
        <v>77079</v>
      </c>
      <c r="BT352" s="190">
        <f t="shared" ca="1" si="763"/>
        <v>102610</v>
      </c>
      <c r="BU352" s="190">
        <f t="shared" ca="1" si="781"/>
        <v>70017</v>
      </c>
      <c r="BV352" s="163" t="str">
        <f t="shared" si="778"/>
        <v>L</v>
      </c>
      <c r="BW352" s="65">
        <f t="shared" ca="1" si="721"/>
        <v>102610</v>
      </c>
      <c r="BX352" s="634">
        <f t="shared" ca="1" si="722"/>
        <v>0</v>
      </c>
      <c r="BY352" s="2"/>
      <c r="BZ352" s="13"/>
      <c r="CA352" s="130"/>
      <c r="CB352" s="79" t="str">
        <f t="shared" si="779"/>
        <v>L</v>
      </c>
      <c r="CC352" s="215">
        <f t="shared" si="723"/>
        <v>2040</v>
      </c>
      <c r="CD352" s="141">
        <f t="shared" si="724"/>
        <v>11</v>
      </c>
      <c r="CE352" s="280">
        <f t="shared" ca="1" si="725"/>
        <v>0</v>
      </c>
      <c r="CF352" s="280">
        <f t="shared" ca="1" si="726"/>
        <v>0</v>
      </c>
      <c r="CG352" s="280">
        <f t="shared" ca="1" si="727"/>
        <v>8</v>
      </c>
      <c r="CH352" s="280">
        <f t="shared" ca="1" si="728"/>
        <v>0</v>
      </c>
      <c r="CI352" s="280">
        <f t="shared" ca="1" si="729"/>
        <v>0</v>
      </c>
      <c r="CJ352" s="280">
        <f t="shared" ca="1" si="730"/>
        <v>0</v>
      </c>
      <c r="CK352" s="280">
        <f t="shared" ca="1" si="731"/>
        <v>0</v>
      </c>
      <c r="CL352" s="280">
        <f t="shared" ca="1" si="732"/>
        <v>0</v>
      </c>
      <c r="CM352" s="280">
        <f t="shared" ca="1" si="733"/>
        <v>0</v>
      </c>
      <c r="CN352" s="280">
        <f t="shared" ca="1" si="734"/>
        <v>166</v>
      </c>
      <c r="CO352" s="280">
        <f t="shared" ca="1" si="735"/>
        <v>48080</v>
      </c>
      <c r="CP352" s="280">
        <f t="shared" ca="1" si="736"/>
        <v>0</v>
      </c>
      <c r="CQ352" s="280">
        <f t="shared" ca="1" si="737"/>
        <v>0</v>
      </c>
      <c r="CR352" s="273">
        <f t="shared" ca="1" si="738"/>
        <v>0</v>
      </c>
      <c r="CS352" s="280">
        <f t="shared" ca="1" si="739"/>
        <v>664</v>
      </c>
      <c r="CT352" s="280">
        <f t="shared" ca="1" si="740"/>
        <v>1559</v>
      </c>
      <c r="CU352" s="280">
        <f t="shared" ca="1" si="741"/>
        <v>2823</v>
      </c>
      <c r="CV352" s="280">
        <f t="shared" ca="1" si="742"/>
        <v>0</v>
      </c>
      <c r="CW352" s="280">
        <f t="shared" ca="1" si="743"/>
        <v>2079</v>
      </c>
      <c r="CX352" s="280">
        <f t="shared" ca="1" si="744"/>
        <v>0</v>
      </c>
      <c r="CY352" s="280">
        <f t="shared" ca="1" si="745"/>
        <v>13680</v>
      </c>
      <c r="CZ352" s="280">
        <f t="shared" ca="1" si="746"/>
        <v>0</v>
      </c>
      <c r="DA352" s="280">
        <f t="shared" ca="1" si="747"/>
        <v>0</v>
      </c>
      <c r="DB352" s="280">
        <f t="shared" ca="1" si="748"/>
        <v>0</v>
      </c>
      <c r="DC352" s="280">
        <f t="shared" ca="1" si="749"/>
        <v>784</v>
      </c>
      <c r="DD352" s="280">
        <f t="shared" ca="1" si="750"/>
        <v>0</v>
      </c>
      <c r="DE352" s="280">
        <f t="shared" ca="1" si="751"/>
        <v>0</v>
      </c>
      <c r="DF352" s="280">
        <f t="shared" ca="1" si="752"/>
        <v>0</v>
      </c>
      <c r="DG352" s="280">
        <f t="shared" ca="1" si="753"/>
        <v>0</v>
      </c>
      <c r="DH352" s="280">
        <f t="shared" ca="1" si="754"/>
        <v>0</v>
      </c>
      <c r="DI352" s="280">
        <f t="shared" ca="1" si="755"/>
        <v>0</v>
      </c>
      <c r="DJ352" s="210">
        <f t="shared" ca="1" si="756"/>
        <v>5566</v>
      </c>
      <c r="DK352" s="210">
        <f t="shared" ca="1" si="757"/>
        <v>21589</v>
      </c>
      <c r="DL352" s="210">
        <f t="shared" ca="1" si="758"/>
        <v>48254</v>
      </c>
      <c r="DM352" s="461">
        <f t="shared" ca="1" si="759"/>
        <v>69843</v>
      </c>
      <c r="DN352" s="463">
        <f t="shared" ca="1" si="769"/>
        <v>70017</v>
      </c>
      <c r="DO352" s="465">
        <f t="shared" ca="1" si="760"/>
        <v>174</v>
      </c>
      <c r="DP352" s="216">
        <f t="shared" ca="1" si="761"/>
        <v>2.4913019200206179E-3</v>
      </c>
    </row>
    <row r="353" spans="1:120">
      <c r="A353" s="87">
        <f t="shared" si="770"/>
        <v>2037</v>
      </c>
      <c r="P353" s="91">
        <f t="shared" si="768"/>
        <v>2037</v>
      </c>
      <c r="AI353" s="79" t="str">
        <f t="shared" si="777"/>
        <v>AB</v>
      </c>
      <c r="AJ353" s="1">
        <f t="shared" si="776"/>
        <v>2040</v>
      </c>
      <c r="AK353" s="105">
        <f t="shared" si="775"/>
        <v>12</v>
      </c>
      <c r="AL353" s="106">
        <f t="shared" ca="1" si="782"/>
        <v>0</v>
      </c>
      <c r="AM353" s="106">
        <f t="shared" ca="1" si="782"/>
        <v>0</v>
      </c>
      <c r="AN353" s="106">
        <f t="shared" ca="1" si="782"/>
        <v>8</v>
      </c>
      <c r="AO353" s="106">
        <f t="shared" ca="1" si="782"/>
        <v>0</v>
      </c>
      <c r="AP353" s="106">
        <f t="shared" ca="1" si="782"/>
        <v>0</v>
      </c>
      <c r="AQ353" s="106">
        <f t="shared" ca="1" si="782"/>
        <v>0</v>
      </c>
      <c r="AR353" s="106">
        <f t="shared" ca="1" si="782"/>
        <v>0</v>
      </c>
      <c r="AS353" s="106">
        <f t="shared" ca="1" si="782"/>
        <v>0</v>
      </c>
      <c r="AT353" s="106">
        <f t="shared" ca="1" si="782"/>
        <v>0</v>
      </c>
      <c r="AU353" s="106">
        <f t="shared" ca="1" si="782"/>
        <v>166</v>
      </c>
      <c r="AV353" s="106">
        <f t="shared" ca="1" si="782"/>
        <v>48080</v>
      </c>
      <c r="AW353" s="106">
        <f t="shared" ca="1" si="782"/>
        <v>0</v>
      </c>
      <c r="AX353" s="575">
        <f t="shared" ca="1" si="782"/>
        <v>0</v>
      </c>
      <c r="AY353" s="2">
        <f t="shared" ca="1" si="782"/>
        <v>0</v>
      </c>
      <c r="AZ353" s="545">
        <f t="shared" ca="1" si="782"/>
        <v>2128</v>
      </c>
      <c r="BA353" s="106">
        <f t="shared" ca="1" si="780"/>
        <v>1559</v>
      </c>
      <c r="BB353" s="106">
        <f t="shared" ca="1" si="780"/>
        <v>2823</v>
      </c>
      <c r="BC353" s="106">
        <f t="shared" ca="1" si="780"/>
        <v>0</v>
      </c>
      <c r="BD353" s="106">
        <f t="shared" ca="1" si="780"/>
        <v>2164</v>
      </c>
      <c r="BE353" s="106">
        <f t="shared" ca="1" si="780"/>
        <v>0</v>
      </c>
      <c r="BF353" s="106">
        <f t="shared" ca="1" si="780"/>
        <v>13680</v>
      </c>
      <c r="BG353" s="106">
        <f t="shared" ca="1" si="780"/>
        <v>0</v>
      </c>
      <c r="BH353" s="106">
        <f t="shared" ca="1" si="780"/>
        <v>0</v>
      </c>
      <c r="BI353" s="106">
        <f t="shared" ca="1" si="780"/>
        <v>0</v>
      </c>
      <c r="BJ353" s="106">
        <f t="shared" ca="1" si="780"/>
        <v>784</v>
      </c>
      <c r="BK353" s="106">
        <f t="shared" ca="1" si="780"/>
        <v>0</v>
      </c>
      <c r="BL353" s="106">
        <f t="shared" ca="1" si="780"/>
        <v>0</v>
      </c>
      <c r="BM353" s="190">
        <f t="shared" ca="1" si="780"/>
        <v>0</v>
      </c>
      <c r="BN353" s="190">
        <f t="shared" ca="1" si="780"/>
        <v>0</v>
      </c>
      <c r="BO353" s="190">
        <f t="shared" ca="1" si="780"/>
        <v>0</v>
      </c>
      <c r="BP353" s="190">
        <f t="shared" ca="1" si="780"/>
        <v>0</v>
      </c>
      <c r="BQ353" s="190">
        <f t="shared" ca="1" si="771"/>
        <v>7115</v>
      </c>
      <c r="BR353" s="190">
        <f t="shared" ca="1" si="763"/>
        <v>23138</v>
      </c>
      <c r="BS353" s="190">
        <f t="shared" ca="1" si="763"/>
        <v>48254</v>
      </c>
      <c r="BT353" s="190">
        <f t="shared" ca="1" si="763"/>
        <v>71392</v>
      </c>
      <c r="BU353" s="190">
        <f t="shared" ca="1" si="781"/>
        <v>95817</v>
      </c>
      <c r="BV353" s="163" t="str">
        <f t="shared" si="778"/>
        <v>M</v>
      </c>
      <c r="BW353" s="65">
        <f t="shared" ca="1" si="721"/>
        <v>71392</v>
      </c>
      <c r="BX353" s="634">
        <f t="shared" ca="1" si="722"/>
        <v>0</v>
      </c>
      <c r="BY353" s="2"/>
      <c r="BZ353" s="13"/>
      <c r="CA353" s="130"/>
      <c r="CB353" s="79" t="str">
        <f t="shared" si="779"/>
        <v>M</v>
      </c>
      <c r="CC353" s="215">
        <f t="shared" si="723"/>
        <v>2040</v>
      </c>
      <c r="CD353" s="141">
        <f t="shared" si="724"/>
        <v>12</v>
      </c>
      <c r="CE353" s="280">
        <f t="shared" ca="1" si="725"/>
        <v>0</v>
      </c>
      <c r="CF353" s="280">
        <f t="shared" ca="1" si="726"/>
        <v>0</v>
      </c>
      <c r="CG353" s="280">
        <f t="shared" ca="1" si="727"/>
        <v>8</v>
      </c>
      <c r="CH353" s="280">
        <f t="shared" ca="1" si="728"/>
        <v>0</v>
      </c>
      <c r="CI353" s="280">
        <f t="shared" ca="1" si="729"/>
        <v>0</v>
      </c>
      <c r="CJ353" s="280">
        <f t="shared" ca="1" si="730"/>
        <v>0</v>
      </c>
      <c r="CK353" s="280">
        <f t="shared" ca="1" si="731"/>
        <v>0</v>
      </c>
      <c r="CL353" s="280">
        <f t="shared" ca="1" si="732"/>
        <v>0</v>
      </c>
      <c r="CM353" s="280">
        <f t="shared" ca="1" si="733"/>
        <v>3839</v>
      </c>
      <c r="CN353" s="280">
        <f t="shared" ca="1" si="734"/>
        <v>172</v>
      </c>
      <c r="CO353" s="280">
        <f t="shared" ca="1" si="735"/>
        <v>65343</v>
      </c>
      <c r="CP353" s="280">
        <f t="shared" ca="1" si="736"/>
        <v>0</v>
      </c>
      <c r="CQ353" s="280">
        <f t="shared" ca="1" si="737"/>
        <v>0</v>
      </c>
      <c r="CR353" s="273">
        <f t="shared" ca="1" si="738"/>
        <v>0</v>
      </c>
      <c r="CS353" s="280">
        <f t="shared" ca="1" si="739"/>
        <v>1218</v>
      </c>
      <c r="CT353" s="280">
        <f t="shared" ca="1" si="740"/>
        <v>3544</v>
      </c>
      <c r="CU353" s="280">
        <f t="shared" ca="1" si="741"/>
        <v>3468</v>
      </c>
      <c r="CV353" s="280">
        <f t="shared" ca="1" si="742"/>
        <v>0</v>
      </c>
      <c r="CW353" s="280">
        <f t="shared" ca="1" si="743"/>
        <v>2510</v>
      </c>
      <c r="CX353" s="280">
        <f t="shared" ca="1" si="744"/>
        <v>0</v>
      </c>
      <c r="CY353" s="280">
        <f t="shared" ca="1" si="745"/>
        <v>14508</v>
      </c>
      <c r="CZ353" s="280">
        <f t="shared" ca="1" si="746"/>
        <v>0</v>
      </c>
      <c r="DA353" s="280">
        <f t="shared" ca="1" si="747"/>
        <v>0</v>
      </c>
      <c r="DB353" s="280">
        <f t="shared" ca="1" si="748"/>
        <v>0</v>
      </c>
      <c r="DC353" s="280">
        <f t="shared" ca="1" si="749"/>
        <v>978</v>
      </c>
      <c r="DD353" s="280">
        <f t="shared" ca="1" si="750"/>
        <v>0</v>
      </c>
      <c r="DE353" s="280">
        <f t="shared" ca="1" si="751"/>
        <v>0</v>
      </c>
      <c r="DF353" s="280">
        <f t="shared" ca="1" si="752"/>
        <v>0</v>
      </c>
      <c r="DG353" s="280">
        <f t="shared" ca="1" si="753"/>
        <v>0</v>
      </c>
      <c r="DH353" s="280">
        <f t="shared" ca="1" si="754"/>
        <v>0</v>
      </c>
      <c r="DI353" s="280">
        <f t="shared" ca="1" si="755"/>
        <v>0</v>
      </c>
      <c r="DJ353" s="210">
        <f t="shared" ca="1" si="756"/>
        <v>7196</v>
      </c>
      <c r="DK353" s="210">
        <f t="shared" ca="1" si="757"/>
        <v>26226</v>
      </c>
      <c r="DL353" s="210">
        <f t="shared" ca="1" si="758"/>
        <v>69362</v>
      </c>
      <c r="DM353" s="461">
        <f t="shared" ca="1" si="759"/>
        <v>95588</v>
      </c>
      <c r="DN353" s="463">
        <f t="shared" ca="1" si="769"/>
        <v>95817</v>
      </c>
      <c r="DO353" s="465">
        <f t="shared" ca="1" si="760"/>
        <v>229</v>
      </c>
      <c r="DP353" s="216">
        <f t="shared" ca="1" si="761"/>
        <v>2.395698204795581E-3</v>
      </c>
    </row>
    <row r="354" spans="1:120">
      <c r="A354" s="87">
        <f t="shared" si="770"/>
        <v>2038</v>
      </c>
      <c r="P354" s="91">
        <f t="shared" si="768"/>
        <v>2038</v>
      </c>
      <c r="AI354" s="79" t="str">
        <f t="shared" si="777"/>
        <v>Q</v>
      </c>
      <c r="AJ354" s="1">
        <f t="shared" si="776"/>
        <v>2041</v>
      </c>
      <c r="AK354" s="105">
        <f t="shared" si="775"/>
        <v>1</v>
      </c>
      <c r="AL354" s="106">
        <f t="shared" ca="1" si="782"/>
        <v>0</v>
      </c>
      <c r="AM354" s="106">
        <f t="shared" ca="1" si="782"/>
        <v>0</v>
      </c>
      <c r="AN354" s="106">
        <f t="shared" ca="1" si="782"/>
        <v>8</v>
      </c>
      <c r="AO354" s="106">
        <f t="shared" ca="1" si="782"/>
        <v>0</v>
      </c>
      <c r="AP354" s="106">
        <f t="shared" ca="1" si="782"/>
        <v>0</v>
      </c>
      <c r="AQ354" s="106">
        <f t="shared" ca="1" si="782"/>
        <v>0</v>
      </c>
      <c r="AR354" s="106">
        <f t="shared" ca="1" si="782"/>
        <v>0</v>
      </c>
      <c r="AS354" s="106">
        <f t="shared" ca="1" si="782"/>
        <v>0</v>
      </c>
      <c r="AT354" s="106">
        <f t="shared" ca="1" si="782"/>
        <v>3839</v>
      </c>
      <c r="AU354" s="106">
        <f t="shared" ca="1" si="782"/>
        <v>172</v>
      </c>
      <c r="AV354" s="106">
        <f t="shared" ca="1" si="782"/>
        <v>65343</v>
      </c>
      <c r="AW354" s="106">
        <f t="shared" ca="1" si="782"/>
        <v>0</v>
      </c>
      <c r="AX354" s="575">
        <f t="shared" ca="1" si="782"/>
        <v>0</v>
      </c>
      <c r="AY354" s="2">
        <f t="shared" ca="1" si="782"/>
        <v>0</v>
      </c>
      <c r="AZ354" s="545">
        <f t="shared" ca="1" si="782"/>
        <v>664</v>
      </c>
      <c r="BA354" s="106">
        <f t="shared" ca="1" si="780"/>
        <v>3544</v>
      </c>
      <c r="BB354" s="106">
        <f t="shared" ca="1" si="780"/>
        <v>3468</v>
      </c>
      <c r="BC354" s="106">
        <f t="shared" ca="1" si="780"/>
        <v>0</v>
      </c>
      <c r="BD354" s="106">
        <f t="shared" ca="1" si="780"/>
        <v>2079</v>
      </c>
      <c r="BE354" s="106">
        <f t="shared" ca="1" si="780"/>
        <v>0</v>
      </c>
      <c r="BF354" s="106">
        <f t="shared" ca="1" si="780"/>
        <v>14508</v>
      </c>
      <c r="BG354" s="106">
        <f t="shared" ca="1" si="780"/>
        <v>0</v>
      </c>
      <c r="BH354" s="106">
        <f t="shared" ca="1" si="780"/>
        <v>0</v>
      </c>
      <c r="BI354" s="106">
        <f t="shared" ca="1" si="780"/>
        <v>0</v>
      </c>
      <c r="BJ354" s="106">
        <f t="shared" ca="1" si="780"/>
        <v>978</v>
      </c>
      <c r="BK354" s="106">
        <f t="shared" ca="1" si="780"/>
        <v>0</v>
      </c>
      <c r="BL354" s="106">
        <f t="shared" ca="1" si="780"/>
        <v>0</v>
      </c>
      <c r="BM354" s="190">
        <f t="shared" ca="1" si="780"/>
        <v>0</v>
      </c>
      <c r="BN354" s="190">
        <f t="shared" ca="1" si="780"/>
        <v>0</v>
      </c>
      <c r="BO354" s="190">
        <f t="shared" ca="1" si="780"/>
        <v>0</v>
      </c>
      <c r="BP354" s="190">
        <f t="shared" ca="1" si="780"/>
        <v>0</v>
      </c>
      <c r="BQ354" s="190">
        <f t="shared" ca="1" si="771"/>
        <v>6211</v>
      </c>
      <c r="BR354" s="190">
        <f t="shared" ca="1" si="763"/>
        <v>25241</v>
      </c>
      <c r="BS354" s="190">
        <f t="shared" ca="1" si="763"/>
        <v>69362</v>
      </c>
      <c r="BT354" s="190">
        <f t="shared" ca="1" si="763"/>
        <v>94603</v>
      </c>
      <c r="BU354" s="190">
        <f t="shared" ca="1" si="781"/>
        <v>0</v>
      </c>
      <c r="BV354" s="163" t="str">
        <f t="shared" si="778"/>
        <v>C</v>
      </c>
      <c r="BW354" s="65">
        <f t="shared" ca="1" si="721"/>
        <v>94603</v>
      </c>
      <c r="BX354" s="634">
        <f t="shared" ca="1" si="722"/>
        <v>0</v>
      </c>
      <c r="BY354" s="2"/>
      <c r="BZ354" s="13"/>
      <c r="CA354" s="130"/>
      <c r="CB354" s="79" t="str">
        <f t="shared" si="779"/>
        <v>B</v>
      </c>
      <c r="CC354" s="215">
        <f t="shared" si="723"/>
        <v>2041</v>
      </c>
      <c r="CD354" s="141">
        <f t="shared" si="724"/>
        <v>1</v>
      </c>
      <c r="CE354" s="280">
        <f t="shared" ca="1" si="725"/>
        <v>0</v>
      </c>
      <c r="CF354" s="280">
        <f t="shared" ca="1" si="726"/>
        <v>0</v>
      </c>
      <c r="CG354" s="280">
        <f t="shared" ca="1" si="727"/>
        <v>0</v>
      </c>
      <c r="CH354" s="280">
        <f t="shared" ca="1" si="728"/>
        <v>0</v>
      </c>
      <c r="CI354" s="280">
        <f t="shared" ca="1" si="729"/>
        <v>0</v>
      </c>
      <c r="CJ354" s="280">
        <f t="shared" ca="1" si="730"/>
        <v>0</v>
      </c>
      <c r="CK354" s="280">
        <f t="shared" ca="1" si="731"/>
        <v>0</v>
      </c>
      <c r="CL354" s="280">
        <f t="shared" ca="1" si="732"/>
        <v>0</v>
      </c>
      <c r="CM354" s="280">
        <f t="shared" ca="1" si="733"/>
        <v>0</v>
      </c>
      <c r="CN354" s="280">
        <f t="shared" ca="1" si="734"/>
        <v>0</v>
      </c>
      <c r="CO354" s="280">
        <f t="shared" ca="1" si="735"/>
        <v>0</v>
      </c>
      <c r="CP354" s="280">
        <f t="shared" ca="1" si="736"/>
        <v>0</v>
      </c>
      <c r="CQ354" s="280">
        <f t="shared" ca="1" si="737"/>
        <v>0</v>
      </c>
      <c r="CR354" s="273">
        <f t="shared" ca="1" si="738"/>
        <v>0</v>
      </c>
      <c r="CS354" s="280">
        <f t="shared" ca="1" si="739"/>
        <v>0</v>
      </c>
      <c r="CT354" s="280">
        <f t="shared" ca="1" si="740"/>
        <v>0</v>
      </c>
      <c r="CU354" s="280">
        <f t="shared" ca="1" si="741"/>
        <v>0</v>
      </c>
      <c r="CV354" s="280">
        <f t="shared" ca="1" si="742"/>
        <v>0</v>
      </c>
      <c r="CW354" s="280">
        <f t="shared" ca="1" si="743"/>
        <v>0</v>
      </c>
      <c r="CX354" s="280">
        <f t="shared" ca="1" si="744"/>
        <v>0</v>
      </c>
      <c r="CY354" s="280">
        <f t="shared" ca="1" si="745"/>
        <v>0</v>
      </c>
      <c r="CZ354" s="280">
        <f t="shared" ca="1" si="746"/>
        <v>0</v>
      </c>
      <c r="DA354" s="280">
        <f t="shared" ca="1" si="747"/>
        <v>0</v>
      </c>
      <c r="DB354" s="280">
        <f t="shared" ca="1" si="748"/>
        <v>0</v>
      </c>
      <c r="DC354" s="280">
        <f t="shared" ca="1" si="749"/>
        <v>0</v>
      </c>
      <c r="DD354" s="280">
        <f t="shared" ca="1" si="750"/>
        <v>0</v>
      </c>
      <c r="DE354" s="280">
        <f t="shared" ca="1" si="751"/>
        <v>0</v>
      </c>
      <c r="DF354" s="280">
        <f t="shared" ca="1" si="752"/>
        <v>0</v>
      </c>
      <c r="DG354" s="280">
        <f t="shared" ca="1" si="753"/>
        <v>0</v>
      </c>
      <c r="DH354" s="280">
        <f t="shared" ca="1" si="754"/>
        <v>0</v>
      </c>
      <c r="DI354" s="280">
        <f t="shared" ca="1" si="755"/>
        <v>0</v>
      </c>
      <c r="DJ354" s="210">
        <f t="shared" ca="1" si="756"/>
        <v>0</v>
      </c>
      <c r="DK354" s="210">
        <f t="shared" ca="1" si="757"/>
        <v>0</v>
      </c>
      <c r="DL354" s="210">
        <f t="shared" ca="1" si="758"/>
        <v>0</v>
      </c>
      <c r="DM354" s="461">
        <f t="shared" ca="1" si="759"/>
        <v>0</v>
      </c>
      <c r="DN354" s="463">
        <f t="shared" ca="1" si="769"/>
        <v>0</v>
      </c>
      <c r="DO354" s="465">
        <f t="shared" ca="1" si="760"/>
        <v>0</v>
      </c>
      <c r="DP354" s="216" t="e">
        <f t="shared" ca="1" si="761"/>
        <v>#DIV/0!</v>
      </c>
    </row>
    <row r="355" spans="1:120">
      <c r="A355" s="87">
        <f t="shared" si="770"/>
        <v>2039</v>
      </c>
      <c r="P355" s="91">
        <f t="shared" si="768"/>
        <v>2039</v>
      </c>
      <c r="AI355" s="79" t="str">
        <f t="shared" si="777"/>
        <v>R</v>
      </c>
      <c r="AJ355" s="1">
        <f t="shared" si="776"/>
        <v>2041</v>
      </c>
      <c r="AK355" s="105">
        <f t="shared" si="775"/>
        <v>2</v>
      </c>
      <c r="AL355" s="106">
        <f t="shared" ca="1" si="782"/>
        <v>0</v>
      </c>
      <c r="AM355" s="106">
        <f t="shared" ca="1" si="782"/>
        <v>0</v>
      </c>
      <c r="AN355" s="106">
        <f t="shared" ca="1" si="782"/>
        <v>8</v>
      </c>
      <c r="AO355" s="106">
        <f t="shared" ca="1" si="782"/>
        <v>0</v>
      </c>
      <c r="AP355" s="106">
        <f t="shared" ca="1" si="782"/>
        <v>0</v>
      </c>
      <c r="AQ355" s="106">
        <f t="shared" ca="1" si="782"/>
        <v>0</v>
      </c>
      <c r="AR355" s="106">
        <f t="shared" ca="1" si="782"/>
        <v>0</v>
      </c>
      <c r="AS355" s="106">
        <f t="shared" ca="1" si="782"/>
        <v>0</v>
      </c>
      <c r="AT355" s="106">
        <f t="shared" ca="1" si="782"/>
        <v>0</v>
      </c>
      <c r="AU355" s="106">
        <f t="shared" ca="1" si="782"/>
        <v>0</v>
      </c>
      <c r="AV355" s="106">
        <f t="shared" ca="1" si="782"/>
        <v>0</v>
      </c>
      <c r="AW355" s="106">
        <f t="shared" ca="1" si="782"/>
        <v>0</v>
      </c>
      <c r="AX355" s="575">
        <f t="shared" ca="1" si="782"/>
        <v>0</v>
      </c>
      <c r="AY355" s="2">
        <f t="shared" ca="1" si="782"/>
        <v>0</v>
      </c>
      <c r="AZ355" s="545">
        <f t="shared" ca="1" si="782"/>
        <v>1218</v>
      </c>
      <c r="BA355" s="106">
        <f t="shared" ca="1" si="780"/>
        <v>0</v>
      </c>
      <c r="BB355" s="106">
        <f t="shared" ca="1" si="780"/>
        <v>0</v>
      </c>
      <c r="BC355" s="106">
        <f t="shared" ca="1" si="780"/>
        <v>0</v>
      </c>
      <c r="BD355" s="106">
        <f t="shared" ca="1" si="780"/>
        <v>2510</v>
      </c>
      <c r="BE355" s="106">
        <f t="shared" ca="1" si="780"/>
        <v>0</v>
      </c>
      <c r="BF355" s="106">
        <f t="shared" ca="1" si="780"/>
        <v>0</v>
      </c>
      <c r="BG355" s="106">
        <f t="shared" ca="1" si="780"/>
        <v>0</v>
      </c>
      <c r="BH355" s="106">
        <f t="shared" ca="1" si="780"/>
        <v>0</v>
      </c>
      <c r="BI355" s="106">
        <f t="shared" ca="1" si="780"/>
        <v>0</v>
      </c>
      <c r="BJ355" s="106">
        <f t="shared" ca="1" si="780"/>
        <v>0</v>
      </c>
      <c r="BK355" s="106">
        <f t="shared" ca="1" si="780"/>
        <v>0</v>
      </c>
      <c r="BL355" s="106">
        <f t="shared" ca="1" si="780"/>
        <v>0</v>
      </c>
      <c r="BM355" s="190">
        <f t="shared" ca="1" si="780"/>
        <v>0</v>
      </c>
      <c r="BN355" s="190">
        <f t="shared" ca="1" si="780"/>
        <v>0</v>
      </c>
      <c r="BO355" s="190">
        <f t="shared" ca="1" si="780"/>
        <v>0</v>
      </c>
      <c r="BP355" s="190">
        <f t="shared" ca="1" si="780"/>
        <v>0</v>
      </c>
      <c r="BQ355" s="190">
        <f t="shared" ca="1" si="771"/>
        <v>3728</v>
      </c>
      <c r="BR355" s="190">
        <f t="shared" ca="1" si="763"/>
        <v>3728</v>
      </c>
      <c r="BS355" s="190">
        <f t="shared" ca="1" si="763"/>
        <v>8</v>
      </c>
      <c r="BT355" s="190">
        <f t="shared" ca="1" si="763"/>
        <v>3736</v>
      </c>
      <c r="BU355" s="190">
        <f t="shared" ca="1" si="781"/>
        <v>0</v>
      </c>
      <c r="BV355" s="163" t="str">
        <f t="shared" si="778"/>
        <v>C</v>
      </c>
      <c r="BW355" s="65">
        <f t="shared" ca="1" si="721"/>
        <v>3736</v>
      </c>
      <c r="BX355" s="634">
        <f t="shared" ca="1" si="722"/>
        <v>0</v>
      </c>
      <c r="BY355" s="2"/>
      <c r="BZ355" s="13"/>
      <c r="CA355" s="130"/>
      <c r="CB355" s="79" t="str">
        <f t="shared" si="779"/>
        <v>C</v>
      </c>
      <c r="CC355" s="215">
        <f t="shared" si="723"/>
        <v>2041</v>
      </c>
      <c r="CD355" s="141">
        <f t="shared" si="724"/>
        <v>2</v>
      </c>
      <c r="CE355" s="280">
        <f t="shared" ca="1" si="725"/>
        <v>0</v>
      </c>
      <c r="CF355" s="280">
        <f t="shared" ca="1" si="726"/>
        <v>0</v>
      </c>
      <c r="CG355" s="280">
        <f t="shared" ca="1" si="727"/>
        <v>0</v>
      </c>
      <c r="CH355" s="280">
        <f t="shared" ca="1" si="728"/>
        <v>0</v>
      </c>
      <c r="CI355" s="280">
        <f t="shared" ca="1" si="729"/>
        <v>0</v>
      </c>
      <c r="CJ355" s="280">
        <f t="shared" ca="1" si="730"/>
        <v>0</v>
      </c>
      <c r="CK355" s="280">
        <f t="shared" ca="1" si="731"/>
        <v>0</v>
      </c>
      <c r="CL355" s="280">
        <f t="shared" ca="1" si="732"/>
        <v>0</v>
      </c>
      <c r="CM355" s="280">
        <f t="shared" ca="1" si="733"/>
        <v>0</v>
      </c>
      <c r="CN355" s="280">
        <f t="shared" ca="1" si="734"/>
        <v>0</v>
      </c>
      <c r="CO355" s="280">
        <f t="shared" ca="1" si="735"/>
        <v>0</v>
      </c>
      <c r="CP355" s="280">
        <f t="shared" ca="1" si="736"/>
        <v>0</v>
      </c>
      <c r="CQ355" s="280">
        <f t="shared" ca="1" si="737"/>
        <v>0</v>
      </c>
      <c r="CR355" s="273">
        <f t="shared" ca="1" si="738"/>
        <v>0</v>
      </c>
      <c r="CS355" s="280">
        <f t="shared" ca="1" si="739"/>
        <v>0</v>
      </c>
      <c r="CT355" s="280">
        <f t="shared" ca="1" si="740"/>
        <v>0</v>
      </c>
      <c r="CU355" s="280">
        <f t="shared" ca="1" si="741"/>
        <v>0</v>
      </c>
      <c r="CV355" s="280">
        <f t="shared" ca="1" si="742"/>
        <v>0</v>
      </c>
      <c r="CW355" s="280">
        <f t="shared" ca="1" si="743"/>
        <v>0</v>
      </c>
      <c r="CX355" s="280">
        <f t="shared" ca="1" si="744"/>
        <v>0</v>
      </c>
      <c r="CY355" s="280">
        <f t="shared" ca="1" si="745"/>
        <v>0</v>
      </c>
      <c r="CZ355" s="280">
        <f t="shared" ca="1" si="746"/>
        <v>0</v>
      </c>
      <c r="DA355" s="280">
        <f t="shared" ca="1" si="747"/>
        <v>0</v>
      </c>
      <c r="DB355" s="280">
        <f t="shared" ca="1" si="748"/>
        <v>0</v>
      </c>
      <c r="DC355" s="280">
        <f t="shared" ca="1" si="749"/>
        <v>0</v>
      </c>
      <c r="DD355" s="280">
        <f t="shared" ca="1" si="750"/>
        <v>0</v>
      </c>
      <c r="DE355" s="280">
        <f t="shared" ca="1" si="751"/>
        <v>0</v>
      </c>
      <c r="DF355" s="280">
        <f t="shared" ca="1" si="752"/>
        <v>0</v>
      </c>
      <c r="DG355" s="280">
        <f t="shared" ca="1" si="753"/>
        <v>0</v>
      </c>
      <c r="DH355" s="280">
        <f t="shared" ca="1" si="754"/>
        <v>0</v>
      </c>
      <c r="DI355" s="280">
        <f t="shared" ca="1" si="755"/>
        <v>0</v>
      </c>
      <c r="DJ355" s="210">
        <f t="shared" ca="1" si="756"/>
        <v>0</v>
      </c>
      <c r="DK355" s="210">
        <f t="shared" ca="1" si="757"/>
        <v>0</v>
      </c>
      <c r="DL355" s="210">
        <f t="shared" ca="1" si="758"/>
        <v>0</v>
      </c>
      <c r="DM355" s="461">
        <f t="shared" ca="1" si="759"/>
        <v>0</v>
      </c>
      <c r="DN355" s="463">
        <f t="shared" ca="1" si="769"/>
        <v>0</v>
      </c>
      <c r="DO355" s="465">
        <f t="shared" ca="1" si="760"/>
        <v>0</v>
      </c>
      <c r="DP355" s="216" t="e">
        <f t="shared" ca="1" si="761"/>
        <v>#DIV/0!</v>
      </c>
    </row>
    <row r="356" spans="1:120">
      <c r="A356" s="87">
        <f t="shared" si="770"/>
        <v>2040</v>
      </c>
      <c r="P356" s="91">
        <f t="shared" si="768"/>
        <v>2040</v>
      </c>
      <c r="AI356" s="79" t="str">
        <f t="shared" si="777"/>
        <v>S</v>
      </c>
      <c r="AJ356" s="1">
        <f t="shared" si="776"/>
        <v>2041</v>
      </c>
      <c r="AK356" s="105">
        <f t="shared" si="775"/>
        <v>3</v>
      </c>
      <c r="AL356" s="106">
        <f t="shared" ca="1" si="782"/>
        <v>0</v>
      </c>
      <c r="AM356" s="106">
        <f t="shared" ca="1" si="782"/>
        <v>0</v>
      </c>
      <c r="AN356" s="106">
        <f t="shared" ca="1" si="782"/>
        <v>0</v>
      </c>
      <c r="AO356" s="106">
        <f t="shared" ca="1" si="782"/>
        <v>0</v>
      </c>
      <c r="AP356" s="106">
        <f t="shared" ca="1" si="782"/>
        <v>0</v>
      </c>
      <c r="AQ356" s="106">
        <f t="shared" ca="1" si="782"/>
        <v>0</v>
      </c>
      <c r="AR356" s="106">
        <f t="shared" ca="1" si="782"/>
        <v>0</v>
      </c>
      <c r="AS356" s="106">
        <f t="shared" ca="1" si="782"/>
        <v>0</v>
      </c>
      <c r="AT356" s="106">
        <f t="shared" ca="1" si="782"/>
        <v>0</v>
      </c>
      <c r="AU356" s="106">
        <f t="shared" ca="1" si="782"/>
        <v>0</v>
      </c>
      <c r="AV356" s="106">
        <f t="shared" ca="1" si="782"/>
        <v>0</v>
      </c>
      <c r="AW356" s="106">
        <f t="shared" ca="1" si="782"/>
        <v>0</v>
      </c>
      <c r="AX356" s="575">
        <f t="shared" ca="1" si="782"/>
        <v>0</v>
      </c>
      <c r="AY356" s="2">
        <f t="shared" ca="1" si="782"/>
        <v>0</v>
      </c>
      <c r="AZ356" s="545">
        <f t="shared" ca="1" si="782"/>
        <v>0</v>
      </c>
      <c r="BA356" s="106">
        <f t="shared" ca="1" si="780"/>
        <v>0</v>
      </c>
      <c r="BB356" s="106">
        <f t="shared" ca="1" si="780"/>
        <v>0</v>
      </c>
      <c r="BC356" s="106">
        <f t="shared" ca="1" si="780"/>
        <v>0</v>
      </c>
      <c r="BD356" s="106">
        <f t="shared" ca="1" si="780"/>
        <v>0</v>
      </c>
      <c r="BE356" s="106">
        <f t="shared" ca="1" si="780"/>
        <v>0</v>
      </c>
      <c r="BF356" s="106">
        <f t="shared" ca="1" si="780"/>
        <v>0</v>
      </c>
      <c r="BG356" s="106">
        <f t="shared" ca="1" si="780"/>
        <v>0</v>
      </c>
      <c r="BH356" s="106">
        <f t="shared" ca="1" si="780"/>
        <v>0</v>
      </c>
      <c r="BI356" s="106">
        <f t="shared" ca="1" si="780"/>
        <v>0</v>
      </c>
      <c r="BJ356" s="106">
        <f t="shared" ca="1" si="780"/>
        <v>0</v>
      </c>
      <c r="BK356" s="106">
        <f t="shared" ca="1" si="780"/>
        <v>0</v>
      </c>
      <c r="BL356" s="106">
        <f t="shared" ca="1" si="780"/>
        <v>0</v>
      </c>
      <c r="BM356" s="190">
        <f t="shared" ca="1" si="780"/>
        <v>0</v>
      </c>
      <c r="BN356" s="190">
        <f t="shared" ca="1" si="780"/>
        <v>0</v>
      </c>
      <c r="BO356" s="190">
        <f t="shared" ca="1" si="780"/>
        <v>0</v>
      </c>
      <c r="BP356" s="190">
        <f t="shared" ca="1" si="780"/>
        <v>0</v>
      </c>
      <c r="BQ356" s="190">
        <f t="shared" ca="1" si="771"/>
        <v>0</v>
      </c>
      <c r="BR356" s="190">
        <f t="shared" ca="1" si="763"/>
        <v>0</v>
      </c>
      <c r="BS356" s="190">
        <f t="shared" ca="1" si="763"/>
        <v>0</v>
      </c>
      <c r="BT356" s="190">
        <f t="shared" ca="1" si="763"/>
        <v>0</v>
      </c>
      <c r="BU356" s="190">
        <f t="shared" ca="1" si="781"/>
        <v>0</v>
      </c>
      <c r="BV356" s="163" t="str">
        <f t="shared" si="778"/>
        <v>D</v>
      </c>
      <c r="BW356" s="65">
        <f t="shared" ca="1" si="721"/>
        <v>0</v>
      </c>
      <c r="BX356" s="634">
        <f t="shared" ca="1" si="722"/>
        <v>0</v>
      </c>
      <c r="BY356" s="2"/>
      <c r="BZ356" s="13"/>
      <c r="CA356" s="130"/>
      <c r="CB356" s="79" t="str">
        <f t="shared" si="779"/>
        <v>D</v>
      </c>
      <c r="CC356" s="215">
        <f t="shared" si="723"/>
        <v>2041</v>
      </c>
      <c r="CD356" s="141">
        <f t="shared" si="724"/>
        <v>3</v>
      </c>
      <c r="CE356" s="280">
        <f t="shared" ca="1" si="725"/>
        <v>0</v>
      </c>
      <c r="CF356" s="280">
        <f t="shared" ca="1" si="726"/>
        <v>0</v>
      </c>
      <c r="CG356" s="280">
        <f t="shared" ca="1" si="727"/>
        <v>0</v>
      </c>
      <c r="CH356" s="280">
        <f t="shared" ca="1" si="728"/>
        <v>0</v>
      </c>
      <c r="CI356" s="280">
        <f t="shared" ca="1" si="729"/>
        <v>0</v>
      </c>
      <c r="CJ356" s="280">
        <f t="shared" ca="1" si="730"/>
        <v>0</v>
      </c>
      <c r="CK356" s="280">
        <f t="shared" ca="1" si="731"/>
        <v>0</v>
      </c>
      <c r="CL356" s="280">
        <f t="shared" ca="1" si="732"/>
        <v>0</v>
      </c>
      <c r="CM356" s="280">
        <f t="shared" ca="1" si="733"/>
        <v>0</v>
      </c>
      <c r="CN356" s="280">
        <f t="shared" ca="1" si="734"/>
        <v>0</v>
      </c>
      <c r="CO356" s="280">
        <f t="shared" ca="1" si="735"/>
        <v>0</v>
      </c>
      <c r="CP356" s="280">
        <f t="shared" ca="1" si="736"/>
        <v>0</v>
      </c>
      <c r="CQ356" s="280">
        <f t="shared" ca="1" si="737"/>
        <v>0</v>
      </c>
      <c r="CR356" s="273">
        <f t="shared" ca="1" si="738"/>
        <v>0</v>
      </c>
      <c r="CS356" s="280">
        <f t="shared" ca="1" si="739"/>
        <v>0</v>
      </c>
      <c r="CT356" s="280">
        <f t="shared" ca="1" si="740"/>
        <v>0</v>
      </c>
      <c r="CU356" s="280">
        <f t="shared" ca="1" si="741"/>
        <v>0</v>
      </c>
      <c r="CV356" s="280">
        <f t="shared" ca="1" si="742"/>
        <v>0</v>
      </c>
      <c r="CW356" s="280">
        <f t="shared" ca="1" si="743"/>
        <v>0</v>
      </c>
      <c r="CX356" s="280">
        <f t="shared" ca="1" si="744"/>
        <v>0</v>
      </c>
      <c r="CY356" s="280">
        <f t="shared" ca="1" si="745"/>
        <v>0</v>
      </c>
      <c r="CZ356" s="280">
        <f t="shared" ca="1" si="746"/>
        <v>0</v>
      </c>
      <c r="DA356" s="280">
        <f t="shared" ca="1" si="747"/>
        <v>0</v>
      </c>
      <c r="DB356" s="280">
        <f t="shared" ca="1" si="748"/>
        <v>0</v>
      </c>
      <c r="DC356" s="280">
        <f t="shared" ca="1" si="749"/>
        <v>0</v>
      </c>
      <c r="DD356" s="280">
        <f t="shared" ca="1" si="750"/>
        <v>0</v>
      </c>
      <c r="DE356" s="280">
        <f t="shared" ca="1" si="751"/>
        <v>0</v>
      </c>
      <c r="DF356" s="280">
        <f t="shared" ca="1" si="752"/>
        <v>0</v>
      </c>
      <c r="DG356" s="280">
        <f t="shared" ca="1" si="753"/>
        <v>0</v>
      </c>
      <c r="DH356" s="280">
        <f t="shared" ca="1" si="754"/>
        <v>0</v>
      </c>
      <c r="DI356" s="280">
        <f t="shared" ca="1" si="755"/>
        <v>0</v>
      </c>
      <c r="DJ356" s="210">
        <f t="shared" ca="1" si="756"/>
        <v>0</v>
      </c>
      <c r="DK356" s="210">
        <f t="shared" ca="1" si="757"/>
        <v>0</v>
      </c>
      <c r="DL356" s="210">
        <f t="shared" ca="1" si="758"/>
        <v>0</v>
      </c>
      <c r="DM356" s="461">
        <f t="shared" ca="1" si="759"/>
        <v>0</v>
      </c>
      <c r="DN356" s="463">
        <f t="shared" ca="1" si="769"/>
        <v>0</v>
      </c>
      <c r="DO356" s="465">
        <f t="shared" ca="1" si="760"/>
        <v>0</v>
      </c>
      <c r="DP356" s="216" t="e">
        <f t="shared" ca="1" si="761"/>
        <v>#DIV/0!</v>
      </c>
    </row>
    <row r="357" spans="1:120">
      <c r="A357" s="87">
        <f t="shared" si="770"/>
        <v>2041</v>
      </c>
      <c r="P357" s="91">
        <f t="shared" si="768"/>
        <v>2041</v>
      </c>
      <c r="AI357" s="79" t="str">
        <f t="shared" si="777"/>
        <v>T</v>
      </c>
      <c r="AJ357" s="1">
        <f t="shared" si="776"/>
        <v>2041</v>
      </c>
      <c r="AK357" s="105">
        <f t="shared" si="775"/>
        <v>4</v>
      </c>
      <c r="AL357" s="106">
        <f t="shared" ca="1" si="782"/>
        <v>0</v>
      </c>
      <c r="AM357" s="106">
        <f t="shared" ca="1" si="782"/>
        <v>0</v>
      </c>
      <c r="AN357" s="106">
        <f t="shared" ca="1" si="782"/>
        <v>0</v>
      </c>
      <c r="AO357" s="106">
        <f t="shared" ca="1" si="782"/>
        <v>0</v>
      </c>
      <c r="AP357" s="106">
        <f t="shared" ca="1" si="782"/>
        <v>0</v>
      </c>
      <c r="AQ357" s="106">
        <f t="shared" ca="1" si="782"/>
        <v>0</v>
      </c>
      <c r="AR357" s="106">
        <f t="shared" ca="1" si="782"/>
        <v>0</v>
      </c>
      <c r="AS357" s="106">
        <f t="shared" ca="1" si="782"/>
        <v>0</v>
      </c>
      <c r="AT357" s="106">
        <f t="shared" ca="1" si="782"/>
        <v>0</v>
      </c>
      <c r="AU357" s="106">
        <f t="shared" ca="1" si="782"/>
        <v>0</v>
      </c>
      <c r="AV357" s="106">
        <f t="shared" ca="1" si="782"/>
        <v>0</v>
      </c>
      <c r="AW357" s="106">
        <f t="shared" ca="1" si="782"/>
        <v>0</v>
      </c>
      <c r="AX357" s="575">
        <f t="shared" ca="1" si="782"/>
        <v>0</v>
      </c>
      <c r="AY357" s="2">
        <f t="shared" ca="1" si="782"/>
        <v>0</v>
      </c>
      <c r="AZ357" s="545">
        <f t="shared" ca="1" si="782"/>
        <v>0</v>
      </c>
      <c r="BA357" s="106">
        <f t="shared" ca="1" si="780"/>
        <v>0</v>
      </c>
      <c r="BB357" s="106">
        <f t="shared" ca="1" si="780"/>
        <v>0</v>
      </c>
      <c r="BC357" s="106">
        <f t="shared" ca="1" si="780"/>
        <v>0</v>
      </c>
      <c r="BD357" s="106">
        <f t="shared" ca="1" si="780"/>
        <v>0</v>
      </c>
      <c r="BE357" s="106">
        <f t="shared" ca="1" si="780"/>
        <v>0</v>
      </c>
      <c r="BF357" s="106">
        <f t="shared" ca="1" si="780"/>
        <v>0</v>
      </c>
      <c r="BG357" s="106">
        <f t="shared" ca="1" si="780"/>
        <v>0</v>
      </c>
      <c r="BH357" s="106">
        <f t="shared" ca="1" si="780"/>
        <v>0</v>
      </c>
      <c r="BI357" s="106">
        <f t="shared" ca="1" si="780"/>
        <v>0</v>
      </c>
      <c r="BJ357" s="106">
        <f t="shared" ca="1" si="780"/>
        <v>0</v>
      </c>
      <c r="BK357" s="106">
        <f t="shared" ca="1" si="780"/>
        <v>0</v>
      </c>
      <c r="BL357" s="106">
        <f t="shared" ca="1" si="780"/>
        <v>0</v>
      </c>
      <c r="BM357" s="190">
        <f t="shared" ca="1" si="780"/>
        <v>0</v>
      </c>
      <c r="BN357" s="190">
        <f t="shared" ca="1" si="780"/>
        <v>0</v>
      </c>
      <c r="BO357" s="190">
        <f t="shared" ca="1" si="780"/>
        <v>0</v>
      </c>
      <c r="BP357" s="190">
        <f t="shared" ca="1" si="780"/>
        <v>0</v>
      </c>
      <c r="BQ357" s="190">
        <f t="shared" ca="1" si="771"/>
        <v>0</v>
      </c>
      <c r="BR357" s="190">
        <f t="shared" ca="1" si="763"/>
        <v>0</v>
      </c>
      <c r="BS357" s="190">
        <f t="shared" ca="1" si="763"/>
        <v>0</v>
      </c>
      <c r="BT357" s="190">
        <f t="shared" ca="1" si="763"/>
        <v>0</v>
      </c>
      <c r="BU357" s="190">
        <f t="shared" ca="1" si="781"/>
        <v>0</v>
      </c>
      <c r="BV357" s="163" t="str">
        <f t="shared" si="778"/>
        <v>E</v>
      </c>
      <c r="BW357" s="65">
        <f t="shared" ca="1" si="721"/>
        <v>0</v>
      </c>
      <c r="BX357" s="634">
        <f t="shared" ca="1" si="722"/>
        <v>0</v>
      </c>
      <c r="BY357" s="2"/>
      <c r="BZ357" s="13"/>
      <c r="CA357" s="130"/>
      <c r="CB357" s="79" t="str">
        <f t="shared" si="779"/>
        <v>E</v>
      </c>
      <c r="CC357" s="215">
        <f t="shared" si="723"/>
        <v>2041</v>
      </c>
      <c r="CD357" s="141">
        <f t="shared" si="724"/>
        <v>4</v>
      </c>
      <c r="CE357" s="280">
        <f t="shared" ca="1" si="725"/>
        <v>0</v>
      </c>
      <c r="CF357" s="280">
        <f t="shared" ca="1" si="726"/>
        <v>0</v>
      </c>
      <c r="CG357" s="280">
        <f t="shared" ca="1" si="727"/>
        <v>0</v>
      </c>
      <c r="CH357" s="280">
        <f t="shared" ca="1" si="728"/>
        <v>0</v>
      </c>
      <c r="CI357" s="280">
        <f t="shared" ca="1" si="729"/>
        <v>0</v>
      </c>
      <c r="CJ357" s="280">
        <f t="shared" ca="1" si="730"/>
        <v>0</v>
      </c>
      <c r="CK357" s="280">
        <f t="shared" ca="1" si="731"/>
        <v>0</v>
      </c>
      <c r="CL357" s="280">
        <f t="shared" ca="1" si="732"/>
        <v>0</v>
      </c>
      <c r="CM357" s="280">
        <f t="shared" ca="1" si="733"/>
        <v>0</v>
      </c>
      <c r="CN357" s="280">
        <f t="shared" ca="1" si="734"/>
        <v>0</v>
      </c>
      <c r="CO357" s="280">
        <f t="shared" ca="1" si="735"/>
        <v>0</v>
      </c>
      <c r="CP357" s="280">
        <f t="shared" ca="1" si="736"/>
        <v>0</v>
      </c>
      <c r="CQ357" s="280">
        <f t="shared" ca="1" si="737"/>
        <v>0</v>
      </c>
      <c r="CR357" s="273">
        <f t="shared" ca="1" si="738"/>
        <v>0</v>
      </c>
      <c r="CS357" s="280">
        <f t="shared" ca="1" si="739"/>
        <v>0</v>
      </c>
      <c r="CT357" s="280">
        <f t="shared" ca="1" si="740"/>
        <v>0</v>
      </c>
      <c r="CU357" s="280">
        <f t="shared" ca="1" si="741"/>
        <v>0</v>
      </c>
      <c r="CV357" s="280">
        <f t="shared" ca="1" si="742"/>
        <v>0</v>
      </c>
      <c r="CW357" s="280">
        <f t="shared" ca="1" si="743"/>
        <v>0</v>
      </c>
      <c r="CX357" s="280">
        <f t="shared" ca="1" si="744"/>
        <v>0</v>
      </c>
      <c r="CY357" s="280">
        <f t="shared" ca="1" si="745"/>
        <v>0</v>
      </c>
      <c r="CZ357" s="280">
        <f t="shared" ca="1" si="746"/>
        <v>0</v>
      </c>
      <c r="DA357" s="280">
        <f t="shared" ca="1" si="747"/>
        <v>0</v>
      </c>
      <c r="DB357" s="280">
        <f t="shared" ca="1" si="748"/>
        <v>0</v>
      </c>
      <c r="DC357" s="280">
        <f t="shared" ca="1" si="749"/>
        <v>0</v>
      </c>
      <c r="DD357" s="280">
        <f t="shared" ca="1" si="750"/>
        <v>0</v>
      </c>
      <c r="DE357" s="280">
        <f t="shared" ca="1" si="751"/>
        <v>0</v>
      </c>
      <c r="DF357" s="280">
        <f t="shared" ca="1" si="752"/>
        <v>0</v>
      </c>
      <c r="DG357" s="280">
        <f t="shared" ca="1" si="753"/>
        <v>0</v>
      </c>
      <c r="DH357" s="280">
        <f t="shared" ca="1" si="754"/>
        <v>0</v>
      </c>
      <c r="DI357" s="280">
        <f t="shared" ca="1" si="755"/>
        <v>0</v>
      </c>
      <c r="DJ357" s="210">
        <f t="shared" ca="1" si="756"/>
        <v>0</v>
      </c>
      <c r="DK357" s="210">
        <f t="shared" ca="1" si="757"/>
        <v>0</v>
      </c>
      <c r="DL357" s="210">
        <f t="shared" ca="1" si="758"/>
        <v>0</v>
      </c>
      <c r="DM357" s="461">
        <f t="shared" ca="1" si="759"/>
        <v>0</v>
      </c>
      <c r="DN357" s="463">
        <f t="shared" ca="1" si="769"/>
        <v>0</v>
      </c>
      <c r="DO357" s="465">
        <f t="shared" ca="1" si="760"/>
        <v>0</v>
      </c>
      <c r="DP357" s="216" t="e">
        <f t="shared" ca="1" si="761"/>
        <v>#DIV/0!</v>
      </c>
    </row>
    <row r="358" spans="1:120">
      <c r="A358" s="87">
        <f t="shared" si="770"/>
        <v>2042</v>
      </c>
      <c r="P358" s="91">
        <f t="shared" si="768"/>
        <v>2042</v>
      </c>
      <c r="AI358" s="79" t="str">
        <f t="shared" si="777"/>
        <v>U</v>
      </c>
      <c r="AJ358" s="1">
        <f t="shared" si="776"/>
        <v>2041</v>
      </c>
      <c r="AK358" s="105">
        <f t="shared" si="775"/>
        <v>5</v>
      </c>
      <c r="AL358" s="106">
        <f t="shared" ca="1" si="782"/>
        <v>0</v>
      </c>
      <c r="AM358" s="106">
        <f t="shared" ca="1" si="782"/>
        <v>0</v>
      </c>
      <c r="AN358" s="106">
        <f t="shared" ca="1" si="782"/>
        <v>0</v>
      </c>
      <c r="AO358" s="106">
        <f t="shared" ca="1" si="782"/>
        <v>0</v>
      </c>
      <c r="AP358" s="106">
        <f t="shared" ca="1" si="782"/>
        <v>0</v>
      </c>
      <c r="AQ358" s="106">
        <f t="shared" ca="1" si="782"/>
        <v>0</v>
      </c>
      <c r="AR358" s="106">
        <f t="shared" ca="1" si="782"/>
        <v>0</v>
      </c>
      <c r="AS358" s="106">
        <f t="shared" ca="1" si="782"/>
        <v>0</v>
      </c>
      <c r="AT358" s="106">
        <f t="shared" ca="1" si="782"/>
        <v>0</v>
      </c>
      <c r="AU358" s="106">
        <f t="shared" ca="1" si="782"/>
        <v>0</v>
      </c>
      <c r="AV358" s="106">
        <f t="shared" ca="1" si="782"/>
        <v>0</v>
      </c>
      <c r="AW358" s="106">
        <f t="shared" ca="1" si="782"/>
        <v>0</v>
      </c>
      <c r="AX358" s="575">
        <f t="shared" ca="1" si="782"/>
        <v>0</v>
      </c>
      <c r="AY358" s="2">
        <f t="shared" ca="1" si="782"/>
        <v>0</v>
      </c>
      <c r="AZ358" s="545">
        <f t="shared" ca="1" si="782"/>
        <v>0</v>
      </c>
      <c r="BA358" s="106">
        <f t="shared" ca="1" si="780"/>
        <v>0</v>
      </c>
      <c r="BB358" s="106">
        <f t="shared" ca="1" si="780"/>
        <v>0</v>
      </c>
      <c r="BC358" s="106">
        <f t="shared" ca="1" si="780"/>
        <v>0</v>
      </c>
      <c r="BD358" s="106">
        <f t="shared" ca="1" si="780"/>
        <v>0</v>
      </c>
      <c r="BE358" s="106">
        <f t="shared" ca="1" si="780"/>
        <v>0</v>
      </c>
      <c r="BF358" s="106">
        <f t="shared" ca="1" si="780"/>
        <v>0</v>
      </c>
      <c r="BG358" s="106">
        <f t="shared" ca="1" si="780"/>
        <v>0</v>
      </c>
      <c r="BH358" s="106">
        <f t="shared" ca="1" si="780"/>
        <v>0</v>
      </c>
      <c r="BI358" s="106">
        <f t="shared" ca="1" si="780"/>
        <v>0</v>
      </c>
      <c r="BJ358" s="106">
        <f t="shared" ca="1" si="780"/>
        <v>0</v>
      </c>
      <c r="BK358" s="106">
        <f t="shared" ca="1" si="780"/>
        <v>0</v>
      </c>
      <c r="BL358" s="106">
        <f t="shared" ca="1" si="780"/>
        <v>0</v>
      </c>
      <c r="BM358" s="190">
        <f t="shared" ca="1" si="780"/>
        <v>0</v>
      </c>
      <c r="BN358" s="190">
        <f t="shared" ca="1" si="780"/>
        <v>0</v>
      </c>
      <c r="BO358" s="190">
        <f t="shared" ca="1" si="780"/>
        <v>0</v>
      </c>
      <c r="BP358" s="190">
        <f t="shared" ca="1" si="780"/>
        <v>0</v>
      </c>
      <c r="BQ358" s="190">
        <f t="shared" ca="1" si="771"/>
        <v>0</v>
      </c>
      <c r="BR358" s="190">
        <f t="shared" ca="1" si="763"/>
        <v>0</v>
      </c>
      <c r="BS358" s="190">
        <f t="shared" ca="1" si="763"/>
        <v>0</v>
      </c>
      <c r="BT358" s="190">
        <f t="shared" ca="1" si="763"/>
        <v>0</v>
      </c>
      <c r="BU358" s="190">
        <f t="shared" ca="1" si="781"/>
        <v>0</v>
      </c>
      <c r="BV358" s="163" t="str">
        <f t="shared" si="778"/>
        <v>F</v>
      </c>
      <c r="BW358" s="65">
        <f t="shared" ca="1" si="721"/>
        <v>0</v>
      </c>
      <c r="BX358" s="634">
        <f t="shared" ca="1" si="722"/>
        <v>0</v>
      </c>
      <c r="BY358" s="2"/>
      <c r="BZ358" s="13"/>
      <c r="CA358" s="130"/>
      <c r="CB358" s="79" t="str">
        <f t="shared" si="779"/>
        <v>F</v>
      </c>
      <c r="CC358" s="215">
        <f t="shared" si="723"/>
        <v>2041</v>
      </c>
      <c r="CD358" s="141">
        <f t="shared" si="724"/>
        <v>5</v>
      </c>
      <c r="CE358" s="280">
        <f t="shared" ca="1" si="725"/>
        <v>0</v>
      </c>
      <c r="CF358" s="280">
        <f t="shared" ca="1" si="726"/>
        <v>0</v>
      </c>
      <c r="CG358" s="280">
        <f t="shared" ca="1" si="727"/>
        <v>0</v>
      </c>
      <c r="CH358" s="280">
        <f t="shared" ca="1" si="728"/>
        <v>0</v>
      </c>
      <c r="CI358" s="280">
        <f t="shared" ca="1" si="729"/>
        <v>0</v>
      </c>
      <c r="CJ358" s="280">
        <f t="shared" ca="1" si="730"/>
        <v>0</v>
      </c>
      <c r="CK358" s="280">
        <f t="shared" ca="1" si="731"/>
        <v>0</v>
      </c>
      <c r="CL358" s="280">
        <f t="shared" ca="1" si="732"/>
        <v>0</v>
      </c>
      <c r="CM358" s="280">
        <f t="shared" ca="1" si="733"/>
        <v>0</v>
      </c>
      <c r="CN358" s="280">
        <f t="shared" ca="1" si="734"/>
        <v>0</v>
      </c>
      <c r="CO358" s="280">
        <f t="shared" ca="1" si="735"/>
        <v>0</v>
      </c>
      <c r="CP358" s="280">
        <f t="shared" ca="1" si="736"/>
        <v>0</v>
      </c>
      <c r="CQ358" s="280">
        <f t="shared" ca="1" si="737"/>
        <v>0</v>
      </c>
      <c r="CR358" s="273">
        <f t="shared" ca="1" si="738"/>
        <v>0</v>
      </c>
      <c r="CS358" s="280">
        <f t="shared" ca="1" si="739"/>
        <v>0</v>
      </c>
      <c r="CT358" s="280">
        <f t="shared" ca="1" si="740"/>
        <v>0</v>
      </c>
      <c r="CU358" s="280">
        <f t="shared" ca="1" si="741"/>
        <v>0</v>
      </c>
      <c r="CV358" s="280">
        <f t="shared" ca="1" si="742"/>
        <v>0</v>
      </c>
      <c r="CW358" s="280">
        <f t="shared" ca="1" si="743"/>
        <v>0</v>
      </c>
      <c r="CX358" s="280">
        <f t="shared" ca="1" si="744"/>
        <v>0</v>
      </c>
      <c r="CY358" s="280">
        <f t="shared" ca="1" si="745"/>
        <v>0</v>
      </c>
      <c r="CZ358" s="280">
        <f t="shared" ca="1" si="746"/>
        <v>0</v>
      </c>
      <c r="DA358" s="280">
        <f t="shared" ca="1" si="747"/>
        <v>0</v>
      </c>
      <c r="DB358" s="280">
        <f t="shared" ca="1" si="748"/>
        <v>0</v>
      </c>
      <c r="DC358" s="280">
        <f t="shared" ca="1" si="749"/>
        <v>0</v>
      </c>
      <c r="DD358" s="280">
        <f t="shared" ca="1" si="750"/>
        <v>0</v>
      </c>
      <c r="DE358" s="280">
        <f t="shared" ca="1" si="751"/>
        <v>0</v>
      </c>
      <c r="DF358" s="280">
        <f t="shared" ca="1" si="752"/>
        <v>0</v>
      </c>
      <c r="DG358" s="280">
        <f t="shared" ca="1" si="753"/>
        <v>0</v>
      </c>
      <c r="DH358" s="280">
        <f t="shared" ca="1" si="754"/>
        <v>0</v>
      </c>
      <c r="DI358" s="280">
        <f t="shared" ca="1" si="755"/>
        <v>0</v>
      </c>
      <c r="DJ358" s="210">
        <f t="shared" ca="1" si="756"/>
        <v>0</v>
      </c>
      <c r="DK358" s="210">
        <f t="shared" ca="1" si="757"/>
        <v>0</v>
      </c>
      <c r="DL358" s="210">
        <f t="shared" ca="1" si="758"/>
        <v>0</v>
      </c>
      <c r="DM358" s="461">
        <f t="shared" ca="1" si="759"/>
        <v>0</v>
      </c>
      <c r="DN358" s="463">
        <f t="shared" ca="1" si="769"/>
        <v>0</v>
      </c>
      <c r="DO358" s="465">
        <f t="shared" ca="1" si="760"/>
        <v>0</v>
      </c>
      <c r="DP358" s="216" t="e">
        <f t="shared" ca="1" si="761"/>
        <v>#DIV/0!</v>
      </c>
    </row>
    <row r="359" spans="1:120">
      <c r="A359" s="87">
        <f t="shared" si="770"/>
        <v>2043</v>
      </c>
      <c r="P359" s="91">
        <f t="shared" si="768"/>
        <v>2043</v>
      </c>
      <c r="AI359" s="79" t="str">
        <f t="shared" si="777"/>
        <v>V</v>
      </c>
      <c r="AJ359" s="1">
        <f t="shared" si="776"/>
        <v>2041</v>
      </c>
      <c r="AK359" s="105">
        <f t="shared" si="775"/>
        <v>6</v>
      </c>
      <c r="AL359" s="106">
        <f t="shared" ca="1" si="782"/>
        <v>0</v>
      </c>
      <c r="AM359" s="106">
        <f t="shared" ca="1" si="782"/>
        <v>0</v>
      </c>
      <c r="AN359" s="106">
        <f t="shared" ca="1" si="782"/>
        <v>0</v>
      </c>
      <c r="AO359" s="106">
        <f t="shared" ca="1" si="782"/>
        <v>0</v>
      </c>
      <c r="AP359" s="106">
        <f t="shared" ca="1" si="782"/>
        <v>0</v>
      </c>
      <c r="AQ359" s="106">
        <f t="shared" ca="1" si="782"/>
        <v>0</v>
      </c>
      <c r="AR359" s="106">
        <f t="shared" ca="1" si="782"/>
        <v>0</v>
      </c>
      <c r="AS359" s="106">
        <f t="shared" ca="1" si="782"/>
        <v>0</v>
      </c>
      <c r="AT359" s="106">
        <f t="shared" ca="1" si="782"/>
        <v>0</v>
      </c>
      <c r="AU359" s="106">
        <f t="shared" ca="1" si="782"/>
        <v>0</v>
      </c>
      <c r="AV359" s="106">
        <f t="shared" ca="1" si="782"/>
        <v>0</v>
      </c>
      <c r="AW359" s="106">
        <f t="shared" ca="1" si="782"/>
        <v>0</v>
      </c>
      <c r="AX359" s="575">
        <f t="shared" ca="1" si="782"/>
        <v>0</v>
      </c>
      <c r="AY359" s="2">
        <f t="shared" ca="1" si="782"/>
        <v>0</v>
      </c>
      <c r="AZ359" s="545">
        <f t="shared" ca="1" si="782"/>
        <v>0</v>
      </c>
      <c r="BA359" s="106">
        <f t="shared" ca="1" si="780"/>
        <v>0</v>
      </c>
      <c r="BB359" s="106">
        <f t="shared" ca="1" si="780"/>
        <v>0</v>
      </c>
      <c r="BC359" s="106">
        <f t="shared" ca="1" si="780"/>
        <v>0</v>
      </c>
      <c r="BD359" s="106">
        <f t="shared" ca="1" si="780"/>
        <v>0</v>
      </c>
      <c r="BE359" s="106">
        <f t="shared" ca="1" si="780"/>
        <v>0</v>
      </c>
      <c r="BF359" s="106">
        <f t="shared" ca="1" si="780"/>
        <v>0</v>
      </c>
      <c r="BG359" s="106">
        <f t="shared" ca="1" si="780"/>
        <v>0</v>
      </c>
      <c r="BH359" s="106">
        <f t="shared" ca="1" si="780"/>
        <v>0</v>
      </c>
      <c r="BI359" s="106">
        <f t="shared" ca="1" si="780"/>
        <v>0</v>
      </c>
      <c r="BJ359" s="106">
        <f t="shared" ca="1" si="780"/>
        <v>0</v>
      </c>
      <c r="BK359" s="106">
        <f t="shared" ca="1" si="780"/>
        <v>0</v>
      </c>
      <c r="BL359" s="106">
        <f t="shared" ca="1" si="780"/>
        <v>0</v>
      </c>
      <c r="BM359" s="190">
        <f t="shared" ca="1" si="780"/>
        <v>0</v>
      </c>
      <c r="BN359" s="190">
        <f t="shared" ca="1" si="780"/>
        <v>0</v>
      </c>
      <c r="BO359" s="190">
        <f t="shared" ca="1" si="780"/>
        <v>0</v>
      </c>
      <c r="BP359" s="190">
        <f t="shared" ca="1" si="780"/>
        <v>0</v>
      </c>
      <c r="BQ359" s="190">
        <f t="shared" ca="1" si="771"/>
        <v>0</v>
      </c>
      <c r="BR359" s="190">
        <f t="shared" ca="1" si="763"/>
        <v>0</v>
      </c>
      <c r="BS359" s="190">
        <f t="shared" ca="1" si="763"/>
        <v>0</v>
      </c>
      <c r="BT359" s="190">
        <f t="shared" ca="1" si="763"/>
        <v>0</v>
      </c>
      <c r="BU359" s="190">
        <f t="shared" ca="1" si="781"/>
        <v>0</v>
      </c>
      <c r="BV359" s="163" t="str">
        <f t="shared" si="778"/>
        <v>G</v>
      </c>
      <c r="BW359" s="65">
        <f t="shared" ca="1" si="721"/>
        <v>0</v>
      </c>
      <c r="BX359" s="634">
        <f t="shared" ca="1" si="722"/>
        <v>0</v>
      </c>
      <c r="BY359" s="2"/>
      <c r="BZ359" s="13"/>
      <c r="CA359" s="130"/>
      <c r="CB359" s="79" t="str">
        <f t="shared" si="779"/>
        <v>G</v>
      </c>
      <c r="CC359" s="215">
        <f t="shared" si="723"/>
        <v>2041</v>
      </c>
      <c r="CD359" s="141">
        <f t="shared" si="724"/>
        <v>6</v>
      </c>
      <c r="CE359" s="280">
        <f t="shared" ca="1" si="725"/>
        <v>0</v>
      </c>
      <c r="CF359" s="280">
        <f t="shared" ca="1" si="726"/>
        <v>0</v>
      </c>
      <c r="CG359" s="280">
        <f t="shared" ca="1" si="727"/>
        <v>0</v>
      </c>
      <c r="CH359" s="280">
        <f t="shared" ca="1" si="728"/>
        <v>0</v>
      </c>
      <c r="CI359" s="280">
        <f t="shared" ca="1" si="729"/>
        <v>0</v>
      </c>
      <c r="CJ359" s="280">
        <f t="shared" ca="1" si="730"/>
        <v>0</v>
      </c>
      <c r="CK359" s="280">
        <f t="shared" ca="1" si="731"/>
        <v>0</v>
      </c>
      <c r="CL359" s="280">
        <f t="shared" ca="1" si="732"/>
        <v>0</v>
      </c>
      <c r="CM359" s="280">
        <f t="shared" ca="1" si="733"/>
        <v>0</v>
      </c>
      <c r="CN359" s="280">
        <f t="shared" ca="1" si="734"/>
        <v>0</v>
      </c>
      <c r="CO359" s="280">
        <f t="shared" ca="1" si="735"/>
        <v>0</v>
      </c>
      <c r="CP359" s="280">
        <f t="shared" ca="1" si="736"/>
        <v>0</v>
      </c>
      <c r="CQ359" s="280">
        <f t="shared" ca="1" si="737"/>
        <v>0</v>
      </c>
      <c r="CR359" s="273">
        <f t="shared" ca="1" si="738"/>
        <v>0</v>
      </c>
      <c r="CS359" s="280">
        <f t="shared" ca="1" si="739"/>
        <v>0</v>
      </c>
      <c r="CT359" s="280">
        <f t="shared" ca="1" si="740"/>
        <v>0</v>
      </c>
      <c r="CU359" s="280">
        <f t="shared" ca="1" si="741"/>
        <v>0</v>
      </c>
      <c r="CV359" s="280">
        <f t="shared" ca="1" si="742"/>
        <v>0</v>
      </c>
      <c r="CW359" s="280">
        <f t="shared" ca="1" si="743"/>
        <v>0</v>
      </c>
      <c r="CX359" s="280">
        <f t="shared" ca="1" si="744"/>
        <v>0</v>
      </c>
      <c r="CY359" s="280">
        <f t="shared" ca="1" si="745"/>
        <v>0</v>
      </c>
      <c r="CZ359" s="280">
        <f t="shared" ca="1" si="746"/>
        <v>0</v>
      </c>
      <c r="DA359" s="280">
        <f t="shared" ca="1" si="747"/>
        <v>0</v>
      </c>
      <c r="DB359" s="280">
        <f t="shared" ca="1" si="748"/>
        <v>0</v>
      </c>
      <c r="DC359" s="280">
        <f t="shared" ca="1" si="749"/>
        <v>0</v>
      </c>
      <c r="DD359" s="280">
        <f t="shared" ca="1" si="750"/>
        <v>0</v>
      </c>
      <c r="DE359" s="280">
        <f t="shared" ca="1" si="751"/>
        <v>0</v>
      </c>
      <c r="DF359" s="280">
        <f t="shared" ca="1" si="752"/>
        <v>0</v>
      </c>
      <c r="DG359" s="280">
        <f t="shared" ca="1" si="753"/>
        <v>0</v>
      </c>
      <c r="DH359" s="280">
        <f t="shared" ca="1" si="754"/>
        <v>0</v>
      </c>
      <c r="DI359" s="280">
        <f t="shared" ca="1" si="755"/>
        <v>0</v>
      </c>
      <c r="DJ359" s="210">
        <f t="shared" ca="1" si="756"/>
        <v>0</v>
      </c>
      <c r="DK359" s="210">
        <f t="shared" ca="1" si="757"/>
        <v>0</v>
      </c>
      <c r="DL359" s="210">
        <f t="shared" ca="1" si="758"/>
        <v>0</v>
      </c>
      <c r="DM359" s="461">
        <f t="shared" ca="1" si="759"/>
        <v>0</v>
      </c>
      <c r="DN359" s="463">
        <f t="shared" ca="1" si="769"/>
        <v>0</v>
      </c>
      <c r="DO359" s="465">
        <f t="shared" ca="1" si="760"/>
        <v>0</v>
      </c>
      <c r="DP359" s="216" t="e">
        <f t="shared" ca="1" si="761"/>
        <v>#DIV/0!</v>
      </c>
    </row>
    <row r="360" spans="1:120">
      <c r="A360" s="87">
        <f t="shared" si="770"/>
        <v>2044</v>
      </c>
      <c r="P360" s="91">
        <f t="shared" si="768"/>
        <v>2044</v>
      </c>
      <c r="AI360" s="79" t="str">
        <f t="shared" si="777"/>
        <v>W</v>
      </c>
      <c r="AJ360" s="1">
        <f t="shared" si="776"/>
        <v>2041</v>
      </c>
      <c r="AK360" s="105">
        <f t="shared" si="775"/>
        <v>7</v>
      </c>
      <c r="AL360" s="106">
        <f t="shared" ca="1" si="782"/>
        <v>0</v>
      </c>
      <c r="AM360" s="106">
        <f t="shared" ca="1" si="782"/>
        <v>0</v>
      </c>
      <c r="AN360" s="106">
        <f t="shared" ca="1" si="782"/>
        <v>0</v>
      </c>
      <c r="AO360" s="106">
        <f t="shared" ca="1" si="782"/>
        <v>0</v>
      </c>
      <c r="AP360" s="106">
        <f t="shared" ca="1" si="782"/>
        <v>0</v>
      </c>
      <c r="AQ360" s="106">
        <f t="shared" ca="1" si="782"/>
        <v>0</v>
      </c>
      <c r="AR360" s="106">
        <f t="shared" ca="1" si="782"/>
        <v>0</v>
      </c>
      <c r="AS360" s="106">
        <f t="shared" ca="1" si="782"/>
        <v>0</v>
      </c>
      <c r="AT360" s="106">
        <f t="shared" ca="1" si="782"/>
        <v>0</v>
      </c>
      <c r="AU360" s="106">
        <f t="shared" ca="1" si="782"/>
        <v>0</v>
      </c>
      <c r="AV360" s="106">
        <f t="shared" ca="1" si="782"/>
        <v>0</v>
      </c>
      <c r="AW360" s="106">
        <f t="shared" ca="1" si="782"/>
        <v>0</v>
      </c>
      <c r="AX360" s="575">
        <f t="shared" ca="1" si="782"/>
        <v>0</v>
      </c>
      <c r="AY360" s="2">
        <f t="shared" ca="1" si="782"/>
        <v>0</v>
      </c>
      <c r="AZ360" s="545">
        <f t="shared" ca="1" si="782"/>
        <v>0</v>
      </c>
      <c r="BA360" s="106">
        <f t="shared" ca="1" si="780"/>
        <v>0</v>
      </c>
      <c r="BB360" s="106">
        <f t="shared" ca="1" si="780"/>
        <v>0</v>
      </c>
      <c r="BC360" s="106">
        <f t="shared" ca="1" si="780"/>
        <v>0</v>
      </c>
      <c r="BD360" s="106">
        <f t="shared" ca="1" si="780"/>
        <v>0</v>
      </c>
      <c r="BE360" s="106">
        <f t="shared" ca="1" si="780"/>
        <v>0</v>
      </c>
      <c r="BF360" s="106">
        <f t="shared" ca="1" si="780"/>
        <v>0</v>
      </c>
      <c r="BG360" s="106">
        <f t="shared" ca="1" si="780"/>
        <v>0</v>
      </c>
      <c r="BH360" s="106">
        <f t="shared" ca="1" si="780"/>
        <v>0</v>
      </c>
      <c r="BI360" s="106">
        <f t="shared" ca="1" si="780"/>
        <v>0</v>
      </c>
      <c r="BJ360" s="106">
        <f t="shared" ca="1" si="780"/>
        <v>0</v>
      </c>
      <c r="BK360" s="106">
        <f t="shared" ca="1" si="780"/>
        <v>0</v>
      </c>
      <c r="BL360" s="106">
        <f t="shared" ca="1" si="780"/>
        <v>0</v>
      </c>
      <c r="BM360" s="190">
        <f t="shared" ca="1" si="780"/>
        <v>0</v>
      </c>
      <c r="BN360" s="190">
        <f t="shared" ca="1" si="780"/>
        <v>0</v>
      </c>
      <c r="BO360" s="190">
        <f t="shared" ref="BA360:BP367" ca="1" si="783">ROUND(INDIRECT(CONCATENATE($AI360,BO$2+($AJ360-2010))),0)</f>
        <v>0</v>
      </c>
      <c r="BP360" s="190">
        <f t="shared" ca="1" si="783"/>
        <v>0</v>
      </c>
      <c r="BQ360" s="190">
        <f t="shared" ca="1" si="771"/>
        <v>0</v>
      </c>
      <c r="BR360" s="190">
        <f t="shared" ca="1" si="763"/>
        <v>0</v>
      </c>
      <c r="BS360" s="190">
        <f t="shared" ca="1" si="763"/>
        <v>0</v>
      </c>
      <c r="BT360" s="190">
        <f t="shared" ca="1" si="763"/>
        <v>0</v>
      </c>
      <c r="BU360" s="190">
        <f t="shared" ca="1" si="781"/>
        <v>0</v>
      </c>
      <c r="BV360" s="163" t="str">
        <f t="shared" si="778"/>
        <v>H</v>
      </c>
      <c r="BW360" s="65">
        <f t="shared" ca="1" si="721"/>
        <v>0</v>
      </c>
      <c r="BX360" s="634">
        <f t="shared" ca="1" si="722"/>
        <v>0</v>
      </c>
      <c r="BY360" s="2"/>
      <c r="BZ360" s="13"/>
      <c r="CA360" s="130"/>
      <c r="CB360" s="79" t="str">
        <f t="shared" si="779"/>
        <v>H</v>
      </c>
      <c r="CC360" s="215">
        <f t="shared" si="723"/>
        <v>2041</v>
      </c>
      <c r="CD360" s="141">
        <f t="shared" si="724"/>
        <v>7</v>
      </c>
      <c r="CE360" s="280">
        <f t="shared" ca="1" si="725"/>
        <v>0</v>
      </c>
      <c r="CF360" s="280">
        <f t="shared" ca="1" si="726"/>
        <v>0</v>
      </c>
      <c r="CG360" s="280">
        <f t="shared" ca="1" si="727"/>
        <v>0</v>
      </c>
      <c r="CH360" s="280">
        <f t="shared" ca="1" si="728"/>
        <v>0</v>
      </c>
      <c r="CI360" s="280">
        <f t="shared" ca="1" si="729"/>
        <v>0</v>
      </c>
      <c r="CJ360" s="280">
        <f t="shared" ca="1" si="730"/>
        <v>0</v>
      </c>
      <c r="CK360" s="280">
        <f t="shared" ca="1" si="731"/>
        <v>0</v>
      </c>
      <c r="CL360" s="280">
        <f t="shared" ca="1" si="732"/>
        <v>0</v>
      </c>
      <c r="CM360" s="280">
        <f t="shared" ca="1" si="733"/>
        <v>0</v>
      </c>
      <c r="CN360" s="280">
        <f t="shared" ca="1" si="734"/>
        <v>0</v>
      </c>
      <c r="CO360" s="280">
        <f t="shared" ca="1" si="735"/>
        <v>0</v>
      </c>
      <c r="CP360" s="280">
        <f t="shared" ca="1" si="736"/>
        <v>0</v>
      </c>
      <c r="CQ360" s="280">
        <f t="shared" ca="1" si="737"/>
        <v>0</v>
      </c>
      <c r="CR360" s="273">
        <f t="shared" ca="1" si="738"/>
        <v>0</v>
      </c>
      <c r="CS360" s="280">
        <f t="shared" ca="1" si="739"/>
        <v>0</v>
      </c>
      <c r="CT360" s="280">
        <f t="shared" ca="1" si="740"/>
        <v>0</v>
      </c>
      <c r="CU360" s="280">
        <f t="shared" ca="1" si="741"/>
        <v>0</v>
      </c>
      <c r="CV360" s="280">
        <f t="shared" ca="1" si="742"/>
        <v>0</v>
      </c>
      <c r="CW360" s="280">
        <f t="shared" ca="1" si="743"/>
        <v>0</v>
      </c>
      <c r="CX360" s="280">
        <f t="shared" ca="1" si="744"/>
        <v>0</v>
      </c>
      <c r="CY360" s="280">
        <f t="shared" ca="1" si="745"/>
        <v>0</v>
      </c>
      <c r="CZ360" s="280">
        <f t="shared" ca="1" si="746"/>
        <v>0</v>
      </c>
      <c r="DA360" s="280">
        <f t="shared" ca="1" si="747"/>
        <v>0</v>
      </c>
      <c r="DB360" s="280">
        <f t="shared" ca="1" si="748"/>
        <v>0</v>
      </c>
      <c r="DC360" s="280">
        <f t="shared" ca="1" si="749"/>
        <v>0</v>
      </c>
      <c r="DD360" s="280">
        <f t="shared" ca="1" si="750"/>
        <v>0</v>
      </c>
      <c r="DE360" s="280">
        <f t="shared" ca="1" si="751"/>
        <v>0</v>
      </c>
      <c r="DF360" s="280">
        <f t="shared" ca="1" si="752"/>
        <v>0</v>
      </c>
      <c r="DG360" s="280">
        <f t="shared" ca="1" si="753"/>
        <v>0</v>
      </c>
      <c r="DH360" s="280">
        <f t="shared" ca="1" si="754"/>
        <v>0</v>
      </c>
      <c r="DI360" s="280">
        <f t="shared" ca="1" si="755"/>
        <v>0</v>
      </c>
      <c r="DJ360" s="210">
        <f t="shared" ca="1" si="756"/>
        <v>0</v>
      </c>
      <c r="DK360" s="210">
        <f t="shared" ca="1" si="757"/>
        <v>0</v>
      </c>
      <c r="DL360" s="210">
        <f t="shared" ca="1" si="758"/>
        <v>0</v>
      </c>
      <c r="DM360" s="461">
        <f t="shared" ca="1" si="759"/>
        <v>0</v>
      </c>
      <c r="DN360" s="463">
        <f t="shared" ca="1" si="769"/>
        <v>0</v>
      </c>
      <c r="DO360" s="465">
        <f t="shared" ca="1" si="760"/>
        <v>0</v>
      </c>
      <c r="DP360" s="216" t="e">
        <f t="shared" ca="1" si="761"/>
        <v>#DIV/0!</v>
      </c>
    </row>
    <row r="361" spans="1:120">
      <c r="A361" s="87">
        <f t="shared" si="770"/>
        <v>2045</v>
      </c>
      <c r="P361" s="91">
        <f>A361</f>
        <v>2045</v>
      </c>
      <c r="AI361" s="79" t="str">
        <f t="shared" si="777"/>
        <v>X</v>
      </c>
      <c r="AJ361" s="1">
        <f t="shared" si="776"/>
        <v>2041</v>
      </c>
      <c r="AK361" s="105">
        <f t="shared" si="775"/>
        <v>8</v>
      </c>
      <c r="AL361" s="106">
        <f t="shared" ca="1" si="782"/>
        <v>0</v>
      </c>
      <c r="AM361" s="106">
        <f t="shared" ca="1" si="782"/>
        <v>0</v>
      </c>
      <c r="AN361" s="106">
        <f t="shared" ca="1" si="782"/>
        <v>0</v>
      </c>
      <c r="AO361" s="106">
        <f t="shared" ca="1" si="782"/>
        <v>0</v>
      </c>
      <c r="AP361" s="106">
        <f t="shared" ca="1" si="782"/>
        <v>0</v>
      </c>
      <c r="AQ361" s="106">
        <f t="shared" ca="1" si="782"/>
        <v>0</v>
      </c>
      <c r="AR361" s="106">
        <f t="shared" ca="1" si="782"/>
        <v>0</v>
      </c>
      <c r="AS361" s="106">
        <f t="shared" ca="1" si="782"/>
        <v>0</v>
      </c>
      <c r="AT361" s="106">
        <f t="shared" ca="1" si="782"/>
        <v>0</v>
      </c>
      <c r="AU361" s="106">
        <f t="shared" ca="1" si="782"/>
        <v>0</v>
      </c>
      <c r="AV361" s="106">
        <f t="shared" ca="1" si="782"/>
        <v>0</v>
      </c>
      <c r="AW361" s="106">
        <f t="shared" ca="1" si="782"/>
        <v>0</v>
      </c>
      <c r="AX361" s="575">
        <f t="shared" ca="1" si="782"/>
        <v>0</v>
      </c>
      <c r="AY361" s="2">
        <f t="shared" ca="1" si="782"/>
        <v>0</v>
      </c>
      <c r="AZ361" s="545">
        <f t="shared" ca="1" si="782"/>
        <v>0</v>
      </c>
      <c r="BA361" s="106">
        <f t="shared" ca="1" si="783"/>
        <v>0</v>
      </c>
      <c r="BB361" s="106">
        <f t="shared" ca="1" si="783"/>
        <v>0</v>
      </c>
      <c r="BC361" s="106">
        <f t="shared" ca="1" si="783"/>
        <v>0</v>
      </c>
      <c r="BD361" s="106">
        <f t="shared" ca="1" si="783"/>
        <v>0</v>
      </c>
      <c r="BE361" s="106">
        <f t="shared" ca="1" si="783"/>
        <v>0</v>
      </c>
      <c r="BF361" s="106">
        <f t="shared" ca="1" si="783"/>
        <v>0</v>
      </c>
      <c r="BG361" s="106">
        <f t="shared" ca="1" si="783"/>
        <v>0</v>
      </c>
      <c r="BH361" s="106">
        <f t="shared" ca="1" si="783"/>
        <v>0</v>
      </c>
      <c r="BI361" s="106">
        <f t="shared" ca="1" si="783"/>
        <v>0</v>
      </c>
      <c r="BJ361" s="106">
        <f t="shared" ca="1" si="783"/>
        <v>0</v>
      </c>
      <c r="BK361" s="106">
        <f t="shared" ca="1" si="783"/>
        <v>0</v>
      </c>
      <c r="BL361" s="106">
        <f t="shared" ca="1" si="783"/>
        <v>0</v>
      </c>
      <c r="BM361" s="190">
        <f t="shared" ca="1" si="783"/>
        <v>0</v>
      </c>
      <c r="BN361" s="190">
        <f t="shared" ca="1" si="783"/>
        <v>0</v>
      </c>
      <c r="BO361" s="190">
        <f t="shared" ca="1" si="783"/>
        <v>0</v>
      </c>
      <c r="BP361" s="190">
        <f t="shared" ca="1" si="783"/>
        <v>0</v>
      </c>
      <c r="BQ361" s="190">
        <f t="shared" ca="1" si="771"/>
        <v>0</v>
      </c>
      <c r="BR361" s="190">
        <f t="shared" ca="1" si="763"/>
        <v>0</v>
      </c>
      <c r="BS361" s="190">
        <f t="shared" ca="1" si="763"/>
        <v>0</v>
      </c>
      <c r="BT361" s="190">
        <f t="shared" ca="1" si="763"/>
        <v>0</v>
      </c>
      <c r="BU361" s="190">
        <f t="shared" ca="1" si="781"/>
        <v>0</v>
      </c>
      <c r="BV361" s="163" t="str">
        <f t="shared" si="778"/>
        <v>I</v>
      </c>
      <c r="BW361" s="65">
        <f t="shared" ca="1" si="721"/>
        <v>0</v>
      </c>
      <c r="BX361" s="634">
        <f t="shared" ca="1" si="722"/>
        <v>0</v>
      </c>
      <c r="BY361" s="2"/>
      <c r="BZ361" s="13"/>
      <c r="CA361" s="130"/>
      <c r="CB361" s="79" t="str">
        <f t="shared" si="779"/>
        <v>I</v>
      </c>
      <c r="CC361" s="215">
        <f t="shared" si="723"/>
        <v>2041</v>
      </c>
      <c r="CD361" s="141">
        <f t="shared" si="724"/>
        <v>8</v>
      </c>
      <c r="CE361" s="280">
        <f t="shared" ca="1" si="725"/>
        <v>0</v>
      </c>
      <c r="CF361" s="280">
        <f t="shared" ca="1" si="726"/>
        <v>0</v>
      </c>
      <c r="CG361" s="280">
        <f t="shared" ca="1" si="727"/>
        <v>0</v>
      </c>
      <c r="CH361" s="280">
        <f t="shared" ca="1" si="728"/>
        <v>0</v>
      </c>
      <c r="CI361" s="280">
        <f t="shared" ca="1" si="729"/>
        <v>0</v>
      </c>
      <c r="CJ361" s="280">
        <f t="shared" ca="1" si="730"/>
        <v>0</v>
      </c>
      <c r="CK361" s="280">
        <f t="shared" ca="1" si="731"/>
        <v>0</v>
      </c>
      <c r="CL361" s="280">
        <f t="shared" ca="1" si="732"/>
        <v>0</v>
      </c>
      <c r="CM361" s="280">
        <f t="shared" ca="1" si="733"/>
        <v>0</v>
      </c>
      <c r="CN361" s="280">
        <f t="shared" ca="1" si="734"/>
        <v>0</v>
      </c>
      <c r="CO361" s="280">
        <f t="shared" ca="1" si="735"/>
        <v>0</v>
      </c>
      <c r="CP361" s="280">
        <f t="shared" ca="1" si="736"/>
        <v>0</v>
      </c>
      <c r="CQ361" s="280">
        <f t="shared" ca="1" si="737"/>
        <v>0</v>
      </c>
      <c r="CR361" s="273">
        <f t="shared" ca="1" si="738"/>
        <v>0</v>
      </c>
      <c r="CS361" s="280">
        <f t="shared" ca="1" si="739"/>
        <v>0</v>
      </c>
      <c r="CT361" s="280">
        <f t="shared" ca="1" si="740"/>
        <v>0</v>
      </c>
      <c r="CU361" s="280">
        <f t="shared" ca="1" si="741"/>
        <v>0</v>
      </c>
      <c r="CV361" s="280">
        <f t="shared" ca="1" si="742"/>
        <v>0</v>
      </c>
      <c r="CW361" s="280">
        <f t="shared" ca="1" si="743"/>
        <v>0</v>
      </c>
      <c r="CX361" s="280">
        <f t="shared" ca="1" si="744"/>
        <v>0</v>
      </c>
      <c r="CY361" s="280">
        <f t="shared" ca="1" si="745"/>
        <v>0</v>
      </c>
      <c r="CZ361" s="280">
        <f t="shared" ca="1" si="746"/>
        <v>0</v>
      </c>
      <c r="DA361" s="280">
        <f t="shared" ca="1" si="747"/>
        <v>0</v>
      </c>
      <c r="DB361" s="280">
        <f t="shared" ca="1" si="748"/>
        <v>0</v>
      </c>
      <c r="DC361" s="280">
        <f t="shared" ca="1" si="749"/>
        <v>0</v>
      </c>
      <c r="DD361" s="280">
        <f t="shared" ca="1" si="750"/>
        <v>0</v>
      </c>
      <c r="DE361" s="280">
        <f t="shared" ca="1" si="751"/>
        <v>0</v>
      </c>
      <c r="DF361" s="280">
        <f t="shared" ca="1" si="752"/>
        <v>0</v>
      </c>
      <c r="DG361" s="280">
        <f t="shared" ca="1" si="753"/>
        <v>0</v>
      </c>
      <c r="DH361" s="280">
        <f t="shared" ca="1" si="754"/>
        <v>0</v>
      </c>
      <c r="DI361" s="280">
        <f t="shared" ca="1" si="755"/>
        <v>0</v>
      </c>
      <c r="DJ361" s="210">
        <f t="shared" ca="1" si="756"/>
        <v>0</v>
      </c>
      <c r="DK361" s="210">
        <f t="shared" ca="1" si="757"/>
        <v>0</v>
      </c>
      <c r="DL361" s="210">
        <f t="shared" ca="1" si="758"/>
        <v>0</v>
      </c>
      <c r="DM361" s="461">
        <f t="shared" ca="1" si="759"/>
        <v>0</v>
      </c>
      <c r="DN361" s="463">
        <f t="shared" ca="1" si="769"/>
        <v>0</v>
      </c>
      <c r="DO361" s="465">
        <f t="shared" ca="1" si="760"/>
        <v>0</v>
      </c>
      <c r="DP361" s="216" t="e">
        <f t="shared" ca="1" si="761"/>
        <v>#DIV/0!</v>
      </c>
    </row>
    <row r="362" spans="1:120">
      <c r="AI362" s="79" t="str">
        <f t="shared" si="777"/>
        <v>Y</v>
      </c>
      <c r="AJ362" s="1">
        <f t="shared" si="776"/>
        <v>2041</v>
      </c>
      <c r="AK362" s="105">
        <f t="shared" si="775"/>
        <v>9</v>
      </c>
      <c r="AL362" s="106">
        <f t="shared" ca="1" si="782"/>
        <v>0</v>
      </c>
      <c r="AM362" s="106">
        <f t="shared" ca="1" si="782"/>
        <v>0</v>
      </c>
      <c r="AN362" s="106">
        <f t="shared" ca="1" si="782"/>
        <v>0</v>
      </c>
      <c r="AO362" s="106">
        <f t="shared" ca="1" si="782"/>
        <v>0</v>
      </c>
      <c r="AP362" s="106">
        <f t="shared" ca="1" si="782"/>
        <v>0</v>
      </c>
      <c r="AQ362" s="106">
        <f t="shared" ca="1" si="782"/>
        <v>0</v>
      </c>
      <c r="AR362" s="106">
        <f t="shared" ca="1" si="782"/>
        <v>0</v>
      </c>
      <c r="AS362" s="106">
        <f t="shared" ca="1" si="782"/>
        <v>0</v>
      </c>
      <c r="AT362" s="106">
        <f t="shared" ca="1" si="782"/>
        <v>0</v>
      </c>
      <c r="AU362" s="106">
        <f t="shared" ca="1" si="782"/>
        <v>0</v>
      </c>
      <c r="AV362" s="106">
        <f t="shared" ca="1" si="782"/>
        <v>0</v>
      </c>
      <c r="AW362" s="106">
        <f t="shared" ca="1" si="782"/>
        <v>0</v>
      </c>
      <c r="AX362" s="575">
        <f t="shared" ca="1" si="782"/>
        <v>0</v>
      </c>
      <c r="AY362" s="2">
        <f t="shared" ca="1" si="782"/>
        <v>0</v>
      </c>
      <c r="AZ362" s="545">
        <f t="shared" ca="1" si="782"/>
        <v>0</v>
      </c>
      <c r="BA362" s="106">
        <f t="shared" ca="1" si="783"/>
        <v>0</v>
      </c>
      <c r="BB362" s="106">
        <f t="shared" ca="1" si="783"/>
        <v>0</v>
      </c>
      <c r="BC362" s="106">
        <f t="shared" ca="1" si="783"/>
        <v>0</v>
      </c>
      <c r="BD362" s="106">
        <f t="shared" ca="1" si="783"/>
        <v>0</v>
      </c>
      <c r="BE362" s="106">
        <f t="shared" ca="1" si="783"/>
        <v>0</v>
      </c>
      <c r="BF362" s="106">
        <f t="shared" ca="1" si="783"/>
        <v>0</v>
      </c>
      <c r="BG362" s="106">
        <f t="shared" ca="1" si="783"/>
        <v>0</v>
      </c>
      <c r="BH362" s="106">
        <f t="shared" ca="1" si="783"/>
        <v>0</v>
      </c>
      <c r="BI362" s="106">
        <f t="shared" ca="1" si="783"/>
        <v>0</v>
      </c>
      <c r="BJ362" s="106">
        <f t="shared" ca="1" si="783"/>
        <v>0</v>
      </c>
      <c r="BK362" s="106">
        <f t="shared" ca="1" si="783"/>
        <v>0</v>
      </c>
      <c r="BL362" s="106">
        <f t="shared" ca="1" si="783"/>
        <v>0</v>
      </c>
      <c r="BM362" s="190">
        <f t="shared" ca="1" si="783"/>
        <v>0</v>
      </c>
      <c r="BN362" s="190">
        <f t="shared" ca="1" si="783"/>
        <v>0</v>
      </c>
      <c r="BO362" s="190">
        <f t="shared" ca="1" si="783"/>
        <v>0</v>
      </c>
      <c r="BP362" s="190">
        <f t="shared" ca="1" si="783"/>
        <v>0</v>
      </c>
      <c r="BQ362" s="190">
        <f t="shared" ca="1" si="771"/>
        <v>0</v>
      </c>
      <c r="BR362" s="190">
        <f t="shared" ca="1" si="763"/>
        <v>0</v>
      </c>
      <c r="BS362" s="190">
        <f t="shared" ca="1" si="763"/>
        <v>0</v>
      </c>
      <c r="BT362" s="190">
        <f t="shared" ca="1" si="763"/>
        <v>0</v>
      </c>
      <c r="BU362" s="190">
        <f t="shared" ca="1" si="781"/>
        <v>0</v>
      </c>
      <c r="BV362" s="163" t="str">
        <f t="shared" si="778"/>
        <v>J</v>
      </c>
      <c r="BW362" s="65">
        <f t="shared" ca="1" si="721"/>
        <v>0</v>
      </c>
      <c r="BX362" s="634">
        <f t="shared" ca="1" si="722"/>
        <v>0</v>
      </c>
      <c r="BY362" s="2"/>
      <c r="BZ362" s="13"/>
      <c r="CA362" s="130"/>
      <c r="CB362" s="79" t="str">
        <f t="shared" si="779"/>
        <v>J</v>
      </c>
      <c r="CC362" s="215">
        <f t="shared" si="723"/>
        <v>2041</v>
      </c>
      <c r="CD362" s="141">
        <f t="shared" si="724"/>
        <v>9</v>
      </c>
      <c r="CE362" s="280">
        <f t="shared" ca="1" si="725"/>
        <v>0</v>
      </c>
      <c r="CF362" s="280">
        <f t="shared" ca="1" si="726"/>
        <v>0</v>
      </c>
      <c r="CG362" s="280">
        <f t="shared" ca="1" si="727"/>
        <v>0</v>
      </c>
      <c r="CH362" s="280">
        <f t="shared" ca="1" si="728"/>
        <v>0</v>
      </c>
      <c r="CI362" s="280">
        <f t="shared" ca="1" si="729"/>
        <v>0</v>
      </c>
      <c r="CJ362" s="280">
        <f t="shared" ca="1" si="730"/>
        <v>0</v>
      </c>
      <c r="CK362" s="280">
        <f t="shared" ca="1" si="731"/>
        <v>0</v>
      </c>
      <c r="CL362" s="280">
        <f t="shared" ca="1" si="732"/>
        <v>0</v>
      </c>
      <c r="CM362" s="280">
        <f t="shared" ca="1" si="733"/>
        <v>0</v>
      </c>
      <c r="CN362" s="280">
        <f t="shared" ca="1" si="734"/>
        <v>0</v>
      </c>
      <c r="CO362" s="280">
        <f t="shared" ca="1" si="735"/>
        <v>0</v>
      </c>
      <c r="CP362" s="280">
        <f t="shared" ca="1" si="736"/>
        <v>0</v>
      </c>
      <c r="CQ362" s="280">
        <f t="shared" ca="1" si="737"/>
        <v>0</v>
      </c>
      <c r="CR362" s="273">
        <f t="shared" ca="1" si="738"/>
        <v>0</v>
      </c>
      <c r="CS362" s="280">
        <f t="shared" ca="1" si="739"/>
        <v>0</v>
      </c>
      <c r="CT362" s="280">
        <f t="shared" ca="1" si="740"/>
        <v>0</v>
      </c>
      <c r="CU362" s="280">
        <f t="shared" ca="1" si="741"/>
        <v>0</v>
      </c>
      <c r="CV362" s="280">
        <f t="shared" ca="1" si="742"/>
        <v>0</v>
      </c>
      <c r="CW362" s="280">
        <f t="shared" ca="1" si="743"/>
        <v>0</v>
      </c>
      <c r="CX362" s="280">
        <f t="shared" ca="1" si="744"/>
        <v>0</v>
      </c>
      <c r="CY362" s="280">
        <f t="shared" ca="1" si="745"/>
        <v>0</v>
      </c>
      <c r="CZ362" s="280">
        <f t="shared" ca="1" si="746"/>
        <v>0</v>
      </c>
      <c r="DA362" s="280">
        <f t="shared" ca="1" si="747"/>
        <v>0</v>
      </c>
      <c r="DB362" s="280">
        <f t="shared" ca="1" si="748"/>
        <v>0</v>
      </c>
      <c r="DC362" s="280">
        <f t="shared" ca="1" si="749"/>
        <v>0</v>
      </c>
      <c r="DD362" s="280">
        <f t="shared" ca="1" si="750"/>
        <v>0</v>
      </c>
      <c r="DE362" s="280">
        <f t="shared" ca="1" si="751"/>
        <v>0</v>
      </c>
      <c r="DF362" s="280">
        <f t="shared" ca="1" si="752"/>
        <v>0</v>
      </c>
      <c r="DG362" s="280">
        <f t="shared" ca="1" si="753"/>
        <v>0</v>
      </c>
      <c r="DH362" s="280">
        <f t="shared" ca="1" si="754"/>
        <v>0</v>
      </c>
      <c r="DI362" s="280">
        <f t="shared" ca="1" si="755"/>
        <v>0</v>
      </c>
      <c r="DJ362" s="210">
        <f t="shared" ca="1" si="756"/>
        <v>0</v>
      </c>
      <c r="DK362" s="210">
        <f t="shared" ca="1" si="757"/>
        <v>0</v>
      </c>
      <c r="DL362" s="210">
        <f t="shared" ca="1" si="758"/>
        <v>0</v>
      </c>
      <c r="DM362" s="461">
        <f t="shared" ca="1" si="759"/>
        <v>0</v>
      </c>
      <c r="DN362" s="463">
        <f t="shared" ca="1" si="769"/>
        <v>0</v>
      </c>
      <c r="DO362" s="465">
        <f t="shared" ca="1" si="760"/>
        <v>0</v>
      </c>
      <c r="DP362" s="216" t="e">
        <f t="shared" ca="1" si="761"/>
        <v>#DIV/0!</v>
      </c>
    </row>
    <row r="363" spans="1:120">
      <c r="AE363" s="17"/>
      <c r="AI363" s="79" t="str">
        <f t="shared" si="777"/>
        <v>Z</v>
      </c>
      <c r="AJ363" s="1">
        <f t="shared" si="776"/>
        <v>2041</v>
      </c>
      <c r="AK363" s="105">
        <f t="shared" si="775"/>
        <v>10</v>
      </c>
      <c r="AL363" s="106">
        <f t="shared" ca="1" si="782"/>
        <v>0</v>
      </c>
      <c r="AM363" s="106">
        <f t="shared" ca="1" si="782"/>
        <v>0</v>
      </c>
      <c r="AN363" s="106">
        <f t="shared" ca="1" si="782"/>
        <v>0</v>
      </c>
      <c r="AO363" s="106">
        <f t="shared" ca="1" si="782"/>
        <v>0</v>
      </c>
      <c r="AP363" s="106">
        <f t="shared" ca="1" si="782"/>
        <v>0</v>
      </c>
      <c r="AQ363" s="106">
        <f t="shared" ca="1" si="782"/>
        <v>0</v>
      </c>
      <c r="AR363" s="106">
        <f t="shared" ca="1" si="782"/>
        <v>0</v>
      </c>
      <c r="AS363" s="106">
        <f t="shared" ca="1" si="782"/>
        <v>0</v>
      </c>
      <c r="AT363" s="106">
        <f t="shared" ca="1" si="782"/>
        <v>0</v>
      </c>
      <c r="AU363" s="106">
        <f t="shared" ca="1" si="782"/>
        <v>0</v>
      </c>
      <c r="AV363" s="106">
        <f t="shared" ca="1" si="782"/>
        <v>0</v>
      </c>
      <c r="AW363" s="106">
        <f t="shared" ca="1" si="782"/>
        <v>0</v>
      </c>
      <c r="AX363" s="575">
        <f t="shared" ca="1" si="782"/>
        <v>0</v>
      </c>
      <c r="AY363" s="2">
        <f t="shared" ca="1" si="782"/>
        <v>0</v>
      </c>
      <c r="AZ363" s="545">
        <f t="shared" ca="1" si="782"/>
        <v>0</v>
      </c>
      <c r="BA363" s="106">
        <f t="shared" ca="1" si="783"/>
        <v>0</v>
      </c>
      <c r="BB363" s="106">
        <f t="shared" ca="1" si="783"/>
        <v>0</v>
      </c>
      <c r="BC363" s="106">
        <f t="shared" ca="1" si="783"/>
        <v>0</v>
      </c>
      <c r="BD363" s="106">
        <f t="shared" ca="1" si="783"/>
        <v>0</v>
      </c>
      <c r="BE363" s="106">
        <f t="shared" ca="1" si="783"/>
        <v>0</v>
      </c>
      <c r="BF363" s="106">
        <f t="shared" ca="1" si="783"/>
        <v>0</v>
      </c>
      <c r="BG363" s="106">
        <f t="shared" ca="1" si="783"/>
        <v>0</v>
      </c>
      <c r="BH363" s="106">
        <f t="shared" ca="1" si="783"/>
        <v>0</v>
      </c>
      <c r="BI363" s="106">
        <f t="shared" ca="1" si="783"/>
        <v>0</v>
      </c>
      <c r="BJ363" s="106">
        <f t="shared" ca="1" si="783"/>
        <v>0</v>
      </c>
      <c r="BK363" s="106">
        <f t="shared" ca="1" si="783"/>
        <v>0</v>
      </c>
      <c r="BL363" s="106">
        <f t="shared" ca="1" si="783"/>
        <v>0</v>
      </c>
      <c r="BM363" s="190">
        <f t="shared" ca="1" si="783"/>
        <v>0</v>
      </c>
      <c r="BN363" s="190">
        <f t="shared" ca="1" si="783"/>
        <v>0</v>
      </c>
      <c r="BO363" s="190">
        <f t="shared" ca="1" si="783"/>
        <v>0</v>
      </c>
      <c r="BP363" s="190">
        <f t="shared" ca="1" si="783"/>
        <v>0</v>
      </c>
      <c r="BQ363" s="190">
        <f t="shared" ca="1" si="771"/>
        <v>0</v>
      </c>
      <c r="BR363" s="190">
        <f t="shared" ca="1" si="763"/>
        <v>0</v>
      </c>
      <c r="BS363" s="190">
        <f t="shared" ca="1" si="763"/>
        <v>0</v>
      </c>
      <c r="BT363" s="190">
        <f t="shared" ca="1" si="763"/>
        <v>0</v>
      </c>
      <c r="BU363" s="190">
        <f t="shared" ca="1" si="781"/>
        <v>0</v>
      </c>
      <c r="BV363" s="163" t="str">
        <f t="shared" si="778"/>
        <v>K</v>
      </c>
      <c r="BW363" s="65">
        <f t="shared" ca="1" si="721"/>
        <v>0</v>
      </c>
      <c r="BX363" s="634">
        <f t="shared" ca="1" si="722"/>
        <v>0</v>
      </c>
      <c r="BY363" s="2"/>
      <c r="BZ363" s="13"/>
      <c r="CA363" s="130"/>
      <c r="CB363" s="79" t="str">
        <f t="shared" si="779"/>
        <v>K</v>
      </c>
      <c r="CC363" s="215">
        <f t="shared" si="723"/>
        <v>2041</v>
      </c>
      <c r="CD363" s="141">
        <f t="shared" si="724"/>
        <v>10</v>
      </c>
      <c r="CE363" s="280">
        <f t="shared" ca="1" si="725"/>
        <v>0</v>
      </c>
      <c r="CF363" s="280">
        <f t="shared" ca="1" si="726"/>
        <v>0</v>
      </c>
      <c r="CG363" s="280">
        <f t="shared" ca="1" si="727"/>
        <v>0</v>
      </c>
      <c r="CH363" s="280">
        <f t="shared" ca="1" si="728"/>
        <v>0</v>
      </c>
      <c r="CI363" s="280">
        <f t="shared" ca="1" si="729"/>
        <v>0</v>
      </c>
      <c r="CJ363" s="280">
        <f t="shared" ca="1" si="730"/>
        <v>0</v>
      </c>
      <c r="CK363" s="280">
        <f t="shared" ca="1" si="731"/>
        <v>0</v>
      </c>
      <c r="CL363" s="280">
        <f t="shared" ca="1" si="732"/>
        <v>0</v>
      </c>
      <c r="CM363" s="280">
        <f t="shared" ca="1" si="733"/>
        <v>0</v>
      </c>
      <c r="CN363" s="280">
        <f t="shared" ca="1" si="734"/>
        <v>0</v>
      </c>
      <c r="CO363" s="280">
        <f t="shared" ca="1" si="735"/>
        <v>0</v>
      </c>
      <c r="CP363" s="280">
        <f t="shared" ca="1" si="736"/>
        <v>0</v>
      </c>
      <c r="CQ363" s="280">
        <f t="shared" ca="1" si="737"/>
        <v>0</v>
      </c>
      <c r="CR363" s="273">
        <f t="shared" ca="1" si="738"/>
        <v>0</v>
      </c>
      <c r="CS363" s="280">
        <f t="shared" ca="1" si="739"/>
        <v>0</v>
      </c>
      <c r="CT363" s="280">
        <f t="shared" ca="1" si="740"/>
        <v>0</v>
      </c>
      <c r="CU363" s="280">
        <f t="shared" ca="1" si="741"/>
        <v>0</v>
      </c>
      <c r="CV363" s="280">
        <f t="shared" ca="1" si="742"/>
        <v>0</v>
      </c>
      <c r="CW363" s="280">
        <f t="shared" ca="1" si="743"/>
        <v>0</v>
      </c>
      <c r="CX363" s="280">
        <f t="shared" ca="1" si="744"/>
        <v>0</v>
      </c>
      <c r="CY363" s="280">
        <f t="shared" ca="1" si="745"/>
        <v>0</v>
      </c>
      <c r="CZ363" s="280">
        <f t="shared" ca="1" si="746"/>
        <v>0</v>
      </c>
      <c r="DA363" s="280">
        <f t="shared" ca="1" si="747"/>
        <v>0</v>
      </c>
      <c r="DB363" s="280">
        <f t="shared" ca="1" si="748"/>
        <v>0</v>
      </c>
      <c r="DC363" s="280">
        <f t="shared" ca="1" si="749"/>
        <v>0</v>
      </c>
      <c r="DD363" s="280">
        <f t="shared" ca="1" si="750"/>
        <v>0</v>
      </c>
      <c r="DE363" s="280">
        <f t="shared" ca="1" si="751"/>
        <v>0</v>
      </c>
      <c r="DF363" s="280">
        <f t="shared" ca="1" si="752"/>
        <v>0</v>
      </c>
      <c r="DG363" s="280">
        <f t="shared" ca="1" si="753"/>
        <v>0</v>
      </c>
      <c r="DH363" s="280">
        <f t="shared" ca="1" si="754"/>
        <v>0</v>
      </c>
      <c r="DI363" s="280">
        <f t="shared" ca="1" si="755"/>
        <v>0</v>
      </c>
      <c r="DJ363" s="210">
        <f t="shared" ca="1" si="756"/>
        <v>0</v>
      </c>
      <c r="DK363" s="210">
        <f t="shared" ca="1" si="757"/>
        <v>0</v>
      </c>
      <c r="DL363" s="210">
        <f t="shared" ca="1" si="758"/>
        <v>0</v>
      </c>
      <c r="DM363" s="461">
        <f t="shared" ca="1" si="759"/>
        <v>0</v>
      </c>
      <c r="DN363" s="463">
        <f t="shared" ca="1" si="769"/>
        <v>0</v>
      </c>
      <c r="DO363" s="465">
        <f t="shared" ca="1" si="760"/>
        <v>0</v>
      </c>
      <c r="DP363" s="216" t="e">
        <f t="shared" ca="1" si="761"/>
        <v>#DIV/0!</v>
      </c>
    </row>
    <row r="364" spans="1:120">
      <c r="A364" s="480" t="s">
        <v>185</v>
      </c>
      <c r="B364" s="25"/>
      <c r="C364" s="25"/>
      <c r="D364" s="233"/>
      <c r="E364" s="25"/>
      <c r="F364" s="355"/>
      <c r="G364" s="363"/>
      <c r="H364" s="280"/>
      <c r="I364" s="368"/>
      <c r="J364" s="25"/>
      <c r="K364" s="25"/>
      <c r="L364" s="25"/>
      <c r="M364" s="25"/>
      <c r="N364" s="36"/>
      <c r="O364" s="29"/>
      <c r="P364" s="346" t="str">
        <f>A364</f>
        <v>533 SECI-Base 150 MW Sale</v>
      </c>
      <c r="Q364" s="29"/>
      <c r="R364" s="29"/>
      <c r="S364" s="29"/>
      <c r="T364" s="232"/>
      <c r="U364" s="334"/>
      <c r="V364" s="25"/>
      <c r="W364" s="29"/>
      <c r="X364" s="29"/>
      <c r="Y364" s="29"/>
      <c r="Z364" s="334"/>
      <c r="AA364" s="29"/>
      <c r="AB364" s="29"/>
      <c r="AC364" s="36"/>
      <c r="AE364" s="17"/>
      <c r="AI364" s="79" t="str">
        <f t="shared" si="777"/>
        <v>AA</v>
      </c>
      <c r="AJ364" s="1">
        <f t="shared" si="776"/>
        <v>2041</v>
      </c>
      <c r="AK364" s="105">
        <f t="shared" si="775"/>
        <v>11</v>
      </c>
      <c r="AL364" s="106">
        <f t="shared" ref="AL364:AZ367" ca="1" si="784">ROUND(INDIRECT(CONCATENATE($AI364,AL$2+($AJ364-2010))),0)</f>
        <v>0</v>
      </c>
      <c r="AM364" s="106">
        <f t="shared" ca="1" si="784"/>
        <v>0</v>
      </c>
      <c r="AN364" s="106">
        <f t="shared" ca="1" si="784"/>
        <v>0</v>
      </c>
      <c r="AO364" s="106">
        <f t="shared" ca="1" si="784"/>
        <v>0</v>
      </c>
      <c r="AP364" s="106">
        <f t="shared" ca="1" si="784"/>
        <v>0</v>
      </c>
      <c r="AQ364" s="106">
        <f t="shared" ca="1" si="784"/>
        <v>0</v>
      </c>
      <c r="AR364" s="106">
        <f t="shared" ca="1" si="784"/>
        <v>0</v>
      </c>
      <c r="AS364" s="106">
        <f t="shared" ca="1" si="784"/>
        <v>0</v>
      </c>
      <c r="AT364" s="106">
        <f t="shared" ca="1" si="784"/>
        <v>0</v>
      </c>
      <c r="AU364" s="106">
        <f t="shared" ca="1" si="784"/>
        <v>0</v>
      </c>
      <c r="AV364" s="106">
        <f t="shared" ca="1" si="784"/>
        <v>0</v>
      </c>
      <c r="AW364" s="106">
        <f t="shared" ca="1" si="784"/>
        <v>0</v>
      </c>
      <c r="AX364" s="575">
        <f t="shared" ca="1" si="784"/>
        <v>0</v>
      </c>
      <c r="AY364" s="2">
        <f t="shared" ca="1" si="784"/>
        <v>0</v>
      </c>
      <c r="AZ364" s="545">
        <f t="shared" ca="1" si="784"/>
        <v>0</v>
      </c>
      <c r="BA364" s="106">
        <f t="shared" ca="1" si="783"/>
        <v>0</v>
      </c>
      <c r="BB364" s="106">
        <f t="shared" ca="1" si="783"/>
        <v>0</v>
      </c>
      <c r="BC364" s="106">
        <f t="shared" ca="1" si="783"/>
        <v>0</v>
      </c>
      <c r="BD364" s="106">
        <f t="shared" ca="1" si="783"/>
        <v>0</v>
      </c>
      <c r="BE364" s="106">
        <f t="shared" ca="1" si="783"/>
        <v>0</v>
      </c>
      <c r="BF364" s="106">
        <f t="shared" ca="1" si="783"/>
        <v>0</v>
      </c>
      <c r="BG364" s="106">
        <f t="shared" ca="1" si="783"/>
        <v>0</v>
      </c>
      <c r="BH364" s="106">
        <f t="shared" ca="1" si="783"/>
        <v>0</v>
      </c>
      <c r="BI364" s="106">
        <f t="shared" ca="1" si="783"/>
        <v>0</v>
      </c>
      <c r="BJ364" s="106">
        <f t="shared" ca="1" si="783"/>
        <v>0</v>
      </c>
      <c r="BK364" s="106">
        <f t="shared" ca="1" si="783"/>
        <v>0</v>
      </c>
      <c r="BL364" s="106">
        <f t="shared" ca="1" si="783"/>
        <v>0</v>
      </c>
      <c r="BM364" s="190">
        <f t="shared" ca="1" si="783"/>
        <v>0</v>
      </c>
      <c r="BN364" s="190">
        <f t="shared" ca="1" si="783"/>
        <v>0</v>
      </c>
      <c r="BO364" s="190">
        <f t="shared" ca="1" si="783"/>
        <v>0</v>
      </c>
      <c r="BP364" s="190">
        <f t="shared" ca="1" si="783"/>
        <v>0</v>
      </c>
      <c r="BQ364" s="190">
        <f t="shared" ca="1" si="771"/>
        <v>0</v>
      </c>
      <c r="BR364" s="190">
        <f t="shared" ca="1" si="763"/>
        <v>0</v>
      </c>
      <c r="BS364" s="190">
        <f t="shared" ca="1" si="763"/>
        <v>0</v>
      </c>
      <c r="BT364" s="190">
        <f t="shared" ca="1" si="763"/>
        <v>0</v>
      </c>
      <c r="BU364" s="190">
        <f t="shared" ca="1" si="781"/>
        <v>0</v>
      </c>
      <c r="BV364" s="163" t="str">
        <f t="shared" si="778"/>
        <v>L</v>
      </c>
      <c r="BW364" s="65">
        <f t="shared" ca="1" si="721"/>
        <v>0</v>
      </c>
      <c r="BX364" s="634">
        <f t="shared" ca="1" si="722"/>
        <v>0</v>
      </c>
      <c r="BY364" s="2"/>
      <c r="BZ364" s="13"/>
      <c r="CA364" s="130"/>
      <c r="CB364" s="79" t="str">
        <f t="shared" si="779"/>
        <v>L</v>
      </c>
      <c r="CC364" s="215">
        <f t="shared" si="723"/>
        <v>2041</v>
      </c>
      <c r="CD364" s="141">
        <f t="shared" si="724"/>
        <v>11</v>
      </c>
      <c r="CE364" s="280">
        <f t="shared" ca="1" si="725"/>
        <v>0</v>
      </c>
      <c r="CF364" s="280">
        <f t="shared" ca="1" si="726"/>
        <v>0</v>
      </c>
      <c r="CG364" s="280">
        <f t="shared" ca="1" si="727"/>
        <v>0</v>
      </c>
      <c r="CH364" s="280">
        <f t="shared" ca="1" si="728"/>
        <v>0</v>
      </c>
      <c r="CI364" s="280">
        <f t="shared" ca="1" si="729"/>
        <v>0</v>
      </c>
      <c r="CJ364" s="280">
        <f t="shared" ca="1" si="730"/>
        <v>0</v>
      </c>
      <c r="CK364" s="280">
        <f t="shared" ca="1" si="731"/>
        <v>0</v>
      </c>
      <c r="CL364" s="280">
        <f t="shared" ca="1" si="732"/>
        <v>0</v>
      </c>
      <c r="CM364" s="280">
        <f t="shared" ca="1" si="733"/>
        <v>0</v>
      </c>
      <c r="CN364" s="280">
        <f t="shared" ca="1" si="734"/>
        <v>0</v>
      </c>
      <c r="CO364" s="280">
        <f t="shared" ca="1" si="735"/>
        <v>0</v>
      </c>
      <c r="CP364" s="280">
        <f t="shared" ca="1" si="736"/>
        <v>0</v>
      </c>
      <c r="CQ364" s="280">
        <f t="shared" ca="1" si="737"/>
        <v>0</v>
      </c>
      <c r="CR364" s="273">
        <f t="shared" ca="1" si="738"/>
        <v>0</v>
      </c>
      <c r="CS364" s="280">
        <f t="shared" ca="1" si="739"/>
        <v>0</v>
      </c>
      <c r="CT364" s="280">
        <f t="shared" ca="1" si="740"/>
        <v>0</v>
      </c>
      <c r="CU364" s="280">
        <f t="shared" ca="1" si="741"/>
        <v>0</v>
      </c>
      <c r="CV364" s="280">
        <f t="shared" ca="1" si="742"/>
        <v>0</v>
      </c>
      <c r="CW364" s="280">
        <f t="shared" ca="1" si="743"/>
        <v>0</v>
      </c>
      <c r="CX364" s="280">
        <f t="shared" ca="1" si="744"/>
        <v>0</v>
      </c>
      <c r="CY364" s="280">
        <f t="shared" ca="1" si="745"/>
        <v>0</v>
      </c>
      <c r="CZ364" s="280">
        <f t="shared" ca="1" si="746"/>
        <v>0</v>
      </c>
      <c r="DA364" s="280">
        <f t="shared" ca="1" si="747"/>
        <v>0</v>
      </c>
      <c r="DB364" s="280">
        <f t="shared" ca="1" si="748"/>
        <v>0</v>
      </c>
      <c r="DC364" s="280">
        <f t="shared" ca="1" si="749"/>
        <v>0</v>
      </c>
      <c r="DD364" s="280">
        <f t="shared" ca="1" si="750"/>
        <v>0</v>
      </c>
      <c r="DE364" s="280">
        <f t="shared" ca="1" si="751"/>
        <v>0</v>
      </c>
      <c r="DF364" s="280">
        <f t="shared" ca="1" si="752"/>
        <v>0</v>
      </c>
      <c r="DG364" s="280">
        <f t="shared" ca="1" si="753"/>
        <v>0</v>
      </c>
      <c r="DH364" s="280">
        <f t="shared" ca="1" si="754"/>
        <v>0</v>
      </c>
      <c r="DI364" s="280">
        <f t="shared" ca="1" si="755"/>
        <v>0</v>
      </c>
      <c r="DJ364" s="210">
        <f t="shared" ca="1" si="756"/>
        <v>0</v>
      </c>
      <c r="DK364" s="210">
        <f t="shared" ca="1" si="757"/>
        <v>0</v>
      </c>
      <c r="DL364" s="210">
        <f t="shared" ca="1" si="758"/>
        <v>0</v>
      </c>
      <c r="DM364" s="461">
        <f t="shared" ca="1" si="759"/>
        <v>0</v>
      </c>
      <c r="DN364" s="463">
        <f t="shared" ca="1" si="769"/>
        <v>0</v>
      </c>
      <c r="DO364" s="465">
        <f t="shared" ca="1" si="760"/>
        <v>0</v>
      </c>
      <c r="DP364" s="216" t="e">
        <f t="shared" ca="1" si="761"/>
        <v>#DIV/0!</v>
      </c>
    </row>
    <row r="365" spans="1:120">
      <c r="A365" s="260" t="s">
        <v>2</v>
      </c>
      <c r="B365" s="260" t="s">
        <v>3</v>
      </c>
      <c r="C365" s="260" t="s">
        <v>4</v>
      </c>
      <c r="D365" s="260" t="s">
        <v>5</v>
      </c>
      <c r="E365" s="260" t="s">
        <v>6</v>
      </c>
      <c r="F365" s="260" t="s">
        <v>7</v>
      </c>
      <c r="G365" s="260" t="s">
        <v>8</v>
      </c>
      <c r="H365" s="260" t="s">
        <v>9</v>
      </c>
      <c r="I365" s="260" t="s">
        <v>10</v>
      </c>
      <c r="J365" s="260" t="s">
        <v>11</v>
      </c>
      <c r="K365" s="260" t="s">
        <v>12</v>
      </c>
      <c r="L365" s="260" t="s">
        <v>13</v>
      </c>
      <c r="M365" s="260" t="s">
        <v>14</v>
      </c>
      <c r="N365" s="299" t="s">
        <v>15</v>
      </c>
      <c r="O365" s="172"/>
      <c r="P365" s="301" t="s">
        <v>2</v>
      </c>
      <c r="Q365" s="301" t="s">
        <v>3</v>
      </c>
      <c r="R365" s="301" t="s">
        <v>4</v>
      </c>
      <c r="S365" s="301" t="s">
        <v>5</v>
      </c>
      <c r="T365" s="301" t="s">
        <v>6</v>
      </c>
      <c r="U365" s="301" t="s">
        <v>7</v>
      </c>
      <c r="V365" s="301" t="s">
        <v>8</v>
      </c>
      <c r="W365" s="301" t="s">
        <v>9</v>
      </c>
      <c r="X365" s="301" t="s">
        <v>10</v>
      </c>
      <c r="Y365" s="301" t="s">
        <v>11</v>
      </c>
      <c r="Z365" s="301" t="s">
        <v>12</v>
      </c>
      <c r="AA365" s="301" t="s">
        <v>13</v>
      </c>
      <c r="AB365" s="301" t="s">
        <v>14</v>
      </c>
      <c r="AC365" s="299" t="s">
        <v>15</v>
      </c>
      <c r="AD365" s="84"/>
      <c r="AE365" s="17"/>
      <c r="AI365" s="79" t="str">
        <f t="shared" si="777"/>
        <v>AB</v>
      </c>
      <c r="AJ365" s="1">
        <f t="shared" si="776"/>
        <v>2041</v>
      </c>
      <c r="AK365" s="105">
        <f t="shared" si="775"/>
        <v>12</v>
      </c>
      <c r="AL365" s="106">
        <f t="shared" ca="1" si="784"/>
        <v>0</v>
      </c>
      <c r="AM365" s="106">
        <f t="shared" ca="1" si="784"/>
        <v>0</v>
      </c>
      <c r="AN365" s="106">
        <f t="shared" ca="1" si="784"/>
        <v>0</v>
      </c>
      <c r="AO365" s="106">
        <f t="shared" ca="1" si="784"/>
        <v>0</v>
      </c>
      <c r="AP365" s="106">
        <f t="shared" ca="1" si="784"/>
        <v>0</v>
      </c>
      <c r="AQ365" s="106">
        <f t="shared" ca="1" si="784"/>
        <v>0</v>
      </c>
      <c r="AR365" s="106">
        <f t="shared" ca="1" si="784"/>
        <v>0</v>
      </c>
      <c r="AS365" s="106">
        <f t="shared" ca="1" si="784"/>
        <v>0</v>
      </c>
      <c r="AT365" s="106">
        <f t="shared" ca="1" si="784"/>
        <v>0</v>
      </c>
      <c r="AU365" s="106">
        <f t="shared" ca="1" si="784"/>
        <v>0</v>
      </c>
      <c r="AV365" s="106">
        <f t="shared" ca="1" si="784"/>
        <v>0</v>
      </c>
      <c r="AW365" s="106">
        <f t="shared" ca="1" si="784"/>
        <v>0</v>
      </c>
      <c r="AX365" s="575">
        <f t="shared" ca="1" si="784"/>
        <v>0</v>
      </c>
      <c r="AY365" s="2">
        <f t="shared" ca="1" si="784"/>
        <v>0</v>
      </c>
      <c r="AZ365" s="545">
        <f t="shared" ca="1" si="784"/>
        <v>0</v>
      </c>
      <c r="BA365" s="106">
        <f t="shared" ca="1" si="783"/>
        <v>0</v>
      </c>
      <c r="BB365" s="106">
        <f t="shared" ca="1" si="783"/>
        <v>0</v>
      </c>
      <c r="BC365" s="106">
        <f t="shared" ca="1" si="783"/>
        <v>0</v>
      </c>
      <c r="BD365" s="106">
        <f t="shared" ca="1" si="783"/>
        <v>0</v>
      </c>
      <c r="BE365" s="106">
        <f t="shared" ca="1" si="783"/>
        <v>0</v>
      </c>
      <c r="BF365" s="106">
        <f t="shared" ca="1" si="783"/>
        <v>0</v>
      </c>
      <c r="BG365" s="106">
        <f t="shared" ca="1" si="783"/>
        <v>0</v>
      </c>
      <c r="BH365" s="106">
        <f t="shared" ca="1" si="783"/>
        <v>0</v>
      </c>
      <c r="BI365" s="106">
        <f t="shared" ca="1" si="783"/>
        <v>0</v>
      </c>
      <c r="BJ365" s="106">
        <f t="shared" ca="1" si="783"/>
        <v>0</v>
      </c>
      <c r="BK365" s="106">
        <f t="shared" ca="1" si="783"/>
        <v>0</v>
      </c>
      <c r="BL365" s="106">
        <f t="shared" ca="1" si="783"/>
        <v>0</v>
      </c>
      <c r="BM365" s="190">
        <f t="shared" ca="1" si="783"/>
        <v>0</v>
      </c>
      <c r="BN365" s="190">
        <f t="shared" ca="1" si="783"/>
        <v>0</v>
      </c>
      <c r="BO365" s="190">
        <f t="shared" ca="1" si="783"/>
        <v>0</v>
      </c>
      <c r="BP365" s="190">
        <f t="shared" ca="1" si="783"/>
        <v>0</v>
      </c>
      <c r="BQ365" s="190">
        <f t="shared" ca="1" si="771"/>
        <v>0</v>
      </c>
      <c r="BR365" s="190">
        <f t="shared" ca="1" si="763"/>
        <v>0</v>
      </c>
      <c r="BS365" s="190">
        <f t="shared" ca="1" si="763"/>
        <v>0</v>
      </c>
      <c r="BT365" s="190">
        <f t="shared" ca="1" si="763"/>
        <v>0</v>
      </c>
      <c r="BU365" s="190">
        <f t="shared" ca="1" si="781"/>
        <v>0</v>
      </c>
      <c r="BV365" s="163" t="str">
        <f t="shared" si="778"/>
        <v>M</v>
      </c>
      <c r="BW365" s="65">
        <f t="shared" ca="1" si="721"/>
        <v>0</v>
      </c>
      <c r="BX365" s="634">
        <f t="shared" ca="1" si="722"/>
        <v>0</v>
      </c>
      <c r="BY365" s="2"/>
      <c r="BZ365" s="13"/>
      <c r="CA365" s="130"/>
      <c r="CB365" s="79" t="str">
        <f t="shared" si="779"/>
        <v>M</v>
      </c>
      <c r="CC365" s="215">
        <f t="shared" si="723"/>
        <v>2041</v>
      </c>
      <c r="CD365" s="141">
        <f t="shared" si="724"/>
        <v>12</v>
      </c>
      <c r="CE365" s="280">
        <f t="shared" ca="1" si="725"/>
        <v>0</v>
      </c>
      <c r="CF365" s="280">
        <f t="shared" ca="1" si="726"/>
        <v>0</v>
      </c>
      <c r="CG365" s="280">
        <f t="shared" ca="1" si="727"/>
        <v>0</v>
      </c>
      <c r="CH365" s="280">
        <f t="shared" ca="1" si="728"/>
        <v>0</v>
      </c>
      <c r="CI365" s="280">
        <f t="shared" ca="1" si="729"/>
        <v>0</v>
      </c>
      <c r="CJ365" s="280">
        <f t="shared" ca="1" si="730"/>
        <v>0</v>
      </c>
      <c r="CK365" s="280">
        <f t="shared" ca="1" si="731"/>
        <v>0</v>
      </c>
      <c r="CL365" s="280">
        <f t="shared" ca="1" si="732"/>
        <v>0</v>
      </c>
      <c r="CM365" s="280">
        <f t="shared" ca="1" si="733"/>
        <v>0</v>
      </c>
      <c r="CN365" s="280">
        <f t="shared" ca="1" si="734"/>
        <v>0</v>
      </c>
      <c r="CO365" s="280">
        <f t="shared" ca="1" si="735"/>
        <v>0</v>
      </c>
      <c r="CP365" s="280">
        <f t="shared" ca="1" si="736"/>
        <v>0</v>
      </c>
      <c r="CQ365" s="280">
        <f t="shared" ca="1" si="737"/>
        <v>0</v>
      </c>
      <c r="CR365" s="273">
        <f t="shared" ca="1" si="738"/>
        <v>0</v>
      </c>
      <c r="CS365" s="280">
        <f t="shared" ca="1" si="739"/>
        <v>0</v>
      </c>
      <c r="CT365" s="280">
        <f t="shared" ca="1" si="740"/>
        <v>0</v>
      </c>
      <c r="CU365" s="280">
        <f t="shared" ca="1" si="741"/>
        <v>0</v>
      </c>
      <c r="CV365" s="280">
        <f t="shared" ca="1" si="742"/>
        <v>0</v>
      </c>
      <c r="CW365" s="280">
        <f t="shared" ca="1" si="743"/>
        <v>0</v>
      </c>
      <c r="CX365" s="280">
        <f t="shared" ca="1" si="744"/>
        <v>0</v>
      </c>
      <c r="CY365" s="280">
        <f t="shared" ca="1" si="745"/>
        <v>0</v>
      </c>
      <c r="CZ365" s="280">
        <f t="shared" ca="1" si="746"/>
        <v>0</v>
      </c>
      <c r="DA365" s="280">
        <f t="shared" ca="1" si="747"/>
        <v>0</v>
      </c>
      <c r="DB365" s="280">
        <f t="shared" ca="1" si="748"/>
        <v>0</v>
      </c>
      <c r="DC365" s="280">
        <f t="shared" ca="1" si="749"/>
        <v>0</v>
      </c>
      <c r="DD365" s="280">
        <f t="shared" ca="1" si="750"/>
        <v>0</v>
      </c>
      <c r="DE365" s="280">
        <f t="shared" ca="1" si="751"/>
        <v>0</v>
      </c>
      <c r="DF365" s="280">
        <f t="shared" ca="1" si="752"/>
        <v>0</v>
      </c>
      <c r="DG365" s="280">
        <f t="shared" ca="1" si="753"/>
        <v>0</v>
      </c>
      <c r="DH365" s="280">
        <f t="shared" ca="1" si="754"/>
        <v>0</v>
      </c>
      <c r="DI365" s="280">
        <f t="shared" ca="1" si="755"/>
        <v>0</v>
      </c>
      <c r="DJ365" s="210">
        <f t="shared" ca="1" si="756"/>
        <v>0</v>
      </c>
      <c r="DK365" s="210">
        <f t="shared" ca="1" si="757"/>
        <v>0</v>
      </c>
      <c r="DL365" s="210">
        <f t="shared" ca="1" si="758"/>
        <v>0</v>
      </c>
      <c r="DM365" s="461">
        <f t="shared" ca="1" si="759"/>
        <v>0</v>
      </c>
      <c r="DN365" s="463">
        <f t="shared" ca="1" si="769"/>
        <v>0</v>
      </c>
      <c r="DO365" s="465">
        <f t="shared" ca="1" si="760"/>
        <v>0</v>
      </c>
      <c r="DP365" s="216" t="e">
        <f t="shared" ca="1" si="761"/>
        <v>#DIV/0!</v>
      </c>
    </row>
    <row r="366" spans="1:120" s="5" customFormat="1">
      <c r="A366" s="87">
        <f>A326</f>
        <v>2010</v>
      </c>
      <c r="B366" s="353"/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06"/>
      <c r="O366" s="400"/>
      <c r="P366" s="271">
        <f>A366</f>
        <v>2010</v>
      </c>
      <c r="Q366" s="353"/>
      <c r="R366" s="353"/>
      <c r="S366" s="353"/>
      <c r="T366" s="353"/>
      <c r="U366" s="353"/>
      <c r="V366" s="353"/>
      <c r="W366" s="353"/>
      <c r="X366" s="353"/>
      <c r="Y366" s="353"/>
      <c r="Z366" s="353"/>
      <c r="AA366" s="353"/>
      <c r="AB366" s="353"/>
      <c r="AC366" s="32"/>
      <c r="AI366" s="79" t="str">
        <f t="shared" si="777"/>
        <v>Q</v>
      </c>
      <c r="AJ366" s="1">
        <f t="shared" si="776"/>
        <v>2042</v>
      </c>
      <c r="AK366" s="105">
        <f t="shared" si="775"/>
        <v>1</v>
      </c>
      <c r="AL366" s="106">
        <f t="shared" ca="1" si="784"/>
        <v>0</v>
      </c>
      <c r="AM366" s="106">
        <f t="shared" ca="1" si="784"/>
        <v>0</v>
      </c>
      <c r="AN366" s="106">
        <f t="shared" ca="1" si="784"/>
        <v>0</v>
      </c>
      <c r="AO366" s="106">
        <f t="shared" ca="1" si="784"/>
        <v>0</v>
      </c>
      <c r="AP366" s="106">
        <f t="shared" ca="1" si="784"/>
        <v>0</v>
      </c>
      <c r="AQ366" s="106">
        <f t="shared" ca="1" si="784"/>
        <v>0</v>
      </c>
      <c r="AR366" s="106">
        <f t="shared" ca="1" si="784"/>
        <v>0</v>
      </c>
      <c r="AS366" s="106">
        <f t="shared" ca="1" si="784"/>
        <v>0</v>
      </c>
      <c r="AT366" s="106">
        <f t="shared" ca="1" si="784"/>
        <v>0</v>
      </c>
      <c r="AU366" s="106">
        <f t="shared" ca="1" si="784"/>
        <v>0</v>
      </c>
      <c r="AV366" s="106">
        <f t="shared" ca="1" si="784"/>
        <v>0</v>
      </c>
      <c r="AW366" s="106">
        <f t="shared" ca="1" si="784"/>
        <v>0</v>
      </c>
      <c r="AX366" s="575">
        <f t="shared" ca="1" si="784"/>
        <v>0</v>
      </c>
      <c r="AY366" s="2">
        <f t="shared" ca="1" si="784"/>
        <v>0</v>
      </c>
      <c r="AZ366" s="545">
        <f t="shared" ca="1" si="784"/>
        <v>0</v>
      </c>
      <c r="BA366" s="106">
        <f t="shared" ca="1" si="783"/>
        <v>0</v>
      </c>
      <c r="BB366" s="106">
        <f t="shared" ca="1" si="783"/>
        <v>0</v>
      </c>
      <c r="BC366" s="106">
        <f t="shared" ca="1" si="783"/>
        <v>0</v>
      </c>
      <c r="BD366" s="106">
        <f t="shared" ca="1" si="783"/>
        <v>0</v>
      </c>
      <c r="BE366" s="106">
        <f t="shared" ca="1" si="783"/>
        <v>0</v>
      </c>
      <c r="BF366" s="106">
        <f t="shared" ca="1" si="783"/>
        <v>0</v>
      </c>
      <c r="BG366" s="106">
        <f t="shared" ca="1" si="783"/>
        <v>0</v>
      </c>
      <c r="BH366" s="106">
        <f t="shared" ca="1" si="783"/>
        <v>0</v>
      </c>
      <c r="BI366" s="106">
        <f t="shared" ca="1" si="783"/>
        <v>0</v>
      </c>
      <c r="BJ366" s="106">
        <f t="shared" ca="1" si="783"/>
        <v>0</v>
      </c>
      <c r="BK366" s="106">
        <f t="shared" ca="1" si="783"/>
        <v>0</v>
      </c>
      <c r="BL366" s="106">
        <f t="shared" ca="1" si="783"/>
        <v>0</v>
      </c>
      <c r="BM366" s="190">
        <f t="shared" ca="1" si="783"/>
        <v>0</v>
      </c>
      <c r="BN366" s="190">
        <f t="shared" ca="1" si="783"/>
        <v>0</v>
      </c>
      <c r="BO366" s="190">
        <f t="shared" ca="1" si="783"/>
        <v>0</v>
      </c>
      <c r="BP366" s="190">
        <f t="shared" ca="1" si="783"/>
        <v>0</v>
      </c>
      <c r="BQ366" s="190">
        <f t="shared" ca="1" si="771"/>
        <v>0</v>
      </c>
      <c r="BR366" s="190">
        <f t="shared" ca="1" si="763"/>
        <v>0</v>
      </c>
      <c r="BS366" s="190">
        <f t="shared" ca="1" si="763"/>
        <v>0</v>
      </c>
      <c r="BT366" s="190">
        <f t="shared" ca="1" si="763"/>
        <v>0</v>
      </c>
      <c r="BU366" s="190">
        <f t="shared" ca="1" si="781"/>
        <v>0</v>
      </c>
      <c r="BV366" s="163" t="str">
        <f t="shared" si="778"/>
        <v>C</v>
      </c>
      <c r="BW366" s="65">
        <f t="shared" ca="1" si="721"/>
        <v>0</v>
      </c>
      <c r="BX366" s="634">
        <f t="shared" ca="1" si="722"/>
        <v>0</v>
      </c>
      <c r="BY366" s="2"/>
      <c r="BZ366" s="13"/>
      <c r="CA366" s="130"/>
      <c r="CB366" s="79"/>
      <c r="CC366" s="215"/>
      <c r="CD366" s="141"/>
      <c r="CE366" s="280"/>
      <c r="CF366" s="280"/>
      <c r="CG366" s="280"/>
      <c r="CH366" s="280"/>
      <c r="CI366" s="280"/>
      <c r="CJ366" s="280"/>
      <c r="CK366" s="280"/>
      <c r="CL366" s="280"/>
      <c r="CM366" s="280"/>
      <c r="CN366" s="280"/>
      <c r="CO366" s="280"/>
      <c r="CP366" s="280"/>
      <c r="CQ366" s="280"/>
      <c r="CR366" s="273"/>
      <c r="CS366" s="280"/>
      <c r="CT366" s="280"/>
      <c r="CU366" s="280"/>
      <c r="CV366" s="280"/>
      <c r="CW366" s="280"/>
      <c r="CX366" s="280"/>
      <c r="CY366" s="280"/>
      <c r="CZ366" s="280"/>
      <c r="DA366" s="280"/>
      <c r="DB366" s="280"/>
      <c r="DC366" s="280"/>
      <c r="DD366" s="280"/>
      <c r="DE366" s="280"/>
      <c r="DF366" s="280"/>
      <c r="DG366" s="280"/>
      <c r="DH366" s="280"/>
      <c r="DI366" s="280"/>
      <c r="DJ366" s="210"/>
      <c r="DK366" s="210"/>
      <c r="DL366" s="210"/>
      <c r="DM366" s="461"/>
      <c r="DN366" s="463"/>
      <c r="DO366" s="465"/>
      <c r="DP366" s="216"/>
    </row>
    <row r="367" spans="1:120">
      <c r="A367" s="87">
        <f>A366+1</f>
        <v>2011</v>
      </c>
      <c r="B367" s="95">
        <v>0</v>
      </c>
      <c r="C367" s="95">
        <v>0</v>
      </c>
      <c r="D367" s="95">
        <v>0</v>
      </c>
      <c r="E367" s="95">
        <v>0</v>
      </c>
      <c r="F367" s="95">
        <v>0</v>
      </c>
      <c r="G367" s="95">
        <v>0</v>
      </c>
      <c r="H367" s="95">
        <v>0</v>
      </c>
      <c r="I367" s="95">
        <v>0</v>
      </c>
      <c r="J367" s="95">
        <v>0</v>
      </c>
      <c r="K367" s="95">
        <v>0</v>
      </c>
      <c r="L367" s="95">
        <v>0</v>
      </c>
      <c r="M367" s="95">
        <v>0</v>
      </c>
      <c r="N367" s="22">
        <f t="shared" ref="N367:N386" si="785">SUM(B367:M367)</f>
        <v>0</v>
      </c>
      <c r="O367" s="17"/>
      <c r="P367" s="91">
        <f t="shared" ref="P367:P401" si="786">A367</f>
        <v>2011</v>
      </c>
      <c r="Q367" s="95">
        <v>0</v>
      </c>
      <c r="R367" s="95">
        <v>0</v>
      </c>
      <c r="S367" s="95">
        <v>0</v>
      </c>
      <c r="T367" s="95">
        <v>0</v>
      </c>
      <c r="U367" s="95">
        <v>0</v>
      </c>
      <c r="V367" s="95">
        <v>0</v>
      </c>
      <c r="W367" s="95">
        <v>0</v>
      </c>
      <c r="X367" s="95">
        <v>0</v>
      </c>
      <c r="Y367" s="95">
        <v>0</v>
      </c>
      <c r="Z367" s="95">
        <v>0</v>
      </c>
      <c r="AA367" s="95">
        <v>0</v>
      </c>
      <c r="AB367" s="95">
        <v>0</v>
      </c>
      <c r="AC367" s="32">
        <f t="shared" ref="AC367:AC387" si="787">SUM(Q367:AB367)</f>
        <v>0</v>
      </c>
      <c r="AD367" s="13"/>
      <c r="AE367" s="17"/>
      <c r="AI367" s="79" t="str">
        <f t="shared" si="777"/>
        <v>R</v>
      </c>
      <c r="AJ367" s="1">
        <f t="shared" si="776"/>
        <v>2042</v>
      </c>
      <c r="AK367" s="105">
        <f t="shared" si="775"/>
        <v>2</v>
      </c>
      <c r="AL367" s="106">
        <f t="shared" ca="1" si="784"/>
        <v>0</v>
      </c>
      <c r="AM367" s="106">
        <f t="shared" ca="1" si="784"/>
        <v>0</v>
      </c>
      <c r="AN367" s="106">
        <f t="shared" ca="1" si="784"/>
        <v>0</v>
      </c>
      <c r="AO367" s="106">
        <f t="shared" ca="1" si="784"/>
        <v>0</v>
      </c>
      <c r="AP367" s="106">
        <f t="shared" ca="1" si="784"/>
        <v>0</v>
      </c>
      <c r="AQ367" s="106">
        <f t="shared" ca="1" si="784"/>
        <v>0</v>
      </c>
      <c r="AR367" s="106">
        <f t="shared" ca="1" si="784"/>
        <v>0</v>
      </c>
      <c r="AS367" s="106">
        <f t="shared" ca="1" si="784"/>
        <v>0</v>
      </c>
      <c r="AT367" s="106">
        <f t="shared" ca="1" si="784"/>
        <v>0</v>
      </c>
      <c r="AU367" s="106">
        <f t="shared" ca="1" si="784"/>
        <v>0</v>
      </c>
      <c r="AV367" s="106">
        <f t="shared" ca="1" si="784"/>
        <v>0</v>
      </c>
      <c r="AW367" s="106">
        <f t="shared" ca="1" si="784"/>
        <v>0</v>
      </c>
      <c r="AX367" s="575">
        <f t="shared" ca="1" si="784"/>
        <v>0</v>
      </c>
      <c r="AY367" s="2">
        <f t="shared" ca="1" si="784"/>
        <v>0</v>
      </c>
      <c r="AZ367" s="545">
        <f t="shared" ca="1" si="784"/>
        <v>0</v>
      </c>
      <c r="BA367" s="106">
        <f t="shared" ca="1" si="783"/>
        <v>0</v>
      </c>
      <c r="BB367" s="106">
        <f t="shared" ca="1" si="783"/>
        <v>0</v>
      </c>
      <c r="BC367" s="106">
        <f t="shared" ca="1" si="783"/>
        <v>0</v>
      </c>
      <c r="BD367" s="106">
        <f t="shared" ca="1" si="783"/>
        <v>0</v>
      </c>
      <c r="BE367" s="106">
        <f t="shared" ca="1" si="783"/>
        <v>0</v>
      </c>
      <c r="BF367" s="106">
        <f t="shared" ca="1" si="783"/>
        <v>0</v>
      </c>
      <c r="BG367" s="106">
        <f t="shared" ca="1" si="783"/>
        <v>0</v>
      </c>
      <c r="BH367" s="106">
        <f t="shared" ca="1" si="783"/>
        <v>0</v>
      </c>
      <c r="BI367" s="106">
        <f t="shared" ca="1" si="783"/>
        <v>0</v>
      </c>
      <c r="BJ367" s="106">
        <f t="shared" ca="1" si="783"/>
        <v>0</v>
      </c>
      <c r="BK367" s="106">
        <f t="shared" ca="1" si="783"/>
        <v>0</v>
      </c>
      <c r="BL367" s="106">
        <f t="shared" ca="1" si="783"/>
        <v>0</v>
      </c>
      <c r="BM367" s="190">
        <f t="shared" ca="1" si="783"/>
        <v>0</v>
      </c>
      <c r="BN367" s="190">
        <f t="shared" ca="1" si="783"/>
        <v>0</v>
      </c>
      <c r="BO367" s="190">
        <f t="shared" ca="1" si="783"/>
        <v>0</v>
      </c>
      <c r="BP367" s="190">
        <f t="shared" ca="1" si="783"/>
        <v>0</v>
      </c>
      <c r="BQ367" s="190">
        <f t="shared" ca="1" si="771"/>
        <v>0</v>
      </c>
      <c r="BR367" s="190">
        <f t="shared" ca="1" si="763"/>
        <v>0</v>
      </c>
      <c r="BS367" s="190">
        <f t="shared" ca="1" si="763"/>
        <v>0</v>
      </c>
      <c r="BT367" s="190">
        <f t="shared" ca="1" si="763"/>
        <v>0</v>
      </c>
      <c r="BU367" s="190">
        <f t="shared" ca="1" si="781"/>
        <v>0</v>
      </c>
      <c r="BV367" s="163" t="str">
        <f t="shared" si="778"/>
        <v>C</v>
      </c>
      <c r="BW367" s="65">
        <f t="shared" ca="1" si="721"/>
        <v>0</v>
      </c>
      <c r="BX367" s="634">
        <f t="shared" ca="1" si="722"/>
        <v>0</v>
      </c>
      <c r="BY367" s="2"/>
      <c r="BZ367" s="13"/>
      <c r="CA367" s="130"/>
      <c r="CB367" s="79"/>
      <c r="CC367" s="215"/>
      <c r="CD367" s="141"/>
      <c r="CE367" s="280"/>
      <c r="CF367" s="280"/>
      <c r="CG367" s="280"/>
      <c r="CH367" s="280"/>
      <c r="CI367" s="280"/>
      <c r="CJ367" s="280"/>
      <c r="CK367" s="280"/>
      <c r="CL367" s="280"/>
      <c r="CM367" s="280"/>
      <c r="CN367" s="280"/>
      <c r="CO367" s="280"/>
      <c r="CP367" s="280"/>
      <c r="CQ367" s="280"/>
      <c r="CR367" s="273"/>
      <c r="CS367" s="280"/>
      <c r="CT367" s="280"/>
      <c r="CU367" s="280"/>
      <c r="CV367" s="280"/>
      <c r="CW367" s="280"/>
      <c r="CX367" s="280"/>
      <c r="CY367" s="280"/>
      <c r="CZ367" s="280"/>
      <c r="DA367" s="280"/>
      <c r="DB367" s="280"/>
      <c r="DC367" s="280"/>
      <c r="DD367" s="280"/>
      <c r="DE367" s="280"/>
      <c r="DF367" s="280"/>
      <c r="DG367" s="280"/>
      <c r="DH367" s="280"/>
      <c r="DI367" s="280"/>
      <c r="DJ367" s="210"/>
      <c r="DK367" s="210"/>
      <c r="DL367" s="210"/>
      <c r="DM367" s="461"/>
      <c r="DN367" s="463"/>
      <c r="DO367" s="465"/>
      <c r="DP367" s="216"/>
    </row>
    <row r="368" spans="1:120">
      <c r="A368" s="87">
        <f t="shared" ref="A368:A401" si="788">A367+1</f>
        <v>2012</v>
      </c>
      <c r="B368" s="95">
        <f>[1]MWH!C362</f>
        <v>4128</v>
      </c>
      <c r="C368" s="95">
        <f>[1]MWH!D362</f>
        <v>2565</v>
      </c>
      <c r="D368" s="95">
        <f>[1]MWH!E362</f>
        <v>0</v>
      </c>
      <c r="E368" s="95">
        <f>[1]MWH!F362</f>
        <v>0</v>
      </c>
      <c r="F368" s="592">
        <f>[1]MWH!G362</f>
        <v>5294</v>
      </c>
      <c r="G368" s="592">
        <f>[1]MWH!H362</f>
        <v>11526</v>
      </c>
      <c r="H368" s="592">
        <f>[1]MWH!I362</f>
        <v>13235</v>
      </c>
      <c r="I368" s="592">
        <f>[1]MWH!J362</f>
        <v>13235</v>
      </c>
      <c r="J368" s="592">
        <f>[1]MWH!K362</f>
        <v>11526</v>
      </c>
      <c r="K368" s="592">
        <f>[1]MWH!L362</f>
        <v>5294</v>
      </c>
      <c r="L368" s="592">
        <f>[1]MWH!M362</f>
        <v>1793</v>
      </c>
      <c r="M368" s="592">
        <f>[1]MWH!N362</f>
        <v>1852</v>
      </c>
      <c r="N368" s="22">
        <f t="shared" si="785"/>
        <v>70448</v>
      </c>
      <c r="O368" s="17"/>
      <c r="P368" s="91">
        <f t="shared" si="786"/>
        <v>2012</v>
      </c>
      <c r="Q368" s="95">
        <f>[1]MWH!S362</f>
        <v>0</v>
      </c>
      <c r="R368" s="95">
        <f>[1]MWH!T362</f>
        <v>4125</v>
      </c>
      <c r="S368" s="95">
        <f>[1]MWH!U362</f>
        <v>2563</v>
      </c>
      <c r="T368" s="95">
        <f>[1]MWH!V362</f>
        <v>0</v>
      </c>
      <c r="U368" s="95">
        <f>[1]MWH!W362</f>
        <v>0</v>
      </c>
      <c r="V368" s="592">
        <f>[1]MWH!X362</f>
        <v>5290</v>
      </c>
      <c r="W368" s="592">
        <f>[1]MWH!Y362</f>
        <v>11518</v>
      </c>
      <c r="X368" s="592">
        <f>[1]MWH!Z362</f>
        <v>13225</v>
      </c>
      <c r="Y368" s="592">
        <f>[1]MWH!AA362</f>
        <v>13225</v>
      </c>
      <c r="Z368" s="592">
        <f>[1]MWH!AB362</f>
        <v>11518</v>
      </c>
      <c r="AA368" s="592">
        <f>[1]MWH!AC362</f>
        <v>5290</v>
      </c>
      <c r="AB368" s="592">
        <f>[1]MWH!AD362</f>
        <v>1792</v>
      </c>
      <c r="AC368" s="32">
        <f t="shared" si="787"/>
        <v>68546</v>
      </c>
      <c r="AD368" s="13"/>
      <c r="AE368" s="17"/>
      <c r="BZ368" s="13"/>
    </row>
    <row r="369" spans="1:121">
      <c r="A369" s="87">
        <f t="shared" si="788"/>
        <v>2013</v>
      </c>
      <c r="B369" s="592">
        <f>[3]Energy!C362</f>
        <v>1059</v>
      </c>
      <c r="C369" s="592">
        <f>[3]Energy!D362</f>
        <v>957</v>
      </c>
      <c r="D369" s="592">
        <f>[3]Energy!E362</f>
        <v>1852</v>
      </c>
      <c r="E369" s="592">
        <f>[3]Energy!F362</f>
        <v>3842</v>
      </c>
      <c r="F369" s="592">
        <f>[3]Energy!G362</f>
        <v>5294</v>
      </c>
      <c r="G369" s="592">
        <f>[3]Energy!H362</f>
        <v>11526</v>
      </c>
      <c r="H369" s="592">
        <f>[3]Energy!I362</f>
        <v>13235</v>
      </c>
      <c r="I369" s="592">
        <f>[3]Energy!J362</f>
        <v>13235</v>
      </c>
      <c r="J369" s="592">
        <f>[3]Energy!K362</f>
        <v>11526</v>
      </c>
      <c r="K369" s="592">
        <f>[3]Energy!L362</f>
        <v>5294</v>
      </c>
      <c r="L369" s="592">
        <f>[3]Energy!M362</f>
        <v>1793</v>
      </c>
      <c r="M369" s="592">
        <f>[3]Energy!N362</f>
        <v>1852</v>
      </c>
      <c r="N369" s="306">
        <f t="shared" si="785"/>
        <v>71465</v>
      </c>
      <c r="O369" s="400"/>
      <c r="P369" s="271">
        <f t="shared" si="786"/>
        <v>2013</v>
      </c>
      <c r="Q369" s="592">
        <f>[3]Energy!S362</f>
        <v>1851</v>
      </c>
      <c r="R369" s="592">
        <f>[3]Energy!T362</f>
        <v>1058</v>
      </c>
      <c r="S369" s="592">
        <f>[3]Energy!U362</f>
        <v>956</v>
      </c>
      <c r="T369" s="592">
        <f>[3]Energy!V362</f>
        <v>1851</v>
      </c>
      <c r="U369" s="592">
        <f>[3]Energy!W362</f>
        <v>3839</v>
      </c>
      <c r="V369" s="592">
        <f>[3]Energy!X362</f>
        <v>5290</v>
      </c>
      <c r="W369" s="592">
        <f>[3]Energy!Y362</f>
        <v>11518</v>
      </c>
      <c r="X369" s="592">
        <f>[3]Energy!Z362</f>
        <v>13225</v>
      </c>
      <c r="Y369" s="592">
        <f>[3]Energy!AA362</f>
        <v>13225</v>
      </c>
      <c r="Z369" s="592">
        <f>[3]Energy!AB362</f>
        <v>11518</v>
      </c>
      <c r="AA369" s="592">
        <f>[3]Energy!AC362</f>
        <v>5290</v>
      </c>
      <c r="AB369" s="592">
        <f>[3]Energy!AD362</f>
        <v>1792</v>
      </c>
      <c r="AC369" s="32">
        <f t="shared" si="787"/>
        <v>71413</v>
      </c>
      <c r="AD369" s="13"/>
      <c r="AE369" s="17"/>
      <c r="BZ369" s="13"/>
    </row>
    <row r="370" spans="1:121">
      <c r="A370" s="87">
        <f t="shared" si="788"/>
        <v>2014</v>
      </c>
      <c r="B370" s="592">
        <f>[3]Energy!C363</f>
        <v>0</v>
      </c>
      <c r="C370" s="592">
        <f>[3]Energy!D363</f>
        <v>0</v>
      </c>
      <c r="D370" s="592">
        <f>[3]Energy!E363</f>
        <v>0</v>
      </c>
      <c r="E370" s="592">
        <f>[3]Energy!F363</f>
        <v>0</v>
      </c>
      <c r="F370" s="592">
        <f>[3]Energy!G363</f>
        <v>0</v>
      </c>
      <c r="G370" s="592">
        <f>[3]Energy!H363</f>
        <v>0</v>
      </c>
      <c r="H370" s="592">
        <f>[3]Energy!I363</f>
        <v>0</v>
      </c>
      <c r="I370" s="592">
        <f>[3]Energy!J363</f>
        <v>0</v>
      </c>
      <c r="J370" s="592">
        <f>[3]Energy!K363</f>
        <v>0</v>
      </c>
      <c r="K370" s="592">
        <f>[3]Energy!L363</f>
        <v>0</v>
      </c>
      <c r="L370" s="592">
        <f>[3]Energy!M363</f>
        <v>0</v>
      </c>
      <c r="M370" s="592">
        <f>[3]Energy!N363</f>
        <v>0</v>
      </c>
      <c r="N370" s="306">
        <f t="shared" si="785"/>
        <v>0</v>
      </c>
      <c r="O370" s="400"/>
      <c r="P370" s="271">
        <f t="shared" si="786"/>
        <v>2014</v>
      </c>
      <c r="Q370" s="592">
        <f>[3]Energy!S363</f>
        <v>1851</v>
      </c>
      <c r="R370" s="592">
        <f>[3]Energy!T363</f>
        <v>0</v>
      </c>
      <c r="S370" s="592">
        <f>[3]Energy!U363</f>
        <v>0</v>
      </c>
      <c r="T370" s="592">
        <f>[3]Energy!V363</f>
        <v>0</v>
      </c>
      <c r="U370" s="592">
        <f>[3]Energy!W363</f>
        <v>0</v>
      </c>
      <c r="V370" s="592">
        <f>[3]Energy!X363</f>
        <v>0</v>
      </c>
      <c r="W370" s="592">
        <f>[3]Energy!Y363</f>
        <v>0</v>
      </c>
      <c r="X370" s="592">
        <f>[3]Energy!Z363</f>
        <v>0</v>
      </c>
      <c r="Y370" s="592">
        <f>[3]Energy!AA363</f>
        <v>0</v>
      </c>
      <c r="Z370" s="592">
        <f>[3]Energy!AB363</f>
        <v>0</v>
      </c>
      <c r="AA370" s="592">
        <f>[3]Energy!AC363</f>
        <v>0</v>
      </c>
      <c r="AB370" s="592">
        <f>[3]Energy!AD363</f>
        <v>0</v>
      </c>
      <c r="AC370" s="32">
        <f t="shared" si="787"/>
        <v>1851</v>
      </c>
      <c r="AD370" s="13"/>
      <c r="AE370" s="17"/>
      <c r="BZ370" s="13"/>
    </row>
    <row r="371" spans="1:121">
      <c r="A371" s="87">
        <f t="shared" si="788"/>
        <v>2015</v>
      </c>
      <c r="B371" s="404">
        <v>0</v>
      </c>
      <c r="C371" s="404">
        <v>0</v>
      </c>
      <c r="D371" s="404">
        <v>0</v>
      </c>
      <c r="E371" s="404">
        <v>0</v>
      </c>
      <c r="F371" s="404">
        <v>0</v>
      </c>
      <c r="G371" s="404">
        <v>0</v>
      </c>
      <c r="H371" s="404">
        <v>0</v>
      </c>
      <c r="I371" s="404">
        <v>0</v>
      </c>
      <c r="J371" s="404">
        <v>0</v>
      </c>
      <c r="K371" s="404">
        <v>0</v>
      </c>
      <c r="L371" s="404">
        <v>0</v>
      </c>
      <c r="M371" s="404">
        <v>0</v>
      </c>
      <c r="N371" s="306">
        <f t="shared" si="785"/>
        <v>0</v>
      </c>
      <c r="O371" s="400"/>
      <c r="P371" s="271">
        <f t="shared" si="786"/>
        <v>2015</v>
      </c>
      <c r="Q371" s="404">
        <v>0</v>
      </c>
      <c r="R371" s="404">
        <v>0</v>
      </c>
      <c r="S371" s="404">
        <v>0</v>
      </c>
      <c r="T371" s="404">
        <v>0</v>
      </c>
      <c r="U371" s="404">
        <v>0</v>
      </c>
      <c r="V371" s="404">
        <v>0</v>
      </c>
      <c r="W371" s="404">
        <v>0</v>
      </c>
      <c r="X371" s="404">
        <v>0</v>
      </c>
      <c r="Y371" s="404">
        <v>0</v>
      </c>
      <c r="Z371" s="404">
        <v>0</v>
      </c>
      <c r="AA371" s="404">
        <v>0</v>
      </c>
      <c r="AB371" s="404">
        <v>0</v>
      </c>
      <c r="AC371" s="32">
        <f t="shared" si="787"/>
        <v>0</v>
      </c>
      <c r="AD371" s="13"/>
      <c r="AE371" s="17"/>
      <c r="BZ371" s="13"/>
    </row>
    <row r="372" spans="1:121">
      <c r="A372" s="87">
        <f t="shared" si="788"/>
        <v>2016</v>
      </c>
      <c r="B372" s="404">
        <v>0</v>
      </c>
      <c r="C372" s="404">
        <v>0</v>
      </c>
      <c r="D372" s="404">
        <v>0</v>
      </c>
      <c r="E372" s="404">
        <v>0</v>
      </c>
      <c r="F372" s="404">
        <v>0</v>
      </c>
      <c r="G372" s="404">
        <v>0</v>
      </c>
      <c r="H372" s="404">
        <v>0</v>
      </c>
      <c r="I372" s="404">
        <v>0</v>
      </c>
      <c r="J372" s="404">
        <v>0</v>
      </c>
      <c r="K372" s="404">
        <v>0</v>
      </c>
      <c r="L372" s="404">
        <v>0</v>
      </c>
      <c r="M372" s="404">
        <v>0</v>
      </c>
      <c r="N372" s="306">
        <f t="shared" si="785"/>
        <v>0</v>
      </c>
      <c r="O372" s="400"/>
      <c r="P372" s="271">
        <f t="shared" si="786"/>
        <v>2016</v>
      </c>
      <c r="Q372" s="404">
        <v>0</v>
      </c>
      <c r="R372" s="404">
        <v>0</v>
      </c>
      <c r="S372" s="404">
        <v>0</v>
      </c>
      <c r="T372" s="404">
        <v>0</v>
      </c>
      <c r="U372" s="404">
        <v>0</v>
      </c>
      <c r="V372" s="404">
        <v>0</v>
      </c>
      <c r="W372" s="404">
        <v>0</v>
      </c>
      <c r="X372" s="404">
        <v>0</v>
      </c>
      <c r="Y372" s="404">
        <v>0</v>
      </c>
      <c r="Z372" s="404">
        <v>0</v>
      </c>
      <c r="AA372" s="404">
        <v>0</v>
      </c>
      <c r="AB372" s="404">
        <v>0</v>
      </c>
      <c r="AC372" s="32">
        <f t="shared" si="787"/>
        <v>0</v>
      </c>
      <c r="AD372" s="13"/>
      <c r="AE372" s="125"/>
      <c r="BZ372" s="13"/>
    </row>
    <row r="373" spans="1:121" ht="13.5">
      <c r="A373" s="87">
        <f t="shared" si="788"/>
        <v>2017</v>
      </c>
      <c r="B373" s="404">
        <v>0</v>
      </c>
      <c r="C373" s="404">
        <v>0</v>
      </c>
      <c r="D373" s="404">
        <v>0</v>
      </c>
      <c r="E373" s="404">
        <v>0</v>
      </c>
      <c r="F373" s="404">
        <v>0</v>
      </c>
      <c r="G373" s="404">
        <v>0</v>
      </c>
      <c r="H373" s="404">
        <v>0</v>
      </c>
      <c r="I373" s="404">
        <v>0</v>
      </c>
      <c r="J373" s="404">
        <v>0</v>
      </c>
      <c r="K373" s="404">
        <v>0</v>
      </c>
      <c r="L373" s="404">
        <v>0</v>
      </c>
      <c r="M373" s="404">
        <v>0</v>
      </c>
      <c r="N373" s="306">
        <f t="shared" si="785"/>
        <v>0</v>
      </c>
      <c r="O373" s="400"/>
      <c r="P373" s="271">
        <f t="shared" si="786"/>
        <v>2017</v>
      </c>
      <c r="Q373" s="404">
        <v>0</v>
      </c>
      <c r="R373" s="404">
        <v>0</v>
      </c>
      <c r="S373" s="404">
        <v>0</v>
      </c>
      <c r="T373" s="404">
        <v>0</v>
      </c>
      <c r="U373" s="404">
        <v>0</v>
      </c>
      <c r="V373" s="404">
        <v>0</v>
      </c>
      <c r="W373" s="404">
        <v>0</v>
      </c>
      <c r="X373" s="404">
        <v>0</v>
      </c>
      <c r="Y373" s="404">
        <v>0</v>
      </c>
      <c r="Z373" s="404">
        <v>0</v>
      </c>
      <c r="AA373" s="404">
        <v>0</v>
      </c>
      <c r="AB373" s="404">
        <v>0</v>
      </c>
      <c r="AC373" s="32">
        <f t="shared" si="787"/>
        <v>0</v>
      </c>
      <c r="AD373" s="13"/>
      <c r="AE373" s="17"/>
      <c r="AK373" s="13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166"/>
      <c r="BN373" s="166"/>
      <c r="BO373" s="166"/>
      <c r="BP373" s="166"/>
      <c r="BQ373" s="166"/>
      <c r="BR373" s="166"/>
      <c r="BS373" s="166"/>
      <c r="BT373" s="166"/>
      <c r="BU373" s="2"/>
      <c r="BV373" s="171"/>
      <c r="BW373" s="2"/>
      <c r="BX373" s="132"/>
      <c r="BY373" s="2"/>
      <c r="BZ373" s="13"/>
      <c r="CA373" s="130"/>
      <c r="CB373" s="13"/>
      <c r="CC373" s="103"/>
      <c r="CD373" s="195"/>
      <c r="CE373" s="152"/>
      <c r="CF373" s="152"/>
      <c r="CG373" s="152"/>
      <c r="CH373" s="152"/>
      <c r="CI373" s="152"/>
      <c r="CJ373" s="152"/>
      <c r="CK373" s="152"/>
      <c r="CL373" s="152"/>
      <c r="CM373" s="175"/>
      <c r="CN373" s="152"/>
      <c r="CO373" s="152"/>
      <c r="CP373" s="164"/>
      <c r="CQ373" s="164"/>
      <c r="CR373" s="164"/>
      <c r="CS373" s="558"/>
      <c r="CT373" s="152"/>
      <c r="CU373" s="152"/>
      <c r="CV373" s="152"/>
      <c r="CW373" s="152"/>
      <c r="CX373" s="152"/>
      <c r="CY373" s="152"/>
      <c r="CZ373" s="152"/>
      <c r="DA373" s="152"/>
      <c r="DB373" s="152"/>
      <c r="DC373" s="152"/>
      <c r="DD373" s="152"/>
      <c r="DE373" s="151"/>
      <c r="DF373" s="151"/>
      <c r="DG373" s="151"/>
      <c r="DH373" s="151"/>
      <c r="DI373" s="151"/>
      <c r="DJ373" s="468" t="str">
        <f t="shared" ref="DJ373:DM374" si="789">DJ4</f>
        <v>CM</v>
      </c>
      <c r="DK373" s="468" t="str">
        <f t="shared" si="789"/>
        <v>CM</v>
      </c>
      <c r="DL373" s="468" t="str">
        <f t="shared" si="789"/>
        <v>CM</v>
      </c>
      <c r="DM373" s="468">
        <f t="shared" si="789"/>
        <v>0</v>
      </c>
      <c r="DN373" s="161"/>
      <c r="DO373" s="208"/>
    </row>
    <row r="374" spans="1:121">
      <c r="A374" s="87">
        <f t="shared" si="788"/>
        <v>2018</v>
      </c>
      <c r="B374" s="404">
        <v>0</v>
      </c>
      <c r="C374" s="404">
        <v>0</v>
      </c>
      <c r="D374" s="404">
        <v>0</v>
      </c>
      <c r="E374" s="404">
        <v>0</v>
      </c>
      <c r="F374" s="404">
        <v>0</v>
      </c>
      <c r="G374" s="404">
        <v>0</v>
      </c>
      <c r="H374" s="404">
        <v>0</v>
      </c>
      <c r="I374" s="404">
        <v>0</v>
      </c>
      <c r="J374" s="404">
        <v>0</v>
      </c>
      <c r="K374" s="404">
        <v>0</v>
      </c>
      <c r="L374" s="404">
        <v>0</v>
      </c>
      <c r="M374" s="404">
        <v>0</v>
      </c>
      <c r="N374" s="306">
        <f t="shared" si="785"/>
        <v>0</v>
      </c>
      <c r="O374" s="400"/>
      <c r="P374" s="271">
        <f t="shared" si="786"/>
        <v>2018</v>
      </c>
      <c r="Q374" s="404">
        <v>0</v>
      </c>
      <c r="R374" s="404">
        <v>0</v>
      </c>
      <c r="S374" s="404">
        <v>0</v>
      </c>
      <c r="T374" s="404">
        <v>0</v>
      </c>
      <c r="U374" s="404">
        <v>0</v>
      </c>
      <c r="V374" s="404">
        <v>0</v>
      </c>
      <c r="W374" s="404">
        <v>0</v>
      </c>
      <c r="X374" s="404">
        <v>0</v>
      </c>
      <c r="Y374" s="404">
        <v>0</v>
      </c>
      <c r="Z374" s="404">
        <v>0</v>
      </c>
      <c r="AA374" s="404">
        <v>0</v>
      </c>
      <c r="AB374" s="404">
        <v>0</v>
      </c>
      <c r="AC374" s="32">
        <f t="shared" si="787"/>
        <v>0</v>
      </c>
      <c r="AD374" s="13"/>
      <c r="AE374" s="17"/>
      <c r="AK374" s="132"/>
      <c r="AL374" s="468" t="str">
        <f t="shared" ref="AL374:BU374" si="790">AL5</f>
        <v>SUPL-P</v>
      </c>
      <c r="AM374" s="468" t="e">
        <f>#REF!</f>
        <v>#REF!</v>
      </c>
      <c r="AN374" s="468" t="str">
        <f>AM5</f>
        <v>SEC-150Int</v>
      </c>
      <c r="AO374" s="468" t="str">
        <f t="shared" si="790"/>
        <v>SEC-VDP</v>
      </c>
      <c r="AP374" s="468" t="str">
        <f t="shared" si="790"/>
        <v>'95 Sys CC</v>
      </c>
      <c r="AQ374" s="468" t="str">
        <f t="shared" si="790"/>
        <v>Base 150</v>
      </c>
      <c r="AR374" s="468" t="str">
        <f t="shared" si="790"/>
        <v>Base 250</v>
      </c>
      <c r="AS374" s="468" t="str">
        <f t="shared" si="790"/>
        <v>AVG 150</v>
      </c>
      <c r="AT374" s="468" t="str">
        <f t="shared" si="790"/>
        <v>Wtr Pkg</v>
      </c>
      <c r="AU374" s="468" t="str">
        <f t="shared" si="790"/>
        <v>Interm 150</v>
      </c>
      <c r="AV374" s="468" t="str">
        <f t="shared" si="790"/>
        <v>Hines 250/500</v>
      </c>
      <c r="AW374" s="468" t="str">
        <f t="shared" si="790"/>
        <v>Clay Haile</v>
      </c>
      <c r="AX374" s="468" t="str">
        <f t="shared" si="790"/>
        <v>spec</v>
      </c>
      <c r="AY374" s="468" t="str">
        <f t="shared" si="790"/>
        <v>spec</v>
      </c>
      <c r="AZ374" s="547" t="str">
        <f t="shared" si="790"/>
        <v>SEPA</v>
      </c>
      <c r="BA374" s="468" t="str">
        <f t="shared" si="790"/>
        <v>NSB</v>
      </c>
      <c r="BB374" s="468" t="str">
        <f t="shared" si="790"/>
        <v>Willist</v>
      </c>
      <c r="BC374" s="468" t="str">
        <f t="shared" si="790"/>
        <v>RC-A Base</v>
      </c>
      <c r="BD374" s="468" t="str">
        <f t="shared" si="790"/>
        <v>Chatta</v>
      </c>
      <c r="BE374" s="468" t="str">
        <f t="shared" si="790"/>
        <v>TALL</v>
      </c>
      <c r="BF374" s="468" t="str">
        <f t="shared" si="790"/>
        <v>HST-B</v>
      </c>
      <c r="BG374" s="468" t="str">
        <f t="shared" si="790"/>
        <v>GRU</v>
      </c>
      <c r="BH374" s="468" t="str">
        <f t="shared" si="790"/>
        <v>RC-B CC</v>
      </c>
      <c r="BI374" s="468" t="str">
        <f t="shared" si="790"/>
        <v>WPARK</v>
      </c>
      <c r="BJ374" s="468" t="str">
        <f t="shared" si="790"/>
        <v>HMST-I</v>
      </c>
      <c r="BK374" s="468" t="str">
        <f t="shared" si="790"/>
        <v>Mt Dora</v>
      </c>
      <c r="BL374" s="468" t="str">
        <f t="shared" si="790"/>
        <v>NSB Pkg</v>
      </c>
      <c r="BM374" s="468" t="str">
        <f t="shared" si="790"/>
        <v>spec</v>
      </c>
      <c r="BN374" s="468" t="str">
        <f t="shared" si="790"/>
        <v>spec</v>
      </c>
      <c r="BO374" s="468" t="str">
        <f t="shared" si="790"/>
        <v>spec</v>
      </c>
      <c r="BP374" s="468" t="str">
        <f t="shared" si="790"/>
        <v>spec</v>
      </c>
      <c r="BQ374" s="470" t="str">
        <f t="shared" si="790"/>
        <v>Muni-FR</v>
      </c>
      <c r="BR374" s="470" t="str">
        <f t="shared" si="790"/>
        <v>Muni-Tot</v>
      </c>
      <c r="BS374" s="470" t="str">
        <f t="shared" si="790"/>
        <v>SECI-Tot</v>
      </c>
      <c r="BT374" s="470" t="str">
        <f t="shared" si="790"/>
        <v>Tot Whol-BM</v>
      </c>
      <c r="BU374" s="470" t="str">
        <f t="shared" si="790"/>
        <v>Whol Coin</v>
      </c>
      <c r="BV374" s="468"/>
      <c r="BW374" s="468"/>
      <c r="BX374" s="468"/>
      <c r="BY374" s="468"/>
      <c r="BZ374" s="13"/>
      <c r="CA374" s="130"/>
      <c r="CB374" s="13"/>
      <c r="CC374" s="130"/>
      <c r="CD374" s="130"/>
      <c r="CE374" s="468" t="str">
        <f t="shared" ref="CE374:DI374" si="791">CE5</f>
        <v>SUPL-P</v>
      </c>
      <c r="CF374" s="468" t="str">
        <f t="shared" si="791"/>
        <v>SEC-150Int</v>
      </c>
      <c r="CG374" s="468" t="str">
        <f t="shared" si="791"/>
        <v>Tal/Tri</v>
      </c>
      <c r="CH374" s="468" t="str">
        <f t="shared" si="791"/>
        <v>SEC-VDP</v>
      </c>
      <c r="CI374" s="468" t="str">
        <f t="shared" si="791"/>
        <v>'95 Sys CC</v>
      </c>
      <c r="CJ374" s="468" t="str">
        <f t="shared" si="791"/>
        <v>Base 150</v>
      </c>
      <c r="CK374" s="468" t="str">
        <f t="shared" si="791"/>
        <v>Base 250</v>
      </c>
      <c r="CL374" s="468" t="str">
        <f t="shared" si="791"/>
        <v>AVG 150</v>
      </c>
      <c r="CM374" s="468" t="str">
        <f t="shared" si="791"/>
        <v>Wtr Pkg</v>
      </c>
      <c r="CN374" s="468" t="str">
        <f t="shared" si="791"/>
        <v>Interm 150</v>
      </c>
      <c r="CO374" s="468" t="str">
        <f t="shared" si="791"/>
        <v>Hines 250/500</v>
      </c>
      <c r="CP374" s="468" t="str">
        <f t="shared" si="791"/>
        <v>Clay Haile</v>
      </c>
      <c r="CQ374" s="468" t="str">
        <f t="shared" si="791"/>
        <v>spec</v>
      </c>
      <c r="CR374" s="468" t="str">
        <f t="shared" si="791"/>
        <v>spec</v>
      </c>
      <c r="CS374" s="532" t="str">
        <f t="shared" si="791"/>
        <v>SEPA</v>
      </c>
      <c r="CT374" s="468" t="str">
        <f t="shared" si="791"/>
        <v>NSB</v>
      </c>
      <c r="CU374" s="468" t="str">
        <f t="shared" si="791"/>
        <v>Willist</v>
      </c>
      <c r="CV374" s="468" t="str">
        <f t="shared" si="791"/>
        <v>RC-A Base</v>
      </c>
      <c r="CW374" s="468" t="str">
        <f t="shared" si="791"/>
        <v>Chatta</v>
      </c>
      <c r="CX374" s="468" t="str">
        <f t="shared" si="791"/>
        <v>TALL</v>
      </c>
      <c r="CY374" s="468" t="str">
        <f t="shared" si="791"/>
        <v>HST-B</v>
      </c>
      <c r="CZ374" s="468" t="str">
        <f t="shared" si="791"/>
        <v>GRU</v>
      </c>
      <c r="DA374" s="468" t="str">
        <f t="shared" si="791"/>
        <v>RC-B CC</v>
      </c>
      <c r="DB374" s="468" t="str">
        <f t="shared" si="791"/>
        <v>WPARK</v>
      </c>
      <c r="DC374" s="468" t="str">
        <f t="shared" si="791"/>
        <v>HMST-I</v>
      </c>
      <c r="DD374" s="468" t="str">
        <f t="shared" si="791"/>
        <v>Mt Dora</v>
      </c>
      <c r="DE374" s="468" t="str">
        <f t="shared" si="791"/>
        <v>NSB Pkg</v>
      </c>
      <c r="DF374" s="468" t="str">
        <f t="shared" si="791"/>
        <v>spec</v>
      </c>
      <c r="DG374" s="468" t="str">
        <f t="shared" si="791"/>
        <v>spec</v>
      </c>
      <c r="DH374" s="468" t="str">
        <f t="shared" si="791"/>
        <v>spec</v>
      </c>
      <c r="DI374" s="468" t="str">
        <f t="shared" si="791"/>
        <v>spec</v>
      </c>
      <c r="DJ374" s="468" t="str">
        <f t="shared" si="789"/>
        <v>Muni-FR</v>
      </c>
      <c r="DK374" s="468" t="str">
        <f t="shared" si="789"/>
        <v>Muni-TOT</v>
      </c>
      <c r="DL374" s="468" t="str">
        <f t="shared" si="789"/>
        <v>SECI-TOT</v>
      </c>
      <c r="DM374" s="468" t="str">
        <f t="shared" si="789"/>
        <v>TOT Whol-CM</v>
      </c>
      <c r="DN374" s="468" t="str">
        <f>DN5</f>
        <v>Whol SysReq</v>
      </c>
      <c r="DO374" s="157" t="s">
        <v>102</v>
      </c>
      <c r="DP374" s="157" t="s">
        <v>103</v>
      </c>
    </row>
    <row r="375" spans="1:121">
      <c r="A375" s="87">
        <f t="shared" si="788"/>
        <v>2019</v>
      </c>
      <c r="B375" s="404">
        <v>0</v>
      </c>
      <c r="C375" s="404">
        <v>0</v>
      </c>
      <c r="D375" s="404">
        <v>0</v>
      </c>
      <c r="E375" s="404">
        <v>0</v>
      </c>
      <c r="F375" s="404">
        <v>0</v>
      </c>
      <c r="G375" s="404">
        <v>0</v>
      </c>
      <c r="H375" s="404">
        <v>0</v>
      </c>
      <c r="I375" s="404">
        <v>0</v>
      </c>
      <c r="J375" s="404">
        <v>0</v>
      </c>
      <c r="K375" s="404">
        <v>0</v>
      </c>
      <c r="L375" s="404">
        <v>0</v>
      </c>
      <c r="M375" s="404">
        <v>0</v>
      </c>
      <c r="N375" s="306">
        <f t="shared" si="785"/>
        <v>0</v>
      </c>
      <c r="O375" s="400"/>
      <c r="P375" s="271">
        <f t="shared" si="786"/>
        <v>2019</v>
      </c>
      <c r="Q375" s="404">
        <v>0</v>
      </c>
      <c r="R375" s="404">
        <v>0</v>
      </c>
      <c r="S375" s="404">
        <v>0</v>
      </c>
      <c r="T375" s="404">
        <v>0</v>
      </c>
      <c r="U375" s="404">
        <v>0</v>
      </c>
      <c r="V375" s="404">
        <v>0</v>
      </c>
      <c r="W375" s="404">
        <v>0</v>
      </c>
      <c r="X375" s="404">
        <v>0</v>
      </c>
      <c r="Y375" s="404">
        <v>0</v>
      </c>
      <c r="Z375" s="404">
        <v>0</v>
      </c>
      <c r="AA375" s="404">
        <v>0</v>
      </c>
      <c r="AB375" s="404">
        <v>0</v>
      </c>
      <c r="AC375" s="32">
        <f t="shared" si="787"/>
        <v>0</v>
      </c>
      <c r="AD375" s="13"/>
      <c r="AE375" s="17"/>
      <c r="AJ375" s="3" t="s">
        <v>108</v>
      </c>
      <c r="AK375" s="132"/>
      <c r="AL375" s="469">
        <f t="shared" ref="AL375:BA375" si="792">AL3</f>
        <v>10.3</v>
      </c>
      <c r="AM375" s="469">
        <f t="shared" si="792"/>
        <v>490</v>
      </c>
      <c r="AN375" s="469">
        <f t="shared" si="792"/>
        <v>504</v>
      </c>
      <c r="AO375" s="469">
        <f t="shared" si="792"/>
        <v>520</v>
      </c>
      <c r="AP375" s="469">
        <f t="shared" si="792"/>
        <v>532</v>
      </c>
      <c r="AQ375" s="469">
        <f t="shared" si="792"/>
        <v>533</v>
      </c>
      <c r="AR375" s="469">
        <f t="shared" si="792"/>
        <v>534</v>
      </c>
      <c r="AS375" s="469">
        <f t="shared" si="792"/>
        <v>535</v>
      </c>
      <c r="AT375" s="469">
        <f t="shared" si="792"/>
        <v>536</v>
      </c>
      <c r="AU375" s="469">
        <f t="shared" si="792"/>
        <v>537</v>
      </c>
      <c r="AV375" s="469">
        <f t="shared" si="792"/>
        <v>538</v>
      </c>
      <c r="AW375" s="469">
        <f t="shared" si="792"/>
        <v>555</v>
      </c>
      <c r="AX375" s="469">
        <f t="shared" si="792"/>
        <v>0</v>
      </c>
      <c r="AY375" s="469">
        <f t="shared" si="792"/>
        <v>0</v>
      </c>
      <c r="AZ375" s="548">
        <f t="shared" si="792"/>
        <v>9</v>
      </c>
      <c r="BA375" s="469">
        <f t="shared" si="792"/>
        <v>14</v>
      </c>
      <c r="BB375" s="469">
        <f>BC3</f>
        <v>500</v>
      </c>
      <c r="BC375" s="469">
        <f>BD3</f>
        <v>502</v>
      </c>
      <c r="BD375" s="469" t="e">
        <f>#REF!</f>
        <v>#REF!</v>
      </c>
      <c r="BE375" s="469">
        <f t="shared" ref="BE375:BP375" si="793">BE3</f>
        <v>510</v>
      </c>
      <c r="BF375" s="469">
        <f t="shared" si="793"/>
        <v>512</v>
      </c>
      <c r="BG375" s="469">
        <f t="shared" si="793"/>
        <v>519</v>
      </c>
      <c r="BH375" s="469">
        <f t="shared" si="793"/>
        <v>531</v>
      </c>
      <c r="BI375" s="469">
        <f t="shared" si="793"/>
        <v>540</v>
      </c>
      <c r="BJ375" s="469">
        <f t="shared" si="793"/>
        <v>559</v>
      </c>
      <c r="BK375" s="469">
        <f t="shared" si="793"/>
        <v>560</v>
      </c>
      <c r="BL375" s="469">
        <f t="shared" si="793"/>
        <v>570</v>
      </c>
      <c r="BM375" s="469">
        <f t="shared" si="793"/>
        <v>495</v>
      </c>
      <c r="BN375" s="469">
        <f t="shared" si="793"/>
        <v>0</v>
      </c>
      <c r="BO375" s="469">
        <f t="shared" si="793"/>
        <v>39.200000000000003</v>
      </c>
      <c r="BP375" s="469">
        <f t="shared" si="793"/>
        <v>0</v>
      </c>
      <c r="BQ375" s="470"/>
      <c r="BR375" s="471"/>
      <c r="BS375" s="471"/>
      <c r="BT375" s="470"/>
      <c r="BU375" s="471"/>
      <c r="BV375" s="469"/>
      <c r="BW375" s="468"/>
      <c r="BX375" s="469"/>
      <c r="BY375" s="469"/>
      <c r="BZ375" s="13"/>
      <c r="CA375" s="130"/>
      <c r="CB375" s="13"/>
      <c r="CC375" s="24" t="s">
        <v>90</v>
      </c>
      <c r="CD375" s="132"/>
      <c r="CE375" s="469">
        <f t="shared" ref="CE375:DI375" si="794">CE3</f>
        <v>10.3</v>
      </c>
      <c r="CF375" s="469">
        <f t="shared" si="794"/>
        <v>490</v>
      </c>
      <c r="CG375" s="468">
        <f t="shared" si="794"/>
        <v>504</v>
      </c>
      <c r="CH375" s="468">
        <f t="shared" si="794"/>
        <v>520</v>
      </c>
      <c r="CI375" s="468">
        <f t="shared" si="794"/>
        <v>532</v>
      </c>
      <c r="CJ375" s="468">
        <f t="shared" si="794"/>
        <v>533</v>
      </c>
      <c r="CK375" s="468">
        <f t="shared" si="794"/>
        <v>534</v>
      </c>
      <c r="CL375" s="468">
        <f t="shared" si="794"/>
        <v>535</v>
      </c>
      <c r="CM375" s="468">
        <f t="shared" si="794"/>
        <v>536</v>
      </c>
      <c r="CN375" s="468">
        <f t="shared" si="794"/>
        <v>537</v>
      </c>
      <c r="CO375" s="468">
        <f t="shared" si="794"/>
        <v>538</v>
      </c>
      <c r="CP375" s="468">
        <f t="shared" si="794"/>
        <v>555</v>
      </c>
      <c r="CQ375" s="468">
        <f t="shared" si="794"/>
        <v>0</v>
      </c>
      <c r="CR375" s="468">
        <f t="shared" si="794"/>
        <v>0</v>
      </c>
      <c r="CS375" s="532">
        <f t="shared" si="794"/>
        <v>9</v>
      </c>
      <c r="CT375" s="468">
        <f t="shared" si="794"/>
        <v>14</v>
      </c>
      <c r="CU375" s="468">
        <f t="shared" si="794"/>
        <v>496</v>
      </c>
      <c r="CV375" s="468">
        <f t="shared" si="794"/>
        <v>500</v>
      </c>
      <c r="CW375" s="468">
        <f t="shared" si="794"/>
        <v>502</v>
      </c>
      <c r="CX375" s="468">
        <f t="shared" si="794"/>
        <v>510</v>
      </c>
      <c r="CY375" s="468">
        <f t="shared" si="794"/>
        <v>512</v>
      </c>
      <c r="CZ375" s="468">
        <f t="shared" si="794"/>
        <v>519</v>
      </c>
      <c r="DA375" s="468">
        <f t="shared" si="794"/>
        <v>531</v>
      </c>
      <c r="DB375" s="468">
        <f t="shared" si="794"/>
        <v>540</v>
      </c>
      <c r="DC375" s="468">
        <f t="shared" si="794"/>
        <v>559</v>
      </c>
      <c r="DD375" s="468">
        <f t="shared" si="794"/>
        <v>560</v>
      </c>
      <c r="DE375" s="468">
        <f t="shared" si="794"/>
        <v>570</v>
      </c>
      <c r="DF375" s="468">
        <f t="shared" si="794"/>
        <v>495</v>
      </c>
      <c r="DG375" s="468">
        <f t="shared" si="794"/>
        <v>0</v>
      </c>
      <c r="DH375" s="468">
        <f t="shared" si="794"/>
        <v>39.200000000000003</v>
      </c>
      <c r="DI375" s="468">
        <f t="shared" si="794"/>
        <v>0</v>
      </c>
      <c r="DJ375" s="468"/>
      <c r="DK375" s="468"/>
      <c r="DL375" s="468"/>
      <c r="DM375" s="468"/>
      <c r="DN375" s="468"/>
    </row>
    <row r="376" spans="1:121">
      <c r="A376" s="87">
        <f t="shared" si="788"/>
        <v>2020</v>
      </c>
      <c r="B376" s="404">
        <v>0</v>
      </c>
      <c r="C376" s="404">
        <v>0</v>
      </c>
      <c r="D376" s="404">
        <v>0</v>
      </c>
      <c r="E376" s="404">
        <v>0</v>
      </c>
      <c r="F376" s="404">
        <v>0</v>
      </c>
      <c r="G376" s="404">
        <v>0</v>
      </c>
      <c r="H376" s="404">
        <v>0</v>
      </c>
      <c r="I376" s="404">
        <v>0</v>
      </c>
      <c r="J376" s="404">
        <v>0</v>
      </c>
      <c r="K376" s="404">
        <v>0</v>
      </c>
      <c r="L376" s="404">
        <v>0</v>
      </c>
      <c r="M376" s="404">
        <v>0</v>
      </c>
      <c r="N376" s="306">
        <f t="shared" si="785"/>
        <v>0</v>
      </c>
      <c r="O376" s="400"/>
      <c r="P376" s="271">
        <f t="shared" si="786"/>
        <v>2020</v>
      </c>
      <c r="Q376" s="404">
        <v>0</v>
      </c>
      <c r="R376" s="404">
        <v>0</v>
      </c>
      <c r="S376" s="404">
        <v>0</v>
      </c>
      <c r="T376" s="404">
        <v>0</v>
      </c>
      <c r="U376" s="404">
        <v>0</v>
      </c>
      <c r="V376" s="404">
        <v>0</v>
      </c>
      <c r="W376" s="404">
        <v>0</v>
      </c>
      <c r="X376" s="404">
        <v>0</v>
      </c>
      <c r="Y376" s="404">
        <v>0</v>
      </c>
      <c r="Z376" s="404">
        <v>0</v>
      </c>
      <c r="AA376" s="404">
        <v>0</v>
      </c>
      <c r="AB376" s="404">
        <v>0</v>
      </c>
      <c r="AC376" s="32">
        <f t="shared" si="787"/>
        <v>0</v>
      </c>
      <c r="AD376" s="13"/>
      <c r="AE376" s="17"/>
      <c r="AJ376" s="72">
        <v>2011</v>
      </c>
      <c r="AK376" s="132"/>
      <c r="AL376" s="188">
        <f t="shared" ref="AL376:BU376" ca="1" si="795">SUM(AL6:AL17)</f>
        <v>0</v>
      </c>
      <c r="AM376" s="188">
        <f t="shared" ca="1" si="795"/>
        <v>43449</v>
      </c>
      <c r="AN376" s="188">
        <f t="shared" ca="1" si="795"/>
        <v>161</v>
      </c>
      <c r="AO376" s="188">
        <f t="shared" ca="1" si="795"/>
        <v>250</v>
      </c>
      <c r="AP376" s="188">
        <f t="shared" ca="1" si="795"/>
        <v>436008</v>
      </c>
      <c r="AQ376" s="188">
        <f t="shared" ca="1" si="795"/>
        <v>68546</v>
      </c>
      <c r="AR376" s="188">
        <f t="shared" ca="1" si="795"/>
        <v>0</v>
      </c>
      <c r="AS376" s="188">
        <f t="shared" ca="1" si="795"/>
        <v>0</v>
      </c>
      <c r="AT376" s="188">
        <f t="shared" ca="1" si="795"/>
        <v>0</v>
      </c>
      <c r="AU376" s="188">
        <f t="shared" ca="1" si="795"/>
        <v>0</v>
      </c>
      <c r="AV376" s="188">
        <f t="shared" ca="1" si="795"/>
        <v>0</v>
      </c>
      <c r="AW376" s="188">
        <f t="shared" ca="1" si="795"/>
        <v>85624</v>
      </c>
      <c r="AX376" s="188">
        <f t="shared" ca="1" si="795"/>
        <v>0</v>
      </c>
      <c r="AY376" s="188">
        <f t="shared" ca="1" si="795"/>
        <v>0</v>
      </c>
      <c r="AZ376" s="549">
        <f t="shared" ca="1" si="795"/>
        <v>22713</v>
      </c>
      <c r="BA376" s="188">
        <f t="shared" ca="1" si="795"/>
        <v>36290</v>
      </c>
      <c r="BB376" s="188">
        <f t="shared" ca="1" si="795"/>
        <v>28602</v>
      </c>
      <c r="BC376" s="188">
        <f t="shared" ca="1" si="795"/>
        <v>6615</v>
      </c>
      <c r="BD376" s="188">
        <f t="shared" ca="1" si="795"/>
        <v>24220</v>
      </c>
      <c r="BE376" s="188">
        <f t="shared" ca="1" si="795"/>
        <v>96172</v>
      </c>
      <c r="BF376" s="188">
        <f t="shared" ca="1" si="795"/>
        <v>167176</v>
      </c>
      <c r="BG376" s="188">
        <f t="shared" ca="1" si="795"/>
        <v>13309</v>
      </c>
      <c r="BH376" s="188">
        <f t="shared" ca="1" si="795"/>
        <v>81904</v>
      </c>
      <c r="BI376" s="188">
        <f t="shared" ca="1" si="795"/>
        <v>256686</v>
      </c>
      <c r="BJ376" s="188">
        <f t="shared" ca="1" si="795"/>
        <v>0</v>
      </c>
      <c r="BK376" s="188">
        <f t="shared" ca="1" si="795"/>
        <v>90508</v>
      </c>
      <c r="BL376" s="188">
        <f t="shared" ca="1" si="795"/>
        <v>0</v>
      </c>
      <c r="BM376" s="188">
        <f t="shared" ca="1" si="795"/>
        <v>0</v>
      </c>
      <c r="BN376" s="188">
        <f t="shared" ca="1" si="795"/>
        <v>0</v>
      </c>
      <c r="BO376" s="188">
        <f t="shared" ca="1" si="795"/>
        <v>0</v>
      </c>
      <c r="BP376" s="188">
        <f t="shared" ca="1" si="795"/>
        <v>0</v>
      </c>
      <c r="BQ376" s="472">
        <f t="shared" ca="1" si="795"/>
        <v>166043</v>
      </c>
      <c r="BR376" s="472">
        <f t="shared" ca="1" si="795"/>
        <v>824195</v>
      </c>
      <c r="BS376" s="472">
        <f t="shared" ca="1" si="795"/>
        <v>634038</v>
      </c>
      <c r="BT376" s="472">
        <f t="shared" ca="1" si="795"/>
        <v>1458233</v>
      </c>
      <c r="BU376" s="472">
        <f t="shared" ca="1" si="795"/>
        <v>1459836</v>
      </c>
      <c r="BV376" s="171"/>
      <c r="BW376" s="2"/>
      <c r="BX376" s="132"/>
      <c r="BY376" s="2"/>
      <c r="BZ376" s="13"/>
      <c r="CA376" s="130"/>
      <c r="CB376" s="13"/>
      <c r="CC376" s="1">
        <v>2011</v>
      </c>
      <c r="CD376" s="132"/>
      <c r="CE376" s="188">
        <f t="shared" ref="CE376:DO376" ca="1" si="796">SUM(CE6:CE17)</f>
        <v>0</v>
      </c>
      <c r="CF376" s="188">
        <f t="shared" ca="1" si="796"/>
        <v>42108</v>
      </c>
      <c r="CG376" s="188">
        <f t="shared" ca="1" si="796"/>
        <v>135</v>
      </c>
      <c r="CH376" s="188">
        <f t="shared" ca="1" si="796"/>
        <v>0</v>
      </c>
      <c r="CI376" s="188">
        <f t="shared" ca="1" si="796"/>
        <v>435664</v>
      </c>
      <c r="CJ376" s="188">
        <f t="shared" ca="1" si="796"/>
        <v>70397</v>
      </c>
      <c r="CK376" s="188">
        <f t="shared" ca="1" si="796"/>
        <v>0</v>
      </c>
      <c r="CL376" s="188">
        <f t="shared" ca="1" si="796"/>
        <v>0</v>
      </c>
      <c r="CM376" s="188">
        <f t="shared" ca="1" si="796"/>
        <v>0</v>
      </c>
      <c r="CN376" s="188">
        <f t="shared" ca="1" si="796"/>
        <v>0</v>
      </c>
      <c r="CO376" s="188">
        <f t="shared" ca="1" si="796"/>
        <v>0</v>
      </c>
      <c r="CP376" s="188">
        <f t="shared" ca="1" si="796"/>
        <v>82032</v>
      </c>
      <c r="CQ376" s="188">
        <f t="shared" ca="1" si="796"/>
        <v>0</v>
      </c>
      <c r="CR376" s="188">
        <f t="shared" ca="1" si="796"/>
        <v>0</v>
      </c>
      <c r="CS376" s="533">
        <f t="shared" ca="1" si="796"/>
        <v>17363</v>
      </c>
      <c r="CT376" s="188">
        <f t="shared" ca="1" si="796"/>
        <v>31310</v>
      </c>
      <c r="CU376" s="188">
        <f t="shared" ca="1" si="796"/>
        <v>28628</v>
      </c>
      <c r="CV376" s="188">
        <f t="shared" ca="1" si="796"/>
        <v>7096</v>
      </c>
      <c r="CW376" s="188">
        <f t="shared" ca="1" si="796"/>
        <v>23962</v>
      </c>
      <c r="CX376" s="188">
        <f t="shared" ca="1" si="796"/>
        <v>95838</v>
      </c>
      <c r="CY376" s="188">
        <f t="shared" ca="1" si="796"/>
        <v>165709</v>
      </c>
      <c r="CZ376" s="188">
        <f t="shared" ca="1" si="796"/>
        <v>13494</v>
      </c>
      <c r="DA376" s="188">
        <f t="shared" ca="1" si="796"/>
        <v>78121</v>
      </c>
      <c r="DB376" s="188">
        <f t="shared" ca="1" si="796"/>
        <v>254336</v>
      </c>
      <c r="DC376" s="188">
        <f t="shared" ca="1" si="796"/>
        <v>0</v>
      </c>
      <c r="DD376" s="188">
        <f t="shared" ca="1" si="796"/>
        <v>91857</v>
      </c>
      <c r="DE376" s="188">
        <f t="shared" ca="1" si="796"/>
        <v>0</v>
      </c>
      <c r="DF376" s="188">
        <f t="shared" ca="1" si="796"/>
        <v>0</v>
      </c>
      <c r="DG376" s="188">
        <f t="shared" ca="1" si="796"/>
        <v>0</v>
      </c>
      <c r="DH376" s="188">
        <f t="shared" ca="1" si="796"/>
        <v>0</v>
      </c>
      <c r="DI376" s="188">
        <f t="shared" ca="1" si="796"/>
        <v>0</v>
      </c>
      <c r="DJ376" s="188">
        <f t="shared" ca="1" si="796"/>
        <v>161810</v>
      </c>
      <c r="DK376" s="188">
        <f t="shared" ca="1" si="796"/>
        <v>807714</v>
      </c>
      <c r="DL376" s="188">
        <f t="shared" ca="1" si="796"/>
        <v>630336</v>
      </c>
      <c r="DM376" s="188">
        <f t="shared" ca="1" si="796"/>
        <v>1438050</v>
      </c>
      <c r="DN376" s="188">
        <f t="shared" ca="1" si="796"/>
        <v>1459836</v>
      </c>
      <c r="DO376" s="188">
        <f t="shared" ca="1" si="796"/>
        <v>21786</v>
      </c>
      <c r="DP376" s="218">
        <f ca="1">DO376/DN376</f>
        <v>1.4923594157151899E-2</v>
      </c>
      <c r="DQ376" s="209">
        <v>2010</v>
      </c>
    </row>
    <row r="377" spans="1:121">
      <c r="A377" s="87">
        <f t="shared" si="788"/>
        <v>2021</v>
      </c>
      <c r="B377" s="404">
        <v>0</v>
      </c>
      <c r="C377" s="404">
        <v>0</v>
      </c>
      <c r="D377" s="404">
        <v>0</v>
      </c>
      <c r="E377" s="404">
        <v>0</v>
      </c>
      <c r="F377" s="404">
        <v>0</v>
      </c>
      <c r="G377" s="404">
        <v>0</v>
      </c>
      <c r="H377" s="404">
        <v>0</v>
      </c>
      <c r="I377" s="404">
        <v>0</v>
      </c>
      <c r="J377" s="404">
        <v>0</v>
      </c>
      <c r="K377" s="404">
        <v>0</v>
      </c>
      <c r="L377" s="404">
        <v>0</v>
      </c>
      <c r="M377" s="404">
        <v>0</v>
      </c>
      <c r="N377" s="306">
        <f t="shared" si="785"/>
        <v>0</v>
      </c>
      <c r="O377" s="400"/>
      <c r="P377" s="271">
        <f t="shared" si="786"/>
        <v>2021</v>
      </c>
      <c r="Q377" s="404">
        <v>0</v>
      </c>
      <c r="R377" s="404">
        <v>0</v>
      </c>
      <c r="S377" s="404">
        <v>0</v>
      </c>
      <c r="T377" s="404">
        <v>0</v>
      </c>
      <c r="U377" s="404">
        <v>0</v>
      </c>
      <c r="V377" s="404">
        <v>0</v>
      </c>
      <c r="W377" s="404">
        <v>0</v>
      </c>
      <c r="X377" s="404">
        <v>0</v>
      </c>
      <c r="Y377" s="404">
        <v>0</v>
      </c>
      <c r="Z377" s="404">
        <v>0</v>
      </c>
      <c r="AA377" s="404">
        <v>0</v>
      </c>
      <c r="AB377" s="404">
        <v>0</v>
      </c>
      <c r="AC377" s="32">
        <f t="shared" si="787"/>
        <v>0</v>
      </c>
      <c r="AD377" s="13"/>
      <c r="AE377" s="17"/>
      <c r="AJ377" s="72">
        <f>AJ376+1</f>
        <v>2012</v>
      </c>
      <c r="AK377" s="132"/>
      <c r="AL377" s="188">
        <f t="shared" ref="AL377:BU377" ca="1" si="797">SUM(AL18:AL29)</f>
        <v>0</v>
      </c>
      <c r="AM377" s="188">
        <f t="shared" ca="1" si="797"/>
        <v>21783</v>
      </c>
      <c r="AN377" s="188">
        <f t="shared" ca="1" si="797"/>
        <v>96</v>
      </c>
      <c r="AO377" s="188">
        <f t="shared" ca="1" si="797"/>
        <v>0</v>
      </c>
      <c r="AP377" s="188">
        <f t="shared" ca="1" si="797"/>
        <v>350532</v>
      </c>
      <c r="AQ377" s="188">
        <f t="shared" ca="1" si="797"/>
        <v>71413</v>
      </c>
      <c r="AR377" s="188">
        <f t="shared" ca="1" si="797"/>
        <v>0</v>
      </c>
      <c r="AS377" s="188">
        <f t="shared" ca="1" si="797"/>
        <v>0</v>
      </c>
      <c r="AT377" s="188">
        <f t="shared" ca="1" si="797"/>
        <v>0</v>
      </c>
      <c r="AU377" s="188">
        <f t="shared" ca="1" si="797"/>
        <v>0</v>
      </c>
      <c r="AV377" s="188">
        <f t="shared" ca="1" si="797"/>
        <v>0</v>
      </c>
      <c r="AW377" s="188">
        <f t="shared" ca="1" si="797"/>
        <v>82032</v>
      </c>
      <c r="AX377" s="188">
        <f t="shared" ca="1" si="797"/>
        <v>0</v>
      </c>
      <c r="AY377" s="188">
        <f t="shared" ca="1" si="797"/>
        <v>0</v>
      </c>
      <c r="AZ377" s="549">
        <f t="shared" ca="1" si="797"/>
        <v>16647</v>
      </c>
      <c r="BA377" s="188">
        <f t="shared" ca="1" si="797"/>
        <v>33914</v>
      </c>
      <c r="BB377" s="188">
        <f t="shared" ca="1" si="797"/>
        <v>29154</v>
      </c>
      <c r="BC377" s="188">
        <f t="shared" ca="1" si="797"/>
        <v>4676</v>
      </c>
      <c r="BD377" s="188">
        <f t="shared" ca="1" si="797"/>
        <v>22546</v>
      </c>
      <c r="BE377" s="188">
        <f t="shared" ca="1" si="797"/>
        <v>8007</v>
      </c>
      <c r="BF377" s="188">
        <f t="shared" ca="1" si="797"/>
        <v>117636</v>
      </c>
      <c r="BG377" s="188">
        <f t="shared" ca="1" si="797"/>
        <v>18403</v>
      </c>
      <c r="BH377" s="188">
        <f t="shared" ca="1" si="797"/>
        <v>251280</v>
      </c>
      <c r="BI377" s="188">
        <f t="shared" ca="1" si="797"/>
        <v>186020</v>
      </c>
      <c r="BJ377" s="188">
        <f t="shared" ca="1" si="797"/>
        <v>11229</v>
      </c>
      <c r="BK377" s="188">
        <f t="shared" ca="1" si="797"/>
        <v>94495</v>
      </c>
      <c r="BL377" s="188">
        <f t="shared" ca="1" si="797"/>
        <v>246</v>
      </c>
      <c r="BM377" s="188">
        <f t="shared" ca="1" si="797"/>
        <v>0</v>
      </c>
      <c r="BN377" s="188">
        <f t="shared" ca="1" si="797"/>
        <v>0</v>
      </c>
      <c r="BO377" s="188">
        <f t="shared" ca="1" si="797"/>
        <v>0</v>
      </c>
      <c r="BP377" s="188">
        <f t="shared" ca="1" si="797"/>
        <v>0</v>
      </c>
      <c r="BQ377" s="472">
        <f t="shared" ca="1" si="797"/>
        <v>162842</v>
      </c>
      <c r="BR377" s="472">
        <f t="shared" ca="1" si="797"/>
        <v>794253</v>
      </c>
      <c r="BS377" s="472">
        <f t="shared" ca="1" si="797"/>
        <v>525856</v>
      </c>
      <c r="BT377" s="472">
        <f t="shared" ca="1" si="797"/>
        <v>1320109</v>
      </c>
      <c r="BU377" s="472">
        <f t="shared" ca="1" si="797"/>
        <v>1338898</v>
      </c>
      <c r="BV377" s="171"/>
      <c r="BW377" s="2"/>
      <c r="BX377" s="132"/>
      <c r="BY377" s="2"/>
      <c r="BZ377" s="13"/>
      <c r="CA377" s="130"/>
      <c r="CB377" s="13"/>
      <c r="CC377" s="1">
        <f>CC376+1</f>
        <v>2012</v>
      </c>
      <c r="CD377" s="132"/>
      <c r="CE377" s="188">
        <f t="shared" ref="CE377:DO377" ca="1" si="798">SUM(CE18:CE29)</f>
        <v>0</v>
      </c>
      <c r="CF377" s="188">
        <f t="shared" ca="1" si="798"/>
        <v>21783</v>
      </c>
      <c r="CG377" s="188">
        <f t="shared" ca="1" si="798"/>
        <v>96</v>
      </c>
      <c r="CH377" s="188">
        <f t="shared" ca="1" si="798"/>
        <v>0</v>
      </c>
      <c r="CI377" s="188">
        <f t="shared" ca="1" si="798"/>
        <v>350532</v>
      </c>
      <c r="CJ377" s="188">
        <f t="shared" ca="1" si="798"/>
        <v>71413</v>
      </c>
      <c r="CK377" s="188">
        <f t="shared" ca="1" si="798"/>
        <v>0</v>
      </c>
      <c r="CL377" s="188">
        <f t="shared" ca="1" si="798"/>
        <v>0</v>
      </c>
      <c r="CM377" s="188">
        <f t="shared" ca="1" si="798"/>
        <v>0</v>
      </c>
      <c r="CN377" s="188">
        <f t="shared" ca="1" si="798"/>
        <v>0</v>
      </c>
      <c r="CO377" s="188">
        <f t="shared" ca="1" si="798"/>
        <v>0</v>
      </c>
      <c r="CP377" s="188">
        <f t="shared" ca="1" si="798"/>
        <v>82032</v>
      </c>
      <c r="CQ377" s="188">
        <f t="shared" ca="1" si="798"/>
        <v>0</v>
      </c>
      <c r="CR377" s="188">
        <f t="shared" ca="1" si="798"/>
        <v>0</v>
      </c>
      <c r="CS377" s="533">
        <f t="shared" ca="1" si="798"/>
        <v>16647</v>
      </c>
      <c r="CT377" s="188">
        <f t="shared" ca="1" si="798"/>
        <v>37458</v>
      </c>
      <c r="CU377" s="188">
        <f t="shared" ca="1" si="798"/>
        <v>29195</v>
      </c>
      <c r="CV377" s="188">
        <f t="shared" ca="1" si="798"/>
        <v>4403</v>
      </c>
      <c r="CW377" s="188">
        <f t="shared" ca="1" si="798"/>
        <v>22622</v>
      </c>
      <c r="CX377" s="188">
        <f t="shared" ca="1" si="798"/>
        <v>0</v>
      </c>
      <c r="CY377" s="188">
        <f t="shared" ca="1" si="798"/>
        <v>113916</v>
      </c>
      <c r="CZ377" s="188">
        <f t="shared" ca="1" si="798"/>
        <v>18822</v>
      </c>
      <c r="DA377" s="188">
        <f t="shared" ca="1" si="798"/>
        <v>270029</v>
      </c>
      <c r="DB377" s="188">
        <f t="shared" ca="1" si="798"/>
        <v>186020</v>
      </c>
      <c r="DC377" s="188">
        <f t="shared" ca="1" si="798"/>
        <v>12207</v>
      </c>
      <c r="DD377" s="188">
        <f t="shared" ca="1" si="798"/>
        <v>94513</v>
      </c>
      <c r="DE377" s="188">
        <f t="shared" ca="1" si="798"/>
        <v>246</v>
      </c>
      <c r="DF377" s="188">
        <f t="shared" ca="1" si="798"/>
        <v>0</v>
      </c>
      <c r="DG377" s="188">
        <f t="shared" ca="1" si="798"/>
        <v>0</v>
      </c>
      <c r="DH377" s="188">
        <f t="shared" ca="1" si="798"/>
        <v>0</v>
      </c>
      <c r="DI377" s="188">
        <f t="shared" ca="1" si="798"/>
        <v>0</v>
      </c>
      <c r="DJ377" s="188">
        <f t="shared" ca="1" si="798"/>
        <v>162977</v>
      </c>
      <c r="DK377" s="188">
        <f t="shared" ca="1" si="798"/>
        <v>805832</v>
      </c>
      <c r="DL377" s="188">
        <f t="shared" ca="1" si="798"/>
        <v>525856</v>
      </c>
      <c r="DM377" s="188">
        <f t="shared" ca="1" si="798"/>
        <v>1331688</v>
      </c>
      <c r="DN377" s="188">
        <f t="shared" ca="1" si="798"/>
        <v>1338898</v>
      </c>
      <c r="DO377" s="188">
        <f t="shared" ca="1" si="798"/>
        <v>7210</v>
      </c>
      <c r="DP377" s="218">
        <f t="shared" ref="DP377:DP398" ca="1" si="799">DO377/DN377</f>
        <v>5.3850255956764447E-3</v>
      </c>
      <c r="DQ377" s="209">
        <f t="shared" ref="DQ377:DQ398" si="800">DQ376+1</f>
        <v>2011</v>
      </c>
    </row>
    <row r="378" spans="1:121">
      <c r="A378" s="87">
        <f t="shared" si="788"/>
        <v>2022</v>
      </c>
      <c r="B378" s="404">
        <v>0</v>
      </c>
      <c r="C378" s="404">
        <v>0</v>
      </c>
      <c r="D378" s="404">
        <v>0</v>
      </c>
      <c r="E378" s="404">
        <v>0</v>
      </c>
      <c r="F378" s="404">
        <v>0</v>
      </c>
      <c r="G378" s="404">
        <v>0</v>
      </c>
      <c r="H378" s="404">
        <v>0</v>
      </c>
      <c r="I378" s="404">
        <v>0</v>
      </c>
      <c r="J378" s="404">
        <v>0</v>
      </c>
      <c r="K378" s="404">
        <v>0</v>
      </c>
      <c r="L378" s="404">
        <v>0</v>
      </c>
      <c r="M378" s="404">
        <v>0</v>
      </c>
      <c r="N378" s="306">
        <f t="shared" si="785"/>
        <v>0</v>
      </c>
      <c r="O378" s="400"/>
      <c r="P378" s="271">
        <f t="shared" si="786"/>
        <v>2022</v>
      </c>
      <c r="Q378" s="404">
        <v>0</v>
      </c>
      <c r="R378" s="404">
        <v>0</v>
      </c>
      <c r="S378" s="404">
        <v>0</v>
      </c>
      <c r="T378" s="404">
        <v>0</v>
      </c>
      <c r="U378" s="404">
        <v>0</v>
      </c>
      <c r="V378" s="404">
        <v>0</v>
      </c>
      <c r="W378" s="404">
        <v>0</v>
      </c>
      <c r="X378" s="404">
        <v>0</v>
      </c>
      <c r="Y378" s="404">
        <v>0</v>
      </c>
      <c r="Z378" s="404">
        <v>0</v>
      </c>
      <c r="AA378" s="404">
        <v>0</v>
      </c>
      <c r="AB378" s="404">
        <v>0</v>
      </c>
      <c r="AC378" s="32">
        <f t="shared" si="787"/>
        <v>0</v>
      </c>
      <c r="AD378" s="13"/>
      <c r="AE378" s="17"/>
      <c r="AJ378" s="72">
        <f>AJ377+1</f>
        <v>2013</v>
      </c>
      <c r="AK378" s="132"/>
      <c r="AL378" s="188">
        <f t="shared" ref="AL378:BU378" ca="1" si="801">SUM(AL30:AL41)</f>
        <v>0</v>
      </c>
      <c r="AM378" s="188">
        <f t="shared" ca="1" si="801"/>
        <v>344</v>
      </c>
      <c r="AN378" s="188">
        <f t="shared" ca="1" si="801"/>
        <v>96</v>
      </c>
      <c r="AO378" s="188">
        <f t="shared" ca="1" si="801"/>
        <v>0</v>
      </c>
      <c r="AP378" s="188">
        <f t="shared" ca="1" si="801"/>
        <v>17856</v>
      </c>
      <c r="AQ378" s="188">
        <f t="shared" ca="1" si="801"/>
        <v>1851</v>
      </c>
      <c r="AR378" s="188">
        <f t="shared" ca="1" si="801"/>
        <v>236027</v>
      </c>
      <c r="AS378" s="188">
        <f t="shared" ca="1" si="801"/>
        <v>29425</v>
      </c>
      <c r="AT378" s="188">
        <f t="shared" ca="1" si="801"/>
        <v>2832</v>
      </c>
      <c r="AU378" s="188">
        <f t="shared" ca="1" si="801"/>
        <v>10721</v>
      </c>
      <c r="AV378" s="188">
        <f t="shared" ca="1" si="801"/>
        <v>0</v>
      </c>
      <c r="AW378" s="188">
        <f t="shared" ca="1" si="801"/>
        <v>13294</v>
      </c>
      <c r="AX378" s="188">
        <f t="shared" ca="1" si="801"/>
        <v>0</v>
      </c>
      <c r="AY378" s="188">
        <f t="shared" ca="1" si="801"/>
        <v>0</v>
      </c>
      <c r="AZ378" s="549">
        <f t="shared" ca="1" si="801"/>
        <v>16647</v>
      </c>
      <c r="BA378" s="188">
        <f t="shared" ca="1" si="801"/>
        <v>37458</v>
      </c>
      <c r="BB378" s="188">
        <f t="shared" ca="1" si="801"/>
        <v>29318</v>
      </c>
      <c r="BC378" s="188">
        <f t="shared" ca="1" si="801"/>
        <v>7734</v>
      </c>
      <c r="BD378" s="188">
        <f t="shared" ca="1" si="801"/>
        <v>22810</v>
      </c>
      <c r="BE378" s="188">
        <f t="shared" ca="1" si="801"/>
        <v>0</v>
      </c>
      <c r="BF378" s="188">
        <f t="shared" ca="1" si="801"/>
        <v>113916</v>
      </c>
      <c r="BG378" s="188">
        <f t="shared" ca="1" si="801"/>
        <v>839</v>
      </c>
      <c r="BH378" s="188">
        <f t="shared" ca="1" si="801"/>
        <v>274839</v>
      </c>
      <c r="BI378" s="188">
        <f t="shared" ca="1" si="801"/>
        <v>12520</v>
      </c>
      <c r="BJ378" s="188">
        <f t="shared" ca="1" si="801"/>
        <v>12207</v>
      </c>
      <c r="BK378" s="188">
        <f t="shared" ca="1" si="801"/>
        <v>94734</v>
      </c>
      <c r="BL378" s="188">
        <f t="shared" ca="1" si="801"/>
        <v>135</v>
      </c>
      <c r="BM378" s="188">
        <f t="shared" ca="1" si="801"/>
        <v>0</v>
      </c>
      <c r="BN378" s="188">
        <f t="shared" ca="1" si="801"/>
        <v>0</v>
      </c>
      <c r="BO378" s="188">
        <f t="shared" ca="1" si="801"/>
        <v>0</v>
      </c>
      <c r="BP378" s="188">
        <f t="shared" ca="1" si="801"/>
        <v>0</v>
      </c>
      <c r="BQ378" s="472">
        <f t="shared" ca="1" si="801"/>
        <v>163509</v>
      </c>
      <c r="BR378" s="472">
        <f t="shared" ca="1" si="801"/>
        <v>623157</v>
      </c>
      <c r="BS378" s="472">
        <f t="shared" ca="1" si="801"/>
        <v>312446</v>
      </c>
      <c r="BT378" s="472">
        <f t="shared" ca="1" si="801"/>
        <v>935603</v>
      </c>
      <c r="BU378" s="472">
        <f t="shared" ca="1" si="801"/>
        <v>905952</v>
      </c>
      <c r="BV378" s="171"/>
      <c r="BW378" s="2"/>
      <c r="BX378" s="132"/>
      <c r="BY378" s="2"/>
      <c r="BZ378" s="13"/>
      <c r="CA378" s="130"/>
      <c r="CB378" s="13"/>
      <c r="CC378" s="1">
        <f>CC377+1</f>
        <v>2013</v>
      </c>
      <c r="CD378" s="132"/>
      <c r="CE378" s="188">
        <f t="shared" ref="CE378:DO378" ca="1" si="802">SUM(CE30:CE41)</f>
        <v>0</v>
      </c>
      <c r="CF378" s="188">
        <f t="shared" ca="1" si="802"/>
        <v>0</v>
      </c>
      <c r="CG378" s="188">
        <f t="shared" ca="1" si="802"/>
        <v>96</v>
      </c>
      <c r="CH378" s="188">
        <f t="shared" ca="1" si="802"/>
        <v>0</v>
      </c>
      <c r="CI378" s="188">
        <f t="shared" ca="1" si="802"/>
        <v>0</v>
      </c>
      <c r="CJ378" s="188">
        <f t="shared" ca="1" si="802"/>
        <v>0</v>
      </c>
      <c r="CK378" s="188">
        <f t="shared" ca="1" si="802"/>
        <v>245284</v>
      </c>
      <c r="CL378" s="188">
        <f t="shared" ca="1" si="802"/>
        <v>30208</v>
      </c>
      <c r="CM378" s="188">
        <f t="shared" ca="1" si="802"/>
        <v>6671</v>
      </c>
      <c r="CN378" s="188">
        <f t="shared" ca="1" si="802"/>
        <v>10893</v>
      </c>
      <c r="CO378" s="188">
        <f t="shared" ca="1" si="802"/>
        <v>0</v>
      </c>
      <c r="CP378" s="188">
        <f t="shared" ca="1" si="802"/>
        <v>0</v>
      </c>
      <c r="CQ378" s="188">
        <f t="shared" ca="1" si="802"/>
        <v>0</v>
      </c>
      <c r="CR378" s="188">
        <f t="shared" ca="1" si="802"/>
        <v>0</v>
      </c>
      <c r="CS378" s="533">
        <f t="shared" ca="1" si="802"/>
        <v>16647</v>
      </c>
      <c r="CT378" s="188">
        <f t="shared" ca="1" si="802"/>
        <v>37458</v>
      </c>
      <c r="CU378" s="188">
        <f t="shared" ca="1" si="802"/>
        <v>29359</v>
      </c>
      <c r="CV378" s="188">
        <f t="shared" ca="1" si="802"/>
        <v>8138</v>
      </c>
      <c r="CW378" s="188">
        <f t="shared" ca="1" si="802"/>
        <v>22773</v>
      </c>
      <c r="CX378" s="188">
        <f t="shared" ca="1" si="802"/>
        <v>0</v>
      </c>
      <c r="CY378" s="188">
        <f t="shared" ca="1" si="802"/>
        <v>113916</v>
      </c>
      <c r="CZ378" s="188">
        <f t="shared" ca="1" si="802"/>
        <v>0</v>
      </c>
      <c r="DA378" s="188">
        <f t="shared" ca="1" si="802"/>
        <v>275285</v>
      </c>
      <c r="DB378" s="188">
        <f t="shared" ca="1" si="802"/>
        <v>0</v>
      </c>
      <c r="DC378" s="188">
        <f t="shared" ca="1" si="802"/>
        <v>12207</v>
      </c>
      <c r="DD378" s="188">
        <f t="shared" ca="1" si="802"/>
        <v>94753</v>
      </c>
      <c r="DE378" s="188">
        <f t="shared" ca="1" si="802"/>
        <v>135</v>
      </c>
      <c r="DF378" s="188">
        <f t="shared" ca="1" si="802"/>
        <v>0</v>
      </c>
      <c r="DG378" s="188">
        <f t="shared" ca="1" si="802"/>
        <v>0</v>
      </c>
      <c r="DH378" s="188">
        <f t="shared" ca="1" si="802"/>
        <v>0</v>
      </c>
      <c r="DI378" s="188">
        <f t="shared" ca="1" si="802"/>
        <v>0</v>
      </c>
      <c r="DJ378" s="188">
        <f t="shared" ca="1" si="802"/>
        <v>163532</v>
      </c>
      <c r="DK378" s="188">
        <f t="shared" ca="1" si="802"/>
        <v>610536</v>
      </c>
      <c r="DL378" s="188">
        <f t="shared" ca="1" si="802"/>
        <v>293152</v>
      </c>
      <c r="DM378" s="188">
        <f t="shared" ca="1" si="802"/>
        <v>903688</v>
      </c>
      <c r="DN378" s="188">
        <f t="shared" ca="1" si="802"/>
        <v>905952</v>
      </c>
      <c r="DO378" s="188">
        <f t="shared" ca="1" si="802"/>
        <v>2264</v>
      </c>
      <c r="DP378" s="218">
        <f t="shared" ca="1" si="799"/>
        <v>2.4990286461092862E-3</v>
      </c>
      <c r="DQ378" s="209">
        <f t="shared" si="800"/>
        <v>2012</v>
      </c>
    </row>
    <row r="379" spans="1:121">
      <c r="A379" s="87">
        <f t="shared" si="788"/>
        <v>2023</v>
      </c>
      <c r="B379" s="404">
        <v>0</v>
      </c>
      <c r="C379" s="404">
        <v>0</v>
      </c>
      <c r="D379" s="404">
        <v>0</v>
      </c>
      <c r="E379" s="404">
        <v>0</v>
      </c>
      <c r="F379" s="404">
        <v>0</v>
      </c>
      <c r="G379" s="404">
        <v>0</v>
      </c>
      <c r="H379" s="404">
        <v>0</v>
      </c>
      <c r="I379" s="404">
        <v>0</v>
      </c>
      <c r="J379" s="404">
        <v>0</v>
      </c>
      <c r="K379" s="404">
        <v>0</v>
      </c>
      <c r="L379" s="404">
        <v>0</v>
      </c>
      <c r="M379" s="404">
        <v>0</v>
      </c>
      <c r="N379" s="306">
        <f t="shared" si="785"/>
        <v>0</v>
      </c>
      <c r="O379" s="400"/>
      <c r="P379" s="271">
        <f t="shared" si="786"/>
        <v>2023</v>
      </c>
      <c r="Q379" s="404">
        <v>0</v>
      </c>
      <c r="R379" s="404">
        <v>0</v>
      </c>
      <c r="S379" s="404">
        <v>0</v>
      </c>
      <c r="T379" s="404">
        <v>0</v>
      </c>
      <c r="U379" s="404">
        <v>0</v>
      </c>
      <c r="V379" s="404">
        <v>0</v>
      </c>
      <c r="W379" s="404">
        <v>0</v>
      </c>
      <c r="X379" s="404">
        <v>0</v>
      </c>
      <c r="Y379" s="404">
        <v>0</v>
      </c>
      <c r="Z379" s="404">
        <v>0</v>
      </c>
      <c r="AA379" s="404">
        <v>0</v>
      </c>
      <c r="AB379" s="404">
        <v>0</v>
      </c>
      <c r="AC379" s="32">
        <f t="shared" si="787"/>
        <v>0</v>
      </c>
      <c r="AD379" s="13"/>
      <c r="AE379" s="17"/>
      <c r="AJ379" s="72">
        <f t="shared" ref="AJ379:AJ393" si="803">AJ378+1</f>
        <v>2014</v>
      </c>
      <c r="AK379" s="132"/>
      <c r="AL379" s="188">
        <f t="shared" ref="AL379:BU379" ca="1" si="804">SUM(AL42:AL53)</f>
        <v>0</v>
      </c>
      <c r="AM379" s="188">
        <f t="shared" ca="1" si="804"/>
        <v>0</v>
      </c>
      <c r="AN379" s="188">
        <f t="shared" ca="1" si="804"/>
        <v>96</v>
      </c>
      <c r="AO379" s="188">
        <f t="shared" ca="1" si="804"/>
        <v>0</v>
      </c>
      <c r="AP379" s="188">
        <f t="shared" ca="1" si="804"/>
        <v>0</v>
      </c>
      <c r="AQ379" s="188">
        <f t="shared" ca="1" si="804"/>
        <v>0</v>
      </c>
      <c r="AR379" s="188">
        <f t="shared" ca="1" si="804"/>
        <v>245284</v>
      </c>
      <c r="AS379" s="188">
        <f t="shared" ca="1" si="804"/>
        <v>30317</v>
      </c>
      <c r="AT379" s="188">
        <f t="shared" ca="1" si="804"/>
        <v>20830</v>
      </c>
      <c r="AU379" s="188">
        <f t="shared" ca="1" si="804"/>
        <v>10893</v>
      </c>
      <c r="AV379" s="188">
        <f t="shared" ca="1" si="804"/>
        <v>0</v>
      </c>
      <c r="AW379" s="188">
        <f t="shared" ca="1" si="804"/>
        <v>0</v>
      </c>
      <c r="AX379" s="188">
        <f t="shared" ca="1" si="804"/>
        <v>0</v>
      </c>
      <c r="AY379" s="188">
        <f t="shared" ca="1" si="804"/>
        <v>0</v>
      </c>
      <c r="AZ379" s="549">
        <f t="shared" ca="1" si="804"/>
        <v>16647</v>
      </c>
      <c r="BA379" s="188">
        <f t="shared" ca="1" si="804"/>
        <v>37458</v>
      </c>
      <c r="BB379" s="188">
        <f t="shared" ca="1" si="804"/>
        <v>29600</v>
      </c>
      <c r="BC379" s="188">
        <f t="shared" ca="1" si="804"/>
        <v>8291</v>
      </c>
      <c r="BD379" s="188">
        <f t="shared" ca="1" si="804"/>
        <v>22811</v>
      </c>
      <c r="BE379" s="188">
        <f t="shared" ca="1" si="804"/>
        <v>0</v>
      </c>
      <c r="BF379" s="188">
        <f t="shared" ca="1" si="804"/>
        <v>164484</v>
      </c>
      <c r="BG379" s="188">
        <f t="shared" ca="1" si="804"/>
        <v>0</v>
      </c>
      <c r="BH379" s="188">
        <f t="shared" ca="1" si="804"/>
        <v>280093</v>
      </c>
      <c r="BI379" s="188">
        <f t="shared" ca="1" si="804"/>
        <v>0</v>
      </c>
      <c r="BJ379" s="188">
        <f t="shared" ca="1" si="804"/>
        <v>12207</v>
      </c>
      <c r="BK379" s="188">
        <f t="shared" ca="1" si="804"/>
        <v>94970</v>
      </c>
      <c r="BL379" s="188">
        <f t="shared" ca="1" si="804"/>
        <v>0</v>
      </c>
      <c r="BM379" s="188">
        <f t="shared" ca="1" si="804"/>
        <v>0</v>
      </c>
      <c r="BN379" s="188">
        <f t="shared" ca="1" si="804"/>
        <v>0</v>
      </c>
      <c r="BO379" s="188">
        <f t="shared" ca="1" si="804"/>
        <v>0</v>
      </c>
      <c r="BP379" s="188">
        <f t="shared" ca="1" si="804"/>
        <v>0</v>
      </c>
      <c r="BQ379" s="472">
        <f t="shared" ca="1" si="804"/>
        <v>164028</v>
      </c>
      <c r="BR379" s="472">
        <f t="shared" ca="1" si="804"/>
        <v>666561</v>
      </c>
      <c r="BS379" s="472">
        <f t="shared" ca="1" si="804"/>
        <v>307420</v>
      </c>
      <c r="BT379" s="472">
        <f t="shared" ca="1" si="804"/>
        <v>973981</v>
      </c>
      <c r="BU379" s="472">
        <f t="shared" ca="1" si="804"/>
        <v>981923</v>
      </c>
      <c r="BV379" s="171"/>
      <c r="BW379" s="2"/>
      <c r="BX379" s="132"/>
      <c r="BY379" s="2"/>
      <c r="BZ379" s="13"/>
      <c r="CA379" s="130"/>
      <c r="CB379" s="13"/>
      <c r="CC379" s="1">
        <f t="shared" ref="CC379:CC393" si="805">CC378+1</f>
        <v>2014</v>
      </c>
      <c r="CD379" s="132"/>
      <c r="CE379" s="188">
        <f t="shared" ref="CE379:DO379" ca="1" si="806">SUM(CE42:CE53)</f>
        <v>0</v>
      </c>
      <c r="CF379" s="188">
        <f t="shared" ca="1" si="806"/>
        <v>0</v>
      </c>
      <c r="CG379" s="188">
        <f t="shared" ca="1" si="806"/>
        <v>96</v>
      </c>
      <c r="CH379" s="188">
        <f t="shared" ca="1" si="806"/>
        <v>0</v>
      </c>
      <c r="CI379" s="188">
        <f t="shared" ca="1" si="806"/>
        <v>0</v>
      </c>
      <c r="CJ379" s="188">
        <f t="shared" ca="1" si="806"/>
        <v>0</v>
      </c>
      <c r="CK379" s="188">
        <f t="shared" ca="1" si="806"/>
        <v>245284</v>
      </c>
      <c r="CL379" s="188">
        <f t="shared" ca="1" si="806"/>
        <v>30320</v>
      </c>
      <c r="CM379" s="188">
        <f t="shared" ca="1" si="806"/>
        <v>20830</v>
      </c>
      <c r="CN379" s="188">
        <f t="shared" ca="1" si="806"/>
        <v>10893</v>
      </c>
      <c r="CO379" s="188">
        <f t="shared" ca="1" si="806"/>
        <v>0</v>
      </c>
      <c r="CP379" s="188">
        <f t="shared" ca="1" si="806"/>
        <v>0</v>
      </c>
      <c r="CQ379" s="188">
        <f t="shared" ca="1" si="806"/>
        <v>0</v>
      </c>
      <c r="CR379" s="188">
        <f t="shared" ca="1" si="806"/>
        <v>0</v>
      </c>
      <c r="CS379" s="533">
        <f t="shared" ca="1" si="806"/>
        <v>16647</v>
      </c>
      <c r="CT379" s="188">
        <f t="shared" ca="1" si="806"/>
        <v>37458</v>
      </c>
      <c r="CU379" s="188">
        <f t="shared" ca="1" si="806"/>
        <v>29642</v>
      </c>
      <c r="CV379" s="188">
        <f t="shared" ca="1" si="806"/>
        <v>8327</v>
      </c>
      <c r="CW379" s="188">
        <f t="shared" ca="1" si="806"/>
        <v>22811</v>
      </c>
      <c r="CX379" s="188">
        <f t="shared" ca="1" si="806"/>
        <v>0</v>
      </c>
      <c r="CY379" s="188">
        <f t="shared" ca="1" si="806"/>
        <v>169692</v>
      </c>
      <c r="CZ379" s="188">
        <f t="shared" ca="1" si="806"/>
        <v>0</v>
      </c>
      <c r="DA379" s="188">
        <f t="shared" ca="1" si="806"/>
        <v>280540</v>
      </c>
      <c r="DB379" s="188">
        <f t="shared" ca="1" si="806"/>
        <v>0</v>
      </c>
      <c r="DC379" s="188">
        <f t="shared" ca="1" si="806"/>
        <v>12207</v>
      </c>
      <c r="DD379" s="188">
        <f t="shared" ca="1" si="806"/>
        <v>94988</v>
      </c>
      <c r="DE379" s="188">
        <f t="shared" ca="1" si="806"/>
        <v>0</v>
      </c>
      <c r="DF379" s="188">
        <f t="shared" ca="1" si="806"/>
        <v>0</v>
      </c>
      <c r="DG379" s="188">
        <f t="shared" ca="1" si="806"/>
        <v>0</v>
      </c>
      <c r="DH379" s="188">
        <f t="shared" ca="1" si="806"/>
        <v>0</v>
      </c>
      <c r="DI379" s="188">
        <f t="shared" ca="1" si="806"/>
        <v>0</v>
      </c>
      <c r="DJ379" s="188">
        <f t="shared" ca="1" si="806"/>
        <v>164088</v>
      </c>
      <c r="DK379" s="188">
        <f t="shared" ca="1" si="806"/>
        <v>672312</v>
      </c>
      <c r="DL379" s="188">
        <f t="shared" ca="1" si="806"/>
        <v>307423</v>
      </c>
      <c r="DM379" s="188">
        <f t="shared" ca="1" si="806"/>
        <v>979735</v>
      </c>
      <c r="DN379" s="188">
        <f t="shared" ca="1" si="806"/>
        <v>981923</v>
      </c>
      <c r="DO379" s="188">
        <f t="shared" ca="1" si="806"/>
        <v>2188</v>
      </c>
      <c r="DP379" s="218">
        <f t="shared" ca="1" si="799"/>
        <v>2.2282806289291523E-3</v>
      </c>
      <c r="DQ379" s="209">
        <f t="shared" si="800"/>
        <v>2013</v>
      </c>
    </row>
    <row r="380" spans="1:121">
      <c r="A380" s="87">
        <f t="shared" si="788"/>
        <v>2024</v>
      </c>
      <c r="B380" s="404">
        <v>0</v>
      </c>
      <c r="C380" s="404">
        <v>0</v>
      </c>
      <c r="D380" s="404">
        <v>0</v>
      </c>
      <c r="E380" s="404">
        <v>0</v>
      </c>
      <c r="F380" s="404">
        <v>0</v>
      </c>
      <c r="G380" s="404">
        <v>0</v>
      </c>
      <c r="H380" s="404">
        <v>0</v>
      </c>
      <c r="I380" s="404">
        <v>0</v>
      </c>
      <c r="J380" s="404">
        <v>0</v>
      </c>
      <c r="K380" s="404">
        <v>0</v>
      </c>
      <c r="L380" s="404">
        <v>0</v>
      </c>
      <c r="M380" s="404">
        <v>0</v>
      </c>
      <c r="N380" s="306">
        <f t="shared" si="785"/>
        <v>0</v>
      </c>
      <c r="O380" s="400"/>
      <c r="P380" s="271">
        <f t="shared" si="786"/>
        <v>2024</v>
      </c>
      <c r="Q380" s="404">
        <v>0</v>
      </c>
      <c r="R380" s="404">
        <v>0</v>
      </c>
      <c r="S380" s="404">
        <v>0</v>
      </c>
      <c r="T380" s="404">
        <v>0</v>
      </c>
      <c r="U380" s="404">
        <v>0</v>
      </c>
      <c r="V380" s="404">
        <v>0</v>
      </c>
      <c r="W380" s="404">
        <v>0</v>
      </c>
      <c r="X380" s="404">
        <v>0</v>
      </c>
      <c r="Y380" s="404">
        <v>0</v>
      </c>
      <c r="Z380" s="404">
        <v>0</v>
      </c>
      <c r="AA380" s="404">
        <v>0</v>
      </c>
      <c r="AB380" s="404">
        <v>0</v>
      </c>
      <c r="AC380" s="32">
        <f t="shared" si="787"/>
        <v>0</v>
      </c>
      <c r="AD380" s="13"/>
      <c r="AE380" s="17"/>
      <c r="AJ380" s="72">
        <f t="shared" si="803"/>
        <v>2015</v>
      </c>
      <c r="AK380" s="132"/>
      <c r="AL380" s="188">
        <f t="shared" ref="AL380:BU380" ca="1" si="807">SUM(AL54:AL65)</f>
        <v>0</v>
      </c>
      <c r="AM380" s="188">
        <f t="shared" ca="1" si="807"/>
        <v>0</v>
      </c>
      <c r="AN380" s="188">
        <f t="shared" ca="1" si="807"/>
        <v>96</v>
      </c>
      <c r="AO380" s="188">
        <f t="shared" ca="1" si="807"/>
        <v>0</v>
      </c>
      <c r="AP380" s="188">
        <f t="shared" ca="1" si="807"/>
        <v>0</v>
      </c>
      <c r="AQ380" s="188">
        <f t="shared" ca="1" si="807"/>
        <v>0</v>
      </c>
      <c r="AR380" s="188">
        <f t="shared" ca="1" si="807"/>
        <v>108611</v>
      </c>
      <c r="AS380" s="188">
        <f t="shared" ca="1" si="807"/>
        <v>6338</v>
      </c>
      <c r="AT380" s="188">
        <f t="shared" ca="1" si="807"/>
        <v>21052</v>
      </c>
      <c r="AU380" s="188">
        <f t="shared" ca="1" si="807"/>
        <v>10915</v>
      </c>
      <c r="AV380" s="188">
        <f t="shared" ca="1" si="807"/>
        <v>193025</v>
      </c>
      <c r="AW380" s="188">
        <f t="shared" ca="1" si="807"/>
        <v>0</v>
      </c>
      <c r="AX380" s="188">
        <f t="shared" ca="1" si="807"/>
        <v>0</v>
      </c>
      <c r="AY380" s="188">
        <f t="shared" ca="1" si="807"/>
        <v>0</v>
      </c>
      <c r="AZ380" s="549">
        <f t="shared" ca="1" si="807"/>
        <v>16676</v>
      </c>
      <c r="BA380" s="188">
        <f t="shared" ca="1" si="807"/>
        <v>37516</v>
      </c>
      <c r="BB380" s="188">
        <f t="shared" ca="1" si="807"/>
        <v>29936</v>
      </c>
      <c r="BC380" s="188">
        <f t="shared" ca="1" si="807"/>
        <v>8484</v>
      </c>
      <c r="BD380" s="188">
        <f t="shared" ca="1" si="807"/>
        <v>23091</v>
      </c>
      <c r="BE380" s="188">
        <f t="shared" ca="1" si="807"/>
        <v>0</v>
      </c>
      <c r="BF380" s="188">
        <f t="shared" ca="1" si="807"/>
        <v>174984</v>
      </c>
      <c r="BG380" s="188">
        <f t="shared" ca="1" si="807"/>
        <v>0</v>
      </c>
      <c r="BH380" s="188">
        <f t="shared" ca="1" si="807"/>
        <v>285754</v>
      </c>
      <c r="BI380" s="188">
        <f t="shared" ca="1" si="807"/>
        <v>0</v>
      </c>
      <c r="BJ380" s="188">
        <f t="shared" ca="1" si="807"/>
        <v>12241</v>
      </c>
      <c r="BK380" s="188">
        <f t="shared" ca="1" si="807"/>
        <v>95437</v>
      </c>
      <c r="BL380" s="188">
        <f t="shared" ca="1" si="807"/>
        <v>0</v>
      </c>
      <c r="BM380" s="188">
        <f t="shared" ca="1" si="807"/>
        <v>0</v>
      </c>
      <c r="BN380" s="188">
        <f t="shared" ca="1" si="807"/>
        <v>0</v>
      </c>
      <c r="BO380" s="188">
        <f t="shared" ca="1" si="807"/>
        <v>0</v>
      </c>
      <c r="BP380" s="188">
        <f t="shared" ca="1" si="807"/>
        <v>0</v>
      </c>
      <c r="BQ380" s="472">
        <f t="shared" ca="1" si="807"/>
        <v>165140</v>
      </c>
      <c r="BR380" s="472">
        <f t="shared" ca="1" si="807"/>
        <v>684119</v>
      </c>
      <c r="BS380" s="472">
        <f t="shared" ca="1" si="807"/>
        <v>340037</v>
      </c>
      <c r="BT380" s="472">
        <f t="shared" ca="1" si="807"/>
        <v>1024156</v>
      </c>
      <c r="BU380" s="472">
        <f t="shared" ca="1" si="807"/>
        <v>1044894</v>
      </c>
      <c r="BV380" s="171"/>
      <c r="BW380" s="2"/>
      <c r="BX380" s="132"/>
      <c r="BY380" s="2"/>
      <c r="BZ380" s="13"/>
      <c r="CA380" s="130"/>
      <c r="CB380" s="13"/>
      <c r="CC380" s="1">
        <f t="shared" si="805"/>
        <v>2015</v>
      </c>
      <c r="CD380" s="132"/>
      <c r="CE380" s="188">
        <f t="shared" ref="CE380:DO380" ca="1" si="808">SUM(CE54:CE65)</f>
        <v>0</v>
      </c>
      <c r="CF380" s="188">
        <f t="shared" ca="1" si="808"/>
        <v>0</v>
      </c>
      <c r="CG380" s="188">
        <f t="shared" ca="1" si="808"/>
        <v>96</v>
      </c>
      <c r="CH380" s="188">
        <f t="shared" ca="1" si="808"/>
        <v>0</v>
      </c>
      <c r="CI380" s="188">
        <f t="shared" ca="1" si="808"/>
        <v>0</v>
      </c>
      <c r="CJ380" s="188">
        <f t="shared" ca="1" si="808"/>
        <v>0</v>
      </c>
      <c r="CK380" s="188">
        <f t="shared" ca="1" si="808"/>
        <v>101205</v>
      </c>
      <c r="CL380" s="188">
        <f t="shared" ca="1" si="808"/>
        <v>5552</v>
      </c>
      <c r="CM380" s="188">
        <f t="shared" ca="1" si="808"/>
        <v>21052</v>
      </c>
      <c r="CN380" s="188">
        <f t="shared" ca="1" si="808"/>
        <v>10915</v>
      </c>
      <c r="CO380" s="188">
        <f t="shared" ca="1" si="808"/>
        <v>219162</v>
      </c>
      <c r="CP380" s="188">
        <f t="shared" ca="1" si="808"/>
        <v>0</v>
      </c>
      <c r="CQ380" s="188">
        <f t="shared" ca="1" si="808"/>
        <v>0</v>
      </c>
      <c r="CR380" s="188">
        <f t="shared" ca="1" si="808"/>
        <v>0</v>
      </c>
      <c r="CS380" s="533">
        <f t="shared" ca="1" si="808"/>
        <v>16676</v>
      </c>
      <c r="CT380" s="188">
        <f t="shared" ca="1" si="808"/>
        <v>37516</v>
      </c>
      <c r="CU380" s="188">
        <f t="shared" ca="1" si="808"/>
        <v>29977</v>
      </c>
      <c r="CV380" s="188">
        <f t="shared" ca="1" si="808"/>
        <v>8520</v>
      </c>
      <c r="CW380" s="188">
        <f t="shared" ca="1" si="808"/>
        <v>23091</v>
      </c>
      <c r="CX380" s="188">
        <f t="shared" ca="1" si="808"/>
        <v>0</v>
      </c>
      <c r="CY380" s="188">
        <f t="shared" ca="1" si="808"/>
        <v>174984</v>
      </c>
      <c r="CZ380" s="188">
        <f t="shared" ca="1" si="808"/>
        <v>0</v>
      </c>
      <c r="DA380" s="188">
        <f t="shared" ca="1" si="808"/>
        <v>286200</v>
      </c>
      <c r="DB380" s="188">
        <f t="shared" ca="1" si="808"/>
        <v>0</v>
      </c>
      <c r="DC380" s="188">
        <f t="shared" ca="1" si="808"/>
        <v>12241</v>
      </c>
      <c r="DD380" s="188">
        <f t="shared" ca="1" si="808"/>
        <v>95456</v>
      </c>
      <c r="DE380" s="188">
        <f t="shared" ca="1" si="808"/>
        <v>0</v>
      </c>
      <c r="DF380" s="188">
        <f t="shared" ca="1" si="808"/>
        <v>0</v>
      </c>
      <c r="DG380" s="188">
        <f t="shared" ca="1" si="808"/>
        <v>0</v>
      </c>
      <c r="DH380" s="188">
        <f t="shared" ca="1" si="808"/>
        <v>0</v>
      </c>
      <c r="DI380" s="188">
        <f t="shared" ca="1" si="808"/>
        <v>0</v>
      </c>
      <c r="DJ380" s="188">
        <f t="shared" ca="1" si="808"/>
        <v>165200</v>
      </c>
      <c r="DK380" s="188">
        <f t="shared" ca="1" si="808"/>
        <v>684661</v>
      </c>
      <c r="DL380" s="188">
        <f t="shared" ca="1" si="808"/>
        <v>357982</v>
      </c>
      <c r="DM380" s="188">
        <f t="shared" ca="1" si="808"/>
        <v>1042643</v>
      </c>
      <c r="DN380" s="188">
        <f t="shared" ca="1" si="808"/>
        <v>1044894</v>
      </c>
      <c r="DO380" s="188">
        <f t="shared" ca="1" si="808"/>
        <v>2251</v>
      </c>
      <c r="DP380" s="218">
        <f t="shared" ca="1" si="799"/>
        <v>2.1542855064724271E-3</v>
      </c>
      <c r="DQ380" s="209">
        <f t="shared" si="800"/>
        <v>2014</v>
      </c>
    </row>
    <row r="381" spans="1:121">
      <c r="A381" s="87">
        <f t="shared" si="788"/>
        <v>2025</v>
      </c>
      <c r="B381" s="404">
        <v>0</v>
      </c>
      <c r="C381" s="404">
        <v>0</v>
      </c>
      <c r="D381" s="404">
        <v>0</v>
      </c>
      <c r="E381" s="404">
        <v>0</v>
      </c>
      <c r="F381" s="404">
        <v>0</v>
      </c>
      <c r="G381" s="404">
        <v>0</v>
      </c>
      <c r="H381" s="404">
        <v>0</v>
      </c>
      <c r="I381" s="404">
        <v>0</v>
      </c>
      <c r="J381" s="404">
        <v>0</v>
      </c>
      <c r="K381" s="404">
        <v>0</v>
      </c>
      <c r="L381" s="404">
        <v>0</v>
      </c>
      <c r="M381" s="404">
        <v>0</v>
      </c>
      <c r="N381" s="306">
        <f t="shared" si="785"/>
        <v>0</v>
      </c>
      <c r="O381" s="400"/>
      <c r="P381" s="271">
        <f t="shared" si="786"/>
        <v>2025</v>
      </c>
      <c r="Q381" s="404">
        <v>0</v>
      </c>
      <c r="R381" s="404">
        <v>0</v>
      </c>
      <c r="S381" s="404">
        <v>0</v>
      </c>
      <c r="T381" s="404">
        <v>0</v>
      </c>
      <c r="U381" s="404">
        <v>0</v>
      </c>
      <c r="V381" s="404">
        <v>0</v>
      </c>
      <c r="W381" s="404">
        <v>0</v>
      </c>
      <c r="X381" s="404">
        <v>0</v>
      </c>
      <c r="Y381" s="404">
        <v>0</v>
      </c>
      <c r="Z381" s="404">
        <v>0</v>
      </c>
      <c r="AA381" s="404">
        <v>0</v>
      </c>
      <c r="AB381" s="404">
        <v>0</v>
      </c>
      <c r="AC381" s="32">
        <f t="shared" si="787"/>
        <v>0</v>
      </c>
      <c r="AD381" s="13"/>
      <c r="AE381" s="17"/>
      <c r="AJ381" s="72">
        <f t="shared" si="803"/>
        <v>2016</v>
      </c>
      <c r="AK381" s="132"/>
      <c r="AL381" s="188">
        <f t="shared" ref="AL381:BU381" ca="1" si="809">SUM(AL66:AL77)</f>
        <v>0</v>
      </c>
      <c r="AM381" s="188">
        <f t="shared" ca="1" si="809"/>
        <v>0</v>
      </c>
      <c r="AN381" s="188">
        <f t="shared" ca="1" si="809"/>
        <v>96</v>
      </c>
      <c r="AO381" s="188">
        <f t="shared" ca="1" si="809"/>
        <v>0</v>
      </c>
      <c r="AP381" s="188">
        <f t="shared" ca="1" si="809"/>
        <v>0</v>
      </c>
      <c r="AQ381" s="188">
        <f t="shared" ca="1" si="809"/>
        <v>0</v>
      </c>
      <c r="AR381" s="188">
        <f t="shared" ca="1" si="809"/>
        <v>49057</v>
      </c>
      <c r="AS381" s="188">
        <f t="shared" ca="1" si="809"/>
        <v>0</v>
      </c>
      <c r="AT381" s="188">
        <f t="shared" ca="1" si="809"/>
        <v>46010</v>
      </c>
      <c r="AU381" s="188">
        <f t="shared" ca="1" si="809"/>
        <v>10893</v>
      </c>
      <c r="AV381" s="188">
        <f t="shared" ca="1" si="809"/>
        <v>366059</v>
      </c>
      <c r="AW381" s="188">
        <f t="shared" ca="1" si="809"/>
        <v>0</v>
      </c>
      <c r="AX381" s="188">
        <f t="shared" ca="1" si="809"/>
        <v>0</v>
      </c>
      <c r="AY381" s="188">
        <f t="shared" ca="1" si="809"/>
        <v>0</v>
      </c>
      <c r="AZ381" s="549">
        <f t="shared" ca="1" si="809"/>
        <v>16647</v>
      </c>
      <c r="BA381" s="188">
        <f t="shared" ca="1" si="809"/>
        <v>37458</v>
      </c>
      <c r="BB381" s="188">
        <f t="shared" ca="1" si="809"/>
        <v>30165</v>
      </c>
      <c r="BC381" s="188">
        <f t="shared" ca="1" si="809"/>
        <v>774</v>
      </c>
      <c r="BD381" s="188">
        <f t="shared" ca="1" si="809"/>
        <v>23110</v>
      </c>
      <c r="BE381" s="188">
        <f t="shared" ca="1" si="809"/>
        <v>0</v>
      </c>
      <c r="BF381" s="188">
        <f t="shared" ca="1" si="809"/>
        <v>174528</v>
      </c>
      <c r="BG381" s="188">
        <f t="shared" ca="1" si="809"/>
        <v>0</v>
      </c>
      <c r="BH381" s="188">
        <f t="shared" ca="1" si="809"/>
        <v>20088</v>
      </c>
      <c r="BI381" s="188">
        <f t="shared" ca="1" si="809"/>
        <v>0</v>
      </c>
      <c r="BJ381" s="188">
        <f t="shared" ca="1" si="809"/>
        <v>12207</v>
      </c>
      <c r="BK381" s="188">
        <f t="shared" ca="1" si="809"/>
        <v>7476</v>
      </c>
      <c r="BL381" s="188">
        <f t="shared" ca="1" si="809"/>
        <v>0</v>
      </c>
      <c r="BM381" s="188">
        <f t="shared" ca="1" si="809"/>
        <v>0</v>
      </c>
      <c r="BN381" s="188">
        <f t="shared" ca="1" si="809"/>
        <v>0</v>
      </c>
      <c r="BO381" s="188">
        <f t="shared" ca="1" si="809"/>
        <v>0</v>
      </c>
      <c r="BP381" s="188">
        <f t="shared" ca="1" si="809"/>
        <v>0</v>
      </c>
      <c r="BQ381" s="472">
        <f t="shared" ca="1" si="809"/>
        <v>77398</v>
      </c>
      <c r="BR381" s="472">
        <f t="shared" ca="1" si="809"/>
        <v>322453</v>
      </c>
      <c r="BS381" s="472">
        <f t="shared" ca="1" si="809"/>
        <v>472115</v>
      </c>
      <c r="BT381" s="472">
        <f t="shared" ca="1" si="809"/>
        <v>794568</v>
      </c>
      <c r="BU381" s="472">
        <f t="shared" ca="1" si="809"/>
        <v>768366</v>
      </c>
      <c r="BV381" s="171"/>
      <c r="BW381" s="2"/>
      <c r="BX381" s="132"/>
      <c r="BY381" s="2"/>
      <c r="BZ381" s="13"/>
      <c r="CA381" s="130"/>
      <c r="CB381" s="13"/>
      <c r="CC381" s="1">
        <f t="shared" si="805"/>
        <v>2016</v>
      </c>
      <c r="CD381" s="132"/>
      <c r="CE381" s="188">
        <f t="shared" ref="CE381:DO381" ca="1" si="810">SUM(CE66:CE77)</f>
        <v>0</v>
      </c>
      <c r="CF381" s="188">
        <f t="shared" ca="1" si="810"/>
        <v>0</v>
      </c>
      <c r="CG381" s="188">
        <f t="shared" ca="1" si="810"/>
        <v>96</v>
      </c>
      <c r="CH381" s="188">
        <f t="shared" ca="1" si="810"/>
        <v>0</v>
      </c>
      <c r="CI381" s="188">
        <f t="shared" ca="1" si="810"/>
        <v>0</v>
      </c>
      <c r="CJ381" s="188">
        <f t="shared" ca="1" si="810"/>
        <v>0</v>
      </c>
      <c r="CK381" s="188">
        <f t="shared" ca="1" si="810"/>
        <v>49057</v>
      </c>
      <c r="CL381" s="188">
        <f t="shared" ca="1" si="810"/>
        <v>0</v>
      </c>
      <c r="CM381" s="188">
        <f t="shared" ca="1" si="810"/>
        <v>46010</v>
      </c>
      <c r="CN381" s="188">
        <f t="shared" ca="1" si="810"/>
        <v>10893</v>
      </c>
      <c r="CO381" s="188">
        <f t="shared" ca="1" si="810"/>
        <v>366059</v>
      </c>
      <c r="CP381" s="188">
        <f t="shared" ca="1" si="810"/>
        <v>0</v>
      </c>
      <c r="CQ381" s="188">
        <f t="shared" ca="1" si="810"/>
        <v>0</v>
      </c>
      <c r="CR381" s="188">
        <f t="shared" ca="1" si="810"/>
        <v>0</v>
      </c>
      <c r="CS381" s="533">
        <f t="shared" ca="1" si="810"/>
        <v>16647</v>
      </c>
      <c r="CT381" s="188">
        <f t="shared" ca="1" si="810"/>
        <v>37458</v>
      </c>
      <c r="CU381" s="188">
        <f t="shared" ca="1" si="810"/>
        <v>30207</v>
      </c>
      <c r="CV381" s="188">
        <f t="shared" ca="1" si="810"/>
        <v>0</v>
      </c>
      <c r="CW381" s="188">
        <f t="shared" ca="1" si="810"/>
        <v>23147</v>
      </c>
      <c r="CX381" s="188">
        <f t="shared" ca="1" si="810"/>
        <v>0</v>
      </c>
      <c r="CY381" s="188">
        <f t="shared" ca="1" si="810"/>
        <v>174528</v>
      </c>
      <c r="CZ381" s="188">
        <f t="shared" ca="1" si="810"/>
        <v>0</v>
      </c>
      <c r="DA381" s="188">
        <f t="shared" ca="1" si="810"/>
        <v>0</v>
      </c>
      <c r="DB381" s="188">
        <f t="shared" ca="1" si="810"/>
        <v>0</v>
      </c>
      <c r="DC381" s="188">
        <f t="shared" ca="1" si="810"/>
        <v>12207</v>
      </c>
      <c r="DD381" s="188">
        <f t="shared" ca="1" si="810"/>
        <v>0</v>
      </c>
      <c r="DE381" s="188">
        <f t="shared" ca="1" si="810"/>
        <v>0</v>
      </c>
      <c r="DF381" s="188">
        <f t="shared" ca="1" si="810"/>
        <v>0</v>
      </c>
      <c r="DG381" s="188">
        <f t="shared" ca="1" si="810"/>
        <v>0</v>
      </c>
      <c r="DH381" s="188">
        <f t="shared" ca="1" si="810"/>
        <v>0</v>
      </c>
      <c r="DI381" s="188">
        <f t="shared" ca="1" si="810"/>
        <v>0</v>
      </c>
      <c r="DJ381" s="188">
        <f t="shared" ca="1" si="810"/>
        <v>70001</v>
      </c>
      <c r="DK381" s="188">
        <f t="shared" ca="1" si="810"/>
        <v>294194</v>
      </c>
      <c r="DL381" s="188">
        <f t="shared" ca="1" si="810"/>
        <v>472115</v>
      </c>
      <c r="DM381" s="188">
        <f t="shared" ca="1" si="810"/>
        <v>766309</v>
      </c>
      <c r="DN381" s="188">
        <f t="shared" ca="1" si="810"/>
        <v>768366</v>
      </c>
      <c r="DO381" s="188">
        <f t="shared" ca="1" si="810"/>
        <v>2057</v>
      </c>
      <c r="DP381" s="218">
        <f t="shared" ca="1" si="799"/>
        <v>2.6771096066197618E-3</v>
      </c>
      <c r="DQ381" s="209">
        <f t="shared" si="800"/>
        <v>2015</v>
      </c>
    </row>
    <row r="382" spans="1:121">
      <c r="A382" s="87">
        <f t="shared" si="788"/>
        <v>2026</v>
      </c>
      <c r="B382" s="404">
        <v>0</v>
      </c>
      <c r="C382" s="404">
        <v>0</v>
      </c>
      <c r="D382" s="404">
        <v>0</v>
      </c>
      <c r="E382" s="404">
        <v>0</v>
      </c>
      <c r="F382" s="404">
        <v>0</v>
      </c>
      <c r="G382" s="404">
        <v>0</v>
      </c>
      <c r="H382" s="404">
        <v>0</v>
      </c>
      <c r="I382" s="404">
        <v>0</v>
      </c>
      <c r="J382" s="404">
        <v>0</v>
      </c>
      <c r="K382" s="404">
        <v>0</v>
      </c>
      <c r="L382" s="404">
        <v>0</v>
      </c>
      <c r="M382" s="404">
        <v>0</v>
      </c>
      <c r="N382" s="306">
        <f t="shared" si="785"/>
        <v>0</v>
      </c>
      <c r="O382" s="400"/>
      <c r="P382" s="271">
        <f t="shared" si="786"/>
        <v>2026</v>
      </c>
      <c r="Q382" s="404">
        <v>0</v>
      </c>
      <c r="R382" s="404">
        <v>0</v>
      </c>
      <c r="S382" s="404">
        <v>0</v>
      </c>
      <c r="T382" s="404">
        <v>0</v>
      </c>
      <c r="U382" s="404">
        <v>0</v>
      </c>
      <c r="V382" s="404">
        <v>0</v>
      </c>
      <c r="W382" s="404">
        <v>0</v>
      </c>
      <c r="X382" s="404">
        <v>0</v>
      </c>
      <c r="Y382" s="404">
        <v>0</v>
      </c>
      <c r="Z382" s="404">
        <v>0</v>
      </c>
      <c r="AA382" s="404">
        <v>0</v>
      </c>
      <c r="AB382" s="404">
        <v>0</v>
      </c>
      <c r="AC382" s="32">
        <f t="shared" si="787"/>
        <v>0</v>
      </c>
      <c r="AD382" s="13"/>
      <c r="AE382" s="17"/>
      <c r="AJ382" s="72">
        <f t="shared" si="803"/>
        <v>2017</v>
      </c>
      <c r="AK382" s="132"/>
      <c r="AL382" s="188">
        <f t="shared" ref="AL382:BU382" ca="1" si="811">SUM(AL78:AL89)</f>
        <v>0</v>
      </c>
      <c r="AM382" s="188">
        <f t="shared" ca="1" si="811"/>
        <v>0</v>
      </c>
      <c r="AN382" s="188">
        <f t="shared" ca="1" si="811"/>
        <v>96</v>
      </c>
      <c r="AO382" s="188">
        <f t="shared" ca="1" si="811"/>
        <v>0</v>
      </c>
      <c r="AP382" s="188">
        <f t="shared" ca="1" si="811"/>
        <v>0</v>
      </c>
      <c r="AQ382" s="188">
        <f t="shared" ca="1" si="811"/>
        <v>0</v>
      </c>
      <c r="AR382" s="188">
        <f t="shared" ca="1" si="811"/>
        <v>49057</v>
      </c>
      <c r="AS382" s="188">
        <f t="shared" ca="1" si="811"/>
        <v>0</v>
      </c>
      <c r="AT382" s="188">
        <f t="shared" ca="1" si="811"/>
        <v>46010</v>
      </c>
      <c r="AU382" s="188">
        <f t="shared" ca="1" si="811"/>
        <v>10893</v>
      </c>
      <c r="AV382" s="188">
        <f t="shared" ca="1" si="811"/>
        <v>366059</v>
      </c>
      <c r="AW382" s="188">
        <f t="shared" ca="1" si="811"/>
        <v>0</v>
      </c>
      <c r="AX382" s="188">
        <f t="shared" ca="1" si="811"/>
        <v>0</v>
      </c>
      <c r="AY382" s="188">
        <f t="shared" ca="1" si="811"/>
        <v>0</v>
      </c>
      <c r="AZ382" s="549">
        <f t="shared" ca="1" si="811"/>
        <v>16647</v>
      </c>
      <c r="BA382" s="188">
        <f t="shared" ca="1" si="811"/>
        <v>37458</v>
      </c>
      <c r="BB382" s="188">
        <f t="shared" ca="1" si="811"/>
        <v>30452</v>
      </c>
      <c r="BC382" s="188">
        <f t="shared" ca="1" si="811"/>
        <v>0</v>
      </c>
      <c r="BD382" s="188">
        <f t="shared" ca="1" si="811"/>
        <v>23294</v>
      </c>
      <c r="BE382" s="188">
        <f t="shared" ca="1" si="811"/>
        <v>0</v>
      </c>
      <c r="BF382" s="188">
        <f t="shared" ca="1" si="811"/>
        <v>174528</v>
      </c>
      <c r="BG382" s="188">
        <f t="shared" ca="1" si="811"/>
        <v>0</v>
      </c>
      <c r="BH382" s="188">
        <f t="shared" ca="1" si="811"/>
        <v>0</v>
      </c>
      <c r="BI382" s="188">
        <f t="shared" ca="1" si="811"/>
        <v>0</v>
      </c>
      <c r="BJ382" s="188">
        <f t="shared" ca="1" si="811"/>
        <v>12207</v>
      </c>
      <c r="BK382" s="188">
        <f t="shared" ca="1" si="811"/>
        <v>0</v>
      </c>
      <c r="BL382" s="188">
        <f t="shared" ca="1" si="811"/>
        <v>0</v>
      </c>
      <c r="BM382" s="188">
        <f t="shared" ca="1" si="811"/>
        <v>0</v>
      </c>
      <c r="BN382" s="188">
        <f t="shared" ca="1" si="811"/>
        <v>0</v>
      </c>
      <c r="BO382" s="188">
        <f t="shared" ca="1" si="811"/>
        <v>0</v>
      </c>
      <c r="BP382" s="188">
        <f t="shared" ca="1" si="811"/>
        <v>0</v>
      </c>
      <c r="BQ382" s="472">
        <f t="shared" ca="1" si="811"/>
        <v>70393</v>
      </c>
      <c r="BR382" s="472">
        <f t="shared" ca="1" si="811"/>
        <v>294586</v>
      </c>
      <c r="BS382" s="472">
        <f t="shared" ca="1" si="811"/>
        <v>472115</v>
      </c>
      <c r="BT382" s="472">
        <f t="shared" ca="1" si="811"/>
        <v>766701</v>
      </c>
      <c r="BU382" s="472">
        <f t="shared" ca="1" si="811"/>
        <v>768891</v>
      </c>
      <c r="BV382" s="171"/>
      <c r="BW382" s="2"/>
      <c r="BX382" s="132"/>
      <c r="BY382" s="2"/>
      <c r="BZ382" s="13"/>
      <c r="CA382" s="130"/>
      <c r="CB382" s="13"/>
      <c r="CC382" s="1">
        <f t="shared" si="805"/>
        <v>2017</v>
      </c>
      <c r="CD382" s="132"/>
      <c r="CE382" s="188">
        <f t="shared" ref="CE382:DO382" ca="1" si="812">SUM(CE78:CE89)</f>
        <v>0</v>
      </c>
      <c r="CF382" s="188">
        <f t="shared" ca="1" si="812"/>
        <v>0</v>
      </c>
      <c r="CG382" s="188">
        <f t="shared" ca="1" si="812"/>
        <v>96</v>
      </c>
      <c r="CH382" s="188">
        <f t="shared" ca="1" si="812"/>
        <v>0</v>
      </c>
      <c r="CI382" s="188">
        <f t="shared" ca="1" si="812"/>
        <v>0</v>
      </c>
      <c r="CJ382" s="188">
        <f t="shared" ca="1" si="812"/>
        <v>0</v>
      </c>
      <c r="CK382" s="188">
        <f t="shared" ca="1" si="812"/>
        <v>49057</v>
      </c>
      <c r="CL382" s="188">
        <f t="shared" ca="1" si="812"/>
        <v>0</v>
      </c>
      <c r="CM382" s="188">
        <f t="shared" ca="1" si="812"/>
        <v>46010</v>
      </c>
      <c r="CN382" s="188">
        <f t="shared" ca="1" si="812"/>
        <v>10893</v>
      </c>
      <c r="CO382" s="188">
        <f t="shared" ca="1" si="812"/>
        <v>366059</v>
      </c>
      <c r="CP382" s="188">
        <f t="shared" ca="1" si="812"/>
        <v>0</v>
      </c>
      <c r="CQ382" s="188">
        <f t="shared" ca="1" si="812"/>
        <v>0</v>
      </c>
      <c r="CR382" s="188">
        <f t="shared" ca="1" si="812"/>
        <v>0</v>
      </c>
      <c r="CS382" s="533">
        <f t="shared" ca="1" si="812"/>
        <v>16647</v>
      </c>
      <c r="CT382" s="188">
        <f t="shared" ca="1" si="812"/>
        <v>37458</v>
      </c>
      <c r="CU382" s="188">
        <f t="shared" ca="1" si="812"/>
        <v>30492</v>
      </c>
      <c r="CV382" s="188">
        <f t="shared" ca="1" si="812"/>
        <v>0</v>
      </c>
      <c r="CW382" s="188">
        <f t="shared" ca="1" si="812"/>
        <v>23372</v>
      </c>
      <c r="CX382" s="188">
        <f t="shared" ca="1" si="812"/>
        <v>0</v>
      </c>
      <c r="CY382" s="188">
        <f t="shared" ca="1" si="812"/>
        <v>174528</v>
      </c>
      <c r="CZ382" s="188">
        <f t="shared" ca="1" si="812"/>
        <v>0</v>
      </c>
      <c r="DA382" s="188">
        <f t="shared" ca="1" si="812"/>
        <v>0</v>
      </c>
      <c r="DB382" s="188">
        <f t="shared" ca="1" si="812"/>
        <v>0</v>
      </c>
      <c r="DC382" s="188">
        <f t="shared" ca="1" si="812"/>
        <v>12207</v>
      </c>
      <c r="DD382" s="188">
        <f t="shared" ca="1" si="812"/>
        <v>0</v>
      </c>
      <c r="DE382" s="188">
        <f t="shared" ca="1" si="812"/>
        <v>0</v>
      </c>
      <c r="DF382" s="188">
        <f t="shared" ca="1" si="812"/>
        <v>0</v>
      </c>
      <c r="DG382" s="188">
        <f t="shared" ca="1" si="812"/>
        <v>0</v>
      </c>
      <c r="DH382" s="188">
        <f t="shared" ca="1" si="812"/>
        <v>0</v>
      </c>
      <c r="DI382" s="188">
        <f t="shared" ca="1" si="812"/>
        <v>0</v>
      </c>
      <c r="DJ382" s="188">
        <f t="shared" ca="1" si="812"/>
        <v>70511</v>
      </c>
      <c r="DK382" s="188">
        <f t="shared" ca="1" si="812"/>
        <v>294704</v>
      </c>
      <c r="DL382" s="188">
        <f t="shared" ca="1" si="812"/>
        <v>472115</v>
      </c>
      <c r="DM382" s="188">
        <f t="shared" ca="1" si="812"/>
        <v>766819</v>
      </c>
      <c r="DN382" s="188">
        <f t="shared" ca="1" si="812"/>
        <v>768891</v>
      </c>
      <c r="DO382" s="188">
        <f t="shared" ca="1" si="812"/>
        <v>2072</v>
      </c>
      <c r="DP382" s="218">
        <f t="shared" ca="1" si="799"/>
        <v>2.694790288870594E-3</v>
      </c>
      <c r="DQ382" s="209">
        <f t="shared" si="800"/>
        <v>2016</v>
      </c>
    </row>
    <row r="383" spans="1:121">
      <c r="A383" s="87">
        <f t="shared" si="788"/>
        <v>2027</v>
      </c>
      <c r="B383" s="404">
        <v>0</v>
      </c>
      <c r="C383" s="404">
        <v>0</v>
      </c>
      <c r="D383" s="404">
        <v>0</v>
      </c>
      <c r="E383" s="404">
        <v>0</v>
      </c>
      <c r="F383" s="404">
        <v>0</v>
      </c>
      <c r="G383" s="404">
        <v>0</v>
      </c>
      <c r="H383" s="404">
        <v>0</v>
      </c>
      <c r="I383" s="404">
        <v>0</v>
      </c>
      <c r="J383" s="404">
        <v>0</v>
      </c>
      <c r="K383" s="404">
        <v>0</v>
      </c>
      <c r="L383" s="404">
        <v>0</v>
      </c>
      <c r="M383" s="404">
        <v>0</v>
      </c>
      <c r="N383" s="306">
        <f t="shared" si="785"/>
        <v>0</v>
      </c>
      <c r="O383" s="400"/>
      <c r="P383" s="271">
        <f t="shared" si="786"/>
        <v>2027</v>
      </c>
      <c r="Q383" s="404">
        <v>0</v>
      </c>
      <c r="R383" s="404">
        <v>0</v>
      </c>
      <c r="S383" s="404">
        <v>0</v>
      </c>
      <c r="T383" s="404">
        <v>0</v>
      </c>
      <c r="U383" s="404">
        <v>0</v>
      </c>
      <c r="V383" s="404">
        <v>0</v>
      </c>
      <c r="W383" s="404">
        <v>0</v>
      </c>
      <c r="X383" s="404">
        <v>0</v>
      </c>
      <c r="Y383" s="404">
        <v>0</v>
      </c>
      <c r="Z383" s="404">
        <v>0</v>
      </c>
      <c r="AA383" s="404">
        <v>0</v>
      </c>
      <c r="AB383" s="404">
        <v>0</v>
      </c>
      <c r="AC383" s="32">
        <f t="shared" si="787"/>
        <v>0</v>
      </c>
      <c r="AD383" s="13"/>
      <c r="AE383" s="17"/>
      <c r="AJ383" s="72">
        <f t="shared" si="803"/>
        <v>2018</v>
      </c>
      <c r="AK383" s="132"/>
      <c r="AL383" s="188">
        <f t="shared" ref="AL383:BU383" ca="1" si="813">SUM(AL90:AL101)</f>
        <v>0</v>
      </c>
      <c r="AM383" s="188">
        <f t="shared" ca="1" si="813"/>
        <v>0</v>
      </c>
      <c r="AN383" s="188">
        <f t="shared" ca="1" si="813"/>
        <v>96</v>
      </c>
      <c r="AO383" s="188">
        <f t="shared" ca="1" si="813"/>
        <v>0</v>
      </c>
      <c r="AP383" s="188">
        <f t="shared" ca="1" si="813"/>
        <v>0</v>
      </c>
      <c r="AQ383" s="188">
        <f t="shared" ca="1" si="813"/>
        <v>0</v>
      </c>
      <c r="AR383" s="188">
        <f t="shared" ca="1" si="813"/>
        <v>1851</v>
      </c>
      <c r="AS383" s="188">
        <f t="shared" ca="1" si="813"/>
        <v>0</v>
      </c>
      <c r="AT383" s="188">
        <f t="shared" ca="1" si="813"/>
        <v>46010</v>
      </c>
      <c r="AU383" s="188">
        <f t="shared" ca="1" si="813"/>
        <v>10893</v>
      </c>
      <c r="AV383" s="188">
        <f t="shared" ca="1" si="813"/>
        <v>692323</v>
      </c>
      <c r="AW383" s="188">
        <f t="shared" ca="1" si="813"/>
        <v>0</v>
      </c>
      <c r="AX383" s="188">
        <f t="shared" ca="1" si="813"/>
        <v>0</v>
      </c>
      <c r="AY383" s="188">
        <f t="shared" ca="1" si="813"/>
        <v>0</v>
      </c>
      <c r="AZ383" s="549">
        <f t="shared" ca="1" si="813"/>
        <v>16647</v>
      </c>
      <c r="BA383" s="188">
        <f t="shared" ca="1" si="813"/>
        <v>37458</v>
      </c>
      <c r="BB383" s="188">
        <f t="shared" ca="1" si="813"/>
        <v>30780</v>
      </c>
      <c r="BC383" s="188">
        <f t="shared" ca="1" si="813"/>
        <v>0</v>
      </c>
      <c r="BD383" s="188">
        <f t="shared" ca="1" si="813"/>
        <v>23524</v>
      </c>
      <c r="BE383" s="188">
        <f t="shared" ca="1" si="813"/>
        <v>0</v>
      </c>
      <c r="BF383" s="188">
        <f t="shared" ca="1" si="813"/>
        <v>174528</v>
      </c>
      <c r="BG383" s="188">
        <f t="shared" ca="1" si="813"/>
        <v>0</v>
      </c>
      <c r="BH383" s="188">
        <f t="shared" ca="1" si="813"/>
        <v>0</v>
      </c>
      <c r="BI383" s="188">
        <f t="shared" ca="1" si="813"/>
        <v>0</v>
      </c>
      <c r="BJ383" s="188">
        <f t="shared" ca="1" si="813"/>
        <v>12207</v>
      </c>
      <c r="BK383" s="188">
        <f t="shared" ca="1" si="813"/>
        <v>0</v>
      </c>
      <c r="BL383" s="188">
        <f t="shared" ca="1" si="813"/>
        <v>0</v>
      </c>
      <c r="BM383" s="188">
        <f t="shared" ca="1" si="813"/>
        <v>0</v>
      </c>
      <c r="BN383" s="188">
        <f t="shared" ca="1" si="813"/>
        <v>0</v>
      </c>
      <c r="BO383" s="188">
        <f t="shared" ca="1" si="813"/>
        <v>0</v>
      </c>
      <c r="BP383" s="188">
        <f t="shared" ca="1" si="813"/>
        <v>0</v>
      </c>
      <c r="BQ383" s="472">
        <f t="shared" ca="1" si="813"/>
        <v>70951</v>
      </c>
      <c r="BR383" s="472">
        <f t="shared" ca="1" si="813"/>
        <v>295144</v>
      </c>
      <c r="BS383" s="472">
        <f t="shared" ca="1" si="813"/>
        <v>751173</v>
      </c>
      <c r="BT383" s="472">
        <f t="shared" ca="1" si="813"/>
        <v>1046317</v>
      </c>
      <c r="BU383" s="472">
        <f t="shared" ca="1" si="813"/>
        <v>1086067</v>
      </c>
      <c r="BV383" s="171"/>
      <c r="BW383" s="2"/>
      <c r="BX383" s="132"/>
      <c r="BY383" s="2"/>
      <c r="BZ383" s="13"/>
      <c r="CA383" s="130"/>
      <c r="CB383" s="13"/>
      <c r="CC383" s="1">
        <f t="shared" si="805"/>
        <v>2018</v>
      </c>
      <c r="CD383" s="132"/>
      <c r="CE383" s="188">
        <f t="shared" ref="CE383:DO383" ca="1" si="814">SUM(CE90:CE101)</f>
        <v>0</v>
      </c>
      <c r="CF383" s="188">
        <f t="shared" ca="1" si="814"/>
        <v>0</v>
      </c>
      <c r="CG383" s="188">
        <f t="shared" ca="1" si="814"/>
        <v>96</v>
      </c>
      <c r="CH383" s="188">
        <f t="shared" ca="1" si="814"/>
        <v>0</v>
      </c>
      <c r="CI383" s="188">
        <f t="shared" ca="1" si="814"/>
        <v>0</v>
      </c>
      <c r="CJ383" s="188">
        <f t="shared" ca="1" si="814"/>
        <v>0</v>
      </c>
      <c r="CK383" s="188">
        <f t="shared" ca="1" si="814"/>
        <v>0</v>
      </c>
      <c r="CL383" s="188">
        <f t="shared" ca="1" si="814"/>
        <v>0</v>
      </c>
      <c r="CM383" s="188">
        <f t="shared" ca="1" si="814"/>
        <v>46010</v>
      </c>
      <c r="CN383" s="188">
        <f t="shared" ca="1" si="814"/>
        <v>10893</v>
      </c>
      <c r="CO383" s="188">
        <f t="shared" ca="1" si="814"/>
        <v>731529</v>
      </c>
      <c r="CP383" s="188">
        <f t="shared" ca="1" si="814"/>
        <v>0</v>
      </c>
      <c r="CQ383" s="188">
        <f t="shared" ca="1" si="814"/>
        <v>0</v>
      </c>
      <c r="CR383" s="188">
        <f t="shared" ca="1" si="814"/>
        <v>0</v>
      </c>
      <c r="CS383" s="533">
        <f t="shared" ca="1" si="814"/>
        <v>16647</v>
      </c>
      <c r="CT383" s="188">
        <f t="shared" ca="1" si="814"/>
        <v>37458</v>
      </c>
      <c r="CU383" s="188">
        <f t="shared" ca="1" si="814"/>
        <v>30821</v>
      </c>
      <c r="CV383" s="188">
        <f t="shared" ca="1" si="814"/>
        <v>0</v>
      </c>
      <c r="CW383" s="188">
        <f t="shared" ca="1" si="814"/>
        <v>23562</v>
      </c>
      <c r="CX383" s="188">
        <f t="shared" ca="1" si="814"/>
        <v>0</v>
      </c>
      <c r="CY383" s="188">
        <f t="shared" ca="1" si="814"/>
        <v>174528</v>
      </c>
      <c r="CZ383" s="188">
        <f t="shared" ca="1" si="814"/>
        <v>0</v>
      </c>
      <c r="DA383" s="188">
        <f t="shared" ca="1" si="814"/>
        <v>0</v>
      </c>
      <c r="DB383" s="188">
        <f t="shared" ca="1" si="814"/>
        <v>0</v>
      </c>
      <c r="DC383" s="188">
        <f t="shared" ca="1" si="814"/>
        <v>12207</v>
      </c>
      <c r="DD383" s="188">
        <f t="shared" ca="1" si="814"/>
        <v>0</v>
      </c>
      <c r="DE383" s="188">
        <f t="shared" ca="1" si="814"/>
        <v>0</v>
      </c>
      <c r="DF383" s="188">
        <f t="shared" ca="1" si="814"/>
        <v>0</v>
      </c>
      <c r="DG383" s="188">
        <f t="shared" ca="1" si="814"/>
        <v>0</v>
      </c>
      <c r="DH383" s="188">
        <f t="shared" ca="1" si="814"/>
        <v>0</v>
      </c>
      <c r="DI383" s="188">
        <f t="shared" ca="1" si="814"/>
        <v>0</v>
      </c>
      <c r="DJ383" s="188">
        <f t="shared" ca="1" si="814"/>
        <v>71030</v>
      </c>
      <c r="DK383" s="188">
        <f t="shared" ca="1" si="814"/>
        <v>295223</v>
      </c>
      <c r="DL383" s="188">
        <f t="shared" ca="1" si="814"/>
        <v>788528</v>
      </c>
      <c r="DM383" s="188">
        <f t="shared" ca="1" si="814"/>
        <v>1083751</v>
      </c>
      <c r="DN383" s="188">
        <f t="shared" ca="1" si="814"/>
        <v>1086067</v>
      </c>
      <c r="DO383" s="188">
        <f t="shared" ca="1" si="814"/>
        <v>2316</v>
      </c>
      <c r="DP383" s="218">
        <f t="shared" ca="1" si="799"/>
        <v>2.1324651241590069E-3</v>
      </c>
      <c r="DQ383" s="209">
        <f t="shared" si="800"/>
        <v>2017</v>
      </c>
    </row>
    <row r="384" spans="1:121">
      <c r="A384" s="87">
        <f t="shared" si="788"/>
        <v>2028</v>
      </c>
      <c r="B384" s="404">
        <v>0</v>
      </c>
      <c r="C384" s="404">
        <v>0</v>
      </c>
      <c r="D384" s="404">
        <v>0</v>
      </c>
      <c r="E384" s="404">
        <v>0</v>
      </c>
      <c r="F384" s="404">
        <v>0</v>
      </c>
      <c r="G384" s="404">
        <v>0</v>
      </c>
      <c r="H384" s="404">
        <v>0</v>
      </c>
      <c r="I384" s="404">
        <v>0</v>
      </c>
      <c r="J384" s="404">
        <v>0</v>
      </c>
      <c r="K384" s="404">
        <v>0</v>
      </c>
      <c r="L384" s="404">
        <v>0</v>
      </c>
      <c r="M384" s="404">
        <v>0</v>
      </c>
      <c r="N384" s="306">
        <f t="shared" si="785"/>
        <v>0</v>
      </c>
      <c r="O384" s="400"/>
      <c r="P384" s="271">
        <f t="shared" si="786"/>
        <v>2028</v>
      </c>
      <c r="Q384" s="404">
        <v>0</v>
      </c>
      <c r="R384" s="404">
        <v>0</v>
      </c>
      <c r="S384" s="404">
        <v>0</v>
      </c>
      <c r="T384" s="404">
        <v>0</v>
      </c>
      <c r="U384" s="404">
        <v>0</v>
      </c>
      <c r="V384" s="404">
        <v>0</v>
      </c>
      <c r="W384" s="404">
        <v>0</v>
      </c>
      <c r="X384" s="404">
        <v>0</v>
      </c>
      <c r="Y384" s="404">
        <v>0</v>
      </c>
      <c r="Z384" s="404">
        <v>0</v>
      </c>
      <c r="AA384" s="404">
        <v>0</v>
      </c>
      <c r="AB384" s="404">
        <v>0</v>
      </c>
      <c r="AC384" s="32">
        <f t="shared" si="787"/>
        <v>0</v>
      </c>
      <c r="AD384" s="13"/>
      <c r="AE384" s="17"/>
      <c r="AJ384" s="72">
        <f t="shared" si="803"/>
        <v>2019</v>
      </c>
      <c r="AK384" s="132"/>
      <c r="AL384" s="188">
        <f t="shared" ref="AL384:BU384" ca="1" si="815">SUM(AL102:AL113)</f>
        <v>0</v>
      </c>
      <c r="AM384" s="188">
        <f t="shared" ca="1" si="815"/>
        <v>0</v>
      </c>
      <c r="AN384" s="188">
        <f t="shared" ca="1" si="815"/>
        <v>96</v>
      </c>
      <c r="AO384" s="188">
        <f t="shared" ca="1" si="815"/>
        <v>0</v>
      </c>
      <c r="AP384" s="188">
        <f t="shared" ca="1" si="815"/>
        <v>0</v>
      </c>
      <c r="AQ384" s="188">
        <f t="shared" ca="1" si="815"/>
        <v>0</v>
      </c>
      <c r="AR384" s="188">
        <f t="shared" ca="1" si="815"/>
        <v>0</v>
      </c>
      <c r="AS384" s="188">
        <f t="shared" ca="1" si="815"/>
        <v>0</v>
      </c>
      <c r="AT384" s="188">
        <f t="shared" ca="1" si="815"/>
        <v>46232</v>
      </c>
      <c r="AU384" s="188">
        <f t="shared" ca="1" si="815"/>
        <v>10915</v>
      </c>
      <c r="AV384" s="188">
        <f t="shared" ca="1" si="815"/>
        <v>916615</v>
      </c>
      <c r="AW384" s="188">
        <f t="shared" ca="1" si="815"/>
        <v>0</v>
      </c>
      <c r="AX384" s="188">
        <f t="shared" ca="1" si="815"/>
        <v>0</v>
      </c>
      <c r="AY384" s="188">
        <f t="shared" ca="1" si="815"/>
        <v>0</v>
      </c>
      <c r="AZ384" s="549">
        <f t="shared" ca="1" si="815"/>
        <v>16676</v>
      </c>
      <c r="BA384" s="188">
        <f t="shared" ca="1" si="815"/>
        <v>37516</v>
      </c>
      <c r="BB384" s="188">
        <f t="shared" ca="1" si="815"/>
        <v>31134</v>
      </c>
      <c r="BC384" s="188">
        <f t="shared" ca="1" si="815"/>
        <v>0</v>
      </c>
      <c r="BD384" s="188">
        <f t="shared" ca="1" si="815"/>
        <v>23809</v>
      </c>
      <c r="BE384" s="188">
        <f t="shared" ca="1" si="815"/>
        <v>0</v>
      </c>
      <c r="BF384" s="188">
        <f t="shared" ca="1" si="815"/>
        <v>174984</v>
      </c>
      <c r="BG384" s="188">
        <f t="shared" ca="1" si="815"/>
        <v>0</v>
      </c>
      <c r="BH384" s="188">
        <f t="shared" ca="1" si="815"/>
        <v>0</v>
      </c>
      <c r="BI384" s="188">
        <f t="shared" ca="1" si="815"/>
        <v>0</v>
      </c>
      <c r="BJ384" s="188">
        <f t="shared" ca="1" si="815"/>
        <v>12241</v>
      </c>
      <c r="BK384" s="188">
        <f t="shared" ca="1" si="815"/>
        <v>0</v>
      </c>
      <c r="BL384" s="188">
        <f t="shared" ca="1" si="815"/>
        <v>0</v>
      </c>
      <c r="BM384" s="188">
        <f t="shared" ca="1" si="815"/>
        <v>0</v>
      </c>
      <c r="BN384" s="188">
        <f t="shared" ca="1" si="815"/>
        <v>0</v>
      </c>
      <c r="BO384" s="188">
        <f t="shared" ca="1" si="815"/>
        <v>0</v>
      </c>
      <c r="BP384" s="188">
        <f t="shared" ca="1" si="815"/>
        <v>0</v>
      </c>
      <c r="BQ384" s="472">
        <f t="shared" ca="1" si="815"/>
        <v>71619</v>
      </c>
      <c r="BR384" s="472">
        <f t="shared" ca="1" si="815"/>
        <v>296360</v>
      </c>
      <c r="BS384" s="472">
        <f t="shared" ca="1" si="815"/>
        <v>973858</v>
      </c>
      <c r="BT384" s="472">
        <f t="shared" ca="1" si="815"/>
        <v>1270218</v>
      </c>
      <c r="BU384" s="472">
        <f t="shared" ca="1" si="815"/>
        <v>1272766</v>
      </c>
      <c r="BV384" s="171"/>
      <c r="BW384" s="2"/>
      <c r="BX384" s="132"/>
      <c r="BY384" s="2"/>
      <c r="BZ384" s="13"/>
      <c r="CA384" s="130"/>
      <c r="CB384" s="13"/>
      <c r="CC384" s="1">
        <f t="shared" si="805"/>
        <v>2019</v>
      </c>
      <c r="CD384" s="132"/>
      <c r="CE384" s="188">
        <f t="shared" ref="CE384:DO384" ca="1" si="816">SUM(CE102:CE113)</f>
        <v>0</v>
      </c>
      <c r="CF384" s="188">
        <f t="shared" ca="1" si="816"/>
        <v>0</v>
      </c>
      <c r="CG384" s="188">
        <f t="shared" ca="1" si="816"/>
        <v>96</v>
      </c>
      <c r="CH384" s="188">
        <f t="shared" ca="1" si="816"/>
        <v>0</v>
      </c>
      <c r="CI384" s="188">
        <f t="shared" ca="1" si="816"/>
        <v>0</v>
      </c>
      <c r="CJ384" s="188">
        <f t="shared" ca="1" si="816"/>
        <v>0</v>
      </c>
      <c r="CK384" s="188">
        <f t="shared" ca="1" si="816"/>
        <v>0</v>
      </c>
      <c r="CL384" s="188">
        <f t="shared" ca="1" si="816"/>
        <v>0</v>
      </c>
      <c r="CM384" s="188">
        <f t="shared" ca="1" si="816"/>
        <v>46232</v>
      </c>
      <c r="CN384" s="188">
        <f t="shared" ca="1" si="816"/>
        <v>10915</v>
      </c>
      <c r="CO384" s="188">
        <f t="shared" ca="1" si="816"/>
        <v>916615</v>
      </c>
      <c r="CP384" s="188">
        <f t="shared" ca="1" si="816"/>
        <v>0</v>
      </c>
      <c r="CQ384" s="188">
        <f t="shared" ca="1" si="816"/>
        <v>0</v>
      </c>
      <c r="CR384" s="188">
        <f t="shared" ca="1" si="816"/>
        <v>0</v>
      </c>
      <c r="CS384" s="533">
        <f t="shared" ca="1" si="816"/>
        <v>16676</v>
      </c>
      <c r="CT384" s="188">
        <f t="shared" ca="1" si="816"/>
        <v>37516</v>
      </c>
      <c r="CU384" s="188">
        <f t="shared" ca="1" si="816"/>
        <v>31176</v>
      </c>
      <c r="CV384" s="188">
        <f t="shared" ca="1" si="816"/>
        <v>0</v>
      </c>
      <c r="CW384" s="188">
        <f t="shared" ca="1" si="816"/>
        <v>23847</v>
      </c>
      <c r="CX384" s="188">
        <f t="shared" ca="1" si="816"/>
        <v>0</v>
      </c>
      <c r="CY384" s="188">
        <f t="shared" ca="1" si="816"/>
        <v>174984</v>
      </c>
      <c r="CZ384" s="188">
        <f t="shared" ca="1" si="816"/>
        <v>0</v>
      </c>
      <c r="DA384" s="188">
        <f t="shared" ca="1" si="816"/>
        <v>0</v>
      </c>
      <c r="DB384" s="188">
        <f t="shared" ca="1" si="816"/>
        <v>0</v>
      </c>
      <c r="DC384" s="188">
        <f t="shared" ca="1" si="816"/>
        <v>12241</v>
      </c>
      <c r="DD384" s="188">
        <f t="shared" ca="1" si="816"/>
        <v>0</v>
      </c>
      <c r="DE384" s="188">
        <f t="shared" ca="1" si="816"/>
        <v>0</v>
      </c>
      <c r="DF384" s="188">
        <f t="shared" ca="1" si="816"/>
        <v>0</v>
      </c>
      <c r="DG384" s="188">
        <f t="shared" ca="1" si="816"/>
        <v>0</v>
      </c>
      <c r="DH384" s="188">
        <f t="shared" ca="1" si="816"/>
        <v>0</v>
      </c>
      <c r="DI384" s="188">
        <f t="shared" ca="1" si="816"/>
        <v>0</v>
      </c>
      <c r="DJ384" s="188">
        <f t="shared" ca="1" si="816"/>
        <v>71699</v>
      </c>
      <c r="DK384" s="188">
        <f t="shared" ca="1" si="816"/>
        <v>296440</v>
      </c>
      <c r="DL384" s="188">
        <f t="shared" ca="1" si="816"/>
        <v>973858</v>
      </c>
      <c r="DM384" s="188">
        <f t="shared" ca="1" si="816"/>
        <v>1270298</v>
      </c>
      <c r="DN384" s="188">
        <f t="shared" ca="1" si="816"/>
        <v>1272766</v>
      </c>
      <c r="DO384" s="188">
        <f t="shared" ca="1" si="816"/>
        <v>2468</v>
      </c>
      <c r="DP384" s="218">
        <f t="shared" ca="1" si="799"/>
        <v>1.9390838535913121E-3</v>
      </c>
      <c r="DQ384" s="209">
        <f t="shared" si="800"/>
        <v>2018</v>
      </c>
    </row>
    <row r="385" spans="1:121">
      <c r="A385" s="87">
        <f t="shared" si="788"/>
        <v>2029</v>
      </c>
      <c r="B385" s="404">
        <v>0</v>
      </c>
      <c r="C385" s="404">
        <v>0</v>
      </c>
      <c r="D385" s="404">
        <v>0</v>
      </c>
      <c r="E385" s="404">
        <v>0</v>
      </c>
      <c r="F385" s="404">
        <v>0</v>
      </c>
      <c r="G385" s="404">
        <v>0</v>
      </c>
      <c r="H385" s="404">
        <v>0</v>
      </c>
      <c r="I385" s="404">
        <v>0</v>
      </c>
      <c r="J385" s="404">
        <v>0</v>
      </c>
      <c r="K385" s="404">
        <v>0</v>
      </c>
      <c r="L385" s="404">
        <v>0</v>
      </c>
      <c r="M385" s="404">
        <v>0</v>
      </c>
      <c r="N385" s="306">
        <f t="shared" si="785"/>
        <v>0</v>
      </c>
      <c r="O385" s="400"/>
      <c r="P385" s="271">
        <f t="shared" si="786"/>
        <v>2029</v>
      </c>
      <c r="Q385" s="404">
        <v>0</v>
      </c>
      <c r="R385" s="404">
        <v>0</v>
      </c>
      <c r="S385" s="404">
        <v>0</v>
      </c>
      <c r="T385" s="404">
        <v>0</v>
      </c>
      <c r="U385" s="404">
        <v>0</v>
      </c>
      <c r="V385" s="404">
        <v>0</v>
      </c>
      <c r="W385" s="404">
        <v>0</v>
      </c>
      <c r="X385" s="404">
        <v>0</v>
      </c>
      <c r="Y385" s="404">
        <v>0</v>
      </c>
      <c r="Z385" s="404">
        <v>0</v>
      </c>
      <c r="AA385" s="404">
        <v>0</v>
      </c>
      <c r="AB385" s="404">
        <v>0</v>
      </c>
      <c r="AC385" s="32">
        <f t="shared" si="787"/>
        <v>0</v>
      </c>
      <c r="AD385" s="13"/>
      <c r="AE385" s="17"/>
      <c r="AJ385" s="72">
        <f t="shared" si="803"/>
        <v>2020</v>
      </c>
      <c r="AK385" s="132"/>
      <c r="AL385" s="188">
        <f t="shared" ref="AL385:BU385" ca="1" si="817">SUM(AL114:AL125)</f>
        <v>0</v>
      </c>
      <c r="AM385" s="188">
        <f t="shared" ca="1" si="817"/>
        <v>0</v>
      </c>
      <c r="AN385" s="188">
        <f t="shared" ca="1" si="817"/>
        <v>96</v>
      </c>
      <c r="AO385" s="188">
        <f t="shared" ca="1" si="817"/>
        <v>0</v>
      </c>
      <c r="AP385" s="188">
        <f t="shared" ca="1" si="817"/>
        <v>0</v>
      </c>
      <c r="AQ385" s="188">
        <f t="shared" ca="1" si="817"/>
        <v>0</v>
      </c>
      <c r="AR385" s="188">
        <f t="shared" ca="1" si="817"/>
        <v>0</v>
      </c>
      <c r="AS385" s="188">
        <f t="shared" ca="1" si="817"/>
        <v>0</v>
      </c>
      <c r="AT385" s="188">
        <f t="shared" ca="1" si="817"/>
        <v>20830</v>
      </c>
      <c r="AU385" s="188">
        <f t="shared" ca="1" si="817"/>
        <v>10893</v>
      </c>
      <c r="AV385" s="188">
        <f t="shared" ca="1" si="817"/>
        <v>915151</v>
      </c>
      <c r="AW385" s="188">
        <f t="shared" ca="1" si="817"/>
        <v>0</v>
      </c>
      <c r="AX385" s="188">
        <f t="shared" ca="1" si="817"/>
        <v>0</v>
      </c>
      <c r="AY385" s="188">
        <f t="shared" ca="1" si="817"/>
        <v>0</v>
      </c>
      <c r="AZ385" s="549">
        <f t="shared" ca="1" si="817"/>
        <v>16647</v>
      </c>
      <c r="BA385" s="188">
        <f t="shared" ca="1" si="817"/>
        <v>37458</v>
      </c>
      <c r="BB385" s="188">
        <f t="shared" ca="1" si="817"/>
        <v>31316</v>
      </c>
      <c r="BC385" s="188">
        <f t="shared" ca="1" si="817"/>
        <v>0</v>
      </c>
      <c r="BD385" s="188">
        <f t="shared" ca="1" si="817"/>
        <v>23899</v>
      </c>
      <c r="BE385" s="188">
        <f t="shared" ca="1" si="817"/>
        <v>0</v>
      </c>
      <c r="BF385" s="188">
        <f t="shared" ca="1" si="817"/>
        <v>174528</v>
      </c>
      <c r="BG385" s="188">
        <f t="shared" ca="1" si="817"/>
        <v>0</v>
      </c>
      <c r="BH385" s="188">
        <f t="shared" ca="1" si="817"/>
        <v>0</v>
      </c>
      <c r="BI385" s="188">
        <f t="shared" ca="1" si="817"/>
        <v>0</v>
      </c>
      <c r="BJ385" s="188">
        <f t="shared" ca="1" si="817"/>
        <v>12207</v>
      </c>
      <c r="BK385" s="188">
        <f t="shared" ca="1" si="817"/>
        <v>0</v>
      </c>
      <c r="BL385" s="188">
        <f t="shared" ca="1" si="817"/>
        <v>0</v>
      </c>
      <c r="BM385" s="188">
        <f t="shared" ca="1" si="817"/>
        <v>0</v>
      </c>
      <c r="BN385" s="188">
        <f t="shared" ca="1" si="817"/>
        <v>0</v>
      </c>
      <c r="BO385" s="188">
        <f t="shared" ca="1" si="817"/>
        <v>0</v>
      </c>
      <c r="BP385" s="188">
        <f t="shared" ca="1" si="817"/>
        <v>0</v>
      </c>
      <c r="BQ385" s="472">
        <f t="shared" ca="1" si="817"/>
        <v>71862</v>
      </c>
      <c r="BR385" s="472">
        <f t="shared" ca="1" si="817"/>
        <v>296055</v>
      </c>
      <c r="BS385" s="472">
        <f t="shared" ca="1" si="817"/>
        <v>946970</v>
      </c>
      <c r="BT385" s="472">
        <f t="shared" ca="1" si="817"/>
        <v>1243025</v>
      </c>
      <c r="BU385" s="472">
        <f t="shared" ca="1" si="817"/>
        <v>1245593</v>
      </c>
      <c r="BV385" s="171"/>
      <c r="BW385" s="2"/>
      <c r="BX385" s="132"/>
      <c r="BY385" s="2"/>
      <c r="BZ385" s="13"/>
      <c r="CA385" s="130"/>
      <c r="CB385" s="13"/>
      <c r="CC385" s="1">
        <f t="shared" si="805"/>
        <v>2020</v>
      </c>
      <c r="CD385" s="132"/>
      <c r="CE385" s="188">
        <f t="shared" ref="CE385:DO385" ca="1" si="818">SUM(CE114:CE125)</f>
        <v>0</v>
      </c>
      <c r="CF385" s="188">
        <f t="shared" ca="1" si="818"/>
        <v>0</v>
      </c>
      <c r="CG385" s="188">
        <f t="shared" ca="1" si="818"/>
        <v>96</v>
      </c>
      <c r="CH385" s="188">
        <f t="shared" ca="1" si="818"/>
        <v>0</v>
      </c>
      <c r="CI385" s="188">
        <f t="shared" ca="1" si="818"/>
        <v>0</v>
      </c>
      <c r="CJ385" s="188">
        <f t="shared" ca="1" si="818"/>
        <v>0</v>
      </c>
      <c r="CK385" s="188">
        <f t="shared" ca="1" si="818"/>
        <v>0</v>
      </c>
      <c r="CL385" s="188">
        <f t="shared" ca="1" si="818"/>
        <v>0</v>
      </c>
      <c r="CM385" s="188">
        <f t="shared" ca="1" si="818"/>
        <v>20830</v>
      </c>
      <c r="CN385" s="188">
        <f t="shared" ca="1" si="818"/>
        <v>10893</v>
      </c>
      <c r="CO385" s="188">
        <f t="shared" ca="1" si="818"/>
        <v>915151</v>
      </c>
      <c r="CP385" s="188">
        <f t="shared" ca="1" si="818"/>
        <v>0</v>
      </c>
      <c r="CQ385" s="188">
        <f t="shared" ca="1" si="818"/>
        <v>0</v>
      </c>
      <c r="CR385" s="188">
        <f t="shared" ca="1" si="818"/>
        <v>0</v>
      </c>
      <c r="CS385" s="533">
        <f t="shared" ca="1" si="818"/>
        <v>16647</v>
      </c>
      <c r="CT385" s="188">
        <f t="shared" ca="1" si="818"/>
        <v>37458</v>
      </c>
      <c r="CU385" s="188">
        <f t="shared" ca="1" si="818"/>
        <v>31357</v>
      </c>
      <c r="CV385" s="188">
        <f t="shared" ca="1" si="818"/>
        <v>0</v>
      </c>
      <c r="CW385" s="188">
        <f t="shared" ca="1" si="818"/>
        <v>23976</v>
      </c>
      <c r="CX385" s="188">
        <f t="shared" ca="1" si="818"/>
        <v>0</v>
      </c>
      <c r="CY385" s="188">
        <f t="shared" ca="1" si="818"/>
        <v>174528</v>
      </c>
      <c r="CZ385" s="188">
        <f t="shared" ca="1" si="818"/>
        <v>0</v>
      </c>
      <c r="DA385" s="188">
        <f t="shared" ca="1" si="818"/>
        <v>0</v>
      </c>
      <c r="DB385" s="188">
        <f t="shared" ca="1" si="818"/>
        <v>0</v>
      </c>
      <c r="DC385" s="188">
        <f t="shared" ca="1" si="818"/>
        <v>12207</v>
      </c>
      <c r="DD385" s="188">
        <f t="shared" ca="1" si="818"/>
        <v>0</v>
      </c>
      <c r="DE385" s="188">
        <f t="shared" ca="1" si="818"/>
        <v>0</v>
      </c>
      <c r="DF385" s="188">
        <f t="shared" ca="1" si="818"/>
        <v>0</v>
      </c>
      <c r="DG385" s="188">
        <f t="shared" ca="1" si="818"/>
        <v>0</v>
      </c>
      <c r="DH385" s="188">
        <f t="shared" ca="1" si="818"/>
        <v>0</v>
      </c>
      <c r="DI385" s="188">
        <f t="shared" ca="1" si="818"/>
        <v>0</v>
      </c>
      <c r="DJ385" s="188">
        <f t="shared" ca="1" si="818"/>
        <v>71980</v>
      </c>
      <c r="DK385" s="188">
        <f t="shared" ca="1" si="818"/>
        <v>296173</v>
      </c>
      <c r="DL385" s="188">
        <f t="shared" ca="1" si="818"/>
        <v>946970</v>
      </c>
      <c r="DM385" s="188">
        <f t="shared" ca="1" si="818"/>
        <v>1243143</v>
      </c>
      <c r="DN385" s="188">
        <f t="shared" ca="1" si="818"/>
        <v>1245593</v>
      </c>
      <c r="DO385" s="188">
        <f t="shared" ca="1" si="818"/>
        <v>2450</v>
      </c>
      <c r="DP385" s="218">
        <f t="shared" ca="1" si="799"/>
        <v>1.9669346247128878E-3</v>
      </c>
      <c r="DQ385" s="209">
        <f t="shared" si="800"/>
        <v>2019</v>
      </c>
    </row>
    <row r="386" spans="1:121">
      <c r="A386" s="87">
        <f t="shared" si="788"/>
        <v>2030</v>
      </c>
      <c r="B386" s="404">
        <v>0</v>
      </c>
      <c r="C386" s="404">
        <v>0</v>
      </c>
      <c r="D386" s="404">
        <v>0</v>
      </c>
      <c r="E386" s="404">
        <v>0</v>
      </c>
      <c r="F386" s="404">
        <v>0</v>
      </c>
      <c r="G386" s="404">
        <v>0</v>
      </c>
      <c r="H386" s="404">
        <v>0</v>
      </c>
      <c r="I386" s="404">
        <v>0</v>
      </c>
      <c r="J386" s="404">
        <v>0</v>
      </c>
      <c r="K386" s="404">
        <v>0</v>
      </c>
      <c r="L386" s="404">
        <v>0</v>
      </c>
      <c r="M386" s="404">
        <v>0</v>
      </c>
      <c r="N386" s="306">
        <f t="shared" si="785"/>
        <v>0</v>
      </c>
      <c r="O386" s="400"/>
      <c r="P386" s="271">
        <f t="shared" si="786"/>
        <v>2030</v>
      </c>
      <c r="Q386" s="404">
        <v>0</v>
      </c>
      <c r="R386" s="404">
        <v>0</v>
      </c>
      <c r="S386" s="404">
        <v>0</v>
      </c>
      <c r="T386" s="404">
        <v>0</v>
      </c>
      <c r="U386" s="404">
        <v>0</v>
      </c>
      <c r="V386" s="404">
        <v>0</v>
      </c>
      <c r="W386" s="404">
        <v>0</v>
      </c>
      <c r="X386" s="404">
        <v>0</v>
      </c>
      <c r="Y386" s="404">
        <v>0</v>
      </c>
      <c r="Z386" s="404">
        <v>0</v>
      </c>
      <c r="AA386" s="404">
        <v>0</v>
      </c>
      <c r="AB386" s="404">
        <v>0</v>
      </c>
      <c r="AC386" s="32">
        <f t="shared" si="787"/>
        <v>0</v>
      </c>
      <c r="AD386" s="13"/>
      <c r="AE386" s="17"/>
      <c r="AJ386" s="72">
        <f t="shared" si="803"/>
        <v>2021</v>
      </c>
      <c r="AK386" s="132"/>
      <c r="AL386" s="188">
        <f t="shared" ref="AL386:BU386" ca="1" si="819">SUM(AL126:AL137)</f>
        <v>0</v>
      </c>
      <c r="AM386" s="188">
        <f t="shared" ca="1" si="819"/>
        <v>0</v>
      </c>
      <c r="AN386" s="188">
        <f t="shared" ca="1" si="819"/>
        <v>96</v>
      </c>
      <c r="AO386" s="188">
        <f t="shared" ca="1" si="819"/>
        <v>0</v>
      </c>
      <c r="AP386" s="188">
        <f t="shared" ca="1" si="819"/>
        <v>0</v>
      </c>
      <c r="AQ386" s="188">
        <f t="shared" ca="1" si="819"/>
        <v>0</v>
      </c>
      <c r="AR386" s="188">
        <f t="shared" ca="1" si="819"/>
        <v>0</v>
      </c>
      <c r="AS386" s="188">
        <f t="shared" ca="1" si="819"/>
        <v>0</v>
      </c>
      <c r="AT386" s="188">
        <f t="shared" ca="1" si="819"/>
        <v>20830</v>
      </c>
      <c r="AU386" s="188">
        <f t="shared" ca="1" si="819"/>
        <v>10893</v>
      </c>
      <c r="AV386" s="188">
        <f t="shared" ca="1" si="819"/>
        <v>915151</v>
      </c>
      <c r="AW386" s="188">
        <f t="shared" ca="1" si="819"/>
        <v>0</v>
      </c>
      <c r="AX386" s="188">
        <f t="shared" ca="1" si="819"/>
        <v>0</v>
      </c>
      <c r="AY386" s="188">
        <f t="shared" ca="1" si="819"/>
        <v>0</v>
      </c>
      <c r="AZ386" s="549">
        <f t="shared" ca="1" si="819"/>
        <v>16647</v>
      </c>
      <c r="BA386" s="188">
        <f t="shared" ca="1" si="819"/>
        <v>37458</v>
      </c>
      <c r="BB386" s="188">
        <f t="shared" ca="1" si="819"/>
        <v>31559</v>
      </c>
      <c r="BC386" s="188">
        <f t="shared" ca="1" si="819"/>
        <v>0</v>
      </c>
      <c r="BD386" s="188">
        <f t="shared" ca="1" si="819"/>
        <v>24173</v>
      </c>
      <c r="BE386" s="188">
        <f t="shared" ca="1" si="819"/>
        <v>0</v>
      </c>
      <c r="BF386" s="188">
        <f t="shared" ca="1" si="819"/>
        <v>174528</v>
      </c>
      <c r="BG386" s="188">
        <f t="shared" ca="1" si="819"/>
        <v>0</v>
      </c>
      <c r="BH386" s="188">
        <f t="shared" ca="1" si="819"/>
        <v>0</v>
      </c>
      <c r="BI386" s="188">
        <f t="shared" ca="1" si="819"/>
        <v>0</v>
      </c>
      <c r="BJ386" s="188">
        <f t="shared" ca="1" si="819"/>
        <v>12207</v>
      </c>
      <c r="BK386" s="188">
        <f t="shared" ca="1" si="819"/>
        <v>0</v>
      </c>
      <c r="BL386" s="188">
        <f t="shared" ca="1" si="819"/>
        <v>0</v>
      </c>
      <c r="BM386" s="188">
        <f t="shared" ca="1" si="819"/>
        <v>0</v>
      </c>
      <c r="BN386" s="188">
        <f t="shared" ca="1" si="819"/>
        <v>0</v>
      </c>
      <c r="BO386" s="188">
        <f t="shared" ca="1" si="819"/>
        <v>0</v>
      </c>
      <c r="BP386" s="188">
        <f t="shared" ca="1" si="819"/>
        <v>0</v>
      </c>
      <c r="BQ386" s="472">
        <f t="shared" ca="1" si="819"/>
        <v>72379</v>
      </c>
      <c r="BR386" s="472">
        <f t="shared" ca="1" si="819"/>
        <v>296572</v>
      </c>
      <c r="BS386" s="472">
        <f t="shared" ca="1" si="819"/>
        <v>946970</v>
      </c>
      <c r="BT386" s="472">
        <f t="shared" ca="1" si="819"/>
        <v>1243542</v>
      </c>
      <c r="BU386" s="472">
        <f t="shared" ca="1" si="819"/>
        <v>1246084</v>
      </c>
      <c r="BV386" s="171"/>
      <c r="BW386" s="2"/>
      <c r="BX386" s="132"/>
      <c r="BY386" s="2"/>
      <c r="BZ386" s="13"/>
      <c r="CA386" s="130"/>
      <c r="CB386" s="13"/>
      <c r="CC386" s="1">
        <f t="shared" si="805"/>
        <v>2021</v>
      </c>
      <c r="CD386" s="132"/>
      <c r="CE386" s="188">
        <f t="shared" ref="CE386:DO386" ca="1" si="820">SUM(CE126:CE137)</f>
        <v>0</v>
      </c>
      <c r="CF386" s="188">
        <f t="shared" ca="1" si="820"/>
        <v>0</v>
      </c>
      <c r="CG386" s="188">
        <f t="shared" ca="1" si="820"/>
        <v>96</v>
      </c>
      <c r="CH386" s="188">
        <f t="shared" ca="1" si="820"/>
        <v>0</v>
      </c>
      <c r="CI386" s="188">
        <f t="shared" ca="1" si="820"/>
        <v>0</v>
      </c>
      <c r="CJ386" s="188">
        <f t="shared" ca="1" si="820"/>
        <v>0</v>
      </c>
      <c r="CK386" s="188">
        <f t="shared" ca="1" si="820"/>
        <v>0</v>
      </c>
      <c r="CL386" s="188">
        <f t="shared" ca="1" si="820"/>
        <v>0</v>
      </c>
      <c r="CM386" s="188">
        <f t="shared" ca="1" si="820"/>
        <v>20830</v>
      </c>
      <c r="CN386" s="188">
        <f t="shared" ca="1" si="820"/>
        <v>10893</v>
      </c>
      <c r="CO386" s="188">
        <f t="shared" ca="1" si="820"/>
        <v>915151</v>
      </c>
      <c r="CP386" s="188">
        <f t="shared" ca="1" si="820"/>
        <v>0</v>
      </c>
      <c r="CQ386" s="188">
        <f t="shared" ca="1" si="820"/>
        <v>0</v>
      </c>
      <c r="CR386" s="188">
        <f t="shared" ca="1" si="820"/>
        <v>0</v>
      </c>
      <c r="CS386" s="533">
        <f t="shared" ca="1" si="820"/>
        <v>16647</v>
      </c>
      <c r="CT386" s="188">
        <f t="shared" ca="1" si="820"/>
        <v>37458</v>
      </c>
      <c r="CU386" s="188">
        <f t="shared" ca="1" si="820"/>
        <v>31601</v>
      </c>
      <c r="CV386" s="188">
        <f t="shared" ca="1" si="820"/>
        <v>0</v>
      </c>
      <c r="CW386" s="188">
        <f t="shared" ca="1" si="820"/>
        <v>24213</v>
      </c>
      <c r="CX386" s="188">
        <f t="shared" ca="1" si="820"/>
        <v>0</v>
      </c>
      <c r="CY386" s="188">
        <f t="shared" ca="1" si="820"/>
        <v>174528</v>
      </c>
      <c r="CZ386" s="188">
        <f t="shared" ca="1" si="820"/>
        <v>0</v>
      </c>
      <c r="DA386" s="188">
        <f t="shared" ca="1" si="820"/>
        <v>0</v>
      </c>
      <c r="DB386" s="188">
        <f t="shared" ca="1" si="820"/>
        <v>0</v>
      </c>
      <c r="DC386" s="188">
        <f t="shared" ca="1" si="820"/>
        <v>12207</v>
      </c>
      <c r="DD386" s="188">
        <f t="shared" ca="1" si="820"/>
        <v>0</v>
      </c>
      <c r="DE386" s="188">
        <f t="shared" ca="1" si="820"/>
        <v>0</v>
      </c>
      <c r="DF386" s="188">
        <f t="shared" ca="1" si="820"/>
        <v>0</v>
      </c>
      <c r="DG386" s="188">
        <f t="shared" ca="1" si="820"/>
        <v>0</v>
      </c>
      <c r="DH386" s="188">
        <f t="shared" ca="1" si="820"/>
        <v>0</v>
      </c>
      <c r="DI386" s="188">
        <f t="shared" ca="1" si="820"/>
        <v>0</v>
      </c>
      <c r="DJ386" s="188">
        <f t="shared" ca="1" si="820"/>
        <v>72461</v>
      </c>
      <c r="DK386" s="188">
        <f t="shared" ca="1" si="820"/>
        <v>296654</v>
      </c>
      <c r="DL386" s="188">
        <f t="shared" ca="1" si="820"/>
        <v>946970</v>
      </c>
      <c r="DM386" s="188">
        <f t="shared" ca="1" si="820"/>
        <v>1243624</v>
      </c>
      <c r="DN386" s="188">
        <f t="shared" ca="1" si="820"/>
        <v>1246084</v>
      </c>
      <c r="DO386" s="188">
        <f t="shared" ca="1" si="820"/>
        <v>2460</v>
      </c>
      <c r="DP386" s="218">
        <f t="shared" ca="1" si="799"/>
        <v>1.9741847259093287E-3</v>
      </c>
      <c r="DQ386" s="209">
        <f t="shared" si="800"/>
        <v>2020</v>
      </c>
    </row>
    <row r="387" spans="1:121">
      <c r="A387" s="87">
        <f t="shared" si="788"/>
        <v>2031</v>
      </c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400"/>
      <c r="P387" s="271">
        <f t="shared" si="786"/>
        <v>2031</v>
      </c>
      <c r="Q387" s="404">
        <v>0</v>
      </c>
      <c r="R387" s="404">
        <v>0</v>
      </c>
      <c r="S387" s="404">
        <v>0</v>
      </c>
      <c r="T387" s="404">
        <v>0</v>
      </c>
      <c r="U387" s="404">
        <v>0</v>
      </c>
      <c r="V387" s="404">
        <v>0</v>
      </c>
      <c r="W387" s="404">
        <v>0</v>
      </c>
      <c r="X387" s="404">
        <v>0</v>
      </c>
      <c r="Y387" s="404">
        <v>0</v>
      </c>
      <c r="Z387" s="404">
        <v>0</v>
      </c>
      <c r="AA387" s="404">
        <v>0</v>
      </c>
      <c r="AB387" s="404">
        <v>0</v>
      </c>
      <c r="AC387" s="32">
        <f t="shared" si="787"/>
        <v>0</v>
      </c>
      <c r="AD387" s="13"/>
      <c r="AE387" s="17"/>
      <c r="AJ387" s="72">
        <f t="shared" si="803"/>
        <v>2022</v>
      </c>
      <c r="AK387" s="132"/>
      <c r="AL387" s="188">
        <f t="shared" ref="AL387:BU387" ca="1" si="821">SUM(AL138:AL149)</f>
        <v>0</v>
      </c>
      <c r="AM387" s="188">
        <f t="shared" ca="1" si="821"/>
        <v>0</v>
      </c>
      <c r="AN387" s="188">
        <f t="shared" ca="1" si="821"/>
        <v>96</v>
      </c>
      <c r="AO387" s="188">
        <f t="shared" ca="1" si="821"/>
        <v>0</v>
      </c>
      <c r="AP387" s="188">
        <f t="shared" ca="1" si="821"/>
        <v>0</v>
      </c>
      <c r="AQ387" s="188">
        <f t="shared" ca="1" si="821"/>
        <v>0</v>
      </c>
      <c r="AR387" s="188">
        <f t="shared" ca="1" si="821"/>
        <v>0</v>
      </c>
      <c r="AS387" s="188">
        <f t="shared" ca="1" si="821"/>
        <v>0</v>
      </c>
      <c r="AT387" s="188">
        <f t="shared" ca="1" si="821"/>
        <v>20830</v>
      </c>
      <c r="AU387" s="188">
        <f t="shared" ca="1" si="821"/>
        <v>10893</v>
      </c>
      <c r="AV387" s="188">
        <f t="shared" ca="1" si="821"/>
        <v>915150</v>
      </c>
      <c r="AW387" s="188">
        <f t="shared" ca="1" si="821"/>
        <v>0</v>
      </c>
      <c r="AX387" s="188">
        <f t="shared" ca="1" si="821"/>
        <v>0</v>
      </c>
      <c r="AY387" s="188">
        <f t="shared" ca="1" si="821"/>
        <v>0</v>
      </c>
      <c r="AZ387" s="549">
        <f t="shared" ca="1" si="821"/>
        <v>16647</v>
      </c>
      <c r="BA387" s="188">
        <f t="shared" ca="1" si="821"/>
        <v>37458</v>
      </c>
      <c r="BB387" s="188">
        <f t="shared" ca="1" si="821"/>
        <v>31808</v>
      </c>
      <c r="BC387" s="188">
        <f t="shared" ca="1" si="821"/>
        <v>0</v>
      </c>
      <c r="BD387" s="188">
        <f t="shared" ca="1" si="821"/>
        <v>24475</v>
      </c>
      <c r="BE387" s="188">
        <f t="shared" ca="1" si="821"/>
        <v>0</v>
      </c>
      <c r="BF387" s="188">
        <f t="shared" ca="1" si="821"/>
        <v>174528</v>
      </c>
      <c r="BG387" s="188">
        <f t="shared" ca="1" si="821"/>
        <v>0</v>
      </c>
      <c r="BH387" s="188">
        <f t="shared" ca="1" si="821"/>
        <v>0</v>
      </c>
      <c r="BI387" s="188">
        <f t="shared" ca="1" si="821"/>
        <v>0</v>
      </c>
      <c r="BJ387" s="188">
        <f t="shared" ca="1" si="821"/>
        <v>12207</v>
      </c>
      <c r="BK387" s="188">
        <f t="shared" ca="1" si="821"/>
        <v>0</v>
      </c>
      <c r="BL387" s="188">
        <f t="shared" ca="1" si="821"/>
        <v>0</v>
      </c>
      <c r="BM387" s="188">
        <f t="shared" ca="1" si="821"/>
        <v>0</v>
      </c>
      <c r="BN387" s="188">
        <f t="shared" ca="1" si="821"/>
        <v>0</v>
      </c>
      <c r="BO387" s="188">
        <f t="shared" ca="1" si="821"/>
        <v>0</v>
      </c>
      <c r="BP387" s="188">
        <f t="shared" ca="1" si="821"/>
        <v>0</v>
      </c>
      <c r="BQ387" s="472">
        <f t="shared" ca="1" si="821"/>
        <v>72930</v>
      </c>
      <c r="BR387" s="472">
        <f t="shared" ca="1" si="821"/>
        <v>297123</v>
      </c>
      <c r="BS387" s="472">
        <f t="shared" ca="1" si="821"/>
        <v>946969</v>
      </c>
      <c r="BT387" s="472">
        <f t="shared" ca="1" si="821"/>
        <v>1244092</v>
      </c>
      <c r="BU387" s="472">
        <f t="shared" ca="1" si="821"/>
        <v>1246719</v>
      </c>
      <c r="BV387" s="171"/>
      <c r="BW387" s="2"/>
      <c r="BX387" s="132"/>
      <c r="BY387" s="2"/>
      <c r="BZ387" s="13"/>
      <c r="CA387" s="130"/>
      <c r="CB387" s="13"/>
      <c r="CC387" s="1">
        <f t="shared" si="805"/>
        <v>2022</v>
      </c>
      <c r="CD387" s="132"/>
      <c r="CE387" s="188">
        <f t="shared" ref="CE387:DO387" ca="1" si="822">SUM(CE138:CE149)</f>
        <v>0</v>
      </c>
      <c r="CF387" s="188">
        <f t="shared" ca="1" si="822"/>
        <v>0</v>
      </c>
      <c r="CG387" s="188">
        <f t="shared" ca="1" si="822"/>
        <v>96</v>
      </c>
      <c r="CH387" s="188">
        <f t="shared" ca="1" si="822"/>
        <v>0</v>
      </c>
      <c r="CI387" s="188">
        <f t="shared" ca="1" si="822"/>
        <v>0</v>
      </c>
      <c r="CJ387" s="188">
        <f t="shared" ca="1" si="822"/>
        <v>0</v>
      </c>
      <c r="CK387" s="188">
        <f t="shared" ca="1" si="822"/>
        <v>0</v>
      </c>
      <c r="CL387" s="188">
        <f t="shared" ca="1" si="822"/>
        <v>0</v>
      </c>
      <c r="CM387" s="188">
        <f t="shared" ca="1" si="822"/>
        <v>20830</v>
      </c>
      <c r="CN387" s="188">
        <f t="shared" ca="1" si="822"/>
        <v>10893</v>
      </c>
      <c r="CO387" s="188">
        <f t="shared" ca="1" si="822"/>
        <v>915150</v>
      </c>
      <c r="CP387" s="188">
        <f t="shared" ca="1" si="822"/>
        <v>0</v>
      </c>
      <c r="CQ387" s="188">
        <f t="shared" ca="1" si="822"/>
        <v>0</v>
      </c>
      <c r="CR387" s="188">
        <f t="shared" ca="1" si="822"/>
        <v>0</v>
      </c>
      <c r="CS387" s="533">
        <f t="shared" ca="1" si="822"/>
        <v>16647</v>
      </c>
      <c r="CT387" s="188">
        <f t="shared" ca="1" si="822"/>
        <v>37458</v>
      </c>
      <c r="CU387" s="188">
        <f t="shared" ca="1" si="822"/>
        <v>31849</v>
      </c>
      <c r="CV387" s="188">
        <f t="shared" ca="1" si="822"/>
        <v>0</v>
      </c>
      <c r="CW387" s="188">
        <f t="shared" ca="1" si="822"/>
        <v>24588</v>
      </c>
      <c r="CX387" s="188">
        <f t="shared" ca="1" si="822"/>
        <v>0</v>
      </c>
      <c r="CY387" s="188">
        <f t="shared" ca="1" si="822"/>
        <v>174528</v>
      </c>
      <c r="CZ387" s="188">
        <f t="shared" ca="1" si="822"/>
        <v>0</v>
      </c>
      <c r="DA387" s="188">
        <f t="shared" ca="1" si="822"/>
        <v>0</v>
      </c>
      <c r="DB387" s="188">
        <f t="shared" ca="1" si="822"/>
        <v>0</v>
      </c>
      <c r="DC387" s="188">
        <f t="shared" ca="1" si="822"/>
        <v>12207</v>
      </c>
      <c r="DD387" s="188">
        <f t="shared" ca="1" si="822"/>
        <v>0</v>
      </c>
      <c r="DE387" s="188">
        <f t="shared" ca="1" si="822"/>
        <v>0</v>
      </c>
      <c r="DF387" s="188">
        <f t="shared" ca="1" si="822"/>
        <v>0</v>
      </c>
      <c r="DG387" s="188">
        <f t="shared" ca="1" si="822"/>
        <v>0</v>
      </c>
      <c r="DH387" s="188">
        <f t="shared" ca="1" si="822"/>
        <v>0</v>
      </c>
      <c r="DI387" s="188">
        <f t="shared" ca="1" si="822"/>
        <v>0</v>
      </c>
      <c r="DJ387" s="188">
        <f t="shared" ca="1" si="822"/>
        <v>73084</v>
      </c>
      <c r="DK387" s="188">
        <f t="shared" ca="1" si="822"/>
        <v>297277</v>
      </c>
      <c r="DL387" s="188">
        <f t="shared" ca="1" si="822"/>
        <v>946969</v>
      </c>
      <c r="DM387" s="188">
        <f t="shared" ca="1" si="822"/>
        <v>1244246</v>
      </c>
      <c r="DN387" s="188">
        <f t="shared" ca="1" si="822"/>
        <v>1246719</v>
      </c>
      <c r="DO387" s="188">
        <f t="shared" ca="1" si="822"/>
        <v>2473</v>
      </c>
      <c r="DP387" s="218">
        <f t="shared" ca="1" si="799"/>
        <v>1.9836065705263173E-3</v>
      </c>
      <c r="DQ387" s="209">
        <f t="shared" si="800"/>
        <v>2021</v>
      </c>
    </row>
    <row r="388" spans="1:121">
      <c r="A388" s="87">
        <f t="shared" si="788"/>
        <v>2032</v>
      </c>
      <c r="P388" s="271">
        <f t="shared" si="786"/>
        <v>2032</v>
      </c>
      <c r="AD388" s="13"/>
      <c r="AE388" s="17"/>
      <c r="AJ388" s="72">
        <f t="shared" si="803"/>
        <v>2023</v>
      </c>
      <c r="AK388" s="132"/>
      <c r="AL388" s="188">
        <f t="shared" ref="AL388:BU388" ca="1" si="823">SUM(AL150:AL161)</f>
        <v>0</v>
      </c>
      <c r="AM388" s="188">
        <f t="shared" ca="1" si="823"/>
        <v>0</v>
      </c>
      <c r="AN388" s="188">
        <f t="shared" ca="1" si="823"/>
        <v>96</v>
      </c>
      <c r="AO388" s="188">
        <f t="shared" ca="1" si="823"/>
        <v>0</v>
      </c>
      <c r="AP388" s="188">
        <f t="shared" ca="1" si="823"/>
        <v>0</v>
      </c>
      <c r="AQ388" s="188">
        <f t="shared" ca="1" si="823"/>
        <v>0</v>
      </c>
      <c r="AR388" s="188">
        <f t="shared" ca="1" si="823"/>
        <v>0</v>
      </c>
      <c r="AS388" s="188">
        <f t="shared" ca="1" si="823"/>
        <v>0</v>
      </c>
      <c r="AT388" s="188">
        <f t="shared" ca="1" si="823"/>
        <v>21052</v>
      </c>
      <c r="AU388" s="188">
        <f t="shared" ca="1" si="823"/>
        <v>10915</v>
      </c>
      <c r="AV388" s="188">
        <f t="shared" ca="1" si="823"/>
        <v>916614</v>
      </c>
      <c r="AW388" s="188">
        <f t="shared" ca="1" si="823"/>
        <v>0</v>
      </c>
      <c r="AX388" s="188">
        <f t="shared" ca="1" si="823"/>
        <v>0</v>
      </c>
      <c r="AY388" s="188">
        <f t="shared" ca="1" si="823"/>
        <v>0</v>
      </c>
      <c r="AZ388" s="549">
        <f t="shared" ca="1" si="823"/>
        <v>16676</v>
      </c>
      <c r="BA388" s="188">
        <f t="shared" ca="1" si="823"/>
        <v>37516</v>
      </c>
      <c r="BB388" s="188">
        <f t="shared" ca="1" si="823"/>
        <v>32098</v>
      </c>
      <c r="BC388" s="188">
        <f t="shared" ca="1" si="823"/>
        <v>0</v>
      </c>
      <c r="BD388" s="188">
        <f t="shared" ca="1" si="823"/>
        <v>24866</v>
      </c>
      <c r="BE388" s="188">
        <f t="shared" ca="1" si="823"/>
        <v>0</v>
      </c>
      <c r="BF388" s="188">
        <f t="shared" ca="1" si="823"/>
        <v>174984</v>
      </c>
      <c r="BG388" s="188">
        <f t="shared" ca="1" si="823"/>
        <v>0</v>
      </c>
      <c r="BH388" s="188">
        <f t="shared" ca="1" si="823"/>
        <v>0</v>
      </c>
      <c r="BI388" s="188">
        <f t="shared" ca="1" si="823"/>
        <v>0</v>
      </c>
      <c r="BJ388" s="188">
        <f t="shared" ca="1" si="823"/>
        <v>12241</v>
      </c>
      <c r="BK388" s="188">
        <f t="shared" ca="1" si="823"/>
        <v>0</v>
      </c>
      <c r="BL388" s="188">
        <f t="shared" ca="1" si="823"/>
        <v>0</v>
      </c>
      <c r="BM388" s="188">
        <f t="shared" ca="1" si="823"/>
        <v>0</v>
      </c>
      <c r="BN388" s="188">
        <f t="shared" ca="1" si="823"/>
        <v>0</v>
      </c>
      <c r="BO388" s="188">
        <f t="shared" ca="1" si="823"/>
        <v>0</v>
      </c>
      <c r="BP388" s="188">
        <f t="shared" ca="1" si="823"/>
        <v>0</v>
      </c>
      <c r="BQ388" s="472">
        <f t="shared" ca="1" si="823"/>
        <v>73640</v>
      </c>
      <c r="BR388" s="472">
        <f t="shared" ca="1" si="823"/>
        <v>298381</v>
      </c>
      <c r="BS388" s="472">
        <f t="shared" ca="1" si="823"/>
        <v>948677</v>
      </c>
      <c r="BT388" s="472">
        <f t="shared" ca="1" si="823"/>
        <v>1247058</v>
      </c>
      <c r="BU388" s="472">
        <f t="shared" ca="1" si="823"/>
        <v>1249591</v>
      </c>
      <c r="BV388" s="171"/>
      <c r="BW388" s="2"/>
      <c r="BX388" s="132"/>
      <c r="BY388" s="2"/>
      <c r="BZ388" s="13"/>
      <c r="CA388" s="130"/>
      <c r="CB388" s="13"/>
      <c r="CC388" s="1">
        <f t="shared" si="805"/>
        <v>2023</v>
      </c>
      <c r="CD388" s="132"/>
      <c r="CE388" s="188">
        <f t="shared" ref="CE388:DO388" ca="1" si="824">SUM(CE150:CE161)</f>
        <v>0</v>
      </c>
      <c r="CF388" s="188">
        <f t="shared" ca="1" si="824"/>
        <v>0</v>
      </c>
      <c r="CG388" s="188">
        <f t="shared" ca="1" si="824"/>
        <v>96</v>
      </c>
      <c r="CH388" s="188">
        <f t="shared" ca="1" si="824"/>
        <v>0</v>
      </c>
      <c r="CI388" s="188">
        <f t="shared" ca="1" si="824"/>
        <v>0</v>
      </c>
      <c r="CJ388" s="188">
        <f t="shared" ca="1" si="824"/>
        <v>0</v>
      </c>
      <c r="CK388" s="188">
        <f t="shared" ca="1" si="824"/>
        <v>0</v>
      </c>
      <c r="CL388" s="188">
        <f t="shared" ca="1" si="824"/>
        <v>0</v>
      </c>
      <c r="CM388" s="188">
        <f t="shared" ca="1" si="824"/>
        <v>21052</v>
      </c>
      <c r="CN388" s="188">
        <f t="shared" ca="1" si="824"/>
        <v>10915</v>
      </c>
      <c r="CO388" s="188">
        <f t="shared" ca="1" si="824"/>
        <v>916614</v>
      </c>
      <c r="CP388" s="188">
        <f t="shared" ca="1" si="824"/>
        <v>0</v>
      </c>
      <c r="CQ388" s="188">
        <f t="shared" ca="1" si="824"/>
        <v>0</v>
      </c>
      <c r="CR388" s="188">
        <f t="shared" ca="1" si="824"/>
        <v>0</v>
      </c>
      <c r="CS388" s="533">
        <f t="shared" ca="1" si="824"/>
        <v>16676</v>
      </c>
      <c r="CT388" s="188">
        <f t="shared" ca="1" si="824"/>
        <v>37516</v>
      </c>
      <c r="CU388" s="188">
        <f t="shared" ca="1" si="824"/>
        <v>32139</v>
      </c>
      <c r="CV388" s="188">
        <f t="shared" ca="1" si="824"/>
        <v>0</v>
      </c>
      <c r="CW388" s="188">
        <f t="shared" ca="1" si="824"/>
        <v>24866</v>
      </c>
      <c r="CX388" s="188">
        <f t="shared" ca="1" si="824"/>
        <v>0</v>
      </c>
      <c r="CY388" s="188">
        <f t="shared" ca="1" si="824"/>
        <v>174984</v>
      </c>
      <c r="CZ388" s="188">
        <f t="shared" ca="1" si="824"/>
        <v>0</v>
      </c>
      <c r="DA388" s="188">
        <f t="shared" ca="1" si="824"/>
        <v>0</v>
      </c>
      <c r="DB388" s="188">
        <f t="shared" ca="1" si="824"/>
        <v>0</v>
      </c>
      <c r="DC388" s="188">
        <f t="shared" ca="1" si="824"/>
        <v>12241</v>
      </c>
      <c r="DD388" s="188">
        <f t="shared" ca="1" si="824"/>
        <v>0</v>
      </c>
      <c r="DE388" s="188">
        <f t="shared" ca="1" si="824"/>
        <v>0</v>
      </c>
      <c r="DF388" s="188">
        <f t="shared" ca="1" si="824"/>
        <v>0</v>
      </c>
      <c r="DG388" s="188">
        <f t="shared" ca="1" si="824"/>
        <v>0</v>
      </c>
      <c r="DH388" s="188">
        <f t="shared" ca="1" si="824"/>
        <v>0</v>
      </c>
      <c r="DI388" s="188">
        <f t="shared" ca="1" si="824"/>
        <v>0</v>
      </c>
      <c r="DJ388" s="188">
        <f t="shared" ca="1" si="824"/>
        <v>73681</v>
      </c>
      <c r="DK388" s="188">
        <f t="shared" ca="1" si="824"/>
        <v>298422</v>
      </c>
      <c r="DL388" s="188">
        <f t="shared" ca="1" si="824"/>
        <v>948677</v>
      </c>
      <c r="DM388" s="188">
        <f t="shared" ca="1" si="824"/>
        <v>1247099</v>
      </c>
      <c r="DN388" s="188">
        <f t="shared" ca="1" si="824"/>
        <v>1249591</v>
      </c>
      <c r="DO388" s="188">
        <f t="shared" ca="1" si="824"/>
        <v>2492</v>
      </c>
      <c r="DP388" s="218">
        <f t="shared" ca="1" si="799"/>
        <v>1.9942525194243557E-3</v>
      </c>
      <c r="DQ388" s="209">
        <f t="shared" si="800"/>
        <v>2022</v>
      </c>
    </row>
    <row r="389" spans="1:121">
      <c r="A389" s="87">
        <f t="shared" si="788"/>
        <v>2033</v>
      </c>
      <c r="P389" s="271">
        <f t="shared" si="786"/>
        <v>2033</v>
      </c>
      <c r="AD389" s="13"/>
      <c r="AE389" s="17"/>
      <c r="AJ389" s="72">
        <f t="shared" si="803"/>
        <v>2024</v>
      </c>
      <c r="AK389" s="132"/>
      <c r="AL389" s="188">
        <f t="shared" ref="AL389:BU389" ca="1" si="825">SUM(AL163:AL173)</f>
        <v>0</v>
      </c>
      <c r="AM389" s="188">
        <f t="shared" ca="1" si="825"/>
        <v>0</v>
      </c>
      <c r="AN389" s="188">
        <f t="shared" ca="1" si="825"/>
        <v>88</v>
      </c>
      <c r="AO389" s="188">
        <f t="shared" ca="1" si="825"/>
        <v>0</v>
      </c>
      <c r="AP389" s="188">
        <f t="shared" ca="1" si="825"/>
        <v>0</v>
      </c>
      <c r="AQ389" s="188">
        <f t="shared" ca="1" si="825"/>
        <v>0</v>
      </c>
      <c r="AR389" s="188">
        <f t="shared" ca="1" si="825"/>
        <v>0</v>
      </c>
      <c r="AS389" s="188">
        <f t="shared" ca="1" si="825"/>
        <v>0</v>
      </c>
      <c r="AT389" s="188">
        <f t="shared" ca="1" si="825"/>
        <v>16991</v>
      </c>
      <c r="AU389" s="188">
        <f t="shared" ca="1" si="825"/>
        <v>10721</v>
      </c>
      <c r="AV389" s="188">
        <f t="shared" ca="1" si="825"/>
        <v>850685</v>
      </c>
      <c r="AW389" s="188">
        <f t="shared" ca="1" si="825"/>
        <v>0</v>
      </c>
      <c r="AX389" s="188">
        <f t="shared" ca="1" si="825"/>
        <v>0</v>
      </c>
      <c r="AY389" s="188">
        <f t="shared" ca="1" si="825"/>
        <v>0</v>
      </c>
      <c r="AZ389" s="549">
        <f t="shared" ca="1" si="825"/>
        <v>15983</v>
      </c>
      <c r="BA389" s="188">
        <f t="shared" ca="1" si="825"/>
        <v>33914</v>
      </c>
      <c r="BB389" s="188">
        <f t="shared" ca="1" si="825"/>
        <v>29466</v>
      </c>
      <c r="BC389" s="188">
        <f t="shared" ca="1" si="825"/>
        <v>0</v>
      </c>
      <c r="BD389" s="188">
        <f t="shared" ca="1" si="825"/>
        <v>23266</v>
      </c>
      <c r="BE389" s="188">
        <f t="shared" ca="1" si="825"/>
        <v>0</v>
      </c>
      <c r="BF389" s="188">
        <f t="shared" ca="1" si="825"/>
        <v>160020</v>
      </c>
      <c r="BG389" s="188">
        <f t="shared" ca="1" si="825"/>
        <v>0</v>
      </c>
      <c r="BH389" s="188">
        <f t="shared" ca="1" si="825"/>
        <v>0</v>
      </c>
      <c r="BI389" s="188">
        <f t="shared" ca="1" si="825"/>
        <v>0</v>
      </c>
      <c r="BJ389" s="188">
        <f t="shared" ca="1" si="825"/>
        <v>11229</v>
      </c>
      <c r="BK389" s="188">
        <f t="shared" ca="1" si="825"/>
        <v>0</v>
      </c>
      <c r="BL389" s="188">
        <f t="shared" ca="1" si="825"/>
        <v>0</v>
      </c>
      <c r="BM389" s="188">
        <f t="shared" ca="1" si="825"/>
        <v>0</v>
      </c>
      <c r="BN389" s="188">
        <f t="shared" ca="1" si="825"/>
        <v>0</v>
      </c>
      <c r="BO389" s="188">
        <f t="shared" ca="1" si="825"/>
        <v>0</v>
      </c>
      <c r="BP389" s="188">
        <f t="shared" ca="1" si="825"/>
        <v>0</v>
      </c>
      <c r="BQ389" s="472">
        <f t="shared" ca="1" si="825"/>
        <v>68715</v>
      </c>
      <c r="BR389" s="472">
        <f t="shared" ca="1" si="825"/>
        <v>273878</v>
      </c>
      <c r="BS389" s="472">
        <f t="shared" ca="1" si="825"/>
        <v>878485</v>
      </c>
      <c r="BT389" s="472">
        <f t="shared" ca="1" si="825"/>
        <v>1152363</v>
      </c>
      <c r="BU389" s="472">
        <f t="shared" ca="1" si="825"/>
        <v>1151815</v>
      </c>
      <c r="BV389" s="171"/>
      <c r="BW389" s="2"/>
      <c r="BX389" s="132"/>
      <c r="BY389" s="2"/>
      <c r="BZ389" s="13"/>
      <c r="CA389" s="130"/>
      <c r="CB389" s="13"/>
      <c r="CC389" s="1">
        <f t="shared" si="805"/>
        <v>2024</v>
      </c>
      <c r="CD389" s="132"/>
      <c r="CE389" s="188">
        <f t="shared" ref="CE389:DO389" ca="1" si="826">SUM(CE162:CE173)</f>
        <v>0</v>
      </c>
      <c r="CF389" s="188">
        <f t="shared" ca="1" si="826"/>
        <v>0</v>
      </c>
      <c r="CG389" s="188">
        <f t="shared" ca="1" si="826"/>
        <v>96</v>
      </c>
      <c r="CH389" s="188">
        <f t="shared" ca="1" si="826"/>
        <v>0</v>
      </c>
      <c r="CI389" s="188">
        <f t="shared" ca="1" si="826"/>
        <v>0</v>
      </c>
      <c r="CJ389" s="188">
        <f t="shared" ca="1" si="826"/>
        <v>0</v>
      </c>
      <c r="CK389" s="188">
        <f t="shared" ca="1" si="826"/>
        <v>0</v>
      </c>
      <c r="CL389" s="188">
        <f t="shared" ca="1" si="826"/>
        <v>0</v>
      </c>
      <c r="CM389" s="188">
        <f t="shared" ca="1" si="826"/>
        <v>20830</v>
      </c>
      <c r="CN389" s="188">
        <f t="shared" ca="1" si="826"/>
        <v>10893</v>
      </c>
      <c r="CO389" s="188">
        <f t="shared" ca="1" si="826"/>
        <v>916028</v>
      </c>
      <c r="CP389" s="188">
        <f t="shared" ca="1" si="826"/>
        <v>0</v>
      </c>
      <c r="CQ389" s="188">
        <f t="shared" ca="1" si="826"/>
        <v>0</v>
      </c>
      <c r="CR389" s="188">
        <f t="shared" ca="1" si="826"/>
        <v>0</v>
      </c>
      <c r="CS389" s="533">
        <f t="shared" ca="1" si="826"/>
        <v>16647</v>
      </c>
      <c r="CT389" s="188">
        <f t="shared" ca="1" si="826"/>
        <v>37458</v>
      </c>
      <c r="CU389" s="188">
        <f t="shared" ca="1" si="826"/>
        <v>32315</v>
      </c>
      <c r="CV389" s="188">
        <f t="shared" ca="1" si="826"/>
        <v>0</v>
      </c>
      <c r="CW389" s="188">
        <f t="shared" ca="1" si="826"/>
        <v>25104</v>
      </c>
      <c r="CX389" s="188">
        <f t="shared" ca="1" si="826"/>
        <v>0</v>
      </c>
      <c r="CY389" s="188">
        <f t="shared" ca="1" si="826"/>
        <v>174528</v>
      </c>
      <c r="CZ389" s="188">
        <f t="shared" ca="1" si="826"/>
        <v>0</v>
      </c>
      <c r="DA389" s="188">
        <f t="shared" ca="1" si="826"/>
        <v>0</v>
      </c>
      <c r="DB389" s="188">
        <f t="shared" ca="1" si="826"/>
        <v>0</v>
      </c>
      <c r="DC389" s="188">
        <f t="shared" ca="1" si="826"/>
        <v>12207</v>
      </c>
      <c r="DD389" s="188">
        <f t="shared" ca="1" si="826"/>
        <v>0</v>
      </c>
      <c r="DE389" s="188">
        <f t="shared" ca="1" si="826"/>
        <v>0</v>
      </c>
      <c r="DF389" s="188">
        <f t="shared" ca="1" si="826"/>
        <v>0</v>
      </c>
      <c r="DG389" s="188">
        <f t="shared" ca="1" si="826"/>
        <v>0</v>
      </c>
      <c r="DH389" s="188">
        <f t="shared" ca="1" si="826"/>
        <v>0</v>
      </c>
      <c r="DI389" s="188">
        <f t="shared" ca="1" si="826"/>
        <v>0</v>
      </c>
      <c r="DJ389" s="188">
        <f t="shared" ca="1" si="826"/>
        <v>74066</v>
      </c>
      <c r="DK389" s="188">
        <f t="shared" ca="1" si="826"/>
        <v>298259</v>
      </c>
      <c r="DL389" s="188">
        <f t="shared" ca="1" si="826"/>
        <v>947847</v>
      </c>
      <c r="DM389" s="188">
        <f t="shared" ca="1" si="826"/>
        <v>1246106</v>
      </c>
      <c r="DN389" s="188">
        <f t="shared" ca="1" si="826"/>
        <v>1248604</v>
      </c>
      <c r="DO389" s="188">
        <f t="shared" ca="1" si="826"/>
        <v>2446</v>
      </c>
      <c r="DP389" s="218">
        <f t="shared" ca="1" si="799"/>
        <v>1.9589877975723286E-3</v>
      </c>
      <c r="DQ389" s="209">
        <f t="shared" si="800"/>
        <v>2023</v>
      </c>
    </row>
    <row r="390" spans="1:121">
      <c r="A390" s="87">
        <f t="shared" si="788"/>
        <v>2034</v>
      </c>
      <c r="P390" s="271">
        <f t="shared" si="786"/>
        <v>2034</v>
      </c>
      <c r="AD390" s="13"/>
      <c r="AE390" s="17"/>
      <c r="AJ390" s="72">
        <f t="shared" si="803"/>
        <v>2025</v>
      </c>
      <c r="AK390" s="132"/>
      <c r="AL390" s="188">
        <f t="shared" ref="AL390:BU390" ca="1" si="827">SUM(AL174:AL185)</f>
        <v>0</v>
      </c>
      <c r="AM390" s="188">
        <f t="shared" ca="1" si="827"/>
        <v>0</v>
      </c>
      <c r="AN390" s="188">
        <f t="shared" ca="1" si="827"/>
        <v>96</v>
      </c>
      <c r="AO390" s="188">
        <f t="shared" ca="1" si="827"/>
        <v>0</v>
      </c>
      <c r="AP390" s="188">
        <f t="shared" ca="1" si="827"/>
        <v>0</v>
      </c>
      <c r="AQ390" s="188">
        <f t="shared" ca="1" si="827"/>
        <v>0</v>
      </c>
      <c r="AR390" s="188">
        <f t="shared" ca="1" si="827"/>
        <v>0</v>
      </c>
      <c r="AS390" s="188">
        <f t="shared" ca="1" si="827"/>
        <v>0</v>
      </c>
      <c r="AT390" s="188">
        <f t="shared" ca="1" si="827"/>
        <v>20830</v>
      </c>
      <c r="AU390" s="188">
        <f t="shared" ca="1" si="827"/>
        <v>10893</v>
      </c>
      <c r="AV390" s="188">
        <f t="shared" ca="1" si="827"/>
        <v>916028</v>
      </c>
      <c r="AW390" s="188">
        <f t="shared" ca="1" si="827"/>
        <v>0</v>
      </c>
      <c r="AX390" s="188">
        <f t="shared" ca="1" si="827"/>
        <v>0</v>
      </c>
      <c r="AY390" s="188">
        <f t="shared" ca="1" si="827"/>
        <v>0</v>
      </c>
      <c r="AZ390" s="549">
        <f t="shared" ca="1" si="827"/>
        <v>16647</v>
      </c>
      <c r="BA390" s="188">
        <f t="shared" ca="1" si="827"/>
        <v>37458</v>
      </c>
      <c r="BB390" s="188">
        <f t="shared" ca="1" si="827"/>
        <v>32510</v>
      </c>
      <c r="BC390" s="188">
        <f t="shared" ca="1" si="827"/>
        <v>0</v>
      </c>
      <c r="BD390" s="188">
        <f t="shared" ca="1" si="827"/>
        <v>25366</v>
      </c>
      <c r="BE390" s="188">
        <f t="shared" ca="1" si="827"/>
        <v>0</v>
      </c>
      <c r="BF390" s="188">
        <f t="shared" ca="1" si="827"/>
        <v>174528</v>
      </c>
      <c r="BG390" s="188">
        <f t="shared" ca="1" si="827"/>
        <v>0</v>
      </c>
      <c r="BH390" s="188">
        <f t="shared" ca="1" si="827"/>
        <v>0</v>
      </c>
      <c r="BI390" s="188">
        <f t="shared" ca="1" si="827"/>
        <v>0</v>
      </c>
      <c r="BJ390" s="188">
        <f t="shared" ca="1" si="827"/>
        <v>12207</v>
      </c>
      <c r="BK390" s="188">
        <f t="shared" ca="1" si="827"/>
        <v>0</v>
      </c>
      <c r="BL390" s="188">
        <f t="shared" ca="1" si="827"/>
        <v>0</v>
      </c>
      <c r="BM390" s="188">
        <f t="shared" ca="1" si="827"/>
        <v>0</v>
      </c>
      <c r="BN390" s="188">
        <f t="shared" ca="1" si="827"/>
        <v>0</v>
      </c>
      <c r="BO390" s="188">
        <f t="shared" ca="1" si="827"/>
        <v>0</v>
      </c>
      <c r="BP390" s="188">
        <f t="shared" ca="1" si="827"/>
        <v>0</v>
      </c>
      <c r="BQ390" s="472">
        <f t="shared" ca="1" si="827"/>
        <v>74523</v>
      </c>
      <c r="BR390" s="472">
        <f t="shared" ca="1" si="827"/>
        <v>298716</v>
      </c>
      <c r="BS390" s="472">
        <f t="shared" ca="1" si="827"/>
        <v>947847</v>
      </c>
      <c r="BT390" s="472">
        <f t="shared" ca="1" si="827"/>
        <v>1246563</v>
      </c>
      <c r="BU390" s="472">
        <f t="shared" ca="1" si="827"/>
        <v>1220850</v>
      </c>
      <c r="BV390" s="171"/>
      <c r="BW390" s="2"/>
      <c r="BX390" s="132"/>
      <c r="BY390" s="2"/>
      <c r="BZ390" s="13"/>
      <c r="CA390" s="130"/>
      <c r="CB390" s="13"/>
      <c r="CC390" s="1">
        <f t="shared" si="805"/>
        <v>2025</v>
      </c>
      <c r="CD390" s="132"/>
      <c r="CE390" s="188">
        <f t="shared" ref="CE390:DO390" ca="1" si="828">SUM(CE174:CE185)</f>
        <v>0</v>
      </c>
      <c r="CF390" s="188">
        <f t="shared" ca="1" si="828"/>
        <v>0</v>
      </c>
      <c r="CG390" s="188">
        <f t="shared" ca="1" si="828"/>
        <v>96</v>
      </c>
      <c r="CH390" s="188">
        <f t="shared" ca="1" si="828"/>
        <v>0</v>
      </c>
      <c r="CI390" s="188">
        <f t="shared" ca="1" si="828"/>
        <v>0</v>
      </c>
      <c r="CJ390" s="188">
        <f t="shared" ca="1" si="828"/>
        <v>0</v>
      </c>
      <c r="CK390" s="188">
        <f t="shared" ca="1" si="828"/>
        <v>0</v>
      </c>
      <c r="CL390" s="188">
        <f t="shared" ca="1" si="828"/>
        <v>0</v>
      </c>
      <c r="CM390" s="188">
        <f t="shared" ca="1" si="828"/>
        <v>20830</v>
      </c>
      <c r="CN390" s="188">
        <f t="shared" ca="1" si="828"/>
        <v>10893</v>
      </c>
      <c r="CO390" s="188">
        <f t="shared" ca="1" si="828"/>
        <v>916028</v>
      </c>
      <c r="CP390" s="188">
        <f t="shared" ca="1" si="828"/>
        <v>0</v>
      </c>
      <c r="CQ390" s="188">
        <f t="shared" ca="1" si="828"/>
        <v>0</v>
      </c>
      <c r="CR390" s="188">
        <f t="shared" ca="1" si="828"/>
        <v>0</v>
      </c>
      <c r="CS390" s="533">
        <f t="shared" ca="1" si="828"/>
        <v>16647</v>
      </c>
      <c r="CT390" s="188">
        <f t="shared" ca="1" si="828"/>
        <v>37458</v>
      </c>
      <c r="CU390" s="188">
        <f t="shared" ca="1" si="828"/>
        <v>32550</v>
      </c>
      <c r="CV390" s="188">
        <f t="shared" ca="1" si="828"/>
        <v>0</v>
      </c>
      <c r="CW390" s="188">
        <f t="shared" ca="1" si="828"/>
        <v>25366</v>
      </c>
      <c r="CX390" s="188">
        <f t="shared" ca="1" si="828"/>
        <v>0</v>
      </c>
      <c r="CY390" s="188">
        <f t="shared" ca="1" si="828"/>
        <v>174528</v>
      </c>
      <c r="CZ390" s="188">
        <f t="shared" ca="1" si="828"/>
        <v>0</v>
      </c>
      <c r="DA390" s="188">
        <f t="shared" ca="1" si="828"/>
        <v>0</v>
      </c>
      <c r="DB390" s="188">
        <f t="shared" ca="1" si="828"/>
        <v>0</v>
      </c>
      <c r="DC390" s="188">
        <f t="shared" ca="1" si="828"/>
        <v>12207</v>
      </c>
      <c r="DD390" s="188">
        <f t="shared" ca="1" si="828"/>
        <v>0</v>
      </c>
      <c r="DE390" s="188">
        <f t="shared" ca="1" si="828"/>
        <v>0</v>
      </c>
      <c r="DF390" s="188">
        <f t="shared" ca="1" si="828"/>
        <v>0</v>
      </c>
      <c r="DG390" s="188">
        <f t="shared" ca="1" si="828"/>
        <v>0</v>
      </c>
      <c r="DH390" s="188">
        <f t="shared" ca="1" si="828"/>
        <v>0</v>
      </c>
      <c r="DI390" s="188">
        <f t="shared" ca="1" si="828"/>
        <v>0</v>
      </c>
      <c r="DJ390" s="188">
        <f t="shared" ca="1" si="828"/>
        <v>74563</v>
      </c>
      <c r="DK390" s="188">
        <f t="shared" ca="1" si="828"/>
        <v>298756</v>
      </c>
      <c r="DL390" s="188">
        <f t="shared" ca="1" si="828"/>
        <v>947847</v>
      </c>
      <c r="DM390" s="188">
        <f t="shared" ca="1" si="828"/>
        <v>1246603</v>
      </c>
      <c r="DN390" s="188">
        <f t="shared" ca="1" si="828"/>
        <v>1249112</v>
      </c>
      <c r="DO390" s="188">
        <f t="shared" ca="1" si="828"/>
        <v>2509</v>
      </c>
      <c r="DP390" s="218">
        <f t="shared" ca="1" si="799"/>
        <v>2.0086269285700563E-3</v>
      </c>
      <c r="DQ390" s="209">
        <f t="shared" si="800"/>
        <v>2024</v>
      </c>
    </row>
    <row r="391" spans="1:121">
      <c r="A391" s="87">
        <f t="shared" si="788"/>
        <v>2035</v>
      </c>
      <c r="P391" s="271">
        <f t="shared" si="786"/>
        <v>2035</v>
      </c>
      <c r="AD391" s="13"/>
      <c r="AE391" s="17"/>
      <c r="AJ391" s="72">
        <f t="shared" si="803"/>
        <v>2026</v>
      </c>
      <c r="AK391" s="132"/>
      <c r="AL391" s="188">
        <f t="shared" ref="AL391:BU391" ca="1" si="829">SUM(AL186:AL197)</f>
        <v>0</v>
      </c>
      <c r="AM391" s="188">
        <f t="shared" ca="1" si="829"/>
        <v>0</v>
      </c>
      <c r="AN391" s="188">
        <f t="shared" ca="1" si="829"/>
        <v>96</v>
      </c>
      <c r="AO391" s="188">
        <f t="shared" ca="1" si="829"/>
        <v>0</v>
      </c>
      <c r="AP391" s="188">
        <f t="shared" ca="1" si="829"/>
        <v>0</v>
      </c>
      <c r="AQ391" s="188">
        <f t="shared" ca="1" si="829"/>
        <v>0</v>
      </c>
      <c r="AR391" s="188">
        <f t="shared" ca="1" si="829"/>
        <v>0</v>
      </c>
      <c r="AS391" s="188">
        <f t="shared" ca="1" si="829"/>
        <v>0</v>
      </c>
      <c r="AT391" s="188">
        <f t="shared" ca="1" si="829"/>
        <v>20830</v>
      </c>
      <c r="AU391" s="188">
        <f t="shared" ca="1" si="829"/>
        <v>10893</v>
      </c>
      <c r="AV391" s="188">
        <f t="shared" ca="1" si="829"/>
        <v>916028</v>
      </c>
      <c r="AW391" s="188">
        <f t="shared" ca="1" si="829"/>
        <v>0</v>
      </c>
      <c r="AX391" s="188">
        <f t="shared" ca="1" si="829"/>
        <v>0</v>
      </c>
      <c r="AY391" s="188">
        <f t="shared" ca="1" si="829"/>
        <v>0</v>
      </c>
      <c r="AZ391" s="549">
        <f t="shared" ca="1" si="829"/>
        <v>16647</v>
      </c>
      <c r="BA391" s="188">
        <f t="shared" ca="1" si="829"/>
        <v>37458</v>
      </c>
      <c r="BB391" s="188">
        <f t="shared" ca="1" si="829"/>
        <v>32746</v>
      </c>
      <c r="BC391" s="188">
        <f t="shared" ca="1" si="829"/>
        <v>0</v>
      </c>
      <c r="BD391" s="188">
        <f t="shared" ca="1" si="829"/>
        <v>25623</v>
      </c>
      <c r="BE391" s="188">
        <f t="shared" ca="1" si="829"/>
        <v>0</v>
      </c>
      <c r="BF391" s="188">
        <f t="shared" ca="1" si="829"/>
        <v>174528</v>
      </c>
      <c r="BG391" s="188">
        <f t="shared" ca="1" si="829"/>
        <v>0</v>
      </c>
      <c r="BH391" s="188">
        <f t="shared" ca="1" si="829"/>
        <v>0</v>
      </c>
      <c r="BI391" s="188">
        <f t="shared" ca="1" si="829"/>
        <v>0</v>
      </c>
      <c r="BJ391" s="188">
        <f t="shared" ca="1" si="829"/>
        <v>12207</v>
      </c>
      <c r="BK391" s="188">
        <f t="shared" ca="1" si="829"/>
        <v>0</v>
      </c>
      <c r="BL391" s="188">
        <f t="shared" ca="1" si="829"/>
        <v>0</v>
      </c>
      <c r="BM391" s="188">
        <f t="shared" ca="1" si="829"/>
        <v>0</v>
      </c>
      <c r="BN391" s="188">
        <f t="shared" ca="1" si="829"/>
        <v>0</v>
      </c>
      <c r="BO391" s="188">
        <f t="shared" ca="1" si="829"/>
        <v>0</v>
      </c>
      <c r="BP391" s="188">
        <f t="shared" ca="1" si="829"/>
        <v>0</v>
      </c>
      <c r="BQ391" s="472">
        <f t="shared" ca="1" si="829"/>
        <v>75016</v>
      </c>
      <c r="BR391" s="472">
        <f t="shared" ca="1" si="829"/>
        <v>299209</v>
      </c>
      <c r="BS391" s="472">
        <f t="shared" ca="1" si="829"/>
        <v>947847</v>
      </c>
      <c r="BT391" s="472">
        <f t="shared" ca="1" si="829"/>
        <v>1247056</v>
      </c>
      <c r="BU391" s="472">
        <f t="shared" ca="1" si="829"/>
        <v>1221362</v>
      </c>
      <c r="BV391" s="171"/>
      <c r="BW391" s="2"/>
      <c r="BX391" s="132"/>
      <c r="BY391" s="2"/>
      <c r="BZ391" s="10"/>
      <c r="CA391" s="130"/>
      <c r="CB391" s="10"/>
      <c r="CC391" s="1">
        <f t="shared" si="805"/>
        <v>2026</v>
      </c>
      <c r="CD391" s="132"/>
      <c r="CE391" s="188">
        <f t="shared" ref="CE391:DO391" ca="1" si="830">SUM(CE186:CE197)</f>
        <v>0</v>
      </c>
      <c r="CF391" s="188">
        <f t="shared" ca="1" si="830"/>
        <v>0</v>
      </c>
      <c r="CG391" s="188">
        <f t="shared" ca="1" si="830"/>
        <v>96</v>
      </c>
      <c r="CH391" s="188">
        <f t="shared" ca="1" si="830"/>
        <v>0</v>
      </c>
      <c r="CI391" s="188">
        <f t="shared" ca="1" si="830"/>
        <v>0</v>
      </c>
      <c r="CJ391" s="188">
        <f t="shared" ca="1" si="830"/>
        <v>0</v>
      </c>
      <c r="CK391" s="188">
        <f t="shared" ca="1" si="830"/>
        <v>0</v>
      </c>
      <c r="CL391" s="188">
        <f t="shared" ca="1" si="830"/>
        <v>0</v>
      </c>
      <c r="CM391" s="188">
        <f t="shared" ca="1" si="830"/>
        <v>20830</v>
      </c>
      <c r="CN391" s="188">
        <f t="shared" ca="1" si="830"/>
        <v>10893</v>
      </c>
      <c r="CO391" s="188">
        <f t="shared" ca="1" si="830"/>
        <v>916028</v>
      </c>
      <c r="CP391" s="188">
        <f t="shared" ca="1" si="830"/>
        <v>0</v>
      </c>
      <c r="CQ391" s="188">
        <f t="shared" ca="1" si="830"/>
        <v>0</v>
      </c>
      <c r="CR391" s="188">
        <f t="shared" ca="1" si="830"/>
        <v>0</v>
      </c>
      <c r="CS391" s="533">
        <f t="shared" ca="1" si="830"/>
        <v>16647</v>
      </c>
      <c r="CT391" s="188">
        <f t="shared" ca="1" si="830"/>
        <v>37458</v>
      </c>
      <c r="CU391" s="188">
        <f t="shared" ca="1" si="830"/>
        <v>32788</v>
      </c>
      <c r="CV391" s="188">
        <f t="shared" ca="1" si="830"/>
        <v>0</v>
      </c>
      <c r="CW391" s="188">
        <f t="shared" ca="1" si="830"/>
        <v>25699</v>
      </c>
      <c r="CX391" s="188">
        <f t="shared" ca="1" si="830"/>
        <v>0</v>
      </c>
      <c r="CY391" s="188">
        <f t="shared" ca="1" si="830"/>
        <v>174528</v>
      </c>
      <c r="CZ391" s="188">
        <f t="shared" ca="1" si="830"/>
        <v>0</v>
      </c>
      <c r="DA391" s="188">
        <f t="shared" ca="1" si="830"/>
        <v>0</v>
      </c>
      <c r="DB391" s="188">
        <f t="shared" ca="1" si="830"/>
        <v>0</v>
      </c>
      <c r="DC391" s="188">
        <f t="shared" ca="1" si="830"/>
        <v>12207</v>
      </c>
      <c r="DD391" s="188">
        <f t="shared" ca="1" si="830"/>
        <v>0</v>
      </c>
      <c r="DE391" s="188">
        <f t="shared" ca="1" si="830"/>
        <v>0</v>
      </c>
      <c r="DF391" s="188">
        <f t="shared" ca="1" si="830"/>
        <v>0</v>
      </c>
      <c r="DG391" s="188">
        <f t="shared" ca="1" si="830"/>
        <v>0</v>
      </c>
      <c r="DH391" s="188">
        <f t="shared" ca="1" si="830"/>
        <v>0</v>
      </c>
      <c r="DI391" s="188">
        <f t="shared" ca="1" si="830"/>
        <v>0</v>
      </c>
      <c r="DJ391" s="188">
        <f t="shared" ca="1" si="830"/>
        <v>75134</v>
      </c>
      <c r="DK391" s="188">
        <f t="shared" ca="1" si="830"/>
        <v>299327</v>
      </c>
      <c r="DL391" s="188">
        <f t="shared" ca="1" si="830"/>
        <v>947847</v>
      </c>
      <c r="DM391" s="188">
        <f t="shared" ca="1" si="830"/>
        <v>1247174</v>
      </c>
      <c r="DN391" s="188">
        <f t="shared" ca="1" si="830"/>
        <v>1249699</v>
      </c>
      <c r="DO391" s="188">
        <f t="shared" ca="1" si="830"/>
        <v>2525</v>
      </c>
      <c r="DP391" s="218">
        <f t="shared" ca="1" si="799"/>
        <v>2.0204865331571844E-3</v>
      </c>
      <c r="DQ391" s="209">
        <f t="shared" si="800"/>
        <v>2025</v>
      </c>
    </row>
    <row r="392" spans="1:121">
      <c r="A392" s="87">
        <f t="shared" si="788"/>
        <v>2036</v>
      </c>
      <c r="P392" s="271">
        <f t="shared" si="786"/>
        <v>2036</v>
      </c>
      <c r="AJ392" s="72">
        <f t="shared" si="803"/>
        <v>2027</v>
      </c>
      <c r="AK392" s="132"/>
      <c r="AL392" s="188">
        <f t="shared" ref="AL392:BU392" ca="1" si="831">SUM(AL198:AL209)</f>
        <v>0</v>
      </c>
      <c r="AM392" s="188">
        <f t="shared" ca="1" si="831"/>
        <v>0</v>
      </c>
      <c r="AN392" s="188">
        <f t="shared" ca="1" si="831"/>
        <v>96</v>
      </c>
      <c r="AO392" s="188">
        <f t="shared" ca="1" si="831"/>
        <v>0</v>
      </c>
      <c r="AP392" s="188">
        <f t="shared" ca="1" si="831"/>
        <v>0</v>
      </c>
      <c r="AQ392" s="188">
        <f t="shared" ca="1" si="831"/>
        <v>0</v>
      </c>
      <c r="AR392" s="188">
        <f t="shared" ca="1" si="831"/>
        <v>0</v>
      </c>
      <c r="AS392" s="188">
        <f t="shared" ca="1" si="831"/>
        <v>0</v>
      </c>
      <c r="AT392" s="188">
        <f t="shared" ca="1" si="831"/>
        <v>21052</v>
      </c>
      <c r="AU392" s="188">
        <f t="shared" ca="1" si="831"/>
        <v>10915</v>
      </c>
      <c r="AV392" s="188">
        <f t="shared" ca="1" si="831"/>
        <v>916614</v>
      </c>
      <c r="AW392" s="188">
        <f t="shared" ca="1" si="831"/>
        <v>0</v>
      </c>
      <c r="AX392" s="188">
        <f t="shared" ca="1" si="831"/>
        <v>0</v>
      </c>
      <c r="AY392" s="188">
        <f t="shared" ca="1" si="831"/>
        <v>0</v>
      </c>
      <c r="AZ392" s="549">
        <f t="shared" ca="1" si="831"/>
        <v>16676</v>
      </c>
      <c r="BA392" s="188">
        <f t="shared" ca="1" si="831"/>
        <v>37516</v>
      </c>
      <c r="BB392" s="188">
        <f t="shared" ca="1" si="831"/>
        <v>33052</v>
      </c>
      <c r="BC392" s="188">
        <f t="shared" ca="1" si="831"/>
        <v>0</v>
      </c>
      <c r="BD392" s="188">
        <f t="shared" ca="1" si="831"/>
        <v>25904</v>
      </c>
      <c r="BE392" s="188">
        <f t="shared" ca="1" si="831"/>
        <v>0</v>
      </c>
      <c r="BF392" s="188">
        <f t="shared" ca="1" si="831"/>
        <v>174984</v>
      </c>
      <c r="BG392" s="188">
        <f t="shared" ca="1" si="831"/>
        <v>0</v>
      </c>
      <c r="BH392" s="188">
        <f t="shared" ca="1" si="831"/>
        <v>0</v>
      </c>
      <c r="BI392" s="188">
        <f t="shared" ca="1" si="831"/>
        <v>0</v>
      </c>
      <c r="BJ392" s="188">
        <f t="shared" ca="1" si="831"/>
        <v>12241</v>
      </c>
      <c r="BK392" s="188">
        <f t="shared" ca="1" si="831"/>
        <v>0</v>
      </c>
      <c r="BL392" s="188">
        <f t="shared" ca="1" si="831"/>
        <v>0</v>
      </c>
      <c r="BM392" s="188">
        <f t="shared" ca="1" si="831"/>
        <v>0</v>
      </c>
      <c r="BN392" s="188">
        <f t="shared" ca="1" si="831"/>
        <v>0</v>
      </c>
      <c r="BO392" s="188">
        <f t="shared" ca="1" si="831"/>
        <v>0</v>
      </c>
      <c r="BP392" s="188">
        <f t="shared" ca="1" si="831"/>
        <v>0</v>
      </c>
      <c r="BQ392" s="472">
        <f t="shared" ca="1" si="831"/>
        <v>75632</v>
      </c>
      <c r="BR392" s="472">
        <f t="shared" ca="1" si="831"/>
        <v>300373</v>
      </c>
      <c r="BS392" s="472">
        <f t="shared" ca="1" si="831"/>
        <v>948677</v>
      </c>
      <c r="BT392" s="472">
        <f t="shared" ca="1" si="831"/>
        <v>1249050</v>
      </c>
      <c r="BU392" s="472">
        <f t="shared" ca="1" si="831"/>
        <v>1224833</v>
      </c>
      <c r="BV392" s="171"/>
      <c r="BW392" s="2"/>
      <c r="BX392" s="132"/>
      <c r="BY392" s="2"/>
      <c r="BZ392" s="13"/>
      <c r="CA392" s="130"/>
      <c r="CB392" s="13"/>
      <c r="CC392" s="1">
        <f t="shared" si="805"/>
        <v>2027</v>
      </c>
      <c r="CD392" s="132"/>
      <c r="CE392" s="188">
        <f t="shared" ref="CE392:DO392" ca="1" si="832">SUM(CE198:CE209)</f>
        <v>0</v>
      </c>
      <c r="CF392" s="188">
        <f t="shared" ca="1" si="832"/>
        <v>0</v>
      </c>
      <c r="CG392" s="188">
        <f t="shared" ca="1" si="832"/>
        <v>96</v>
      </c>
      <c r="CH392" s="188">
        <f t="shared" ca="1" si="832"/>
        <v>0</v>
      </c>
      <c r="CI392" s="188">
        <f t="shared" ca="1" si="832"/>
        <v>0</v>
      </c>
      <c r="CJ392" s="188">
        <f t="shared" ca="1" si="832"/>
        <v>0</v>
      </c>
      <c r="CK392" s="188">
        <f t="shared" ca="1" si="832"/>
        <v>0</v>
      </c>
      <c r="CL392" s="188">
        <f t="shared" ca="1" si="832"/>
        <v>0</v>
      </c>
      <c r="CM392" s="188">
        <f t="shared" ca="1" si="832"/>
        <v>21052</v>
      </c>
      <c r="CN392" s="188">
        <f t="shared" ca="1" si="832"/>
        <v>10915</v>
      </c>
      <c r="CO392" s="188">
        <f t="shared" ca="1" si="832"/>
        <v>916614</v>
      </c>
      <c r="CP392" s="188">
        <f t="shared" ca="1" si="832"/>
        <v>0</v>
      </c>
      <c r="CQ392" s="188">
        <f t="shared" ca="1" si="832"/>
        <v>0</v>
      </c>
      <c r="CR392" s="188">
        <f t="shared" ca="1" si="832"/>
        <v>0</v>
      </c>
      <c r="CS392" s="533">
        <f t="shared" ca="1" si="832"/>
        <v>16676</v>
      </c>
      <c r="CT392" s="188">
        <f t="shared" ca="1" si="832"/>
        <v>37516</v>
      </c>
      <c r="CU392" s="188">
        <f t="shared" ca="1" si="832"/>
        <v>33093</v>
      </c>
      <c r="CV392" s="188">
        <f t="shared" ca="1" si="832"/>
        <v>0</v>
      </c>
      <c r="CW392" s="188">
        <f t="shared" ca="1" si="832"/>
        <v>25944</v>
      </c>
      <c r="CX392" s="188">
        <f t="shared" ca="1" si="832"/>
        <v>0</v>
      </c>
      <c r="CY392" s="188">
        <f t="shared" ca="1" si="832"/>
        <v>174984</v>
      </c>
      <c r="CZ392" s="188">
        <f t="shared" ca="1" si="832"/>
        <v>0</v>
      </c>
      <c r="DA392" s="188">
        <f t="shared" ca="1" si="832"/>
        <v>0</v>
      </c>
      <c r="DB392" s="188">
        <f t="shared" ca="1" si="832"/>
        <v>0</v>
      </c>
      <c r="DC392" s="188">
        <f t="shared" ca="1" si="832"/>
        <v>12241</v>
      </c>
      <c r="DD392" s="188">
        <f t="shared" ca="1" si="832"/>
        <v>0</v>
      </c>
      <c r="DE392" s="188">
        <f t="shared" ca="1" si="832"/>
        <v>0</v>
      </c>
      <c r="DF392" s="188">
        <f t="shared" ca="1" si="832"/>
        <v>0</v>
      </c>
      <c r="DG392" s="188">
        <f t="shared" ca="1" si="832"/>
        <v>0</v>
      </c>
      <c r="DH392" s="188">
        <f t="shared" ca="1" si="832"/>
        <v>0</v>
      </c>
      <c r="DI392" s="188">
        <f t="shared" ca="1" si="832"/>
        <v>0</v>
      </c>
      <c r="DJ392" s="188">
        <f t="shared" ca="1" si="832"/>
        <v>75713</v>
      </c>
      <c r="DK392" s="188">
        <f t="shared" ca="1" si="832"/>
        <v>300454</v>
      </c>
      <c r="DL392" s="188">
        <f t="shared" ca="1" si="832"/>
        <v>948677</v>
      </c>
      <c r="DM392" s="188">
        <f t="shared" ca="1" si="832"/>
        <v>1249131</v>
      </c>
      <c r="DN392" s="188">
        <f t="shared" ca="1" si="832"/>
        <v>1251669</v>
      </c>
      <c r="DO392" s="188">
        <f t="shared" ca="1" si="832"/>
        <v>2538</v>
      </c>
      <c r="DP392" s="218">
        <f t="shared" ca="1" si="799"/>
        <v>2.0276926248073571E-3</v>
      </c>
      <c r="DQ392" s="209">
        <f t="shared" si="800"/>
        <v>2026</v>
      </c>
    </row>
    <row r="393" spans="1:121">
      <c r="A393" s="87">
        <f t="shared" si="788"/>
        <v>2037</v>
      </c>
      <c r="P393" s="271">
        <f t="shared" si="786"/>
        <v>2037</v>
      </c>
      <c r="AJ393" s="72">
        <f t="shared" si="803"/>
        <v>2028</v>
      </c>
      <c r="AK393" s="132"/>
      <c r="AL393" s="188">
        <f t="shared" ref="AL393:BU393" ca="1" si="833">SUM(AL210:AL221)</f>
        <v>0</v>
      </c>
      <c r="AM393" s="188">
        <f t="shared" ca="1" si="833"/>
        <v>0</v>
      </c>
      <c r="AN393" s="188">
        <f t="shared" ca="1" si="833"/>
        <v>96</v>
      </c>
      <c r="AO393" s="188">
        <f t="shared" ca="1" si="833"/>
        <v>0</v>
      </c>
      <c r="AP393" s="188">
        <f t="shared" ca="1" si="833"/>
        <v>0</v>
      </c>
      <c r="AQ393" s="188">
        <f t="shared" ca="1" si="833"/>
        <v>0</v>
      </c>
      <c r="AR393" s="188">
        <f t="shared" ca="1" si="833"/>
        <v>0</v>
      </c>
      <c r="AS393" s="188">
        <f t="shared" ca="1" si="833"/>
        <v>0</v>
      </c>
      <c r="AT393" s="188">
        <f t="shared" ca="1" si="833"/>
        <v>20830</v>
      </c>
      <c r="AU393" s="188">
        <f t="shared" ca="1" si="833"/>
        <v>10893</v>
      </c>
      <c r="AV393" s="188">
        <f t="shared" ca="1" si="833"/>
        <v>916028</v>
      </c>
      <c r="AW393" s="188">
        <f t="shared" ca="1" si="833"/>
        <v>0</v>
      </c>
      <c r="AX393" s="188">
        <f t="shared" ca="1" si="833"/>
        <v>0</v>
      </c>
      <c r="AY393" s="188">
        <f t="shared" ca="1" si="833"/>
        <v>0</v>
      </c>
      <c r="AZ393" s="549">
        <f t="shared" ca="1" si="833"/>
        <v>16647</v>
      </c>
      <c r="BA393" s="188">
        <f t="shared" ca="1" si="833"/>
        <v>37458</v>
      </c>
      <c r="BB393" s="188">
        <f t="shared" ca="1" si="833"/>
        <v>33221</v>
      </c>
      <c r="BC393" s="188">
        <f t="shared" ca="1" si="833"/>
        <v>0</v>
      </c>
      <c r="BD393" s="188">
        <f t="shared" ca="1" si="833"/>
        <v>26192</v>
      </c>
      <c r="BE393" s="188">
        <f t="shared" ca="1" si="833"/>
        <v>0</v>
      </c>
      <c r="BF393" s="188">
        <f t="shared" ca="1" si="833"/>
        <v>174528</v>
      </c>
      <c r="BG393" s="188">
        <f t="shared" ca="1" si="833"/>
        <v>0</v>
      </c>
      <c r="BH393" s="188">
        <f t="shared" ca="1" si="833"/>
        <v>0</v>
      </c>
      <c r="BI393" s="188">
        <f t="shared" ca="1" si="833"/>
        <v>0</v>
      </c>
      <c r="BJ393" s="188">
        <f t="shared" ca="1" si="833"/>
        <v>12207</v>
      </c>
      <c r="BK393" s="188">
        <f t="shared" ca="1" si="833"/>
        <v>0</v>
      </c>
      <c r="BL393" s="188">
        <f t="shared" ca="1" si="833"/>
        <v>0</v>
      </c>
      <c r="BM393" s="188">
        <f t="shared" ca="1" si="833"/>
        <v>0</v>
      </c>
      <c r="BN393" s="188">
        <f t="shared" ca="1" si="833"/>
        <v>0</v>
      </c>
      <c r="BO393" s="188">
        <f t="shared" ca="1" si="833"/>
        <v>0</v>
      </c>
      <c r="BP393" s="188">
        <f t="shared" ca="1" si="833"/>
        <v>0</v>
      </c>
      <c r="BQ393" s="472">
        <f t="shared" ca="1" si="833"/>
        <v>76060</v>
      </c>
      <c r="BR393" s="472">
        <f t="shared" ca="1" si="833"/>
        <v>300253</v>
      </c>
      <c r="BS393" s="472">
        <f t="shared" ca="1" si="833"/>
        <v>947847</v>
      </c>
      <c r="BT393" s="472">
        <f t="shared" ca="1" si="833"/>
        <v>1248100</v>
      </c>
      <c r="BU393" s="472">
        <f t="shared" ca="1" si="833"/>
        <v>1222273</v>
      </c>
      <c r="BV393" s="171"/>
      <c r="BW393" s="2"/>
      <c r="BX393" s="132"/>
      <c r="BY393" s="2"/>
      <c r="BZ393" s="13"/>
      <c r="CA393" s="130"/>
      <c r="CB393" s="13"/>
      <c r="CC393" s="1">
        <f t="shared" si="805"/>
        <v>2028</v>
      </c>
      <c r="CD393" s="132"/>
      <c r="CE393" s="188">
        <f t="shared" ref="CE393:DO393" ca="1" si="834">SUM(CE210:CE221)</f>
        <v>0</v>
      </c>
      <c r="CF393" s="188">
        <f t="shared" ca="1" si="834"/>
        <v>0</v>
      </c>
      <c r="CG393" s="188">
        <f t="shared" ca="1" si="834"/>
        <v>96</v>
      </c>
      <c r="CH393" s="188">
        <f t="shared" ca="1" si="834"/>
        <v>0</v>
      </c>
      <c r="CI393" s="188">
        <f t="shared" ca="1" si="834"/>
        <v>0</v>
      </c>
      <c r="CJ393" s="188">
        <f t="shared" ca="1" si="834"/>
        <v>0</v>
      </c>
      <c r="CK393" s="188">
        <f t="shared" ca="1" si="834"/>
        <v>0</v>
      </c>
      <c r="CL393" s="188">
        <f t="shared" ca="1" si="834"/>
        <v>0</v>
      </c>
      <c r="CM393" s="188">
        <f t="shared" ca="1" si="834"/>
        <v>20830</v>
      </c>
      <c r="CN393" s="188">
        <f t="shared" ca="1" si="834"/>
        <v>10893</v>
      </c>
      <c r="CO393" s="188">
        <f t="shared" ca="1" si="834"/>
        <v>916028</v>
      </c>
      <c r="CP393" s="188">
        <f t="shared" ca="1" si="834"/>
        <v>0</v>
      </c>
      <c r="CQ393" s="188">
        <f t="shared" ca="1" si="834"/>
        <v>0</v>
      </c>
      <c r="CR393" s="188">
        <f t="shared" ca="1" si="834"/>
        <v>0</v>
      </c>
      <c r="CS393" s="533">
        <f t="shared" ca="1" si="834"/>
        <v>16647</v>
      </c>
      <c r="CT393" s="188">
        <f t="shared" ca="1" si="834"/>
        <v>37458</v>
      </c>
      <c r="CU393" s="188">
        <f t="shared" ca="1" si="834"/>
        <v>33262</v>
      </c>
      <c r="CV393" s="188">
        <f t="shared" ca="1" si="834"/>
        <v>0</v>
      </c>
      <c r="CW393" s="188">
        <f t="shared" ca="1" si="834"/>
        <v>26231</v>
      </c>
      <c r="CX393" s="188">
        <f t="shared" ca="1" si="834"/>
        <v>0</v>
      </c>
      <c r="CY393" s="188">
        <f t="shared" ca="1" si="834"/>
        <v>174528</v>
      </c>
      <c r="CZ393" s="188">
        <f t="shared" ca="1" si="834"/>
        <v>0</v>
      </c>
      <c r="DA393" s="188">
        <f t="shared" ca="1" si="834"/>
        <v>0</v>
      </c>
      <c r="DB393" s="188">
        <f t="shared" ca="1" si="834"/>
        <v>0</v>
      </c>
      <c r="DC393" s="188">
        <f t="shared" ca="1" si="834"/>
        <v>12207</v>
      </c>
      <c r="DD393" s="188">
        <f t="shared" ca="1" si="834"/>
        <v>0</v>
      </c>
      <c r="DE393" s="188">
        <f t="shared" ca="1" si="834"/>
        <v>0</v>
      </c>
      <c r="DF393" s="188">
        <f t="shared" ca="1" si="834"/>
        <v>0</v>
      </c>
      <c r="DG393" s="188">
        <f t="shared" ca="1" si="834"/>
        <v>0</v>
      </c>
      <c r="DH393" s="188">
        <f t="shared" ca="1" si="834"/>
        <v>0</v>
      </c>
      <c r="DI393" s="188">
        <f t="shared" ca="1" si="834"/>
        <v>0</v>
      </c>
      <c r="DJ393" s="188">
        <f t="shared" ca="1" si="834"/>
        <v>76140</v>
      </c>
      <c r="DK393" s="188">
        <f t="shared" ca="1" si="834"/>
        <v>300333</v>
      </c>
      <c r="DL393" s="188">
        <f t="shared" ca="1" si="834"/>
        <v>947847</v>
      </c>
      <c r="DM393" s="188">
        <f t="shared" ca="1" si="834"/>
        <v>1248180</v>
      </c>
      <c r="DN393" s="188">
        <f t="shared" ca="1" si="834"/>
        <v>1250724</v>
      </c>
      <c r="DO393" s="188">
        <f t="shared" ca="1" si="834"/>
        <v>2544</v>
      </c>
      <c r="DP393" s="218">
        <f t="shared" ca="1" si="799"/>
        <v>2.0340218945186948E-3</v>
      </c>
      <c r="DQ393" s="209">
        <f t="shared" si="800"/>
        <v>2027</v>
      </c>
    </row>
    <row r="394" spans="1:121">
      <c r="A394" s="87">
        <f t="shared" si="788"/>
        <v>2038</v>
      </c>
      <c r="P394" s="271">
        <f t="shared" si="786"/>
        <v>2038</v>
      </c>
      <c r="AJ394" s="72">
        <f>AJ393+1</f>
        <v>2029</v>
      </c>
      <c r="AK394" s="132"/>
      <c r="AL394" s="188">
        <f t="shared" ref="AL394:BU394" ca="1" si="835">SUM(AL222:AL233)</f>
        <v>0</v>
      </c>
      <c r="AM394" s="188">
        <f t="shared" ca="1" si="835"/>
        <v>0</v>
      </c>
      <c r="AN394" s="188">
        <f t="shared" ca="1" si="835"/>
        <v>96</v>
      </c>
      <c r="AO394" s="188">
        <f t="shared" ca="1" si="835"/>
        <v>0</v>
      </c>
      <c r="AP394" s="188">
        <f t="shared" ca="1" si="835"/>
        <v>0</v>
      </c>
      <c r="AQ394" s="188">
        <f t="shared" ca="1" si="835"/>
        <v>0</v>
      </c>
      <c r="AR394" s="188">
        <f t="shared" ca="1" si="835"/>
        <v>0</v>
      </c>
      <c r="AS394" s="188">
        <f t="shared" ca="1" si="835"/>
        <v>0</v>
      </c>
      <c r="AT394" s="188">
        <f t="shared" ca="1" si="835"/>
        <v>20830</v>
      </c>
      <c r="AU394" s="188">
        <f t="shared" ca="1" si="835"/>
        <v>10893</v>
      </c>
      <c r="AV394" s="188">
        <f t="shared" ca="1" si="835"/>
        <v>916028</v>
      </c>
      <c r="AW394" s="188">
        <f t="shared" ca="1" si="835"/>
        <v>0</v>
      </c>
      <c r="AX394" s="188">
        <f t="shared" ca="1" si="835"/>
        <v>0</v>
      </c>
      <c r="AY394" s="188">
        <f t="shared" ca="1" si="835"/>
        <v>0</v>
      </c>
      <c r="AZ394" s="549">
        <f t="shared" ca="1" si="835"/>
        <v>16647</v>
      </c>
      <c r="BA394" s="188">
        <f t="shared" ca="1" si="835"/>
        <v>37458</v>
      </c>
      <c r="BB394" s="188">
        <f t="shared" ca="1" si="835"/>
        <v>33459</v>
      </c>
      <c r="BC394" s="188">
        <f t="shared" ca="1" si="835"/>
        <v>0</v>
      </c>
      <c r="BD394" s="188">
        <f t="shared" ca="1" si="835"/>
        <v>26451</v>
      </c>
      <c r="BE394" s="188">
        <f t="shared" ca="1" si="835"/>
        <v>0</v>
      </c>
      <c r="BF394" s="188">
        <f t="shared" ca="1" si="835"/>
        <v>174528</v>
      </c>
      <c r="BG394" s="188">
        <f t="shared" ca="1" si="835"/>
        <v>0</v>
      </c>
      <c r="BH394" s="188">
        <f t="shared" ca="1" si="835"/>
        <v>0</v>
      </c>
      <c r="BI394" s="188">
        <f t="shared" ca="1" si="835"/>
        <v>0</v>
      </c>
      <c r="BJ394" s="188">
        <f t="shared" ca="1" si="835"/>
        <v>12207</v>
      </c>
      <c r="BK394" s="188">
        <f t="shared" ca="1" si="835"/>
        <v>0</v>
      </c>
      <c r="BL394" s="188">
        <f t="shared" ca="1" si="835"/>
        <v>0</v>
      </c>
      <c r="BM394" s="188">
        <f t="shared" ca="1" si="835"/>
        <v>0</v>
      </c>
      <c r="BN394" s="188">
        <f t="shared" ca="1" si="835"/>
        <v>0</v>
      </c>
      <c r="BO394" s="188">
        <f t="shared" ca="1" si="835"/>
        <v>0</v>
      </c>
      <c r="BP394" s="188">
        <f t="shared" ca="1" si="835"/>
        <v>0</v>
      </c>
      <c r="BQ394" s="472">
        <f t="shared" ca="1" si="835"/>
        <v>76557</v>
      </c>
      <c r="BR394" s="472">
        <f t="shared" ca="1" si="835"/>
        <v>300750</v>
      </c>
      <c r="BS394" s="472">
        <f t="shared" ca="1" si="835"/>
        <v>947847</v>
      </c>
      <c r="BT394" s="472">
        <f t="shared" ca="1" si="835"/>
        <v>1248597</v>
      </c>
      <c r="BU394" s="472">
        <f t="shared" ca="1" si="835"/>
        <v>1222774</v>
      </c>
      <c r="BV394" s="171"/>
      <c r="BW394" s="2"/>
      <c r="BX394" s="132"/>
      <c r="BY394" s="2"/>
      <c r="BZ394" s="13"/>
      <c r="CA394" s="130"/>
      <c r="CB394" s="13"/>
      <c r="CC394" s="1">
        <f t="shared" ref="CC394:CC398" si="836">CC393+1</f>
        <v>2029</v>
      </c>
      <c r="CD394" s="132"/>
      <c r="CE394" s="188">
        <f t="shared" ref="CE394:DO394" ca="1" si="837">SUM(CE222:CE233)</f>
        <v>0</v>
      </c>
      <c r="CF394" s="188">
        <f t="shared" ca="1" si="837"/>
        <v>0</v>
      </c>
      <c r="CG394" s="188">
        <f t="shared" ca="1" si="837"/>
        <v>96</v>
      </c>
      <c r="CH394" s="188">
        <f t="shared" ca="1" si="837"/>
        <v>0</v>
      </c>
      <c r="CI394" s="188">
        <f t="shared" ca="1" si="837"/>
        <v>0</v>
      </c>
      <c r="CJ394" s="188">
        <f t="shared" ca="1" si="837"/>
        <v>0</v>
      </c>
      <c r="CK394" s="188">
        <f t="shared" ca="1" si="837"/>
        <v>0</v>
      </c>
      <c r="CL394" s="188">
        <f t="shared" ca="1" si="837"/>
        <v>0</v>
      </c>
      <c r="CM394" s="188">
        <f t="shared" ca="1" si="837"/>
        <v>20830</v>
      </c>
      <c r="CN394" s="188">
        <f t="shared" ca="1" si="837"/>
        <v>10893</v>
      </c>
      <c r="CO394" s="188">
        <f t="shared" ca="1" si="837"/>
        <v>916028</v>
      </c>
      <c r="CP394" s="188">
        <f t="shared" ca="1" si="837"/>
        <v>0</v>
      </c>
      <c r="CQ394" s="188">
        <f t="shared" ca="1" si="837"/>
        <v>0</v>
      </c>
      <c r="CR394" s="188">
        <f t="shared" ca="1" si="837"/>
        <v>0</v>
      </c>
      <c r="CS394" s="533">
        <f t="shared" ca="1" si="837"/>
        <v>16647</v>
      </c>
      <c r="CT394" s="188">
        <f t="shared" ca="1" si="837"/>
        <v>37458</v>
      </c>
      <c r="CU394" s="188">
        <f t="shared" ca="1" si="837"/>
        <v>33501</v>
      </c>
      <c r="CV394" s="188">
        <f t="shared" ca="1" si="837"/>
        <v>0</v>
      </c>
      <c r="CW394" s="188">
        <f t="shared" ca="1" si="837"/>
        <v>26489</v>
      </c>
      <c r="CX394" s="188">
        <f t="shared" ca="1" si="837"/>
        <v>0</v>
      </c>
      <c r="CY394" s="188">
        <f t="shared" ca="1" si="837"/>
        <v>174528</v>
      </c>
      <c r="CZ394" s="188">
        <f t="shared" ca="1" si="837"/>
        <v>0</v>
      </c>
      <c r="DA394" s="188">
        <f t="shared" ca="1" si="837"/>
        <v>0</v>
      </c>
      <c r="DB394" s="188">
        <f t="shared" ca="1" si="837"/>
        <v>0</v>
      </c>
      <c r="DC394" s="188">
        <f t="shared" ca="1" si="837"/>
        <v>12207</v>
      </c>
      <c r="DD394" s="188">
        <f t="shared" ca="1" si="837"/>
        <v>0</v>
      </c>
      <c r="DE394" s="188">
        <f t="shared" ca="1" si="837"/>
        <v>0</v>
      </c>
      <c r="DF394" s="188">
        <f t="shared" ca="1" si="837"/>
        <v>0</v>
      </c>
      <c r="DG394" s="188">
        <f t="shared" ca="1" si="837"/>
        <v>0</v>
      </c>
      <c r="DH394" s="188">
        <f t="shared" ca="1" si="837"/>
        <v>0</v>
      </c>
      <c r="DI394" s="188">
        <f t="shared" ca="1" si="837"/>
        <v>0</v>
      </c>
      <c r="DJ394" s="188">
        <f t="shared" ca="1" si="837"/>
        <v>76637</v>
      </c>
      <c r="DK394" s="188">
        <f t="shared" ca="1" si="837"/>
        <v>300830</v>
      </c>
      <c r="DL394" s="188">
        <f t="shared" ca="1" si="837"/>
        <v>947847</v>
      </c>
      <c r="DM394" s="188">
        <f t="shared" ca="1" si="837"/>
        <v>1248677</v>
      </c>
      <c r="DN394" s="188">
        <f t="shared" ca="1" si="837"/>
        <v>1251229</v>
      </c>
      <c r="DO394" s="188">
        <f t="shared" ca="1" si="837"/>
        <v>2552</v>
      </c>
      <c r="DP394" s="218">
        <f t="shared" ca="1" si="799"/>
        <v>2.0395946705199447E-3</v>
      </c>
      <c r="DQ394" s="209">
        <f t="shared" si="800"/>
        <v>2028</v>
      </c>
    </row>
    <row r="395" spans="1:121">
      <c r="A395" s="87">
        <f t="shared" si="788"/>
        <v>2039</v>
      </c>
      <c r="P395" s="271">
        <f t="shared" si="786"/>
        <v>2039</v>
      </c>
      <c r="AJ395" s="72">
        <f>AJ394+1</f>
        <v>2030</v>
      </c>
      <c r="AK395" s="132"/>
      <c r="AL395" s="188">
        <f t="shared" ref="AL395:BU395" ca="1" si="838">SUM(AL234:AL245)</f>
        <v>0</v>
      </c>
      <c r="AM395" s="188">
        <f t="shared" ca="1" si="838"/>
        <v>0</v>
      </c>
      <c r="AN395" s="188">
        <f t="shared" ca="1" si="838"/>
        <v>96</v>
      </c>
      <c r="AO395" s="188">
        <f t="shared" ca="1" si="838"/>
        <v>0</v>
      </c>
      <c r="AP395" s="188">
        <f t="shared" ca="1" si="838"/>
        <v>0</v>
      </c>
      <c r="AQ395" s="188">
        <f t="shared" ca="1" si="838"/>
        <v>0</v>
      </c>
      <c r="AR395" s="188">
        <f t="shared" ca="1" si="838"/>
        <v>0</v>
      </c>
      <c r="AS395" s="188">
        <f t="shared" ca="1" si="838"/>
        <v>0</v>
      </c>
      <c r="AT395" s="188">
        <f t="shared" ca="1" si="838"/>
        <v>20830</v>
      </c>
      <c r="AU395" s="188">
        <f t="shared" ca="1" si="838"/>
        <v>10893</v>
      </c>
      <c r="AV395" s="188">
        <f t="shared" ca="1" si="838"/>
        <v>916028</v>
      </c>
      <c r="AW395" s="188">
        <f t="shared" ca="1" si="838"/>
        <v>0</v>
      </c>
      <c r="AX395" s="188">
        <f t="shared" ca="1" si="838"/>
        <v>0</v>
      </c>
      <c r="AY395" s="188">
        <f t="shared" ca="1" si="838"/>
        <v>0</v>
      </c>
      <c r="AZ395" s="549">
        <f t="shared" ca="1" si="838"/>
        <v>16647</v>
      </c>
      <c r="BA395" s="188">
        <f t="shared" ca="1" si="838"/>
        <v>37458</v>
      </c>
      <c r="BB395" s="188">
        <f t="shared" ca="1" si="838"/>
        <v>33728</v>
      </c>
      <c r="BC395" s="188">
        <f t="shared" ca="1" si="838"/>
        <v>0</v>
      </c>
      <c r="BD395" s="188">
        <f t="shared" ca="1" si="838"/>
        <v>26446</v>
      </c>
      <c r="BE395" s="188">
        <f t="shared" ca="1" si="838"/>
        <v>0</v>
      </c>
      <c r="BF395" s="188">
        <f t="shared" ca="1" si="838"/>
        <v>174528</v>
      </c>
      <c r="BG395" s="188">
        <f t="shared" ca="1" si="838"/>
        <v>0</v>
      </c>
      <c r="BH395" s="188">
        <f t="shared" ca="1" si="838"/>
        <v>0</v>
      </c>
      <c r="BI395" s="188">
        <f t="shared" ca="1" si="838"/>
        <v>0</v>
      </c>
      <c r="BJ395" s="188">
        <f t="shared" ca="1" si="838"/>
        <v>12207</v>
      </c>
      <c r="BK395" s="188">
        <f t="shared" ca="1" si="838"/>
        <v>0</v>
      </c>
      <c r="BL395" s="188">
        <f t="shared" ca="1" si="838"/>
        <v>0</v>
      </c>
      <c r="BM395" s="188">
        <f t="shared" ca="1" si="838"/>
        <v>0</v>
      </c>
      <c r="BN395" s="188">
        <f t="shared" ca="1" si="838"/>
        <v>0</v>
      </c>
      <c r="BO395" s="188">
        <f t="shared" ca="1" si="838"/>
        <v>0</v>
      </c>
      <c r="BP395" s="188">
        <f t="shared" ca="1" si="838"/>
        <v>0</v>
      </c>
      <c r="BQ395" s="472">
        <f t="shared" ca="1" si="838"/>
        <v>76821</v>
      </c>
      <c r="BR395" s="472">
        <f t="shared" ca="1" si="838"/>
        <v>301014</v>
      </c>
      <c r="BS395" s="472">
        <f t="shared" ca="1" si="838"/>
        <v>947847</v>
      </c>
      <c r="BT395" s="472">
        <f t="shared" ca="1" si="838"/>
        <v>1248861</v>
      </c>
      <c r="BU395" s="472">
        <f t="shared" ca="1" si="838"/>
        <v>1222984</v>
      </c>
      <c r="BW395" s="2"/>
      <c r="BX395" s="132"/>
      <c r="BY395" s="2"/>
      <c r="BZ395" s="13"/>
      <c r="CC395" s="1">
        <f t="shared" si="836"/>
        <v>2030</v>
      </c>
      <c r="CD395" s="132"/>
      <c r="CE395" s="188">
        <f t="shared" ref="CE395:DO395" ca="1" si="839">SUM(CE234:CE245)</f>
        <v>0</v>
      </c>
      <c r="CF395" s="188">
        <f t="shared" ca="1" si="839"/>
        <v>0</v>
      </c>
      <c r="CG395" s="188">
        <f t="shared" ca="1" si="839"/>
        <v>96</v>
      </c>
      <c r="CH395" s="188">
        <f t="shared" ca="1" si="839"/>
        <v>0</v>
      </c>
      <c r="CI395" s="188">
        <f t="shared" ca="1" si="839"/>
        <v>0</v>
      </c>
      <c r="CJ395" s="188">
        <f t="shared" ca="1" si="839"/>
        <v>0</v>
      </c>
      <c r="CK395" s="188">
        <f t="shared" ca="1" si="839"/>
        <v>0</v>
      </c>
      <c r="CL395" s="188">
        <f t="shared" ca="1" si="839"/>
        <v>0</v>
      </c>
      <c r="CM395" s="188">
        <f t="shared" ca="1" si="839"/>
        <v>20830</v>
      </c>
      <c r="CN395" s="188">
        <f t="shared" ca="1" si="839"/>
        <v>10893</v>
      </c>
      <c r="CO395" s="188">
        <f t="shared" ca="1" si="839"/>
        <v>916028</v>
      </c>
      <c r="CP395" s="188">
        <f t="shared" ca="1" si="839"/>
        <v>0</v>
      </c>
      <c r="CQ395" s="188">
        <f t="shared" ca="1" si="839"/>
        <v>0</v>
      </c>
      <c r="CR395" s="188">
        <f t="shared" ca="1" si="839"/>
        <v>0</v>
      </c>
      <c r="CS395" s="533">
        <f t="shared" ca="1" si="839"/>
        <v>16647</v>
      </c>
      <c r="CT395" s="188">
        <f t="shared" ca="1" si="839"/>
        <v>37458</v>
      </c>
      <c r="CU395" s="188">
        <f t="shared" ca="1" si="839"/>
        <v>33769</v>
      </c>
      <c r="CV395" s="188">
        <f t="shared" ca="1" si="839"/>
        <v>0</v>
      </c>
      <c r="CW395" s="188">
        <f t="shared" ca="1" si="839"/>
        <v>26469</v>
      </c>
      <c r="CX395" s="188">
        <f t="shared" ca="1" si="839"/>
        <v>0</v>
      </c>
      <c r="CY395" s="188">
        <f t="shared" ca="1" si="839"/>
        <v>174528</v>
      </c>
      <c r="CZ395" s="188">
        <f t="shared" ca="1" si="839"/>
        <v>0</v>
      </c>
      <c r="DA395" s="188">
        <f t="shared" ca="1" si="839"/>
        <v>0</v>
      </c>
      <c r="DB395" s="188">
        <f t="shared" ca="1" si="839"/>
        <v>0</v>
      </c>
      <c r="DC395" s="188">
        <f t="shared" ca="1" si="839"/>
        <v>12207</v>
      </c>
      <c r="DD395" s="188">
        <f t="shared" ca="1" si="839"/>
        <v>0</v>
      </c>
      <c r="DE395" s="188">
        <f t="shared" ca="1" si="839"/>
        <v>0</v>
      </c>
      <c r="DF395" s="188">
        <f t="shared" ca="1" si="839"/>
        <v>0</v>
      </c>
      <c r="DG395" s="188">
        <f t="shared" ca="1" si="839"/>
        <v>0</v>
      </c>
      <c r="DH395" s="188">
        <f t="shared" ca="1" si="839"/>
        <v>0</v>
      </c>
      <c r="DI395" s="188">
        <f t="shared" ca="1" si="839"/>
        <v>0</v>
      </c>
      <c r="DJ395" s="188">
        <f t="shared" ca="1" si="839"/>
        <v>76885</v>
      </c>
      <c r="DK395" s="188">
        <f t="shared" ca="1" si="839"/>
        <v>301078</v>
      </c>
      <c r="DL395" s="188">
        <f t="shared" ca="1" si="839"/>
        <v>947847</v>
      </c>
      <c r="DM395" s="188">
        <f t="shared" ca="1" si="839"/>
        <v>1248925</v>
      </c>
      <c r="DN395" s="188">
        <f t="shared" ca="1" si="839"/>
        <v>1251487</v>
      </c>
      <c r="DO395" s="188">
        <f t="shared" ca="1" si="839"/>
        <v>2562</v>
      </c>
      <c r="DP395" s="218">
        <f t="shared" ca="1" si="799"/>
        <v>2.0471646928813484E-3</v>
      </c>
      <c r="DQ395" s="209">
        <f t="shared" si="800"/>
        <v>2029</v>
      </c>
    </row>
    <row r="396" spans="1:121">
      <c r="A396" s="87">
        <f t="shared" si="788"/>
        <v>2040</v>
      </c>
      <c r="P396" s="271">
        <f t="shared" si="786"/>
        <v>2040</v>
      </c>
      <c r="AJ396" s="72">
        <f>AJ395+1</f>
        <v>2031</v>
      </c>
      <c r="AK396" s="132"/>
      <c r="AL396" s="188">
        <f t="shared" ref="AL396:BU396" ca="1" si="840">SUM(AL246:AL257)</f>
        <v>0</v>
      </c>
      <c r="AM396" s="188">
        <f t="shared" ca="1" si="840"/>
        <v>0</v>
      </c>
      <c r="AN396" s="188">
        <f t="shared" ca="1" si="840"/>
        <v>96</v>
      </c>
      <c r="AO396" s="188">
        <f t="shared" ca="1" si="840"/>
        <v>0</v>
      </c>
      <c r="AP396" s="188">
        <f t="shared" ca="1" si="840"/>
        <v>0</v>
      </c>
      <c r="AQ396" s="188">
        <f t="shared" ca="1" si="840"/>
        <v>0</v>
      </c>
      <c r="AR396" s="188">
        <f t="shared" ca="1" si="840"/>
        <v>0</v>
      </c>
      <c r="AS396" s="188">
        <f t="shared" ca="1" si="840"/>
        <v>0</v>
      </c>
      <c r="AT396" s="188">
        <f t="shared" ca="1" si="840"/>
        <v>21052</v>
      </c>
      <c r="AU396" s="188">
        <f t="shared" ca="1" si="840"/>
        <v>10915</v>
      </c>
      <c r="AV396" s="188">
        <f t="shared" ca="1" si="840"/>
        <v>916614</v>
      </c>
      <c r="AW396" s="188">
        <f t="shared" ca="1" si="840"/>
        <v>0</v>
      </c>
      <c r="AX396" s="188">
        <f t="shared" ca="1" si="840"/>
        <v>0</v>
      </c>
      <c r="AY396" s="188">
        <f t="shared" ca="1" si="840"/>
        <v>0</v>
      </c>
      <c r="AZ396" s="549">
        <f t="shared" ca="1" si="840"/>
        <v>16676</v>
      </c>
      <c r="BA396" s="188">
        <f t="shared" ca="1" si="840"/>
        <v>37516</v>
      </c>
      <c r="BB396" s="188">
        <f t="shared" ca="1" si="840"/>
        <v>34033</v>
      </c>
      <c r="BC396" s="188">
        <f t="shared" ca="1" si="840"/>
        <v>0</v>
      </c>
      <c r="BD396" s="188">
        <f t="shared" ca="1" si="840"/>
        <v>26702</v>
      </c>
      <c r="BE396" s="188">
        <f t="shared" ca="1" si="840"/>
        <v>0</v>
      </c>
      <c r="BF396" s="188">
        <f t="shared" ca="1" si="840"/>
        <v>174984</v>
      </c>
      <c r="BG396" s="188">
        <f t="shared" ca="1" si="840"/>
        <v>0</v>
      </c>
      <c r="BH396" s="188">
        <f t="shared" ca="1" si="840"/>
        <v>0</v>
      </c>
      <c r="BI396" s="188">
        <f t="shared" ca="1" si="840"/>
        <v>0</v>
      </c>
      <c r="BJ396" s="188">
        <f t="shared" ca="1" si="840"/>
        <v>12241</v>
      </c>
      <c r="BK396" s="188">
        <f t="shared" ca="1" si="840"/>
        <v>0</v>
      </c>
      <c r="BL396" s="188">
        <f t="shared" ca="1" si="840"/>
        <v>0</v>
      </c>
      <c r="BM396" s="188">
        <f t="shared" ca="1" si="840"/>
        <v>0</v>
      </c>
      <c r="BN396" s="188">
        <f t="shared" ca="1" si="840"/>
        <v>0</v>
      </c>
      <c r="BO396" s="188">
        <f t="shared" ca="1" si="840"/>
        <v>0</v>
      </c>
      <c r="BP396" s="188">
        <f t="shared" ca="1" si="840"/>
        <v>0</v>
      </c>
      <c r="BQ396" s="472">
        <f t="shared" ca="1" si="840"/>
        <v>77411</v>
      </c>
      <c r="BR396" s="472">
        <f t="shared" ca="1" si="840"/>
        <v>302152</v>
      </c>
      <c r="BS396" s="472">
        <f t="shared" ca="1" si="840"/>
        <v>948677</v>
      </c>
      <c r="BT396" s="472">
        <f t="shared" ca="1" si="840"/>
        <v>1250829</v>
      </c>
      <c r="BU396" s="472">
        <f t="shared" ca="1" si="840"/>
        <v>1226481</v>
      </c>
      <c r="BW396" s="2"/>
      <c r="BX396" s="132"/>
      <c r="BY396" s="2"/>
      <c r="BZ396" s="13"/>
      <c r="CC396" s="1">
        <f t="shared" si="836"/>
        <v>2031</v>
      </c>
      <c r="CD396" s="132"/>
      <c r="CE396" s="188">
        <f t="shared" ref="CE396:DO396" ca="1" si="841">SUM(CE246:CE257)</f>
        <v>0</v>
      </c>
      <c r="CF396" s="188">
        <f t="shared" ca="1" si="841"/>
        <v>0</v>
      </c>
      <c r="CG396" s="188">
        <f t="shared" ca="1" si="841"/>
        <v>96</v>
      </c>
      <c r="CH396" s="188">
        <f t="shared" ca="1" si="841"/>
        <v>0</v>
      </c>
      <c r="CI396" s="188">
        <f t="shared" ca="1" si="841"/>
        <v>0</v>
      </c>
      <c r="CJ396" s="188">
        <f t="shared" ca="1" si="841"/>
        <v>0</v>
      </c>
      <c r="CK396" s="188">
        <f t="shared" ca="1" si="841"/>
        <v>0</v>
      </c>
      <c r="CL396" s="188">
        <f t="shared" ca="1" si="841"/>
        <v>0</v>
      </c>
      <c r="CM396" s="188">
        <f t="shared" ca="1" si="841"/>
        <v>21052</v>
      </c>
      <c r="CN396" s="188">
        <f t="shared" ca="1" si="841"/>
        <v>10915</v>
      </c>
      <c r="CO396" s="188">
        <f t="shared" ca="1" si="841"/>
        <v>916614</v>
      </c>
      <c r="CP396" s="188">
        <f t="shared" ca="1" si="841"/>
        <v>0</v>
      </c>
      <c r="CQ396" s="188">
        <f t="shared" ca="1" si="841"/>
        <v>0</v>
      </c>
      <c r="CR396" s="188">
        <f t="shared" ca="1" si="841"/>
        <v>0</v>
      </c>
      <c r="CS396" s="533">
        <f t="shared" ca="1" si="841"/>
        <v>16676</v>
      </c>
      <c r="CT396" s="188">
        <f t="shared" ca="1" si="841"/>
        <v>37516</v>
      </c>
      <c r="CU396" s="188">
        <f t="shared" ca="1" si="841"/>
        <v>34075</v>
      </c>
      <c r="CV396" s="188">
        <f t="shared" ca="1" si="841"/>
        <v>0</v>
      </c>
      <c r="CW396" s="188">
        <f t="shared" ca="1" si="841"/>
        <v>26740</v>
      </c>
      <c r="CX396" s="188">
        <f t="shared" ca="1" si="841"/>
        <v>0</v>
      </c>
      <c r="CY396" s="188">
        <f t="shared" ca="1" si="841"/>
        <v>174984</v>
      </c>
      <c r="CZ396" s="188">
        <f t="shared" ca="1" si="841"/>
        <v>0</v>
      </c>
      <c r="DA396" s="188">
        <f t="shared" ca="1" si="841"/>
        <v>0</v>
      </c>
      <c r="DB396" s="188">
        <f t="shared" ca="1" si="841"/>
        <v>0</v>
      </c>
      <c r="DC396" s="188">
        <f t="shared" ca="1" si="841"/>
        <v>12241</v>
      </c>
      <c r="DD396" s="188">
        <f t="shared" ca="1" si="841"/>
        <v>0</v>
      </c>
      <c r="DE396" s="188">
        <f t="shared" ca="1" si="841"/>
        <v>0</v>
      </c>
      <c r="DF396" s="188">
        <f t="shared" ca="1" si="841"/>
        <v>0</v>
      </c>
      <c r="DG396" s="188">
        <f t="shared" ca="1" si="841"/>
        <v>0</v>
      </c>
      <c r="DH396" s="188">
        <f t="shared" ca="1" si="841"/>
        <v>0</v>
      </c>
      <c r="DI396" s="188">
        <f t="shared" ca="1" si="841"/>
        <v>0</v>
      </c>
      <c r="DJ396" s="188">
        <f t="shared" ca="1" si="841"/>
        <v>77491</v>
      </c>
      <c r="DK396" s="188">
        <f t="shared" ca="1" si="841"/>
        <v>302232</v>
      </c>
      <c r="DL396" s="188">
        <f t="shared" ca="1" si="841"/>
        <v>948677</v>
      </c>
      <c r="DM396" s="188">
        <f t="shared" ca="1" si="841"/>
        <v>1250909</v>
      </c>
      <c r="DN396" s="188">
        <f t="shared" ca="1" si="841"/>
        <v>1253486</v>
      </c>
      <c r="DO396" s="188">
        <f t="shared" ca="1" si="841"/>
        <v>2577</v>
      </c>
      <c r="DP396" s="218">
        <f t="shared" ca="1" si="799"/>
        <v>2.0558665992280729E-3</v>
      </c>
      <c r="DQ396" s="209">
        <f t="shared" si="800"/>
        <v>2030</v>
      </c>
    </row>
    <row r="397" spans="1:121">
      <c r="A397" s="87">
        <f t="shared" si="788"/>
        <v>2041</v>
      </c>
      <c r="P397" s="271">
        <f t="shared" si="786"/>
        <v>2041</v>
      </c>
      <c r="AJ397" s="72">
        <f t="shared" ref="AJ397:AJ398" si="842">AJ396+1</f>
        <v>2032</v>
      </c>
      <c r="AK397" s="132"/>
      <c r="AL397" s="188">
        <f t="shared" ref="AL397:BU397" ca="1" si="843">SUM(AL258:AL269)</f>
        <v>0</v>
      </c>
      <c r="AM397" s="188">
        <f t="shared" ca="1" si="843"/>
        <v>0</v>
      </c>
      <c r="AN397" s="188">
        <f t="shared" ca="1" si="843"/>
        <v>96</v>
      </c>
      <c r="AO397" s="188">
        <f t="shared" ca="1" si="843"/>
        <v>0</v>
      </c>
      <c r="AP397" s="188">
        <f t="shared" ca="1" si="843"/>
        <v>0</v>
      </c>
      <c r="AQ397" s="188">
        <f t="shared" ca="1" si="843"/>
        <v>0</v>
      </c>
      <c r="AR397" s="188">
        <f t="shared" ca="1" si="843"/>
        <v>0</v>
      </c>
      <c r="AS397" s="188">
        <f t="shared" ca="1" si="843"/>
        <v>0</v>
      </c>
      <c r="AT397" s="188">
        <f t="shared" ca="1" si="843"/>
        <v>20830</v>
      </c>
      <c r="AU397" s="188">
        <f t="shared" ca="1" si="843"/>
        <v>10893</v>
      </c>
      <c r="AV397" s="188">
        <f t="shared" ca="1" si="843"/>
        <v>916028</v>
      </c>
      <c r="AW397" s="188">
        <f t="shared" ca="1" si="843"/>
        <v>0</v>
      </c>
      <c r="AX397" s="188">
        <f t="shared" ca="1" si="843"/>
        <v>0</v>
      </c>
      <c r="AY397" s="188">
        <f t="shared" ca="1" si="843"/>
        <v>0</v>
      </c>
      <c r="AZ397" s="533">
        <f t="shared" ca="1" si="843"/>
        <v>16647</v>
      </c>
      <c r="BA397" s="188">
        <f t="shared" ca="1" si="843"/>
        <v>37458</v>
      </c>
      <c r="BB397" s="188">
        <f t="shared" ca="1" si="843"/>
        <v>34202</v>
      </c>
      <c r="BC397" s="188">
        <f t="shared" ca="1" si="843"/>
        <v>0</v>
      </c>
      <c r="BD397" s="188">
        <f t="shared" ca="1" si="843"/>
        <v>26849</v>
      </c>
      <c r="BE397" s="188">
        <f t="shared" ca="1" si="843"/>
        <v>0</v>
      </c>
      <c r="BF397" s="188">
        <f t="shared" ca="1" si="843"/>
        <v>174528</v>
      </c>
      <c r="BG397" s="188">
        <f t="shared" ca="1" si="843"/>
        <v>0</v>
      </c>
      <c r="BH397" s="188">
        <f t="shared" ca="1" si="843"/>
        <v>0</v>
      </c>
      <c r="BI397" s="188">
        <f t="shared" ca="1" si="843"/>
        <v>0</v>
      </c>
      <c r="BJ397" s="188">
        <f t="shared" ca="1" si="843"/>
        <v>12207</v>
      </c>
      <c r="BK397" s="188">
        <f t="shared" ca="1" si="843"/>
        <v>0</v>
      </c>
      <c r="BL397" s="188">
        <f t="shared" ca="1" si="843"/>
        <v>0</v>
      </c>
      <c r="BM397" s="188">
        <f t="shared" ca="1" si="843"/>
        <v>0</v>
      </c>
      <c r="BN397" s="188">
        <f t="shared" ca="1" si="843"/>
        <v>0</v>
      </c>
      <c r="BO397" s="188">
        <f t="shared" ca="1" si="843"/>
        <v>0</v>
      </c>
      <c r="BP397" s="188">
        <f t="shared" ca="1" si="843"/>
        <v>0</v>
      </c>
      <c r="BQ397" s="188">
        <f t="shared" ca="1" si="843"/>
        <v>77698</v>
      </c>
      <c r="BR397" s="188">
        <f t="shared" ca="1" si="843"/>
        <v>301891</v>
      </c>
      <c r="BS397" s="188">
        <f t="shared" ca="1" si="843"/>
        <v>947847</v>
      </c>
      <c r="BT397" s="188">
        <f t="shared" ca="1" si="843"/>
        <v>1249738</v>
      </c>
      <c r="BU397" s="188">
        <f t="shared" ca="1" si="843"/>
        <v>1223806</v>
      </c>
      <c r="BV397" s="188"/>
      <c r="BW397" s="218"/>
      <c r="BX397" s="636"/>
      <c r="BY397" s="2"/>
      <c r="BZ397" s="13"/>
      <c r="CC397" s="1">
        <f t="shared" si="836"/>
        <v>2032</v>
      </c>
      <c r="CD397" s="132"/>
      <c r="CE397" s="188">
        <f t="shared" ref="CE397:DO397" ca="1" si="844">SUM(CE258:CE269)</f>
        <v>0</v>
      </c>
      <c r="CF397" s="188">
        <f t="shared" ca="1" si="844"/>
        <v>0</v>
      </c>
      <c r="CG397" s="188">
        <f t="shared" ca="1" si="844"/>
        <v>96</v>
      </c>
      <c r="CH397" s="188">
        <f t="shared" ca="1" si="844"/>
        <v>0</v>
      </c>
      <c r="CI397" s="188">
        <f t="shared" ca="1" si="844"/>
        <v>0</v>
      </c>
      <c r="CJ397" s="188">
        <f t="shared" ca="1" si="844"/>
        <v>0</v>
      </c>
      <c r="CK397" s="188">
        <f t="shared" ca="1" si="844"/>
        <v>0</v>
      </c>
      <c r="CL397" s="188">
        <f t="shared" ca="1" si="844"/>
        <v>0</v>
      </c>
      <c r="CM397" s="188">
        <f t="shared" ca="1" si="844"/>
        <v>20830</v>
      </c>
      <c r="CN397" s="188">
        <f t="shared" ca="1" si="844"/>
        <v>10893</v>
      </c>
      <c r="CO397" s="188">
        <f t="shared" ca="1" si="844"/>
        <v>916028</v>
      </c>
      <c r="CP397" s="188">
        <f t="shared" ca="1" si="844"/>
        <v>0</v>
      </c>
      <c r="CQ397" s="188">
        <f t="shared" ca="1" si="844"/>
        <v>0</v>
      </c>
      <c r="CR397" s="188">
        <f t="shared" ca="1" si="844"/>
        <v>0</v>
      </c>
      <c r="CS397" s="533">
        <f t="shared" ca="1" si="844"/>
        <v>16647</v>
      </c>
      <c r="CT397" s="188">
        <f t="shared" ca="1" si="844"/>
        <v>37458</v>
      </c>
      <c r="CU397" s="188">
        <f t="shared" ca="1" si="844"/>
        <v>34243</v>
      </c>
      <c r="CV397" s="188">
        <f t="shared" ca="1" si="844"/>
        <v>0</v>
      </c>
      <c r="CW397" s="188">
        <f t="shared" ca="1" si="844"/>
        <v>26889</v>
      </c>
      <c r="CX397" s="188">
        <f t="shared" ca="1" si="844"/>
        <v>0</v>
      </c>
      <c r="CY397" s="188">
        <f t="shared" ca="1" si="844"/>
        <v>174528</v>
      </c>
      <c r="CZ397" s="188">
        <f t="shared" ca="1" si="844"/>
        <v>0</v>
      </c>
      <c r="DA397" s="188">
        <f t="shared" ca="1" si="844"/>
        <v>0</v>
      </c>
      <c r="DB397" s="188">
        <f t="shared" ca="1" si="844"/>
        <v>0</v>
      </c>
      <c r="DC397" s="188">
        <f t="shared" ca="1" si="844"/>
        <v>12207</v>
      </c>
      <c r="DD397" s="188">
        <f t="shared" ca="1" si="844"/>
        <v>0</v>
      </c>
      <c r="DE397" s="188">
        <f t="shared" ca="1" si="844"/>
        <v>0</v>
      </c>
      <c r="DF397" s="188">
        <f t="shared" ca="1" si="844"/>
        <v>0</v>
      </c>
      <c r="DG397" s="188">
        <f t="shared" ca="1" si="844"/>
        <v>0</v>
      </c>
      <c r="DH397" s="188">
        <f t="shared" ca="1" si="844"/>
        <v>0</v>
      </c>
      <c r="DI397" s="188">
        <f t="shared" ca="1" si="844"/>
        <v>0</v>
      </c>
      <c r="DJ397" s="188">
        <f t="shared" ca="1" si="844"/>
        <v>77779</v>
      </c>
      <c r="DK397" s="188">
        <f t="shared" ca="1" si="844"/>
        <v>301972</v>
      </c>
      <c r="DL397" s="188">
        <f t="shared" ca="1" si="844"/>
        <v>947847</v>
      </c>
      <c r="DM397" s="188">
        <f t="shared" ca="1" si="844"/>
        <v>1249819</v>
      </c>
      <c r="DN397" s="188">
        <f t="shared" ca="1" si="844"/>
        <v>1252401</v>
      </c>
      <c r="DO397" s="188">
        <f t="shared" ca="1" si="844"/>
        <v>2582</v>
      </c>
      <c r="DP397" s="218">
        <f t="shared" ca="1" si="799"/>
        <v>2.0616400018843807E-3</v>
      </c>
      <c r="DQ397" s="209">
        <f t="shared" si="800"/>
        <v>2031</v>
      </c>
    </row>
    <row r="398" spans="1:121">
      <c r="A398" s="87">
        <f t="shared" si="788"/>
        <v>2042</v>
      </c>
      <c r="P398" s="271">
        <f t="shared" si="786"/>
        <v>2042</v>
      </c>
      <c r="AI398" s="155"/>
      <c r="AJ398" s="72">
        <f t="shared" si="842"/>
        <v>2033</v>
      </c>
      <c r="AK398" s="132"/>
      <c r="AL398" s="188">
        <f t="shared" ref="AL398:BU398" ca="1" si="845">SUM(AL270:AL281)</f>
        <v>0</v>
      </c>
      <c r="AM398" s="188">
        <f t="shared" ca="1" si="845"/>
        <v>0</v>
      </c>
      <c r="AN398" s="188">
        <f t="shared" ca="1" si="845"/>
        <v>96</v>
      </c>
      <c r="AO398" s="188">
        <f t="shared" ca="1" si="845"/>
        <v>0</v>
      </c>
      <c r="AP398" s="188">
        <f t="shared" ca="1" si="845"/>
        <v>0</v>
      </c>
      <c r="AQ398" s="188">
        <f t="shared" ca="1" si="845"/>
        <v>0</v>
      </c>
      <c r="AR398" s="188">
        <f t="shared" ca="1" si="845"/>
        <v>0</v>
      </c>
      <c r="AS398" s="188">
        <f t="shared" ca="1" si="845"/>
        <v>0</v>
      </c>
      <c r="AT398" s="188">
        <f t="shared" ca="1" si="845"/>
        <v>20830</v>
      </c>
      <c r="AU398" s="188">
        <f t="shared" ca="1" si="845"/>
        <v>10893</v>
      </c>
      <c r="AV398" s="188">
        <f t="shared" ca="1" si="845"/>
        <v>916028</v>
      </c>
      <c r="AW398" s="188">
        <f t="shared" ca="1" si="845"/>
        <v>0</v>
      </c>
      <c r="AX398" s="188">
        <f t="shared" ca="1" si="845"/>
        <v>0</v>
      </c>
      <c r="AY398" s="188">
        <f t="shared" ca="1" si="845"/>
        <v>0</v>
      </c>
      <c r="AZ398" s="533">
        <f t="shared" ca="1" si="845"/>
        <v>16647</v>
      </c>
      <c r="BA398" s="188">
        <f t="shared" ca="1" si="845"/>
        <v>37458</v>
      </c>
      <c r="BB398" s="188">
        <f t="shared" ca="1" si="845"/>
        <v>34439</v>
      </c>
      <c r="BC398" s="188">
        <f t="shared" ca="1" si="845"/>
        <v>0</v>
      </c>
      <c r="BD398" s="188">
        <f t="shared" ca="1" si="845"/>
        <v>27050</v>
      </c>
      <c r="BE398" s="188">
        <f t="shared" ca="1" si="845"/>
        <v>0</v>
      </c>
      <c r="BF398" s="188">
        <f t="shared" ca="1" si="845"/>
        <v>174528</v>
      </c>
      <c r="BG398" s="188">
        <f t="shared" ca="1" si="845"/>
        <v>0</v>
      </c>
      <c r="BH398" s="188">
        <f t="shared" ca="1" si="845"/>
        <v>0</v>
      </c>
      <c r="BI398" s="188">
        <f t="shared" ca="1" si="845"/>
        <v>0</v>
      </c>
      <c r="BJ398" s="188">
        <f t="shared" ca="1" si="845"/>
        <v>12207</v>
      </c>
      <c r="BK398" s="188">
        <f t="shared" ca="1" si="845"/>
        <v>0</v>
      </c>
      <c r="BL398" s="188">
        <f t="shared" ca="1" si="845"/>
        <v>0</v>
      </c>
      <c r="BM398" s="188">
        <f t="shared" ca="1" si="845"/>
        <v>0</v>
      </c>
      <c r="BN398" s="188">
        <f t="shared" ca="1" si="845"/>
        <v>0</v>
      </c>
      <c r="BO398" s="188">
        <f t="shared" ca="1" si="845"/>
        <v>0</v>
      </c>
      <c r="BP398" s="188">
        <f t="shared" ca="1" si="845"/>
        <v>0</v>
      </c>
      <c r="BQ398" s="188">
        <f t="shared" ca="1" si="845"/>
        <v>78136</v>
      </c>
      <c r="BR398" s="188">
        <f t="shared" ca="1" si="845"/>
        <v>302329</v>
      </c>
      <c r="BS398" s="188">
        <f t="shared" ca="1" si="845"/>
        <v>947847</v>
      </c>
      <c r="BT398" s="188">
        <f t="shared" ca="1" si="845"/>
        <v>1250176</v>
      </c>
      <c r="BU398" s="188">
        <f t="shared" ca="1" si="845"/>
        <v>1224208</v>
      </c>
      <c r="BV398" s="188"/>
      <c r="BW398" s="218"/>
      <c r="BX398" s="636"/>
      <c r="BY398" s="2"/>
      <c r="BZ398" s="13"/>
      <c r="CC398" s="1">
        <f t="shared" si="836"/>
        <v>2033</v>
      </c>
      <c r="CD398" s="132"/>
      <c r="CE398" s="188">
        <f t="shared" ref="CE398:DO398" ca="1" si="846">SUM(CE270:CE281)</f>
        <v>0</v>
      </c>
      <c r="CF398" s="188">
        <f t="shared" ca="1" si="846"/>
        <v>0</v>
      </c>
      <c r="CG398" s="188">
        <f t="shared" ca="1" si="846"/>
        <v>96</v>
      </c>
      <c r="CH398" s="188">
        <f t="shared" ca="1" si="846"/>
        <v>0</v>
      </c>
      <c r="CI398" s="188">
        <f t="shared" ca="1" si="846"/>
        <v>0</v>
      </c>
      <c r="CJ398" s="188">
        <f t="shared" ca="1" si="846"/>
        <v>0</v>
      </c>
      <c r="CK398" s="188">
        <f t="shared" ca="1" si="846"/>
        <v>0</v>
      </c>
      <c r="CL398" s="188">
        <f t="shared" ca="1" si="846"/>
        <v>0</v>
      </c>
      <c r="CM398" s="188">
        <f t="shared" ca="1" si="846"/>
        <v>20830</v>
      </c>
      <c r="CN398" s="188">
        <f t="shared" ca="1" si="846"/>
        <v>10893</v>
      </c>
      <c r="CO398" s="188">
        <f t="shared" ca="1" si="846"/>
        <v>916028</v>
      </c>
      <c r="CP398" s="188">
        <f t="shared" ca="1" si="846"/>
        <v>0</v>
      </c>
      <c r="CQ398" s="188">
        <f t="shared" ca="1" si="846"/>
        <v>0</v>
      </c>
      <c r="CR398" s="188">
        <f t="shared" ca="1" si="846"/>
        <v>0</v>
      </c>
      <c r="CS398" s="533">
        <f t="shared" ca="1" si="846"/>
        <v>16647</v>
      </c>
      <c r="CT398" s="188">
        <f t="shared" ca="1" si="846"/>
        <v>37458</v>
      </c>
      <c r="CU398" s="188">
        <f t="shared" ca="1" si="846"/>
        <v>34479</v>
      </c>
      <c r="CV398" s="188">
        <f t="shared" ca="1" si="846"/>
        <v>0</v>
      </c>
      <c r="CW398" s="188">
        <f t="shared" ca="1" si="846"/>
        <v>27090</v>
      </c>
      <c r="CX398" s="188">
        <f t="shared" ca="1" si="846"/>
        <v>0</v>
      </c>
      <c r="CY398" s="188">
        <f t="shared" ca="1" si="846"/>
        <v>174528</v>
      </c>
      <c r="CZ398" s="188">
        <f t="shared" ca="1" si="846"/>
        <v>0</v>
      </c>
      <c r="DA398" s="188">
        <f t="shared" ca="1" si="846"/>
        <v>0</v>
      </c>
      <c r="DB398" s="188">
        <f t="shared" ca="1" si="846"/>
        <v>0</v>
      </c>
      <c r="DC398" s="188">
        <f t="shared" ca="1" si="846"/>
        <v>12207</v>
      </c>
      <c r="DD398" s="188">
        <f t="shared" ca="1" si="846"/>
        <v>0</v>
      </c>
      <c r="DE398" s="188">
        <f t="shared" ca="1" si="846"/>
        <v>0</v>
      </c>
      <c r="DF398" s="188">
        <f t="shared" ca="1" si="846"/>
        <v>0</v>
      </c>
      <c r="DG398" s="188">
        <f t="shared" ca="1" si="846"/>
        <v>0</v>
      </c>
      <c r="DH398" s="188">
        <f t="shared" ca="1" si="846"/>
        <v>0</v>
      </c>
      <c r="DI398" s="188">
        <f t="shared" ca="1" si="846"/>
        <v>0</v>
      </c>
      <c r="DJ398" s="188">
        <f t="shared" ca="1" si="846"/>
        <v>78216</v>
      </c>
      <c r="DK398" s="188">
        <f t="shared" ca="1" si="846"/>
        <v>302409</v>
      </c>
      <c r="DL398" s="188">
        <f t="shared" ca="1" si="846"/>
        <v>947847</v>
      </c>
      <c r="DM398" s="188">
        <f t="shared" ca="1" si="846"/>
        <v>1250256</v>
      </c>
      <c r="DN398" s="188">
        <f t="shared" ca="1" si="846"/>
        <v>1252849</v>
      </c>
      <c r="DO398" s="188">
        <f t="shared" ca="1" si="846"/>
        <v>2593</v>
      </c>
      <c r="DP398" s="218">
        <f t="shared" ca="1" si="799"/>
        <v>2.0696827790100802E-3</v>
      </c>
      <c r="DQ398" s="209">
        <f t="shared" si="800"/>
        <v>2032</v>
      </c>
    </row>
    <row r="399" spans="1:121">
      <c r="A399" s="87">
        <f t="shared" si="788"/>
        <v>2043</v>
      </c>
      <c r="P399" s="271">
        <f t="shared" si="786"/>
        <v>2043</v>
      </c>
      <c r="AI399" s="155"/>
      <c r="AK399" s="13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166"/>
      <c r="BN399" s="166"/>
      <c r="BO399" s="166"/>
      <c r="BP399" s="166"/>
      <c r="BQ399" s="166"/>
      <c r="BR399" s="166"/>
      <c r="BS399" s="166"/>
      <c r="BT399" s="166"/>
      <c r="BU399" s="2"/>
      <c r="BV399" s="171"/>
      <c r="BW399" s="2"/>
      <c r="BX399" s="132"/>
      <c r="BY399" s="2"/>
      <c r="BZ399" s="13"/>
      <c r="CC399" s="1"/>
      <c r="CD399" s="13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N399" s="188"/>
      <c r="DO399" s="188"/>
      <c r="DP399" s="218"/>
      <c r="DQ399" s="209"/>
    </row>
    <row r="400" spans="1:121">
      <c r="A400" s="87">
        <f t="shared" si="788"/>
        <v>2044</v>
      </c>
      <c r="P400" s="271">
        <f t="shared" si="786"/>
        <v>2044</v>
      </c>
      <c r="AI400" s="155"/>
      <c r="AK400" s="13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166"/>
      <c r="BN400" s="166"/>
      <c r="BO400" s="166"/>
      <c r="BP400" s="166"/>
      <c r="BQ400" s="166"/>
      <c r="BR400" s="166"/>
      <c r="BS400" s="166"/>
      <c r="BT400" s="166"/>
      <c r="BU400" s="2"/>
      <c r="BV400" s="171"/>
      <c r="BW400" s="2"/>
      <c r="BX400" s="132"/>
      <c r="BY400" s="2"/>
      <c r="BZ400" s="13"/>
      <c r="CC400" s="1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09"/>
      <c r="DN400" s="188"/>
      <c r="DO400" s="188"/>
      <c r="DP400" s="218"/>
    </row>
    <row r="401" spans="1:123">
      <c r="A401" s="87">
        <f t="shared" si="788"/>
        <v>2045</v>
      </c>
      <c r="P401" s="271">
        <f t="shared" si="786"/>
        <v>2045</v>
      </c>
      <c r="AI401" s="155"/>
      <c r="AK401" s="132"/>
      <c r="BL401" s="2"/>
      <c r="BM401" s="166"/>
      <c r="BN401" s="166"/>
      <c r="BO401" s="166"/>
      <c r="BP401" s="166"/>
      <c r="BQ401" s="166"/>
      <c r="BR401" s="166"/>
      <c r="BS401" s="166"/>
      <c r="BT401" s="166"/>
      <c r="BU401" s="2"/>
      <c r="BV401" s="171"/>
      <c r="BW401" s="2"/>
      <c r="BX401" s="132"/>
      <c r="BY401" s="2"/>
      <c r="BZ401" s="13"/>
    </row>
    <row r="402" spans="1:123">
      <c r="AI402" s="155"/>
      <c r="AK402" s="132"/>
      <c r="BL402" s="2"/>
      <c r="BM402" s="166"/>
      <c r="BN402" s="166"/>
      <c r="BO402" s="166"/>
      <c r="BP402" s="166"/>
      <c r="BQ402" s="166"/>
      <c r="BR402" s="166"/>
      <c r="BS402" s="166"/>
      <c r="BT402" s="166"/>
      <c r="BU402" s="2"/>
      <c r="BV402" s="171"/>
      <c r="BW402" s="2"/>
      <c r="BX402" s="132"/>
      <c r="BY402" s="2"/>
      <c r="BZ402" s="13"/>
    </row>
    <row r="403" spans="1:12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3"/>
      <c r="AD403" s="13"/>
      <c r="AG403" s="78"/>
      <c r="AH403" s="78"/>
      <c r="AI403" s="155"/>
      <c r="AK403" s="132"/>
      <c r="BL403" s="2"/>
      <c r="BM403" s="166"/>
      <c r="BN403" s="166"/>
      <c r="BO403" s="166"/>
      <c r="BP403" s="166"/>
      <c r="BQ403" s="166"/>
      <c r="BR403" s="166"/>
      <c r="BS403" s="166"/>
      <c r="BT403" s="166"/>
      <c r="BU403" s="2"/>
      <c r="BV403" s="2"/>
      <c r="BW403" s="2"/>
      <c r="BX403" s="132"/>
      <c r="BY403" s="2"/>
      <c r="BZ403" s="2"/>
      <c r="CA403" s="1"/>
      <c r="CB403" s="1"/>
    </row>
    <row r="404" spans="1:123" ht="15.75">
      <c r="A404" s="296" t="s">
        <v>186</v>
      </c>
      <c r="B404" s="101"/>
      <c r="C404" s="101"/>
      <c r="D404" s="101"/>
      <c r="E404" s="101"/>
      <c r="F404" s="101"/>
      <c r="G404" s="101"/>
      <c r="H404" s="101"/>
      <c r="I404" s="101"/>
      <c r="J404" s="101"/>
      <c r="K404" s="110" t="s">
        <v>112</v>
      </c>
      <c r="L404" s="101"/>
      <c r="M404" s="101"/>
      <c r="N404" s="102" t="s">
        <v>0</v>
      </c>
      <c r="O404" s="108"/>
      <c r="P404" s="109" t="str">
        <f>A404&amp;"   (BILLED SALES, LAGGED)"</f>
        <v>534-SECI BASE 250 MW Sale   (BILLED SALES, LAGGED)</v>
      </c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43" t="s">
        <v>1</v>
      </c>
      <c r="AG404" s="79"/>
      <c r="AH404" s="79"/>
      <c r="AJ404" s="5"/>
      <c r="AK404" s="10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50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10"/>
      <c r="BM404" s="169"/>
      <c r="BN404" s="169"/>
      <c r="BO404" s="169"/>
      <c r="BP404" s="169"/>
      <c r="BQ404" s="169"/>
      <c r="BR404" s="169"/>
      <c r="BS404" s="169"/>
      <c r="BT404" s="169"/>
      <c r="BU404" s="10"/>
      <c r="BV404" s="10"/>
      <c r="BW404" s="10"/>
      <c r="BX404" s="212"/>
      <c r="BY404" s="10"/>
      <c r="BZ404" s="10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165"/>
      <c r="CQ404" s="5"/>
      <c r="CR404" s="5"/>
      <c r="CS404" s="534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165"/>
      <c r="DK404" s="165"/>
      <c r="DL404" s="165"/>
      <c r="DM404" s="5"/>
      <c r="DN404" s="5"/>
      <c r="DO404" s="5"/>
      <c r="DP404" s="5"/>
      <c r="DQ404" s="5"/>
      <c r="DR404" s="5"/>
      <c r="DS404" s="5"/>
    </row>
    <row r="405" spans="1:123">
      <c r="A405" s="4" t="s">
        <v>2</v>
      </c>
      <c r="B405" s="117" t="s">
        <v>3</v>
      </c>
      <c r="C405" s="117" t="s">
        <v>4</v>
      </c>
      <c r="D405" s="117" t="s">
        <v>5</v>
      </c>
      <c r="E405" s="117" t="s">
        <v>6</v>
      </c>
      <c r="F405" s="117" t="s">
        <v>7</v>
      </c>
      <c r="G405" s="117" t="s">
        <v>8</v>
      </c>
      <c r="H405" s="117" t="s">
        <v>9</v>
      </c>
      <c r="I405" s="117" t="s">
        <v>10</v>
      </c>
      <c r="J405" s="117" t="s">
        <v>11</v>
      </c>
      <c r="K405" s="117" t="s">
        <v>12</v>
      </c>
      <c r="L405" s="117" t="s">
        <v>13</v>
      </c>
      <c r="M405" s="117" t="s">
        <v>14</v>
      </c>
      <c r="N405" s="112" t="s">
        <v>15</v>
      </c>
      <c r="O405" s="118"/>
      <c r="P405" s="119" t="s">
        <v>2</v>
      </c>
      <c r="Q405" s="117" t="s">
        <v>3</v>
      </c>
      <c r="R405" s="117" t="s">
        <v>4</v>
      </c>
      <c r="S405" s="117" t="s">
        <v>5</v>
      </c>
      <c r="T405" s="117" t="s">
        <v>6</v>
      </c>
      <c r="U405" s="117" t="s">
        <v>7</v>
      </c>
      <c r="V405" s="117" t="s">
        <v>8</v>
      </c>
      <c r="W405" s="117" t="s">
        <v>9</v>
      </c>
      <c r="X405" s="117" t="s">
        <v>10</v>
      </c>
      <c r="Y405" s="117" t="s">
        <v>11</v>
      </c>
      <c r="Z405" s="117" t="s">
        <v>12</v>
      </c>
      <c r="AA405" s="117" t="s">
        <v>13</v>
      </c>
      <c r="AB405" s="117" t="s">
        <v>14</v>
      </c>
      <c r="AC405" s="83" t="s">
        <v>15</v>
      </c>
      <c r="AD405" s="84"/>
      <c r="AG405" s="86"/>
      <c r="AH405" s="86"/>
      <c r="AK405" s="132"/>
      <c r="BZ405" s="13"/>
    </row>
    <row r="406" spans="1:123" s="5" customFormat="1">
      <c r="A406" s="87">
        <f>A366</f>
        <v>2010</v>
      </c>
      <c r="B406" s="101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2"/>
      <c r="N406" s="89"/>
      <c r="O406" s="185"/>
      <c r="P406" s="91">
        <f>A406</f>
        <v>2010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  <c r="Z406" s="128">
        <v>0</v>
      </c>
      <c r="AA406" s="128">
        <v>0</v>
      </c>
      <c r="AB406" s="128">
        <v>0</v>
      </c>
      <c r="AC406" s="13">
        <f t="shared" ref="AC406:AC422" si="847">SUM(Q406:AB406)</f>
        <v>0</v>
      </c>
      <c r="AG406" s="22"/>
      <c r="AH406" s="22"/>
      <c r="AI406" s="157"/>
      <c r="AJ406" s="1"/>
      <c r="AK406" s="132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540"/>
      <c r="BA406" s="1"/>
      <c r="BB406" s="1"/>
      <c r="BC406" s="1"/>
      <c r="BD406" s="1"/>
      <c r="BE406" s="1"/>
      <c r="BF406" s="1"/>
      <c r="BG406" s="1"/>
      <c r="BH406" s="1"/>
      <c r="BI406" s="22"/>
      <c r="BJ406" s="1"/>
      <c r="BK406" s="1"/>
      <c r="BL406" s="2"/>
      <c r="BM406" s="166"/>
      <c r="BN406" s="166"/>
      <c r="BO406" s="166"/>
      <c r="BP406" s="166"/>
      <c r="BQ406" s="166"/>
      <c r="BR406" s="166"/>
      <c r="BS406" s="166"/>
      <c r="BT406" s="166"/>
      <c r="BU406" s="2"/>
      <c r="BV406" s="171"/>
      <c r="BW406" s="2"/>
      <c r="BX406" s="132"/>
      <c r="BY406" s="2"/>
      <c r="BZ406" s="13"/>
      <c r="CA406" s="22"/>
      <c r="CB406" s="22"/>
      <c r="CC406" s="22"/>
      <c r="CD406" s="22"/>
      <c r="CE406" s="22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50"/>
      <c r="CQ406" s="1"/>
      <c r="CR406" s="1"/>
      <c r="CS406" s="53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50"/>
      <c r="DK406" s="150"/>
      <c r="DL406" s="150"/>
      <c r="DM406" s="1"/>
      <c r="DN406" s="1"/>
      <c r="DO406" s="1"/>
      <c r="DP406" s="1"/>
      <c r="DQ406" s="1"/>
      <c r="DR406" s="1"/>
      <c r="DS406" s="1"/>
    </row>
    <row r="407" spans="1:123">
      <c r="A407" s="87">
        <f>A406+1</f>
        <v>2011</v>
      </c>
      <c r="B407" s="390">
        <v>0</v>
      </c>
      <c r="C407" s="390">
        <v>0</v>
      </c>
      <c r="D407" s="390">
        <v>0</v>
      </c>
      <c r="E407" s="390">
        <v>0</v>
      </c>
      <c r="F407" s="390">
        <v>0</v>
      </c>
      <c r="G407" s="390">
        <v>0</v>
      </c>
      <c r="H407" s="390">
        <v>0</v>
      </c>
      <c r="I407" s="390">
        <v>0</v>
      </c>
      <c r="J407" s="390">
        <v>0</v>
      </c>
      <c r="K407" s="390">
        <v>0</v>
      </c>
      <c r="L407" s="390">
        <v>0</v>
      </c>
      <c r="M407" s="390">
        <v>0</v>
      </c>
      <c r="N407" s="89">
        <f t="shared" ref="N407:N426" si="848">SUM(B407:M407)</f>
        <v>0</v>
      </c>
      <c r="O407" s="185"/>
      <c r="P407" s="91">
        <f t="shared" ref="P407:P441" si="849">A407</f>
        <v>2011</v>
      </c>
      <c r="Q407" s="390">
        <v>0</v>
      </c>
      <c r="R407" s="390">
        <v>0</v>
      </c>
      <c r="S407" s="390">
        <v>0</v>
      </c>
      <c r="T407" s="390">
        <v>0</v>
      </c>
      <c r="U407" s="390">
        <v>0</v>
      </c>
      <c r="V407" s="390">
        <v>0</v>
      </c>
      <c r="W407" s="390">
        <v>0</v>
      </c>
      <c r="X407" s="390">
        <v>0</v>
      </c>
      <c r="Y407" s="390">
        <v>0</v>
      </c>
      <c r="Z407" s="390">
        <v>0</v>
      </c>
      <c r="AA407" s="390">
        <v>0</v>
      </c>
      <c r="AB407" s="390">
        <v>0</v>
      </c>
      <c r="AC407" s="13">
        <f t="shared" si="847"/>
        <v>0</v>
      </c>
      <c r="AD407" s="13"/>
      <c r="AG407" s="22"/>
      <c r="AH407" s="22"/>
      <c r="AK407" s="132"/>
      <c r="BL407" s="2"/>
      <c r="BM407" s="166"/>
      <c r="BN407" s="166"/>
      <c r="BO407" s="166"/>
      <c r="BP407" s="166"/>
      <c r="BQ407" s="166"/>
      <c r="BR407" s="166"/>
      <c r="BS407" s="166"/>
      <c r="BT407" s="166"/>
      <c r="BU407" s="2"/>
      <c r="BV407" s="2"/>
      <c r="BW407" s="13"/>
      <c r="BX407" s="79"/>
      <c r="BY407" s="13"/>
      <c r="BZ407" s="13"/>
    </row>
    <row r="408" spans="1:123">
      <c r="A408" s="87">
        <f t="shared" ref="A408:A441" si="850">A407+1</f>
        <v>2012</v>
      </c>
      <c r="B408" s="390">
        <v>0</v>
      </c>
      <c r="C408" s="390">
        <v>0</v>
      </c>
      <c r="D408" s="390">
        <v>0</v>
      </c>
      <c r="E408" s="390">
        <v>0</v>
      </c>
      <c r="F408" s="390">
        <v>0</v>
      </c>
      <c r="G408" s="390">
        <v>0</v>
      </c>
      <c r="H408" s="390">
        <v>0</v>
      </c>
      <c r="I408" s="390">
        <v>0</v>
      </c>
      <c r="J408" s="390">
        <v>0</v>
      </c>
      <c r="K408" s="390">
        <v>0</v>
      </c>
      <c r="L408" s="390">
        <v>0</v>
      </c>
      <c r="M408" s="390">
        <v>0</v>
      </c>
      <c r="N408" s="89">
        <f t="shared" si="848"/>
        <v>0</v>
      </c>
      <c r="O408" s="185"/>
      <c r="P408" s="91">
        <f t="shared" si="849"/>
        <v>2012</v>
      </c>
      <c r="Q408" s="390">
        <v>0</v>
      </c>
      <c r="R408" s="390">
        <v>0</v>
      </c>
      <c r="S408" s="390">
        <v>0</v>
      </c>
      <c r="T408" s="390">
        <v>0</v>
      </c>
      <c r="U408" s="390">
        <v>0</v>
      </c>
      <c r="V408" s="390">
        <v>0</v>
      </c>
      <c r="W408" s="390">
        <v>0</v>
      </c>
      <c r="X408" s="390">
        <v>0</v>
      </c>
      <c r="Y408" s="390">
        <v>0</v>
      </c>
      <c r="Z408" s="390">
        <v>0</v>
      </c>
      <c r="AA408" s="390">
        <v>0</v>
      </c>
      <c r="AB408" s="390">
        <v>0</v>
      </c>
      <c r="AC408" s="13">
        <f t="shared" si="847"/>
        <v>0</v>
      </c>
      <c r="AD408" s="13"/>
      <c r="AG408" s="22"/>
      <c r="AH408" s="22"/>
      <c r="AK408" s="132"/>
      <c r="BL408" s="2"/>
      <c r="BM408" s="166"/>
      <c r="BN408" s="166"/>
      <c r="BO408" s="166"/>
      <c r="BP408" s="166"/>
      <c r="BQ408" s="166"/>
      <c r="BR408" s="166"/>
      <c r="BS408" s="166"/>
      <c r="BT408" s="166"/>
      <c r="BU408" s="2"/>
      <c r="BV408" s="2"/>
      <c r="BW408" s="13"/>
      <c r="BX408" s="79"/>
      <c r="BY408" s="13"/>
      <c r="BZ408" s="13"/>
    </row>
    <row r="409" spans="1:123">
      <c r="A409" s="87">
        <f t="shared" si="850"/>
        <v>2013</v>
      </c>
      <c r="B409" s="560">
        <f>[3]Demand!C442</f>
        <v>0</v>
      </c>
      <c r="C409" s="560">
        <f>[3]Demand!D442</f>
        <v>0</v>
      </c>
      <c r="D409" s="560">
        <f>[3]Demand!E442</f>
        <v>0</v>
      </c>
      <c r="E409" s="560">
        <f>[3]Demand!F442</f>
        <v>0</v>
      </c>
      <c r="F409" s="560">
        <f>[3]Demand!G442</f>
        <v>0</v>
      </c>
      <c r="G409" s="560">
        <f>[3]Demand!H442</f>
        <v>0</v>
      </c>
      <c r="H409" s="560">
        <f>[3]Demand!I442</f>
        <v>0</v>
      </c>
      <c r="I409" s="560">
        <f>[3]Demand!J442</f>
        <v>0</v>
      </c>
      <c r="J409" s="560">
        <f>[3]Demand!K442</f>
        <v>0</v>
      </c>
      <c r="K409" s="560">
        <f>[3]Demand!L442</f>
        <v>0</v>
      </c>
      <c r="L409" s="560">
        <f>[3]Demand!M442</f>
        <v>0</v>
      </c>
      <c r="M409" s="560">
        <f>[3]Demand!N442</f>
        <v>0</v>
      </c>
      <c r="N409" s="89">
        <f t="shared" si="848"/>
        <v>0</v>
      </c>
      <c r="O409" s="185"/>
      <c r="P409" s="91">
        <f t="shared" si="849"/>
        <v>2013</v>
      </c>
      <c r="Q409" s="390">
        <v>0</v>
      </c>
      <c r="R409" s="390">
        <v>0</v>
      </c>
      <c r="S409" s="390">
        <v>0</v>
      </c>
      <c r="T409" s="390">
        <v>0</v>
      </c>
      <c r="U409" s="390">
        <v>0</v>
      </c>
      <c r="V409" s="390">
        <v>0</v>
      </c>
      <c r="W409" s="390">
        <v>0</v>
      </c>
      <c r="X409" s="390">
        <v>0</v>
      </c>
      <c r="Y409" s="390">
        <v>0</v>
      </c>
      <c r="Z409" s="390">
        <v>0</v>
      </c>
      <c r="AA409" s="390">
        <v>0</v>
      </c>
      <c r="AB409" s="390">
        <v>0</v>
      </c>
      <c r="AC409" s="13">
        <f t="shared" si="847"/>
        <v>0</v>
      </c>
      <c r="AD409" s="13"/>
      <c r="AG409" s="22"/>
      <c r="AH409" s="22"/>
      <c r="AK409" s="132"/>
      <c r="BK409" s="2"/>
      <c r="BL409" s="2"/>
      <c r="BM409" s="166"/>
      <c r="BN409" s="166"/>
      <c r="BO409" s="166"/>
      <c r="BP409" s="166"/>
      <c r="BQ409" s="166"/>
      <c r="BR409" s="166"/>
      <c r="BS409" s="166"/>
      <c r="BT409" s="166"/>
      <c r="BU409" s="2"/>
      <c r="BV409" s="2"/>
      <c r="BW409" s="13"/>
      <c r="BX409" s="79"/>
      <c r="BY409" s="13"/>
      <c r="BZ409" s="13"/>
    </row>
    <row r="410" spans="1:123">
      <c r="A410" s="87">
        <f t="shared" si="850"/>
        <v>2014</v>
      </c>
      <c r="B410" s="560">
        <f>[3]Energy!C443</f>
        <v>5294</v>
      </c>
      <c r="C410" s="560">
        <f>[3]Energy!D443</f>
        <v>4781</v>
      </c>
      <c r="D410" s="560">
        <f>[3]Energy!E443</f>
        <v>9264</v>
      </c>
      <c r="E410" s="560">
        <f>[3]Energy!F443</f>
        <v>19211</v>
      </c>
      <c r="F410" s="560">
        <f>[3]Energy!G443</f>
        <v>26468</v>
      </c>
      <c r="G410" s="560">
        <f>[3]Energy!H443</f>
        <v>30613</v>
      </c>
      <c r="H410" s="560">
        <f>[3]Energy!I443</f>
        <v>36389</v>
      </c>
      <c r="I410" s="560">
        <f>[3]Energy!J443</f>
        <v>40112</v>
      </c>
      <c r="J410" s="560">
        <f>[3]Energy!K443</f>
        <v>34216</v>
      </c>
      <c r="K410" s="560">
        <f>[3]Energy!L443</f>
        <v>20884</v>
      </c>
      <c r="L410" s="560">
        <f>[3]Energy!M443</f>
        <v>8965</v>
      </c>
      <c r="M410" s="560">
        <f>[3]Energy!N443</f>
        <v>9264</v>
      </c>
      <c r="N410" s="89">
        <f t="shared" si="848"/>
        <v>245461</v>
      </c>
      <c r="O410" s="185"/>
      <c r="P410" s="91">
        <f t="shared" si="849"/>
        <v>2014</v>
      </c>
      <c r="Q410" s="560">
        <f>[3]Energy!S443</f>
        <v>0</v>
      </c>
      <c r="R410" s="560">
        <f>[3]Energy!T443</f>
        <v>5290</v>
      </c>
      <c r="S410" s="560">
        <f>[3]Energy!U443</f>
        <v>4778</v>
      </c>
      <c r="T410" s="560">
        <f>[3]Energy!V443</f>
        <v>9257</v>
      </c>
      <c r="U410" s="560">
        <f>[3]Energy!W443</f>
        <v>19197</v>
      </c>
      <c r="V410" s="560">
        <f>[3]Energy!X443</f>
        <v>26449</v>
      </c>
      <c r="W410" s="560">
        <f>[3]Energy!Y443</f>
        <v>30591</v>
      </c>
      <c r="X410" s="560">
        <f>[3]Energy!Z443</f>
        <v>36363</v>
      </c>
      <c r="Y410" s="560">
        <f>[3]Energy!AA443</f>
        <v>40083</v>
      </c>
      <c r="Z410" s="560">
        <f>[3]Energy!AB443</f>
        <v>34191</v>
      </c>
      <c r="AA410" s="560">
        <f>[3]Energy!AC443</f>
        <v>20869</v>
      </c>
      <c r="AB410" s="560">
        <f>[3]Energy!AD443</f>
        <v>8959</v>
      </c>
      <c r="AC410" s="13">
        <f t="shared" si="847"/>
        <v>236027</v>
      </c>
      <c r="AD410" s="13"/>
      <c r="AG410" s="22"/>
      <c r="AH410" s="22"/>
      <c r="AK410" s="132"/>
      <c r="BK410" s="2"/>
      <c r="BL410" s="2"/>
      <c r="BM410" s="166"/>
      <c r="BN410" s="166"/>
      <c r="BO410" s="166"/>
      <c r="BP410" s="166"/>
      <c r="BQ410" s="166"/>
      <c r="BR410" s="166"/>
      <c r="BS410" s="166"/>
      <c r="BT410" s="166"/>
      <c r="BU410" s="2"/>
      <c r="BV410" s="2"/>
      <c r="BW410" s="13"/>
      <c r="BX410" s="79"/>
      <c r="BY410" s="13"/>
      <c r="BZ410" s="13"/>
    </row>
    <row r="411" spans="1:123">
      <c r="A411" s="87">
        <f t="shared" si="850"/>
        <v>2015</v>
      </c>
      <c r="B411" s="560">
        <f>[3]Energy!C444</f>
        <v>5294</v>
      </c>
      <c r="C411" s="560">
        <f>[3]Energy!D444</f>
        <v>4781</v>
      </c>
      <c r="D411" s="560">
        <f>[3]Energy!E444</f>
        <v>9264</v>
      </c>
      <c r="E411" s="560">
        <f>[3]Energy!F444</f>
        <v>19211</v>
      </c>
      <c r="F411" s="560">
        <f>[3]Energy!G444</f>
        <v>26468</v>
      </c>
      <c r="G411" s="560">
        <f>[3]Energy!H444</f>
        <v>30613</v>
      </c>
      <c r="H411" s="560">
        <f>[3]Energy!I444</f>
        <v>36389</v>
      </c>
      <c r="I411" s="560">
        <f>[3]Energy!J444</f>
        <v>40112</v>
      </c>
      <c r="J411" s="560">
        <f>[3]Energy!K444</f>
        <v>34216</v>
      </c>
      <c r="K411" s="560">
        <f>[3]Energy!L444</f>
        <v>20884</v>
      </c>
      <c r="L411" s="560">
        <f>[3]Energy!M444</f>
        <v>8965</v>
      </c>
      <c r="M411" s="560">
        <f>[3]Energy!N444</f>
        <v>9264</v>
      </c>
      <c r="N411" s="89">
        <f t="shared" si="848"/>
        <v>245461</v>
      </c>
      <c r="O411" s="185"/>
      <c r="P411" s="91">
        <f t="shared" si="849"/>
        <v>2015</v>
      </c>
      <c r="Q411" s="560">
        <f>[3]Energy!S444</f>
        <v>9257</v>
      </c>
      <c r="R411" s="560">
        <f>[3]Energy!T444</f>
        <v>5290</v>
      </c>
      <c r="S411" s="560">
        <f>[3]Energy!U444</f>
        <v>4778</v>
      </c>
      <c r="T411" s="560">
        <f>[3]Energy!V444</f>
        <v>9257</v>
      </c>
      <c r="U411" s="560">
        <f>[3]Energy!W444</f>
        <v>19197</v>
      </c>
      <c r="V411" s="560">
        <f>[3]Energy!X444</f>
        <v>26449</v>
      </c>
      <c r="W411" s="560">
        <f>[3]Energy!Y444</f>
        <v>30591</v>
      </c>
      <c r="X411" s="560">
        <f>[3]Energy!Z444</f>
        <v>36363</v>
      </c>
      <c r="Y411" s="560">
        <f>[3]Energy!AA444</f>
        <v>40083</v>
      </c>
      <c r="Z411" s="560">
        <f>[3]Energy!AB444</f>
        <v>34191</v>
      </c>
      <c r="AA411" s="560">
        <f>[3]Energy!AC444</f>
        <v>20869</v>
      </c>
      <c r="AB411" s="560">
        <f>[3]Energy!AD444</f>
        <v>8959</v>
      </c>
      <c r="AC411" s="13">
        <f t="shared" si="847"/>
        <v>245284</v>
      </c>
      <c r="AD411" s="13"/>
      <c r="AG411" s="101"/>
      <c r="AH411" s="101"/>
      <c r="AK411" s="132"/>
      <c r="BK411" s="2"/>
      <c r="BL411" s="2"/>
      <c r="BM411" s="166"/>
      <c r="BN411" s="166"/>
      <c r="BO411" s="166"/>
      <c r="BP411" s="166"/>
      <c r="BQ411" s="166"/>
      <c r="BR411" s="166"/>
      <c r="BS411" s="166"/>
      <c r="BT411" s="166"/>
      <c r="BU411" s="2"/>
      <c r="BV411" s="2"/>
      <c r="BW411" s="13"/>
      <c r="BX411" s="79"/>
      <c r="BY411" s="13"/>
      <c r="BZ411" s="13"/>
    </row>
    <row r="412" spans="1:123">
      <c r="A412" s="87">
        <f t="shared" si="850"/>
        <v>2016</v>
      </c>
      <c r="B412" s="560">
        <f>[3]Energy!C445</f>
        <v>5294</v>
      </c>
      <c r="C412" s="560">
        <f>[3]Energy!D445</f>
        <v>4952</v>
      </c>
      <c r="D412" s="560">
        <f>[3]Energy!E445</f>
        <v>9264</v>
      </c>
      <c r="E412" s="560">
        <f>[3]Energy!F445</f>
        <v>19211</v>
      </c>
      <c r="F412" s="560">
        <f>[3]Energy!G445</f>
        <v>26468</v>
      </c>
      <c r="G412" s="560">
        <f>[3]Energy!H445</f>
        <v>6123</v>
      </c>
      <c r="H412" s="560">
        <f>[3]Energy!I445</f>
        <v>7278</v>
      </c>
      <c r="I412" s="560">
        <f>[3]Energy!J445</f>
        <v>8022</v>
      </c>
      <c r="J412" s="560">
        <f>[3]Energy!K445</f>
        <v>6843</v>
      </c>
      <c r="K412" s="560">
        <f>[3]Energy!L445</f>
        <v>4177</v>
      </c>
      <c r="L412" s="560">
        <f>[3]Energy!M445</f>
        <v>1793</v>
      </c>
      <c r="M412" s="560">
        <f>[3]Energy!N445</f>
        <v>1853</v>
      </c>
      <c r="N412" s="89">
        <f t="shared" si="848"/>
        <v>101278</v>
      </c>
      <c r="O412" s="185"/>
      <c r="P412" s="91">
        <f t="shared" si="849"/>
        <v>2016</v>
      </c>
      <c r="Q412" s="560">
        <f>[3]Energy!S445</f>
        <v>9257</v>
      </c>
      <c r="R412" s="560">
        <f>[3]Energy!T445</f>
        <v>5290</v>
      </c>
      <c r="S412" s="560">
        <f>[3]Energy!U445</f>
        <v>4949</v>
      </c>
      <c r="T412" s="560">
        <f>[3]Energy!V445</f>
        <v>9257</v>
      </c>
      <c r="U412" s="560">
        <f>[3]Energy!W445</f>
        <v>19197</v>
      </c>
      <c r="V412" s="560">
        <f>[3]Energy!X445</f>
        <v>26449</v>
      </c>
      <c r="W412" s="560">
        <f>[3]Energy!Y445</f>
        <v>6118</v>
      </c>
      <c r="X412" s="560">
        <f>[3]Energy!Z445</f>
        <v>7273</v>
      </c>
      <c r="Y412" s="560">
        <f>[3]Energy!AA445</f>
        <v>8017</v>
      </c>
      <c r="Z412" s="560">
        <f>[3]Energy!AB445</f>
        <v>6838</v>
      </c>
      <c r="AA412" s="560">
        <f>[3]Energy!AC445</f>
        <v>4174</v>
      </c>
      <c r="AB412" s="560">
        <f>[3]Energy!AD445</f>
        <v>1792</v>
      </c>
      <c r="AC412" s="13">
        <f t="shared" si="847"/>
        <v>108611</v>
      </c>
      <c r="AD412" s="13"/>
      <c r="AG412" s="101"/>
      <c r="AH412" s="101"/>
      <c r="AK412" s="13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BA412" s="2"/>
      <c r="BB412" s="2"/>
      <c r="BC412" s="2"/>
      <c r="BD412" s="2"/>
      <c r="BE412" s="2"/>
      <c r="BF412" s="2"/>
      <c r="BG412" s="2"/>
      <c r="BH412" s="2"/>
      <c r="BI412" s="13"/>
      <c r="BJ412" s="2"/>
      <c r="BK412" s="2"/>
      <c r="BL412" s="2"/>
      <c r="BM412" s="166"/>
      <c r="BN412" s="166"/>
      <c r="BO412" s="166"/>
      <c r="BP412" s="166"/>
      <c r="BQ412" s="166"/>
      <c r="BR412" s="166"/>
      <c r="BS412" s="166"/>
      <c r="BT412" s="166"/>
      <c r="BU412" s="2"/>
      <c r="BV412" s="2"/>
      <c r="BW412" s="13"/>
      <c r="BX412" s="79"/>
      <c r="BY412" s="13"/>
      <c r="BZ412" s="13"/>
    </row>
    <row r="413" spans="1:123">
      <c r="A413" s="87">
        <f t="shared" si="850"/>
        <v>2017</v>
      </c>
      <c r="B413" s="560">
        <f>[3]Energy!C446</f>
        <v>1059</v>
      </c>
      <c r="C413" s="560">
        <f>[3]Energy!D446</f>
        <v>956</v>
      </c>
      <c r="D413" s="560">
        <f>[3]Energy!E446</f>
        <v>1853</v>
      </c>
      <c r="E413" s="560">
        <f>[3]Energy!F446</f>
        <v>3842</v>
      </c>
      <c r="F413" s="560">
        <f>[3]Energy!G446</f>
        <v>5294</v>
      </c>
      <c r="G413" s="560">
        <f>[3]Energy!H446</f>
        <v>6123</v>
      </c>
      <c r="H413" s="560">
        <f>[3]Energy!I446</f>
        <v>7278</v>
      </c>
      <c r="I413" s="560">
        <f>[3]Energy!J446</f>
        <v>8022</v>
      </c>
      <c r="J413" s="560">
        <f>[3]Energy!K446</f>
        <v>6843</v>
      </c>
      <c r="K413" s="560">
        <f>[3]Energy!L446</f>
        <v>4177</v>
      </c>
      <c r="L413" s="560">
        <f>[3]Energy!M446</f>
        <v>1793</v>
      </c>
      <c r="M413" s="560">
        <f>[3]Energy!N446</f>
        <v>1853</v>
      </c>
      <c r="N413" s="89">
        <f t="shared" si="848"/>
        <v>49093</v>
      </c>
      <c r="O413" s="185"/>
      <c r="P413" s="91">
        <f t="shared" si="849"/>
        <v>2017</v>
      </c>
      <c r="Q413" s="560">
        <f>[3]Energy!S446</f>
        <v>1851</v>
      </c>
      <c r="R413" s="560">
        <f>[3]Energy!T446</f>
        <v>1058</v>
      </c>
      <c r="S413" s="560">
        <f>[3]Energy!U446</f>
        <v>956</v>
      </c>
      <c r="T413" s="560">
        <f>[3]Energy!V446</f>
        <v>1851</v>
      </c>
      <c r="U413" s="560">
        <f>[3]Energy!W446</f>
        <v>3839</v>
      </c>
      <c r="V413" s="560">
        <f>[3]Energy!X446</f>
        <v>5290</v>
      </c>
      <c r="W413" s="560">
        <f>[3]Energy!Y446</f>
        <v>6118</v>
      </c>
      <c r="X413" s="560">
        <f>[3]Energy!Z446</f>
        <v>7273</v>
      </c>
      <c r="Y413" s="560">
        <f>[3]Energy!AA446</f>
        <v>8017</v>
      </c>
      <c r="Z413" s="560">
        <f>[3]Energy!AB446</f>
        <v>6838</v>
      </c>
      <c r="AA413" s="560">
        <f>[3]Energy!AC446</f>
        <v>4174</v>
      </c>
      <c r="AB413" s="560">
        <f>[3]Energy!AD446</f>
        <v>1792</v>
      </c>
      <c r="AC413" s="13">
        <f t="shared" si="847"/>
        <v>49057</v>
      </c>
      <c r="AD413" s="13"/>
      <c r="AG413" s="101"/>
      <c r="AH413" s="101"/>
      <c r="AK413" s="13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BA413" s="2"/>
      <c r="BB413" s="2"/>
      <c r="BC413" s="2"/>
      <c r="BD413" s="2"/>
      <c r="BE413" s="2"/>
      <c r="BF413" s="2"/>
      <c r="BG413" s="2"/>
      <c r="BH413" s="2"/>
      <c r="BI413" s="13"/>
      <c r="BJ413" s="2"/>
      <c r="BK413" s="2"/>
      <c r="BL413" s="2"/>
      <c r="BM413" s="166"/>
      <c r="BN413" s="166"/>
      <c r="BO413" s="166"/>
      <c r="BP413" s="166"/>
      <c r="BQ413" s="166"/>
      <c r="BR413" s="166"/>
      <c r="BS413" s="166"/>
      <c r="BT413" s="166"/>
      <c r="BU413" s="2"/>
      <c r="BV413" s="2"/>
      <c r="BW413" s="13"/>
      <c r="BX413" s="79"/>
      <c r="BY413" s="13"/>
      <c r="BZ413" s="13"/>
    </row>
    <row r="414" spans="1:123">
      <c r="A414" s="87">
        <f t="shared" si="850"/>
        <v>2018</v>
      </c>
      <c r="B414" s="560">
        <f>[3]Energy!C447</f>
        <v>1059</v>
      </c>
      <c r="C414" s="560">
        <f>[3]Energy!D447</f>
        <v>956</v>
      </c>
      <c r="D414" s="560">
        <f>[3]Energy!E447</f>
        <v>1853</v>
      </c>
      <c r="E414" s="560">
        <f>[3]Energy!F447</f>
        <v>3842</v>
      </c>
      <c r="F414" s="560">
        <f>[3]Energy!G447</f>
        <v>5294</v>
      </c>
      <c r="G414" s="560">
        <f>[3]Energy!H447</f>
        <v>6123</v>
      </c>
      <c r="H414" s="560">
        <f>[3]Energy!I447</f>
        <v>7278</v>
      </c>
      <c r="I414" s="560">
        <f>[3]Energy!J447</f>
        <v>8022</v>
      </c>
      <c r="J414" s="560">
        <f>[3]Energy!K447</f>
        <v>6843</v>
      </c>
      <c r="K414" s="560">
        <f>[3]Energy!L447</f>
        <v>4177</v>
      </c>
      <c r="L414" s="560">
        <f>[3]Energy!M447</f>
        <v>1793</v>
      </c>
      <c r="M414" s="560">
        <f>[3]Energy!N447</f>
        <v>1853</v>
      </c>
      <c r="N414" s="89">
        <f t="shared" si="848"/>
        <v>49093</v>
      </c>
      <c r="O414" s="185"/>
      <c r="P414" s="91">
        <f t="shared" si="849"/>
        <v>2018</v>
      </c>
      <c r="Q414" s="560">
        <f>[3]Energy!S447</f>
        <v>1851</v>
      </c>
      <c r="R414" s="560">
        <f>[3]Energy!T447</f>
        <v>1058</v>
      </c>
      <c r="S414" s="560">
        <f>[3]Energy!U447</f>
        <v>956</v>
      </c>
      <c r="T414" s="560">
        <f>[3]Energy!V447</f>
        <v>1851</v>
      </c>
      <c r="U414" s="560">
        <f>[3]Energy!W447</f>
        <v>3839</v>
      </c>
      <c r="V414" s="560">
        <f>[3]Energy!X447</f>
        <v>5290</v>
      </c>
      <c r="W414" s="560">
        <f>[3]Energy!Y447</f>
        <v>6118</v>
      </c>
      <c r="X414" s="560">
        <f>[3]Energy!Z447</f>
        <v>7273</v>
      </c>
      <c r="Y414" s="560">
        <f>[3]Energy!AA447</f>
        <v>8017</v>
      </c>
      <c r="Z414" s="560">
        <f>[3]Energy!AB447</f>
        <v>6838</v>
      </c>
      <c r="AA414" s="560">
        <f>[3]Energy!AC447</f>
        <v>4174</v>
      </c>
      <c r="AB414" s="560">
        <f>[3]Energy!AD447</f>
        <v>1792</v>
      </c>
      <c r="AC414" s="13">
        <f t="shared" si="847"/>
        <v>49057</v>
      </c>
      <c r="AD414" s="13"/>
      <c r="AG414" s="101"/>
      <c r="AH414" s="101"/>
      <c r="AK414" s="13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BA414" s="2"/>
      <c r="BB414" s="2"/>
      <c r="BC414" s="2"/>
      <c r="BD414" s="2"/>
      <c r="BE414" s="2"/>
      <c r="BF414" s="2"/>
      <c r="BG414" s="2"/>
      <c r="BH414" s="2"/>
      <c r="BI414" s="13"/>
      <c r="BJ414" s="2"/>
      <c r="BK414" s="2"/>
      <c r="BL414" s="2"/>
      <c r="BM414" s="166"/>
      <c r="BN414" s="166"/>
      <c r="BO414" s="166"/>
      <c r="BP414" s="166"/>
      <c r="BQ414" s="166"/>
      <c r="BR414" s="166"/>
      <c r="BS414" s="166"/>
      <c r="BT414" s="166"/>
      <c r="BU414" s="2"/>
      <c r="BV414" s="2"/>
      <c r="BW414" s="13"/>
      <c r="BX414" s="79"/>
      <c r="BY414" s="13"/>
      <c r="BZ414" s="13"/>
    </row>
    <row r="415" spans="1:123">
      <c r="A415" s="87">
        <f t="shared" si="850"/>
        <v>2019</v>
      </c>
      <c r="B415" s="560">
        <f>[3]Energy!C448</f>
        <v>0</v>
      </c>
      <c r="C415" s="560">
        <f>[3]Energy!D448</f>
        <v>0</v>
      </c>
      <c r="D415" s="560">
        <f>[3]Energy!E448</f>
        <v>0</v>
      </c>
      <c r="E415" s="560">
        <f>[3]Energy!F448</f>
        <v>0</v>
      </c>
      <c r="F415" s="560">
        <f>[3]Energy!G448</f>
        <v>0</v>
      </c>
      <c r="G415" s="560">
        <f>[3]Energy!H448</f>
        <v>0</v>
      </c>
      <c r="H415" s="560">
        <f>[3]Energy!I448</f>
        <v>0</v>
      </c>
      <c r="I415" s="560">
        <f>[3]Energy!J448</f>
        <v>0</v>
      </c>
      <c r="J415" s="560">
        <f>[3]Energy!K448</f>
        <v>0</v>
      </c>
      <c r="K415" s="560">
        <f>[3]Energy!L448</f>
        <v>0</v>
      </c>
      <c r="L415" s="560">
        <f>[3]Energy!M448</f>
        <v>0</v>
      </c>
      <c r="M415" s="560">
        <f>[3]Energy!N448</f>
        <v>0</v>
      </c>
      <c r="N415" s="89">
        <f t="shared" si="848"/>
        <v>0</v>
      </c>
      <c r="O415" s="185"/>
      <c r="P415" s="91">
        <f t="shared" si="849"/>
        <v>2019</v>
      </c>
      <c r="Q415" s="560">
        <f>[3]Energy!S448</f>
        <v>1851</v>
      </c>
      <c r="R415" s="560">
        <f>[3]Energy!T448</f>
        <v>0</v>
      </c>
      <c r="S415" s="560">
        <f>[3]Energy!U448</f>
        <v>0</v>
      </c>
      <c r="T415" s="560">
        <f>[3]Energy!V448</f>
        <v>0</v>
      </c>
      <c r="U415" s="560">
        <f>[3]Energy!W448</f>
        <v>0</v>
      </c>
      <c r="V415" s="560">
        <f>[3]Energy!X448</f>
        <v>0</v>
      </c>
      <c r="W415" s="560">
        <f>[3]Energy!Y448</f>
        <v>0</v>
      </c>
      <c r="X415" s="560">
        <f>[3]Energy!Z448</f>
        <v>0</v>
      </c>
      <c r="Y415" s="560">
        <f>[3]Energy!AA448</f>
        <v>0</v>
      </c>
      <c r="Z415" s="560">
        <f>[3]Energy!AB448</f>
        <v>0</v>
      </c>
      <c r="AA415" s="560">
        <f>[3]Energy!AC448</f>
        <v>0</v>
      </c>
      <c r="AB415" s="560">
        <f>[3]Energy!AD448</f>
        <v>0</v>
      </c>
      <c r="AC415" s="13">
        <f t="shared" si="847"/>
        <v>1851</v>
      </c>
      <c r="AD415" s="13"/>
      <c r="AG415" s="101"/>
      <c r="AH415" s="101"/>
      <c r="AK415" s="13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BA415" s="2"/>
      <c r="BB415" s="2"/>
      <c r="BC415" s="2"/>
      <c r="BD415" s="2"/>
      <c r="BE415" s="2"/>
      <c r="BF415" s="2"/>
      <c r="BG415" s="2"/>
      <c r="BH415" s="2"/>
      <c r="BI415" s="13"/>
      <c r="BJ415" s="2"/>
      <c r="BK415" s="2"/>
      <c r="BL415" s="2"/>
      <c r="BM415" s="166"/>
      <c r="BN415" s="166"/>
      <c r="BO415" s="166"/>
      <c r="BP415" s="166"/>
      <c r="BQ415" s="166"/>
      <c r="BR415" s="166"/>
      <c r="BS415" s="166"/>
      <c r="BT415" s="166"/>
      <c r="BU415" s="2"/>
      <c r="BV415" s="2"/>
      <c r="BW415" s="13"/>
      <c r="BX415" s="79"/>
      <c r="BY415" s="13"/>
      <c r="BZ415" s="13"/>
    </row>
    <row r="416" spans="1:123">
      <c r="A416" s="87">
        <f t="shared" si="850"/>
        <v>2020</v>
      </c>
      <c r="B416" s="390">
        <v>0</v>
      </c>
      <c r="C416" s="390">
        <v>0</v>
      </c>
      <c r="D416" s="390">
        <v>0</v>
      </c>
      <c r="E416" s="390">
        <v>0</v>
      </c>
      <c r="F416" s="390">
        <v>0</v>
      </c>
      <c r="G416" s="390">
        <v>0</v>
      </c>
      <c r="H416" s="390">
        <v>0</v>
      </c>
      <c r="I416" s="390">
        <v>0</v>
      </c>
      <c r="J416" s="390">
        <v>0</v>
      </c>
      <c r="K416" s="390">
        <v>0</v>
      </c>
      <c r="L416" s="390">
        <v>0</v>
      </c>
      <c r="M416" s="390">
        <v>0</v>
      </c>
      <c r="N416" s="89">
        <f t="shared" si="848"/>
        <v>0</v>
      </c>
      <c r="O416" s="185"/>
      <c r="P416" s="91">
        <f t="shared" si="849"/>
        <v>2020</v>
      </c>
      <c r="Q416" s="390">
        <v>0</v>
      </c>
      <c r="R416" s="390">
        <v>0</v>
      </c>
      <c r="S416" s="390">
        <v>0</v>
      </c>
      <c r="T416" s="390">
        <v>0</v>
      </c>
      <c r="U416" s="390">
        <v>0</v>
      </c>
      <c r="V416" s="390">
        <v>0</v>
      </c>
      <c r="W416" s="390">
        <v>0</v>
      </c>
      <c r="X416" s="390">
        <v>0</v>
      </c>
      <c r="Y416" s="390">
        <v>0</v>
      </c>
      <c r="Z416" s="390">
        <v>0</v>
      </c>
      <c r="AA416" s="390">
        <v>0</v>
      </c>
      <c r="AB416" s="390">
        <v>0</v>
      </c>
      <c r="AC416" s="13">
        <f t="shared" si="847"/>
        <v>0</v>
      </c>
      <c r="AD416" s="13"/>
      <c r="AG416" s="101"/>
      <c r="AH416" s="101"/>
      <c r="AK416" s="13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BA416" s="2"/>
      <c r="BB416" s="2"/>
      <c r="BC416" s="2"/>
      <c r="BD416" s="2"/>
      <c r="BE416" s="2"/>
      <c r="BF416" s="2"/>
      <c r="BG416" s="2"/>
      <c r="BH416" s="2"/>
      <c r="BI416" s="13"/>
      <c r="BJ416" s="2"/>
      <c r="BK416" s="2"/>
      <c r="BL416" s="2"/>
      <c r="BM416" s="166"/>
      <c r="BN416" s="166"/>
      <c r="BO416" s="166"/>
      <c r="BP416" s="166"/>
      <c r="BQ416" s="166"/>
      <c r="BR416" s="166"/>
      <c r="BS416" s="166"/>
      <c r="BT416" s="166"/>
      <c r="BU416" s="2"/>
      <c r="BV416" s="2"/>
      <c r="BW416" s="13"/>
      <c r="BX416" s="79"/>
      <c r="BY416" s="13"/>
      <c r="BZ416" s="13"/>
      <c r="CC416" s="1"/>
      <c r="CD416" s="1"/>
      <c r="CE416" s="1"/>
    </row>
    <row r="417" spans="1:123">
      <c r="A417" s="87">
        <f t="shared" si="850"/>
        <v>2021</v>
      </c>
      <c r="B417" s="390">
        <v>0</v>
      </c>
      <c r="C417" s="390">
        <v>0</v>
      </c>
      <c r="D417" s="390">
        <v>0</v>
      </c>
      <c r="E417" s="390">
        <v>0</v>
      </c>
      <c r="F417" s="390">
        <v>0</v>
      </c>
      <c r="G417" s="390">
        <v>0</v>
      </c>
      <c r="H417" s="390">
        <v>0</v>
      </c>
      <c r="I417" s="390">
        <v>0</v>
      </c>
      <c r="J417" s="390">
        <v>0</v>
      </c>
      <c r="K417" s="390">
        <v>0</v>
      </c>
      <c r="L417" s="390">
        <v>0</v>
      </c>
      <c r="M417" s="390">
        <v>0</v>
      </c>
      <c r="N417" s="89">
        <f t="shared" si="848"/>
        <v>0</v>
      </c>
      <c r="O417" s="185"/>
      <c r="P417" s="91">
        <f t="shared" si="849"/>
        <v>2021</v>
      </c>
      <c r="Q417" s="390">
        <v>0</v>
      </c>
      <c r="R417" s="390">
        <v>0</v>
      </c>
      <c r="S417" s="390">
        <v>0</v>
      </c>
      <c r="T417" s="390">
        <v>0</v>
      </c>
      <c r="U417" s="390">
        <v>0</v>
      </c>
      <c r="V417" s="390">
        <v>0</v>
      </c>
      <c r="W417" s="390">
        <v>0</v>
      </c>
      <c r="X417" s="390">
        <v>0</v>
      </c>
      <c r="Y417" s="390">
        <v>0</v>
      </c>
      <c r="Z417" s="390">
        <v>0</v>
      </c>
      <c r="AA417" s="390">
        <v>0</v>
      </c>
      <c r="AB417" s="390">
        <v>0</v>
      </c>
      <c r="AC417" s="13">
        <f t="shared" si="847"/>
        <v>0</v>
      </c>
      <c r="AD417" s="13"/>
      <c r="AG417" s="101"/>
      <c r="AH417" s="101"/>
      <c r="AK417" s="13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166"/>
      <c r="BN417" s="166"/>
      <c r="BO417" s="166"/>
      <c r="BP417" s="166"/>
      <c r="BQ417" s="166"/>
      <c r="BR417" s="166"/>
      <c r="BS417" s="166"/>
      <c r="BT417" s="166"/>
      <c r="BU417" s="2"/>
      <c r="BV417" s="2"/>
      <c r="BW417" s="2"/>
      <c r="BX417" s="132"/>
      <c r="BY417" s="2"/>
      <c r="BZ417" s="2"/>
      <c r="CA417" s="1"/>
      <c r="CB417" s="1"/>
      <c r="CC417" s="1"/>
      <c r="CD417" s="1"/>
      <c r="CE417" s="1"/>
    </row>
    <row r="418" spans="1:123">
      <c r="A418" s="87">
        <f t="shared" si="850"/>
        <v>2022</v>
      </c>
      <c r="B418" s="390">
        <v>0</v>
      </c>
      <c r="C418" s="390">
        <v>0</v>
      </c>
      <c r="D418" s="390">
        <v>0</v>
      </c>
      <c r="E418" s="390">
        <v>0</v>
      </c>
      <c r="F418" s="390">
        <v>0</v>
      </c>
      <c r="G418" s="390">
        <v>0</v>
      </c>
      <c r="H418" s="390">
        <v>0</v>
      </c>
      <c r="I418" s="390">
        <v>0</v>
      </c>
      <c r="J418" s="390">
        <v>0</v>
      </c>
      <c r="K418" s="390">
        <v>0</v>
      </c>
      <c r="L418" s="390">
        <v>0</v>
      </c>
      <c r="M418" s="390">
        <v>0</v>
      </c>
      <c r="N418" s="89">
        <f t="shared" si="848"/>
        <v>0</v>
      </c>
      <c r="O418" s="185"/>
      <c r="P418" s="91">
        <f t="shared" si="849"/>
        <v>2022</v>
      </c>
      <c r="Q418" s="390">
        <v>0</v>
      </c>
      <c r="R418" s="390">
        <v>0</v>
      </c>
      <c r="S418" s="390">
        <v>0</v>
      </c>
      <c r="T418" s="390">
        <v>0</v>
      </c>
      <c r="U418" s="390">
        <v>0</v>
      </c>
      <c r="V418" s="390">
        <v>0</v>
      </c>
      <c r="W418" s="390">
        <v>0</v>
      </c>
      <c r="X418" s="390">
        <v>0</v>
      </c>
      <c r="Y418" s="390">
        <v>0</v>
      </c>
      <c r="Z418" s="390">
        <v>0</v>
      </c>
      <c r="AA418" s="390">
        <v>0</v>
      </c>
      <c r="AB418" s="390">
        <v>0</v>
      </c>
      <c r="AC418" s="13">
        <f t="shared" si="847"/>
        <v>0</v>
      </c>
      <c r="AD418" s="13"/>
      <c r="AG418" s="101"/>
      <c r="AH418" s="101"/>
      <c r="AK418" s="13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166"/>
      <c r="BN418" s="166"/>
      <c r="BO418" s="166"/>
      <c r="BP418" s="166"/>
      <c r="BQ418" s="166"/>
      <c r="BR418" s="166"/>
      <c r="BS418" s="166"/>
      <c r="BT418" s="166"/>
      <c r="BU418" s="2"/>
      <c r="BV418" s="2"/>
      <c r="BW418" s="2"/>
      <c r="BX418" s="132"/>
      <c r="BY418" s="2"/>
      <c r="BZ418" s="2"/>
      <c r="CA418" s="1"/>
      <c r="CB418" s="1"/>
      <c r="CC418" s="1"/>
      <c r="CD418" s="1"/>
      <c r="CE418" s="1"/>
    </row>
    <row r="419" spans="1:123">
      <c r="A419" s="87">
        <f t="shared" si="850"/>
        <v>2023</v>
      </c>
      <c r="B419" s="390">
        <v>0</v>
      </c>
      <c r="C419" s="390">
        <v>0</v>
      </c>
      <c r="D419" s="390">
        <v>0</v>
      </c>
      <c r="E419" s="390">
        <v>0</v>
      </c>
      <c r="F419" s="390">
        <v>0</v>
      </c>
      <c r="G419" s="390">
        <v>0</v>
      </c>
      <c r="H419" s="390">
        <v>0</v>
      </c>
      <c r="I419" s="390">
        <v>0</v>
      </c>
      <c r="J419" s="390">
        <v>0</v>
      </c>
      <c r="K419" s="390">
        <v>0</v>
      </c>
      <c r="L419" s="390">
        <v>0</v>
      </c>
      <c r="M419" s="390">
        <v>0</v>
      </c>
      <c r="N419" s="89">
        <f t="shared" si="848"/>
        <v>0</v>
      </c>
      <c r="O419" s="185"/>
      <c r="P419" s="91">
        <f t="shared" si="849"/>
        <v>2023</v>
      </c>
      <c r="Q419" s="390">
        <v>0</v>
      </c>
      <c r="R419" s="390">
        <v>0</v>
      </c>
      <c r="S419" s="390">
        <v>0</v>
      </c>
      <c r="T419" s="390">
        <v>0</v>
      </c>
      <c r="U419" s="390">
        <v>0</v>
      </c>
      <c r="V419" s="390">
        <v>0</v>
      </c>
      <c r="W419" s="390">
        <v>0</v>
      </c>
      <c r="X419" s="390">
        <v>0</v>
      </c>
      <c r="Y419" s="390">
        <v>0</v>
      </c>
      <c r="Z419" s="390">
        <v>0</v>
      </c>
      <c r="AA419" s="390">
        <v>0</v>
      </c>
      <c r="AB419" s="390">
        <v>0</v>
      </c>
      <c r="AC419" s="13">
        <f t="shared" si="847"/>
        <v>0</v>
      </c>
      <c r="AD419" s="13"/>
      <c r="AG419" s="101"/>
      <c r="AH419" s="101"/>
      <c r="AK419" s="13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166"/>
      <c r="BN419" s="166"/>
      <c r="BO419" s="166"/>
      <c r="BP419" s="166"/>
      <c r="BQ419" s="166"/>
      <c r="BR419" s="166"/>
      <c r="BS419" s="166"/>
      <c r="BT419" s="166"/>
      <c r="BU419" s="2"/>
      <c r="BV419" s="2"/>
      <c r="BW419" s="2"/>
      <c r="BX419" s="132"/>
      <c r="BY419" s="2"/>
      <c r="BZ419" s="2"/>
      <c r="CA419" s="1"/>
      <c r="CB419" s="1"/>
      <c r="CC419" s="1"/>
      <c r="CD419" s="1"/>
      <c r="CE419" s="1"/>
    </row>
    <row r="420" spans="1:123">
      <c r="A420" s="87">
        <f t="shared" si="850"/>
        <v>2024</v>
      </c>
      <c r="B420" s="390">
        <v>0</v>
      </c>
      <c r="C420" s="390">
        <v>0</v>
      </c>
      <c r="D420" s="390">
        <v>0</v>
      </c>
      <c r="E420" s="390">
        <v>0</v>
      </c>
      <c r="F420" s="390">
        <v>0</v>
      </c>
      <c r="G420" s="390">
        <v>0</v>
      </c>
      <c r="H420" s="390">
        <v>0</v>
      </c>
      <c r="I420" s="390">
        <v>0</v>
      </c>
      <c r="J420" s="390">
        <v>0</v>
      </c>
      <c r="K420" s="390">
        <v>0</v>
      </c>
      <c r="L420" s="390">
        <v>0</v>
      </c>
      <c r="M420" s="390">
        <v>0</v>
      </c>
      <c r="N420" s="89">
        <f t="shared" si="848"/>
        <v>0</v>
      </c>
      <c r="O420" s="185"/>
      <c r="P420" s="91">
        <f t="shared" si="849"/>
        <v>2024</v>
      </c>
      <c r="Q420" s="390">
        <v>0</v>
      </c>
      <c r="R420" s="390">
        <v>0</v>
      </c>
      <c r="S420" s="390">
        <v>0</v>
      </c>
      <c r="T420" s="390">
        <v>0</v>
      </c>
      <c r="U420" s="390">
        <v>0</v>
      </c>
      <c r="V420" s="390">
        <v>0</v>
      </c>
      <c r="W420" s="390">
        <v>0</v>
      </c>
      <c r="X420" s="390">
        <v>0</v>
      </c>
      <c r="Y420" s="390">
        <v>0</v>
      </c>
      <c r="Z420" s="390">
        <v>0</v>
      </c>
      <c r="AA420" s="390">
        <v>0</v>
      </c>
      <c r="AB420" s="390">
        <v>0</v>
      </c>
      <c r="AC420" s="13">
        <f t="shared" si="847"/>
        <v>0</v>
      </c>
      <c r="AD420" s="170"/>
      <c r="AG420" s="101"/>
      <c r="AH420" s="101"/>
      <c r="AK420" s="13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166"/>
      <c r="BN420" s="166"/>
      <c r="BO420" s="166"/>
      <c r="BP420" s="166"/>
      <c r="BQ420" s="166"/>
      <c r="BR420" s="166"/>
      <c r="BS420" s="166"/>
      <c r="BT420" s="166"/>
      <c r="BU420" s="2"/>
      <c r="BV420" s="2"/>
      <c r="BW420" s="2"/>
      <c r="BX420" s="132"/>
      <c r="BY420" s="2"/>
      <c r="BZ420" s="2"/>
      <c r="CA420" s="1"/>
      <c r="CB420" s="1"/>
      <c r="CC420" s="1"/>
      <c r="CD420" s="1"/>
      <c r="CE420" s="1"/>
    </row>
    <row r="421" spans="1:123">
      <c r="A421" s="87">
        <f t="shared" si="850"/>
        <v>2025</v>
      </c>
      <c r="B421" s="390">
        <v>0</v>
      </c>
      <c r="C421" s="390">
        <v>0</v>
      </c>
      <c r="D421" s="390">
        <v>0</v>
      </c>
      <c r="E421" s="390">
        <v>0</v>
      </c>
      <c r="F421" s="390">
        <v>0</v>
      </c>
      <c r="G421" s="390">
        <v>0</v>
      </c>
      <c r="H421" s="390">
        <v>0</v>
      </c>
      <c r="I421" s="390">
        <v>0</v>
      </c>
      <c r="J421" s="390">
        <v>0</v>
      </c>
      <c r="K421" s="390">
        <v>0</v>
      </c>
      <c r="L421" s="390">
        <v>0</v>
      </c>
      <c r="M421" s="390">
        <v>0</v>
      </c>
      <c r="N421" s="89">
        <f t="shared" si="848"/>
        <v>0</v>
      </c>
      <c r="O421" s="185"/>
      <c r="P421" s="91">
        <f t="shared" si="849"/>
        <v>2025</v>
      </c>
      <c r="Q421" s="390">
        <v>0</v>
      </c>
      <c r="R421" s="390">
        <v>0</v>
      </c>
      <c r="S421" s="390">
        <v>0</v>
      </c>
      <c r="T421" s="390">
        <v>0</v>
      </c>
      <c r="U421" s="390">
        <v>0</v>
      </c>
      <c r="V421" s="390">
        <v>0</v>
      </c>
      <c r="W421" s="390">
        <v>0</v>
      </c>
      <c r="X421" s="390">
        <v>0</v>
      </c>
      <c r="Y421" s="390">
        <v>0</v>
      </c>
      <c r="Z421" s="390">
        <v>0</v>
      </c>
      <c r="AA421" s="390">
        <v>0</v>
      </c>
      <c r="AB421" s="390">
        <v>0</v>
      </c>
      <c r="AC421" s="13">
        <f t="shared" si="847"/>
        <v>0</v>
      </c>
      <c r="AD421" s="13"/>
      <c r="AG421" s="101"/>
      <c r="AH421" s="101"/>
      <c r="AK421" s="13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166"/>
      <c r="BN421" s="166"/>
      <c r="BO421" s="166"/>
      <c r="BP421" s="166"/>
      <c r="BQ421" s="166"/>
      <c r="BR421" s="166"/>
      <c r="BS421" s="166"/>
      <c r="BT421" s="166"/>
      <c r="BU421" s="2"/>
      <c r="BV421" s="2"/>
      <c r="BW421" s="2"/>
      <c r="BX421" s="132"/>
      <c r="BY421" s="2"/>
      <c r="BZ421" s="2"/>
      <c r="CA421" s="1"/>
      <c r="CB421" s="1"/>
      <c r="CC421" s="1"/>
      <c r="CD421" s="1"/>
      <c r="CE421" s="1"/>
    </row>
    <row r="422" spans="1:123">
      <c r="A422" s="87">
        <f t="shared" si="850"/>
        <v>2026</v>
      </c>
      <c r="B422" s="390">
        <v>0</v>
      </c>
      <c r="C422" s="390">
        <v>0</v>
      </c>
      <c r="D422" s="390">
        <v>0</v>
      </c>
      <c r="E422" s="390">
        <v>0</v>
      </c>
      <c r="F422" s="390">
        <v>0</v>
      </c>
      <c r="G422" s="390">
        <v>0</v>
      </c>
      <c r="H422" s="390">
        <v>0</v>
      </c>
      <c r="I422" s="390">
        <v>0</v>
      </c>
      <c r="J422" s="390">
        <v>0</v>
      </c>
      <c r="K422" s="390">
        <v>0</v>
      </c>
      <c r="L422" s="390">
        <v>0</v>
      </c>
      <c r="M422" s="390">
        <v>0</v>
      </c>
      <c r="N422" s="89">
        <f t="shared" si="848"/>
        <v>0</v>
      </c>
      <c r="O422" s="185"/>
      <c r="P422" s="91">
        <f t="shared" si="849"/>
        <v>2026</v>
      </c>
      <c r="Q422" s="390">
        <v>0</v>
      </c>
      <c r="R422" s="390">
        <v>0</v>
      </c>
      <c r="S422" s="390">
        <v>0</v>
      </c>
      <c r="T422" s="390">
        <v>0</v>
      </c>
      <c r="U422" s="390">
        <v>0</v>
      </c>
      <c r="V422" s="390">
        <v>0</v>
      </c>
      <c r="W422" s="390">
        <v>0</v>
      </c>
      <c r="X422" s="390">
        <v>0</v>
      </c>
      <c r="Y422" s="390">
        <v>0</v>
      </c>
      <c r="Z422" s="390">
        <v>0</v>
      </c>
      <c r="AA422" s="390">
        <v>0</v>
      </c>
      <c r="AB422" s="390">
        <v>0</v>
      </c>
      <c r="AC422" s="13">
        <f t="shared" si="847"/>
        <v>0</v>
      </c>
      <c r="AD422" s="13"/>
      <c r="AG422" s="101"/>
      <c r="AH422" s="101"/>
      <c r="AJ422" s="13"/>
      <c r="AK422" s="13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166"/>
      <c r="BN422" s="166"/>
      <c r="BO422" s="166"/>
      <c r="BP422" s="166"/>
      <c r="BQ422" s="166"/>
      <c r="BR422" s="166"/>
      <c r="BS422" s="166"/>
      <c r="BT422" s="166"/>
      <c r="BU422" s="2"/>
      <c r="BV422" s="2"/>
      <c r="BW422" s="2"/>
      <c r="BX422" s="132"/>
      <c r="BY422" s="2"/>
      <c r="BZ422" s="2"/>
      <c r="CA422" s="1"/>
      <c r="CB422" s="1"/>
      <c r="CC422" s="1"/>
      <c r="CD422" s="1"/>
      <c r="CE422" s="1"/>
    </row>
    <row r="423" spans="1:123">
      <c r="A423" s="87">
        <f t="shared" si="850"/>
        <v>2027</v>
      </c>
      <c r="B423" s="390">
        <v>0</v>
      </c>
      <c r="C423" s="390">
        <v>0</v>
      </c>
      <c r="D423" s="390">
        <v>0</v>
      </c>
      <c r="E423" s="390">
        <v>0</v>
      </c>
      <c r="F423" s="390">
        <v>0</v>
      </c>
      <c r="G423" s="390">
        <v>0</v>
      </c>
      <c r="H423" s="390">
        <v>0</v>
      </c>
      <c r="I423" s="390">
        <v>0</v>
      </c>
      <c r="J423" s="390">
        <v>0</v>
      </c>
      <c r="K423" s="390">
        <v>0</v>
      </c>
      <c r="L423" s="390">
        <v>0</v>
      </c>
      <c r="M423" s="390">
        <v>0</v>
      </c>
      <c r="N423" s="89">
        <f t="shared" si="848"/>
        <v>0</v>
      </c>
      <c r="P423" s="91">
        <f t="shared" si="849"/>
        <v>2027</v>
      </c>
      <c r="Q423" s="390">
        <v>0</v>
      </c>
      <c r="R423" s="390">
        <v>0</v>
      </c>
      <c r="S423" s="390">
        <v>0</v>
      </c>
      <c r="T423" s="390">
        <v>0</v>
      </c>
      <c r="U423" s="390">
        <v>0</v>
      </c>
      <c r="V423" s="390">
        <v>0</v>
      </c>
      <c r="W423" s="390">
        <v>0</v>
      </c>
      <c r="X423" s="390">
        <v>0</v>
      </c>
      <c r="Y423" s="390">
        <v>0</v>
      </c>
      <c r="Z423" s="390">
        <v>0</v>
      </c>
      <c r="AA423" s="390">
        <v>0</v>
      </c>
      <c r="AB423" s="390">
        <v>0</v>
      </c>
      <c r="AC423" s="13">
        <f t="shared" ref="AC423:AC427" si="851">SUM(Q423:AB423)</f>
        <v>0</v>
      </c>
      <c r="AD423" s="13"/>
      <c r="AG423" s="101"/>
      <c r="AH423" s="101"/>
      <c r="AJ423" s="13"/>
      <c r="AK423" s="13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166"/>
      <c r="BN423" s="166"/>
      <c r="BO423" s="166"/>
      <c r="BP423" s="166"/>
      <c r="BQ423" s="166"/>
      <c r="BR423" s="166"/>
      <c r="BS423" s="166"/>
      <c r="BT423" s="166"/>
      <c r="BU423" s="2"/>
      <c r="BV423" s="2"/>
      <c r="BW423" s="2"/>
      <c r="BX423" s="132"/>
      <c r="BY423" s="2"/>
      <c r="BZ423" s="2"/>
      <c r="CA423" s="1"/>
      <c r="CB423" s="1"/>
      <c r="CC423" s="1"/>
      <c r="CD423" s="1"/>
      <c r="CE423" s="1"/>
    </row>
    <row r="424" spans="1:123">
      <c r="A424" s="87">
        <f t="shared" si="850"/>
        <v>2028</v>
      </c>
      <c r="B424" s="390">
        <v>0</v>
      </c>
      <c r="C424" s="390">
        <v>0</v>
      </c>
      <c r="D424" s="390">
        <v>0</v>
      </c>
      <c r="E424" s="390">
        <v>0</v>
      </c>
      <c r="F424" s="390">
        <v>0</v>
      </c>
      <c r="G424" s="390">
        <v>0</v>
      </c>
      <c r="H424" s="390">
        <v>0</v>
      </c>
      <c r="I424" s="390">
        <v>0</v>
      </c>
      <c r="J424" s="390">
        <v>0</v>
      </c>
      <c r="K424" s="390">
        <v>0</v>
      </c>
      <c r="L424" s="390">
        <v>0</v>
      </c>
      <c r="M424" s="390">
        <v>0</v>
      </c>
      <c r="N424" s="89">
        <f t="shared" si="848"/>
        <v>0</v>
      </c>
      <c r="P424" s="91">
        <f t="shared" si="849"/>
        <v>2028</v>
      </c>
      <c r="Q424" s="390">
        <v>0</v>
      </c>
      <c r="R424" s="390">
        <v>0</v>
      </c>
      <c r="S424" s="390">
        <v>0</v>
      </c>
      <c r="T424" s="390">
        <v>0</v>
      </c>
      <c r="U424" s="390">
        <v>0</v>
      </c>
      <c r="V424" s="390">
        <v>0</v>
      </c>
      <c r="W424" s="390">
        <v>0</v>
      </c>
      <c r="X424" s="390">
        <v>0</v>
      </c>
      <c r="Y424" s="390">
        <v>0</v>
      </c>
      <c r="Z424" s="390">
        <v>0</v>
      </c>
      <c r="AA424" s="390">
        <v>0</v>
      </c>
      <c r="AB424" s="390">
        <v>0</v>
      </c>
      <c r="AC424" s="13">
        <f t="shared" si="851"/>
        <v>0</v>
      </c>
      <c r="AD424" s="13"/>
      <c r="AG424" s="101"/>
      <c r="AH424" s="101"/>
      <c r="BJ424" s="2"/>
      <c r="BK424" s="2"/>
      <c r="BL424" s="2"/>
      <c r="BM424" s="166"/>
      <c r="BN424" s="166"/>
      <c r="BO424" s="166"/>
      <c r="BP424" s="166"/>
      <c r="BQ424" s="166"/>
      <c r="BR424" s="166"/>
      <c r="BS424" s="166"/>
      <c r="BT424" s="166"/>
      <c r="BU424" s="2"/>
      <c r="BV424" s="171"/>
      <c r="BW424" s="2"/>
      <c r="BX424" s="132"/>
      <c r="BY424" s="2"/>
      <c r="BZ424" s="13"/>
      <c r="CA424" s="13"/>
      <c r="CB424" s="13"/>
      <c r="CC424" s="130"/>
      <c r="CD424" s="130"/>
      <c r="CE424" s="13"/>
    </row>
    <row r="425" spans="1:123">
      <c r="A425" s="87">
        <f t="shared" si="850"/>
        <v>2029</v>
      </c>
      <c r="B425" s="390">
        <v>0</v>
      </c>
      <c r="C425" s="390">
        <v>0</v>
      </c>
      <c r="D425" s="390">
        <v>0</v>
      </c>
      <c r="E425" s="390">
        <v>0</v>
      </c>
      <c r="F425" s="390">
        <v>0</v>
      </c>
      <c r="G425" s="390">
        <v>0</v>
      </c>
      <c r="H425" s="390">
        <v>0</v>
      </c>
      <c r="I425" s="390">
        <v>0</v>
      </c>
      <c r="J425" s="390">
        <v>0</v>
      </c>
      <c r="K425" s="390">
        <v>0</v>
      </c>
      <c r="L425" s="390">
        <v>0</v>
      </c>
      <c r="M425" s="390">
        <v>0</v>
      </c>
      <c r="N425" s="89">
        <f t="shared" si="848"/>
        <v>0</v>
      </c>
      <c r="P425" s="91">
        <f t="shared" si="849"/>
        <v>2029</v>
      </c>
      <c r="Q425" s="390">
        <v>0</v>
      </c>
      <c r="R425" s="390">
        <v>0</v>
      </c>
      <c r="S425" s="390">
        <v>0</v>
      </c>
      <c r="T425" s="390">
        <v>0</v>
      </c>
      <c r="U425" s="390">
        <v>0</v>
      </c>
      <c r="V425" s="390">
        <v>0</v>
      </c>
      <c r="W425" s="390">
        <v>0</v>
      </c>
      <c r="X425" s="390">
        <v>0</v>
      </c>
      <c r="Y425" s="390">
        <v>0</v>
      </c>
      <c r="Z425" s="390">
        <v>0</v>
      </c>
      <c r="AA425" s="390">
        <v>0</v>
      </c>
      <c r="AB425" s="390">
        <v>0</v>
      </c>
      <c r="AC425" s="13">
        <f t="shared" si="851"/>
        <v>0</v>
      </c>
      <c r="AD425" s="13"/>
      <c r="AG425" s="22"/>
      <c r="AH425" s="22"/>
      <c r="BJ425" s="2"/>
      <c r="BK425" s="2"/>
      <c r="BL425" s="2"/>
      <c r="BM425" s="166"/>
      <c r="BN425" s="166"/>
      <c r="BO425" s="166"/>
      <c r="BP425" s="166"/>
      <c r="BQ425" s="166"/>
      <c r="BR425" s="166"/>
      <c r="BS425" s="166"/>
      <c r="BT425" s="166"/>
      <c r="BU425" s="2"/>
      <c r="BV425" s="171"/>
      <c r="BW425" s="2"/>
      <c r="BX425" s="132"/>
      <c r="BY425" s="2"/>
      <c r="BZ425" s="13"/>
      <c r="CA425" s="13"/>
      <c r="CB425" s="13"/>
      <c r="CC425" s="130"/>
      <c r="CD425" s="130"/>
      <c r="CE425" s="13"/>
    </row>
    <row r="426" spans="1:123">
      <c r="A426" s="87">
        <f t="shared" si="850"/>
        <v>2030</v>
      </c>
      <c r="B426" s="390">
        <v>0</v>
      </c>
      <c r="C426" s="390">
        <v>0</v>
      </c>
      <c r="D426" s="390">
        <v>0</v>
      </c>
      <c r="E426" s="390">
        <v>0</v>
      </c>
      <c r="F426" s="390">
        <v>0</v>
      </c>
      <c r="G426" s="390">
        <v>0</v>
      </c>
      <c r="H426" s="390">
        <v>0</v>
      </c>
      <c r="I426" s="390">
        <v>0</v>
      </c>
      <c r="J426" s="390">
        <v>0</v>
      </c>
      <c r="K426" s="390">
        <v>0</v>
      </c>
      <c r="L426" s="390">
        <v>0</v>
      </c>
      <c r="M426" s="390">
        <v>0</v>
      </c>
      <c r="N426" s="89">
        <f t="shared" si="848"/>
        <v>0</v>
      </c>
      <c r="P426" s="91">
        <f t="shared" si="849"/>
        <v>2030</v>
      </c>
      <c r="Q426" s="390">
        <v>0</v>
      </c>
      <c r="R426" s="390">
        <v>0</v>
      </c>
      <c r="S426" s="390">
        <v>0</v>
      </c>
      <c r="T426" s="390">
        <v>0</v>
      </c>
      <c r="U426" s="390">
        <v>0</v>
      </c>
      <c r="V426" s="390">
        <v>0</v>
      </c>
      <c r="W426" s="390">
        <v>0</v>
      </c>
      <c r="X426" s="390">
        <v>0</v>
      </c>
      <c r="Y426" s="390">
        <v>0</v>
      </c>
      <c r="Z426" s="390">
        <v>0</v>
      </c>
      <c r="AA426" s="390">
        <v>0</v>
      </c>
      <c r="AB426" s="390">
        <v>0</v>
      </c>
      <c r="AC426" s="13">
        <f t="shared" si="851"/>
        <v>0</v>
      </c>
      <c r="AD426" s="13"/>
      <c r="AG426" s="22"/>
      <c r="AH426" s="22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50"/>
      <c r="BA426" s="5"/>
      <c r="BB426" s="5"/>
      <c r="BC426" s="5"/>
      <c r="BD426" s="5"/>
      <c r="BE426" s="5"/>
      <c r="BF426" s="5"/>
      <c r="BG426" s="5"/>
      <c r="BH426" s="5"/>
      <c r="BI426" s="5"/>
      <c r="BJ426" s="2"/>
      <c r="BK426" s="2"/>
      <c r="BL426" s="2"/>
      <c r="BM426" s="166"/>
      <c r="BN426" s="166"/>
      <c r="BO426" s="166"/>
      <c r="BP426" s="166"/>
      <c r="BQ426" s="166"/>
      <c r="BR426" s="166"/>
      <c r="BS426" s="166"/>
      <c r="BT426" s="166"/>
      <c r="BU426" s="2"/>
      <c r="BV426" s="171"/>
      <c r="BW426" s="2"/>
      <c r="BX426" s="132"/>
      <c r="BY426" s="2"/>
      <c r="BZ426" s="13"/>
      <c r="CA426" s="13"/>
      <c r="CB426" s="13"/>
      <c r="CC426" s="130"/>
      <c r="CD426" s="130"/>
      <c r="CE426" s="13"/>
      <c r="CJ426" s="5"/>
      <c r="CK426" s="5"/>
      <c r="CL426" s="5"/>
      <c r="CM426" s="5"/>
      <c r="CN426" s="5"/>
      <c r="CO426" s="5"/>
      <c r="CP426" s="165"/>
      <c r="CQ426" s="5"/>
      <c r="CR426" s="5"/>
      <c r="CS426" s="534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165"/>
      <c r="DK426" s="165"/>
      <c r="DL426" s="165"/>
      <c r="DM426" s="5"/>
      <c r="DN426" s="5"/>
      <c r="DO426" s="5"/>
      <c r="DP426" s="5"/>
      <c r="DQ426" s="5"/>
      <c r="DR426" s="5"/>
      <c r="DS426" s="5"/>
    </row>
    <row r="427" spans="1:123">
      <c r="A427" s="87">
        <f t="shared" si="850"/>
        <v>2031</v>
      </c>
      <c r="P427" s="91">
        <f t="shared" si="849"/>
        <v>2031</v>
      </c>
      <c r="Q427" s="390">
        <v>0</v>
      </c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  <c r="AB427" s="390"/>
      <c r="AC427" s="13">
        <f t="shared" si="851"/>
        <v>0</v>
      </c>
      <c r="AD427" s="13"/>
      <c r="AG427" s="22"/>
      <c r="AH427" s="22"/>
      <c r="BJ427" s="2"/>
      <c r="BK427" s="2"/>
      <c r="BL427" s="2"/>
      <c r="BM427" s="166"/>
      <c r="BN427" s="166"/>
      <c r="BO427" s="166"/>
      <c r="BP427" s="166"/>
      <c r="BQ427" s="166"/>
      <c r="BR427" s="166"/>
      <c r="BS427" s="166"/>
      <c r="BT427" s="166"/>
      <c r="BU427" s="2"/>
      <c r="BV427" s="171"/>
      <c r="BW427" s="2"/>
      <c r="BX427" s="132"/>
      <c r="BY427" s="2"/>
      <c r="BZ427" s="13"/>
      <c r="CA427" s="13"/>
      <c r="CB427" s="13"/>
      <c r="CC427" s="130"/>
      <c r="CD427" s="130"/>
      <c r="CE427" s="13"/>
    </row>
    <row r="428" spans="1:123">
      <c r="A428" s="87">
        <f t="shared" si="850"/>
        <v>2032</v>
      </c>
      <c r="P428" s="91">
        <f t="shared" si="849"/>
        <v>2032</v>
      </c>
      <c r="AD428" s="13"/>
      <c r="AG428" s="22"/>
      <c r="AH428" s="22"/>
      <c r="BJ428" s="2"/>
      <c r="BK428" s="2"/>
      <c r="BL428" s="2"/>
      <c r="BM428" s="166"/>
      <c r="BN428" s="166"/>
      <c r="BO428" s="166"/>
      <c r="BP428" s="166"/>
      <c r="BQ428" s="166"/>
      <c r="BR428" s="166"/>
      <c r="BS428" s="166"/>
      <c r="BT428" s="166"/>
      <c r="BU428" s="2"/>
      <c r="BV428" s="171"/>
      <c r="BW428" s="2"/>
      <c r="BX428" s="132"/>
      <c r="BY428" s="2"/>
      <c r="BZ428" s="13"/>
      <c r="CA428" s="13"/>
      <c r="CB428" s="13"/>
      <c r="CC428" s="130"/>
      <c r="CD428" s="130"/>
      <c r="CE428" s="13"/>
    </row>
    <row r="429" spans="1:123">
      <c r="A429" s="87">
        <f t="shared" si="850"/>
        <v>2033</v>
      </c>
      <c r="P429" s="91">
        <f t="shared" si="849"/>
        <v>2033</v>
      </c>
      <c r="AD429" s="13"/>
      <c r="AG429" s="22"/>
      <c r="AH429" s="22"/>
      <c r="BJ429" s="2"/>
      <c r="BK429" s="2"/>
      <c r="BL429" s="2"/>
      <c r="BM429" s="166"/>
      <c r="BN429" s="166"/>
      <c r="BO429" s="166"/>
      <c r="BP429" s="166"/>
      <c r="BQ429" s="166"/>
      <c r="BR429" s="166"/>
      <c r="BS429" s="166"/>
      <c r="BT429" s="166"/>
      <c r="BU429" s="2"/>
      <c r="BV429" s="171"/>
      <c r="BW429" s="2"/>
      <c r="BX429" s="132"/>
      <c r="BY429" s="2"/>
      <c r="BZ429" s="13"/>
      <c r="CA429" s="13"/>
      <c r="CB429" s="13"/>
      <c r="CC429" s="130"/>
      <c r="CD429" s="130"/>
      <c r="CE429" s="13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166"/>
      <c r="CQ429" s="2"/>
      <c r="CR429" s="2"/>
      <c r="CT429" s="2"/>
      <c r="CU429" s="2"/>
      <c r="CV429" s="2"/>
      <c r="CW429" s="2"/>
      <c r="CX429" s="2"/>
      <c r="CY429" s="2"/>
      <c r="CZ429" s="2"/>
      <c r="DA429" s="2"/>
      <c r="DB429" s="2"/>
    </row>
    <row r="430" spans="1:123">
      <c r="A430" s="87">
        <f t="shared" si="850"/>
        <v>2034</v>
      </c>
      <c r="P430" s="91">
        <f t="shared" si="849"/>
        <v>2034</v>
      </c>
      <c r="AD430" s="13"/>
      <c r="AG430" s="22"/>
      <c r="AH430" s="22"/>
      <c r="BJ430" s="2"/>
      <c r="BK430" s="2"/>
      <c r="BL430" s="2"/>
      <c r="BM430" s="166"/>
      <c r="BN430" s="166"/>
      <c r="BO430" s="166"/>
      <c r="BP430" s="166"/>
      <c r="BQ430" s="166"/>
      <c r="BR430" s="166"/>
      <c r="BS430" s="166"/>
      <c r="BT430" s="166"/>
      <c r="BU430" s="2"/>
      <c r="BV430" s="171"/>
      <c r="BW430" s="2"/>
      <c r="BX430" s="132"/>
      <c r="BY430" s="2"/>
      <c r="BZ430" s="13"/>
      <c r="CA430" s="13"/>
      <c r="CB430" s="13"/>
      <c r="CC430" s="13"/>
      <c r="CD430" s="13"/>
      <c r="CE430" s="13"/>
    </row>
    <row r="431" spans="1:123">
      <c r="A431" s="87">
        <f t="shared" si="850"/>
        <v>2035</v>
      </c>
      <c r="P431" s="91">
        <f t="shared" si="849"/>
        <v>2035</v>
      </c>
      <c r="AD431" s="13"/>
      <c r="AG431" s="22"/>
      <c r="AH431" s="22"/>
      <c r="BJ431" s="2"/>
      <c r="BK431" s="2"/>
      <c r="BL431" s="2"/>
      <c r="BM431" s="166"/>
      <c r="BN431" s="166"/>
      <c r="BO431" s="166"/>
      <c r="BP431" s="166"/>
      <c r="BQ431" s="166"/>
      <c r="BR431" s="166"/>
      <c r="BS431" s="166"/>
      <c r="BT431" s="166"/>
      <c r="BU431" s="2"/>
      <c r="BV431" s="171"/>
      <c r="BW431" s="2"/>
      <c r="BX431" s="132"/>
      <c r="BY431" s="2"/>
      <c r="BZ431" s="13"/>
      <c r="CA431" s="13"/>
      <c r="CB431" s="13"/>
      <c r="CC431" s="13"/>
      <c r="CD431" s="13"/>
      <c r="CE431" s="13"/>
    </row>
    <row r="432" spans="1:123">
      <c r="A432" s="87">
        <f t="shared" si="850"/>
        <v>2036</v>
      </c>
      <c r="P432" s="91">
        <f t="shared" si="849"/>
        <v>2036</v>
      </c>
      <c r="BJ432" s="2"/>
      <c r="BK432" s="2"/>
      <c r="BL432" s="2"/>
      <c r="BM432" s="166"/>
      <c r="BN432" s="166"/>
      <c r="BO432" s="166"/>
      <c r="BP432" s="166"/>
      <c r="BQ432" s="166"/>
      <c r="BR432" s="166"/>
      <c r="BS432" s="166"/>
      <c r="BT432" s="166"/>
      <c r="BU432" s="2"/>
      <c r="BV432" s="171"/>
      <c r="BW432" s="2"/>
      <c r="BX432" s="132"/>
      <c r="BY432" s="2"/>
      <c r="BZ432" s="13"/>
      <c r="CA432" s="13"/>
      <c r="CB432" s="13"/>
      <c r="CC432" s="13"/>
      <c r="CD432" s="13"/>
      <c r="CE432" s="13"/>
    </row>
    <row r="433" spans="1:116">
      <c r="A433" s="87">
        <f t="shared" si="850"/>
        <v>2037</v>
      </c>
      <c r="P433" s="91">
        <f t="shared" si="849"/>
        <v>2037</v>
      </c>
      <c r="BJ433" s="2"/>
      <c r="BK433" s="2"/>
      <c r="BL433" s="2"/>
      <c r="BM433" s="166"/>
      <c r="BN433" s="166"/>
      <c r="BO433" s="166"/>
      <c r="BP433" s="166"/>
      <c r="BQ433" s="166"/>
      <c r="BR433" s="166"/>
      <c r="BS433" s="166"/>
      <c r="BT433" s="166"/>
      <c r="BU433" s="2"/>
      <c r="BV433" s="171"/>
      <c r="BW433" s="2"/>
      <c r="BX433" s="132"/>
      <c r="BY433" s="2"/>
      <c r="BZ433" s="13"/>
      <c r="CA433" s="13"/>
      <c r="CB433" s="13"/>
      <c r="CC433" s="13"/>
      <c r="CD433" s="13"/>
      <c r="CE433" s="13"/>
    </row>
    <row r="434" spans="1:116">
      <c r="A434" s="87">
        <f t="shared" si="850"/>
        <v>2038</v>
      </c>
      <c r="P434" s="91">
        <f t="shared" si="849"/>
        <v>2038</v>
      </c>
      <c r="BJ434" s="2"/>
      <c r="BK434" s="2"/>
      <c r="BL434" s="2"/>
      <c r="BM434" s="166"/>
      <c r="BN434" s="166"/>
      <c r="BO434" s="166"/>
      <c r="BP434" s="166"/>
      <c r="BQ434" s="166"/>
      <c r="BR434" s="166"/>
      <c r="BS434" s="166"/>
      <c r="BT434" s="166"/>
      <c r="BU434" s="2"/>
      <c r="BV434" s="171"/>
      <c r="BW434" s="2"/>
      <c r="BX434" s="132"/>
      <c r="BY434" s="2"/>
      <c r="BZ434" s="13"/>
      <c r="CA434" s="13"/>
      <c r="CB434" s="13"/>
      <c r="CC434" s="13"/>
      <c r="CD434" s="13"/>
      <c r="CE434" s="13"/>
    </row>
    <row r="435" spans="1:116">
      <c r="A435" s="87">
        <f t="shared" si="850"/>
        <v>2039</v>
      </c>
      <c r="P435" s="91">
        <f t="shared" si="849"/>
        <v>2039</v>
      </c>
      <c r="BJ435" s="2"/>
      <c r="BK435" s="2"/>
      <c r="BL435" s="2"/>
      <c r="BM435" s="166"/>
      <c r="BN435" s="166"/>
      <c r="BO435" s="166"/>
      <c r="BP435" s="166"/>
      <c r="BQ435" s="166"/>
      <c r="BR435" s="166"/>
      <c r="BS435" s="166"/>
      <c r="BT435" s="166"/>
      <c r="BU435" s="2"/>
      <c r="BV435" s="171"/>
      <c r="BW435" s="2"/>
      <c r="BX435" s="132"/>
      <c r="BY435" s="2"/>
      <c r="BZ435" s="13"/>
      <c r="CA435" s="13"/>
      <c r="CB435" s="13"/>
      <c r="CC435" s="13"/>
      <c r="CD435" s="13"/>
      <c r="CE435" s="13"/>
    </row>
    <row r="436" spans="1:116">
      <c r="A436" s="87">
        <f t="shared" si="850"/>
        <v>2040</v>
      </c>
      <c r="P436" s="91">
        <f t="shared" si="849"/>
        <v>2040</v>
      </c>
      <c r="BJ436" s="2"/>
      <c r="BK436" s="2"/>
      <c r="BL436" s="2"/>
      <c r="BM436" s="166"/>
      <c r="BN436" s="166"/>
      <c r="BO436" s="166"/>
      <c r="BP436" s="166"/>
      <c r="BQ436" s="166"/>
      <c r="BR436" s="166"/>
      <c r="BS436" s="166"/>
      <c r="BT436" s="166"/>
      <c r="BU436" s="2"/>
      <c r="BV436" s="171"/>
      <c r="BW436" s="2"/>
      <c r="BX436" s="132"/>
      <c r="BY436" s="2"/>
      <c r="BZ436" s="13"/>
      <c r="CC436" s="13"/>
      <c r="CD436" s="13"/>
      <c r="CE436" s="13"/>
    </row>
    <row r="437" spans="1:116">
      <c r="A437" s="87">
        <f t="shared" si="850"/>
        <v>2041</v>
      </c>
      <c r="P437" s="91">
        <f t="shared" si="849"/>
        <v>2041</v>
      </c>
      <c r="BJ437" s="2"/>
      <c r="BK437" s="2"/>
      <c r="BL437" s="2"/>
      <c r="BM437" s="166"/>
      <c r="BN437" s="166"/>
      <c r="BO437" s="166"/>
      <c r="BP437" s="166"/>
      <c r="BQ437" s="166"/>
      <c r="BR437" s="166"/>
      <c r="BS437" s="166"/>
      <c r="BT437" s="166"/>
      <c r="BU437" s="2"/>
      <c r="BV437" s="171"/>
      <c r="BW437" s="2"/>
      <c r="BX437" s="132"/>
      <c r="BY437" s="2"/>
      <c r="BZ437" s="13"/>
      <c r="CC437" s="13"/>
      <c r="CD437" s="13"/>
      <c r="CE437" s="13"/>
    </row>
    <row r="438" spans="1:116">
      <c r="A438" s="87">
        <f t="shared" si="850"/>
        <v>2042</v>
      </c>
      <c r="P438" s="91">
        <f t="shared" si="849"/>
        <v>2042</v>
      </c>
      <c r="BJ438" s="2"/>
      <c r="BK438" s="2"/>
      <c r="BL438" s="2"/>
      <c r="BM438" s="166"/>
      <c r="BN438" s="166"/>
      <c r="BO438" s="166"/>
      <c r="BP438" s="166"/>
      <c r="BQ438" s="166"/>
      <c r="BR438" s="166"/>
      <c r="BS438" s="166"/>
      <c r="BT438" s="166"/>
      <c r="BU438" s="2"/>
      <c r="BV438" s="171"/>
      <c r="BW438" s="2"/>
      <c r="BX438" s="132"/>
      <c r="BY438" s="2"/>
      <c r="BZ438" s="13"/>
      <c r="CC438" s="13"/>
      <c r="CD438" s="13"/>
      <c r="CE438" s="13"/>
    </row>
    <row r="439" spans="1:116">
      <c r="A439" s="87">
        <f t="shared" si="850"/>
        <v>2043</v>
      </c>
      <c r="P439" s="91">
        <f t="shared" si="849"/>
        <v>2043</v>
      </c>
      <c r="BJ439" s="2"/>
      <c r="BK439" s="2"/>
      <c r="BL439" s="2"/>
      <c r="BM439" s="166"/>
      <c r="BN439" s="166"/>
      <c r="BO439" s="166"/>
      <c r="BP439" s="166"/>
      <c r="BQ439" s="166"/>
      <c r="BR439" s="166"/>
      <c r="BS439" s="166"/>
      <c r="BT439" s="166"/>
      <c r="BU439" s="2"/>
      <c r="BV439" s="171"/>
      <c r="BW439" s="2"/>
      <c r="BX439" s="132"/>
      <c r="BY439" s="2"/>
      <c r="BZ439" s="13"/>
      <c r="CC439" s="13"/>
      <c r="CD439" s="13"/>
      <c r="CE439" s="13"/>
    </row>
    <row r="440" spans="1:116">
      <c r="A440" s="87">
        <f t="shared" si="850"/>
        <v>2044</v>
      </c>
      <c r="P440" s="91">
        <f t="shared" si="849"/>
        <v>2044</v>
      </c>
      <c r="BJ440" s="2"/>
      <c r="BK440" s="2"/>
      <c r="BL440" s="2"/>
      <c r="BM440" s="166"/>
      <c r="BN440" s="166"/>
      <c r="BO440" s="166"/>
      <c r="BP440" s="166"/>
      <c r="BQ440" s="166"/>
      <c r="BR440" s="166"/>
      <c r="BS440" s="166"/>
      <c r="BT440" s="166"/>
      <c r="BU440" s="2"/>
      <c r="BV440" s="171"/>
      <c r="BW440" s="2"/>
      <c r="BX440" s="132"/>
      <c r="BY440" s="2"/>
      <c r="BZ440" s="13"/>
      <c r="CC440" s="13"/>
      <c r="CD440" s="13"/>
      <c r="CE440" s="13"/>
    </row>
    <row r="441" spans="1:116">
      <c r="A441" s="87">
        <f t="shared" si="850"/>
        <v>2045</v>
      </c>
      <c r="P441" s="91">
        <f t="shared" si="849"/>
        <v>2045</v>
      </c>
      <c r="BJ441" s="2"/>
      <c r="BK441" s="2"/>
      <c r="BL441" s="2"/>
      <c r="BM441" s="166"/>
      <c r="BN441" s="166"/>
      <c r="BO441" s="166"/>
      <c r="BP441" s="166"/>
      <c r="BQ441" s="166"/>
      <c r="BR441" s="166"/>
      <c r="BS441" s="166"/>
      <c r="BT441" s="166"/>
      <c r="BU441" s="2"/>
      <c r="BV441" s="171"/>
      <c r="BW441" s="2"/>
      <c r="BX441" s="132"/>
      <c r="BY441" s="2"/>
      <c r="BZ441" s="13"/>
      <c r="CC441" s="13"/>
      <c r="CD441" s="13"/>
      <c r="CE441" s="13"/>
    </row>
    <row r="442" spans="1:11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59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13">
        <f t="shared" ref="AC442" si="852">SUM(Q442:AB442)</f>
        <v>0</v>
      </c>
      <c r="BJ442" s="2"/>
      <c r="BK442" s="2"/>
      <c r="BL442" s="2"/>
      <c r="BM442" s="166"/>
      <c r="BN442" s="166"/>
      <c r="BO442" s="166"/>
      <c r="BP442" s="166"/>
      <c r="BQ442" s="166"/>
      <c r="BR442" s="166"/>
      <c r="BS442" s="166"/>
      <c r="BT442" s="166"/>
      <c r="BU442" s="2"/>
      <c r="BV442" s="171"/>
      <c r="BW442" s="2"/>
      <c r="BX442" s="132"/>
      <c r="BY442" s="2"/>
      <c r="BZ442" s="13"/>
      <c r="CC442" s="13"/>
      <c r="CD442" s="13"/>
      <c r="CE442" s="13"/>
    </row>
    <row r="443" spans="1:116">
      <c r="A443" s="2"/>
      <c r="B443" s="101"/>
      <c r="C443" s="101"/>
      <c r="D443" s="101"/>
      <c r="E443" s="101"/>
      <c r="F443" s="101"/>
      <c r="G443" s="101"/>
      <c r="H443" s="197"/>
      <c r="I443" s="101"/>
      <c r="J443" s="101"/>
      <c r="K443" s="110"/>
      <c r="L443" s="101"/>
      <c r="M443" s="101"/>
      <c r="N443" s="89"/>
      <c r="O443" s="108"/>
      <c r="P443" s="2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3"/>
      <c r="AG443" s="78"/>
      <c r="AH443" s="78"/>
      <c r="BJ443" s="2"/>
      <c r="BK443" s="2"/>
      <c r="BL443" s="2"/>
      <c r="BM443" s="166"/>
      <c r="BN443" s="166"/>
      <c r="BO443" s="166"/>
      <c r="BP443" s="166"/>
      <c r="BQ443" s="166"/>
      <c r="BR443" s="166"/>
      <c r="BS443" s="166"/>
      <c r="BT443" s="166"/>
      <c r="BU443" s="2"/>
      <c r="BV443" s="171"/>
      <c r="BW443" s="2"/>
      <c r="BX443" s="132"/>
      <c r="BY443" s="2"/>
      <c r="BZ443" s="13"/>
      <c r="CC443" s="13"/>
      <c r="CD443" s="13"/>
      <c r="CE443" s="13"/>
    </row>
    <row r="444" spans="1:116">
      <c r="A444" s="255" t="s">
        <v>184</v>
      </c>
      <c r="P444" s="21" t="str">
        <f>A444</f>
        <v>535 SECI - Average 150 MW Sale</v>
      </c>
      <c r="Z444" s="147" t="s">
        <v>37</v>
      </c>
      <c r="AG444" s="79"/>
      <c r="AH444" s="79"/>
      <c r="AI444" s="78"/>
      <c r="AJ444" s="132"/>
      <c r="AK444" s="13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166"/>
      <c r="BN444" s="166"/>
      <c r="BO444" s="166"/>
      <c r="BP444" s="166"/>
      <c r="BQ444" s="166"/>
      <c r="BR444" s="166"/>
      <c r="BS444" s="166"/>
      <c r="BT444" s="166"/>
      <c r="BU444" s="2"/>
      <c r="BV444" s="2"/>
      <c r="BW444" s="2"/>
      <c r="BX444" s="132"/>
      <c r="BY444" s="2"/>
      <c r="BZ444" s="2"/>
      <c r="CA444" s="1"/>
      <c r="CB444" s="1"/>
      <c r="CC444" s="1"/>
      <c r="CD444" s="1"/>
      <c r="CE444" s="1"/>
    </row>
    <row r="445" spans="1:116">
      <c r="A445" s="4" t="s">
        <v>2</v>
      </c>
      <c r="B445" s="117" t="s">
        <v>3</v>
      </c>
      <c r="C445" s="117" t="s">
        <v>4</v>
      </c>
      <c r="D445" s="117" t="s">
        <v>5</v>
      </c>
      <c r="E445" s="117" t="s">
        <v>6</v>
      </c>
      <c r="F445" s="117" t="s">
        <v>7</v>
      </c>
      <c r="G445" s="117" t="s">
        <v>8</v>
      </c>
      <c r="H445" s="117" t="s">
        <v>9</v>
      </c>
      <c r="I445" s="117" t="s">
        <v>10</v>
      </c>
      <c r="J445" s="117" t="s">
        <v>11</v>
      </c>
      <c r="K445" s="117" t="s">
        <v>12</v>
      </c>
      <c r="L445" s="117" t="s">
        <v>13</v>
      </c>
      <c r="M445" s="117" t="s">
        <v>14</v>
      </c>
      <c r="N445" s="112" t="s">
        <v>15</v>
      </c>
      <c r="P445" s="119" t="s">
        <v>2</v>
      </c>
      <c r="Q445" s="117" t="s">
        <v>3</v>
      </c>
      <c r="R445" s="117" t="s">
        <v>4</v>
      </c>
      <c r="S445" s="117" t="s">
        <v>5</v>
      </c>
      <c r="T445" s="117" t="s">
        <v>6</v>
      </c>
      <c r="U445" s="117" t="s">
        <v>7</v>
      </c>
      <c r="V445" s="117" t="s">
        <v>8</v>
      </c>
      <c r="W445" s="117" t="s">
        <v>9</v>
      </c>
      <c r="X445" s="117" t="s">
        <v>10</v>
      </c>
      <c r="Y445" s="117" t="s">
        <v>11</v>
      </c>
      <c r="Z445" s="117" t="s">
        <v>12</v>
      </c>
      <c r="AA445" s="117" t="s">
        <v>13</v>
      </c>
      <c r="AB445" s="117" t="s">
        <v>14</v>
      </c>
      <c r="AC445" s="83" t="s">
        <v>15</v>
      </c>
      <c r="AG445" s="86"/>
      <c r="AH445" s="86"/>
      <c r="AJ445" s="132"/>
      <c r="AK445" s="13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166"/>
      <c r="BN445" s="166"/>
      <c r="BO445" s="166"/>
      <c r="BP445" s="166"/>
      <c r="BQ445" s="166"/>
      <c r="BR445" s="166"/>
      <c r="BS445" s="166"/>
      <c r="BT445" s="166"/>
      <c r="BU445" s="2"/>
      <c r="BV445" s="2"/>
      <c r="BW445" s="2"/>
      <c r="BX445" s="132"/>
      <c r="BY445" s="2"/>
      <c r="BZ445" s="2"/>
      <c r="CA445" s="1"/>
      <c r="CB445" s="1"/>
      <c r="CC445" s="1"/>
      <c r="CD445" s="1"/>
      <c r="CE445" s="1"/>
    </row>
    <row r="446" spans="1:116" s="5" customFormat="1">
      <c r="A446" s="87">
        <f>A406</f>
        <v>2010</v>
      </c>
      <c r="B446" s="221">
        <f t="shared" ref="B446:L446" si="853">R446</f>
        <v>0</v>
      </c>
      <c r="C446" s="221">
        <f t="shared" si="853"/>
        <v>0</v>
      </c>
      <c r="D446" s="221">
        <f t="shared" si="853"/>
        <v>0</v>
      </c>
      <c r="E446" s="221">
        <f t="shared" si="853"/>
        <v>0</v>
      </c>
      <c r="F446" s="221">
        <f t="shared" si="853"/>
        <v>0</v>
      </c>
      <c r="G446" s="221">
        <f t="shared" si="853"/>
        <v>0</v>
      </c>
      <c r="H446" s="133">
        <f t="shared" si="853"/>
        <v>0</v>
      </c>
      <c r="I446" s="133">
        <f t="shared" si="853"/>
        <v>0</v>
      </c>
      <c r="J446" s="133">
        <f t="shared" si="853"/>
        <v>0</v>
      </c>
      <c r="K446" s="133">
        <f t="shared" si="853"/>
        <v>0</v>
      </c>
      <c r="L446" s="133">
        <f t="shared" si="853"/>
        <v>0</v>
      </c>
      <c r="M446" s="133">
        <f>Q447</f>
        <v>0</v>
      </c>
      <c r="N446" s="22">
        <f t="shared" ref="N446:N466" si="854">SUM(B446:M446)</f>
        <v>0</v>
      </c>
      <c r="O446" s="69"/>
      <c r="P446" s="91">
        <f>A446</f>
        <v>2010</v>
      </c>
      <c r="Q446" s="96">
        <v>26025</v>
      </c>
      <c r="R446" s="96">
        <v>0</v>
      </c>
      <c r="S446" s="96">
        <v>0</v>
      </c>
      <c r="T446" s="96">
        <v>0</v>
      </c>
      <c r="U446" s="96">
        <v>0</v>
      </c>
      <c r="V446" s="96">
        <v>0</v>
      </c>
      <c r="W446" s="96">
        <v>0</v>
      </c>
      <c r="X446" s="96">
        <v>0</v>
      </c>
      <c r="Y446" s="96">
        <v>0</v>
      </c>
      <c r="Z446" s="96">
        <v>0</v>
      </c>
      <c r="AA446" s="96">
        <v>0</v>
      </c>
      <c r="AB446" s="96">
        <v>0</v>
      </c>
      <c r="AC446" s="13">
        <f t="shared" ref="AC446:AC466" si="855">SUM(Q446:AB446)</f>
        <v>26025</v>
      </c>
      <c r="AD446" s="10"/>
      <c r="AE446" s="14"/>
      <c r="AF446" s="13"/>
      <c r="AG446" s="22"/>
      <c r="AH446" s="22"/>
      <c r="AI446" s="86"/>
      <c r="AJ446" s="132"/>
      <c r="AK446" s="132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550"/>
      <c r="BA446" s="10"/>
      <c r="BB446" s="10"/>
      <c r="BC446" s="10"/>
      <c r="BD446" s="10"/>
      <c r="BE446" s="10"/>
      <c r="BF446" s="10"/>
      <c r="BG446" s="10"/>
      <c r="BH446" s="10"/>
      <c r="BI446" s="2"/>
      <c r="BJ446" s="10"/>
      <c r="BK446" s="10"/>
      <c r="BL446" s="2"/>
      <c r="BM446" s="166"/>
      <c r="BN446" s="166"/>
      <c r="BO446" s="166"/>
      <c r="BP446" s="166"/>
      <c r="BQ446" s="166"/>
      <c r="BR446" s="166"/>
      <c r="BS446" s="166"/>
      <c r="BT446" s="166"/>
      <c r="BU446" s="2"/>
      <c r="BV446" s="2"/>
      <c r="BW446" s="2"/>
      <c r="BX446" s="132"/>
      <c r="BY446" s="2"/>
      <c r="BZ446" s="2"/>
      <c r="CA446" s="1"/>
      <c r="CB446" s="1"/>
      <c r="CC446" s="1"/>
      <c r="CD446" s="1"/>
      <c r="CE446" s="1"/>
      <c r="CF446" s="1"/>
      <c r="CG446" s="1"/>
      <c r="CH446" s="1"/>
      <c r="CI446" s="1"/>
      <c r="CP446" s="165"/>
      <c r="CS446" s="534"/>
      <c r="DJ446" s="165"/>
      <c r="DK446" s="165"/>
      <c r="DL446" s="165"/>
    </row>
    <row r="447" spans="1:116">
      <c r="A447" s="87">
        <f>A446+1</f>
        <v>2011</v>
      </c>
      <c r="B447" s="479">
        <v>0</v>
      </c>
      <c r="C447" s="479">
        <v>0</v>
      </c>
      <c r="D447" s="479">
        <v>0</v>
      </c>
      <c r="E447" s="479">
        <v>0</v>
      </c>
      <c r="F447" s="479">
        <v>0</v>
      </c>
      <c r="G447" s="479">
        <v>0</v>
      </c>
      <c r="H447" s="479">
        <v>0</v>
      </c>
      <c r="I447" s="479">
        <v>0</v>
      </c>
      <c r="J447" s="479">
        <v>0</v>
      </c>
      <c r="K447" s="479">
        <v>0</v>
      </c>
      <c r="L447" s="479">
        <v>0</v>
      </c>
      <c r="M447" s="479">
        <v>0</v>
      </c>
      <c r="N447" s="22">
        <f t="shared" si="854"/>
        <v>0</v>
      </c>
      <c r="P447" s="91">
        <f t="shared" ref="P447:P480" si="856">A447</f>
        <v>2011</v>
      </c>
      <c r="Q447" s="479">
        <v>0</v>
      </c>
      <c r="R447" s="479">
        <v>0</v>
      </c>
      <c r="S447" s="479">
        <v>0</v>
      </c>
      <c r="T447" s="479">
        <v>0</v>
      </c>
      <c r="U447" s="479">
        <v>0</v>
      </c>
      <c r="V447" s="479">
        <v>0</v>
      </c>
      <c r="W447" s="479">
        <v>0</v>
      </c>
      <c r="X447" s="479">
        <v>0</v>
      </c>
      <c r="Y447" s="479">
        <v>0</v>
      </c>
      <c r="Z447" s="479">
        <v>0</v>
      </c>
      <c r="AA447" s="479">
        <v>0</v>
      </c>
      <c r="AB447" s="479">
        <v>0</v>
      </c>
      <c r="AC447" s="13">
        <f t="shared" si="855"/>
        <v>0</v>
      </c>
      <c r="AG447" s="22"/>
      <c r="AH447" s="22"/>
      <c r="AI447" s="155"/>
      <c r="AJ447" s="132"/>
      <c r="AK447" s="13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166"/>
      <c r="BN447" s="166"/>
      <c r="BO447" s="166"/>
      <c r="BP447" s="166"/>
      <c r="BQ447" s="166"/>
      <c r="BR447" s="166"/>
      <c r="BS447" s="166"/>
      <c r="BT447" s="166"/>
      <c r="BU447" s="2"/>
      <c r="BV447" s="2"/>
      <c r="BW447" s="2"/>
      <c r="BX447" s="132"/>
      <c r="BY447" s="2"/>
      <c r="BZ447" s="2"/>
      <c r="CA447" s="1"/>
      <c r="CB447" s="1"/>
      <c r="CC447" s="1"/>
      <c r="CD447" s="1"/>
      <c r="CE447" s="1"/>
    </row>
    <row r="448" spans="1:116">
      <c r="A448" s="87">
        <f t="shared" ref="A448:A481" si="857">A447+1</f>
        <v>2012</v>
      </c>
      <c r="B448" s="479">
        <v>0</v>
      </c>
      <c r="C448" s="479">
        <v>0</v>
      </c>
      <c r="D448" s="479">
        <v>0</v>
      </c>
      <c r="E448" s="479">
        <v>0</v>
      </c>
      <c r="F448" s="479">
        <v>0</v>
      </c>
      <c r="G448" s="479">
        <v>0</v>
      </c>
      <c r="H448" s="479">
        <v>0</v>
      </c>
      <c r="I448" s="479">
        <v>0</v>
      </c>
      <c r="J448" s="479">
        <v>0</v>
      </c>
      <c r="K448" s="479">
        <v>0</v>
      </c>
      <c r="L448" s="479">
        <v>0</v>
      </c>
      <c r="M448" s="479">
        <v>0</v>
      </c>
      <c r="N448" s="22">
        <f t="shared" si="854"/>
        <v>0</v>
      </c>
      <c r="P448" s="91">
        <f t="shared" si="856"/>
        <v>2012</v>
      </c>
      <c r="Q448" s="479">
        <v>0</v>
      </c>
      <c r="R448" s="479">
        <v>0</v>
      </c>
      <c r="S448" s="479">
        <v>0</v>
      </c>
      <c r="T448" s="479">
        <v>0</v>
      </c>
      <c r="U448" s="479">
        <v>0</v>
      </c>
      <c r="V448" s="479">
        <v>0</v>
      </c>
      <c r="W448" s="479">
        <v>0</v>
      </c>
      <c r="X448" s="479">
        <v>0</v>
      </c>
      <c r="Y448" s="479">
        <v>0</v>
      </c>
      <c r="Z448" s="479">
        <v>0</v>
      </c>
      <c r="AA448" s="479">
        <v>0</v>
      </c>
      <c r="AB448" s="479">
        <v>0</v>
      </c>
      <c r="AC448" s="13">
        <f t="shared" si="855"/>
        <v>0</v>
      </c>
      <c r="AG448" s="22"/>
      <c r="AH448" s="22"/>
      <c r="AI448" s="155"/>
      <c r="AJ448" s="132"/>
      <c r="AK448" s="13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166"/>
      <c r="BN448" s="166"/>
      <c r="BO448" s="166"/>
      <c r="BP448" s="166"/>
      <c r="BQ448" s="166"/>
      <c r="BR448" s="166"/>
      <c r="BS448" s="166"/>
      <c r="BT448" s="166"/>
      <c r="BU448" s="2"/>
      <c r="BV448" s="2"/>
      <c r="BW448" s="2"/>
      <c r="BX448" s="132"/>
      <c r="BY448" s="2"/>
      <c r="BZ448" s="2"/>
      <c r="CA448" s="1"/>
      <c r="CB448" s="1"/>
      <c r="CC448" s="1"/>
      <c r="CD448" s="1"/>
      <c r="CE448" s="1"/>
    </row>
    <row r="449" spans="1:116">
      <c r="A449" s="87">
        <f t="shared" si="857"/>
        <v>2013</v>
      </c>
      <c r="B449" s="479">
        <v>0</v>
      </c>
      <c r="C449" s="479">
        <v>0</v>
      </c>
      <c r="D449" s="479">
        <v>0</v>
      </c>
      <c r="E449" s="479">
        <v>0</v>
      </c>
      <c r="F449" s="479">
        <v>0</v>
      </c>
      <c r="G449" s="479">
        <v>0</v>
      </c>
      <c r="H449" s="479">
        <v>0</v>
      </c>
      <c r="I449" s="479">
        <v>0</v>
      </c>
      <c r="J449" s="479">
        <v>0</v>
      </c>
      <c r="K449" s="479">
        <v>0</v>
      </c>
      <c r="L449" s="479">
        <v>0</v>
      </c>
      <c r="M449" s="479">
        <v>0</v>
      </c>
      <c r="N449" s="22">
        <f t="shared" si="854"/>
        <v>0</v>
      </c>
      <c r="P449" s="91">
        <f t="shared" si="856"/>
        <v>2013</v>
      </c>
      <c r="Q449" s="479">
        <v>0</v>
      </c>
      <c r="R449" s="479">
        <v>0</v>
      </c>
      <c r="S449" s="479">
        <v>0</v>
      </c>
      <c r="T449" s="479">
        <v>0</v>
      </c>
      <c r="U449" s="479">
        <v>0</v>
      </c>
      <c r="V449" s="479">
        <v>0</v>
      </c>
      <c r="W449" s="479">
        <v>0</v>
      </c>
      <c r="X449" s="479">
        <v>0</v>
      </c>
      <c r="Y449" s="479">
        <v>0</v>
      </c>
      <c r="Z449" s="479">
        <v>0</v>
      </c>
      <c r="AA449" s="479">
        <v>0</v>
      </c>
      <c r="AB449" s="479">
        <v>0</v>
      </c>
      <c r="AC449" s="13">
        <f t="shared" si="855"/>
        <v>0</v>
      </c>
      <c r="AG449" s="22"/>
      <c r="AH449" s="22"/>
      <c r="AI449" s="155"/>
      <c r="AJ449" s="132"/>
      <c r="AK449" s="13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166"/>
      <c r="BN449" s="166"/>
      <c r="BO449" s="166"/>
      <c r="BP449" s="166"/>
      <c r="BQ449" s="166"/>
      <c r="BR449" s="166"/>
      <c r="BS449" s="166"/>
      <c r="BT449" s="166"/>
      <c r="BU449" s="2"/>
      <c r="BV449" s="2"/>
      <c r="BW449" s="2"/>
      <c r="BX449" s="132"/>
      <c r="BY449" s="2"/>
      <c r="BZ449" s="2"/>
      <c r="CA449" s="1"/>
      <c r="CB449" s="1"/>
      <c r="CC449" s="1"/>
      <c r="CD449" s="1"/>
      <c r="CE449" s="1"/>
    </row>
    <row r="450" spans="1:116">
      <c r="A450" s="87">
        <f t="shared" si="857"/>
        <v>2014</v>
      </c>
      <c r="B450" s="560">
        <f>[3]Energy!C403</f>
        <v>448</v>
      </c>
      <c r="C450" s="560">
        <f>[3]Energy!D403</f>
        <v>404</v>
      </c>
      <c r="D450" s="560">
        <f>[3]Energy!E403</f>
        <v>784</v>
      </c>
      <c r="E450" s="560">
        <f>[3]Energy!F403</f>
        <v>1625</v>
      </c>
      <c r="F450" s="560">
        <f>[3]Energy!G403</f>
        <v>2240</v>
      </c>
      <c r="G450" s="560">
        <f>[3]Energy!H403</f>
        <v>4876</v>
      </c>
      <c r="H450" s="560">
        <f>[3]Energy!I403</f>
        <v>5598</v>
      </c>
      <c r="I450" s="560">
        <f>[3]Energy!J403</f>
        <v>5598</v>
      </c>
      <c r="J450" s="560">
        <f>[3]Energy!K403</f>
        <v>4876</v>
      </c>
      <c r="K450" s="560">
        <f>[3]Energy!L403</f>
        <v>2240</v>
      </c>
      <c r="L450" s="560">
        <f>[3]Energy!M403</f>
        <v>759</v>
      </c>
      <c r="M450" s="560">
        <f>[3]Energy!N403</f>
        <v>784</v>
      </c>
      <c r="N450" s="22">
        <f t="shared" si="854"/>
        <v>30232</v>
      </c>
      <c r="P450" s="91">
        <f t="shared" si="856"/>
        <v>2014</v>
      </c>
      <c r="Q450" s="560">
        <f>[3]Energy!S403</f>
        <v>0</v>
      </c>
      <c r="R450" s="560">
        <f>[3]Energy!T403</f>
        <v>448</v>
      </c>
      <c r="S450" s="560">
        <f>[3]Energy!U403</f>
        <v>404</v>
      </c>
      <c r="T450" s="560">
        <f>[3]Energy!V403</f>
        <v>783</v>
      </c>
      <c r="U450" s="560">
        <f>[3]Energy!W403</f>
        <v>1624</v>
      </c>
      <c r="V450" s="560">
        <f>[3]Energy!X403</f>
        <v>2238</v>
      </c>
      <c r="W450" s="560">
        <f>[3]Energy!Y403</f>
        <v>4872</v>
      </c>
      <c r="X450" s="560">
        <f>[3]Energy!Z403</f>
        <v>5594</v>
      </c>
      <c r="Y450" s="560">
        <f>[3]Energy!AA403</f>
        <v>5594</v>
      </c>
      <c r="Z450" s="560">
        <f>[3]Energy!AB403</f>
        <v>4872</v>
      </c>
      <c r="AA450" s="560">
        <f>[3]Energy!AC403</f>
        <v>2238</v>
      </c>
      <c r="AB450" s="560">
        <f>[3]Energy!AD403</f>
        <v>758</v>
      </c>
      <c r="AC450" s="13">
        <f t="shared" si="855"/>
        <v>29425</v>
      </c>
      <c r="AG450" s="22"/>
      <c r="AH450" s="22"/>
      <c r="AI450" s="155"/>
      <c r="AJ450" s="132"/>
      <c r="AK450" s="13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166"/>
      <c r="BN450" s="166"/>
      <c r="BO450" s="166"/>
      <c r="BP450" s="166"/>
      <c r="BQ450" s="166"/>
      <c r="BR450" s="166"/>
      <c r="BS450" s="166"/>
      <c r="BT450" s="166"/>
      <c r="BU450" s="2"/>
      <c r="BV450" s="2"/>
      <c r="BW450" s="2"/>
      <c r="BX450" s="132"/>
      <c r="BY450" s="2"/>
      <c r="BZ450" s="2"/>
      <c r="CA450" s="1"/>
      <c r="CB450" s="1"/>
      <c r="CC450" s="1"/>
      <c r="CD450" s="1"/>
      <c r="CE450" s="1"/>
    </row>
    <row r="451" spans="1:116">
      <c r="A451" s="87">
        <f t="shared" si="857"/>
        <v>2015</v>
      </c>
      <c r="B451" s="560">
        <f>[3]Energy!C404</f>
        <v>449</v>
      </c>
      <c r="C451" s="560">
        <f>[3]Energy!D404</f>
        <v>406</v>
      </c>
      <c r="D451" s="560">
        <f>[3]Energy!E404</f>
        <v>787</v>
      </c>
      <c r="E451" s="560">
        <f>[3]Energy!F404</f>
        <v>1631</v>
      </c>
      <c r="F451" s="560">
        <f>[3]Energy!G404</f>
        <v>2248</v>
      </c>
      <c r="G451" s="560">
        <f>[3]Energy!H404</f>
        <v>4894</v>
      </c>
      <c r="H451" s="560">
        <f>[3]Energy!I404</f>
        <v>5619</v>
      </c>
      <c r="I451" s="560">
        <f>[3]Energy!J404</f>
        <v>5619</v>
      </c>
      <c r="J451" s="560">
        <f>[3]Energy!K404</f>
        <v>4894</v>
      </c>
      <c r="K451" s="560">
        <f>[3]Energy!L404</f>
        <v>2248</v>
      </c>
      <c r="L451" s="560">
        <f>[3]Energy!M404</f>
        <v>762</v>
      </c>
      <c r="M451" s="560">
        <f>[3]Energy!N404</f>
        <v>787</v>
      </c>
      <c r="N451" s="22">
        <f t="shared" si="854"/>
        <v>30344</v>
      </c>
      <c r="P451" s="91">
        <f t="shared" si="856"/>
        <v>2015</v>
      </c>
      <c r="Q451" s="560">
        <f>[3]Energy!S404</f>
        <v>783</v>
      </c>
      <c r="R451" s="560">
        <f>[3]Energy!T404</f>
        <v>449</v>
      </c>
      <c r="S451" s="560">
        <f>[3]Energy!U404</f>
        <v>406</v>
      </c>
      <c r="T451" s="560">
        <f>[3]Energy!V404</f>
        <v>786</v>
      </c>
      <c r="U451" s="560">
        <f>[3]Energy!W404</f>
        <v>1630</v>
      </c>
      <c r="V451" s="560">
        <f>[3]Energy!X404</f>
        <v>2246</v>
      </c>
      <c r="W451" s="560">
        <f>[3]Energy!Y404</f>
        <v>4890</v>
      </c>
      <c r="X451" s="560">
        <f>[3]Energy!Z404</f>
        <v>5615</v>
      </c>
      <c r="Y451" s="560">
        <f>[3]Energy!AA404</f>
        <v>5615</v>
      </c>
      <c r="Z451" s="560">
        <f>[3]Energy!AB404</f>
        <v>4890</v>
      </c>
      <c r="AA451" s="560">
        <f>[3]Energy!AC404</f>
        <v>2246</v>
      </c>
      <c r="AB451" s="560">
        <f>[3]Energy!AD404</f>
        <v>761</v>
      </c>
      <c r="AC451" s="13">
        <f t="shared" si="855"/>
        <v>30317</v>
      </c>
      <c r="AG451" s="22"/>
      <c r="AH451" s="22"/>
      <c r="AI451" s="155"/>
      <c r="AJ451" s="132"/>
      <c r="AK451" s="13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166"/>
      <c r="BN451" s="166"/>
      <c r="BO451" s="166"/>
      <c r="BP451" s="166"/>
      <c r="BQ451" s="166"/>
      <c r="BR451" s="166"/>
      <c r="BS451" s="166"/>
      <c r="BT451" s="166"/>
      <c r="BU451" s="2"/>
      <c r="BV451" s="2"/>
      <c r="BW451" s="2"/>
      <c r="BX451" s="132"/>
      <c r="BY451" s="2"/>
      <c r="BZ451" s="2"/>
      <c r="CA451" s="1"/>
      <c r="CB451" s="1"/>
      <c r="CC451" s="1"/>
      <c r="CD451" s="1"/>
      <c r="CE451" s="1"/>
    </row>
    <row r="452" spans="1:116">
      <c r="A452" s="87">
        <f t="shared" si="857"/>
        <v>2016</v>
      </c>
      <c r="B452" s="560">
        <f>[3]Energy!C405</f>
        <v>451</v>
      </c>
      <c r="C452" s="560">
        <f>[3]Energy!D405</f>
        <v>422</v>
      </c>
      <c r="D452" s="560">
        <f>[3]Energy!E405</f>
        <v>790</v>
      </c>
      <c r="E452" s="560">
        <f>[3]Energy!F405</f>
        <v>1637</v>
      </c>
      <c r="F452" s="560">
        <f>[3]Energy!G405</f>
        <v>2256</v>
      </c>
      <c r="G452" s="560">
        <f>[3]Energy!H405</f>
        <v>0</v>
      </c>
      <c r="H452" s="560">
        <f>[3]Energy!I405</f>
        <v>0</v>
      </c>
      <c r="I452" s="560">
        <f>[3]Energy!J405</f>
        <v>0</v>
      </c>
      <c r="J452" s="560">
        <f>[3]Energy!K405</f>
        <v>0</v>
      </c>
      <c r="K452" s="560">
        <f>[3]Energy!L405</f>
        <v>0</v>
      </c>
      <c r="L452" s="560">
        <f>[3]Energy!M405</f>
        <v>0</v>
      </c>
      <c r="M452" s="560">
        <f>[3]Energy!N405</f>
        <v>0</v>
      </c>
      <c r="N452" s="22">
        <f t="shared" si="854"/>
        <v>5556</v>
      </c>
      <c r="P452" s="91">
        <f t="shared" si="856"/>
        <v>2016</v>
      </c>
      <c r="Q452" s="560">
        <f>[3]Energy!S405</f>
        <v>786</v>
      </c>
      <c r="R452" s="560">
        <f>[3]Energy!T405</f>
        <v>451</v>
      </c>
      <c r="S452" s="560">
        <f>[3]Energy!U405</f>
        <v>422</v>
      </c>
      <c r="T452" s="560">
        <f>[3]Energy!V405</f>
        <v>789</v>
      </c>
      <c r="U452" s="560">
        <f>[3]Energy!W405</f>
        <v>1636</v>
      </c>
      <c r="V452" s="560">
        <f>[3]Energy!X405</f>
        <v>2254</v>
      </c>
      <c r="W452" s="560">
        <f>[3]Energy!Y405</f>
        <v>0</v>
      </c>
      <c r="X452" s="560">
        <f>[3]Energy!Z405</f>
        <v>0</v>
      </c>
      <c r="Y452" s="560">
        <f>[3]Energy!AA405</f>
        <v>0</v>
      </c>
      <c r="Z452" s="560">
        <f>[3]Energy!AB405</f>
        <v>0</v>
      </c>
      <c r="AA452" s="560">
        <f>[3]Energy!AC405</f>
        <v>0</v>
      </c>
      <c r="AB452" s="560">
        <f>[3]Energy!AD405</f>
        <v>0</v>
      </c>
      <c r="AC452" s="13">
        <f t="shared" si="855"/>
        <v>6338</v>
      </c>
      <c r="AG452" s="22"/>
      <c r="AH452" s="22"/>
      <c r="AI452" s="155"/>
      <c r="AJ452" s="132"/>
      <c r="AK452" s="13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166"/>
      <c r="BN452" s="166"/>
      <c r="BO452" s="166"/>
      <c r="BP452" s="166"/>
      <c r="BQ452" s="166"/>
      <c r="BR452" s="166"/>
      <c r="BS452" s="166"/>
      <c r="BT452" s="166"/>
      <c r="BU452" s="2"/>
      <c r="BV452" s="2"/>
      <c r="BW452" s="2"/>
      <c r="BX452" s="132"/>
      <c r="BY452" s="2"/>
      <c r="BZ452" s="2"/>
      <c r="CA452" s="1"/>
      <c r="CB452" s="1"/>
      <c r="CC452" s="1"/>
      <c r="CD452" s="1"/>
      <c r="CE452" s="1"/>
    </row>
    <row r="453" spans="1:116">
      <c r="A453" s="87">
        <f t="shared" si="857"/>
        <v>2017</v>
      </c>
      <c r="B453" s="560">
        <f>[3]Energy!C406</f>
        <v>0</v>
      </c>
      <c r="C453" s="560">
        <f>[3]Energy!D406</f>
        <v>0</v>
      </c>
      <c r="D453" s="560">
        <f>[3]Energy!E406</f>
        <v>0</v>
      </c>
      <c r="E453" s="560">
        <f>[3]Energy!F406</f>
        <v>0</v>
      </c>
      <c r="F453" s="560">
        <f>[3]Energy!G406</f>
        <v>0</v>
      </c>
      <c r="G453" s="560">
        <f>[3]Energy!H406</f>
        <v>0</v>
      </c>
      <c r="H453" s="560">
        <f>[3]Energy!I406</f>
        <v>0</v>
      </c>
      <c r="I453" s="560">
        <f>[3]Energy!J406</f>
        <v>0</v>
      </c>
      <c r="J453" s="560">
        <f>[3]Energy!K406</f>
        <v>0</v>
      </c>
      <c r="K453" s="560">
        <f>[3]Energy!L406</f>
        <v>0</v>
      </c>
      <c r="L453" s="560">
        <f>[3]Energy!M406</f>
        <v>0</v>
      </c>
      <c r="M453" s="560">
        <f>[3]Energy!N406</f>
        <v>0</v>
      </c>
      <c r="N453" s="22">
        <f t="shared" si="854"/>
        <v>0</v>
      </c>
      <c r="P453" s="91">
        <f t="shared" si="856"/>
        <v>2017</v>
      </c>
      <c r="Q453" s="560">
        <f>[3]Energy!S406</f>
        <v>0</v>
      </c>
      <c r="R453" s="560">
        <f>[3]Energy!T406</f>
        <v>0</v>
      </c>
      <c r="S453" s="560">
        <f>[3]Energy!U406</f>
        <v>0</v>
      </c>
      <c r="T453" s="560">
        <f>[3]Energy!V406</f>
        <v>0</v>
      </c>
      <c r="U453" s="560">
        <f>[3]Energy!W406</f>
        <v>0</v>
      </c>
      <c r="V453" s="560">
        <f>[3]Energy!X406</f>
        <v>0</v>
      </c>
      <c r="W453" s="560">
        <f>[3]Energy!Y406</f>
        <v>0</v>
      </c>
      <c r="X453" s="560">
        <f>[3]Energy!Z406</f>
        <v>0</v>
      </c>
      <c r="Y453" s="560">
        <f>[3]Energy!AA406</f>
        <v>0</v>
      </c>
      <c r="Z453" s="560">
        <f>[3]Energy!AB406</f>
        <v>0</v>
      </c>
      <c r="AA453" s="560">
        <f>[3]Energy!AC406</f>
        <v>0</v>
      </c>
      <c r="AB453" s="560">
        <f>[3]Energy!AD406</f>
        <v>0</v>
      </c>
      <c r="AC453" s="13">
        <f t="shared" si="855"/>
        <v>0</v>
      </c>
      <c r="AG453" s="22"/>
      <c r="AH453" s="22"/>
      <c r="AI453" s="155"/>
      <c r="AJ453" s="132"/>
      <c r="AK453" s="13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166"/>
      <c r="BN453" s="166"/>
      <c r="BO453" s="166"/>
      <c r="BP453" s="166"/>
      <c r="BQ453" s="166"/>
      <c r="BR453" s="166"/>
      <c r="BS453" s="166"/>
      <c r="BT453" s="166"/>
      <c r="BU453" s="2"/>
      <c r="BV453" s="2"/>
      <c r="BW453" s="2"/>
      <c r="BX453" s="132"/>
      <c r="BY453" s="2"/>
      <c r="BZ453" s="2"/>
      <c r="CA453" s="1"/>
      <c r="CB453" s="1"/>
      <c r="CC453" s="1"/>
      <c r="CD453" s="1"/>
      <c r="CE453" s="1"/>
    </row>
    <row r="454" spans="1:116">
      <c r="A454" s="87">
        <f t="shared" si="857"/>
        <v>2018</v>
      </c>
      <c r="B454" s="479">
        <v>0</v>
      </c>
      <c r="C454" s="479">
        <v>0</v>
      </c>
      <c r="D454" s="479">
        <v>0</v>
      </c>
      <c r="E454" s="479">
        <v>0</v>
      </c>
      <c r="F454" s="479">
        <v>0</v>
      </c>
      <c r="G454" s="479">
        <v>0</v>
      </c>
      <c r="H454" s="479">
        <v>0</v>
      </c>
      <c r="I454" s="479">
        <v>0</v>
      </c>
      <c r="J454" s="479">
        <v>0</v>
      </c>
      <c r="K454" s="479">
        <v>0</v>
      </c>
      <c r="L454" s="479">
        <v>0</v>
      </c>
      <c r="M454" s="479">
        <v>0</v>
      </c>
      <c r="N454" s="22">
        <f t="shared" si="854"/>
        <v>0</v>
      </c>
      <c r="P454" s="91">
        <f t="shared" si="856"/>
        <v>2018</v>
      </c>
      <c r="Q454" s="479">
        <v>0</v>
      </c>
      <c r="R454" s="479">
        <v>0</v>
      </c>
      <c r="S454" s="479">
        <v>0</v>
      </c>
      <c r="T454" s="479">
        <v>0</v>
      </c>
      <c r="U454" s="479">
        <v>0</v>
      </c>
      <c r="V454" s="479">
        <v>0</v>
      </c>
      <c r="W454" s="479">
        <v>0</v>
      </c>
      <c r="X454" s="479">
        <v>0</v>
      </c>
      <c r="Y454" s="479">
        <v>0</v>
      </c>
      <c r="Z454" s="479">
        <v>0</v>
      </c>
      <c r="AA454" s="479">
        <v>0</v>
      </c>
      <c r="AB454" s="479">
        <v>0</v>
      </c>
      <c r="AC454" s="13">
        <f t="shared" si="855"/>
        <v>0</v>
      </c>
      <c r="AG454" s="22"/>
      <c r="AH454" s="22"/>
      <c r="AI454" s="155"/>
      <c r="AJ454" s="132"/>
      <c r="AK454" s="13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166"/>
      <c r="BN454" s="166"/>
      <c r="BO454" s="166"/>
      <c r="BP454" s="166"/>
      <c r="BQ454" s="166"/>
      <c r="BR454" s="166"/>
      <c r="BS454" s="166"/>
      <c r="BT454" s="166"/>
      <c r="BU454" s="2"/>
      <c r="BV454" s="2"/>
      <c r="BW454" s="2"/>
      <c r="BX454" s="132"/>
      <c r="BY454" s="2"/>
      <c r="BZ454" s="2"/>
      <c r="CA454" s="1"/>
      <c r="CB454" s="1"/>
      <c r="CC454" s="1"/>
      <c r="CD454" s="1"/>
      <c r="CE454" s="1"/>
    </row>
    <row r="455" spans="1:116">
      <c r="A455" s="87">
        <f t="shared" si="857"/>
        <v>2019</v>
      </c>
      <c r="B455" s="479">
        <v>0</v>
      </c>
      <c r="C455" s="479">
        <v>0</v>
      </c>
      <c r="D455" s="479">
        <v>0</v>
      </c>
      <c r="E455" s="479">
        <v>0</v>
      </c>
      <c r="F455" s="479">
        <v>0</v>
      </c>
      <c r="G455" s="479">
        <v>0</v>
      </c>
      <c r="H455" s="479">
        <v>0</v>
      </c>
      <c r="I455" s="479">
        <v>0</v>
      </c>
      <c r="J455" s="479">
        <v>0</v>
      </c>
      <c r="K455" s="479">
        <v>0</v>
      </c>
      <c r="L455" s="479">
        <v>0</v>
      </c>
      <c r="M455" s="479">
        <v>0</v>
      </c>
      <c r="N455" s="22">
        <f t="shared" si="854"/>
        <v>0</v>
      </c>
      <c r="P455" s="91">
        <f t="shared" si="856"/>
        <v>2019</v>
      </c>
      <c r="Q455" s="479">
        <v>0</v>
      </c>
      <c r="R455" s="479">
        <v>0</v>
      </c>
      <c r="S455" s="479">
        <v>0</v>
      </c>
      <c r="T455" s="479">
        <v>0</v>
      </c>
      <c r="U455" s="479">
        <v>0</v>
      </c>
      <c r="V455" s="479">
        <v>0</v>
      </c>
      <c r="W455" s="479">
        <v>0</v>
      </c>
      <c r="X455" s="479">
        <v>0</v>
      </c>
      <c r="Y455" s="479">
        <v>0</v>
      </c>
      <c r="Z455" s="479">
        <v>0</v>
      </c>
      <c r="AA455" s="479">
        <v>0</v>
      </c>
      <c r="AB455" s="479">
        <v>0</v>
      </c>
      <c r="AC455" s="13">
        <f t="shared" si="855"/>
        <v>0</v>
      </c>
      <c r="AG455" s="22"/>
      <c r="AH455" s="22"/>
      <c r="AI455" s="155"/>
      <c r="AJ455" s="132"/>
      <c r="AK455" s="13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166"/>
      <c r="BN455" s="166"/>
      <c r="BO455" s="166"/>
      <c r="BP455" s="166"/>
      <c r="BQ455" s="166"/>
      <c r="BR455" s="166"/>
      <c r="BS455" s="166"/>
      <c r="BT455" s="166"/>
      <c r="BU455" s="2"/>
      <c r="BV455" s="2"/>
      <c r="BW455" s="2"/>
      <c r="BX455" s="132"/>
      <c r="BY455" s="2"/>
      <c r="BZ455" s="2"/>
      <c r="CA455" s="1"/>
      <c r="CB455" s="1"/>
      <c r="CC455" s="1"/>
      <c r="CD455" s="1"/>
      <c r="CE455" s="1"/>
    </row>
    <row r="456" spans="1:116">
      <c r="A456" s="87">
        <f t="shared" si="857"/>
        <v>2020</v>
      </c>
      <c r="B456" s="479">
        <v>0</v>
      </c>
      <c r="C456" s="479">
        <v>0</v>
      </c>
      <c r="D456" s="479">
        <v>0</v>
      </c>
      <c r="E456" s="479">
        <v>0</v>
      </c>
      <c r="F456" s="479">
        <v>0</v>
      </c>
      <c r="G456" s="479">
        <v>0</v>
      </c>
      <c r="H456" s="479">
        <v>0</v>
      </c>
      <c r="I456" s="479">
        <v>0</v>
      </c>
      <c r="J456" s="479">
        <v>0</v>
      </c>
      <c r="K456" s="479">
        <v>0</v>
      </c>
      <c r="L456" s="479">
        <v>0</v>
      </c>
      <c r="M456" s="479">
        <v>0</v>
      </c>
      <c r="N456" s="22">
        <f t="shared" si="854"/>
        <v>0</v>
      </c>
      <c r="P456" s="91">
        <f t="shared" si="856"/>
        <v>2020</v>
      </c>
      <c r="Q456" s="479">
        <v>0</v>
      </c>
      <c r="R456" s="479">
        <v>0</v>
      </c>
      <c r="S456" s="479">
        <v>0</v>
      </c>
      <c r="T456" s="479">
        <v>0</v>
      </c>
      <c r="U456" s="479">
        <v>0</v>
      </c>
      <c r="V456" s="479">
        <v>0</v>
      </c>
      <c r="W456" s="479">
        <v>0</v>
      </c>
      <c r="X456" s="479">
        <v>0</v>
      </c>
      <c r="Y456" s="479">
        <v>0</v>
      </c>
      <c r="Z456" s="479">
        <v>0</v>
      </c>
      <c r="AA456" s="479">
        <v>0</v>
      </c>
      <c r="AB456" s="479">
        <v>0</v>
      </c>
      <c r="AC456" s="13">
        <f t="shared" si="855"/>
        <v>0</v>
      </c>
      <c r="AG456" s="22"/>
      <c r="AH456" s="22"/>
      <c r="AI456" s="155"/>
      <c r="AJ456" s="132"/>
      <c r="AK456" s="13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166"/>
      <c r="BN456" s="166"/>
      <c r="BO456" s="166"/>
      <c r="BP456" s="166"/>
      <c r="BQ456" s="166"/>
      <c r="BR456" s="166"/>
      <c r="BS456" s="166"/>
      <c r="BT456" s="166"/>
      <c r="BU456" s="2"/>
      <c r="BV456" s="2"/>
      <c r="BW456" s="2"/>
      <c r="BX456" s="132"/>
      <c r="BY456" s="2"/>
      <c r="BZ456" s="2"/>
      <c r="CA456" s="1"/>
      <c r="CB456" s="1"/>
      <c r="CC456" s="1"/>
      <c r="CD456" s="1"/>
      <c r="CE456" s="1"/>
    </row>
    <row r="457" spans="1:116">
      <c r="A457" s="87">
        <f t="shared" si="857"/>
        <v>2021</v>
      </c>
      <c r="B457" s="479">
        <v>0</v>
      </c>
      <c r="C457" s="479">
        <v>0</v>
      </c>
      <c r="D457" s="479">
        <v>0</v>
      </c>
      <c r="E457" s="479">
        <v>0</v>
      </c>
      <c r="F457" s="479">
        <v>0</v>
      </c>
      <c r="G457" s="479">
        <v>0</v>
      </c>
      <c r="H457" s="479">
        <v>0</v>
      </c>
      <c r="I457" s="479">
        <v>0</v>
      </c>
      <c r="J457" s="479">
        <v>0</v>
      </c>
      <c r="K457" s="479">
        <v>0</v>
      </c>
      <c r="L457" s="479">
        <v>0</v>
      </c>
      <c r="M457" s="479">
        <v>0</v>
      </c>
      <c r="N457" s="22">
        <f t="shared" si="854"/>
        <v>0</v>
      </c>
      <c r="P457" s="91">
        <f t="shared" si="856"/>
        <v>2021</v>
      </c>
      <c r="Q457" s="479">
        <v>0</v>
      </c>
      <c r="R457" s="479">
        <v>0</v>
      </c>
      <c r="S457" s="479">
        <v>0</v>
      </c>
      <c r="T457" s="479">
        <v>0</v>
      </c>
      <c r="U457" s="479">
        <v>0</v>
      </c>
      <c r="V457" s="479">
        <v>0</v>
      </c>
      <c r="W457" s="479">
        <v>0</v>
      </c>
      <c r="X457" s="479">
        <v>0</v>
      </c>
      <c r="Y457" s="479">
        <v>0</v>
      </c>
      <c r="Z457" s="479">
        <v>0</v>
      </c>
      <c r="AA457" s="479">
        <v>0</v>
      </c>
      <c r="AB457" s="479">
        <v>0</v>
      </c>
      <c r="AC457" s="13">
        <f t="shared" si="855"/>
        <v>0</v>
      </c>
      <c r="AG457" s="22"/>
      <c r="AH457" s="22"/>
      <c r="AI457" s="155"/>
      <c r="AJ457" s="132"/>
      <c r="AK457" s="13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166"/>
      <c r="BN457" s="166"/>
      <c r="BO457" s="166"/>
      <c r="BP457" s="166"/>
      <c r="BQ457" s="166"/>
      <c r="BR457" s="166"/>
      <c r="BS457" s="166"/>
      <c r="BT457" s="166"/>
      <c r="BU457" s="2"/>
      <c r="BV457" s="2"/>
      <c r="BW457" s="2"/>
      <c r="BX457" s="132"/>
      <c r="BY457" s="2"/>
      <c r="BZ457" s="2"/>
      <c r="CA457" s="1"/>
      <c r="CB457" s="1"/>
      <c r="CC457" s="1"/>
      <c r="CD457" s="1"/>
      <c r="CE457" s="1"/>
    </row>
    <row r="458" spans="1:116" s="18" customFormat="1">
      <c r="A458" s="87">
        <f t="shared" si="857"/>
        <v>2022</v>
      </c>
      <c r="B458" s="479">
        <v>0</v>
      </c>
      <c r="C458" s="479">
        <v>0</v>
      </c>
      <c r="D458" s="479">
        <v>0</v>
      </c>
      <c r="E458" s="479">
        <v>0</v>
      </c>
      <c r="F458" s="479">
        <v>0</v>
      </c>
      <c r="G458" s="479">
        <v>0</v>
      </c>
      <c r="H458" s="479">
        <v>0</v>
      </c>
      <c r="I458" s="479">
        <v>0</v>
      </c>
      <c r="J458" s="479">
        <v>0</v>
      </c>
      <c r="K458" s="479">
        <v>0</v>
      </c>
      <c r="L458" s="479">
        <v>0</v>
      </c>
      <c r="M458" s="479">
        <v>0</v>
      </c>
      <c r="N458" s="22">
        <f t="shared" si="854"/>
        <v>0</v>
      </c>
      <c r="O458" s="69"/>
      <c r="P458" s="91">
        <f t="shared" si="856"/>
        <v>2022</v>
      </c>
      <c r="Q458" s="479">
        <v>0</v>
      </c>
      <c r="R458" s="479">
        <v>0</v>
      </c>
      <c r="S458" s="479">
        <v>0</v>
      </c>
      <c r="T458" s="479">
        <v>0</v>
      </c>
      <c r="U458" s="479">
        <v>0</v>
      </c>
      <c r="V458" s="479">
        <v>0</v>
      </c>
      <c r="W458" s="479">
        <v>0</v>
      </c>
      <c r="X458" s="479">
        <v>0</v>
      </c>
      <c r="Y458" s="479">
        <v>0</v>
      </c>
      <c r="Z458" s="479">
        <v>0</v>
      </c>
      <c r="AA458" s="479">
        <v>0</v>
      </c>
      <c r="AB458" s="479">
        <v>0</v>
      </c>
      <c r="AC458" s="13">
        <f t="shared" si="855"/>
        <v>0</v>
      </c>
      <c r="AD458" s="2"/>
      <c r="AE458" s="14"/>
      <c r="AF458" s="13"/>
      <c r="AG458" s="22"/>
      <c r="AH458" s="22"/>
      <c r="AI458" s="155"/>
      <c r="AJ458" s="132"/>
      <c r="AK458" s="132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551"/>
      <c r="BA458" s="19"/>
      <c r="BB458" s="19"/>
      <c r="BC458" s="19"/>
      <c r="BD458" s="19"/>
      <c r="BE458" s="19"/>
      <c r="BF458" s="19"/>
      <c r="BG458" s="19"/>
      <c r="BH458" s="19"/>
      <c r="BI458" s="2"/>
      <c r="BJ458" s="19"/>
      <c r="BK458" s="19"/>
      <c r="BL458" s="2"/>
      <c r="BM458" s="166"/>
      <c r="BN458" s="166"/>
      <c r="BO458" s="166"/>
      <c r="BP458" s="166"/>
      <c r="BQ458" s="166"/>
      <c r="BR458" s="166"/>
      <c r="BS458" s="166"/>
      <c r="BT458" s="166"/>
      <c r="BU458" s="2"/>
      <c r="BV458" s="2"/>
      <c r="BW458" s="2"/>
      <c r="BX458" s="132"/>
      <c r="BY458" s="2"/>
      <c r="BZ458" s="2"/>
      <c r="CA458" s="1"/>
      <c r="CB458" s="1"/>
      <c r="CC458" s="1"/>
      <c r="CD458" s="1"/>
      <c r="CE458" s="1"/>
      <c r="CF458" s="1"/>
      <c r="CG458" s="1"/>
      <c r="CH458" s="1"/>
      <c r="CI458" s="1"/>
      <c r="CP458" s="204"/>
      <c r="CS458" s="535"/>
      <c r="DJ458" s="204"/>
      <c r="DK458" s="204"/>
      <c r="DL458" s="204"/>
    </row>
    <row r="459" spans="1:116">
      <c r="A459" s="87">
        <f t="shared" si="857"/>
        <v>2023</v>
      </c>
      <c r="B459" s="479">
        <v>0</v>
      </c>
      <c r="C459" s="479">
        <v>0</v>
      </c>
      <c r="D459" s="479">
        <v>0</v>
      </c>
      <c r="E459" s="479">
        <v>0</v>
      </c>
      <c r="F459" s="479">
        <v>0</v>
      </c>
      <c r="G459" s="479">
        <v>0</v>
      </c>
      <c r="H459" s="479">
        <v>0</v>
      </c>
      <c r="I459" s="479">
        <v>0</v>
      </c>
      <c r="J459" s="479">
        <v>0</v>
      </c>
      <c r="K459" s="479">
        <v>0</v>
      </c>
      <c r="L459" s="479">
        <v>0</v>
      </c>
      <c r="M459" s="479">
        <v>0</v>
      </c>
      <c r="N459" s="22">
        <f t="shared" si="854"/>
        <v>0</v>
      </c>
      <c r="P459" s="91">
        <f t="shared" si="856"/>
        <v>2023</v>
      </c>
      <c r="Q459" s="479">
        <v>0</v>
      </c>
      <c r="R459" s="479">
        <v>0</v>
      </c>
      <c r="S459" s="479">
        <v>0</v>
      </c>
      <c r="T459" s="479">
        <v>0</v>
      </c>
      <c r="U459" s="479">
        <v>0</v>
      </c>
      <c r="V459" s="479">
        <v>0</v>
      </c>
      <c r="W459" s="479">
        <v>0</v>
      </c>
      <c r="X459" s="479">
        <v>0</v>
      </c>
      <c r="Y459" s="479">
        <v>0</v>
      </c>
      <c r="Z459" s="479">
        <v>0</v>
      </c>
      <c r="AA459" s="479">
        <v>0</v>
      </c>
      <c r="AB459" s="479">
        <v>0</v>
      </c>
      <c r="AC459" s="13">
        <f t="shared" si="855"/>
        <v>0</v>
      </c>
      <c r="AG459" s="22"/>
      <c r="AH459" s="22"/>
      <c r="AI459" s="155"/>
      <c r="AJ459" s="132"/>
      <c r="AK459" s="13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166"/>
      <c r="BN459" s="166"/>
      <c r="BO459" s="166"/>
      <c r="BP459" s="166"/>
      <c r="BQ459" s="166"/>
      <c r="BR459" s="166"/>
      <c r="BS459" s="166"/>
      <c r="BT459" s="166"/>
      <c r="BU459" s="2"/>
      <c r="BV459" s="2"/>
      <c r="BW459" s="2"/>
      <c r="BX459" s="132"/>
      <c r="BY459" s="2"/>
      <c r="BZ459" s="2"/>
      <c r="CA459" s="1"/>
      <c r="CB459" s="1"/>
      <c r="CC459" s="1"/>
      <c r="CD459" s="1"/>
      <c r="CE459" s="1"/>
    </row>
    <row r="460" spans="1:116">
      <c r="A460" s="87">
        <f t="shared" si="857"/>
        <v>2024</v>
      </c>
      <c r="B460" s="479">
        <v>0</v>
      </c>
      <c r="C460" s="479">
        <v>0</v>
      </c>
      <c r="D460" s="479">
        <v>0</v>
      </c>
      <c r="E460" s="479">
        <v>0</v>
      </c>
      <c r="F460" s="479">
        <v>0</v>
      </c>
      <c r="G460" s="479">
        <v>0</v>
      </c>
      <c r="H460" s="479">
        <v>0</v>
      </c>
      <c r="I460" s="479">
        <v>0</v>
      </c>
      <c r="J460" s="479">
        <v>0</v>
      </c>
      <c r="K460" s="479">
        <v>0</v>
      </c>
      <c r="L460" s="479">
        <v>0</v>
      </c>
      <c r="M460" s="479">
        <v>0</v>
      </c>
      <c r="N460" s="22">
        <f t="shared" si="854"/>
        <v>0</v>
      </c>
      <c r="P460" s="91">
        <f t="shared" si="856"/>
        <v>2024</v>
      </c>
      <c r="Q460" s="479">
        <v>0</v>
      </c>
      <c r="R460" s="479">
        <v>0</v>
      </c>
      <c r="S460" s="479">
        <v>0</v>
      </c>
      <c r="T460" s="479">
        <v>0</v>
      </c>
      <c r="U460" s="479">
        <v>0</v>
      </c>
      <c r="V460" s="479">
        <v>0</v>
      </c>
      <c r="W460" s="479">
        <v>0</v>
      </c>
      <c r="X460" s="479">
        <v>0</v>
      </c>
      <c r="Y460" s="479">
        <v>0</v>
      </c>
      <c r="Z460" s="479">
        <v>0</v>
      </c>
      <c r="AA460" s="479">
        <v>0</v>
      </c>
      <c r="AB460" s="479">
        <v>0</v>
      </c>
      <c r="AC460" s="13">
        <f t="shared" si="855"/>
        <v>0</v>
      </c>
      <c r="AG460" s="22"/>
      <c r="AH460" s="22"/>
      <c r="AI460" s="155"/>
      <c r="AJ460" s="132"/>
      <c r="AK460" s="13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166"/>
      <c r="BN460" s="166"/>
      <c r="BO460" s="166"/>
      <c r="BP460" s="166"/>
      <c r="BQ460" s="166"/>
      <c r="BR460" s="166"/>
      <c r="BS460" s="166"/>
      <c r="BT460" s="166"/>
      <c r="BU460" s="2"/>
      <c r="BV460" s="2"/>
      <c r="BW460" s="2"/>
      <c r="BX460" s="132"/>
      <c r="BY460" s="2"/>
      <c r="BZ460" s="2"/>
      <c r="CA460" s="1"/>
      <c r="CB460" s="1"/>
      <c r="CC460" s="1"/>
      <c r="CD460" s="1"/>
      <c r="CE460" s="1"/>
    </row>
    <row r="461" spans="1:116">
      <c r="A461" s="87">
        <f t="shared" si="857"/>
        <v>2025</v>
      </c>
      <c r="B461" s="479">
        <v>0</v>
      </c>
      <c r="C461" s="479">
        <v>0</v>
      </c>
      <c r="D461" s="479">
        <v>0</v>
      </c>
      <c r="E461" s="479">
        <v>0</v>
      </c>
      <c r="F461" s="479">
        <v>0</v>
      </c>
      <c r="G461" s="479">
        <v>0</v>
      </c>
      <c r="H461" s="479">
        <v>0</v>
      </c>
      <c r="I461" s="479">
        <v>0</v>
      </c>
      <c r="J461" s="479">
        <v>0</v>
      </c>
      <c r="K461" s="479">
        <v>0</v>
      </c>
      <c r="L461" s="479">
        <v>0</v>
      </c>
      <c r="M461" s="479">
        <v>0</v>
      </c>
      <c r="N461" s="22">
        <f t="shared" si="854"/>
        <v>0</v>
      </c>
      <c r="P461" s="91">
        <f t="shared" si="856"/>
        <v>2025</v>
      </c>
      <c r="Q461" s="479">
        <v>0</v>
      </c>
      <c r="R461" s="479">
        <v>0</v>
      </c>
      <c r="S461" s="479">
        <v>0</v>
      </c>
      <c r="T461" s="479">
        <v>0</v>
      </c>
      <c r="U461" s="479">
        <v>0</v>
      </c>
      <c r="V461" s="479">
        <v>0</v>
      </c>
      <c r="W461" s="479">
        <v>0</v>
      </c>
      <c r="X461" s="479">
        <v>0</v>
      </c>
      <c r="Y461" s="479">
        <v>0</v>
      </c>
      <c r="Z461" s="479">
        <v>0</v>
      </c>
      <c r="AA461" s="479">
        <v>0</v>
      </c>
      <c r="AB461" s="479">
        <v>0</v>
      </c>
      <c r="AC461" s="13">
        <f t="shared" si="855"/>
        <v>0</v>
      </c>
      <c r="AG461" s="22"/>
      <c r="AH461" s="22"/>
      <c r="AI461" s="155"/>
      <c r="AJ461" s="132"/>
      <c r="AK461" s="13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166"/>
      <c r="BN461" s="166"/>
      <c r="BO461" s="166"/>
      <c r="BP461" s="166"/>
      <c r="BQ461" s="166"/>
      <c r="BR461" s="166"/>
      <c r="BS461" s="166"/>
      <c r="BT461" s="166"/>
      <c r="BU461" s="2"/>
      <c r="BV461" s="2"/>
      <c r="BW461" s="2"/>
      <c r="BX461" s="132"/>
      <c r="BY461" s="2"/>
      <c r="BZ461" s="2"/>
      <c r="CA461" s="1"/>
      <c r="CB461" s="1"/>
      <c r="CC461" s="1"/>
      <c r="CD461" s="1"/>
      <c r="CE461" s="1"/>
    </row>
    <row r="462" spans="1:116">
      <c r="A462" s="87">
        <f t="shared" si="857"/>
        <v>2026</v>
      </c>
      <c r="B462" s="479">
        <v>0</v>
      </c>
      <c r="C462" s="479">
        <v>0</v>
      </c>
      <c r="D462" s="479">
        <v>0</v>
      </c>
      <c r="E462" s="479">
        <v>0</v>
      </c>
      <c r="F462" s="479">
        <v>0</v>
      </c>
      <c r="G462" s="479">
        <v>0</v>
      </c>
      <c r="H462" s="479">
        <v>0</v>
      </c>
      <c r="I462" s="479">
        <v>0</v>
      </c>
      <c r="J462" s="479">
        <v>0</v>
      </c>
      <c r="K462" s="479">
        <v>0</v>
      </c>
      <c r="L462" s="479">
        <v>0</v>
      </c>
      <c r="M462" s="479">
        <v>0</v>
      </c>
      <c r="N462" s="22">
        <f t="shared" si="854"/>
        <v>0</v>
      </c>
      <c r="P462" s="91">
        <f t="shared" si="856"/>
        <v>2026</v>
      </c>
      <c r="Q462" s="479">
        <v>0</v>
      </c>
      <c r="R462" s="479">
        <v>0</v>
      </c>
      <c r="S462" s="479">
        <v>0</v>
      </c>
      <c r="T462" s="479">
        <v>0</v>
      </c>
      <c r="U462" s="479">
        <v>0</v>
      </c>
      <c r="V462" s="479">
        <v>0</v>
      </c>
      <c r="W462" s="479">
        <v>0</v>
      </c>
      <c r="X462" s="479">
        <v>0</v>
      </c>
      <c r="Y462" s="479">
        <v>0</v>
      </c>
      <c r="Z462" s="479">
        <v>0</v>
      </c>
      <c r="AA462" s="479">
        <v>0</v>
      </c>
      <c r="AB462" s="479">
        <v>0</v>
      </c>
      <c r="AC462" s="13">
        <f t="shared" si="855"/>
        <v>0</v>
      </c>
      <c r="AG462" s="22"/>
      <c r="AH462" s="22"/>
      <c r="AI462" s="155"/>
      <c r="AJ462" s="132"/>
      <c r="AK462" s="13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166"/>
      <c r="BN462" s="166"/>
      <c r="BO462" s="166"/>
      <c r="BP462" s="166"/>
      <c r="BQ462" s="166"/>
      <c r="BR462" s="166"/>
      <c r="BS462" s="166"/>
      <c r="BT462" s="166"/>
      <c r="BU462" s="2"/>
      <c r="BV462" s="2"/>
      <c r="BW462" s="2"/>
      <c r="BX462" s="132"/>
      <c r="BY462" s="2"/>
      <c r="BZ462" s="2"/>
      <c r="CA462" s="1"/>
      <c r="CB462" s="1"/>
      <c r="CC462" s="1"/>
      <c r="CD462" s="1"/>
      <c r="CE462" s="1"/>
    </row>
    <row r="463" spans="1:116">
      <c r="A463" s="87">
        <f t="shared" si="857"/>
        <v>2027</v>
      </c>
      <c r="B463" s="479">
        <v>0</v>
      </c>
      <c r="C463" s="479">
        <v>0</v>
      </c>
      <c r="D463" s="479">
        <v>0</v>
      </c>
      <c r="E463" s="479">
        <v>0</v>
      </c>
      <c r="F463" s="479">
        <v>0</v>
      </c>
      <c r="G463" s="479">
        <v>0</v>
      </c>
      <c r="H463" s="479">
        <v>0</v>
      </c>
      <c r="I463" s="479">
        <v>0</v>
      </c>
      <c r="J463" s="479">
        <v>0</v>
      </c>
      <c r="K463" s="479">
        <v>0</v>
      </c>
      <c r="L463" s="479">
        <v>0</v>
      </c>
      <c r="M463" s="479">
        <v>0</v>
      </c>
      <c r="N463" s="22">
        <f t="shared" si="854"/>
        <v>0</v>
      </c>
      <c r="P463" s="91">
        <f t="shared" si="856"/>
        <v>2027</v>
      </c>
      <c r="Q463" s="479">
        <v>0</v>
      </c>
      <c r="R463" s="479">
        <v>0</v>
      </c>
      <c r="S463" s="479">
        <v>0</v>
      </c>
      <c r="T463" s="479">
        <v>0</v>
      </c>
      <c r="U463" s="479">
        <v>0</v>
      </c>
      <c r="V463" s="479">
        <v>0</v>
      </c>
      <c r="W463" s="479">
        <v>0</v>
      </c>
      <c r="X463" s="479">
        <v>0</v>
      </c>
      <c r="Y463" s="479">
        <v>0</v>
      </c>
      <c r="Z463" s="479">
        <v>0</v>
      </c>
      <c r="AA463" s="479">
        <v>0</v>
      </c>
      <c r="AB463" s="479">
        <v>0</v>
      </c>
      <c r="AC463" s="13">
        <f t="shared" si="855"/>
        <v>0</v>
      </c>
      <c r="AG463" s="22"/>
      <c r="AH463" s="22"/>
      <c r="AI463" s="155"/>
      <c r="AJ463" s="13"/>
      <c r="AK463" s="13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166"/>
      <c r="BN463" s="166"/>
      <c r="BO463" s="166"/>
      <c r="BP463" s="166"/>
      <c r="BQ463" s="166"/>
      <c r="BR463" s="166"/>
      <c r="BS463" s="166"/>
      <c r="BT463" s="166"/>
      <c r="BU463" s="2"/>
      <c r="BV463" s="2"/>
      <c r="BW463" s="2"/>
      <c r="BX463" s="132"/>
      <c r="BY463" s="2"/>
      <c r="BZ463" s="2"/>
      <c r="CA463" s="1"/>
      <c r="CB463" s="1"/>
      <c r="CC463" s="1"/>
      <c r="CD463" s="1"/>
      <c r="CE463" s="1"/>
    </row>
    <row r="464" spans="1:116">
      <c r="A464" s="87">
        <f t="shared" si="857"/>
        <v>2028</v>
      </c>
      <c r="B464" s="479">
        <v>0</v>
      </c>
      <c r="C464" s="479">
        <v>0</v>
      </c>
      <c r="D464" s="479">
        <v>0</v>
      </c>
      <c r="E464" s="479">
        <v>0</v>
      </c>
      <c r="F464" s="479">
        <v>0</v>
      </c>
      <c r="G464" s="479">
        <v>0</v>
      </c>
      <c r="H464" s="479">
        <v>0</v>
      </c>
      <c r="I464" s="479">
        <v>0</v>
      </c>
      <c r="J464" s="479">
        <v>0</v>
      </c>
      <c r="K464" s="479">
        <v>0</v>
      </c>
      <c r="L464" s="479">
        <v>0</v>
      </c>
      <c r="M464" s="479">
        <v>0</v>
      </c>
      <c r="N464" s="22">
        <f t="shared" si="854"/>
        <v>0</v>
      </c>
      <c r="P464" s="91">
        <f t="shared" si="856"/>
        <v>2028</v>
      </c>
      <c r="Q464" s="479">
        <v>0</v>
      </c>
      <c r="R464" s="479">
        <v>0</v>
      </c>
      <c r="S464" s="479">
        <v>0</v>
      </c>
      <c r="T464" s="479">
        <v>0</v>
      </c>
      <c r="U464" s="479">
        <v>0</v>
      </c>
      <c r="V464" s="479">
        <v>0</v>
      </c>
      <c r="W464" s="479">
        <v>0</v>
      </c>
      <c r="X464" s="479">
        <v>0</v>
      </c>
      <c r="Y464" s="479">
        <v>0</v>
      </c>
      <c r="Z464" s="479">
        <v>0</v>
      </c>
      <c r="AA464" s="479">
        <v>0</v>
      </c>
      <c r="AB464" s="479">
        <v>0</v>
      </c>
      <c r="AC464" s="13">
        <f t="shared" si="855"/>
        <v>0</v>
      </c>
      <c r="AG464" s="22"/>
      <c r="AH464" s="22"/>
      <c r="AI464" s="155"/>
      <c r="AJ464" s="13"/>
      <c r="BI464" s="1"/>
      <c r="BW464" s="1"/>
      <c r="BX464" s="72"/>
      <c r="BY464" s="1"/>
      <c r="BZ464" s="1"/>
      <c r="CA464" s="1"/>
      <c r="CB464" s="1"/>
      <c r="CC464" s="1"/>
      <c r="CD464" s="1"/>
      <c r="CE464" s="1"/>
    </row>
    <row r="465" spans="1:83">
      <c r="A465" s="87">
        <f t="shared" si="857"/>
        <v>2029</v>
      </c>
      <c r="B465" s="479">
        <v>0</v>
      </c>
      <c r="C465" s="479">
        <v>0</v>
      </c>
      <c r="D465" s="479">
        <v>0</v>
      </c>
      <c r="E465" s="479">
        <v>0</v>
      </c>
      <c r="F465" s="479">
        <v>0</v>
      </c>
      <c r="G465" s="479">
        <v>0</v>
      </c>
      <c r="H465" s="479">
        <v>0</v>
      </c>
      <c r="I465" s="479">
        <v>0</v>
      </c>
      <c r="J465" s="479">
        <v>0</v>
      </c>
      <c r="K465" s="479">
        <v>0</v>
      </c>
      <c r="L465" s="479">
        <v>0</v>
      </c>
      <c r="M465" s="479">
        <v>0</v>
      </c>
      <c r="N465" s="22">
        <f t="shared" si="854"/>
        <v>0</v>
      </c>
      <c r="P465" s="91">
        <f t="shared" si="856"/>
        <v>2029</v>
      </c>
      <c r="Q465" s="479">
        <v>0</v>
      </c>
      <c r="R465" s="479">
        <v>0</v>
      </c>
      <c r="S465" s="479">
        <v>0</v>
      </c>
      <c r="T465" s="479">
        <v>0</v>
      </c>
      <c r="U465" s="479">
        <v>0</v>
      </c>
      <c r="V465" s="479">
        <v>0</v>
      </c>
      <c r="W465" s="479">
        <v>0</v>
      </c>
      <c r="X465" s="479">
        <v>0</v>
      </c>
      <c r="Y465" s="479">
        <v>0</v>
      </c>
      <c r="Z465" s="479">
        <v>0</v>
      </c>
      <c r="AA465" s="479">
        <v>0</v>
      </c>
      <c r="AB465" s="479">
        <v>0</v>
      </c>
      <c r="AC465" s="13">
        <f t="shared" si="855"/>
        <v>0</v>
      </c>
      <c r="AG465" s="22"/>
      <c r="AH465" s="22"/>
      <c r="AI465" s="155"/>
      <c r="AJ465" s="13"/>
      <c r="BI465" s="1"/>
      <c r="BW465" s="1"/>
      <c r="BX465" s="72"/>
      <c r="BY465" s="1"/>
      <c r="BZ465" s="1"/>
      <c r="CA465" s="1"/>
      <c r="CB465" s="1"/>
      <c r="CC465" s="1"/>
      <c r="CD465" s="1"/>
      <c r="CE465" s="1"/>
    </row>
    <row r="466" spans="1:83">
      <c r="A466" s="87">
        <f t="shared" si="857"/>
        <v>2030</v>
      </c>
      <c r="B466" s="479">
        <v>0</v>
      </c>
      <c r="C466" s="479">
        <v>0</v>
      </c>
      <c r="D466" s="479">
        <v>0</v>
      </c>
      <c r="E466" s="479">
        <v>0</v>
      </c>
      <c r="F466" s="479">
        <v>0</v>
      </c>
      <c r="G466" s="479">
        <v>0</v>
      </c>
      <c r="H466" s="479">
        <v>0</v>
      </c>
      <c r="I466" s="479">
        <v>0</v>
      </c>
      <c r="J466" s="479">
        <v>0</v>
      </c>
      <c r="K466" s="479">
        <v>0</v>
      </c>
      <c r="L466" s="479">
        <v>0</v>
      </c>
      <c r="M466" s="479">
        <v>0</v>
      </c>
      <c r="N466" s="22">
        <f t="shared" si="854"/>
        <v>0</v>
      </c>
      <c r="P466" s="91">
        <f t="shared" si="856"/>
        <v>2030</v>
      </c>
      <c r="Q466" s="479">
        <v>0</v>
      </c>
      <c r="R466" s="479">
        <v>0</v>
      </c>
      <c r="S466" s="479">
        <v>0</v>
      </c>
      <c r="T466" s="479">
        <v>0</v>
      </c>
      <c r="U466" s="479">
        <v>0</v>
      </c>
      <c r="V466" s="479">
        <v>0</v>
      </c>
      <c r="W466" s="479">
        <v>0</v>
      </c>
      <c r="X466" s="479">
        <v>0</v>
      </c>
      <c r="Y466" s="479">
        <v>0</v>
      </c>
      <c r="Z466" s="479">
        <v>0</v>
      </c>
      <c r="AA466" s="479">
        <v>0</v>
      </c>
      <c r="AB466" s="479">
        <v>0</v>
      </c>
      <c r="AC466" s="13">
        <f t="shared" si="855"/>
        <v>0</v>
      </c>
      <c r="AG466" s="22"/>
      <c r="AH466" s="22"/>
      <c r="AI466" s="155"/>
      <c r="AJ466" s="13"/>
      <c r="BI466" s="1"/>
      <c r="BW466" s="1"/>
      <c r="BX466" s="72"/>
      <c r="BY466" s="1"/>
      <c r="BZ466" s="1"/>
      <c r="CA466" s="1"/>
      <c r="CB466" s="1"/>
      <c r="CC466" s="1"/>
      <c r="CD466" s="1"/>
      <c r="CE466" s="1"/>
    </row>
    <row r="467" spans="1:83">
      <c r="A467" s="87">
        <f t="shared" si="857"/>
        <v>2031</v>
      </c>
      <c r="B467" s="479">
        <v>0</v>
      </c>
      <c r="C467" s="479">
        <v>0</v>
      </c>
      <c r="D467" s="479">
        <v>0</v>
      </c>
      <c r="E467" s="479">
        <v>0</v>
      </c>
      <c r="F467" s="479">
        <v>0</v>
      </c>
      <c r="G467" s="479">
        <v>0</v>
      </c>
      <c r="H467" s="479">
        <v>0</v>
      </c>
      <c r="I467" s="479">
        <v>0</v>
      </c>
      <c r="J467" s="479">
        <v>0</v>
      </c>
      <c r="K467" s="479">
        <v>0</v>
      </c>
      <c r="L467" s="479">
        <v>0</v>
      </c>
      <c r="M467" s="479">
        <v>0</v>
      </c>
      <c r="N467" s="22">
        <f t="shared" ref="N467:N476" si="858">SUM(B467:M467)</f>
        <v>0</v>
      </c>
      <c r="P467" s="91">
        <f t="shared" ref="P467:P476" si="859">A467</f>
        <v>2031</v>
      </c>
      <c r="Q467" s="479">
        <v>0</v>
      </c>
      <c r="R467" s="479">
        <v>0</v>
      </c>
      <c r="S467" s="479">
        <v>0</v>
      </c>
      <c r="T467" s="479">
        <v>0</v>
      </c>
      <c r="U467" s="479">
        <v>0</v>
      </c>
      <c r="V467" s="479">
        <v>0</v>
      </c>
      <c r="W467" s="479">
        <v>0</v>
      </c>
      <c r="X467" s="479">
        <v>0</v>
      </c>
      <c r="Y467" s="479">
        <v>0</v>
      </c>
      <c r="Z467" s="479">
        <v>0</v>
      </c>
      <c r="AA467" s="479">
        <v>0</v>
      </c>
      <c r="AB467" s="479">
        <v>0</v>
      </c>
      <c r="AC467" s="13">
        <f t="shared" ref="AC467:AC476" si="860">SUM(Q467:AB467)</f>
        <v>0</v>
      </c>
      <c r="AG467" s="22"/>
      <c r="AH467" s="22"/>
      <c r="AI467" s="155"/>
      <c r="AJ467" s="13"/>
      <c r="BI467" s="1"/>
      <c r="BW467" s="1"/>
      <c r="BX467" s="72"/>
      <c r="BY467" s="1"/>
      <c r="BZ467" s="1"/>
      <c r="CA467" s="1"/>
      <c r="CB467" s="1"/>
      <c r="CC467" s="1"/>
      <c r="CD467" s="1"/>
      <c r="CE467" s="1"/>
    </row>
    <row r="468" spans="1:83">
      <c r="A468" s="87">
        <f t="shared" si="857"/>
        <v>2032</v>
      </c>
      <c r="B468" s="479">
        <v>0</v>
      </c>
      <c r="C468" s="479">
        <v>0</v>
      </c>
      <c r="D468" s="479">
        <v>0</v>
      </c>
      <c r="E468" s="479">
        <v>0</v>
      </c>
      <c r="F468" s="479">
        <v>0</v>
      </c>
      <c r="G468" s="479">
        <v>0</v>
      </c>
      <c r="H468" s="479">
        <v>0</v>
      </c>
      <c r="I468" s="479">
        <v>0</v>
      </c>
      <c r="J468" s="479">
        <v>0</v>
      </c>
      <c r="K468" s="479">
        <v>0</v>
      </c>
      <c r="L468" s="479">
        <v>0</v>
      </c>
      <c r="M468" s="479">
        <v>0</v>
      </c>
      <c r="N468" s="22">
        <f t="shared" si="858"/>
        <v>0</v>
      </c>
      <c r="P468" s="91">
        <f t="shared" si="859"/>
        <v>2032</v>
      </c>
      <c r="Q468" s="479">
        <v>0</v>
      </c>
      <c r="R468" s="479">
        <v>0</v>
      </c>
      <c r="S468" s="479">
        <v>0</v>
      </c>
      <c r="T468" s="479">
        <v>0</v>
      </c>
      <c r="U468" s="479">
        <v>0</v>
      </c>
      <c r="V468" s="479">
        <v>0</v>
      </c>
      <c r="W468" s="479">
        <v>0</v>
      </c>
      <c r="X468" s="479">
        <v>0</v>
      </c>
      <c r="Y468" s="479">
        <v>0</v>
      </c>
      <c r="Z468" s="479">
        <v>0</v>
      </c>
      <c r="AA468" s="479">
        <v>0</v>
      </c>
      <c r="AB468" s="479">
        <v>0</v>
      </c>
      <c r="AC468" s="13">
        <f t="shared" si="860"/>
        <v>0</v>
      </c>
      <c r="AG468" s="22"/>
      <c r="AH468" s="22"/>
      <c r="AJ468" s="13"/>
      <c r="BI468" s="1"/>
      <c r="BW468" s="1"/>
      <c r="BX468" s="72"/>
      <c r="BY468" s="1"/>
      <c r="BZ468" s="1"/>
      <c r="CA468" s="1"/>
      <c r="CB468" s="1"/>
      <c r="CC468" s="1"/>
      <c r="CD468" s="1"/>
      <c r="CE468" s="1"/>
    </row>
    <row r="469" spans="1:83">
      <c r="A469" s="87">
        <f t="shared" si="857"/>
        <v>2033</v>
      </c>
      <c r="B469" s="479">
        <v>0</v>
      </c>
      <c r="C469" s="479">
        <v>0</v>
      </c>
      <c r="D469" s="479">
        <v>0</v>
      </c>
      <c r="E469" s="479">
        <v>0</v>
      </c>
      <c r="F469" s="479">
        <v>0</v>
      </c>
      <c r="G469" s="479">
        <v>0</v>
      </c>
      <c r="H469" s="479">
        <v>0</v>
      </c>
      <c r="I469" s="479">
        <v>0</v>
      </c>
      <c r="J469" s="479">
        <v>0</v>
      </c>
      <c r="K469" s="479">
        <v>0</v>
      </c>
      <c r="L469" s="479">
        <v>0</v>
      </c>
      <c r="M469" s="479">
        <v>0</v>
      </c>
      <c r="N469" s="22">
        <f t="shared" si="858"/>
        <v>0</v>
      </c>
      <c r="P469" s="91">
        <f t="shared" si="859"/>
        <v>2033</v>
      </c>
      <c r="Q469" s="479">
        <v>0</v>
      </c>
      <c r="R469" s="479">
        <v>0</v>
      </c>
      <c r="S469" s="479">
        <v>0</v>
      </c>
      <c r="T469" s="479">
        <v>0</v>
      </c>
      <c r="U469" s="479">
        <v>0</v>
      </c>
      <c r="V469" s="479">
        <v>0</v>
      </c>
      <c r="W469" s="479">
        <v>0</v>
      </c>
      <c r="X469" s="479">
        <v>0</v>
      </c>
      <c r="Y469" s="479">
        <v>0</v>
      </c>
      <c r="Z469" s="479">
        <v>0</v>
      </c>
      <c r="AA469" s="479">
        <v>0</v>
      </c>
      <c r="AB469" s="479">
        <v>0</v>
      </c>
      <c r="AC469" s="13">
        <f t="shared" si="860"/>
        <v>0</v>
      </c>
      <c r="AG469" s="22"/>
      <c r="AH469" s="22"/>
      <c r="AJ469" s="13"/>
      <c r="BI469" s="1"/>
      <c r="BW469" s="1"/>
      <c r="BX469" s="72"/>
      <c r="BY469" s="1"/>
      <c r="BZ469" s="1"/>
      <c r="CA469" s="1"/>
      <c r="CB469" s="1"/>
      <c r="CC469" s="1"/>
      <c r="CD469" s="1"/>
      <c r="CE469" s="1"/>
    </row>
    <row r="470" spans="1:83">
      <c r="A470" s="87">
        <f t="shared" si="857"/>
        <v>2034</v>
      </c>
      <c r="B470" s="479">
        <v>0</v>
      </c>
      <c r="C470" s="479">
        <v>0</v>
      </c>
      <c r="D470" s="479">
        <v>0</v>
      </c>
      <c r="E470" s="479">
        <v>0</v>
      </c>
      <c r="F470" s="479">
        <v>0</v>
      </c>
      <c r="G470" s="479">
        <v>0</v>
      </c>
      <c r="H470" s="479">
        <v>0</v>
      </c>
      <c r="I470" s="479">
        <v>0</v>
      </c>
      <c r="J470" s="479">
        <v>0</v>
      </c>
      <c r="K470" s="479">
        <v>0</v>
      </c>
      <c r="L470" s="479">
        <v>0</v>
      </c>
      <c r="M470" s="479">
        <v>0</v>
      </c>
      <c r="N470" s="22">
        <f t="shared" si="858"/>
        <v>0</v>
      </c>
      <c r="P470" s="91">
        <f t="shared" si="859"/>
        <v>2034</v>
      </c>
      <c r="Q470" s="479">
        <v>0</v>
      </c>
      <c r="R470" s="479">
        <v>0</v>
      </c>
      <c r="S470" s="479">
        <v>0</v>
      </c>
      <c r="T470" s="479">
        <v>0</v>
      </c>
      <c r="U470" s="479">
        <v>0</v>
      </c>
      <c r="V470" s="479">
        <v>0</v>
      </c>
      <c r="W470" s="479">
        <v>0</v>
      </c>
      <c r="X470" s="479">
        <v>0</v>
      </c>
      <c r="Y470" s="479">
        <v>0</v>
      </c>
      <c r="Z470" s="479">
        <v>0</v>
      </c>
      <c r="AA470" s="479">
        <v>0</v>
      </c>
      <c r="AB470" s="479">
        <v>0</v>
      </c>
      <c r="AC470" s="13">
        <f t="shared" si="860"/>
        <v>0</v>
      </c>
      <c r="AG470" s="22"/>
      <c r="AH470" s="22"/>
      <c r="AJ470" s="13"/>
      <c r="BI470" s="1"/>
      <c r="BW470" s="1"/>
      <c r="BX470" s="72"/>
      <c r="BY470" s="1"/>
      <c r="BZ470" s="1"/>
      <c r="CA470" s="1"/>
      <c r="CB470" s="1"/>
      <c r="CC470" s="1"/>
      <c r="CD470" s="1"/>
      <c r="CE470" s="1"/>
    </row>
    <row r="471" spans="1:83">
      <c r="A471" s="87">
        <f t="shared" si="857"/>
        <v>2035</v>
      </c>
      <c r="B471" s="479">
        <v>0</v>
      </c>
      <c r="C471" s="479">
        <v>0</v>
      </c>
      <c r="D471" s="479">
        <v>0</v>
      </c>
      <c r="E471" s="479">
        <v>0</v>
      </c>
      <c r="F471" s="479">
        <v>0</v>
      </c>
      <c r="G471" s="479">
        <v>0</v>
      </c>
      <c r="H471" s="479">
        <v>0</v>
      </c>
      <c r="I471" s="479">
        <v>0</v>
      </c>
      <c r="J471" s="479">
        <v>0</v>
      </c>
      <c r="K471" s="479">
        <v>0</v>
      </c>
      <c r="L471" s="479">
        <v>0</v>
      </c>
      <c r="M471" s="479">
        <v>0</v>
      </c>
      <c r="N471" s="22">
        <f t="shared" si="858"/>
        <v>0</v>
      </c>
      <c r="P471" s="91">
        <f t="shared" si="859"/>
        <v>2035</v>
      </c>
      <c r="Q471" s="479">
        <v>0</v>
      </c>
      <c r="R471" s="479">
        <v>0</v>
      </c>
      <c r="S471" s="479">
        <v>0</v>
      </c>
      <c r="T471" s="479">
        <v>0</v>
      </c>
      <c r="U471" s="479">
        <v>0</v>
      </c>
      <c r="V471" s="479">
        <v>0</v>
      </c>
      <c r="W471" s="479">
        <v>0</v>
      </c>
      <c r="X471" s="479">
        <v>0</v>
      </c>
      <c r="Y471" s="479">
        <v>0</v>
      </c>
      <c r="Z471" s="479">
        <v>0</v>
      </c>
      <c r="AA471" s="479">
        <v>0</v>
      </c>
      <c r="AB471" s="479">
        <v>0</v>
      </c>
      <c r="AC471" s="13">
        <f t="shared" si="860"/>
        <v>0</v>
      </c>
      <c r="AG471" s="22"/>
      <c r="AH471" s="22"/>
      <c r="AJ471" s="13"/>
      <c r="BI471" s="1"/>
      <c r="BW471" s="1"/>
      <c r="BX471" s="72"/>
      <c r="BY471" s="1"/>
      <c r="BZ471" s="1"/>
      <c r="CA471" s="1"/>
      <c r="CB471" s="1"/>
      <c r="CC471" s="1"/>
      <c r="CD471" s="1"/>
      <c r="CE471" s="1"/>
    </row>
    <row r="472" spans="1:83">
      <c r="A472" s="87">
        <f t="shared" si="857"/>
        <v>2036</v>
      </c>
      <c r="B472" s="479">
        <v>0</v>
      </c>
      <c r="C472" s="479">
        <v>0</v>
      </c>
      <c r="D472" s="479">
        <v>0</v>
      </c>
      <c r="E472" s="479">
        <v>0</v>
      </c>
      <c r="F472" s="479">
        <v>0</v>
      </c>
      <c r="G472" s="479">
        <v>0</v>
      </c>
      <c r="H472" s="479">
        <v>0</v>
      </c>
      <c r="I472" s="479">
        <v>0</v>
      </c>
      <c r="J472" s="479">
        <v>0</v>
      </c>
      <c r="K472" s="479">
        <v>0</v>
      </c>
      <c r="L472" s="479">
        <v>0</v>
      </c>
      <c r="M472" s="479">
        <v>0</v>
      </c>
      <c r="N472" s="22">
        <f t="shared" si="858"/>
        <v>0</v>
      </c>
      <c r="P472" s="91">
        <f t="shared" si="859"/>
        <v>2036</v>
      </c>
      <c r="Q472" s="479">
        <v>0</v>
      </c>
      <c r="R472" s="479">
        <v>0</v>
      </c>
      <c r="S472" s="479">
        <v>0</v>
      </c>
      <c r="T472" s="479">
        <v>0</v>
      </c>
      <c r="U472" s="479">
        <v>0</v>
      </c>
      <c r="V472" s="479">
        <v>0</v>
      </c>
      <c r="W472" s="479">
        <v>0</v>
      </c>
      <c r="X472" s="479">
        <v>0</v>
      </c>
      <c r="Y472" s="479">
        <v>0</v>
      </c>
      <c r="Z472" s="479">
        <v>0</v>
      </c>
      <c r="AA472" s="479">
        <v>0</v>
      </c>
      <c r="AB472" s="479">
        <v>0</v>
      </c>
      <c r="AC472" s="13">
        <f t="shared" si="860"/>
        <v>0</v>
      </c>
      <c r="AJ472" s="13"/>
      <c r="BI472" s="1"/>
      <c r="BW472" s="1"/>
      <c r="BX472" s="72"/>
      <c r="BY472" s="1"/>
      <c r="BZ472" s="1"/>
      <c r="CA472" s="1"/>
      <c r="CB472" s="1"/>
      <c r="CC472" s="1"/>
      <c r="CD472" s="1"/>
      <c r="CE472" s="1"/>
    </row>
    <row r="473" spans="1:83">
      <c r="A473" s="87">
        <f t="shared" si="857"/>
        <v>2037</v>
      </c>
      <c r="B473" s="479">
        <v>0</v>
      </c>
      <c r="C473" s="479">
        <v>0</v>
      </c>
      <c r="D473" s="479">
        <v>0</v>
      </c>
      <c r="E473" s="479">
        <v>0</v>
      </c>
      <c r="F473" s="479">
        <v>0</v>
      </c>
      <c r="G473" s="479">
        <v>0</v>
      </c>
      <c r="H473" s="479">
        <v>0</v>
      </c>
      <c r="I473" s="479">
        <v>0</v>
      </c>
      <c r="J473" s="479">
        <v>0</v>
      </c>
      <c r="K473" s="479">
        <v>0</v>
      </c>
      <c r="L473" s="479">
        <v>0</v>
      </c>
      <c r="M473" s="479">
        <v>0</v>
      </c>
      <c r="N473" s="22">
        <f t="shared" si="858"/>
        <v>0</v>
      </c>
      <c r="P473" s="91">
        <f t="shared" si="859"/>
        <v>2037</v>
      </c>
      <c r="Q473" s="479">
        <v>0</v>
      </c>
      <c r="R473" s="479">
        <v>0</v>
      </c>
      <c r="S473" s="479">
        <v>0</v>
      </c>
      <c r="T473" s="479">
        <v>0</v>
      </c>
      <c r="U473" s="479">
        <v>0</v>
      </c>
      <c r="V473" s="479">
        <v>0</v>
      </c>
      <c r="W473" s="479">
        <v>0</v>
      </c>
      <c r="X473" s="479">
        <v>0</v>
      </c>
      <c r="Y473" s="479">
        <v>0</v>
      </c>
      <c r="Z473" s="479">
        <v>0</v>
      </c>
      <c r="AA473" s="479">
        <v>0</v>
      </c>
      <c r="AB473" s="479">
        <v>0</v>
      </c>
      <c r="AC473" s="13">
        <f t="shared" si="860"/>
        <v>0</v>
      </c>
      <c r="AJ473" s="13"/>
      <c r="BI473" s="1"/>
      <c r="BW473" s="1"/>
      <c r="BX473" s="72"/>
      <c r="BY473" s="1"/>
      <c r="BZ473" s="1"/>
      <c r="CA473" s="1"/>
      <c r="CB473" s="1"/>
      <c r="CC473" s="1"/>
      <c r="CD473" s="1"/>
      <c r="CE473" s="1"/>
    </row>
    <row r="474" spans="1:83">
      <c r="A474" s="87">
        <f t="shared" si="857"/>
        <v>2038</v>
      </c>
      <c r="B474" s="479">
        <v>0</v>
      </c>
      <c r="C474" s="479">
        <v>0</v>
      </c>
      <c r="D474" s="479">
        <v>0</v>
      </c>
      <c r="E474" s="479">
        <v>0</v>
      </c>
      <c r="F474" s="479">
        <v>0</v>
      </c>
      <c r="G474" s="479">
        <v>0</v>
      </c>
      <c r="H474" s="479">
        <v>0</v>
      </c>
      <c r="I474" s="479">
        <v>0</v>
      </c>
      <c r="J474" s="479">
        <v>0</v>
      </c>
      <c r="K474" s="479">
        <v>0</v>
      </c>
      <c r="L474" s="479">
        <v>0</v>
      </c>
      <c r="M474" s="479">
        <v>0</v>
      </c>
      <c r="N474" s="22">
        <f t="shared" si="858"/>
        <v>0</v>
      </c>
      <c r="P474" s="91">
        <f t="shared" si="859"/>
        <v>2038</v>
      </c>
      <c r="Q474" s="479">
        <v>0</v>
      </c>
      <c r="R474" s="479">
        <v>0</v>
      </c>
      <c r="S474" s="479">
        <v>0</v>
      </c>
      <c r="T474" s="479">
        <v>0</v>
      </c>
      <c r="U474" s="479">
        <v>0</v>
      </c>
      <c r="V474" s="479">
        <v>0</v>
      </c>
      <c r="W474" s="479">
        <v>0</v>
      </c>
      <c r="X474" s="479">
        <v>0</v>
      </c>
      <c r="Y474" s="479">
        <v>0</v>
      </c>
      <c r="Z474" s="479">
        <v>0</v>
      </c>
      <c r="AA474" s="479">
        <v>0</v>
      </c>
      <c r="AB474" s="479">
        <v>0</v>
      </c>
      <c r="AC474" s="13">
        <f t="shared" si="860"/>
        <v>0</v>
      </c>
      <c r="AJ474" s="13"/>
      <c r="BI474" s="1"/>
      <c r="BW474" s="1"/>
      <c r="BX474" s="72"/>
      <c r="BY474" s="1"/>
      <c r="BZ474" s="1"/>
      <c r="CA474" s="1"/>
      <c r="CB474" s="1"/>
      <c r="CC474" s="1"/>
      <c r="CD474" s="1"/>
      <c r="CE474" s="1"/>
    </row>
    <row r="475" spans="1:83">
      <c r="A475" s="87">
        <f t="shared" si="857"/>
        <v>2039</v>
      </c>
      <c r="B475" s="479">
        <v>0</v>
      </c>
      <c r="C475" s="479">
        <v>0</v>
      </c>
      <c r="D475" s="479">
        <v>0</v>
      </c>
      <c r="E475" s="479">
        <v>0</v>
      </c>
      <c r="F475" s="479">
        <v>0</v>
      </c>
      <c r="G475" s="479">
        <v>0</v>
      </c>
      <c r="H475" s="479">
        <v>0</v>
      </c>
      <c r="I475" s="479">
        <v>0</v>
      </c>
      <c r="J475" s="479">
        <v>0</v>
      </c>
      <c r="K475" s="479">
        <v>0</v>
      </c>
      <c r="L475" s="479">
        <v>0</v>
      </c>
      <c r="M475" s="479">
        <v>0</v>
      </c>
      <c r="N475" s="22">
        <f t="shared" si="858"/>
        <v>0</v>
      </c>
      <c r="P475" s="91">
        <f t="shared" si="859"/>
        <v>2039</v>
      </c>
      <c r="Q475" s="479">
        <v>0</v>
      </c>
      <c r="R475" s="479">
        <v>0</v>
      </c>
      <c r="S475" s="479">
        <v>0</v>
      </c>
      <c r="T475" s="479">
        <v>0</v>
      </c>
      <c r="U475" s="479">
        <v>0</v>
      </c>
      <c r="V475" s="479">
        <v>0</v>
      </c>
      <c r="W475" s="479">
        <v>0</v>
      </c>
      <c r="X475" s="479">
        <v>0</v>
      </c>
      <c r="Y475" s="479">
        <v>0</v>
      </c>
      <c r="Z475" s="479">
        <v>0</v>
      </c>
      <c r="AA475" s="479">
        <v>0</v>
      </c>
      <c r="AB475" s="479">
        <v>0</v>
      </c>
      <c r="AC475" s="13">
        <f t="shared" si="860"/>
        <v>0</v>
      </c>
      <c r="AJ475" s="13"/>
      <c r="BI475" s="1"/>
      <c r="BW475" s="1"/>
      <c r="BX475" s="72"/>
      <c r="BY475" s="1"/>
      <c r="BZ475" s="1"/>
      <c r="CA475" s="1"/>
      <c r="CB475" s="1"/>
      <c r="CC475" s="1"/>
      <c r="CD475" s="1"/>
      <c r="CE475" s="1"/>
    </row>
    <row r="476" spans="1:83">
      <c r="A476" s="87">
        <f t="shared" si="857"/>
        <v>2040</v>
      </c>
      <c r="B476" s="479">
        <v>0</v>
      </c>
      <c r="C476" s="479">
        <v>0</v>
      </c>
      <c r="D476" s="479">
        <v>0</v>
      </c>
      <c r="E476" s="479">
        <v>0</v>
      </c>
      <c r="F476" s="479">
        <v>0</v>
      </c>
      <c r="G476" s="479">
        <v>0</v>
      </c>
      <c r="H476" s="479">
        <v>0</v>
      </c>
      <c r="I476" s="479">
        <v>0</v>
      </c>
      <c r="J476" s="479">
        <v>0</v>
      </c>
      <c r="K476" s="479">
        <v>0</v>
      </c>
      <c r="L476" s="479">
        <v>0</v>
      </c>
      <c r="M476" s="479">
        <v>0</v>
      </c>
      <c r="N476" s="22">
        <f t="shared" si="858"/>
        <v>0</v>
      </c>
      <c r="P476" s="91">
        <f t="shared" si="859"/>
        <v>2040</v>
      </c>
      <c r="Q476" s="479">
        <v>0</v>
      </c>
      <c r="R476" s="479">
        <v>0</v>
      </c>
      <c r="S476" s="479">
        <v>0</v>
      </c>
      <c r="T476" s="479">
        <v>0</v>
      </c>
      <c r="U476" s="479">
        <v>0</v>
      </c>
      <c r="V476" s="479">
        <v>0</v>
      </c>
      <c r="W476" s="479">
        <v>0</v>
      </c>
      <c r="X476" s="479">
        <v>0</v>
      </c>
      <c r="Y476" s="479">
        <v>0</v>
      </c>
      <c r="Z476" s="479">
        <v>0</v>
      </c>
      <c r="AA476" s="479">
        <v>0</v>
      </c>
      <c r="AB476" s="479">
        <v>0</v>
      </c>
      <c r="AC476" s="13">
        <f t="shared" si="860"/>
        <v>0</v>
      </c>
      <c r="AJ476" s="132"/>
      <c r="BI476" s="1"/>
      <c r="BW476" s="1"/>
      <c r="BX476" s="72"/>
      <c r="BY476" s="1"/>
      <c r="BZ476" s="1"/>
      <c r="CA476" s="1"/>
      <c r="CB476" s="1"/>
      <c r="CC476" s="1"/>
      <c r="CD476" s="1"/>
      <c r="CE476" s="1"/>
    </row>
    <row r="477" spans="1:83">
      <c r="A477" s="87">
        <f t="shared" si="857"/>
        <v>2041</v>
      </c>
      <c r="P477" s="91">
        <f t="shared" si="856"/>
        <v>2041</v>
      </c>
      <c r="AJ477" s="132"/>
      <c r="BI477" s="1"/>
      <c r="BW477" s="1"/>
      <c r="BX477" s="72"/>
      <c r="BY477" s="1"/>
      <c r="BZ477" s="1"/>
      <c r="CA477" s="1"/>
      <c r="CB477" s="1"/>
      <c r="CC477" s="1"/>
      <c r="CD477" s="1"/>
      <c r="CE477" s="1"/>
    </row>
    <row r="478" spans="1:83">
      <c r="A478" s="87">
        <f t="shared" si="857"/>
        <v>2042</v>
      </c>
      <c r="P478" s="91">
        <f t="shared" si="856"/>
        <v>2042</v>
      </c>
      <c r="AI478" s="155"/>
      <c r="AJ478" s="132"/>
      <c r="BI478" s="1"/>
      <c r="BW478" s="1"/>
      <c r="BX478" s="72"/>
      <c r="BY478" s="1"/>
      <c r="BZ478" s="1"/>
      <c r="CA478" s="1"/>
      <c r="CB478" s="1"/>
      <c r="CC478" s="1"/>
      <c r="CD478" s="1"/>
      <c r="CE478" s="1"/>
    </row>
    <row r="479" spans="1:83">
      <c r="A479" s="87">
        <f t="shared" si="857"/>
        <v>2043</v>
      </c>
      <c r="P479" s="91">
        <f t="shared" si="856"/>
        <v>2043</v>
      </c>
      <c r="AI479" s="155"/>
      <c r="AJ479" s="132"/>
      <c r="BI479" s="1"/>
      <c r="BW479" s="1"/>
      <c r="BX479" s="72"/>
      <c r="BY479" s="1"/>
      <c r="BZ479" s="1"/>
      <c r="CA479" s="1"/>
      <c r="CB479" s="1"/>
      <c r="CC479" s="1"/>
      <c r="CD479" s="1"/>
      <c r="CE479" s="1"/>
    </row>
    <row r="480" spans="1:83">
      <c r="A480" s="87">
        <f t="shared" si="857"/>
        <v>2044</v>
      </c>
      <c r="P480" s="91">
        <f t="shared" si="856"/>
        <v>2044</v>
      </c>
      <c r="AI480" s="155"/>
      <c r="AJ480" s="132"/>
      <c r="BI480" s="1"/>
      <c r="BW480" s="1"/>
      <c r="BX480" s="72"/>
      <c r="BY480" s="1"/>
      <c r="BZ480" s="1"/>
      <c r="CA480" s="1"/>
      <c r="CB480" s="1"/>
      <c r="CC480" s="1"/>
      <c r="CD480" s="1"/>
      <c r="CE480" s="1"/>
    </row>
    <row r="481" spans="1:116">
      <c r="A481" s="87">
        <f t="shared" si="857"/>
        <v>2045</v>
      </c>
      <c r="P481" s="91">
        <f>A481</f>
        <v>2045</v>
      </c>
      <c r="AI481" s="155"/>
      <c r="AJ481" s="132"/>
      <c r="BI481" s="1"/>
      <c r="BW481" s="1"/>
      <c r="BX481" s="72"/>
      <c r="BY481" s="1"/>
      <c r="BZ481" s="1"/>
      <c r="CA481" s="1"/>
      <c r="CB481" s="1"/>
      <c r="CC481" s="1"/>
      <c r="CD481" s="1"/>
      <c r="CE481" s="1"/>
    </row>
    <row r="482" spans="1:116">
      <c r="AI482" s="155"/>
      <c r="AJ482" s="132"/>
      <c r="BI482" s="1"/>
      <c r="BW482" s="1"/>
      <c r="BX482" s="72"/>
      <c r="BY482" s="1"/>
      <c r="BZ482" s="1"/>
      <c r="CA482" s="1"/>
      <c r="CB482" s="1"/>
      <c r="CC482" s="1"/>
      <c r="CD482" s="1"/>
      <c r="CE482" s="1"/>
    </row>
    <row r="483" spans="1:116"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3"/>
      <c r="AD483" s="13"/>
      <c r="AH483" s="78"/>
      <c r="AI483" s="155"/>
      <c r="AJ483" s="132"/>
      <c r="BI483" s="1"/>
      <c r="BW483" s="1"/>
      <c r="BX483" s="72"/>
      <c r="BY483" s="1"/>
      <c r="BZ483" s="1"/>
      <c r="CA483" s="1"/>
      <c r="CB483" s="1"/>
      <c r="CC483" s="1"/>
      <c r="CD483" s="1"/>
      <c r="CE483" s="1"/>
    </row>
    <row r="484" spans="1:116" ht="15.75">
      <c r="A484" s="255" t="s">
        <v>215</v>
      </c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89"/>
      <c r="O484" s="108"/>
      <c r="P484" s="109" t="str">
        <f>A484&amp;"   (BILLED SALES, 1 mo lag)"</f>
        <v>536 SCP SECI WTR PEAKING - 2014-2020 (600)    (BILLED SALES, 1 mo lag)</v>
      </c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43" t="s">
        <v>1</v>
      </c>
      <c r="AH484" s="79"/>
      <c r="AI484" s="78"/>
      <c r="AJ484" s="2"/>
      <c r="BI484" s="1"/>
      <c r="BW484" s="1"/>
      <c r="BX484" s="72"/>
      <c r="BY484" s="1"/>
      <c r="BZ484" s="1"/>
      <c r="CA484" s="1"/>
      <c r="CB484" s="1"/>
      <c r="CC484" s="1"/>
      <c r="CD484" s="1"/>
      <c r="CE484" s="1"/>
    </row>
    <row r="485" spans="1:116">
      <c r="A485" s="4" t="s">
        <v>2</v>
      </c>
      <c r="B485" s="117" t="s">
        <v>3</v>
      </c>
      <c r="C485" s="117" t="s">
        <v>4</v>
      </c>
      <c r="D485" s="117" t="s">
        <v>5</v>
      </c>
      <c r="E485" s="117" t="s">
        <v>6</v>
      </c>
      <c r="F485" s="117" t="s">
        <v>7</v>
      </c>
      <c r="G485" s="117" t="s">
        <v>8</v>
      </c>
      <c r="H485" s="117" t="s">
        <v>9</v>
      </c>
      <c r="I485" s="117" t="s">
        <v>10</v>
      </c>
      <c r="J485" s="117" t="s">
        <v>11</v>
      </c>
      <c r="K485" s="117" t="s">
        <v>12</v>
      </c>
      <c r="L485" s="117" t="s">
        <v>13</v>
      </c>
      <c r="M485" s="117" t="s">
        <v>14</v>
      </c>
      <c r="N485" s="112" t="s">
        <v>15</v>
      </c>
      <c r="O485" s="118"/>
      <c r="P485" s="119" t="s">
        <v>2</v>
      </c>
      <c r="Q485" s="117" t="s">
        <v>3</v>
      </c>
      <c r="R485" s="117" t="s">
        <v>4</v>
      </c>
      <c r="S485" s="117" t="s">
        <v>5</v>
      </c>
      <c r="T485" s="117" t="s">
        <v>6</v>
      </c>
      <c r="U485" s="117" t="s">
        <v>7</v>
      </c>
      <c r="V485" s="117" t="s">
        <v>8</v>
      </c>
      <c r="W485" s="117" t="s">
        <v>9</v>
      </c>
      <c r="X485" s="117" t="s">
        <v>10</v>
      </c>
      <c r="Y485" s="117" t="s">
        <v>11</v>
      </c>
      <c r="Z485" s="117" t="s">
        <v>12</v>
      </c>
      <c r="AA485" s="117" t="s">
        <v>13</v>
      </c>
      <c r="AB485" s="117" t="s">
        <v>14</v>
      </c>
      <c r="AC485" s="83" t="s">
        <v>15</v>
      </c>
      <c r="AD485" s="84"/>
      <c r="AH485" s="86"/>
      <c r="AJ485" s="2"/>
      <c r="BI485" s="1"/>
      <c r="BW485" s="1"/>
      <c r="BX485" s="72"/>
      <c r="BY485" s="1"/>
      <c r="BZ485" s="1"/>
      <c r="CA485" s="1"/>
      <c r="CB485" s="1"/>
      <c r="CC485" s="1"/>
      <c r="CD485" s="1"/>
      <c r="CE485" s="1"/>
    </row>
    <row r="486" spans="1:116" s="5" customFormat="1">
      <c r="A486" s="87">
        <f>A446</f>
        <v>2010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89">
        <f t="shared" ref="N486:N516" si="861">SUM(B486:M486)</f>
        <v>0</v>
      </c>
      <c r="O486" s="90"/>
      <c r="P486" s="91">
        <f>A486</f>
        <v>2010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13">
        <f t="shared" ref="AC486:AC517" si="862">SUM(Q486:AB486)</f>
        <v>0</v>
      </c>
      <c r="AD486" s="13"/>
      <c r="AE486" s="14"/>
      <c r="AF486" s="13"/>
      <c r="AG486" s="13"/>
      <c r="AH486" s="22"/>
      <c r="AI486" s="86"/>
      <c r="AJ486" s="2"/>
      <c r="AK486" s="72"/>
      <c r="AZ486" s="550"/>
      <c r="BI486" s="1"/>
      <c r="BL486" s="1"/>
      <c r="BM486" s="150"/>
      <c r="BN486" s="150"/>
      <c r="BO486" s="150"/>
      <c r="BP486" s="150"/>
      <c r="BQ486" s="150"/>
      <c r="BR486" s="150"/>
      <c r="BS486" s="150"/>
      <c r="BT486" s="150"/>
      <c r="BU486" s="1"/>
      <c r="BV486" s="1"/>
      <c r="BW486" s="1"/>
      <c r="BX486" s="72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P486" s="165"/>
      <c r="CS486" s="534"/>
      <c r="DJ486" s="165"/>
      <c r="DK486" s="165"/>
      <c r="DL486" s="165"/>
    </row>
    <row r="487" spans="1:116">
      <c r="A487" s="87">
        <f>A486+1</f>
        <v>2011</v>
      </c>
      <c r="B487" s="529">
        <v>0</v>
      </c>
      <c r="C487" s="529">
        <v>0</v>
      </c>
      <c r="D487" s="529">
        <v>0</v>
      </c>
      <c r="E487" s="529">
        <v>0</v>
      </c>
      <c r="F487" s="529">
        <v>0</v>
      </c>
      <c r="G487" s="529">
        <v>0</v>
      </c>
      <c r="H487" s="529">
        <v>0</v>
      </c>
      <c r="I487" s="529">
        <v>0</v>
      </c>
      <c r="J487" s="529">
        <v>0</v>
      </c>
      <c r="K487" s="529">
        <v>0</v>
      </c>
      <c r="L487" s="529">
        <v>0</v>
      </c>
      <c r="M487" s="529">
        <v>0</v>
      </c>
      <c r="N487" s="89">
        <f t="shared" si="861"/>
        <v>0</v>
      </c>
      <c r="O487" s="90"/>
      <c r="P487" s="91">
        <f t="shared" ref="P487:P521" si="863">A487</f>
        <v>2011</v>
      </c>
      <c r="Q487" s="407">
        <v>0</v>
      </c>
      <c r="R487" s="407">
        <v>0</v>
      </c>
      <c r="S487" s="407">
        <v>0</v>
      </c>
      <c r="T487" s="407">
        <v>0</v>
      </c>
      <c r="U487" s="407">
        <v>0</v>
      </c>
      <c r="V487" s="407">
        <v>0</v>
      </c>
      <c r="W487" s="407">
        <v>0</v>
      </c>
      <c r="X487" s="407">
        <v>0</v>
      </c>
      <c r="Y487" s="407">
        <v>0</v>
      </c>
      <c r="Z487" s="407">
        <v>0</v>
      </c>
      <c r="AA487" s="407">
        <v>0</v>
      </c>
      <c r="AB487" s="407">
        <v>0</v>
      </c>
      <c r="AC487" s="13">
        <f t="shared" si="862"/>
        <v>0</v>
      </c>
      <c r="AD487" s="13"/>
      <c r="AH487" s="22"/>
      <c r="AI487" s="155"/>
      <c r="AJ487" s="2"/>
      <c r="BI487" s="1"/>
      <c r="BW487" s="1"/>
      <c r="BX487" s="72"/>
      <c r="BY487" s="1"/>
      <c r="BZ487" s="1"/>
      <c r="CA487" s="1"/>
      <c r="CB487" s="1"/>
      <c r="CC487" s="1"/>
      <c r="CD487" s="1"/>
      <c r="CE487" s="1"/>
    </row>
    <row r="488" spans="1:116">
      <c r="A488" s="87">
        <f t="shared" ref="A488:A521" si="864">A487+1</f>
        <v>2012</v>
      </c>
      <c r="B488" s="529">
        <v>0</v>
      </c>
      <c r="C488" s="529">
        <v>0</v>
      </c>
      <c r="D488" s="529">
        <v>0</v>
      </c>
      <c r="E488" s="529">
        <v>0</v>
      </c>
      <c r="F488" s="529">
        <v>0</v>
      </c>
      <c r="G488" s="529">
        <v>0</v>
      </c>
      <c r="H488" s="529">
        <v>0</v>
      </c>
      <c r="I488" s="529">
        <v>0</v>
      </c>
      <c r="J488" s="529">
        <v>0</v>
      </c>
      <c r="K488" s="529">
        <v>0</v>
      </c>
      <c r="L488" s="529">
        <v>0</v>
      </c>
      <c r="M488" s="529">
        <v>0</v>
      </c>
      <c r="N488" s="89">
        <f t="shared" si="861"/>
        <v>0</v>
      </c>
      <c r="O488" s="90"/>
      <c r="P488" s="91">
        <f t="shared" si="863"/>
        <v>2012</v>
      </c>
      <c r="Q488" s="407">
        <f>[1]MWH!S522</f>
        <v>0</v>
      </c>
      <c r="R488" s="590">
        <f>[1]MWH!T522</f>
        <v>0</v>
      </c>
      <c r="S488" s="590">
        <f>[1]MWH!U522</f>
        <v>0</v>
      </c>
      <c r="T488" s="590">
        <f>[1]MWH!V522</f>
        <v>0</v>
      </c>
      <c r="U488" s="590">
        <f>[1]MWH!W522</f>
        <v>0</v>
      </c>
      <c r="V488" s="590">
        <f>[1]MWH!X522</f>
        <v>0</v>
      </c>
      <c r="W488" s="590">
        <f>[1]MWH!Y522</f>
        <v>0</v>
      </c>
      <c r="X488" s="590">
        <f>[1]MWH!Z522</f>
        <v>0</v>
      </c>
      <c r="Y488" s="590">
        <f>[1]MWH!AA522</f>
        <v>0</v>
      </c>
      <c r="Z488" s="590">
        <f>[1]MWH!AB522</f>
        <v>0</v>
      </c>
      <c r="AA488" s="590">
        <f>[1]MWH!AC522</f>
        <v>0</v>
      </c>
      <c r="AB488" s="590">
        <f>[1]MWH!AD522</f>
        <v>0</v>
      </c>
      <c r="AC488" s="13">
        <f t="shared" si="862"/>
        <v>0</v>
      </c>
      <c r="AD488" s="13"/>
      <c r="AH488" s="22"/>
      <c r="AI488" s="155"/>
      <c r="AJ488" s="2"/>
      <c r="BI488" s="1"/>
      <c r="BW488" s="1"/>
      <c r="BX488" s="72"/>
      <c r="BY488" s="1"/>
      <c r="BZ488" s="1"/>
      <c r="CA488" s="1"/>
      <c r="CB488" s="1"/>
      <c r="CC488" s="1"/>
      <c r="CD488" s="1"/>
      <c r="CE488" s="1"/>
    </row>
    <row r="489" spans="1:116">
      <c r="A489" s="87">
        <f t="shared" si="864"/>
        <v>2013</v>
      </c>
      <c r="B489" s="529">
        <v>0</v>
      </c>
      <c r="C489" s="529">
        <v>0</v>
      </c>
      <c r="D489" s="529">
        <v>0</v>
      </c>
      <c r="E489" s="529">
        <v>0</v>
      </c>
      <c r="F489" s="529">
        <v>0</v>
      </c>
      <c r="G489" s="529">
        <v>0</v>
      </c>
      <c r="H489" s="529">
        <v>0</v>
      </c>
      <c r="I489" s="529">
        <v>0</v>
      </c>
      <c r="J489" s="529">
        <v>0</v>
      </c>
      <c r="K489" s="529">
        <v>0</v>
      </c>
      <c r="L489" s="529">
        <v>0</v>
      </c>
      <c r="M489" s="529">
        <v>0</v>
      </c>
      <c r="N489" s="89">
        <f t="shared" si="861"/>
        <v>0</v>
      </c>
      <c r="O489" s="90"/>
      <c r="P489" s="91">
        <f t="shared" si="863"/>
        <v>2013</v>
      </c>
      <c r="Q489" s="590">
        <f>[1]MWH!S523</f>
        <v>0</v>
      </c>
      <c r="R489" s="590">
        <f>[1]MWH!T523</f>
        <v>0</v>
      </c>
      <c r="S489" s="590">
        <f>[1]MWH!U523</f>
        <v>0</v>
      </c>
      <c r="T489" s="590">
        <f>[1]MWH!V523</f>
        <v>0</v>
      </c>
      <c r="U489" s="590">
        <f>[1]MWH!W523</f>
        <v>0</v>
      </c>
      <c r="V489" s="590">
        <f>[1]MWH!X523</f>
        <v>0</v>
      </c>
      <c r="W489" s="590">
        <f>[1]MWH!Y523</f>
        <v>0</v>
      </c>
      <c r="X489" s="590">
        <f>[1]MWH!Z523</f>
        <v>0</v>
      </c>
      <c r="Y489" s="590">
        <f>[1]MWH!AA523</f>
        <v>0</v>
      </c>
      <c r="Z489" s="590">
        <f>[1]MWH!AB523</f>
        <v>0</v>
      </c>
      <c r="AA489" s="590">
        <f>[1]MWH!AC523</f>
        <v>0</v>
      </c>
      <c r="AB489" s="590">
        <f>[1]MWH!AD523</f>
        <v>0</v>
      </c>
      <c r="AC489" s="13">
        <f t="shared" si="862"/>
        <v>0</v>
      </c>
      <c r="AD489" s="13"/>
      <c r="AH489" s="22"/>
      <c r="AI489" s="155"/>
      <c r="AJ489" s="2"/>
      <c r="BI489" s="1"/>
      <c r="BW489" s="1"/>
      <c r="BX489" s="72"/>
      <c r="BY489" s="1"/>
      <c r="BZ489" s="1"/>
      <c r="CA489" s="1"/>
      <c r="CB489" s="1"/>
      <c r="CC489" s="1"/>
      <c r="CD489" s="1"/>
      <c r="CE489" s="1"/>
    </row>
    <row r="490" spans="1:116">
      <c r="A490" s="87">
        <f t="shared" si="864"/>
        <v>2014</v>
      </c>
      <c r="B490" s="560">
        <f>[3]Energy!C523</f>
        <v>1153</v>
      </c>
      <c r="C490" s="560">
        <f>[3]Energy!D523</f>
        <v>1041</v>
      </c>
      <c r="D490" s="560">
        <f>[3]Energy!E523</f>
        <v>640</v>
      </c>
      <c r="E490" s="560">
        <f>[3]Energy!F523</f>
        <v>0</v>
      </c>
      <c r="F490" s="560">
        <f>[3]Energy!G523</f>
        <v>0</v>
      </c>
      <c r="G490" s="560">
        <f>[3]Energy!H523</f>
        <v>0</v>
      </c>
      <c r="H490" s="560">
        <f>[3]Energy!I523</f>
        <v>0</v>
      </c>
      <c r="I490" s="560">
        <f>[3]Energy!J523</f>
        <v>0</v>
      </c>
      <c r="J490" s="560">
        <f>[3]Energy!K523</f>
        <v>0</v>
      </c>
      <c r="K490" s="560">
        <f>[3]Energy!L523</f>
        <v>0</v>
      </c>
      <c r="L490" s="560">
        <f>[3]Energy!M523</f>
        <v>0</v>
      </c>
      <c r="M490" s="560">
        <f>[3]Energy!N523</f>
        <v>3842</v>
      </c>
      <c r="N490" s="89">
        <f t="shared" si="861"/>
        <v>6676</v>
      </c>
      <c r="O490" s="90"/>
      <c r="P490" s="91">
        <f t="shared" si="863"/>
        <v>2014</v>
      </c>
      <c r="Q490" s="560">
        <f>[3]Energy!S523</f>
        <v>0</v>
      </c>
      <c r="R490" s="560">
        <f>[3]Energy!T523</f>
        <v>1152</v>
      </c>
      <c r="S490" s="560">
        <f>[3]Energy!U523</f>
        <v>1040</v>
      </c>
      <c r="T490" s="560">
        <f>[3]Energy!V523</f>
        <v>640</v>
      </c>
      <c r="U490" s="560">
        <f>[3]Energy!W523</f>
        <v>0</v>
      </c>
      <c r="V490" s="560">
        <f>[3]Energy!X523</f>
        <v>0</v>
      </c>
      <c r="W490" s="560">
        <f>[3]Energy!Y523</f>
        <v>0</v>
      </c>
      <c r="X490" s="560">
        <f>[3]Energy!Z523</f>
        <v>0</v>
      </c>
      <c r="Y490" s="560">
        <f>[3]Energy!AA523</f>
        <v>0</v>
      </c>
      <c r="Z490" s="560">
        <f>[3]Energy!AB523</f>
        <v>0</v>
      </c>
      <c r="AA490" s="560">
        <f>[3]Energy!AC523</f>
        <v>0</v>
      </c>
      <c r="AB490" s="560">
        <f>[3]Energy!AD523</f>
        <v>0</v>
      </c>
      <c r="AC490" s="13">
        <f t="shared" si="862"/>
        <v>2832</v>
      </c>
      <c r="AD490" s="13"/>
      <c r="AH490" s="22"/>
      <c r="AI490" s="155"/>
      <c r="AJ490" s="2"/>
      <c r="BI490" s="1"/>
      <c r="BW490" s="1"/>
      <c r="BX490" s="72"/>
      <c r="BY490" s="1"/>
      <c r="BZ490" s="1"/>
      <c r="CA490" s="1"/>
      <c r="CB490" s="1"/>
      <c r="CC490" s="1"/>
      <c r="CD490" s="1"/>
      <c r="CE490" s="1"/>
    </row>
    <row r="491" spans="1:116">
      <c r="A491" s="87">
        <f t="shared" si="864"/>
        <v>2015</v>
      </c>
      <c r="B491" s="560">
        <f>[3]Energy!C524</f>
        <v>6915</v>
      </c>
      <c r="C491" s="560">
        <f>[3]Energy!D524</f>
        <v>6247</v>
      </c>
      <c r="D491" s="560">
        <f>[3]Energy!E524</f>
        <v>3842</v>
      </c>
      <c r="E491" s="560">
        <f>[3]Energy!F524</f>
        <v>0</v>
      </c>
      <c r="F491" s="560">
        <f>[3]Energy!G524</f>
        <v>0</v>
      </c>
      <c r="G491" s="560">
        <f>[3]Energy!H524</f>
        <v>0</v>
      </c>
      <c r="H491" s="560">
        <f>[3]Energy!I524</f>
        <v>0</v>
      </c>
      <c r="I491" s="560">
        <f>[3]Energy!J524</f>
        <v>0</v>
      </c>
      <c r="J491" s="560">
        <f>[3]Energy!K524</f>
        <v>0</v>
      </c>
      <c r="K491" s="560">
        <f>[3]Energy!L524</f>
        <v>0</v>
      </c>
      <c r="L491" s="560">
        <f>[3]Energy!M524</f>
        <v>0</v>
      </c>
      <c r="M491" s="560">
        <f>[3]Energy!N524</f>
        <v>3842</v>
      </c>
      <c r="N491" s="89">
        <f t="shared" si="861"/>
        <v>20846</v>
      </c>
      <c r="O491" s="90"/>
      <c r="P491" s="91">
        <f t="shared" si="863"/>
        <v>2015</v>
      </c>
      <c r="Q491" s="560">
        <f>[3]Energy!S524</f>
        <v>3839</v>
      </c>
      <c r="R491" s="560">
        <f>[3]Energy!T524</f>
        <v>6910</v>
      </c>
      <c r="S491" s="560">
        <f>[3]Energy!U524</f>
        <v>6242</v>
      </c>
      <c r="T491" s="560">
        <f>[3]Energy!V524</f>
        <v>3839</v>
      </c>
      <c r="U491" s="560">
        <f>[3]Energy!W524</f>
        <v>0</v>
      </c>
      <c r="V491" s="560">
        <f>[3]Energy!X524</f>
        <v>0</v>
      </c>
      <c r="W491" s="560">
        <f>[3]Energy!Y524</f>
        <v>0</v>
      </c>
      <c r="X491" s="560">
        <f>[3]Energy!Z524</f>
        <v>0</v>
      </c>
      <c r="Y491" s="560">
        <f>[3]Energy!AA524</f>
        <v>0</v>
      </c>
      <c r="Z491" s="560">
        <f>[3]Energy!AB524</f>
        <v>0</v>
      </c>
      <c r="AA491" s="560">
        <f>[3]Energy!AC524</f>
        <v>0</v>
      </c>
      <c r="AB491" s="560">
        <f>[3]Energy!AD524</f>
        <v>0</v>
      </c>
      <c r="AC491" s="13">
        <f t="shared" si="862"/>
        <v>20830</v>
      </c>
      <c r="AD491" s="13"/>
      <c r="AH491" s="22"/>
      <c r="AI491" s="155"/>
      <c r="AJ491" s="2"/>
      <c r="BI491" s="1"/>
      <c r="BW491" s="1"/>
      <c r="BX491" s="72"/>
      <c r="BY491" s="1"/>
      <c r="BZ491" s="1"/>
      <c r="CA491" s="1"/>
      <c r="CB491" s="1"/>
      <c r="CC491" s="1"/>
      <c r="CD491" s="1"/>
      <c r="CE491" s="1"/>
    </row>
    <row r="492" spans="1:116">
      <c r="A492" s="87">
        <f t="shared" si="864"/>
        <v>2016</v>
      </c>
      <c r="B492" s="560">
        <f>[3]Energy!C525</f>
        <v>6915</v>
      </c>
      <c r="C492" s="560">
        <f>[3]Energy!D525</f>
        <v>6469</v>
      </c>
      <c r="D492" s="560">
        <f>[3]Energy!E525</f>
        <v>3842</v>
      </c>
      <c r="E492" s="560">
        <f>[3]Energy!F525</f>
        <v>0</v>
      </c>
      <c r="F492" s="560">
        <f>[3]Energy!G525</f>
        <v>0</v>
      </c>
      <c r="G492" s="560">
        <f>[3]Energy!H525</f>
        <v>0</v>
      </c>
      <c r="H492" s="560">
        <f>[3]Energy!I525</f>
        <v>0</v>
      </c>
      <c r="I492" s="560">
        <f>[3]Energy!J525</f>
        <v>0</v>
      </c>
      <c r="J492" s="560">
        <f>[3]Energy!K525</f>
        <v>0</v>
      </c>
      <c r="K492" s="560">
        <f>[3]Energy!L525</f>
        <v>0</v>
      </c>
      <c r="L492" s="560">
        <f>[3]Energy!M525</f>
        <v>0</v>
      </c>
      <c r="M492" s="560">
        <f>[3]Energy!N525</f>
        <v>3842</v>
      </c>
      <c r="N492" s="89">
        <f t="shared" si="861"/>
        <v>21068</v>
      </c>
      <c r="O492" s="90"/>
      <c r="P492" s="91">
        <f t="shared" si="863"/>
        <v>2016</v>
      </c>
      <c r="Q492" s="560">
        <f>[3]Energy!S525</f>
        <v>3839</v>
      </c>
      <c r="R492" s="560">
        <f>[3]Energy!T525</f>
        <v>6910</v>
      </c>
      <c r="S492" s="560">
        <f>[3]Energy!U525</f>
        <v>6464</v>
      </c>
      <c r="T492" s="560">
        <f>[3]Energy!V525</f>
        <v>3839</v>
      </c>
      <c r="U492" s="560">
        <f>[3]Energy!W525</f>
        <v>0</v>
      </c>
      <c r="V492" s="560">
        <f>[3]Energy!X525</f>
        <v>0</v>
      </c>
      <c r="W492" s="560">
        <f>[3]Energy!Y525</f>
        <v>0</v>
      </c>
      <c r="X492" s="560">
        <f>[3]Energy!Z525</f>
        <v>0</v>
      </c>
      <c r="Y492" s="560">
        <f>[3]Energy!AA525</f>
        <v>0</v>
      </c>
      <c r="Z492" s="560">
        <f>[3]Energy!AB525</f>
        <v>0</v>
      </c>
      <c r="AA492" s="560">
        <f>[3]Energy!AC525</f>
        <v>0</v>
      </c>
      <c r="AB492" s="560">
        <f>[3]Energy!AD525</f>
        <v>0</v>
      </c>
      <c r="AC492" s="13">
        <f t="shared" si="862"/>
        <v>21052</v>
      </c>
      <c r="AD492" s="13"/>
      <c r="AH492" s="22"/>
      <c r="AI492" s="155"/>
      <c r="AJ492" s="2"/>
      <c r="BI492" s="1"/>
      <c r="BW492" s="1"/>
      <c r="BX492" s="72"/>
      <c r="BY492" s="1"/>
      <c r="BZ492" s="1"/>
      <c r="CA492" s="1"/>
      <c r="CB492" s="1"/>
      <c r="CC492" s="1"/>
      <c r="CD492" s="1"/>
      <c r="CE492" s="1"/>
    </row>
    <row r="493" spans="1:116">
      <c r="A493" s="87">
        <f t="shared" si="864"/>
        <v>2017</v>
      </c>
      <c r="B493" s="560">
        <f>[3]Energy!C526</f>
        <v>6915</v>
      </c>
      <c r="C493" s="560">
        <f>[3]Energy!D526</f>
        <v>6247</v>
      </c>
      <c r="D493" s="560">
        <f>[3]Energy!E526</f>
        <v>3842</v>
      </c>
      <c r="E493" s="560">
        <f>[3]Energy!F526</f>
        <v>0</v>
      </c>
      <c r="F493" s="560">
        <f>[3]Energy!G526</f>
        <v>0</v>
      </c>
      <c r="G493" s="560">
        <f>[3]Energy!H526</f>
        <v>6197</v>
      </c>
      <c r="H493" s="560">
        <f>[3]Energy!I526</f>
        <v>6403</v>
      </c>
      <c r="I493" s="560">
        <f>[3]Energy!J526</f>
        <v>6403</v>
      </c>
      <c r="J493" s="560">
        <f>[3]Energy!K526</f>
        <v>6197</v>
      </c>
      <c r="K493" s="560">
        <f>[3]Energy!L526</f>
        <v>0</v>
      </c>
      <c r="L493" s="560">
        <f>[3]Energy!M526</f>
        <v>0</v>
      </c>
      <c r="M493" s="560">
        <f>[3]Energy!N526</f>
        <v>3842</v>
      </c>
      <c r="N493" s="89">
        <f t="shared" si="861"/>
        <v>46046</v>
      </c>
      <c r="O493" s="90"/>
      <c r="P493" s="91">
        <f t="shared" si="863"/>
        <v>2017</v>
      </c>
      <c r="Q493" s="560">
        <f>[3]Energy!S526</f>
        <v>3839</v>
      </c>
      <c r="R493" s="560">
        <f>[3]Energy!T526</f>
        <v>6910</v>
      </c>
      <c r="S493" s="560">
        <f>[3]Energy!U526</f>
        <v>6242</v>
      </c>
      <c r="T493" s="560">
        <f>[3]Energy!V526</f>
        <v>3839</v>
      </c>
      <c r="U493" s="560">
        <f>[3]Energy!W526</f>
        <v>0</v>
      </c>
      <c r="V493" s="560">
        <f>[3]Energy!X526</f>
        <v>0</v>
      </c>
      <c r="W493" s="560">
        <f>[3]Energy!Y526</f>
        <v>6192</v>
      </c>
      <c r="X493" s="560">
        <f>[3]Energy!Z526</f>
        <v>6398</v>
      </c>
      <c r="Y493" s="560">
        <f>[3]Energy!AA526</f>
        <v>6398</v>
      </c>
      <c r="Z493" s="560">
        <f>[3]Energy!AB526</f>
        <v>6192</v>
      </c>
      <c r="AA493" s="560">
        <f>[3]Energy!AC526</f>
        <v>0</v>
      </c>
      <c r="AB493" s="560">
        <f>[3]Energy!AD526</f>
        <v>0</v>
      </c>
      <c r="AC493" s="13">
        <f t="shared" si="862"/>
        <v>46010</v>
      </c>
      <c r="AD493" s="13"/>
      <c r="AH493" s="22"/>
      <c r="AI493" s="155"/>
      <c r="AJ493" s="2"/>
      <c r="BI493" s="1"/>
      <c r="BW493" s="1"/>
      <c r="BX493" s="72"/>
      <c r="BY493" s="1"/>
      <c r="BZ493" s="1"/>
      <c r="CA493" s="1"/>
      <c r="CB493" s="1"/>
      <c r="CC493" s="1"/>
      <c r="CD493" s="1"/>
      <c r="CE493" s="1"/>
    </row>
    <row r="494" spans="1:116">
      <c r="A494" s="87">
        <f t="shared" si="864"/>
        <v>2018</v>
      </c>
      <c r="B494" s="560">
        <f>[3]Energy!C527</f>
        <v>6915</v>
      </c>
      <c r="C494" s="560">
        <f>[3]Energy!D527</f>
        <v>6247</v>
      </c>
      <c r="D494" s="560">
        <f>[3]Energy!E527</f>
        <v>3842</v>
      </c>
      <c r="E494" s="560">
        <f>[3]Energy!F527</f>
        <v>0</v>
      </c>
      <c r="F494" s="560">
        <f>[3]Energy!G527</f>
        <v>0</v>
      </c>
      <c r="G494" s="560">
        <f>[3]Energy!H527</f>
        <v>6197</v>
      </c>
      <c r="H494" s="560">
        <f>[3]Energy!I527</f>
        <v>6403</v>
      </c>
      <c r="I494" s="560">
        <f>[3]Energy!J527</f>
        <v>6403</v>
      </c>
      <c r="J494" s="560">
        <f>[3]Energy!K527</f>
        <v>6197</v>
      </c>
      <c r="K494" s="560">
        <f>[3]Energy!L527</f>
        <v>0</v>
      </c>
      <c r="L494" s="560">
        <f>[3]Energy!M527</f>
        <v>0</v>
      </c>
      <c r="M494" s="560">
        <f>[3]Energy!N527</f>
        <v>3842</v>
      </c>
      <c r="N494" s="89">
        <f t="shared" si="861"/>
        <v>46046</v>
      </c>
      <c r="O494" s="90"/>
      <c r="P494" s="91">
        <f t="shared" si="863"/>
        <v>2018</v>
      </c>
      <c r="Q494" s="560">
        <f>[3]Energy!S527</f>
        <v>3839</v>
      </c>
      <c r="R494" s="560">
        <f>[3]Energy!T527</f>
        <v>6910</v>
      </c>
      <c r="S494" s="560">
        <f>[3]Energy!U527</f>
        <v>6242</v>
      </c>
      <c r="T494" s="560">
        <f>[3]Energy!V527</f>
        <v>3839</v>
      </c>
      <c r="U494" s="560">
        <f>[3]Energy!W527</f>
        <v>0</v>
      </c>
      <c r="V494" s="560">
        <f>[3]Energy!X527</f>
        <v>0</v>
      </c>
      <c r="W494" s="560">
        <f>[3]Energy!Y527</f>
        <v>6192</v>
      </c>
      <c r="X494" s="560">
        <f>[3]Energy!Z527</f>
        <v>6398</v>
      </c>
      <c r="Y494" s="560">
        <f>[3]Energy!AA527</f>
        <v>6398</v>
      </c>
      <c r="Z494" s="560">
        <f>[3]Energy!AB527</f>
        <v>6192</v>
      </c>
      <c r="AA494" s="560">
        <f>[3]Energy!AC527</f>
        <v>0</v>
      </c>
      <c r="AB494" s="560">
        <f>[3]Energy!AD527</f>
        <v>0</v>
      </c>
      <c r="AC494" s="13">
        <f t="shared" si="862"/>
        <v>46010</v>
      </c>
      <c r="AD494" s="13"/>
      <c r="AH494" s="22"/>
      <c r="AI494" s="155"/>
      <c r="AJ494" s="2"/>
      <c r="BI494" s="1"/>
      <c r="BW494" s="1"/>
      <c r="BX494" s="72"/>
      <c r="BY494" s="1"/>
      <c r="BZ494" s="1"/>
      <c r="CA494" s="1"/>
      <c r="CB494" s="1"/>
      <c r="CC494" s="1"/>
      <c r="CD494" s="1"/>
      <c r="CE494" s="1"/>
    </row>
    <row r="495" spans="1:116">
      <c r="A495" s="87">
        <f t="shared" si="864"/>
        <v>2019</v>
      </c>
      <c r="B495" s="560">
        <f>[3]Energy!C528</f>
        <v>6915</v>
      </c>
      <c r="C495" s="560">
        <f>[3]Energy!D528</f>
        <v>6247</v>
      </c>
      <c r="D495" s="560">
        <f>[3]Energy!E528</f>
        <v>3842</v>
      </c>
      <c r="E495" s="560">
        <f>[3]Energy!F528</f>
        <v>0</v>
      </c>
      <c r="F495" s="560">
        <f>[3]Energy!G528</f>
        <v>0</v>
      </c>
      <c r="G495" s="560">
        <f>[3]Energy!H528</f>
        <v>6197</v>
      </c>
      <c r="H495" s="560">
        <f>[3]Energy!I528</f>
        <v>6403</v>
      </c>
      <c r="I495" s="560">
        <f>[3]Energy!J528</f>
        <v>6403</v>
      </c>
      <c r="J495" s="560">
        <f>[3]Energy!K528</f>
        <v>6197</v>
      </c>
      <c r="K495" s="560">
        <f>[3]Energy!L528</f>
        <v>0</v>
      </c>
      <c r="L495" s="560">
        <f>[3]Energy!M528</f>
        <v>0</v>
      </c>
      <c r="M495" s="560">
        <f>[3]Energy!N528</f>
        <v>3842</v>
      </c>
      <c r="N495" s="89">
        <f t="shared" si="861"/>
        <v>46046</v>
      </c>
      <c r="O495" s="90"/>
      <c r="P495" s="91">
        <f t="shared" si="863"/>
        <v>2019</v>
      </c>
      <c r="Q495" s="560">
        <f>[3]Energy!S528</f>
        <v>3839</v>
      </c>
      <c r="R495" s="560">
        <f>[3]Energy!T528</f>
        <v>6910</v>
      </c>
      <c r="S495" s="560">
        <f>[3]Energy!U528</f>
        <v>6242</v>
      </c>
      <c r="T495" s="560">
        <f>[3]Energy!V528</f>
        <v>3839</v>
      </c>
      <c r="U495" s="560">
        <f>[3]Energy!W528</f>
        <v>0</v>
      </c>
      <c r="V495" s="560">
        <f>[3]Energy!X528</f>
        <v>0</v>
      </c>
      <c r="W495" s="560">
        <f>[3]Energy!Y528</f>
        <v>6192</v>
      </c>
      <c r="X495" s="560">
        <f>[3]Energy!Z528</f>
        <v>6398</v>
      </c>
      <c r="Y495" s="560">
        <f>[3]Energy!AA528</f>
        <v>6398</v>
      </c>
      <c r="Z495" s="560">
        <f>[3]Energy!AB528</f>
        <v>6192</v>
      </c>
      <c r="AA495" s="560">
        <f>[3]Energy!AC528</f>
        <v>0</v>
      </c>
      <c r="AB495" s="560">
        <f>[3]Energy!AD528</f>
        <v>0</v>
      </c>
      <c r="AC495" s="13">
        <f t="shared" si="862"/>
        <v>46010</v>
      </c>
      <c r="AD495" s="13"/>
      <c r="AH495" s="22"/>
      <c r="AI495" s="155"/>
      <c r="AJ495" s="2"/>
      <c r="BI495" s="1"/>
      <c r="BW495" s="1"/>
      <c r="BX495" s="72"/>
      <c r="BY495" s="1"/>
      <c r="BZ495" s="1"/>
      <c r="CA495" s="1"/>
      <c r="CB495" s="1"/>
      <c r="CC495" s="1"/>
      <c r="CD495" s="1"/>
      <c r="CE495" s="1"/>
    </row>
    <row r="496" spans="1:116">
      <c r="A496" s="87">
        <f t="shared" si="864"/>
        <v>2020</v>
      </c>
      <c r="B496" s="560">
        <f>[3]Energy!C529</f>
        <v>6915</v>
      </c>
      <c r="C496" s="560">
        <f>[3]Energy!D529</f>
        <v>6469</v>
      </c>
      <c r="D496" s="560">
        <f>[3]Energy!E529</f>
        <v>3842</v>
      </c>
      <c r="E496" s="560">
        <f>[3]Energy!F529</f>
        <v>0</v>
      </c>
      <c r="F496" s="560">
        <f>[3]Energy!G529</f>
        <v>0</v>
      </c>
      <c r="G496" s="560">
        <f>[3]Energy!H529</f>
        <v>6197</v>
      </c>
      <c r="H496" s="560">
        <f>[3]Energy!I529</f>
        <v>6403</v>
      </c>
      <c r="I496" s="560">
        <f>[3]Energy!J529</f>
        <v>6403</v>
      </c>
      <c r="J496" s="560">
        <f>[3]Energy!K529</f>
        <v>6197</v>
      </c>
      <c r="K496" s="560">
        <f>[3]Energy!L529</f>
        <v>0</v>
      </c>
      <c r="L496" s="560">
        <f>[3]Energy!M529</f>
        <v>0</v>
      </c>
      <c r="M496" s="560">
        <f>[3]Energy!N529</f>
        <v>3842</v>
      </c>
      <c r="N496" s="89">
        <f t="shared" si="861"/>
        <v>46268</v>
      </c>
      <c r="O496" s="90"/>
      <c r="P496" s="91">
        <f t="shared" si="863"/>
        <v>2020</v>
      </c>
      <c r="Q496" s="560">
        <f>[3]Energy!S529</f>
        <v>3839</v>
      </c>
      <c r="R496" s="560">
        <f>[3]Energy!T529</f>
        <v>6910</v>
      </c>
      <c r="S496" s="560">
        <f>[3]Energy!U529</f>
        <v>6464</v>
      </c>
      <c r="T496" s="560">
        <f>[3]Energy!V529</f>
        <v>3839</v>
      </c>
      <c r="U496" s="560">
        <f>[3]Energy!W529</f>
        <v>0</v>
      </c>
      <c r="V496" s="560">
        <f>[3]Energy!X529</f>
        <v>0</v>
      </c>
      <c r="W496" s="560">
        <f>[3]Energy!Y529</f>
        <v>6192</v>
      </c>
      <c r="X496" s="560">
        <f>[3]Energy!Z529</f>
        <v>6398</v>
      </c>
      <c r="Y496" s="560">
        <f>[3]Energy!AA529</f>
        <v>6398</v>
      </c>
      <c r="Z496" s="560">
        <f>[3]Energy!AB529</f>
        <v>6192</v>
      </c>
      <c r="AA496" s="560">
        <f>[3]Energy!AC529</f>
        <v>0</v>
      </c>
      <c r="AB496" s="560">
        <f>[3]Energy!AD529</f>
        <v>0</v>
      </c>
      <c r="AC496" s="13">
        <f t="shared" si="862"/>
        <v>46232</v>
      </c>
      <c r="AD496" s="13"/>
      <c r="AI496" s="155"/>
      <c r="AJ496" s="2"/>
      <c r="BI496" s="1"/>
      <c r="BW496" s="1"/>
      <c r="BX496" s="72"/>
      <c r="BY496" s="1"/>
      <c r="BZ496" s="1"/>
      <c r="CA496" s="1"/>
      <c r="CB496" s="1"/>
      <c r="CC496" s="1"/>
      <c r="CD496" s="1"/>
      <c r="CE496" s="1"/>
    </row>
    <row r="497" spans="1:83">
      <c r="A497" s="87">
        <f t="shared" si="864"/>
        <v>2021</v>
      </c>
      <c r="B497" s="560">
        <f>[3]Energy!C530</f>
        <v>6915</v>
      </c>
      <c r="C497" s="560">
        <f>[3]Energy!D530</f>
        <v>6247</v>
      </c>
      <c r="D497" s="560">
        <f>[3]Energy!E530</f>
        <v>3842</v>
      </c>
      <c r="E497" s="560">
        <f>[3]Energy!F530</f>
        <v>0</v>
      </c>
      <c r="F497" s="560">
        <f>[3]Energy!G530</f>
        <v>0</v>
      </c>
      <c r="G497" s="560">
        <f>[3]Energy!H530</f>
        <v>0</v>
      </c>
      <c r="H497" s="560">
        <f>[3]Energy!I530</f>
        <v>0</v>
      </c>
      <c r="I497" s="560">
        <f>[3]Energy!J530</f>
        <v>0</v>
      </c>
      <c r="J497" s="560">
        <f>[3]Energy!K530</f>
        <v>0</v>
      </c>
      <c r="K497" s="560">
        <f>[3]Energy!L530</f>
        <v>0</v>
      </c>
      <c r="L497" s="560">
        <f>[3]Energy!M530</f>
        <v>0</v>
      </c>
      <c r="M497" s="560">
        <f>[3]Energy!N530</f>
        <v>3842</v>
      </c>
      <c r="N497" s="89">
        <f t="shared" si="861"/>
        <v>20846</v>
      </c>
      <c r="O497" s="108"/>
      <c r="P497" s="91">
        <f t="shared" si="863"/>
        <v>2021</v>
      </c>
      <c r="Q497" s="560">
        <f>[3]Energy!S530</f>
        <v>3839</v>
      </c>
      <c r="R497" s="560">
        <f>[3]Energy!T530</f>
        <v>6910</v>
      </c>
      <c r="S497" s="560">
        <f>[3]Energy!U530</f>
        <v>6242</v>
      </c>
      <c r="T497" s="560">
        <f>[3]Energy!V530</f>
        <v>3839</v>
      </c>
      <c r="U497" s="560">
        <f>[3]Energy!W530</f>
        <v>0</v>
      </c>
      <c r="V497" s="560">
        <f>[3]Energy!X530</f>
        <v>0</v>
      </c>
      <c r="W497" s="560">
        <f>[3]Energy!Y530</f>
        <v>0</v>
      </c>
      <c r="X497" s="560">
        <f>[3]Energy!Z530</f>
        <v>0</v>
      </c>
      <c r="Y497" s="560">
        <f>[3]Energy!AA530</f>
        <v>0</v>
      </c>
      <c r="Z497" s="560">
        <f>[3]Energy!AB530</f>
        <v>0</v>
      </c>
      <c r="AA497" s="560">
        <f>[3]Energy!AC530</f>
        <v>0</v>
      </c>
      <c r="AB497" s="560">
        <f>[3]Energy!AD530</f>
        <v>0</v>
      </c>
      <c r="AC497" s="13">
        <f t="shared" si="862"/>
        <v>20830</v>
      </c>
      <c r="AD497" s="13"/>
      <c r="AI497" s="155"/>
      <c r="AJ497" s="2"/>
      <c r="BI497" s="1"/>
      <c r="BW497" s="1"/>
      <c r="BX497" s="72"/>
      <c r="BY497" s="1"/>
      <c r="BZ497" s="1"/>
      <c r="CA497" s="1"/>
      <c r="CB497" s="1"/>
      <c r="CC497" s="1"/>
      <c r="CD497" s="1"/>
      <c r="CE497" s="1"/>
    </row>
    <row r="498" spans="1:83">
      <c r="A498" s="87">
        <f t="shared" si="864"/>
        <v>2022</v>
      </c>
      <c r="B498" s="560">
        <f>[3]Energy!C531</f>
        <v>6915</v>
      </c>
      <c r="C498" s="560">
        <f>[3]Energy!D531</f>
        <v>6247</v>
      </c>
      <c r="D498" s="560">
        <f>[3]Energy!E531</f>
        <v>3842</v>
      </c>
      <c r="E498" s="560">
        <f>[3]Energy!F531</f>
        <v>0</v>
      </c>
      <c r="F498" s="560">
        <f>[3]Energy!G531</f>
        <v>0</v>
      </c>
      <c r="G498" s="560">
        <f>[3]Energy!H531</f>
        <v>0</v>
      </c>
      <c r="H498" s="560">
        <f>[3]Energy!I531</f>
        <v>0</v>
      </c>
      <c r="I498" s="560">
        <f>[3]Energy!J531</f>
        <v>0</v>
      </c>
      <c r="J498" s="560">
        <f>[3]Energy!K531</f>
        <v>0</v>
      </c>
      <c r="K498" s="560">
        <f>[3]Energy!L531</f>
        <v>0</v>
      </c>
      <c r="L498" s="560">
        <f>[3]Energy!M531</f>
        <v>0</v>
      </c>
      <c r="M498" s="560">
        <f>[3]Energy!N531</f>
        <v>3842</v>
      </c>
      <c r="N498" s="89">
        <f t="shared" si="861"/>
        <v>20846</v>
      </c>
      <c r="P498" s="91">
        <f t="shared" si="863"/>
        <v>2022</v>
      </c>
      <c r="Q498" s="560">
        <f>[3]Energy!S531</f>
        <v>3839</v>
      </c>
      <c r="R498" s="560">
        <f>[3]Energy!T531</f>
        <v>6910</v>
      </c>
      <c r="S498" s="560">
        <f>[3]Energy!U531</f>
        <v>6242</v>
      </c>
      <c r="T498" s="560">
        <f>[3]Energy!V531</f>
        <v>3839</v>
      </c>
      <c r="U498" s="560">
        <f>[3]Energy!W531</f>
        <v>0</v>
      </c>
      <c r="V498" s="560">
        <f>[3]Energy!X531</f>
        <v>0</v>
      </c>
      <c r="W498" s="560">
        <f>[3]Energy!Y531</f>
        <v>0</v>
      </c>
      <c r="X498" s="560">
        <f>[3]Energy!Z531</f>
        <v>0</v>
      </c>
      <c r="Y498" s="560">
        <f>[3]Energy!AA531</f>
        <v>0</v>
      </c>
      <c r="Z498" s="560">
        <f>[3]Energy!AB531</f>
        <v>0</v>
      </c>
      <c r="AA498" s="560">
        <f>[3]Energy!AC531</f>
        <v>0</v>
      </c>
      <c r="AB498" s="560">
        <f>[3]Energy!AD531</f>
        <v>0</v>
      </c>
      <c r="AC498" s="13">
        <f t="shared" si="862"/>
        <v>20830</v>
      </c>
      <c r="AD498" s="13"/>
      <c r="AI498" s="155"/>
      <c r="AJ498" s="2"/>
      <c r="BI498" s="1"/>
      <c r="BW498" s="1"/>
      <c r="BX498" s="72"/>
      <c r="BY498" s="1"/>
      <c r="BZ498" s="1"/>
      <c r="CA498" s="1"/>
      <c r="CB498" s="1"/>
      <c r="CC498" s="1"/>
      <c r="CD498" s="1"/>
      <c r="CE498" s="1"/>
    </row>
    <row r="499" spans="1:83">
      <c r="A499" s="87">
        <f t="shared" si="864"/>
        <v>2023</v>
      </c>
      <c r="B499" s="560">
        <f>[3]Energy!C532</f>
        <v>6915</v>
      </c>
      <c r="C499" s="560">
        <f>[3]Energy!D532</f>
        <v>6247</v>
      </c>
      <c r="D499" s="560">
        <f>[3]Energy!E532</f>
        <v>3842</v>
      </c>
      <c r="E499" s="560">
        <f>[3]Energy!F532</f>
        <v>0</v>
      </c>
      <c r="F499" s="560">
        <f>[3]Energy!G532</f>
        <v>0</v>
      </c>
      <c r="G499" s="560">
        <f>[3]Energy!H532</f>
        <v>0</v>
      </c>
      <c r="H499" s="560">
        <f>[3]Energy!I532</f>
        <v>0</v>
      </c>
      <c r="I499" s="560">
        <f>[3]Energy!J532</f>
        <v>0</v>
      </c>
      <c r="J499" s="560">
        <f>[3]Energy!K532</f>
        <v>0</v>
      </c>
      <c r="K499" s="560">
        <f>[3]Energy!L532</f>
        <v>0</v>
      </c>
      <c r="L499" s="560">
        <f>[3]Energy!M532</f>
        <v>0</v>
      </c>
      <c r="M499" s="560">
        <f>[3]Energy!N532</f>
        <v>3842</v>
      </c>
      <c r="N499" s="89">
        <f t="shared" si="861"/>
        <v>20846</v>
      </c>
      <c r="P499" s="91">
        <f t="shared" si="863"/>
        <v>2023</v>
      </c>
      <c r="Q499" s="560">
        <f>[3]Energy!S532</f>
        <v>3839</v>
      </c>
      <c r="R499" s="560">
        <f>[3]Energy!T532</f>
        <v>6910</v>
      </c>
      <c r="S499" s="560">
        <f>[3]Energy!U532</f>
        <v>6242</v>
      </c>
      <c r="T499" s="560">
        <f>[3]Energy!V532</f>
        <v>3839</v>
      </c>
      <c r="U499" s="560">
        <f>[3]Energy!W532</f>
        <v>0</v>
      </c>
      <c r="V499" s="560">
        <f>[3]Energy!X532</f>
        <v>0</v>
      </c>
      <c r="W499" s="560">
        <f>[3]Energy!Y532</f>
        <v>0</v>
      </c>
      <c r="X499" s="560">
        <f>[3]Energy!Z532</f>
        <v>0</v>
      </c>
      <c r="Y499" s="560">
        <f>[3]Energy!AA532</f>
        <v>0</v>
      </c>
      <c r="Z499" s="560">
        <f>[3]Energy!AB532</f>
        <v>0</v>
      </c>
      <c r="AA499" s="560">
        <f>[3]Energy!AC532</f>
        <v>0</v>
      </c>
      <c r="AB499" s="560">
        <f>[3]Energy!AD532</f>
        <v>0</v>
      </c>
      <c r="AC499" s="13">
        <f t="shared" si="862"/>
        <v>20830</v>
      </c>
      <c r="AD499" s="13"/>
      <c r="AI499" s="155"/>
      <c r="AJ499" s="2"/>
      <c r="BI499" s="1"/>
      <c r="BW499" s="1"/>
      <c r="BX499" s="72"/>
      <c r="BY499" s="1"/>
      <c r="BZ499" s="1"/>
      <c r="CA499" s="1"/>
      <c r="CB499" s="1"/>
      <c r="CC499" s="1"/>
      <c r="CD499" s="1"/>
      <c r="CE499" s="1"/>
    </row>
    <row r="500" spans="1:83">
      <c r="A500" s="87">
        <f t="shared" si="864"/>
        <v>2024</v>
      </c>
      <c r="B500" s="560">
        <f>[3]Energy!C533</f>
        <v>6915</v>
      </c>
      <c r="C500" s="560">
        <f>[3]Energy!D533</f>
        <v>6469</v>
      </c>
      <c r="D500" s="560">
        <f>[3]Energy!E533</f>
        <v>3842</v>
      </c>
      <c r="E500" s="560">
        <f>[3]Energy!F533</f>
        <v>0</v>
      </c>
      <c r="F500" s="560">
        <f>[3]Energy!G533</f>
        <v>0</v>
      </c>
      <c r="G500" s="560">
        <f>[3]Energy!H533</f>
        <v>0</v>
      </c>
      <c r="H500" s="560">
        <f>[3]Energy!I533</f>
        <v>0</v>
      </c>
      <c r="I500" s="560">
        <f>[3]Energy!J533</f>
        <v>0</v>
      </c>
      <c r="J500" s="560">
        <f>[3]Energy!K533</f>
        <v>0</v>
      </c>
      <c r="K500" s="560">
        <f>[3]Energy!L533</f>
        <v>0</v>
      </c>
      <c r="L500" s="560">
        <f>[3]Energy!M533</f>
        <v>0</v>
      </c>
      <c r="M500" s="560">
        <f>[3]Energy!N533</f>
        <v>3842</v>
      </c>
      <c r="N500" s="89">
        <f t="shared" si="861"/>
        <v>21068</v>
      </c>
      <c r="P500" s="91">
        <f t="shared" si="863"/>
        <v>2024</v>
      </c>
      <c r="Q500" s="560">
        <f>[3]Energy!S533</f>
        <v>3839</v>
      </c>
      <c r="R500" s="560">
        <f>[3]Energy!T533</f>
        <v>6910</v>
      </c>
      <c r="S500" s="560">
        <f>[3]Energy!U533</f>
        <v>6464</v>
      </c>
      <c r="T500" s="560">
        <f>[3]Energy!V533</f>
        <v>3839</v>
      </c>
      <c r="U500" s="560">
        <f>[3]Energy!W533</f>
        <v>0</v>
      </c>
      <c r="V500" s="560">
        <f>[3]Energy!X533</f>
        <v>0</v>
      </c>
      <c r="W500" s="560">
        <f>[3]Energy!Y533</f>
        <v>0</v>
      </c>
      <c r="X500" s="560">
        <f>[3]Energy!Z533</f>
        <v>0</v>
      </c>
      <c r="Y500" s="560">
        <f>[3]Energy!AA533</f>
        <v>0</v>
      </c>
      <c r="Z500" s="560">
        <f>[3]Energy!AB533</f>
        <v>0</v>
      </c>
      <c r="AA500" s="560">
        <f>[3]Energy!AC533</f>
        <v>0</v>
      </c>
      <c r="AB500" s="560">
        <f>[3]Energy!AD533</f>
        <v>0</v>
      </c>
      <c r="AC500" s="13">
        <f t="shared" si="862"/>
        <v>21052</v>
      </c>
      <c r="AD500" s="13"/>
      <c r="AI500" s="155"/>
      <c r="AJ500" s="2"/>
      <c r="BI500" s="1"/>
      <c r="BW500" s="1"/>
      <c r="BX500" s="72"/>
      <c r="BY500" s="1"/>
      <c r="BZ500" s="1"/>
      <c r="CA500" s="1"/>
      <c r="CB500" s="1"/>
      <c r="CC500" s="1"/>
      <c r="CD500" s="1"/>
      <c r="CE500" s="1"/>
    </row>
    <row r="501" spans="1:83">
      <c r="A501" s="87">
        <f t="shared" si="864"/>
        <v>2025</v>
      </c>
      <c r="B501" s="560">
        <f>[3]Energy!C534</f>
        <v>6915</v>
      </c>
      <c r="C501" s="560">
        <f>[3]Energy!D534</f>
        <v>6247</v>
      </c>
      <c r="D501" s="560">
        <f>[3]Energy!E534</f>
        <v>3842</v>
      </c>
      <c r="E501" s="560">
        <f>[3]Energy!F534</f>
        <v>0</v>
      </c>
      <c r="F501" s="560">
        <f>[3]Energy!G534</f>
        <v>0</v>
      </c>
      <c r="G501" s="560">
        <f>[3]Energy!H534</f>
        <v>0</v>
      </c>
      <c r="H501" s="560">
        <f>[3]Energy!I534</f>
        <v>0</v>
      </c>
      <c r="I501" s="560">
        <f>[3]Energy!J534</f>
        <v>0</v>
      </c>
      <c r="J501" s="560">
        <f>[3]Energy!K534</f>
        <v>0</v>
      </c>
      <c r="K501" s="560">
        <f>[3]Energy!L534</f>
        <v>0</v>
      </c>
      <c r="L501" s="560">
        <f>[3]Energy!M534</f>
        <v>0</v>
      </c>
      <c r="M501" s="560">
        <f>[3]Energy!N534</f>
        <v>3842</v>
      </c>
      <c r="N501" s="89">
        <f t="shared" si="861"/>
        <v>20846</v>
      </c>
      <c r="P501" s="91">
        <f t="shared" si="863"/>
        <v>2025</v>
      </c>
      <c r="Q501" s="560">
        <f>[3]Energy!S534</f>
        <v>3839</v>
      </c>
      <c r="R501" s="560">
        <f>[3]Energy!T534</f>
        <v>6910</v>
      </c>
      <c r="S501" s="560">
        <f>[3]Energy!U534</f>
        <v>6242</v>
      </c>
      <c r="T501" s="560">
        <f>[3]Energy!V534</f>
        <v>3839</v>
      </c>
      <c r="U501" s="560">
        <f>[3]Energy!W534</f>
        <v>0</v>
      </c>
      <c r="V501" s="560">
        <f>[3]Energy!X534</f>
        <v>0</v>
      </c>
      <c r="W501" s="560">
        <f>[3]Energy!Y534</f>
        <v>0</v>
      </c>
      <c r="X501" s="560">
        <f>[3]Energy!Z534</f>
        <v>0</v>
      </c>
      <c r="Y501" s="560">
        <f>[3]Energy!AA534</f>
        <v>0</v>
      </c>
      <c r="Z501" s="560">
        <f>[3]Energy!AB534</f>
        <v>0</v>
      </c>
      <c r="AA501" s="560">
        <f>[3]Energy!AC534</f>
        <v>0</v>
      </c>
      <c r="AB501" s="560">
        <f>[3]Energy!AD534</f>
        <v>0</v>
      </c>
      <c r="AC501" s="13">
        <f t="shared" si="862"/>
        <v>20830</v>
      </c>
      <c r="AD501" s="13"/>
      <c r="AI501" s="155"/>
      <c r="AJ501" s="2"/>
      <c r="BI501" s="1"/>
      <c r="BW501" s="1"/>
      <c r="BX501" s="72"/>
      <c r="BY501" s="1"/>
      <c r="BZ501" s="1"/>
      <c r="CA501" s="1"/>
      <c r="CB501" s="1"/>
      <c r="CC501" s="1"/>
      <c r="CD501" s="1"/>
      <c r="CE501" s="1"/>
    </row>
    <row r="502" spans="1:83">
      <c r="A502" s="87">
        <f t="shared" si="864"/>
        <v>2026</v>
      </c>
      <c r="B502" s="560">
        <f>[3]Energy!C535</f>
        <v>6915</v>
      </c>
      <c r="C502" s="560">
        <f>[3]Energy!D535</f>
        <v>6247</v>
      </c>
      <c r="D502" s="560">
        <f>[3]Energy!E535</f>
        <v>3842</v>
      </c>
      <c r="E502" s="560">
        <f>[3]Energy!F535</f>
        <v>0</v>
      </c>
      <c r="F502" s="560">
        <f>[3]Energy!G535</f>
        <v>0</v>
      </c>
      <c r="G502" s="560">
        <f>[3]Energy!H535</f>
        <v>0</v>
      </c>
      <c r="H502" s="560">
        <f>[3]Energy!I535</f>
        <v>0</v>
      </c>
      <c r="I502" s="560">
        <f>[3]Energy!J535</f>
        <v>0</v>
      </c>
      <c r="J502" s="560">
        <f>[3]Energy!K535</f>
        <v>0</v>
      </c>
      <c r="K502" s="560">
        <f>[3]Energy!L535</f>
        <v>0</v>
      </c>
      <c r="L502" s="560">
        <f>[3]Energy!M535</f>
        <v>0</v>
      </c>
      <c r="M502" s="560">
        <f>[3]Energy!N535</f>
        <v>3842</v>
      </c>
      <c r="N502" s="89">
        <f t="shared" si="861"/>
        <v>20846</v>
      </c>
      <c r="P502" s="91">
        <f t="shared" si="863"/>
        <v>2026</v>
      </c>
      <c r="Q502" s="560">
        <f>[3]Energy!S535</f>
        <v>3839</v>
      </c>
      <c r="R502" s="560">
        <f>[3]Energy!T535</f>
        <v>6910</v>
      </c>
      <c r="S502" s="560">
        <f>[3]Energy!U535</f>
        <v>6242</v>
      </c>
      <c r="T502" s="560">
        <f>[3]Energy!V535</f>
        <v>3839</v>
      </c>
      <c r="U502" s="560">
        <f>[3]Energy!W535</f>
        <v>0</v>
      </c>
      <c r="V502" s="560">
        <f>[3]Energy!X535</f>
        <v>0</v>
      </c>
      <c r="W502" s="560">
        <f>[3]Energy!Y535</f>
        <v>0</v>
      </c>
      <c r="X502" s="560">
        <f>[3]Energy!Z535</f>
        <v>0</v>
      </c>
      <c r="Y502" s="560">
        <f>[3]Energy!AA535</f>
        <v>0</v>
      </c>
      <c r="Z502" s="560">
        <f>[3]Energy!AB535</f>
        <v>0</v>
      </c>
      <c r="AA502" s="560">
        <f>[3]Energy!AC535</f>
        <v>0</v>
      </c>
      <c r="AB502" s="560">
        <f>[3]Energy!AD535</f>
        <v>0</v>
      </c>
      <c r="AC502" s="13">
        <f t="shared" si="862"/>
        <v>20830</v>
      </c>
      <c r="AD502" s="13"/>
      <c r="AI502" s="155"/>
      <c r="AJ502" s="2"/>
      <c r="BI502" s="1"/>
      <c r="BW502" s="1"/>
      <c r="BX502" s="72"/>
      <c r="BY502" s="1"/>
      <c r="BZ502" s="1"/>
      <c r="CA502" s="1"/>
      <c r="CB502" s="1"/>
      <c r="CC502" s="1"/>
      <c r="CD502" s="1"/>
      <c r="CE502" s="1"/>
    </row>
    <row r="503" spans="1:83">
      <c r="A503" s="87">
        <f t="shared" si="864"/>
        <v>2027</v>
      </c>
      <c r="B503" s="560">
        <f>[3]Energy!C536</f>
        <v>6915</v>
      </c>
      <c r="C503" s="560">
        <f>[3]Energy!D536</f>
        <v>6247</v>
      </c>
      <c r="D503" s="560">
        <f>[3]Energy!E536</f>
        <v>3842</v>
      </c>
      <c r="E503" s="560">
        <f>[3]Energy!F536</f>
        <v>0</v>
      </c>
      <c r="F503" s="560">
        <f>[3]Energy!G536</f>
        <v>0</v>
      </c>
      <c r="G503" s="560">
        <f>[3]Energy!H536</f>
        <v>0</v>
      </c>
      <c r="H503" s="560">
        <f>[3]Energy!I536</f>
        <v>0</v>
      </c>
      <c r="I503" s="560">
        <f>[3]Energy!J536</f>
        <v>0</v>
      </c>
      <c r="J503" s="560">
        <f>[3]Energy!K536</f>
        <v>0</v>
      </c>
      <c r="K503" s="560">
        <f>[3]Energy!L536</f>
        <v>0</v>
      </c>
      <c r="L503" s="560">
        <f>[3]Energy!M536</f>
        <v>0</v>
      </c>
      <c r="M503" s="560">
        <f>[3]Energy!N536</f>
        <v>3842</v>
      </c>
      <c r="N503" s="89">
        <f t="shared" si="861"/>
        <v>20846</v>
      </c>
      <c r="P503" s="91">
        <f t="shared" si="863"/>
        <v>2027</v>
      </c>
      <c r="Q503" s="560">
        <f>[3]Energy!S536</f>
        <v>3839</v>
      </c>
      <c r="R503" s="560">
        <f>[3]Energy!T536</f>
        <v>6910</v>
      </c>
      <c r="S503" s="560">
        <f>[3]Energy!U536</f>
        <v>6242</v>
      </c>
      <c r="T503" s="560">
        <f>[3]Energy!V536</f>
        <v>3839</v>
      </c>
      <c r="U503" s="560">
        <f>[3]Energy!W536</f>
        <v>0</v>
      </c>
      <c r="V503" s="560">
        <f>[3]Energy!X536</f>
        <v>0</v>
      </c>
      <c r="W503" s="560">
        <f>[3]Energy!Y536</f>
        <v>0</v>
      </c>
      <c r="X503" s="560">
        <f>[3]Energy!Z536</f>
        <v>0</v>
      </c>
      <c r="Y503" s="560">
        <f>[3]Energy!AA536</f>
        <v>0</v>
      </c>
      <c r="Z503" s="560">
        <f>[3]Energy!AB536</f>
        <v>0</v>
      </c>
      <c r="AA503" s="560">
        <f>[3]Energy!AC536</f>
        <v>0</v>
      </c>
      <c r="AB503" s="560">
        <f>[3]Energy!AD536</f>
        <v>0</v>
      </c>
      <c r="AC503" s="13">
        <f t="shared" si="862"/>
        <v>20830</v>
      </c>
      <c r="AD503" s="13"/>
      <c r="AI503" s="155"/>
      <c r="AJ503" s="2"/>
      <c r="BI503" s="1"/>
      <c r="BW503" s="1"/>
      <c r="BX503" s="72"/>
      <c r="BY503" s="1"/>
      <c r="BZ503" s="1"/>
      <c r="CA503" s="1"/>
      <c r="CB503" s="1"/>
      <c r="CC503" s="1"/>
      <c r="CD503" s="1"/>
      <c r="CE503" s="1"/>
    </row>
    <row r="504" spans="1:83">
      <c r="A504" s="87">
        <f t="shared" si="864"/>
        <v>2028</v>
      </c>
      <c r="B504" s="560">
        <f>[3]Energy!C537</f>
        <v>6915</v>
      </c>
      <c r="C504" s="560">
        <f>[3]Energy!D537</f>
        <v>6469</v>
      </c>
      <c r="D504" s="560">
        <f>[3]Energy!E537</f>
        <v>3842</v>
      </c>
      <c r="E504" s="560">
        <f>[3]Energy!F537</f>
        <v>0</v>
      </c>
      <c r="F504" s="560">
        <f>[3]Energy!G537</f>
        <v>0</v>
      </c>
      <c r="G504" s="560">
        <f>[3]Energy!H537</f>
        <v>0</v>
      </c>
      <c r="H504" s="560">
        <f>[3]Energy!I537</f>
        <v>0</v>
      </c>
      <c r="I504" s="560">
        <f>[3]Energy!J537</f>
        <v>0</v>
      </c>
      <c r="J504" s="560">
        <f>[3]Energy!K537</f>
        <v>0</v>
      </c>
      <c r="K504" s="560">
        <f>[3]Energy!L537</f>
        <v>0</v>
      </c>
      <c r="L504" s="560">
        <f>[3]Energy!M537</f>
        <v>0</v>
      </c>
      <c r="M504" s="560">
        <f>[3]Energy!N537</f>
        <v>3842</v>
      </c>
      <c r="N504" s="89">
        <f t="shared" si="861"/>
        <v>21068</v>
      </c>
      <c r="P504" s="91">
        <f t="shared" si="863"/>
        <v>2028</v>
      </c>
      <c r="Q504" s="560">
        <f>[3]Energy!S537</f>
        <v>3839</v>
      </c>
      <c r="R504" s="560">
        <f>[3]Energy!T537</f>
        <v>6910</v>
      </c>
      <c r="S504" s="560">
        <f>[3]Energy!U537</f>
        <v>6464</v>
      </c>
      <c r="T504" s="560">
        <f>[3]Energy!V537</f>
        <v>3839</v>
      </c>
      <c r="U504" s="560">
        <f>[3]Energy!W537</f>
        <v>0</v>
      </c>
      <c r="V504" s="560">
        <f>[3]Energy!X537</f>
        <v>0</v>
      </c>
      <c r="W504" s="560">
        <f>[3]Energy!Y537</f>
        <v>0</v>
      </c>
      <c r="X504" s="560">
        <f>[3]Energy!Z537</f>
        <v>0</v>
      </c>
      <c r="Y504" s="560">
        <f>[3]Energy!AA537</f>
        <v>0</v>
      </c>
      <c r="Z504" s="560">
        <f>[3]Energy!AB537</f>
        <v>0</v>
      </c>
      <c r="AA504" s="560">
        <f>[3]Energy!AC537</f>
        <v>0</v>
      </c>
      <c r="AB504" s="560">
        <f>[3]Energy!AD537</f>
        <v>0</v>
      </c>
      <c r="AC504" s="13">
        <f t="shared" si="862"/>
        <v>21052</v>
      </c>
      <c r="AD504" s="13"/>
      <c r="AI504" s="155"/>
      <c r="AJ504" s="13"/>
      <c r="BI504" s="1"/>
      <c r="BW504" s="1"/>
      <c r="BX504" s="72"/>
      <c r="BY504" s="1"/>
      <c r="BZ504" s="1"/>
      <c r="CA504" s="1"/>
      <c r="CB504" s="1"/>
      <c r="CC504" s="1"/>
      <c r="CD504" s="1"/>
      <c r="CE504" s="1"/>
    </row>
    <row r="505" spans="1:83">
      <c r="A505" s="87">
        <f t="shared" si="864"/>
        <v>2029</v>
      </c>
      <c r="B505" s="560">
        <f>[3]Energy!C538</f>
        <v>6915</v>
      </c>
      <c r="C505" s="560">
        <f>[3]Energy!D538</f>
        <v>6247</v>
      </c>
      <c r="D505" s="560">
        <f>[3]Energy!E538</f>
        <v>3842</v>
      </c>
      <c r="E505" s="560">
        <f>[3]Energy!F538</f>
        <v>0</v>
      </c>
      <c r="F505" s="560">
        <f>[3]Energy!G538</f>
        <v>0</v>
      </c>
      <c r="G505" s="560">
        <f>[3]Energy!H538</f>
        <v>0</v>
      </c>
      <c r="H505" s="560">
        <f>[3]Energy!I538</f>
        <v>0</v>
      </c>
      <c r="I505" s="560">
        <f>[3]Energy!J538</f>
        <v>0</v>
      </c>
      <c r="J505" s="560">
        <f>[3]Energy!K538</f>
        <v>0</v>
      </c>
      <c r="K505" s="560">
        <f>[3]Energy!L538</f>
        <v>0</v>
      </c>
      <c r="L505" s="560">
        <f>[3]Energy!M538</f>
        <v>0</v>
      </c>
      <c r="M505" s="560">
        <f>[3]Energy!N538</f>
        <v>3842</v>
      </c>
      <c r="N505" s="89">
        <f t="shared" si="861"/>
        <v>20846</v>
      </c>
      <c r="P505" s="91">
        <f t="shared" si="863"/>
        <v>2029</v>
      </c>
      <c r="Q505" s="560">
        <f>[3]Energy!S538</f>
        <v>3839</v>
      </c>
      <c r="R505" s="560">
        <f>[3]Energy!T538</f>
        <v>6910</v>
      </c>
      <c r="S505" s="560">
        <f>[3]Energy!U538</f>
        <v>6242</v>
      </c>
      <c r="T505" s="560">
        <f>[3]Energy!V538</f>
        <v>3839</v>
      </c>
      <c r="U505" s="560">
        <f>[3]Energy!W538</f>
        <v>0</v>
      </c>
      <c r="V505" s="560">
        <f>[3]Energy!X538</f>
        <v>0</v>
      </c>
      <c r="W505" s="560">
        <f>[3]Energy!Y538</f>
        <v>0</v>
      </c>
      <c r="X505" s="560">
        <f>[3]Energy!Z538</f>
        <v>0</v>
      </c>
      <c r="Y505" s="560">
        <f>[3]Energy!AA538</f>
        <v>0</v>
      </c>
      <c r="Z505" s="560">
        <f>[3]Energy!AB538</f>
        <v>0</v>
      </c>
      <c r="AA505" s="560">
        <f>[3]Energy!AC538</f>
        <v>0</v>
      </c>
      <c r="AB505" s="560">
        <f>[3]Energy!AD538</f>
        <v>0</v>
      </c>
      <c r="AC505" s="13">
        <f t="shared" si="862"/>
        <v>20830</v>
      </c>
      <c r="AD505" s="13"/>
      <c r="AI505" s="155"/>
      <c r="AJ505" s="13"/>
      <c r="BI505" s="1"/>
      <c r="BW505" s="1"/>
      <c r="BX505" s="72"/>
      <c r="BY505" s="1"/>
      <c r="BZ505" s="1"/>
      <c r="CA505" s="1"/>
      <c r="CB505" s="1"/>
      <c r="CC505" s="1"/>
      <c r="CD505" s="1"/>
      <c r="CE505" s="1"/>
    </row>
    <row r="506" spans="1:83">
      <c r="A506" s="87">
        <f t="shared" si="864"/>
        <v>2030</v>
      </c>
      <c r="B506" s="560">
        <f>[3]Energy!C539</f>
        <v>6915</v>
      </c>
      <c r="C506" s="560">
        <f>[3]Energy!D539</f>
        <v>6247</v>
      </c>
      <c r="D506" s="560">
        <f>[3]Energy!E539</f>
        <v>3842</v>
      </c>
      <c r="E506" s="560">
        <f>[3]Energy!F539</f>
        <v>0</v>
      </c>
      <c r="F506" s="560">
        <f>[3]Energy!G539</f>
        <v>0</v>
      </c>
      <c r="G506" s="560">
        <f>[3]Energy!H539</f>
        <v>0</v>
      </c>
      <c r="H506" s="560">
        <f>[3]Energy!I539</f>
        <v>0</v>
      </c>
      <c r="I506" s="560">
        <f>[3]Energy!J539</f>
        <v>0</v>
      </c>
      <c r="J506" s="560">
        <f>[3]Energy!K539</f>
        <v>0</v>
      </c>
      <c r="K506" s="560">
        <f>[3]Energy!L539</f>
        <v>0</v>
      </c>
      <c r="L506" s="560">
        <f>[3]Energy!M539</f>
        <v>0</v>
      </c>
      <c r="M506" s="560">
        <f>[3]Energy!N539</f>
        <v>3842</v>
      </c>
      <c r="N506" s="89">
        <f t="shared" si="861"/>
        <v>20846</v>
      </c>
      <c r="P506" s="91">
        <f t="shared" si="863"/>
        <v>2030</v>
      </c>
      <c r="Q506" s="560">
        <f>[3]Energy!S539</f>
        <v>3839</v>
      </c>
      <c r="R506" s="560">
        <f>[3]Energy!T539</f>
        <v>6910</v>
      </c>
      <c r="S506" s="560">
        <f>[3]Energy!U539</f>
        <v>6242</v>
      </c>
      <c r="T506" s="560">
        <f>[3]Energy!V539</f>
        <v>3839</v>
      </c>
      <c r="U506" s="560">
        <f>[3]Energy!W539</f>
        <v>0</v>
      </c>
      <c r="V506" s="560">
        <f>[3]Energy!X539</f>
        <v>0</v>
      </c>
      <c r="W506" s="560">
        <f>[3]Energy!Y539</f>
        <v>0</v>
      </c>
      <c r="X506" s="560">
        <f>[3]Energy!Z539</f>
        <v>0</v>
      </c>
      <c r="Y506" s="560">
        <f>[3]Energy!AA539</f>
        <v>0</v>
      </c>
      <c r="Z506" s="560">
        <f>[3]Energy!AB539</f>
        <v>0</v>
      </c>
      <c r="AA506" s="560">
        <f>[3]Energy!AC539</f>
        <v>0</v>
      </c>
      <c r="AB506" s="560">
        <f>[3]Energy!AD539</f>
        <v>0</v>
      </c>
      <c r="AC506" s="13">
        <f t="shared" si="862"/>
        <v>20830</v>
      </c>
      <c r="AD506" s="13"/>
      <c r="AI506" s="155"/>
      <c r="AJ506" s="13"/>
      <c r="BI506" s="1"/>
      <c r="BW506" s="1"/>
      <c r="BX506" s="72"/>
      <c r="BY506" s="1"/>
      <c r="BZ506" s="1"/>
      <c r="CA506" s="1"/>
      <c r="CB506" s="1"/>
      <c r="CC506" s="1"/>
      <c r="CD506" s="1"/>
      <c r="CE506" s="1"/>
    </row>
    <row r="507" spans="1:83">
      <c r="A507" s="87">
        <f t="shared" si="864"/>
        <v>2031</v>
      </c>
      <c r="B507" s="560">
        <f>[3]Energy!C540</f>
        <v>6915</v>
      </c>
      <c r="C507" s="560">
        <f>[3]Energy!D540</f>
        <v>6247</v>
      </c>
      <c r="D507" s="560">
        <f>[3]Energy!E540</f>
        <v>3842</v>
      </c>
      <c r="E507" s="560">
        <f>[3]Energy!F540</f>
        <v>0</v>
      </c>
      <c r="F507" s="560">
        <f>[3]Energy!G540</f>
        <v>0</v>
      </c>
      <c r="G507" s="560">
        <f>[3]Energy!H540</f>
        <v>0</v>
      </c>
      <c r="H507" s="560">
        <f>[3]Energy!I540</f>
        <v>0</v>
      </c>
      <c r="I507" s="560">
        <f>[3]Energy!J540</f>
        <v>0</v>
      </c>
      <c r="J507" s="560">
        <f>[3]Energy!K540</f>
        <v>0</v>
      </c>
      <c r="K507" s="560">
        <f>[3]Energy!L540</f>
        <v>0</v>
      </c>
      <c r="L507" s="560">
        <f>[3]Energy!M540</f>
        <v>0</v>
      </c>
      <c r="M507" s="560">
        <f>[3]Energy!N540</f>
        <v>3842</v>
      </c>
      <c r="N507" s="89">
        <f t="shared" si="861"/>
        <v>20846</v>
      </c>
      <c r="P507" s="91">
        <f t="shared" si="863"/>
        <v>2031</v>
      </c>
      <c r="Q507" s="560">
        <f>[3]Energy!S540</f>
        <v>3839</v>
      </c>
      <c r="R507" s="560">
        <f>[3]Energy!T540</f>
        <v>6910</v>
      </c>
      <c r="S507" s="560">
        <f>[3]Energy!U540</f>
        <v>6242</v>
      </c>
      <c r="T507" s="560">
        <f>[3]Energy!V540</f>
        <v>3839</v>
      </c>
      <c r="U507" s="560">
        <f>[3]Energy!W540</f>
        <v>0</v>
      </c>
      <c r="V507" s="560">
        <f>[3]Energy!X540</f>
        <v>0</v>
      </c>
      <c r="W507" s="560">
        <f>[3]Energy!Y540</f>
        <v>0</v>
      </c>
      <c r="X507" s="560">
        <f>[3]Energy!Z540</f>
        <v>0</v>
      </c>
      <c r="Y507" s="560">
        <f>[3]Energy!AA540</f>
        <v>0</v>
      </c>
      <c r="Z507" s="560">
        <f>[3]Energy!AB540</f>
        <v>0</v>
      </c>
      <c r="AA507" s="560">
        <f>[3]Energy!AC540</f>
        <v>0</v>
      </c>
      <c r="AB507" s="560">
        <f>[3]Energy!AD540</f>
        <v>0</v>
      </c>
      <c r="AC507" s="13">
        <f t="shared" si="862"/>
        <v>20830</v>
      </c>
      <c r="AD507" s="13"/>
      <c r="AI507" s="155"/>
      <c r="AJ507" s="13"/>
      <c r="BI507" s="1"/>
      <c r="BW507" s="1"/>
      <c r="BX507" s="72"/>
      <c r="BY507" s="1"/>
      <c r="BZ507" s="1"/>
      <c r="CA507" s="1"/>
      <c r="CB507" s="1"/>
      <c r="CC507" s="1"/>
      <c r="CD507" s="1"/>
      <c r="CE507" s="1"/>
    </row>
    <row r="508" spans="1:83">
      <c r="A508" s="87">
        <f t="shared" si="864"/>
        <v>2032</v>
      </c>
      <c r="B508" s="560">
        <f>[3]Energy!C541</f>
        <v>6915</v>
      </c>
      <c r="C508" s="560">
        <f>[3]Energy!D541</f>
        <v>6469</v>
      </c>
      <c r="D508" s="560">
        <f>[3]Energy!E541</f>
        <v>3842</v>
      </c>
      <c r="E508" s="560">
        <f>[3]Energy!F541</f>
        <v>0</v>
      </c>
      <c r="F508" s="560">
        <f>[3]Energy!G541</f>
        <v>0</v>
      </c>
      <c r="G508" s="560">
        <f>[3]Energy!H541</f>
        <v>0</v>
      </c>
      <c r="H508" s="560">
        <f>[3]Energy!I541</f>
        <v>0</v>
      </c>
      <c r="I508" s="560">
        <f>[3]Energy!J541</f>
        <v>0</v>
      </c>
      <c r="J508" s="560">
        <f>[3]Energy!K541</f>
        <v>0</v>
      </c>
      <c r="K508" s="560">
        <f>[3]Energy!L541</f>
        <v>0</v>
      </c>
      <c r="L508" s="560">
        <f>[3]Energy!M541</f>
        <v>0</v>
      </c>
      <c r="M508" s="560">
        <f>[3]Energy!N541</f>
        <v>3842</v>
      </c>
      <c r="N508" s="89">
        <f t="shared" si="861"/>
        <v>21068</v>
      </c>
      <c r="P508" s="91">
        <f t="shared" si="863"/>
        <v>2032</v>
      </c>
      <c r="Q508" s="560">
        <f>[3]Energy!S541</f>
        <v>3839</v>
      </c>
      <c r="R508" s="560">
        <f>[3]Energy!T541</f>
        <v>6910</v>
      </c>
      <c r="S508" s="560">
        <f>[3]Energy!U541</f>
        <v>6464</v>
      </c>
      <c r="T508" s="560">
        <f>[3]Energy!V541</f>
        <v>3839</v>
      </c>
      <c r="U508" s="560">
        <f>[3]Energy!W541</f>
        <v>0</v>
      </c>
      <c r="V508" s="560">
        <f>[3]Energy!X541</f>
        <v>0</v>
      </c>
      <c r="W508" s="560">
        <f>[3]Energy!Y541</f>
        <v>0</v>
      </c>
      <c r="X508" s="560">
        <f>[3]Energy!Z541</f>
        <v>0</v>
      </c>
      <c r="Y508" s="560">
        <f>[3]Energy!AA541</f>
        <v>0</v>
      </c>
      <c r="Z508" s="560">
        <f>[3]Energy!AB541</f>
        <v>0</v>
      </c>
      <c r="AA508" s="560">
        <f>[3]Energy!AC541</f>
        <v>0</v>
      </c>
      <c r="AB508" s="560">
        <f>[3]Energy!AD541</f>
        <v>0</v>
      </c>
      <c r="AC508" s="13">
        <f t="shared" si="862"/>
        <v>21052</v>
      </c>
      <c r="AD508" s="13"/>
      <c r="AI508" s="155"/>
      <c r="AJ508" s="13"/>
      <c r="BI508" s="1"/>
      <c r="BW508" s="1"/>
      <c r="BX508" s="72"/>
      <c r="BY508" s="1"/>
      <c r="BZ508" s="1"/>
      <c r="CA508" s="1"/>
      <c r="CB508" s="1"/>
      <c r="CC508" s="1"/>
      <c r="CD508" s="1"/>
      <c r="CE508" s="1"/>
    </row>
    <row r="509" spans="1:83">
      <c r="A509" s="87">
        <f t="shared" si="864"/>
        <v>2033</v>
      </c>
      <c r="B509" s="560">
        <f>[3]Energy!C542</f>
        <v>6915</v>
      </c>
      <c r="C509" s="560">
        <f>[3]Energy!D542</f>
        <v>6247</v>
      </c>
      <c r="D509" s="560">
        <f>[3]Energy!E542</f>
        <v>3842</v>
      </c>
      <c r="E509" s="560">
        <f>[3]Energy!F542</f>
        <v>0</v>
      </c>
      <c r="F509" s="560">
        <f>[3]Energy!G542</f>
        <v>0</v>
      </c>
      <c r="G509" s="560">
        <f>[3]Energy!H542</f>
        <v>0</v>
      </c>
      <c r="H509" s="560">
        <f>[3]Energy!I542</f>
        <v>0</v>
      </c>
      <c r="I509" s="560">
        <f>[3]Energy!J542</f>
        <v>0</v>
      </c>
      <c r="J509" s="560">
        <f>[3]Energy!K542</f>
        <v>0</v>
      </c>
      <c r="K509" s="560">
        <f>[3]Energy!L542</f>
        <v>0</v>
      </c>
      <c r="L509" s="560">
        <f>[3]Energy!M542</f>
        <v>0</v>
      </c>
      <c r="M509" s="560">
        <f>[3]Energy!N542</f>
        <v>3842</v>
      </c>
      <c r="N509" s="89">
        <f t="shared" si="861"/>
        <v>20846</v>
      </c>
      <c r="P509" s="91">
        <f t="shared" si="863"/>
        <v>2033</v>
      </c>
      <c r="Q509" s="560">
        <f>[3]Energy!S542</f>
        <v>3839</v>
      </c>
      <c r="R509" s="560">
        <f>[3]Energy!T542</f>
        <v>6910</v>
      </c>
      <c r="S509" s="560">
        <f>[3]Energy!U542</f>
        <v>6242</v>
      </c>
      <c r="T509" s="560">
        <f>[3]Energy!V542</f>
        <v>3839</v>
      </c>
      <c r="U509" s="560">
        <f>[3]Energy!W542</f>
        <v>0</v>
      </c>
      <c r="V509" s="560">
        <f>[3]Energy!X542</f>
        <v>0</v>
      </c>
      <c r="W509" s="560">
        <f>[3]Energy!Y542</f>
        <v>0</v>
      </c>
      <c r="X509" s="560">
        <f>[3]Energy!Z542</f>
        <v>0</v>
      </c>
      <c r="Y509" s="560">
        <f>[3]Energy!AA542</f>
        <v>0</v>
      </c>
      <c r="Z509" s="560">
        <f>[3]Energy!AB542</f>
        <v>0</v>
      </c>
      <c r="AA509" s="560">
        <f>[3]Energy!AC542</f>
        <v>0</v>
      </c>
      <c r="AB509" s="560">
        <f>[3]Energy!AD542</f>
        <v>0</v>
      </c>
      <c r="AC509" s="13">
        <f t="shared" si="862"/>
        <v>20830</v>
      </c>
      <c r="AD509" s="13"/>
      <c r="AJ509" s="13"/>
      <c r="BI509" s="1"/>
      <c r="BW509" s="1"/>
      <c r="BX509" s="72"/>
      <c r="BY509" s="1"/>
      <c r="BZ509" s="1"/>
      <c r="CA509" s="1"/>
      <c r="CB509" s="1"/>
      <c r="CC509" s="1"/>
      <c r="CD509" s="1"/>
      <c r="CE509" s="1"/>
    </row>
    <row r="510" spans="1:83">
      <c r="A510" s="87">
        <f t="shared" si="864"/>
        <v>2034</v>
      </c>
      <c r="B510" s="560">
        <f>[3]Energy!C543</f>
        <v>6915</v>
      </c>
      <c r="C510" s="560">
        <f>[3]Energy!D543</f>
        <v>6247</v>
      </c>
      <c r="D510" s="560">
        <f>[3]Energy!E543</f>
        <v>3842</v>
      </c>
      <c r="E510" s="560">
        <f>[3]Energy!F543</f>
        <v>0</v>
      </c>
      <c r="F510" s="560">
        <f>[3]Energy!G543</f>
        <v>0</v>
      </c>
      <c r="G510" s="560">
        <f>[3]Energy!H543</f>
        <v>0</v>
      </c>
      <c r="H510" s="560">
        <f>[3]Energy!I543</f>
        <v>0</v>
      </c>
      <c r="I510" s="560">
        <f>[3]Energy!J543</f>
        <v>0</v>
      </c>
      <c r="J510" s="560">
        <f>[3]Energy!K543</f>
        <v>0</v>
      </c>
      <c r="K510" s="560">
        <f>[3]Energy!L543</f>
        <v>0</v>
      </c>
      <c r="L510" s="560">
        <f>[3]Energy!M543</f>
        <v>0</v>
      </c>
      <c r="M510" s="560">
        <f>[3]Energy!N543</f>
        <v>3842</v>
      </c>
      <c r="N510" s="89">
        <f t="shared" si="861"/>
        <v>20846</v>
      </c>
      <c r="P510" s="91">
        <f t="shared" si="863"/>
        <v>2034</v>
      </c>
      <c r="Q510" s="560">
        <f>[3]Energy!S543</f>
        <v>3839</v>
      </c>
      <c r="R510" s="560">
        <f>[3]Energy!T543</f>
        <v>6910</v>
      </c>
      <c r="S510" s="560">
        <f>[3]Energy!U543</f>
        <v>6242</v>
      </c>
      <c r="T510" s="560">
        <f>[3]Energy!V543</f>
        <v>3839</v>
      </c>
      <c r="U510" s="560">
        <f>[3]Energy!W543</f>
        <v>0</v>
      </c>
      <c r="V510" s="560">
        <f>[3]Energy!X543</f>
        <v>0</v>
      </c>
      <c r="W510" s="560">
        <f>[3]Energy!Y543</f>
        <v>0</v>
      </c>
      <c r="X510" s="560">
        <f>[3]Energy!Z543</f>
        <v>0</v>
      </c>
      <c r="Y510" s="560">
        <f>[3]Energy!AA543</f>
        <v>0</v>
      </c>
      <c r="Z510" s="560">
        <f>[3]Energy!AB543</f>
        <v>0</v>
      </c>
      <c r="AA510" s="560">
        <f>[3]Energy!AC543</f>
        <v>0</v>
      </c>
      <c r="AB510" s="560">
        <f>[3]Energy!AD543</f>
        <v>0</v>
      </c>
      <c r="AC510" s="13">
        <f t="shared" si="862"/>
        <v>20830</v>
      </c>
      <c r="AD510" s="13"/>
      <c r="AH510" s="22"/>
      <c r="AJ510" s="13"/>
      <c r="BI510" s="1"/>
      <c r="BW510" s="1"/>
      <c r="BX510" s="72"/>
      <c r="BY510" s="1"/>
      <c r="BZ510" s="1"/>
      <c r="CA510" s="1"/>
      <c r="CB510" s="1"/>
      <c r="CC510" s="1"/>
      <c r="CD510" s="1"/>
      <c r="CE510" s="1"/>
    </row>
    <row r="511" spans="1:83">
      <c r="A511" s="87">
        <f t="shared" si="864"/>
        <v>2035</v>
      </c>
      <c r="B511" s="560">
        <f>[3]Energy!C544</f>
        <v>6915</v>
      </c>
      <c r="C511" s="560">
        <f>[3]Energy!D544</f>
        <v>6247</v>
      </c>
      <c r="D511" s="560">
        <f>[3]Energy!E544</f>
        <v>3842</v>
      </c>
      <c r="E511" s="560">
        <f>[3]Energy!F544</f>
        <v>0</v>
      </c>
      <c r="F511" s="560">
        <f>[3]Energy!G544</f>
        <v>0</v>
      </c>
      <c r="G511" s="560">
        <f>[3]Energy!H544</f>
        <v>0</v>
      </c>
      <c r="H511" s="560">
        <f>[3]Energy!I544</f>
        <v>0</v>
      </c>
      <c r="I511" s="560">
        <f>[3]Energy!J544</f>
        <v>0</v>
      </c>
      <c r="J511" s="560">
        <f>[3]Energy!K544</f>
        <v>0</v>
      </c>
      <c r="K511" s="560">
        <f>[3]Energy!L544</f>
        <v>0</v>
      </c>
      <c r="L511" s="560">
        <f>[3]Energy!M544</f>
        <v>0</v>
      </c>
      <c r="M511" s="560">
        <f>[3]Energy!N544</f>
        <v>3842</v>
      </c>
      <c r="N511" s="89">
        <f t="shared" si="861"/>
        <v>20846</v>
      </c>
      <c r="P511" s="91">
        <f t="shared" si="863"/>
        <v>2035</v>
      </c>
      <c r="Q511" s="560">
        <f>[3]Energy!S544</f>
        <v>3839</v>
      </c>
      <c r="R511" s="560">
        <f>[3]Energy!T544</f>
        <v>6910</v>
      </c>
      <c r="S511" s="560">
        <f>[3]Energy!U544</f>
        <v>6242</v>
      </c>
      <c r="T511" s="560">
        <f>[3]Energy!V544</f>
        <v>3839</v>
      </c>
      <c r="U511" s="560">
        <f>[3]Energy!W544</f>
        <v>0</v>
      </c>
      <c r="V511" s="560">
        <f>[3]Energy!X544</f>
        <v>0</v>
      </c>
      <c r="W511" s="560">
        <f>[3]Energy!Y544</f>
        <v>0</v>
      </c>
      <c r="X511" s="560">
        <f>[3]Energy!Z544</f>
        <v>0</v>
      </c>
      <c r="Y511" s="560">
        <f>[3]Energy!AA544</f>
        <v>0</v>
      </c>
      <c r="Z511" s="560">
        <f>[3]Energy!AB544</f>
        <v>0</v>
      </c>
      <c r="AA511" s="560">
        <f>[3]Energy!AC544</f>
        <v>0</v>
      </c>
      <c r="AB511" s="560">
        <f>[3]Energy!AD544</f>
        <v>0</v>
      </c>
      <c r="AC511" s="13">
        <f t="shared" si="862"/>
        <v>20830</v>
      </c>
      <c r="AD511" s="13"/>
      <c r="AH511" s="22"/>
      <c r="AJ511" s="13"/>
      <c r="BI511" s="1"/>
      <c r="BW511" s="1"/>
      <c r="BX511" s="72"/>
      <c r="BY511" s="1"/>
      <c r="BZ511" s="1"/>
      <c r="CA511" s="1"/>
      <c r="CB511" s="1"/>
      <c r="CC511" s="1"/>
      <c r="CD511" s="1"/>
      <c r="CE511" s="1"/>
    </row>
    <row r="512" spans="1:83">
      <c r="A512" s="87">
        <f t="shared" si="864"/>
        <v>2036</v>
      </c>
      <c r="B512" s="560">
        <f>[3]Energy!C545</f>
        <v>6915</v>
      </c>
      <c r="C512" s="560">
        <f>[3]Energy!D545</f>
        <v>6469</v>
      </c>
      <c r="D512" s="560">
        <f>[3]Energy!E545</f>
        <v>3842</v>
      </c>
      <c r="E512" s="560">
        <f>[3]Energy!F545</f>
        <v>0</v>
      </c>
      <c r="F512" s="560">
        <f>[3]Energy!G545</f>
        <v>0</v>
      </c>
      <c r="G512" s="560">
        <f>[3]Energy!H545</f>
        <v>0</v>
      </c>
      <c r="H512" s="560">
        <f>[3]Energy!I545</f>
        <v>0</v>
      </c>
      <c r="I512" s="560">
        <f>[3]Energy!J545</f>
        <v>0</v>
      </c>
      <c r="J512" s="560">
        <f>[3]Energy!K545</f>
        <v>0</v>
      </c>
      <c r="K512" s="560">
        <f>[3]Energy!L545</f>
        <v>0</v>
      </c>
      <c r="L512" s="560">
        <f>[3]Energy!M545</f>
        <v>0</v>
      </c>
      <c r="M512" s="560">
        <f>[3]Energy!N545</f>
        <v>3842</v>
      </c>
      <c r="N512" s="89">
        <f t="shared" si="861"/>
        <v>21068</v>
      </c>
      <c r="P512" s="91">
        <f t="shared" si="863"/>
        <v>2036</v>
      </c>
      <c r="Q512" s="560">
        <f>[3]Energy!S545</f>
        <v>3839</v>
      </c>
      <c r="R512" s="560">
        <f>[3]Energy!T545</f>
        <v>6910</v>
      </c>
      <c r="S512" s="560">
        <f>[3]Energy!U545</f>
        <v>6464</v>
      </c>
      <c r="T512" s="560">
        <f>[3]Energy!V545</f>
        <v>3839</v>
      </c>
      <c r="U512" s="560">
        <f>[3]Energy!W545</f>
        <v>0</v>
      </c>
      <c r="V512" s="560">
        <f>[3]Energy!X545</f>
        <v>0</v>
      </c>
      <c r="W512" s="560">
        <f>[3]Energy!Y545</f>
        <v>0</v>
      </c>
      <c r="X512" s="560">
        <f>[3]Energy!Z545</f>
        <v>0</v>
      </c>
      <c r="Y512" s="560">
        <f>[3]Energy!AA545</f>
        <v>0</v>
      </c>
      <c r="Z512" s="560">
        <f>[3]Energy!AB545</f>
        <v>0</v>
      </c>
      <c r="AA512" s="560">
        <f>[3]Energy!AC545</f>
        <v>0</v>
      </c>
      <c r="AB512" s="560">
        <f>[3]Energy!AD545</f>
        <v>0</v>
      </c>
      <c r="AC512" s="13">
        <f t="shared" si="862"/>
        <v>21052</v>
      </c>
      <c r="AJ512" s="13"/>
      <c r="BI512" s="1"/>
      <c r="BW512" s="1"/>
      <c r="BX512" s="72"/>
      <c r="BY512" s="1"/>
      <c r="BZ512" s="1"/>
      <c r="CA512" s="1"/>
      <c r="CB512" s="1"/>
      <c r="CC512" s="1"/>
      <c r="CD512" s="1"/>
      <c r="CE512" s="1"/>
    </row>
    <row r="513" spans="1:116">
      <c r="A513" s="87">
        <f t="shared" si="864"/>
        <v>2037</v>
      </c>
      <c r="B513" s="560">
        <f>[3]Energy!C546</f>
        <v>6915</v>
      </c>
      <c r="C513" s="560">
        <f>[3]Energy!D546</f>
        <v>6247</v>
      </c>
      <c r="D513" s="560">
        <f>[3]Energy!E546</f>
        <v>3842</v>
      </c>
      <c r="E513" s="560">
        <f>[3]Energy!F546</f>
        <v>0</v>
      </c>
      <c r="F513" s="560">
        <f>[3]Energy!G546</f>
        <v>0</v>
      </c>
      <c r="G513" s="560">
        <f>[3]Energy!H546</f>
        <v>0</v>
      </c>
      <c r="H513" s="560">
        <f>[3]Energy!I546</f>
        <v>0</v>
      </c>
      <c r="I513" s="560">
        <f>[3]Energy!J546</f>
        <v>0</v>
      </c>
      <c r="J513" s="560">
        <f>[3]Energy!K546</f>
        <v>0</v>
      </c>
      <c r="K513" s="560">
        <f>[3]Energy!L546</f>
        <v>0</v>
      </c>
      <c r="L513" s="560">
        <f>[3]Energy!M546</f>
        <v>0</v>
      </c>
      <c r="M513" s="560">
        <f>[3]Energy!N546</f>
        <v>3842</v>
      </c>
      <c r="N513" s="89">
        <f t="shared" si="861"/>
        <v>20846</v>
      </c>
      <c r="P513" s="91">
        <f t="shared" si="863"/>
        <v>2037</v>
      </c>
      <c r="Q513" s="560">
        <f>[3]Energy!S546</f>
        <v>3839</v>
      </c>
      <c r="R513" s="560">
        <f>[3]Energy!T546</f>
        <v>6910</v>
      </c>
      <c r="S513" s="560">
        <f>[3]Energy!U546</f>
        <v>6242</v>
      </c>
      <c r="T513" s="560">
        <f>[3]Energy!V546</f>
        <v>3839</v>
      </c>
      <c r="U513" s="560">
        <f>[3]Energy!W546</f>
        <v>0</v>
      </c>
      <c r="V513" s="560">
        <f>[3]Energy!X546</f>
        <v>0</v>
      </c>
      <c r="W513" s="560">
        <f>[3]Energy!Y546</f>
        <v>0</v>
      </c>
      <c r="X513" s="560">
        <f>[3]Energy!Z546</f>
        <v>0</v>
      </c>
      <c r="Y513" s="560">
        <f>[3]Energy!AA546</f>
        <v>0</v>
      </c>
      <c r="Z513" s="560">
        <f>[3]Energy!AB546</f>
        <v>0</v>
      </c>
      <c r="AA513" s="560">
        <f>[3]Energy!AC546</f>
        <v>0</v>
      </c>
      <c r="AB513" s="560">
        <f>[3]Energy!AD546</f>
        <v>0</v>
      </c>
      <c r="AC513" s="13">
        <f t="shared" si="862"/>
        <v>20830</v>
      </c>
      <c r="AJ513" s="13"/>
      <c r="BI513" s="1"/>
      <c r="BW513" s="1"/>
      <c r="BX513" s="72"/>
      <c r="BY513" s="1"/>
      <c r="BZ513" s="1"/>
      <c r="CA513" s="1"/>
      <c r="CB513" s="1"/>
      <c r="CC513" s="1"/>
      <c r="CD513" s="1"/>
      <c r="CE513" s="1"/>
    </row>
    <row r="514" spans="1:116">
      <c r="A514" s="87">
        <f t="shared" si="864"/>
        <v>2038</v>
      </c>
      <c r="B514" s="560">
        <f>[3]Energy!C547</f>
        <v>6915</v>
      </c>
      <c r="C514" s="560">
        <f>[3]Energy!D547</f>
        <v>6247</v>
      </c>
      <c r="D514" s="560">
        <f>[3]Energy!E547</f>
        <v>3842</v>
      </c>
      <c r="E514" s="560">
        <f>[3]Energy!F547</f>
        <v>0</v>
      </c>
      <c r="F514" s="560">
        <f>[3]Energy!G547</f>
        <v>0</v>
      </c>
      <c r="G514" s="560">
        <f>[3]Energy!H547</f>
        <v>0</v>
      </c>
      <c r="H514" s="560">
        <f>[3]Energy!I547</f>
        <v>0</v>
      </c>
      <c r="I514" s="560">
        <f>[3]Energy!J547</f>
        <v>0</v>
      </c>
      <c r="J514" s="560">
        <f>[3]Energy!K547</f>
        <v>0</v>
      </c>
      <c r="K514" s="560">
        <f>[3]Energy!L547</f>
        <v>0</v>
      </c>
      <c r="L514" s="560">
        <f>[3]Energy!M547</f>
        <v>0</v>
      </c>
      <c r="M514" s="560">
        <f>[3]Energy!N547</f>
        <v>3842</v>
      </c>
      <c r="N514" s="89">
        <f t="shared" si="861"/>
        <v>20846</v>
      </c>
      <c r="P514" s="91">
        <f t="shared" si="863"/>
        <v>2038</v>
      </c>
      <c r="Q514" s="560">
        <f>[3]Energy!S547</f>
        <v>3839</v>
      </c>
      <c r="R514" s="560">
        <f>[3]Energy!T547</f>
        <v>6910</v>
      </c>
      <c r="S514" s="560">
        <f>[3]Energy!U547</f>
        <v>6242</v>
      </c>
      <c r="T514" s="560">
        <f>[3]Energy!V547</f>
        <v>3839</v>
      </c>
      <c r="U514" s="560">
        <f>[3]Energy!W547</f>
        <v>0</v>
      </c>
      <c r="V514" s="560">
        <f>[3]Energy!X547</f>
        <v>0</v>
      </c>
      <c r="W514" s="560">
        <f>[3]Energy!Y547</f>
        <v>0</v>
      </c>
      <c r="X514" s="560">
        <f>[3]Energy!Z547</f>
        <v>0</v>
      </c>
      <c r="Y514" s="560">
        <f>[3]Energy!AA547</f>
        <v>0</v>
      </c>
      <c r="Z514" s="560">
        <f>[3]Energy!AB547</f>
        <v>0</v>
      </c>
      <c r="AA514" s="560">
        <f>[3]Energy!AC547</f>
        <v>0</v>
      </c>
      <c r="AB514" s="560">
        <f>[3]Energy!AD547</f>
        <v>0</v>
      </c>
      <c r="AC514" s="13">
        <f t="shared" si="862"/>
        <v>20830</v>
      </c>
      <c r="AJ514" s="13"/>
      <c r="BI514" s="1"/>
      <c r="BW514" s="1"/>
      <c r="BX514" s="72"/>
      <c r="BY514" s="1"/>
      <c r="BZ514" s="1"/>
      <c r="CA514" s="1"/>
      <c r="CB514" s="1"/>
      <c r="CC514" s="1"/>
      <c r="CD514" s="1"/>
      <c r="CE514" s="1"/>
    </row>
    <row r="515" spans="1:116">
      <c r="A515" s="87">
        <f t="shared" si="864"/>
        <v>2039</v>
      </c>
      <c r="B515" s="560">
        <f>[3]Energy!C548</f>
        <v>6915</v>
      </c>
      <c r="C515" s="560">
        <f>[3]Energy!D548</f>
        <v>6247</v>
      </c>
      <c r="D515" s="560">
        <f>[3]Energy!E548</f>
        <v>3842</v>
      </c>
      <c r="E515" s="560">
        <f>[3]Energy!F548</f>
        <v>0</v>
      </c>
      <c r="F515" s="560">
        <f>[3]Energy!G548</f>
        <v>0</v>
      </c>
      <c r="G515" s="560">
        <f>[3]Energy!H548</f>
        <v>0</v>
      </c>
      <c r="H515" s="560">
        <f>[3]Energy!I548</f>
        <v>0</v>
      </c>
      <c r="I515" s="560">
        <f>[3]Energy!J548</f>
        <v>0</v>
      </c>
      <c r="J515" s="560">
        <f>[3]Energy!K548</f>
        <v>0</v>
      </c>
      <c r="K515" s="560">
        <f>[3]Energy!L548</f>
        <v>0</v>
      </c>
      <c r="L515" s="560">
        <f>[3]Energy!M548</f>
        <v>0</v>
      </c>
      <c r="M515" s="560">
        <f>[3]Energy!N548</f>
        <v>3842</v>
      </c>
      <c r="N515" s="89">
        <f t="shared" si="861"/>
        <v>20846</v>
      </c>
      <c r="P515" s="91">
        <f t="shared" si="863"/>
        <v>2039</v>
      </c>
      <c r="Q515" s="560">
        <f>[3]Energy!S548</f>
        <v>3839</v>
      </c>
      <c r="R515" s="560">
        <f>[3]Energy!T548</f>
        <v>6910</v>
      </c>
      <c r="S515" s="560">
        <f>[3]Energy!U548</f>
        <v>6242</v>
      </c>
      <c r="T515" s="560">
        <f>[3]Energy!V548</f>
        <v>3839</v>
      </c>
      <c r="U515" s="560">
        <f>[3]Energy!W548</f>
        <v>0</v>
      </c>
      <c r="V515" s="560">
        <f>[3]Energy!X548</f>
        <v>0</v>
      </c>
      <c r="W515" s="560">
        <f>[3]Energy!Y548</f>
        <v>0</v>
      </c>
      <c r="X515" s="560">
        <f>[3]Energy!Z548</f>
        <v>0</v>
      </c>
      <c r="Y515" s="560">
        <f>[3]Energy!AA548</f>
        <v>0</v>
      </c>
      <c r="Z515" s="560">
        <f>[3]Energy!AB548</f>
        <v>0</v>
      </c>
      <c r="AA515" s="560">
        <f>[3]Energy!AC548</f>
        <v>0</v>
      </c>
      <c r="AB515" s="560">
        <f>[3]Energy!AD548</f>
        <v>0</v>
      </c>
      <c r="AC515" s="13">
        <f t="shared" si="862"/>
        <v>20830</v>
      </c>
      <c r="AJ515" s="13"/>
      <c r="BI515" s="1"/>
      <c r="BW515" s="1"/>
      <c r="BX515" s="72"/>
      <c r="BY515" s="1"/>
      <c r="BZ515" s="1"/>
      <c r="CA515" s="1"/>
      <c r="CB515" s="1"/>
      <c r="CC515" s="1"/>
      <c r="CD515" s="1"/>
      <c r="CE515" s="1"/>
    </row>
    <row r="516" spans="1:116">
      <c r="A516" s="87">
        <f t="shared" si="864"/>
        <v>2040</v>
      </c>
      <c r="B516" s="560">
        <f>[3]Energy!C549</f>
        <v>6915</v>
      </c>
      <c r="C516" s="560">
        <f>[3]Energy!D549</f>
        <v>6469</v>
      </c>
      <c r="D516" s="560">
        <f>[3]Energy!E549</f>
        <v>3842</v>
      </c>
      <c r="E516" s="560">
        <f>[3]Energy!F549</f>
        <v>0</v>
      </c>
      <c r="F516" s="560">
        <f>[3]Energy!G549</f>
        <v>0</v>
      </c>
      <c r="G516" s="560">
        <f>[3]Energy!H549</f>
        <v>0</v>
      </c>
      <c r="H516" s="560">
        <f>[3]Energy!I549</f>
        <v>0</v>
      </c>
      <c r="I516" s="560">
        <f>[3]Energy!J549</f>
        <v>0</v>
      </c>
      <c r="J516" s="560">
        <f>[3]Energy!K549</f>
        <v>0</v>
      </c>
      <c r="K516" s="560">
        <f>[3]Energy!L549</f>
        <v>0</v>
      </c>
      <c r="L516" s="560">
        <f>[3]Energy!M549</f>
        <v>0</v>
      </c>
      <c r="M516" s="560">
        <f>[3]Energy!N549</f>
        <v>3842</v>
      </c>
      <c r="N516" s="89">
        <f t="shared" si="861"/>
        <v>21068</v>
      </c>
      <c r="P516" s="91">
        <f t="shared" si="863"/>
        <v>2040</v>
      </c>
      <c r="Q516" s="560">
        <f>[3]Energy!S549</f>
        <v>3839</v>
      </c>
      <c r="R516" s="560">
        <f>[3]Energy!T549</f>
        <v>6910</v>
      </c>
      <c r="S516" s="560">
        <f>[3]Energy!U549</f>
        <v>6464</v>
      </c>
      <c r="T516" s="560">
        <f>[3]Energy!V549</f>
        <v>3839</v>
      </c>
      <c r="U516" s="560">
        <f>[3]Energy!W549</f>
        <v>0</v>
      </c>
      <c r="V516" s="560">
        <f>[3]Energy!X549</f>
        <v>0</v>
      </c>
      <c r="W516" s="560">
        <f>[3]Energy!Y549</f>
        <v>0</v>
      </c>
      <c r="X516" s="560">
        <f>[3]Energy!Z549</f>
        <v>0</v>
      </c>
      <c r="Y516" s="560">
        <f>[3]Energy!AA549</f>
        <v>0</v>
      </c>
      <c r="Z516" s="560">
        <f>[3]Energy!AB549</f>
        <v>0</v>
      </c>
      <c r="AA516" s="560">
        <f>[3]Energy!AC549</f>
        <v>0</v>
      </c>
      <c r="AB516" s="560">
        <f>[3]Energy!AD549</f>
        <v>0</v>
      </c>
      <c r="AC516" s="13">
        <f t="shared" si="862"/>
        <v>21052</v>
      </c>
      <c r="AJ516" s="13"/>
      <c r="BI516" s="1"/>
      <c r="BW516" s="1"/>
      <c r="BX516" s="72"/>
      <c r="BY516" s="1"/>
      <c r="BZ516" s="1"/>
      <c r="CA516" s="1"/>
      <c r="CB516" s="1"/>
      <c r="CC516" s="1"/>
      <c r="CD516" s="1"/>
      <c r="CE516" s="1"/>
    </row>
    <row r="517" spans="1:116">
      <c r="A517" s="87">
        <f t="shared" si="864"/>
        <v>2041</v>
      </c>
      <c r="P517" s="91">
        <f t="shared" si="863"/>
        <v>2041</v>
      </c>
      <c r="Q517" s="560">
        <f>[3]Energy!S550</f>
        <v>3839</v>
      </c>
      <c r="R517" s="590">
        <f>[1]MWH!T551</f>
        <v>0</v>
      </c>
      <c r="S517" s="590">
        <f>[1]MWH!U551</f>
        <v>0</v>
      </c>
      <c r="T517" s="590">
        <f>[1]MWH!V551</f>
        <v>0</v>
      </c>
      <c r="U517" s="590">
        <f>[1]MWH!W551</f>
        <v>0</v>
      </c>
      <c r="V517" s="590">
        <f>[1]MWH!X551</f>
        <v>0</v>
      </c>
      <c r="W517" s="590">
        <f>[1]MWH!Y551</f>
        <v>0</v>
      </c>
      <c r="X517" s="590">
        <f>[1]MWH!Z551</f>
        <v>0</v>
      </c>
      <c r="Y517" s="590">
        <f>[1]MWH!AA551</f>
        <v>0</v>
      </c>
      <c r="Z517" s="590">
        <f>[1]MWH!AB551</f>
        <v>0</v>
      </c>
      <c r="AA517" s="590">
        <f>[1]MWH!AC551</f>
        <v>0</v>
      </c>
      <c r="AB517" s="590">
        <f>[1]MWH!AD551</f>
        <v>0</v>
      </c>
      <c r="AC517" s="13">
        <f t="shared" si="862"/>
        <v>3839</v>
      </c>
      <c r="AJ517" s="2"/>
      <c r="BI517" s="1"/>
      <c r="BW517" s="1"/>
      <c r="BX517" s="72"/>
      <c r="BY517" s="1"/>
      <c r="BZ517" s="1"/>
      <c r="CA517" s="1"/>
      <c r="CB517" s="1"/>
      <c r="CC517" s="1"/>
      <c r="CD517" s="1"/>
      <c r="CE517" s="1"/>
    </row>
    <row r="518" spans="1:116">
      <c r="A518" s="87">
        <f t="shared" si="864"/>
        <v>2042</v>
      </c>
      <c r="P518" s="91">
        <f t="shared" si="863"/>
        <v>2042</v>
      </c>
      <c r="AJ518" s="2"/>
      <c r="BI518" s="1"/>
      <c r="BW518" s="1"/>
      <c r="BX518" s="72"/>
      <c r="BY518" s="1"/>
      <c r="BZ518" s="1"/>
      <c r="CA518" s="1"/>
      <c r="CB518" s="1"/>
      <c r="CC518" s="1"/>
      <c r="CD518" s="1"/>
      <c r="CE518" s="1"/>
    </row>
    <row r="519" spans="1:116">
      <c r="A519" s="87">
        <f t="shared" si="864"/>
        <v>2043</v>
      </c>
      <c r="P519" s="91">
        <f t="shared" si="863"/>
        <v>2043</v>
      </c>
      <c r="AJ519" s="2"/>
      <c r="BI519" s="1"/>
      <c r="BW519" s="1"/>
      <c r="BX519" s="72"/>
      <c r="BY519" s="1"/>
      <c r="BZ519" s="1"/>
      <c r="CA519" s="1"/>
      <c r="CB519" s="1"/>
      <c r="CC519" s="1"/>
      <c r="CD519" s="1"/>
      <c r="CE519" s="1"/>
    </row>
    <row r="520" spans="1:116">
      <c r="A520" s="87">
        <f t="shared" si="864"/>
        <v>2044</v>
      </c>
      <c r="P520" s="91">
        <f t="shared" si="863"/>
        <v>2044</v>
      </c>
      <c r="AJ520" s="2"/>
      <c r="BI520" s="1"/>
      <c r="BW520" s="1"/>
      <c r="BX520" s="72"/>
      <c r="BY520" s="1"/>
      <c r="BZ520" s="1"/>
      <c r="CA520" s="1"/>
      <c r="CB520" s="1"/>
      <c r="CC520" s="1"/>
      <c r="CD520" s="1"/>
      <c r="CE520" s="1"/>
    </row>
    <row r="521" spans="1:116">
      <c r="A521" s="87">
        <f t="shared" si="864"/>
        <v>2045</v>
      </c>
      <c r="P521" s="91">
        <f t="shared" si="863"/>
        <v>2045</v>
      </c>
      <c r="AI521" s="155"/>
      <c r="AJ521" s="2"/>
      <c r="BI521" s="1"/>
      <c r="BW521" s="1"/>
      <c r="BX521" s="72"/>
      <c r="BY521" s="1"/>
      <c r="BZ521" s="1"/>
      <c r="CA521" s="1"/>
      <c r="CB521" s="1"/>
      <c r="CC521" s="1"/>
      <c r="CD521" s="1"/>
      <c r="CE521" s="1"/>
    </row>
    <row r="522" spans="1:116">
      <c r="AI522" s="155"/>
      <c r="AJ522" s="2"/>
      <c r="BI522" s="1"/>
      <c r="BW522" s="1"/>
      <c r="BX522" s="72"/>
      <c r="BY522" s="1"/>
      <c r="BZ522" s="1"/>
      <c r="CA522" s="1"/>
      <c r="CB522" s="1"/>
      <c r="CC522" s="1"/>
      <c r="CD522" s="1"/>
      <c r="CE522" s="1"/>
    </row>
    <row r="523" spans="1:116">
      <c r="B523" s="62"/>
      <c r="C523" s="62"/>
      <c r="D523" s="62"/>
      <c r="E523" s="62"/>
      <c r="F523" s="63"/>
      <c r="G523" s="63"/>
      <c r="I523" s="101"/>
      <c r="J523" s="101"/>
      <c r="K523" s="101"/>
      <c r="M523" s="65"/>
      <c r="O523" s="108"/>
      <c r="AH523" s="159"/>
      <c r="AI523" s="159"/>
      <c r="AJ523" s="2"/>
      <c r="BI523" s="1"/>
      <c r="BW523" s="1"/>
      <c r="BX523" s="72"/>
      <c r="BY523" s="1"/>
      <c r="BZ523" s="1"/>
      <c r="CA523" s="1"/>
      <c r="CB523" s="1"/>
      <c r="CC523" s="1"/>
      <c r="CD523" s="1"/>
      <c r="CE523" s="1"/>
    </row>
    <row r="524" spans="1:116" ht="15.75">
      <c r="A524" s="255" t="s">
        <v>189</v>
      </c>
      <c r="B524" s="101"/>
      <c r="C524" s="101"/>
      <c r="D524" s="101"/>
      <c r="E524" s="101"/>
      <c r="F524" s="101"/>
      <c r="G524" s="101"/>
      <c r="H524" s="101"/>
      <c r="I524" s="101"/>
      <c r="J524" s="110"/>
      <c r="K524" s="101"/>
      <c r="L524" s="101"/>
      <c r="M524" s="101"/>
      <c r="N524" s="101"/>
      <c r="O524" s="108"/>
      <c r="P524" s="109" t="str">
        <f>A524&amp;"   (BILLED SALES, LAGGED)"</f>
        <v>537-SECI - Intermediate 150 MW SALE   (BILLED SALES, LAGGED)</v>
      </c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43" t="s">
        <v>1</v>
      </c>
      <c r="AH524" s="79"/>
      <c r="AJ524" s="2"/>
      <c r="BI524" s="1"/>
      <c r="BW524" s="1"/>
      <c r="BX524" s="72"/>
      <c r="BY524" s="1"/>
      <c r="BZ524" s="1"/>
      <c r="CA524" s="1"/>
      <c r="CB524" s="1"/>
      <c r="CC524" s="1"/>
      <c r="CD524" s="1"/>
      <c r="CE524" s="1"/>
    </row>
    <row r="525" spans="1:116">
      <c r="A525" s="4" t="s">
        <v>2</v>
      </c>
      <c r="B525" s="117" t="s">
        <v>3</v>
      </c>
      <c r="C525" s="117" t="s">
        <v>4</v>
      </c>
      <c r="D525" s="117" t="s">
        <v>5</v>
      </c>
      <c r="E525" s="117" t="s">
        <v>6</v>
      </c>
      <c r="F525" s="117" t="s">
        <v>7</v>
      </c>
      <c r="G525" s="117" t="s">
        <v>8</v>
      </c>
      <c r="H525" s="117" t="s">
        <v>9</v>
      </c>
      <c r="I525" s="117" t="s">
        <v>10</v>
      </c>
      <c r="J525" s="117" t="s">
        <v>11</v>
      </c>
      <c r="K525" s="117" t="s">
        <v>12</v>
      </c>
      <c r="L525" s="117" t="s">
        <v>13</v>
      </c>
      <c r="M525" s="117" t="s">
        <v>14</v>
      </c>
      <c r="N525" s="112" t="s">
        <v>15</v>
      </c>
      <c r="O525" s="118"/>
      <c r="P525" s="119" t="s">
        <v>2</v>
      </c>
      <c r="Q525" s="117" t="s">
        <v>3</v>
      </c>
      <c r="R525" s="117" t="s">
        <v>4</v>
      </c>
      <c r="S525" s="117" t="s">
        <v>5</v>
      </c>
      <c r="T525" s="117" t="s">
        <v>6</v>
      </c>
      <c r="U525" s="117" t="s">
        <v>7</v>
      </c>
      <c r="V525" s="117" t="s">
        <v>8</v>
      </c>
      <c r="W525" s="117" t="s">
        <v>9</v>
      </c>
      <c r="X525" s="117" t="s">
        <v>10</v>
      </c>
      <c r="Y525" s="117" t="s">
        <v>11</v>
      </c>
      <c r="Z525" s="117" t="s">
        <v>12</v>
      </c>
      <c r="AA525" s="117" t="s">
        <v>13</v>
      </c>
      <c r="AB525" s="117" t="s">
        <v>14</v>
      </c>
      <c r="AC525" s="83" t="s">
        <v>15</v>
      </c>
      <c r="AD525" s="84"/>
      <c r="AH525" s="86"/>
      <c r="AI525" s="86"/>
      <c r="AJ525" s="2"/>
      <c r="BI525" s="1"/>
      <c r="BW525" s="1"/>
      <c r="BX525" s="72"/>
      <c r="BY525" s="1"/>
      <c r="BZ525" s="1"/>
      <c r="CA525" s="1"/>
      <c r="CB525" s="1"/>
      <c r="CC525" s="1"/>
      <c r="CD525" s="1"/>
      <c r="CE525" s="1"/>
    </row>
    <row r="526" spans="1:116" s="5" customFormat="1">
      <c r="A526" s="87">
        <f>A486</f>
        <v>2010</v>
      </c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69"/>
      <c r="P526" s="91">
        <f>A526</f>
        <v>2010</v>
      </c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13"/>
      <c r="AE526" s="14"/>
      <c r="AF526" s="13"/>
      <c r="AG526" s="13"/>
      <c r="AH526" s="10"/>
      <c r="AI526" s="212"/>
      <c r="AJ526" s="2"/>
      <c r="AK526" s="72"/>
      <c r="AZ526" s="550"/>
      <c r="BI526" s="1"/>
      <c r="BL526" s="1"/>
      <c r="BM526" s="150"/>
      <c r="BN526" s="150"/>
      <c r="BO526" s="150"/>
      <c r="BP526" s="150"/>
      <c r="BQ526" s="150"/>
      <c r="BR526" s="150"/>
      <c r="BS526" s="150"/>
      <c r="BT526" s="150"/>
      <c r="BU526" s="1"/>
      <c r="BV526" s="1"/>
      <c r="BW526" s="1"/>
      <c r="BX526" s="72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P526" s="165"/>
      <c r="CS526" s="534"/>
      <c r="DJ526" s="165"/>
      <c r="DK526" s="165"/>
      <c r="DL526" s="165"/>
    </row>
    <row r="527" spans="1:116">
      <c r="A527" s="87">
        <f>A526+1</f>
        <v>2011</v>
      </c>
      <c r="B527" s="407">
        <v>0</v>
      </c>
      <c r="C527" s="407">
        <v>0</v>
      </c>
      <c r="D527" s="407">
        <v>0</v>
      </c>
      <c r="E527" s="407">
        <v>0</v>
      </c>
      <c r="F527" s="407">
        <v>0</v>
      </c>
      <c r="G527" s="407">
        <v>0</v>
      </c>
      <c r="H527" s="407">
        <v>0</v>
      </c>
      <c r="I527" s="407">
        <v>0</v>
      </c>
      <c r="J527" s="407">
        <v>0</v>
      </c>
      <c r="K527" s="407">
        <v>0</v>
      </c>
      <c r="L527" s="407">
        <v>0</v>
      </c>
      <c r="M527" s="407">
        <v>0</v>
      </c>
      <c r="N527" s="22">
        <f>SUM(B527:M527)</f>
        <v>0</v>
      </c>
      <c r="P527" s="91">
        <f t="shared" ref="P527:P561" si="865">A527</f>
        <v>2011</v>
      </c>
      <c r="Q527" s="407">
        <v>0</v>
      </c>
      <c r="R527" s="407">
        <v>0</v>
      </c>
      <c r="S527" s="407">
        <v>0</v>
      </c>
      <c r="T527" s="407">
        <v>0</v>
      </c>
      <c r="U527" s="407">
        <v>0</v>
      </c>
      <c r="V527" s="407">
        <v>0</v>
      </c>
      <c r="W527" s="407">
        <v>0</v>
      </c>
      <c r="X527" s="407">
        <v>0</v>
      </c>
      <c r="Y527" s="407">
        <v>0</v>
      </c>
      <c r="Z527" s="407">
        <v>0</v>
      </c>
      <c r="AA527" s="407">
        <v>0</v>
      </c>
      <c r="AB527" s="407">
        <v>0</v>
      </c>
      <c r="AC527" s="22">
        <f>SUM(Q527:AB527)</f>
        <v>0</v>
      </c>
      <c r="AD527" s="13"/>
      <c r="AJ527" s="2"/>
      <c r="BI527" s="1"/>
      <c r="BW527" s="1"/>
      <c r="BX527" s="72"/>
      <c r="BY527" s="1"/>
      <c r="BZ527" s="1"/>
      <c r="CA527" s="1"/>
      <c r="CB527" s="1"/>
      <c r="CC527" s="1"/>
      <c r="CD527" s="1"/>
      <c r="CE527" s="1"/>
    </row>
    <row r="528" spans="1:116">
      <c r="A528" s="87">
        <f t="shared" ref="A528:A561" si="866">A527+1</f>
        <v>2012</v>
      </c>
      <c r="B528" s="407">
        <v>0</v>
      </c>
      <c r="C528" s="407">
        <v>0</v>
      </c>
      <c r="D528" s="407">
        <v>0</v>
      </c>
      <c r="E528" s="407">
        <v>0</v>
      </c>
      <c r="F528" s="407">
        <v>0</v>
      </c>
      <c r="G528" s="407">
        <v>0</v>
      </c>
      <c r="H528" s="407">
        <v>0</v>
      </c>
      <c r="I528" s="407">
        <v>0</v>
      </c>
      <c r="J528" s="407">
        <v>0</v>
      </c>
      <c r="K528" s="407">
        <v>0</v>
      </c>
      <c r="L528" s="407">
        <v>0</v>
      </c>
      <c r="M528" s="407">
        <v>0</v>
      </c>
      <c r="N528" s="22">
        <f t="shared" ref="N528:N556" si="867">SUM(B528:M528)</f>
        <v>0</v>
      </c>
      <c r="P528" s="91">
        <f t="shared" si="865"/>
        <v>2012</v>
      </c>
      <c r="Q528" s="407">
        <f>[1]MWH!S482</f>
        <v>0</v>
      </c>
      <c r="R528" s="592">
        <f>[1]MWH!T482</f>
        <v>0</v>
      </c>
      <c r="S528" s="592">
        <f>[1]MWH!U482</f>
        <v>0</v>
      </c>
      <c r="T528" s="592">
        <f>[1]MWH!V482</f>
        <v>0</v>
      </c>
      <c r="U528" s="592">
        <f>[1]MWH!W482</f>
        <v>0</v>
      </c>
      <c r="V528" s="592">
        <f>[1]MWH!X482</f>
        <v>0</v>
      </c>
      <c r="W528" s="592">
        <f>[1]MWH!Y482</f>
        <v>0</v>
      </c>
      <c r="X528" s="592">
        <f>[1]MWH!Z482</f>
        <v>0</v>
      </c>
      <c r="Y528" s="592">
        <f>[1]MWH!AA482</f>
        <v>0</v>
      </c>
      <c r="Z528" s="592">
        <f>[1]MWH!AB482</f>
        <v>0</v>
      </c>
      <c r="AA528" s="592">
        <f>[1]MWH!AC482</f>
        <v>0</v>
      </c>
      <c r="AB528" s="592">
        <f>[1]MWH!AD482</f>
        <v>0</v>
      </c>
      <c r="AC528" s="22">
        <f t="shared" ref="AC528:AC546" si="868">SUM(Q528:AB528)</f>
        <v>0</v>
      </c>
      <c r="AD528" s="13"/>
      <c r="AJ528" s="2"/>
      <c r="BI528" s="1"/>
      <c r="BW528" s="1"/>
      <c r="BX528" s="72"/>
      <c r="BY528" s="1"/>
      <c r="BZ528" s="1"/>
      <c r="CA528" s="1"/>
      <c r="CB528" s="1"/>
      <c r="CC528" s="1"/>
      <c r="CD528" s="1"/>
      <c r="CE528" s="1"/>
    </row>
    <row r="529" spans="1:83">
      <c r="A529" s="87">
        <f t="shared" si="866"/>
        <v>2013</v>
      </c>
      <c r="B529" s="407">
        <v>0</v>
      </c>
      <c r="C529" s="407">
        <v>0</v>
      </c>
      <c r="D529" s="407">
        <v>0</v>
      </c>
      <c r="E529" s="407">
        <v>0</v>
      </c>
      <c r="F529" s="407">
        <v>0</v>
      </c>
      <c r="G529" s="407">
        <v>0</v>
      </c>
      <c r="H529" s="407">
        <v>0</v>
      </c>
      <c r="I529" s="407">
        <v>0</v>
      </c>
      <c r="J529" s="407">
        <v>0</v>
      </c>
      <c r="K529" s="407">
        <v>0</v>
      </c>
      <c r="L529" s="407">
        <v>0</v>
      </c>
      <c r="M529" s="407">
        <v>0</v>
      </c>
      <c r="N529" s="22">
        <f t="shared" si="867"/>
        <v>0</v>
      </c>
      <c r="P529" s="91">
        <f t="shared" si="865"/>
        <v>2013</v>
      </c>
      <c r="Q529" s="592">
        <f>[1]MWH!S483</f>
        <v>0</v>
      </c>
      <c r="R529" s="592">
        <f>[1]MWH!T483</f>
        <v>0</v>
      </c>
      <c r="S529" s="592">
        <f>[1]MWH!U483</f>
        <v>0</v>
      </c>
      <c r="T529" s="592">
        <f>[1]MWH!V483</f>
        <v>0</v>
      </c>
      <c r="U529" s="592">
        <f>[1]MWH!W483</f>
        <v>0</v>
      </c>
      <c r="V529" s="592">
        <f>[1]MWH!X483</f>
        <v>0</v>
      </c>
      <c r="W529" s="592">
        <f>[1]MWH!Y483</f>
        <v>0</v>
      </c>
      <c r="X529" s="592">
        <f>[1]MWH!Z483</f>
        <v>0</v>
      </c>
      <c r="Y529" s="592">
        <f>[1]MWH!AA483</f>
        <v>0</v>
      </c>
      <c r="Z529" s="592">
        <f>[1]MWH!AB483</f>
        <v>0</v>
      </c>
      <c r="AA529" s="592">
        <f>[1]MWH!AC483</f>
        <v>0</v>
      </c>
      <c r="AB529" s="592">
        <f>[1]MWH!AD483</f>
        <v>0</v>
      </c>
      <c r="AC529" s="22">
        <f t="shared" si="868"/>
        <v>0</v>
      </c>
      <c r="AD529" s="13"/>
      <c r="AJ529" s="2"/>
      <c r="BI529" s="1"/>
      <c r="BW529" s="1"/>
      <c r="BX529" s="72"/>
      <c r="BY529" s="1"/>
      <c r="BZ529" s="1"/>
      <c r="CA529" s="1"/>
      <c r="CB529" s="1"/>
      <c r="CC529" s="1"/>
      <c r="CD529" s="1"/>
      <c r="CE529" s="1"/>
    </row>
    <row r="530" spans="1:83">
      <c r="A530" s="87">
        <f t="shared" si="866"/>
        <v>2014</v>
      </c>
      <c r="B530" s="592">
        <f>[3]Energy!C483</f>
        <v>258</v>
      </c>
      <c r="C530" s="592">
        <f>[3]Energy!D483</f>
        <v>621</v>
      </c>
      <c r="D530" s="592">
        <f>[3]Energy!E483</f>
        <v>516</v>
      </c>
      <c r="E530" s="592">
        <f>[3]Energy!F483</f>
        <v>832</v>
      </c>
      <c r="F530" s="592">
        <f>[3]Energy!G483</f>
        <v>1720</v>
      </c>
      <c r="G530" s="592">
        <f>[3]Energy!H483</f>
        <v>2247</v>
      </c>
      <c r="H530" s="592">
        <f>[3]Energy!I483</f>
        <v>1806</v>
      </c>
      <c r="I530" s="592">
        <f>[3]Energy!J483</f>
        <v>1720</v>
      </c>
      <c r="J530" s="592">
        <f>[3]Energy!K483</f>
        <v>583</v>
      </c>
      <c r="K530" s="592">
        <f>[3]Energy!L483</f>
        <v>258</v>
      </c>
      <c r="L530" s="592">
        <f>[3]Energy!M483</f>
        <v>166</v>
      </c>
      <c r="M530" s="592">
        <f>[3]Energy!N483</f>
        <v>172</v>
      </c>
      <c r="N530" s="22">
        <f t="shared" si="867"/>
        <v>10899</v>
      </c>
      <c r="P530" s="91">
        <f t="shared" si="865"/>
        <v>2014</v>
      </c>
      <c r="Q530" s="592">
        <f>[3]Energy!S483</f>
        <v>0</v>
      </c>
      <c r="R530" s="592">
        <f>[3]Energy!T483</f>
        <v>258</v>
      </c>
      <c r="S530" s="592">
        <f>[3]Energy!U483</f>
        <v>621</v>
      </c>
      <c r="T530" s="592">
        <f>[3]Energy!V483</f>
        <v>516</v>
      </c>
      <c r="U530" s="592">
        <f>[3]Energy!W483</f>
        <v>832</v>
      </c>
      <c r="V530" s="592">
        <f>[3]Energy!X483</f>
        <v>1719</v>
      </c>
      <c r="W530" s="592">
        <f>[3]Energy!Y483</f>
        <v>2245</v>
      </c>
      <c r="X530" s="592">
        <f>[3]Energy!Z483</f>
        <v>1805</v>
      </c>
      <c r="Y530" s="592">
        <f>[3]Energy!AA483</f>
        <v>1719</v>
      </c>
      <c r="Z530" s="592">
        <f>[3]Energy!AB483</f>
        <v>582</v>
      </c>
      <c r="AA530" s="592">
        <f>[3]Energy!AC483</f>
        <v>258</v>
      </c>
      <c r="AB530" s="592">
        <f>[3]Energy!AD483</f>
        <v>166</v>
      </c>
      <c r="AC530" s="22">
        <f t="shared" si="868"/>
        <v>10721</v>
      </c>
      <c r="AD530" s="13"/>
      <c r="AJ530" s="2"/>
      <c r="BI530" s="1"/>
      <c r="BW530" s="1"/>
      <c r="BX530" s="72"/>
      <c r="BY530" s="1"/>
      <c r="BZ530" s="1"/>
      <c r="CA530" s="1"/>
      <c r="CB530" s="1"/>
      <c r="CC530" s="1"/>
      <c r="CD530" s="1"/>
      <c r="CE530" s="1"/>
    </row>
    <row r="531" spans="1:83">
      <c r="A531" s="87">
        <f t="shared" si="866"/>
        <v>2015</v>
      </c>
      <c r="B531" s="592">
        <f>[3]Energy!C484</f>
        <v>258</v>
      </c>
      <c r="C531" s="592">
        <f>[3]Energy!D484</f>
        <v>621</v>
      </c>
      <c r="D531" s="592">
        <f>[3]Energy!E484</f>
        <v>516</v>
      </c>
      <c r="E531" s="592">
        <f>[3]Energy!F484</f>
        <v>832</v>
      </c>
      <c r="F531" s="592">
        <f>[3]Energy!G484</f>
        <v>1720</v>
      </c>
      <c r="G531" s="592">
        <f>[3]Energy!H484</f>
        <v>2247</v>
      </c>
      <c r="H531" s="592">
        <f>[3]Energy!I484</f>
        <v>1806</v>
      </c>
      <c r="I531" s="592">
        <f>[3]Energy!J484</f>
        <v>1720</v>
      </c>
      <c r="J531" s="592">
        <f>[3]Energy!K484</f>
        <v>583</v>
      </c>
      <c r="K531" s="592">
        <f>[3]Energy!L484</f>
        <v>258</v>
      </c>
      <c r="L531" s="592">
        <f>[3]Energy!M484</f>
        <v>166</v>
      </c>
      <c r="M531" s="592">
        <f>[3]Energy!N484</f>
        <v>172</v>
      </c>
      <c r="N531" s="22">
        <f t="shared" si="867"/>
        <v>10899</v>
      </c>
      <c r="P531" s="91">
        <f t="shared" si="865"/>
        <v>2015</v>
      </c>
      <c r="Q531" s="592">
        <f>[3]Energy!S484</f>
        <v>172</v>
      </c>
      <c r="R531" s="592">
        <f>[3]Energy!T484</f>
        <v>258</v>
      </c>
      <c r="S531" s="592">
        <f>[3]Energy!U484</f>
        <v>621</v>
      </c>
      <c r="T531" s="592">
        <f>[3]Energy!V484</f>
        <v>516</v>
      </c>
      <c r="U531" s="592">
        <f>[3]Energy!W484</f>
        <v>832</v>
      </c>
      <c r="V531" s="592">
        <f>[3]Energy!X484</f>
        <v>1719</v>
      </c>
      <c r="W531" s="592">
        <f>[3]Energy!Y484</f>
        <v>2245</v>
      </c>
      <c r="X531" s="592">
        <f>[3]Energy!Z484</f>
        <v>1805</v>
      </c>
      <c r="Y531" s="592">
        <f>[3]Energy!AA484</f>
        <v>1719</v>
      </c>
      <c r="Z531" s="592">
        <f>[3]Energy!AB484</f>
        <v>582</v>
      </c>
      <c r="AA531" s="592">
        <f>[3]Energy!AC484</f>
        <v>258</v>
      </c>
      <c r="AB531" s="592">
        <f>[3]Energy!AD484</f>
        <v>166</v>
      </c>
      <c r="AC531" s="22">
        <f t="shared" si="868"/>
        <v>10893</v>
      </c>
      <c r="AD531" s="13"/>
      <c r="AE531" s="99"/>
      <c r="AJ531" s="2"/>
      <c r="BI531" s="1"/>
      <c r="BW531" s="1"/>
      <c r="BX531" s="72"/>
      <c r="BY531" s="1"/>
      <c r="BZ531" s="1"/>
      <c r="CA531" s="1"/>
      <c r="CB531" s="1"/>
      <c r="CC531" s="1"/>
      <c r="CD531" s="1"/>
      <c r="CE531" s="1"/>
    </row>
    <row r="532" spans="1:83">
      <c r="A532" s="87">
        <f t="shared" si="866"/>
        <v>2016</v>
      </c>
      <c r="B532" s="592">
        <f>[3]Energy!C485</f>
        <v>258</v>
      </c>
      <c r="C532" s="592">
        <f>[3]Energy!D485</f>
        <v>644</v>
      </c>
      <c r="D532" s="592">
        <f>[3]Energy!E485</f>
        <v>516</v>
      </c>
      <c r="E532" s="592">
        <f>[3]Energy!F485</f>
        <v>832</v>
      </c>
      <c r="F532" s="592">
        <f>[3]Energy!G485</f>
        <v>1720</v>
      </c>
      <c r="G532" s="592">
        <f>[3]Energy!H485</f>
        <v>2247</v>
      </c>
      <c r="H532" s="592">
        <f>[3]Energy!I485</f>
        <v>1806</v>
      </c>
      <c r="I532" s="592">
        <f>[3]Energy!J485</f>
        <v>1720</v>
      </c>
      <c r="J532" s="592">
        <f>[3]Energy!K485</f>
        <v>583</v>
      </c>
      <c r="K532" s="592">
        <f>[3]Energy!L485</f>
        <v>258</v>
      </c>
      <c r="L532" s="592">
        <f>[3]Energy!M485</f>
        <v>166</v>
      </c>
      <c r="M532" s="592">
        <f>[3]Energy!N485</f>
        <v>172</v>
      </c>
      <c r="N532" s="22">
        <f t="shared" si="867"/>
        <v>10922</v>
      </c>
      <c r="P532" s="91">
        <f t="shared" si="865"/>
        <v>2016</v>
      </c>
      <c r="Q532" s="592">
        <f>[3]Energy!S485</f>
        <v>172</v>
      </c>
      <c r="R532" s="592">
        <f>[3]Energy!T485</f>
        <v>258</v>
      </c>
      <c r="S532" s="592">
        <f>[3]Energy!U485</f>
        <v>643</v>
      </c>
      <c r="T532" s="592">
        <f>[3]Energy!V485</f>
        <v>516</v>
      </c>
      <c r="U532" s="592">
        <f>[3]Energy!W485</f>
        <v>832</v>
      </c>
      <c r="V532" s="592">
        <f>[3]Energy!X485</f>
        <v>1719</v>
      </c>
      <c r="W532" s="592">
        <f>[3]Energy!Y485</f>
        <v>2245</v>
      </c>
      <c r="X532" s="592">
        <f>[3]Energy!Z485</f>
        <v>1805</v>
      </c>
      <c r="Y532" s="592">
        <f>[3]Energy!AA485</f>
        <v>1719</v>
      </c>
      <c r="Z532" s="592">
        <f>[3]Energy!AB485</f>
        <v>582</v>
      </c>
      <c r="AA532" s="592">
        <f>[3]Energy!AC485</f>
        <v>258</v>
      </c>
      <c r="AB532" s="592">
        <f>[3]Energy!AD485</f>
        <v>166</v>
      </c>
      <c r="AC532" s="22">
        <f t="shared" si="868"/>
        <v>10915</v>
      </c>
      <c r="AD532" s="13"/>
      <c r="AJ532" s="2"/>
      <c r="BI532" s="1"/>
      <c r="BW532" s="1"/>
      <c r="BX532" s="72"/>
      <c r="BY532" s="1"/>
      <c r="BZ532" s="1"/>
      <c r="CA532" s="1"/>
      <c r="CB532" s="1"/>
      <c r="CC532" s="1"/>
      <c r="CD532" s="1"/>
      <c r="CE532" s="1"/>
    </row>
    <row r="533" spans="1:83">
      <c r="A533" s="87">
        <f t="shared" si="866"/>
        <v>2017</v>
      </c>
      <c r="B533" s="592">
        <f>[3]Energy!C486</f>
        <v>258</v>
      </c>
      <c r="C533" s="592">
        <f>[3]Energy!D486</f>
        <v>621</v>
      </c>
      <c r="D533" s="592">
        <f>[3]Energy!E486</f>
        <v>516</v>
      </c>
      <c r="E533" s="592">
        <f>[3]Energy!F486</f>
        <v>832</v>
      </c>
      <c r="F533" s="592">
        <f>[3]Energy!G486</f>
        <v>1720</v>
      </c>
      <c r="G533" s="592">
        <f>[3]Energy!H486</f>
        <v>2247</v>
      </c>
      <c r="H533" s="592">
        <f>[3]Energy!I486</f>
        <v>1806</v>
      </c>
      <c r="I533" s="592">
        <f>[3]Energy!J486</f>
        <v>1720</v>
      </c>
      <c r="J533" s="592">
        <f>[3]Energy!K486</f>
        <v>583</v>
      </c>
      <c r="K533" s="592">
        <f>[3]Energy!L486</f>
        <v>258</v>
      </c>
      <c r="L533" s="592">
        <f>[3]Energy!M486</f>
        <v>166</v>
      </c>
      <c r="M533" s="592">
        <f>[3]Energy!N486</f>
        <v>172</v>
      </c>
      <c r="N533" s="22">
        <f t="shared" si="867"/>
        <v>10899</v>
      </c>
      <c r="P533" s="91">
        <f t="shared" si="865"/>
        <v>2017</v>
      </c>
      <c r="Q533" s="592">
        <f>[3]Energy!S486</f>
        <v>172</v>
      </c>
      <c r="R533" s="592">
        <f>[3]Energy!T486</f>
        <v>258</v>
      </c>
      <c r="S533" s="592">
        <f>[3]Energy!U486</f>
        <v>621</v>
      </c>
      <c r="T533" s="592">
        <f>[3]Energy!V486</f>
        <v>516</v>
      </c>
      <c r="U533" s="592">
        <f>[3]Energy!W486</f>
        <v>832</v>
      </c>
      <c r="V533" s="592">
        <f>[3]Energy!X486</f>
        <v>1719</v>
      </c>
      <c r="W533" s="592">
        <f>[3]Energy!Y486</f>
        <v>2245</v>
      </c>
      <c r="X533" s="592">
        <f>[3]Energy!Z486</f>
        <v>1805</v>
      </c>
      <c r="Y533" s="592">
        <f>[3]Energy!AA486</f>
        <v>1719</v>
      </c>
      <c r="Z533" s="592">
        <f>[3]Energy!AB486</f>
        <v>582</v>
      </c>
      <c r="AA533" s="592">
        <f>[3]Energy!AC486</f>
        <v>258</v>
      </c>
      <c r="AB533" s="592">
        <f>[3]Energy!AD486</f>
        <v>166</v>
      </c>
      <c r="AC533" s="22">
        <f t="shared" si="868"/>
        <v>10893</v>
      </c>
      <c r="AD533" s="13"/>
      <c r="AJ533" s="2"/>
      <c r="BI533" s="1"/>
      <c r="BW533" s="1"/>
      <c r="BX533" s="72"/>
      <c r="BY533" s="1"/>
      <c r="BZ533" s="1"/>
      <c r="CA533" s="1"/>
      <c r="CB533" s="1"/>
      <c r="CC533" s="1"/>
      <c r="CD533" s="1"/>
      <c r="CE533" s="1"/>
    </row>
    <row r="534" spans="1:83">
      <c r="A534" s="87">
        <f t="shared" si="866"/>
        <v>2018</v>
      </c>
      <c r="B534" s="592">
        <f>[3]Energy!C487</f>
        <v>258</v>
      </c>
      <c r="C534" s="592">
        <f>[3]Energy!D487</f>
        <v>621</v>
      </c>
      <c r="D534" s="592">
        <f>[3]Energy!E487</f>
        <v>516</v>
      </c>
      <c r="E534" s="592">
        <f>[3]Energy!F487</f>
        <v>832</v>
      </c>
      <c r="F534" s="592">
        <f>[3]Energy!G487</f>
        <v>1720</v>
      </c>
      <c r="G534" s="592">
        <f>[3]Energy!H487</f>
        <v>2247</v>
      </c>
      <c r="H534" s="592">
        <f>[3]Energy!I487</f>
        <v>1806</v>
      </c>
      <c r="I534" s="592">
        <f>[3]Energy!J487</f>
        <v>1720</v>
      </c>
      <c r="J534" s="592">
        <f>[3]Energy!K487</f>
        <v>583</v>
      </c>
      <c r="K534" s="592">
        <f>[3]Energy!L487</f>
        <v>258</v>
      </c>
      <c r="L534" s="592">
        <f>[3]Energy!M487</f>
        <v>166</v>
      </c>
      <c r="M534" s="592">
        <f>[3]Energy!N487</f>
        <v>172</v>
      </c>
      <c r="N534" s="22">
        <f t="shared" si="867"/>
        <v>10899</v>
      </c>
      <c r="P534" s="91">
        <f t="shared" si="865"/>
        <v>2018</v>
      </c>
      <c r="Q534" s="592">
        <f>[3]Energy!S487</f>
        <v>172</v>
      </c>
      <c r="R534" s="592">
        <f>[3]Energy!T487</f>
        <v>258</v>
      </c>
      <c r="S534" s="592">
        <f>[3]Energy!U487</f>
        <v>621</v>
      </c>
      <c r="T534" s="592">
        <f>[3]Energy!V487</f>
        <v>516</v>
      </c>
      <c r="U534" s="592">
        <f>[3]Energy!W487</f>
        <v>832</v>
      </c>
      <c r="V534" s="592">
        <f>[3]Energy!X487</f>
        <v>1719</v>
      </c>
      <c r="W534" s="592">
        <f>[3]Energy!Y487</f>
        <v>2245</v>
      </c>
      <c r="X534" s="592">
        <f>[3]Energy!Z487</f>
        <v>1805</v>
      </c>
      <c r="Y534" s="592">
        <f>[3]Energy!AA487</f>
        <v>1719</v>
      </c>
      <c r="Z534" s="592">
        <f>[3]Energy!AB487</f>
        <v>582</v>
      </c>
      <c r="AA534" s="592">
        <f>[3]Energy!AC487</f>
        <v>258</v>
      </c>
      <c r="AB534" s="592">
        <f>[3]Energy!AD487</f>
        <v>166</v>
      </c>
      <c r="AC534" s="22">
        <f t="shared" si="868"/>
        <v>10893</v>
      </c>
      <c r="AD534" s="13"/>
      <c r="AJ534" s="2"/>
      <c r="BI534" s="1"/>
      <c r="BW534" s="1"/>
      <c r="BX534" s="72"/>
      <c r="BY534" s="1"/>
      <c r="BZ534" s="1"/>
      <c r="CA534" s="1"/>
      <c r="CB534" s="1"/>
      <c r="CC534" s="1"/>
      <c r="CD534" s="1"/>
      <c r="CE534" s="1"/>
    </row>
    <row r="535" spans="1:83">
      <c r="A535" s="87">
        <f t="shared" si="866"/>
        <v>2019</v>
      </c>
      <c r="B535" s="592">
        <f>[3]Energy!C488</f>
        <v>258</v>
      </c>
      <c r="C535" s="592">
        <f>[3]Energy!D488</f>
        <v>621</v>
      </c>
      <c r="D535" s="592">
        <f>[3]Energy!E488</f>
        <v>516</v>
      </c>
      <c r="E535" s="592">
        <f>[3]Energy!F488</f>
        <v>832</v>
      </c>
      <c r="F535" s="592">
        <f>[3]Energy!G488</f>
        <v>1720</v>
      </c>
      <c r="G535" s="592">
        <f>[3]Energy!H488</f>
        <v>2247</v>
      </c>
      <c r="H535" s="592">
        <f>[3]Energy!I488</f>
        <v>1806</v>
      </c>
      <c r="I535" s="592">
        <f>[3]Energy!J488</f>
        <v>1720</v>
      </c>
      <c r="J535" s="592">
        <f>[3]Energy!K488</f>
        <v>583</v>
      </c>
      <c r="K535" s="592">
        <f>[3]Energy!L488</f>
        <v>258</v>
      </c>
      <c r="L535" s="592">
        <f>[3]Energy!M488</f>
        <v>166</v>
      </c>
      <c r="M535" s="592">
        <f>[3]Energy!N488</f>
        <v>172</v>
      </c>
      <c r="N535" s="22">
        <f t="shared" si="867"/>
        <v>10899</v>
      </c>
      <c r="P535" s="91">
        <f t="shared" si="865"/>
        <v>2019</v>
      </c>
      <c r="Q535" s="592">
        <f>[3]Energy!S488</f>
        <v>172</v>
      </c>
      <c r="R535" s="592">
        <f>[3]Energy!T488</f>
        <v>258</v>
      </c>
      <c r="S535" s="592">
        <f>[3]Energy!U488</f>
        <v>621</v>
      </c>
      <c r="T535" s="592">
        <f>[3]Energy!V488</f>
        <v>516</v>
      </c>
      <c r="U535" s="592">
        <f>[3]Energy!W488</f>
        <v>832</v>
      </c>
      <c r="V535" s="592">
        <f>[3]Energy!X488</f>
        <v>1719</v>
      </c>
      <c r="W535" s="592">
        <f>[3]Energy!Y488</f>
        <v>2245</v>
      </c>
      <c r="X535" s="592">
        <f>[3]Energy!Z488</f>
        <v>1805</v>
      </c>
      <c r="Y535" s="592">
        <f>[3]Energy!AA488</f>
        <v>1719</v>
      </c>
      <c r="Z535" s="592">
        <f>[3]Energy!AB488</f>
        <v>582</v>
      </c>
      <c r="AA535" s="592">
        <f>[3]Energy!AC488</f>
        <v>258</v>
      </c>
      <c r="AB535" s="592">
        <f>[3]Energy!AD488</f>
        <v>166</v>
      </c>
      <c r="AC535" s="22">
        <f t="shared" si="868"/>
        <v>10893</v>
      </c>
      <c r="AD535" s="13"/>
      <c r="AJ535" s="2"/>
      <c r="BI535" s="1"/>
      <c r="BW535" s="1"/>
      <c r="BX535" s="72"/>
      <c r="BY535" s="1"/>
      <c r="BZ535" s="1"/>
      <c r="CA535" s="1"/>
      <c r="CB535" s="1"/>
      <c r="CC535" s="1"/>
      <c r="CD535" s="1"/>
      <c r="CE535" s="1"/>
    </row>
    <row r="536" spans="1:83">
      <c r="A536" s="87">
        <f t="shared" si="866"/>
        <v>2020</v>
      </c>
      <c r="B536" s="592">
        <f>[3]Energy!C489</f>
        <v>258</v>
      </c>
      <c r="C536" s="592">
        <f>[3]Energy!D489</f>
        <v>644</v>
      </c>
      <c r="D536" s="592">
        <f>[3]Energy!E489</f>
        <v>516</v>
      </c>
      <c r="E536" s="592">
        <f>[3]Energy!F489</f>
        <v>832</v>
      </c>
      <c r="F536" s="592">
        <f>[3]Energy!G489</f>
        <v>1720</v>
      </c>
      <c r="G536" s="592">
        <f>[3]Energy!H489</f>
        <v>2247</v>
      </c>
      <c r="H536" s="592">
        <f>[3]Energy!I489</f>
        <v>1806</v>
      </c>
      <c r="I536" s="592">
        <f>[3]Energy!J489</f>
        <v>1720</v>
      </c>
      <c r="J536" s="592">
        <f>[3]Energy!K489</f>
        <v>583</v>
      </c>
      <c r="K536" s="592">
        <f>[3]Energy!L489</f>
        <v>258</v>
      </c>
      <c r="L536" s="592">
        <f>[3]Energy!M489</f>
        <v>166</v>
      </c>
      <c r="M536" s="592">
        <f>[3]Energy!N489</f>
        <v>172</v>
      </c>
      <c r="N536" s="22">
        <f t="shared" si="867"/>
        <v>10922</v>
      </c>
      <c r="P536" s="91">
        <f t="shared" si="865"/>
        <v>2020</v>
      </c>
      <c r="Q536" s="592">
        <f>[3]Energy!S489</f>
        <v>172</v>
      </c>
      <c r="R536" s="592">
        <f>[3]Energy!T489</f>
        <v>258</v>
      </c>
      <c r="S536" s="592">
        <f>[3]Energy!U489</f>
        <v>643</v>
      </c>
      <c r="T536" s="592">
        <f>[3]Energy!V489</f>
        <v>516</v>
      </c>
      <c r="U536" s="592">
        <f>[3]Energy!W489</f>
        <v>832</v>
      </c>
      <c r="V536" s="592">
        <f>[3]Energy!X489</f>
        <v>1719</v>
      </c>
      <c r="W536" s="592">
        <f>[3]Energy!Y489</f>
        <v>2245</v>
      </c>
      <c r="X536" s="592">
        <f>[3]Energy!Z489</f>
        <v>1805</v>
      </c>
      <c r="Y536" s="592">
        <f>[3]Energy!AA489</f>
        <v>1719</v>
      </c>
      <c r="Z536" s="592">
        <f>[3]Energy!AB489</f>
        <v>582</v>
      </c>
      <c r="AA536" s="592">
        <f>[3]Energy!AC489</f>
        <v>258</v>
      </c>
      <c r="AB536" s="592">
        <f>[3]Energy!AD489</f>
        <v>166</v>
      </c>
      <c r="AC536" s="22">
        <f t="shared" si="868"/>
        <v>10915</v>
      </c>
      <c r="AD536" s="13"/>
      <c r="AJ536" s="2"/>
      <c r="BI536" s="1"/>
      <c r="BW536" s="1"/>
      <c r="BX536" s="72"/>
      <c r="BY536" s="1"/>
      <c r="BZ536" s="1"/>
      <c r="CA536" s="1"/>
      <c r="CB536" s="1"/>
      <c r="CC536" s="1"/>
      <c r="CD536" s="1"/>
      <c r="CE536" s="1"/>
    </row>
    <row r="537" spans="1:83">
      <c r="A537" s="87">
        <f t="shared" si="866"/>
        <v>2021</v>
      </c>
      <c r="B537" s="592">
        <f>[3]Energy!C490</f>
        <v>258</v>
      </c>
      <c r="C537" s="592">
        <f>[3]Energy!D490</f>
        <v>621</v>
      </c>
      <c r="D537" s="592">
        <f>[3]Energy!E490</f>
        <v>516</v>
      </c>
      <c r="E537" s="592">
        <f>[3]Energy!F490</f>
        <v>832</v>
      </c>
      <c r="F537" s="592">
        <f>[3]Energy!G490</f>
        <v>1720</v>
      </c>
      <c r="G537" s="592">
        <f>[3]Energy!H490</f>
        <v>2247</v>
      </c>
      <c r="H537" s="592">
        <f>[3]Energy!I490</f>
        <v>1806</v>
      </c>
      <c r="I537" s="592">
        <f>[3]Energy!J490</f>
        <v>1720</v>
      </c>
      <c r="J537" s="592">
        <f>[3]Energy!K490</f>
        <v>583</v>
      </c>
      <c r="K537" s="592">
        <f>[3]Energy!L490</f>
        <v>258</v>
      </c>
      <c r="L537" s="592">
        <f>[3]Energy!M490</f>
        <v>166</v>
      </c>
      <c r="M537" s="592">
        <f>[3]Energy!N490</f>
        <v>172</v>
      </c>
      <c r="N537" s="22">
        <f t="shared" si="867"/>
        <v>10899</v>
      </c>
      <c r="P537" s="91">
        <f t="shared" si="865"/>
        <v>2021</v>
      </c>
      <c r="Q537" s="592">
        <f>[3]Energy!S490</f>
        <v>172</v>
      </c>
      <c r="R537" s="592">
        <f>[3]Energy!T490</f>
        <v>258</v>
      </c>
      <c r="S537" s="592">
        <f>[3]Energy!U490</f>
        <v>621</v>
      </c>
      <c r="T537" s="592">
        <f>[3]Energy!V490</f>
        <v>516</v>
      </c>
      <c r="U537" s="592">
        <f>[3]Energy!W490</f>
        <v>832</v>
      </c>
      <c r="V537" s="592">
        <f>[3]Energy!X490</f>
        <v>1719</v>
      </c>
      <c r="W537" s="592">
        <f>[3]Energy!Y490</f>
        <v>2245</v>
      </c>
      <c r="X537" s="592">
        <f>[3]Energy!Z490</f>
        <v>1805</v>
      </c>
      <c r="Y537" s="592">
        <f>[3]Energy!AA490</f>
        <v>1719</v>
      </c>
      <c r="Z537" s="592">
        <f>[3]Energy!AB490</f>
        <v>582</v>
      </c>
      <c r="AA537" s="592">
        <f>[3]Energy!AC490</f>
        <v>258</v>
      </c>
      <c r="AB537" s="592">
        <f>[3]Energy!AD490</f>
        <v>166</v>
      </c>
      <c r="AC537" s="22">
        <f t="shared" si="868"/>
        <v>10893</v>
      </c>
      <c r="AD537" s="13"/>
      <c r="AJ537" s="2"/>
      <c r="BI537" s="1"/>
      <c r="BW537" s="1"/>
      <c r="BX537" s="72"/>
      <c r="BY537" s="1"/>
      <c r="BZ537" s="1"/>
      <c r="CA537" s="1"/>
      <c r="CB537" s="1"/>
      <c r="CC537" s="1"/>
      <c r="CD537" s="1"/>
      <c r="CE537" s="1"/>
    </row>
    <row r="538" spans="1:83">
      <c r="A538" s="87">
        <f t="shared" si="866"/>
        <v>2022</v>
      </c>
      <c r="B538" s="592">
        <f>[3]Energy!C491</f>
        <v>258</v>
      </c>
      <c r="C538" s="592">
        <f>[3]Energy!D491</f>
        <v>621</v>
      </c>
      <c r="D538" s="592">
        <f>[3]Energy!E491</f>
        <v>516</v>
      </c>
      <c r="E538" s="592">
        <f>[3]Energy!F491</f>
        <v>832</v>
      </c>
      <c r="F538" s="592">
        <f>[3]Energy!G491</f>
        <v>1720</v>
      </c>
      <c r="G538" s="592">
        <f>[3]Energy!H491</f>
        <v>2247</v>
      </c>
      <c r="H538" s="592">
        <f>[3]Energy!I491</f>
        <v>1806</v>
      </c>
      <c r="I538" s="592">
        <f>[3]Energy!J491</f>
        <v>1720</v>
      </c>
      <c r="J538" s="592">
        <f>[3]Energy!K491</f>
        <v>583</v>
      </c>
      <c r="K538" s="592">
        <f>[3]Energy!L491</f>
        <v>258</v>
      </c>
      <c r="L538" s="592">
        <f>[3]Energy!M491</f>
        <v>166</v>
      </c>
      <c r="M538" s="592">
        <f>[3]Energy!N491</f>
        <v>172</v>
      </c>
      <c r="N538" s="22">
        <f t="shared" si="867"/>
        <v>10899</v>
      </c>
      <c r="P538" s="91">
        <f t="shared" si="865"/>
        <v>2022</v>
      </c>
      <c r="Q538" s="592">
        <f>[3]Energy!S491</f>
        <v>172</v>
      </c>
      <c r="R538" s="592">
        <f>[3]Energy!T491</f>
        <v>258</v>
      </c>
      <c r="S538" s="592">
        <f>[3]Energy!U491</f>
        <v>621</v>
      </c>
      <c r="T538" s="592">
        <f>[3]Energy!V491</f>
        <v>516</v>
      </c>
      <c r="U538" s="592">
        <f>[3]Energy!W491</f>
        <v>832</v>
      </c>
      <c r="V538" s="592">
        <f>[3]Energy!X491</f>
        <v>1719</v>
      </c>
      <c r="W538" s="592">
        <f>[3]Energy!Y491</f>
        <v>2245</v>
      </c>
      <c r="X538" s="592">
        <f>[3]Energy!Z491</f>
        <v>1805</v>
      </c>
      <c r="Y538" s="592">
        <f>[3]Energy!AA491</f>
        <v>1719</v>
      </c>
      <c r="Z538" s="592">
        <f>[3]Energy!AB491</f>
        <v>582</v>
      </c>
      <c r="AA538" s="592">
        <f>[3]Energy!AC491</f>
        <v>258</v>
      </c>
      <c r="AB538" s="592">
        <f>[3]Energy!AD491</f>
        <v>166</v>
      </c>
      <c r="AC538" s="22">
        <f t="shared" si="868"/>
        <v>10893</v>
      </c>
      <c r="AD538" s="13"/>
      <c r="AJ538" s="2"/>
      <c r="BI538" s="1"/>
      <c r="BW538" s="1"/>
      <c r="BX538" s="72"/>
      <c r="BY538" s="1"/>
      <c r="BZ538" s="1"/>
      <c r="CA538" s="1"/>
      <c r="CB538" s="1"/>
      <c r="CC538" s="1"/>
      <c r="CD538" s="1"/>
      <c r="CE538" s="1"/>
    </row>
    <row r="539" spans="1:83">
      <c r="A539" s="87">
        <f t="shared" si="866"/>
        <v>2023</v>
      </c>
      <c r="B539" s="592">
        <f>[3]Energy!C492</f>
        <v>258</v>
      </c>
      <c r="C539" s="592">
        <f>[3]Energy!D492</f>
        <v>621</v>
      </c>
      <c r="D539" s="592">
        <f>[3]Energy!E492</f>
        <v>516</v>
      </c>
      <c r="E539" s="592">
        <f>[3]Energy!F492</f>
        <v>832</v>
      </c>
      <c r="F539" s="592">
        <f>[3]Energy!G492</f>
        <v>1720</v>
      </c>
      <c r="G539" s="592">
        <f>[3]Energy!H492</f>
        <v>2247</v>
      </c>
      <c r="H539" s="592">
        <f>[3]Energy!I492</f>
        <v>1806</v>
      </c>
      <c r="I539" s="592">
        <f>[3]Energy!J492</f>
        <v>1720</v>
      </c>
      <c r="J539" s="592">
        <f>[3]Energy!K492</f>
        <v>583</v>
      </c>
      <c r="K539" s="592">
        <f>[3]Energy!L492</f>
        <v>258</v>
      </c>
      <c r="L539" s="592">
        <f>[3]Energy!M492</f>
        <v>166</v>
      </c>
      <c r="M539" s="592">
        <f>[3]Energy!N492</f>
        <v>172</v>
      </c>
      <c r="N539" s="22">
        <f t="shared" si="867"/>
        <v>10899</v>
      </c>
      <c r="P539" s="91">
        <f t="shared" si="865"/>
        <v>2023</v>
      </c>
      <c r="Q539" s="592">
        <f>[3]Energy!S492</f>
        <v>172</v>
      </c>
      <c r="R539" s="592">
        <f>[3]Energy!T492</f>
        <v>258</v>
      </c>
      <c r="S539" s="592">
        <f>[3]Energy!U492</f>
        <v>621</v>
      </c>
      <c r="T539" s="592">
        <f>[3]Energy!V492</f>
        <v>516</v>
      </c>
      <c r="U539" s="592">
        <f>[3]Energy!W492</f>
        <v>832</v>
      </c>
      <c r="V539" s="592">
        <f>[3]Energy!X492</f>
        <v>1719</v>
      </c>
      <c r="W539" s="592">
        <f>[3]Energy!Y492</f>
        <v>2245</v>
      </c>
      <c r="X539" s="592">
        <f>[3]Energy!Z492</f>
        <v>1805</v>
      </c>
      <c r="Y539" s="592">
        <f>[3]Energy!AA492</f>
        <v>1719</v>
      </c>
      <c r="Z539" s="592">
        <f>[3]Energy!AB492</f>
        <v>582</v>
      </c>
      <c r="AA539" s="592">
        <f>[3]Energy!AC492</f>
        <v>258</v>
      </c>
      <c r="AB539" s="592">
        <f>[3]Energy!AD492</f>
        <v>166</v>
      </c>
      <c r="AC539" s="22">
        <f t="shared" si="868"/>
        <v>10893</v>
      </c>
      <c r="AD539" s="13"/>
      <c r="AJ539" s="2"/>
      <c r="BI539" s="1"/>
      <c r="BW539" s="1"/>
      <c r="BX539" s="72"/>
      <c r="BY539" s="1"/>
      <c r="BZ539" s="1"/>
      <c r="CA539" s="1"/>
      <c r="CB539" s="1"/>
      <c r="CC539" s="1"/>
      <c r="CD539" s="1"/>
      <c r="CE539" s="1"/>
    </row>
    <row r="540" spans="1:83">
      <c r="A540" s="87">
        <f t="shared" si="866"/>
        <v>2024</v>
      </c>
      <c r="B540" s="592">
        <f>[3]Energy!C493</f>
        <v>258</v>
      </c>
      <c r="C540" s="592">
        <f>[3]Energy!D493</f>
        <v>644</v>
      </c>
      <c r="D540" s="592">
        <f>[3]Energy!E493</f>
        <v>516</v>
      </c>
      <c r="E540" s="592">
        <f>[3]Energy!F493</f>
        <v>832</v>
      </c>
      <c r="F540" s="592">
        <f>[3]Energy!G493</f>
        <v>1720</v>
      </c>
      <c r="G540" s="592">
        <f>[3]Energy!H493</f>
        <v>2247</v>
      </c>
      <c r="H540" s="592">
        <f>[3]Energy!I493</f>
        <v>1806</v>
      </c>
      <c r="I540" s="592">
        <f>[3]Energy!J493</f>
        <v>1720</v>
      </c>
      <c r="J540" s="592">
        <f>[3]Energy!K493</f>
        <v>583</v>
      </c>
      <c r="K540" s="592">
        <f>[3]Energy!L493</f>
        <v>258</v>
      </c>
      <c r="L540" s="592">
        <f>[3]Energy!M493</f>
        <v>166</v>
      </c>
      <c r="M540" s="592">
        <f>[3]Energy!N493</f>
        <v>172</v>
      </c>
      <c r="N540" s="22">
        <f t="shared" si="867"/>
        <v>10922</v>
      </c>
      <c r="P540" s="91">
        <f t="shared" si="865"/>
        <v>2024</v>
      </c>
      <c r="Q540" s="592">
        <f>[3]Energy!S493</f>
        <v>172</v>
      </c>
      <c r="R540" s="592">
        <f>[3]Energy!T493</f>
        <v>258</v>
      </c>
      <c r="S540" s="592">
        <f>[3]Energy!U493</f>
        <v>643</v>
      </c>
      <c r="T540" s="592">
        <f>[3]Energy!V493</f>
        <v>516</v>
      </c>
      <c r="U540" s="592">
        <f>[3]Energy!W493</f>
        <v>832</v>
      </c>
      <c r="V540" s="592">
        <f>[3]Energy!X493</f>
        <v>1719</v>
      </c>
      <c r="W540" s="592">
        <f>[3]Energy!Y493</f>
        <v>2245</v>
      </c>
      <c r="X540" s="592">
        <f>[3]Energy!Z493</f>
        <v>1805</v>
      </c>
      <c r="Y540" s="592">
        <f>[3]Energy!AA493</f>
        <v>1719</v>
      </c>
      <c r="Z540" s="592">
        <f>[3]Energy!AB493</f>
        <v>582</v>
      </c>
      <c r="AA540" s="592">
        <f>[3]Energy!AC493</f>
        <v>258</v>
      </c>
      <c r="AB540" s="592">
        <f>[3]Energy!AD493</f>
        <v>166</v>
      </c>
      <c r="AC540" s="22">
        <f t="shared" si="868"/>
        <v>10915</v>
      </c>
      <c r="AD540" s="13"/>
      <c r="AJ540" s="2"/>
      <c r="BI540" s="1"/>
      <c r="BW540" s="1"/>
      <c r="BX540" s="72"/>
      <c r="BY540" s="1"/>
      <c r="BZ540" s="1"/>
      <c r="CA540" s="1"/>
      <c r="CB540" s="1"/>
      <c r="CC540" s="1"/>
      <c r="CD540" s="1"/>
      <c r="CE540" s="1"/>
    </row>
    <row r="541" spans="1:83">
      <c r="A541" s="87">
        <f t="shared" si="866"/>
        <v>2025</v>
      </c>
      <c r="B541" s="592">
        <f>[3]Energy!C494</f>
        <v>258</v>
      </c>
      <c r="C541" s="592">
        <f>[3]Energy!D494</f>
        <v>621</v>
      </c>
      <c r="D541" s="592">
        <f>[3]Energy!E494</f>
        <v>516</v>
      </c>
      <c r="E541" s="592">
        <f>[3]Energy!F494</f>
        <v>832</v>
      </c>
      <c r="F541" s="592">
        <f>[3]Energy!G494</f>
        <v>1720</v>
      </c>
      <c r="G541" s="592">
        <f>[3]Energy!H494</f>
        <v>2247</v>
      </c>
      <c r="H541" s="592">
        <f>[3]Energy!I494</f>
        <v>1806</v>
      </c>
      <c r="I541" s="592">
        <f>[3]Energy!J494</f>
        <v>1720</v>
      </c>
      <c r="J541" s="592">
        <f>[3]Energy!K494</f>
        <v>583</v>
      </c>
      <c r="K541" s="592">
        <f>[3]Energy!L494</f>
        <v>258</v>
      </c>
      <c r="L541" s="592">
        <f>[3]Energy!M494</f>
        <v>166</v>
      </c>
      <c r="M541" s="592">
        <f>[3]Energy!N494</f>
        <v>172</v>
      </c>
      <c r="N541" s="22">
        <f t="shared" si="867"/>
        <v>10899</v>
      </c>
      <c r="P541" s="91">
        <f t="shared" si="865"/>
        <v>2025</v>
      </c>
      <c r="Q541" s="592">
        <f>[3]Energy!S494</f>
        <v>172</v>
      </c>
      <c r="R541" s="592">
        <f>[3]Energy!T494</f>
        <v>258</v>
      </c>
      <c r="S541" s="592">
        <f>[3]Energy!U494</f>
        <v>621</v>
      </c>
      <c r="T541" s="592">
        <f>[3]Energy!V494</f>
        <v>516</v>
      </c>
      <c r="U541" s="592">
        <f>[3]Energy!W494</f>
        <v>832</v>
      </c>
      <c r="V541" s="592">
        <f>[3]Energy!X494</f>
        <v>1719</v>
      </c>
      <c r="W541" s="592">
        <f>[3]Energy!Y494</f>
        <v>2245</v>
      </c>
      <c r="X541" s="592">
        <f>[3]Energy!Z494</f>
        <v>1805</v>
      </c>
      <c r="Y541" s="592">
        <f>[3]Energy!AA494</f>
        <v>1719</v>
      </c>
      <c r="Z541" s="592">
        <f>[3]Energy!AB494</f>
        <v>582</v>
      </c>
      <c r="AA541" s="592">
        <f>[3]Energy!AC494</f>
        <v>258</v>
      </c>
      <c r="AB541" s="592">
        <f>[3]Energy!AD494</f>
        <v>166</v>
      </c>
      <c r="AC541" s="22">
        <f t="shared" si="868"/>
        <v>10893</v>
      </c>
      <c r="AD541" s="13"/>
      <c r="AJ541" s="2"/>
      <c r="BI541" s="1"/>
      <c r="BW541" s="1"/>
      <c r="BX541" s="72"/>
      <c r="BY541" s="1"/>
      <c r="BZ541" s="1"/>
      <c r="CA541" s="1"/>
      <c r="CB541" s="1"/>
      <c r="CC541" s="1"/>
      <c r="CD541" s="1"/>
      <c r="CE541" s="1"/>
    </row>
    <row r="542" spans="1:83">
      <c r="A542" s="87">
        <f t="shared" si="866"/>
        <v>2026</v>
      </c>
      <c r="B542" s="592">
        <f>[3]Energy!C495</f>
        <v>258</v>
      </c>
      <c r="C542" s="592">
        <f>[3]Energy!D495</f>
        <v>621</v>
      </c>
      <c r="D542" s="592">
        <f>[3]Energy!E495</f>
        <v>516</v>
      </c>
      <c r="E542" s="592">
        <f>[3]Energy!F495</f>
        <v>832</v>
      </c>
      <c r="F542" s="592">
        <f>[3]Energy!G495</f>
        <v>1720</v>
      </c>
      <c r="G542" s="592">
        <f>[3]Energy!H495</f>
        <v>2247</v>
      </c>
      <c r="H542" s="592">
        <f>[3]Energy!I495</f>
        <v>1806</v>
      </c>
      <c r="I542" s="592">
        <f>[3]Energy!J495</f>
        <v>1720</v>
      </c>
      <c r="J542" s="592">
        <f>[3]Energy!K495</f>
        <v>583</v>
      </c>
      <c r="K542" s="592">
        <f>[3]Energy!L495</f>
        <v>258</v>
      </c>
      <c r="L542" s="592">
        <f>[3]Energy!M495</f>
        <v>166</v>
      </c>
      <c r="M542" s="592">
        <f>[3]Energy!N495</f>
        <v>172</v>
      </c>
      <c r="N542" s="22">
        <f t="shared" si="867"/>
        <v>10899</v>
      </c>
      <c r="P542" s="91">
        <f t="shared" si="865"/>
        <v>2026</v>
      </c>
      <c r="Q542" s="592">
        <f>[3]Energy!S495</f>
        <v>172</v>
      </c>
      <c r="R542" s="592">
        <f>[3]Energy!T495</f>
        <v>258</v>
      </c>
      <c r="S542" s="592">
        <f>[3]Energy!U495</f>
        <v>621</v>
      </c>
      <c r="T542" s="592">
        <f>[3]Energy!V495</f>
        <v>516</v>
      </c>
      <c r="U542" s="592">
        <f>[3]Energy!W495</f>
        <v>832</v>
      </c>
      <c r="V542" s="592">
        <f>[3]Energy!X495</f>
        <v>1719</v>
      </c>
      <c r="W542" s="592">
        <f>[3]Energy!Y495</f>
        <v>2245</v>
      </c>
      <c r="X542" s="592">
        <f>[3]Energy!Z495</f>
        <v>1805</v>
      </c>
      <c r="Y542" s="592">
        <f>[3]Energy!AA495</f>
        <v>1719</v>
      </c>
      <c r="Z542" s="592">
        <f>[3]Energy!AB495</f>
        <v>582</v>
      </c>
      <c r="AA542" s="592">
        <f>[3]Energy!AC495</f>
        <v>258</v>
      </c>
      <c r="AB542" s="592">
        <f>[3]Energy!AD495</f>
        <v>166</v>
      </c>
      <c r="AC542" s="22">
        <f t="shared" si="868"/>
        <v>10893</v>
      </c>
      <c r="AD542" s="13"/>
      <c r="AJ542" s="2"/>
      <c r="BI542" s="1"/>
      <c r="BW542" s="1"/>
      <c r="BX542" s="72"/>
      <c r="BY542" s="1"/>
      <c r="BZ542" s="1"/>
      <c r="CA542" s="1"/>
      <c r="CB542" s="1"/>
      <c r="CC542" s="1"/>
      <c r="CD542" s="1"/>
      <c r="CE542" s="1"/>
    </row>
    <row r="543" spans="1:83">
      <c r="A543" s="87">
        <f t="shared" si="866"/>
        <v>2027</v>
      </c>
      <c r="B543" s="592">
        <f>[3]Energy!C496</f>
        <v>258</v>
      </c>
      <c r="C543" s="592">
        <f>[3]Energy!D496</f>
        <v>621</v>
      </c>
      <c r="D543" s="592">
        <f>[3]Energy!E496</f>
        <v>516</v>
      </c>
      <c r="E543" s="592">
        <f>[3]Energy!F496</f>
        <v>832</v>
      </c>
      <c r="F543" s="592">
        <f>[3]Energy!G496</f>
        <v>1720</v>
      </c>
      <c r="G543" s="592">
        <f>[3]Energy!H496</f>
        <v>2247</v>
      </c>
      <c r="H543" s="592">
        <f>[3]Energy!I496</f>
        <v>1806</v>
      </c>
      <c r="I543" s="592">
        <f>[3]Energy!J496</f>
        <v>1720</v>
      </c>
      <c r="J543" s="592">
        <f>[3]Energy!K496</f>
        <v>583</v>
      </c>
      <c r="K543" s="592">
        <f>[3]Energy!L496</f>
        <v>258</v>
      </c>
      <c r="L543" s="592">
        <f>[3]Energy!M496</f>
        <v>166</v>
      </c>
      <c r="M543" s="592">
        <f>[3]Energy!N496</f>
        <v>172</v>
      </c>
      <c r="N543" s="22">
        <f t="shared" si="867"/>
        <v>10899</v>
      </c>
      <c r="P543" s="91">
        <f t="shared" si="865"/>
        <v>2027</v>
      </c>
      <c r="Q543" s="592">
        <f>[3]Energy!S496</f>
        <v>172</v>
      </c>
      <c r="R543" s="592">
        <f>[3]Energy!T496</f>
        <v>258</v>
      </c>
      <c r="S543" s="592">
        <f>[3]Energy!U496</f>
        <v>621</v>
      </c>
      <c r="T543" s="592">
        <f>[3]Energy!V496</f>
        <v>516</v>
      </c>
      <c r="U543" s="592">
        <f>[3]Energy!W496</f>
        <v>832</v>
      </c>
      <c r="V543" s="592">
        <f>[3]Energy!X496</f>
        <v>1719</v>
      </c>
      <c r="W543" s="592">
        <f>[3]Energy!Y496</f>
        <v>2245</v>
      </c>
      <c r="X543" s="592">
        <f>[3]Energy!Z496</f>
        <v>1805</v>
      </c>
      <c r="Y543" s="592">
        <f>[3]Energy!AA496</f>
        <v>1719</v>
      </c>
      <c r="Z543" s="592">
        <f>[3]Energy!AB496</f>
        <v>582</v>
      </c>
      <c r="AA543" s="592">
        <f>[3]Energy!AC496</f>
        <v>258</v>
      </c>
      <c r="AB543" s="592">
        <f>[3]Energy!AD496</f>
        <v>166</v>
      </c>
      <c r="AC543" s="22">
        <f t="shared" si="868"/>
        <v>10893</v>
      </c>
      <c r="AD543" s="13"/>
      <c r="AI543" s="213"/>
      <c r="AJ543" s="2"/>
      <c r="BI543" s="1"/>
      <c r="BW543" s="1"/>
      <c r="BX543" s="72"/>
      <c r="BY543" s="1"/>
      <c r="BZ543" s="1"/>
      <c r="CA543" s="1"/>
      <c r="CB543" s="1"/>
      <c r="CC543" s="1"/>
      <c r="CD543" s="1"/>
      <c r="CE543" s="1"/>
    </row>
    <row r="544" spans="1:83">
      <c r="A544" s="87">
        <f t="shared" si="866"/>
        <v>2028</v>
      </c>
      <c r="B544" s="592">
        <f>[3]Energy!C497</f>
        <v>258</v>
      </c>
      <c r="C544" s="592">
        <f>[3]Energy!D497</f>
        <v>644</v>
      </c>
      <c r="D544" s="592">
        <f>[3]Energy!E497</f>
        <v>516</v>
      </c>
      <c r="E544" s="592">
        <f>[3]Energy!F497</f>
        <v>832</v>
      </c>
      <c r="F544" s="592">
        <f>[3]Energy!G497</f>
        <v>1720</v>
      </c>
      <c r="G544" s="592">
        <f>[3]Energy!H497</f>
        <v>2247</v>
      </c>
      <c r="H544" s="592">
        <f>[3]Energy!I497</f>
        <v>1806</v>
      </c>
      <c r="I544" s="592">
        <f>[3]Energy!J497</f>
        <v>1720</v>
      </c>
      <c r="J544" s="592">
        <f>[3]Energy!K497</f>
        <v>583</v>
      </c>
      <c r="K544" s="592">
        <f>[3]Energy!L497</f>
        <v>258</v>
      </c>
      <c r="L544" s="592">
        <f>[3]Energy!M497</f>
        <v>166</v>
      </c>
      <c r="M544" s="592">
        <f>[3]Energy!N497</f>
        <v>172</v>
      </c>
      <c r="N544" s="22">
        <f t="shared" si="867"/>
        <v>10922</v>
      </c>
      <c r="P544" s="91">
        <f t="shared" si="865"/>
        <v>2028</v>
      </c>
      <c r="Q544" s="592">
        <f>[3]Energy!S497</f>
        <v>172</v>
      </c>
      <c r="R544" s="592">
        <f>[3]Energy!T497</f>
        <v>258</v>
      </c>
      <c r="S544" s="592">
        <f>[3]Energy!U497</f>
        <v>643</v>
      </c>
      <c r="T544" s="592">
        <f>[3]Energy!V497</f>
        <v>516</v>
      </c>
      <c r="U544" s="592">
        <f>[3]Energy!W497</f>
        <v>832</v>
      </c>
      <c r="V544" s="592">
        <f>[3]Energy!X497</f>
        <v>1719</v>
      </c>
      <c r="W544" s="592">
        <f>[3]Energy!Y497</f>
        <v>2245</v>
      </c>
      <c r="X544" s="592">
        <f>[3]Energy!Z497</f>
        <v>1805</v>
      </c>
      <c r="Y544" s="592">
        <f>[3]Energy!AA497</f>
        <v>1719</v>
      </c>
      <c r="Z544" s="592">
        <f>[3]Energy!AB497</f>
        <v>582</v>
      </c>
      <c r="AA544" s="592">
        <f>[3]Energy!AC497</f>
        <v>258</v>
      </c>
      <c r="AB544" s="592">
        <f>[3]Energy!AD497</f>
        <v>166</v>
      </c>
      <c r="AC544" s="22">
        <f t="shared" si="868"/>
        <v>10915</v>
      </c>
      <c r="AD544" s="13"/>
      <c r="AI544" s="213"/>
      <c r="AJ544" s="13"/>
      <c r="BI544" s="1"/>
      <c r="BW544" s="1"/>
      <c r="BX544" s="72"/>
      <c r="BY544" s="1"/>
      <c r="BZ544" s="1"/>
      <c r="CA544" s="1"/>
      <c r="CB544" s="1"/>
      <c r="CC544" s="1"/>
      <c r="CD544" s="1"/>
      <c r="CE544" s="1"/>
    </row>
    <row r="545" spans="1:83">
      <c r="A545" s="87">
        <f t="shared" si="866"/>
        <v>2029</v>
      </c>
      <c r="B545" s="592">
        <f>[3]Energy!C498</f>
        <v>258</v>
      </c>
      <c r="C545" s="592">
        <f>[3]Energy!D498</f>
        <v>621</v>
      </c>
      <c r="D545" s="592">
        <f>[3]Energy!E498</f>
        <v>516</v>
      </c>
      <c r="E545" s="592">
        <f>[3]Energy!F498</f>
        <v>832</v>
      </c>
      <c r="F545" s="592">
        <f>[3]Energy!G498</f>
        <v>1720</v>
      </c>
      <c r="G545" s="592">
        <f>[3]Energy!H498</f>
        <v>2247</v>
      </c>
      <c r="H545" s="592">
        <f>[3]Energy!I498</f>
        <v>1806</v>
      </c>
      <c r="I545" s="592">
        <f>[3]Energy!J498</f>
        <v>1720</v>
      </c>
      <c r="J545" s="592">
        <f>[3]Energy!K498</f>
        <v>583</v>
      </c>
      <c r="K545" s="592">
        <f>[3]Energy!L498</f>
        <v>258</v>
      </c>
      <c r="L545" s="592">
        <f>[3]Energy!M498</f>
        <v>166</v>
      </c>
      <c r="M545" s="592">
        <f>[3]Energy!N498</f>
        <v>172</v>
      </c>
      <c r="N545" s="22">
        <f t="shared" si="867"/>
        <v>10899</v>
      </c>
      <c r="P545" s="91">
        <f t="shared" si="865"/>
        <v>2029</v>
      </c>
      <c r="Q545" s="592">
        <f>[3]Energy!S498</f>
        <v>172</v>
      </c>
      <c r="R545" s="592">
        <f>[3]Energy!T498</f>
        <v>258</v>
      </c>
      <c r="S545" s="592">
        <f>[3]Energy!U498</f>
        <v>621</v>
      </c>
      <c r="T545" s="592">
        <f>[3]Energy!V498</f>
        <v>516</v>
      </c>
      <c r="U545" s="592">
        <f>[3]Energy!W498</f>
        <v>832</v>
      </c>
      <c r="V545" s="592">
        <f>[3]Energy!X498</f>
        <v>1719</v>
      </c>
      <c r="W545" s="592">
        <f>[3]Energy!Y498</f>
        <v>2245</v>
      </c>
      <c r="X545" s="592">
        <f>[3]Energy!Z498</f>
        <v>1805</v>
      </c>
      <c r="Y545" s="592">
        <f>[3]Energy!AA498</f>
        <v>1719</v>
      </c>
      <c r="Z545" s="592">
        <f>[3]Energy!AB498</f>
        <v>582</v>
      </c>
      <c r="AA545" s="592">
        <f>[3]Energy!AC498</f>
        <v>258</v>
      </c>
      <c r="AB545" s="592">
        <f>[3]Energy!AD498</f>
        <v>166</v>
      </c>
      <c r="AC545" s="22">
        <f t="shared" si="868"/>
        <v>10893</v>
      </c>
      <c r="AD545" s="13"/>
      <c r="AJ545" s="13"/>
      <c r="BI545" s="1"/>
      <c r="BW545" s="1"/>
      <c r="BX545" s="72"/>
      <c r="BY545" s="1"/>
      <c r="BZ545" s="1"/>
      <c r="CA545" s="1"/>
      <c r="CB545" s="1"/>
      <c r="CC545" s="1"/>
      <c r="CD545" s="1"/>
      <c r="CE545" s="1"/>
    </row>
    <row r="546" spans="1:83">
      <c r="A546" s="87">
        <f t="shared" si="866"/>
        <v>2030</v>
      </c>
      <c r="B546" s="592">
        <f>[3]Energy!C499</f>
        <v>258</v>
      </c>
      <c r="C546" s="592">
        <f>[3]Energy!D499</f>
        <v>621</v>
      </c>
      <c r="D546" s="592">
        <f>[3]Energy!E499</f>
        <v>516</v>
      </c>
      <c r="E546" s="592">
        <f>[3]Energy!F499</f>
        <v>832</v>
      </c>
      <c r="F546" s="592">
        <f>[3]Energy!G499</f>
        <v>1720</v>
      </c>
      <c r="G546" s="592">
        <f>[3]Energy!H499</f>
        <v>2247</v>
      </c>
      <c r="H546" s="592">
        <f>[3]Energy!I499</f>
        <v>1806</v>
      </c>
      <c r="I546" s="592">
        <f>[3]Energy!J499</f>
        <v>1720</v>
      </c>
      <c r="J546" s="592">
        <f>[3]Energy!K499</f>
        <v>583</v>
      </c>
      <c r="K546" s="592">
        <f>[3]Energy!L499</f>
        <v>258</v>
      </c>
      <c r="L546" s="592">
        <f>[3]Energy!M499</f>
        <v>166</v>
      </c>
      <c r="M546" s="592">
        <f>[3]Energy!N499</f>
        <v>172</v>
      </c>
      <c r="N546" s="22">
        <f t="shared" si="867"/>
        <v>10899</v>
      </c>
      <c r="P546" s="91">
        <f t="shared" si="865"/>
        <v>2030</v>
      </c>
      <c r="Q546" s="592">
        <f>[3]Energy!S499</f>
        <v>172</v>
      </c>
      <c r="R546" s="592">
        <f>[3]Energy!T499</f>
        <v>258</v>
      </c>
      <c r="S546" s="592">
        <f>[3]Energy!U499</f>
        <v>621</v>
      </c>
      <c r="T546" s="592">
        <f>[3]Energy!V499</f>
        <v>516</v>
      </c>
      <c r="U546" s="592">
        <f>[3]Energy!W499</f>
        <v>832</v>
      </c>
      <c r="V546" s="592">
        <f>[3]Energy!X499</f>
        <v>1719</v>
      </c>
      <c r="W546" s="592">
        <f>[3]Energy!Y499</f>
        <v>2245</v>
      </c>
      <c r="X546" s="592">
        <f>[3]Energy!Z499</f>
        <v>1805</v>
      </c>
      <c r="Y546" s="592">
        <f>[3]Energy!AA499</f>
        <v>1719</v>
      </c>
      <c r="Z546" s="592">
        <f>[3]Energy!AB499</f>
        <v>582</v>
      </c>
      <c r="AA546" s="592">
        <f>[3]Energy!AC499</f>
        <v>258</v>
      </c>
      <c r="AB546" s="592">
        <f>[3]Energy!AD499</f>
        <v>166</v>
      </c>
      <c r="AC546" s="22">
        <f t="shared" si="868"/>
        <v>10893</v>
      </c>
      <c r="AD546" s="13"/>
      <c r="AJ546" s="13"/>
      <c r="BI546" s="1"/>
      <c r="BW546" s="1"/>
      <c r="BX546" s="72"/>
      <c r="BY546" s="1"/>
      <c r="BZ546" s="1"/>
      <c r="CA546" s="1"/>
      <c r="CB546" s="1"/>
      <c r="CC546" s="1"/>
      <c r="CD546" s="1"/>
      <c r="CE546" s="1"/>
    </row>
    <row r="547" spans="1:83">
      <c r="A547" s="87">
        <f t="shared" si="866"/>
        <v>2031</v>
      </c>
      <c r="B547" s="592">
        <f>[3]Energy!C500</f>
        <v>258</v>
      </c>
      <c r="C547" s="592">
        <f>[3]Energy!D500</f>
        <v>621</v>
      </c>
      <c r="D547" s="592">
        <f>[3]Energy!E500</f>
        <v>516</v>
      </c>
      <c r="E547" s="592">
        <f>[3]Energy!F500</f>
        <v>832</v>
      </c>
      <c r="F547" s="592">
        <f>[3]Energy!G500</f>
        <v>1720</v>
      </c>
      <c r="G547" s="592">
        <f>[3]Energy!H500</f>
        <v>2247</v>
      </c>
      <c r="H547" s="592">
        <f>[3]Energy!I500</f>
        <v>1806</v>
      </c>
      <c r="I547" s="592">
        <f>[3]Energy!J500</f>
        <v>1720</v>
      </c>
      <c r="J547" s="592">
        <f>[3]Energy!K500</f>
        <v>583</v>
      </c>
      <c r="K547" s="592">
        <f>[3]Energy!L500</f>
        <v>258</v>
      </c>
      <c r="L547" s="592">
        <f>[3]Energy!M500</f>
        <v>166</v>
      </c>
      <c r="M547" s="592">
        <f>[3]Energy!N500</f>
        <v>172</v>
      </c>
      <c r="N547" s="22">
        <f t="shared" si="867"/>
        <v>10899</v>
      </c>
      <c r="P547" s="91">
        <f t="shared" si="865"/>
        <v>2031</v>
      </c>
      <c r="Q547" s="592">
        <f>[3]Energy!S500</f>
        <v>172</v>
      </c>
      <c r="R547" s="592">
        <f>[3]Energy!T500</f>
        <v>258</v>
      </c>
      <c r="S547" s="592">
        <f>[3]Energy!U500</f>
        <v>621</v>
      </c>
      <c r="T547" s="592">
        <f>[3]Energy!V500</f>
        <v>516</v>
      </c>
      <c r="U547" s="592">
        <f>[3]Energy!W500</f>
        <v>832</v>
      </c>
      <c r="V547" s="592">
        <f>[3]Energy!X500</f>
        <v>1719</v>
      </c>
      <c r="W547" s="592">
        <f>[3]Energy!Y500</f>
        <v>2245</v>
      </c>
      <c r="X547" s="592">
        <f>[3]Energy!Z500</f>
        <v>1805</v>
      </c>
      <c r="Y547" s="592">
        <f>[3]Energy!AA500</f>
        <v>1719</v>
      </c>
      <c r="Z547" s="592">
        <f>[3]Energy!AB500</f>
        <v>582</v>
      </c>
      <c r="AA547" s="592">
        <f>[3]Energy!AC500</f>
        <v>258</v>
      </c>
      <c r="AB547" s="592">
        <f>[3]Energy!AD500</f>
        <v>166</v>
      </c>
      <c r="AC547" s="22">
        <f>SUM(Q547:AB547)</f>
        <v>10893</v>
      </c>
      <c r="AD547" s="13"/>
      <c r="AJ547" s="13"/>
      <c r="BI547" s="1"/>
      <c r="BW547" s="1"/>
      <c r="BX547" s="72"/>
      <c r="BY547" s="1"/>
      <c r="BZ547" s="1"/>
      <c r="CA547" s="1"/>
      <c r="CB547" s="1"/>
      <c r="CC547" s="1"/>
      <c r="CD547" s="1"/>
      <c r="CE547" s="1"/>
    </row>
    <row r="548" spans="1:83">
      <c r="A548" s="87">
        <f t="shared" si="866"/>
        <v>2032</v>
      </c>
      <c r="B548" s="592">
        <f>[3]Energy!C501</f>
        <v>258</v>
      </c>
      <c r="C548" s="592">
        <f>[3]Energy!D501</f>
        <v>644</v>
      </c>
      <c r="D548" s="592">
        <f>[3]Energy!E501</f>
        <v>516</v>
      </c>
      <c r="E548" s="592">
        <f>[3]Energy!F501</f>
        <v>832</v>
      </c>
      <c r="F548" s="592">
        <f>[3]Energy!G501</f>
        <v>1720</v>
      </c>
      <c r="G548" s="592">
        <f>[3]Energy!H501</f>
        <v>2247</v>
      </c>
      <c r="H548" s="592">
        <f>[3]Energy!I501</f>
        <v>1806</v>
      </c>
      <c r="I548" s="592">
        <f>[3]Energy!J501</f>
        <v>1720</v>
      </c>
      <c r="J548" s="592">
        <f>[3]Energy!K501</f>
        <v>583</v>
      </c>
      <c r="K548" s="592">
        <f>[3]Energy!L501</f>
        <v>258</v>
      </c>
      <c r="L548" s="592">
        <f>[3]Energy!M501</f>
        <v>166</v>
      </c>
      <c r="M548" s="592">
        <f>[3]Energy!N501</f>
        <v>172</v>
      </c>
      <c r="N548" s="22">
        <f t="shared" si="867"/>
        <v>10922</v>
      </c>
      <c r="P548" s="91">
        <f t="shared" si="865"/>
        <v>2032</v>
      </c>
      <c r="Q548" s="592">
        <f>[3]Energy!S501</f>
        <v>172</v>
      </c>
      <c r="R548" s="592">
        <f>[3]Energy!T501</f>
        <v>258</v>
      </c>
      <c r="S548" s="592">
        <f>[3]Energy!U501</f>
        <v>643</v>
      </c>
      <c r="T548" s="592">
        <f>[3]Energy!V501</f>
        <v>516</v>
      </c>
      <c r="U548" s="592">
        <f>[3]Energy!W501</f>
        <v>832</v>
      </c>
      <c r="V548" s="592">
        <f>[3]Energy!X501</f>
        <v>1719</v>
      </c>
      <c r="W548" s="592">
        <f>[3]Energy!Y501</f>
        <v>2245</v>
      </c>
      <c r="X548" s="592">
        <f>[3]Energy!Z501</f>
        <v>1805</v>
      </c>
      <c r="Y548" s="592">
        <f>[3]Energy!AA501</f>
        <v>1719</v>
      </c>
      <c r="Z548" s="592">
        <f>[3]Energy!AB501</f>
        <v>582</v>
      </c>
      <c r="AA548" s="592">
        <f>[3]Energy!AC501</f>
        <v>258</v>
      </c>
      <c r="AB548" s="592">
        <f>[3]Energy!AD501</f>
        <v>166</v>
      </c>
      <c r="AC548" s="22">
        <f t="shared" ref="AC548:AC557" si="869">SUM(Q548:AB548)</f>
        <v>10915</v>
      </c>
      <c r="AD548" s="13"/>
      <c r="AJ548" s="13"/>
      <c r="BI548" s="1"/>
      <c r="BW548" s="1"/>
      <c r="BX548" s="72"/>
      <c r="BY548" s="1"/>
      <c r="BZ548" s="1"/>
      <c r="CA548" s="1"/>
      <c r="CB548" s="1"/>
      <c r="CC548" s="1"/>
      <c r="CD548" s="1"/>
      <c r="CE548" s="1"/>
    </row>
    <row r="549" spans="1:83">
      <c r="A549" s="87">
        <f t="shared" si="866"/>
        <v>2033</v>
      </c>
      <c r="B549" s="592">
        <f>[3]Energy!C502</f>
        <v>258</v>
      </c>
      <c r="C549" s="592">
        <f>[3]Energy!D502</f>
        <v>621</v>
      </c>
      <c r="D549" s="592">
        <f>[3]Energy!E502</f>
        <v>516</v>
      </c>
      <c r="E549" s="592">
        <f>[3]Energy!F502</f>
        <v>832</v>
      </c>
      <c r="F549" s="592">
        <f>[3]Energy!G502</f>
        <v>1720</v>
      </c>
      <c r="G549" s="592">
        <f>[3]Energy!H502</f>
        <v>2247</v>
      </c>
      <c r="H549" s="592">
        <f>[3]Energy!I502</f>
        <v>1806</v>
      </c>
      <c r="I549" s="592">
        <f>[3]Energy!J502</f>
        <v>1720</v>
      </c>
      <c r="J549" s="592">
        <f>[3]Energy!K502</f>
        <v>583</v>
      </c>
      <c r="K549" s="592">
        <f>[3]Energy!L502</f>
        <v>258</v>
      </c>
      <c r="L549" s="592">
        <f>[3]Energy!M502</f>
        <v>166</v>
      </c>
      <c r="M549" s="592">
        <f>[3]Energy!N502</f>
        <v>172</v>
      </c>
      <c r="N549" s="22">
        <f t="shared" si="867"/>
        <v>10899</v>
      </c>
      <c r="P549" s="91">
        <f t="shared" si="865"/>
        <v>2033</v>
      </c>
      <c r="Q549" s="592">
        <f>[3]Energy!S502</f>
        <v>172</v>
      </c>
      <c r="R549" s="592">
        <f>[3]Energy!T502</f>
        <v>258</v>
      </c>
      <c r="S549" s="592">
        <f>[3]Energy!U502</f>
        <v>621</v>
      </c>
      <c r="T549" s="592">
        <f>[3]Energy!V502</f>
        <v>516</v>
      </c>
      <c r="U549" s="592">
        <f>[3]Energy!W502</f>
        <v>832</v>
      </c>
      <c r="V549" s="592">
        <f>[3]Energy!X502</f>
        <v>1719</v>
      </c>
      <c r="W549" s="592">
        <f>[3]Energy!Y502</f>
        <v>2245</v>
      </c>
      <c r="X549" s="592">
        <f>[3]Energy!Z502</f>
        <v>1805</v>
      </c>
      <c r="Y549" s="592">
        <f>[3]Energy!AA502</f>
        <v>1719</v>
      </c>
      <c r="Z549" s="592">
        <f>[3]Energy!AB502</f>
        <v>582</v>
      </c>
      <c r="AA549" s="592">
        <f>[3]Energy!AC502</f>
        <v>258</v>
      </c>
      <c r="AB549" s="592">
        <f>[3]Energy!AD502</f>
        <v>166</v>
      </c>
      <c r="AC549" s="22">
        <f t="shared" si="869"/>
        <v>10893</v>
      </c>
      <c r="AD549" s="13"/>
      <c r="AJ549" s="13"/>
      <c r="BI549" s="1"/>
      <c r="BW549" s="1"/>
      <c r="BX549" s="72"/>
      <c r="BY549" s="1"/>
      <c r="BZ549" s="1"/>
      <c r="CA549" s="1"/>
      <c r="CB549" s="1"/>
      <c r="CC549" s="1"/>
      <c r="CD549" s="1"/>
      <c r="CE549" s="1"/>
    </row>
    <row r="550" spans="1:83">
      <c r="A550" s="87">
        <f t="shared" si="866"/>
        <v>2034</v>
      </c>
      <c r="B550" s="592">
        <f>[3]Energy!C503</f>
        <v>258</v>
      </c>
      <c r="C550" s="592">
        <f>[3]Energy!D503</f>
        <v>621</v>
      </c>
      <c r="D550" s="592">
        <f>[3]Energy!E503</f>
        <v>516</v>
      </c>
      <c r="E550" s="592">
        <f>[3]Energy!F503</f>
        <v>832</v>
      </c>
      <c r="F550" s="592">
        <f>[3]Energy!G503</f>
        <v>1720</v>
      </c>
      <c r="G550" s="592">
        <f>[3]Energy!H503</f>
        <v>2247</v>
      </c>
      <c r="H550" s="592">
        <f>[3]Energy!I503</f>
        <v>1806</v>
      </c>
      <c r="I550" s="592">
        <f>[3]Energy!J503</f>
        <v>1720</v>
      </c>
      <c r="J550" s="592">
        <f>[3]Energy!K503</f>
        <v>583</v>
      </c>
      <c r="K550" s="592">
        <f>[3]Energy!L503</f>
        <v>258</v>
      </c>
      <c r="L550" s="592">
        <f>[3]Energy!M503</f>
        <v>166</v>
      </c>
      <c r="M550" s="592">
        <f>[3]Energy!N503</f>
        <v>172</v>
      </c>
      <c r="N550" s="22">
        <f t="shared" si="867"/>
        <v>10899</v>
      </c>
      <c r="P550" s="91">
        <f t="shared" si="865"/>
        <v>2034</v>
      </c>
      <c r="Q550" s="592">
        <f>[3]Energy!S503</f>
        <v>172</v>
      </c>
      <c r="R550" s="592">
        <f>[3]Energy!T503</f>
        <v>258</v>
      </c>
      <c r="S550" s="592">
        <f>[3]Energy!U503</f>
        <v>621</v>
      </c>
      <c r="T550" s="592">
        <f>[3]Energy!V503</f>
        <v>516</v>
      </c>
      <c r="U550" s="592">
        <f>[3]Energy!W503</f>
        <v>832</v>
      </c>
      <c r="V550" s="592">
        <f>[3]Energy!X503</f>
        <v>1719</v>
      </c>
      <c r="W550" s="592">
        <f>[3]Energy!Y503</f>
        <v>2245</v>
      </c>
      <c r="X550" s="592">
        <f>[3]Energy!Z503</f>
        <v>1805</v>
      </c>
      <c r="Y550" s="592">
        <f>[3]Energy!AA503</f>
        <v>1719</v>
      </c>
      <c r="Z550" s="592">
        <f>[3]Energy!AB503</f>
        <v>582</v>
      </c>
      <c r="AA550" s="592">
        <f>[3]Energy!AC503</f>
        <v>258</v>
      </c>
      <c r="AB550" s="592">
        <f>[3]Energy!AD503</f>
        <v>166</v>
      </c>
      <c r="AC550" s="22">
        <f t="shared" si="869"/>
        <v>10893</v>
      </c>
      <c r="AD550" s="13"/>
      <c r="AJ550" s="13"/>
      <c r="BI550" s="1"/>
      <c r="BW550" s="1"/>
      <c r="BX550" s="72"/>
      <c r="BY550" s="1"/>
      <c r="BZ550" s="1"/>
      <c r="CA550" s="1"/>
      <c r="CB550" s="1"/>
      <c r="CC550" s="1"/>
      <c r="CD550" s="1"/>
      <c r="CE550" s="1"/>
    </row>
    <row r="551" spans="1:83">
      <c r="A551" s="87">
        <f t="shared" si="866"/>
        <v>2035</v>
      </c>
      <c r="B551" s="592">
        <f>[3]Energy!C504</f>
        <v>258</v>
      </c>
      <c r="C551" s="592">
        <f>[3]Energy!D504</f>
        <v>621</v>
      </c>
      <c r="D551" s="592">
        <f>[3]Energy!E504</f>
        <v>516</v>
      </c>
      <c r="E551" s="592">
        <f>[3]Energy!F504</f>
        <v>832</v>
      </c>
      <c r="F551" s="592">
        <f>[3]Energy!G504</f>
        <v>1720</v>
      </c>
      <c r="G551" s="592">
        <f>[3]Energy!H504</f>
        <v>2247</v>
      </c>
      <c r="H551" s="592">
        <f>[3]Energy!I504</f>
        <v>1806</v>
      </c>
      <c r="I551" s="592">
        <f>[3]Energy!J504</f>
        <v>1720</v>
      </c>
      <c r="J551" s="592">
        <f>[3]Energy!K504</f>
        <v>583</v>
      </c>
      <c r="K551" s="592">
        <f>[3]Energy!L504</f>
        <v>258</v>
      </c>
      <c r="L551" s="592">
        <f>[3]Energy!M504</f>
        <v>166</v>
      </c>
      <c r="M551" s="592">
        <f>[3]Energy!N504</f>
        <v>172</v>
      </c>
      <c r="N551" s="22">
        <f t="shared" si="867"/>
        <v>10899</v>
      </c>
      <c r="P551" s="91">
        <f t="shared" si="865"/>
        <v>2035</v>
      </c>
      <c r="Q551" s="592">
        <f>[3]Energy!S504</f>
        <v>172</v>
      </c>
      <c r="R551" s="592">
        <f>[3]Energy!T504</f>
        <v>258</v>
      </c>
      <c r="S551" s="592">
        <f>[3]Energy!U504</f>
        <v>621</v>
      </c>
      <c r="T551" s="592">
        <f>[3]Energy!V504</f>
        <v>516</v>
      </c>
      <c r="U551" s="592">
        <f>[3]Energy!W504</f>
        <v>832</v>
      </c>
      <c r="V551" s="592">
        <f>[3]Energy!X504</f>
        <v>1719</v>
      </c>
      <c r="W551" s="592">
        <f>[3]Energy!Y504</f>
        <v>2245</v>
      </c>
      <c r="X551" s="592">
        <f>[3]Energy!Z504</f>
        <v>1805</v>
      </c>
      <c r="Y551" s="592">
        <f>[3]Energy!AA504</f>
        <v>1719</v>
      </c>
      <c r="Z551" s="592">
        <f>[3]Energy!AB504</f>
        <v>582</v>
      </c>
      <c r="AA551" s="592">
        <f>[3]Energy!AC504</f>
        <v>258</v>
      </c>
      <c r="AB551" s="592">
        <f>[3]Energy!AD504</f>
        <v>166</v>
      </c>
      <c r="AC551" s="22">
        <f t="shared" si="869"/>
        <v>10893</v>
      </c>
      <c r="AE551" s="17"/>
      <c r="AF551" s="22"/>
      <c r="AI551" s="155"/>
      <c r="AJ551" s="13"/>
      <c r="BI551" s="1"/>
      <c r="BW551" s="1"/>
      <c r="BX551" s="72"/>
      <c r="BY551" s="1"/>
      <c r="BZ551" s="1"/>
      <c r="CA551" s="1"/>
      <c r="CB551" s="1"/>
      <c r="CC551" s="1"/>
      <c r="CD551" s="1"/>
      <c r="CE551" s="1"/>
    </row>
    <row r="552" spans="1:83">
      <c r="A552" s="87">
        <f t="shared" si="866"/>
        <v>2036</v>
      </c>
      <c r="B552" s="592">
        <f>[3]Energy!C505</f>
        <v>258</v>
      </c>
      <c r="C552" s="592">
        <f>[3]Energy!D505</f>
        <v>644</v>
      </c>
      <c r="D552" s="592">
        <f>[3]Energy!E505</f>
        <v>516</v>
      </c>
      <c r="E552" s="592">
        <f>[3]Energy!F505</f>
        <v>832</v>
      </c>
      <c r="F552" s="592">
        <f>[3]Energy!G505</f>
        <v>1720</v>
      </c>
      <c r="G552" s="592">
        <f>[3]Energy!H505</f>
        <v>2247</v>
      </c>
      <c r="H552" s="592">
        <f>[3]Energy!I505</f>
        <v>1806</v>
      </c>
      <c r="I552" s="592">
        <f>[3]Energy!J505</f>
        <v>1720</v>
      </c>
      <c r="J552" s="592">
        <f>[3]Energy!K505</f>
        <v>583</v>
      </c>
      <c r="K552" s="592">
        <f>[3]Energy!L505</f>
        <v>258</v>
      </c>
      <c r="L552" s="592">
        <f>[3]Energy!M505</f>
        <v>166</v>
      </c>
      <c r="M552" s="592">
        <f>[3]Energy!N505</f>
        <v>172</v>
      </c>
      <c r="N552" s="22">
        <f t="shared" si="867"/>
        <v>10922</v>
      </c>
      <c r="P552" s="91">
        <f t="shared" si="865"/>
        <v>2036</v>
      </c>
      <c r="Q552" s="592">
        <f>[3]Energy!S505</f>
        <v>172</v>
      </c>
      <c r="R552" s="592">
        <f>[3]Energy!T505</f>
        <v>258</v>
      </c>
      <c r="S552" s="592">
        <f>[3]Energy!U505</f>
        <v>643</v>
      </c>
      <c r="T552" s="592">
        <f>[3]Energy!V505</f>
        <v>516</v>
      </c>
      <c r="U552" s="592">
        <f>[3]Energy!W505</f>
        <v>832</v>
      </c>
      <c r="V552" s="592">
        <f>[3]Energy!X505</f>
        <v>1719</v>
      </c>
      <c r="W552" s="592">
        <f>[3]Energy!Y505</f>
        <v>2245</v>
      </c>
      <c r="X552" s="592">
        <f>[3]Energy!Z505</f>
        <v>1805</v>
      </c>
      <c r="Y552" s="592">
        <f>[3]Energy!AA505</f>
        <v>1719</v>
      </c>
      <c r="Z552" s="592">
        <f>[3]Energy!AB505</f>
        <v>582</v>
      </c>
      <c r="AA552" s="592">
        <f>[3]Energy!AC505</f>
        <v>258</v>
      </c>
      <c r="AB552" s="592">
        <f>[3]Energy!AD505</f>
        <v>166</v>
      </c>
      <c r="AC552" s="22">
        <f t="shared" si="869"/>
        <v>10915</v>
      </c>
      <c r="AI552" s="155"/>
      <c r="AJ552" s="13"/>
      <c r="BI552" s="1"/>
      <c r="BW552" s="1"/>
      <c r="BX552" s="72"/>
      <c r="BY552" s="1"/>
      <c r="BZ552" s="1"/>
      <c r="CA552" s="1"/>
      <c r="CB552" s="1"/>
      <c r="CC552" s="1"/>
      <c r="CD552" s="1"/>
      <c r="CE552" s="1"/>
    </row>
    <row r="553" spans="1:83">
      <c r="A553" s="87">
        <f t="shared" si="866"/>
        <v>2037</v>
      </c>
      <c r="B553" s="592">
        <f>[3]Energy!C506</f>
        <v>258</v>
      </c>
      <c r="C553" s="592">
        <f>[3]Energy!D506</f>
        <v>621</v>
      </c>
      <c r="D553" s="592">
        <f>[3]Energy!E506</f>
        <v>516</v>
      </c>
      <c r="E553" s="592">
        <f>[3]Energy!F506</f>
        <v>832</v>
      </c>
      <c r="F553" s="592">
        <f>[3]Energy!G506</f>
        <v>1720</v>
      </c>
      <c r="G553" s="592">
        <f>[3]Energy!H506</f>
        <v>2247</v>
      </c>
      <c r="H553" s="592">
        <f>[3]Energy!I506</f>
        <v>1806</v>
      </c>
      <c r="I553" s="592">
        <f>[3]Energy!J506</f>
        <v>1720</v>
      </c>
      <c r="J553" s="592">
        <f>[3]Energy!K506</f>
        <v>583</v>
      </c>
      <c r="K553" s="592">
        <f>[3]Energy!L506</f>
        <v>258</v>
      </c>
      <c r="L553" s="592">
        <f>[3]Energy!M506</f>
        <v>166</v>
      </c>
      <c r="M553" s="592">
        <f>[3]Energy!N506</f>
        <v>172</v>
      </c>
      <c r="N553" s="22">
        <f t="shared" si="867"/>
        <v>10899</v>
      </c>
      <c r="P553" s="91">
        <f t="shared" si="865"/>
        <v>2037</v>
      </c>
      <c r="Q553" s="592">
        <f>[3]Energy!S506</f>
        <v>172</v>
      </c>
      <c r="R553" s="592">
        <f>[3]Energy!T506</f>
        <v>258</v>
      </c>
      <c r="S553" s="592">
        <f>[3]Energy!U506</f>
        <v>621</v>
      </c>
      <c r="T553" s="592">
        <f>[3]Energy!V506</f>
        <v>516</v>
      </c>
      <c r="U553" s="592">
        <f>[3]Energy!W506</f>
        <v>832</v>
      </c>
      <c r="V553" s="592">
        <f>[3]Energy!X506</f>
        <v>1719</v>
      </c>
      <c r="W553" s="592">
        <f>[3]Energy!Y506</f>
        <v>2245</v>
      </c>
      <c r="X553" s="592">
        <f>[3]Energy!Z506</f>
        <v>1805</v>
      </c>
      <c r="Y553" s="592">
        <f>[3]Energy!AA506</f>
        <v>1719</v>
      </c>
      <c r="Z553" s="592">
        <f>[3]Energy!AB506</f>
        <v>582</v>
      </c>
      <c r="AA553" s="592">
        <f>[3]Energy!AC506</f>
        <v>258</v>
      </c>
      <c r="AB553" s="592">
        <f>[3]Energy!AD506</f>
        <v>166</v>
      </c>
      <c r="AC553" s="22">
        <f t="shared" si="869"/>
        <v>10893</v>
      </c>
      <c r="AI553" s="155"/>
      <c r="AJ553" s="13"/>
      <c r="BI553" s="1"/>
      <c r="BW553" s="1"/>
      <c r="BX553" s="72"/>
      <c r="BY553" s="1"/>
      <c r="BZ553" s="1"/>
      <c r="CA553" s="1"/>
      <c r="CB553" s="1"/>
      <c r="CC553" s="1"/>
      <c r="CD553" s="1"/>
      <c r="CE553" s="1"/>
    </row>
    <row r="554" spans="1:83">
      <c r="A554" s="87">
        <f t="shared" si="866"/>
        <v>2038</v>
      </c>
      <c r="B554" s="592">
        <f>[3]Energy!C507</f>
        <v>258</v>
      </c>
      <c r="C554" s="592">
        <f>[3]Energy!D507</f>
        <v>621</v>
      </c>
      <c r="D554" s="592">
        <f>[3]Energy!E507</f>
        <v>516</v>
      </c>
      <c r="E554" s="592">
        <f>[3]Energy!F507</f>
        <v>832</v>
      </c>
      <c r="F554" s="592">
        <f>[3]Energy!G507</f>
        <v>1720</v>
      </c>
      <c r="G554" s="592">
        <f>[3]Energy!H507</f>
        <v>2247</v>
      </c>
      <c r="H554" s="592">
        <f>[3]Energy!I507</f>
        <v>1806</v>
      </c>
      <c r="I554" s="592">
        <f>[3]Energy!J507</f>
        <v>1720</v>
      </c>
      <c r="J554" s="592">
        <f>[3]Energy!K507</f>
        <v>583</v>
      </c>
      <c r="K554" s="592">
        <f>[3]Energy!L507</f>
        <v>258</v>
      </c>
      <c r="L554" s="592">
        <f>[3]Energy!M507</f>
        <v>166</v>
      </c>
      <c r="M554" s="592">
        <f>[3]Energy!N507</f>
        <v>172</v>
      </c>
      <c r="N554" s="22">
        <f t="shared" si="867"/>
        <v>10899</v>
      </c>
      <c r="P554" s="91">
        <f t="shared" si="865"/>
        <v>2038</v>
      </c>
      <c r="Q554" s="592">
        <f>[3]Energy!S507</f>
        <v>172</v>
      </c>
      <c r="R554" s="592">
        <f>[3]Energy!T507</f>
        <v>258</v>
      </c>
      <c r="S554" s="592">
        <f>[3]Energy!U507</f>
        <v>621</v>
      </c>
      <c r="T554" s="592">
        <f>[3]Energy!V507</f>
        <v>516</v>
      </c>
      <c r="U554" s="592">
        <f>[3]Energy!W507</f>
        <v>832</v>
      </c>
      <c r="V554" s="592">
        <f>[3]Energy!X507</f>
        <v>1719</v>
      </c>
      <c r="W554" s="592">
        <f>[3]Energy!Y507</f>
        <v>2245</v>
      </c>
      <c r="X554" s="592">
        <f>[3]Energy!Z507</f>
        <v>1805</v>
      </c>
      <c r="Y554" s="592">
        <f>[3]Energy!AA507</f>
        <v>1719</v>
      </c>
      <c r="Z554" s="592">
        <f>[3]Energy!AB507</f>
        <v>582</v>
      </c>
      <c r="AA554" s="592">
        <f>[3]Energy!AC507</f>
        <v>258</v>
      </c>
      <c r="AB554" s="592">
        <f>[3]Energy!AD507</f>
        <v>166</v>
      </c>
      <c r="AC554" s="22">
        <f t="shared" si="869"/>
        <v>10893</v>
      </c>
      <c r="AI554" s="155"/>
      <c r="AJ554" s="13"/>
      <c r="BI554" s="1"/>
      <c r="BW554" s="1"/>
      <c r="BX554" s="72"/>
      <c r="BY554" s="1"/>
      <c r="BZ554" s="1"/>
      <c r="CA554" s="1"/>
      <c r="CB554" s="1"/>
      <c r="CC554" s="1"/>
      <c r="CD554" s="1"/>
      <c r="CE554" s="1"/>
    </row>
    <row r="555" spans="1:83">
      <c r="A555" s="87">
        <f t="shared" si="866"/>
        <v>2039</v>
      </c>
      <c r="B555" s="592">
        <f>[3]Energy!C508</f>
        <v>258</v>
      </c>
      <c r="C555" s="592">
        <f>[3]Energy!D508</f>
        <v>621</v>
      </c>
      <c r="D555" s="592">
        <f>[3]Energy!E508</f>
        <v>516</v>
      </c>
      <c r="E555" s="592">
        <f>[3]Energy!F508</f>
        <v>832</v>
      </c>
      <c r="F555" s="592">
        <f>[3]Energy!G508</f>
        <v>1720</v>
      </c>
      <c r="G555" s="592">
        <f>[3]Energy!H508</f>
        <v>2247</v>
      </c>
      <c r="H555" s="592">
        <f>[3]Energy!I508</f>
        <v>1806</v>
      </c>
      <c r="I555" s="592">
        <f>[3]Energy!J508</f>
        <v>1720</v>
      </c>
      <c r="J555" s="592">
        <f>[3]Energy!K508</f>
        <v>583</v>
      </c>
      <c r="K555" s="592">
        <f>[3]Energy!L508</f>
        <v>258</v>
      </c>
      <c r="L555" s="592">
        <f>[3]Energy!M508</f>
        <v>166</v>
      </c>
      <c r="M555" s="592">
        <f>[3]Energy!N508</f>
        <v>172</v>
      </c>
      <c r="N555" s="22">
        <f t="shared" si="867"/>
        <v>10899</v>
      </c>
      <c r="P555" s="91">
        <f t="shared" si="865"/>
        <v>2039</v>
      </c>
      <c r="Q555" s="592">
        <f>[3]Energy!S508</f>
        <v>172</v>
      </c>
      <c r="R555" s="592">
        <f>[3]Energy!T508</f>
        <v>258</v>
      </c>
      <c r="S555" s="592">
        <f>[3]Energy!U508</f>
        <v>621</v>
      </c>
      <c r="T555" s="592">
        <f>[3]Energy!V508</f>
        <v>516</v>
      </c>
      <c r="U555" s="592">
        <f>[3]Energy!W508</f>
        <v>832</v>
      </c>
      <c r="V555" s="592">
        <f>[3]Energy!X508</f>
        <v>1719</v>
      </c>
      <c r="W555" s="592">
        <f>[3]Energy!Y508</f>
        <v>2245</v>
      </c>
      <c r="X555" s="592">
        <f>[3]Energy!Z508</f>
        <v>1805</v>
      </c>
      <c r="Y555" s="592">
        <f>[3]Energy!AA508</f>
        <v>1719</v>
      </c>
      <c r="Z555" s="592">
        <f>[3]Energy!AB508</f>
        <v>582</v>
      </c>
      <c r="AA555" s="592">
        <f>[3]Energy!AC508</f>
        <v>258</v>
      </c>
      <c r="AB555" s="592">
        <f>[3]Energy!AD508</f>
        <v>166</v>
      </c>
      <c r="AC555" s="22">
        <f t="shared" si="869"/>
        <v>10893</v>
      </c>
      <c r="AI555" s="155"/>
      <c r="AJ555" s="13"/>
      <c r="BI555" s="1"/>
      <c r="BW555" s="1"/>
      <c r="BX555" s="72"/>
      <c r="BY555" s="1"/>
      <c r="BZ555" s="1"/>
      <c r="CA555" s="1"/>
      <c r="CB555" s="1"/>
      <c r="CC555" s="1"/>
      <c r="CD555" s="1"/>
      <c r="CE555" s="1"/>
    </row>
    <row r="556" spans="1:83">
      <c r="A556" s="87">
        <f t="shared" si="866"/>
        <v>2040</v>
      </c>
      <c r="B556" s="592">
        <f>[3]Energy!C509</f>
        <v>258</v>
      </c>
      <c r="C556" s="592">
        <f>[3]Energy!D509</f>
        <v>644</v>
      </c>
      <c r="D556" s="592">
        <f>[3]Energy!E509</f>
        <v>516</v>
      </c>
      <c r="E556" s="592">
        <f>[3]Energy!F509</f>
        <v>832</v>
      </c>
      <c r="F556" s="592">
        <f>[3]Energy!G509</f>
        <v>1720</v>
      </c>
      <c r="G556" s="592">
        <f>[3]Energy!H509</f>
        <v>2247</v>
      </c>
      <c r="H556" s="592">
        <f>[3]Energy!I509</f>
        <v>1806</v>
      </c>
      <c r="I556" s="592">
        <f>[3]Energy!J509</f>
        <v>1720</v>
      </c>
      <c r="J556" s="592">
        <f>[3]Energy!K509</f>
        <v>583</v>
      </c>
      <c r="K556" s="592">
        <f>[3]Energy!L509</f>
        <v>258</v>
      </c>
      <c r="L556" s="592">
        <f>[3]Energy!M509</f>
        <v>166</v>
      </c>
      <c r="M556" s="592">
        <f>[3]Energy!N509</f>
        <v>172</v>
      </c>
      <c r="N556" s="22">
        <f t="shared" si="867"/>
        <v>10922</v>
      </c>
      <c r="P556" s="91">
        <f t="shared" si="865"/>
        <v>2040</v>
      </c>
      <c r="Q556" s="592">
        <f>[3]Energy!S509</f>
        <v>172</v>
      </c>
      <c r="R556" s="592">
        <f>[3]Energy!T509</f>
        <v>258</v>
      </c>
      <c r="S556" s="592">
        <f>[3]Energy!U509</f>
        <v>643</v>
      </c>
      <c r="T556" s="592">
        <f>[3]Energy!V509</f>
        <v>516</v>
      </c>
      <c r="U556" s="592">
        <f>[3]Energy!W509</f>
        <v>832</v>
      </c>
      <c r="V556" s="592">
        <f>[3]Energy!X509</f>
        <v>1719</v>
      </c>
      <c r="W556" s="592">
        <f>[3]Energy!Y509</f>
        <v>2245</v>
      </c>
      <c r="X556" s="592">
        <f>[3]Energy!Z509</f>
        <v>1805</v>
      </c>
      <c r="Y556" s="592">
        <f>[3]Energy!AA509</f>
        <v>1719</v>
      </c>
      <c r="Z556" s="592">
        <f>[3]Energy!AB509</f>
        <v>582</v>
      </c>
      <c r="AA556" s="592">
        <f>[3]Energy!AC509</f>
        <v>258</v>
      </c>
      <c r="AB556" s="592">
        <f>[3]Energy!AD509</f>
        <v>166</v>
      </c>
      <c r="AC556" s="22">
        <f t="shared" si="869"/>
        <v>10915</v>
      </c>
      <c r="AI556" s="155"/>
      <c r="AJ556" s="13"/>
      <c r="BI556" s="1"/>
      <c r="BW556" s="1"/>
      <c r="BX556" s="72"/>
      <c r="BY556" s="1"/>
      <c r="BZ556" s="1"/>
      <c r="CA556" s="1"/>
      <c r="CB556" s="1"/>
      <c r="CC556" s="1"/>
      <c r="CD556" s="1"/>
      <c r="CE556" s="1"/>
    </row>
    <row r="557" spans="1:83">
      <c r="A557" s="87">
        <f t="shared" si="866"/>
        <v>2041</v>
      </c>
      <c r="P557" s="91">
        <f t="shared" si="865"/>
        <v>2041</v>
      </c>
      <c r="Q557" s="592">
        <f>[3]Energy!S510</f>
        <v>172</v>
      </c>
      <c r="R557" s="592">
        <f>[1]MWH!T511</f>
        <v>0</v>
      </c>
      <c r="S557" s="592">
        <f>[1]MWH!U511</f>
        <v>0</v>
      </c>
      <c r="T557" s="592">
        <f>[1]MWH!V511</f>
        <v>0</v>
      </c>
      <c r="U557" s="592">
        <f>[1]MWH!W511</f>
        <v>0</v>
      </c>
      <c r="V557" s="592">
        <f>[1]MWH!X511</f>
        <v>0</v>
      </c>
      <c r="W557" s="592">
        <f>[1]MWH!Y511</f>
        <v>0</v>
      </c>
      <c r="X557" s="592">
        <f>[1]MWH!Z511</f>
        <v>0</v>
      </c>
      <c r="Y557" s="592">
        <f>[1]MWH!AA511</f>
        <v>0</v>
      </c>
      <c r="Z557" s="592">
        <f>[1]MWH!AB511</f>
        <v>0</v>
      </c>
      <c r="AA557" s="592">
        <f>[1]MWH!AC511</f>
        <v>0</v>
      </c>
      <c r="AB557" s="592">
        <f>[1]MWH!AD511</f>
        <v>0</v>
      </c>
      <c r="AC557" s="22">
        <f t="shared" si="869"/>
        <v>172</v>
      </c>
      <c r="AI557" s="155"/>
      <c r="AJ557" s="2"/>
      <c r="BI557" s="1"/>
      <c r="BW557" s="1"/>
      <c r="BX557" s="72"/>
      <c r="BY557" s="1"/>
      <c r="BZ557" s="1"/>
      <c r="CA557" s="1"/>
      <c r="CB557" s="1"/>
      <c r="CC557" s="1"/>
      <c r="CD557" s="1"/>
      <c r="CE557" s="1"/>
    </row>
    <row r="558" spans="1:83">
      <c r="A558" s="87">
        <f t="shared" si="866"/>
        <v>2042</v>
      </c>
      <c r="P558" s="91">
        <f t="shared" si="865"/>
        <v>2042</v>
      </c>
      <c r="AI558" s="155"/>
      <c r="AJ558" s="2"/>
      <c r="BI558" s="1"/>
      <c r="BW558" s="1"/>
      <c r="BX558" s="72"/>
      <c r="BY558" s="1"/>
      <c r="BZ558" s="1"/>
      <c r="CA558" s="1"/>
      <c r="CB558" s="1"/>
      <c r="CC558" s="1"/>
      <c r="CD558" s="1"/>
      <c r="CE558" s="1"/>
    </row>
    <row r="559" spans="1:83">
      <c r="A559" s="87">
        <f t="shared" si="866"/>
        <v>2043</v>
      </c>
      <c r="P559" s="91">
        <f t="shared" si="865"/>
        <v>2043</v>
      </c>
      <c r="AI559" s="155"/>
      <c r="AJ559" s="2"/>
      <c r="BI559" s="1"/>
      <c r="BW559" s="1"/>
      <c r="BX559" s="72"/>
      <c r="BY559" s="1"/>
      <c r="BZ559" s="1"/>
      <c r="CA559" s="1"/>
      <c r="CB559" s="1"/>
      <c r="CC559" s="1"/>
      <c r="CD559" s="1"/>
      <c r="CE559" s="1"/>
    </row>
    <row r="560" spans="1:83">
      <c r="A560" s="87">
        <f t="shared" si="866"/>
        <v>2044</v>
      </c>
      <c r="P560" s="91">
        <f t="shared" si="865"/>
        <v>2044</v>
      </c>
      <c r="AI560" s="155"/>
      <c r="AJ560" s="2"/>
      <c r="BI560" s="1"/>
      <c r="BW560" s="1"/>
      <c r="BX560" s="72"/>
      <c r="BY560" s="1"/>
      <c r="BZ560" s="1"/>
      <c r="CA560" s="1"/>
      <c r="CB560" s="1"/>
      <c r="CC560" s="1"/>
      <c r="CD560" s="1"/>
      <c r="CE560" s="1"/>
    </row>
    <row r="561" spans="1:116">
      <c r="A561" s="87">
        <f t="shared" si="866"/>
        <v>2045</v>
      </c>
      <c r="P561" s="91">
        <f t="shared" si="865"/>
        <v>2045</v>
      </c>
      <c r="AG561" s="22"/>
      <c r="AH561" s="22"/>
      <c r="AI561" s="155"/>
      <c r="AJ561" s="2"/>
      <c r="BI561" s="1"/>
      <c r="BW561" s="1"/>
      <c r="BX561" s="72"/>
      <c r="BY561" s="1"/>
      <c r="BZ561" s="1"/>
      <c r="CA561" s="1"/>
      <c r="CB561" s="1"/>
      <c r="CC561" s="1"/>
      <c r="CD561" s="1"/>
      <c r="CE561" s="1"/>
    </row>
    <row r="562" spans="1:116">
      <c r="P562" s="160"/>
      <c r="AG562" s="22"/>
      <c r="AH562" s="22"/>
      <c r="AI562" s="155"/>
      <c r="AJ562" s="2"/>
      <c r="BI562" s="1"/>
      <c r="BW562" s="1"/>
      <c r="BX562" s="72"/>
      <c r="BY562" s="1"/>
      <c r="BZ562" s="1"/>
      <c r="CA562" s="1"/>
      <c r="CB562" s="1"/>
      <c r="CC562" s="1"/>
      <c r="CD562" s="1"/>
      <c r="CE562" s="1"/>
    </row>
    <row r="563" spans="1:116">
      <c r="AD563" s="13"/>
      <c r="AE563" s="17"/>
      <c r="AF563" s="78"/>
      <c r="AG563" s="78"/>
      <c r="AH563" s="78"/>
      <c r="AI563" s="155"/>
      <c r="AJ563" s="2"/>
      <c r="BI563" s="1"/>
      <c r="BW563" s="1"/>
      <c r="BX563" s="72"/>
      <c r="BY563" s="1"/>
      <c r="BZ563" s="1"/>
      <c r="CA563" s="1"/>
      <c r="CB563" s="1"/>
      <c r="CC563" s="1"/>
      <c r="CD563" s="1"/>
      <c r="CE563" s="1"/>
    </row>
    <row r="564" spans="1:116">
      <c r="A564" s="480" t="s">
        <v>259</v>
      </c>
      <c r="B564" s="25"/>
      <c r="C564" s="25"/>
      <c r="D564" s="233"/>
      <c r="E564" s="25"/>
      <c r="F564" s="355"/>
      <c r="G564" s="363"/>
      <c r="H564" s="280"/>
      <c r="I564" s="368"/>
      <c r="J564" s="25"/>
      <c r="K564" s="25"/>
      <c r="L564" s="25"/>
      <c r="M564" s="25"/>
      <c r="N564" s="36"/>
      <c r="O564" s="29"/>
      <c r="P564" s="346" t="str">
        <f>A564</f>
        <v>538 SECI-Hines 200-500 CC  Blks 1 &amp; 2</v>
      </c>
      <c r="Q564" s="29"/>
      <c r="R564" s="29"/>
      <c r="S564" s="29"/>
      <c r="T564" s="232"/>
      <c r="U564" s="334"/>
      <c r="V564" s="25"/>
      <c r="W564" s="29"/>
      <c r="X564" s="29"/>
      <c r="Y564" s="29"/>
      <c r="Z564" s="334"/>
      <c r="AA564" s="29"/>
      <c r="AB564" s="29"/>
      <c r="AC564" s="36"/>
      <c r="AE564" s="17"/>
      <c r="AF564" s="79"/>
      <c r="AG564" s="79"/>
      <c r="AH564" s="79"/>
      <c r="AI564" s="78"/>
      <c r="AJ564" s="2"/>
      <c r="BI564" s="1"/>
      <c r="BW564" s="1"/>
      <c r="BX564" s="72"/>
      <c r="BY564" s="1"/>
      <c r="BZ564" s="1"/>
      <c r="CA564" s="1"/>
      <c r="CB564" s="1"/>
      <c r="CC564" s="1"/>
      <c r="CD564" s="1"/>
      <c r="CE564" s="1"/>
    </row>
    <row r="565" spans="1:116">
      <c r="A565" s="260" t="s">
        <v>2</v>
      </c>
      <c r="B565" s="260" t="s">
        <v>3</v>
      </c>
      <c r="C565" s="260" t="s">
        <v>4</v>
      </c>
      <c r="D565" s="260" t="s">
        <v>5</v>
      </c>
      <c r="E565" s="260" t="s">
        <v>6</v>
      </c>
      <c r="F565" s="260" t="s">
        <v>7</v>
      </c>
      <c r="G565" s="260" t="s">
        <v>8</v>
      </c>
      <c r="H565" s="260" t="s">
        <v>9</v>
      </c>
      <c r="I565" s="260" t="s">
        <v>10</v>
      </c>
      <c r="J565" s="260" t="s">
        <v>11</v>
      </c>
      <c r="K565" s="260" t="s">
        <v>12</v>
      </c>
      <c r="L565" s="260" t="s">
        <v>13</v>
      </c>
      <c r="M565" s="260" t="s">
        <v>14</v>
      </c>
      <c r="N565" s="299" t="s">
        <v>15</v>
      </c>
      <c r="O565" s="172"/>
      <c r="P565" s="301" t="s">
        <v>2</v>
      </c>
      <c r="Q565" s="301" t="s">
        <v>3</v>
      </c>
      <c r="R565" s="301" t="s">
        <v>4</v>
      </c>
      <c r="S565" s="301" t="s">
        <v>5</v>
      </c>
      <c r="T565" s="301" t="s">
        <v>6</v>
      </c>
      <c r="U565" s="301" t="s">
        <v>7</v>
      </c>
      <c r="V565" s="301" t="s">
        <v>8</v>
      </c>
      <c r="W565" s="301" t="s">
        <v>9</v>
      </c>
      <c r="X565" s="301" t="s">
        <v>10</v>
      </c>
      <c r="Y565" s="301" t="s">
        <v>11</v>
      </c>
      <c r="Z565" s="301" t="s">
        <v>12</v>
      </c>
      <c r="AA565" s="301" t="s">
        <v>13</v>
      </c>
      <c r="AB565" s="301" t="s">
        <v>14</v>
      </c>
      <c r="AC565" s="299" t="s">
        <v>15</v>
      </c>
      <c r="AD565" s="84"/>
      <c r="AE565" s="17"/>
      <c r="AF565" s="86"/>
      <c r="AG565" s="86"/>
      <c r="AH565" s="86"/>
      <c r="AJ565" s="2"/>
      <c r="BI565" s="1"/>
      <c r="BW565" s="1"/>
      <c r="BX565" s="72"/>
      <c r="BY565" s="1"/>
      <c r="BZ565" s="1"/>
      <c r="CA565" s="1"/>
      <c r="CB565" s="1"/>
      <c r="CC565" s="1"/>
      <c r="CD565" s="1"/>
      <c r="CE565" s="1"/>
    </row>
    <row r="566" spans="1:116" s="5" customFormat="1">
      <c r="A566" s="87">
        <f>A526</f>
        <v>2010</v>
      </c>
      <c r="B566" s="353"/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306"/>
      <c r="O566" s="400"/>
      <c r="P566" s="271">
        <f>A566</f>
        <v>2010</v>
      </c>
      <c r="Q566" s="353"/>
      <c r="R566" s="353"/>
      <c r="S566" s="353"/>
      <c r="T566" s="353"/>
      <c r="U566" s="353"/>
      <c r="V566" s="353"/>
      <c r="W566" s="353"/>
      <c r="X566" s="353"/>
      <c r="Y566" s="353"/>
      <c r="Z566" s="353"/>
      <c r="AA566" s="353"/>
      <c r="AB566" s="353"/>
      <c r="AC566" s="32"/>
      <c r="AD566" s="13"/>
      <c r="AG566" s="22"/>
      <c r="AH566" s="22"/>
      <c r="AI566" s="86"/>
      <c r="AJ566" s="2"/>
      <c r="AK566" s="72"/>
      <c r="AZ566" s="550"/>
      <c r="BI566" s="1"/>
      <c r="BL566" s="1"/>
      <c r="BM566" s="150"/>
      <c r="BN566" s="150"/>
      <c r="BO566" s="150"/>
      <c r="BP566" s="150"/>
      <c r="BQ566" s="150"/>
      <c r="BR566" s="150"/>
      <c r="BS566" s="150"/>
      <c r="BT566" s="150"/>
      <c r="BU566" s="1"/>
      <c r="BV566" s="1"/>
      <c r="BW566" s="1"/>
      <c r="BX566" s="72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P566" s="165"/>
      <c r="CS566" s="534"/>
      <c r="DJ566" s="165"/>
      <c r="DK566" s="165"/>
      <c r="DL566" s="165"/>
    </row>
    <row r="567" spans="1:116">
      <c r="A567" s="87">
        <f>A566+1</f>
        <v>2011</v>
      </c>
      <c r="B567" s="353">
        <v>0</v>
      </c>
      <c r="C567" s="353">
        <v>0</v>
      </c>
      <c r="D567" s="353">
        <v>0</v>
      </c>
      <c r="E567" s="353">
        <v>0</v>
      </c>
      <c r="F567" s="353">
        <v>0</v>
      </c>
      <c r="G567" s="353">
        <v>0</v>
      </c>
      <c r="H567" s="353">
        <v>0</v>
      </c>
      <c r="I567" s="353">
        <v>0</v>
      </c>
      <c r="J567" s="353">
        <v>0</v>
      </c>
      <c r="K567" s="353">
        <v>0</v>
      </c>
      <c r="L567" s="353">
        <v>0</v>
      </c>
      <c r="M567" s="353">
        <v>0</v>
      </c>
      <c r="N567" s="306">
        <f t="shared" ref="N567:N596" si="870">SUM(B567:M567)</f>
        <v>0</v>
      </c>
      <c r="O567" s="400"/>
      <c r="P567" s="271">
        <f t="shared" ref="P567:P601" si="871">A567</f>
        <v>2011</v>
      </c>
      <c r="Q567" s="353">
        <v>0</v>
      </c>
      <c r="R567" s="353">
        <v>0</v>
      </c>
      <c r="S567" s="353">
        <v>0</v>
      </c>
      <c r="T567" s="353">
        <v>0</v>
      </c>
      <c r="U567" s="353">
        <v>0</v>
      </c>
      <c r="V567" s="353">
        <v>0</v>
      </c>
      <c r="W567" s="353">
        <v>0</v>
      </c>
      <c r="X567" s="353">
        <v>0</v>
      </c>
      <c r="Y567" s="353">
        <v>0</v>
      </c>
      <c r="Z567" s="353">
        <v>0</v>
      </c>
      <c r="AA567" s="353">
        <v>0</v>
      </c>
      <c r="AB567" s="353">
        <v>0</v>
      </c>
      <c r="AC567" s="306">
        <f t="shared" ref="AC567:AC597" si="872">SUM(Q567:AB567)</f>
        <v>0</v>
      </c>
      <c r="AD567" s="13"/>
      <c r="AE567" s="17"/>
      <c r="AF567" s="22"/>
      <c r="AG567" s="22"/>
      <c r="AH567" s="22"/>
      <c r="AI567" s="155"/>
      <c r="AJ567" s="2"/>
      <c r="BI567" s="1"/>
      <c r="BW567" s="1"/>
      <c r="BX567" s="72"/>
      <c r="BY567" s="1"/>
      <c r="BZ567" s="1"/>
      <c r="CA567" s="1"/>
      <c r="CB567" s="1"/>
      <c r="CC567" s="1"/>
      <c r="CD567" s="1"/>
      <c r="CE567" s="1"/>
    </row>
    <row r="568" spans="1:116">
      <c r="A568" s="87">
        <f t="shared" ref="A568:A601" si="873">A567+1</f>
        <v>2012</v>
      </c>
      <c r="B568" s="353">
        <v>0</v>
      </c>
      <c r="C568" s="353">
        <v>0</v>
      </c>
      <c r="D568" s="353">
        <v>0</v>
      </c>
      <c r="E568" s="353">
        <v>0</v>
      </c>
      <c r="F568" s="353">
        <v>0</v>
      </c>
      <c r="G568" s="353">
        <v>0</v>
      </c>
      <c r="H568" s="353">
        <v>0</v>
      </c>
      <c r="I568" s="353">
        <v>0</v>
      </c>
      <c r="J568" s="353">
        <v>0</v>
      </c>
      <c r="K568" s="353">
        <v>0</v>
      </c>
      <c r="L568" s="353">
        <v>0</v>
      </c>
      <c r="M568" s="353">
        <v>0</v>
      </c>
      <c r="N568" s="306">
        <f t="shared" si="870"/>
        <v>0</v>
      </c>
      <c r="O568" s="400"/>
      <c r="P568" s="271">
        <f t="shared" si="871"/>
        <v>2012</v>
      </c>
      <c r="Q568" s="353"/>
      <c r="R568" s="489"/>
      <c r="S568" s="489"/>
      <c r="T568" s="489"/>
      <c r="U568" s="489"/>
      <c r="V568" s="489"/>
      <c r="W568" s="489"/>
      <c r="X568" s="489"/>
      <c r="Y568" s="489"/>
      <c r="Z568" s="489"/>
      <c r="AA568" s="489"/>
      <c r="AB568" s="489"/>
      <c r="AC568" s="306">
        <f t="shared" si="872"/>
        <v>0</v>
      </c>
      <c r="AD568" s="13"/>
      <c r="AE568" s="17"/>
      <c r="AF568" s="22"/>
      <c r="AG568" s="22"/>
      <c r="AH568" s="22"/>
      <c r="AI568" s="155"/>
      <c r="AJ568" s="2"/>
      <c r="BI568" s="1"/>
      <c r="BW568" s="1"/>
      <c r="BX568" s="72"/>
      <c r="BY568" s="1"/>
      <c r="BZ568" s="1"/>
      <c r="CA568" s="1"/>
      <c r="CB568" s="1"/>
      <c r="CC568" s="1"/>
      <c r="CD568" s="1"/>
      <c r="CE568" s="1"/>
    </row>
    <row r="569" spans="1:116">
      <c r="A569" s="87">
        <f t="shared" si="873"/>
        <v>2013</v>
      </c>
      <c r="B569" s="353">
        <v>0</v>
      </c>
      <c r="C569" s="353">
        <v>0</v>
      </c>
      <c r="D569" s="353">
        <v>0</v>
      </c>
      <c r="E569" s="353">
        <v>0</v>
      </c>
      <c r="F569" s="353">
        <v>0</v>
      </c>
      <c r="G569" s="353">
        <v>0</v>
      </c>
      <c r="H569" s="353">
        <v>0</v>
      </c>
      <c r="I569" s="353">
        <v>0</v>
      </c>
      <c r="J569" s="353">
        <v>0</v>
      </c>
      <c r="K569" s="353">
        <v>0</v>
      </c>
      <c r="L569" s="353">
        <v>0</v>
      </c>
      <c r="M569" s="353">
        <v>0</v>
      </c>
      <c r="N569" s="306">
        <f t="shared" si="870"/>
        <v>0</v>
      </c>
      <c r="O569" s="400"/>
      <c r="P569" s="271">
        <f t="shared" si="871"/>
        <v>2013</v>
      </c>
      <c r="Q569" s="489"/>
      <c r="R569" s="489"/>
      <c r="S569" s="489"/>
      <c r="T569" s="489"/>
      <c r="U569" s="489"/>
      <c r="V569" s="489"/>
      <c r="W569" s="489"/>
      <c r="X569" s="489"/>
      <c r="Y569" s="489"/>
      <c r="Z569" s="489"/>
      <c r="AA569" s="489"/>
      <c r="AB569" s="489"/>
      <c r="AC569" s="306">
        <f t="shared" si="872"/>
        <v>0</v>
      </c>
      <c r="AD569" s="13"/>
      <c r="AE569" s="17"/>
      <c r="AF569" s="22"/>
      <c r="AI569" s="155"/>
      <c r="AJ569" s="2"/>
      <c r="BI569" s="1"/>
      <c r="BW569" s="1"/>
      <c r="BX569" s="72"/>
      <c r="BY569" s="1"/>
      <c r="BZ569" s="1"/>
      <c r="CA569" s="1"/>
      <c r="CB569" s="1"/>
      <c r="CC569" s="1"/>
      <c r="CD569" s="1"/>
      <c r="CE569" s="1"/>
    </row>
    <row r="570" spans="1:116">
      <c r="A570" s="87">
        <f t="shared" si="873"/>
        <v>2014</v>
      </c>
      <c r="B570" s="353">
        <v>0</v>
      </c>
      <c r="C570" s="353">
        <v>0</v>
      </c>
      <c r="D570" s="353">
        <v>0</v>
      </c>
      <c r="E570" s="353">
        <v>0</v>
      </c>
      <c r="F570" s="353">
        <v>0</v>
      </c>
      <c r="G570" s="353">
        <v>0</v>
      </c>
      <c r="H570" s="353">
        <v>0</v>
      </c>
      <c r="I570" s="353">
        <v>0</v>
      </c>
      <c r="J570" s="353">
        <v>0</v>
      </c>
      <c r="K570" s="353">
        <v>0</v>
      </c>
      <c r="L570" s="353">
        <v>0</v>
      </c>
      <c r="M570" s="353">
        <v>0</v>
      </c>
      <c r="N570" s="306">
        <f t="shared" si="870"/>
        <v>0</v>
      </c>
      <c r="O570" s="400"/>
      <c r="P570" s="271">
        <f t="shared" si="871"/>
        <v>2014</v>
      </c>
      <c r="Q570" s="489"/>
      <c r="R570" s="489"/>
      <c r="S570" s="489"/>
      <c r="T570" s="489"/>
      <c r="U570" s="489"/>
      <c r="V570" s="489"/>
      <c r="W570" s="489"/>
      <c r="X570" s="489"/>
      <c r="Y570" s="489"/>
      <c r="Z570" s="489"/>
      <c r="AA570" s="489"/>
      <c r="AB570" s="489"/>
      <c r="AC570" s="306">
        <f t="shared" si="872"/>
        <v>0</v>
      </c>
      <c r="AD570" s="13"/>
      <c r="AE570" s="17"/>
      <c r="AF570" s="22"/>
      <c r="AG570" s="22"/>
      <c r="AH570" s="22"/>
      <c r="AI570" s="155"/>
      <c r="AJ570" s="2"/>
      <c r="BI570" s="1"/>
      <c r="BW570" s="1"/>
      <c r="BX570" s="72"/>
      <c r="BY570" s="1"/>
      <c r="BZ570" s="1"/>
      <c r="CA570" s="1"/>
      <c r="CB570" s="1"/>
      <c r="CC570" s="1"/>
      <c r="CD570" s="1"/>
      <c r="CE570" s="1"/>
    </row>
    <row r="571" spans="1:116">
      <c r="A571" s="87">
        <f t="shared" si="873"/>
        <v>2015</v>
      </c>
      <c r="B571" s="353">
        <v>0</v>
      </c>
      <c r="C571" s="353">
        <v>0</v>
      </c>
      <c r="D571" s="353">
        <v>0</v>
      </c>
      <c r="E571" s="353">
        <v>0</v>
      </c>
      <c r="F571" s="353">
        <v>0</v>
      </c>
      <c r="G571" s="353">
        <v>0</v>
      </c>
      <c r="H571" s="353">
        <v>0</v>
      </c>
      <c r="I571" s="353">
        <v>0</v>
      </c>
      <c r="J571" s="353">
        <v>0</v>
      </c>
      <c r="K571" s="353">
        <v>0</v>
      </c>
      <c r="L571" s="353">
        <v>0</v>
      </c>
      <c r="M571" s="353">
        <v>0</v>
      </c>
      <c r="N571" s="306">
        <f t="shared" si="870"/>
        <v>0</v>
      </c>
      <c r="O571" s="400"/>
      <c r="P571" s="271">
        <f t="shared" si="871"/>
        <v>2015</v>
      </c>
      <c r="Q571" s="489"/>
      <c r="R571" s="489"/>
      <c r="S571" s="489"/>
      <c r="T571" s="489"/>
      <c r="U571" s="489"/>
      <c r="V571" s="489"/>
      <c r="W571" s="489"/>
      <c r="X571" s="489"/>
      <c r="Y571" s="489"/>
      <c r="Z571" s="489"/>
      <c r="AA571" s="489"/>
      <c r="AB571" s="489"/>
      <c r="AC571" s="306">
        <f t="shared" si="872"/>
        <v>0</v>
      </c>
      <c r="AD571" s="13"/>
      <c r="AE571" s="17"/>
      <c r="AF571" s="22"/>
      <c r="AG571" s="135"/>
      <c r="AH571" s="135"/>
      <c r="AI571" s="155"/>
      <c r="AJ571" s="2"/>
      <c r="BI571" s="1"/>
      <c r="BW571" s="1"/>
      <c r="BX571" s="72"/>
      <c r="BY571" s="1"/>
      <c r="BZ571" s="1"/>
      <c r="CA571" s="1"/>
      <c r="CB571" s="1"/>
      <c r="CC571" s="1"/>
      <c r="CD571" s="1"/>
      <c r="CE571" s="1"/>
    </row>
    <row r="572" spans="1:116">
      <c r="A572" s="87">
        <f t="shared" si="873"/>
        <v>2016</v>
      </c>
      <c r="B572" s="489">
        <f>[3]Energy!C565+[3]Energy!C605</f>
        <v>0</v>
      </c>
      <c r="C572" s="489">
        <f>[3]Energy!D565+[3]Energy!D605</f>
        <v>0</v>
      </c>
      <c r="D572" s="489">
        <f>[3]Energy!E565+[3]Energy!E605</f>
        <v>0</v>
      </c>
      <c r="E572" s="489">
        <f>[3]Energy!F565+[3]Energy!F605</f>
        <v>0</v>
      </c>
      <c r="F572" s="489">
        <f>[3]Energy!G565+[3]Energy!G605</f>
        <v>0</v>
      </c>
      <c r="G572" s="489">
        <f>[3]Energy!H565+[3]Energy!H605</f>
        <v>36456</v>
      </c>
      <c r="H572" s="489">
        <f>[3]Energy!I565+[3]Energy!I605</f>
        <v>39420</v>
      </c>
      <c r="I572" s="489">
        <f>[3]Energy!J565+[3]Energy!J605</f>
        <v>34743</v>
      </c>
      <c r="J572" s="489">
        <f>[3]Energy!K565+[3]Energy!K605</f>
        <v>32554</v>
      </c>
      <c r="K572" s="489">
        <f>[3]Energy!L565+[3]Energy!L605</f>
        <v>30747</v>
      </c>
      <c r="L572" s="489">
        <f>[3]Energy!M565+[3]Energy!M605</f>
        <v>19246</v>
      </c>
      <c r="M572" s="489">
        <f>[3]Energy!N565+[3]Energy!N605</f>
        <v>26156</v>
      </c>
      <c r="N572" s="306">
        <f t="shared" si="870"/>
        <v>219322</v>
      </c>
      <c r="O572" s="400"/>
      <c r="P572" s="271">
        <f t="shared" si="871"/>
        <v>2016</v>
      </c>
      <c r="Q572" s="489">
        <f>[3]Energy!S565+[3]Energy!S605</f>
        <v>0</v>
      </c>
      <c r="R572" s="489">
        <f>[3]Energy!T565+[3]Energy!T605</f>
        <v>0</v>
      </c>
      <c r="S572" s="489">
        <f>[3]Energy!U565+[3]Energy!U605</f>
        <v>0</v>
      </c>
      <c r="T572" s="489">
        <f>[3]Energy!V565+[3]Energy!V605</f>
        <v>0</v>
      </c>
      <c r="U572" s="489">
        <f>[3]Energy!W565+[3]Energy!W605</f>
        <v>0</v>
      </c>
      <c r="V572" s="489">
        <f>[3]Energy!X565+[3]Energy!X605</f>
        <v>0</v>
      </c>
      <c r="W572" s="489">
        <f>[3]Energy!Y565+[3]Energy!Y605</f>
        <v>36429</v>
      </c>
      <c r="X572" s="489">
        <f>[3]Energy!Z565+[3]Energy!Z605</f>
        <v>39391</v>
      </c>
      <c r="Y572" s="489">
        <f>[3]Energy!AA565+[3]Energy!AA605</f>
        <v>34718</v>
      </c>
      <c r="Z572" s="489">
        <f>[3]Energy!AB565+[3]Energy!AB605</f>
        <v>32530</v>
      </c>
      <c r="AA572" s="489">
        <f>[3]Energy!AC565+[3]Energy!AC605</f>
        <v>30725</v>
      </c>
      <c r="AB572" s="489">
        <f>[3]Energy!AD565+[3]Energy!AD605</f>
        <v>19232</v>
      </c>
      <c r="AC572" s="306">
        <f t="shared" si="872"/>
        <v>193025</v>
      </c>
      <c r="AD572" s="13"/>
      <c r="AE572" s="17"/>
      <c r="AF572" s="22"/>
      <c r="AG572" s="135"/>
      <c r="AH572" s="135"/>
      <c r="AI572" s="155"/>
      <c r="AJ572" s="2"/>
      <c r="BI572" s="1"/>
      <c r="BW572" s="1"/>
      <c r="BX572" s="72"/>
      <c r="BY572" s="1"/>
      <c r="BZ572" s="1"/>
      <c r="CA572" s="1"/>
      <c r="CB572" s="1"/>
      <c r="CC572" s="1"/>
      <c r="CD572" s="1"/>
      <c r="CE572" s="1"/>
    </row>
    <row r="573" spans="1:116">
      <c r="A573" s="87">
        <f t="shared" si="873"/>
        <v>2017</v>
      </c>
      <c r="B573" s="489">
        <f>[3]Energy!C566+[3]Energy!C606</f>
        <v>25851</v>
      </c>
      <c r="C573" s="489">
        <f>[3]Energy!D566+[3]Energy!D606</f>
        <v>16404</v>
      </c>
      <c r="D573" s="489">
        <f>[3]Energy!E566+[3]Energy!E606</f>
        <v>31602</v>
      </c>
      <c r="E573" s="489">
        <f>[3]Energy!F566+[3]Energy!F606</f>
        <v>35692</v>
      </c>
      <c r="F573" s="489">
        <f>[3]Energy!G566+[3]Energy!G606</f>
        <v>37455</v>
      </c>
      <c r="G573" s="489">
        <f>[3]Energy!H566+[3]Energy!H606</f>
        <v>36456</v>
      </c>
      <c r="H573" s="489">
        <f>[3]Energy!I566+[3]Energy!I606</f>
        <v>39420</v>
      </c>
      <c r="I573" s="489">
        <f>[3]Energy!J566+[3]Energy!J606</f>
        <v>34743</v>
      </c>
      <c r="J573" s="489">
        <f>[3]Energy!K566+[3]Energy!K606</f>
        <v>32554</v>
      </c>
      <c r="K573" s="489">
        <f>[3]Energy!L566+[3]Energy!L606</f>
        <v>30747</v>
      </c>
      <c r="L573" s="489">
        <f>[3]Energy!M566+[3]Energy!M606</f>
        <v>19246</v>
      </c>
      <c r="M573" s="489">
        <f>[3]Energy!N566+[3]Energy!N606</f>
        <v>26156</v>
      </c>
      <c r="N573" s="306">
        <f t="shared" si="870"/>
        <v>366326</v>
      </c>
      <c r="O573" s="400"/>
      <c r="P573" s="271">
        <f t="shared" si="871"/>
        <v>2017</v>
      </c>
      <c r="Q573" s="489">
        <f>[3]Energy!S566+[3]Energy!S606</f>
        <v>26137</v>
      </c>
      <c r="R573" s="489">
        <f>[3]Energy!T566+[3]Energy!T606</f>
        <v>25832</v>
      </c>
      <c r="S573" s="489">
        <f>[3]Energy!U566+[3]Energy!U606</f>
        <v>16392</v>
      </c>
      <c r="T573" s="489">
        <f>[3]Energy!V566+[3]Energy!V606</f>
        <v>31579</v>
      </c>
      <c r="U573" s="489">
        <f>[3]Energy!W566+[3]Energy!W606</f>
        <v>35666</v>
      </c>
      <c r="V573" s="489">
        <f>[3]Energy!X566+[3]Energy!X606</f>
        <v>37428</v>
      </c>
      <c r="W573" s="489">
        <f>[3]Energy!Y566+[3]Energy!Y606</f>
        <v>36429</v>
      </c>
      <c r="X573" s="489">
        <f>[3]Energy!Z566+[3]Energy!Z606</f>
        <v>39391</v>
      </c>
      <c r="Y573" s="489">
        <f>[3]Energy!AA566+[3]Energy!AA606</f>
        <v>34718</v>
      </c>
      <c r="Z573" s="489">
        <f>[3]Energy!AB566+[3]Energy!AB606</f>
        <v>32530</v>
      </c>
      <c r="AA573" s="489">
        <f>[3]Energy!AC566+[3]Energy!AC606</f>
        <v>30725</v>
      </c>
      <c r="AB573" s="489">
        <f>[3]Energy!AD566+[3]Energy!AD606</f>
        <v>19232</v>
      </c>
      <c r="AC573" s="306">
        <f t="shared" si="872"/>
        <v>366059</v>
      </c>
      <c r="AD573" s="13"/>
      <c r="AE573" s="17"/>
      <c r="AF573" s="22"/>
      <c r="AI573" s="155"/>
      <c r="AJ573" s="2"/>
      <c r="BI573" s="1"/>
      <c r="BW573" s="1"/>
      <c r="BX573" s="72"/>
      <c r="BY573" s="1"/>
      <c r="BZ573" s="1"/>
      <c r="CA573" s="1"/>
      <c r="CB573" s="1"/>
      <c r="CC573" s="1"/>
      <c r="CD573" s="1"/>
      <c r="CE573" s="1"/>
    </row>
    <row r="574" spans="1:116">
      <c r="A574" s="87">
        <f t="shared" si="873"/>
        <v>2018</v>
      </c>
      <c r="B574" s="489">
        <f>[3]Energy!C567+[3]Energy!C607</f>
        <v>25851</v>
      </c>
      <c r="C574" s="489">
        <f>[3]Energy!D567+[3]Energy!D607</f>
        <v>16404</v>
      </c>
      <c r="D574" s="489">
        <f>[3]Energy!E567+[3]Energy!E607</f>
        <v>31602</v>
      </c>
      <c r="E574" s="489">
        <f>[3]Energy!F567+[3]Energy!F607</f>
        <v>35692</v>
      </c>
      <c r="F574" s="489">
        <f>[3]Energy!G567+[3]Energy!G607</f>
        <v>37455</v>
      </c>
      <c r="G574" s="489">
        <f>[3]Energy!H567+[3]Energy!H607</f>
        <v>36456</v>
      </c>
      <c r="H574" s="489">
        <f>[3]Energy!I567+[3]Energy!I607</f>
        <v>39420</v>
      </c>
      <c r="I574" s="489">
        <f>[3]Energy!J567+[3]Energy!J607</f>
        <v>34743</v>
      </c>
      <c r="J574" s="489">
        <f>[3]Energy!K567+[3]Energy!K607</f>
        <v>32554</v>
      </c>
      <c r="K574" s="489">
        <f>[3]Energy!L567+[3]Energy!L607</f>
        <v>30747</v>
      </c>
      <c r="L574" s="489">
        <f>[3]Energy!M567+[3]Energy!M607</f>
        <v>19246</v>
      </c>
      <c r="M574" s="489">
        <f>[3]Energy!N567+[3]Energy!N607</f>
        <v>26156</v>
      </c>
      <c r="N574" s="306">
        <f t="shared" si="870"/>
        <v>366326</v>
      </c>
      <c r="O574" s="400"/>
      <c r="P574" s="271">
        <f t="shared" si="871"/>
        <v>2018</v>
      </c>
      <c r="Q574" s="489">
        <f>[3]Energy!S567+[3]Energy!S607</f>
        <v>26137</v>
      </c>
      <c r="R574" s="489">
        <f>[3]Energy!T567+[3]Energy!T607</f>
        <v>25832</v>
      </c>
      <c r="S574" s="489">
        <f>[3]Energy!U567+[3]Energy!U607</f>
        <v>16392</v>
      </c>
      <c r="T574" s="489">
        <f>[3]Energy!V567+[3]Energy!V607</f>
        <v>31579</v>
      </c>
      <c r="U574" s="489">
        <f>[3]Energy!W567+[3]Energy!W607</f>
        <v>35666</v>
      </c>
      <c r="V574" s="489">
        <f>[3]Energy!X567+[3]Energy!X607</f>
        <v>37428</v>
      </c>
      <c r="W574" s="489">
        <f>[3]Energy!Y567+[3]Energy!Y607</f>
        <v>36429</v>
      </c>
      <c r="X574" s="489">
        <f>[3]Energy!Z567+[3]Energy!Z607</f>
        <v>39391</v>
      </c>
      <c r="Y574" s="489">
        <f>[3]Energy!AA567+[3]Energy!AA607</f>
        <v>34718</v>
      </c>
      <c r="Z574" s="489">
        <f>[3]Energy!AB567+[3]Energy!AB607</f>
        <v>32530</v>
      </c>
      <c r="AA574" s="489">
        <f>[3]Energy!AC567+[3]Energy!AC607</f>
        <v>30725</v>
      </c>
      <c r="AB574" s="489">
        <f>[3]Energy!AD567+[3]Energy!AD607</f>
        <v>19232</v>
      </c>
      <c r="AC574" s="306">
        <f t="shared" si="872"/>
        <v>366059</v>
      </c>
      <c r="AD574" s="13"/>
      <c r="AE574" s="17"/>
      <c r="AF574" s="22"/>
      <c r="AI574" s="155"/>
      <c r="AJ574" s="2"/>
      <c r="BI574" s="1"/>
      <c r="BW574" s="1"/>
      <c r="BX574" s="72"/>
      <c r="BY574" s="1"/>
      <c r="BZ574" s="1"/>
      <c r="CA574" s="1"/>
      <c r="CB574" s="1"/>
      <c r="CC574" s="1"/>
      <c r="CD574" s="1"/>
      <c r="CE574" s="1"/>
    </row>
    <row r="575" spans="1:116">
      <c r="A575" s="87">
        <f t="shared" si="873"/>
        <v>2019</v>
      </c>
      <c r="B575" s="489">
        <f>[3]Energy!C568+[3]Energy!C608</f>
        <v>32314</v>
      </c>
      <c r="C575" s="489">
        <f>[3]Energy!D568+[3]Energy!D608</f>
        <v>20505</v>
      </c>
      <c r="D575" s="489">
        <f>[3]Energy!E568+[3]Energy!E608</f>
        <v>39502</v>
      </c>
      <c r="E575" s="489">
        <f>[3]Energy!F568+[3]Energy!F608</f>
        <v>44616</v>
      </c>
      <c r="F575" s="489">
        <f>[3]Energy!G568+[3]Energy!G608</f>
        <v>46819</v>
      </c>
      <c r="G575" s="489">
        <f>[3]Energy!H568+[3]Energy!H608</f>
        <v>91138</v>
      </c>
      <c r="H575" s="489">
        <f>[3]Energy!I568+[3]Energy!I608</f>
        <v>98550</v>
      </c>
      <c r="I575" s="489">
        <f>[3]Energy!J568+[3]Energy!J608</f>
        <v>86859</v>
      </c>
      <c r="J575" s="489">
        <f>[3]Energy!K568+[3]Energy!K608</f>
        <v>81383</v>
      </c>
      <c r="K575" s="489">
        <f>[3]Energy!L568+[3]Energy!L608</f>
        <v>76870</v>
      </c>
      <c r="L575" s="489">
        <f>[3]Energy!M568+[3]Energy!M608</f>
        <v>48116</v>
      </c>
      <c r="M575" s="489">
        <f>[3]Energy!N568+[3]Energy!N608</f>
        <v>65391</v>
      </c>
      <c r="N575" s="306">
        <f t="shared" si="870"/>
        <v>732063</v>
      </c>
      <c r="O575" s="400"/>
      <c r="P575" s="271">
        <f t="shared" si="871"/>
        <v>2019</v>
      </c>
      <c r="Q575" s="489">
        <f>[3]Energy!S568+[3]Energy!S608</f>
        <v>26137</v>
      </c>
      <c r="R575" s="489">
        <f>[3]Energy!T568+[3]Energy!T608</f>
        <v>32290</v>
      </c>
      <c r="S575" s="489">
        <f>[3]Energy!U568+[3]Energy!U608</f>
        <v>20490</v>
      </c>
      <c r="T575" s="489">
        <f>[3]Energy!V568+[3]Energy!V608</f>
        <v>39473</v>
      </c>
      <c r="U575" s="489">
        <f>[3]Energy!W568+[3]Energy!W608</f>
        <v>44583</v>
      </c>
      <c r="V575" s="489">
        <f>[3]Energy!X568+[3]Energy!X608</f>
        <v>46785</v>
      </c>
      <c r="W575" s="489">
        <f>[3]Energy!Y568+[3]Energy!Y608</f>
        <v>91072</v>
      </c>
      <c r="X575" s="489">
        <f>[3]Energy!Z568+[3]Energy!Z608</f>
        <v>98478</v>
      </c>
      <c r="Y575" s="489">
        <f>[3]Energy!AA568+[3]Energy!AA608</f>
        <v>86796</v>
      </c>
      <c r="Z575" s="489">
        <f>[3]Energy!AB568+[3]Energy!AB608</f>
        <v>81324</v>
      </c>
      <c r="AA575" s="489">
        <f>[3]Energy!AC568+[3]Energy!AC608</f>
        <v>76814</v>
      </c>
      <c r="AB575" s="489">
        <f>[3]Energy!AD568+[3]Energy!AD608</f>
        <v>48081</v>
      </c>
      <c r="AC575" s="306">
        <f t="shared" si="872"/>
        <v>692323</v>
      </c>
      <c r="AD575" s="13"/>
      <c r="AE575" s="17"/>
      <c r="AF575" s="22"/>
      <c r="AI575" s="155"/>
      <c r="AJ575" s="2"/>
      <c r="BI575" s="1"/>
      <c r="BW575" s="1"/>
      <c r="BX575" s="72"/>
      <c r="BY575" s="1"/>
      <c r="BZ575" s="1"/>
      <c r="CA575" s="1"/>
      <c r="CB575" s="1"/>
      <c r="CC575" s="1"/>
      <c r="CD575" s="1"/>
      <c r="CE575" s="1"/>
    </row>
    <row r="576" spans="1:116">
      <c r="A576" s="87">
        <f t="shared" si="873"/>
        <v>2020</v>
      </c>
      <c r="B576" s="489">
        <f>[3]Energy!C569+[3]Energy!C609</f>
        <v>64626</v>
      </c>
      <c r="C576" s="489">
        <f>[3]Energy!D569+[3]Energy!D609</f>
        <v>42475</v>
      </c>
      <c r="D576" s="489">
        <f>[3]Energy!E569+[3]Energy!E609</f>
        <v>79005</v>
      </c>
      <c r="E576" s="489">
        <f>[3]Energy!F569+[3]Energy!F609</f>
        <v>89231</v>
      </c>
      <c r="F576" s="489">
        <f>[3]Energy!G569+[3]Energy!G609</f>
        <v>93639</v>
      </c>
      <c r="G576" s="489">
        <f>[3]Energy!H569+[3]Energy!H609</f>
        <v>91138</v>
      </c>
      <c r="H576" s="489">
        <f>[3]Energy!I569+[3]Energy!I609</f>
        <v>98550</v>
      </c>
      <c r="I576" s="489">
        <f>[3]Energy!J569+[3]Energy!J609</f>
        <v>86859</v>
      </c>
      <c r="J576" s="489">
        <f>[3]Energy!K569+[3]Energy!K609</f>
        <v>81383</v>
      </c>
      <c r="K576" s="489">
        <f>[3]Energy!L569+[3]Energy!L609</f>
        <v>76870</v>
      </c>
      <c r="L576" s="489">
        <f>[3]Energy!M569+[3]Energy!M609</f>
        <v>48116</v>
      </c>
      <c r="M576" s="489">
        <f>[3]Energy!N569+[3]Energy!N609</f>
        <v>65391</v>
      </c>
      <c r="N576" s="306">
        <f t="shared" si="870"/>
        <v>917283</v>
      </c>
      <c r="O576" s="400"/>
      <c r="P576" s="271">
        <f t="shared" si="871"/>
        <v>2020</v>
      </c>
      <c r="Q576" s="489">
        <f>[3]Energy!S569+[3]Energy!S609</f>
        <v>65343</v>
      </c>
      <c r="R576" s="489">
        <f>[3]Energy!T569+[3]Energy!T609</f>
        <v>64579</v>
      </c>
      <c r="S576" s="489">
        <f>[3]Energy!U569+[3]Energy!U609</f>
        <v>42444</v>
      </c>
      <c r="T576" s="489">
        <f>[3]Energy!V569+[3]Energy!V609</f>
        <v>78947</v>
      </c>
      <c r="U576" s="489">
        <f>[3]Energy!W569+[3]Energy!W609</f>
        <v>89166</v>
      </c>
      <c r="V576" s="489">
        <f>[3]Energy!X569+[3]Energy!X609</f>
        <v>93571</v>
      </c>
      <c r="W576" s="489">
        <f>[3]Energy!Y569+[3]Energy!Y609</f>
        <v>91072</v>
      </c>
      <c r="X576" s="489">
        <f>[3]Energy!Z569+[3]Energy!Z609</f>
        <v>98478</v>
      </c>
      <c r="Y576" s="489">
        <f>[3]Energy!AA569+[3]Energy!AA609</f>
        <v>86796</v>
      </c>
      <c r="Z576" s="489">
        <f>[3]Energy!AB569+[3]Energy!AB609</f>
        <v>81324</v>
      </c>
      <c r="AA576" s="489">
        <f>[3]Energy!AC569+[3]Energy!AC609</f>
        <v>76814</v>
      </c>
      <c r="AB576" s="489">
        <f>[3]Energy!AD569+[3]Energy!AD609</f>
        <v>48081</v>
      </c>
      <c r="AC576" s="306">
        <f t="shared" si="872"/>
        <v>916615</v>
      </c>
      <c r="AD576" s="13"/>
      <c r="AE576" s="17"/>
      <c r="AF576" s="22"/>
      <c r="AI576" s="155"/>
      <c r="AJ576" s="2"/>
      <c r="BI576" s="1"/>
      <c r="BW576" s="1"/>
      <c r="BX576" s="72"/>
      <c r="BY576" s="1"/>
      <c r="BZ576" s="1"/>
      <c r="CA576" s="1"/>
      <c r="CB576" s="1"/>
      <c r="CC576" s="1"/>
      <c r="CD576" s="1"/>
      <c r="CE576" s="1"/>
    </row>
    <row r="577" spans="1:83">
      <c r="A577" s="87">
        <f t="shared" si="873"/>
        <v>2021</v>
      </c>
      <c r="B577" s="489">
        <f>[3]Energy!C570+[3]Energy!C610</f>
        <v>64626</v>
      </c>
      <c r="C577" s="489">
        <f>[3]Energy!D570+[3]Energy!D610</f>
        <v>41010</v>
      </c>
      <c r="D577" s="489">
        <f>[3]Energy!E570+[3]Energy!E610</f>
        <v>79005</v>
      </c>
      <c r="E577" s="489">
        <f>[3]Energy!F570+[3]Energy!F610</f>
        <v>89231</v>
      </c>
      <c r="F577" s="489">
        <f>[3]Energy!G570+[3]Energy!G610</f>
        <v>93639</v>
      </c>
      <c r="G577" s="489">
        <f>[3]Energy!H570+[3]Energy!H610</f>
        <v>91138</v>
      </c>
      <c r="H577" s="489">
        <f>[3]Energy!I570+[3]Energy!I610</f>
        <v>98550</v>
      </c>
      <c r="I577" s="489">
        <f>[3]Energy!J570+[3]Energy!J610</f>
        <v>86859</v>
      </c>
      <c r="J577" s="489">
        <f>[3]Energy!K570+[3]Energy!K610</f>
        <v>81383</v>
      </c>
      <c r="K577" s="489">
        <f>[3]Energy!L570+[3]Energy!L610</f>
        <v>76870</v>
      </c>
      <c r="L577" s="489">
        <f>[3]Energy!M570+[3]Energy!M610</f>
        <v>48116</v>
      </c>
      <c r="M577" s="489">
        <f>[3]Energy!N570+[3]Energy!N610</f>
        <v>65391</v>
      </c>
      <c r="N577" s="306">
        <f t="shared" si="870"/>
        <v>915818</v>
      </c>
      <c r="O577" s="400"/>
      <c r="P577" s="271">
        <f t="shared" si="871"/>
        <v>2021</v>
      </c>
      <c r="Q577" s="489">
        <f>[3]Energy!S570+[3]Energy!S610</f>
        <v>65343</v>
      </c>
      <c r="R577" s="489">
        <f>[3]Energy!T570+[3]Energy!T610</f>
        <v>64579</v>
      </c>
      <c r="S577" s="489">
        <f>[3]Energy!U570+[3]Energy!U610</f>
        <v>40980</v>
      </c>
      <c r="T577" s="489">
        <f>[3]Energy!V570+[3]Energy!V610</f>
        <v>78947</v>
      </c>
      <c r="U577" s="489">
        <f>[3]Energy!W570+[3]Energy!W610</f>
        <v>89166</v>
      </c>
      <c r="V577" s="489">
        <f>[3]Energy!X570+[3]Energy!X610</f>
        <v>93571</v>
      </c>
      <c r="W577" s="489">
        <f>[3]Energy!Y570+[3]Energy!Y610</f>
        <v>91072</v>
      </c>
      <c r="X577" s="489">
        <f>[3]Energy!Z570+[3]Energy!Z610</f>
        <v>98478</v>
      </c>
      <c r="Y577" s="489">
        <f>[3]Energy!AA570+[3]Energy!AA610</f>
        <v>86796</v>
      </c>
      <c r="Z577" s="489">
        <f>[3]Energy!AB570+[3]Energy!AB610</f>
        <v>81324</v>
      </c>
      <c r="AA577" s="489">
        <f>[3]Energy!AC570+[3]Energy!AC610</f>
        <v>76814</v>
      </c>
      <c r="AB577" s="489">
        <f>[3]Energy!AD570+[3]Energy!AD610</f>
        <v>48081</v>
      </c>
      <c r="AC577" s="306">
        <f t="shared" si="872"/>
        <v>915151</v>
      </c>
      <c r="AD577" s="13"/>
      <c r="AE577" s="17"/>
      <c r="AF577" s="22"/>
      <c r="AI577" s="155"/>
      <c r="AJ577" s="2"/>
      <c r="BI577" s="1"/>
      <c r="BW577" s="1"/>
      <c r="BX577" s="72"/>
      <c r="BY577" s="1"/>
      <c r="BZ577" s="1"/>
      <c r="CA577" s="1"/>
      <c r="CB577" s="1"/>
      <c r="CC577" s="1"/>
      <c r="CD577" s="1"/>
      <c r="CE577" s="1"/>
    </row>
    <row r="578" spans="1:83">
      <c r="A578" s="87">
        <f t="shared" si="873"/>
        <v>2022</v>
      </c>
      <c r="B578" s="489">
        <f>[3]Energy!C571+[3]Energy!C611</f>
        <v>64626</v>
      </c>
      <c r="C578" s="489">
        <f>[3]Energy!D571+[3]Energy!D611</f>
        <v>41010</v>
      </c>
      <c r="D578" s="489">
        <f>[3]Energy!E571+[3]Energy!E611</f>
        <v>79005</v>
      </c>
      <c r="E578" s="489">
        <f>[3]Energy!F571+[3]Energy!F611</f>
        <v>89231</v>
      </c>
      <c r="F578" s="489">
        <f>[3]Energy!G571+[3]Energy!G611</f>
        <v>93639</v>
      </c>
      <c r="G578" s="489">
        <f>[3]Energy!H571+[3]Energy!H611</f>
        <v>91138</v>
      </c>
      <c r="H578" s="489">
        <f>[3]Energy!I571+[3]Energy!I611</f>
        <v>98550</v>
      </c>
      <c r="I578" s="489">
        <f>[3]Energy!J571+[3]Energy!J611</f>
        <v>86859</v>
      </c>
      <c r="J578" s="489">
        <f>[3]Energy!K571+[3]Energy!K611</f>
        <v>81383</v>
      </c>
      <c r="K578" s="489">
        <f>[3]Energy!L571+[3]Energy!L611</f>
        <v>76870</v>
      </c>
      <c r="L578" s="489">
        <f>[3]Energy!M571+[3]Energy!M611</f>
        <v>48116</v>
      </c>
      <c r="M578" s="489">
        <f>[3]Energy!N571+[3]Energy!N611</f>
        <v>65391</v>
      </c>
      <c r="N578" s="306">
        <f t="shared" si="870"/>
        <v>915818</v>
      </c>
      <c r="O578" s="400"/>
      <c r="P578" s="271">
        <f t="shared" si="871"/>
        <v>2022</v>
      </c>
      <c r="Q578" s="489">
        <f>[3]Energy!S571+[3]Energy!S611</f>
        <v>65343</v>
      </c>
      <c r="R578" s="489">
        <f>[3]Energy!T571+[3]Energy!T611</f>
        <v>64579</v>
      </c>
      <c r="S578" s="489">
        <f>[3]Energy!U571+[3]Energy!U611</f>
        <v>40980</v>
      </c>
      <c r="T578" s="489">
        <f>[3]Energy!V571+[3]Energy!V611</f>
        <v>78947</v>
      </c>
      <c r="U578" s="489">
        <f>[3]Energy!W571+[3]Energy!W611</f>
        <v>89166</v>
      </c>
      <c r="V578" s="489">
        <f>[3]Energy!X571+[3]Energy!X611</f>
        <v>93571</v>
      </c>
      <c r="W578" s="489">
        <f>[3]Energy!Y571+[3]Energy!Y611</f>
        <v>91072</v>
      </c>
      <c r="X578" s="489">
        <f>[3]Energy!Z571+[3]Energy!Z611</f>
        <v>98478</v>
      </c>
      <c r="Y578" s="489">
        <f>[3]Energy!AA571+[3]Energy!AA611</f>
        <v>86796</v>
      </c>
      <c r="Z578" s="489">
        <f>[3]Energy!AB571+[3]Energy!AB611</f>
        <v>81324</v>
      </c>
      <c r="AA578" s="489">
        <f>[3]Energy!AC571+[3]Energy!AC611</f>
        <v>76814</v>
      </c>
      <c r="AB578" s="489">
        <f>[3]Energy!AD571+[3]Energy!AD611</f>
        <v>48081</v>
      </c>
      <c r="AC578" s="306">
        <f t="shared" si="872"/>
        <v>915151</v>
      </c>
      <c r="AD578" s="13"/>
      <c r="AE578" s="17"/>
      <c r="AF578" s="22"/>
      <c r="AG578" s="22"/>
      <c r="AH578" s="22"/>
      <c r="AI578" s="155"/>
      <c r="AJ578" s="2"/>
      <c r="BI578" s="1"/>
      <c r="BW578" s="1"/>
      <c r="BX578" s="72"/>
      <c r="BY578" s="1"/>
      <c r="BZ578" s="1"/>
      <c r="CA578" s="1"/>
      <c r="CB578" s="1"/>
      <c r="CC578" s="1"/>
      <c r="CD578" s="1"/>
      <c r="CE578" s="1"/>
    </row>
    <row r="579" spans="1:83">
      <c r="A579" s="87">
        <f t="shared" si="873"/>
        <v>2023</v>
      </c>
      <c r="B579" s="489">
        <f>[3]Energy!C572+[3]Energy!C612</f>
        <v>64627</v>
      </c>
      <c r="C579" s="489">
        <f>[3]Energy!D572+[3]Energy!D612</f>
        <v>41010</v>
      </c>
      <c r="D579" s="489">
        <f>[3]Energy!E572+[3]Energy!E612</f>
        <v>79005</v>
      </c>
      <c r="E579" s="489">
        <f>[3]Energy!F572+[3]Energy!F612</f>
        <v>89231</v>
      </c>
      <c r="F579" s="489">
        <f>[3]Energy!G572+[3]Energy!G612</f>
        <v>93638</v>
      </c>
      <c r="G579" s="489">
        <f>[3]Energy!H572+[3]Energy!H612</f>
        <v>91139</v>
      </c>
      <c r="H579" s="489">
        <f>[3]Energy!I572+[3]Energy!I612</f>
        <v>98550</v>
      </c>
      <c r="I579" s="489">
        <f>[3]Energy!J572+[3]Energy!J612</f>
        <v>86859</v>
      </c>
      <c r="J579" s="489">
        <f>[3]Energy!K572+[3]Energy!K612</f>
        <v>81385</v>
      </c>
      <c r="K579" s="489">
        <f>[3]Energy!L572+[3]Energy!L612</f>
        <v>76869</v>
      </c>
      <c r="L579" s="489">
        <f>[3]Energy!M572+[3]Energy!M612</f>
        <v>48115</v>
      </c>
      <c r="M579" s="489">
        <f>[3]Energy!N572+[3]Energy!N612</f>
        <v>65391</v>
      </c>
      <c r="N579" s="306">
        <f t="shared" si="870"/>
        <v>915819</v>
      </c>
      <c r="O579" s="400"/>
      <c r="P579" s="271">
        <f t="shared" si="871"/>
        <v>2023</v>
      </c>
      <c r="Q579" s="489">
        <f>[3]Energy!S572+[3]Energy!S612</f>
        <v>65343</v>
      </c>
      <c r="R579" s="489">
        <f>[3]Energy!T572+[3]Energy!T612</f>
        <v>64580</v>
      </c>
      <c r="S579" s="489">
        <f>[3]Energy!U572+[3]Energy!U612</f>
        <v>40980</v>
      </c>
      <c r="T579" s="489">
        <f>[3]Energy!V572+[3]Energy!V612</f>
        <v>78947</v>
      </c>
      <c r="U579" s="489">
        <f>[3]Energy!W572+[3]Energy!W612</f>
        <v>89166</v>
      </c>
      <c r="V579" s="489">
        <f>[3]Energy!X572+[3]Energy!X612</f>
        <v>93570</v>
      </c>
      <c r="W579" s="489">
        <f>[3]Energy!Y572+[3]Energy!Y612</f>
        <v>91072</v>
      </c>
      <c r="X579" s="489">
        <f>[3]Energy!Z572+[3]Energy!Z612</f>
        <v>98478</v>
      </c>
      <c r="Y579" s="489">
        <f>[3]Energy!AA572+[3]Energy!AA612</f>
        <v>86796</v>
      </c>
      <c r="Z579" s="489">
        <f>[3]Energy!AB572+[3]Energy!AB612</f>
        <v>81325</v>
      </c>
      <c r="AA579" s="489">
        <f>[3]Energy!AC572+[3]Energy!AC612</f>
        <v>76813</v>
      </c>
      <c r="AB579" s="489">
        <f>[3]Energy!AD572+[3]Energy!AD612</f>
        <v>48080</v>
      </c>
      <c r="AC579" s="306">
        <f t="shared" si="872"/>
        <v>915150</v>
      </c>
      <c r="AD579" s="13"/>
      <c r="AE579" s="17"/>
      <c r="AF579" s="22"/>
      <c r="AG579" s="22"/>
      <c r="AH579" s="22"/>
      <c r="AI579" s="155"/>
      <c r="AJ579" s="2"/>
      <c r="BI579" s="1"/>
      <c r="BW579" s="1"/>
      <c r="BX579" s="72"/>
      <c r="BY579" s="1"/>
      <c r="BZ579" s="1"/>
      <c r="CA579" s="1"/>
      <c r="CB579" s="1"/>
      <c r="CC579" s="1"/>
      <c r="CD579" s="1"/>
      <c r="CE579" s="1"/>
    </row>
    <row r="580" spans="1:83">
      <c r="A580" s="87">
        <f t="shared" si="873"/>
        <v>2024</v>
      </c>
      <c r="B580" s="489">
        <f>[3]Energy!C573+[3]Energy!C613</f>
        <v>64627</v>
      </c>
      <c r="C580" s="489">
        <f>[3]Energy!D573+[3]Energy!D613</f>
        <v>42475</v>
      </c>
      <c r="D580" s="489">
        <f>[3]Energy!E573+[3]Energy!E613</f>
        <v>79005</v>
      </c>
      <c r="E580" s="489">
        <f>[3]Energy!F573+[3]Energy!F613</f>
        <v>89231</v>
      </c>
      <c r="F580" s="489">
        <f>[3]Energy!G573+[3]Energy!G613</f>
        <v>93638</v>
      </c>
      <c r="G580" s="489">
        <f>[3]Energy!H573+[3]Energy!H613</f>
        <v>91139</v>
      </c>
      <c r="H580" s="489">
        <f>[3]Energy!I573+[3]Energy!I613</f>
        <v>98550</v>
      </c>
      <c r="I580" s="489">
        <f>[3]Energy!J573+[3]Energy!J613</f>
        <v>86859</v>
      </c>
      <c r="J580" s="489">
        <f>[3]Energy!K573+[3]Energy!K613</f>
        <v>81385</v>
      </c>
      <c r="K580" s="489">
        <f>[3]Energy!L573+[3]Energy!L613</f>
        <v>76869</v>
      </c>
      <c r="L580" s="489">
        <f>[3]Energy!M573+[3]Energy!M613</f>
        <v>48115</v>
      </c>
      <c r="M580" s="489">
        <f>[3]Energy!N573+[3]Energy!N613</f>
        <v>65391</v>
      </c>
      <c r="N580" s="306">
        <f t="shared" si="870"/>
        <v>917284</v>
      </c>
      <c r="O580" s="400"/>
      <c r="P580" s="271">
        <f t="shared" si="871"/>
        <v>2024</v>
      </c>
      <c r="Q580" s="489">
        <f>[3]Energy!S573+[3]Energy!S613</f>
        <v>65343</v>
      </c>
      <c r="R580" s="489">
        <f>[3]Energy!T573+[3]Energy!T613</f>
        <v>64580</v>
      </c>
      <c r="S580" s="489">
        <f>[3]Energy!U573+[3]Energy!U613</f>
        <v>42444</v>
      </c>
      <c r="T580" s="489">
        <f>[3]Energy!V573+[3]Energy!V613</f>
        <v>78947</v>
      </c>
      <c r="U580" s="489">
        <f>[3]Energy!W573+[3]Energy!W613</f>
        <v>89166</v>
      </c>
      <c r="V580" s="489">
        <f>[3]Energy!X573+[3]Energy!X613</f>
        <v>93570</v>
      </c>
      <c r="W580" s="489">
        <f>[3]Energy!Y573+[3]Energy!Y613</f>
        <v>91072</v>
      </c>
      <c r="X580" s="489">
        <f>[3]Energy!Z573+[3]Energy!Z613</f>
        <v>98478</v>
      </c>
      <c r="Y580" s="489">
        <f>[3]Energy!AA573+[3]Energy!AA613</f>
        <v>86796</v>
      </c>
      <c r="Z580" s="489">
        <f>[3]Energy!AB573+[3]Energy!AB613</f>
        <v>81325</v>
      </c>
      <c r="AA580" s="489">
        <f>[3]Energy!AC573+[3]Energy!AC613</f>
        <v>76813</v>
      </c>
      <c r="AB580" s="489">
        <f>[3]Energy!AD573+[3]Energy!AD613</f>
        <v>48080</v>
      </c>
      <c r="AC580" s="306">
        <f t="shared" si="872"/>
        <v>916614</v>
      </c>
      <c r="AD580" s="13"/>
      <c r="AE580" s="17"/>
      <c r="AF580" s="22"/>
      <c r="AG580" s="22"/>
      <c r="AH580" s="22"/>
      <c r="AI580" s="155"/>
      <c r="AJ580" s="2"/>
      <c r="BI580" s="1"/>
      <c r="BW580" s="1"/>
      <c r="BX580" s="72"/>
      <c r="BY580" s="1"/>
      <c r="BZ580" s="1"/>
      <c r="CA580" s="1"/>
      <c r="CB580" s="1"/>
      <c r="CC580" s="1"/>
      <c r="CD580" s="1"/>
      <c r="CE580" s="1"/>
    </row>
    <row r="581" spans="1:83">
      <c r="A581" s="87">
        <f t="shared" si="873"/>
        <v>2025</v>
      </c>
      <c r="B581" s="489">
        <f>[3]Energy!C574+[3]Energy!C614</f>
        <v>64627</v>
      </c>
      <c r="C581" s="489">
        <f>[3]Energy!D574+[3]Energy!D614</f>
        <v>41889</v>
      </c>
      <c r="D581" s="489">
        <f>[3]Energy!E574+[3]Energy!E614</f>
        <v>79005</v>
      </c>
      <c r="E581" s="489">
        <f>[3]Energy!F574+[3]Energy!F614</f>
        <v>89231</v>
      </c>
      <c r="F581" s="489">
        <f>[3]Energy!G574+[3]Energy!G614</f>
        <v>93638</v>
      </c>
      <c r="G581" s="489">
        <f>[3]Energy!H574+[3]Energy!H614</f>
        <v>91139</v>
      </c>
      <c r="H581" s="489">
        <f>[3]Energy!I574+[3]Energy!I614</f>
        <v>98550</v>
      </c>
      <c r="I581" s="489">
        <f>[3]Energy!J574+[3]Energy!J614</f>
        <v>86859</v>
      </c>
      <c r="J581" s="489">
        <f>[3]Energy!K574+[3]Energy!K614</f>
        <v>81385</v>
      </c>
      <c r="K581" s="489">
        <f>[3]Energy!L574+[3]Energy!L614</f>
        <v>76869</v>
      </c>
      <c r="L581" s="489">
        <f>[3]Energy!M574+[3]Energy!M614</f>
        <v>48115</v>
      </c>
      <c r="M581" s="489">
        <f>[3]Energy!N574+[3]Energy!N614</f>
        <v>65391</v>
      </c>
      <c r="N581" s="306">
        <f t="shared" si="870"/>
        <v>916698</v>
      </c>
      <c r="O581" s="400"/>
      <c r="P581" s="271">
        <f t="shared" si="871"/>
        <v>2025</v>
      </c>
      <c r="Q581" s="489">
        <f>[3]Energy!S574+[3]Energy!S614</f>
        <v>65343</v>
      </c>
      <c r="R581" s="489">
        <f>[3]Energy!T574+[3]Energy!T614</f>
        <v>64580</v>
      </c>
      <c r="S581" s="489">
        <f>[3]Energy!U574+[3]Energy!U614</f>
        <v>41858</v>
      </c>
      <c r="T581" s="489">
        <f>[3]Energy!V574+[3]Energy!V614</f>
        <v>78947</v>
      </c>
      <c r="U581" s="489">
        <f>[3]Energy!W574+[3]Energy!W614</f>
        <v>89166</v>
      </c>
      <c r="V581" s="489">
        <f>[3]Energy!X574+[3]Energy!X614</f>
        <v>93570</v>
      </c>
      <c r="W581" s="489">
        <f>[3]Energy!Y574+[3]Energy!Y614</f>
        <v>91072</v>
      </c>
      <c r="X581" s="489">
        <f>[3]Energy!Z574+[3]Energy!Z614</f>
        <v>98478</v>
      </c>
      <c r="Y581" s="489">
        <f>[3]Energy!AA574+[3]Energy!AA614</f>
        <v>86796</v>
      </c>
      <c r="Z581" s="489">
        <f>[3]Energy!AB574+[3]Energy!AB614</f>
        <v>81325</v>
      </c>
      <c r="AA581" s="489">
        <f>[3]Energy!AC574+[3]Energy!AC614</f>
        <v>76813</v>
      </c>
      <c r="AB581" s="489">
        <f>[3]Energy!AD574+[3]Energy!AD614</f>
        <v>48080</v>
      </c>
      <c r="AC581" s="306">
        <f t="shared" si="872"/>
        <v>916028</v>
      </c>
      <c r="AD581" s="13"/>
      <c r="AE581" s="17"/>
      <c r="AF581" s="22"/>
      <c r="AG581" s="22"/>
      <c r="AH581" s="22"/>
      <c r="AI581" s="155"/>
      <c r="AJ581" s="2"/>
      <c r="BI581" s="1"/>
      <c r="BW581" s="1"/>
      <c r="BX581" s="72"/>
      <c r="BY581" s="1"/>
      <c r="BZ581" s="1"/>
      <c r="CA581" s="1"/>
      <c r="CB581" s="1"/>
      <c r="CC581" s="1"/>
      <c r="CD581" s="1"/>
      <c r="CE581" s="1"/>
    </row>
    <row r="582" spans="1:83">
      <c r="A582" s="87">
        <f t="shared" si="873"/>
        <v>2026</v>
      </c>
      <c r="B582" s="489">
        <f>[3]Energy!C575+[3]Energy!C615</f>
        <v>64627</v>
      </c>
      <c r="C582" s="489">
        <f>[3]Energy!D575+[3]Energy!D615</f>
        <v>41889</v>
      </c>
      <c r="D582" s="489">
        <f>[3]Energy!E575+[3]Energy!E615</f>
        <v>79005</v>
      </c>
      <c r="E582" s="489">
        <f>[3]Energy!F575+[3]Energy!F615</f>
        <v>89231</v>
      </c>
      <c r="F582" s="489">
        <f>[3]Energy!G575+[3]Energy!G615</f>
        <v>93638</v>
      </c>
      <c r="G582" s="489">
        <f>[3]Energy!H575+[3]Energy!H615</f>
        <v>91139</v>
      </c>
      <c r="H582" s="489">
        <f>[3]Energy!I575+[3]Energy!I615</f>
        <v>98550</v>
      </c>
      <c r="I582" s="489">
        <f>[3]Energy!J575+[3]Energy!J615</f>
        <v>86859</v>
      </c>
      <c r="J582" s="489">
        <f>[3]Energy!K575+[3]Energy!K615</f>
        <v>81385</v>
      </c>
      <c r="K582" s="489">
        <f>[3]Energy!L575+[3]Energy!L615</f>
        <v>76869</v>
      </c>
      <c r="L582" s="489">
        <f>[3]Energy!M575+[3]Energy!M615</f>
        <v>48115</v>
      </c>
      <c r="M582" s="489">
        <f>[3]Energy!N575+[3]Energy!N615</f>
        <v>65391</v>
      </c>
      <c r="N582" s="306">
        <f t="shared" si="870"/>
        <v>916698</v>
      </c>
      <c r="O582" s="400"/>
      <c r="P582" s="271">
        <f t="shared" si="871"/>
        <v>2026</v>
      </c>
      <c r="Q582" s="489">
        <f>[3]Energy!S575+[3]Energy!S615</f>
        <v>65343</v>
      </c>
      <c r="R582" s="489">
        <f>[3]Energy!T575+[3]Energy!T615</f>
        <v>64580</v>
      </c>
      <c r="S582" s="489">
        <f>[3]Energy!U575+[3]Energy!U615</f>
        <v>41858</v>
      </c>
      <c r="T582" s="489">
        <f>[3]Energy!V575+[3]Energy!V615</f>
        <v>78947</v>
      </c>
      <c r="U582" s="489">
        <f>[3]Energy!W575+[3]Energy!W615</f>
        <v>89166</v>
      </c>
      <c r="V582" s="489">
        <f>[3]Energy!X575+[3]Energy!X615</f>
        <v>93570</v>
      </c>
      <c r="W582" s="489">
        <f>[3]Energy!Y575+[3]Energy!Y615</f>
        <v>91072</v>
      </c>
      <c r="X582" s="489">
        <f>[3]Energy!Z575+[3]Energy!Z615</f>
        <v>98478</v>
      </c>
      <c r="Y582" s="489">
        <f>[3]Energy!AA575+[3]Energy!AA615</f>
        <v>86796</v>
      </c>
      <c r="Z582" s="489">
        <f>[3]Energy!AB575+[3]Energy!AB615</f>
        <v>81325</v>
      </c>
      <c r="AA582" s="489">
        <f>[3]Energy!AC575+[3]Energy!AC615</f>
        <v>76813</v>
      </c>
      <c r="AB582" s="489">
        <f>[3]Energy!AD575+[3]Energy!AD615</f>
        <v>48080</v>
      </c>
      <c r="AC582" s="306">
        <f t="shared" si="872"/>
        <v>916028</v>
      </c>
      <c r="AD582" s="13"/>
      <c r="AE582" s="125"/>
      <c r="AF582" s="22"/>
      <c r="AG582" s="22"/>
      <c r="AH582" s="22"/>
      <c r="AI582" s="155"/>
      <c r="AJ582" s="2"/>
      <c r="BI582" s="1"/>
      <c r="BW582" s="1"/>
      <c r="BX582" s="72"/>
      <c r="BY582" s="1"/>
      <c r="BZ582" s="1"/>
      <c r="CA582" s="1"/>
      <c r="CB582" s="1"/>
      <c r="CC582" s="1"/>
      <c r="CD582" s="1"/>
      <c r="CE582" s="1"/>
    </row>
    <row r="583" spans="1:83">
      <c r="A583" s="87">
        <f t="shared" si="873"/>
        <v>2027</v>
      </c>
      <c r="B583" s="489">
        <f>[3]Energy!C576+[3]Energy!C616</f>
        <v>64627</v>
      </c>
      <c r="C583" s="489">
        <f>[3]Energy!D576+[3]Energy!D616</f>
        <v>41889</v>
      </c>
      <c r="D583" s="489">
        <f>[3]Energy!E576+[3]Energy!E616</f>
        <v>79005</v>
      </c>
      <c r="E583" s="489">
        <f>[3]Energy!F576+[3]Energy!F616</f>
        <v>89231</v>
      </c>
      <c r="F583" s="489">
        <f>[3]Energy!G576+[3]Energy!G616</f>
        <v>93638</v>
      </c>
      <c r="G583" s="489">
        <f>[3]Energy!H576+[3]Energy!H616</f>
        <v>91139</v>
      </c>
      <c r="H583" s="489">
        <f>[3]Energy!I576+[3]Energy!I616</f>
        <v>98550</v>
      </c>
      <c r="I583" s="489">
        <f>[3]Energy!J576+[3]Energy!J616</f>
        <v>86859</v>
      </c>
      <c r="J583" s="489">
        <f>[3]Energy!K576+[3]Energy!K616</f>
        <v>81385</v>
      </c>
      <c r="K583" s="489">
        <f>[3]Energy!L576+[3]Energy!L616</f>
        <v>76869</v>
      </c>
      <c r="L583" s="489">
        <f>[3]Energy!M576+[3]Energy!M616</f>
        <v>48115</v>
      </c>
      <c r="M583" s="489">
        <f>[3]Energy!N576+[3]Energy!N616</f>
        <v>65391</v>
      </c>
      <c r="N583" s="306">
        <f t="shared" si="870"/>
        <v>916698</v>
      </c>
      <c r="O583" s="400"/>
      <c r="P583" s="271">
        <f t="shared" si="871"/>
        <v>2027</v>
      </c>
      <c r="Q583" s="489">
        <f>[3]Energy!S576+[3]Energy!S616</f>
        <v>65343</v>
      </c>
      <c r="R583" s="489">
        <f>[3]Energy!T576+[3]Energy!T616</f>
        <v>64580</v>
      </c>
      <c r="S583" s="489">
        <f>[3]Energy!U576+[3]Energy!U616</f>
        <v>41858</v>
      </c>
      <c r="T583" s="489">
        <f>[3]Energy!V576+[3]Energy!V616</f>
        <v>78947</v>
      </c>
      <c r="U583" s="489">
        <f>[3]Energy!W576+[3]Energy!W616</f>
        <v>89166</v>
      </c>
      <c r="V583" s="489">
        <f>[3]Energy!X576+[3]Energy!X616</f>
        <v>93570</v>
      </c>
      <c r="W583" s="489">
        <f>[3]Energy!Y576+[3]Energy!Y616</f>
        <v>91072</v>
      </c>
      <c r="X583" s="489">
        <f>[3]Energy!Z576+[3]Energy!Z616</f>
        <v>98478</v>
      </c>
      <c r="Y583" s="489">
        <f>[3]Energy!AA576+[3]Energy!AA616</f>
        <v>86796</v>
      </c>
      <c r="Z583" s="489">
        <f>[3]Energy!AB576+[3]Energy!AB616</f>
        <v>81325</v>
      </c>
      <c r="AA583" s="489">
        <f>[3]Energy!AC576+[3]Energy!AC616</f>
        <v>76813</v>
      </c>
      <c r="AB583" s="489">
        <f>[3]Energy!AD576+[3]Energy!AD616</f>
        <v>48080</v>
      </c>
      <c r="AC583" s="306">
        <f t="shared" si="872"/>
        <v>916028</v>
      </c>
      <c r="AD583" s="13"/>
      <c r="AF583" s="22"/>
      <c r="AG583" s="22"/>
      <c r="AH583" s="22"/>
      <c r="AI583" s="155"/>
      <c r="AJ583" s="2"/>
      <c r="BI583" s="1"/>
      <c r="BW583" s="1"/>
      <c r="BX583" s="72"/>
      <c r="BY583" s="1"/>
      <c r="BZ583" s="1"/>
      <c r="CA583" s="1"/>
      <c r="CB583" s="1"/>
      <c r="CC583" s="1"/>
      <c r="CD583" s="1"/>
      <c r="CE583" s="1"/>
    </row>
    <row r="584" spans="1:83">
      <c r="A584" s="87">
        <f t="shared" si="873"/>
        <v>2028</v>
      </c>
      <c r="B584" s="489">
        <f>[3]Energy!C577+[3]Energy!C617</f>
        <v>64627</v>
      </c>
      <c r="C584" s="489">
        <f>[3]Energy!D577+[3]Energy!D617</f>
        <v>42475</v>
      </c>
      <c r="D584" s="489">
        <f>[3]Energy!E577+[3]Energy!E617</f>
        <v>79005</v>
      </c>
      <c r="E584" s="489">
        <f>[3]Energy!F577+[3]Energy!F617</f>
        <v>89231</v>
      </c>
      <c r="F584" s="489">
        <f>[3]Energy!G577+[3]Energy!G617</f>
        <v>93638</v>
      </c>
      <c r="G584" s="489">
        <f>[3]Energy!H577+[3]Energy!H617</f>
        <v>91139</v>
      </c>
      <c r="H584" s="489">
        <f>[3]Energy!I577+[3]Energy!I617</f>
        <v>98550</v>
      </c>
      <c r="I584" s="489">
        <f>[3]Energy!J577+[3]Energy!J617</f>
        <v>86859</v>
      </c>
      <c r="J584" s="489">
        <f>[3]Energy!K577+[3]Energy!K617</f>
        <v>81385</v>
      </c>
      <c r="K584" s="489">
        <f>[3]Energy!L577+[3]Energy!L617</f>
        <v>76869</v>
      </c>
      <c r="L584" s="489">
        <f>[3]Energy!M577+[3]Energy!M617</f>
        <v>48115</v>
      </c>
      <c r="M584" s="489">
        <f>[3]Energy!N577+[3]Energy!N617</f>
        <v>65391</v>
      </c>
      <c r="N584" s="306">
        <f t="shared" si="870"/>
        <v>917284</v>
      </c>
      <c r="O584" s="400"/>
      <c r="P584" s="271">
        <f t="shared" si="871"/>
        <v>2028</v>
      </c>
      <c r="Q584" s="489">
        <f>[3]Energy!S577+[3]Energy!S617</f>
        <v>65343</v>
      </c>
      <c r="R584" s="489">
        <f>[3]Energy!T577+[3]Energy!T617</f>
        <v>64580</v>
      </c>
      <c r="S584" s="489">
        <f>[3]Energy!U577+[3]Energy!U617</f>
        <v>42444</v>
      </c>
      <c r="T584" s="489">
        <f>[3]Energy!V577+[3]Energy!V617</f>
        <v>78947</v>
      </c>
      <c r="U584" s="489">
        <f>[3]Energy!W577+[3]Energy!W617</f>
        <v>89166</v>
      </c>
      <c r="V584" s="489">
        <f>[3]Energy!X577+[3]Energy!X617</f>
        <v>93570</v>
      </c>
      <c r="W584" s="489">
        <f>[3]Energy!Y577+[3]Energy!Y617</f>
        <v>91072</v>
      </c>
      <c r="X584" s="489">
        <f>[3]Energy!Z577+[3]Energy!Z617</f>
        <v>98478</v>
      </c>
      <c r="Y584" s="489">
        <f>[3]Energy!AA577+[3]Energy!AA617</f>
        <v>86796</v>
      </c>
      <c r="Z584" s="489">
        <f>[3]Energy!AB577+[3]Energy!AB617</f>
        <v>81325</v>
      </c>
      <c r="AA584" s="489">
        <f>[3]Energy!AC577+[3]Energy!AC617</f>
        <v>76813</v>
      </c>
      <c r="AB584" s="489">
        <f>[3]Energy!AD577+[3]Energy!AD617</f>
        <v>48080</v>
      </c>
      <c r="AC584" s="306">
        <f t="shared" si="872"/>
        <v>916614</v>
      </c>
      <c r="AD584" s="13"/>
      <c r="AF584" s="22"/>
      <c r="AG584" s="22"/>
      <c r="AH584" s="22"/>
      <c r="AI584" s="155"/>
      <c r="AJ584" s="2"/>
      <c r="BI584" s="1"/>
      <c r="BW584" s="1"/>
      <c r="BX584" s="72"/>
      <c r="BY584" s="1"/>
      <c r="BZ584" s="1"/>
      <c r="CA584" s="1"/>
      <c r="CB584" s="1"/>
      <c r="CC584" s="1"/>
      <c r="CD584" s="1"/>
      <c r="CE584" s="1"/>
    </row>
    <row r="585" spans="1:83">
      <c r="A585" s="87">
        <f t="shared" si="873"/>
        <v>2029</v>
      </c>
      <c r="B585" s="489">
        <f>[3]Energy!C578+[3]Energy!C618</f>
        <v>64627</v>
      </c>
      <c r="C585" s="489">
        <f>[3]Energy!D578+[3]Energy!D618</f>
        <v>41889</v>
      </c>
      <c r="D585" s="489">
        <f>[3]Energy!E578+[3]Energy!E618</f>
        <v>79005</v>
      </c>
      <c r="E585" s="489">
        <f>[3]Energy!F578+[3]Energy!F618</f>
        <v>89231</v>
      </c>
      <c r="F585" s="489">
        <f>[3]Energy!G578+[3]Energy!G618</f>
        <v>93638</v>
      </c>
      <c r="G585" s="489">
        <f>[3]Energy!H578+[3]Energy!H618</f>
        <v>91139</v>
      </c>
      <c r="H585" s="489">
        <f>[3]Energy!I578+[3]Energy!I618</f>
        <v>98550</v>
      </c>
      <c r="I585" s="489">
        <f>[3]Energy!J578+[3]Energy!J618</f>
        <v>86859</v>
      </c>
      <c r="J585" s="489">
        <f>[3]Energy!K578+[3]Energy!K618</f>
        <v>81385</v>
      </c>
      <c r="K585" s="489">
        <f>[3]Energy!L578+[3]Energy!L618</f>
        <v>76869</v>
      </c>
      <c r="L585" s="489">
        <f>[3]Energy!M578+[3]Energy!M618</f>
        <v>48115</v>
      </c>
      <c r="M585" s="489">
        <f>[3]Energy!N578+[3]Energy!N618</f>
        <v>65391</v>
      </c>
      <c r="N585" s="306">
        <f t="shared" si="870"/>
        <v>916698</v>
      </c>
      <c r="O585" s="400"/>
      <c r="P585" s="271">
        <f t="shared" si="871"/>
        <v>2029</v>
      </c>
      <c r="Q585" s="489">
        <f>[3]Energy!S578+[3]Energy!S618</f>
        <v>65343</v>
      </c>
      <c r="R585" s="489">
        <f>[3]Energy!T578+[3]Energy!T618</f>
        <v>64580</v>
      </c>
      <c r="S585" s="489">
        <f>[3]Energy!U578+[3]Energy!U618</f>
        <v>41858</v>
      </c>
      <c r="T585" s="489">
        <f>[3]Energy!V578+[3]Energy!V618</f>
        <v>78947</v>
      </c>
      <c r="U585" s="489">
        <f>[3]Energy!W578+[3]Energy!W618</f>
        <v>89166</v>
      </c>
      <c r="V585" s="489">
        <f>[3]Energy!X578+[3]Energy!X618</f>
        <v>93570</v>
      </c>
      <c r="W585" s="489">
        <f>[3]Energy!Y578+[3]Energy!Y618</f>
        <v>91072</v>
      </c>
      <c r="X585" s="489">
        <f>[3]Energy!Z578+[3]Energy!Z618</f>
        <v>98478</v>
      </c>
      <c r="Y585" s="489">
        <f>[3]Energy!AA578+[3]Energy!AA618</f>
        <v>86796</v>
      </c>
      <c r="Z585" s="489">
        <f>[3]Energy!AB578+[3]Energy!AB618</f>
        <v>81325</v>
      </c>
      <c r="AA585" s="489">
        <f>[3]Energy!AC578+[3]Energy!AC618</f>
        <v>76813</v>
      </c>
      <c r="AB585" s="489">
        <f>[3]Energy!AD578+[3]Energy!AD618</f>
        <v>48080</v>
      </c>
      <c r="AC585" s="306">
        <f t="shared" si="872"/>
        <v>916028</v>
      </c>
      <c r="AD585" s="13"/>
      <c r="AF585" s="22"/>
      <c r="AG585" s="22"/>
      <c r="AH585" s="22"/>
      <c r="AI585" s="155"/>
      <c r="AJ585" s="2"/>
      <c r="BI585" s="1"/>
      <c r="BW585" s="1"/>
      <c r="BX585" s="72"/>
      <c r="BY585" s="1"/>
      <c r="BZ585" s="1"/>
      <c r="CA585" s="1"/>
      <c r="CB585" s="1"/>
      <c r="CC585" s="1"/>
      <c r="CD585" s="1"/>
      <c r="CE585" s="1"/>
    </row>
    <row r="586" spans="1:83">
      <c r="A586" s="87">
        <f t="shared" si="873"/>
        <v>2030</v>
      </c>
      <c r="B586" s="489">
        <f>[3]Energy!C579+[3]Energy!C619</f>
        <v>64627</v>
      </c>
      <c r="C586" s="489">
        <f>[3]Energy!D579+[3]Energy!D619</f>
        <v>41889</v>
      </c>
      <c r="D586" s="489">
        <f>[3]Energy!E579+[3]Energy!E619</f>
        <v>79005</v>
      </c>
      <c r="E586" s="489">
        <f>[3]Energy!F579+[3]Energy!F619</f>
        <v>89231</v>
      </c>
      <c r="F586" s="489">
        <f>[3]Energy!G579+[3]Energy!G619</f>
        <v>93638</v>
      </c>
      <c r="G586" s="489">
        <f>[3]Energy!H579+[3]Energy!H619</f>
        <v>91139</v>
      </c>
      <c r="H586" s="489">
        <f>[3]Energy!I579+[3]Energy!I619</f>
        <v>98550</v>
      </c>
      <c r="I586" s="489">
        <f>[3]Energy!J579+[3]Energy!J619</f>
        <v>86859</v>
      </c>
      <c r="J586" s="489">
        <f>[3]Energy!K579+[3]Energy!K619</f>
        <v>81385</v>
      </c>
      <c r="K586" s="489">
        <f>[3]Energy!L579+[3]Energy!L619</f>
        <v>76869</v>
      </c>
      <c r="L586" s="489">
        <f>[3]Energy!M579+[3]Energy!M619</f>
        <v>48115</v>
      </c>
      <c r="M586" s="489">
        <f>[3]Energy!N579+[3]Energy!N619</f>
        <v>65391</v>
      </c>
      <c r="N586" s="306">
        <f t="shared" si="870"/>
        <v>916698</v>
      </c>
      <c r="O586" s="400"/>
      <c r="P586" s="271">
        <f t="shared" si="871"/>
        <v>2030</v>
      </c>
      <c r="Q586" s="489">
        <f>[3]Energy!S579+[3]Energy!S619</f>
        <v>65343</v>
      </c>
      <c r="R586" s="489">
        <f>[3]Energy!T579+[3]Energy!T619</f>
        <v>64580</v>
      </c>
      <c r="S586" s="489">
        <f>[3]Energy!U579+[3]Energy!U619</f>
        <v>41858</v>
      </c>
      <c r="T586" s="489">
        <f>[3]Energy!V579+[3]Energy!V619</f>
        <v>78947</v>
      </c>
      <c r="U586" s="489">
        <f>[3]Energy!W579+[3]Energy!W619</f>
        <v>89166</v>
      </c>
      <c r="V586" s="489">
        <f>[3]Energy!X579+[3]Energy!X619</f>
        <v>93570</v>
      </c>
      <c r="W586" s="489">
        <f>[3]Energy!Y579+[3]Energy!Y619</f>
        <v>91072</v>
      </c>
      <c r="X586" s="489">
        <f>[3]Energy!Z579+[3]Energy!Z619</f>
        <v>98478</v>
      </c>
      <c r="Y586" s="489">
        <f>[3]Energy!AA579+[3]Energy!AA619</f>
        <v>86796</v>
      </c>
      <c r="Z586" s="489">
        <f>[3]Energy!AB579+[3]Energy!AB619</f>
        <v>81325</v>
      </c>
      <c r="AA586" s="489">
        <f>[3]Energy!AC579+[3]Energy!AC619</f>
        <v>76813</v>
      </c>
      <c r="AB586" s="489">
        <f>[3]Energy!AD579+[3]Energy!AD619</f>
        <v>48080</v>
      </c>
      <c r="AC586" s="306">
        <f t="shared" si="872"/>
        <v>916028</v>
      </c>
      <c r="AD586" s="13"/>
      <c r="AF586" s="22"/>
      <c r="AG586" s="22"/>
      <c r="AH586" s="22"/>
      <c r="AI586" s="155"/>
      <c r="AJ586" s="13"/>
      <c r="BI586" s="1"/>
      <c r="BW586" s="1"/>
      <c r="BX586" s="72"/>
      <c r="BY586" s="1"/>
      <c r="BZ586" s="1"/>
      <c r="CA586" s="1"/>
      <c r="CB586" s="1"/>
      <c r="CC586" s="1"/>
      <c r="CD586" s="1"/>
      <c r="CE586" s="1"/>
    </row>
    <row r="587" spans="1:83">
      <c r="A587" s="87">
        <f t="shared" si="873"/>
        <v>2031</v>
      </c>
      <c r="B587" s="489">
        <f>[3]Energy!C580+[3]Energy!C620</f>
        <v>64627</v>
      </c>
      <c r="C587" s="489">
        <f>[3]Energy!D580+[3]Energy!D620</f>
        <v>41889</v>
      </c>
      <c r="D587" s="489">
        <f>[3]Energy!E580+[3]Energy!E620</f>
        <v>79005</v>
      </c>
      <c r="E587" s="489">
        <f>[3]Energy!F580+[3]Energy!F620</f>
        <v>89231</v>
      </c>
      <c r="F587" s="489">
        <f>[3]Energy!G580+[3]Energy!G620</f>
        <v>93638</v>
      </c>
      <c r="G587" s="489">
        <f>[3]Energy!H580+[3]Energy!H620</f>
        <v>91139</v>
      </c>
      <c r="H587" s="489">
        <f>[3]Energy!I580+[3]Energy!I620</f>
        <v>98550</v>
      </c>
      <c r="I587" s="489">
        <f>[3]Energy!J580+[3]Energy!J620</f>
        <v>86859</v>
      </c>
      <c r="J587" s="489">
        <f>[3]Energy!K580+[3]Energy!K620</f>
        <v>81385</v>
      </c>
      <c r="K587" s="489">
        <f>[3]Energy!L580+[3]Energy!L620</f>
        <v>76869</v>
      </c>
      <c r="L587" s="489">
        <f>[3]Energy!M580+[3]Energy!M620</f>
        <v>48115</v>
      </c>
      <c r="M587" s="489">
        <f>[3]Energy!N580+[3]Energy!N620</f>
        <v>65391</v>
      </c>
      <c r="N587" s="306">
        <f t="shared" si="870"/>
        <v>916698</v>
      </c>
      <c r="O587" s="400"/>
      <c r="P587" s="271">
        <f t="shared" si="871"/>
        <v>2031</v>
      </c>
      <c r="Q587" s="489">
        <f>[3]Energy!S580+[3]Energy!S620</f>
        <v>65343</v>
      </c>
      <c r="R587" s="489">
        <f>[3]Energy!T580+[3]Energy!T620</f>
        <v>64580</v>
      </c>
      <c r="S587" s="489">
        <f>[3]Energy!U580+[3]Energy!U620</f>
        <v>41858</v>
      </c>
      <c r="T587" s="489">
        <f>[3]Energy!V580+[3]Energy!V620</f>
        <v>78947</v>
      </c>
      <c r="U587" s="489">
        <f>[3]Energy!W580+[3]Energy!W620</f>
        <v>89166</v>
      </c>
      <c r="V587" s="489">
        <f>[3]Energy!X580+[3]Energy!X620</f>
        <v>93570</v>
      </c>
      <c r="W587" s="489">
        <f>[3]Energy!Y580+[3]Energy!Y620</f>
        <v>91072</v>
      </c>
      <c r="X587" s="489">
        <f>[3]Energy!Z580+[3]Energy!Z620</f>
        <v>98478</v>
      </c>
      <c r="Y587" s="489">
        <f>[3]Energy!AA580+[3]Energy!AA620</f>
        <v>86796</v>
      </c>
      <c r="Z587" s="489">
        <f>[3]Energy!AB580+[3]Energy!AB620</f>
        <v>81325</v>
      </c>
      <c r="AA587" s="489">
        <f>[3]Energy!AC580+[3]Energy!AC620</f>
        <v>76813</v>
      </c>
      <c r="AB587" s="489">
        <f>[3]Energy!AD580+[3]Energy!AD620</f>
        <v>48080</v>
      </c>
      <c r="AC587" s="32">
        <f t="shared" si="872"/>
        <v>916028</v>
      </c>
      <c r="AD587" s="13"/>
      <c r="AF587" s="22"/>
      <c r="AG587" s="22"/>
      <c r="AH587" s="22"/>
      <c r="AI587" s="155"/>
      <c r="AJ587" s="13"/>
      <c r="BI587" s="1"/>
      <c r="BW587" s="1"/>
      <c r="BX587" s="72"/>
      <c r="BY587" s="1"/>
      <c r="BZ587" s="1"/>
      <c r="CA587" s="1"/>
      <c r="CB587" s="1"/>
      <c r="CC587" s="1"/>
      <c r="CD587" s="1"/>
      <c r="CE587" s="1"/>
    </row>
    <row r="588" spans="1:83">
      <c r="A588" s="87">
        <f t="shared" si="873"/>
        <v>2032</v>
      </c>
      <c r="B588" s="489">
        <f>[3]Energy!C581+[3]Energy!C621</f>
        <v>64627</v>
      </c>
      <c r="C588" s="489">
        <f>[3]Energy!D581+[3]Energy!D621</f>
        <v>42475</v>
      </c>
      <c r="D588" s="489">
        <f>[3]Energy!E581+[3]Energy!E621</f>
        <v>79005</v>
      </c>
      <c r="E588" s="489">
        <f>[3]Energy!F581+[3]Energy!F621</f>
        <v>89231</v>
      </c>
      <c r="F588" s="489">
        <f>[3]Energy!G581+[3]Energy!G621</f>
        <v>93638</v>
      </c>
      <c r="G588" s="489">
        <f>[3]Energy!H581+[3]Energy!H621</f>
        <v>91139</v>
      </c>
      <c r="H588" s="489">
        <f>[3]Energy!I581+[3]Energy!I621</f>
        <v>98550</v>
      </c>
      <c r="I588" s="489">
        <f>[3]Energy!J581+[3]Energy!J621</f>
        <v>86859</v>
      </c>
      <c r="J588" s="489">
        <f>[3]Energy!K581+[3]Energy!K621</f>
        <v>81385</v>
      </c>
      <c r="K588" s="489">
        <f>[3]Energy!L581+[3]Energy!L621</f>
        <v>76869</v>
      </c>
      <c r="L588" s="489">
        <f>[3]Energy!M581+[3]Energy!M621</f>
        <v>48115</v>
      </c>
      <c r="M588" s="489">
        <f>[3]Energy!N581+[3]Energy!N621</f>
        <v>65391</v>
      </c>
      <c r="N588" s="306">
        <f t="shared" si="870"/>
        <v>917284</v>
      </c>
      <c r="P588" s="271">
        <f t="shared" si="871"/>
        <v>2032</v>
      </c>
      <c r="Q588" s="489">
        <f>[3]Energy!S581+[3]Energy!S621</f>
        <v>65343</v>
      </c>
      <c r="R588" s="489">
        <f>[3]Energy!T581+[3]Energy!T621</f>
        <v>64580</v>
      </c>
      <c r="S588" s="489">
        <f>[3]Energy!U581+[3]Energy!U621</f>
        <v>42444</v>
      </c>
      <c r="T588" s="489">
        <f>[3]Energy!V581+[3]Energy!V621</f>
        <v>78947</v>
      </c>
      <c r="U588" s="489">
        <f>[3]Energy!W581+[3]Energy!W621</f>
        <v>89166</v>
      </c>
      <c r="V588" s="489">
        <f>[3]Energy!X581+[3]Energy!X621</f>
        <v>93570</v>
      </c>
      <c r="W588" s="489">
        <f>[3]Energy!Y581+[3]Energy!Y621</f>
        <v>91072</v>
      </c>
      <c r="X588" s="489">
        <f>[3]Energy!Z581+[3]Energy!Z621</f>
        <v>98478</v>
      </c>
      <c r="Y588" s="489">
        <f>[3]Energy!AA581+[3]Energy!AA621</f>
        <v>86796</v>
      </c>
      <c r="Z588" s="489">
        <f>[3]Energy!AB581+[3]Energy!AB621</f>
        <v>81325</v>
      </c>
      <c r="AA588" s="489">
        <f>[3]Energy!AC581+[3]Energy!AC621</f>
        <v>76813</v>
      </c>
      <c r="AB588" s="489">
        <f>[3]Energy!AD581+[3]Energy!AD621</f>
        <v>48080</v>
      </c>
      <c r="AC588" s="32">
        <f t="shared" si="872"/>
        <v>916614</v>
      </c>
      <c r="AD588" s="13"/>
      <c r="AF588" s="22"/>
      <c r="AG588" s="22"/>
      <c r="AH588" s="22"/>
      <c r="AJ588" s="13"/>
      <c r="BI588" s="1"/>
      <c r="BW588" s="1"/>
      <c r="BX588" s="72"/>
      <c r="BY588" s="1"/>
      <c r="BZ588" s="1"/>
      <c r="CA588" s="1"/>
      <c r="CB588" s="1"/>
      <c r="CC588" s="1"/>
      <c r="CD588" s="1"/>
      <c r="CE588" s="1"/>
    </row>
    <row r="589" spans="1:83">
      <c r="A589" s="87">
        <f t="shared" si="873"/>
        <v>2033</v>
      </c>
      <c r="B589" s="489">
        <f>[3]Energy!C582+[3]Energy!C622</f>
        <v>64627</v>
      </c>
      <c r="C589" s="489">
        <f>[3]Energy!D582+[3]Energy!D622</f>
        <v>41889</v>
      </c>
      <c r="D589" s="489">
        <f>[3]Energy!E582+[3]Energy!E622</f>
        <v>79005</v>
      </c>
      <c r="E589" s="489">
        <f>[3]Energy!F582+[3]Energy!F622</f>
        <v>89231</v>
      </c>
      <c r="F589" s="489">
        <f>[3]Energy!G582+[3]Energy!G622</f>
        <v>93638</v>
      </c>
      <c r="G589" s="489">
        <f>[3]Energy!H582+[3]Energy!H622</f>
        <v>91139</v>
      </c>
      <c r="H589" s="489">
        <f>[3]Energy!I582+[3]Energy!I622</f>
        <v>98550</v>
      </c>
      <c r="I589" s="489">
        <f>[3]Energy!J582+[3]Energy!J622</f>
        <v>86859</v>
      </c>
      <c r="J589" s="489">
        <f>[3]Energy!K582+[3]Energy!K622</f>
        <v>81385</v>
      </c>
      <c r="K589" s="489">
        <f>[3]Energy!L582+[3]Energy!L622</f>
        <v>76869</v>
      </c>
      <c r="L589" s="489">
        <f>[3]Energy!M582+[3]Energy!M622</f>
        <v>48115</v>
      </c>
      <c r="M589" s="489">
        <f>[3]Energy!N582+[3]Energy!N622</f>
        <v>65391</v>
      </c>
      <c r="N589" s="306">
        <f t="shared" si="870"/>
        <v>916698</v>
      </c>
      <c r="P589" s="271">
        <f t="shared" si="871"/>
        <v>2033</v>
      </c>
      <c r="Q589" s="489">
        <f>[3]Energy!S582+[3]Energy!S622</f>
        <v>65343</v>
      </c>
      <c r="R589" s="489">
        <f>[3]Energy!T582+[3]Energy!T622</f>
        <v>64580</v>
      </c>
      <c r="S589" s="489">
        <f>[3]Energy!U582+[3]Energy!U622</f>
        <v>41858</v>
      </c>
      <c r="T589" s="489">
        <f>[3]Energy!V582+[3]Energy!V622</f>
        <v>78947</v>
      </c>
      <c r="U589" s="489">
        <f>[3]Energy!W582+[3]Energy!W622</f>
        <v>89166</v>
      </c>
      <c r="V589" s="489">
        <f>[3]Energy!X582+[3]Energy!X622</f>
        <v>93570</v>
      </c>
      <c r="W589" s="489">
        <f>[3]Energy!Y582+[3]Energy!Y622</f>
        <v>91072</v>
      </c>
      <c r="X589" s="489">
        <f>[3]Energy!Z582+[3]Energy!Z622</f>
        <v>98478</v>
      </c>
      <c r="Y589" s="489">
        <f>[3]Energy!AA582+[3]Energy!AA622</f>
        <v>86796</v>
      </c>
      <c r="Z589" s="489">
        <f>[3]Energy!AB582+[3]Energy!AB622</f>
        <v>81325</v>
      </c>
      <c r="AA589" s="489">
        <f>[3]Energy!AC582+[3]Energy!AC622</f>
        <v>76813</v>
      </c>
      <c r="AB589" s="489">
        <f>[3]Energy!AD582+[3]Energy!AD622</f>
        <v>48080</v>
      </c>
      <c r="AC589" s="32">
        <f t="shared" si="872"/>
        <v>916028</v>
      </c>
      <c r="AD589" s="13"/>
      <c r="AG589" s="22"/>
      <c r="AH589" s="22"/>
      <c r="AJ589" s="13"/>
      <c r="BI589" s="1"/>
      <c r="BW589" s="1"/>
      <c r="BX589" s="72"/>
      <c r="BY589" s="1"/>
      <c r="BZ589" s="1"/>
      <c r="CA589" s="1"/>
      <c r="CB589" s="1"/>
      <c r="CC589" s="1"/>
      <c r="CD589" s="1"/>
      <c r="CE589" s="1"/>
    </row>
    <row r="590" spans="1:83">
      <c r="A590" s="87">
        <f t="shared" si="873"/>
        <v>2034</v>
      </c>
      <c r="B590" s="489">
        <f>[3]Energy!C583+[3]Energy!C623</f>
        <v>64627</v>
      </c>
      <c r="C590" s="489">
        <f>[3]Energy!D583+[3]Energy!D623</f>
        <v>41889</v>
      </c>
      <c r="D590" s="489">
        <f>[3]Energy!E583+[3]Energy!E623</f>
        <v>79005</v>
      </c>
      <c r="E590" s="489">
        <f>[3]Energy!F583+[3]Energy!F623</f>
        <v>89231</v>
      </c>
      <c r="F590" s="489">
        <f>[3]Energy!G583+[3]Energy!G623</f>
        <v>93638</v>
      </c>
      <c r="G590" s="489">
        <f>[3]Energy!H583+[3]Energy!H623</f>
        <v>91139</v>
      </c>
      <c r="H590" s="489">
        <f>[3]Energy!I583+[3]Energy!I623</f>
        <v>98550</v>
      </c>
      <c r="I590" s="489">
        <f>[3]Energy!J583+[3]Energy!J623</f>
        <v>86859</v>
      </c>
      <c r="J590" s="489">
        <f>[3]Energy!K583+[3]Energy!K623</f>
        <v>81385</v>
      </c>
      <c r="K590" s="489">
        <f>[3]Energy!L583+[3]Energy!L623</f>
        <v>76869</v>
      </c>
      <c r="L590" s="489">
        <f>[3]Energy!M583+[3]Energy!M623</f>
        <v>48115</v>
      </c>
      <c r="M590" s="489">
        <f>[3]Energy!N583+[3]Energy!N623</f>
        <v>65391</v>
      </c>
      <c r="N590" s="306">
        <f t="shared" si="870"/>
        <v>916698</v>
      </c>
      <c r="P590" s="271">
        <f t="shared" si="871"/>
        <v>2034</v>
      </c>
      <c r="Q590" s="489">
        <f>[3]Energy!S583+[3]Energy!S623</f>
        <v>65343</v>
      </c>
      <c r="R590" s="489">
        <f>[3]Energy!T583+[3]Energy!T623</f>
        <v>64580</v>
      </c>
      <c r="S590" s="489">
        <f>[3]Energy!U583+[3]Energy!U623</f>
        <v>41858</v>
      </c>
      <c r="T590" s="489">
        <f>[3]Energy!V583+[3]Energy!V623</f>
        <v>78947</v>
      </c>
      <c r="U590" s="489">
        <f>[3]Energy!W583+[3]Energy!W623</f>
        <v>89166</v>
      </c>
      <c r="V590" s="489">
        <f>[3]Energy!X583+[3]Energy!X623</f>
        <v>93570</v>
      </c>
      <c r="W590" s="489">
        <f>[3]Energy!Y583+[3]Energy!Y623</f>
        <v>91072</v>
      </c>
      <c r="X590" s="489">
        <f>[3]Energy!Z583+[3]Energy!Z623</f>
        <v>98478</v>
      </c>
      <c r="Y590" s="489">
        <f>[3]Energy!AA583+[3]Energy!AA623</f>
        <v>86796</v>
      </c>
      <c r="Z590" s="489">
        <f>[3]Energy!AB583+[3]Energy!AB623</f>
        <v>81325</v>
      </c>
      <c r="AA590" s="489">
        <f>[3]Energy!AC583+[3]Energy!AC623</f>
        <v>76813</v>
      </c>
      <c r="AB590" s="489">
        <f>[3]Energy!AD583+[3]Energy!AD623</f>
        <v>48080</v>
      </c>
      <c r="AC590" s="32">
        <f t="shared" si="872"/>
        <v>916028</v>
      </c>
      <c r="AD590" s="13"/>
      <c r="AG590" s="22"/>
      <c r="AH590" s="22"/>
      <c r="AJ590" s="13"/>
      <c r="BI590" s="1"/>
      <c r="BW590" s="1"/>
      <c r="BX590" s="72"/>
      <c r="BY590" s="1"/>
      <c r="BZ590" s="1"/>
      <c r="CA590" s="1"/>
      <c r="CB590" s="1"/>
      <c r="CC590" s="1"/>
      <c r="CD590" s="1"/>
      <c r="CE590" s="1"/>
    </row>
    <row r="591" spans="1:83">
      <c r="A591" s="87">
        <f t="shared" si="873"/>
        <v>2035</v>
      </c>
      <c r="B591" s="489">
        <f>[3]Energy!C584+[3]Energy!C624</f>
        <v>64627</v>
      </c>
      <c r="C591" s="489">
        <f>[3]Energy!D584+[3]Energy!D624</f>
        <v>41889</v>
      </c>
      <c r="D591" s="489">
        <f>[3]Energy!E584+[3]Energy!E624</f>
        <v>79005</v>
      </c>
      <c r="E591" s="489">
        <f>[3]Energy!F584+[3]Energy!F624</f>
        <v>89231</v>
      </c>
      <c r="F591" s="489">
        <f>[3]Energy!G584+[3]Energy!G624</f>
        <v>93638</v>
      </c>
      <c r="G591" s="489">
        <f>[3]Energy!H584+[3]Energy!H624</f>
        <v>91139</v>
      </c>
      <c r="H591" s="489">
        <f>[3]Energy!I584+[3]Energy!I624</f>
        <v>98550</v>
      </c>
      <c r="I591" s="489">
        <f>[3]Energy!J584+[3]Energy!J624</f>
        <v>86859</v>
      </c>
      <c r="J591" s="489">
        <f>[3]Energy!K584+[3]Energy!K624</f>
        <v>81385</v>
      </c>
      <c r="K591" s="489">
        <f>[3]Energy!L584+[3]Energy!L624</f>
        <v>76869</v>
      </c>
      <c r="L591" s="489">
        <f>[3]Energy!M584+[3]Energy!M624</f>
        <v>48115</v>
      </c>
      <c r="M591" s="489">
        <f>[3]Energy!N584+[3]Energy!N624</f>
        <v>65391</v>
      </c>
      <c r="N591" s="306">
        <f t="shared" si="870"/>
        <v>916698</v>
      </c>
      <c r="P591" s="271">
        <f t="shared" si="871"/>
        <v>2035</v>
      </c>
      <c r="Q591" s="489">
        <f>[3]Energy!S584+[3]Energy!S624</f>
        <v>65343</v>
      </c>
      <c r="R591" s="489">
        <f>[3]Energy!T584+[3]Energy!T624</f>
        <v>64580</v>
      </c>
      <c r="S591" s="489">
        <f>[3]Energy!U584+[3]Energy!U624</f>
        <v>41858</v>
      </c>
      <c r="T591" s="489">
        <f>[3]Energy!V584+[3]Energy!V624</f>
        <v>78947</v>
      </c>
      <c r="U591" s="489">
        <f>[3]Energy!W584+[3]Energy!W624</f>
        <v>89166</v>
      </c>
      <c r="V591" s="489">
        <f>[3]Energy!X584+[3]Energy!X624</f>
        <v>93570</v>
      </c>
      <c r="W591" s="489">
        <f>[3]Energy!Y584+[3]Energy!Y624</f>
        <v>91072</v>
      </c>
      <c r="X591" s="489">
        <f>[3]Energy!Z584+[3]Energy!Z624</f>
        <v>98478</v>
      </c>
      <c r="Y591" s="489">
        <f>[3]Energy!AA584+[3]Energy!AA624</f>
        <v>86796</v>
      </c>
      <c r="Z591" s="489">
        <f>[3]Energy!AB584+[3]Energy!AB624</f>
        <v>81325</v>
      </c>
      <c r="AA591" s="489">
        <f>[3]Energy!AC584+[3]Energy!AC624</f>
        <v>76813</v>
      </c>
      <c r="AB591" s="489">
        <f>[3]Energy!AD584+[3]Energy!AD624</f>
        <v>48080</v>
      </c>
      <c r="AC591" s="32">
        <f t="shared" si="872"/>
        <v>916028</v>
      </c>
      <c r="AD591" s="13"/>
      <c r="AG591" s="22"/>
      <c r="AH591" s="22"/>
      <c r="AJ591" s="13"/>
      <c r="BI591" s="1"/>
      <c r="BW591" s="1"/>
      <c r="BX591" s="72"/>
      <c r="BY591" s="1"/>
      <c r="BZ591" s="1"/>
      <c r="CA591" s="1"/>
      <c r="CB591" s="1"/>
      <c r="CC591" s="1"/>
      <c r="CD591" s="1"/>
      <c r="CE591" s="1"/>
    </row>
    <row r="592" spans="1:83">
      <c r="A592" s="87">
        <f t="shared" si="873"/>
        <v>2036</v>
      </c>
      <c r="B592" s="489">
        <f>[3]Energy!C585+[3]Energy!C625</f>
        <v>64627</v>
      </c>
      <c r="C592" s="489">
        <f>[3]Energy!D585+[3]Energy!D625</f>
        <v>42475</v>
      </c>
      <c r="D592" s="489">
        <f>[3]Energy!E585+[3]Energy!E625</f>
        <v>79005</v>
      </c>
      <c r="E592" s="489">
        <f>[3]Energy!F585+[3]Energy!F625</f>
        <v>89231</v>
      </c>
      <c r="F592" s="489">
        <f>[3]Energy!G585+[3]Energy!G625</f>
        <v>93638</v>
      </c>
      <c r="G592" s="489">
        <f>[3]Energy!H585+[3]Energy!H625</f>
        <v>91139</v>
      </c>
      <c r="H592" s="489">
        <f>[3]Energy!I585+[3]Energy!I625</f>
        <v>98550</v>
      </c>
      <c r="I592" s="489">
        <f>[3]Energy!J585+[3]Energy!J625</f>
        <v>86859</v>
      </c>
      <c r="J592" s="489">
        <f>[3]Energy!K585+[3]Energy!K625</f>
        <v>81385</v>
      </c>
      <c r="K592" s="489">
        <f>[3]Energy!L585+[3]Energy!L625</f>
        <v>76869</v>
      </c>
      <c r="L592" s="489">
        <f>[3]Energy!M585+[3]Energy!M625</f>
        <v>48115</v>
      </c>
      <c r="M592" s="489">
        <f>[3]Energy!N585+[3]Energy!N625</f>
        <v>65391</v>
      </c>
      <c r="N592" s="306">
        <f t="shared" si="870"/>
        <v>917284</v>
      </c>
      <c r="P592" s="271">
        <f t="shared" si="871"/>
        <v>2036</v>
      </c>
      <c r="Q592" s="489">
        <f>[3]Energy!S585+[3]Energy!S625</f>
        <v>65343</v>
      </c>
      <c r="R592" s="489">
        <f>[3]Energy!T585+[3]Energy!T625</f>
        <v>64580</v>
      </c>
      <c r="S592" s="489">
        <f>[3]Energy!U585+[3]Energy!U625</f>
        <v>42444</v>
      </c>
      <c r="T592" s="489">
        <f>[3]Energy!V585+[3]Energy!V625</f>
        <v>78947</v>
      </c>
      <c r="U592" s="489">
        <f>[3]Energy!W585+[3]Energy!W625</f>
        <v>89166</v>
      </c>
      <c r="V592" s="489">
        <f>[3]Energy!X585+[3]Energy!X625</f>
        <v>93570</v>
      </c>
      <c r="W592" s="489">
        <f>[3]Energy!Y585+[3]Energy!Y625</f>
        <v>91072</v>
      </c>
      <c r="X592" s="489">
        <f>[3]Energy!Z585+[3]Energy!Z625</f>
        <v>98478</v>
      </c>
      <c r="Y592" s="489">
        <f>[3]Energy!AA585+[3]Energy!AA625</f>
        <v>86796</v>
      </c>
      <c r="Z592" s="489">
        <f>[3]Energy!AB585+[3]Energy!AB625</f>
        <v>81325</v>
      </c>
      <c r="AA592" s="489">
        <f>[3]Energy!AC585+[3]Energy!AC625</f>
        <v>76813</v>
      </c>
      <c r="AB592" s="489">
        <f>[3]Energy!AD585+[3]Energy!AD625</f>
        <v>48080</v>
      </c>
      <c r="AC592" s="32">
        <f t="shared" si="872"/>
        <v>916614</v>
      </c>
      <c r="AJ592" s="13"/>
      <c r="BI592" s="1"/>
      <c r="BW592" s="1"/>
      <c r="BX592" s="72"/>
      <c r="BY592" s="1"/>
      <c r="BZ592" s="1"/>
      <c r="CA592" s="1"/>
      <c r="CB592" s="1"/>
      <c r="CC592" s="1"/>
      <c r="CD592" s="1"/>
      <c r="CE592" s="1"/>
    </row>
    <row r="593" spans="1:116">
      <c r="A593" s="87">
        <f t="shared" si="873"/>
        <v>2037</v>
      </c>
      <c r="B593" s="489">
        <f>[3]Energy!C586+[3]Energy!C626</f>
        <v>64627</v>
      </c>
      <c r="C593" s="489">
        <f>[3]Energy!D586+[3]Energy!D626</f>
        <v>41889</v>
      </c>
      <c r="D593" s="489">
        <f>[3]Energy!E586+[3]Energy!E626</f>
        <v>79005</v>
      </c>
      <c r="E593" s="489">
        <f>[3]Energy!F586+[3]Energy!F626</f>
        <v>89231</v>
      </c>
      <c r="F593" s="489">
        <f>[3]Energy!G586+[3]Energy!G626</f>
        <v>93638</v>
      </c>
      <c r="G593" s="489">
        <f>[3]Energy!H586+[3]Energy!H626</f>
        <v>91139</v>
      </c>
      <c r="H593" s="489">
        <f>[3]Energy!I586+[3]Energy!I626</f>
        <v>98550</v>
      </c>
      <c r="I593" s="489">
        <f>[3]Energy!J586+[3]Energy!J626</f>
        <v>86859</v>
      </c>
      <c r="J593" s="489">
        <f>[3]Energy!K586+[3]Energy!K626</f>
        <v>81385</v>
      </c>
      <c r="K593" s="489">
        <f>[3]Energy!L586+[3]Energy!L626</f>
        <v>76869</v>
      </c>
      <c r="L593" s="489">
        <f>[3]Energy!M586+[3]Energy!M626</f>
        <v>48115</v>
      </c>
      <c r="M593" s="489">
        <f>[3]Energy!N586+[3]Energy!N626</f>
        <v>65391</v>
      </c>
      <c r="N593" s="306">
        <f t="shared" si="870"/>
        <v>916698</v>
      </c>
      <c r="P593" s="271">
        <f t="shared" si="871"/>
        <v>2037</v>
      </c>
      <c r="Q593" s="489">
        <f>[3]Energy!S586+[3]Energy!S626</f>
        <v>65343</v>
      </c>
      <c r="R593" s="489">
        <f>[3]Energy!T586+[3]Energy!T626</f>
        <v>64580</v>
      </c>
      <c r="S593" s="489">
        <f>[3]Energy!U586+[3]Energy!U626</f>
        <v>41858</v>
      </c>
      <c r="T593" s="489">
        <f>[3]Energy!V586+[3]Energy!V626</f>
        <v>78947</v>
      </c>
      <c r="U593" s="489">
        <f>[3]Energy!W586+[3]Energy!W626</f>
        <v>89166</v>
      </c>
      <c r="V593" s="489">
        <f>[3]Energy!X586+[3]Energy!X626</f>
        <v>93570</v>
      </c>
      <c r="W593" s="489">
        <f>[3]Energy!Y586+[3]Energy!Y626</f>
        <v>91072</v>
      </c>
      <c r="X593" s="489">
        <f>[3]Energy!Z586+[3]Energy!Z626</f>
        <v>98478</v>
      </c>
      <c r="Y593" s="489">
        <f>[3]Energy!AA586+[3]Energy!AA626</f>
        <v>86796</v>
      </c>
      <c r="Z593" s="489">
        <f>[3]Energy!AB586+[3]Energy!AB626</f>
        <v>81325</v>
      </c>
      <c r="AA593" s="489">
        <f>[3]Energy!AC586+[3]Energy!AC626</f>
        <v>76813</v>
      </c>
      <c r="AB593" s="489">
        <f>[3]Energy!AD586+[3]Energy!AD626</f>
        <v>48080</v>
      </c>
      <c r="AC593" s="32">
        <f t="shared" si="872"/>
        <v>916028</v>
      </c>
      <c r="AI593" s="155"/>
      <c r="AJ593" s="13"/>
      <c r="BI593" s="1"/>
      <c r="BW593" s="1"/>
      <c r="BX593" s="72"/>
      <c r="BY593" s="1"/>
      <c r="BZ593" s="1"/>
      <c r="CA593" s="1"/>
      <c r="CB593" s="1"/>
      <c r="CC593" s="1"/>
      <c r="CD593" s="1"/>
      <c r="CE593" s="1"/>
    </row>
    <row r="594" spans="1:116">
      <c r="A594" s="87">
        <f t="shared" si="873"/>
        <v>2038</v>
      </c>
      <c r="B594" s="489">
        <f>[3]Energy!C587+[3]Energy!C627</f>
        <v>64627</v>
      </c>
      <c r="C594" s="489">
        <f>[3]Energy!D587+[3]Energy!D627</f>
        <v>41889</v>
      </c>
      <c r="D594" s="489">
        <f>[3]Energy!E587+[3]Energy!E627</f>
        <v>79005</v>
      </c>
      <c r="E594" s="489">
        <f>[3]Energy!F587+[3]Energy!F627</f>
        <v>89231</v>
      </c>
      <c r="F594" s="489">
        <f>[3]Energy!G587+[3]Energy!G627</f>
        <v>93638</v>
      </c>
      <c r="G594" s="489">
        <f>[3]Energy!H587+[3]Energy!H627</f>
        <v>91139</v>
      </c>
      <c r="H594" s="489">
        <f>[3]Energy!I587+[3]Energy!I627</f>
        <v>98550</v>
      </c>
      <c r="I594" s="489">
        <f>[3]Energy!J587+[3]Energy!J627</f>
        <v>86859</v>
      </c>
      <c r="J594" s="489">
        <f>[3]Energy!K587+[3]Energy!K627</f>
        <v>81385</v>
      </c>
      <c r="K594" s="489">
        <f>[3]Energy!L587+[3]Energy!L627</f>
        <v>76869</v>
      </c>
      <c r="L594" s="489">
        <f>[3]Energy!M587+[3]Energy!M627</f>
        <v>48115</v>
      </c>
      <c r="M594" s="489">
        <f>[3]Energy!N587+[3]Energy!N627</f>
        <v>65391</v>
      </c>
      <c r="N594" s="306">
        <f t="shared" si="870"/>
        <v>916698</v>
      </c>
      <c r="P594" s="271">
        <f t="shared" si="871"/>
        <v>2038</v>
      </c>
      <c r="Q594" s="489">
        <f>[3]Energy!S587+[3]Energy!S627</f>
        <v>65343</v>
      </c>
      <c r="R594" s="489">
        <f>[3]Energy!T587+[3]Energy!T627</f>
        <v>64580</v>
      </c>
      <c r="S594" s="489">
        <f>[3]Energy!U587+[3]Energy!U627</f>
        <v>41858</v>
      </c>
      <c r="T594" s="489">
        <f>[3]Energy!V587+[3]Energy!V627</f>
        <v>78947</v>
      </c>
      <c r="U594" s="489">
        <f>[3]Energy!W587+[3]Energy!W627</f>
        <v>89166</v>
      </c>
      <c r="V594" s="489">
        <f>[3]Energy!X587+[3]Energy!X627</f>
        <v>93570</v>
      </c>
      <c r="W594" s="489">
        <f>[3]Energy!Y587+[3]Energy!Y627</f>
        <v>91072</v>
      </c>
      <c r="X594" s="489">
        <f>[3]Energy!Z587+[3]Energy!Z627</f>
        <v>98478</v>
      </c>
      <c r="Y594" s="489">
        <f>[3]Energy!AA587+[3]Energy!AA627</f>
        <v>86796</v>
      </c>
      <c r="Z594" s="489">
        <f>[3]Energy!AB587+[3]Energy!AB627</f>
        <v>81325</v>
      </c>
      <c r="AA594" s="489">
        <f>[3]Energy!AC587+[3]Energy!AC627</f>
        <v>76813</v>
      </c>
      <c r="AB594" s="489">
        <f>[3]Energy!AD587+[3]Energy!AD627</f>
        <v>48080</v>
      </c>
      <c r="AC594" s="32">
        <f t="shared" si="872"/>
        <v>916028</v>
      </c>
      <c r="AI594" s="155"/>
      <c r="AJ594" s="13"/>
      <c r="BI594" s="1"/>
      <c r="BW594" s="1"/>
      <c r="BX594" s="72"/>
      <c r="BY594" s="1"/>
      <c r="BZ594" s="1"/>
      <c r="CA594" s="1"/>
      <c r="CB594" s="1"/>
      <c r="CC594" s="1"/>
      <c r="CD594" s="1"/>
      <c r="CE594" s="1"/>
    </row>
    <row r="595" spans="1:116">
      <c r="A595" s="87">
        <f t="shared" si="873"/>
        <v>2039</v>
      </c>
      <c r="B595" s="489">
        <f>[3]Energy!C588+[3]Energy!C628</f>
        <v>64627</v>
      </c>
      <c r="C595" s="489">
        <f>[3]Energy!D588+[3]Energy!D628</f>
        <v>41889</v>
      </c>
      <c r="D595" s="489">
        <f>[3]Energy!E588+[3]Energy!E628</f>
        <v>79005</v>
      </c>
      <c r="E595" s="489">
        <f>[3]Energy!F588+[3]Energy!F628</f>
        <v>89231</v>
      </c>
      <c r="F595" s="489">
        <f>[3]Energy!G588+[3]Energy!G628</f>
        <v>93638</v>
      </c>
      <c r="G595" s="489">
        <f>[3]Energy!H588+[3]Energy!H628</f>
        <v>91139</v>
      </c>
      <c r="H595" s="489">
        <f>[3]Energy!I588+[3]Energy!I628</f>
        <v>98550</v>
      </c>
      <c r="I595" s="489">
        <f>[3]Energy!J588+[3]Energy!J628</f>
        <v>86859</v>
      </c>
      <c r="J595" s="489">
        <f>[3]Energy!K588+[3]Energy!K628</f>
        <v>81385</v>
      </c>
      <c r="K595" s="489">
        <f>[3]Energy!L588+[3]Energy!L628</f>
        <v>76869</v>
      </c>
      <c r="L595" s="489">
        <f>[3]Energy!M588+[3]Energy!M628</f>
        <v>48115</v>
      </c>
      <c r="M595" s="489">
        <f>[3]Energy!N588+[3]Energy!N628</f>
        <v>65391</v>
      </c>
      <c r="N595" s="306">
        <f t="shared" si="870"/>
        <v>916698</v>
      </c>
      <c r="P595" s="271">
        <f t="shared" si="871"/>
        <v>2039</v>
      </c>
      <c r="Q595" s="489">
        <f>[3]Energy!S588+[3]Energy!S628</f>
        <v>65343</v>
      </c>
      <c r="R595" s="489">
        <f>[3]Energy!T588+[3]Energy!T628</f>
        <v>64580</v>
      </c>
      <c r="S595" s="489">
        <f>[3]Energy!U588+[3]Energy!U628</f>
        <v>41858</v>
      </c>
      <c r="T595" s="489">
        <f>[3]Energy!V588+[3]Energy!V628</f>
        <v>78947</v>
      </c>
      <c r="U595" s="489">
        <f>[3]Energy!W588+[3]Energy!W628</f>
        <v>89166</v>
      </c>
      <c r="V595" s="489">
        <f>[3]Energy!X588+[3]Energy!X628</f>
        <v>93570</v>
      </c>
      <c r="W595" s="489">
        <f>[3]Energy!Y588+[3]Energy!Y628</f>
        <v>91072</v>
      </c>
      <c r="X595" s="489">
        <f>[3]Energy!Z588+[3]Energy!Z628</f>
        <v>98478</v>
      </c>
      <c r="Y595" s="489">
        <f>[3]Energy!AA588+[3]Energy!AA628</f>
        <v>86796</v>
      </c>
      <c r="Z595" s="489">
        <f>[3]Energy!AB588+[3]Energy!AB628</f>
        <v>81325</v>
      </c>
      <c r="AA595" s="489">
        <f>[3]Energy!AC588+[3]Energy!AC628</f>
        <v>76813</v>
      </c>
      <c r="AB595" s="489">
        <f>[3]Energy!AD588+[3]Energy!AD628</f>
        <v>48080</v>
      </c>
      <c r="AC595" s="32">
        <f t="shared" si="872"/>
        <v>916028</v>
      </c>
      <c r="AI595" s="155"/>
      <c r="AJ595" s="13"/>
      <c r="BI595" s="1"/>
      <c r="BW595" s="1"/>
      <c r="BX595" s="72"/>
      <c r="BY595" s="1"/>
      <c r="BZ595" s="1"/>
      <c r="CA595" s="1"/>
      <c r="CB595" s="1"/>
      <c r="CC595" s="1"/>
      <c r="CD595" s="1"/>
      <c r="CE595" s="1"/>
    </row>
    <row r="596" spans="1:116">
      <c r="A596" s="87">
        <f t="shared" si="873"/>
        <v>2040</v>
      </c>
      <c r="B596" s="489">
        <f>[3]Energy!C589+[3]Energy!C629</f>
        <v>64627</v>
      </c>
      <c r="C596" s="489">
        <f>[3]Energy!D589+[3]Energy!D629</f>
        <v>42475</v>
      </c>
      <c r="D596" s="489">
        <f>[3]Energy!E589+[3]Energy!E629</f>
        <v>79005</v>
      </c>
      <c r="E596" s="489">
        <f>[3]Energy!F589+[3]Energy!F629</f>
        <v>89231</v>
      </c>
      <c r="F596" s="489">
        <f>[3]Energy!G589+[3]Energy!G629</f>
        <v>93638</v>
      </c>
      <c r="G596" s="489">
        <f>[3]Energy!H589+[3]Energy!H629</f>
        <v>91139</v>
      </c>
      <c r="H596" s="489">
        <f>[3]Energy!I589+[3]Energy!I629</f>
        <v>98550</v>
      </c>
      <c r="I596" s="489">
        <f>[3]Energy!J589+[3]Energy!J629</f>
        <v>86859</v>
      </c>
      <c r="J596" s="489">
        <f>[3]Energy!K589+[3]Energy!K629</f>
        <v>81385</v>
      </c>
      <c r="K596" s="489">
        <f>[3]Energy!L589+[3]Energy!L629</f>
        <v>76869</v>
      </c>
      <c r="L596" s="489">
        <f>[3]Energy!M589+[3]Energy!M629</f>
        <v>48115</v>
      </c>
      <c r="M596" s="489">
        <f>[3]Energy!N589+[3]Energy!N629</f>
        <v>65391</v>
      </c>
      <c r="N596" s="306">
        <f t="shared" si="870"/>
        <v>917284</v>
      </c>
      <c r="P596" s="271">
        <f t="shared" si="871"/>
        <v>2040</v>
      </c>
      <c r="Q596" s="489">
        <f>[3]Energy!S589+[3]Energy!S629</f>
        <v>65343</v>
      </c>
      <c r="R596" s="489">
        <f>[3]Energy!T589+[3]Energy!T629</f>
        <v>64580</v>
      </c>
      <c r="S596" s="489">
        <f>[3]Energy!U589+[3]Energy!U629</f>
        <v>42444</v>
      </c>
      <c r="T596" s="489">
        <f>[3]Energy!V589+[3]Energy!V629</f>
        <v>78947</v>
      </c>
      <c r="U596" s="489">
        <f>[3]Energy!W589+[3]Energy!W629</f>
        <v>89166</v>
      </c>
      <c r="V596" s="489">
        <f>[3]Energy!X589+[3]Energy!X629</f>
        <v>93570</v>
      </c>
      <c r="W596" s="489">
        <f>[3]Energy!Y589+[3]Energy!Y629</f>
        <v>91072</v>
      </c>
      <c r="X596" s="489">
        <f>[3]Energy!Z589+[3]Energy!Z629</f>
        <v>98478</v>
      </c>
      <c r="Y596" s="489">
        <f>[3]Energy!AA589+[3]Energy!AA629</f>
        <v>86796</v>
      </c>
      <c r="Z596" s="489">
        <f>[3]Energy!AB589+[3]Energy!AB629</f>
        <v>81325</v>
      </c>
      <c r="AA596" s="489">
        <f>[3]Energy!AC589+[3]Energy!AC629</f>
        <v>76813</v>
      </c>
      <c r="AB596" s="489">
        <f>[3]Energy!AD589+[3]Energy!AD629</f>
        <v>48080</v>
      </c>
      <c r="AC596" s="32">
        <f t="shared" si="872"/>
        <v>916614</v>
      </c>
      <c r="AI596" s="155"/>
      <c r="AJ596" s="13"/>
      <c r="BI596" s="1"/>
      <c r="BW596" s="1"/>
      <c r="BX596" s="72"/>
      <c r="BY596" s="1"/>
      <c r="BZ596" s="1"/>
      <c r="CA596" s="1"/>
      <c r="CB596" s="1"/>
      <c r="CC596" s="1"/>
      <c r="CD596" s="1"/>
      <c r="CE596" s="1"/>
    </row>
    <row r="597" spans="1:116">
      <c r="A597" s="87">
        <f t="shared" si="873"/>
        <v>2041</v>
      </c>
      <c r="P597" s="271">
        <f t="shared" si="871"/>
        <v>2041</v>
      </c>
      <c r="Q597" s="489">
        <f>[3]Energy!S590+[3]Energy!S630</f>
        <v>65343</v>
      </c>
      <c r="R597" s="489">
        <f>[3]Energy!T590+[3]Energy!T630</f>
        <v>0</v>
      </c>
      <c r="S597" s="489"/>
      <c r="T597" s="489"/>
      <c r="U597" s="489"/>
      <c r="V597" s="489"/>
      <c r="W597" s="489"/>
      <c r="X597" s="489"/>
      <c r="Y597" s="489"/>
      <c r="Z597" s="489"/>
      <c r="AA597" s="489"/>
      <c r="AB597" s="489"/>
      <c r="AC597" s="32">
        <f t="shared" si="872"/>
        <v>65343</v>
      </c>
      <c r="AI597" s="155"/>
      <c r="AJ597" s="13"/>
      <c r="BI597" s="1"/>
      <c r="BW597" s="1"/>
      <c r="BX597" s="72"/>
      <c r="BY597" s="1"/>
      <c r="BZ597" s="1"/>
      <c r="CA597" s="1"/>
      <c r="CB597" s="1"/>
      <c r="CC597" s="1"/>
      <c r="CD597" s="1"/>
      <c r="CE597" s="1"/>
    </row>
    <row r="598" spans="1:116">
      <c r="A598" s="87">
        <f t="shared" si="873"/>
        <v>2042</v>
      </c>
      <c r="P598" s="271">
        <f t="shared" si="871"/>
        <v>2042</v>
      </c>
      <c r="AI598" s="155"/>
      <c r="AJ598" s="13"/>
      <c r="BI598" s="1"/>
      <c r="BW598" s="1"/>
      <c r="BX598" s="72"/>
      <c r="BY598" s="1"/>
      <c r="BZ598" s="1"/>
      <c r="CA598" s="1"/>
      <c r="CB598" s="1"/>
      <c r="CC598" s="1"/>
      <c r="CD598" s="1"/>
      <c r="CE598" s="1"/>
    </row>
    <row r="599" spans="1:116">
      <c r="A599" s="87">
        <f t="shared" si="873"/>
        <v>2043</v>
      </c>
      <c r="P599" s="271">
        <f t="shared" si="871"/>
        <v>2043</v>
      </c>
      <c r="AI599" s="155"/>
      <c r="AJ599" s="2"/>
      <c r="BI599" s="1"/>
      <c r="BW599" s="1"/>
      <c r="BX599" s="72"/>
      <c r="BY599" s="1"/>
      <c r="BZ599" s="1"/>
      <c r="CA599" s="1"/>
      <c r="CB599" s="1"/>
      <c r="CC599" s="1"/>
      <c r="CD599" s="1"/>
      <c r="CE599" s="1"/>
    </row>
    <row r="600" spans="1:116">
      <c r="A600" s="87">
        <f t="shared" si="873"/>
        <v>2044</v>
      </c>
      <c r="P600" s="271">
        <f t="shared" si="871"/>
        <v>2044</v>
      </c>
      <c r="AI600" s="155"/>
      <c r="AJ600" s="2"/>
      <c r="BI600" s="1"/>
      <c r="BW600" s="1"/>
      <c r="BX600" s="72"/>
      <c r="BY600" s="1"/>
      <c r="BZ600" s="1"/>
      <c r="CA600" s="1"/>
      <c r="CB600" s="1"/>
      <c r="CC600" s="1"/>
      <c r="CD600" s="1"/>
      <c r="CE600" s="1"/>
    </row>
    <row r="601" spans="1:116">
      <c r="A601" s="87">
        <f t="shared" si="873"/>
        <v>2045</v>
      </c>
      <c r="P601" s="271">
        <f t="shared" si="871"/>
        <v>2045</v>
      </c>
      <c r="AI601" s="155"/>
      <c r="AJ601" s="2"/>
      <c r="BI601" s="1"/>
      <c r="BW601" s="1"/>
      <c r="BX601" s="72"/>
      <c r="BY601" s="1"/>
      <c r="BZ601" s="1"/>
      <c r="CA601" s="1"/>
      <c r="CB601" s="1"/>
      <c r="CC601" s="1"/>
      <c r="CD601" s="1"/>
      <c r="CE601" s="1"/>
    </row>
    <row r="602" spans="1:116">
      <c r="AI602" s="155"/>
      <c r="AJ602" s="2"/>
      <c r="BI602" s="1"/>
      <c r="BW602" s="1"/>
      <c r="BX602" s="72"/>
      <c r="BY602" s="1"/>
      <c r="BZ602" s="1"/>
      <c r="CA602" s="1"/>
      <c r="CB602" s="1"/>
      <c r="CC602" s="1"/>
      <c r="CD602" s="1"/>
      <c r="CE602" s="1"/>
    </row>
    <row r="603" spans="1:116"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3"/>
      <c r="AI603" s="155"/>
      <c r="AJ603" s="2"/>
      <c r="BI603" s="1"/>
      <c r="BW603" s="1"/>
      <c r="BX603" s="72"/>
      <c r="BY603" s="1"/>
      <c r="BZ603" s="1"/>
      <c r="CA603" s="1"/>
      <c r="CB603" s="1"/>
      <c r="CC603" s="1"/>
      <c r="CD603" s="1"/>
      <c r="CE603" s="1"/>
    </row>
    <row r="604" spans="1:116" ht="15.75">
      <c r="A604" s="126" t="s">
        <v>94</v>
      </c>
      <c r="B604" s="101"/>
      <c r="C604" s="101"/>
      <c r="D604" s="101"/>
      <c r="E604" s="101"/>
      <c r="F604" s="101"/>
      <c r="G604" s="101"/>
      <c r="H604" s="110" t="s">
        <v>97</v>
      </c>
      <c r="I604" s="101"/>
      <c r="J604" s="101"/>
      <c r="K604" s="101"/>
      <c r="L604" s="101"/>
      <c r="M604" s="101"/>
      <c r="N604" s="101"/>
      <c r="O604" s="108"/>
      <c r="P604" s="109" t="str">
        <f>A604&amp;"   (BILLED SALES, LAGGED)"</f>
        <v>555   SECI IS (CLAY-HAILE)   (BILLED SALES, LAGGED)</v>
      </c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43" t="s">
        <v>1</v>
      </c>
      <c r="AG604" s="78"/>
      <c r="AH604" s="78"/>
      <c r="AI604" s="78"/>
      <c r="AJ604" s="2"/>
      <c r="BI604" s="1"/>
      <c r="BW604" s="1"/>
      <c r="BX604" s="72"/>
      <c r="BY604" s="1"/>
      <c r="BZ604" s="1"/>
      <c r="CA604" s="1"/>
      <c r="CB604" s="1"/>
      <c r="CC604" s="1"/>
      <c r="CD604" s="1"/>
      <c r="CE604" s="1"/>
    </row>
    <row r="605" spans="1:116">
      <c r="A605" s="4" t="s">
        <v>2</v>
      </c>
      <c r="B605" s="117" t="s">
        <v>3</v>
      </c>
      <c r="C605" s="117" t="s">
        <v>4</v>
      </c>
      <c r="D605" s="117" t="s">
        <v>5</v>
      </c>
      <c r="E605" s="117" t="s">
        <v>6</v>
      </c>
      <c r="F605" s="117" t="s">
        <v>7</v>
      </c>
      <c r="G605" s="117" t="s">
        <v>8</v>
      </c>
      <c r="H605" s="117" t="s">
        <v>9</v>
      </c>
      <c r="I605" s="117" t="s">
        <v>10</v>
      </c>
      <c r="J605" s="117" t="s">
        <v>11</v>
      </c>
      <c r="K605" s="117" t="s">
        <v>12</v>
      </c>
      <c r="L605" s="117" t="s">
        <v>13</v>
      </c>
      <c r="M605" s="117" t="s">
        <v>14</v>
      </c>
      <c r="N605" s="112" t="s">
        <v>15</v>
      </c>
      <c r="O605" s="108"/>
      <c r="P605" s="119" t="s">
        <v>2</v>
      </c>
      <c r="Q605" s="117" t="s">
        <v>3</v>
      </c>
      <c r="R605" s="117" t="s">
        <v>4</v>
      </c>
      <c r="S605" s="117" t="s">
        <v>5</v>
      </c>
      <c r="T605" s="117" t="s">
        <v>6</v>
      </c>
      <c r="U605" s="117" t="s">
        <v>7</v>
      </c>
      <c r="V605" s="117" t="s">
        <v>8</v>
      </c>
      <c r="W605" s="117" t="s">
        <v>9</v>
      </c>
      <c r="X605" s="117" t="s">
        <v>10</v>
      </c>
      <c r="Y605" s="117" t="s">
        <v>11</v>
      </c>
      <c r="Z605" s="117" t="s">
        <v>12</v>
      </c>
      <c r="AA605" s="117" t="s">
        <v>13</v>
      </c>
      <c r="AB605" s="117" t="s">
        <v>14</v>
      </c>
      <c r="AC605" s="83" t="s">
        <v>15</v>
      </c>
      <c r="AD605" s="84"/>
      <c r="AG605" s="79"/>
      <c r="AH605" s="79"/>
      <c r="AJ605" s="2"/>
      <c r="BI605" s="1"/>
      <c r="BW605" s="1"/>
      <c r="BX605" s="72"/>
      <c r="BY605" s="1"/>
      <c r="BZ605" s="1"/>
      <c r="CA605" s="1"/>
      <c r="CB605" s="1"/>
      <c r="CC605" s="1"/>
      <c r="CD605" s="1"/>
      <c r="CE605" s="1"/>
    </row>
    <row r="606" spans="1:116" s="5" customFormat="1">
      <c r="A606" s="87">
        <f>A566</f>
        <v>2010</v>
      </c>
      <c r="B606" s="96">
        <f t="shared" ref="B606:K606" si="874">S606/$O606</f>
        <v>5665.1143956266451</v>
      </c>
      <c r="C606" s="96">
        <f t="shared" si="874"/>
        <v>6675.4403725450493</v>
      </c>
      <c r="D606" s="96">
        <f t="shared" si="874"/>
        <v>9471.5529459404734</v>
      </c>
      <c r="E606" s="96">
        <f t="shared" si="874"/>
        <v>9647.701963960315</v>
      </c>
      <c r="F606" s="96">
        <f t="shared" si="874"/>
        <v>10831.139906863738</v>
      </c>
      <c r="G606" s="96">
        <f t="shared" si="874"/>
        <v>9506.9852196800966</v>
      </c>
      <c r="H606" s="96">
        <f t="shared" si="874"/>
        <v>9327.7991496254308</v>
      </c>
      <c r="I606" s="96">
        <f t="shared" si="874"/>
        <v>12198.825673213201</v>
      </c>
      <c r="J606" s="96">
        <f t="shared" si="874"/>
        <v>8467.3010730917194</v>
      </c>
      <c r="K606" s="96">
        <f t="shared" si="874"/>
        <v>9008.9086859688196</v>
      </c>
      <c r="L606" s="96">
        <f>Q607/$O606</f>
        <v>8175.7440777485317</v>
      </c>
      <c r="M606" s="96">
        <f>R607/$O606</f>
        <v>10068.839846122697</v>
      </c>
      <c r="N606" s="89">
        <f t="shared" ref="N606:N616" si="875">SUM(B606:M606)</f>
        <v>109045.35331038674</v>
      </c>
      <c r="O606" s="108">
        <v>0.98780000000000001</v>
      </c>
      <c r="P606" s="91">
        <f>A606</f>
        <v>2010</v>
      </c>
      <c r="Q606" s="96">
        <v>5429</v>
      </c>
      <c r="R606" s="96">
        <v>2289</v>
      </c>
      <c r="S606" s="96">
        <v>5596</v>
      </c>
      <c r="T606" s="96">
        <v>6594</v>
      </c>
      <c r="U606" s="96">
        <v>9356</v>
      </c>
      <c r="V606" s="96">
        <v>9530</v>
      </c>
      <c r="W606" s="96">
        <v>10699</v>
      </c>
      <c r="X606" s="96">
        <v>9391</v>
      </c>
      <c r="Y606" s="96">
        <v>9214</v>
      </c>
      <c r="Z606" s="96">
        <v>12050</v>
      </c>
      <c r="AA606" s="96">
        <v>8364</v>
      </c>
      <c r="AB606" s="96">
        <v>8899</v>
      </c>
      <c r="AC606" s="13">
        <f t="shared" ref="AC606:AC637" si="876">SUM(Q606:AB606)</f>
        <v>97411</v>
      </c>
      <c r="AE606" s="14"/>
      <c r="AF606" s="13"/>
      <c r="AG606" s="22"/>
      <c r="AH606" s="22"/>
      <c r="AI606" s="155"/>
      <c r="AJ606" s="2"/>
      <c r="AK606" s="72"/>
      <c r="AZ606" s="550"/>
      <c r="BI606" s="1"/>
      <c r="BL606" s="1"/>
      <c r="BM606" s="150"/>
      <c r="BN606" s="150"/>
      <c r="BO606" s="150"/>
      <c r="BP606" s="150"/>
      <c r="BQ606" s="150"/>
      <c r="BR606" s="150"/>
      <c r="BS606" s="150"/>
      <c r="BT606" s="150"/>
      <c r="BU606" s="1"/>
      <c r="BV606" s="1"/>
      <c r="BW606" s="1"/>
      <c r="BX606" s="72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P606" s="165"/>
      <c r="CS606" s="534"/>
      <c r="DJ606" s="165"/>
      <c r="DK606" s="165"/>
      <c r="DL606" s="165"/>
    </row>
    <row r="607" spans="1:116">
      <c r="A607" s="87">
        <f>A606+1</f>
        <v>2011</v>
      </c>
      <c r="B607" s="96">
        <f t="shared" ref="B607" si="877">S607/$O607</f>
        <v>6603.7928221859702</v>
      </c>
      <c r="C607" s="96">
        <f t="shared" ref="C607" si="878">T607/$O607</f>
        <v>7478.5889070146823</v>
      </c>
      <c r="D607" s="96">
        <f t="shared" ref="D607" si="879">U607/$O607</f>
        <v>8835.6443719412728</v>
      </c>
      <c r="E607" s="96">
        <f t="shared" ref="E607" si="880">V607/$O607</f>
        <v>7340.9461663947795</v>
      </c>
      <c r="F607" s="96">
        <f t="shared" ref="F607" si="881">W607/$O607</f>
        <v>7237.9690048939638</v>
      </c>
      <c r="G607" s="96">
        <f t="shared" ref="G607" si="882">X607/$O607</f>
        <v>4332.1778140293636</v>
      </c>
      <c r="H607" s="96">
        <f t="shared" ref="H607" si="883">Y607/$O607</f>
        <v>3323.8172920065253</v>
      </c>
      <c r="I607" s="96">
        <f t="shared" ref="I607" si="884">Z607/$O607</f>
        <v>9177.2022838499179</v>
      </c>
      <c r="J607" s="96">
        <f t="shared" ref="J607" si="885">AA607/$O607</f>
        <v>8701.0603588907015</v>
      </c>
      <c r="K607" s="96">
        <f t="shared" ref="K607" si="886">AB607/$O607</f>
        <v>10410.889070146819</v>
      </c>
      <c r="L607" s="96">
        <f>Q608/$O607</f>
        <v>8220.8401305057105</v>
      </c>
      <c r="M607" s="96">
        <f>R608/$O607</f>
        <v>8995.7177814029365</v>
      </c>
      <c r="N607" s="89">
        <f t="shared" si="875"/>
        <v>90658.646003262649</v>
      </c>
      <c r="O607" s="389">
        <v>0.98080000000000001</v>
      </c>
      <c r="P607" s="91">
        <f t="shared" ref="P607:P641" si="887">A607</f>
        <v>2011</v>
      </c>
      <c r="Q607" s="96">
        <v>8076</v>
      </c>
      <c r="R607" s="96">
        <v>9946</v>
      </c>
      <c r="S607" s="96">
        <v>6477</v>
      </c>
      <c r="T607" s="96">
        <v>7335</v>
      </c>
      <c r="U607" s="96">
        <v>8666</v>
      </c>
      <c r="V607" s="96">
        <v>7200</v>
      </c>
      <c r="W607" s="96">
        <v>7099</v>
      </c>
      <c r="X607" s="96">
        <v>4249</v>
      </c>
      <c r="Y607" s="96">
        <v>3260</v>
      </c>
      <c r="Z607" s="96">
        <v>9001</v>
      </c>
      <c r="AA607" s="96">
        <v>8534</v>
      </c>
      <c r="AB607" s="96">
        <v>10211</v>
      </c>
      <c r="AC607" s="13">
        <f t="shared" si="876"/>
        <v>90054</v>
      </c>
      <c r="AD607" s="13"/>
      <c r="AG607" s="22"/>
      <c r="AH607" s="22"/>
      <c r="AI607" s="155"/>
      <c r="AJ607" s="2"/>
      <c r="BI607" s="1"/>
      <c r="BW607" s="1"/>
      <c r="BX607" s="72"/>
      <c r="BY607" s="1"/>
      <c r="BZ607" s="1"/>
      <c r="CA607" s="1"/>
      <c r="CB607" s="1"/>
      <c r="CC607" s="1"/>
      <c r="CD607" s="1"/>
      <c r="CE607" s="1"/>
    </row>
    <row r="608" spans="1:116">
      <c r="A608" s="87">
        <f t="shared" ref="A608:A641" si="888">A607+1</f>
        <v>2012</v>
      </c>
      <c r="B608" s="96">
        <f>[1]MWH!C642</f>
        <v>7777</v>
      </c>
      <c r="C608" s="96">
        <f>[1]MWH!D642</f>
        <v>8548</v>
      </c>
      <c r="D608" s="96">
        <f>[1]MWH!E642</f>
        <v>8458</v>
      </c>
      <c r="E608" s="592">
        <f>[1]MWH!F642</f>
        <v>6206</v>
      </c>
      <c r="F608" s="592">
        <f>[1]MWH!G642</f>
        <v>6501</v>
      </c>
      <c r="G608" s="592">
        <f>[1]MWH!H642</f>
        <v>6089</v>
      </c>
      <c r="H608" s="592">
        <f>[1]MWH!I642</f>
        <v>7237</v>
      </c>
      <c r="I608" s="592">
        <f>[1]MWH!J642</f>
        <v>6642</v>
      </c>
      <c r="J608" s="592">
        <f>[1]MWH!K642</f>
        <v>5505</v>
      </c>
      <c r="K608" s="592">
        <f>[1]MWH!L642</f>
        <v>6987</v>
      </c>
      <c r="L608" s="592">
        <f>[1]MWH!M642</f>
        <v>6381</v>
      </c>
      <c r="M608" s="592">
        <f>[1]MWH!N642</f>
        <v>7148</v>
      </c>
      <c r="N608" s="89">
        <f t="shared" si="875"/>
        <v>83479</v>
      </c>
      <c r="O608" s="108">
        <v>0.98260000000000003</v>
      </c>
      <c r="P608" s="91">
        <f t="shared" si="887"/>
        <v>2012</v>
      </c>
      <c r="Q608" s="96">
        <f>[1]MWH!S642</f>
        <v>8063</v>
      </c>
      <c r="R608" s="96">
        <f>[1]MWH!T642</f>
        <v>8823</v>
      </c>
      <c r="S608" s="96">
        <f>[1]MWH!U642</f>
        <v>7642</v>
      </c>
      <c r="T608" s="96">
        <f>[1]MWH!V642</f>
        <v>8400</v>
      </c>
      <c r="U608" s="96">
        <f>[1]MWH!W642</f>
        <v>8311</v>
      </c>
      <c r="V608" s="592">
        <f>[1]MWH!X642</f>
        <v>6098</v>
      </c>
      <c r="W608" s="592">
        <f>[1]MWH!Y642</f>
        <v>6388</v>
      </c>
      <c r="X608" s="592">
        <f>[1]MWH!Z642</f>
        <v>5984</v>
      </c>
      <c r="Y608" s="592">
        <f>[1]MWH!AA642</f>
        <v>7112</v>
      </c>
      <c r="Z608" s="592">
        <f>[1]MWH!AB642</f>
        <v>6527</v>
      </c>
      <c r="AA608" s="592">
        <f>[1]MWH!AC642</f>
        <v>5410</v>
      </c>
      <c r="AB608" s="592">
        <f>[1]MWH!AD642</f>
        <v>6866</v>
      </c>
      <c r="AC608" s="13">
        <f t="shared" si="876"/>
        <v>85624</v>
      </c>
      <c r="AD608" s="13"/>
      <c r="AG608" s="22"/>
      <c r="AH608" s="22"/>
      <c r="AI608" s="155"/>
      <c r="AJ608" s="2"/>
      <c r="BI608" s="1"/>
      <c r="BW608" s="1"/>
      <c r="BX608" s="72"/>
      <c r="BY608" s="1"/>
      <c r="BZ608" s="1"/>
      <c r="CA608" s="1"/>
      <c r="CB608" s="1"/>
      <c r="CC608" s="1"/>
      <c r="CD608" s="1"/>
      <c r="CE608" s="1"/>
    </row>
    <row r="609" spans="1:83">
      <c r="A609" s="87">
        <f t="shared" si="888"/>
        <v>2013</v>
      </c>
      <c r="B609" s="592">
        <f>[3]Energy!C642</f>
        <v>7777</v>
      </c>
      <c r="C609" s="592">
        <f>[3]Energy!D642</f>
        <v>8548</v>
      </c>
      <c r="D609" s="592">
        <f>[3]Energy!E642</f>
        <v>8458</v>
      </c>
      <c r="E609" s="592">
        <f>[3]Energy!F642</f>
        <v>6206</v>
      </c>
      <c r="F609" s="592">
        <f>[3]Energy!G642</f>
        <v>6501</v>
      </c>
      <c r="G609" s="592">
        <f>[3]Energy!H642</f>
        <v>6089</v>
      </c>
      <c r="H609" s="592">
        <f>[3]Energy!I642</f>
        <v>7237</v>
      </c>
      <c r="I609" s="592">
        <f>[3]Energy!J642</f>
        <v>6642</v>
      </c>
      <c r="J609" s="592">
        <f>[3]Energy!K642</f>
        <v>5505</v>
      </c>
      <c r="K609" s="592">
        <f>[3]Energy!L642</f>
        <v>6987</v>
      </c>
      <c r="L609" s="592">
        <f>[3]Energy!M642</f>
        <v>6381</v>
      </c>
      <c r="M609" s="592">
        <f>[3]Energy!N642</f>
        <v>7148</v>
      </c>
      <c r="N609" s="89">
        <f t="shared" si="875"/>
        <v>83479</v>
      </c>
      <c r="O609" s="108">
        <f t="shared" ref="O609:O627" si="889">O608</f>
        <v>0.98260000000000003</v>
      </c>
      <c r="P609" s="91">
        <f t="shared" si="887"/>
        <v>2013</v>
      </c>
      <c r="Q609" s="592">
        <f>[3]Energy!S642</f>
        <v>6270</v>
      </c>
      <c r="R609" s="592">
        <f>[3]Energy!T642</f>
        <v>7024</v>
      </c>
      <c r="S609" s="592">
        <f>[3]Energy!U642</f>
        <v>7642</v>
      </c>
      <c r="T609" s="592">
        <f>[3]Energy!V642</f>
        <v>8400</v>
      </c>
      <c r="U609" s="592">
        <f>[3]Energy!W642</f>
        <v>8311</v>
      </c>
      <c r="V609" s="592">
        <f>[3]Energy!X642</f>
        <v>6098</v>
      </c>
      <c r="W609" s="592">
        <f>[3]Energy!Y642</f>
        <v>6388</v>
      </c>
      <c r="X609" s="592">
        <f>[3]Energy!Z642</f>
        <v>5984</v>
      </c>
      <c r="Y609" s="592">
        <f>[3]Energy!AA642</f>
        <v>7112</v>
      </c>
      <c r="Z609" s="592">
        <f>[3]Energy!AB642</f>
        <v>6527</v>
      </c>
      <c r="AA609" s="592">
        <f>[3]Energy!AC642</f>
        <v>5410</v>
      </c>
      <c r="AB609" s="592">
        <f>[3]Energy!AD642</f>
        <v>6866</v>
      </c>
      <c r="AC609" s="13">
        <f t="shared" si="876"/>
        <v>82032</v>
      </c>
      <c r="AD609" s="13"/>
      <c r="AG609" s="22"/>
      <c r="AH609" s="22"/>
      <c r="AI609" s="155"/>
      <c r="AJ609" s="2"/>
      <c r="BI609" s="1"/>
      <c r="BW609" s="1"/>
      <c r="BX609" s="72"/>
      <c r="BY609" s="1"/>
      <c r="BZ609" s="1"/>
      <c r="CA609" s="1"/>
      <c r="CB609" s="1"/>
      <c r="CC609" s="1"/>
      <c r="CD609" s="1"/>
      <c r="CE609" s="1"/>
    </row>
    <row r="610" spans="1:83">
      <c r="A610" s="87">
        <f t="shared" si="888"/>
        <v>2014</v>
      </c>
      <c r="B610" s="228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89">
        <f t="shared" si="875"/>
        <v>0</v>
      </c>
      <c r="O610" s="108">
        <f t="shared" si="889"/>
        <v>0.98260000000000003</v>
      </c>
      <c r="P610" s="91">
        <f t="shared" si="887"/>
        <v>2014</v>
      </c>
      <c r="Q610" s="592">
        <f>[3]Energy!S643</f>
        <v>6270</v>
      </c>
      <c r="R610" s="592">
        <f>[3]Energy!T643</f>
        <v>7024</v>
      </c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  <c r="AC610" s="13">
        <f t="shared" si="876"/>
        <v>13294</v>
      </c>
      <c r="AD610" s="13"/>
      <c r="AG610" s="22"/>
      <c r="AH610" s="22"/>
      <c r="AI610" s="155"/>
      <c r="AJ610" s="2"/>
      <c r="BI610" s="1"/>
      <c r="BW610" s="1"/>
      <c r="BX610" s="72"/>
      <c r="BY610" s="1"/>
      <c r="BZ610" s="1"/>
      <c r="CA610" s="1"/>
      <c r="CB610" s="1"/>
      <c r="CC610" s="1"/>
      <c r="CD610" s="1"/>
      <c r="CE610" s="1"/>
    </row>
    <row r="611" spans="1:83">
      <c r="A611" s="87">
        <f t="shared" si="888"/>
        <v>2015</v>
      </c>
      <c r="B611" s="228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89">
        <f t="shared" si="875"/>
        <v>0</v>
      </c>
      <c r="O611" s="108">
        <f t="shared" si="889"/>
        <v>0.98260000000000003</v>
      </c>
      <c r="P611" s="91">
        <f t="shared" si="887"/>
        <v>2015</v>
      </c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13">
        <f t="shared" si="876"/>
        <v>0</v>
      </c>
      <c r="AD611" s="13"/>
      <c r="AG611" s="22"/>
      <c r="AH611" s="22"/>
      <c r="AI611" s="155"/>
      <c r="AJ611" s="2"/>
      <c r="BI611" s="1"/>
      <c r="BW611" s="1"/>
      <c r="BX611" s="72"/>
      <c r="BY611" s="1"/>
      <c r="BZ611" s="1"/>
      <c r="CA611" s="1"/>
      <c r="CB611" s="1"/>
      <c r="CC611" s="1"/>
      <c r="CD611" s="1"/>
      <c r="CE611" s="1"/>
    </row>
    <row r="612" spans="1:83">
      <c r="A612" s="87">
        <f t="shared" si="888"/>
        <v>2016</v>
      </c>
      <c r="B612" s="228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89">
        <f t="shared" si="875"/>
        <v>0</v>
      </c>
      <c r="O612" s="108">
        <f t="shared" si="889"/>
        <v>0.98260000000000003</v>
      </c>
      <c r="P612" s="91">
        <f t="shared" si="887"/>
        <v>2016</v>
      </c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  <c r="AC612" s="13">
        <f t="shared" si="876"/>
        <v>0</v>
      </c>
      <c r="AD612" s="13"/>
      <c r="AG612" s="22"/>
      <c r="AH612" s="22"/>
      <c r="AI612" s="155"/>
      <c r="AJ612" s="2"/>
      <c r="BI612" s="1"/>
      <c r="BW612" s="1"/>
      <c r="BX612" s="72"/>
      <c r="BY612" s="1"/>
      <c r="BZ612" s="1"/>
      <c r="CA612" s="1"/>
      <c r="CB612" s="1"/>
      <c r="CC612" s="1"/>
      <c r="CD612" s="1"/>
      <c r="CE612" s="1"/>
    </row>
    <row r="613" spans="1:83">
      <c r="A613" s="87">
        <f t="shared" si="888"/>
        <v>2017</v>
      </c>
      <c r="B613" s="228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89">
        <f t="shared" si="875"/>
        <v>0</v>
      </c>
      <c r="O613" s="108">
        <f t="shared" si="889"/>
        <v>0.98260000000000003</v>
      </c>
      <c r="P613" s="91">
        <f t="shared" si="887"/>
        <v>2017</v>
      </c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13">
        <f t="shared" si="876"/>
        <v>0</v>
      </c>
      <c r="AD613" s="13"/>
      <c r="AG613" s="22"/>
      <c r="AH613" s="22"/>
      <c r="AI613" s="155"/>
      <c r="AJ613" s="2"/>
      <c r="BI613" s="1"/>
      <c r="BW613" s="1"/>
      <c r="BX613" s="72"/>
      <c r="BY613" s="1"/>
      <c r="BZ613" s="1"/>
      <c r="CA613" s="1"/>
      <c r="CB613" s="1"/>
      <c r="CC613" s="1"/>
      <c r="CD613" s="1"/>
      <c r="CE613" s="1"/>
    </row>
    <row r="614" spans="1:83">
      <c r="A614" s="87">
        <f t="shared" si="888"/>
        <v>2018</v>
      </c>
      <c r="B614" s="228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89">
        <f t="shared" si="875"/>
        <v>0</v>
      </c>
      <c r="O614" s="108">
        <f t="shared" si="889"/>
        <v>0.98260000000000003</v>
      </c>
      <c r="P614" s="91">
        <f t="shared" si="887"/>
        <v>2018</v>
      </c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  <c r="AC614" s="13">
        <f t="shared" si="876"/>
        <v>0</v>
      </c>
      <c r="AD614" s="13"/>
      <c r="AG614" s="22"/>
      <c r="AH614" s="22"/>
      <c r="AI614" s="155"/>
      <c r="AJ614" s="2"/>
      <c r="BI614" s="1"/>
      <c r="BW614" s="1"/>
      <c r="BX614" s="72"/>
      <c r="BY614" s="1"/>
      <c r="BZ614" s="1"/>
      <c r="CA614" s="1"/>
      <c r="CB614" s="1"/>
      <c r="CC614" s="1"/>
      <c r="CD614" s="1"/>
      <c r="CE614" s="1"/>
    </row>
    <row r="615" spans="1:83">
      <c r="A615" s="87">
        <f t="shared" si="888"/>
        <v>2019</v>
      </c>
      <c r="B615" s="228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89">
        <f t="shared" si="875"/>
        <v>0</v>
      </c>
      <c r="O615" s="108">
        <f t="shared" si="889"/>
        <v>0.98260000000000003</v>
      </c>
      <c r="P615" s="91">
        <f t="shared" si="887"/>
        <v>2019</v>
      </c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13">
        <f t="shared" si="876"/>
        <v>0</v>
      </c>
      <c r="AD615" s="13"/>
      <c r="AG615" s="22"/>
      <c r="AH615" s="22"/>
      <c r="AI615" s="155"/>
      <c r="AJ615" s="2"/>
      <c r="BI615" s="1"/>
      <c r="BW615" s="1"/>
      <c r="BX615" s="72"/>
      <c r="BY615" s="1"/>
      <c r="BZ615" s="1"/>
      <c r="CA615" s="1"/>
      <c r="CB615" s="1"/>
      <c r="CC615" s="1"/>
      <c r="CD615" s="1"/>
      <c r="CE615" s="1"/>
    </row>
    <row r="616" spans="1:83">
      <c r="A616" s="87">
        <f t="shared" si="888"/>
        <v>2020</v>
      </c>
      <c r="B616" s="228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89">
        <f t="shared" si="875"/>
        <v>0</v>
      </c>
      <c r="O616" s="108">
        <f t="shared" si="889"/>
        <v>0.98260000000000003</v>
      </c>
      <c r="P616" s="91">
        <f t="shared" si="887"/>
        <v>2020</v>
      </c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13">
        <f t="shared" si="876"/>
        <v>0</v>
      </c>
      <c r="AD616" s="13"/>
      <c r="AI616" s="155"/>
      <c r="AJ616" s="2"/>
      <c r="BI616" s="1"/>
      <c r="BW616" s="1"/>
      <c r="BX616" s="72"/>
      <c r="BY616" s="1"/>
      <c r="BZ616" s="1"/>
      <c r="CA616" s="1"/>
      <c r="CB616" s="1"/>
      <c r="CC616" s="1"/>
      <c r="CD616" s="1"/>
      <c r="CE616" s="1"/>
    </row>
    <row r="617" spans="1:83">
      <c r="A617" s="87">
        <f t="shared" si="888"/>
        <v>2021</v>
      </c>
      <c r="B617" s="228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89">
        <f t="shared" ref="N617:N622" si="890">SUM(B617:M617)</f>
        <v>0</v>
      </c>
      <c r="O617" s="108">
        <f t="shared" si="889"/>
        <v>0.98260000000000003</v>
      </c>
      <c r="P617" s="91">
        <f t="shared" si="887"/>
        <v>2021</v>
      </c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  <c r="AC617" s="13">
        <f t="shared" si="876"/>
        <v>0</v>
      </c>
      <c r="AD617" s="13"/>
      <c r="AI617" s="155"/>
      <c r="AJ617" s="2"/>
      <c r="BI617" s="1"/>
      <c r="BW617" s="1"/>
      <c r="BX617" s="72"/>
      <c r="BY617" s="1"/>
      <c r="BZ617" s="1"/>
      <c r="CA617" s="1"/>
      <c r="CB617" s="1"/>
      <c r="CC617" s="1"/>
      <c r="CD617" s="1"/>
      <c r="CE617" s="1"/>
    </row>
    <row r="618" spans="1:83">
      <c r="A618" s="87">
        <f t="shared" si="888"/>
        <v>2022</v>
      </c>
      <c r="B618" s="228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89">
        <f t="shared" si="890"/>
        <v>0</v>
      </c>
      <c r="O618" s="108">
        <f t="shared" si="889"/>
        <v>0.98260000000000003</v>
      </c>
      <c r="P618" s="91">
        <f t="shared" si="887"/>
        <v>2022</v>
      </c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13">
        <f t="shared" si="876"/>
        <v>0</v>
      </c>
      <c r="AD618" s="13"/>
      <c r="AE618" s="17"/>
      <c r="AF618" s="22"/>
      <c r="AI618" s="155"/>
      <c r="AJ618" s="2"/>
      <c r="BI618" s="1"/>
      <c r="BW618" s="1"/>
      <c r="BX618" s="72"/>
      <c r="BY618" s="1"/>
      <c r="BZ618" s="1"/>
      <c r="CA618" s="1"/>
      <c r="CB618" s="1"/>
      <c r="CC618" s="1"/>
      <c r="CD618" s="1"/>
      <c r="CE618" s="1"/>
    </row>
    <row r="619" spans="1:83">
      <c r="A619" s="87">
        <f t="shared" si="888"/>
        <v>2023</v>
      </c>
      <c r="B619" s="228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89">
        <f t="shared" si="890"/>
        <v>0</v>
      </c>
      <c r="O619" s="108">
        <f t="shared" si="889"/>
        <v>0.98260000000000003</v>
      </c>
      <c r="P619" s="91">
        <f t="shared" si="887"/>
        <v>2023</v>
      </c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  <c r="AC619" s="13">
        <f t="shared" si="876"/>
        <v>0</v>
      </c>
      <c r="AD619" s="13"/>
      <c r="AE619" s="17"/>
      <c r="AF619" s="22"/>
      <c r="AI619" s="155"/>
      <c r="AJ619" s="2"/>
      <c r="BI619" s="1"/>
      <c r="BW619" s="1"/>
      <c r="BX619" s="72"/>
      <c r="BY619" s="1"/>
      <c r="BZ619" s="1"/>
      <c r="CA619" s="1"/>
      <c r="CB619" s="1"/>
      <c r="CC619" s="1"/>
      <c r="CD619" s="1"/>
      <c r="CE619" s="1"/>
    </row>
    <row r="620" spans="1:83">
      <c r="A620" s="87">
        <f t="shared" si="888"/>
        <v>2024</v>
      </c>
      <c r="B620" s="228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89">
        <f t="shared" si="890"/>
        <v>0</v>
      </c>
      <c r="O620" s="108">
        <f t="shared" si="889"/>
        <v>0.98260000000000003</v>
      </c>
      <c r="P620" s="91">
        <f t="shared" si="887"/>
        <v>2024</v>
      </c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13">
        <f t="shared" si="876"/>
        <v>0</v>
      </c>
      <c r="AD620" s="13"/>
      <c r="AE620" s="17"/>
      <c r="AF620" s="22"/>
      <c r="AI620" s="155"/>
      <c r="AJ620" s="2"/>
      <c r="BI620" s="1"/>
      <c r="BW620" s="1"/>
      <c r="BX620" s="72"/>
      <c r="BY620" s="1"/>
      <c r="BZ620" s="1"/>
      <c r="CA620" s="1"/>
      <c r="CB620" s="1"/>
      <c r="CC620" s="1"/>
      <c r="CD620" s="1"/>
      <c r="CE620" s="1"/>
    </row>
    <row r="621" spans="1:83">
      <c r="A621" s="87">
        <f t="shared" si="888"/>
        <v>2025</v>
      </c>
      <c r="B621" s="228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89">
        <f t="shared" si="890"/>
        <v>0</v>
      </c>
      <c r="O621" s="108">
        <f t="shared" si="889"/>
        <v>0.98260000000000003</v>
      </c>
      <c r="P621" s="91">
        <f t="shared" si="887"/>
        <v>2025</v>
      </c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  <c r="AC621" s="13">
        <f t="shared" si="876"/>
        <v>0</v>
      </c>
      <c r="AD621" s="13"/>
      <c r="AE621" s="17"/>
      <c r="AF621" s="22"/>
      <c r="AG621" s="22"/>
      <c r="AH621" s="22"/>
      <c r="AI621" s="155"/>
      <c r="AJ621" s="2"/>
      <c r="BI621" s="1"/>
      <c r="BW621" s="1"/>
      <c r="BX621" s="72"/>
      <c r="BY621" s="1"/>
      <c r="BZ621" s="1"/>
      <c r="CA621" s="1"/>
      <c r="CB621" s="1"/>
      <c r="CC621" s="1"/>
      <c r="CD621" s="1"/>
      <c r="CE621" s="1"/>
    </row>
    <row r="622" spans="1:83">
      <c r="A622" s="87">
        <f t="shared" si="888"/>
        <v>2026</v>
      </c>
      <c r="B622" s="228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89">
        <f t="shared" si="890"/>
        <v>0</v>
      </c>
      <c r="O622" s="108">
        <f t="shared" si="889"/>
        <v>0.98260000000000003</v>
      </c>
      <c r="P622" s="91">
        <f t="shared" si="887"/>
        <v>2026</v>
      </c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13">
        <f t="shared" si="876"/>
        <v>0</v>
      </c>
      <c r="AD622" s="13"/>
      <c r="AE622" s="17"/>
      <c r="AF622" s="22"/>
      <c r="AG622" s="22"/>
      <c r="AH622" s="22"/>
      <c r="AI622" s="155"/>
      <c r="AJ622" s="2"/>
      <c r="BI622" s="1"/>
      <c r="BW622" s="1"/>
      <c r="BX622" s="72"/>
      <c r="BY622" s="1"/>
      <c r="BZ622" s="1"/>
      <c r="CA622" s="1"/>
      <c r="CB622" s="1"/>
      <c r="CC622" s="1"/>
      <c r="CD622" s="1"/>
      <c r="CE622" s="1"/>
    </row>
    <row r="623" spans="1:83">
      <c r="A623" s="87">
        <f t="shared" si="888"/>
        <v>2027</v>
      </c>
      <c r="B623" s="228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89">
        <f>SUM(B623:M623)</f>
        <v>0</v>
      </c>
      <c r="O623" s="108">
        <f t="shared" si="889"/>
        <v>0.98260000000000003</v>
      </c>
      <c r="P623" s="91">
        <f t="shared" si="887"/>
        <v>2027</v>
      </c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13">
        <f t="shared" si="876"/>
        <v>0</v>
      </c>
      <c r="AD623" s="13"/>
      <c r="AE623" s="17"/>
      <c r="AF623" s="22"/>
      <c r="AG623" s="22"/>
      <c r="AH623" s="22"/>
      <c r="AI623" s="155"/>
      <c r="AJ623" s="13"/>
      <c r="BI623" s="1"/>
      <c r="BW623" s="1"/>
      <c r="BX623" s="72"/>
      <c r="BY623" s="1"/>
      <c r="BZ623" s="1"/>
      <c r="CA623" s="1"/>
      <c r="CB623" s="1"/>
      <c r="CC623" s="1"/>
      <c r="CD623" s="1"/>
      <c r="CE623" s="1"/>
    </row>
    <row r="624" spans="1:83">
      <c r="A624" s="87">
        <f t="shared" si="888"/>
        <v>2028</v>
      </c>
      <c r="B624" s="228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89">
        <f>SUM(B624:M624)</f>
        <v>0</v>
      </c>
      <c r="O624" s="108">
        <f t="shared" si="889"/>
        <v>0.98260000000000003</v>
      </c>
      <c r="P624" s="91">
        <f t="shared" si="887"/>
        <v>2028</v>
      </c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13">
        <f t="shared" si="876"/>
        <v>0</v>
      </c>
      <c r="AD624" s="13"/>
      <c r="AE624" s="17"/>
      <c r="AF624" s="22"/>
      <c r="AG624" s="22"/>
      <c r="AH624" s="22"/>
      <c r="AI624" s="155"/>
      <c r="AJ624" s="13"/>
      <c r="BI624" s="1"/>
      <c r="BW624" s="1"/>
      <c r="BX624" s="72"/>
      <c r="BY624" s="1"/>
      <c r="BZ624" s="1"/>
      <c r="CA624" s="1"/>
      <c r="CB624" s="1"/>
      <c r="CC624" s="1"/>
      <c r="CD624" s="1"/>
      <c r="CE624" s="1"/>
    </row>
    <row r="625" spans="1:83">
      <c r="A625" s="87">
        <f t="shared" si="888"/>
        <v>2029</v>
      </c>
      <c r="B625" s="228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89">
        <f>SUM(B625:M625)</f>
        <v>0</v>
      </c>
      <c r="O625" s="108">
        <f t="shared" si="889"/>
        <v>0.98260000000000003</v>
      </c>
      <c r="P625" s="91">
        <f t="shared" si="887"/>
        <v>2029</v>
      </c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13">
        <f t="shared" si="876"/>
        <v>0</v>
      </c>
      <c r="AD625" s="13"/>
      <c r="AE625" s="17"/>
      <c r="AF625" s="22"/>
      <c r="AG625" s="22"/>
      <c r="AH625" s="22"/>
      <c r="AI625" s="155"/>
      <c r="AJ625" s="13"/>
      <c r="BI625" s="1"/>
      <c r="BW625" s="1"/>
      <c r="BX625" s="72"/>
      <c r="BY625" s="1"/>
      <c r="BZ625" s="1"/>
      <c r="CA625" s="1"/>
      <c r="CB625" s="1"/>
      <c r="CC625" s="1"/>
      <c r="CD625" s="1"/>
      <c r="CE625" s="1"/>
    </row>
    <row r="626" spans="1:83">
      <c r="A626" s="87">
        <f t="shared" si="888"/>
        <v>2030</v>
      </c>
      <c r="B626" s="228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89">
        <f>SUM(B626:M626)</f>
        <v>0</v>
      </c>
      <c r="O626" s="108">
        <f t="shared" si="889"/>
        <v>0.98260000000000003</v>
      </c>
      <c r="P626" s="91">
        <f t="shared" si="887"/>
        <v>2030</v>
      </c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13">
        <f t="shared" si="876"/>
        <v>0</v>
      </c>
      <c r="AD626" s="13"/>
      <c r="AE626" s="17"/>
      <c r="AF626" s="22"/>
      <c r="AG626" s="22"/>
      <c r="AH626" s="22"/>
      <c r="AI626" s="155"/>
      <c r="AJ626" s="13"/>
      <c r="BI626" s="1"/>
      <c r="BW626" s="1"/>
      <c r="BX626" s="72"/>
      <c r="BY626" s="1"/>
      <c r="BZ626" s="1"/>
      <c r="CA626" s="1"/>
      <c r="CB626" s="1"/>
      <c r="CC626" s="1"/>
      <c r="CD626" s="1"/>
      <c r="CE626" s="1"/>
    </row>
    <row r="627" spans="1:83">
      <c r="A627" s="87">
        <f t="shared" si="888"/>
        <v>2031</v>
      </c>
      <c r="B627" s="228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89">
        <f t="shared" ref="N627:N636" si="891">SUM(B627:M627)</f>
        <v>0</v>
      </c>
      <c r="O627" s="108">
        <f t="shared" si="889"/>
        <v>0.98260000000000003</v>
      </c>
      <c r="P627" s="91">
        <f t="shared" si="887"/>
        <v>2031</v>
      </c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13">
        <f t="shared" si="876"/>
        <v>0</v>
      </c>
      <c r="AD627" s="13"/>
      <c r="AE627" s="17"/>
      <c r="AF627" s="22"/>
      <c r="AG627" s="22"/>
      <c r="AH627" s="22"/>
      <c r="AI627" s="155"/>
      <c r="AJ627" s="13"/>
      <c r="BI627" s="1"/>
      <c r="BW627" s="1"/>
      <c r="BX627" s="72"/>
      <c r="BY627" s="1"/>
      <c r="BZ627" s="1"/>
      <c r="CA627" s="1"/>
      <c r="CB627" s="1"/>
      <c r="CC627" s="1"/>
      <c r="CD627" s="1"/>
      <c r="CE627" s="1"/>
    </row>
    <row r="628" spans="1:83">
      <c r="A628" s="87">
        <f t="shared" si="888"/>
        <v>2032</v>
      </c>
      <c r="B628" s="228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89">
        <f t="shared" si="891"/>
        <v>0</v>
      </c>
      <c r="P628" s="91">
        <f t="shared" si="887"/>
        <v>2032</v>
      </c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13">
        <f t="shared" si="876"/>
        <v>0</v>
      </c>
      <c r="AD628" s="13"/>
      <c r="AE628" s="17"/>
      <c r="AF628" s="22"/>
      <c r="AG628" s="22"/>
      <c r="AH628" s="22"/>
      <c r="AI628" s="155"/>
      <c r="AJ628" s="13"/>
      <c r="BI628" s="1"/>
      <c r="BW628" s="1"/>
      <c r="BX628" s="72"/>
      <c r="BY628" s="1"/>
      <c r="BZ628" s="1"/>
      <c r="CA628" s="1"/>
      <c r="CB628" s="1"/>
      <c r="CC628" s="1"/>
      <c r="CD628" s="1"/>
      <c r="CE628" s="1"/>
    </row>
    <row r="629" spans="1:83">
      <c r="A629" s="87">
        <f t="shared" si="888"/>
        <v>2033</v>
      </c>
      <c r="B629" s="228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89">
        <f t="shared" si="891"/>
        <v>0</v>
      </c>
      <c r="P629" s="91">
        <f t="shared" si="887"/>
        <v>2033</v>
      </c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13">
        <f t="shared" si="876"/>
        <v>0</v>
      </c>
      <c r="AD629" s="13"/>
      <c r="AE629" s="17"/>
      <c r="AF629" s="22"/>
      <c r="AG629" s="22"/>
      <c r="AH629" s="22"/>
      <c r="AI629" s="155"/>
      <c r="AJ629" s="13"/>
      <c r="BI629" s="1"/>
      <c r="BW629" s="1"/>
      <c r="BX629" s="72"/>
      <c r="BY629" s="1"/>
      <c r="BZ629" s="1"/>
      <c r="CA629" s="1"/>
      <c r="CB629" s="1"/>
      <c r="CC629" s="1"/>
      <c r="CD629" s="1"/>
      <c r="CE629" s="1"/>
    </row>
    <row r="630" spans="1:83">
      <c r="A630" s="87">
        <f t="shared" si="888"/>
        <v>2034</v>
      </c>
      <c r="B630" s="228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89">
        <f t="shared" si="891"/>
        <v>0</v>
      </c>
      <c r="P630" s="91">
        <f t="shared" si="887"/>
        <v>2034</v>
      </c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13">
        <f t="shared" si="876"/>
        <v>0</v>
      </c>
      <c r="AD630" s="13"/>
      <c r="AE630" s="17"/>
      <c r="AF630" s="22"/>
      <c r="AG630" s="22"/>
      <c r="AH630" s="22"/>
      <c r="AI630" s="155"/>
      <c r="AJ630" s="13"/>
      <c r="BI630" s="1"/>
      <c r="BW630" s="1"/>
      <c r="BX630" s="72"/>
      <c r="BY630" s="1"/>
      <c r="BZ630" s="1"/>
      <c r="CA630" s="1"/>
      <c r="CB630" s="1"/>
      <c r="CC630" s="1"/>
      <c r="CD630" s="1"/>
      <c r="CE630" s="1"/>
    </row>
    <row r="631" spans="1:83">
      <c r="A631" s="87">
        <f t="shared" si="888"/>
        <v>2035</v>
      </c>
      <c r="B631" s="228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89">
        <f t="shared" si="891"/>
        <v>0</v>
      </c>
      <c r="P631" s="91">
        <f t="shared" si="887"/>
        <v>2035</v>
      </c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13">
        <f t="shared" si="876"/>
        <v>0</v>
      </c>
      <c r="AD631" s="13"/>
      <c r="AE631" s="17"/>
      <c r="AF631" s="22"/>
      <c r="AG631" s="22"/>
      <c r="AH631" s="22"/>
      <c r="AI631" s="155"/>
      <c r="AJ631" s="13"/>
      <c r="BI631" s="1"/>
      <c r="BW631" s="1"/>
      <c r="BX631" s="72"/>
      <c r="BY631" s="1"/>
      <c r="BZ631" s="1"/>
      <c r="CA631" s="1"/>
      <c r="CB631" s="1"/>
      <c r="CC631" s="1"/>
      <c r="CD631" s="1"/>
      <c r="CE631" s="1"/>
    </row>
    <row r="632" spans="1:83">
      <c r="A632" s="87">
        <f t="shared" si="888"/>
        <v>2036</v>
      </c>
      <c r="B632" s="228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89">
        <f t="shared" si="891"/>
        <v>0</v>
      </c>
      <c r="P632" s="91">
        <f t="shared" si="887"/>
        <v>2036</v>
      </c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13">
        <f t="shared" si="876"/>
        <v>0</v>
      </c>
      <c r="AJ632" s="13"/>
      <c r="BI632" s="1"/>
      <c r="BW632" s="1"/>
      <c r="BX632" s="72"/>
      <c r="BY632" s="1"/>
      <c r="BZ632" s="1"/>
      <c r="CA632" s="1"/>
      <c r="CB632" s="1"/>
      <c r="CC632" s="1"/>
      <c r="CD632" s="1"/>
      <c r="CE632" s="1"/>
    </row>
    <row r="633" spans="1:83">
      <c r="A633" s="87">
        <f t="shared" si="888"/>
        <v>2037</v>
      </c>
      <c r="B633" s="228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89">
        <f t="shared" si="891"/>
        <v>0</v>
      </c>
      <c r="P633" s="91">
        <f t="shared" si="887"/>
        <v>2037</v>
      </c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13">
        <f t="shared" si="876"/>
        <v>0</v>
      </c>
      <c r="AJ633" s="13"/>
      <c r="BI633" s="1"/>
      <c r="BW633" s="1"/>
      <c r="BX633" s="72"/>
      <c r="BY633" s="1"/>
      <c r="BZ633" s="1"/>
      <c r="CA633" s="1"/>
      <c r="CB633" s="1"/>
      <c r="CC633" s="1"/>
      <c r="CD633" s="1"/>
      <c r="CE633" s="1"/>
    </row>
    <row r="634" spans="1:83">
      <c r="A634" s="87">
        <f t="shared" si="888"/>
        <v>2038</v>
      </c>
      <c r="B634" s="228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89">
        <f t="shared" si="891"/>
        <v>0</v>
      </c>
      <c r="P634" s="91">
        <f t="shared" si="887"/>
        <v>2038</v>
      </c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13">
        <f t="shared" si="876"/>
        <v>0</v>
      </c>
      <c r="AJ634" s="13"/>
      <c r="BI634" s="1"/>
      <c r="BW634" s="1"/>
      <c r="BX634" s="72"/>
      <c r="BY634" s="1"/>
      <c r="BZ634" s="1"/>
      <c r="CA634" s="1"/>
      <c r="CB634" s="1"/>
      <c r="CC634" s="1"/>
      <c r="CD634" s="1"/>
      <c r="CE634" s="1"/>
    </row>
    <row r="635" spans="1:83">
      <c r="A635" s="87">
        <f t="shared" si="888"/>
        <v>2039</v>
      </c>
      <c r="B635" s="228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89">
        <f t="shared" si="891"/>
        <v>0</v>
      </c>
      <c r="P635" s="91">
        <f t="shared" si="887"/>
        <v>2039</v>
      </c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13">
        <f t="shared" si="876"/>
        <v>0</v>
      </c>
      <c r="AJ635" s="13"/>
      <c r="BI635" s="1"/>
      <c r="BW635" s="1"/>
      <c r="BX635" s="72"/>
      <c r="BY635" s="1"/>
      <c r="BZ635" s="1"/>
      <c r="CA635" s="1"/>
      <c r="CB635" s="1"/>
      <c r="CC635" s="1"/>
      <c r="CD635" s="1"/>
      <c r="CE635" s="1"/>
    </row>
    <row r="636" spans="1:83">
      <c r="A636" s="87">
        <f t="shared" si="888"/>
        <v>2040</v>
      </c>
      <c r="B636" s="228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89">
        <f t="shared" si="891"/>
        <v>0</v>
      </c>
      <c r="P636" s="91">
        <f t="shared" si="887"/>
        <v>2040</v>
      </c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13">
        <f t="shared" si="876"/>
        <v>0</v>
      </c>
      <c r="AJ636" s="2"/>
      <c r="BI636" s="1"/>
      <c r="BW636" s="1"/>
      <c r="BX636" s="72"/>
      <c r="BY636" s="1"/>
      <c r="BZ636" s="1"/>
      <c r="CA636" s="1"/>
      <c r="CB636" s="1"/>
      <c r="CC636" s="1"/>
      <c r="CD636" s="1"/>
      <c r="CE636" s="1"/>
    </row>
    <row r="637" spans="1:83">
      <c r="A637" s="87">
        <f t="shared" si="888"/>
        <v>2041</v>
      </c>
      <c r="P637" s="91">
        <f t="shared" si="887"/>
        <v>2041</v>
      </c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13">
        <f t="shared" si="876"/>
        <v>0</v>
      </c>
      <c r="AJ637" s="2"/>
      <c r="BI637" s="1"/>
      <c r="BW637" s="1"/>
      <c r="BX637" s="72"/>
      <c r="BY637" s="1"/>
      <c r="BZ637" s="1"/>
      <c r="CA637" s="1"/>
      <c r="CB637" s="1"/>
      <c r="CC637" s="1"/>
      <c r="CD637" s="1"/>
      <c r="CE637" s="1"/>
    </row>
    <row r="638" spans="1:83">
      <c r="A638" s="87">
        <f t="shared" si="888"/>
        <v>2042</v>
      </c>
      <c r="P638" s="91">
        <f t="shared" si="887"/>
        <v>2042</v>
      </c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J638" s="2"/>
      <c r="BI638" s="1"/>
      <c r="BW638" s="1"/>
      <c r="BX638" s="72"/>
      <c r="BY638" s="1"/>
      <c r="BZ638" s="1"/>
      <c r="CA638" s="1"/>
      <c r="CB638" s="1"/>
      <c r="CC638" s="1"/>
      <c r="CD638" s="1"/>
      <c r="CE638" s="1"/>
    </row>
    <row r="639" spans="1:83">
      <c r="A639" s="87">
        <f t="shared" si="888"/>
        <v>2043</v>
      </c>
      <c r="P639" s="91">
        <f t="shared" si="887"/>
        <v>2043</v>
      </c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  <c r="AJ639" s="2"/>
      <c r="BI639" s="1"/>
      <c r="BW639" s="1"/>
      <c r="BX639" s="72"/>
      <c r="BY639" s="1"/>
      <c r="BZ639" s="1"/>
      <c r="CA639" s="1"/>
      <c r="CB639" s="1"/>
      <c r="CC639" s="1"/>
      <c r="CD639" s="1"/>
      <c r="CE639" s="1"/>
    </row>
    <row r="640" spans="1:83">
      <c r="A640" s="87">
        <f t="shared" si="888"/>
        <v>2044</v>
      </c>
      <c r="P640" s="91">
        <f t="shared" si="887"/>
        <v>2044</v>
      </c>
      <c r="AJ640" s="2"/>
      <c r="BI640" s="1"/>
      <c r="BW640" s="1"/>
      <c r="BX640" s="72"/>
      <c r="BY640" s="1"/>
      <c r="BZ640" s="1"/>
      <c r="CA640" s="1"/>
      <c r="CB640" s="1"/>
      <c r="CC640" s="1"/>
      <c r="CD640" s="1"/>
      <c r="CE640" s="1"/>
    </row>
    <row r="641" spans="1:83">
      <c r="A641" s="87">
        <f t="shared" si="888"/>
        <v>2045</v>
      </c>
      <c r="P641" s="91">
        <f t="shared" si="887"/>
        <v>2045</v>
      </c>
      <c r="AJ641" s="2"/>
      <c r="BI641" s="1"/>
      <c r="BW641" s="1"/>
      <c r="BX641" s="72"/>
      <c r="BY641" s="1"/>
      <c r="BZ641" s="1"/>
      <c r="CA641" s="1"/>
      <c r="CB641" s="1"/>
      <c r="CC641" s="1"/>
      <c r="CD641" s="1"/>
      <c r="CE641" s="1"/>
    </row>
    <row r="642" spans="1:83">
      <c r="A642" s="22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J642" s="2"/>
      <c r="BI642" s="1"/>
      <c r="BW642" s="1"/>
      <c r="BX642" s="72"/>
      <c r="BY642" s="1"/>
      <c r="BZ642" s="1"/>
      <c r="CA642" s="1"/>
      <c r="CB642" s="1"/>
      <c r="CC642" s="1"/>
      <c r="CD642" s="1"/>
      <c r="CE642" s="1"/>
    </row>
    <row r="643" spans="1:83"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3"/>
      <c r="AD643" s="13"/>
      <c r="AJ643" s="2"/>
      <c r="BI643" s="1"/>
      <c r="BW643" s="1"/>
      <c r="BX643" s="72"/>
      <c r="BY643" s="1"/>
      <c r="BZ643" s="1"/>
      <c r="CA643" s="1"/>
      <c r="CB643" s="1"/>
      <c r="CC643" s="1"/>
      <c r="CD643" s="1"/>
      <c r="CE643" s="1"/>
    </row>
    <row r="644" spans="1:83">
      <c r="A644" s="572" t="s">
        <v>222</v>
      </c>
      <c r="B644" s="25"/>
      <c r="C644" s="25"/>
      <c r="D644" s="233"/>
      <c r="E644" s="25"/>
      <c r="F644" s="355"/>
      <c r="G644" s="363"/>
      <c r="H644" s="280"/>
      <c r="I644" s="368"/>
      <c r="J644" s="25"/>
      <c r="K644" s="25"/>
      <c r="L644" s="25"/>
      <c r="M644" s="25"/>
      <c r="N644" s="36"/>
      <c r="O644" s="29"/>
      <c r="P644" s="346" t="str">
        <f>A644</f>
        <v>SECI-spec</v>
      </c>
      <c r="Q644" s="29"/>
      <c r="R644" s="29"/>
      <c r="S644" s="29"/>
      <c r="T644" s="232"/>
      <c r="U644" s="334"/>
      <c r="V644" s="25"/>
      <c r="W644" s="29"/>
      <c r="X644" s="29"/>
      <c r="Y644" s="29"/>
      <c r="Z644" s="334"/>
      <c r="AA644" s="29"/>
      <c r="AB644" s="29"/>
      <c r="AC644" s="36"/>
      <c r="AJ644" s="2"/>
      <c r="BI644" s="1"/>
      <c r="BW644" s="1"/>
      <c r="BX644" s="72"/>
      <c r="BY644" s="1"/>
      <c r="BZ644" s="1"/>
      <c r="CA644" s="1"/>
      <c r="CB644" s="1"/>
      <c r="CC644" s="1"/>
      <c r="CD644" s="1"/>
      <c r="CE644" s="1"/>
    </row>
    <row r="645" spans="1:83">
      <c r="A645" s="260" t="s">
        <v>2</v>
      </c>
      <c r="B645" s="260" t="s">
        <v>3</v>
      </c>
      <c r="C645" s="260" t="s">
        <v>4</v>
      </c>
      <c r="D645" s="260" t="s">
        <v>5</v>
      </c>
      <c r="E645" s="260" t="s">
        <v>6</v>
      </c>
      <c r="F645" s="260" t="s">
        <v>7</v>
      </c>
      <c r="G645" s="260" t="s">
        <v>8</v>
      </c>
      <c r="H645" s="260" t="s">
        <v>9</v>
      </c>
      <c r="I645" s="260" t="s">
        <v>10</v>
      </c>
      <c r="J645" s="260" t="s">
        <v>11</v>
      </c>
      <c r="K645" s="260" t="s">
        <v>12</v>
      </c>
      <c r="L645" s="260" t="s">
        <v>13</v>
      </c>
      <c r="M645" s="260" t="s">
        <v>14</v>
      </c>
      <c r="N645" s="299" t="s">
        <v>15</v>
      </c>
      <c r="O645" s="172"/>
      <c r="P645" s="301" t="s">
        <v>2</v>
      </c>
      <c r="Q645" s="301" t="s">
        <v>3</v>
      </c>
      <c r="R645" s="301" t="s">
        <v>4</v>
      </c>
      <c r="S645" s="301" t="s">
        <v>5</v>
      </c>
      <c r="T645" s="301" t="s">
        <v>6</v>
      </c>
      <c r="U645" s="301" t="s">
        <v>7</v>
      </c>
      <c r="V645" s="301" t="s">
        <v>8</v>
      </c>
      <c r="W645" s="301" t="s">
        <v>9</v>
      </c>
      <c r="X645" s="301" t="s">
        <v>10</v>
      </c>
      <c r="Y645" s="301" t="s">
        <v>11</v>
      </c>
      <c r="Z645" s="301" t="s">
        <v>12</v>
      </c>
      <c r="AA645" s="301" t="s">
        <v>13</v>
      </c>
      <c r="AB645" s="301" t="s">
        <v>14</v>
      </c>
      <c r="AC645" s="299" t="s">
        <v>15</v>
      </c>
      <c r="AD645" s="84"/>
      <c r="AJ645" s="2"/>
      <c r="BI645" s="1"/>
      <c r="BW645" s="1"/>
      <c r="BX645" s="72"/>
      <c r="BY645" s="1"/>
      <c r="BZ645" s="1"/>
      <c r="CA645" s="1"/>
      <c r="CB645" s="1"/>
      <c r="CC645" s="1"/>
      <c r="CD645" s="1"/>
      <c r="CE645" s="1"/>
    </row>
    <row r="646" spans="1:83">
      <c r="A646" s="87">
        <f>A606</f>
        <v>2010</v>
      </c>
      <c r="B646" s="353"/>
      <c r="C646" s="353"/>
      <c r="D646" s="353"/>
      <c r="E646" s="353"/>
      <c r="F646" s="353"/>
      <c r="G646" s="353"/>
      <c r="H646" s="353"/>
      <c r="I646" s="353"/>
      <c r="J646" s="353"/>
      <c r="K646" s="353"/>
      <c r="L646" s="353"/>
      <c r="M646" s="353"/>
      <c r="N646" s="306"/>
      <c r="O646" s="400"/>
      <c r="P646" s="271">
        <f>A646</f>
        <v>2010</v>
      </c>
      <c r="Q646" s="353"/>
      <c r="R646" s="353"/>
      <c r="S646" s="353"/>
      <c r="T646" s="353"/>
      <c r="U646" s="353"/>
      <c r="V646" s="353"/>
      <c r="W646" s="353"/>
      <c r="X646" s="353"/>
      <c r="Y646" s="353"/>
      <c r="Z646" s="353"/>
      <c r="AA646" s="353"/>
      <c r="AB646" s="353"/>
      <c r="AC646" s="32"/>
      <c r="AD646" s="13"/>
      <c r="AJ646" s="2"/>
      <c r="BI646" s="1"/>
      <c r="BW646" s="1"/>
      <c r="BX646" s="72"/>
      <c r="BY646" s="1"/>
      <c r="BZ646" s="1"/>
      <c r="CA646" s="1"/>
      <c r="CB646" s="1"/>
      <c r="CC646" s="1"/>
      <c r="CD646" s="1"/>
      <c r="CE646" s="1"/>
    </row>
    <row r="647" spans="1:83">
      <c r="A647" s="87">
        <f>A646+1</f>
        <v>2011</v>
      </c>
      <c r="B647" s="353"/>
      <c r="C647" s="353"/>
      <c r="D647" s="353"/>
      <c r="E647" s="353"/>
      <c r="F647" s="353"/>
      <c r="G647" s="353"/>
      <c r="H647" s="353"/>
      <c r="I647" s="353"/>
      <c r="J647" s="353"/>
      <c r="K647" s="353"/>
      <c r="L647" s="353"/>
      <c r="M647" s="353"/>
      <c r="N647" s="306">
        <f t="shared" ref="N647:N666" si="892">SUM(B647:M647)</f>
        <v>0</v>
      </c>
      <c r="O647" s="400"/>
      <c r="P647" s="271">
        <f t="shared" ref="P647:P681" si="893">A647</f>
        <v>2011</v>
      </c>
      <c r="Q647" s="353"/>
      <c r="R647" s="353"/>
      <c r="S647" s="353"/>
      <c r="T647" s="353"/>
      <c r="U647" s="353"/>
      <c r="V647" s="353"/>
      <c r="W647" s="353"/>
      <c r="X647" s="353"/>
      <c r="Y647" s="353"/>
      <c r="Z647" s="353"/>
      <c r="AA647" s="353"/>
      <c r="AB647" s="353"/>
      <c r="AC647" s="306">
        <f t="shared" ref="AC647:AC666" si="894">SUM(Q647:AB647)</f>
        <v>0</v>
      </c>
      <c r="AD647" s="13"/>
      <c r="AJ647" s="2"/>
      <c r="BI647" s="1"/>
      <c r="BW647" s="1"/>
      <c r="BX647" s="72"/>
      <c r="BY647" s="1"/>
      <c r="BZ647" s="1"/>
      <c r="CA647" s="1"/>
      <c r="CB647" s="1"/>
      <c r="CC647" s="1"/>
      <c r="CD647" s="1"/>
      <c r="CE647" s="1"/>
    </row>
    <row r="648" spans="1:83">
      <c r="A648" s="87">
        <f t="shared" ref="A648:A681" si="895">A647+1</f>
        <v>2012</v>
      </c>
      <c r="B648" s="353"/>
      <c r="C648" s="353"/>
      <c r="D648" s="353"/>
      <c r="E648" s="353"/>
      <c r="F648" s="353"/>
      <c r="G648" s="353"/>
      <c r="H648" s="353"/>
      <c r="I648" s="353"/>
      <c r="J648" s="353"/>
      <c r="K648" s="353"/>
      <c r="L648" s="353"/>
      <c r="M648" s="353"/>
      <c r="N648" s="306">
        <f t="shared" si="892"/>
        <v>0</v>
      </c>
      <c r="O648" s="400"/>
      <c r="P648" s="271">
        <f t="shared" si="893"/>
        <v>2012</v>
      </c>
      <c r="Q648" s="353"/>
      <c r="R648" s="353"/>
      <c r="S648" s="353"/>
      <c r="T648" s="353"/>
      <c r="U648" s="353"/>
      <c r="V648" s="353"/>
      <c r="W648" s="353"/>
      <c r="X648" s="353"/>
      <c r="Y648" s="353"/>
      <c r="Z648" s="353"/>
      <c r="AA648" s="353"/>
      <c r="AB648" s="353"/>
      <c r="AC648" s="306">
        <f t="shared" si="894"/>
        <v>0</v>
      </c>
      <c r="AD648" s="13"/>
      <c r="AJ648" s="2"/>
      <c r="BI648" s="1"/>
      <c r="BW648" s="1"/>
      <c r="BX648" s="72"/>
      <c r="BY648" s="1"/>
      <c r="BZ648" s="1"/>
      <c r="CA648" s="1"/>
      <c r="CB648" s="1"/>
      <c r="CC648" s="1"/>
      <c r="CD648" s="1"/>
      <c r="CE648" s="1"/>
    </row>
    <row r="649" spans="1:83">
      <c r="A649" s="87">
        <f t="shared" si="895"/>
        <v>2013</v>
      </c>
      <c r="B649" s="353"/>
      <c r="C649" s="353"/>
      <c r="D649" s="353"/>
      <c r="E649" s="353"/>
      <c r="F649" s="353"/>
      <c r="G649" s="353"/>
      <c r="H649" s="353"/>
      <c r="I649" s="353"/>
      <c r="J649" s="353"/>
      <c r="K649" s="353"/>
      <c r="L649" s="353"/>
      <c r="M649" s="353"/>
      <c r="N649" s="306">
        <f t="shared" si="892"/>
        <v>0</v>
      </c>
      <c r="O649" s="400"/>
      <c r="P649" s="271">
        <f t="shared" si="893"/>
        <v>2013</v>
      </c>
      <c r="Q649" s="353"/>
      <c r="R649" s="353"/>
      <c r="S649" s="353"/>
      <c r="T649" s="353"/>
      <c r="U649" s="353"/>
      <c r="V649" s="353"/>
      <c r="W649" s="353"/>
      <c r="X649" s="353"/>
      <c r="Y649" s="353"/>
      <c r="Z649" s="353"/>
      <c r="AA649" s="353"/>
      <c r="AB649" s="353"/>
      <c r="AC649" s="306">
        <f t="shared" si="894"/>
        <v>0</v>
      </c>
      <c r="AD649" s="13"/>
      <c r="AJ649" s="2"/>
      <c r="BI649" s="1"/>
      <c r="BW649" s="1"/>
      <c r="BX649" s="72"/>
      <c r="BY649" s="1"/>
      <c r="BZ649" s="1"/>
      <c r="CA649" s="1"/>
      <c r="CB649" s="1"/>
      <c r="CC649" s="1"/>
      <c r="CD649" s="1"/>
      <c r="CE649" s="1"/>
    </row>
    <row r="650" spans="1:83">
      <c r="A650" s="87">
        <f t="shared" si="895"/>
        <v>2014</v>
      </c>
      <c r="B650" s="353"/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306">
        <f t="shared" si="892"/>
        <v>0</v>
      </c>
      <c r="O650" s="400"/>
      <c r="P650" s="271">
        <f t="shared" si="893"/>
        <v>2014</v>
      </c>
      <c r="Q650" s="353"/>
      <c r="R650" s="353"/>
      <c r="S650" s="353"/>
      <c r="T650" s="353"/>
      <c r="U650" s="353"/>
      <c r="V650" s="353"/>
      <c r="W650" s="353"/>
      <c r="X650" s="353"/>
      <c r="Y650" s="353"/>
      <c r="Z650" s="353"/>
      <c r="AA650" s="353"/>
      <c r="AB650" s="353"/>
      <c r="AC650" s="306">
        <f t="shared" si="894"/>
        <v>0</v>
      </c>
      <c r="AD650" s="13"/>
      <c r="AJ650" s="2"/>
      <c r="BI650" s="1"/>
      <c r="BW650" s="1"/>
      <c r="BX650" s="72"/>
      <c r="BY650" s="1"/>
      <c r="BZ650" s="1"/>
      <c r="CA650" s="1"/>
      <c r="CB650" s="1"/>
      <c r="CC650" s="1"/>
      <c r="CD650" s="1"/>
      <c r="CE650" s="1"/>
    </row>
    <row r="651" spans="1:83">
      <c r="A651" s="87">
        <f t="shared" si="895"/>
        <v>2015</v>
      </c>
      <c r="B651" s="353"/>
      <c r="C651" s="353"/>
      <c r="D651" s="353"/>
      <c r="E651" s="353"/>
      <c r="F651" s="353"/>
      <c r="G651" s="353"/>
      <c r="H651" s="353"/>
      <c r="I651" s="353"/>
      <c r="J651" s="353"/>
      <c r="K651" s="353"/>
      <c r="L651" s="353"/>
      <c r="M651" s="353"/>
      <c r="N651" s="306">
        <f t="shared" si="892"/>
        <v>0</v>
      </c>
      <c r="O651" s="400"/>
      <c r="P651" s="271">
        <f t="shared" si="893"/>
        <v>2015</v>
      </c>
      <c r="Q651" s="353"/>
      <c r="R651" s="353"/>
      <c r="S651" s="353"/>
      <c r="T651" s="353"/>
      <c r="U651" s="353"/>
      <c r="V651" s="353"/>
      <c r="W651" s="353"/>
      <c r="X651" s="353"/>
      <c r="Y651" s="353"/>
      <c r="Z651" s="353"/>
      <c r="AA651" s="353"/>
      <c r="AB651" s="353"/>
      <c r="AC651" s="306">
        <f t="shared" si="894"/>
        <v>0</v>
      </c>
      <c r="AD651" s="13"/>
      <c r="AJ651" s="2"/>
      <c r="BI651" s="1"/>
      <c r="BW651" s="1"/>
      <c r="BX651" s="72"/>
      <c r="BY651" s="1"/>
      <c r="BZ651" s="1"/>
      <c r="CA651" s="1"/>
      <c r="CB651" s="1"/>
      <c r="CC651" s="1"/>
      <c r="CD651" s="1"/>
      <c r="CE651" s="1"/>
    </row>
    <row r="652" spans="1:83">
      <c r="A652" s="87">
        <f t="shared" si="895"/>
        <v>2016</v>
      </c>
      <c r="B652" s="353"/>
      <c r="C652" s="353"/>
      <c r="D652" s="353"/>
      <c r="E652" s="353"/>
      <c r="F652" s="353"/>
      <c r="G652" s="404"/>
      <c r="H652" s="404"/>
      <c r="I652" s="404"/>
      <c r="J652" s="404"/>
      <c r="K652" s="404"/>
      <c r="L652" s="404"/>
      <c r="M652" s="404"/>
      <c r="N652" s="306">
        <f t="shared" si="892"/>
        <v>0</v>
      </c>
      <c r="O652" s="400"/>
      <c r="P652" s="271">
        <f t="shared" si="893"/>
        <v>2016</v>
      </c>
      <c r="Q652" s="404"/>
      <c r="R652" s="404"/>
      <c r="S652" s="404"/>
      <c r="T652" s="404"/>
      <c r="U652" s="404"/>
      <c r="V652" s="404"/>
      <c r="W652" s="404"/>
      <c r="X652" s="404"/>
      <c r="Y652" s="404"/>
      <c r="Z652" s="404"/>
      <c r="AA652" s="404"/>
      <c r="AB652" s="404"/>
      <c r="AC652" s="306">
        <f t="shared" si="894"/>
        <v>0</v>
      </c>
      <c r="AD652" s="13"/>
      <c r="AJ652" s="2"/>
      <c r="BI652" s="1"/>
      <c r="BW652" s="1"/>
      <c r="BX652" s="72"/>
      <c r="BY652" s="1"/>
      <c r="BZ652" s="1"/>
      <c r="CA652" s="1"/>
      <c r="CB652" s="1"/>
      <c r="CC652" s="1"/>
      <c r="CD652" s="1"/>
      <c r="CE652" s="1"/>
    </row>
    <row r="653" spans="1:83">
      <c r="A653" s="87">
        <f t="shared" si="895"/>
        <v>2017</v>
      </c>
      <c r="B653" s="404"/>
      <c r="C653" s="404"/>
      <c r="D653" s="404"/>
      <c r="E653" s="404"/>
      <c r="F653" s="404"/>
      <c r="G653" s="404"/>
      <c r="H653" s="404"/>
      <c r="I653" s="404"/>
      <c r="J653" s="404"/>
      <c r="K653" s="404"/>
      <c r="L653" s="404"/>
      <c r="M653" s="404"/>
      <c r="N653" s="306">
        <f t="shared" si="892"/>
        <v>0</v>
      </c>
      <c r="O653" s="400"/>
      <c r="P653" s="271">
        <f t="shared" si="893"/>
        <v>2017</v>
      </c>
      <c r="Q653" s="404"/>
      <c r="R653" s="404"/>
      <c r="S653" s="404"/>
      <c r="T653" s="404"/>
      <c r="U653" s="404"/>
      <c r="V653" s="404"/>
      <c r="W653" s="404"/>
      <c r="X653" s="404"/>
      <c r="Y653" s="404"/>
      <c r="Z653" s="404"/>
      <c r="AA653" s="404"/>
      <c r="AB653" s="404"/>
      <c r="AC653" s="306">
        <f t="shared" si="894"/>
        <v>0</v>
      </c>
      <c r="AD653" s="13"/>
      <c r="AJ653" s="2"/>
      <c r="BI653" s="1"/>
      <c r="BW653" s="1"/>
      <c r="BX653" s="72"/>
      <c r="BY653" s="1"/>
      <c r="BZ653" s="1"/>
      <c r="CA653" s="1"/>
      <c r="CB653" s="1"/>
      <c r="CC653" s="1"/>
      <c r="CD653" s="1"/>
      <c r="CE653" s="1"/>
    </row>
    <row r="654" spans="1:83">
      <c r="A654" s="87">
        <f t="shared" si="895"/>
        <v>2018</v>
      </c>
      <c r="B654" s="404"/>
      <c r="C654" s="404"/>
      <c r="D654" s="404"/>
      <c r="E654" s="404"/>
      <c r="F654" s="404"/>
      <c r="G654" s="404"/>
      <c r="H654" s="404"/>
      <c r="I654" s="404"/>
      <c r="J654" s="404"/>
      <c r="K654" s="404"/>
      <c r="L654" s="404"/>
      <c r="M654" s="404"/>
      <c r="N654" s="306">
        <f t="shared" si="892"/>
        <v>0</v>
      </c>
      <c r="O654" s="400"/>
      <c r="P654" s="271">
        <f t="shared" si="893"/>
        <v>2018</v>
      </c>
      <c r="Q654" s="404"/>
      <c r="R654" s="404"/>
      <c r="S654" s="404"/>
      <c r="T654" s="404"/>
      <c r="U654" s="404"/>
      <c r="V654" s="404"/>
      <c r="W654" s="404"/>
      <c r="X654" s="404"/>
      <c r="Y654" s="404"/>
      <c r="Z654" s="404"/>
      <c r="AA654" s="404"/>
      <c r="AB654" s="404"/>
      <c r="AC654" s="306">
        <f t="shared" si="894"/>
        <v>0</v>
      </c>
      <c r="AD654" s="13"/>
      <c r="AJ654" s="2"/>
      <c r="BI654" s="1"/>
      <c r="BW654" s="1"/>
      <c r="BX654" s="72"/>
      <c r="BY654" s="1"/>
      <c r="BZ654" s="1"/>
      <c r="CA654" s="1"/>
      <c r="CB654" s="1"/>
      <c r="CC654" s="1"/>
      <c r="CD654" s="1"/>
      <c r="CE654" s="1"/>
    </row>
    <row r="655" spans="1:83">
      <c r="A655" s="87">
        <f t="shared" si="895"/>
        <v>2019</v>
      </c>
      <c r="B655" s="508"/>
      <c r="C655" s="404"/>
      <c r="D655" s="404"/>
      <c r="E655" s="404"/>
      <c r="F655" s="404"/>
      <c r="G655" s="404"/>
      <c r="H655" s="404"/>
      <c r="I655" s="404"/>
      <c r="J655" s="404"/>
      <c r="K655" s="404"/>
      <c r="L655" s="404"/>
      <c r="M655" s="404"/>
      <c r="N655" s="306">
        <f t="shared" si="892"/>
        <v>0</v>
      </c>
      <c r="O655" s="400"/>
      <c r="P655" s="271">
        <f t="shared" si="893"/>
        <v>2019</v>
      </c>
      <c r="Q655" s="404"/>
      <c r="R655" s="404"/>
      <c r="S655" s="404"/>
      <c r="T655" s="404"/>
      <c r="U655" s="404"/>
      <c r="V655" s="404"/>
      <c r="W655" s="404"/>
      <c r="X655" s="404"/>
      <c r="Y655" s="404"/>
      <c r="Z655" s="404"/>
      <c r="AA655" s="404"/>
      <c r="AB655" s="404"/>
      <c r="AC655" s="306">
        <f t="shared" si="894"/>
        <v>0</v>
      </c>
      <c r="AD655" s="13"/>
      <c r="AJ655" s="2"/>
      <c r="BI655" s="1"/>
      <c r="BW655" s="1"/>
      <c r="BX655" s="72"/>
      <c r="BY655" s="1"/>
      <c r="BZ655" s="1"/>
      <c r="CA655" s="1"/>
      <c r="CB655" s="1"/>
      <c r="CC655" s="1"/>
      <c r="CD655" s="1"/>
      <c r="CE655" s="1"/>
    </row>
    <row r="656" spans="1:83">
      <c r="A656" s="87">
        <f t="shared" si="895"/>
        <v>2020</v>
      </c>
      <c r="B656" s="404"/>
      <c r="C656" s="404"/>
      <c r="D656" s="404"/>
      <c r="E656" s="404"/>
      <c r="F656" s="404"/>
      <c r="G656" s="404"/>
      <c r="H656" s="404"/>
      <c r="I656" s="404"/>
      <c r="J656" s="404"/>
      <c r="K656" s="404"/>
      <c r="L656" s="404"/>
      <c r="M656" s="404"/>
      <c r="N656" s="306">
        <f t="shared" si="892"/>
        <v>0</v>
      </c>
      <c r="O656" s="400"/>
      <c r="P656" s="271">
        <f t="shared" si="893"/>
        <v>2020</v>
      </c>
      <c r="Q656" s="404"/>
      <c r="R656" s="404"/>
      <c r="S656" s="404"/>
      <c r="T656" s="404"/>
      <c r="U656" s="404"/>
      <c r="V656" s="404"/>
      <c r="W656" s="404"/>
      <c r="X656" s="404"/>
      <c r="Y656" s="404"/>
      <c r="Z656" s="404"/>
      <c r="AA656" s="404"/>
      <c r="AB656" s="404"/>
      <c r="AC656" s="306">
        <f t="shared" si="894"/>
        <v>0</v>
      </c>
      <c r="AD656" s="13"/>
      <c r="AJ656" s="2"/>
      <c r="BI656" s="1"/>
      <c r="BW656" s="1"/>
      <c r="BX656" s="72"/>
      <c r="BY656" s="1"/>
      <c r="BZ656" s="1"/>
      <c r="CA656" s="1"/>
      <c r="CB656" s="1"/>
      <c r="CC656" s="1"/>
      <c r="CD656" s="1"/>
      <c r="CE656" s="1"/>
    </row>
    <row r="657" spans="1:83">
      <c r="A657" s="87">
        <f t="shared" si="895"/>
        <v>2021</v>
      </c>
      <c r="B657" s="404"/>
      <c r="C657" s="404"/>
      <c r="D657" s="404"/>
      <c r="E657" s="404"/>
      <c r="F657" s="404"/>
      <c r="G657" s="508"/>
      <c r="H657" s="404"/>
      <c r="I657" s="404"/>
      <c r="J657" s="404"/>
      <c r="K657" s="404"/>
      <c r="L657" s="404"/>
      <c r="M657" s="404"/>
      <c r="N657" s="306">
        <f t="shared" si="892"/>
        <v>0</v>
      </c>
      <c r="O657" s="400"/>
      <c r="P657" s="271">
        <f t="shared" si="893"/>
        <v>2021</v>
      </c>
      <c r="Q657" s="404"/>
      <c r="R657" s="404"/>
      <c r="S657" s="404"/>
      <c r="T657" s="404"/>
      <c r="U657" s="404"/>
      <c r="V657" s="404"/>
      <c r="W657" s="404"/>
      <c r="X657" s="404"/>
      <c r="Y657" s="404"/>
      <c r="Z657" s="404"/>
      <c r="AA657" s="404"/>
      <c r="AB657" s="404"/>
      <c r="AC657" s="306">
        <f t="shared" si="894"/>
        <v>0</v>
      </c>
      <c r="AD657" s="13"/>
      <c r="AJ657" s="2"/>
      <c r="BI657" s="1"/>
      <c r="BW657" s="1"/>
      <c r="BX657" s="72"/>
      <c r="BY657" s="1"/>
      <c r="BZ657" s="1"/>
      <c r="CA657" s="1"/>
      <c r="CB657" s="1"/>
      <c r="CC657" s="1"/>
      <c r="CD657" s="1"/>
      <c r="CE657" s="1"/>
    </row>
    <row r="658" spans="1:83">
      <c r="A658" s="87">
        <f t="shared" si="895"/>
        <v>2022</v>
      </c>
      <c r="B658" s="404"/>
      <c r="C658" s="404"/>
      <c r="D658" s="404"/>
      <c r="E658" s="404"/>
      <c r="F658" s="404"/>
      <c r="G658" s="404"/>
      <c r="H658" s="404"/>
      <c r="I658" s="404"/>
      <c r="J658" s="404"/>
      <c r="K658" s="404"/>
      <c r="L658" s="404"/>
      <c r="M658" s="404"/>
      <c r="N658" s="306">
        <f t="shared" si="892"/>
        <v>0</v>
      </c>
      <c r="O658" s="400"/>
      <c r="P658" s="271">
        <f t="shared" si="893"/>
        <v>2022</v>
      </c>
      <c r="Q658" s="404"/>
      <c r="R658" s="404"/>
      <c r="S658" s="404"/>
      <c r="T658" s="404"/>
      <c r="U658" s="404"/>
      <c r="V658" s="404"/>
      <c r="W658" s="404"/>
      <c r="X658" s="404"/>
      <c r="Y658" s="404"/>
      <c r="Z658" s="404"/>
      <c r="AA658" s="404"/>
      <c r="AB658" s="404"/>
      <c r="AC658" s="306">
        <f t="shared" si="894"/>
        <v>0</v>
      </c>
      <c r="AD658" s="13"/>
      <c r="AJ658" s="2"/>
      <c r="BI658" s="1"/>
      <c r="BW658" s="1"/>
      <c r="BX658" s="72"/>
      <c r="BY658" s="1"/>
      <c r="BZ658" s="1"/>
      <c r="CA658" s="1"/>
      <c r="CB658" s="1"/>
      <c r="CC658" s="1"/>
      <c r="CD658" s="1"/>
      <c r="CE658" s="1"/>
    </row>
    <row r="659" spans="1:83">
      <c r="A659" s="87">
        <f t="shared" si="895"/>
        <v>2023</v>
      </c>
      <c r="B659" s="404"/>
      <c r="C659" s="404"/>
      <c r="D659" s="404"/>
      <c r="E659" s="404"/>
      <c r="F659" s="404"/>
      <c r="G659" s="404"/>
      <c r="H659" s="404"/>
      <c r="I659" s="404"/>
      <c r="J659" s="404"/>
      <c r="K659" s="404"/>
      <c r="L659" s="404"/>
      <c r="M659" s="404"/>
      <c r="N659" s="306">
        <f t="shared" si="892"/>
        <v>0</v>
      </c>
      <c r="O659" s="400"/>
      <c r="P659" s="271">
        <f t="shared" si="893"/>
        <v>2023</v>
      </c>
      <c r="Q659" s="404"/>
      <c r="R659" s="404"/>
      <c r="S659" s="404"/>
      <c r="T659" s="404"/>
      <c r="U659" s="404"/>
      <c r="V659" s="404"/>
      <c r="W659" s="404"/>
      <c r="X659" s="404"/>
      <c r="Y659" s="404"/>
      <c r="Z659" s="404"/>
      <c r="AA659" s="404"/>
      <c r="AB659" s="404"/>
      <c r="AC659" s="306">
        <f t="shared" si="894"/>
        <v>0</v>
      </c>
      <c r="AD659" s="13"/>
      <c r="AJ659" s="2"/>
      <c r="BI659" s="1"/>
      <c r="BW659" s="1"/>
      <c r="BX659" s="72"/>
      <c r="BY659" s="1"/>
      <c r="BZ659" s="1"/>
      <c r="CA659" s="1"/>
      <c r="CB659" s="1"/>
      <c r="CC659" s="1"/>
      <c r="CD659" s="1"/>
      <c r="CE659" s="1"/>
    </row>
    <row r="660" spans="1:83">
      <c r="A660" s="87">
        <f t="shared" si="895"/>
        <v>2024</v>
      </c>
      <c r="B660" s="404"/>
      <c r="C660" s="404"/>
      <c r="D660" s="404"/>
      <c r="E660" s="404"/>
      <c r="F660" s="404"/>
      <c r="G660" s="404"/>
      <c r="H660" s="404"/>
      <c r="I660" s="404"/>
      <c r="J660" s="404"/>
      <c r="K660" s="404"/>
      <c r="L660" s="404"/>
      <c r="M660" s="404"/>
      <c r="N660" s="306">
        <f t="shared" si="892"/>
        <v>0</v>
      </c>
      <c r="O660" s="400"/>
      <c r="P660" s="271">
        <f t="shared" si="893"/>
        <v>2024</v>
      </c>
      <c r="Q660" s="404"/>
      <c r="R660" s="404"/>
      <c r="S660" s="404"/>
      <c r="T660" s="404"/>
      <c r="U660" s="404"/>
      <c r="V660" s="404"/>
      <c r="W660" s="404"/>
      <c r="X660" s="404"/>
      <c r="Y660" s="404"/>
      <c r="Z660" s="404"/>
      <c r="AA660" s="404"/>
      <c r="AB660" s="404"/>
      <c r="AC660" s="306">
        <f t="shared" si="894"/>
        <v>0</v>
      </c>
      <c r="AD660" s="13"/>
      <c r="AJ660" s="2"/>
      <c r="BI660" s="1"/>
      <c r="BW660" s="1"/>
      <c r="BX660" s="72"/>
      <c r="BY660" s="1"/>
      <c r="BZ660" s="1"/>
      <c r="CA660" s="1"/>
      <c r="CB660" s="1"/>
      <c r="CC660" s="1"/>
      <c r="CD660" s="1"/>
      <c r="CE660" s="1"/>
    </row>
    <row r="661" spans="1:83">
      <c r="A661" s="87">
        <f t="shared" si="895"/>
        <v>2025</v>
      </c>
      <c r="B661" s="353"/>
      <c r="C661" s="353"/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306">
        <f t="shared" si="892"/>
        <v>0</v>
      </c>
      <c r="O661" s="400"/>
      <c r="P661" s="271">
        <f t="shared" si="893"/>
        <v>2025</v>
      </c>
      <c r="Q661" s="404"/>
      <c r="R661" s="353"/>
      <c r="S661" s="353"/>
      <c r="T661" s="353"/>
      <c r="U661" s="353"/>
      <c r="V661" s="353"/>
      <c r="W661" s="353"/>
      <c r="X661" s="353"/>
      <c r="Y661" s="353"/>
      <c r="Z661" s="353"/>
      <c r="AA661" s="353"/>
      <c r="AB661" s="353"/>
      <c r="AC661" s="306">
        <f t="shared" si="894"/>
        <v>0</v>
      </c>
      <c r="AD661" s="13"/>
      <c r="AJ661" s="2"/>
      <c r="BI661" s="1"/>
      <c r="BW661" s="1"/>
      <c r="BX661" s="72"/>
      <c r="BY661" s="1"/>
      <c r="BZ661" s="1"/>
      <c r="CA661" s="1"/>
      <c r="CB661" s="1"/>
      <c r="CC661" s="1"/>
      <c r="CD661" s="1"/>
      <c r="CE661" s="1"/>
    </row>
    <row r="662" spans="1:83">
      <c r="A662" s="87">
        <f t="shared" si="895"/>
        <v>2026</v>
      </c>
      <c r="B662" s="353"/>
      <c r="C662" s="353"/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306">
        <f t="shared" si="892"/>
        <v>0</v>
      </c>
      <c r="O662" s="400"/>
      <c r="P662" s="271">
        <f t="shared" si="893"/>
        <v>2026</v>
      </c>
      <c r="Q662" s="353"/>
      <c r="R662" s="353"/>
      <c r="S662" s="353"/>
      <c r="T662" s="353"/>
      <c r="U662" s="353"/>
      <c r="V662" s="353"/>
      <c r="W662" s="353"/>
      <c r="X662" s="353"/>
      <c r="Y662" s="353"/>
      <c r="Z662" s="353"/>
      <c r="AA662" s="353"/>
      <c r="AB662" s="353"/>
      <c r="AC662" s="306">
        <f t="shared" si="894"/>
        <v>0</v>
      </c>
      <c r="AD662" s="13"/>
      <c r="AJ662" s="2"/>
      <c r="BI662" s="1"/>
      <c r="BW662" s="1"/>
      <c r="BX662" s="72"/>
      <c r="BY662" s="1"/>
      <c r="BZ662" s="1"/>
      <c r="CA662" s="1"/>
      <c r="CB662" s="1"/>
      <c r="CC662" s="1"/>
      <c r="CD662" s="1"/>
      <c r="CE662" s="1"/>
    </row>
    <row r="663" spans="1:83">
      <c r="A663" s="87">
        <f t="shared" si="895"/>
        <v>2027</v>
      </c>
      <c r="B663" s="353"/>
      <c r="C663" s="353"/>
      <c r="D663" s="353"/>
      <c r="E663" s="353"/>
      <c r="F663" s="353"/>
      <c r="G663" s="353"/>
      <c r="H663" s="353"/>
      <c r="I663" s="353"/>
      <c r="J663" s="353"/>
      <c r="K663" s="353"/>
      <c r="L663" s="353"/>
      <c r="M663" s="353"/>
      <c r="N663" s="306">
        <f t="shared" si="892"/>
        <v>0</v>
      </c>
      <c r="O663" s="400"/>
      <c r="P663" s="271">
        <f t="shared" si="893"/>
        <v>2027</v>
      </c>
      <c r="Q663" s="353"/>
      <c r="R663" s="353"/>
      <c r="S663" s="353"/>
      <c r="T663" s="353"/>
      <c r="U663" s="353"/>
      <c r="V663" s="353"/>
      <c r="W663" s="353"/>
      <c r="X663" s="353"/>
      <c r="Y663" s="353"/>
      <c r="Z663" s="353"/>
      <c r="AA663" s="353"/>
      <c r="AB663" s="353"/>
      <c r="AC663" s="306">
        <f t="shared" si="894"/>
        <v>0</v>
      </c>
      <c r="AD663" s="13"/>
      <c r="AE663" s="17"/>
      <c r="AF663" s="22"/>
      <c r="AJ663" s="2"/>
      <c r="BI663" s="1"/>
      <c r="BW663" s="1"/>
      <c r="BX663" s="72"/>
      <c r="BY663" s="1"/>
      <c r="BZ663" s="1"/>
      <c r="CA663" s="1"/>
      <c r="CB663" s="1"/>
      <c r="CC663" s="1"/>
      <c r="CD663" s="1"/>
      <c r="CE663" s="1"/>
    </row>
    <row r="664" spans="1:83">
      <c r="A664" s="87">
        <f t="shared" si="895"/>
        <v>2028</v>
      </c>
      <c r="B664" s="353"/>
      <c r="C664" s="353"/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306">
        <f t="shared" si="892"/>
        <v>0</v>
      </c>
      <c r="O664" s="400"/>
      <c r="P664" s="271">
        <f t="shared" si="893"/>
        <v>2028</v>
      </c>
      <c r="Q664" s="353"/>
      <c r="R664" s="353"/>
      <c r="S664" s="353"/>
      <c r="T664" s="353"/>
      <c r="U664" s="353"/>
      <c r="V664" s="353"/>
      <c r="W664" s="353"/>
      <c r="X664" s="353"/>
      <c r="Y664" s="353"/>
      <c r="Z664" s="353"/>
      <c r="AA664" s="353"/>
      <c r="AB664" s="353"/>
      <c r="AC664" s="306">
        <f t="shared" si="894"/>
        <v>0</v>
      </c>
      <c r="AD664" s="13"/>
      <c r="AE664" s="17"/>
      <c r="AF664" s="22"/>
      <c r="AJ664" s="13"/>
      <c r="BI664" s="1"/>
      <c r="BW664" s="1"/>
      <c r="BX664" s="72"/>
      <c r="BY664" s="1"/>
      <c r="BZ664" s="1"/>
      <c r="CA664" s="1"/>
      <c r="CB664" s="1"/>
      <c r="CC664" s="1"/>
      <c r="CD664" s="1"/>
      <c r="CE664" s="1"/>
    </row>
    <row r="665" spans="1:83">
      <c r="A665" s="87">
        <f t="shared" si="895"/>
        <v>2029</v>
      </c>
      <c r="B665" s="353"/>
      <c r="C665" s="353"/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306">
        <f t="shared" si="892"/>
        <v>0</v>
      </c>
      <c r="O665" s="400"/>
      <c r="P665" s="271">
        <f t="shared" si="893"/>
        <v>2029</v>
      </c>
      <c r="Q665" s="353"/>
      <c r="R665" s="353"/>
      <c r="S665" s="353"/>
      <c r="T665" s="353"/>
      <c r="U665" s="353"/>
      <c r="V665" s="353"/>
      <c r="W665" s="353"/>
      <c r="X665" s="353"/>
      <c r="Y665" s="353"/>
      <c r="Z665" s="353"/>
      <c r="AA665" s="353"/>
      <c r="AB665" s="353"/>
      <c r="AC665" s="306">
        <f t="shared" si="894"/>
        <v>0</v>
      </c>
      <c r="AD665" s="13"/>
      <c r="AE665" s="17"/>
      <c r="AF665" s="22"/>
      <c r="AJ665" s="13"/>
      <c r="BI665" s="1"/>
      <c r="BW665" s="1"/>
      <c r="BX665" s="72"/>
      <c r="BY665" s="1"/>
      <c r="BZ665" s="1"/>
      <c r="CA665" s="1"/>
      <c r="CB665" s="1"/>
      <c r="CC665" s="1"/>
      <c r="CD665" s="1"/>
      <c r="CE665" s="1"/>
    </row>
    <row r="666" spans="1:83">
      <c r="A666" s="87">
        <f t="shared" si="895"/>
        <v>2030</v>
      </c>
      <c r="B666" s="353"/>
      <c r="C666" s="353"/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306">
        <f t="shared" si="892"/>
        <v>0</v>
      </c>
      <c r="O666" s="400"/>
      <c r="P666" s="271">
        <f t="shared" si="893"/>
        <v>2030</v>
      </c>
      <c r="Q666" s="353"/>
      <c r="R666" s="353"/>
      <c r="S666" s="353"/>
      <c r="T666" s="353"/>
      <c r="U666" s="353"/>
      <c r="V666" s="353"/>
      <c r="W666" s="353"/>
      <c r="X666" s="353"/>
      <c r="Y666" s="353"/>
      <c r="Z666" s="353"/>
      <c r="AA666" s="353"/>
      <c r="AB666" s="353"/>
      <c r="AC666" s="306">
        <f t="shared" si="894"/>
        <v>0</v>
      </c>
      <c r="AD666" s="13"/>
      <c r="AE666" s="17"/>
      <c r="AF666" s="22"/>
      <c r="AJ666" s="13"/>
      <c r="BI666" s="1"/>
      <c r="BW666" s="1"/>
      <c r="BX666" s="72"/>
      <c r="BY666" s="1"/>
      <c r="BZ666" s="1"/>
      <c r="CA666" s="1"/>
      <c r="CB666" s="1"/>
      <c r="CC666" s="1"/>
      <c r="CD666" s="1"/>
      <c r="CE666" s="1"/>
    </row>
    <row r="667" spans="1:83">
      <c r="A667" s="87">
        <f t="shared" si="895"/>
        <v>2031</v>
      </c>
      <c r="B667" s="375"/>
      <c r="C667" s="375"/>
      <c r="D667" s="375"/>
      <c r="E667" s="375"/>
      <c r="F667" s="375"/>
      <c r="G667" s="375"/>
      <c r="H667" s="375"/>
      <c r="I667" s="375"/>
      <c r="J667" s="375"/>
      <c r="K667" s="375"/>
      <c r="L667" s="375"/>
      <c r="M667" s="375"/>
      <c r="N667" s="375"/>
      <c r="O667" s="400"/>
      <c r="P667" s="271">
        <f t="shared" si="893"/>
        <v>2031</v>
      </c>
      <c r="Q667" s="353"/>
      <c r="R667" s="271"/>
      <c r="S667" s="271"/>
      <c r="T667" s="271"/>
      <c r="U667" s="271"/>
      <c r="V667" s="271"/>
      <c r="W667" s="271"/>
      <c r="X667" s="271"/>
      <c r="Y667" s="271"/>
      <c r="Z667" s="271"/>
      <c r="AA667" s="271"/>
      <c r="AB667" s="271"/>
      <c r="AC667" s="32">
        <f t="shared" ref="AC667" si="896">SUM(Q667:AB667)</f>
        <v>0</v>
      </c>
      <c r="AD667" s="13"/>
      <c r="AE667" s="17"/>
      <c r="AF667" s="22"/>
      <c r="AJ667" s="13"/>
      <c r="BI667" s="1"/>
      <c r="BW667" s="1"/>
      <c r="BX667" s="72"/>
      <c r="BY667" s="1"/>
      <c r="BZ667" s="1"/>
      <c r="CA667" s="1"/>
      <c r="CB667" s="1"/>
      <c r="CC667" s="1"/>
      <c r="CD667" s="1"/>
      <c r="CE667" s="1"/>
    </row>
    <row r="668" spans="1:83">
      <c r="A668" s="87">
        <f t="shared" si="895"/>
        <v>2032</v>
      </c>
      <c r="P668" s="271">
        <f t="shared" si="893"/>
        <v>2032</v>
      </c>
      <c r="AD668" s="13"/>
      <c r="AE668" s="17"/>
      <c r="AF668" s="22"/>
      <c r="AJ668" s="13"/>
      <c r="BI668" s="1"/>
      <c r="BW668" s="1"/>
      <c r="BX668" s="72"/>
      <c r="BY668" s="1"/>
      <c r="BZ668" s="1"/>
      <c r="CA668" s="1"/>
      <c r="CB668" s="1"/>
      <c r="CC668" s="1"/>
      <c r="CD668" s="1"/>
      <c r="CE668" s="1"/>
    </row>
    <row r="669" spans="1:83">
      <c r="A669" s="87">
        <f t="shared" si="895"/>
        <v>2033</v>
      </c>
      <c r="P669" s="271">
        <f t="shared" si="893"/>
        <v>2033</v>
      </c>
      <c r="AD669" s="13"/>
      <c r="AE669" s="17"/>
      <c r="AF669" s="22"/>
      <c r="AJ669" s="13"/>
      <c r="BI669" s="1"/>
      <c r="BW669" s="1"/>
      <c r="BX669" s="72"/>
      <c r="BY669" s="1"/>
      <c r="BZ669" s="1"/>
      <c r="CA669" s="1"/>
      <c r="CB669" s="1"/>
      <c r="CC669" s="1"/>
      <c r="CD669" s="1"/>
      <c r="CE669" s="1"/>
    </row>
    <row r="670" spans="1:83">
      <c r="A670" s="87">
        <f t="shared" si="895"/>
        <v>2034</v>
      </c>
      <c r="P670" s="271">
        <f t="shared" si="893"/>
        <v>2034</v>
      </c>
      <c r="AD670" s="13"/>
      <c r="AE670" s="17"/>
      <c r="AF670" s="22"/>
      <c r="AJ670" s="13"/>
      <c r="BI670" s="1"/>
      <c r="BW670" s="1"/>
      <c r="BX670" s="72"/>
      <c r="BY670" s="1"/>
      <c r="BZ670" s="1"/>
      <c r="CA670" s="1"/>
      <c r="CB670" s="1"/>
      <c r="CC670" s="1"/>
      <c r="CD670" s="1"/>
      <c r="CE670" s="1"/>
    </row>
    <row r="671" spans="1:83">
      <c r="A671" s="87">
        <f t="shared" si="895"/>
        <v>2035</v>
      </c>
      <c r="P671" s="271">
        <f t="shared" si="893"/>
        <v>2035</v>
      </c>
      <c r="AD671" s="13"/>
      <c r="AE671" s="17"/>
      <c r="AF671" s="22"/>
      <c r="AJ671" s="13"/>
      <c r="BI671" s="1"/>
      <c r="BW671" s="1"/>
      <c r="BX671" s="72"/>
      <c r="BY671" s="1"/>
      <c r="BZ671" s="1"/>
      <c r="CA671" s="1"/>
      <c r="CB671" s="1"/>
      <c r="CC671" s="1"/>
      <c r="CD671" s="1"/>
      <c r="CE671" s="1"/>
    </row>
    <row r="672" spans="1:83">
      <c r="A672" s="87">
        <f t="shared" si="895"/>
        <v>2036</v>
      </c>
      <c r="P672" s="271">
        <f t="shared" si="893"/>
        <v>2036</v>
      </c>
      <c r="AJ672" s="13"/>
      <c r="BI672" s="1"/>
      <c r="BW672" s="1"/>
      <c r="BX672" s="72"/>
      <c r="BY672" s="1"/>
      <c r="BZ672" s="1"/>
      <c r="CA672" s="1"/>
      <c r="CB672" s="1"/>
      <c r="CC672" s="1"/>
      <c r="CD672" s="1"/>
      <c r="CE672" s="1"/>
    </row>
    <row r="673" spans="1:116">
      <c r="A673" s="87">
        <f t="shared" si="895"/>
        <v>2037</v>
      </c>
      <c r="P673" s="271">
        <f t="shared" si="893"/>
        <v>2037</v>
      </c>
      <c r="AJ673" s="13"/>
      <c r="BI673" s="1"/>
      <c r="BW673" s="1"/>
      <c r="BX673" s="72"/>
      <c r="BY673" s="1"/>
      <c r="BZ673" s="1"/>
      <c r="CA673" s="1"/>
      <c r="CB673" s="1"/>
      <c r="CC673" s="1"/>
      <c r="CD673" s="1"/>
      <c r="CE673" s="1"/>
    </row>
    <row r="674" spans="1:116">
      <c r="A674" s="87">
        <f t="shared" si="895"/>
        <v>2038</v>
      </c>
      <c r="P674" s="271">
        <f t="shared" si="893"/>
        <v>2038</v>
      </c>
      <c r="AJ674" s="13"/>
      <c r="BI674" s="1"/>
      <c r="BW674" s="1"/>
      <c r="BX674" s="72"/>
      <c r="BY674" s="1"/>
      <c r="BZ674" s="1"/>
      <c r="CA674" s="1"/>
      <c r="CB674" s="1"/>
      <c r="CC674" s="1"/>
      <c r="CD674" s="1"/>
      <c r="CE674" s="1"/>
    </row>
    <row r="675" spans="1:116">
      <c r="A675" s="87">
        <f t="shared" si="895"/>
        <v>2039</v>
      </c>
      <c r="P675" s="271">
        <f t="shared" si="893"/>
        <v>2039</v>
      </c>
      <c r="AJ675" s="13"/>
      <c r="BI675" s="1"/>
      <c r="BW675" s="1"/>
      <c r="BX675" s="72"/>
      <c r="BY675" s="1"/>
      <c r="BZ675" s="1"/>
      <c r="CA675" s="1"/>
      <c r="CB675" s="1"/>
      <c r="CC675" s="1"/>
      <c r="CD675" s="1"/>
      <c r="CE675" s="1"/>
    </row>
    <row r="676" spans="1:116">
      <c r="A676" s="87">
        <f t="shared" si="895"/>
        <v>2040</v>
      </c>
      <c r="P676" s="271">
        <f t="shared" si="893"/>
        <v>2040</v>
      </c>
      <c r="AJ676" s="13"/>
      <c r="BI676" s="1"/>
      <c r="BW676" s="1"/>
      <c r="BX676" s="72"/>
      <c r="BY676" s="1"/>
      <c r="BZ676" s="1"/>
      <c r="CA676" s="1"/>
      <c r="CB676" s="1"/>
      <c r="CC676" s="1"/>
      <c r="CD676" s="1"/>
      <c r="CE676" s="1"/>
    </row>
    <row r="677" spans="1:116">
      <c r="A677" s="87">
        <f t="shared" si="895"/>
        <v>2041</v>
      </c>
      <c r="P677" s="271">
        <f t="shared" si="893"/>
        <v>2041</v>
      </c>
      <c r="AJ677" s="2"/>
      <c r="BI677" s="1"/>
      <c r="BW677" s="1"/>
      <c r="BX677" s="72"/>
      <c r="BY677" s="1"/>
      <c r="BZ677" s="1"/>
      <c r="CA677" s="1"/>
      <c r="CB677" s="1"/>
      <c r="CC677" s="1"/>
      <c r="CD677" s="1"/>
      <c r="CE677" s="1"/>
    </row>
    <row r="678" spans="1:116">
      <c r="A678" s="87">
        <f t="shared" si="895"/>
        <v>2042</v>
      </c>
      <c r="P678" s="271">
        <f t="shared" si="893"/>
        <v>2042</v>
      </c>
      <c r="AJ678" s="2"/>
      <c r="BI678" s="1"/>
      <c r="BW678" s="1"/>
      <c r="BX678" s="72"/>
      <c r="BY678" s="1"/>
      <c r="BZ678" s="1"/>
      <c r="CA678" s="1"/>
      <c r="CB678" s="1"/>
      <c r="CC678" s="1"/>
      <c r="CD678" s="1"/>
      <c r="CE678" s="1"/>
    </row>
    <row r="679" spans="1:116">
      <c r="A679" s="87">
        <f t="shared" si="895"/>
        <v>2043</v>
      </c>
      <c r="P679" s="271">
        <f t="shared" si="893"/>
        <v>2043</v>
      </c>
      <c r="AJ679" s="2"/>
      <c r="BI679" s="1"/>
      <c r="BW679" s="1"/>
      <c r="BX679" s="72"/>
      <c r="BY679" s="1"/>
      <c r="BZ679" s="1"/>
      <c r="CA679" s="1"/>
      <c r="CB679" s="1"/>
      <c r="CC679" s="1"/>
      <c r="CD679" s="1"/>
      <c r="CE679" s="1"/>
    </row>
    <row r="680" spans="1:116">
      <c r="A680" s="87">
        <f t="shared" si="895"/>
        <v>2044</v>
      </c>
      <c r="P680" s="271">
        <f t="shared" si="893"/>
        <v>2044</v>
      </c>
      <c r="AJ680" s="2"/>
      <c r="BI680" s="1"/>
      <c r="BW680" s="1"/>
      <c r="BX680" s="72"/>
      <c r="BY680" s="1"/>
      <c r="BZ680" s="1"/>
      <c r="CA680" s="1"/>
      <c r="CB680" s="1"/>
      <c r="CC680" s="1"/>
      <c r="CD680" s="1"/>
      <c r="CE680" s="1"/>
    </row>
    <row r="681" spans="1:116">
      <c r="A681" s="87">
        <f t="shared" si="895"/>
        <v>2045</v>
      </c>
      <c r="P681" s="271">
        <f t="shared" si="893"/>
        <v>2045</v>
      </c>
      <c r="AJ681" s="2"/>
      <c r="BI681" s="1"/>
      <c r="BW681" s="1"/>
      <c r="BX681" s="72"/>
      <c r="BY681" s="1"/>
      <c r="BZ681" s="1"/>
      <c r="CA681" s="1"/>
      <c r="CB681" s="1"/>
      <c r="CC681" s="1"/>
      <c r="CD681" s="1"/>
      <c r="CE681" s="1"/>
    </row>
    <row r="682" spans="1:116">
      <c r="AJ682" s="2"/>
      <c r="BI682" s="1"/>
      <c r="BW682" s="1"/>
      <c r="BX682" s="72"/>
      <c r="BY682" s="1"/>
      <c r="BZ682" s="1"/>
      <c r="CA682" s="1"/>
      <c r="CB682" s="1"/>
      <c r="CC682" s="1"/>
      <c r="CD682" s="1"/>
      <c r="CE682" s="1"/>
    </row>
    <row r="683" spans="1:116"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3"/>
      <c r="AG683" s="78"/>
      <c r="AH683" s="78"/>
      <c r="AI683" s="78"/>
      <c r="AJ683" s="2"/>
      <c r="BI683" s="1"/>
      <c r="BW683" s="1"/>
      <c r="BX683" s="72"/>
      <c r="BY683" s="1"/>
      <c r="BZ683" s="1"/>
      <c r="CA683" s="1"/>
      <c r="CB683" s="1"/>
      <c r="CC683" s="1"/>
      <c r="CD683" s="1"/>
      <c r="CE683" s="1"/>
    </row>
    <row r="684" spans="1:116" ht="15.75">
      <c r="A684" s="572" t="s">
        <v>222</v>
      </c>
      <c r="B684" s="101"/>
      <c r="C684" s="101"/>
      <c r="D684" s="101"/>
      <c r="E684" s="101"/>
      <c r="F684" s="101"/>
      <c r="G684" s="101"/>
      <c r="H684" s="110" t="s">
        <v>97</v>
      </c>
      <c r="I684" s="101"/>
      <c r="J684" s="101"/>
      <c r="K684" s="101"/>
      <c r="L684" s="101"/>
      <c r="M684" s="101"/>
      <c r="N684" s="101"/>
      <c r="O684" s="108"/>
      <c r="P684" s="109" t="str">
        <f>A684&amp;"   (BILLED SALES, LAGGED)"</f>
        <v>SECI-spec   (BILLED SALES, LAGGED)</v>
      </c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43" t="s">
        <v>1</v>
      </c>
      <c r="AG684" s="79"/>
      <c r="AH684" s="79"/>
      <c r="AJ684" s="2"/>
      <c r="BI684" s="1"/>
      <c r="BW684" s="1"/>
      <c r="BX684" s="72"/>
      <c r="BY684" s="1"/>
      <c r="BZ684" s="1"/>
      <c r="CA684" s="1"/>
      <c r="CB684" s="1"/>
      <c r="CC684" s="1"/>
      <c r="CD684" s="1"/>
      <c r="CE684" s="1"/>
    </row>
    <row r="685" spans="1:116">
      <c r="A685" s="4" t="s">
        <v>2</v>
      </c>
      <c r="B685" s="117" t="s">
        <v>3</v>
      </c>
      <c r="C685" s="117" t="s">
        <v>4</v>
      </c>
      <c r="D685" s="117" t="s">
        <v>5</v>
      </c>
      <c r="E685" s="117" t="s">
        <v>6</v>
      </c>
      <c r="F685" s="117" t="s">
        <v>7</v>
      </c>
      <c r="G685" s="117" t="s">
        <v>8</v>
      </c>
      <c r="H685" s="117" t="s">
        <v>9</v>
      </c>
      <c r="I685" s="117" t="s">
        <v>10</v>
      </c>
      <c r="J685" s="117" t="s">
        <v>11</v>
      </c>
      <c r="K685" s="117" t="s">
        <v>12</v>
      </c>
      <c r="L685" s="117" t="s">
        <v>13</v>
      </c>
      <c r="M685" s="117" t="s">
        <v>14</v>
      </c>
      <c r="N685" s="112" t="s">
        <v>15</v>
      </c>
      <c r="O685" s="108"/>
      <c r="P685" s="119" t="s">
        <v>2</v>
      </c>
      <c r="Q685" s="117" t="s">
        <v>3</v>
      </c>
      <c r="R685" s="117" t="s">
        <v>4</v>
      </c>
      <c r="S685" s="117" t="s">
        <v>5</v>
      </c>
      <c r="T685" s="117" t="s">
        <v>6</v>
      </c>
      <c r="U685" s="117" t="s">
        <v>7</v>
      </c>
      <c r="V685" s="117" t="s">
        <v>8</v>
      </c>
      <c r="W685" s="117" t="s">
        <v>9</v>
      </c>
      <c r="X685" s="117" t="s">
        <v>10</v>
      </c>
      <c r="Y685" s="117" t="s">
        <v>11</v>
      </c>
      <c r="Z685" s="117" t="s">
        <v>12</v>
      </c>
      <c r="AA685" s="117" t="s">
        <v>13</v>
      </c>
      <c r="AB685" s="117" t="s">
        <v>14</v>
      </c>
      <c r="AC685" s="83" t="s">
        <v>15</v>
      </c>
      <c r="AD685" s="84"/>
      <c r="AG685" s="86"/>
      <c r="AH685" s="86"/>
      <c r="AI685" s="86"/>
      <c r="AJ685" s="2"/>
      <c r="BI685" s="1"/>
      <c r="BW685" s="1"/>
      <c r="BX685" s="72"/>
      <c r="BY685" s="1"/>
      <c r="BZ685" s="1"/>
      <c r="CA685" s="1"/>
      <c r="CB685" s="1"/>
      <c r="CC685" s="1"/>
      <c r="CD685" s="1"/>
      <c r="CE685" s="1"/>
    </row>
    <row r="686" spans="1:116" s="5" customFormat="1">
      <c r="A686" s="87">
        <f>A646</f>
        <v>2010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89">
        <f t="shared" ref="N686:N696" si="897">SUM(B686:M686)</f>
        <v>0</v>
      </c>
      <c r="O686" s="108"/>
      <c r="P686" s="91">
        <f>A686</f>
        <v>2010</v>
      </c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13">
        <f t="shared" ref="AC686:AC706" si="898">SUM(Q686:AB686)</f>
        <v>0</v>
      </c>
      <c r="AE686" s="14"/>
      <c r="AF686" s="13"/>
      <c r="AG686" s="22"/>
      <c r="AH686" s="22"/>
      <c r="AI686" s="79"/>
      <c r="AJ686" s="2"/>
      <c r="AK686" s="72"/>
      <c r="AL686" s="1"/>
      <c r="AM686" s="1"/>
      <c r="AN686" s="1"/>
      <c r="AZ686" s="550"/>
      <c r="BI686" s="1"/>
      <c r="BL686" s="1"/>
      <c r="BM686" s="150"/>
      <c r="BN686" s="150"/>
      <c r="BO686" s="150"/>
      <c r="BP686" s="150"/>
      <c r="BQ686" s="150"/>
      <c r="BR686" s="150"/>
      <c r="BS686" s="150"/>
      <c r="BT686" s="150"/>
      <c r="BU686" s="1"/>
      <c r="BV686" s="1"/>
      <c r="BW686" s="1"/>
      <c r="BX686" s="72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P686" s="165"/>
      <c r="CS686" s="534"/>
      <c r="DJ686" s="165"/>
      <c r="DK686" s="165"/>
      <c r="DL686" s="165"/>
    </row>
    <row r="687" spans="1:116">
      <c r="A687" s="87">
        <f>A686+1</f>
        <v>2011</v>
      </c>
      <c r="B687" s="228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89">
        <f t="shared" si="897"/>
        <v>0</v>
      </c>
      <c r="O687" s="389"/>
      <c r="P687" s="91">
        <f t="shared" ref="P687:P721" si="899">A687</f>
        <v>2011</v>
      </c>
      <c r="Q687" s="96"/>
      <c r="R687" s="96"/>
      <c r="S687" s="502"/>
      <c r="T687" s="502"/>
      <c r="U687" s="502"/>
      <c r="V687" s="502"/>
      <c r="W687" s="502"/>
      <c r="X687" s="502"/>
      <c r="Y687" s="502"/>
      <c r="Z687" s="502"/>
      <c r="AA687" s="502"/>
      <c r="AB687" s="502"/>
      <c r="AC687" s="13">
        <f t="shared" si="898"/>
        <v>0</v>
      </c>
      <c r="AD687" s="13"/>
      <c r="AG687" s="22"/>
      <c r="AH687" s="22"/>
      <c r="AI687" s="155"/>
      <c r="AJ687" s="2"/>
      <c r="BI687" s="1"/>
      <c r="BW687" s="1"/>
      <c r="BX687" s="72"/>
      <c r="BY687" s="1"/>
      <c r="BZ687" s="1"/>
      <c r="CA687" s="1"/>
      <c r="CB687" s="1"/>
      <c r="CC687" s="1"/>
      <c r="CD687" s="1"/>
      <c r="CE687" s="1"/>
    </row>
    <row r="688" spans="1:116">
      <c r="A688" s="87">
        <f t="shared" ref="A688:A721" si="900">A687+1</f>
        <v>2012</v>
      </c>
      <c r="B688" s="228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89">
        <f t="shared" si="897"/>
        <v>0</v>
      </c>
      <c r="O688" s="108"/>
      <c r="P688" s="91">
        <f t="shared" si="899"/>
        <v>2012</v>
      </c>
      <c r="Q688" s="502"/>
      <c r="R688" s="502"/>
      <c r="S688" s="502"/>
      <c r="T688" s="502"/>
      <c r="U688" s="502"/>
      <c r="V688" s="502"/>
      <c r="W688" s="502"/>
      <c r="X688" s="502"/>
      <c r="Y688" s="502"/>
      <c r="Z688" s="502"/>
      <c r="AA688" s="502"/>
      <c r="AB688" s="502"/>
      <c r="AC688" s="13">
        <f t="shared" si="898"/>
        <v>0</v>
      </c>
      <c r="AD688" s="13"/>
      <c r="AG688" s="22"/>
      <c r="AH688" s="22"/>
      <c r="AI688" s="155"/>
      <c r="AJ688" s="2"/>
      <c r="BI688" s="1"/>
      <c r="BW688" s="1"/>
      <c r="BX688" s="72"/>
      <c r="BY688" s="1"/>
      <c r="BZ688" s="1"/>
      <c r="CA688" s="1"/>
      <c r="CB688" s="1"/>
      <c r="CC688" s="1"/>
      <c r="CD688" s="1"/>
      <c r="CE688" s="1"/>
    </row>
    <row r="689" spans="1:83">
      <c r="A689" s="87">
        <f t="shared" si="900"/>
        <v>2013</v>
      </c>
      <c r="B689" s="228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89">
        <f t="shared" si="897"/>
        <v>0</v>
      </c>
      <c r="O689" s="108"/>
      <c r="P689" s="91">
        <f t="shared" si="899"/>
        <v>2013</v>
      </c>
      <c r="Q689" s="502"/>
      <c r="R689" s="502"/>
      <c r="S689" s="502"/>
      <c r="T689" s="502"/>
      <c r="U689" s="502"/>
      <c r="V689" s="502"/>
      <c r="W689" s="502"/>
      <c r="X689" s="502"/>
      <c r="Y689" s="502"/>
      <c r="Z689" s="502"/>
      <c r="AA689" s="502"/>
      <c r="AB689" s="502"/>
      <c r="AC689" s="13">
        <f t="shared" si="898"/>
        <v>0</v>
      </c>
      <c r="AD689" s="13"/>
      <c r="AG689" s="22"/>
      <c r="AH689" s="22"/>
      <c r="AI689" s="155"/>
      <c r="AJ689" s="2"/>
      <c r="BI689" s="1"/>
      <c r="BW689" s="1"/>
      <c r="BX689" s="72"/>
      <c r="BY689" s="1"/>
      <c r="BZ689" s="1"/>
      <c r="CA689" s="1"/>
      <c r="CB689" s="1"/>
      <c r="CC689" s="1"/>
      <c r="CD689" s="1"/>
      <c r="CE689" s="1"/>
    </row>
    <row r="690" spans="1:83">
      <c r="A690" s="87">
        <f t="shared" si="900"/>
        <v>2014</v>
      </c>
      <c r="B690" s="228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89">
        <f t="shared" si="897"/>
        <v>0</v>
      </c>
      <c r="O690" s="108"/>
      <c r="P690" s="91">
        <f t="shared" si="899"/>
        <v>2014</v>
      </c>
      <c r="Q690" s="502"/>
      <c r="R690" s="502"/>
      <c r="S690" s="502"/>
      <c r="T690" s="502"/>
      <c r="U690" s="502"/>
      <c r="V690" s="502"/>
      <c r="W690" s="502"/>
      <c r="X690" s="502"/>
      <c r="Y690" s="502"/>
      <c r="Z690" s="502"/>
      <c r="AA690" s="502"/>
      <c r="AB690" s="502"/>
      <c r="AC690" s="13">
        <f t="shared" si="898"/>
        <v>0</v>
      </c>
      <c r="AD690" s="13"/>
      <c r="AG690" s="22"/>
      <c r="AH690" s="22"/>
      <c r="AI690" s="155"/>
      <c r="AJ690" s="2"/>
      <c r="BI690" s="1"/>
      <c r="BW690" s="1"/>
      <c r="BX690" s="72"/>
      <c r="BY690" s="1"/>
      <c r="BZ690" s="1"/>
      <c r="CA690" s="1"/>
      <c r="CB690" s="1"/>
      <c r="CC690" s="1"/>
      <c r="CD690" s="1"/>
      <c r="CE690" s="1"/>
    </row>
    <row r="691" spans="1:83">
      <c r="A691" s="87">
        <f t="shared" si="900"/>
        <v>2015</v>
      </c>
      <c r="B691" s="228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89">
        <f t="shared" si="897"/>
        <v>0</v>
      </c>
      <c r="O691" s="108"/>
      <c r="P691" s="91">
        <f t="shared" si="899"/>
        <v>2015</v>
      </c>
      <c r="Q691" s="502"/>
      <c r="R691" s="502"/>
      <c r="S691" s="502"/>
      <c r="T691" s="502"/>
      <c r="U691" s="502"/>
      <c r="V691" s="502"/>
      <c r="W691" s="502"/>
      <c r="X691" s="502"/>
      <c r="Y691" s="502"/>
      <c r="Z691" s="502"/>
      <c r="AA691" s="502"/>
      <c r="AB691" s="502"/>
      <c r="AC691" s="13">
        <f t="shared" si="898"/>
        <v>0</v>
      </c>
      <c r="AD691" s="13"/>
      <c r="AG691" s="22"/>
      <c r="AH691" s="22"/>
      <c r="AI691" s="155"/>
      <c r="AJ691" s="2"/>
      <c r="BI691" s="1"/>
      <c r="BW691" s="1"/>
      <c r="BX691" s="72"/>
      <c r="BY691" s="1"/>
      <c r="BZ691" s="1"/>
      <c r="CA691" s="1"/>
      <c r="CB691" s="1"/>
      <c r="CC691" s="1"/>
      <c r="CD691" s="1"/>
      <c r="CE691" s="1"/>
    </row>
    <row r="692" spans="1:83">
      <c r="A692" s="87">
        <f t="shared" si="900"/>
        <v>2016</v>
      </c>
      <c r="B692" s="228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89">
        <f t="shared" si="897"/>
        <v>0</v>
      </c>
      <c r="O692" s="108"/>
      <c r="P692" s="91">
        <f t="shared" si="899"/>
        <v>2016</v>
      </c>
      <c r="Q692" s="502"/>
      <c r="R692" s="502"/>
      <c r="S692" s="502"/>
      <c r="T692" s="502"/>
      <c r="U692" s="502"/>
      <c r="V692" s="502"/>
      <c r="W692" s="502"/>
      <c r="X692" s="502"/>
      <c r="Y692" s="502"/>
      <c r="Z692" s="502"/>
      <c r="AA692" s="502"/>
      <c r="AB692" s="502"/>
      <c r="AC692" s="13">
        <f t="shared" si="898"/>
        <v>0</v>
      </c>
      <c r="AD692" s="13"/>
      <c r="AG692" s="22"/>
      <c r="AH692" s="22"/>
      <c r="AI692" s="155"/>
      <c r="AJ692" s="2"/>
      <c r="BI692" s="1"/>
      <c r="BW692" s="1"/>
      <c r="BX692" s="72"/>
      <c r="BY692" s="1"/>
      <c r="BZ692" s="1"/>
      <c r="CA692" s="1"/>
      <c r="CB692" s="1"/>
      <c r="CC692" s="1"/>
      <c r="CD692" s="1"/>
      <c r="CE692" s="1"/>
    </row>
    <row r="693" spans="1:83">
      <c r="A693" s="87">
        <f t="shared" si="900"/>
        <v>2017</v>
      </c>
      <c r="B693" s="228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89">
        <f t="shared" si="897"/>
        <v>0</v>
      </c>
      <c r="O693" s="108"/>
      <c r="P693" s="91">
        <f t="shared" si="899"/>
        <v>2017</v>
      </c>
      <c r="Q693" s="502"/>
      <c r="R693" s="502"/>
      <c r="S693" s="502"/>
      <c r="T693" s="502"/>
      <c r="U693" s="502"/>
      <c r="V693" s="502"/>
      <c r="W693" s="502"/>
      <c r="X693" s="502"/>
      <c r="Y693" s="502"/>
      <c r="Z693" s="502"/>
      <c r="AA693" s="502"/>
      <c r="AB693" s="502"/>
      <c r="AC693" s="13">
        <f t="shared" si="898"/>
        <v>0</v>
      </c>
      <c r="AD693" s="13"/>
      <c r="AG693" s="22"/>
      <c r="AH693" s="22"/>
      <c r="AI693" s="155"/>
      <c r="AJ693" s="2"/>
      <c r="BI693" s="1"/>
      <c r="BW693" s="1"/>
      <c r="BX693" s="72"/>
      <c r="BY693" s="1"/>
      <c r="BZ693" s="1"/>
      <c r="CA693" s="1"/>
      <c r="CB693" s="1"/>
      <c r="CC693" s="1"/>
      <c r="CD693" s="1"/>
      <c r="CE693" s="1"/>
    </row>
    <row r="694" spans="1:83">
      <c r="A694" s="87">
        <f t="shared" si="900"/>
        <v>2018</v>
      </c>
      <c r="B694" s="228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89">
        <f t="shared" si="897"/>
        <v>0</v>
      </c>
      <c r="O694" s="108"/>
      <c r="P694" s="91">
        <f t="shared" si="899"/>
        <v>2018</v>
      </c>
      <c r="Q694" s="502"/>
      <c r="R694" s="502"/>
      <c r="S694" s="502"/>
      <c r="T694" s="502"/>
      <c r="U694" s="502"/>
      <c r="V694" s="502"/>
      <c r="W694" s="502"/>
      <c r="X694" s="502"/>
      <c r="Y694" s="502"/>
      <c r="Z694" s="502"/>
      <c r="AA694" s="502"/>
      <c r="AB694" s="502"/>
      <c r="AC694" s="13">
        <f t="shared" si="898"/>
        <v>0</v>
      </c>
      <c r="AD694" s="13"/>
      <c r="AG694" s="22"/>
      <c r="AH694" s="22"/>
      <c r="AI694" s="155"/>
      <c r="AJ694" s="2"/>
      <c r="BI694" s="1"/>
      <c r="BW694" s="1"/>
      <c r="BX694" s="72"/>
      <c r="BY694" s="1"/>
      <c r="BZ694" s="1"/>
      <c r="CA694" s="1"/>
      <c r="CB694" s="1"/>
      <c r="CC694" s="1"/>
      <c r="CD694" s="1"/>
      <c r="CE694" s="1"/>
    </row>
    <row r="695" spans="1:83">
      <c r="A695" s="87">
        <f t="shared" si="900"/>
        <v>2019</v>
      </c>
      <c r="B695" s="228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89">
        <f t="shared" si="897"/>
        <v>0</v>
      </c>
      <c r="O695" s="108"/>
      <c r="P695" s="91">
        <f t="shared" si="899"/>
        <v>2019</v>
      </c>
      <c r="Q695" s="502"/>
      <c r="R695" s="502"/>
      <c r="S695" s="502"/>
      <c r="T695" s="502"/>
      <c r="U695" s="502"/>
      <c r="V695" s="502"/>
      <c r="W695" s="502"/>
      <c r="X695" s="502"/>
      <c r="Y695" s="502"/>
      <c r="Z695" s="502"/>
      <c r="AA695" s="502"/>
      <c r="AB695" s="502"/>
      <c r="AC695" s="13">
        <f t="shared" si="898"/>
        <v>0</v>
      </c>
      <c r="AD695" s="13"/>
      <c r="AG695" s="22"/>
      <c r="AH695" s="22"/>
      <c r="AI695" s="155"/>
      <c r="AJ695" s="2"/>
      <c r="BI695" s="1"/>
      <c r="BW695" s="1"/>
      <c r="BX695" s="72"/>
      <c r="BY695" s="1"/>
      <c r="BZ695" s="1"/>
      <c r="CA695" s="1"/>
      <c r="CB695" s="1"/>
      <c r="CC695" s="1"/>
      <c r="CD695" s="1"/>
      <c r="CE695" s="1"/>
    </row>
    <row r="696" spans="1:83">
      <c r="A696" s="87">
        <f t="shared" si="900"/>
        <v>2020</v>
      </c>
      <c r="B696" s="228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89">
        <f t="shared" si="897"/>
        <v>0</v>
      </c>
      <c r="O696" s="108"/>
      <c r="P696" s="91">
        <f t="shared" si="899"/>
        <v>2020</v>
      </c>
      <c r="Q696" s="502"/>
      <c r="R696" s="502"/>
      <c r="S696" s="502"/>
      <c r="T696" s="502"/>
      <c r="U696" s="502"/>
      <c r="V696" s="502"/>
      <c r="W696" s="502"/>
      <c r="X696" s="502"/>
      <c r="Y696" s="502"/>
      <c r="Z696" s="502"/>
      <c r="AA696" s="502"/>
      <c r="AB696" s="502"/>
      <c r="AC696" s="13">
        <f t="shared" si="898"/>
        <v>0</v>
      </c>
      <c r="AD696" s="13"/>
      <c r="AG696" s="22"/>
      <c r="AH696" s="22"/>
      <c r="AI696" s="155"/>
      <c r="AJ696" s="2"/>
      <c r="BI696" s="1"/>
      <c r="BW696" s="1"/>
      <c r="BX696" s="72"/>
      <c r="BY696" s="1"/>
      <c r="BZ696" s="1"/>
      <c r="CA696" s="1"/>
      <c r="CB696" s="1"/>
      <c r="CC696" s="1"/>
      <c r="CD696" s="1"/>
      <c r="CE696" s="1"/>
    </row>
    <row r="697" spans="1:83">
      <c r="A697" s="87">
        <f t="shared" si="900"/>
        <v>2021</v>
      </c>
      <c r="B697" s="228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89">
        <f t="shared" ref="N697:N702" si="901">SUM(B697:M697)</f>
        <v>0</v>
      </c>
      <c r="O697" s="108"/>
      <c r="P697" s="91">
        <f t="shared" si="899"/>
        <v>2021</v>
      </c>
      <c r="Q697" s="502"/>
      <c r="R697" s="502"/>
      <c r="S697" s="502"/>
      <c r="T697" s="502"/>
      <c r="U697" s="502"/>
      <c r="V697" s="502"/>
      <c r="W697" s="502"/>
      <c r="X697" s="502"/>
      <c r="Y697" s="502"/>
      <c r="Z697" s="502"/>
      <c r="AA697" s="502"/>
      <c r="AB697" s="502"/>
      <c r="AC697" s="13">
        <f t="shared" si="898"/>
        <v>0</v>
      </c>
      <c r="AD697" s="13"/>
      <c r="AG697" s="22"/>
      <c r="AH697" s="22"/>
      <c r="AI697" s="155"/>
      <c r="AJ697" s="2"/>
      <c r="BI697" s="1"/>
      <c r="BW697" s="1"/>
      <c r="BX697" s="72"/>
      <c r="BY697" s="1"/>
      <c r="BZ697" s="1"/>
      <c r="CA697" s="1"/>
      <c r="CB697" s="1"/>
      <c r="CC697" s="1"/>
      <c r="CD697" s="1"/>
      <c r="CE697" s="1"/>
    </row>
    <row r="698" spans="1:83">
      <c r="A698" s="87">
        <f t="shared" si="900"/>
        <v>2022</v>
      </c>
      <c r="B698" s="228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89">
        <f t="shared" si="901"/>
        <v>0</v>
      </c>
      <c r="O698" s="108"/>
      <c r="P698" s="91">
        <f t="shared" si="899"/>
        <v>2022</v>
      </c>
      <c r="Q698" s="502"/>
      <c r="R698" s="502"/>
      <c r="S698" s="502"/>
      <c r="T698" s="502"/>
      <c r="U698" s="502"/>
      <c r="V698" s="502"/>
      <c r="W698" s="502"/>
      <c r="X698" s="502"/>
      <c r="Y698" s="502"/>
      <c r="Z698" s="502"/>
      <c r="AA698" s="502"/>
      <c r="AB698" s="502"/>
      <c r="AC698" s="13">
        <f t="shared" si="898"/>
        <v>0</v>
      </c>
      <c r="AD698" s="13"/>
      <c r="AG698" s="22"/>
      <c r="AH698" s="22"/>
      <c r="AI698" s="155"/>
      <c r="AJ698" s="2"/>
      <c r="BI698" s="1"/>
      <c r="BW698" s="1"/>
      <c r="BX698" s="72"/>
      <c r="BY698" s="1"/>
      <c r="BZ698" s="1"/>
      <c r="CA698" s="1"/>
      <c r="CB698" s="1"/>
      <c r="CC698" s="1"/>
      <c r="CD698" s="1"/>
      <c r="CE698" s="1"/>
    </row>
    <row r="699" spans="1:83">
      <c r="A699" s="87">
        <f t="shared" si="900"/>
        <v>2023</v>
      </c>
      <c r="B699" s="228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89">
        <f t="shared" si="901"/>
        <v>0</v>
      </c>
      <c r="O699" s="108"/>
      <c r="P699" s="91">
        <f t="shared" si="899"/>
        <v>2023</v>
      </c>
      <c r="Q699" s="502"/>
      <c r="R699" s="502"/>
      <c r="S699" s="502"/>
      <c r="T699" s="502"/>
      <c r="U699" s="502"/>
      <c r="V699" s="502"/>
      <c r="W699" s="502"/>
      <c r="X699" s="502"/>
      <c r="Y699" s="502"/>
      <c r="Z699" s="502"/>
      <c r="AA699" s="502"/>
      <c r="AB699" s="502"/>
      <c r="AC699" s="13">
        <f t="shared" si="898"/>
        <v>0</v>
      </c>
      <c r="AD699" s="13"/>
      <c r="AG699" s="22"/>
      <c r="AH699" s="22"/>
      <c r="AI699" s="155"/>
      <c r="AJ699" s="2"/>
      <c r="BI699" s="1"/>
      <c r="BW699" s="1"/>
      <c r="BX699" s="72"/>
      <c r="BY699" s="1"/>
      <c r="BZ699" s="1"/>
      <c r="CA699" s="1"/>
      <c r="CB699" s="1"/>
      <c r="CC699" s="1"/>
      <c r="CD699" s="1"/>
      <c r="CE699" s="1"/>
    </row>
    <row r="700" spans="1:83">
      <c r="A700" s="87">
        <f t="shared" si="900"/>
        <v>2024</v>
      </c>
      <c r="B700" s="228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89">
        <f t="shared" si="901"/>
        <v>0</v>
      </c>
      <c r="O700" s="108"/>
      <c r="P700" s="91">
        <f t="shared" si="899"/>
        <v>2024</v>
      </c>
      <c r="Q700" s="502"/>
      <c r="R700" s="502"/>
      <c r="S700" s="502"/>
      <c r="T700" s="502"/>
      <c r="U700" s="502"/>
      <c r="V700" s="502"/>
      <c r="W700" s="502"/>
      <c r="X700" s="502"/>
      <c r="Y700" s="502"/>
      <c r="Z700" s="502"/>
      <c r="AA700" s="502"/>
      <c r="AB700" s="502"/>
      <c r="AC700" s="13">
        <f t="shared" si="898"/>
        <v>0</v>
      </c>
      <c r="AD700" s="13"/>
      <c r="AG700" s="22"/>
      <c r="AH700" s="22"/>
      <c r="AI700" s="155"/>
      <c r="AJ700" s="2"/>
      <c r="BI700" s="1"/>
      <c r="BW700" s="1"/>
      <c r="BX700" s="72"/>
      <c r="BY700" s="1"/>
      <c r="BZ700" s="1"/>
      <c r="CA700" s="1"/>
      <c r="CB700" s="1"/>
      <c r="CC700" s="1"/>
      <c r="CD700" s="1"/>
      <c r="CE700" s="1"/>
    </row>
    <row r="701" spans="1:83">
      <c r="A701" s="87">
        <f t="shared" si="900"/>
        <v>2025</v>
      </c>
      <c r="B701" s="228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89">
        <f t="shared" si="901"/>
        <v>0</v>
      </c>
      <c r="O701" s="108"/>
      <c r="P701" s="91">
        <f t="shared" si="899"/>
        <v>2025</v>
      </c>
      <c r="Q701" s="502"/>
      <c r="R701" s="502"/>
      <c r="S701" s="502"/>
      <c r="T701" s="502"/>
      <c r="U701" s="502"/>
      <c r="V701" s="502"/>
      <c r="W701" s="502"/>
      <c r="X701" s="502"/>
      <c r="Y701" s="502"/>
      <c r="Z701" s="502"/>
      <c r="AA701" s="502"/>
      <c r="AB701" s="502"/>
      <c r="AC701" s="13">
        <f t="shared" si="898"/>
        <v>0</v>
      </c>
      <c r="AD701" s="13"/>
      <c r="AG701" s="22"/>
      <c r="AH701" s="22"/>
      <c r="AI701" s="155"/>
      <c r="AJ701" s="2"/>
      <c r="BI701" s="1"/>
      <c r="BW701" s="1"/>
      <c r="BX701" s="72"/>
      <c r="BY701" s="1"/>
      <c r="BZ701" s="1"/>
      <c r="CA701" s="1"/>
      <c r="CB701" s="1"/>
      <c r="CC701" s="1"/>
      <c r="CD701" s="1"/>
      <c r="CE701" s="1"/>
    </row>
    <row r="702" spans="1:83">
      <c r="A702" s="87">
        <f t="shared" si="900"/>
        <v>2026</v>
      </c>
      <c r="B702" s="228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89">
        <f t="shared" si="901"/>
        <v>0</v>
      </c>
      <c r="O702" s="108"/>
      <c r="P702" s="91">
        <f t="shared" si="899"/>
        <v>2026</v>
      </c>
      <c r="Q702" s="502"/>
      <c r="R702" s="502"/>
      <c r="S702" s="502"/>
      <c r="T702" s="502"/>
      <c r="U702" s="502"/>
      <c r="V702" s="502"/>
      <c r="W702" s="502"/>
      <c r="X702" s="502"/>
      <c r="Y702" s="502"/>
      <c r="Z702" s="502"/>
      <c r="AA702" s="502"/>
      <c r="AB702" s="502"/>
      <c r="AC702" s="13">
        <f t="shared" si="898"/>
        <v>0</v>
      </c>
      <c r="AD702" s="13"/>
      <c r="AG702" s="22"/>
      <c r="AH702" s="22"/>
      <c r="AI702" s="155"/>
      <c r="AJ702" s="2"/>
      <c r="BI702" s="1"/>
      <c r="BW702" s="1"/>
      <c r="BX702" s="72"/>
      <c r="BY702" s="1"/>
      <c r="BZ702" s="1"/>
      <c r="CA702" s="1"/>
      <c r="CB702" s="1"/>
      <c r="CC702" s="1"/>
      <c r="CD702" s="1"/>
      <c r="CE702" s="1"/>
    </row>
    <row r="703" spans="1:83">
      <c r="A703" s="87">
        <f t="shared" si="900"/>
        <v>2027</v>
      </c>
      <c r="B703" s="228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89">
        <f>SUM(B703:M703)</f>
        <v>0</v>
      </c>
      <c r="O703" s="108"/>
      <c r="P703" s="91">
        <f t="shared" si="899"/>
        <v>2027</v>
      </c>
      <c r="Q703" s="502"/>
      <c r="R703" s="502"/>
      <c r="S703" s="502"/>
      <c r="T703" s="502"/>
      <c r="U703" s="502"/>
      <c r="V703" s="502"/>
      <c r="W703" s="502"/>
      <c r="X703" s="502"/>
      <c r="Y703" s="502"/>
      <c r="Z703" s="502"/>
      <c r="AA703" s="502"/>
      <c r="AB703" s="502"/>
      <c r="AC703" s="13">
        <f t="shared" si="898"/>
        <v>0</v>
      </c>
      <c r="AD703" s="13"/>
      <c r="AG703" s="22"/>
      <c r="AH703" s="22"/>
      <c r="AI703" s="155"/>
      <c r="AJ703" s="2"/>
      <c r="BI703" s="1"/>
      <c r="BW703" s="1"/>
      <c r="BX703" s="72"/>
      <c r="BY703" s="1"/>
      <c r="BZ703" s="1"/>
      <c r="CA703" s="1"/>
      <c r="CB703" s="1"/>
      <c r="CC703" s="1"/>
      <c r="CD703" s="1"/>
      <c r="CE703" s="1"/>
    </row>
    <row r="704" spans="1:83">
      <c r="A704" s="87">
        <f t="shared" si="900"/>
        <v>2028</v>
      </c>
      <c r="B704" s="228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89">
        <f>SUM(B704:M704)</f>
        <v>0</v>
      </c>
      <c r="O704" s="108"/>
      <c r="P704" s="91">
        <f t="shared" si="899"/>
        <v>2028</v>
      </c>
      <c r="Q704" s="502"/>
      <c r="R704" s="502"/>
      <c r="S704" s="502"/>
      <c r="T704" s="502"/>
      <c r="U704" s="502"/>
      <c r="V704" s="502"/>
      <c r="W704" s="502"/>
      <c r="X704" s="502"/>
      <c r="Y704" s="502"/>
      <c r="Z704" s="502"/>
      <c r="AA704" s="502"/>
      <c r="AB704" s="502"/>
      <c r="AC704" s="13">
        <f t="shared" si="898"/>
        <v>0</v>
      </c>
      <c r="AD704" s="13"/>
      <c r="AG704" s="22"/>
      <c r="AH704" s="22"/>
      <c r="AI704" s="155"/>
      <c r="AJ704" s="13"/>
      <c r="BI704" s="1"/>
      <c r="BW704" s="1"/>
      <c r="BX704" s="72"/>
      <c r="BY704" s="1"/>
      <c r="BZ704" s="1"/>
      <c r="CA704" s="1"/>
      <c r="CB704" s="1"/>
      <c r="CC704" s="1"/>
      <c r="CD704" s="1"/>
      <c r="CE704" s="1"/>
    </row>
    <row r="705" spans="1:83">
      <c r="A705" s="87">
        <f t="shared" si="900"/>
        <v>2029</v>
      </c>
      <c r="B705" s="228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89">
        <f>SUM(B705:M705)</f>
        <v>0</v>
      </c>
      <c r="O705" s="108"/>
      <c r="P705" s="91">
        <f t="shared" si="899"/>
        <v>2029</v>
      </c>
      <c r="Q705" s="502"/>
      <c r="R705" s="502"/>
      <c r="S705" s="502"/>
      <c r="T705" s="502"/>
      <c r="U705" s="502"/>
      <c r="V705" s="502"/>
      <c r="W705" s="502"/>
      <c r="X705" s="502"/>
      <c r="Y705" s="502"/>
      <c r="Z705" s="502"/>
      <c r="AA705" s="502"/>
      <c r="AB705" s="502"/>
      <c r="AC705" s="13">
        <f t="shared" si="898"/>
        <v>0</v>
      </c>
      <c r="AD705" s="13"/>
      <c r="AG705" s="22"/>
      <c r="AH705" s="22"/>
      <c r="AI705" s="155"/>
      <c r="AJ705" s="13"/>
      <c r="BI705" s="1"/>
      <c r="BW705" s="1"/>
      <c r="BX705" s="72"/>
      <c r="BY705" s="1"/>
      <c r="BZ705" s="1"/>
      <c r="CA705" s="1"/>
      <c r="CB705" s="1"/>
      <c r="CC705" s="1"/>
      <c r="CD705" s="1"/>
      <c r="CE705" s="1"/>
    </row>
    <row r="706" spans="1:83">
      <c r="A706" s="87">
        <f t="shared" si="900"/>
        <v>2030</v>
      </c>
      <c r="B706" s="228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89">
        <f>SUM(B706:M706)</f>
        <v>0</v>
      </c>
      <c r="O706" s="108"/>
      <c r="P706" s="91">
        <f t="shared" si="899"/>
        <v>2030</v>
      </c>
      <c r="Q706" s="502"/>
      <c r="R706" s="502"/>
      <c r="S706" s="502"/>
      <c r="T706" s="502"/>
      <c r="U706" s="502"/>
      <c r="V706" s="502"/>
      <c r="W706" s="502"/>
      <c r="X706" s="502"/>
      <c r="Y706" s="502"/>
      <c r="Z706" s="502"/>
      <c r="AA706" s="502"/>
      <c r="AB706" s="502"/>
      <c r="AC706" s="13">
        <f t="shared" si="898"/>
        <v>0</v>
      </c>
      <c r="AD706" s="13"/>
      <c r="AG706" s="22"/>
      <c r="AH706" s="22"/>
      <c r="AI706" s="155"/>
      <c r="AJ706" s="13"/>
      <c r="BI706" s="1"/>
      <c r="BW706" s="1"/>
      <c r="BX706" s="72"/>
      <c r="BY706" s="1"/>
      <c r="BZ706" s="1"/>
      <c r="CA706" s="1"/>
      <c r="CB706" s="1"/>
      <c r="CC706" s="1"/>
      <c r="CD706" s="1"/>
      <c r="CE706" s="1"/>
    </row>
    <row r="707" spans="1:83">
      <c r="A707" s="87">
        <f t="shared" si="900"/>
        <v>2031</v>
      </c>
      <c r="O707" s="108"/>
      <c r="P707" s="91">
        <f t="shared" si="899"/>
        <v>2031</v>
      </c>
      <c r="Q707" s="502"/>
      <c r="R707" s="502"/>
      <c r="S707" s="502"/>
      <c r="T707" s="502"/>
      <c r="U707" s="502"/>
      <c r="V707" s="502"/>
      <c r="W707" s="502"/>
      <c r="X707" s="502"/>
      <c r="Y707" s="502"/>
      <c r="Z707" s="502"/>
      <c r="AA707" s="502"/>
      <c r="AB707" s="502"/>
      <c r="AD707" s="13"/>
      <c r="AG707" s="22"/>
      <c r="AH707" s="22"/>
      <c r="AI707" s="155"/>
      <c r="AJ707" s="13"/>
      <c r="BI707" s="1"/>
      <c r="BW707" s="1"/>
      <c r="BX707" s="72"/>
      <c r="BY707" s="1"/>
      <c r="BZ707" s="1"/>
      <c r="CA707" s="1"/>
      <c r="CB707" s="1"/>
      <c r="CC707" s="1"/>
      <c r="CD707" s="1"/>
      <c r="CE707" s="1"/>
    </row>
    <row r="708" spans="1:83">
      <c r="A708" s="87">
        <f t="shared" si="900"/>
        <v>2032</v>
      </c>
      <c r="P708" s="91">
        <f t="shared" si="899"/>
        <v>2032</v>
      </c>
      <c r="AD708" s="13"/>
      <c r="AG708" s="22"/>
      <c r="AH708" s="22"/>
      <c r="AI708" s="155"/>
      <c r="AJ708" s="13"/>
      <c r="BI708" s="1"/>
      <c r="BW708" s="1"/>
      <c r="BX708" s="72"/>
      <c r="BY708" s="1"/>
      <c r="BZ708" s="1"/>
      <c r="CA708" s="1"/>
      <c r="CB708" s="1"/>
      <c r="CC708" s="1"/>
      <c r="CD708" s="1"/>
      <c r="CE708" s="1"/>
    </row>
    <row r="709" spans="1:83">
      <c r="A709" s="87">
        <f t="shared" si="900"/>
        <v>2033</v>
      </c>
      <c r="P709" s="91">
        <f t="shared" si="899"/>
        <v>2033</v>
      </c>
      <c r="AD709" s="13"/>
      <c r="AG709" s="22"/>
      <c r="AH709" s="22"/>
      <c r="AI709" s="155"/>
      <c r="AJ709" s="13"/>
      <c r="BI709" s="1"/>
      <c r="BW709" s="1"/>
      <c r="BX709" s="72"/>
      <c r="BY709" s="1"/>
      <c r="BZ709" s="1"/>
      <c r="CA709" s="1"/>
      <c r="CB709" s="1"/>
      <c r="CC709" s="1"/>
      <c r="CD709" s="1"/>
      <c r="CE709" s="1"/>
    </row>
    <row r="710" spans="1:83">
      <c r="A710" s="87">
        <f t="shared" si="900"/>
        <v>2034</v>
      </c>
      <c r="P710" s="91">
        <f t="shared" si="899"/>
        <v>2034</v>
      </c>
      <c r="AD710" s="13"/>
      <c r="AG710" s="22"/>
      <c r="AH710" s="22"/>
      <c r="AI710" s="155"/>
      <c r="AJ710" s="13"/>
      <c r="BI710" s="1"/>
      <c r="BW710" s="1"/>
      <c r="BX710" s="72"/>
      <c r="BY710" s="1"/>
      <c r="BZ710" s="1"/>
      <c r="CA710" s="1"/>
      <c r="CB710" s="1"/>
      <c r="CC710" s="1"/>
      <c r="CD710" s="1"/>
      <c r="CE710" s="1"/>
    </row>
    <row r="711" spans="1:83">
      <c r="A711" s="87">
        <f t="shared" si="900"/>
        <v>2035</v>
      </c>
      <c r="P711" s="91">
        <f t="shared" si="899"/>
        <v>2035</v>
      </c>
      <c r="AD711" s="13"/>
      <c r="AG711" s="22"/>
      <c r="AH711" s="22"/>
      <c r="AI711" s="155"/>
      <c r="AJ711" s="13"/>
      <c r="BI711" s="1"/>
      <c r="BW711" s="1"/>
      <c r="BX711" s="72"/>
      <c r="BY711" s="1"/>
      <c r="BZ711" s="1"/>
      <c r="CA711" s="1"/>
      <c r="CB711" s="1"/>
      <c r="CC711" s="1"/>
      <c r="CD711" s="1"/>
      <c r="CE711" s="1"/>
    </row>
    <row r="712" spans="1:83">
      <c r="A712" s="87">
        <f t="shared" si="900"/>
        <v>2036</v>
      </c>
      <c r="P712" s="91">
        <f t="shared" si="899"/>
        <v>2036</v>
      </c>
      <c r="AI712" s="155"/>
      <c r="AJ712" s="13"/>
      <c r="BI712" s="1"/>
      <c r="BW712" s="1"/>
      <c r="BX712" s="72"/>
      <c r="BY712" s="1"/>
      <c r="BZ712" s="1"/>
      <c r="CA712" s="1"/>
      <c r="CB712" s="1"/>
      <c r="CC712" s="1"/>
      <c r="CD712" s="1"/>
      <c r="CE712" s="1"/>
    </row>
    <row r="713" spans="1:83">
      <c r="A713" s="87">
        <f t="shared" si="900"/>
        <v>2037</v>
      </c>
      <c r="P713" s="91">
        <f t="shared" si="899"/>
        <v>2037</v>
      </c>
      <c r="AI713" s="155"/>
      <c r="AJ713" s="13"/>
      <c r="BI713" s="1"/>
      <c r="BW713" s="1"/>
      <c r="BX713" s="72"/>
      <c r="BY713" s="1"/>
      <c r="BZ713" s="1"/>
      <c r="CA713" s="1"/>
      <c r="CB713" s="1"/>
      <c r="CC713" s="1"/>
      <c r="CD713" s="1"/>
      <c r="CE713" s="1"/>
    </row>
    <row r="714" spans="1:83">
      <c r="A714" s="87">
        <f t="shared" si="900"/>
        <v>2038</v>
      </c>
      <c r="P714" s="91">
        <f t="shared" si="899"/>
        <v>2038</v>
      </c>
      <c r="AI714" s="155"/>
      <c r="AJ714" s="13"/>
      <c r="BI714" s="1"/>
      <c r="BW714" s="1"/>
      <c r="BX714" s="72"/>
      <c r="BY714" s="1"/>
      <c r="BZ714" s="1"/>
      <c r="CA714" s="1"/>
      <c r="CB714" s="1"/>
      <c r="CC714" s="1"/>
      <c r="CD714" s="1"/>
      <c r="CE714" s="1"/>
    </row>
    <row r="715" spans="1:83">
      <c r="A715" s="87">
        <f t="shared" si="900"/>
        <v>2039</v>
      </c>
      <c r="P715" s="91">
        <f t="shared" si="899"/>
        <v>2039</v>
      </c>
      <c r="AI715" s="155"/>
      <c r="AJ715" s="13"/>
      <c r="BI715" s="1"/>
      <c r="BW715" s="1"/>
      <c r="BX715" s="72"/>
      <c r="BY715" s="1"/>
      <c r="BZ715" s="1"/>
      <c r="CA715" s="1"/>
      <c r="CB715" s="1"/>
      <c r="CC715" s="1"/>
      <c r="CD715" s="1"/>
      <c r="CE715" s="1"/>
    </row>
    <row r="716" spans="1:83">
      <c r="A716" s="87">
        <f t="shared" si="900"/>
        <v>2040</v>
      </c>
      <c r="P716" s="91">
        <f t="shared" si="899"/>
        <v>2040</v>
      </c>
      <c r="AI716" s="155"/>
      <c r="AJ716" s="13"/>
      <c r="BI716" s="1"/>
      <c r="BW716" s="1"/>
      <c r="BX716" s="72"/>
      <c r="BY716" s="1"/>
      <c r="BZ716" s="1"/>
      <c r="CA716" s="1"/>
      <c r="CB716" s="1"/>
      <c r="CC716" s="1"/>
      <c r="CD716" s="1"/>
      <c r="CE716" s="1"/>
    </row>
    <row r="717" spans="1:83">
      <c r="A717" s="87">
        <f t="shared" si="900"/>
        <v>2041</v>
      </c>
      <c r="P717" s="91">
        <f t="shared" si="899"/>
        <v>2041</v>
      </c>
      <c r="AI717" s="155"/>
      <c r="AJ717" s="2"/>
      <c r="BI717" s="1"/>
      <c r="BW717" s="1"/>
      <c r="BX717" s="72"/>
      <c r="BY717" s="1"/>
      <c r="BZ717" s="1"/>
      <c r="CA717" s="1"/>
      <c r="CB717" s="1"/>
      <c r="CC717" s="1"/>
      <c r="CD717" s="1"/>
      <c r="CE717" s="1"/>
    </row>
    <row r="718" spans="1:83">
      <c r="A718" s="87">
        <f t="shared" si="900"/>
        <v>2042</v>
      </c>
      <c r="P718" s="91">
        <f t="shared" si="899"/>
        <v>2042</v>
      </c>
      <c r="AI718" s="155"/>
      <c r="AJ718" s="2"/>
      <c r="BI718" s="1"/>
      <c r="BW718" s="1"/>
      <c r="BX718" s="72"/>
      <c r="BY718" s="1"/>
      <c r="BZ718" s="1"/>
      <c r="CA718" s="1"/>
      <c r="CB718" s="1"/>
      <c r="CC718" s="1"/>
      <c r="CD718" s="1"/>
      <c r="CE718" s="1"/>
    </row>
    <row r="719" spans="1:83">
      <c r="A719" s="87">
        <f t="shared" si="900"/>
        <v>2043</v>
      </c>
      <c r="P719" s="91">
        <f t="shared" si="899"/>
        <v>2043</v>
      </c>
      <c r="AI719" s="155"/>
      <c r="AJ719" s="2"/>
      <c r="BI719" s="1"/>
      <c r="BW719" s="1"/>
      <c r="BX719" s="72"/>
      <c r="BY719" s="1"/>
      <c r="BZ719" s="1"/>
      <c r="CA719" s="1"/>
      <c r="CB719" s="1"/>
      <c r="CC719" s="1"/>
      <c r="CD719" s="1"/>
      <c r="CE719" s="1"/>
    </row>
    <row r="720" spans="1:83">
      <c r="A720" s="87">
        <f t="shared" si="900"/>
        <v>2044</v>
      </c>
      <c r="P720" s="91">
        <f t="shared" si="899"/>
        <v>2044</v>
      </c>
      <c r="AI720" s="155"/>
      <c r="AJ720" s="2"/>
      <c r="BI720" s="1"/>
      <c r="BW720" s="1"/>
      <c r="BX720" s="72"/>
      <c r="BY720" s="1"/>
      <c r="BZ720" s="1"/>
      <c r="CA720" s="1"/>
      <c r="CB720" s="1"/>
      <c r="CC720" s="1"/>
      <c r="CD720" s="1"/>
      <c r="CE720" s="1"/>
    </row>
    <row r="721" spans="1:116">
      <c r="A721" s="87">
        <f t="shared" si="900"/>
        <v>2045</v>
      </c>
      <c r="P721" s="91">
        <f t="shared" si="899"/>
        <v>2045</v>
      </c>
      <c r="AI721" s="155"/>
      <c r="AJ721" s="2"/>
      <c r="BI721" s="1"/>
      <c r="BW721" s="1"/>
      <c r="BX721" s="72"/>
      <c r="BY721" s="1"/>
      <c r="BZ721" s="1"/>
      <c r="CA721" s="1"/>
      <c r="CB721" s="1"/>
      <c r="CC721" s="1"/>
      <c r="CD721" s="1"/>
      <c r="CE721" s="1"/>
    </row>
    <row r="722" spans="1:116">
      <c r="AI722" s="155"/>
      <c r="AJ722" s="2"/>
      <c r="BI722" s="1"/>
      <c r="BW722" s="1"/>
      <c r="BX722" s="72"/>
      <c r="BY722" s="1"/>
      <c r="BZ722" s="1"/>
      <c r="CA722" s="1"/>
      <c r="CB722" s="1"/>
      <c r="CC722" s="1"/>
      <c r="CD722" s="1"/>
      <c r="CE722" s="1"/>
    </row>
    <row r="723" spans="1:116"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3"/>
      <c r="AG723" s="78"/>
      <c r="AH723" s="78"/>
      <c r="AI723" s="78"/>
      <c r="AJ723" s="2"/>
      <c r="BI723" s="1"/>
      <c r="BW723" s="1"/>
      <c r="BX723" s="72"/>
      <c r="BY723" s="1"/>
      <c r="BZ723" s="1"/>
      <c r="CA723" s="1"/>
      <c r="CB723" s="1"/>
      <c r="CC723" s="1"/>
      <c r="CD723" s="1"/>
      <c r="CE723" s="1"/>
    </row>
    <row r="724" spans="1:116">
      <c r="A724" s="232" t="s">
        <v>145</v>
      </c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443"/>
      <c r="P724" s="232" t="s">
        <v>144</v>
      </c>
      <c r="Q724" s="444"/>
      <c r="R724" s="444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G724" s="79"/>
      <c r="AH724" s="79"/>
      <c r="AJ724" s="2"/>
      <c r="BI724" s="1"/>
      <c r="BW724" s="1"/>
      <c r="BX724" s="72"/>
      <c r="BY724" s="1"/>
      <c r="BZ724" s="1"/>
      <c r="CA724" s="1"/>
      <c r="CB724" s="1"/>
      <c r="CC724" s="1"/>
      <c r="CD724" s="1"/>
      <c r="CE724" s="1"/>
    </row>
    <row r="725" spans="1:116">
      <c r="A725" s="260" t="s">
        <v>2</v>
      </c>
      <c r="B725" s="445" t="s">
        <v>3</v>
      </c>
      <c r="C725" s="445" t="s">
        <v>4</v>
      </c>
      <c r="D725" s="445" t="s">
        <v>5</v>
      </c>
      <c r="E725" s="445" t="s">
        <v>6</v>
      </c>
      <c r="F725" s="445" t="s">
        <v>7</v>
      </c>
      <c r="G725" s="445" t="s">
        <v>8</v>
      </c>
      <c r="H725" s="445" t="s">
        <v>9</v>
      </c>
      <c r="I725" s="445" t="s">
        <v>10</v>
      </c>
      <c r="J725" s="445" t="s">
        <v>11</v>
      </c>
      <c r="K725" s="445" t="s">
        <v>12</v>
      </c>
      <c r="L725" s="445" t="s">
        <v>13</v>
      </c>
      <c r="M725" s="445" t="s">
        <v>14</v>
      </c>
      <c r="N725" s="40" t="s">
        <v>143</v>
      </c>
      <c r="O725" s="443"/>
      <c r="P725" s="260" t="s">
        <v>2</v>
      </c>
      <c r="Q725" s="445" t="s">
        <v>3</v>
      </c>
      <c r="R725" s="445" t="s">
        <v>4</v>
      </c>
      <c r="S725" s="445" t="s">
        <v>5</v>
      </c>
      <c r="T725" s="445" t="s">
        <v>6</v>
      </c>
      <c r="U725" s="445" t="s">
        <v>7</v>
      </c>
      <c r="V725" s="445" t="s">
        <v>8</v>
      </c>
      <c r="W725" s="445" t="s">
        <v>9</v>
      </c>
      <c r="X725" s="445" t="s">
        <v>10</v>
      </c>
      <c r="Y725" s="445" t="s">
        <v>11</v>
      </c>
      <c r="Z725" s="445" t="s">
        <v>12</v>
      </c>
      <c r="AA725" s="445" t="s">
        <v>13</v>
      </c>
      <c r="AB725" s="445" t="s">
        <v>14</v>
      </c>
      <c r="AC725" s="445" t="s">
        <v>140</v>
      </c>
      <c r="AG725" s="86"/>
      <c r="AH725" s="86"/>
      <c r="AI725" s="86"/>
      <c r="AJ725" s="2"/>
      <c r="BI725" s="1"/>
      <c r="BW725" s="1"/>
      <c r="BX725" s="72"/>
      <c r="BY725" s="1"/>
      <c r="BZ725" s="1"/>
      <c r="CA725" s="1"/>
      <c r="CB725" s="1"/>
      <c r="CC725" s="1"/>
      <c r="CD725" s="1"/>
      <c r="CE725" s="1"/>
    </row>
    <row r="726" spans="1:116" s="5" customFormat="1">
      <c r="A726" s="87">
        <f>A686</f>
        <v>2010</v>
      </c>
      <c r="B726" s="205">
        <f>S726/0.9779</f>
        <v>14728.499846610082</v>
      </c>
      <c r="C726" s="205">
        <f>T726/0.9779</f>
        <v>9380.3047346354433</v>
      </c>
      <c r="D726" s="205">
        <f>U726/0.9779</f>
        <v>4936.0875345127315</v>
      </c>
      <c r="E726" s="205">
        <f t="shared" ref="E726:K726" si="902">V726/0.9779</f>
        <v>5535.3308109213622</v>
      </c>
      <c r="F726" s="205">
        <f t="shared" si="902"/>
        <v>4949.3813273340829</v>
      </c>
      <c r="G726" s="205">
        <f t="shared" si="902"/>
        <v>3716.1263932917477</v>
      </c>
      <c r="H726" s="205">
        <f t="shared" si="902"/>
        <v>6395.3369465180485</v>
      </c>
      <c r="I726" s="205">
        <f t="shared" si="902"/>
        <v>8513.1404029041823</v>
      </c>
      <c r="J726" s="205">
        <f t="shared" si="902"/>
        <v>5388.0764904386951</v>
      </c>
      <c r="K726" s="205">
        <f t="shared" si="902"/>
        <v>5583.3929849677879</v>
      </c>
      <c r="L726" s="205">
        <f>Q727/0.9779</f>
        <v>2699.6625421822273</v>
      </c>
      <c r="M726" s="205">
        <f>R727/0.9779</f>
        <v>1154.5147765620206</v>
      </c>
      <c r="N726" s="33">
        <f t="shared" ref="N726:N728" si="903">SUM(B726:M726)</f>
        <v>72979.854790878424</v>
      </c>
      <c r="O726" s="36"/>
      <c r="P726" s="31">
        <f>A726</f>
        <v>2010</v>
      </c>
      <c r="Q726" s="205">
        <v>3168</v>
      </c>
      <c r="R726" s="205">
        <v>4018</v>
      </c>
      <c r="S726" s="205">
        <v>14403</v>
      </c>
      <c r="T726" s="205">
        <v>9173</v>
      </c>
      <c r="U726" s="205">
        <v>4827</v>
      </c>
      <c r="V726" s="205">
        <v>5413</v>
      </c>
      <c r="W726" s="205">
        <v>4840</v>
      </c>
      <c r="X726" s="205">
        <v>3634</v>
      </c>
      <c r="Y726" s="205">
        <v>6254</v>
      </c>
      <c r="Z726" s="205">
        <v>8325</v>
      </c>
      <c r="AA726" s="205">
        <v>5269</v>
      </c>
      <c r="AB726" s="205">
        <v>5460</v>
      </c>
      <c r="AC726" s="32">
        <f t="shared" ref="AC726:AC757" si="904">SUM(Q726:AB726)</f>
        <v>74784</v>
      </c>
      <c r="AD726" s="2"/>
      <c r="AE726" s="14"/>
      <c r="AF726" s="13"/>
      <c r="AG726" s="139"/>
      <c r="AH726" s="139"/>
      <c r="AI726" s="155"/>
      <c r="AJ726" s="2"/>
      <c r="AK726" s="72"/>
      <c r="AL726" s="1"/>
      <c r="AM726" s="1"/>
      <c r="AN726" s="1"/>
      <c r="AZ726" s="550"/>
      <c r="BI726" s="1"/>
      <c r="BL726" s="1"/>
      <c r="BM726" s="150"/>
      <c r="BN726" s="150"/>
      <c r="BO726" s="150"/>
      <c r="BP726" s="150"/>
      <c r="BQ726" s="150"/>
      <c r="BR726" s="150"/>
      <c r="BS726" s="150"/>
      <c r="BT726" s="150"/>
      <c r="BU726" s="1"/>
      <c r="BV726" s="1"/>
      <c r="BW726" s="1"/>
      <c r="BX726" s="72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P726" s="165"/>
      <c r="CS726" s="534"/>
      <c r="DJ726" s="165"/>
      <c r="DK726" s="165"/>
      <c r="DL726" s="165"/>
    </row>
    <row r="727" spans="1:116">
      <c r="A727" s="87">
        <f>A726+1</f>
        <v>2011</v>
      </c>
      <c r="B727" s="205">
        <f>S727/0.9808</f>
        <v>339.51876019575855</v>
      </c>
      <c r="C727" s="205">
        <f>T727/0.9808</f>
        <v>34.665579119086459</v>
      </c>
      <c r="D727" s="205">
        <f>U727/0.9808</f>
        <v>575.04078303425774</v>
      </c>
      <c r="E727" s="205">
        <f t="shared" ref="E727:K727" si="905">V727/0.9808</f>
        <v>724.91843393148451</v>
      </c>
      <c r="F727" s="205">
        <f t="shared" si="905"/>
        <v>9983.6867862969011</v>
      </c>
      <c r="G727" s="205">
        <f t="shared" si="905"/>
        <v>7232.8711256117458</v>
      </c>
      <c r="H727" s="205">
        <f t="shared" si="905"/>
        <v>8543.0261011419243</v>
      </c>
      <c r="I727" s="205">
        <f t="shared" si="905"/>
        <v>7633.5644371941271</v>
      </c>
      <c r="J727" s="205">
        <f t="shared" si="905"/>
        <v>6174.5513866231649</v>
      </c>
      <c r="K727" s="205">
        <f t="shared" si="905"/>
        <v>8077.0799347471448</v>
      </c>
      <c r="L727" s="205">
        <f>Q728/0.9808</f>
        <v>3621.5334420880913</v>
      </c>
      <c r="M727" s="205">
        <f>R728/0.9808</f>
        <v>3752.0391517128874</v>
      </c>
      <c r="N727" s="33">
        <f t="shared" si="903"/>
        <v>56692.495921696573</v>
      </c>
      <c r="O727" s="36"/>
      <c r="P727" s="31">
        <f t="shared" ref="P727:P761" si="906">A727</f>
        <v>2011</v>
      </c>
      <c r="Q727" s="205">
        <v>2640</v>
      </c>
      <c r="R727" s="205">
        <v>1129</v>
      </c>
      <c r="S727" s="205">
        <v>333</v>
      </c>
      <c r="T727" s="205">
        <v>34</v>
      </c>
      <c r="U727" s="205">
        <v>564</v>
      </c>
      <c r="V727" s="205">
        <v>711</v>
      </c>
      <c r="W727" s="205">
        <v>9792</v>
      </c>
      <c r="X727" s="205">
        <v>7094</v>
      </c>
      <c r="Y727" s="205">
        <v>8379</v>
      </c>
      <c r="Z727" s="205">
        <v>7487</v>
      </c>
      <c r="AA727" s="205">
        <v>6056</v>
      </c>
      <c r="AB727" s="205">
        <v>7922</v>
      </c>
      <c r="AC727" s="32">
        <f t="shared" si="904"/>
        <v>52141</v>
      </c>
      <c r="AG727" s="22"/>
      <c r="AH727" s="22"/>
      <c r="AI727" s="155"/>
      <c r="AJ727" s="2"/>
      <c r="BI727" s="1"/>
      <c r="BW727" s="1"/>
      <c r="BX727" s="72"/>
      <c r="BY727" s="1"/>
      <c r="BZ727" s="1"/>
      <c r="CA727" s="1"/>
      <c r="CB727" s="1"/>
      <c r="CC727" s="1"/>
      <c r="CD727" s="1"/>
      <c r="CE727" s="1"/>
    </row>
    <row r="728" spans="1:116">
      <c r="A728" s="87">
        <f t="shared" ref="A728:A761" si="907">A727+1</f>
        <v>2012</v>
      </c>
      <c r="B728" s="205">
        <f>[1]MWH!C1002</f>
        <v>2857</v>
      </c>
      <c r="C728" s="205">
        <f>[1]MWH!D1002</f>
        <v>631</v>
      </c>
      <c r="D728" s="205">
        <f>[1]MWH!E1002</f>
        <v>0</v>
      </c>
      <c r="E728" s="205">
        <f>[1]MWH!F1002</f>
        <v>0</v>
      </c>
      <c r="F728" s="560">
        <f>[1]MWH!G1002</f>
        <v>1969</v>
      </c>
      <c r="G728" s="560">
        <f>[1]MWH!H1002</f>
        <v>2287</v>
      </c>
      <c r="H728" s="560">
        <f>[1]MWH!I1002</f>
        <v>1969</v>
      </c>
      <c r="I728" s="560">
        <f>[1]MWH!J1002</f>
        <v>1969</v>
      </c>
      <c r="J728" s="560">
        <f>[1]MWH!K1002</f>
        <v>1905</v>
      </c>
      <c r="K728" s="560">
        <f>[1]MWH!L1002</f>
        <v>2166</v>
      </c>
      <c r="L728" s="560">
        <f>[1]MWH!M1002</f>
        <v>675</v>
      </c>
      <c r="M728" s="560">
        <f>[1]MWH!N1002</f>
        <v>1240</v>
      </c>
      <c r="N728" s="33">
        <f t="shared" si="903"/>
        <v>17668</v>
      </c>
      <c r="O728" s="443"/>
      <c r="P728" s="31">
        <f t="shared" si="906"/>
        <v>2012</v>
      </c>
      <c r="Q728" s="205">
        <f>[1]MWH!S1002</f>
        <v>3552</v>
      </c>
      <c r="R728" s="205">
        <f>[1]MWH!T1002</f>
        <v>3680</v>
      </c>
      <c r="S728" s="205">
        <f>[1]MWH!U1002</f>
        <v>2808</v>
      </c>
      <c r="T728" s="205">
        <f>[1]MWH!V1002</f>
        <v>621</v>
      </c>
      <c r="U728" s="205">
        <f>[1]MWH!W1002</f>
        <v>0</v>
      </c>
      <c r="V728" s="205">
        <f>[1]MWH!X1002</f>
        <v>0</v>
      </c>
      <c r="W728" s="560">
        <f>[1]MWH!Y1002</f>
        <v>1935</v>
      </c>
      <c r="X728" s="560">
        <f>[1]MWH!Z1002</f>
        <v>2247</v>
      </c>
      <c r="Y728" s="560">
        <f>[1]MWH!AA1002</f>
        <v>1935</v>
      </c>
      <c r="Z728" s="560">
        <f>[1]MWH!AB1002</f>
        <v>1935</v>
      </c>
      <c r="AA728" s="560">
        <f>[1]MWH!AC1002</f>
        <v>1872</v>
      </c>
      <c r="AB728" s="560">
        <f>[1]MWH!AD1002</f>
        <v>2128</v>
      </c>
      <c r="AC728" s="32">
        <f t="shared" si="904"/>
        <v>22713</v>
      </c>
      <c r="AG728" s="22"/>
      <c r="AH728" s="22"/>
      <c r="AI728" s="155"/>
      <c r="AJ728" s="2"/>
      <c r="BI728" s="1"/>
      <c r="BW728" s="1"/>
      <c r="BX728" s="72"/>
      <c r="BY728" s="1"/>
      <c r="BZ728" s="1"/>
      <c r="CA728" s="1"/>
      <c r="CB728" s="1"/>
      <c r="CC728" s="1"/>
      <c r="CD728" s="1"/>
      <c r="CE728" s="1"/>
    </row>
    <row r="729" spans="1:116">
      <c r="A729" s="87">
        <f t="shared" si="907"/>
        <v>2013</v>
      </c>
      <c r="B729" s="560">
        <f>[3]Energy!C1042</f>
        <v>722</v>
      </c>
      <c r="C729" s="560">
        <f>[3]Energy!D1042</f>
        <v>846</v>
      </c>
      <c r="D729" s="560">
        <f>[3]Energy!E1042</f>
        <v>510</v>
      </c>
      <c r="E729" s="560">
        <f>[3]Energy!F1042</f>
        <v>682</v>
      </c>
      <c r="F729" s="560">
        <f>[3]Energy!G1042</f>
        <v>1969</v>
      </c>
      <c r="G729" s="560">
        <f>[3]Energy!H1042</f>
        <v>2287</v>
      </c>
      <c r="H729" s="560">
        <f>[3]Energy!I1042</f>
        <v>1969</v>
      </c>
      <c r="I729" s="560">
        <f>[3]Energy!J1042</f>
        <v>1969</v>
      </c>
      <c r="J729" s="560">
        <f>[3]Energy!K1042</f>
        <v>1905</v>
      </c>
      <c r="K729" s="560">
        <f>[3]Energy!L1042</f>
        <v>2166</v>
      </c>
      <c r="L729" s="560">
        <f>[3]Energy!M1042</f>
        <v>675</v>
      </c>
      <c r="M729" s="560">
        <f>[3]Energy!N1042</f>
        <v>1240</v>
      </c>
      <c r="N729" s="312">
        <f t="shared" ref="N729:N756" si="908">MAX(B729:M729)</f>
        <v>2287</v>
      </c>
      <c r="O729" s="454"/>
      <c r="P729" s="1">
        <f t="shared" si="906"/>
        <v>2013</v>
      </c>
      <c r="Q729" s="560">
        <f>[3]Energy!S1042</f>
        <v>664</v>
      </c>
      <c r="R729" s="560">
        <f>[3]Energy!T1042</f>
        <v>1218</v>
      </c>
      <c r="S729" s="560">
        <f>[3]Energy!U1042</f>
        <v>709</v>
      </c>
      <c r="T729" s="560">
        <f>[3]Energy!V1042</f>
        <v>831</v>
      </c>
      <c r="U729" s="560">
        <f>[3]Energy!W1042</f>
        <v>502</v>
      </c>
      <c r="V729" s="560">
        <f>[3]Energy!X1042</f>
        <v>671</v>
      </c>
      <c r="W729" s="560">
        <f>[3]Energy!Y1042</f>
        <v>1935</v>
      </c>
      <c r="X729" s="560">
        <f>[3]Energy!Z1042</f>
        <v>2247</v>
      </c>
      <c r="Y729" s="560">
        <f>[3]Energy!AA1042</f>
        <v>1935</v>
      </c>
      <c r="Z729" s="560">
        <f>[3]Energy!AB1042</f>
        <v>1935</v>
      </c>
      <c r="AA729" s="560">
        <f>[3]Energy!AC1042</f>
        <v>1872</v>
      </c>
      <c r="AB729" s="560">
        <f>[3]Energy!AD1042</f>
        <v>2128</v>
      </c>
      <c r="AC729" s="32">
        <f t="shared" si="904"/>
        <v>16647</v>
      </c>
      <c r="AG729" s="22"/>
      <c r="AH729" s="22"/>
      <c r="AI729" s="155"/>
      <c r="AJ729" s="2"/>
      <c r="BI729" s="1"/>
      <c r="BW729" s="1"/>
      <c r="BX729" s="72"/>
      <c r="BY729" s="1"/>
      <c r="BZ729" s="1"/>
      <c r="CA729" s="1"/>
      <c r="CB729" s="1"/>
      <c r="CC729" s="1"/>
      <c r="CD729" s="1"/>
      <c r="CE729" s="1"/>
    </row>
    <row r="730" spans="1:116">
      <c r="A730" s="87">
        <f t="shared" si="907"/>
        <v>2014</v>
      </c>
      <c r="B730" s="560">
        <f>[3]Energy!C1043</f>
        <v>722</v>
      </c>
      <c r="C730" s="560">
        <f>[3]Energy!D1043</f>
        <v>846</v>
      </c>
      <c r="D730" s="560">
        <f>[3]Energy!E1043</f>
        <v>510</v>
      </c>
      <c r="E730" s="560">
        <f>[3]Energy!F1043</f>
        <v>682</v>
      </c>
      <c r="F730" s="560">
        <f>[3]Energy!G1043</f>
        <v>1969</v>
      </c>
      <c r="G730" s="560">
        <f>[3]Energy!H1043</f>
        <v>2287</v>
      </c>
      <c r="H730" s="560">
        <f>[3]Energy!I1043</f>
        <v>1969</v>
      </c>
      <c r="I730" s="560">
        <f>[3]Energy!J1043</f>
        <v>1969</v>
      </c>
      <c r="J730" s="560">
        <f>[3]Energy!K1043</f>
        <v>1905</v>
      </c>
      <c r="K730" s="560">
        <f>[3]Energy!L1043</f>
        <v>2166</v>
      </c>
      <c r="L730" s="560">
        <f>[3]Energy!M1043</f>
        <v>675</v>
      </c>
      <c r="M730" s="560">
        <f>[3]Energy!N1043</f>
        <v>1240</v>
      </c>
      <c r="N730" s="312">
        <f t="shared" si="908"/>
        <v>2287</v>
      </c>
      <c r="O730" s="454"/>
      <c r="P730" s="1">
        <f t="shared" si="906"/>
        <v>2014</v>
      </c>
      <c r="Q730" s="560">
        <f>[3]Energy!S1043</f>
        <v>664</v>
      </c>
      <c r="R730" s="560">
        <f>[3]Energy!T1043</f>
        <v>1218</v>
      </c>
      <c r="S730" s="560">
        <f>[3]Energy!U1043</f>
        <v>709</v>
      </c>
      <c r="T730" s="560">
        <f>[3]Energy!V1043</f>
        <v>831</v>
      </c>
      <c r="U730" s="560">
        <f>[3]Energy!W1043</f>
        <v>502</v>
      </c>
      <c r="V730" s="560">
        <f>[3]Energy!X1043</f>
        <v>671</v>
      </c>
      <c r="W730" s="560">
        <f>[3]Energy!Y1043</f>
        <v>1935</v>
      </c>
      <c r="X730" s="560">
        <f>[3]Energy!Z1043</f>
        <v>2247</v>
      </c>
      <c r="Y730" s="560">
        <f>[3]Energy!AA1043</f>
        <v>1935</v>
      </c>
      <c r="Z730" s="560">
        <f>[3]Energy!AB1043</f>
        <v>1935</v>
      </c>
      <c r="AA730" s="560">
        <f>[3]Energy!AC1043</f>
        <v>1872</v>
      </c>
      <c r="AB730" s="560">
        <f>[3]Energy!AD1043</f>
        <v>2128</v>
      </c>
      <c r="AC730" s="32">
        <f t="shared" si="904"/>
        <v>16647</v>
      </c>
      <c r="AG730" s="22"/>
      <c r="AH730" s="22"/>
      <c r="AI730" s="155"/>
      <c r="AJ730" s="2"/>
      <c r="BI730" s="1"/>
      <c r="BW730" s="1"/>
      <c r="BX730" s="72"/>
      <c r="BY730" s="1"/>
      <c r="BZ730" s="1"/>
      <c r="CA730" s="1"/>
      <c r="CB730" s="1"/>
      <c r="CC730" s="1"/>
      <c r="CD730" s="1"/>
      <c r="CE730" s="1"/>
    </row>
    <row r="731" spans="1:116">
      <c r="A731" s="87">
        <f t="shared" si="907"/>
        <v>2015</v>
      </c>
      <c r="B731" s="560">
        <f>[3]Energy!C1044</f>
        <v>722</v>
      </c>
      <c r="C731" s="560">
        <f>[3]Energy!D1044</f>
        <v>846</v>
      </c>
      <c r="D731" s="560">
        <f>[3]Energy!E1044</f>
        <v>510</v>
      </c>
      <c r="E731" s="560">
        <f>[3]Energy!F1044</f>
        <v>682</v>
      </c>
      <c r="F731" s="560">
        <f>[3]Energy!G1044</f>
        <v>1969</v>
      </c>
      <c r="G731" s="560">
        <f>[3]Energy!H1044</f>
        <v>2287</v>
      </c>
      <c r="H731" s="560">
        <f>[3]Energy!I1044</f>
        <v>1969</v>
      </c>
      <c r="I731" s="560">
        <f>[3]Energy!J1044</f>
        <v>1969</v>
      </c>
      <c r="J731" s="560">
        <f>[3]Energy!K1044</f>
        <v>1905</v>
      </c>
      <c r="K731" s="560">
        <f>[3]Energy!L1044</f>
        <v>2166</v>
      </c>
      <c r="L731" s="560">
        <f>[3]Energy!M1044</f>
        <v>675</v>
      </c>
      <c r="M731" s="560">
        <f>[3]Energy!N1044</f>
        <v>1240</v>
      </c>
      <c r="N731" s="312">
        <f t="shared" si="908"/>
        <v>2287</v>
      </c>
      <c r="O731" s="454"/>
      <c r="P731" s="1">
        <f t="shared" si="906"/>
        <v>2015</v>
      </c>
      <c r="Q731" s="560">
        <f>[3]Energy!S1044</f>
        <v>664</v>
      </c>
      <c r="R731" s="560">
        <f>[3]Energy!T1044</f>
        <v>1218</v>
      </c>
      <c r="S731" s="560">
        <f>[3]Energy!U1044</f>
        <v>709</v>
      </c>
      <c r="T731" s="560">
        <f>[3]Energy!V1044</f>
        <v>831</v>
      </c>
      <c r="U731" s="560">
        <f>[3]Energy!W1044</f>
        <v>502</v>
      </c>
      <c r="V731" s="560">
        <f>[3]Energy!X1044</f>
        <v>671</v>
      </c>
      <c r="W731" s="560">
        <f>[3]Energy!Y1044</f>
        <v>1935</v>
      </c>
      <c r="X731" s="560">
        <f>[3]Energy!Z1044</f>
        <v>2247</v>
      </c>
      <c r="Y731" s="560">
        <f>[3]Energy!AA1044</f>
        <v>1935</v>
      </c>
      <c r="Z731" s="560">
        <f>[3]Energy!AB1044</f>
        <v>1935</v>
      </c>
      <c r="AA731" s="560">
        <f>[3]Energy!AC1044</f>
        <v>1872</v>
      </c>
      <c r="AB731" s="560">
        <f>[3]Energy!AD1044</f>
        <v>2128</v>
      </c>
      <c r="AC731" s="32">
        <f t="shared" si="904"/>
        <v>16647</v>
      </c>
      <c r="AG731" s="22"/>
      <c r="AH731" s="22"/>
      <c r="AI731" s="158"/>
      <c r="AJ731" s="2"/>
      <c r="BI731" s="1"/>
      <c r="BW731" s="1"/>
      <c r="BX731" s="72"/>
      <c r="BY731" s="1"/>
      <c r="BZ731" s="1"/>
      <c r="CA731" s="1"/>
      <c r="CB731" s="1"/>
      <c r="CC731" s="1"/>
      <c r="CD731" s="1"/>
      <c r="CE731" s="1"/>
    </row>
    <row r="732" spans="1:116">
      <c r="A732" s="87">
        <f t="shared" si="907"/>
        <v>2016</v>
      </c>
      <c r="B732" s="560">
        <f>[3]Energy!C1045</f>
        <v>722</v>
      </c>
      <c r="C732" s="560">
        <f>[3]Energy!D1045</f>
        <v>876</v>
      </c>
      <c r="D732" s="560">
        <f>[3]Energy!E1045</f>
        <v>510</v>
      </c>
      <c r="E732" s="560">
        <f>[3]Energy!F1045</f>
        <v>682</v>
      </c>
      <c r="F732" s="560">
        <f>[3]Energy!G1045</f>
        <v>1969</v>
      </c>
      <c r="G732" s="560">
        <f>[3]Energy!H1045</f>
        <v>2287</v>
      </c>
      <c r="H732" s="560">
        <f>[3]Energy!I1045</f>
        <v>1969</v>
      </c>
      <c r="I732" s="560">
        <f>[3]Energy!J1045</f>
        <v>1969</v>
      </c>
      <c r="J732" s="560">
        <f>[3]Energy!K1045</f>
        <v>1905</v>
      </c>
      <c r="K732" s="560">
        <f>[3]Energy!L1045</f>
        <v>2166</v>
      </c>
      <c r="L732" s="560">
        <f>[3]Energy!M1045</f>
        <v>675</v>
      </c>
      <c r="M732" s="560">
        <f>[3]Energy!N1045</f>
        <v>1240</v>
      </c>
      <c r="N732" s="312">
        <f t="shared" si="908"/>
        <v>2287</v>
      </c>
      <c r="O732" s="454"/>
      <c r="P732" s="1">
        <f t="shared" si="906"/>
        <v>2016</v>
      </c>
      <c r="Q732" s="560">
        <f>[3]Energy!S1045</f>
        <v>664</v>
      </c>
      <c r="R732" s="560">
        <f>[3]Energy!T1045</f>
        <v>1218</v>
      </c>
      <c r="S732" s="560">
        <f>[3]Energy!U1045</f>
        <v>709</v>
      </c>
      <c r="T732" s="560">
        <f>[3]Energy!V1045</f>
        <v>860</v>
      </c>
      <c r="U732" s="560">
        <f>[3]Energy!W1045</f>
        <v>502</v>
      </c>
      <c r="V732" s="560">
        <f>[3]Energy!X1045</f>
        <v>671</v>
      </c>
      <c r="W732" s="560">
        <f>[3]Energy!Y1045</f>
        <v>1935</v>
      </c>
      <c r="X732" s="560">
        <f>[3]Energy!Z1045</f>
        <v>2247</v>
      </c>
      <c r="Y732" s="560">
        <f>[3]Energy!AA1045</f>
        <v>1935</v>
      </c>
      <c r="Z732" s="560">
        <f>[3]Energy!AB1045</f>
        <v>1935</v>
      </c>
      <c r="AA732" s="560">
        <f>[3]Energy!AC1045</f>
        <v>1872</v>
      </c>
      <c r="AB732" s="560">
        <f>[3]Energy!AD1045</f>
        <v>2128</v>
      </c>
      <c r="AC732" s="32">
        <f t="shared" si="904"/>
        <v>16676</v>
      </c>
      <c r="AG732" s="22"/>
      <c r="AH732" s="22"/>
      <c r="AI732" s="158"/>
      <c r="AJ732" s="2"/>
      <c r="BI732" s="1"/>
      <c r="BW732" s="1"/>
      <c r="BX732" s="72"/>
      <c r="BY732" s="1"/>
      <c r="BZ732" s="1"/>
      <c r="CA732" s="1"/>
      <c r="CB732" s="1"/>
      <c r="CC732" s="1"/>
      <c r="CD732" s="1"/>
      <c r="CE732" s="1"/>
    </row>
    <row r="733" spans="1:116">
      <c r="A733" s="87">
        <f t="shared" si="907"/>
        <v>2017</v>
      </c>
      <c r="B733" s="560">
        <f>[3]Energy!C1046</f>
        <v>722</v>
      </c>
      <c r="C733" s="560">
        <f>[3]Energy!D1046</f>
        <v>846</v>
      </c>
      <c r="D733" s="560">
        <f>[3]Energy!E1046</f>
        <v>510</v>
      </c>
      <c r="E733" s="560">
        <f>[3]Energy!F1046</f>
        <v>682</v>
      </c>
      <c r="F733" s="560">
        <f>[3]Energy!G1046</f>
        <v>1969</v>
      </c>
      <c r="G733" s="560">
        <f>[3]Energy!H1046</f>
        <v>2287</v>
      </c>
      <c r="H733" s="560">
        <f>[3]Energy!I1046</f>
        <v>1969</v>
      </c>
      <c r="I733" s="560">
        <f>[3]Energy!J1046</f>
        <v>1969</v>
      </c>
      <c r="J733" s="560">
        <f>[3]Energy!K1046</f>
        <v>1905</v>
      </c>
      <c r="K733" s="560">
        <f>[3]Energy!L1046</f>
        <v>2166</v>
      </c>
      <c r="L733" s="560">
        <f>[3]Energy!M1046</f>
        <v>675</v>
      </c>
      <c r="M733" s="560">
        <f>[3]Energy!N1046</f>
        <v>1240</v>
      </c>
      <c r="N733" s="312">
        <f t="shared" si="908"/>
        <v>2287</v>
      </c>
      <c r="O733" s="454"/>
      <c r="P733" s="1">
        <f t="shared" si="906"/>
        <v>2017</v>
      </c>
      <c r="Q733" s="560">
        <f>[3]Energy!S1046</f>
        <v>664</v>
      </c>
      <c r="R733" s="560">
        <f>[3]Energy!T1046</f>
        <v>1218</v>
      </c>
      <c r="S733" s="560">
        <f>[3]Energy!U1046</f>
        <v>709</v>
      </c>
      <c r="T733" s="560">
        <f>[3]Energy!V1046</f>
        <v>831</v>
      </c>
      <c r="U733" s="560">
        <f>[3]Energy!W1046</f>
        <v>502</v>
      </c>
      <c r="V733" s="560">
        <f>[3]Energy!X1046</f>
        <v>671</v>
      </c>
      <c r="W733" s="560">
        <f>[3]Energy!Y1046</f>
        <v>1935</v>
      </c>
      <c r="X733" s="560">
        <f>[3]Energy!Z1046</f>
        <v>2247</v>
      </c>
      <c r="Y733" s="560">
        <f>[3]Energy!AA1046</f>
        <v>1935</v>
      </c>
      <c r="Z733" s="560">
        <f>[3]Energy!AB1046</f>
        <v>1935</v>
      </c>
      <c r="AA733" s="560">
        <f>[3]Energy!AC1046</f>
        <v>1872</v>
      </c>
      <c r="AB733" s="560">
        <f>[3]Energy!AD1046</f>
        <v>2128</v>
      </c>
      <c r="AC733" s="32">
        <f t="shared" si="904"/>
        <v>16647</v>
      </c>
      <c r="AG733" s="22"/>
      <c r="AH733" s="22"/>
      <c r="AI733" s="158"/>
      <c r="AJ733" s="2"/>
      <c r="BI733" s="1"/>
      <c r="BW733" s="1"/>
      <c r="BX733" s="72"/>
      <c r="BY733" s="1"/>
      <c r="BZ733" s="1"/>
      <c r="CA733" s="1"/>
      <c r="CB733" s="1"/>
      <c r="CC733" s="1"/>
      <c r="CD733" s="1"/>
      <c r="CE733" s="1"/>
    </row>
    <row r="734" spans="1:116">
      <c r="A734" s="87">
        <f t="shared" si="907"/>
        <v>2018</v>
      </c>
      <c r="B734" s="560">
        <f>[3]Energy!C1047</f>
        <v>722</v>
      </c>
      <c r="C734" s="560">
        <f>[3]Energy!D1047</f>
        <v>846</v>
      </c>
      <c r="D734" s="560">
        <f>[3]Energy!E1047</f>
        <v>510</v>
      </c>
      <c r="E734" s="560">
        <f>[3]Energy!F1047</f>
        <v>682</v>
      </c>
      <c r="F734" s="560">
        <f>[3]Energy!G1047</f>
        <v>1969</v>
      </c>
      <c r="G734" s="560">
        <f>[3]Energy!H1047</f>
        <v>2287</v>
      </c>
      <c r="H734" s="560">
        <f>[3]Energy!I1047</f>
        <v>1969</v>
      </c>
      <c r="I734" s="560">
        <f>[3]Energy!J1047</f>
        <v>1969</v>
      </c>
      <c r="J734" s="560">
        <f>[3]Energy!K1047</f>
        <v>1905</v>
      </c>
      <c r="K734" s="560">
        <f>[3]Energy!L1047</f>
        <v>2166</v>
      </c>
      <c r="L734" s="560">
        <f>[3]Energy!M1047</f>
        <v>675</v>
      </c>
      <c r="M734" s="560">
        <f>[3]Energy!N1047</f>
        <v>1240</v>
      </c>
      <c r="N734" s="312">
        <f t="shared" si="908"/>
        <v>2287</v>
      </c>
      <c r="O734" s="454"/>
      <c r="P734" s="1">
        <f t="shared" si="906"/>
        <v>2018</v>
      </c>
      <c r="Q734" s="560">
        <f>[3]Energy!S1047</f>
        <v>664</v>
      </c>
      <c r="R734" s="560">
        <f>[3]Energy!T1047</f>
        <v>1218</v>
      </c>
      <c r="S734" s="560">
        <f>[3]Energy!U1047</f>
        <v>709</v>
      </c>
      <c r="T734" s="560">
        <f>[3]Energy!V1047</f>
        <v>831</v>
      </c>
      <c r="U734" s="560">
        <f>[3]Energy!W1047</f>
        <v>502</v>
      </c>
      <c r="V734" s="560">
        <f>[3]Energy!X1047</f>
        <v>671</v>
      </c>
      <c r="W734" s="560">
        <f>[3]Energy!Y1047</f>
        <v>1935</v>
      </c>
      <c r="X734" s="560">
        <f>[3]Energy!Z1047</f>
        <v>2247</v>
      </c>
      <c r="Y734" s="560">
        <f>[3]Energy!AA1047</f>
        <v>1935</v>
      </c>
      <c r="Z734" s="560">
        <f>[3]Energy!AB1047</f>
        <v>1935</v>
      </c>
      <c r="AA734" s="560">
        <f>[3]Energy!AC1047</f>
        <v>1872</v>
      </c>
      <c r="AB734" s="560">
        <f>[3]Energy!AD1047</f>
        <v>2128</v>
      </c>
      <c r="AC734" s="32">
        <f t="shared" si="904"/>
        <v>16647</v>
      </c>
      <c r="AG734" s="22"/>
      <c r="AH734" s="22"/>
      <c r="AI734" s="158"/>
      <c r="AJ734" s="2"/>
      <c r="BI734" s="1"/>
      <c r="BW734" s="1"/>
      <c r="BX734" s="72"/>
      <c r="BY734" s="1"/>
      <c r="BZ734" s="1"/>
      <c r="CA734" s="1"/>
      <c r="CB734" s="1"/>
      <c r="CC734" s="1"/>
      <c r="CD734" s="1"/>
      <c r="CE734" s="1"/>
    </row>
    <row r="735" spans="1:116">
      <c r="A735" s="87">
        <f t="shared" si="907"/>
        <v>2019</v>
      </c>
      <c r="B735" s="560">
        <f>[3]Energy!C1048</f>
        <v>722</v>
      </c>
      <c r="C735" s="560">
        <f>[3]Energy!D1048</f>
        <v>846</v>
      </c>
      <c r="D735" s="560">
        <f>[3]Energy!E1048</f>
        <v>510</v>
      </c>
      <c r="E735" s="560">
        <f>[3]Energy!F1048</f>
        <v>682</v>
      </c>
      <c r="F735" s="560">
        <f>[3]Energy!G1048</f>
        <v>1969</v>
      </c>
      <c r="G735" s="560">
        <f>[3]Energy!H1048</f>
        <v>2287</v>
      </c>
      <c r="H735" s="560">
        <f>[3]Energy!I1048</f>
        <v>1969</v>
      </c>
      <c r="I735" s="560">
        <f>[3]Energy!J1048</f>
        <v>1969</v>
      </c>
      <c r="J735" s="560">
        <f>[3]Energy!K1048</f>
        <v>1905</v>
      </c>
      <c r="K735" s="560">
        <f>[3]Energy!L1048</f>
        <v>2166</v>
      </c>
      <c r="L735" s="560">
        <f>[3]Energy!M1048</f>
        <v>675</v>
      </c>
      <c r="M735" s="560">
        <f>[3]Energy!N1048</f>
        <v>1240</v>
      </c>
      <c r="N735" s="312">
        <f t="shared" si="908"/>
        <v>2287</v>
      </c>
      <c r="O735" s="454"/>
      <c r="P735" s="1">
        <f t="shared" si="906"/>
        <v>2019</v>
      </c>
      <c r="Q735" s="560">
        <f>[3]Energy!S1048</f>
        <v>664</v>
      </c>
      <c r="R735" s="560">
        <f>[3]Energy!T1048</f>
        <v>1218</v>
      </c>
      <c r="S735" s="560">
        <f>[3]Energy!U1048</f>
        <v>709</v>
      </c>
      <c r="T735" s="560">
        <f>[3]Energy!V1048</f>
        <v>831</v>
      </c>
      <c r="U735" s="560">
        <f>[3]Energy!W1048</f>
        <v>502</v>
      </c>
      <c r="V735" s="560">
        <f>[3]Energy!X1048</f>
        <v>671</v>
      </c>
      <c r="W735" s="560">
        <f>[3]Energy!Y1048</f>
        <v>1935</v>
      </c>
      <c r="X735" s="560">
        <f>[3]Energy!Z1048</f>
        <v>2247</v>
      </c>
      <c r="Y735" s="560">
        <f>[3]Energy!AA1048</f>
        <v>1935</v>
      </c>
      <c r="Z735" s="560">
        <f>[3]Energy!AB1048</f>
        <v>1935</v>
      </c>
      <c r="AA735" s="560">
        <f>[3]Energy!AC1048</f>
        <v>1872</v>
      </c>
      <c r="AB735" s="560">
        <f>[3]Energy!AD1048</f>
        <v>2128</v>
      </c>
      <c r="AC735" s="32">
        <f t="shared" si="904"/>
        <v>16647</v>
      </c>
      <c r="AG735" s="22"/>
      <c r="AH735" s="22"/>
      <c r="AI735" s="158"/>
      <c r="AJ735" s="2"/>
      <c r="BI735" s="1"/>
      <c r="BW735" s="1"/>
      <c r="BX735" s="72"/>
      <c r="BY735" s="1"/>
      <c r="BZ735" s="1"/>
      <c r="CA735" s="1"/>
      <c r="CB735" s="1"/>
      <c r="CC735" s="1"/>
      <c r="CD735" s="1"/>
      <c r="CE735" s="1"/>
    </row>
    <row r="736" spans="1:116">
      <c r="A736" s="87">
        <f t="shared" si="907"/>
        <v>2020</v>
      </c>
      <c r="B736" s="560">
        <f>[3]Energy!C1049</f>
        <v>722</v>
      </c>
      <c r="C736" s="560">
        <f>[3]Energy!D1049</f>
        <v>876</v>
      </c>
      <c r="D736" s="560">
        <f>[3]Energy!E1049</f>
        <v>510</v>
      </c>
      <c r="E736" s="560">
        <f>[3]Energy!F1049</f>
        <v>682</v>
      </c>
      <c r="F736" s="560">
        <f>[3]Energy!G1049</f>
        <v>1969</v>
      </c>
      <c r="G736" s="560">
        <f>[3]Energy!H1049</f>
        <v>2287</v>
      </c>
      <c r="H736" s="560">
        <f>[3]Energy!I1049</f>
        <v>1969</v>
      </c>
      <c r="I736" s="560">
        <f>[3]Energy!J1049</f>
        <v>1969</v>
      </c>
      <c r="J736" s="560">
        <f>[3]Energy!K1049</f>
        <v>1905</v>
      </c>
      <c r="K736" s="560">
        <f>[3]Energy!L1049</f>
        <v>2166</v>
      </c>
      <c r="L736" s="560">
        <f>[3]Energy!M1049</f>
        <v>675</v>
      </c>
      <c r="M736" s="560">
        <f>[3]Energy!N1049</f>
        <v>1240</v>
      </c>
      <c r="N736" s="312">
        <f t="shared" si="908"/>
        <v>2287</v>
      </c>
      <c r="O736" s="454"/>
      <c r="P736" s="1">
        <f t="shared" si="906"/>
        <v>2020</v>
      </c>
      <c r="Q736" s="560">
        <f>[3]Energy!S1049</f>
        <v>664</v>
      </c>
      <c r="R736" s="560">
        <f>[3]Energy!T1049</f>
        <v>1218</v>
      </c>
      <c r="S736" s="560">
        <f>[3]Energy!U1049</f>
        <v>709</v>
      </c>
      <c r="T736" s="560">
        <f>[3]Energy!V1049</f>
        <v>860</v>
      </c>
      <c r="U736" s="560">
        <f>[3]Energy!W1049</f>
        <v>502</v>
      </c>
      <c r="V736" s="560">
        <f>[3]Energy!X1049</f>
        <v>671</v>
      </c>
      <c r="W736" s="560">
        <f>[3]Energy!Y1049</f>
        <v>1935</v>
      </c>
      <c r="X736" s="560">
        <f>[3]Energy!Z1049</f>
        <v>2247</v>
      </c>
      <c r="Y736" s="560">
        <f>[3]Energy!AA1049</f>
        <v>1935</v>
      </c>
      <c r="Z736" s="560">
        <f>[3]Energy!AB1049</f>
        <v>1935</v>
      </c>
      <c r="AA736" s="560">
        <f>[3]Energy!AC1049</f>
        <v>1872</v>
      </c>
      <c r="AB736" s="560">
        <f>[3]Energy!AD1049</f>
        <v>2128</v>
      </c>
      <c r="AC736" s="32">
        <f t="shared" si="904"/>
        <v>16676</v>
      </c>
      <c r="AG736" s="22"/>
      <c r="AH736" s="22"/>
      <c r="AI736" s="158"/>
      <c r="AJ736" s="2"/>
      <c r="BI736" s="1"/>
      <c r="BW736" s="1"/>
      <c r="BX736" s="72"/>
      <c r="BY736" s="1"/>
      <c r="BZ736" s="1"/>
      <c r="CA736" s="1"/>
      <c r="CB736" s="1"/>
      <c r="CC736" s="1"/>
      <c r="CD736" s="1"/>
      <c r="CE736" s="1"/>
    </row>
    <row r="737" spans="1:83">
      <c r="A737" s="87">
        <f t="shared" si="907"/>
        <v>2021</v>
      </c>
      <c r="B737" s="560">
        <f>[3]Energy!C1050</f>
        <v>722</v>
      </c>
      <c r="C737" s="560">
        <f>[3]Energy!D1050</f>
        <v>846</v>
      </c>
      <c r="D737" s="560">
        <f>[3]Energy!E1050</f>
        <v>510</v>
      </c>
      <c r="E737" s="560">
        <f>[3]Energy!F1050</f>
        <v>682</v>
      </c>
      <c r="F737" s="560">
        <f>[3]Energy!G1050</f>
        <v>1969</v>
      </c>
      <c r="G737" s="560">
        <f>[3]Energy!H1050</f>
        <v>2287</v>
      </c>
      <c r="H737" s="560">
        <f>[3]Energy!I1050</f>
        <v>1969</v>
      </c>
      <c r="I737" s="560">
        <f>[3]Energy!J1050</f>
        <v>1969</v>
      </c>
      <c r="J737" s="560">
        <f>[3]Energy!K1050</f>
        <v>1905</v>
      </c>
      <c r="K737" s="560">
        <f>[3]Energy!L1050</f>
        <v>2166</v>
      </c>
      <c r="L737" s="560">
        <f>[3]Energy!M1050</f>
        <v>675</v>
      </c>
      <c r="M737" s="560">
        <f>[3]Energy!N1050</f>
        <v>1240</v>
      </c>
      <c r="N737" s="312">
        <f t="shared" si="908"/>
        <v>2287</v>
      </c>
      <c r="O737" s="454"/>
      <c r="P737" s="1">
        <f t="shared" si="906"/>
        <v>2021</v>
      </c>
      <c r="Q737" s="560">
        <f>[3]Energy!S1050</f>
        <v>664</v>
      </c>
      <c r="R737" s="560">
        <f>[3]Energy!T1050</f>
        <v>1218</v>
      </c>
      <c r="S737" s="560">
        <f>[3]Energy!U1050</f>
        <v>709</v>
      </c>
      <c r="T737" s="560">
        <f>[3]Energy!V1050</f>
        <v>831</v>
      </c>
      <c r="U737" s="560">
        <f>[3]Energy!W1050</f>
        <v>502</v>
      </c>
      <c r="V737" s="560">
        <f>[3]Energy!X1050</f>
        <v>671</v>
      </c>
      <c r="W737" s="560">
        <f>[3]Energy!Y1050</f>
        <v>1935</v>
      </c>
      <c r="X737" s="560">
        <f>[3]Energy!Z1050</f>
        <v>2247</v>
      </c>
      <c r="Y737" s="560">
        <f>[3]Energy!AA1050</f>
        <v>1935</v>
      </c>
      <c r="Z737" s="560">
        <f>[3]Energy!AB1050</f>
        <v>1935</v>
      </c>
      <c r="AA737" s="560">
        <f>[3]Energy!AC1050</f>
        <v>1872</v>
      </c>
      <c r="AB737" s="560">
        <f>[3]Energy!AD1050</f>
        <v>2128</v>
      </c>
      <c r="AC737" s="32">
        <f t="shared" si="904"/>
        <v>16647</v>
      </c>
      <c r="AG737" s="22"/>
      <c r="AH737" s="22"/>
      <c r="AI737" s="158"/>
      <c r="AJ737" s="2"/>
      <c r="BI737" s="1"/>
      <c r="BW737" s="1"/>
      <c r="BX737" s="72"/>
      <c r="BY737" s="1"/>
      <c r="BZ737" s="1"/>
      <c r="CA737" s="1"/>
      <c r="CB737" s="1"/>
      <c r="CC737" s="1"/>
      <c r="CD737" s="1"/>
      <c r="CE737" s="1"/>
    </row>
    <row r="738" spans="1:83">
      <c r="A738" s="87">
        <f t="shared" si="907"/>
        <v>2022</v>
      </c>
      <c r="B738" s="560">
        <f>[3]Energy!C1051</f>
        <v>722</v>
      </c>
      <c r="C738" s="560">
        <f>[3]Energy!D1051</f>
        <v>846</v>
      </c>
      <c r="D738" s="560">
        <f>[3]Energy!E1051</f>
        <v>510</v>
      </c>
      <c r="E738" s="560">
        <f>[3]Energy!F1051</f>
        <v>682</v>
      </c>
      <c r="F738" s="560">
        <f>[3]Energy!G1051</f>
        <v>1969</v>
      </c>
      <c r="G738" s="560">
        <f>[3]Energy!H1051</f>
        <v>2287</v>
      </c>
      <c r="H738" s="560">
        <f>[3]Energy!I1051</f>
        <v>1969</v>
      </c>
      <c r="I738" s="560">
        <f>[3]Energy!J1051</f>
        <v>1969</v>
      </c>
      <c r="J738" s="560">
        <f>[3]Energy!K1051</f>
        <v>1905</v>
      </c>
      <c r="K738" s="560">
        <f>[3]Energy!L1051</f>
        <v>2166</v>
      </c>
      <c r="L738" s="560">
        <f>[3]Energy!M1051</f>
        <v>675</v>
      </c>
      <c r="M738" s="560">
        <f>[3]Energy!N1051</f>
        <v>1240</v>
      </c>
      <c r="N738" s="312">
        <f t="shared" si="908"/>
        <v>2287</v>
      </c>
      <c r="O738" s="454"/>
      <c r="P738" s="1">
        <f t="shared" si="906"/>
        <v>2022</v>
      </c>
      <c r="Q738" s="560">
        <f>[3]Energy!S1051</f>
        <v>664</v>
      </c>
      <c r="R738" s="560">
        <f>[3]Energy!T1051</f>
        <v>1218</v>
      </c>
      <c r="S738" s="560">
        <f>[3]Energy!U1051</f>
        <v>709</v>
      </c>
      <c r="T738" s="560">
        <f>[3]Energy!V1051</f>
        <v>831</v>
      </c>
      <c r="U738" s="560">
        <f>[3]Energy!W1051</f>
        <v>502</v>
      </c>
      <c r="V738" s="560">
        <f>[3]Energy!X1051</f>
        <v>671</v>
      </c>
      <c r="W738" s="560">
        <f>[3]Energy!Y1051</f>
        <v>1935</v>
      </c>
      <c r="X738" s="560">
        <f>[3]Energy!Z1051</f>
        <v>2247</v>
      </c>
      <c r="Y738" s="560">
        <f>[3]Energy!AA1051</f>
        <v>1935</v>
      </c>
      <c r="Z738" s="560">
        <f>[3]Energy!AB1051</f>
        <v>1935</v>
      </c>
      <c r="AA738" s="560">
        <f>[3]Energy!AC1051</f>
        <v>1872</v>
      </c>
      <c r="AB738" s="560">
        <f>[3]Energy!AD1051</f>
        <v>2128</v>
      </c>
      <c r="AC738" s="32">
        <f t="shared" si="904"/>
        <v>16647</v>
      </c>
      <c r="AG738" s="22"/>
      <c r="AH738" s="22"/>
      <c r="AI738" s="158"/>
      <c r="AJ738" s="2"/>
      <c r="BI738" s="1"/>
      <c r="BW738" s="1"/>
      <c r="BX738" s="72"/>
      <c r="BY738" s="1"/>
      <c r="BZ738" s="1"/>
      <c r="CA738" s="1"/>
      <c r="CB738" s="1"/>
      <c r="CC738" s="1"/>
      <c r="CD738" s="1"/>
      <c r="CE738" s="1"/>
    </row>
    <row r="739" spans="1:83">
      <c r="A739" s="87">
        <f t="shared" si="907"/>
        <v>2023</v>
      </c>
      <c r="B739" s="560">
        <f>[3]Energy!C1052</f>
        <v>722</v>
      </c>
      <c r="C739" s="560">
        <f>[3]Energy!D1052</f>
        <v>846</v>
      </c>
      <c r="D739" s="560">
        <f>[3]Energy!E1052</f>
        <v>510</v>
      </c>
      <c r="E739" s="560">
        <f>[3]Energy!F1052</f>
        <v>682</v>
      </c>
      <c r="F739" s="560">
        <f>[3]Energy!G1052</f>
        <v>1969</v>
      </c>
      <c r="G739" s="560">
        <f>[3]Energy!H1052</f>
        <v>2287</v>
      </c>
      <c r="H739" s="560">
        <f>[3]Energy!I1052</f>
        <v>1969</v>
      </c>
      <c r="I739" s="560">
        <f>[3]Energy!J1052</f>
        <v>1969</v>
      </c>
      <c r="J739" s="560">
        <f>[3]Energy!K1052</f>
        <v>1905</v>
      </c>
      <c r="K739" s="560">
        <f>[3]Energy!L1052</f>
        <v>2166</v>
      </c>
      <c r="L739" s="560">
        <f>[3]Energy!M1052</f>
        <v>675</v>
      </c>
      <c r="M739" s="560">
        <f>[3]Energy!N1052</f>
        <v>1240</v>
      </c>
      <c r="N739" s="312">
        <f t="shared" si="908"/>
        <v>2287</v>
      </c>
      <c r="O739" s="454"/>
      <c r="P739" s="1">
        <f t="shared" si="906"/>
        <v>2023</v>
      </c>
      <c r="Q739" s="560">
        <f>[3]Energy!S1052</f>
        <v>664</v>
      </c>
      <c r="R739" s="560">
        <f>[3]Energy!T1052</f>
        <v>1218</v>
      </c>
      <c r="S739" s="560">
        <f>[3]Energy!U1052</f>
        <v>709</v>
      </c>
      <c r="T739" s="560">
        <f>[3]Energy!V1052</f>
        <v>831</v>
      </c>
      <c r="U739" s="560">
        <f>[3]Energy!W1052</f>
        <v>502</v>
      </c>
      <c r="V739" s="560">
        <f>[3]Energy!X1052</f>
        <v>671</v>
      </c>
      <c r="W739" s="560">
        <f>[3]Energy!Y1052</f>
        <v>1935</v>
      </c>
      <c r="X739" s="560">
        <f>[3]Energy!Z1052</f>
        <v>2247</v>
      </c>
      <c r="Y739" s="560">
        <f>[3]Energy!AA1052</f>
        <v>1935</v>
      </c>
      <c r="Z739" s="560">
        <f>[3]Energy!AB1052</f>
        <v>1935</v>
      </c>
      <c r="AA739" s="560">
        <f>[3]Energy!AC1052</f>
        <v>1872</v>
      </c>
      <c r="AB739" s="560">
        <f>[3]Energy!AD1052</f>
        <v>2128</v>
      </c>
      <c r="AC739" s="32">
        <f t="shared" si="904"/>
        <v>16647</v>
      </c>
      <c r="AG739" s="22"/>
      <c r="AH739" s="22"/>
      <c r="AI739" s="158"/>
      <c r="AJ739" s="2"/>
      <c r="BI739" s="1"/>
      <c r="BW739" s="1"/>
      <c r="BX739" s="72"/>
      <c r="BY739" s="1"/>
      <c r="BZ739" s="1"/>
      <c r="CA739" s="1"/>
      <c r="CB739" s="1"/>
      <c r="CC739" s="1"/>
      <c r="CD739" s="1"/>
      <c r="CE739" s="1"/>
    </row>
    <row r="740" spans="1:83">
      <c r="A740" s="87">
        <f t="shared" si="907"/>
        <v>2024</v>
      </c>
      <c r="B740" s="560">
        <f>[3]Energy!C1053</f>
        <v>722</v>
      </c>
      <c r="C740" s="560">
        <f>[3]Energy!D1053</f>
        <v>876</v>
      </c>
      <c r="D740" s="560">
        <f>[3]Energy!E1053</f>
        <v>510</v>
      </c>
      <c r="E740" s="560">
        <f>[3]Energy!F1053</f>
        <v>682</v>
      </c>
      <c r="F740" s="560">
        <f>[3]Energy!G1053</f>
        <v>1969</v>
      </c>
      <c r="G740" s="560">
        <f>[3]Energy!H1053</f>
        <v>2287</v>
      </c>
      <c r="H740" s="560">
        <f>[3]Energy!I1053</f>
        <v>1969</v>
      </c>
      <c r="I740" s="560">
        <f>[3]Energy!J1053</f>
        <v>1969</v>
      </c>
      <c r="J740" s="560">
        <f>[3]Energy!K1053</f>
        <v>1905</v>
      </c>
      <c r="K740" s="560">
        <f>[3]Energy!L1053</f>
        <v>2166</v>
      </c>
      <c r="L740" s="560">
        <f>[3]Energy!M1053</f>
        <v>675</v>
      </c>
      <c r="M740" s="560">
        <f>[3]Energy!N1053</f>
        <v>1240</v>
      </c>
      <c r="N740" s="312">
        <f t="shared" si="908"/>
        <v>2287</v>
      </c>
      <c r="O740" s="289"/>
      <c r="P740" s="1">
        <f t="shared" si="906"/>
        <v>2024</v>
      </c>
      <c r="Q740" s="560">
        <f>[3]Energy!S1053</f>
        <v>664</v>
      </c>
      <c r="R740" s="560">
        <f>[3]Energy!T1053</f>
        <v>1218</v>
      </c>
      <c r="S740" s="560">
        <f>[3]Energy!U1053</f>
        <v>709</v>
      </c>
      <c r="T740" s="560">
        <f>[3]Energy!V1053</f>
        <v>860</v>
      </c>
      <c r="U740" s="560">
        <f>[3]Energy!W1053</f>
        <v>502</v>
      </c>
      <c r="V740" s="560">
        <f>[3]Energy!X1053</f>
        <v>671</v>
      </c>
      <c r="W740" s="560">
        <f>[3]Energy!Y1053</f>
        <v>1935</v>
      </c>
      <c r="X740" s="560">
        <f>[3]Energy!Z1053</f>
        <v>2247</v>
      </c>
      <c r="Y740" s="560">
        <f>[3]Energy!AA1053</f>
        <v>1935</v>
      </c>
      <c r="Z740" s="560">
        <f>[3]Energy!AB1053</f>
        <v>1935</v>
      </c>
      <c r="AA740" s="560">
        <f>[3]Energy!AC1053</f>
        <v>1872</v>
      </c>
      <c r="AB740" s="560">
        <f>[3]Energy!AD1053</f>
        <v>2128</v>
      </c>
      <c r="AC740" s="32">
        <f t="shared" si="904"/>
        <v>16676</v>
      </c>
      <c r="AG740" s="22"/>
      <c r="AH740" s="22"/>
      <c r="AI740" s="158"/>
      <c r="AJ740" s="2"/>
      <c r="BI740" s="1"/>
      <c r="BW740" s="1"/>
      <c r="BX740" s="72"/>
      <c r="BY740" s="1"/>
      <c r="BZ740" s="1"/>
      <c r="CA740" s="1"/>
      <c r="CB740" s="1"/>
      <c r="CC740" s="1"/>
      <c r="CD740" s="1"/>
      <c r="CE740" s="1"/>
    </row>
    <row r="741" spans="1:83">
      <c r="A741" s="87">
        <f t="shared" si="907"/>
        <v>2025</v>
      </c>
      <c r="B741" s="560">
        <f>[3]Energy!C1054</f>
        <v>722</v>
      </c>
      <c r="C741" s="560">
        <f>[3]Energy!D1054</f>
        <v>846</v>
      </c>
      <c r="D741" s="560">
        <f>[3]Energy!E1054</f>
        <v>510</v>
      </c>
      <c r="E741" s="560">
        <f>[3]Energy!F1054</f>
        <v>682</v>
      </c>
      <c r="F741" s="560">
        <f>[3]Energy!G1054</f>
        <v>1969</v>
      </c>
      <c r="G741" s="560">
        <f>[3]Energy!H1054</f>
        <v>2287</v>
      </c>
      <c r="H741" s="560">
        <f>[3]Energy!I1054</f>
        <v>1969</v>
      </c>
      <c r="I741" s="560">
        <f>[3]Energy!J1054</f>
        <v>1969</v>
      </c>
      <c r="J741" s="560">
        <f>[3]Energy!K1054</f>
        <v>1905</v>
      </c>
      <c r="K741" s="560">
        <f>[3]Energy!L1054</f>
        <v>2166</v>
      </c>
      <c r="L741" s="560">
        <f>[3]Energy!M1054</f>
        <v>675</v>
      </c>
      <c r="M741" s="560">
        <f>[3]Energy!N1054</f>
        <v>1240</v>
      </c>
      <c r="N741" s="312">
        <f t="shared" si="908"/>
        <v>2287</v>
      </c>
      <c r="O741" s="289"/>
      <c r="P741" s="1">
        <f t="shared" si="906"/>
        <v>2025</v>
      </c>
      <c r="Q741" s="560">
        <f>[3]Energy!S1054</f>
        <v>664</v>
      </c>
      <c r="R741" s="560">
        <f>[3]Energy!T1054</f>
        <v>1218</v>
      </c>
      <c r="S741" s="560">
        <f>[3]Energy!U1054</f>
        <v>709</v>
      </c>
      <c r="T741" s="560">
        <f>[3]Energy!V1054</f>
        <v>831</v>
      </c>
      <c r="U741" s="560">
        <f>[3]Energy!W1054</f>
        <v>502</v>
      </c>
      <c r="V741" s="560">
        <f>[3]Energy!X1054</f>
        <v>671</v>
      </c>
      <c r="W741" s="560">
        <f>[3]Energy!Y1054</f>
        <v>1935</v>
      </c>
      <c r="X741" s="560">
        <f>[3]Energy!Z1054</f>
        <v>2247</v>
      </c>
      <c r="Y741" s="560">
        <f>[3]Energy!AA1054</f>
        <v>1935</v>
      </c>
      <c r="Z741" s="560">
        <f>[3]Energy!AB1054</f>
        <v>1935</v>
      </c>
      <c r="AA741" s="560">
        <f>[3]Energy!AC1054</f>
        <v>1872</v>
      </c>
      <c r="AB741" s="560">
        <f>[3]Energy!AD1054</f>
        <v>2128</v>
      </c>
      <c r="AC741" s="32">
        <f t="shared" si="904"/>
        <v>16647</v>
      </c>
      <c r="AG741" s="22"/>
      <c r="AH741" s="22"/>
      <c r="AI741" s="158"/>
      <c r="AJ741" s="2"/>
      <c r="BI741" s="1"/>
      <c r="BW741" s="1"/>
      <c r="BX741" s="72"/>
      <c r="BY741" s="1"/>
      <c r="BZ741" s="1"/>
      <c r="CA741" s="1"/>
      <c r="CB741" s="1"/>
      <c r="CC741" s="1"/>
      <c r="CD741" s="1"/>
      <c r="CE741" s="1"/>
    </row>
    <row r="742" spans="1:83">
      <c r="A742" s="87">
        <f t="shared" si="907"/>
        <v>2026</v>
      </c>
      <c r="B742" s="560">
        <f>[3]Energy!C1055</f>
        <v>722</v>
      </c>
      <c r="C742" s="560">
        <f>[3]Energy!D1055</f>
        <v>846</v>
      </c>
      <c r="D742" s="560">
        <f>[3]Energy!E1055</f>
        <v>510</v>
      </c>
      <c r="E742" s="560">
        <f>[3]Energy!F1055</f>
        <v>682</v>
      </c>
      <c r="F742" s="560">
        <f>[3]Energy!G1055</f>
        <v>1969</v>
      </c>
      <c r="G742" s="560">
        <f>[3]Energy!H1055</f>
        <v>2287</v>
      </c>
      <c r="H742" s="560">
        <f>[3]Energy!I1055</f>
        <v>1969</v>
      </c>
      <c r="I742" s="560">
        <f>[3]Energy!J1055</f>
        <v>1969</v>
      </c>
      <c r="J742" s="560">
        <f>[3]Energy!K1055</f>
        <v>1905</v>
      </c>
      <c r="K742" s="560">
        <f>[3]Energy!L1055</f>
        <v>2166</v>
      </c>
      <c r="L742" s="560">
        <f>[3]Energy!M1055</f>
        <v>675</v>
      </c>
      <c r="M742" s="560">
        <f>[3]Energy!N1055</f>
        <v>1240</v>
      </c>
      <c r="N742" s="312">
        <f t="shared" si="908"/>
        <v>2287</v>
      </c>
      <c r="O742" s="289"/>
      <c r="P742" s="1">
        <f t="shared" si="906"/>
        <v>2026</v>
      </c>
      <c r="Q742" s="560">
        <f>[3]Energy!S1055</f>
        <v>664</v>
      </c>
      <c r="R742" s="560">
        <f>[3]Energy!T1055</f>
        <v>1218</v>
      </c>
      <c r="S742" s="560">
        <f>[3]Energy!U1055</f>
        <v>709</v>
      </c>
      <c r="T742" s="560">
        <f>[3]Energy!V1055</f>
        <v>831</v>
      </c>
      <c r="U742" s="560">
        <f>[3]Energy!W1055</f>
        <v>502</v>
      </c>
      <c r="V742" s="560">
        <f>[3]Energy!X1055</f>
        <v>671</v>
      </c>
      <c r="W742" s="560">
        <f>[3]Energy!Y1055</f>
        <v>1935</v>
      </c>
      <c r="X742" s="560">
        <f>[3]Energy!Z1055</f>
        <v>2247</v>
      </c>
      <c r="Y742" s="560">
        <f>[3]Energy!AA1055</f>
        <v>1935</v>
      </c>
      <c r="Z742" s="560">
        <f>[3]Energy!AB1055</f>
        <v>1935</v>
      </c>
      <c r="AA742" s="560">
        <f>[3]Energy!AC1055</f>
        <v>1872</v>
      </c>
      <c r="AB742" s="560">
        <f>[3]Energy!AD1055</f>
        <v>2128</v>
      </c>
      <c r="AC742" s="32">
        <f t="shared" si="904"/>
        <v>16647</v>
      </c>
      <c r="AG742" s="22"/>
      <c r="AH742" s="22"/>
      <c r="AI742" s="158"/>
      <c r="AJ742" s="2"/>
      <c r="BI742" s="1"/>
      <c r="BW742" s="1"/>
      <c r="BX742" s="72"/>
      <c r="BY742" s="1"/>
      <c r="BZ742" s="1"/>
      <c r="CA742" s="1"/>
      <c r="CB742" s="1"/>
      <c r="CC742" s="1"/>
      <c r="CD742" s="1"/>
      <c r="CE742" s="1"/>
    </row>
    <row r="743" spans="1:83">
      <c r="A743" s="87">
        <f t="shared" si="907"/>
        <v>2027</v>
      </c>
      <c r="B743" s="560">
        <f>[3]Energy!C1056</f>
        <v>722</v>
      </c>
      <c r="C743" s="560">
        <f>[3]Energy!D1056</f>
        <v>846</v>
      </c>
      <c r="D743" s="560">
        <f>[3]Energy!E1056</f>
        <v>510</v>
      </c>
      <c r="E743" s="560">
        <f>[3]Energy!F1056</f>
        <v>682</v>
      </c>
      <c r="F743" s="560">
        <f>[3]Energy!G1056</f>
        <v>1969</v>
      </c>
      <c r="G743" s="560">
        <f>[3]Energy!H1056</f>
        <v>2287</v>
      </c>
      <c r="H743" s="560">
        <f>[3]Energy!I1056</f>
        <v>1969</v>
      </c>
      <c r="I743" s="560">
        <f>[3]Energy!J1056</f>
        <v>1969</v>
      </c>
      <c r="J743" s="560">
        <f>[3]Energy!K1056</f>
        <v>1905</v>
      </c>
      <c r="K743" s="560">
        <f>[3]Energy!L1056</f>
        <v>2166</v>
      </c>
      <c r="L743" s="560">
        <f>[3]Energy!M1056</f>
        <v>675</v>
      </c>
      <c r="M743" s="560">
        <f>[3]Energy!N1056</f>
        <v>1240</v>
      </c>
      <c r="N743" s="312">
        <f t="shared" si="908"/>
        <v>2287</v>
      </c>
      <c r="O743" s="289"/>
      <c r="P743" s="1">
        <f t="shared" si="906"/>
        <v>2027</v>
      </c>
      <c r="Q743" s="560">
        <f>[3]Energy!S1056</f>
        <v>664</v>
      </c>
      <c r="R743" s="560">
        <f>[3]Energy!T1056</f>
        <v>1218</v>
      </c>
      <c r="S743" s="560">
        <f>[3]Energy!U1056</f>
        <v>709</v>
      </c>
      <c r="T743" s="560">
        <f>[3]Energy!V1056</f>
        <v>831</v>
      </c>
      <c r="U743" s="560">
        <f>[3]Energy!W1056</f>
        <v>502</v>
      </c>
      <c r="V743" s="560">
        <f>[3]Energy!X1056</f>
        <v>671</v>
      </c>
      <c r="W743" s="560">
        <f>[3]Energy!Y1056</f>
        <v>1935</v>
      </c>
      <c r="X743" s="560">
        <f>[3]Energy!Z1056</f>
        <v>2247</v>
      </c>
      <c r="Y743" s="560">
        <f>[3]Energy!AA1056</f>
        <v>1935</v>
      </c>
      <c r="Z743" s="560">
        <f>[3]Energy!AB1056</f>
        <v>1935</v>
      </c>
      <c r="AA743" s="560">
        <f>[3]Energy!AC1056</f>
        <v>1872</v>
      </c>
      <c r="AB743" s="560">
        <f>[3]Energy!AD1056</f>
        <v>2128</v>
      </c>
      <c r="AC743" s="32">
        <f t="shared" si="904"/>
        <v>16647</v>
      </c>
      <c r="AG743" s="22"/>
      <c r="AH743" s="22"/>
      <c r="AI743" s="158"/>
      <c r="AJ743" s="13"/>
      <c r="BI743" s="1"/>
      <c r="BW743" s="1"/>
      <c r="BX743" s="72"/>
      <c r="BY743" s="1"/>
      <c r="BZ743" s="1"/>
      <c r="CA743" s="1"/>
      <c r="CB743" s="1"/>
      <c r="CC743" s="1"/>
      <c r="CD743" s="1"/>
      <c r="CE743" s="1"/>
    </row>
    <row r="744" spans="1:83">
      <c r="A744" s="87">
        <f t="shared" si="907"/>
        <v>2028</v>
      </c>
      <c r="B744" s="560">
        <f>[3]Energy!C1057</f>
        <v>722</v>
      </c>
      <c r="C744" s="560">
        <f>[3]Energy!D1057</f>
        <v>876</v>
      </c>
      <c r="D744" s="560">
        <f>[3]Energy!E1057</f>
        <v>510</v>
      </c>
      <c r="E744" s="560">
        <f>[3]Energy!F1057</f>
        <v>682</v>
      </c>
      <c r="F744" s="560">
        <f>[3]Energy!G1057</f>
        <v>1969</v>
      </c>
      <c r="G744" s="560">
        <f>[3]Energy!H1057</f>
        <v>2287</v>
      </c>
      <c r="H744" s="560">
        <f>[3]Energy!I1057</f>
        <v>1969</v>
      </c>
      <c r="I744" s="560">
        <f>[3]Energy!J1057</f>
        <v>1969</v>
      </c>
      <c r="J744" s="560">
        <f>[3]Energy!K1057</f>
        <v>1905</v>
      </c>
      <c r="K744" s="560">
        <f>[3]Energy!L1057</f>
        <v>2166</v>
      </c>
      <c r="L744" s="560">
        <f>[3]Energy!M1057</f>
        <v>675</v>
      </c>
      <c r="M744" s="560">
        <f>[3]Energy!N1057</f>
        <v>1240</v>
      </c>
      <c r="N744" s="312">
        <f t="shared" si="908"/>
        <v>2287</v>
      </c>
      <c r="O744" s="289"/>
      <c r="P744" s="1">
        <f t="shared" si="906"/>
        <v>2028</v>
      </c>
      <c r="Q744" s="560">
        <f>[3]Energy!S1057</f>
        <v>664</v>
      </c>
      <c r="R744" s="560">
        <f>[3]Energy!T1057</f>
        <v>1218</v>
      </c>
      <c r="S744" s="560">
        <f>[3]Energy!U1057</f>
        <v>709</v>
      </c>
      <c r="T744" s="560">
        <f>[3]Energy!V1057</f>
        <v>860</v>
      </c>
      <c r="U744" s="560">
        <f>[3]Energy!W1057</f>
        <v>502</v>
      </c>
      <c r="V744" s="560">
        <f>[3]Energy!X1057</f>
        <v>671</v>
      </c>
      <c r="W744" s="560">
        <f>[3]Energy!Y1057</f>
        <v>1935</v>
      </c>
      <c r="X744" s="560">
        <f>[3]Energy!Z1057</f>
        <v>2247</v>
      </c>
      <c r="Y744" s="560">
        <f>[3]Energy!AA1057</f>
        <v>1935</v>
      </c>
      <c r="Z744" s="560">
        <f>[3]Energy!AB1057</f>
        <v>1935</v>
      </c>
      <c r="AA744" s="560">
        <f>[3]Energy!AC1057</f>
        <v>1872</v>
      </c>
      <c r="AB744" s="560">
        <f>[3]Energy!AD1057</f>
        <v>2128</v>
      </c>
      <c r="AC744" s="32">
        <f t="shared" si="904"/>
        <v>16676</v>
      </c>
      <c r="AG744" s="22"/>
      <c r="AH744" s="22"/>
      <c r="AI744" s="158"/>
      <c r="AJ744" s="13"/>
      <c r="BI744" s="1"/>
      <c r="BW744" s="1"/>
      <c r="BX744" s="72"/>
      <c r="BY744" s="1"/>
      <c r="BZ744" s="1"/>
      <c r="CA744" s="1"/>
      <c r="CB744" s="1"/>
      <c r="CC744" s="1"/>
      <c r="CD744" s="1"/>
      <c r="CE744" s="1"/>
    </row>
    <row r="745" spans="1:83">
      <c r="A745" s="87">
        <f t="shared" si="907"/>
        <v>2029</v>
      </c>
      <c r="B745" s="560">
        <f>[3]Energy!C1058</f>
        <v>722</v>
      </c>
      <c r="C745" s="560">
        <f>[3]Energy!D1058</f>
        <v>846</v>
      </c>
      <c r="D745" s="560">
        <f>[3]Energy!E1058</f>
        <v>510</v>
      </c>
      <c r="E745" s="560">
        <f>[3]Energy!F1058</f>
        <v>682</v>
      </c>
      <c r="F745" s="560">
        <f>[3]Energy!G1058</f>
        <v>1969</v>
      </c>
      <c r="G745" s="560">
        <f>[3]Energy!H1058</f>
        <v>2287</v>
      </c>
      <c r="H745" s="560">
        <f>[3]Energy!I1058</f>
        <v>1969</v>
      </c>
      <c r="I745" s="560">
        <f>[3]Energy!J1058</f>
        <v>1969</v>
      </c>
      <c r="J745" s="560">
        <f>[3]Energy!K1058</f>
        <v>1905</v>
      </c>
      <c r="K745" s="560">
        <f>[3]Energy!L1058</f>
        <v>2166</v>
      </c>
      <c r="L745" s="560">
        <f>[3]Energy!M1058</f>
        <v>675</v>
      </c>
      <c r="M745" s="560">
        <f>[3]Energy!N1058</f>
        <v>1240</v>
      </c>
      <c r="N745" s="312">
        <f t="shared" si="908"/>
        <v>2287</v>
      </c>
      <c r="O745" s="289"/>
      <c r="P745" s="1">
        <f t="shared" si="906"/>
        <v>2029</v>
      </c>
      <c r="Q745" s="560">
        <f>[3]Energy!S1058</f>
        <v>664</v>
      </c>
      <c r="R745" s="560">
        <f>[3]Energy!T1058</f>
        <v>1218</v>
      </c>
      <c r="S745" s="560">
        <f>[3]Energy!U1058</f>
        <v>709</v>
      </c>
      <c r="T745" s="560">
        <f>[3]Energy!V1058</f>
        <v>831</v>
      </c>
      <c r="U745" s="560">
        <f>[3]Energy!W1058</f>
        <v>502</v>
      </c>
      <c r="V745" s="560">
        <f>[3]Energy!X1058</f>
        <v>671</v>
      </c>
      <c r="W745" s="560">
        <f>[3]Energy!Y1058</f>
        <v>1935</v>
      </c>
      <c r="X745" s="560">
        <f>[3]Energy!Z1058</f>
        <v>2247</v>
      </c>
      <c r="Y745" s="560">
        <f>[3]Energy!AA1058</f>
        <v>1935</v>
      </c>
      <c r="Z745" s="560">
        <f>[3]Energy!AB1058</f>
        <v>1935</v>
      </c>
      <c r="AA745" s="560">
        <f>[3]Energy!AC1058</f>
        <v>1872</v>
      </c>
      <c r="AB745" s="560">
        <f>[3]Energy!AD1058</f>
        <v>2128</v>
      </c>
      <c r="AC745" s="32">
        <f t="shared" si="904"/>
        <v>16647</v>
      </c>
      <c r="AG745" s="22"/>
      <c r="AH745" s="22"/>
      <c r="AI745" s="158"/>
      <c r="AJ745" s="13"/>
      <c r="BI745" s="1"/>
      <c r="BW745" s="1"/>
      <c r="BX745" s="72"/>
      <c r="BY745" s="1"/>
      <c r="BZ745" s="1"/>
      <c r="CA745" s="1"/>
      <c r="CB745" s="1"/>
      <c r="CC745" s="1"/>
      <c r="CD745" s="1"/>
      <c r="CE745" s="1"/>
    </row>
    <row r="746" spans="1:83">
      <c r="A746" s="87">
        <f t="shared" si="907"/>
        <v>2030</v>
      </c>
      <c r="B746" s="560">
        <f>[3]Energy!C1059</f>
        <v>722</v>
      </c>
      <c r="C746" s="560">
        <f>[3]Energy!D1059</f>
        <v>846</v>
      </c>
      <c r="D746" s="560">
        <f>[3]Energy!E1059</f>
        <v>510</v>
      </c>
      <c r="E746" s="560">
        <f>[3]Energy!F1059</f>
        <v>682</v>
      </c>
      <c r="F746" s="560">
        <f>[3]Energy!G1059</f>
        <v>1969</v>
      </c>
      <c r="G746" s="560">
        <f>[3]Energy!H1059</f>
        <v>2287</v>
      </c>
      <c r="H746" s="560">
        <f>[3]Energy!I1059</f>
        <v>1969</v>
      </c>
      <c r="I746" s="560">
        <f>[3]Energy!J1059</f>
        <v>1969</v>
      </c>
      <c r="J746" s="560">
        <f>[3]Energy!K1059</f>
        <v>1905</v>
      </c>
      <c r="K746" s="560">
        <f>[3]Energy!L1059</f>
        <v>2166</v>
      </c>
      <c r="L746" s="560">
        <f>[3]Energy!M1059</f>
        <v>675</v>
      </c>
      <c r="M746" s="560">
        <f>[3]Energy!N1059</f>
        <v>1240</v>
      </c>
      <c r="N746" s="312">
        <f t="shared" si="908"/>
        <v>2287</v>
      </c>
      <c r="O746" s="289"/>
      <c r="P746" s="1">
        <f t="shared" si="906"/>
        <v>2030</v>
      </c>
      <c r="Q746" s="560">
        <f>[3]Energy!S1059</f>
        <v>664</v>
      </c>
      <c r="R746" s="560">
        <f>[3]Energy!T1059</f>
        <v>1218</v>
      </c>
      <c r="S746" s="560">
        <f>[3]Energy!U1059</f>
        <v>709</v>
      </c>
      <c r="T746" s="560">
        <f>[3]Energy!V1059</f>
        <v>831</v>
      </c>
      <c r="U746" s="560">
        <f>[3]Energy!W1059</f>
        <v>502</v>
      </c>
      <c r="V746" s="560">
        <f>[3]Energy!X1059</f>
        <v>671</v>
      </c>
      <c r="W746" s="560">
        <f>[3]Energy!Y1059</f>
        <v>1935</v>
      </c>
      <c r="X746" s="560">
        <f>[3]Energy!Z1059</f>
        <v>2247</v>
      </c>
      <c r="Y746" s="560">
        <f>[3]Energy!AA1059</f>
        <v>1935</v>
      </c>
      <c r="Z746" s="560">
        <f>[3]Energy!AB1059</f>
        <v>1935</v>
      </c>
      <c r="AA746" s="560">
        <f>[3]Energy!AC1059</f>
        <v>1872</v>
      </c>
      <c r="AB746" s="560">
        <f>[3]Energy!AD1059</f>
        <v>2128</v>
      </c>
      <c r="AC746" s="32">
        <f t="shared" si="904"/>
        <v>16647</v>
      </c>
      <c r="AG746" s="22"/>
      <c r="AH746" s="22"/>
      <c r="AI746" s="158"/>
      <c r="AJ746" s="13"/>
      <c r="BI746" s="1"/>
      <c r="BW746" s="1"/>
      <c r="BX746" s="72"/>
      <c r="BY746" s="1"/>
      <c r="BZ746" s="1"/>
      <c r="CA746" s="1"/>
      <c r="CB746" s="1"/>
      <c r="CC746" s="1"/>
      <c r="CD746" s="1"/>
      <c r="CE746" s="1"/>
    </row>
    <row r="747" spans="1:83">
      <c r="A747" s="87">
        <f t="shared" si="907"/>
        <v>2031</v>
      </c>
      <c r="B747" s="560">
        <f>[3]Energy!C1060</f>
        <v>722</v>
      </c>
      <c r="C747" s="560">
        <f>[3]Energy!D1060</f>
        <v>846</v>
      </c>
      <c r="D747" s="560">
        <f>[3]Energy!E1060</f>
        <v>510</v>
      </c>
      <c r="E747" s="560">
        <f>[3]Energy!F1060</f>
        <v>682</v>
      </c>
      <c r="F747" s="560">
        <f>[3]Energy!G1060</f>
        <v>1969</v>
      </c>
      <c r="G747" s="560">
        <f>[3]Energy!H1060</f>
        <v>2287</v>
      </c>
      <c r="H747" s="560">
        <f>[3]Energy!I1060</f>
        <v>1969</v>
      </c>
      <c r="I747" s="560">
        <f>[3]Energy!J1060</f>
        <v>1969</v>
      </c>
      <c r="J747" s="560">
        <f>[3]Energy!K1060</f>
        <v>1905</v>
      </c>
      <c r="K747" s="560">
        <f>[3]Energy!L1060</f>
        <v>2166</v>
      </c>
      <c r="L747" s="560">
        <f>[3]Energy!M1060</f>
        <v>675</v>
      </c>
      <c r="M747" s="560">
        <f>[3]Energy!N1060</f>
        <v>1240</v>
      </c>
      <c r="N747" s="312">
        <f t="shared" si="908"/>
        <v>2287</v>
      </c>
      <c r="O747" s="289"/>
      <c r="P747" s="1">
        <f t="shared" si="906"/>
        <v>2031</v>
      </c>
      <c r="Q747" s="560">
        <f>[3]Energy!S1060</f>
        <v>664</v>
      </c>
      <c r="R747" s="560">
        <f>[3]Energy!T1060</f>
        <v>1218</v>
      </c>
      <c r="S747" s="560">
        <f>[3]Energy!U1060</f>
        <v>709</v>
      </c>
      <c r="T747" s="560">
        <f>[3]Energy!V1060</f>
        <v>831</v>
      </c>
      <c r="U747" s="560">
        <f>[3]Energy!W1060</f>
        <v>502</v>
      </c>
      <c r="V747" s="560">
        <f>[3]Energy!X1060</f>
        <v>671</v>
      </c>
      <c r="W747" s="560">
        <f>[3]Energy!Y1060</f>
        <v>1935</v>
      </c>
      <c r="X747" s="560">
        <f>[3]Energy!Z1060</f>
        <v>2247</v>
      </c>
      <c r="Y747" s="560">
        <f>[3]Energy!AA1060</f>
        <v>1935</v>
      </c>
      <c r="Z747" s="560">
        <f>[3]Energy!AB1060</f>
        <v>1935</v>
      </c>
      <c r="AA747" s="560">
        <f>[3]Energy!AC1060</f>
        <v>1872</v>
      </c>
      <c r="AB747" s="560">
        <f>[3]Energy!AD1060</f>
        <v>2128</v>
      </c>
      <c r="AC747" s="32">
        <f t="shared" si="904"/>
        <v>16647</v>
      </c>
      <c r="AG747" s="22"/>
      <c r="AH747" s="22"/>
      <c r="AI747" s="158"/>
      <c r="AJ747" s="13"/>
      <c r="BI747" s="1"/>
      <c r="BW747" s="1"/>
      <c r="BX747" s="72"/>
      <c r="BY747" s="1"/>
      <c r="BZ747" s="1"/>
      <c r="CA747" s="1"/>
      <c r="CB747" s="1"/>
      <c r="CC747" s="1"/>
      <c r="CD747" s="1"/>
      <c r="CE747" s="1"/>
    </row>
    <row r="748" spans="1:83">
      <c r="A748" s="87">
        <f t="shared" si="907"/>
        <v>2032</v>
      </c>
      <c r="B748" s="560">
        <f>[3]Energy!C1061</f>
        <v>722</v>
      </c>
      <c r="C748" s="560">
        <f>[3]Energy!D1061</f>
        <v>876</v>
      </c>
      <c r="D748" s="560">
        <f>[3]Energy!E1061</f>
        <v>510</v>
      </c>
      <c r="E748" s="560">
        <f>[3]Energy!F1061</f>
        <v>682</v>
      </c>
      <c r="F748" s="560">
        <f>[3]Energy!G1061</f>
        <v>1969</v>
      </c>
      <c r="G748" s="560">
        <f>[3]Energy!H1061</f>
        <v>2287</v>
      </c>
      <c r="H748" s="560">
        <f>[3]Energy!I1061</f>
        <v>1969</v>
      </c>
      <c r="I748" s="560">
        <f>[3]Energy!J1061</f>
        <v>1969</v>
      </c>
      <c r="J748" s="560">
        <f>[3]Energy!K1061</f>
        <v>1905</v>
      </c>
      <c r="K748" s="560">
        <f>[3]Energy!L1061</f>
        <v>2166</v>
      </c>
      <c r="L748" s="560">
        <f>[3]Energy!M1061</f>
        <v>675</v>
      </c>
      <c r="M748" s="560">
        <f>[3]Energy!N1061</f>
        <v>1240</v>
      </c>
      <c r="N748" s="312">
        <f t="shared" si="908"/>
        <v>2287</v>
      </c>
      <c r="O748" s="29"/>
      <c r="P748" s="1">
        <f t="shared" si="906"/>
        <v>2032</v>
      </c>
      <c r="Q748" s="560">
        <f>[3]Energy!S1061</f>
        <v>664</v>
      </c>
      <c r="R748" s="560">
        <f>[3]Energy!T1061</f>
        <v>1218</v>
      </c>
      <c r="S748" s="560">
        <f>[3]Energy!U1061</f>
        <v>709</v>
      </c>
      <c r="T748" s="560">
        <f>[3]Energy!V1061</f>
        <v>860</v>
      </c>
      <c r="U748" s="560">
        <f>[3]Energy!W1061</f>
        <v>502</v>
      </c>
      <c r="V748" s="560">
        <f>[3]Energy!X1061</f>
        <v>671</v>
      </c>
      <c r="W748" s="560">
        <f>[3]Energy!Y1061</f>
        <v>1935</v>
      </c>
      <c r="X748" s="560">
        <f>[3]Energy!Z1061</f>
        <v>2247</v>
      </c>
      <c r="Y748" s="560">
        <f>[3]Energy!AA1061</f>
        <v>1935</v>
      </c>
      <c r="Z748" s="560">
        <f>[3]Energy!AB1061</f>
        <v>1935</v>
      </c>
      <c r="AA748" s="560">
        <f>[3]Energy!AC1061</f>
        <v>1872</v>
      </c>
      <c r="AB748" s="560">
        <f>[3]Energy!AD1061</f>
        <v>2128</v>
      </c>
      <c r="AC748" s="32">
        <f t="shared" si="904"/>
        <v>16676</v>
      </c>
      <c r="AG748" s="22"/>
      <c r="AH748" s="22"/>
      <c r="AI748" s="158"/>
      <c r="AJ748" s="13"/>
      <c r="BI748" s="1"/>
      <c r="BW748" s="1"/>
      <c r="BX748" s="72"/>
      <c r="BY748" s="1"/>
      <c r="BZ748" s="1"/>
      <c r="CA748" s="1"/>
      <c r="CB748" s="1"/>
      <c r="CC748" s="1"/>
      <c r="CD748" s="1"/>
      <c r="CE748" s="1"/>
    </row>
    <row r="749" spans="1:83">
      <c r="A749" s="87">
        <f t="shared" si="907"/>
        <v>2033</v>
      </c>
      <c r="B749" s="560">
        <f>[3]Energy!C1062</f>
        <v>722</v>
      </c>
      <c r="C749" s="560">
        <f>[3]Energy!D1062</f>
        <v>846</v>
      </c>
      <c r="D749" s="560">
        <f>[3]Energy!E1062</f>
        <v>510</v>
      </c>
      <c r="E749" s="560">
        <f>[3]Energy!F1062</f>
        <v>682</v>
      </c>
      <c r="F749" s="560">
        <f>[3]Energy!G1062</f>
        <v>1969</v>
      </c>
      <c r="G749" s="560">
        <f>[3]Energy!H1062</f>
        <v>2287</v>
      </c>
      <c r="H749" s="560">
        <f>[3]Energy!I1062</f>
        <v>1969</v>
      </c>
      <c r="I749" s="560">
        <f>[3]Energy!J1062</f>
        <v>1969</v>
      </c>
      <c r="J749" s="560">
        <f>[3]Energy!K1062</f>
        <v>1905</v>
      </c>
      <c r="K749" s="560">
        <f>[3]Energy!L1062</f>
        <v>2166</v>
      </c>
      <c r="L749" s="560">
        <f>[3]Energy!M1062</f>
        <v>675</v>
      </c>
      <c r="M749" s="560">
        <f>[3]Energy!N1062</f>
        <v>1240</v>
      </c>
      <c r="N749" s="312">
        <f t="shared" si="908"/>
        <v>2287</v>
      </c>
      <c r="O749" s="29"/>
      <c r="P749" s="1">
        <f t="shared" si="906"/>
        <v>2033</v>
      </c>
      <c r="Q749" s="560">
        <f>[3]Energy!S1062</f>
        <v>664</v>
      </c>
      <c r="R749" s="560">
        <f>[3]Energy!T1062</f>
        <v>1218</v>
      </c>
      <c r="S749" s="560">
        <f>[3]Energy!U1062</f>
        <v>709</v>
      </c>
      <c r="T749" s="560">
        <f>[3]Energy!V1062</f>
        <v>831</v>
      </c>
      <c r="U749" s="560">
        <f>[3]Energy!W1062</f>
        <v>502</v>
      </c>
      <c r="V749" s="560">
        <f>[3]Energy!X1062</f>
        <v>671</v>
      </c>
      <c r="W749" s="560">
        <f>[3]Energy!Y1062</f>
        <v>1935</v>
      </c>
      <c r="X749" s="560">
        <f>[3]Energy!Z1062</f>
        <v>2247</v>
      </c>
      <c r="Y749" s="560">
        <f>[3]Energy!AA1062</f>
        <v>1935</v>
      </c>
      <c r="Z749" s="560">
        <f>[3]Energy!AB1062</f>
        <v>1935</v>
      </c>
      <c r="AA749" s="560">
        <f>[3]Energy!AC1062</f>
        <v>1872</v>
      </c>
      <c r="AB749" s="560">
        <f>[3]Energy!AD1062</f>
        <v>2128</v>
      </c>
      <c r="AC749" s="32">
        <f t="shared" si="904"/>
        <v>16647</v>
      </c>
      <c r="AG749" s="22"/>
      <c r="AH749" s="22"/>
      <c r="AI749" s="155"/>
      <c r="AJ749" s="13"/>
      <c r="BI749" s="1"/>
      <c r="BW749" s="1"/>
      <c r="BX749" s="72"/>
      <c r="BY749" s="1"/>
      <c r="BZ749" s="1"/>
      <c r="CA749" s="1"/>
      <c r="CB749" s="1"/>
      <c r="CC749" s="1"/>
      <c r="CD749" s="1"/>
      <c r="CE749" s="1"/>
    </row>
    <row r="750" spans="1:83">
      <c r="A750" s="87">
        <f t="shared" si="907"/>
        <v>2034</v>
      </c>
      <c r="B750" s="560">
        <f>[3]Energy!C1063</f>
        <v>722</v>
      </c>
      <c r="C750" s="560">
        <f>[3]Energy!D1063</f>
        <v>846</v>
      </c>
      <c r="D750" s="560">
        <f>[3]Energy!E1063</f>
        <v>510</v>
      </c>
      <c r="E750" s="560">
        <f>[3]Energy!F1063</f>
        <v>682</v>
      </c>
      <c r="F750" s="560">
        <f>[3]Energy!G1063</f>
        <v>1969</v>
      </c>
      <c r="G750" s="560">
        <f>[3]Energy!H1063</f>
        <v>2287</v>
      </c>
      <c r="H750" s="560">
        <f>[3]Energy!I1063</f>
        <v>1969</v>
      </c>
      <c r="I750" s="560">
        <f>[3]Energy!J1063</f>
        <v>1969</v>
      </c>
      <c r="J750" s="560">
        <f>[3]Energy!K1063</f>
        <v>1905</v>
      </c>
      <c r="K750" s="560">
        <f>[3]Energy!L1063</f>
        <v>2166</v>
      </c>
      <c r="L750" s="560">
        <f>[3]Energy!M1063</f>
        <v>675</v>
      </c>
      <c r="M750" s="560">
        <f>[3]Energy!N1063</f>
        <v>1240</v>
      </c>
      <c r="N750" s="312">
        <f t="shared" si="908"/>
        <v>2287</v>
      </c>
      <c r="O750" s="29"/>
      <c r="P750" s="1">
        <f t="shared" si="906"/>
        <v>2034</v>
      </c>
      <c r="Q750" s="560">
        <f>[3]Energy!S1063</f>
        <v>664</v>
      </c>
      <c r="R750" s="560">
        <f>[3]Energy!T1063</f>
        <v>1218</v>
      </c>
      <c r="S750" s="560">
        <f>[3]Energy!U1063</f>
        <v>709</v>
      </c>
      <c r="T750" s="560">
        <f>[3]Energy!V1063</f>
        <v>831</v>
      </c>
      <c r="U750" s="560">
        <f>[3]Energy!W1063</f>
        <v>502</v>
      </c>
      <c r="V750" s="560">
        <f>[3]Energy!X1063</f>
        <v>671</v>
      </c>
      <c r="W750" s="560">
        <f>[3]Energy!Y1063</f>
        <v>1935</v>
      </c>
      <c r="X750" s="560">
        <f>[3]Energy!Z1063</f>
        <v>2247</v>
      </c>
      <c r="Y750" s="560">
        <f>[3]Energy!AA1063</f>
        <v>1935</v>
      </c>
      <c r="Z750" s="560">
        <f>[3]Energy!AB1063</f>
        <v>1935</v>
      </c>
      <c r="AA750" s="560">
        <f>[3]Energy!AC1063</f>
        <v>1872</v>
      </c>
      <c r="AB750" s="560">
        <f>[3]Energy!AD1063</f>
        <v>2128</v>
      </c>
      <c r="AC750" s="32">
        <f t="shared" si="904"/>
        <v>16647</v>
      </c>
      <c r="AG750" s="22"/>
      <c r="AH750" s="22"/>
      <c r="AI750" s="155"/>
      <c r="AJ750" s="13"/>
      <c r="BI750" s="1"/>
      <c r="BW750" s="1"/>
      <c r="BX750" s="72"/>
      <c r="BY750" s="1"/>
      <c r="BZ750" s="1"/>
      <c r="CA750" s="1"/>
      <c r="CB750" s="1"/>
      <c r="CC750" s="1"/>
      <c r="CD750" s="1"/>
      <c r="CE750" s="1"/>
    </row>
    <row r="751" spans="1:83">
      <c r="A751" s="87">
        <f t="shared" si="907"/>
        <v>2035</v>
      </c>
      <c r="B751" s="560">
        <f>[3]Energy!C1064</f>
        <v>722</v>
      </c>
      <c r="C751" s="560">
        <f>[3]Energy!D1064</f>
        <v>846</v>
      </c>
      <c r="D751" s="560">
        <f>[3]Energy!E1064</f>
        <v>510</v>
      </c>
      <c r="E751" s="560">
        <f>[3]Energy!F1064</f>
        <v>682</v>
      </c>
      <c r="F751" s="560">
        <f>[3]Energy!G1064</f>
        <v>1969</v>
      </c>
      <c r="G751" s="560">
        <f>[3]Energy!H1064</f>
        <v>2287</v>
      </c>
      <c r="H751" s="560">
        <f>[3]Energy!I1064</f>
        <v>1969</v>
      </c>
      <c r="I751" s="560">
        <f>[3]Energy!J1064</f>
        <v>1969</v>
      </c>
      <c r="J751" s="560">
        <f>[3]Energy!K1064</f>
        <v>1905</v>
      </c>
      <c r="K751" s="560">
        <f>[3]Energy!L1064</f>
        <v>2166</v>
      </c>
      <c r="L751" s="560">
        <f>[3]Energy!M1064</f>
        <v>675</v>
      </c>
      <c r="M751" s="560">
        <f>[3]Energy!N1064</f>
        <v>1240</v>
      </c>
      <c r="N751" s="312">
        <f t="shared" si="908"/>
        <v>2287</v>
      </c>
      <c r="O751" s="29"/>
      <c r="P751" s="1">
        <f t="shared" si="906"/>
        <v>2035</v>
      </c>
      <c r="Q751" s="560">
        <f>[3]Energy!S1064</f>
        <v>664</v>
      </c>
      <c r="R751" s="560">
        <f>[3]Energy!T1064</f>
        <v>1218</v>
      </c>
      <c r="S751" s="560">
        <f>[3]Energy!U1064</f>
        <v>709</v>
      </c>
      <c r="T751" s="560">
        <f>[3]Energy!V1064</f>
        <v>831</v>
      </c>
      <c r="U751" s="560">
        <f>[3]Energy!W1064</f>
        <v>502</v>
      </c>
      <c r="V751" s="560">
        <f>[3]Energy!X1064</f>
        <v>671</v>
      </c>
      <c r="W751" s="560">
        <f>[3]Energy!Y1064</f>
        <v>1935</v>
      </c>
      <c r="X751" s="560">
        <f>[3]Energy!Z1064</f>
        <v>2247</v>
      </c>
      <c r="Y751" s="560">
        <f>[3]Energy!AA1064</f>
        <v>1935</v>
      </c>
      <c r="Z751" s="560">
        <f>[3]Energy!AB1064</f>
        <v>1935</v>
      </c>
      <c r="AA751" s="560">
        <f>[3]Energy!AC1064</f>
        <v>1872</v>
      </c>
      <c r="AB751" s="560">
        <f>[3]Energy!AD1064</f>
        <v>2128</v>
      </c>
      <c r="AC751" s="32">
        <f t="shared" si="904"/>
        <v>16647</v>
      </c>
      <c r="AE751" s="17"/>
      <c r="AF751" s="22"/>
      <c r="AJ751" s="13"/>
      <c r="BI751" s="1"/>
      <c r="BW751" s="1"/>
      <c r="BX751" s="72"/>
      <c r="BY751" s="1"/>
      <c r="BZ751" s="1"/>
      <c r="CA751" s="1"/>
      <c r="CB751" s="1"/>
      <c r="CC751" s="1"/>
      <c r="CD751" s="1"/>
      <c r="CE751" s="1"/>
    </row>
    <row r="752" spans="1:83">
      <c r="A752" s="87">
        <f t="shared" si="907"/>
        <v>2036</v>
      </c>
      <c r="B752" s="560">
        <f>[3]Energy!C1065</f>
        <v>722</v>
      </c>
      <c r="C752" s="560">
        <f>[3]Energy!D1065</f>
        <v>876</v>
      </c>
      <c r="D752" s="560">
        <f>[3]Energy!E1065</f>
        <v>510</v>
      </c>
      <c r="E752" s="560">
        <f>[3]Energy!F1065</f>
        <v>682</v>
      </c>
      <c r="F752" s="560">
        <f>[3]Energy!G1065</f>
        <v>1969</v>
      </c>
      <c r="G752" s="560">
        <f>[3]Energy!H1065</f>
        <v>2287</v>
      </c>
      <c r="H752" s="560">
        <f>[3]Energy!I1065</f>
        <v>1969</v>
      </c>
      <c r="I752" s="560">
        <f>[3]Energy!J1065</f>
        <v>1969</v>
      </c>
      <c r="J752" s="560">
        <f>[3]Energy!K1065</f>
        <v>1905</v>
      </c>
      <c r="K752" s="560">
        <f>[3]Energy!L1065</f>
        <v>2166</v>
      </c>
      <c r="L752" s="560">
        <f>[3]Energy!M1065</f>
        <v>675</v>
      </c>
      <c r="M752" s="560">
        <f>[3]Energy!N1065</f>
        <v>1240</v>
      </c>
      <c r="N752" s="312">
        <f t="shared" si="908"/>
        <v>2287</v>
      </c>
      <c r="O752" s="29"/>
      <c r="P752" s="1">
        <f t="shared" si="906"/>
        <v>2036</v>
      </c>
      <c r="Q752" s="560">
        <f>[3]Energy!S1065</f>
        <v>664</v>
      </c>
      <c r="R752" s="560">
        <f>[3]Energy!T1065</f>
        <v>1218</v>
      </c>
      <c r="S752" s="560">
        <f>[3]Energy!U1065</f>
        <v>709</v>
      </c>
      <c r="T752" s="560">
        <f>[3]Energy!V1065</f>
        <v>860</v>
      </c>
      <c r="U752" s="560">
        <f>[3]Energy!W1065</f>
        <v>502</v>
      </c>
      <c r="V752" s="560">
        <f>[3]Energy!X1065</f>
        <v>671</v>
      </c>
      <c r="W752" s="560">
        <f>[3]Energy!Y1065</f>
        <v>1935</v>
      </c>
      <c r="X752" s="560">
        <f>[3]Energy!Z1065</f>
        <v>2247</v>
      </c>
      <c r="Y752" s="560">
        <f>[3]Energy!AA1065</f>
        <v>1935</v>
      </c>
      <c r="Z752" s="560">
        <f>[3]Energy!AB1065</f>
        <v>1935</v>
      </c>
      <c r="AA752" s="560">
        <f>[3]Energy!AC1065</f>
        <v>1872</v>
      </c>
      <c r="AB752" s="560">
        <f>[3]Energy!AD1065</f>
        <v>2128</v>
      </c>
      <c r="AC752" s="32">
        <f t="shared" si="904"/>
        <v>16676</v>
      </c>
      <c r="AJ752" s="13"/>
      <c r="BI752" s="1"/>
      <c r="BW752" s="1"/>
      <c r="BX752" s="72"/>
      <c r="BY752" s="1"/>
      <c r="BZ752" s="1"/>
      <c r="CA752" s="1"/>
      <c r="CB752" s="1"/>
      <c r="CC752" s="1"/>
      <c r="CD752" s="1"/>
      <c r="CE752" s="1"/>
    </row>
    <row r="753" spans="1:83">
      <c r="A753" s="87">
        <f t="shared" si="907"/>
        <v>2037</v>
      </c>
      <c r="B753" s="560">
        <f>[3]Energy!C1066</f>
        <v>722</v>
      </c>
      <c r="C753" s="560">
        <f>[3]Energy!D1066</f>
        <v>846</v>
      </c>
      <c r="D753" s="560">
        <f>[3]Energy!E1066</f>
        <v>510</v>
      </c>
      <c r="E753" s="560">
        <f>[3]Energy!F1066</f>
        <v>682</v>
      </c>
      <c r="F753" s="560">
        <f>[3]Energy!G1066</f>
        <v>1969</v>
      </c>
      <c r="G753" s="560">
        <f>[3]Energy!H1066</f>
        <v>2287</v>
      </c>
      <c r="H753" s="560">
        <f>[3]Energy!I1066</f>
        <v>1969</v>
      </c>
      <c r="I753" s="560">
        <f>[3]Energy!J1066</f>
        <v>1969</v>
      </c>
      <c r="J753" s="560">
        <f>[3]Energy!K1066</f>
        <v>1905</v>
      </c>
      <c r="K753" s="560">
        <f>[3]Energy!L1066</f>
        <v>2166</v>
      </c>
      <c r="L753" s="560">
        <f>[3]Energy!M1066</f>
        <v>675</v>
      </c>
      <c r="M753" s="560">
        <f>[3]Energy!N1066</f>
        <v>1240</v>
      </c>
      <c r="N753" s="312">
        <f t="shared" si="908"/>
        <v>2287</v>
      </c>
      <c r="O753" s="29"/>
      <c r="P753" s="1">
        <f t="shared" si="906"/>
        <v>2037</v>
      </c>
      <c r="Q753" s="560">
        <f>[3]Energy!S1066</f>
        <v>664</v>
      </c>
      <c r="R753" s="560">
        <f>[3]Energy!T1066</f>
        <v>1218</v>
      </c>
      <c r="S753" s="560">
        <f>[3]Energy!U1066</f>
        <v>709</v>
      </c>
      <c r="T753" s="560">
        <f>[3]Energy!V1066</f>
        <v>831</v>
      </c>
      <c r="U753" s="560">
        <f>[3]Energy!W1066</f>
        <v>502</v>
      </c>
      <c r="V753" s="560">
        <f>[3]Energy!X1066</f>
        <v>671</v>
      </c>
      <c r="W753" s="560">
        <f>[3]Energy!Y1066</f>
        <v>1935</v>
      </c>
      <c r="X753" s="560">
        <f>[3]Energy!Z1066</f>
        <v>2247</v>
      </c>
      <c r="Y753" s="560">
        <f>[3]Energy!AA1066</f>
        <v>1935</v>
      </c>
      <c r="Z753" s="560">
        <f>[3]Energy!AB1066</f>
        <v>1935</v>
      </c>
      <c r="AA753" s="560">
        <f>[3]Energy!AC1066</f>
        <v>1872</v>
      </c>
      <c r="AB753" s="560">
        <f>[3]Energy!AD1066</f>
        <v>2128</v>
      </c>
      <c r="AC753" s="32">
        <f t="shared" si="904"/>
        <v>16647</v>
      </c>
      <c r="AJ753" s="13"/>
      <c r="BI753" s="1"/>
      <c r="BW753" s="1"/>
      <c r="BX753" s="72"/>
      <c r="BY753" s="1"/>
      <c r="BZ753" s="1"/>
      <c r="CA753" s="1"/>
      <c r="CB753" s="1"/>
      <c r="CC753" s="1"/>
      <c r="CD753" s="1"/>
      <c r="CE753" s="1"/>
    </row>
    <row r="754" spans="1:83">
      <c r="A754" s="87">
        <f t="shared" si="907"/>
        <v>2038</v>
      </c>
      <c r="B754" s="560">
        <f>[3]Energy!C1067</f>
        <v>722</v>
      </c>
      <c r="C754" s="560">
        <f>[3]Energy!D1067</f>
        <v>846</v>
      </c>
      <c r="D754" s="560">
        <f>[3]Energy!E1067</f>
        <v>510</v>
      </c>
      <c r="E754" s="560">
        <f>[3]Energy!F1067</f>
        <v>682</v>
      </c>
      <c r="F754" s="560">
        <f>[3]Energy!G1067</f>
        <v>1969</v>
      </c>
      <c r="G754" s="560">
        <f>[3]Energy!H1067</f>
        <v>2287</v>
      </c>
      <c r="H754" s="560">
        <f>[3]Energy!I1067</f>
        <v>1969</v>
      </c>
      <c r="I754" s="560">
        <f>[3]Energy!J1067</f>
        <v>1969</v>
      </c>
      <c r="J754" s="560">
        <f>[3]Energy!K1067</f>
        <v>1905</v>
      </c>
      <c r="K754" s="560">
        <f>[3]Energy!L1067</f>
        <v>2166</v>
      </c>
      <c r="L754" s="560">
        <f>[3]Energy!M1067</f>
        <v>675</v>
      </c>
      <c r="M754" s="560">
        <f>[3]Energy!N1067</f>
        <v>1240</v>
      </c>
      <c r="N754" s="312">
        <f t="shared" si="908"/>
        <v>2287</v>
      </c>
      <c r="O754" s="29"/>
      <c r="P754" s="1">
        <f t="shared" si="906"/>
        <v>2038</v>
      </c>
      <c r="Q754" s="560">
        <f>[3]Energy!S1067</f>
        <v>664</v>
      </c>
      <c r="R754" s="560">
        <f>[3]Energy!T1067</f>
        <v>1218</v>
      </c>
      <c r="S754" s="560">
        <f>[3]Energy!U1067</f>
        <v>709</v>
      </c>
      <c r="T754" s="560">
        <f>[3]Energy!V1067</f>
        <v>831</v>
      </c>
      <c r="U754" s="560">
        <f>[3]Energy!W1067</f>
        <v>502</v>
      </c>
      <c r="V754" s="560">
        <f>[3]Energy!X1067</f>
        <v>671</v>
      </c>
      <c r="W754" s="560">
        <f>[3]Energy!Y1067</f>
        <v>1935</v>
      </c>
      <c r="X754" s="560">
        <f>[3]Energy!Z1067</f>
        <v>2247</v>
      </c>
      <c r="Y754" s="560">
        <f>[3]Energy!AA1067</f>
        <v>1935</v>
      </c>
      <c r="Z754" s="560">
        <f>[3]Energy!AB1067</f>
        <v>1935</v>
      </c>
      <c r="AA754" s="560">
        <f>[3]Energy!AC1067</f>
        <v>1872</v>
      </c>
      <c r="AB754" s="560">
        <f>[3]Energy!AD1067</f>
        <v>2128</v>
      </c>
      <c r="AC754" s="32">
        <f t="shared" si="904"/>
        <v>16647</v>
      </c>
      <c r="AJ754" s="13"/>
      <c r="BI754" s="1"/>
      <c r="BW754" s="1"/>
      <c r="BX754" s="72"/>
      <c r="BY754" s="1"/>
      <c r="BZ754" s="1"/>
      <c r="CA754" s="1"/>
      <c r="CB754" s="1"/>
      <c r="CC754" s="1"/>
      <c r="CD754" s="1"/>
      <c r="CE754" s="1"/>
    </row>
    <row r="755" spans="1:83">
      <c r="A755" s="87">
        <f t="shared" si="907"/>
        <v>2039</v>
      </c>
      <c r="B755" s="560">
        <f>[3]Energy!C1068</f>
        <v>722</v>
      </c>
      <c r="C755" s="560">
        <f>[3]Energy!D1068</f>
        <v>846</v>
      </c>
      <c r="D755" s="560">
        <f>[3]Energy!E1068</f>
        <v>510</v>
      </c>
      <c r="E755" s="560">
        <f>[3]Energy!F1068</f>
        <v>682</v>
      </c>
      <c r="F755" s="560">
        <f>[3]Energy!G1068</f>
        <v>1969</v>
      </c>
      <c r="G755" s="560">
        <f>[3]Energy!H1068</f>
        <v>2287</v>
      </c>
      <c r="H755" s="560">
        <f>[3]Energy!I1068</f>
        <v>1969</v>
      </c>
      <c r="I755" s="560">
        <f>[3]Energy!J1068</f>
        <v>1969</v>
      </c>
      <c r="J755" s="560">
        <f>[3]Energy!K1068</f>
        <v>1905</v>
      </c>
      <c r="K755" s="560">
        <f>[3]Energy!L1068</f>
        <v>2166</v>
      </c>
      <c r="L755" s="560">
        <f>[3]Energy!M1068</f>
        <v>675</v>
      </c>
      <c r="M755" s="560">
        <f>[3]Energy!N1068</f>
        <v>1240</v>
      </c>
      <c r="N755" s="312">
        <f t="shared" si="908"/>
        <v>2287</v>
      </c>
      <c r="O755" s="29"/>
      <c r="P755" s="1">
        <f t="shared" si="906"/>
        <v>2039</v>
      </c>
      <c r="Q755" s="560">
        <f>[3]Energy!S1068</f>
        <v>664</v>
      </c>
      <c r="R755" s="560">
        <f>[3]Energy!T1068</f>
        <v>1218</v>
      </c>
      <c r="S755" s="560">
        <f>[3]Energy!U1068</f>
        <v>709</v>
      </c>
      <c r="T755" s="560">
        <f>[3]Energy!V1068</f>
        <v>831</v>
      </c>
      <c r="U755" s="560">
        <f>[3]Energy!W1068</f>
        <v>502</v>
      </c>
      <c r="V755" s="560">
        <f>[3]Energy!X1068</f>
        <v>671</v>
      </c>
      <c r="W755" s="560">
        <f>[3]Energy!Y1068</f>
        <v>1935</v>
      </c>
      <c r="X755" s="560">
        <f>[3]Energy!Z1068</f>
        <v>2247</v>
      </c>
      <c r="Y755" s="560">
        <f>[3]Energy!AA1068</f>
        <v>1935</v>
      </c>
      <c r="Z755" s="560">
        <f>[3]Energy!AB1068</f>
        <v>1935</v>
      </c>
      <c r="AA755" s="560">
        <f>[3]Energy!AC1068</f>
        <v>1872</v>
      </c>
      <c r="AB755" s="560">
        <f>[3]Energy!AD1068</f>
        <v>2128</v>
      </c>
      <c r="AC755" s="32">
        <f t="shared" si="904"/>
        <v>16647</v>
      </c>
      <c r="AJ755" s="13"/>
      <c r="BI755" s="1"/>
      <c r="BW755" s="1"/>
      <c r="BX755" s="72"/>
      <c r="BY755" s="1"/>
      <c r="BZ755" s="1"/>
      <c r="CA755" s="1"/>
      <c r="CB755" s="1"/>
      <c r="CC755" s="1"/>
      <c r="CD755" s="1"/>
      <c r="CE755" s="1"/>
    </row>
    <row r="756" spans="1:83">
      <c r="A756" s="87">
        <f t="shared" si="907"/>
        <v>2040</v>
      </c>
      <c r="B756" s="560">
        <f>[3]Energy!C1069</f>
        <v>722</v>
      </c>
      <c r="C756" s="560">
        <f>[3]Energy!D1069</f>
        <v>876</v>
      </c>
      <c r="D756" s="560">
        <f>[3]Energy!E1069</f>
        <v>510</v>
      </c>
      <c r="E756" s="560">
        <f>[3]Energy!F1069</f>
        <v>682</v>
      </c>
      <c r="F756" s="560">
        <f>[3]Energy!G1069</f>
        <v>1969</v>
      </c>
      <c r="G756" s="560">
        <f>[3]Energy!H1069</f>
        <v>2287</v>
      </c>
      <c r="H756" s="560">
        <f>[3]Energy!I1069</f>
        <v>1969</v>
      </c>
      <c r="I756" s="560">
        <f>[3]Energy!J1069</f>
        <v>1969</v>
      </c>
      <c r="J756" s="560">
        <f>[3]Energy!K1069</f>
        <v>1905</v>
      </c>
      <c r="K756" s="560">
        <f>[3]Energy!L1069</f>
        <v>2166</v>
      </c>
      <c r="L756" s="560">
        <f>[3]Energy!M1069</f>
        <v>675</v>
      </c>
      <c r="M756" s="560">
        <f>[3]Energy!N1069</f>
        <v>1240</v>
      </c>
      <c r="N756" s="312">
        <f t="shared" si="908"/>
        <v>2287</v>
      </c>
      <c r="O756" s="29"/>
      <c r="P756" s="1">
        <f t="shared" si="906"/>
        <v>2040</v>
      </c>
      <c r="Q756" s="560">
        <f>[3]Energy!S1069</f>
        <v>664</v>
      </c>
      <c r="R756" s="560">
        <f>[3]Energy!T1069</f>
        <v>1218</v>
      </c>
      <c r="S756" s="560">
        <f>[3]Energy!U1069</f>
        <v>709</v>
      </c>
      <c r="T756" s="560">
        <f>[3]Energy!V1069</f>
        <v>860</v>
      </c>
      <c r="U756" s="560">
        <f>[3]Energy!W1069</f>
        <v>502</v>
      </c>
      <c r="V756" s="560">
        <f>[3]Energy!X1069</f>
        <v>671</v>
      </c>
      <c r="W756" s="560">
        <f>[3]Energy!Y1069</f>
        <v>1935</v>
      </c>
      <c r="X756" s="560">
        <f>[3]Energy!Z1069</f>
        <v>2247</v>
      </c>
      <c r="Y756" s="560">
        <f>[3]Energy!AA1069</f>
        <v>1935</v>
      </c>
      <c r="Z756" s="560">
        <f>[3]Energy!AB1069</f>
        <v>1935</v>
      </c>
      <c r="AA756" s="560">
        <f>[3]Energy!AC1069</f>
        <v>1872</v>
      </c>
      <c r="AB756" s="560">
        <f>[3]Energy!AD1069</f>
        <v>2128</v>
      </c>
      <c r="AC756" s="32">
        <f t="shared" si="904"/>
        <v>16676</v>
      </c>
      <c r="AJ756" s="2"/>
      <c r="BI756" s="1"/>
      <c r="BW756" s="1"/>
      <c r="BX756" s="72"/>
      <c r="BY756" s="1"/>
      <c r="BZ756" s="1"/>
      <c r="CA756" s="1"/>
      <c r="CB756" s="1"/>
      <c r="CC756" s="1"/>
      <c r="CD756" s="1"/>
      <c r="CE756" s="1"/>
    </row>
    <row r="757" spans="1:83">
      <c r="A757" s="87">
        <f t="shared" si="907"/>
        <v>2041</v>
      </c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32"/>
      <c r="O757" s="29"/>
      <c r="P757" s="1">
        <f t="shared" si="906"/>
        <v>2041</v>
      </c>
      <c r="Q757" s="560">
        <f>[3]Energy!S1070</f>
        <v>664</v>
      </c>
      <c r="R757" s="560">
        <f>[3]Energy!T1070</f>
        <v>1218</v>
      </c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32">
        <f t="shared" si="904"/>
        <v>1882</v>
      </c>
      <c r="AJ757" s="2"/>
      <c r="BI757" s="1"/>
      <c r="BW757" s="1"/>
      <c r="BX757" s="72"/>
      <c r="BY757" s="1"/>
      <c r="BZ757" s="1"/>
      <c r="CA757" s="1"/>
      <c r="CB757" s="1"/>
      <c r="CC757" s="1"/>
      <c r="CD757" s="1"/>
      <c r="CE757" s="1"/>
    </row>
    <row r="758" spans="1:83">
      <c r="A758" s="87">
        <f t="shared" si="907"/>
        <v>2042</v>
      </c>
      <c r="P758" s="31">
        <f t="shared" si="906"/>
        <v>2042</v>
      </c>
      <c r="AJ758" s="2"/>
      <c r="BI758" s="1"/>
      <c r="BW758" s="1"/>
      <c r="BX758" s="72"/>
      <c r="BY758" s="1"/>
      <c r="BZ758" s="1"/>
      <c r="CA758" s="1"/>
      <c r="CB758" s="1"/>
      <c r="CC758" s="1"/>
      <c r="CD758" s="1"/>
      <c r="CE758" s="1"/>
    </row>
    <row r="759" spans="1:83">
      <c r="A759" s="87">
        <f t="shared" si="907"/>
        <v>2043</v>
      </c>
      <c r="P759" s="31">
        <f t="shared" si="906"/>
        <v>2043</v>
      </c>
      <c r="AJ759" s="2"/>
      <c r="BI759" s="1"/>
      <c r="BW759" s="1"/>
      <c r="BX759" s="72"/>
      <c r="BY759" s="1"/>
      <c r="BZ759" s="1"/>
      <c r="CA759" s="1"/>
      <c r="CB759" s="1"/>
      <c r="CC759" s="1"/>
      <c r="CD759" s="1"/>
      <c r="CE759" s="1"/>
    </row>
    <row r="760" spans="1:83">
      <c r="A760" s="87">
        <f t="shared" si="907"/>
        <v>2044</v>
      </c>
      <c r="P760" s="31">
        <f t="shared" si="906"/>
        <v>2044</v>
      </c>
      <c r="AJ760" s="2"/>
      <c r="BI760" s="1"/>
      <c r="BW760" s="1"/>
      <c r="BX760" s="72"/>
      <c r="BY760" s="1"/>
      <c r="BZ760" s="1"/>
      <c r="CA760" s="1"/>
      <c r="CB760" s="1"/>
      <c r="CC760" s="1"/>
      <c r="CD760" s="1"/>
      <c r="CE760" s="1"/>
    </row>
    <row r="761" spans="1:83">
      <c r="A761" s="87">
        <f t="shared" si="907"/>
        <v>2045</v>
      </c>
      <c r="P761" s="31">
        <f t="shared" si="906"/>
        <v>2045</v>
      </c>
      <c r="AJ761" s="2"/>
      <c r="BI761" s="1"/>
      <c r="BW761" s="1"/>
      <c r="BX761" s="72"/>
      <c r="BY761" s="1"/>
      <c r="BZ761" s="1"/>
      <c r="CA761" s="1"/>
      <c r="CB761" s="1"/>
      <c r="CC761" s="1"/>
      <c r="CD761" s="1"/>
      <c r="CE761" s="1"/>
    </row>
    <row r="762" spans="1:83">
      <c r="AJ762" s="2"/>
      <c r="BI762" s="1"/>
      <c r="BW762" s="1"/>
      <c r="BX762" s="72"/>
      <c r="BY762" s="1"/>
      <c r="BZ762" s="1"/>
      <c r="CA762" s="1"/>
      <c r="CB762" s="1"/>
      <c r="CC762" s="1"/>
      <c r="CD762" s="1"/>
      <c r="CE762" s="1"/>
    </row>
    <row r="763" spans="1:83"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3"/>
      <c r="AG763" s="78"/>
      <c r="AH763" s="78"/>
      <c r="AI763" s="78"/>
      <c r="AJ763" s="2"/>
      <c r="BI763" s="1"/>
      <c r="BW763" s="1"/>
      <c r="BX763" s="72"/>
      <c r="BY763" s="1"/>
      <c r="BZ763" s="1"/>
      <c r="CA763" s="1"/>
      <c r="CB763" s="1"/>
      <c r="CC763" s="1"/>
      <c r="CD763" s="1"/>
      <c r="CE763" s="1"/>
    </row>
    <row r="764" spans="1:83" ht="15.75">
      <c r="A764" s="77" t="s">
        <v>271</v>
      </c>
      <c r="B764" s="101"/>
      <c r="C764" s="101"/>
      <c r="D764" s="101"/>
      <c r="E764" s="101"/>
      <c r="F764" s="101"/>
      <c r="G764" s="101" t="s">
        <v>119</v>
      </c>
      <c r="H764" s="101"/>
      <c r="I764" s="101"/>
      <c r="J764" s="101"/>
      <c r="K764" s="101"/>
      <c r="L764" s="101"/>
      <c r="M764" s="101"/>
      <c r="N764" s="101"/>
      <c r="O764" s="108"/>
      <c r="P764" s="109" t="str">
        <f>A764&amp;"   (BILLED SALES, LAGGED 1 MO)"</f>
        <v>514   NEW SMYRNA BEACH ENERGY FORECAST    (BILLED SALES, LAGGED 1 MO)</v>
      </c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43" t="s">
        <v>1</v>
      </c>
      <c r="AG764" s="79"/>
      <c r="AH764" s="79"/>
      <c r="AJ764" s="2"/>
      <c r="BI764" s="1"/>
      <c r="BW764" s="1"/>
      <c r="BX764" s="72"/>
      <c r="BY764" s="1"/>
      <c r="BZ764" s="1"/>
      <c r="CA764" s="1"/>
      <c r="CB764" s="1"/>
      <c r="CC764" s="1"/>
      <c r="CD764" s="1"/>
      <c r="CE764" s="1"/>
    </row>
    <row r="765" spans="1:83">
      <c r="A765" s="4" t="s">
        <v>2</v>
      </c>
      <c r="B765" s="117" t="s">
        <v>3</v>
      </c>
      <c r="C765" s="117" t="s">
        <v>4</v>
      </c>
      <c r="D765" s="117" t="s">
        <v>5</v>
      </c>
      <c r="E765" s="117" t="s">
        <v>6</v>
      </c>
      <c r="F765" s="117" t="s">
        <v>7</v>
      </c>
      <c r="G765" s="117" t="s">
        <v>8</v>
      </c>
      <c r="H765" s="117" t="s">
        <v>9</v>
      </c>
      <c r="I765" s="117" t="s">
        <v>10</v>
      </c>
      <c r="J765" s="117" t="s">
        <v>11</v>
      </c>
      <c r="K765" s="117" t="s">
        <v>12</v>
      </c>
      <c r="L765" s="117" t="s">
        <v>13</v>
      </c>
      <c r="M765" s="117" t="s">
        <v>14</v>
      </c>
      <c r="N765" s="112" t="s">
        <v>15</v>
      </c>
      <c r="O765" s="118"/>
      <c r="P765" s="119" t="s">
        <v>2</v>
      </c>
      <c r="Q765" s="117" t="s">
        <v>3</v>
      </c>
      <c r="R765" s="117" t="s">
        <v>4</v>
      </c>
      <c r="S765" s="117" t="s">
        <v>5</v>
      </c>
      <c r="T765" s="117" t="s">
        <v>6</v>
      </c>
      <c r="U765" s="117" t="s">
        <v>7</v>
      </c>
      <c r="V765" s="117" t="s">
        <v>8</v>
      </c>
      <c r="W765" s="117" t="s">
        <v>9</v>
      </c>
      <c r="X765" s="117" t="s">
        <v>10</v>
      </c>
      <c r="Y765" s="117" t="s">
        <v>11</v>
      </c>
      <c r="Z765" s="117" t="s">
        <v>12</v>
      </c>
      <c r="AA765" s="117" t="s">
        <v>13</v>
      </c>
      <c r="AB765" s="117" t="s">
        <v>14</v>
      </c>
      <c r="AC765" s="83" t="s">
        <v>15</v>
      </c>
      <c r="AD765" s="84"/>
      <c r="AG765" s="86"/>
      <c r="AH765" s="86"/>
      <c r="AI765" s="86"/>
      <c r="AJ765" s="2"/>
      <c r="BI765" s="1"/>
      <c r="BW765" s="1"/>
      <c r="BX765" s="72"/>
      <c r="BY765" s="1"/>
      <c r="BZ765" s="1"/>
      <c r="CA765" s="1"/>
      <c r="CB765" s="1"/>
      <c r="CC765" s="1"/>
      <c r="CD765" s="1"/>
      <c r="CE765" s="1"/>
    </row>
    <row r="766" spans="1:83" ht="12" customHeight="1">
      <c r="A766" s="87">
        <f>A726</f>
        <v>2010</v>
      </c>
      <c r="B766" s="96">
        <f>R766</f>
        <v>7465</v>
      </c>
      <c r="C766" s="96">
        <f t="shared" ref="C766" si="909">S766</f>
        <v>3820</v>
      </c>
      <c r="D766" s="96">
        <f t="shared" ref="D766:L766" si="910">T766</f>
        <v>1750</v>
      </c>
      <c r="E766" s="96">
        <f t="shared" si="910"/>
        <v>0</v>
      </c>
      <c r="F766" s="96">
        <f t="shared" si="910"/>
        <v>7315</v>
      </c>
      <c r="G766" s="96">
        <f t="shared" si="910"/>
        <v>10875</v>
      </c>
      <c r="H766" s="96">
        <f t="shared" si="910"/>
        <v>10980</v>
      </c>
      <c r="I766" s="96">
        <f t="shared" si="910"/>
        <v>9935</v>
      </c>
      <c r="J766" s="96">
        <f t="shared" si="910"/>
        <v>8680</v>
      </c>
      <c r="K766" s="96">
        <f t="shared" si="910"/>
        <v>2100</v>
      </c>
      <c r="L766" s="96">
        <f t="shared" si="910"/>
        <v>445</v>
      </c>
      <c r="M766" s="96">
        <f>Q767</f>
        <v>7620</v>
      </c>
      <c r="N766" s="89">
        <f t="shared" ref="N766:N768" si="911">SUM(B766:M766)</f>
        <v>70985</v>
      </c>
      <c r="O766" s="185"/>
      <c r="P766" s="91">
        <f>A766</f>
        <v>2010</v>
      </c>
      <c r="Q766" s="96">
        <v>1500</v>
      </c>
      <c r="R766" s="96">
        <v>7465</v>
      </c>
      <c r="S766" s="96">
        <v>3820</v>
      </c>
      <c r="T766" s="96">
        <v>1750</v>
      </c>
      <c r="U766" s="96">
        <v>0</v>
      </c>
      <c r="V766" s="96">
        <v>7315</v>
      </c>
      <c r="W766" s="96">
        <v>10875</v>
      </c>
      <c r="X766" s="96">
        <v>10980</v>
      </c>
      <c r="Y766" s="96">
        <v>9935</v>
      </c>
      <c r="Z766" s="96">
        <v>8680</v>
      </c>
      <c r="AA766" s="96">
        <v>2100</v>
      </c>
      <c r="AB766" s="96">
        <v>445</v>
      </c>
      <c r="AC766" s="13">
        <f t="shared" ref="AC766:AC767" si="912">SUM(Q766:AB766)</f>
        <v>64865</v>
      </c>
      <c r="AD766" s="13"/>
      <c r="AG766" s="22"/>
      <c r="AH766" s="22"/>
      <c r="AI766" s="157"/>
      <c r="AJ766" s="2"/>
      <c r="BI766" s="1"/>
      <c r="BW766" s="1"/>
      <c r="BX766" s="72"/>
      <c r="BY766" s="1"/>
      <c r="BZ766" s="1"/>
      <c r="CA766" s="1"/>
      <c r="CB766" s="1"/>
      <c r="CC766" s="1"/>
      <c r="CD766" s="1"/>
      <c r="CE766" s="1"/>
    </row>
    <row r="767" spans="1:83" ht="12" customHeight="1">
      <c r="A767" s="87">
        <f>A766+1</f>
        <v>2011</v>
      </c>
      <c r="B767" s="96">
        <v>4694</v>
      </c>
      <c r="C767" s="96">
        <v>1306</v>
      </c>
      <c r="D767" s="96">
        <v>611</v>
      </c>
      <c r="E767" s="96">
        <v>6731</v>
      </c>
      <c r="F767" s="96">
        <v>2978</v>
      </c>
      <c r="G767" s="96">
        <v>4324</v>
      </c>
      <c r="H767" s="96">
        <v>5771</v>
      </c>
      <c r="I767" s="96">
        <v>6143</v>
      </c>
      <c r="J767" s="96">
        <v>5044</v>
      </c>
      <c r="K767" s="96">
        <v>3537</v>
      </c>
      <c r="L767" s="96">
        <v>1801</v>
      </c>
      <c r="M767" s="96">
        <f>Q768/0.9808</f>
        <v>5077.4877650897224</v>
      </c>
      <c r="N767" s="89">
        <f t="shared" si="911"/>
        <v>48017.487765089725</v>
      </c>
      <c r="O767" s="185"/>
      <c r="P767" s="91">
        <f t="shared" ref="P767:P801" si="913">A767</f>
        <v>2011</v>
      </c>
      <c r="Q767" s="96">
        <v>7620</v>
      </c>
      <c r="R767" s="96">
        <v>4690</v>
      </c>
      <c r="S767" s="96">
        <v>1305</v>
      </c>
      <c r="T767" s="96">
        <v>610</v>
      </c>
      <c r="U767" s="96">
        <v>6725</v>
      </c>
      <c r="V767" s="96">
        <v>7545</v>
      </c>
      <c r="W767" s="96">
        <v>7780</v>
      </c>
      <c r="X767" s="96">
        <v>9065</v>
      </c>
      <c r="Y767" s="96">
        <v>9020</v>
      </c>
      <c r="Z767" s="96">
        <v>8945</v>
      </c>
      <c r="AA767" s="96">
        <v>3585</v>
      </c>
      <c r="AB767" s="96">
        <v>1790</v>
      </c>
      <c r="AC767" s="13">
        <f t="shared" si="912"/>
        <v>68680</v>
      </c>
      <c r="AD767" s="13"/>
      <c r="AG767" s="22"/>
      <c r="AH767" s="22"/>
      <c r="AI767" s="155"/>
      <c r="AJ767" s="2"/>
      <c r="BI767" s="1"/>
      <c r="BW767" s="1"/>
      <c r="BX767" s="72"/>
      <c r="BY767" s="1"/>
      <c r="BZ767" s="1"/>
      <c r="CA767" s="1"/>
      <c r="CB767" s="1"/>
      <c r="CC767" s="1"/>
      <c r="CD767" s="1"/>
      <c r="CE767" s="1"/>
    </row>
    <row r="768" spans="1:83" ht="12" customHeight="1">
      <c r="A768" s="87">
        <f t="shared" ref="A768:A801" si="914">A767+1</f>
        <v>2012</v>
      </c>
      <c r="B768" s="96">
        <f>[1]MWH!C722</f>
        <v>1541</v>
      </c>
      <c r="C768" s="96">
        <f>[1]MWH!D722</f>
        <v>690</v>
      </c>
      <c r="D768" s="96">
        <f>[1]MWH!E722</f>
        <v>1726</v>
      </c>
      <c r="E768" s="96">
        <f>[1]MWH!F722</f>
        <v>1746</v>
      </c>
      <c r="F768" s="588">
        <f>[1]MWH!G722</f>
        <v>2579</v>
      </c>
      <c r="G768" s="588">
        <f>[1]MWH!H722</f>
        <v>3744</v>
      </c>
      <c r="H768" s="588">
        <f>[1]MWH!I722</f>
        <v>4997</v>
      </c>
      <c r="I768" s="588">
        <f>[1]MWH!J722</f>
        <v>5320</v>
      </c>
      <c r="J768" s="588">
        <f>[1]MWH!K722</f>
        <v>4368</v>
      </c>
      <c r="K768" s="588">
        <f>[1]MWH!L722</f>
        <v>3062</v>
      </c>
      <c r="L768" s="588">
        <f>[1]MWH!M722</f>
        <v>1560</v>
      </c>
      <c r="M768" s="588">
        <f>[1]MWH!N722</f>
        <v>3547</v>
      </c>
      <c r="N768" s="89">
        <f t="shared" si="911"/>
        <v>34880</v>
      </c>
      <c r="O768" s="185"/>
      <c r="P768" s="91">
        <f t="shared" si="913"/>
        <v>2012</v>
      </c>
      <c r="Q768" s="96">
        <f>[1]MWH!S722</f>
        <v>4980</v>
      </c>
      <c r="R768" s="96">
        <f>[1]MWH!T722</f>
        <v>1540</v>
      </c>
      <c r="S768" s="96">
        <f>[1]MWH!U722</f>
        <v>689</v>
      </c>
      <c r="T768" s="96">
        <f>[1]MWH!V722</f>
        <v>1725</v>
      </c>
      <c r="U768" s="96">
        <f>[1]MWH!W722</f>
        <v>1745</v>
      </c>
      <c r="V768" s="588">
        <f>[1]MWH!X722</f>
        <v>2577</v>
      </c>
      <c r="W768" s="588">
        <f>[1]MWH!Y722</f>
        <v>3741</v>
      </c>
      <c r="X768" s="588">
        <f>[1]MWH!Z722</f>
        <v>4993</v>
      </c>
      <c r="Y768" s="588">
        <f>[1]MWH!AA722</f>
        <v>5316</v>
      </c>
      <c r="Z768" s="588">
        <f>[1]MWH!AB722</f>
        <v>4365</v>
      </c>
      <c r="AA768" s="588">
        <f>[1]MWH!AC722</f>
        <v>3060</v>
      </c>
      <c r="AB768" s="588">
        <f>[1]MWH!AD722</f>
        <v>1559</v>
      </c>
      <c r="AC768" s="89">
        <f t="shared" ref="AC768:AC796" si="915">SUM(Q768:AB768)</f>
        <v>36290</v>
      </c>
      <c r="AD768" s="13"/>
      <c r="AG768" s="22"/>
      <c r="AH768" s="22"/>
      <c r="AI768" s="155"/>
      <c r="AJ768" s="2"/>
      <c r="BI768" s="1"/>
      <c r="BW768" s="1"/>
      <c r="BX768" s="72"/>
      <c r="BY768" s="1"/>
      <c r="BZ768" s="1"/>
      <c r="CA768" s="1"/>
      <c r="CB768" s="1"/>
      <c r="CC768" s="1"/>
      <c r="CD768" s="1"/>
      <c r="CE768" s="1"/>
    </row>
    <row r="769" spans="1:83" ht="12" customHeight="1">
      <c r="A769" s="87">
        <f t="shared" si="914"/>
        <v>2013</v>
      </c>
      <c r="B769" s="560">
        <f>[3]Energy!C762</f>
        <v>4030</v>
      </c>
      <c r="C769" s="560">
        <f>[3]Energy!D762</f>
        <v>1601</v>
      </c>
      <c r="D769" s="560">
        <f>[3]Energy!E762</f>
        <v>806</v>
      </c>
      <c r="E769" s="560">
        <f>[3]Energy!F762</f>
        <v>1872</v>
      </c>
      <c r="F769" s="560">
        <f>[3]Energy!G762</f>
        <v>2579</v>
      </c>
      <c r="G769" s="560">
        <f>[3]Energy!H762</f>
        <v>3744</v>
      </c>
      <c r="H769" s="560">
        <f>[3]Energy!I762</f>
        <v>4997</v>
      </c>
      <c r="I769" s="560">
        <f>[3]Energy!J762</f>
        <v>5320</v>
      </c>
      <c r="J769" s="560">
        <f>[3]Energy!K762</f>
        <v>4368</v>
      </c>
      <c r="K769" s="560">
        <f>[3]Energy!L762</f>
        <v>3062</v>
      </c>
      <c r="L769" s="560">
        <f>[3]Energy!M762</f>
        <v>1560</v>
      </c>
      <c r="M769" s="560">
        <f>[3]Energy!N762</f>
        <v>3547</v>
      </c>
      <c r="N769" s="312">
        <f t="shared" ref="N769:N796" si="916">MAX(B769:M769)</f>
        <v>5320</v>
      </c>
      <c r="O769" s="454"/>
      <c r="P769" s="1">
        <f t="shared" si="913"/>
        <v>2013</v>
      </c>
      <c r="Q769" s="560">
        <f>[3]Energy!S762</f>
        <v>0</v>
      </c>
      <c r="R769" s="560">
        <f>[3]Energy!T762</f>
        <v>4027</v>
      </c>
      <c r="S769" s="560">
        <f>[3]Energy!U762</f>
        <v>1600</v>
      </c>
      <c r="T769" s="560">
        <f>[3]Energy!V762</f>
        <v>805</v>
      </c>
      <c r="U769" s="560">
        <f>[3]Energy!W762</f>
        <v>1871</v>
      </c>
      <c r="V769" s="560">
        <f>[3]Energy!X762</f>
        <v>2577</v>
      </c>
      <c r="W769" s="560">
        <f>[3]Energy!Y762</f>
        <v>3741</v>
      </c>
      <c r="X769" s="560">
        <f>[3]Energy!Z762</f>
        <v>4993</v>
      </c>
      <c r="Y769" s="560">
        <f>[3]Energy!AA762</f>
        <v>5316</v>
      </c>
      <c r="Z769" s="560">
        <f>[3]Energy!AB762</f>
        <v>4365</v>
      </c>
      <c r="AA769" s="560">
        <f>[3]Energy!AC762</f>
        <v>3060</v>
      </c>
      <c r="AB769" s="560">
        <f>[3]Energy!AD762</f>
        <v>1559</v>
      </c>
      <c r="AC769" s="89">
        <f t="shared" si="915"/>
        <v>33914</v>
      </c>
      <c r="AD769" s="13"/>
      <c r="AG769" s="22"/>
      <c r="AH769" s="22"/>
      <c r="AI769" s="155"/>
      <c r="AJ769" s="2"/>
      <c r="BI769" s="1"/>
      <c r="BW769" s="1"/>
      <c r="BX769" s="72"/>
      <c r="BY769" s="1"/>
      <c r="BZ769" s="1"/>
      <c r="CA769" s="1"/>
      <c r="CB769" s="1"/>
      <c r="CC769" s="1"/>
      <c r="CD769" s="1"/>
      <c r="CE769" s="1"/>
    </row>
    <row r="770" spans="1:83" ht="12" customHeight="1">
      <c r="A770" s="87">
        <f t="shared" si="914"/>
        <v>2014</v>
      </c>
      <c r="B770" s="560">
        <f>[3]Energy!C763</f>
        <v>4030</v>
      </c>
      <c r="C770" s="560">
        <f>[3]Energy!D763</f>
        <v>1601</v>
      </c>
      <c r="D770" s="560">
        <f>[3]Energy!E763</f>
        <v>806</v>
      </c>
      <c r="E770" s="560">
        <f>[3]Energy!F763</f>
        <v>1872</v>
      </c>
      <c r="F770" s="560">
        <f>[3]Energy!G763</f>
        <v>2579</v>
      </c>
      <c r="G770" s="560">
        <f>[3]Energy!H763</f>
        <v>3744</v>
      </c>
      <c r="H770" s="560">
        <f>[3]Energy!I763</f>
        <v>4997</v>
      </c>
      <c r="I770" s="560">
        <f>[3]Energy!J763</f>
        <v>5320</v>
      </c>
      <c r="J770" s="560">
        <f>[3]Energy!K763</f>
        <v>4368</v>
      </c>
      <c r="K770" s="560">
        <f>[3]Energy!L763</f>
        <v>3062</v>
      </c>
      <c r="L770" s="560">
        <f>[3]Energy!M763</f>
        <v>1560</v>
      </c>
      <c r="M770" s="560">
        <f>[3]Energy!N763</f>
        <v>3547</v>
      </c>
      <c r="N770" s="312">
        <f t="shared" si="916"/>
        <v>5320</v>
      </c>
      <c r="O770" s="454"/>
      <c r="P770" s="1">
        <f t="shared" si="913"/>
        <v>2014</v>
      </c>
      <c r="Q770" s="560">
        <f>[3]Energy!S763</f>
        <v>3544</v>
      </c>
      <c r="R770" s="560">
        <f>[3]Energy!T763</f>
        <v>4027</v>
      </c>
      <c r="S770" s="560">
        <f>[3]Energy!U763</f>
        <v>1600</v>
      </c>
      <c r="T770" s="560">
        <f>[3]Energy!V763</f>
        <v>805</v>
      </c>
      <c r="U770" s="560">
        <f>[3]Energy!W763</f>
        <v>1871</v>
      </c>
      <c r="V770" s="560">
        <f>[3]Energy!X763</f>
        <v>2577</v>
      </c>
      <c r="W770" s="560">
        <f>[3]Energy!Y763</f>
        <v>3741</v>
      </c>
      <c r="X770" s="560">
        <f>[3]Energy!Z763</f>
        <v>4993</v>
      </c>
      <c r="Y770" s="560">
        <f>[3]Energy!AA763</f>
        <v>5316</v>
      </c>
      <c r="Z770" s="560">
        <f>[3]Energy!AB763</f>
        <v>4365</v>
      </c>
      <c r="AA770" s="560">
        <f>[3]Energy!AC763</f>
        <v>3060</v>
      </c>
      <c r="AB770" s="560">
        <f>[3]Energy!AD763</f>
        <v>1559</v>
      </c>
      <c r="AC770" s="89">
        <f t="shared" si="915"/>
        <v>37458</v>
      </c>
      <c r="AD770" s="13"/>
      <c r="AG770" s="22"/>
      <c r="AH770" s="22"/>
      <c r="AI770" s="155"/>
      <c r="AJ770" s="2"/>
      <c r="BI770" s="1"/>
      <c r="BW770" s="1"/>
      <c r="BX770" s="72"/>
      <c r="BY770" s="1"/>
      <c r="BZ770" s="1"/>
      <c r="CA770" s="1"/>
      <c r="CB770" s="1"/>
      <c r="CC770" s="1"/>
      <c r="CD770" s="1"/>
      <c r="CE770" s="1"/>
    </row>
    <row r="771" spans="1:83" ht="12" customHeight="1">
      <c r="A771" s="87">
        <f t="shared" si="914"/>
        <v>2015</v>
      </c>
      <c r="B771" s="560">
        <f>[3]Energy!C764</f>
        <v>4030</v>
      </c>
      <c r="C771" s="560">
        <f>[3]Energy!D764</f>
        <v>1601</v>
      </c>
      <c r="D771" s="560">
        <f>[3]Energy!E764</f>
        <v>806</v>
      </c>
      <c r="E771" s="560">
        <f>[3]Energy!F764</f>
        <v>1872</v>
      </c>
      <c r="F771" s="560">
        <f>[3]Energy!G764</f>
        <v>2579</v>
      </c>
      <c r="G771" s="560">
        <f>[3]Energy!H764</f>
        <v>3744</v>
      </c>
      <c r="H771" s="560">
        <f>[3]Energy!I764</f>
        <v>4997</v>
      </c>
      <c r="I771" s="560">
        <f>[3]Energy!J764</f>
        <v>5320</v>
      </c>
      <c r="J771" s="560">
        <f>[3]Energy!K764</f>
        <v>4368</v>
      </c>
      <c r="K771" s="560">
        <f>[3]Energy!L764</f>
        <v>3062</v>
      </c>
      <c r="L771" s="560">
        <f>[3]Energy!M764</f>
        <v>1560</v>
      </c>
      <c r="M771" s="560">
        <f>[3]Energy!N764</f>
        <v>3547</v>
      </c>
      <c r="N771" s="312">
        <f t="shared" si="916"/>
        <v>5320</v>
      </c>
      <c r="O771" s="454"/>
      <c r="P771" s="1">
        <f t="shared" si="913"/>
        <v>2015</v>
      </c>
      <c r="Q771" s="560">
        <f>[3]Energy!S764</f>
        <v>3544</v>
      </c>
      <c r="R771" s="560">
        <f>[3]Energy!T764</f>
        <v>4027</v>
      </c>
      <c r="S771" s="560">
        <f>[3]Energy!U764</f>
        <v>1600</v>
      </c>
      <c r="T771" s="560">
        <f>[3]Energy!V764</f>
        <v>805</v>
      </c>
      <c r="U771" s="560">
        <f>[3]Energy!W764</f>
        <v>1871</v>
      </c>
      <c r="V771" s="560">
        <f>[3]Energy!X764</f>
        <v>2577</v>
      </c>
      <c r="W771" s="560">
        <f>[3]Energy!Y764</f>
        <v>3741</v>
      </c>
      <c r="X771" s="560">
        <f>[3]Energy!Z764</f>
        <v>4993</v>
      </c>
      <c r="Y771" s="560">
        <f>[3]Energy!AA764</f>
        <v>5316</v>
      </c>
      <c r="Z771" s="560">
        <f>[3]Energy!AB764</f>
        <v>4365</v>
      </c>
      <c r="AA771" s="560">
        <f>[3]Energy!AC764</f>
        <v>3060</v>
      </c>
      <c r="AB771" s="560">
        <f>[3]Energy!AD764</f>
        <v>1559</v>
      </c>
      <c r="AC771" s="89">
        <f t="shared" si="915"/>
        <v>37458</v>
      </c>
      <c r="AD771" s="13"/>
      <c r="AG771" s="22"/>
      <c r="AH771" s="22"/>
      <c r="AI771" s="155"/>
      <c r="AJ771" s="2"/>
      <c r="BI771" s="1"/>
      <c r="BW771" s="1"/>
      <c r="BX771" s="72"/>
      <c r="BY771" s="1"/>
      <c r="BZ771" s="1"/>
      <c r="CA771" s="1"/>
      <c r="CB771" s="1"/>
      <c r="CC771" s="1"/>
      <c r="CD771" s="1"/>
      <c r="CE771" s="1"/>
    </row>
    <row r="772" spans="1:83" ht="12" customHeight="1">
      <c r="A772" s="87">
        <f t="shared" si="914"/>
        <v>2016</v>
      </c>
      <c r="B772" s="560">
        <f>[3]Energy!C765</f>
        <v>4030</v>
      </c>
      <c r="C772" s="560">
        <f>[3]Energy!D765</f>
        <v>1659</v>
      </c>
      <c r="D772" s="560">
        <f>[3]Energy!E765</f>
        <v>806</v>
      </c>
      <c r="E772" s="560">
        <f>[3]Energy!F765</f>
        <v>1872</v>
      </c>
      <c r="F772" s="560">
        <f>[3]Energy!G765</f>
        <v>2579</v>
      </c>
      <c r="G772" s="560">
        <f>[3]Energy!H765</f>
        <v>3744</v>
      </c>
      <c r="H772" s="560">
        <f>[3]Energy!I765</f>
        <v>4997</v>
      </c>
      <c r="I772" s="560">
        <f>[3]Energy!J765</f>
        <v>5320</v>
      </c>
      <c r="J772" s="560">
        <f>[3]Energy!K765</f>
        <v>4368</v>
      </c>
      <c r="K772" s="560">
        <f>[3]Energy!L765</f>
        <v>3062</v>
      </c>
      <c r="L772" s="560">
        <f>[3]Energy!M765</f>
        <v>1560</v>
      </c>
      <c r="M772" s="560">
        <f>[3]Energy!N765</f>
        <v>3547</v>
      </c>
      <c r="N772" s="312">
        <f t="shared" si="916"/>
        <v>5320</v>
      </c>
      <c r="O772" s="454"/>
      <c r="P772" s="1">
        <f t="shared" si="913"/>
        <v>2016</v>
      </c>
      <c r="Q772" s="560">
        <f>[3]Energy!S765</f>
        <v>3544</v>
      </c>
      <c r="R772" s="560">
        <f>[3]Energy!T765</f>
        <v>4027</v>
      </c>
      <c r="S772" s="560">
        <f>[3]Energy!U765</f>
        <v>1658</v>
      </c>
      <c r="T772" s="560">
        <f>[3]Energy!V765</f>
        <v>805</v>
      </c>
      <c r="U772" s="560">
        <f>[3]Energy!W765</f>
        <v>1871</v>
      </c>
      <c r="V772" s="560">
        <f>[3]Energy!X765</f>
        <v>2577</v>
      </c>
      <c r="W772" s="560">
        <f>[3]Energy!Y765</f>
        <v>3741</v>
      </c>
      <c r="X772" s="560">
        <f>[3]Energy!Z765</f>
        <v>4993</v>
      </c>
      <c r="Y772" s="560">
        <f>[3]Energy!AA765</f>
        <v>5316</v>
      </c>
      <c r="Z772" s="560">
        <f>[3]Energy!AB765</f>
        <v>4365</v>
      </c>
      <c r="AA772" s="560">
        <f>[3]Energy!AC765</f>
        <v>3060</v>
      </c>
      <c r="AB772" s="560">
        <f>[3]Energy!AD765</f>
        <v>1559</v>
      </c>
      <c r="AC772" s="89">
        <f t="shared" si="915"/>
        <v>37516</v>
      </c>
      <c r="AD772" s="13"/>
      <c r="AG772" s="22"/>
      <c r="AH772" s="22"/>
      <c r="AI772" s="155"/>
      <c r="AJ772" s="2"/>
      <c r="BI772" s="1"/>
      <c r="BW772" s="1"/>
      <c r="BX772" s="72"/>
      <c r="BY772" s="1"/>
      <c r="BZ772" s="1"/>
      <c r="CA772" s="1"/>
      <c r="CB772" s="1"/>
      <c r="CC772" s="1"/>
      <c r="CD772" s="1"/>
      <c r="CE772" s="1"/>
    </row>
    <row r="773" spans="1:83" ht="12" customHeight="1">
      <c r="A773" s="87">
        <f t="shared" si="914"/>
        <v>2017</v>
      </c>
      <c r="B773" s="560">
        <f>[3]Energy!C766</f>
        <v>4030</v>
      </c>
      <c r="C773" s="560">
        <f>[3]Energy!D766</f>
        <v>1601</v>
      </c>
      <c r="D773" s="560">
        <f>[3]Energy!E766</f>
        <v>806</v>
      </c>
      <c r="E773" s="560">
        <f>[3]Energy!F766</f>
        <v>1872</v>
      </c>
      <c r="F773" s="560">
        <f>[3]Energy!G766</f>
        <v>2579</v>
      </c>
      <c r="G773" s="560">
        <f>[3]Energy!H766</f>
        <v>3744</v>
      </c>
      <c r="H773" s="560">
        <f>[3]Energy!I766</f>
        <v>4997</v>
      </c>
      <c r="I773" s="560">
        <f>[3]Energy!J766</f>
        <v>5320</v>
      </c>
      <c r="J773" s="560">
        <f>[3]Energy!K766</f>
        <v>4368</v>
      </c>
      <c r="K773" s="560">
        <f>[3]Energy!L766</f>
        <v>3062</v>
      </c>
      <c r="L773" s="560">
        <f>[3]Energy!M766</f>
        <v>1560</v>
      </c>
      <c r="M773" s="560">
        <f>[3]Energy!N766</f>
        <v>3547</v>
      </c>
      <c r="N773" s="312">
        <f t="shared" si="916"/>
        <v>5320</v>
      </c>
      <c r="O773" s="454"/>
      <c r="P773" s="1">
        <f t="shared" si="913"/>
        <v>2017</v>
      </c>
      <c r="Q773" s="560">
        <f>[3]Energy!S766</f>
        <v>3544</v>
      </c>
      <c r="R773" s="560">
        <f>[3]Energy!T766</f>
        <v>4027</v>
      </c>
      <c r="S773" s="560">
        <f>[3]Energy!U766</f>
        <v>1600</v>
      </c>
      <c r="T773" s="560">
        <f>[3]Energy!V766</f>
        <v>805</v>
      </c>
      <c r="U773" s="560">
        <f>[3]Energy!W766</f>
        <v>1871</v>
      </c>
      <c r="V773" s="560">
        <f>[3]Energy!X766</f>
        <v>2577</v>
      </c>
      <c r="W773" s="560">
        <f>[3]Energy!Y766</f>
        <v>3741</v>
      </c>
      <c r="X773" s="560">
        <f>[3]Energy!Z766</f>
        <v>4993</v>
      </c>
      <c r="Y773" s="560">
        <f>[3]Energy!AA766</f>
        <v>5316</v>
      </c>
      <c r="Z773" s="560">
        <f>[3]Energy!AB766</f>
        <v>4365</v>
      </c>
      <c r="AA773" s="560">
        <f>[3]Energy!AC766</f>
        <v>3060</v>
      </c>
      <c r="AB773" s="560">
        <f>[3]Energy!AD766</f>
        <v>1559</v>
      </c>
      <c r="AC773" s="89">
        <f t="shared" si="915"/>
        <v>37458</v>
      </c>
      <c r="AD773" s="13"/>
      <c r="AG773" s="22"/>
      <c r="AH773" s="22"/>
      <c r="AI773" s="155"/>
      <c r="AJ773" s="2"/>
      <c r="BI773" s="1"/>
      <c r="BW773" s="1"/>
      <c r="BX773" s="72"/>
      <c r="BY773" s="1"/>
      <c r="BZ773" s="1"/>
      <c r="CA773" s="1"/>
      <c r="CB773" s="1"/>
      <c r="CC773" s="1"/>
      <c r="CD773" s="1"/>
      <c r="CE773" s="1"/>
    </row>
    <row r="774" spans="1:83" ht="12" customHeight="1">
      <c r="A774" s="87">
        <f t="shared" si="914"/>
        <v>2018</v>
      </c>
      <c r="B774" s="560">
        <f>[3]Energy!C767</f>
        <v>4030</v>
      </c>
      <c r="C774" s="560">
        <f>[3]Energy!D767</f>
        <v>1601</v>
      </c>
      <c r="D774" s="560">
        <f>[3]Energy!E767</f>
        <v>806</v>
      </c>
      <c r="E774" s="560">
        <f>[3]Energy!F767</f>
        <v>1872</v>
      </c>
      <c r="F774" s="560">
        <f>[3]Energy!G767</f>
        <v>2579</v>
      </c>
      <c r="G774" s="560">
        <f>[3]Energy!H767</f>
        <v>3744</v>
      </c>
      <c r="H774" s="560">
        <f>[3]Energy!I767</f>
        <v>4997</v>
      </c>
      <c r="I774" s="560">
        <f>[3]Energy!J767</f>
        <v>5320</v>
      </c>
      <c r="J774" s="560">
        <f>[3]Energy!K767</f>
        <v>4368</v>
      </c>
      <c r="K774" s="560">
        <f>[3]Energy!L767</f>
        <v>3062</v>
      </c>
      <c r="L774" s="560">
        <f>[3]Energy!M767</f>
        <v>1560</v>
      </c>
      <c r="M774" s="560">
        <f>[3]Energy!N767</f>
        <v>3547</v>
      </c>
      <c r="N774" s="312">
        <f t="shared" si="916"/>
        <v>5320</v>
      </c>
      <c r="O774" s="454"/>
      <c r="P774" s="1">
        <f t="shared" si="913"/>
        <v>2018</v>
      </c>
      <c r="Q774" s="560">
        <f>[3]Energy!S767</f>
        <v>3544</v>
      </c>
      <c r="R774" s="560">
        <f>[3]Energy!T767</f>
        <v>4027</v>
      </c>
      <c r="S774" s="560">
        <f>[3]Energy!U767</f>
        <v>1600</v>
      </c>
      <c r="T774" s="560">
        <f>[3]Energy!V767</f>
        <v>805</v>
      </c>
      <c r="U774" s="560">
        <f>[3]Energy!W767</f>
        <v>1871</v>
      </c>
      <c r="V774" s="560">
        <f>[3]Energy!X767</f>
        <v>2577</v>
      </c>
      <c r="W774" s="560">
        <f>[3]Energy!Y767</f>
        <v>3741</v>
      </c>
      <c r="X774" s="560">
        <f>[3]Energy!Z767</f>
        <v>4993</v>
      </c>
      <c r="Y774" s="560">
        <f>[3]Energy!AA767</f>
        <v>5316</v>
      </c>
      <c r="Z774" s="560">
        <f>[3]Energy!AB767</f>
        <v>4365</v>
      </c>
      <c r="AA774" s="560">
        <f>[3]Energy!AC767</f>
        <v>3060</v>
      </c>
      <c r="AB774" s="560">
        <f>[3]Energy!AD767</f>
        <v>1559</v>
      </c>
      <c r="AC774" s="89">
        <f t="shared" si="915"/>
        <v>37458</v>
      </c>
      <c r="AD774" s="13"/>
      <c r="AG774" s="22"/>
      <c r="AH774" s="22"/>
      <c r="AI774" s="155"/>
      <c r="AJ774" s="2"/>
      <c r="BI774" s="1"/>
      <c r="BW774" s="1"/>
      <c r="BX774" s="72"/>
      <c r="BY774" s="1"/>
      <c r="BZ774" s="1"/>
      <c r="CA774" s="1"/>
      <c r="CB774" s="1"/>
      <c r="CC774" s="1"/>
      <c r="CD774" s="1"/>
      <c r="CE774" s="1"/>
    </row>
    <row r="775" spans="1:83" ht="12" customHeight="1">
      <c r="A775" s="87">
        <f t="shared" si="914"/>
        <v>2019</v>
      </c>
      <c r="B775" s="560">
        <f>[3]Energy!C768</f>
        <v>4030</v>
      </c>
      <c r="C775" s="560">
        <f>[3]Energy!D768</f>
        <v>1601</v>
      </c>
      <c r="D775" s="560">
        <f>[3]Energy!E768</f>
        <v>806</v>
      </c>
      <c r="E775" s="560">
        <f>[3]Energy!F768</f>
        <v>1872</v>
      </c>
      <c r="F775" s="560">
        <f>[3]Energy!G768</f>
        <v>2579</v>
      </c>
      <c r="G775" s="560">
        <f>[3]Energy!H768</f>
        <v>3744</v>
      </c>
      <c r="H775" s="560">
        <f>[3]Energy!I768</f>
        <v>4997</v>
      </c>
      <c r="I775" s="560">
        <f>[3]Energy!J768</f>
        <v>5320</v>
      </c>
      <c r="J775" s="560">
        <f>[3]Energy!K768</f>
        <v>4368</v>
      </c>
      <c r="K775" s="560">
        <f>[3]Energy!L768</f>
        <v>3062</v>
      </c>
      <c r="L775" s="560">
        <f>[3]Energy!M768</f>
        <v>1560</v>
      </c>
      <c r="M775" s="560">
        <f>[3]Energy!N768</f>
        <v>3547</v>
      </c>
      <c r="N775" s="312">
        <f t="shared" si="916"/>
        <v>5320</v>
      </c>
      <c r="O775" s="454"/>
      <c r="P775" s="1">
        <f t="shared" si="913"/>
        <v>2019</v>
      </c>
      <c r="Q775" s="560">
        <f>[3]Energy!S768</f>
        <v>3544</v>
      </c>
      <c r="R775" s="560">
        <f>[3]Energy!T768</f>
        <v>4027</v>
      </c>
      <c r="S775" s="560">
        <f>[3]Energy!U768</f>
        <v>1600</v>
      </c>
      <c r="T775" s="560">
        <f>[3]Energy!V768</f>
        <v>805</v>
      </c>
      <c r="U775" s="560">
        <f>[3]Energy!W768</f>
        <v>1871</v>
      </c>
      <c r="V775" s="560">
        <f>[3]Energy!X768</f>
        <v>2577</v>
      </c>
      <c r="W775" s="560">
        <f>[3]Energy!Y768</f>
        <v>3741</v>
      </c>
      <c r="X775" s="560">
        <f>[3]Energy!Z768</f>
        <v>4993</v>
      </c>
      <c r="Y775" s="560">
        <f>[3]Energy!AA768</f>
        <v>5316</v>
      </c>
      <c r="Z775" s="560">
        <f>[3]Energy!AB768</f>
        <v>4365</v>
      </c>
      <c r="AA775" s="560">
        <f>[3]Energy!AC768</f>
        <v>3060</v>
      </c>
      <c r="AB775" s="560">
        <f>[3]Energy!AD768</f>
        <v>1559</v>
      </c>
      <c r="AC775" s="89">
        <f t="shared" si="915"/>
        <v>37458</v>
      </c>
      <c r="AD775" s="13"/>
      <c r="AG775" s="22"/>
      <c r="AH775" s="22"/>
      <c r="AI775" s="155"/>
      <c r="AJ775" s="2"/>
      <c r="BI775" s="1"/>
      <c r="BW775" s="1"/>
      <c r="BX775" s="72"/>
      <c r="BY775" s="1"/>
      <c r="BZ775" s="1"/>
      <c r="CA775" s="1"/>
      <c r="CB775" s="1"/>
      <c r="CC775" s="1"/>
      <c r="CD775" s="1"/>
      <c r="CE775" s="1"/>
    </row>
    <row r="776" spans="1:83" ht="12" customHeight="1">
      <c r="A776" s="87">
        <f t="shared" si="914"/>
        <v>2020</v>
      </c>
      <c r="B776" s="560">
        <f>[3]Energy!C769</f>
        <v>4030</v>
      </c>
      <c r="C776" s="560">
        <f>[3]Energy!D769</f>
        <v>1659</v>
      </c>
      <c r="D776" s="560">
        <f>[3]Energy!E769</f>
        <v>806</v>
      </c>
      <c r="E776" s="560">
        <f>[3]Energy!F769</f>
        <v>1872</v>
      </c>
      <c r="F776" s="560">
        <f>[3]Energy!G769</f>
        <v>2579</v>
      </c>
      <c r="G776" s="560">
        <f>[3]Energy!H769</f>
        <v>3744</v>
      </c>
      <c r="H776" s="560">
        <f>[3]Energy!I769</f>
        <v>4997</v>
      </c>
      <c r="I776" s="560">
        <f>[3]Energy!J769</f>
        <v>5320</v>
      </c>
      <c r="J776" s="560">
        <f>[3]Energy!K769</f>
        <v>4368</v>
      </c>
      <c r="K776" s="560">
        <f>[3]Energy!L769</f>
        <v>3062</v>
      </c>
      <c r="L776" s="560">
        <f>[3]Energy!M769</f>
        <v>1560</v>
      </c>
      <c r="M776" s="560">
        <f>[3]Energy!N769</f>
        <v>3547</v>
      </c>
      <c r="N776" s="312">
        <f t="shared" si="916"/>
        <v>5320</v>
      </c>
      <c r="O776" s="454"/>
      <c r="P776" s="1">
        <f t="shared" si="913"/>
        <v>2020</v>
      </c>
      <c r="Q776" s="560">
        <f>[3]Energy!S769</f>
        <v>3544</v>
      </c>
      <c r="R776" s="560">
        <f>[3]Energy!T769</f>
        <v>4027</v>
      </c>
      <c r="S776" s="560">
        <f>[3]Energy!U769</f>
        <v>1658</v>
      </c>
      <c r="T776" s="560">
        <f>[3]Energy!V769</f>
        <v>805</v>
      </c>
      <c r="U776" s="560">
        <f>[3]Energy!W769</f>
        <v>1871</v>
      </c>
      <c r="V776" s="560">
        <f>[3]Energy!X769</f>
        <v>2577</v>
      </c>
      <c r="W776" s="560">
        <f>[3]Energy!Y769</f>
        <v>3741</v>
      </c>
      <c r="X776" s="560">
        <f>[3]Energy!Z769</f>
        <v>4993</v>
      </c>
      <c r="Y776" s="560">
        <f>[3]Energy!AA769</f>
        <v>5316</v>
      </c>
      <c r="Z776" s="560">
        <f>[3]Energy!AB769</f>
        <v>4365</v>
      </c>
      <c r="AA776" s="560">
        <f>[3]Energy!AC769</f>
        <v>3060</v>
      </c>
      <c r="AB776" s="560">
        <f>[3]Energy!AD769</f>
        <v>1559</v>
      </c>
      <c r="AC776" s="89">
        <f t="shared" si="915"/>
        <v>37516</v>
      </c>
      <c r="AD776" s="13"/>
      <c r="AG776" s="22"/>
      <c r="AH776" s="22"/>
      <c r="AI776" s="155"/>
      <c r="AJ776" s="2"/>
      <c r="BI776" s="1"/>
      <c r="BW776" s="1"/>
      <c r="BX776" s="72"/>
      <c r="BY776" s="1"/>
      <c r="BZ776" s="1"/>
      <c r="CA776" s="1"/>
      <c r="CB776" s="1"/>
      <c r="CC776" s="1"/>
      <c r="CD776" s="1"/>
      <c r="CE776" s="1"/>
    </row>
    <row r="777" spans="1:83" ht="13.5" customHeight="1">
      <c r="A777" s="87">
        <f t="shared" si="914"/>
        <v>2021</v>
      </c>
      <c r="B777" s="560">
        <f>[3]Energy!C770</f>
        <v>4030</v>
      </c>
      <c r="C777" s="560">
        <f>[3]Energy!D770</f>
        <v>1601</v>
      </c>
      <c r="D777" s="560">
        <f>[3]Energy!E770</f>
        <v>806</v>
      </c>
      <c r="E777" s="560">
        <f>[3]Energy!F770</f>
        <v>1872</v>
      </c>
      <c r="F777" s="560">
        <f>[3]Energy!G770</f>
        <v>2579</v>
      </c>
      <c r="G777" s="560">
        <f>[3]Energy!H770</f>
        <v>3744</v>
      </c>
      <c r="H777" s="560">
        <f>[3]Energy!I770</f>
        <v>4997</v>
      </c>
      <c r="I777" s="560">
        <f>[3]Energy!J770</f>
        <v>5320</v>
      </c>
      <c r="J777" s="560">
        <f>[3]Energy!K770</f>
        <v>4368</v>
      </c>
      <c r="K777" s="560">
        <f>[3]Energy!L770</f>
        <v>3062</v>
      </c>
      <c r="L777" s="560">
        <f>[3]Energy!M770</f>
        <v>1560</v>
      </c>
      <c r="M777" s="560">
        <f>[3]Energy!N770</f>
        <v>3547</v>
      </c>
      <c r="N777" s="312">
        <f t="shared" si="916"/>
        <v>5320</v>
      </c>
      <c r="O777" s="454"/>
      <c r="P777" s="1">
        <f t="shared" si="913"/>
        <v>2021</v>
      </c>
      <c r="Q777" s="560">
        <f>[3]Energy!S770</f>
        <v>3544</v>
      </c>
      <c r="R777" s="560">
        <f>[3]Energy!T770</f>
        <v>4027</v>
      </c>
      <c r="S777" s="560">
        <f>[3]Energy!U770</f>
        <v>1600</v>
      </c>
      <c r="T777" s="560">
        <f>[3]Energy!V770</f>
        <v>805</v>
      </c>
      <c r="U777" s="560">
        <f>[3]Energy!W770</f>
        <v>1871</v>
      </c>
      <c r="V777" s="560">
        <f>[3]Energy!X770</f>
        <v>2577</v>
      </c>
      <c r="W777" s="560">
        <f>[3]Energy!Y770</f>
        <v>3741</v>
      </c>
      <c r="X777" s="560">
        <f>[3]Energy!Z770</f>
        <v>4993</v>
      </c>
      <c r="Y777" s="560">
        <f>[3]Energy!AA770</f>
        <v>5316</v>
      </c>
      <c r="Z777" s="560">
        <f>[3]Energy!AB770</f>
        <v>4365</v>
      </c>
      <c r="AA777" s="560">
        <f>[3]Energy!AC770</f>
        <v>3060</v>
      </c>
      <c r="AB777" s="560">
        <f>[3]Energy!AD770</f>
        <v>1559</v>
      </c>
      <c r="AC777" s="89">
        <f t="shared" si="915"/>
        <v>37458</v>
      </c>
      <c r="AD777" s="13"/>
      <c r="AG777" s="22"/>
      <c r="AH777" s="22"/>
      <c r="AI777" s="155"/>
      <c r="AJ777" s="2"/>
      <c r="BI777" s="1"/>
      <c r="BW777" s="1"/>
      <c r="BX777" s="72"/>
      <c r="BY777" s="1"/>
      <c r="BZ777" s="1"/>
      <c r="CA777" s="1"/>
      <c r="CB777" s="1"/>
      <c r="CC777" s="1"/>
      <c r="CD777" s="1"/>
      <c r="CE777" s="1"/>
    </row>
    <row r="778" spans="1:83" ht="13.5" customHeight="1">
      <c r="A778" s="87">
        <f t="shared" si="914"/>
        <v>2022</v>
      </c>
      <c r="B778" s="560">
        <f>[3]Energy!C771</f>
        <v>4030</v>
      </c>
      <c r="C778" s="560">
        <f>[3]Energy!D771</f>
        <v>1601</v>
      </c>
      <c r="D778" s="560">
        <f>[3]Energy!E771</f>
        <v>806</v>
      </c>
      <c r="E778" s="560">
        <f>[3]Energy!F771</f>
        <v>1872</v>
      </c>
      <c r="F778" s="560">
        <f>[3]Energy!G771</f>
        <v>2579</v>
      </c>
      <c r="G778" s="560">
        <f>[3]Energy!H771</f>
        <v>3744</v>
      </c>
      <c r="H778" s="560">
        <f>[3]Energy!I771</f>
        <v>4997</v>
      </c>
      <c r="I778" s="560">
        <f>[3]Energy!J771</f>
        <v>5320</v>
      </c>
      <c r="J778" s="560">
        <f>[3]Energy!K771</f>
        <v>4368</v>
      </c>
      <c r="K778" s="560">
        <f>[3]Energy!L771</f>
        <v>3062</v>
      </c>
      <c r="L778" s="560">
        <f>[3]Energy!M771</f>
        <v>1560</v>
      </c>
      <c r="M778" s="560">
        <f>[3]Energy!N771</f>
        <v>3547</v>
      </c>
      <c r="N778" s="312">
        <f t="shared" si="916"/>
        <v>5320</v>
      </c>
      <c r="O778" s="454"/>
      <c r="P778" s="1">
        <f t="shared" si="913"/>
        <v>2022</v>
      </c>
      <c r="Q778" s="560">
        <f>[3]Energy!S771</f>
        <v>3544</v>
      </c>
      <c r="R778" s="560">
        <f>[3]Energy!T771</f>
        <v>4027</v>
      </c>
      <c r="S778" s="560">
        <f>[3]Energy!U771</f>
        <v>1600</v>
      </c>
      <c r="T778" s="560">
        <f>[3]Energy!V771</f>
        <v>805</v>
      </c>
      <c r="U778" s="560">
        <f>[3]Energy!W771</f>
        <v>1871</v>
      </c>
      <c r="V778" s="560">
        <f>[3]Energy!X771</f>
        <v>2577</v>
      </c>
      <c r="W778" s="560">
        <f>[3]Energy!Y771</f>
        <v>3741</v>
      </c>
      <c r="X778" s="560">
        <f>[3]Energy!Z771</f>
        <v>4993</v>
      </c>
      <c r="Y778" s="560">
        <f>[3]Energy!AA771</f>
        <v>5316</v>
      </c>
      <c r="Z778" s="560">
        <f>[3]Energy!AB771</f>
        <v>4365</v>
      </c>
      <c r="AA778" s="560">
        <f>[3]Energy!AC771</f>
        <v>3060</v>
      </c>
      <c r="AB778" s="560">
        <f>[3]Energy!AD771</f>
        <v>1559</v>
      </c>
      <c r="AC778" s="89">
        <f t="shared" si="915"/>
        <v>37458</v>
      </c>
      <c r="AD778" s="13"/>
      <c r="AG778" s="22"/>
      <c r="AH778" s="22"/>
      <c r="AI778" s="155"/>
      <c r="AJ778" s="2"/>
      <c r="BI778" s="1"/>
      <c r="BW778" s="1"/>
      <c r="BX778" s="72"/>
      <c r="BY778" s="1"/>
      <c r="BZ778" s="1"/>
      <c r="CA778" s="1"/>
      <c r="CB778" s="1"/>
      <c r="CC778" s="1"/>
      <c r="CD778" s="1"/>
      <c r="CE778" s="1"/>
    </row>
    <row r="779" spans="1:83" ht="13.5" customHeight="1">
      <c r="A779" s="87">
        <f t="shared" si="914"/>
        <v>2023</v>
      </c>
      <c r="B779" s="560">
        <f>[3]Energy!C772</f>
        <v>4030</v>
      </c>
      <c r="C779" s="560">
        <f>[3]Energy!D772</f>
        <v>1601</v>
      </c>
      <c r="D779" s="560">
        <f>[3]Energy!E772</f>
        <v>806</v>
      </c>
      <c r="E779" s="560">
        <f>[3]Energy!F772</f>
        <v>1872</v>
      </c>
      <c r="F779" s="560">
        <f>[3]Energy!G772</f>
        <v>2579</v>
      </c>
      <c r="G779" s="560">
        <f>[3]Energy!H772</f>
        <v>3744</v>
      </c>
      <c r="H779" s="560">
        <f>[3]Energy!I772</f>
        <v>4997</v>
      </c>
      <c r="I779" s="560">
        <f>[3]Energy!J772</f>
        <v>5320</v>
      </c>
      <c r="J779" s="560">
        <f>[3]Energy!K772</f>
        <v>4368</v>
      </c>
      <c r="K779" s="560">
        <f>[3]Energy!L772</f>
        <v>3062</v>
      </c>
      <c r="L779" s="560">
        <f>[3]Energy!M772</f>
        <v>1560</v>
      </c>
      <c r="M779" s="560">
        <f>[3]Energy!N772</f>
        <v>3547</v>
      </c>
      <c r="N779" s="312">
        <f t="shared" si="916"/>
        <v>5320</v>
      </c>
      <c r="O779" s="454"/>
      <c r="P779" s="1">
        <f t="shared" si="913"/>
        <v>2023</v>
      </c>
      <c r="Q779" s="560">
        <f>[3]Energy!S772</f>
        <v>3544</v>
      </c>
      <c r="R779" s="560">
        <f>[3]Energy!T772</f>
        <v>4027</v>
      </c>
      <c r="S779" s="560">
        <f>[3]Energy!U772</f>
        <v>1600</v>
      </c>
      <c r="T779" s="560">
        <f>[3]Energy!V772</f>
        <v>805</v>
      </c>
      <c r="U779" s="560">
        <f>[3]Energy!W772</f>
        <v>1871</v>
      </c>
      <c r="V779" s="560">
        <f>[3]Energy!X772</f>
        <v>2577</v>
      </c>
      <c r="W779" s="560">
        <f>[3]Energy!Y772</f>
        <v>3741</v>
      </c>
      <c r="X779" s="560">
        <f>[3]Energy!Z772</f>
        <v>4993</v>
      </c>
      <c r="Y779" s="560">
        <f>[3]Energy!AA772</f>
        <v>5316</v>
      </c>
      <c r="Z779" s="560">
        <f>[3]Energy!AB772</f>
        <v>4365</v>
      </c>
      <c r="AA779" s="560">
        <f>[3]Energy!AC772</f>
        <v>3060</v>
      </c>
      <c r="AB779" s="560">
        <f>[3]Energy!AD772</f>
        <v>1559</v>
      </c>
      <c r="AC779" s="89">
        <f t="shared" si="915"/>
        <v>37458</v>
      </c>
      <c r="AD779" s="13"/>
      <c r="AG779" s="22"/>
      <c r="AH779" s="22"/>
      <c r="AI779" s="155"/>
      <c r="AJ779" s="2"/>
      <c r="BI779" s="1"/>
      <c r="BW779" s="1"/>
      <c r="BX779" s="72"/>
      <c r="BY779" s="1"/>
      <c r="BZ779" s="1"/>
      <c r="CA779" s="1"/>
      <c r="CB779" s="1"/>
      <c r="CC779" s="1"/>
      <c r="CD779" s="1"/>
      <c r="CE779" s="1"/>
    </row>
    <row r="780" spans="1:83" ht="13.5" customHeight="1">
      <c r="A780" s="87">
        <f t="shared" si="914"/>
        <v>2024</v>
      </c>
      <c r="B780" s="560">
        <f>[3]Energy!C773</f>
        <v>4030</v>
      </c>
      <c r="C780" s="560">
        <f>[3]Energy!D773</f>
        <v>1659</v>
      </c>
      <c r="D780" s="560">
        <f>[3]Energy!E773</f>
        <v>806</v>
      </c>
      <c r="E780" s="560">
        <f>[3]Energy!F773</f>
        <v>1872</v>
      </c>
      <c r="F780" s="560">
        <f>[3]Energy!G773</f>
        <v>2579</v>
      </c>
      <c r="G780" s="560">
        <f>[3]Energy!H773</f>
        <v>3744</v>
      </c>
      <c r="H780" s="560">
        <f>[3]Energy!I773</f>
        <v>4997</v>
      </c>
      <c r="I780" s="560">
        <f>[3]Energy!J773</f>
        <v>5320</v>
      </c>
      <c r="J780" s="560">
        <f>[3]Energy!K773</f>
        <v>4368</v>
      </c>
      <c r="K780" s="560">
        <f>[3]Energy!L773</f>
        <v>3062</v>
      </c>
      <c r="L780" s="560">
        <f>[3]Energy!M773</f>
        <v>1560</v>
      </c>
      <c r="M780" s="560">
        <f>[3]Energy!N773</f>
        <v>3547</v>
      </c>
      <c r="N780" s="312">
        <f t="shared" si="916"/>
        <v>5320</v>
      </c>
      <c r="O780" s="289"/>
      <c r="P780" s="1">
        <f t="shared" si="913"/>
        <v>2024</v>
      </c>
      <c r="Q780" s="560">
        <f>[3]Energy!S773</f>
        <v>3544</v>
      </c>
      <c r="R780" s="560">
        <f>[3]Energy!T773</f>
        <v>4027</v>
      </c>
      <c r="S780" s="560">
        <f>[3]Energy!U773</f>
        <v>1658</v>
      </c>
      <c r="T780" s="560">
        <f>[3]Energy!V773</f>
        <v>805</v>
      </c>
      <c r="U780" s="560">
        <f>[3]Energy!W773</f>
        <v>1871</v>
      </c>
      <c r="V780" s="560">
        <f>[3]Energy!X773</f>
        <v>2577</v>
      </c>
      <c r="W780" s="560">
        <f>[3]Energy!Y773</f>
        <v>3741</v>
      </c>
      <c r="X780" s="560">
        <f>[3]Energy!Z773</f>
        <v>4993</v>
      </c>
      <c r="Y780" s="560">
        <f>[3]Energy!AA773</f>
        <v>5316</v>
      </c>
      <c r="Z780" s="560">
        <f>[3]Energy!AB773</f>
        <v>4365</v>
      </c>
      <c r="AA780" s="560">
        <f>[3]Energy!AC773</f>
        <v>3060</v>
      </c>
      <c r="AB780" s="560">
        <f>[3]Energy!AD773</f>
        <v>1559</v>
      </c>
      <c r="AC780" s="89">
        <f t="shared" si="915"/>
        <v>37516</v>
      </c>
      <c r="AD780" s="13"/>
      <c r="AG780" s="22"/>
      <c r="AH780" s="22"/>
      <c r="AI780" s="155"/>
      <c r="AJ780" s="2"/>
      <c r="BI780" s="1"/>
      <c r="BW780" s="1"/>
      <c r="BX780" s="72"/>
      <c r="BY780" s="1"/>
      <c r="BZ780" s="1"/>
      <c r="CA780" s="1"/>
      <c r="CB780" s="1"/>
      <c r="CC780" s="1"/>
      <c r="CD780" s="1"/>
      <c r="CE780" s="1"/>
    </row>
    <row r="781" spans="1:83" ht="13.5" customHeight="1">
      <c r="A781" s="87">
        <f t="shared" si="914"/>
        <v>2025</v>
      </c>
      <c r="B781" s="560">
        <f>[3]Energy!C774</f>
        <v>4030</v>
      </c>
      <c r="C781" s="560">
        <f>[3]Energy!D774</f>
        <v>1601</v>
      </c>
      <c r="D781" s="560">
        <f>[3]Energy!E774</f>
        <v>806</v>
      </c>
      <c r="E781" s="560">
        <f>[3]Energy!F774</f>
        <v>1872</v>
      </c>
      <c r="F781" s="560">
        <f>[3]Energy!G774</f>
        <v>2579</v>
      </c>
      <c r="G781" s="560">
        <f>[3]Energy!H774</f>
        <v>3744</v>
      </c>
      <c r="H781" s="560">
        <f>[3]Energy!I774</f>
        <v>4997</v>
      </c>
      <c r="I781" s="560">
        <f>[3]Energy!J774</f>
        <v>5320</v>
      </c>
      <c r="J781" s="560">
        <f>[3]Energy!K774</f>
        <v>4368</v>
      </c>
      <c r="K781" s="560">
        <f>[3]Energy!L774</f>
        <v>3062</v>
      </c>
      <c r="L781" s="560">
        <f>[3]Energy!M774</f>
        <v>1560</v>
      </c>
      <c r="M781" s="560">
        <f>[3]Energy!N774</f>
        <v>3547</v>
      </c>
      <c r="N781" s="312">
        <f t="shared" si="916"/>
        <v>5320</v>
      </c>
      <c r="O781" s="289"/>
      <c r="P781" s="1">
        <f t="shared" si="913"/>
        <v>2025</v>
      </c>
      <c r="Q781" s="560">
        <f>[3]Energy!S774</f>
        <v>3544</v>
      </c>
      <c r="R781" s="560">
        <f>[3]Energy!T774</f>
        <v>4027</v>
      </c>
      <c r="S781" s="560">
        <f>[3]Energy!U774</f>
        <v>1600</v>
      </c>
      <c r="T781" s="560">
        <f>[3]Energy!V774</f>
        <v>805</v>
      </c>
      <c r="U781" s="560">
        <f>[3]Energy!W774</f>
        <v>1871</v>
      </c>
      <c r="V781" s="560">
        <f>[3]Energy!X774</f>
        <v>2577</v>
      </c>
      <c r="W781" s="560">
        <f>[3]Energy!Y774</f>
        <v>3741</v>
      </c>
      <c r="X781" s="560">
        <f>[3]Energy!Z774</f>
        <v>4993</v>
      </c>
      <c r="Y781" s="560">
        <f>[3]Energy!AA774</f>
        <v>5316</v>
      </c>
      <c r="Z781" s="560">
        <f>[3]Energy!AB774</f>
        <v>4365</v>
      </c>
      <c r="AA781" s="560">
        <f>[3]Energy!AC774</f>
        <v>3060</v>
      </c>
      <c r="AB781" s="560">
        <f>[3]Energy!AD774</f>
        <v>1559</v>
      </c>
      <c r="AC781" s="89">
        <f t="shared" si="915"/>
        <v>37458</v>
      </c>
      <c r="AD781" s="13"/>
      <c r="AG781" s="22"/>
      <c r="AH781" s="22"/>
      <c r="AI781" s="155"/>
      <c r="AJ781" s="2"/>
      <c r="BI781" s="1"/>
      <c r="BW781" s="1"/>
      <c r="BX781" s="72"/>
      <c r="BY781" s="1"/>
      <c r="BZ781" s="1"/>
      <c r="CA781" s="1"/>
      <c r="CB781" s="1"/>
      <c r="CC781" s="1"/>
      <c r="CD781" s="1"/>
      <c r="CE781" s="1"/>
    </row>
    <row r="782" spans="1:83" ht="13.5" customHeight="1">
      <c r="A782" s="87">
        <f t="shared" si="914"/>
        <v>2026</v>
      </c>
      <c r="B782" s="560">
        <f>[3]Energy!C775</f>
        <v>4030</v>
      </c>
      <c r="C782" s="560">
        <f>[3]Energy!D775</f>
        <v>1601</v>
      </c>
      <c r="D782" s="560">
        <f>[3]Energy!E775</f>
        <v>806</v>
      </c>
      <c r="E782" s="560">
        <f>[3]Energy!F775</f>
        <v>1872</v>
      </c>
      <c r="F782" s="560">
        <f>[3]Energy!G775</f>
        <v>2579</v>
      </c>
      <c r="G782" s="560">
        <f>[3]Energy!H775</f>
        <v>3744</v>
      </c>
      <c r="H782" s="560">
        <f>[3]Energy!I775</f>
        <v>4997</v>
      </c>
      <c r="I782" s="560">
        <f>[3]Energy!J775</f>
        <v>5320</v>
      </c>
      <c r="J782" s="560">
        <f>[3]Energy!K775</f>
        <v>4368</v>
      </c>
      <c r="K782" s="560">
        <f>[3]Energy!L775</f>
        <v>3062</v>
      </c>
      <c r="L782" s="560">
        <f>[3]Energy!M775</f>
        <v>1560</v>
      </c>
      <c r="M782" s="560">
        <f>[3]Energy!N775</f>
        <v>3547</v>
      </c>
      <c r="N782" s="312">
        <f t="shared" si="916"/>
        <v>5320</v>
      </c>
      <c r="O782" s="289"/>
      <c r="P782" s="1">
        <f t="shared" si="913"/>
        <v>2026</v>
      </c>
      <c r="Q782" s="560">
        <f>[3]Energy!S775</f>
        <v>3544</v>
      </c>
      <c r="R782" s="560">
        <f>[3]Energy!T775</f>
        <v>4027</v>
      </c>
      <c r="S782" s="560">
        <f>[3]Energy!U775</f>
        <v>1600</v>
      </c>
      <c r="T782" s="560">
        <f>[3]Energy!V775</f>
        <v>805</v>
      </c>
      <c r="U782" s="560">
        <f>[3]Energy!W775</f>
        <v>1871</v>
      </c>
      <c r="V782" s="560">
        <f>[3]Energy!X775</f>
        <v>2577</v>
      </c>
      <c r="W782" s="560">
        <f>[3]Energy!Y775</f>
        <v>3741</v>
      </c>
      <c r="X782" s="560">
        <f>[3]Energy!Z775</f>
        <v>4993</v>
      </c>
      <c r="Y782" s="560">
        <f>[3]Energy!AA775</f>
        <v>5316</v>
      </c>
      <c r="Z782" s="560">
        <f>[3]Energy!AB775</f>
        <v>4365</v>
      </c>
      <c r="AA782" s="560">
        <f>[3]Energy!AC775</f>
        <v>3060</v>
      </c>
      <c r="AB782" s="560">
        <f>[3]Energy!AD775</f>
        <v>1559</v>
      </c>
      <c r="AC782" s="89">
        <f t="shared" si="915"/>
        <v>37458</v>
      </c>
      <c r="AD782" s="13"/>
      <c r="AG782" s="22"/>
      <c r="AH782" s="22"/>
      <c r="AI782" s="155"/>
      <c r="AJ782" s="2"/>
      <c r="BI782" s="1"/>
      <c r="BW782" s="1"/>
      <c r="BX782" s="72"/>
      <c r="BY782" s="1"/>
      <c r="BZ782" s="1"/>
      <c r="CA782" s="1"/>
      <c r="CB782" s="1"/>
      <c r="CC782" s="1"/>
      <c r="CD782" s="1"/>
      <c r="CE782" s="1"/>
    </row>
    <row r="783" spans="1:83" ht="13.5" customHeight="1">
      <c r="A783" s="87">
        <f t="shared" si="914"/>
        <v>2027</v>
      </c>
      <c r="B783" s="560">
        <f>[3]Energy!C776</f>
        <v>4030</v>
      </c>
      <c r="C783" s="560">
        <f>[3]Energy!D776</f>
        <v>1601</v>
      </c>
      <c r="D783" s="560">
        <f>[3]Energy!E776</f>
        <v>806</v>
      </c>
      <c r="E783" s="560">
        <f>[3]Energy!F776</f>
        <v>1872</v>
      </c>
      <c r="F783" s="560">
        <f>[3]Energy!G776</f>
        <v>2579</v>
      </c>
      <c r="G783" s="560">
        <f>[3]Energy!H776</f>
        <v>3744</v>
      </c>
      <c r="H783" s="560">
        <f>[3]Energy!I776</f>
        <v>4997</v>
      </c>
      <c r="I783" s="560">
        <f>[3]Energy!J776</f>
        <v>5320</v>
      </c>
      <c r="J783" s="560">
        <f>[3]Energy!K776</f>
        <v>4368</v>
      </c>
      <c r="K783" s="560">
        <f>[3]Energy!L776</f>
        <v>3062</v>
      </c>
      <c r="L783" s="560">
        <f>[3]Energy!M776</f>
        <v>1560</v>
      </c>
      <c r="M783" s="560">
        <f>[3]Energy!N776</f>
        <v>3547</v>
      </c>
      <c r="N783" s="312">
        <f t="shared" si="916"/>
        <v>5320</v>
      </c>
      <c r="O783" s="289"/>
      <c r="P783" s="1">
        <f t="shared" si="913"/>
        <v>2027</v>
      </c>
      <c r="Q783" s="560">
        <f>[3]Energy!S776</f>
        <v>3544</v>
      </c>
      <c r="R783" s="560">
        <f>[3]Energy!T776</f>
        <v>4027</v>
      </c>
      <c r="S783" s="560">
        <f>[3]Energy!U776</f>
        <v>1600</v>
      </c>
      <c r="T783" s="560">
        <f>[3]Energy!V776</f>
        <v>805</v>
      </c>
      <c r="U783" s="560">
        <f>[3]Energy!W776</f>
        <v>1871</v>
      </c>
      <c r="V783" s="560">
        <f>[3]Energy!X776</f>
        <v>2577</v>
      </c>
      <c r="W783" s="560">
        <f>[3]Energy!Y776</f>
        <v>3741</v>
      </c>
      <c r="X783" s="560">
        <f>[3]Energy!Z776</f>
        <v>4993</v>
      </c>
      <c r="Y783" s="560">
        <f>[3]Energy!AA776</f>
        <v>5316</v>
      </c>
      <c r="Z783" s="560">
        <f>[3]Energy!AB776</f>
        <v>4365</v>
      </c>
      <c r="AA783" s="560">
        <f>[3]Energy!AC776</f>
        <v>3060</v>
      </c>
      <c r="AB783" s="560">
        <f>[3]Energy!AD776</f>
        <v>1559</v>
      </c>
      <c r="AC783" s="89">
        <f t="shared" si="915"/>
        <v>37458</v>
      </c>
      <c r="AD783" s="13"/>
      <c r="AG783" s="22"/>
      <c r="AH783" s="22"/>
      <c r="AI783" s="155"/>
      <c r="AJ783" s="2"/>
      <c r="BI783" s="1"/>
      <c r="BW783" s="1"/>
      <c r="BX783" s="72"/>
      <c r="BY783" s="1"/>
      <c r="BZ783" s="1"/>
      <c r="CA783" s="1"/>
      <c r="CB783" s="1"/>
      <c r="CC783" s="1"/>
      <c r="CD783" s="1"/>
      <c r="CE783" s="1"/>
    </row>
    <row r="784" spans="1:83" ht="12" customHeight="1">
      <c r="A784" s="87">
        <f t="shared" si="914"/>
        <v>2028</v>
      </c>
      <c r="B784" s="560">
        <f>[3]Energy!C777</f>
        <v>4030</v>
      </c>
      <c r="C784" s="560">
        <f>[3]Energy!D777</f>
        <v>1659</v>
      </c>
      <c r="D784" s="560">
        <f>[3]Energy!E777</f>
        <v>806</v>
      </c>
      <c r="E784" s="560">
        <f>[3]Energy!F777</f>
        <v>1872</v>
      </c>
      <c r="F784" s="560">
        <f>[3]Energy!G777</f>
        <v>2579</v>
      </c>
      <c r="G784" s="560">
        <f>[3]Energy!H777</f>
        <v>3744</v>
      </c>
      <c r="H784" s="560">
        <f>[3]Energy!I777</f>
        <v>4997</v>
      </c>
      <c r="I784" s="560">
        <f>[3]Energy!J777</f>
        <v>5320</v>
      </c>
      <c r="J784" s="560">
        <f>[3]Energy!K777</f>
        <v>4368</v>
      </c>
      <c r="K784" s="560">
        <f>[3]Energy!L777</f>
        <v>3062</v>
      </c>
      <c r="L784" s="560">
        <f>[3]Energy!M777</f>
        <v>1560</v>
      </c>
      <c r="M784" s="560">
        <f>[3]Energy!N777</f>
        <v>3547</v>
      </c>
      <c r="N784" s="312">
        <f t="shared" si="916"/>
        <v>5320</v>
      </c>
      <c r="O784" s="289"/>
      <c r="P784" s="1">
        <f t="shared" si="913"/>
        <v>2028</v>
      </c>
      <c r="Q784" s="560">
        <f>[3]Energy!S777</f>
        <v>3544</v>
      </c>
      <c r="R784" s="560">
        <f>[3]Energy!T777</f>
        <v>4027</v>
      </c>
      <c r="S784" s="560">
        <f>[3]Energy!U777</f>
        <v>1658</v>
      </c>
      <c r="T784" s="560">
        <f>[3]Energy!V777</f>
        <v>805</v>
      </c>
      <c r="U784" s="560">
        <f>[3]Energy!W777</f>
        <v>1871</v>
      </c>
      <c r="V784" s="560">
        <f>[3]Energy!X777</f>
        <v>2577</v>
      </c>
      <c r="W784" s="560">
        <f>[3]Energy!Y777</f>
        <v>3741</v>
      </c>
      <c r="X784" s="560">
        <f>[3]Energy!Z777</f>
        <v>4993</v>
      </c>
      <c r="Y784" s="560">
        <f>[3]Energy!AA777</f>
        <v>5316</v>
      </c>
      <c r="Z784" s="560">
        <f>[3]Energy!AB777</f>
        <v>4365</v>
      </c>
      <c r="AA784" s="560">
        <f>[3]Energy!AC777</f>
        <v>3060</v>
      </c>
      <c r="AB784" s="560">
        <f>[3]Energy!AD777</f>
        <v>1559</v>
      </c>
      <c r="AC784" s="89">
        <f t="shared" si="915"/>
        <v>37516</v>
      </c>
      <c r="AD784" s="13"/>
      <c r="AG784" s="22"/>
      <c r="AH784" s="22"/>
      <c r="AI784" s="155"/>
      <c r="AJ784" s="2"/>
      <c r="BI784" s="1"/>
      <c r="BW784" s="1"/>
      <c r="BX784" s="72"/>
      <c r="BY784" s="1"/>
      <c r="BZ784" s="1"/>
      <c r="CA784" s="1"/>
      <c r="CB784" s="1"/>
      <c r="CC784" s="1"/>
      <c r="CD784" s="1"/>
      <c r="CE784" s="1"/>
    </row>
    <row r="785" spans="1:83" ht="12" customHeight="1">
      <c r="A785" s="87">
        <f t="shared" si="914"/>
        <v>2029</v>
      </c>
      <c r="B785" s="560">
        <f>[3]Energy!C778</f>
        <v>4030</v>
      </c>
      <c r="C785" s="560">
        <f>[3]Energy!D778</f>
        <v>1601</v>
      </c>
      <c r="D785" s="560">
        <f>[3]Energy!E778</f>
        <v>806</v>
      </c>
      <c r="E785" s="560">
        <f>[3]Energy!F778</f>
        <v>1872</v>
      </c>
      <c r="F785" s="560">
        <f>[3]Energy!G778</f>
        <v>2579</v>
      </c>
      <c r="G785" s="560">
        <f>[3]Energy!H778</f>
        <v>3744</v>
      </c>
      <c r="H785" s="560">
        <f>[3]Energy!I778</f>
        <v>4997</v>
      </c>
      <c r="I785" s="560">
        <f>[3]Energy!J778</f>
        <v>5320</v>
      </c>
      <c r="J785" s="560">
        <f>[3]Energy!K778</f>
        <v>4368</v>
      </c>
      <c r="K785" s="560">
        <f>[3]Energy!L778</f>
        <v>3062</v>
      </c>
      <c r="L785" s="560">
        <f>[3]Energy!M778</f>
        <v>1560</v>
      </c>
      <c r="M785" s="560">
        <f>[3]Energy!N778</f>
        <v>3547</v>
      </c>
      <c r="N785" s="312">
        <f t="shared" si="916"/>
        <v>5320</v>
      </c>
      <c r="O785" s="289"/>
      <c r="P785" s="1">
        <f t="shared" si="913"/>
        <v>2029</v>
      </c>
      <c r="Q785" s="560">
        <f>[3]Energy!S778</f>
        <v>3544</v>
      </c>
      <c r="R785" s="560">
        <f>[3]Energy!T778</f>
        <v>4027</v>
      </c>
      <c r="S785" s="560">
        <f>[3]Energy!U778</f>
        <v>1600</v>
      </c>
      <c r="T785" s="560">
        <f>[3]Energy!V778</f>
        <v>805</v>
      </c>
      <c r="U785" s="560">
        <f>[3]Energy!W778</f>
        <v>1871</v>
      </c>
      <c r="V785" s="560">
        <f>[3]Energy!X778</f>
        <v>2577</v>
      </c>
      <c r="W785" s="560">
        <f>[3]Energy!Y778</f>
        <v>3741</v>
      </c>
      <c r="X785" s="560">
        <f>[3]Energy!Z778</f>
        <v>4993</v>
      </c>
      <c r="Y785" s="560">
        <f>[3]Energy!AA778</f>
        <v>5316</v>
      </c>
      <c r="Z785" s="560">
        <f>[3]Energy!AB778</f>
        <v>4365</v>
      </c>
      <c r="AA785" s="560">
        <f>[3]Energy!AC778</f>
        <v>3060</v>
      </c>
      <c r="AB785" s="560">
        <f>[3]Energy!AD778</f>
        <v>1559</v>
      </c>
      <c r="AC785" s="89">
        <f t="shared" si="915"/>
        <v>37458</v>
      </c>
      <c r="AD785" s="13"/>
      <c r="AG785" s="22"/>
      <c r="AH785" s="22"/>
      <c r="AI785" s="155"/>
      <c r="AJ785" s="2"/>
      <c r="BI785" s="1"/>
      <c r="BW785" s="1"/>
      <c r="BX785" s="72"/>
      <c r="BY785" s="1"/>
      <c r="BZ785" s="1"/>
      <c r="CA785" s="1"/>
      <c r="CB785" s="1"/>
      <c r="CC785" s="1"/>
      <c r="CD785" s="1"/>
      <c r="CE785" s="1"/>
    </row>
    <row r="786" spans="1:83" ht="12" customHeight="1">
      <c r="A786" s="87">
        <f t="shared" si="914"/>
        <v>2030</v>
      </c>
      <c r="B786" s="560">
        <f>[3]Energy!C779</f>
        <v>4030</v>
      </c>
      <c r="C786" s="560">
        <f>[3]Energy!D779</f>
        <v>1601</v>
      </c>
      <c r="D786" s="560">
        <f>[3]Energy!E779</f>
        <v>806</v>
      </c>
      <c r="E786" s="560">
        <f>[3]Energy!F779</f>
        <v>1872</v>
      </c>
      <c r="F786" s="560">
        <f>[3]Energy!G779</f>
        <v>2579</v>
      </c>
      <c r="G786" s="560">
        <f>[3]Energy!H779</f>
        <v>3744</v>
      </c>
      <c r="H786" s="560">
        <f>[3]Energy!I779</f>
        <v>4997</v>
      </c>
      <c r="I786" s="560">
        <f>[3]Energy!J779</f>
        <v>5320</v>
      </c>
      <c r="J786" s="560">
        <f>[3]Energy!K779</f>
        <v>4368</v>
      </c>
      <c r="K786" s="560">
        <f>[3]Energy!L779</f>
        <v>3062</v>
      </c>
      <c r="L786" s="560">
        <f>[3]Energy!M779</f>
        <v>1560</v>
      </c>
      <c r="M786" s="560">
        <f>[3]Energy!N779</f>
        <v>3547</v>
      </c>
      <c r="N786" s="312">
        <f t="shared" si="916"/>
        <v>5320</v>
      </c>
      <c r="O786" s="289"/>
      <c r="P786" s="1">
        <f t="shared" si="913"/>
        <v>2030</v>
      </c>
      <c r="Q786" s="560">
        <f>[3]Energy!S779</f>
        <v>3544</v>
      </c>
      <c r="R786" s="560">
        <f>[3]Energy!T779</f>
        <v>4027</v>
      </c>
      <c r="S786" s="560">
        <f>[3]Energy!U779</f>
        <v>1600</v>
      </c>
      <c r="T786" s="560">
        <f>[3]Energy!V779</f>
        <v>805</v>
      </c>
      <c r="U786" s="560">
        <f>[3]Energy!W779</f>
        <v>1871</v>
      </c>
      <c r="V786" s="560">
        <f>[3]Energy!X779</f>
        <v>2577</v>
      </c>
      <c r="W786" s="560">
        <f>[3]Energy!Y779</f>
        <v>3741</v>
      </c>
      <c r="X786" s="560">
        <f>[3]Energy!Z779</f>
        <v>4993</v>
      </c>
      <c r="Y786" s="560">
        <f>[3]Energy!AA779</f>
        <v>5316</v>
      </c>
      <c r="Z786" s="560">
        <f>[3]Energy!AB779</f>
        <v>4365</v>
      </c>
      <c r="AA786" s="560">
        <f>[3]Energy!AC779</f>
        <v>3060</v>
      </c>
      <c r="AB786" s="560">
        <f>[3]Energy!AD779</f>
        <v>1559</v>
      </c>
      <c r="AC786" s="89">
        <f t="shared" si="915"/>
        <v>37458</v>
      </c>
      <c r="AD786" s="13"/>
      <c r="AG786" s="22"/>
      <c r="AH786" s="22"/>
      <c r="AI786" s="155"/>
      <c r="AJ786" s="2"/>
      <c r="BI786" s="1"/>
      <c r="BW786" s="1"/>
      <c r="BX786" s="72"/>
      <c r="BY786" s="1"/>
      <c r="BZ786" s="1"/>
      <c r="CA786" s="1"/>
      <c r="CB786" s="1"/>
      <c r="CC786" s="1"/>
      <c r="CD786" s="1"/>
      <c r="CE786" s="1"/>
    </row>
    <row r="787" spans="1:83" ht="12" customHeight="1">
      <c r="A787" s="87">
        <f t="shared" si="914"/>
        <v>2031</v>
      </c>
      <c r="B787" s="560">
        <f>[3]Energy!C780</f>
        <v>4030</v>
      </c>
      <c r="C787" s="560">
        <f>[3]Energy!D780</f>
        <v>1601</v>
      </c>
      <c r="D787" s="560">
        <f>[3]Energy!E780</f>
        <v>806</v>
      </c>
      <c r="E787" s="560">
        <f>[3]Energy!F780</f>
        <v>1872</v>
      </c>
      <c r="F787" s="560">
        <f>[3]Energy!G780</f>
        <v>2579</v>
      </c>
      <c r="G787" s="560">
        <f>[3]Energy!H780</f>
        <v>3744</v>
      </c>
      <c r="H787" s="560">
        <f>[3]Energy!I780</f>
        <v>4997</v>
      </c>
      <c r="I787" s="560">
        <f>[3]Energy!J780</f>
        <v>5320</v>
      </c>
      <c r="J787" s="560">
        <f>[3]Energy!K780</f>
        <v>4368</v>
      </c>
      <c r="K787" s="560">
        <f>[3]Energy!L780</f>
        <v>3062</v>
      </c>
      <c r="L787" s="560">
        <f>[3]Energy!M780</f>
        <v>1560</v>
      </c>
      <c r="M787" s="560">
        <f>[3]Energy!N780</f>
        <v>3547</v>
      </c>
      <c r="N787" s="312">
        <f t="shared" si="916"/>
        <v>5320</v>
      </c>
      <c r="O787" s="289"/>
      <c r="P787" s="1">
        <f t="shared" si="913"/>
        <v>2031</v>
      </c>
      <c r="Q787" s="560">
        <f>[3]Energy!S780</f>
        <v>3544</v>
      </c>
      <c r="R787" s="560">
        <f>[3]Energy!T780</f>
        <v>4027</v>
      </c>
      <c r="S787" s="560">
        <f>[3]Energy!U780</f>
        <v>1600</v>
      </c>
      <c r="T787" s="560">
        <f>[3]Energy!V780</f>
        <v>805</v>
      </c>
      <c r="U787" s="560">
        <f>[3]Energy!W780</f>
        <v>1871</v>
      </c>
      <c r="V787" s="560">
        <f>[3]Energy!X780</f>
        <v>2577</v>
      </c>
      <c r="W787" s="560">
        <f>[3]Energy!Y780</f>
        <v>3741</v>
      </c>
      <c r="X787" s="560">
        <f>[3]Energy!Z780</f>
        <v>4993</v>
      </c>
      <c r="Y787" s="560">
        <f>[3]Energy!AA780</f>
        <v>5316</v>
      </c>
      <c r="Z787" s="560">
        <f>[3]Energy!AB780</f>
        <v>4365</v>
      </c>
      <c r="AA787" s="560">
        <f>[3]Energy!AC780</f>
        <v>3060</v>
      </c>
      <c r="AB787" s="560">
        <f>[3]Energy!AD780</f>
        <v>1559</v>
      </c>
      <c r="AC787" s="89">
        <f t="shared" si="915"/>
        <v>37458</v>
      </c>
      <c r="AD787" s="13"/>
      <c r="AG787" s="22"/>
      <c r="AH787" s="22"/>
      <c r="AI787" s="155"/>
      <c r="AJ787" s="2"/>
      <c r="BI787" s="1"/>
      <c r="BW787" s="1"/>
      <c r="BX787" s="72"/>
      <c r="BY787" s="1"/>
      <c r="BZ787" s="1"/>
      <c r="CA787" s="1"/>
      <c r="CB787" s="1"/>
      <c r="CC787" s="1"/>
      <c r="CD787" s="1"/>
      <c r="CE787" s="1"/>
    </row>
    <row r="788" spans="1:83" ht="12" customHeight="1">
      <c r="A788" s="87">
        <f t="shared" si="914"/>
        <v>2032</v>
      </c>
      <c r="B788" s="560">
        <f>[3]Energy!C781</f>
        <v>4030</v>
      </c>
      <c r="C788" s="560">
        <f>[3]Energy!D781</f>
        <v>1659</v>
      </c>
      <c r="D788" s="560">
        <f>[3]Energy!E781</f>
        <v>806</v>
      </c>
      <c r="E788" s="560">
        <f>[3]Energy!F781</f>
        <v>1872</v>
      </c>
      <c r="F788" s="560">
        <f>[3]Energy!G781</f>
        <v>2579</v>
      </c>
      <c r="G788" s="560">
        <f>[3]Energy!H781</f>
        <v>3744</v>
      </c>
      <c r="H788" s="560">
        <f>[3]Energy!I781</f>
        <v>4997</v>
      </c>
      <c r="I788" s="560">
        <f>[3]Energy!J781</f>
        <v>5320</v>
      </c>
      <c r="J788" s="560">
        <f>[3]Energy!K781</f>
        <v>4368</v>
      </c>
      <c r="K788" s="560">
        <f>[3]Energy!L781</f>
        <v>3062</v>
      </c>
      <c r="L788" s="560">
        <f>[3]Energy!M781</f>
        <v>1560</v>
      </c>
      <c r="M788" s="560">
        <f>[3]Energy!N781</f>
        <v>3547</v>
      </c>
      <c r="N788" s="312">
        <f t="shared" si="916"/>
        <v>5320</v>
      </c>
      <c r="O788" s="29"/>
      <c r="P788" s="1">
        <f t="shared" si="913"/>
        <v>2032</v>
      </c>
      <c r="Q788" s="560">
        <f>[3]Energy!S781</f>
        <v>3544</v>
      </c>
      <c r="R788" s="560">
        <f>[3]Energy!T781</f>
        <v>4027</v>
      </c>
      <c r="S788" s="560">
        <f>[3]Energy!U781</f>
        <v>1658</v>
      </c>
      <c r="T788" s="560">
        <f>[3]Energy!V781</f>
        <v>805</v>
      </c>
      <c r="U788" s="560">
        <f>[3]Energy!W781</f>
        <v>1871</v>
      </c>
      <c r="V788" s="560">
        <f>[3]Energy!X781</f>
        <v>2577</v>
      </c>
      <c r="W788" s="560">
        <f>[3]Energy!Y781</f>
        <v>3741</v>
      </c>
      <c r="X788" s="560">
        <f>[3]Energy!Z781</f>
        <v>4993</v>
      </c>
      <c r="Y788" s="560">
        <f>[3]Energy!AA781</f>
        <v>5316</v>
      </c>
      <c r="Z788" s="560">
        <f>[3]Energy!AB781</f>
        <v>4365</v>
      </c>
      <c r="AA788" s="560">
        <f>[3]Energy!AC781</f>
        <v>3060</v>
      </c>
      <c r="AB788" s="560">
        <f>[3]Energy!AD781</f>
        <v>1559</v>
      </c>
      <c r="AC788" s="89">
        <f t="shared" si="915"/>
        <v>37516</v>
      </c>
      <c r="AD788" s="13"/>
      <c r="AG788" s="22"/>
      <c r="AH788" s="22"/>
      <c r="AI788" s="155"/>
      <c r="AJ788" s="2"/>
      <c r="BI788" s="1"/>
      <c r="BW788" s="1"/>
      <c r="BX788" s="72"/>
      <c r="BY788" s="1"/>
      <c r="BZ788" s="1"/>
      <c r="CA788" s="1"/>
      <c r="CB788" s="1"/>
      <c r="CC788" s="1"/>
      <c r="CD788" s="1"/>
      <c r="CE788" s="1"/>
    </row>
    <row r="789" spans="1:83" ht="12" customHeight="1">
      <c r="A789" s="87">
        <f t="shared" si="914"/>
        <v>2033</v>
      </c>
      <c r="B789" s="560">
        <f>[3]Energy!C782</f>
        <v>4030</v>
      </c>
      <c r="C789" s="560">
        <f>[3]Energy!D782</f>
        <v>1601</v>
      </c>
      <c r="D789" s="560">
        <f>[3]Energy!E782</f>
        <v>806</v>
      </c>
      <c r="E789" s="560">
        <f>[3]Energy!F782</f>
        <v>1872</v>
      </c>
      <c r="F789" s="560">
        <f>[3]Energy!G782</f>
        <v>2579</v>
      </c>
      <c r="G789" s="560">
        <f>[3]Energy!H782</f>
        <v>3744</v>
      </c>
      <c r="H789" s="560">
        <f>[3]Energy!I782</f>
        <v>4997</v>
      </c>
      <c r="I789" s="560">
        <f>[3]Energy!J782</f>
        <v>5320</v>
      </c>
      <c r="J789" s="560">
        <f>[3]Energy!K782</f>
        <v>4368</v>
      </c>
      <c r="K789" s="560">
        <f>[3]Energy!L782</f>
        <v>3062</v>
      </c>
      <c r="L789" s="560">
        <f>[3]Energy!M782</f>
        <v>1560</v>
      </c>
      <c r="M789" s="560">
        <f>[3]Energy!N782</f>
        <v>3547</v>
      </c>
      <c r="N789" s="312">
        <f t="shared" si="916"/>
        <v>5320</v>
      </c>
      <c r="O789" s="29"/>
      <c r="P789" s="1">
        <f t="shared" si="913"/>
        <v>2033</v>
      </c>
      <c r="Q789" s="560">
        <f>[3]Energy!S782</f>
        <v>3544</v>
      </c>
      <c r="R789" s="560">
        <f>[3]Energy!T782</f>
        <v>4027</v>
      </c>
      <c r="S789" s="560">
        <f>[3]Energy!U782</f>
        <v>1600</v>
      </c>
      <c r="T789" s="560">
        <f>[3]Energy!V782</f>
        <v>805</v>
      </c>
      <c r="U789" s="560">
        <f>[3]Energy!W782</f>
        <v>1871</v>
      </c>
      <c r="V789" s="560">
        <f>[3]Energy!X782</f>
        <v>2577</v>
      </c>
      <c r="W789" s="560">
        <f>[3]Energy!Y782</f>
        <v>3741</v>
      </c>
      <c r="X789" s="560">
        <f>[3]Energy!Z782</f>
        <v>4993</v>
      </c>
      <c r="Y789" s="560">
        <f>[3]Energy!AA782</f>
        <v>5316</v>
      </c>
      <c r="Z789" s="560">
        <f>[3]Energy!AB782</f>
        <v>4365</v>
      </c>
      <c r="AA789" s="560">
        <f>[3]Energy!AC782</f>
        <v>3060</v>
      </c>
      <c r="AB789" s="560">
        <f>[3]Energy!AD782</f>
        <v>1559</v>
      </c>
      <c r="AC789" s="89">
        <f t="shared" si="915"/>
        <v>37458</v>
      </c>
      <c r="AG789" s="22"/>
      <c r="AH789" s="22"/>
      <c r="AI789" s="155"/>
      <c r="AJ789" s="2"/>
      <c r="BI789" s="1"/>
      <c r="BW789" s="1"/>
      <c r="BX789" s="72"/>
      <c r="BY789" s="1"/>
      <c r="BZ789" s="1"/>
      <c r="CA789" s="1"/>
      <c r="CB789" s="1"/>
      <c r="CC789" s="1"/>
      <c r="CD789" s="1"/>
      <c r="CE789" s="1"/>
    </row>
    <row r="790" spans="1:83" ht="12" customHeight="1">
      <c r="A790" s="87">
        <f t="shared" si="914"/>
        <v>2034</v>
      </c>
      <c r="B790" s="560">
        <f>[3]Energy!C783</f>
        <v>4030</v>
      </c>
      <c r="C790" s="560">
        <f>[3]Energy!D783</f>
        <v>1601</v>
      </c>
      <c r="D790" s="560">
        <f>[3]Energy!E783</f>
        <v>806</v>
      </c>
      <c r="E790" s="560">
        <f>[3]Energy!F783</f>
        <v>1872</v>
      </c>
      <c r="F790" s="560">
        <f>[3]Energy!G783</f>
        <v>2579</v>
      </c>
      <c r="G790" s="560">
        <f>[3]Energy!H783</f>
        <v>3744</v>
      </c>
      <c r="H790" s="560">
        <f>[3]Energy!I783</f>
        <v>4997</v>
      </c>
      <c r="I790" s="560">
        <f>[3]Energy!J783</f>
        <v>5320</v>
      </c>
      <c r="J790" s="560">
        <f>[3]Energy!K783</f>
        <v>4368</v>
      </c>
      <c r="K790" s="560">
        <f>[3]Energy!L783</f>
        <v>3062</v>
      </c>
      <c r="L790" s="560">
        <f>[3]Energy!M783</f>
        <v>1560</v>
      </c>
      <c r="M790" s="560">
        <f>[3]Energy!N783</f>
        <v>3547</v>
      </c>
      <c r="N790" s="312">
        <f t="shared" si="916"/>
        <v>5320</v>
      </c>
      <c r="O790" s="29"/>
      <c r="P790" s="1">
        <f t="shared" si="913"/>
        <v>2034</v>
      </c>
      <c r="Q790" s="560">
        <f>[3]Energy!S783</f>
        <v>3544</v>
      </c>
      <c r="R790" s="560">
        <f>[3]Energy!T783</f>
        <v>4027</v>
      </c>
      <c r="S790" s="560">
        <f>[3]Energy!U783</f>
        <v>1600</v>
      </c>
      <c r="T790" s="560">
        <f>[3]Energy!V783</f>
        <v>805</v>
      </c>
      <c r="U790" s="560">
        <f>[3]Energy!W783</f>
        <v>1871</v>
      </c>
      <c r="V790" s="560">
        <f>[3]Energy!X783</f>
        <v>2577</v>
      </c>
      <c r="W790" s="560">
        <f>[3]Energy!Y783</f>
        <v>3741</v>
      </c>
      <c r="X790" s="560">
        <f>[3]Energy!Z783</f>
        <v>4993</v>
      </c>
      <c r="Y790" s="560">
        <f>[3]Energy!AA783</f>
        <v>5316</v>
      </c>
      <c r="Z790" s="560">
        <f>[3]Energy!AB783</f>
        <v>4365</v>
      </c>
      <c r="AA790" s="560">
        <f>[3]Energy!AC783</f>
        <v>3060</v>
      </c>
      <c r="AB790" s="560">
        <f>[3]Energy!AD783</f>
        <v>1559</v>
      </c>
      <c r="AC790" s="89">
        <f t="shared" si="915"/>
        <v>37458</v>
      </c>
      <c r="AG790" s="22"/>
      <c r="AH790" s="22"/>
      <c r="AI790" s="155"/>
      <c r="AJ790" s="2"/>
      <c r="BI790" s="1"/>
      <c r="BW790" s="1"/>
      <c r="BX790" s="72"/>
      <c r="BY790" s="1"/>
      <c r="BZ790" s="1"/>
      <c r="CA790" s="1"/>
      <c r="CB790" s="1"/>
      <c r="CC790" s="1"/>
      <c r="CD790" s="1"/>
      <c r="CE790" s="1"/>
    </row>
    <row r="791" spans="1:83" ht="12" customHeight="1">
      <c r="A791" s="87">
        <f t="shared" si="914"/>
        <v>2035</v>
      </c>
      <c r="B791" s="560">
        <f>[3]Energy!C784</f>
        <v>4030</v>
      </c>
      <c r="C791" s="560">
        <f>[3]Energy!D784</f>
        <v>1601</v>
      </c>
      <c r="D791" s="560">
        <f>[3]Energy!E784</f>
        <v>806</v>
      </c>
      <c r="E791" s="560">
        <f>[3]Energy!F784</f>
        <v>1872</v>
      </c>
      <c r="F791" s="560">
        <f>[3]Energy!G784</f>
        <v>2579</v>
      </c>
      <c r="G791" s="560">
        <f>[3]Energy!H784</f>
        <v>3744</v>
      </c>
      <c r="H791" s="560">
        <f>[3]Energy!I784</f>
        <v>4997</v>
      </c>
      <c r="I791" s="560">
        <f>[3]Energy!J784</f>
        <v>5320</v>
      </c>
      <c r="J791" s="560">
        <f>[3]Energy!K784</f>
        <v>4368</v>
      </c>
      <c r="K791" s="560">
        <f>[3]Energy!L784</f>
        <v>3062</v>
      </c>
      <c r="L791" s="560">
        <f>[3]Energy!M784</f>
        <v>1560</v>
      </c>
      <c r="M791" s="560">
        <f>[3]Energy!N784</f>
        <v>3547</v>
      </c>
      <c r="N791" s="312">
        <f t="shared" si="916"/>
        <v>5320</v>
      </c>
      <c r="O791" s="29"/>
      <c r="P791" s="1">
        <f t="shared" si="913"/>
        <v>2035</v>
      </c>
      <c r="Q791" s="560">
        <f>[3]Energy!S784</f>
        <v>3544</v>
      </c>
      <c r="R791" s="560">
        <f>[3]Energy!T784</f>
        <v>4027</v>
      </c>
      <c r="S791" s="560">
        <f>[3]Energy!U784</f>
        <v>1600</v>
      </c>
      <c r="T791" s="560">
        <f>[3]Energy!V784</f>
        <v>805</v>
      </c>
      <c r="U791" s="560">
        <f>[3]Energy!W784</f>
        <v>1871</v>
      </c>
      <c r="V791" s="560">
        <f>[3]Energy!X784</f>
        <v>2577</v>
      </c>
      <c r="W791" s="560">
        <f>[3]Energy!Y784</f>
        <v>3741</v>
      </c>
      <c r="X791" s="560">
        <f>[3]Energy!Z784</f>
        <v>4993</v>
      </c>
      <c r="Y791" s="560">
        <f>[3]Energy!AA784</f>
        <v>5316</v>
      </c>
      <c r="Z791" s="560">
        <f>[3]Energy!AB784</f>
        <v>4365</v>
      </c>
      <c r="AA791" s="560">
        <f>[3]Energy!AC784</f>
        <v>3060</v>
      </c>
      <c r="AB791" s="560">
        <f>[3]Energy!AD784</f>
        <v>1559</v>
      </c>
      <c r="AC791" s="89">
        <f t="shared" si="915"/>
        <v>37458</v>
      </c>
      <c r="AI791" s="155"/>
      <c r="AJ791" s="2"/>
      <c r="AK791" s="132"/>
      <c r="AL791" s="2"/>
      <c r="AM791" s="2"/>
      <c r="BI791" s="1"/>
      <c r="BW791" s="1"/>
      <c r="BX791" s="72"/>
      <c r="BY791" s="1"/>
      <c r="BZ791" s="1"/>
      <c r="CA791" s="1"/>
      <c r="CB791" s="1"/>
      <c r="CC791" s="1"/>
      <c r="CD791" s="1"/>
      <c r="CE791" s="1"/>
    </row>
    <row r="792" spans="1:83" ht="12" customHeight="1">
      <c r="A792" s="87">
        <f t="shared" si="914"/>
        <v>2036</v>
      </c>
      <c r="B792" s="560">
        <f>[3]Energy!C785</f>
        <v>4030</v>
      </c>
      <c r="C792" s="560">
        <f>[3]Energy!D785</f>
        <v>1659</v>
      </c>
      <c r="D792" s="560">
        <f>[3]Energy!E785</f>
        <v>806</v>
      </c>
      <c r="E792" s="560">
        <f>[3]Energy!F785</f>
        <v>1872</v>
      </c>
      <c r="F792" s="560">
        <f>[3]Energy!G785</f>
        <v>2579</v>
      </c>
      <c r="G792" s="560">
        <f>[3]Energy!H785</f>
        <v>3744</v>
      </c>
      <c r="H792" s="560">
        <f>[3]Energy!I785</f>
        <v>4997</v>
      </c>
      <c r="I792" s="560">
        <f>[3]Energy!J785</f>
        <v>5320</v>
      </c>
      <c r="J792" s="560">
        <f>[3]Energy!K785</f>
        <v>4368</v>
      </c>
      <c r="K792" s="560">
        <f>[3]Energy!L785</f>
        <v>3062</v>
      </c>
      <c r="L792" s="560">
        <f>[3]Energy!M785</f>
        <v>1560</v>
      </c>
      <c r="M792" s="560">
        <f>[3]Energy!N785</f>
        <v>3547</v>
      </c>
      <c r="N792" s="312">
        <f t="shared" si="916"/>
        <v>5320</v>
      </c>
      <c r="O792" s="29"/>
      <c r="P792" s="1">
        <f t="shared" si="913"/>
        <v>2036</v>
      </c>
      <c r="Q792" s="560">
        <f>[3]Energy!S785</f>
        <v>3544</v>
      </c>
      <c r="R792" s="560">
        <f>[3]Energy!T785</f>
        <v>4027</v>
      </c>
      <c r="S792" s="560">
        <f>[3]Energy!U785</f>
        <v>1658</v>
      </c>
      <c r="T792" s="560">
        <f>[3]Energy!V785</f>
        <v>805</v>
      </c>
      <c r="U792" s="560">
        <f>[3]Energy!W785</f>
        <v>1871</v>
      </c>
      <c r="V792" s="560">
        <f>[3]Energy!X785</f>
        <v>2577</v>
      </c>
      <c r="W792" s="560">
        <f>[3]Energy!Y785</f>
        <v>3741</v>
      </c>
      <c r="X792" s="560">
        <f>[3]Energy!Z785</f>
        <v>4993</v>
      </c>
      <c r="Y792" s="560">
        <f>[3]Energy!AA785</f>
        <v>5316</v>
      </c>
      <c r="Z792" s="560">
        <f>[3]Energy!AB785</f>
        <v>4365</v>
      </c>
      <c r="AA792" s="560">
        <f>[3]Energy!AC785</f>
        <v>3060</v>
      </c>
      <c r="AB792" s="560">
        <f>[3]Energy!AD785</f>
        <v>1559</v>
      </c>
      <c r="AC792" s="89">
        <f t="shared" si="915"/>
        <v>37516</v>
      </c>
      <c r="AI792" s="155"/>
      <c r="AJ792" s="2"/>
      <c r="AK792" s="132"/>
      <c r="AL792" s="2"/>
      <c r="AM792" s="2"/>
      <c r="BI792" s="1"/>
      <c r="BW792" s="1"/>
      <c r="BX792" s="72"/>
      <c r="BY792" s="1"/>
      <c r="BZ792" s="1"/>
      <c r="CA792" s="1"/>
      <c r="CB792" s="1"/>
      <c r="CC792" s="1"/>
      <c r="CD792" s="1"/>
      <c r="CE792" s="1"/>
    </row>
    <row r="793" spans="1:83" ht="12" customHeight="1">
      <c r="A793" s="87">
        <f t="shared" si="914"/>
        <v>2037</v>
      </c>
      <c r="B793" s="560">
        <f>[3]Energy!C786</f>
        <v>4030</v>
      </c>
      <c r="C793" s="560">
        <f>[3]Energy!D786</f>
        <v>1601</v>
      </c>
      <c r="D793" s="560">
        <f>[3]Energy!E786</f>
        <v>806</v>
      </c>
      <c r="E793" s="560">
        <f>[3]Energy!F786</f>
        <v>1872</v>
      </c>
      <c r="F793" s="560">
        <f>[3]Energy!G786</f>
        <v>2579</v>
      </c>
      <c r="G793" s="560">
        <f>[3]Energy!H786</f>
        <v>3744</v>
      </c>
      <c r="H793" s="560">
        <f>[3]Energy!I786</f>
        <v>4997</v>
      </c>
      <c r="I793" s="560">
        <f>[3]Energy!J786</f>
        <v>5320</v>
      </c>
      <c r="J793" s="560">
        <f>[3]Energy!K786</f>
        <v>4368</v>
      </c>
      <c r="K793" s="560">
        <f>[3]Energy!L786</f>
        <v>3062</v>
      </c>
      <c r="L793" s="560">
        <f>[3]Energy!M786</f>
        <v>1560</v>
      </c>
      <c r="M793" s="560">
        <f>[3]Energy!N786</f>
        <v>3547</v>
      </c>
      <c r="N793" s="312">
        <f t="shared" si="916"/>
        <v>5320</v>
      </c>
      <c r="O793" s="29"/>
      <c r="P793" s="1">
        <f t="shared" si="913"/>
        <v>2037</v>
      </c>
      <c r="Q793" s="560">
        <f>[3]Energy!S786</f>
        <v>3544</v>
      </c>
      <c r="R793" s="560">
        <f>[3]Energy!T786</f>
        <v>4027</v>
      </c>
      <c r="S793" s="560">
        <f>[3]Energy!U786</f>
        <v>1600</v>
      </c>
      <c r="T793" s="560">
        <f>[3]Energy!V786</f>
        <v>805</v>
      </c>
      <c r="U793" s="560">
        <f>[3]Energy!W786</f>
        <v>1871</v>
      </c>
      <c r="V793" s="560">
        <f>[3]Energy!X786</f>
        <v>2577</v>
      </c>
      <c r="W793" s="560">
        <f>[3]Energy!Y786</f>
        <v>3741</v>
      </c>
      <c r="X793" s="560">
        <f>[3]Energy!Z786</f>
        <v>4993</v>
      </c>
      <c r="Y793" s="560">
        <f>[3]Energy!AA786</f>
        <v>5316</v>
      </c>
      <c r="Z793" s="560">
        <f>[3]Energy!AB786</f>
        <v>4365</v>
      </c>
      <c r="AA793" s="560">
        <f>[3]Energy!AC786</f>
        <v>3060</v>
      </c>
      <c r="AB793" s="560">
        <f>[3]Energy!AD786</f>
        <v>1559</v>
      </c>
      <c r="AC793" s="89">
        <f t="shared" si="915"/>
        <v>37458</v>
      </c>
      <c r="AI793" s="155"/>
      <c r="AJ793" s="2"/>
      <c r="AK793" s="132"/>
      <c r="AL793" s="2"/>
      <c r="AM793" s="2"/>
      <c r="BI793" s="1"/>
      <c r="BW793" s="1"/>
      <c r="BX793" s="72"/>
      <c r="BY793" s="1"/>
      <c r="BZ793" s="1"/>
      <c r="CA793" s="1"/>
      <c r="CB793" s="1"/>
      <c r="CC793" s="1"/>
      <c r="CD793" s="1"/>
      <c r="CE793" s="1"/>
    </row>
    <row r="794" spans="1:83" ht="12" customHeight="1">
      <c r="A794" s="87">
        <f t="shared" si="914"/>
        <v>2038</v>
      </c>
      <c r="B794" s="560">
        <f>[3]Energy!C787</f>
        <v>4030</v>
      </c>
      <c r="C794" s="560">
        <f>[3]Energy!D787</f>
        <v>1601</v>
      </c>
      <c r="D794" s="560">
        <f>[3]Energy!E787</f>
        <v>806</v>
      </c>
      <c r="E794" s="560">
        <f>[3]Energy!F787</f>
        <v>1872</v>
      </c>
      <c r="F794" s="560">
        <f>[3]Energy!G787</f>
        <v>2579</v>
      </c>
      <c r="G794" s="560">
        <f>[3]Energy!H787</f>
        <v>3744</v>
      </c>
      <c r="H794" s="560">
        <f>[3]Energy!I787</f>
        <v>4997</v>
      </c>
      <c r="I794" s="560">
        <f>[3]Energy!J787</f>
        <v>5320</v>
      </c>
      <c r="J794" s="560">
        <f>[3]Energy!K787</f>
        <v>4368</v>
      </c>
      <c r="K794" s="560">
        <f>[3]Energy!L787</f>
        <v>3062</v>
      </c>
      <c r="L794" s="560">
        <f>[3]Energy!M787</f>
        <v>1560</v>
      </c>
      <c r="M794" s="560">
        <f>[3]Energy!N787</f>
        <v>3547</v>
      </c>
      <c r="N794" s="312">
        <f t="shared" si="916"/>
        <v>5320</v>
      </c>
      <c r="O794" s="29"/>
      <c r="P794" s="1">
        <f t="shared" si="913"/>
        <v>2038</v>
      </c>
      <c r="Q794" s="560">
        <f>[3]Energy!S787</f>
        <v>3544</v>
      </c>
      <c r="R794" s="560">
        <f>[3]Energy!T787</f>
        <v>4027</v>
      </c>
      <c r="S794" s="560">
        <f>[3]Energy!U787</f>
        <v>1600</v>
      </c>
      <c r="T794" s="560">
        <f>[3]Energy!V787</f>
        <v>805</v>
      </c>
      <c r="U794" s="560">
        <f>[3]Energy!W787</f>
        <v>1871</v>
      </c>
      <c r="V794" s="560">
        <f>[3]Energy!X787</f>
        <v>2577</v>
      </c>
      <c r="W794" s="560">
        <f>[3]Energy!Y787</f>
        <v>3741</v>
      </c>
      <c r="X794" s="560">
        <f>[3]Energy!Z787</f>
        <v>4993</v>
      </c>
      <c r="Y794" s="560">
        <f>[3]Energy!AA787</f>
        <v>5316</v>
      </c>
      <c r="Z794" s="560">
        <f>[3]Energy!AB787</f>
        <v>4365</v>
      </c>
      <c r="AA794" s="560">
        <f>[3]Energy!AC787</f>
        <v>3060</v>
      </c>
      <c r="AB794" s="560">
        <f>[3]Energy!AD787</f>
        <v>1559</v>
      </c>
      <c r="AC794" s="89">
        <f t="shared" si="915"/>
        <v>37458</v>
      </c>
      <c r="AI794" s="155"/>
      <c r="AJ794" s="2"/>
      <c r="BI794" s="1"/>
      <c r="BW794" s="1"/>
      <c r="BX794" s="72"/>
      <c r="BY794" s="1"/>
      <c r="BZ794" s="1"/>
      <c r="CA794" s="1"/>
      <c r="CB794" s="1"/>
      <c r="CC794" s="1"/>
      <c r="CD794" s="1"/>
      <c r="CE794" s="1"/>
    </row>
    <row r="795" spans="1:83" ht="12" customHeight="1">
      <c r="A795" s="87">
        <f t="shared" si="914"/>
        <v>2039</v>
      </c>
      <c r="B795" s="560">
        <f>[3]Energy!C788</f>
        <v>4030</v>
      </c>
      <c r="C795" s="560">
        <f>[3]Energy!D788</f>
        <v>1601</v>
      </c>
      <c r="D795" s="560">
        <f>[3]Energy!E788</f>
        <v>806</v>
      </c>
      <c r="E795" s="560">
        <f>[3]Energy!F788</f>
        <v>1872</v>
      </c>
      <c r="F795" s="560">
        <f>[3]Energy!G788</f>
        <v>2579</v>
      </c>
      <c r="G795" s="560">
        <f>[3]Energy!H788</f>
        <v>3744</v>
      </c>
      <c r="H795" s="560">
        <f>[3]Energy!I788</f>
        <v>4997</v>
      </c>
      <c r="I795" s="560">
        <f>[3]Energy!J788</f>
        <v>5320</v>
      </c>
      <c r="J795" s="560">
        <f>[3]Energy!K788</f>
        <v>4368</v>
      </c>
      <c r="K795" s="560">
        <f>[3]Energy!L788</f>
        <v>3062</v>
      </c>
      <c r="L795" s="560">
        <f>[3]Energy!M788</f>
        <v>1560</v>
      </c>
      <c r="M795" s="560">
        <f>[3]Energy!N788</f>
        <v>3547</v>
      </c>
      <c r="N795" s="312">
        <f t="shared" si="916"/>
        <v>5320</v>
      </c>
      <c r="O795" s="29"/>
      <c r="P795" s="1">
        <f t="shared" si="913"/>
        <v>2039</v>
      </c>
      <c r="Q795" s="560">
        <f>[3]Energy!S788</f>
        <v>3544</v>
      </c>
      <c r="R795" s="560">
        <f>[3]Energy!T788</f>
        <v>4027</v>
      </c>
      <c r="S795" s="560">
        <f>[3]Energy!U788</f>
        <v>1600</v>
      </c>
      <c r="T795" s="560">
        <f>[3]Energy!V788</f>
        <v>805</v>
      </c>
      <c r="U795" s="560">
        <f>[3]Energy!W788</f>
        <v>1871</v>
      </c>
      <c r="V795" s="560">
        <f>[3]Energy!X788</f>
        <v>2577</v>
      </c>
      <c r="W795" s="560">
        <f>[3]Energy!Y788</f>
        <v>3741</v>
      </c>
      <c r="X795" s="560">
        <f>[3]Energy!Z788</f>
        <v>4993</v>
      </c>
      <c r="Y795" s="560">
        <f>[3]Energy!AA788</f>
        <v>5316</v>
      </c>
      <c r="Z795" s="560">
        <f>[3]Energy!AB788</f>
        <v>4365</v>
      </c>
      <c r="AA795" s="560">
        <f>[3]Energy!AC788</f>
        <v>3060</v>
      </c>
      <c r="AB795" s="560">
        <f>[3]Energy!AD788</f>
        <v>1559</v>
      </c>
      <c r="AC795" s="89">
        <f t="shared" si="915"/>
        <v>37458</v>
      </c>
      <c r="AI795" s="155"/>
      <c r="AJ795" s="2"/>
      <c r="BI795" s="1"/>
      <c r="BW795" s="1"/>
      <c r="BX795" s="72"/>
      <c r="BY795" s="1"/>
      <c r="BZ795" s="1"/>
      <c r="CA795" s="1"/>
      <c r="CB795" s="1"/>
      <c r="CC795" s="1"/>
      <c r="CD795" s="1"/>
      <c r="CE795" s="1"/>
    </row>
    <row r="796" spans="1:83" ht="12" customHeight="1">
      <c r="A796" s="87">
        <f t="shared" si="914"/>
        <v>2040</v>
      </c>
      <c r="B796" s="560">
        <f>[3]Energy!C789</f>
        <v>4030</v>
      </c>
      <c r="C796" s="560">
        <f>[3]Energy!D789</f>
        <v>1659</v>
      </c>
      <c r="D796" s="560">
        <f>[3]Energy!E789</f>
        <v>806</v>
      </c>
      <c r="E796" s="560">
        <f>[3]Energy!F789</f>
        <v>1872</v>
      </c>
      <c r="F796" s="560">
        <f>[3]Energy!G789</f>
        <v>2579</v>
      </c>
      <c r="G796" s="560">
        <f>[3]Energy!H789</f>
        <v>3744</v>
      </c>
      <c r="H796" s="560">
        <f>[3]Energy!I789</f>
        <v>4997</v>
      </c>
      <c r="I796" s="560">
        <f>[3]Energy!J789</f>
        <v>5320</v>
      </c>
      <c r="J796" s="560">
        <f>[3]Energy!K789</f>
        <v>4368</v>
      </c>
      <c r="K796" s="560">
        <f>[3]Energy!L789</f>
        <v>3062</v>
      </c>
      <c r="L796" s="560">
        <f>[3]Energy!M789</f>
        <v>1560</v>
      </c>
      <c r="M796" s="560">
        <f>[3]Energy!N789</f>
        <v>3547</v>
      </c>
      <c r="N796" s="312">
        <f t="shared" si="916"/>
        <v>5320</v>
      </c>
      <c r="O796" s="29"/>
      <c r="P796" s="1">
        <f t="shared" si="913"/>
        <v>2040</v>
      </c>
      <c r="Q796" s="560">
        <f>[3]Energy!S789</f>
        <v>3544</v>
      </c>
      <c r="R796" s="560">
        <f>[3]Energy!T789</f>
        <v>4027</v>
      </c>
      <c r="S796" s="560">
        <f>[3]Energy!U789</f>
        <v>1658</v>
      </c>
      <c r="T796" s="560">
        <f>[3]Energy!V789</f>
        <v>805</v>
      </c>
      <c r="U796" s="560">
        <f>[3]Energy!W789</f>
        <v>1871</v>
      </c>
      <c r="V796" s="560">
        <f>[3]Energy!X789</f>
        <v>2577</v>
      </c>
      <c r="W796" s="560">
        <f>[3]Energy!Y789</f>
        <v>3741</v>
      </c>
      <c r="X796" s="560">
        <f>[3]Energy!Z789</f>
        <v>4993</v>
      </c>
      <c r="Y796" s="560">
        <f>[3]Energy!AA789</f>
        <v>5316</v>
      </c>
      <c r="Z796" s="560">
        <f>[3]Energy!AB789</f>
        <v>4365</v>
      </c>
      <c r="AA796" s="560">
        <f>[3]Energy!AC789</f>
        <v>3060</v>
      </c>
      <c r="AB796" s="560">
        <f>[3]Energy!AD789</f>
        <v>1559</v>
      </c>
      <c r="AC796" s="89">
        <f t="shared" si="915"/>
        <v>37516</v>
      </c>
      <c r="AI796" s="155"/>
      <c r="AJ796" s="2"/>
      <c r="BI796" s="1"/>
      <c r="BW796" s="1"/>
      <c r="BX796" s="72"/>
      <c r="BY796" s="1"/>
      <c r="BZ796" s="1"/>
      <c r="CA796" s="1"/>
      <c r="CB796" s="1"/>
      <c r="CC796" s="1"/>
      <c r="CD796" s="1"/>
      <c r="CE796" s="1"/>
    </row>
    <row r="797" spans="1:83" ht="12" customHeight="1">
      <c r="A797" s="87">
        <f t="shared" si="914"/>
        <v>2041</v>
      </c>
      <c r="B797" s="560">
        <f>[3]Energy!C790</f>
        <v>0</v>
      </c>
      <c r="C797" s="560">
        <f>[3]Energy!D790</f>
        <v>0</v>
      </c>
      <c r="D797" s="560">
        <f>[3]Energy!E790</f>
        <v>0</v>
      </c>
      <c r="E797" s="560">
        <f>[3]Energy!F790</f>
        <v>0</v>
      </c>
      <c r="F797" s="560">
        <f>[3]Energy!G790</f>
        <v>0</v>
      </c>
      <c r="G797" s="560">
        <f>[3]Energy!H790</f>
        <v>0</v>
      </c>
      <c r="H797" s="560">
        <f>[3]Energy!I790</f>
        <v>0</v>
      </c>
      <c r="I797" s="560">
        <f>[3]Energy!J790</f>
        <v>0</v>
      </c>
      <c r="J797" s="560">
        <f>[3]Energy!K790</f>
        <v>0</v>
      </c>
      <c r="K797" s="560">
        <f>[3]Energy!L790</f>
        <v>0</v>
      </c>
      <c r="L797" s="560">
        <f>[3]Energy!M790</f>
        <v>0</v>
      </c>
      <c r="M797" s="560">
        <f>[3]Energy!N790</f>
        <v>0</v>
      </c>
      <c r="N797" s="32"/>
      <c r="O797" s="29"/>
      <c r="P797" s="1">
        <f t="shared" si="913"/>
        <v>2041</v>
      </c>
      <c r="Q797" s="560">
        <f>[3]Energy!S790</f>
        <v>3544</v>
      </c>
      <c r="R797" s="560">
        <f>[3]Energy!T790</f>
        <v>0</v>
      </c>
      <c r="S797" s="560">
        <f>[3]Energy!U790</f>
        <v>0</v>
      </c>
      <c r="T797" s="560">
        <f>[3]Energy!V790</f>
        <v>0</v>
      </c>
      <c r="U797" s="560">
        <f>[3]Energy!W790</f>
        <v>0</v>
      </c>
      <c r="V797" s="560">
        <f>[3]Energy!X790</f>
        <v>0</v>
      </c>
      <c r="W797" s="560">
        <f>[3]Energy!Y790</f>
        <v>0</v>
      </c>
      <c r="X797" s="560">
        <f>[3]Energy!Z790</f>
        <v>0</v>
      </c>
      <c r="Y797" s="560">
        <f>[3]Energy!AA790</f>
        <v>0</v>
      </c>
      <c r="Z797" s="560">
        <f>[3]Energy!AB790</f>
        <v>0</v>
      </c>
      <c r="AA797" s="560">
        <f>[3]Energy!AC790</f>
        <v>0</v>
      </c>
      <c r="AB797" s="560">
        <f>[3]Energy!AD790</f>
        <v>0</v>
      </c>
      <c r="AI797" s="155"/>
      <c r="AJ797" s="2"/>
      <c r="BI797" s="1"/>
      <c r="BW797" s="1"/>
      <c r="BX797" s="72"/>
      <c r="BY797" s="1"/>
      <c r="BZ797" s="1"/>
      <c r="CA797" s="1"/>
      <c r="CB797" s="1"/>
      <c r="CC797" s="1"/>
      <c r="CD797" s="1"/>
      <c r="CE797" s="1"/>
    </row>
    <row r="798" spans="1:83" ht="12" customHeight="1">
      <c r="A798" s="87">
        <f t="shared" si="914"/>
        <v>2042</v>
      </c>
      <c r="P798" s="91">
        <f t="shared" si="913"/>
        <v>2042</v>
      </c>
      <c r="AI798" s="155"/>
      <c r="AJ798" s="2"/>
      <c r="BI798" s="1"/>
      <c r="BW798" s="1"/>
      <c r="BX798" s="72"/>
      <c r="BY798" s="1"/>
      <c r="BZ798" s="1"/>
      <c r="CA798" s="1"/>
      <c r="CB798" s="1"/>
      <c r="CC798" s="1"/>
      <c r="CD798" s="1"/>
      <c r="CE798" s="1"/>
    </row>
    <row r="799" spans="1:83" ht="12" customHeight="1">
      <c r="A799" s="87">
        <f t="shared" si="914"/>
        <v>2043</v>
      </c>
      <c r="P799" s="91">
        <f t="shared" si="913"/>
        <v>2043</v>
      </c>
      <c r="AI799" s="155"/>
      <c r="AJ799" s="2"/>
      <c r="BI799" s="1"/>
      <c r="BW799" s="1"/>
      <c r="BX799" s="72"/>
      <c r="BY799" s="1"/>
      <c r="BZ799" s="1"/>
      <c r="CA799" s="1"/>
      <c r="CB799" s="1"/>
      <c r="CC799" s="1"/>
      <c r="CD799" s="1"/>
      <c r="CE799" s="1"/>
    </row>
    <row r="800" spans="1:83" ht="12" customHeight="1">
      <c r="A800" s="87">
        <f t="shared" si="914"/>
        <v>2044</v>
      </c>
      <c r="P800" s="91">
        <f t="shared" si="913"/>
        <v>2044</v>
      </c>
      <c r="AI800" s="155"/>
      <c r="AJ800" s="2"/>
      <c r="BI800" s="1"/>
      <c r="BW800" s="1"/>
      <c r="BX800" s="72"/>
      <c r="BY800" s="1"/>
      <c r="BZ800" s="1"/>
      <c r="CA800" s="1"/>
      <c r="CB800" s="1"/>
      <c r="CC800" s="1"/>
      <c r="CD800" s="1"/>
      <c r="CE800" s="1"/>
    </row>
    <row r="801" spans="1:83" ht="12" customHeight="1">
      <c r="A801" s="87">
        <f t="shared" si="914"/>
        <v>2045</v>
      </c>
      <c r="P801" s="91">
        <f t="shared" si="913"/>
        <v>2045</v>
      </c>
      <c r="AI801" s="155"/>
      <c r="AJ801" s="2"/>
      <c r="BI801" s="1"/>
      <c r="BW801" s="1"/>
      <c r="BX801" s="72"/>
      <c r="BY801" s="1"/>
      <c r="BZ801" s="1"/>
      <c r="CA801" s="1"/>
      <c r="CB801" s="1"/>
      <c r="CC801" s="1"/>
      <c r="CD801" s="1"/>
      <c r="CE801" s="1"/>
    </row>
    <row r="802" spans="1:83" ht="12" customHeight="1">
      <c r="AI802" s="155"/>
      <c r="AJ802" s="2"/>
      <c r="BI802" s="1"/>
      <c r="BW802" s="1"/>
      <c r="BX802" s="72"/>
      <c r="BY802" s="1"/>
      <c r="BZ802" s="1"/>
      <c r="CA802" s="1"/>
      <c r="CB802" s="1"/>
      <c r="CC802" s="1"/>
      <c r="CD802" s="1"/>
      <c r="CE802" s="1"/>
    </row>
    <row r="803" spans="1:83" ht="17.25" customHeight="1"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3"/>
      <c r="AG803" s="78"/>
      <c r="AH803" s="78"/>
      <c r="AI803" s="155"/>
      <c r="AJ803" s="2"/>
      <c r="BI803" s="1"/>
      <c r="BW803" s="1"/>
      <c r="BX803" s="72"/>
      <c r="BY803" s="1"/>
      <c r="BZ803" s="1"/>
      <c r="CA803" s="1"/>
      <c r="CB803" s="1"/>
      <c r="CC803" s="1"/>
      <c r="CD803" s="1"/>
      <c r="CE803" s="1"/>
    </row>
    <row r="804" spans="1:83" ht="18" customHeight="1">
      <c r="A804" s="442" t="s">
        <v>223</v>
      </c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29"/>
      <c r="P804" s="442" t="s">
        <v>142</v>
      </c>
      <c r="Q804" s="446"/>
      <c r="R804" s="446"/>
      <c r="S804" s="32"/>
      <c r="T804" s="32"/>
      <c r="U804" s="32"/>
      <c r="V804" s="32"/>
      <c r="W804" s="32"/>
      <c r="X804" s="32"/>
      <c r="Y804" s="32"/>
      <c r="Z804" s="32" t="s">
        <v>141</v>
      </c>
      <c r="AA804" s="32"/>
      <c r="AB804" s="32"/>
      <c r="AC804" s="32"/>
      <c r="AG804" s="79"/>
      <c r="AH804" s="79"/>
      <c r="AI804" s="78"/>
      <c r="AJ804" s="2"/>
      <c r="BI804" s="1"/>
      <c r="BW804" s="1"/>
      <c r="BX804" s="72"/>
      <c r="BY804" s="1"/>
      <c r="BZ804" s="1"/>
      <c r="CA804" s="1"/>
      <c r="CB804" s="1"/>
      <c r="CC804" s="1"/>
      <c r="CD804" s="1"/>
      <c r="CE804" s="1"/>
    </row>
    <row r="805" spans="1:83" ht="12.75" customHeight="1">
      <c r="A805" s="260" t="s">
        <v>2</v>
      </c>
      <c r="B805" s="445" t="s">
        <v>3</v>
      </c>
      <c r="C805" s="445" t="s">
        <v>4</v>
      </c>
      <c r="D805" s="445" t="s">
        <v>5</v>
      </c>
      <c r="E805" s="445" t="s">
        <v>6</v>
      </c>
      <c r="F805" s="445" t="s">
        <v>7</v>
      </c>
      <c r="G805" s="445" t="s">
        <v>8</v>
      </c>
      <c r="H805" s="445" t="s">
        <v>9</v>
      </c>
      <c r="I805" s="445" t="s">
        <v>10</v>
      </c>
      <c r="J805" s="445" t="s">
        <v>11</v>
      </c>
      <c r="K805" s="445" t="s">
        <v>12</v>
      </c>
      <c r="L805" s="445" t="s">
        <v>13</v>
      </c>
      <c r="M805" s="445" t="s">
        <v>14</v>
      </c>
      <c r="N805" s="445" t="s">
        <v>140</v>
      </c>
      <c r="O805" s="447"/>
      <c r="P805" s="260" t="s">
        <v>2</v>
      </c>
      <c r="Q805" s="445" t="s">
        <v>3</v>
      </c>
      <c r="R805" s="445" t="s">
        <v>4</v>
      </c>
      <c r="S805" s="445" t="s">
        <v>5</v>
      </c>
      <c r="T805" s="445" t="s">
        <v>6</v>
      </c>
      <c r="U805" s="445" t="s">
        <v>7</v>
      </c>
      <c r="V805" s="445" t="s">
        <v>8</v>
      </c>
      <c r="W805" s="445" t="s">
        <v>9</v>
      </c>
      <c r="X805" s="445" t="s">
        <v>10</v>
      </c>
      <c r="Y805" s="445" t="s">
        <v>11</v>
      </c>
      <c r="Z805" s="445" t="s">
        <v>12</v>
      </c>
      <c r="AA805" s="445" t="s">
        <v>13</v>
      </c>
      <c r="AB805" s="445" t="s">
        <v>14</v>
      </c>
      <c r="AC805" s="445" t="s">
        <v>140</v>
      </c>
      <c r="AD805" s="84"/>
      <c r="AG805" s="86"/>
      <c r="AH805" s="86"/>
      <c r="AJ805" s="2"/>
      <c r="BI805" s="1"/>
      <c r="BW805" s="1"/>
      <c r="BX805" s="72"/>
      <c r="BY805" s="1"/>
      <c r="BZ805" s="1"/>
      <c r="CA805" s="1"/>
      <c r="CB805" s="1"/>
      <c r="CC805" s="1"/>
      <c r="CD805" s="1"/>
      <c r="CE805" s="1"/>
    </row>
    <row r="806" spans="1:83">
      <c r="A806" s="87">
        <f>A766</f>
        <v>2010</v>
      </c>
      <c r="B806" s="205">
        <f>ROUND(R806/0.9991,0)</f>
        <v>3235</v>
      </c>
      <c r="C806" s="205">
        <f>ROUND(S806/0.9991,0)</f>
        <v>2751</v>
      </c>
      <c r="D806" s="205">
        <f>ROUND(T806/0.9991,0)</f>
        <v>2510</v>
      </c>
      <c r="E806" s="205">
        <f>ROUND(U806/0.9992,0)</f>
        <v>2356</v>
      </c>
      <c r="F806" s="205">
        <f>ROUND(V806/0.9992,0)</f>
        <v>3230</v>
      </c>
      <c r="G806" s="205">
        <f>ROUND(W806/0.9992,0)</f>
        <v>3474</v>
      </c>
      <c r="H806" s="205">
        <f>ROUND(X806/0.9992,0)</f>
        <v>3559</v>
      </c>
      <c r="I806" s="205">
        <f t="shared" ref="I806" si="917">ROUND(Y806/0.9992,0)</f>
        <v>3675</v>
      </c>
      <c r="J806" s="205">
        <f t="shared" ref="J806" si="918">ROUND(Z806/0.9992,0)</f>
        <v>3393</v>
      </c>
      <c r="K806" s="205">
        <f t="shared" ref="K806" si="919">ROUND(AA806/0.9992,0)</f>
        <v>2620</v>
      </c>
      <c r="L806" s="205">
        <f t="shared" ref="L806" si="920">ROUND(AB806/0.9992,0)</f>
        <v>2231</v>
      </c>
      <c r="M806" s="205">
        <f>ROUND(Q807/0.9992,0)</f>
        <v>3126</v>
      </c>
      <c r="N806" s="32">
        <f t="shared" ref="N806:N808" si="921">SUM(B806:M806)</f>
        <v>36160</v>
      </c>
      <c r="O806" s="36"/>
      <c r="P806" s="87">
        <f>A806</f>
        <v>2010</v>
      </c>
      <c r="Q806" s="205">
        <v>2604</v>
      </c>
      <c r="R806" s="205">
        <v>3232</v>
      </c>
      <c r="S806" s="205">
        <v>2749</v>
      </c>
      <c r="T806" s="205">
        <v>2508</v>
      </c>
      <c r="U806" s="205">
        <v>2354</v>
      </c>
      <c r="V806" s="205">
        <v>3227</v>
      </c>
      <c r="W806" s="205">
        <v>3471</v>
      </c>
      <c r="X806" s="205">
        <v>3556</v>
      </c>
      <c r="Y806" s="205">
        <v>3672</v>
      </c>
      <c r="Z806" s="205">
        <v>3390</v>
      </c>
      <c r="AA806" s="205">
        <v>2618</v>
      </c>
      <c r="AB806" s="205">
        <v>2229</v>
      </c>
      <c r="AC806" s="32">
        <f t="shared" ref="AC806:AC837" si="922">SUM(Q806:AB806)</f>
        <v>35610</v>
      </c>
      <c r="AD806" s="13"/>
      <c r="AG806" s="22"/>
      <c r="AH806" s="22"/>
      <c r="AI806" s="86"/>
      <c r="AJ806" s="2"/>
      <c r="BI806" s="1"/>
      <c r="BW806" s="1"/>
      <c r="BX806" s="72"/>
      <c r="BY806" s="1"/>
      <c r="BZ806" s="1"/>
      <c r="CA806" s="1"/>
      <c r="CB806" s="1"/>
      <c r="CC806" s="1"/>
      <c r="CD806" s="1"/>
      <c r="CE806" s="1"/>
    </row>
    <row r="807" spans="1:83">
      <c r="A807" s="87">
        <f>A806+1</f>
        <v>2011</v>
      </c>
      <c r="B807" s="205">
        <f t="shared" ref="B807:L807" si="923">R808/0.9708</f>
        <v>2549.4437577255871</v>
      </c>
      <c r="C807" s="205">
        <f t="shared" si="923"/>
        <v>1823.2385661310259</v>
      </c>
      <c r="D807" s="205">
        <f t="shared" si="923"/>
        <v>1771.7346518335394</v>
      </c>
      <c r="E807" s="205">
        <f t="shared" si="923"/>
        <v>2079.7280593325095</v>
      </c>
      <c r="F807" s="205">
        <f t="shared" si="923"/>
        <v>2696.7449526163987</v>
      </c>
      <c r="G807" s="205">
        <f t="shared" si="923"/>
        <v>2902.7606098063452</v>
      </c>
      <c r="H807" s="205">
        <f t="shared" si="923"/>
        <v>2845.0762257931601</v>
      </c>
      <c r="I807" s="205">
        <f t="shared" si="923"/>
        <v>3141.738772146683</v>
      </c>
      <c r="J807" s="205">
        <f t="shared" si="923"/>
        <v>2629.7898640296662</v>
      </c>
      <c r="K807" s="205">
        <f t="shared" si="923"/>
        <v>2366.0898228265346</v>
      </c>
      <c r="L807" s="205">
        <f t="shared" si="923"/>
        <v>2301.1948908117015</v>
      </c>
      <c r="M807" s="205">
        <f>Q808/0.9708</f>
        <v>2354.7589616810878</v>
      </c>
      <c r="N807" s="32">
        <f t="shared" si="921"/>
        <v>29462.299134734239</v>
      </c>
      <c r="O807" s="36"/>
      <c r="P807" s="31">
        <f t="shared" ref="P807:P808" si="924">P806+1</f>
        <v>2011</v>
      </c>
      <c r="Q807" s="205">
        <v>3123</v>
      </c>
      <c r="R807" s="205">
        <v>2774</v>
      </c>
      <c r="S807" s="205">
        <v>2268</v>
      </c>
      <c r="T807" s="205">
        <v>2327</v>
      </c>
      <c r="U807" s="205">
        <v>2575</v>
      </c>
      <c r="V807" s="205">
        <v>2994</v>
      </c>
      <c r="W807" s="205">
        <v>3292</v>
      </c>
      <c r="X807" s="205">
        <v>3379</v>
      </c>
      <c r="Y807" s="205">
        <v>3801</v>
      </c>
      <c r="Z807" s="205">
        <v>3290</v>
      </c>
      <c r="AA807" s="205">
        <v>2512</v>
      </c>
      <c r="AB807" s="205">
        <v>2244</v>
      </c>
      <c r="AC807" s="32">
        <f t="shared" si="922"/>
        <v>34579</v>
      </c>
      <c r="AD807" s="13"/>
      <c r="AG807" s="22"/>
      <c r="AH807" s="22"/>
      <c r="AI807" s="155"/>
      <c r="AJ807" s="2"/>
      <c r="BI807" s="1"/>
      <c r="BW807" s="1"/>
      <c r="BX807" s="72"/>
      <c r="BY807" s="1"/>
      <c r="BZ807" s="1"/>
      <c r="CA807" s="1"/>
      <c r="CB807" s="1"/>
      <c r="CC807" s="1"/>
      <c r="CD807" s="1"/>
      <c r="CE807" s="1"/>
    </row>
    <row r="808" spans="1:83">
      <c r="A808" s="87">
        <f t="shared" ref="A808:A841" si="925">A807+1</f>
        <v>2012</v>
      </c>
      <c r="B808" s="205">
        <f>[1]MWH!C1082</f>
        <v>2544</v>
      </c>
      <c r="C808" s="205">
        <f>[1]MWH!D1082</f>
        <v>1819</v>
      </c>
      <c r="D808" s="205">
        <f>[1]MWH!E1082</f>
        <v>1768</v>
      </c>
      <c r="E808" s="205">
        <f>[1]MWH!F1082</f>
        <v>2076</v>
      </c>
      <c r="F808" s="560">
        <f>[1]MWH!G1082</f>
        <v>2691</v>
      </c>
      <c r="G808" s="560">
        <f>[1]MWH!H1082</f>
        <v>2897</v>
      </c>
      <c r="H808" s="560">
        <f>[1]MWH!I1082</f>
        <v>2839</v>
      </c>
      <c r="I808" s="560">
        <f>[1]MWH!J1082</f>
        <v>3135</v>
      </c>
      <c r="J808" s="560">
        <f>[1]MWH!K1082</f>
        <v>2624</v>
      </c>
      <c r="K808" s="560">
        <f>[1]MWH!L1082</f>
        <v>2361</v>
      </c>
      <c r="L808" s="560">
        <f>[1]MWH!M1082</f>
        <v>2297</v>
      </c>
      <c r="M808" s="560">
        <f>[1]MWH!N1082</f>
        <v>2377</v>
      </c>
      <c r="N808" s="32">
        <f t="shared" si="921"/>
        <v>29428</v>
      </c>
      <c r="O808" s="333"/>
      <c r="P808" s="31">
        <f t="shared" si="924"/>
        <v>2012</v>
      </c>
      <c r="Q808" s="205">
        <f>[1]MWH!S1082</f>
        <v>2286</v>
      </c>
      <c r="R808" s="205">
        <f>[1]MWH!T1082</f>
        <v>2475</v>
      </c>
      <c r="S808" s="205">
        <f>[1]MWH!U1082</f>
        <v>1770</v>
      </c>
      <c r="T808" s="205">
        <f>[1]MWH!V1082</f>
        <v>1720</v>
      </c>
      <c r="U808" s="205">
        <f>[1]MWH!W1082</f>
        <v>2019</v>
      </c>
      <c r="V808" s="560">
        <f>[1]MWH!X1082</f>
        <v>2618</v>
      </c>
      <c r="W808" s="560">
        <f>[1]MWH!Y1082</f>
        <v>2818</v>
      </c>
      <c r="X808" s="560">
        <f>[1]MWH!Z1082</f>
        <v>2762</v>
      </c>
      <c r="Y808" s="560">
        <f>[1]MWH!AA1082</f>
        <v>3050</v>
      </c>
      <c r="Z808" s="560">
        <f>[1]MWH!AB1082</f>
        <v>2553</v>
      </c>
      <c r="AA808" s="560">
        <f>[1]MWH!AC1082</f>
        <v>2297</v>
      </c>
      <c r="AB808" s="560">
        <f>[1]MWH!AD1082</f>
        <v>2234</v>
      </c>
      <c r="AC808" s="32">
        <f t="shared" si="922"/>
        <v>28602</v>
      </c>
      <c r="AD808" s="13"/>
      <c r="AG808" s="22"/>
      <c r="AH808" s="22"/>
      <c r="AI808" s="155"/>
      <c r="AJ808" s="2"/>
      <c r="BI808" s="1"/>
      <c r="BW808" s="1"/>
      <c r="BX808" s="72"/>
      <c r="BY808" s="1"/>
      <c r="BZ808" s="1"/>
      <c r="CA808" s="1"/>
      <c r="CB808" s="1"/>
      <c r="CC808" s="1"/>
      <c r="CD808" s="1"/>
      <c r="CE808" s="1"/>
    </row>
    <row r="809" spans="1:83">
      <c r="A809" s="87">
        <f t="shared" si="925"/>
        <v>2013</v>
      </c>
      <c r="B809" s="560">
        <f>[3]Energy!C1122</f>
        <v>2387</v>
      </c>
      <c r="C809" s="560">
        <f>[3]Energy!D1122</f>
        <v>1938</v>
      </c>
      <c r="D809" s="560">
        <f>[3]Energy!E1122</f>
        <v>2297</v>
      </c>
      <c r="E809" s="560">
        <f>[3]Energy!F1122</f>
        <v>2006</v>
      </c>
      <c r="F809" s="560">
        <f>[3]Energy!G1122</f>
        <v>2686</v>
      </c>
      <c r="G809" s="560">
        <f>[3]Energy!H1122</f>
        <v>2897</v>
      </c>
      <c r="H809" s="560">
        <f>[3]Energy!I1122</f>
        <v>2880</v>
      </c>
      <c r="I809" s="560">
        <f>[3]Energy!J1122</f>
        <v>3135</v>
      </c>
      <c r="J809" s="560">
        <f>[3]Energy!K1122</f>
        <v>2624</v>
      </c>
      <c r="K809" s="560">
        <f>[3]Energy!L1122</f>
        <v>2400</v>
      </c>
      <c r="L809" s="560">
        <f>[3]Energy!M1122</f>
        <v>2341</v>
      </c>
      <c r="M809" s="560">
        <f>[3]Energy!N1122</f>
        <v>2419</v>
      </c>
      <c r="N809" s="312">
        <f t="shared" ref="N809:N836" si="926">MAX(B809:M809)</f>
        <v>3135</v>
      </c>
      <c r="O809" s="454"/>
      <c r="P809" s="1">
        <f t="shared" ref="P809:P837" si="927">A809</f>
        <v>2013</v>
      </c>
      <c r="Q809" s="560">
        <f>[3]Energy!S1122</f>
        <v>2312</v>
      </c>
      <c r="R809" s="560">
        <f>[3]Energy!T1122</f>
        <v>2322</v>
      </c>
      <c r="S809" s="560">
        <f>[3]Energy!U1122</f>
        <v>1886</v>
      </c>
      <c r="T809" s="560">
        <f>[3]Energy!V1122</f>
        <v>2234</v>
      </c>
      <c r="U809" s="560">
        <f>[3]Energy!W1122</f>
        <v>1952</v>
      </c>
      <c r="V809" s="560">
        <f>[3]Energy!X1122</f>
        <v>2613</v>
      </c>
      <c r="W809" s="560">
        <f>[3]Energy!Y1122</f>
        <v>2818</v>
      </c>
      <c r="X809" s="560">
        <f>[3]Energy!Z1122</f>
        <v>2802</v>
      </c>
      <c r="Y809" s="560">
        <f>[3]Energy!AA1122</f>
        <v>3050</v>
      </c>
      <c r="Z809" s="560">
        <f>[3]Energy!AB1122</f>
        <v>2553</v>
      </c>
      <c r="AA809" s="560">
        <f>[3]Energy!AC1122</f>
        <v>2335</v>
      </c>
      <c r="AB809" s="560">
        <f>[3]Energy!AD1122</f>
        <v>2277</v>
      </c>
      <c r="AC809" s="32">
        <f t="shared" si="922"/>
        <v>29154</v>
      </c>
      <c r="AD809" s="13"/>
      <c r="AG809" s="22"/>
      <c r="AH809" s="22"/>
      <c r="AI809" s="155"/>
      <c r="AJ809" s="2"/>
      <c r="BI809" s="1"/>
      <c r="BW809" s="1"/>
      <c r="BX809" s="72"/>
      <c r="BY809" s="1"/>
      <c r="BZ809" s="1"/>
      <c r="CA809" s="1"/>
      <c r="CB809" s="1"/>
      <c r="CC809" s="1"/>
      <c r="CD809" s="1"/>
      <c r="CE809" s="1"/>
    </row>
    <row r="810" spans="1:83">
      <c r="A810" s="87">
        <f t="shared" si="925"/>
        <v>2014</v>
      </c>
      <c r="B810" s="560">
        <f>[3]Energy!C1123</f>
        <v>2424</v>
      </c>
      <c r="C810" s="560">
        <f>[3]Energy!D1123</f>
        <v>1894</v>
      </c>
      <c r="D810" s="560">
        <f>[3]Energy!E1123</f>
        <v>2297</v>
      </c>
      <c r="E810" s="560">
        <f>[3]Energy!F1123</f>
        <v>2034</v>
      </c>
      <c r="F810" s="560">
        <f>[3]Energy!G1123</f>
        <v>2729</v>
      </c>
      <c r="G810" s="560">
        <f>[3]Energy!H1123</f>
        <v>2925</v>
      </c>
      <c r="H810" s="560">
        <f>[3]Energy!I1123</f>
        <v>2921</v>
      </c>
      <c r="I810" s="560">
        <f>[3]Energy!J1123</f>
        <v>3166</v>
      </c>
      <c r="J810" s="560">
        <f>[3]Energy!K1123</f>
        <v>2664</v>
      </c>
      <c r="K810" s="560">
        <f>[3]Energy!L1123</f>
        <v>2322</v>
      </c>
      <c r="L810" s="560">
        <f>[3]Energy!M1123</f>
        <v>2341</v>
      </c>
      <c r="M810" s="560">
        <f>[3]Energy!N1123</f>
        <v>2461</v>
      </c>
      <c r="N810" s="312">
        <f t="shared" si="926"/>
        <v>3166</v>
      </c>
      <c r="O810" s="454"/>
      <c r="P810" s="1">
        <f t="shared" si="927"/>
        <v>2014</v>
      </c>
      <c r="Q810" s="560">
        <f>[3]Energy!S1123</f>
        <v>2353</v>
      </c>
      <c r="R810" s="560">
        <f>[3]Energy!T1123</f>
        <v>2358</v>
      </c>
      <c r="S810" s="560">
        <f>[3]Energy!U1123</f>
        <v>1843</v>
      </c>
      <c r="T810" s="560">
        <f>[3]Energy!V1123</f>
        <v>2234</v>
      </c>
      <c r="U810" s="560">
        <f>[3]Energy!W1123</f>
        <v>1979</v>
      </c>
      <c r="V810" s="560">
        <f>[3]Energy!X1123</f>
        <v>2655</v>
      </c>
      <c r="W810" s="560">
        <f>[3]Energy!Y1123</f>
        <v>2846</v>
      </c>
      <c r="X810" s="560">
        <f>[3]Energy!Z1123</f>
        <v>2842</v>
      </c>
      <c r="Y810" s="560">
        <f>[3]Energy!AA1123</f>
        <v>3080</v>
      </c>
      <c r="Z810" s="560">
        <f>[3]Energy!AB1123</f>
        <v>2592</v>
      </c>
      <c r="AA810" s="560">
        <f>[3]Energy!AC1123</f>
        <v>2259</v>
      </c>
      <c r="AB810" s="560">
        <f>[3]Energy!AD1123</f>
        <v>2277</v>
      </c>
      <c r="AC810" s="32">
        <f t="shared" si="922"/>
        <v>29318</v>
      </c>
      <c r="AD810" s="13"/>
      <c r="AG810" s="22"/>
      <c r="AH810" s="22"/>
      <c r="AI810" s="155"/>
      <c r="AJ810" s="2"/>
      <c r="BI810" s="1"/>
      <c r="BW810" s="1"/>
      <c r="BX810" s="72"/>
      <c r="BY810" s="1"/>
      <c r="BZ810" s="1"/>
      <c r="CA810" s="1"/>
      <c r="CB810" s="1"/>
      <c r="CC810" s="1"/>
      <c r="CD810" s="1"/>
      <c r="CE810" s="1"/>
    </row>
    <row r="811" spans="1:83">
      <c r="A811" s="87">
        <f t="shared" si="925"/>
        <v>2015</v>
      </c>
      <c r="B811" s="560">
        <f>[3]Energy!C1124</f>
        <v>2461</v>
      </c>
      <c r="C811" s="560">
        <f>[3]Energy!D1124</f>
        <v>1894</v>
      </c>
      <c r="D811" s="560">
        <f>[3]Energy!E1124</f>
        <v>2340</v>
      </c>
      <c r="E811" s="560">
        <f>[3]Energy!F1124</f>
        <v>2054</v>
      </c>
      <c r="F811" s="560">
        <f>[3]Energy!G1124</f>
        <v>2772</v>
      </c>
      <c r="G811" s="560">
        <f>[3]Energy!H1124</f>
        <v>2946</v>
      </c>
      <c r="H811" s="560">
        <f>[3]Energy!I1124</f>
        <v>2962</v>
      </c>
      <c r="I811" s="560">
        <f>[3]Energy!J1124</f>
        <v>3189</v>
      </c>
      <c r="J811" s="560">
        <f>[3]Energy!K1124</f>
        <v>2664</v>
      </c>
      <c r="K811" s="560">
        <f>[3]Energy!L1124</f>
        <v>2341</v>
      </c>
      <c r="L811" s="560">
        <f>[3]Energy!M1124</f>
        <v>2341</v>
      </c>
      <c r="M811" s="560">
        <f>[3]Energy!N1124</f>
        <v>2504</v>
      </c>
      <c r="N811" s="312">
        <f t="shared" si="926"/>
        <v>3189</v>
      </c>
      <c r="O811" s="454"/>
      <c r="P811" s="1">
        <f t="shared" si="927"/>
        <v>2015</v>
      </c>
      <c r="Q811" s="560">
        <f>[3]Energy!S1124</f>
        <v>2394</v>
      </c>
      <c r="R811" s="560">
        <f>[3]Energy!T1124</f>
        <v>2394</v>
      </c>
      <c r="S811" s="560">
        <f>[3]Energy!U1124</f>
        <v>1843</v>
      </c>
      <c r="T811" s="560">
        <f>[3]Energy!V1124</f>
        <v>2276</v>
      </c>
      <c r="U811" s="560">
        <f>[3]Energy!W1124</f>
        <v>1999</v>
      </c>
      <c r="V811" s="560">
        <f>[3]Energy!X1124</f>
        <v>2697</v>
      </c>
      <c r="W811" s="560">
        <f>[3]Energy!Y1124</f>
        <v>2866</v>
      </c>
      <c r="X811" s="560">
        <f>[3]Energy!Z1124</f>
        <v>2882</v>
      </c>
      <c r="Y811" s="560">
        <f>[3]Energy!AA1124</f>
        <v>3103</v>
      </c>
      <c r="Z811" s="560">
        <f>[3]Energy!AB1124</f>
        <v>2592</v>
      </c>
      <c r="AA811" s="560">
        <f>[3]Energy!AC1124</f>
        <v>2277</v>
      </c>
      <c r="AB811" s="560">
        <f>[3]Energy!AD1124</f>
        <v>2277</v>
      </c>
      <c r="AC811" s="32">
        <f t="shared" si="922"/>
        <v>29600</v>
      </c>
      <c r="AD811" s="13"/>
      <c r="AG811" s="22"/>
      <c r="AH811" s="22"/>
      <c r="AI811" s="155"/>
      <c r="AJ811" s="2"/>
      <c r="BI811" s="1"/>
      <c r="BW811" s="1"/>
      <c r="BX811" s="72"/>
      <c r="BY811" s="1"/>
      <c r="BZ811" s="1"/>
      <c r="CA811" s="1"/>
      <c r="CB811" s="1"/>
      <c r="CC811" s="1"/>
      <c r="CD811" s="1"/>
      <c r="CE811" s="1"/>
    </row>
    <row r="812" spans="1:83">
      <c r="A812" s="87">
        <f t="shared" si="925"/>
        <v>2016</v>
      </c>
      <c r="B812" s="560">
        <f>[3]Energy!C1125</f>
        <v>2499</v>
      </c>
      <c r="C812" s="560">
        <f>[3]Energy!D1125</f>
        <v>1961</v>
      </c>
      <c r="D812" s="560">
        <f>[3]Energy!E1125</f>
        <v>2340</v>
      </c>
      <c r="E812" s="560">
        <f>[3]Energy!F1125</f>
        <v>2076</v>
      </c>
      <c r="F812" s="560">
        <f>[3]Energy!G1125</f>
        <v>2816</v>
      </c>
      <c r="G812" s="560">
        <f>[3]Energy!H1125</f>
        <v>2967</v>
      </c>
      <c r="H812" s="560">
        <f>[3]Energy!I1125</f>
        <v>3003</v>
      </c>
      <c r="I812" s="560">
        <f>[3]Energy!J1125</f>
        <v>3212</v>
      </c>
      <c r="J812" s="560">
        <f>[3]Energy!K1125</f>
        <v>2664</v>
      </c>
      <c r="K812" s="560">
        <f>[3]Energy!L1125</f>
        <v>2357</v>
      </c>
      <c r="L812" s="560">
        <f>[3]Energy!M1125</f>
        <v>2372</v>
      </c>
      <c r="M812" s="560">
        <f>[3]Energy!N1125</f>
        <v>2546</v>
      </c>
      <c r="N812" s="312">
        <f t="shared" si="926"/>
        <v>3212</v>
      </c>
      <c r="O812" s="454"/>
      <c r="P812" s="1">
        <f t="shared" si="927"/>
        <v>2016</v>
      </c>
      <c r="Q812" s="560">
        <f>[3]Energy!S1125</f>
        <v>2436</v>
      </c>
      <c r="R812" s="560">
        <f>[3]Energy!T1125</f>
        <v>2431</v>
      </c>
      <c r="S812" s="560">
        <f>[3]Energy!U1125</f>
        <v>1908</v>
      </c>
      <c r="T812" s="560">
        <f>[3]Energy!V1125</f>
        <v>2276</v>
      </c>
      <c r="U812" s="560">
        <f>[3]Energy!W1125</f>
        <v>2019</v>
      </c>
      <c r="V812" s="560">
        <f>[3]Energy!X1125</f>
        <v>2740</v>
      </c>
      <c r="W812" s="560">
        <f>[3]Energy!Y1125</f>
        <v>2887</v>
      </c>
      <c r="X812" s="560">
        <f>[3]Energy!Z1125</f>
        <v>2922</v>
      </c>
      <c r="Y812" s="560">
        <f>[3]Energy!AA1125</f>
        <v>3125</v>
      </c>
      <c r="Z812" s="560">
        <f>[3]Energy!AB1125</f>
        <v>2592</v>
      </c>
      <c r="AA812" s="560">
        <f>[3]Energy!AC1125</f>
        <v>2293</v>
      </c>
      <c r="AB812" s="560">
        <f>[3]Energy!AD1125</f>
        <v>2307</v>
      </c>
      <c r="AC812" s="32">
        <f t="shared" si="922"/>
        <v>29936</v>
      </c>
      <c r="AD812" s="13"/>
      <c r="AG812" s="22"/>
      <c r="AH812" s="22"/>
      <c r="AI812" s="155"/>
      <c r="AJ812" s="2"/>
      <c r="BI812" s="1"/>
      <c r="BW812" s="1"/>
      <c r="BX812" s="72"/>
      <c r="BY812" s="1"/>
      <c r="BZ812" s="1"/>
      <c r="CA812" s="1"/>
      <c r="CB812" s="1"/>
      <c r="CC812" s="1"/>
      <c r="CD812" s="1"/>
      <c r="CE812" s="1"/>
    </row>
    <row r="813" spans="1:83">
      <c r="A813" s="87">
        <f t="shared" si="925"/>
        <v>2017</v>
      </c>
      <c r="B813" s="560">
        <f>[3]Energy!C1126</f>
        <v>2536</v>
      </c>
      <c r="C813" s="560">
        <f>[3]Energy!D1126</f>
        <v>1894</v>
      </c>
      <c r="D813" s="560">
        <f>[3]Energy!E1126</f>
        <v>2362</v>
      </c>
      <c r="E813" s="560">
        <f>[3]Energy!F1126</f>
        <v>2097</v>
      </c>
      <c r="F813" s="560">
        <f>[3]Energy!G1126</f>
        <v>2859</v>
      </c>
      <c r="G813" s="560">
        <f>[3]Energy!H1126</f>
        <v>2988</v>
      </c>
      <c r="H813" s="560">
        <f>[3]Energy!I1126</f>
        <v>3044</v>
      </c>
      <c r="I813" s="560">
        <f>[3]Energy!J1126</f>
        <v>3235</v>
      </c>
      <c r="J813" s="560">
        <f>[3]Energy!K1126</f>
        <v>2680</v>
      </c>
      <c r="K813" s="560">
        <f>[3]Energy!L1126</f>
        <v>2373</v>
      </c>
      <c r="L813" s="560">
        <f>[3]Energy!M1126</f>
        <v>2394</v>
      </c>
      <c r="M813" s="560">
        <f>[3]Energy!N1126</f>
        <v>2589</v>
      </c>
      <c r="N813" s="312">
        <f t="shared" si="926"/>
        <v>3235</v>
      </c>
      <c r="O813" s="454"/>
      <c r="P813" s="1">
        <f t="shared" si="927"/>
        <v>2017</v>
      </c>
      <c r="Q813" s="560">
        <f>[3]Energy!S1126</f>
        <v>2477</v>
      </c>
      <c r="R813" s="560">
        <f>[3]Energy!T1126</f>
        <v>2467</v>
      </c>
      <c r="S813" s="560">
        <f>[3]Energy!U1126</f>
        <v>1843</v>
      </c>
      <c r="T813" s="560">
        <f>[3]Energy!V1126</f>
        <v>2298</v>
      </c>
      <c r="U813" s="560">
        <f>[3]Energy!W1126</f>
        <v>2040</v>
      </c>
      <c r="V813" s="560">
        <f>[3]Energy!X1126</f>
        <v>2781</v>
      </c>
      <c r="W813" s="560">
        <f>[3]Energy!Y1126</f>
        <v>2907</v>
      </c>
      <c r="X813" s="560">
        <f>[3]Energy!Z1126</f>
        <v>2961</v>
      </c>
      <c r="Y813" s="560">
        <f>[3]Energy!AA1126</f>
        <v>3147</v>
      </c>
      <c r="Z813" s="560">
        <f>[3]Energy!AB1126</f>
        <v>2607</v>
      </c>
      <c r="AA813" s="560">
        <f>[3]Energy!AC1126</f>
        <v>2308</v>
      </c>
      <c r="AB813" s="560">
        <f>[3]Energy!AD1126</f>
        <v>2329</v>
      </c>
      <c r="AC813" s="32">
        <f t="shared" si="922"/>
        <v>30165</v>
      </c>
      <c r="AD813" s="13"/>
      <c r="AG813" s="22"/>
      <c r="AH813" s="22"/>
      <c r="AI813" s="155"/>
      <c r="AJ813" s="2"/>
      <c r="BI813" s="1"/>
      <c r="BW813" s="1"/>
      <c r="BX813" s="72"/>
      <c r="BY813" s="1"/>
      <c r="BZ813" s="1"/>
      <c r="CA813" s="1"/>
      <c r="CB813" s="1"/>
      <c r="CC813" s="1"/>
      <c r="CD813" s="1"/>
      <c r="CE813" s="1"/>
    </row>
    <row r="814" spans="1:83">
      <c r="A814" s="87">
        <f t="shared" si="925"/>
        <v>2018</v>
      </c>
      <c r="B814" s="560">
        <f>[3]Energy!C1127</f>
        <v>2573</v>
      </c>
      <c r="C814" s="560">
        <f>[3]Energy!D1127</f>
        <v>1894</v>
      </c>
      <c r="D814" s="560">
        <f>[3]Energy!E1127</f>
        <v>2379</v>
      </c>
      <c r="E814" s="560">
        <f>[3]Energy!F1127</f>
        <v>2118</v>
      </c>
      <c r="F814" s="560">
        <f>[3]Energy!G1127</f>
        <v>2902</v>
      </c>
      <c r="G814" s="560">
        <f>[3]Energy!H1127</f>
        <v>3009</v>
      </c>
      <c r="H814" s="560">
        <f>[3]Energy!I1127</f>
        <v>3085</v>
      </c>
      <c r="I814" s="560">
        <f>[3]Energy!J1127</f>
        <v>3258</v>
      </c>
      <c r="J814" s="560">
        <f>[3]Energy!K1127</f>
        <v>2691</v>
      </c>
      <c r="K814" s="560">
        <f>[3]Energy!L1127</f>
        <v>2389</v>
      </c>
      <c r="L814" s="560">
        <f>[3]Energy!M1127</f>
        <v>2416</v>
      </c>
      <c r="M814" s="560">
        <f>[3]Energy!N1127</f>
        <v>2631</v>
      </c>
      <c r="N814" s="312">
        <f t="shared" si="926"/>
        <v>3258</v>
      </c>
      <c r="O814" s="454"/>
      <c r="P814" s="1">
        <f t="shared" si="927"/>
        <v>2018</v>
      </c>
      <c r="Q814" s="560">
        <f>[3]Energy!S1127</f>
        <v>2519</v>
      </c>
      <c r="R814" s="560">
        <f>[3]Energy!T1127</f>
        <v>2503</v>
      </c>
      <c r="S814" s="560">
        <f>[3]Energy!U1127</f>
        <v>1843</v>
      </c>
      <c r="T814" s="560">
        <f>[3]Energy!V1127</f>
        <v>2314</v>
      </c>
      <c r="U814" s="560">
        <f>[3]Energy!W1127</f>
        <v>2060</v>
      </c>
      <c r="V814" s="560">
        <f>[3]Energy!X1127</f>
        <v>2823</v>
      </c>
      <c r="W814" s="560">
        <f>[3]Energy!Y1127</f>
        <v>2927</v>
      </c>
      <c r="X814" s="560">
        <f>[3]Energy!Z1127</f>
        <v>3001</v>
      </c>
      <c r="Y814" s="560">
        <f>[3]Energy!AA1127</f>
        <v>3170</v>
      </c>
      <c r="Z814" s="560">
        <f>[3]Energy!AB1127</f>
        <v>2618</v>
      </c>
      <c r="AA814" s="560">
        <f>[3]Energy!AC1127</f>
        <v>2324</v>
      </c>
      <c r="AB814" s="560">
        <f>[3]Energy!AD1127</f>
        <v>2350</v>
      </c>
      <c r="AC814" s="32">
        <f t="shared" si="922"/>
        <v>30452</v>
      </c>
      <c r="AD814" s="13"/>
      <c r="AG814" s="22"/>
      <c r="AH814" s="22"/>
      <c r="AI814" s="155"/>
      <c r="AJ814" s="2"/>
      <c r="BI814" s="1"/>
      <c r="BW814" s="1"/>
      <c r="BX814" s="72"/>
      <c r="BY814" s="1"/>
      <c r="BZ814" s="1"/>
      <c r="CA814" s="1"/>
      <c r="CB814" s="1"/>
      <c r="CC814" s="1"/>
      <c r="CD814" s="1"/>
      <c r="CE814" s="1"/>
    </row>
    <row r="815" spans="1:83">
      <c r="A815" s="87">
        <f t="shared" si="925"/>
        <v>2019</v>
      </c>
      <c r="B815" s="560">
        <f>[3]Energy!C1128</f>
        <v>2610</v>
      </c>
      <c r="C815" s="560">
        <f>[3]Energy!D1128</f>
        <v>1938</v>
      </c>
      <c r="D815" s="560">
        <f>[3]Energy!E1128</f>
        <v>2396</v>
      </c>
      <c r="E815" s="560">
        <f>[3]Energy!F1128</f>
        <v>2139</v>
      </c>
      <c r="F815" s="560">
        <f>[3]Energy!G1128</f>
        <v>2945</v>
      </c>
      <c r="G815" s="560">
        <f>[3]Energy!H1128</f>
        <v>3030</v>
      </c>
      <c r="H815" s="560">
        <f>[3]Energy!I1128</f>
        <v>3127</v>
      </c>
      <c r="I815" s="560">
        <f>[3]Energy!J1128</f>
        <v>3281</v>
      </c>
      <c r="J815" s="560">
        <f>[3]Energy!K1128</f>
        <v>2701</v>
      </c>
      <c r="K815" s="560">
        <f>[3]Energy!L1128</f>
        <v>2404</v>
      </c>
      <c r="L815" s="560">
        <f>[3]Energy!M1128</f>
        <v>2438</v>
      </c>
      <c r="M815" s="560">
        <f>[3]Energy!N1128</f>
        <v>2673</v>
      </c>
      <c r="N815" s="312">
        <f t="shared" si="926"/>
        <v>3281</v>
      </c>
      <c r="O815" s="454"/>
      <c r="P815" s="1">
        <f t="shared" si="927"/>
        <v>2019</v>
      </c>
      <c r="Q815" s="560">
        <f>[3]Energy!S1128</f>
        <v>2559</v>
      </c>
      <c r="R815" s="560">
        <f>[3]Energy!T1128</f>
        <v>2539</v>
      </c>
      <c r="S815" s="560">
        <f>[3]Energy!U1128</f>
        <v>1886</v>
      </c>
      <c r="T815" s="560">
        <f>[3]Energy!V1128</f>
        <v>2331</v>
      </c>
      <c r="U815" s="560">
        <f>[3]Energy!W1128</f>
        <v>2080</v>
      </c>
      <c r="V815" s="560">
        <f>[3]Energy!X1128</f>
        <v>2865</v>
      </c>
      <c r="W815" s="560">
        <f>[3]Energy!Y1128</f>
        <v>2948</v>
      </c>
      <c r="X815" s="560">
        <f>[3]Energy!Z1128</f>
        <v>3042</v>
      </c>
      <c r="Y815" s="560">
        <f>[3]Energy!AA1128</f>
        <v>3192</v>
      </c>
      <c r="Z815" s="560">
        <f>[3]Energy!AB1128</f>
        <v>2628</v>
      </c>
      <c r="AA815" s="560">
        <f>[3]Energy!AC1128</f>
        <v>2338</v>
      </c>
      <c r="AB815" s="560">
        <f>[3]Energy!AD1128</f>
        <v>2372</v>
      </c>
      <c r="AC815" s="32">
        <f t="shared" si="922"/>
        <v>30780</v>
      </c>
      <c r="AD815" s="13"/>
      <c r="AG815" s="22"/>
      <c r="AH815" s="22"/>
      <c r="AI815" s="155"/>
      <c r="AJ815" s="2"/>
      <c r="BI815" s="1"/>
      <c r="BW815" s="1"/>
      <c r="BX815" s="72"/>
      <c r="BY815" s="1"/>
      <c r="BZ815" s="1"/>
      <c r="CA815" s="1"/>
      <c r="CB815" s="1"/>
      <c r="CC815" s="1"/>
      <c r="CD815" s="1"/>
      <c r="CE815" s="1"/>
    </row>
    <row r="816" spans="1:83">
      <c r="A816" s="87">
        <f t="shared" si="925"/>
        <v>2020</v>
      </c>
      <c r="B816" s="560">
        <f>[3]Energy!C1129</f>
        <v>2648</v>
      </c>
      <c r="C816" s="560">
        <f>[3]Energy!D1129</f>
        <v>2007</v>
      </c>
      <c r="D816" s="560">
        <f>[3]Energy!E1129</f>
        <v>2413</v>
      </c>
      <c r="E816" s="560">
        <f>[3]Energy!F1129</f>
        <v>2160</v>
      </c>
      <c r="F816" s="560">
        <f>[3]Energy!G1129</f>
        <v>2989</v>
      </c>
      <c r="G816" s="560">
        <f>[3]Energy!H1129</f>
        <v>3051</v>
      </c>
      <c r="H816" s="560">
        <f>[3]Energy!I1129</f>
        <v>3168</v>
      </c>
      <c r="I816" s="560">
        <f>[3]Energy!J1129</f>
        <v>3304</v>
      </c>
      <c r="J816" s="560">
        <f>[3]Energy!K1129</f>
        <v>2711</v>
      </c>
      <c r="K816" s="560">
        <f>[3]Energy!L1129</f>
        <v>2420</v>
      </c>
      <c r="L816" s="560">
        <f>[3]Energy!M1129</f>
        <v>2460</v>
      </c>
      <c r="M816" s="560">
        <f>[3]Energy!N1129</f>
        <v>2716</v>
      </c>
      <c r="N816" s="312">
        <f t="shared" si="926"/>
        <v>3304</v>
      </c>
      <c r="O816" s="454"/>
      <c r="P816" s="1">
        <f t="shared" si="927"/>
        <v>2020</v>
      </c>
      <c r="Q816" s="560">
        <f>[3]Energy!S1129</f>
        <v>2600</v>
      </c>
      <c r="R816" s="560">
        <f>[3]Energy!T1129</f>
        <v>2576</v>
      </c>
      <c r="S816" s="560">
        <f>[3]Energy!U1129</f>
        <v>1953</v>
      </c>
      <c r="T816" s="560">
        <f>[3]Energy!V1129</f>
        <v>2347</v>
      </c>
      <c r="U816" s="560">
        <f>[3]Energy!W1129</f>
        <v>2101</v>
      </c>
      <c r="V816" s="560">
        <f>[3]Energy!X1129</f>
        <v>2908</v>
      </c>
      <c r="W816" s="560">
        <f>[3]Energy!Y1129</f>
        <v>2968</v>
      </c>
      <c r="X816" s="560">
        <f>[3]Energy!Z1129</f>
        <v>3082</v>
      </c>
      <c r="Y816" s="560">
        <f>[3]Energy!AA1129</f>
        <v>3215</v>
      </c>
      <c r="Z816" s="560">
        <f>[3]Energy!AB1129</f>
        <v>2637</v>
      </c>
      <c r="AA816" s="560">
        <f>[3]Energy!AC1129</f>
        <v>2354</v>
      </c>
      <c r="AB816" s="560">
        <f>[3]Energy!AD1129</f>
        <v>2393</v>
      </c>
      <c r="AC816" s="32">
        <f t="shared" si="922"/>
        <v>31134</v>
      </c>
      <c r="AD816" s="13"/>
      <c r="AG816" s="22"/>
      <c r="AH816" s="22"/>
      <c r="AI816" s="155"/>
      <c r="AJ816" s="2"/>
      <c r="BI816" s="1"/>
      <c r="BW816" s="1"/>
      <c r="BX816" s="72"/>
      <c r="BY816" s="1"/>
      <c r="BZ816" s="1"/>
      <c r="CA816" s="1"/>
      <c r="CB816" s="1"/>
      <c r="CC816" s="1"/>
      <c r="CD816" s="1"/>
      <c r="CE816" s="1"/>
    </row>
    <row r="817" spans="1:116" s="6" customFormat="1">
      <c r="A817" s="87">
        <f t="shared" si="925"/>
        <v>2021</v>
      </c>
      <c r="B817" s="560">
        <f>[3]Energy!C1130</f>
        <v>2685</v>
      </c>
      <c r="C817" s="560">
        <f>[3]Energy!D1130</f>
        <v>1938</v>
      </c>
      <c r="D817" s="560">
        <f>[3]Energy!E1130</f>
        <v>2431</v>
      </c>
      <c r="E817" s="560">
        <f>[3]Energy!F1130</f>
        <v>2181</v>
      </c>
      <c r="F817" s="560">
        <f>[3]Energy!G1130</f>
        <v>3032</v>
      </c>
      <c r="G817" s="560">
        <f>[3]Energy!H1130</f>
        <v>3072</v>
      </c>
      <c r="H817" s="560">
        <f>[3]Energy!I1130</f>
        <v>3168</v>
      </c>
      <c r="I817" s="560">
        <f>[3]Energy!J1130</f>
        <v>3327</v>
      </c>
      <c r="J817" s="560">
        <f>[3]Energy!K1130</f>
        <v>2722</v>
      </c>
      <c r="K817" s="560">
        <f>[3]Energy!L1130</f>
        <v>2436</v>
      </c>
      <c r="L817" s="560">
        <f>[3]Energy!M1130</f>
        <v>2482</v>
      </c>
      <c r="M817" s="560">
        <f>[3]Energy!N1130</f>
        <v>2758</v>
      </c>
      <c r="N817" s="312">
        <f t="shared" si="926"/>
        <v>3327</v>
      </c>
      <c r="O817" s="454"/>
      <c r="P817" s="1">
        <f t="shared" si="927"/>
        <v>2021</v>
      </c>
      <c r="Q817" s="560">
        <f>[3]Energy!S1130</f>
        <v>2642</v>
      </c>
      <c r="R817" s="560">
        <f>[3]Energy!T1130</f>
        <v>2612</v>
      </c>
      <c r="S817" s="560">
        <f>[3]Energy!U1130</f>
        <v>1886</v>
      </c>
      <c r="T817" s="560">
        <f>[3]Energy!V1130</f>
        <v>2365</v>
      </c>
      <c r="U817" s="560">
        <f>[3]Energy!W1130</f>
        <v>2121</v>
      </c>
      <c r="V817" s="560">
        <f>[3]Energy!X1130</f>
        <v>2950</v>
      </c>
      <c r="W817" s="560">
        <f>[3]Energy!Y1130</f>
        <v>2989</v>
      </c>
      <c r="X817" s="560">
        <f>[3]Energy!Z1130</f>
        <v>3082</v>
      </c>
      <c r="Y817" s="560">
        <f>[3]Energy!AA1130</f>
        <v>3237</v>
      </c>
      <c r="Z817" s="560">
        <f>[3]Energy!AB1130</f>
        <v>2648</v>
      </c>
      <c r="AA817" s="560">
        <f>[3]Energy!AC1130</f>
        <v>2370</v>
      </c>
      <c r="AB817" s="560">
        <f>[3]Energy!AD1130</f>
        <v>2414</v>
      </c>
      <c r="AC817" s="32">
        <f t="shared" si="922"/>
        <v>31316</v>
      </c>
      <c r="AD817" s="13"/>
      <c r="AE817" s="14"/>
      <c r="AF817" s="13"/>
      <c r="AG817" s="22"/>
      <c r="AH817" s="22"/>
      <c r="AI817" s="155"/>
      <c r="AJ817" s="2"/>
      <c r="AK817" s="140"/>
      <c r="AW817" s="1"/>
      <c r="AX817" s="1"/>
      <c r="AY817" s="1"/>
      <c r="AZ817" s="552"/>
      <c r="BC817" s="1"/>
      <c r="BI817" s="1"/>
      <c r="BK817" s="1"/>
      <c r="BL817" s="1"/>
      <c r="BM817" s="150"/>
      <c r="BN817" s="150"/>
      <c r="BO817" s="150"/>
      <c r="BP817" s="150"/>
      <c r="BQ817" s="150"/>
      <c r="BR817" s="150"/>
      <c r="BS817" s="150"/>
      <c r="BT817" s="150"/>
      <c r="BW817" s="1"/>
      <c r="BX817" s="72"/>
      <c r="BY817" s="1"/>
      <c r="BZ817" s="1"/>
      <c r="CA817" s="1"/>
      <c r="CB817" s="1"/>
      <c r="CC817" s="1"/>
      <c r="CD817" s="1"/>
      <c r="CE817" s="1"/>
      <c r="CP817" s="150"/>
      <c r="CS817" s="536"/>
      <c r="DJ817" s="150"/>
      <c r="DK817" s="150"/>
      <c r="DL817" s="150"/>
    </row>
    <row r="818" spans="1:116">
      <c r="A818" s="87">
        <f t="shared" si="925"/>
        <v>2022</v>
      </c>
      <c r="B818" s="560">
        <f>[3]Energy!C1131</f>
        <v>2722</v>
      </c>
      <c r="C818" s="560">
        <f>[3]Energy!D1131</f>
        <v>1938</v>
      </c>
      <c r="D818" s="560">
        <f>[3]Energy!E1131</f>
        <v>2448</v>
      </c>
      <c r="E818" s="560">
        <f>[3]Energy!F1131</f>
        <v>2202</v>
      </c>
      <c r="F818" s="560">
        <f>[3]Energy!G1131</f>
        <v>3032</v>
      </c>
      <c r="G818" s="560">
        <f>[3]Energy!H1131</f>
        <v>3093</v>
      </c>
      <c r="H818" s="560">
        <f>[3]Energy!I1131</f>
        <v>3209</v>
      </c>
      <c r="I818" s="560">
        <f>[3]Energy!J1131</f>
        <v>3350</v>
      </c>
      <c r="J818" s="560">
        <f>[3]Energy!K1131</f>
        <v>2732</v>
      </c>
      <c r="K818" s="560">
        <f>[3]Energy!L1131</f>
        <v>2452</v>
      </c>
      <c r="L818" s="560">
        <f>[3]Energy!M1131</f>
        <v>2504</v>
      </c>
      <c r="M818" s="560">
        <f>[3]Energy!N1131</f>
        <v>2801</v>
      </c>
      <c r="N818" s="312">
        <f t="shared" si="926"/>
        <v>3350</v>
      </c>
      <c r="O818" s="454"/>
      <c r="P818" s="1">
        <f t="shared" si="927"/>
        <v>2022</v>
      </c>
      <c r="Q818" s="560">
        <f>[3]Energy!S1131</f>
        <v>2683</v>
      </c>
      <c r="R818" s="560">
        <f>[3]Energy!T1131</f>
        <v>2648</v>
      </c>
      <c r="S818" s="560">
        <f>[3]Energy!U1131</f>
        <v>1886</v>
      </c>
      <c r="T818" s="560">
        <f>[3]Energy!V1131</f>
        <v>2381</v>
      </c>
      <c r="U818" s="560">
        <f>[3]Energy!W1131</f>
        <v>2142</v>
      </c>
      <c r="V818" s="560">
        <f>[3]Energy!X1131</f>
        <v>2950</v>
      </c>
      <c r="W818" s="560">
        <f>[3]Energy!Y1131</f>
        <v>3009</v>
      </c>
      <c r="X818" s="560">
        <f>[3]Energy!Z1131</f>
        <v>3122</v>
      </c>
      <c r="Y818" s="560">
        <f>[3]Energy!AA1131</f>
        <v>3259</v>
      </c>
      <c r="Z818" s="560">
        <f>[3]Energy!AB1131</f>
        <v>2658</v>
      </c>
      <c r="AA818" s="560">
        <f>[3]Energy!AC1131</f>
        <v>2385</v>
      </c>
      <c r="AB818" s="560">
        <f>[3]Energy!AD1131</f>
        <v>2436</v>
      </c>
      <c r="AC818" s="32">
        <f t="shared" si="922"/>
        <v>31559</v>
      </c>
      <c r="AD818" s="13"/>
      <c r="AG818" s="22"/>
      <c r="AH818" s="22"/>
      <c r="AI818" s="155"/>
      <c r="AJ818" s="2"/>
      <c r="BI818" s="1"/>
      <c r="BW818" s="1"/>
      <c r="BX818" s="72"/>
      <c r="BY818" s="1"/>
      <c r="BZ818" s="1"/>
      <c r="CA818" s="1"/>
      <c r="CB818" s="1"/>
      <c r="CC818" s="1"/>
      <c r="CD818" s="1"/>
      <c r="CE818" s="1"/>
    </row>
    <row r="819" spans="1:116">
      <c r="A819" s="87">
        <f t="shared" si="925"/>
        <v>2023</v>
      </c>
      <c r="B819" s="560">
        <f>[3]Energy!C1132</f>
        <v>2760</v>
      </c>
      <c r="C819" s="560">
        <f>[3]Energy!D1132</f>
        <v>1938</v>
      </c>
      <c r="D819" s="560">
        <f>[3]Energy!E1132</f>
        <v>2465</v>
      </c>
      <c r="E819" s="560">
        <f>[3]Energy!F1132</f>
        <v>2223</v>
      </c>
      <c r="F819" s="560">
        <f>[3]Energy!G1132</f>
        <v>3075</v>
      </c>
      <c r="G819" s="560">
        <f>[3]Energy!H1132</f>
        <v>3114</v>
      </c>
      <c r="H819" s="560">
        <f>[3]Energy!I1132</f>
        <v>3209</v>
      </c>
      <c r="I819" s="560">
        <f>[3]Energy!J1132</f>
        <v>3373</v>
      </c>
      <c r="J819" s="560">
        <f>[3]Energy!K1132</f>
        <v>2743</v>
      </c>
      <c r="K819" s="560">
        <f>[3]Energy!L1132</f>
        <v>2467</v>
      </c>
      <c r="L819" s="560">
        <f>[3]Energy!M1132</f>
        <v>2527</v>
      </c>
      <c r="M819" s="560">
        <f>[3]Energy!N1132</f>
        <v>2843</v>
      </c>
      <c r="N819" s="312">
        <f t="shared" si="926"/>
        <v>3373</v>
      </c>
      <c r="O819" s="454"/>
      <c r="P819" s="1">
        <f t="shared" si="927"/>
        <v>2023</v>
      </c>
      <c r="Q819" s="560">
        <f>[3]Energy!S1132</f>
        <v>2725</v>
      </c>
      <c r="R819" s="560">
        <f>[3]Energy!T1132</f>
        <v>2685</v>
      </c>
      <c r="S819" s="560">
        <f>[3]Energy!U1132</f>
        <v>1886</v>
      </c>
      <c r="T819" s="560">
        <f>[3]Energy!V1132</f>
        <v>2398</v>
      </c>
      <c r="U819" s="560">
        <f>[3]Energy!W1132</f>
        <v>2162</v>
      </c>
      <c r="V819" s="560">
        <f>[3]Energy!X1132</f>
        <v>2992</v>
      </c>
      <c r="W819" s="560">
        <f>[3]Energy!Y1132</f>
        <v>3030</v>
      </c>
      <c r="X819" s="560">
        <f>[3]Energy!Z1132</f>
        <v>3122</v>
      </c>
      <c r="Y819" s="560">
        <f>[3]Energy!AA1132</f>
        <v>3282</v>
      </c>
      <c r="Z819" s="560">
        <f>[3]Energy!AB1132</f>
        <v>2668</v>
      </c>
      <c r="AA819" s="560">
        <f>[3]Energy!AC1132</f>
        <v>2400</v>
      </c>
      <c r="AB819" s="560">
        <f>[3]Energy!AD1132</f>
        <v>2458</v>
      </c>
      <c r="AC819" s="32">
        <f t="shared" si="922"/>
        <v>31808</v>
      </c>
      <c r="AD819" s="13"/>
      <c r="AG819" s="22"/>
      <c r="AH819" s="22"/>
      <c r="AI819" s="155"/>
      <c r="AJ819" s="2"/>
      <c r="BI819" s="1"/>
      <c r="BW819" s="1"/>
      <c r="BX819" s="72"/>
      <c r="BY819" s="1"/>
      <c r="BZ819" s="1"/>
      <c r="CA819" s="1"/>
      <c r="CB819" s="1"/>
      <c r="CC819" s="1"/>
      <c r="CD819" s="1"/>
      <c r="CE819" s="1"/>
    </row>
    <row r="820" spans="1:116" s="2" customFormat="1">
      <c r="A820" s="87">
        <f t="shared" si="925"/>
        <v>2024</v>
      </c>
      <c r="B820" s="560">
        <f>[3]Energy!C1133</f>
        <v>2797</v>
      </c>
      <c r="C820" s="560">
        <f>[3]Energy!D1133</f>
        <v>2007</v>
      </c>
      <c r="D820" s="560">
        <f>[3]Energy!E1133</f>
        <v>2483</v>
      </c>
      <c r="E820" s="560">
        <f>[3]Energy!F1133</f>
        <v>2243</v>
      </c>
      <c r="F820" s="560">
        <f>[3]Energy!G1133</f>
        <v>3075</v>
      </c>
      <c r="G820" s="560">
        <f>[3]Energy!H1133</f>
        <v>3135</v>
      </c>
      <c r="H820" s="560">
        <f>[3]Energy!I1133</f>
        <v>3229</v>
      </c>
      <c r="I820" s="560">
        <f>[3]Energy!J1133</f>
        <v>3396</v>
      </c>
      <c r="J820" s="560">
        <f>[3]Energy!K1133</f>
        <v>2753</v>
      </c>
      <c r="K820" s="560">
        <f>[3]Energy!L1133</f>
        <v>2483</v>
      </c>
      <c r="L820" s="560">
        <f>[3]Energy!M1133</f>
        <v>2549</v>
      </c>
      <c r="M820" s="560">
        <f>[3]Energy!N1133</f>
        <v>2885</v>
      </c>
      <c r="N820" s="312">
        <f t="shared" si="926"/>
        <v>3396</v>
      </c>
      <c r="O820" s="289"/>
      <c r="P820" s="1">
        <f t="shared" si="927"/>
        <v>2024</v>
      </c>
      <c r="Q820" s="560">
        <f>[3]Energy!S1133</f>
        <v>2766</v>
      </c>
      <c r="R820" s="560">
        <f>[3]Energy!T1133</f>
        <v>2721</v>
      </c>
      <c r="S820" s="560">
        <f>[3]Energy!U1133</f>
        <v>1953</v>
      </c>
      <c r="T820" s="560">
        <f>[3]Energy!V1133</f>
        <v>2415</v>
      </c>
      <c r="U820" s="560">
        <f>[3]Energy!W1133</f>
        <v>2182</v>
      </c>
      <c r="V820" s="560">
        <f>[3]Energy!X1133</f>
        <v>2992</v>
      </c>
      <c r="W820" s="560">
        <f>[3]Energy!Y1133</f>
        <v>3050</v>
      </c>
      <c r="X820" s="560">
        <f>[3]Energy!Z1133</f>
        <v>3142</v>
      </c>
      <c r="Y820" s="560">
        <f>[3]Energy!AA1133</f>
        <v>3304</v>
      </c>
      <c r="Z820" s="560">
        <f>[3]Energy!AB1133</f>
        <v>2678</v>
      </c>
      <c r="AA820" s="560">
        <f>[3]Energy!AC1133</f>
        <v>2415</v>
      </c>
      <c r="AB820" s="560">
        <f>[3]Energy!AD1133</f>
        <v>2480</v>
      </c>
      <c r="AC820" s="32">
        <f t="shared" si="922"/>
        <v>32098</v>
      </c>
      <c r="AD820" s="13"/>
      <c r="AE820" s="14"/>
      <c r="AF820" s="13"/>
      <c r="AG820" s="22"/>
      <c r="AH820" s="22"/>
      <c r="AI820" s="155"/>
      <c r="AK820" s="132"/>
      <c r="AZ820" s="540"/>
      <c r="BI820" s="1"/>
      <c r="BM820" s="166"/>
      <c r="BN820" s="166"/>
      <c r="BO820" s="166"/>
      <c r="BP820" s="166"/>
      <c r="BQ820" s="166"/>
      <c r="BR820" s="166"/>
      <c r="BS820" s="166"/>
      <c r="BT820" s="166"/>
      <c r="BW820" s="1"/>
      <c r="BX820" s="72"/>
      <c r="BY820" s="1"/>
      <c r="BZ820" s="1"/>
      <c r="CA820" s="1"/>
      <c r="CB820" s="1"/>
      <c r="CC820" s="1"/>
      <c r="CD820" s="1"/>
      <c r="CE820" s="1"/>
      <c r="CP820" s="166"/>
      <c r="CS820" s="531"/>
      <c r="DJ820" s="166"/>
      <c r="DK820" s="166"/>
      <c r="DL820" s="166"/>
    </row>
    <row r="821" spans="1:116" s="16" customFormat="1">
      <c r="A821" s="87">
        <f t="shared" si="925"/>
        <v>2025</v>
      </c>
      <c r="B821" s="560">
        <f>[3]Energy!C1134</f>
        <v>2834</v>
      </c>
      <c r="C821" s="560">
        <f>[3]Energy!D1134</f>
        <v>1938</v>
      </c>
      <c r="D821" s="560">
        <f>[3]Energy!E1134</f>
        <v>2500</v>
      </c>
      <c r="E821" s="560">
        <f>[3]Energy!F1134</f>
        <v>2264</v>
      </c>
      <c r="F821" s="560">
        <f>[3]Energy!G1134</f>
        <v>3097</v>
      </c>
      <c r="G821" s="560">
        <f>[3]Energy!H1134</f>
        <v>3156</v>
      </c>
      <c r="H821" s="560">
        <f>[3]Energy!I1134</f>
        <v>3246</v>
      </c>
      <c r="I821" s="560">
        <f>[3]Energy!J1134</f>
        <v>3419</v>
      </c>
      <c r="J821" s="560">
        <f>[3]Energy!K1134</f>
        <v>2763</v>
      </c>
      <c r="K821" s="560">
        <f>[3]Energy!L1134</f>
        <v>2499</v>
      </c>
      <c r="L821" s="560">
        <f>[3]Energy!M1134</f>
        <v>2571</v>
      </c>
      <c r="M821" s="560">
        <f>[3]Energy!N1134</f>
        <v>2928</v>
      </c>
      <c r="N821" s="312">
        <f t="shared" si="926"/>
        <v>3419</v>
      </c>
      <c r="O821" s="289"/>
      <c r="P821" s="1">
        <f t="shared" si="927"/>
        <v>2025</v>
      </c>
      <c r="Q821" s="560">
        <f>[3]Energy!S1134</f>
        <v>2807</v>
      </c>
      <c r="R821" s="560">
        <f>[3]Energy!T1134</f>
        <v>2757</v>
      </c>
      <c r="S821" s="560">
        <f>[3]Energy!U1134</f>
        <v>1886</v>
      </c>
      <c r="T821" s="560">
        <f>[3]Energy!V1134</f>
        <v>2432</v>
      </c>
      <c r="U821" s="560">
        <f>[3]Energy!W1134</f>
        <v>2202</v>
      </c>
      <c r="V821" s="560">
        <f>[3]Energy!X1134</f>
        <v>3013</v>
      </c>
      <c r="W821" s="560">
        <f>[3]Energy!Y1134</f>
        <v>3071</v>
      </c>
      <c r="X821" s="560">
        <f>[3]Energy!Z1134</f>
        <v>3158</v>
      </c>
      <c r="Y821" s="560">
        <f>[3]Energy!AA1134</f>
        <v>3327</v>
      </c>
      <c r="Z821" s="560">
        <f>[3]Energy!AB1134</f>
        <v>2688</v>
      </c>
      <c r="AA821" s="560">
        <f>[3]Energy!AC1134</f>
        <v>2431</v>
      </c>
      <c r="AB821" s="560">
        <f>[3]Energy!AD1134</f>
        <v>2501</v>
      </c>
      <c r="AC821" s="32">
        <f t="shared" si="922"/>
        <v>32273</v>
      </c>
      <c r="AD821" s="13"/>
      <c r="AE821" s="14"/>
      <c r="AF821" s="13"/>
      <c r="AG821" s="22"/>
      <c r="AH821" s="22"/>
      <c r="AI821" s="155"/>
      <c r="AJ821" s="2"/>
      <c r="AK821" s="129"/>
      <c r="AZ821" s="553"/>
      <c r="BI821" s="1"/>
      <c r="BM821" s="167"/>
      <c r="BN821" s="167"/>
      <c r="BO821" s="167"/>
      <c r="BP821" s="167"/>
      <c r="BQ821" s="167"/>
      <c r="BR821" s="167"/>
      <c r="BS821" s="167"/>
      <c r="BT821" s="167"/>
      <c r="BV821" s="2"/>
      <c r="BW821" s="1"/>
      <c r="BX821" s="72"/>
      <c r="BY821" s="1"/>
      <c r="BZ821" s="1"/>
      <c r="CA821" s="1"/>
      <c r="CB821" s="1"/>
      <c r="CC821" s="1"/>
      <c r="CD821" s="1"/>
      <c r="CE821" s="1"/>
      <c r="CP821" s="167"/>
      <c r="CS821" s="537"/>
      <c r="DJ821" s="167"/>
      <c r="DK821" s="167"/>
      <c r="DL821" s="167"/>
    </row>
    <row r="822" spans="1:116" s="2" customFormat="1">
      <c r="A822" s="87">
        <f t="shared" si="925"/>
        <v>2026</v>
      </c>
      <c r="B822" s="560">
        <f>[3]Energy!C1135</f>
        <v>2871</v>
      </c>
      <c r="C822" s="560">
        <f>[3]Energy!D1135</f>
        <v>1938</v>
      </c>
      <c r="D822" s="560">
        <f>[3]Energy!E1135</f>
        <v>2517</v>
      </c>
      <c r="E822" s="560">
        <f>[3]Energy!F1135</f>
        <v>2285</v>
      </c>
      <c r="F822" s="560">
        <f>[3]Energy!G1135</f>
        <v>3114</v>
      </c>
      <c r="G822" s="560">
        <f>[3]Energy!H1135</f>
        <v>3177</v>
      </c>
      <c r="H822" s="560">
        <f>[3]Energy!I1135</f>
        <v>3262</v>
      </c>
      <c r="I822" s="560">
        <f>[3]Energy!J1135</f>
        <v>3443</v>
      </c>
      <c r="J822" s="560">
        <f>[3]Energy!K1135</f>
        <v>2774</v>
      </c>
      <c r="K822" s="560">
        <f>[3]Energy!L1135</f>
        <v>2514</v>
      </c>
      <c r="L822" s="560">
        <f>[3]Energy!M1135</f>
        <v>2593</v>
      </c>
      <c r="M822" s="560">
        <f>[3]Energy!N1135</f>
        <v>2970</v>
      </c>
      <c r="N822" s="312">
        <f t="shared" si="926"/>
        <v>3443</v>
      </c>
      <c r="O822" s="289"/>
      <c r="P822" s="1">
        <f t="shared" si="927"/>
        <v>2026</v>
      </c>
      <c r="Q822" s="560">
        <f>[3]Energy!S1135</f>
        <v>2849</v>
      </c>
      <c r="R822" s="560">
        <f>[3]Energy!T1135</f>
        <v>2793</v>
      </c>
      <c r="S822" s="560">
        <f>[3]Energy!U1135</f>
        <v>1886</v>
      </c>
      <c r="T822" s="560">
        <f>[3]Energy!V1135</f>
        <v>2448</v>
      </c>
      <c r="U822" s="560">
        <f>[3]Energy!W1135</f>
        <v>2223</v>
      </c>
      <c r="V822" s="560">
        <f>[3]Energy!X1135</f>
        <v>3030</v>
      </c>
      <c r="W822" s="560">
        <f>[3]Energy!Y1135</f>
        <v>3091</v>
      </c>
      <c r="X822" s="560">
        <f>[3]Energy!Z1135</f>
        <v>3174</v>
      </c>
      <c r="Y822" s="560">
        <f>[3]Energy!AA1135</f>
        <v>3349</v>
      </c>
      <c r="Z822" s="560">
        <f>[3]Energy!AB1135</f>
        <v>2699</v>
      </c>
      <c r="AA822" s="560">
        <f>[3]Energy!AC1135</f>
        <v>2446</v>
      </c>
      <c r="AB822" s="560">
        <f>[3]Energy!AD1135</f>
        <v>2522</v>
      </c>
      <c r="AC822" s="32">
        <f t="shared" si="922"/>
        <v>32510</v>
      </c>
      <c r="AD822" s="13"/>
      <c r="AE822" s="14"/>
      <c r="AF822" s="13"/>
      <c r="AG822" s="22"/>
      <c r="AH822" s="22"/>
      <c r="AI822" s="155"/>
      <c r="AK822" s="132"/>
      <c r="AZ822" s="540"/>
      <c r="BI822" s="1"/>
      <c r="BM822" s="166"/>
      <c r="BN822" s="166"/>
      <c r="BO822" s="166"/>
      <c r="BP822" s="166"/>
      <c r="BQ822" s="166"/>
      <c r="BR822" s="166"/>
      <c r="BS822" s="166"/>
      <c r="BT822" s="166"/>
      <c r="BW822" s="1"/>
      <c r="BX822" s="72"/>
      <c r="BY822" s="1"/>
      <c r="BZ822" s="1"/>
      <c r="CA822" s="1"/>
      <c r="CB822" s="1"/>
      <c r="CC822" s="1"/>
      <c r="CD822" s="1"/>
      <c r="CE822" s="1"/>
      <c r="CP822" s="166"/>
      <c r="CS822" s="531"/>
      <c r="DJ822" s="166"/>
      <c r="DK822" s="166"/>
      <c r="DL822" s="166"/>
    </row>
    <row r="823" spans="1:116">
      <c r="A823" s="87">
        <f t="shared" si="925"/>
        <v>2027</v>
      </c>
      <c r="B823" s="560">
        <f>[3]Energy!C1136</f>
        <v>2909</v>
      </c>
      <c r="C823" s="560">
        <f>[3]Energy!D1136</f>
        <v>1938</v>
      </c>
      <c r="D823" s="560">
        <f>[3]Energy!E1136</f>
        <v>2535</v>
      </c>
      <c r="E823" s="560">
        <f>[3]Energy!F1136</f>
        <v>2306</v>
      </c>
      <c r="F823" s="560">
        <f>[3]Energy!G1136</f>
        <v>3132</v>
      </c>
      <c r="G823" s="560">
        <f>[3]Energy!H1136</f>
        <v>3198</v>
      </c>
      <c r="H823" s="560">
        <f>[3]Energy!I1136</f>
        <v>3279</v>
      </c>
      <c r="I823" s="560">
        <f>[3]Energy!J1136</f>
        <v>3466</v>
      </c>
      <c r="J823" s="560">
        <f>[3]Energy!K1136</f>
        <v>2784</v>
      </c>
      <c r="K823" s="560">
        <f>[3]Energy!L1136</f>
        <v>2530</v>
      </c>
      <c r="L823" s="560">
        <f>[3]Energy!M1136</f>
        <v>2615</v>
      </c>
      <c r="M823" s="560">
        <f>[3]Energy!N1136</f>
        <v>3013</v>
      </c>
      <c r="N823" s="312">
        <f t="shared" si="926"/>
        <v>3466</v>
      </c>
      <c r="O823" s="29"/>
      <c r="P823" s="1">
        <f t="shared" si="927"/>
        <v>2027</v>
      </c>
      <c r="Q823" s="560">
        <f>[3]Energy!S1136</f>
        <v>2889</v>
      </c>
      <c r="R823" s="560">
        <f>[3]Energy!T1136</f>
        <v>2830</v>
      </c>
      <c r="S823" s="560">
        <f>[3]Energy!U1136</f>
        <v>1886</v>
      </c>
      <c r="T823" s="560">
        <f>[3]Energy!V1136</f>
        <v>2466</v>
      </c>
      <c r="U823" s="560">
        <f>[3]Energy!W1136</f>
        <v>2243</v>
      </c>
      <c r="V823" s="560">
        <f>[3]Energy!X1136</f>
        <v>3047</v>
      </c>
      <c r="W823" s="560">
        <f>[3]Energy!Y1136</f>
        <v>3111</v>
      </c>
      <c r="X823" s="560">
        <f>[3]Energy!Z1136</f>
        <v>3190</v>
      </c>
      <c r="Y823" s="560">
        <f>[3]Energy!AA1136</f>
        <v>3371</v>
      </c>
      <c r="Z823" s="560">
        <f>[3]Energy!AB1136</f>
        <v>2708</v>
      </c>
      <c r="AA823" s="560">
        <f>[3]Energy!AC1136</f>
        <v>2461</v>
      </c>
      <c r="AB823" s="560">
        <f>[3]Energy!AD1136</f>
        <v>2544</v>
      </c>
      <c r="AC823" s="32">
        <f t="shared" si="922"/>
        <v>32746</v>
      </c>
      <c r="AD823" s="13"/>
      <c r="AG823" s="22"/>
      <c r="AH823" s="22"/>
      <c r="AI823" s="155"/>
      <c r="AJ823" s="2"/>
      <c r="BI823" s="1"/>
      <c r="BW823" s="1"/>
      <c r="BX823" s="72"/>
      <c r="BY823" s="1"/>
      <c r="BZ823" s="1"/>
      <c r="CA823" s="1"/>
      <c r="CB823" s="1"/>
      <c r="CC823" s="1"/>
      <c r="CD823" s="1"/>
      <c r="CE823" s="1"/>
    </row>
    <row r="824" spans="1:116">
      <c r="A824" s="87">
        <f t="shared" si="925"/>
        <v>2028</v>
      </c>
      <c r="B824" s="560">
        <f>[3]Energy!C1137</f>
        <v>2946</v>
      </c>
      <c r="C824" s="560">
        <f>[3]Energy!D1137</f>
        <v>2007</v>
      </c>
      <c r="D824" s="560">
        <f>[3]Energy!E1137</f>
        <v>2552</v>
      </c>
      <c r="E824" s="560">
        <f>[3]Energy!F1137</f>
        <v>2327</v>
      </c>
      <c r="F824" s="560">
        <f>[3]Energy!G1137</f>
        <v>3149</v>
      </c>
      <c r="G824" s="560">
        <f>[3]Energy!H1137</f>
        <v>3219</v>
      </c>
      <c r="H824" s="560">
        <f>[3]Energy!I1137</f>
        <v>3295</v>
      </c>
      <c r="I824" s="560">
        <f>[3]Energy!J1137</f>
        <v>3489</v>
      </c>
      <c r="J824" s="560">
        <f>[3]Energy!K1137</f>
        <v>2794</v>
      </c>
      <c r="K824" s="560">
        <f>[3]Energy!L1137</f>
        <v>2546</v>
      </c>
      <c r="L824" s="560">
        <f>[3]Energy!M1137</f>
        <v>2637</v>
      </c>
      <c r="M824" s="560">
        <f>[3]Energy!N1137</f>
        <v>3055</v>
      </c>
      <c r="N824" s="312">
        <f t="shared" si="926"/>
        <v>3489</v>
      </c>
      <c r="O824" s="29"/>
      <c r="P824" s="1">
        <f t="shared" si="927"/>
        <v>2028</v>
      </c>
      <c r="Q824" s="560">
        <f>[3]Energy!S1137</f>
        <v>2931</v>
      </c>
      <c r="R824" s="560">
        <f>[3]Energy!T1137</f>
        <v>2866</v>
      </c>
      <c r="S824" s="560">
        <f>[3]Energy!U1137</f>
        <v>1953</v>
      </c>
      <c r="T824" s="560">
        <f>[3]Energy!V1137</f>
        <v>2483</v>
      </c>
      <c r="U824" s="560">
        <f>[3]Energy!W1137</f>
        <v>2263</v>
      </c>
      <c r="V824" s="560">
        <f>[3]Energy!X1137</f>
        <v>3064</v>
      </c>
      <c r="W824" s="560">
        <f>[3]Energy!Y1137</f>
        <v>3132</v>
      </c>
      <c r="X824" s="560">
        <f>[3]Energy!Z1137</f>
        <v>3206</v>
      </c>
      <c r="Y824" s="560">
        <f>[3]Energy!AA1137</f>
        <v>3394</v>
      </c>
      <c r="Z824" s="560">
        <f>[3]Energy!AB1137</f>
        <v>2718</v>
      </c>
      <c r="AA824" s="560">
        <f>[3]Energy!AC1137</f>
        <v>2477</v>
      </c>
      <c r="AB824" s="560">
        <f>[3]Energy!AD1137</f>
        <v>2565</v>
      </c>
      <c r="AC824" s="32">
        <f t="shared" si="922"/>
        <v>33052</v>
      </c>
      <c r="AD824" s="13"/>
      <c r="AG824" s="22"/>
      <c r="AH824" s="22"/>
      <c r="AI824" s="155"/>
      <c r="AJ824" s="13"/>
      <c r="BI824" s="1"/>
      <c r="BW824" s="1"/>
      <c r="BX824" s="72"/>
      <c r="BY824" s="1"/>
      <c r="BZ824" s="1"/>
      <c r="CA824" s="1"/>
      <c r="CB824" s="1"/>
      <c r="CC824" s="1"/>
      <c r="CD824" s="1"/>
      <c r="CE824" s="1"/>
    </row>
    <row r="825" spans="1:116">
      <c r="A825" s="87">
        <f t="shared" si="925"/>
        <v>2029</v>
      </c>
      <c r="B825" s="560">
        <f>[3]Energy!C1138</f>
        <v>2983</v>
      </c>
      <c r="C825" s="560">
        <f>[3]Energy!D1138</f>
        <v>1938</v>
      </c>
      <c r="D825" s="560">
        <f>[3]Energy!E1138</f>
        <v>2569</v>
      </c>
      <c r="E825" s="560">
        <f>[3]Energy!F1138</f>
        <v>2348</v>
      </c>
      <c r="F825" s="560">
        <f>[3]Energy!G1138</f>
        <v>3166</v>
      </c>
      <c r="G825" s="560">
        <f>[3]Energy!H1138</f>
        <v>3240</v>
      </c>
      <c r="H825" s="560">
        <f>[3]Energy!I1138</f>
        <v>3312</v>
      </c>
      <c r="I825" s="560">
        <f>[3]Energy!J1138</f>
        <v>3512</v>
      </c>
      <c r="J825" s="560">
        <f>[3]Energy!K1138</f>
        <v>2805</v>
      </c>
      <c r="K825" s="560">
        <f>[3]Energy!L1138</f>
        <v>2562</v>
      </c>
      <c r="L825" s="560">
        <f>[3]Energy!M1138</f>
        <v>2659</v>
      </c>
      <c r="M825" s="560">
        <f>[3]Energy!N1138</f>
        <v>3097</v>
      </c>
      <c r="N825" s="312">
        <f t="shared" si="926"/>
        <v>3512</v>
      </c>
      <c r="O825" s="29"/>
      <c r="P825" s="1">
        <f t="shared" si="927"/>
        <v>2029</v>
      </c>
      <c r="Q825" s="560">
        <f>[3]Energy!S1138</f>
        <v>2972</v>
      </c>
      <c r="R825" s="560">
        <f>[3]Energy!T1138</f>
        <v>2902</v>
      </c>
      <c r="S825" s="560">
        <f>[3]Energy!U1138</f>
        <v>1886</v>
      </c>
      <c r="T825" s="560">
        <f>[3]Energy!V1138</f>
        <v>2499</v>
      </c>
      <c r="U825" s="560">
        <f>[3]Energy!W1138</f>
        <v>2284</v>
      </c>
      <c r="V825" s="560">
        <f>[3]Energy!X1138</f>
        <v>3080</v>
      </c>
      <c r="W825" s="560">
        <f>[3]Energy!Y1138</f>
        <v>3152</v>
      </c>
      <c r="X825" s="560">
        <f>[3]Energy!Z1138</f>
        <v>3222</v>
      </c>
      <c r="Y825" s="560">
        <f>[3]Energy!AA1138</f>
        <v>3416</v>
      </c>
      <c r="Z825" s="560">
        <f>[3]Energy!AB1138</f>
        <v>2729</v>
      </c>
      <c r="AA825" s="560">
        <f>[3]Energy!AC1138</f>
        <v>2492</v>
      </c>
      <c r="AB825" s="560">
        <f>[3]Energy!AD1138</f>
        <v>2587</v>
      </c>
      <c r="AC825" s="32">
        <f t="shared" si="922"/>
        <v>33221</v>
      </c>
      <c r="AD825" s="13"/>
      <c r="AG825" s="22"/>
      <c r="AH825" s="22"/>
      <c r="AI825" s="155"/>
      <c r="AJ825" s="13"/>
      <c r="BI825" s="1"/>
      <c r="BW825" s="1"/>
      <c r="BX825" s="72"/>
      <c r="BY825" s="1"/>
      <c r="BZ825" s="1"/>
      <c r="CA825" s="1"/>
      <c r="CB825" s="1"/>
      <c r="CC825" s="1"/>
      <c r="CD825" s="1"/>
      <c r="CE825" s="1"/>
    </row>
    <row r="826" spans="1:116">
      <c r="A826" s="87">
        <f t="shared" si="925"/>
        <v>2030</v>
      </c>
      <c r="B826" s="560">
        <f>[3]Energy!C1139</f>
        <v>3020</v>
      </c>
      <c r="C826" s="560">
        <f>[3]Energy!D1139</f>
        <v>1938</v>
      </c>
      <c r="D826" s="560">
        <f>[3]Energy!E1139</f>
        <v>2587</v>
      </c>
      <c r="E826" s="560">
        <f>[3]Energy!F1139</f>
        <v>2369</v>
      </c>
      <c r="F826" s="560">
        <f>[3]Energy!G1139</f>
        <v>3183</v>
      </c>
      <c r="G826" s="560">
        <f>[3]Energy!H1139</f>
        <v>3261</v>
      </c>
      <c r="H826" s="560">
        <f>[3]Energy!I1139</f>
        <v>3328</v>
      </c>
      <c r="I826" s="560">
        <f>[3]Energy!J1139</f>
        <v>3535</v>
      </c>
      <c r="J826" s="560">
        <f>[3]Energy!K1139</f>
        <v>2815</v>
      </c>
      <c r="K826" s="560">
        <f>[3]Energy!L1139</f>
        <v>2577</v>
      </c>
      <c r="L826" s="560">
        <f>[3]Energy!M1139</f>
        <v>2681</v>
      </c>
      <c r="M826" s="560">
        <f>[3]Energy!N1139</f>
        <v>3140</v>
      </c>
      <c r="N826" s="312">
        <f t="shared" si="926"/>
        <v>3535</v>
      </c>
      <c r="O826" s="29"/>
      <c r="P826" s="1">
        <f t="shared" si="927"/>
        <v>2030</v>
      </c>
      <c r="Q826" s="560">
        <f>[3]Energy!S1139</f>
        <v>3013</v>
      </c>
      <c r="R826" s="560">
        <f>[3]Energy!T1139</f>
        <v>2938</v>
      </c>
      <c r="S826" s="560">
        <f>[3]Energy!U1139</f>
        <v>1886</v>
      </c>
      <c r="T826" s="560">
        <f>[3]Energy!V1139</f>
        <v>2517</v>
      </c>
      <c r="U826" s="560">
        <f>[3]Energy!W1139</f>
        <v>2304</v>
      </c>
      <c r="V826" s="560">
        <f>[3]Energy!X1139</f>
        <v>3097</v>
      </c>
      <c r="W826" s="560">
        <f>[3]Energy!Y1139</f>
        <v>3173</v>
      </c>
      <c r="X826" s="560">
        <f>[3]Energy!Z1139</f>
        <v>3238</v>
      </c>
      <c r="Y826" s="560">
        <f>[3]Energy!AA1139</f>
        <v>3439</v>
      </c>
      <c r="Z826" s="560">
        <f>[3]Energy!AB1139</f>
        <v>2739</v>
      </c>
      <c r="AA826" s="560">
        <f>[3]Energy!AC1139</f>
        <v>2507</v>
      </c>
      <c r="AB826" s="560">
        <f>[3]Energy!AD1139</f>
        <v>2608</v>
      </c>
      <c r="AC826" s="32">
        <f t="shared" si="922"/>
        <v>33459</v>
      </c>
      <c r="AD826" s="13"/>
      <c r="AG826" s="22"/>
      <c r="AH826" s="22"/>
      <c r="AI826" s="155"/>
      <c r="AJ826" s="13"/>
      <c r="BI826" s="1"/>
      <c r="BW826" s="1"/>
      <c r="BX826" s="72"/>
      <c r="BY826" s="1"/>
      <c r="BZ826" s="1"/>
      <c r="CA826" s="1"/>
      <c r="CB826" s="1"/>
      <c r="CC826" s="1"/>
      <c r="CD826" s="1"/>
      <c r="CE826" s="1"/>
    </row>
    <row r="827" spans="1:116">
      <c r="A827" s="87">
        <f t="shared" si="925"/>
        <v>2031</v>
      </c>
      <c r="B827" s="560">
        <f>[3]Energy!C1140</f>
        <v>3058</v>
      </c>
      <c r="C827" s="560">
        <f>[3]Energy!D1140</f>
        <v>1970</v>
      </c>
      <c r="D827" s="560">
        <f>[3]Energy!E1140</f>
        <v>2604</v>
      </c>
      <c r="E827" s="560">
        <f>[3]Energy!F1140</f>
        <v>2390</v>
      </c>
      <c r="F827" s="560">
        <f>[3]Energy!G1140</f>
        <v>3201</v>
      </c>
      <c r="G827" s="560">
        <f>[3]Energy!H1140</f>
        <v>3282</v>
      </c>
      <c r="H827" s="560">
        <f>[3]Energy!I1140</f>
        <v>3344</v>
      </c>
      <c r="I827" s="560">
        <f>[3]Energy!J1140</f>
        <v>3558</v>
      </c>
      <c r="J827" s="560">
        <f>[3]Energy!K1140</f>
        <v>2826</v>
      </c>
      <c r="K827" s="560">
        <f>[3]Energy!L1140</f>
        <v>2593</v>
      </c>
      <c r="L827" s="560">
        <f>[3]Energy!M1140</f>
        <v>2703</v>
      </c>
      <c r="M827" s="560">
        <f>[3]Energy!N1140</f>
        <v>3182</v>
      </c>
      <c r="N827" s="312">
        <f t="shared" si="926"/>
        <v>3558</v>
      </c>
      <c r="O827" s="289"/>
      <c r="P827" s="1">
        <f t="shared" si="927"/>
        <v>2031</v>
      </c>
      <c r="Q827" s="560">
        <f>[3]Energy!S1140</f>
        <v>3055</v>
      </c>
      <c r="R827" s="560">
        <f>[3]Energy!T1140</f>
        <v>2975</v>
      </c>
      <c r="S827" s="560">
        <f>[3]Energy!U1140</f>
        <v>1917</v>
      </c>
      <c r="T827" s="560">
        <f>[3]Energy!V1140</f>
        <v>2533</v>
      </c>
      <c r="U827" s="560">
        <f>[3]Energy!W1140</f>
        <v>2325</v>
      </c>
      <c r="V827" s="560">
        <f>[3]Energy!X1140</f>
        <v>3114</v>
      </c>
      <c r="W827" s="560">
        <f>[3]Energy!Y1140</f>
        <v>3193</v>
      </c>
      <c r="X827" s="560">
        <f>[3]Energy!Z1140</f>
        <v>3254</v>
      </c>
      <c r="Y827" s="560">
        <f>[3]Energy!AA1140</f>
        <v>3461</v>
      </c>
      <c r="Z827" s="560">
        <f>[3]Energy!AB1140</f>
        <v>2749</v>
      </c>
      <c r="AA827" s="560">
        <f>[3]Energy!AC1140</f>
        <v>2522</v>
      </c>
      <c r="AB827" s="560">
        <f>[3]Energy!AD1140</f>
        <v>2630</v>
      </c>
      <c r="AC827" s="32">
        <f t="shared" si="922"/>
        <v>33728</v>
      </c>
      <c r="AD827" s="13"/>
      <c r="AG827" s="22"/>
      <c r="AH827" s="22"/>
      <c r="AI827" s="155"/>
      <c r="AJ827" s="13"/>
      <c r="BI827" s="1"/>
      <c r="BW827" s="1"/>
      <c r="BX827" s="72"/>
      <c r="BY827" s="1"/>
      <c r="BZ827" s="1"/>
      <c r="CA827" s="1"/>
      <c r="CB827" s="1"/>
      <c r="CC827" s="1"/>
      <c r="CD827" s="1"/>
      <c r="CE827" s="1"/>
    </row>
    <row r="828" spans="1:116">
      <c r="A828" s="87">
        <f t="shared" si="925"/>
        <v>2032</v>
      </c>
      <c r="B828" s="560">
        <f>[3]Energy!C1141</f>
        <v>3095</v>
      </c>
      <c r="C828" s="560">
        <f>[3]Energy!D1141</f>
        <v>2041</v>
      </c>
      <c r="D828" s="560">
        <f>[3]Energy!E1141</f>
        <v>2621</v>
      </c>
      <c r="E828" s="560">
        <f>[3]Energy!F1141</f>
        <v>2410</v>
      </c>
      <c r="F828" s="560">
        <f>[3]Energy!G1141</f>
        <v>3218</v>
      </c>
      <c r="G828" s="560">
        <f>[3]Energy!H1141</f>
        <v>3303</v>
      </c>
      <c r="H828" s="560">
        <f>[3]Energy!I1141</f>
        <v>3361</v>
      </c>
      <c r="I828" s="560">
        <f>[3]Energy!J1141</f>
        <v>3581</v>
      </c>
      <c r="J828" s="560">
        <f>[3]Energy!K1141</f>
        <v>2836</v>
      </c>
      <c r="K828" s="560">
        <f>[3]Energy!L1141</f>
        <v>2609</v>
      </c>
      <c r="L828" s="560">
        <f>[3]Energy!M1141</f>
        <v>2725</v>
      </c>
      <c r="M828" s="560">
        <f>[3]Energy!N1141</f>
        <v>3225</v>
      </c>
      <c r="N828" s="312">
        <f t="shared" si="926"/>
        <v>3581</v>
      </c>
      <c r="O828" s="29"/>
      <c r="P828" s="1">
        <f t="shared" si="927"/>
        <v>2032</v>
      </c>
      <c r="Q828" s="560">
        <f>[3]Energy!S1141</f>
        <v>3096</v>
      </c>
      <c r="R828" s="560">
        <f>[3]Energy!T1141</f>
        <v>3011</v>
      </c>
      <c r="S828" s="560">
        <f>[3]Energy!U1141</f>
        <v>1986</v>
      </c>
      <c r="T828" s="560">
        <f>[3]Energy!V1141</f>
        <v>2550</v>
      </c>
      <c r="U828" s="560">
        <f>[3]Energy!W1141</f>
        <v>2344</v>
      </c>
      <c r="V828" s="560">
        <f>[3]Energy!X1141</f>
        <v>3131</v>
      </c>
      <c r="W828" s="560">
        <f>[3]Energy!Y1141</f>
        <v>3214</v>
      </c>
      <c r="X828" s="560">
        <f>[3]Energy!Z1141</f>
        <v>3270</v>
      </c>
      <c r="Y828" s="560">
        <f>[3]Energy!AA1141</f>
        <v>3483</v>
      </c>
      <c r="Z828" s="560">
        <f>[3]Energy!AB1141</f>
        <v>2759</v>
      </c>
      <c r="AA828" s="560">
        <f>[3]Energy!AC1141</f>
        <v>2538</v>
      </c>
      <c r="AB828" s="560">
        <f>[3]Energy!AD1141</f>
        <v>2651</v>
      </c>
      <c r="AC828" s="32">
        <f t="shared" si="922"/>
        <v>34033</v>
      </c>
      <c r="AD828" s="13"/>
      <c r="AG828" s="22"/>
      <c r="AH828" s="22"/>
      <c r="AI828" s="155"/>
      <c r="AJ828" s="13"/>
      <c r="BI828" s="1"/>
      <c r="BW828" s="1"/>
      <c r="BX828" s="72"/>
      <c r="BY828" s="1"/>
      <c r="BZ828" s="1"/>
      <c r="CA828" s="1"/>
      <c r="CB828" s="1"/>
      <c r="CC828" s="1"/>
      <c r="CD828" s="1"/>
      <c r="CE828" s="1"/>
    </row>
    <row r="829" spans="1:116">
      <c r="A829" s="87">
        <f t="shared" si="925"/>
        <v>2033</v>
      </c>
      <c r="B829" s="560">
        <f>[3]Energy!C1142</f>
        <v>3132</v>
      </c>
      <c r="C829" s="560">
        <f>[3]Energy!D1142</f>
        <v>1970</v>
      </c>
      <c r="D829" s="560">
        <f>[3]Energy!E1142</f>
        <v>2639</v>
      </c>
      <c r="E829" s="560">
        <f>[3]Energy!F1142</f>
        <v>2431</v>
      </c>
      <c r="F829" s="560">
        <f>[3]Energy!G1142</f>
        <v>3235</v>
      </c>
      <c r="G829" s="560">
        <f>[3]Energy!H1142</f>
        <v>3324</v>
      </c>
      <c r="H829" s="560">
        <f>[3]Energy!I1142</f>
        <v>3377</v>
      </c>
      <c r="I829" s="560">
        <f>[3]Energy!J1142</f>
        <v>3604</v>
      </c>
      <c r="J829" s="560">
        <f>[3]Energy!K1142</f>
        <v>2846</v>
      </c>
      <c r="K829" s="560">
        <f>[3]Energy!L1142</f>
        <v>2625</v>
      </c>
      <c r="L829" s="560">
        <f>[3]Energy!M1142</f>
        <v>2747</v>
      </c>
      <c r="M829" s="560">
        <f>[3]Energy!N1142</f>
        <v>3267</v>
      </c>
      <c r="N829" s="312">
        <f t="shared" si="926"/>
        <v>3604</v>
      </c>
      <c r="O829" s="29"/>
      <c r="P829" s="1">
        <f t="shared" si="927"/>
        <v>2033</v>
      </c>
      <c r="Q829" s="560">
        <f>[3]Energy!S1142</f>
        <v>3138</v>
      </c>
      <c r="R829" s="560">
        <f>[3]Energy!T1142</f>
        <v>3047</v>
      </c>
      <c r="S829" s="560">
        <f>[3]Energy!U1142</f>
        <v>1917</v>
      </c>
      <c r="T829" s="560">
        <f>[3]Energy!V1142</f>
        <v>2567</v>
      </c>
      <c r="U829" s="560">
        <f>[3]Energy!W1142</f>
        <v>2365</v>
      </c>
      <c r="V829" s="560">
        <f>[3]Energy!X1142</f>
        <v>3147</v>
      </c>
      <c r="W829" s="560">
        <f>[3]Energy!Y1142</f>
        <v>3234</v>
      </c>
      <c r="X829" s="560">
        <f>[3]Energy!Z1142</f>
        <v>3286</v>
      </c>
      <c r="Y829" s="560">
        <f>[3]Energy!AA1142</f>
        <v>3506</v>
      </c>
      <c r="Z829" s="560">
        <f>[3]Energy!AB1142</f>
        <v>2769</v>
      </c>
      <c r="AA829" s="560">
        <f>[3]Energy!AC1142</f>
        <v>2554</v>
      </c>
      <c r="AB829" s="560">
        <f>[3]Energy!AD1142</f>
        <v>2672</v>
      </c>
      <c r="AC829" s="32">
        <f t="shared" si="922"/>
        <v>34202</v>
      </c>
      <c r="AG829" s="22"/>
      <c r="AH829" s="22"/>
      <c r="AI829" s="155"/>
      <c r="AJ829" s="13"/>
      <c r="BI829" s="1"/>
      <c r="BW829" s="1"/>
      <c r="BX829" s="72"/>
      <c r="BY829" s="1"/>
      <c r="BZ829" s="1"/>
      <c r="CA829" s="1"/>
      <c r="CB829" s="1"/>
      <c r="CC829" s="1"/>
      <c r="CD829" s="1"/>
      <c r="CE829" s="1"/>
    </row>
    <row r="830" spans="1:116">
      <c r="A830" s="87">
        <f t="shared" si="925"/>
        <v>2034</v>
      </c>
      <c r="B830" s="560">
        <f>[3]Energy!C1143</f>
        <v>3169</v>
      </c>
      <c r="C830" s="560">
        <f>[3]Energy!D1143</f>
        <v>1970</v>
      </c>
      <c r="D830" s="560">
        <f>[3]Energy!E1143</f>
        <v>2656</v>
      </c>
      <c r="E830" s="560">
        <f>[3]Energy!F1143</f>
        <v>2452</v>
      </c>
      <c r="F830" s="560">
        <f>[3]Energy!G1143</f>
        <v>3253</v>
      </c>
      <c r="G830" s="560">
        <f>[3]Energy!H1143</f>
        <v>3345</v>
      </c>
      <c r="H830" s="560">
        <f>[3]Energy!I1143</f>
        <v>3394</v>
      </c>
      <c r="I830" s="560">
        <f>[3]Energy!J1143</f>
        <v>3627</v>
      </c>
      <c r="J830" s="560">
        <f>[3]Energy!K1143</f>
        <v>2857</v>
      </c>
      <c r="K830" s="560">
        <f>[3]Energy!L1143</f>
        <v>2640</v>
      </c>
      <c r="L830" s="560">
        <f>[3]Energy!M1143</f>
        <v>2769</v>
      </c>
      <c r="M830" s="560">
        <f>[3]Energy!N1143</f>
        <v>3309</v>
      </c>
      <c r="N830" s="312">
        <f t="shared" si="926"/>
        <v>3627</v>
      </c>
      <c r="O830" s="29"/>
      <c r="P830" s="1">
        <f t="shared" si="927"/>
        <v>2034</v>
      </c>
      <c r="Q830" s="560">
        <f>[3]Energy!S1143</f>
        <v>3179</v>
      </c>
      <c r="R830" s="560">
        <f>[3]Energy!T1143</f>
        <v>3083</v>
      </c>
      <c r="S830" s="560">
        <f>[3]Energy!U1143</f>
        <v>1917</v>
      </c>
      <c r="T830" s="560">
        <f>[3]Energy!V1143</f>
        <v>2584</v>
      </c>
      <c r="U830" s="560">
        <f>[3]Energy!W1143</f>
        <v>2385</v>
      </c>
      <c r="V830" s="560">
        <f>[3]Energy!X1143</f>
        <v>3165</v>
      </c>
      <c r="W830" s="560">
        <f>[3]Energy!Y1143</f>
        <v>3255</v>
      </c>
      <c r="X830" s="560">
        <f>[3]Energy!Z1143</f>
        <v>3302</v>
      </c>
      <c r="Y830" s="560">
        <f>[3]Energy!AA1143</f>
        <v>3528</v>
      </c>
      <c r="Z830" s="560">
        <f>[3]Energy!AB1143</f>
        <v>2779</v>
      </c>
      <c r="AA830" s="560">
        <f>[3]Energy!AC1143</f>
        <v>2568</v>
      </c>
      <c r="AB830" s="560">
        <f>[3]Energy!AD1143</f>
        <v>2694</v>
      </c>
      <c r="AC830" s="32">
        <f t="shared" si="922"/>
        <v>34439</v>
      </c>
      <c r="AG830" s="22"/>
      <c r="AH830" s="22"/>
      <c r="AI830" s="155"/>
      <c r="AJ830" s="13"/>
      <c r="BI830" s="1"/>
      <c r="BW830" s="1"/>
      <c r="BX830" s="72"/>
      <c r="BY830" s="1"/>
      <c r="BZ830" s="1"/>
      <c r="CA830" s="1"/>
      <c r="CB830" s="1"/>
      <c r="CC830" s="1"/>
      <c r="CD830" s="1"/>
      <c r="CE830" s="1"/>
    </row>
    <row r="831" spans="1:116">
      <c r="A831" s="87">
        <f t="shared" si="925"/>
        <v>2035</v>
      </c>
      <c r="B831" s="560">
        <f>[3]Energy!C1144</f>
        <v>3207</v>
      </c>
      <c r="C831" s="560">
        <f>[3]Energy!D1144</f>
        <v>1970</v>
      </c>
      <c r="D831" s="560">
        <f>[3]Energy!E1144</f>
        <v>2673</v>
      </c>
      <c r="E831" s="560">
        <f>[3]Energy!F1144</f>
        <v>2473</v>
      </c>
      <c r="F831" s="560">
        <f>[3]Energy!G1144</f>
        <v>3270</v>
      </c>
      <c r="G831" s="560">
        <f>[3]Energy!H1144</f>
        <v>3366</v>
      </c>
      <c r="H831" s="560">
        <f>[3]Energy!I1144</f>
        <v>3410</v>
      </c>
      <c r="I831" s="560">
        <f>[3]Energy!J1144</f>
        <v>3650</v>
      </c>
      <c r="J831" s="560">
        <f>[3]Energy!K1144</f>
        <v>2867</v>
      </c>
      <c r="K831" s="560">
        <f>[3]Energy!L1144</f>
        <v>2656</v>
      </c>
      <c r="L831" s="560">
        <f>[3]Energy!M1144</f>
        <v>2791</v>
      </c>
      <c r="M831" s="560">
        <f>[3]Energy!N1144</f>
        <v>3352</v>
      </c>
      <c r="N831" s="312">
        <f t="shared" si="926"/>
        <v>3650</v>
      </c>
      <c r="O831" s="29"/>
      <c r="P831" s="1">
        <f t="shared" si="927"/>
        <v>2035</v>
      </c>
      <c r="Q831" s="560">
        <f>[3]Energy!S1144</f>
        <v>3219</v>
      </c>
      <c r="R831" s="560">
        <f>[3]Energy!T1144</f>
        <v>3120</v>
      </c>
      <c r="S831" s="560">
        <f>[3]Energy!U1144</f>
        <v>1917</v>
      </c>
      <c r="T831" s="560">
        <f>[3]Energy!V1144</f>
        <v>2600</v>
      </c>
      <c r="U831" s="560">
        <f>[3]Energy!W1144</f>
        <v>2406</v>
      </c>
      <c r="V831" s="560">
        <f>[3]Energy!X1144</f>
        <v>3182</v>
      </c>
      <c r="W831" s="560">
        <f>[3]Energy!Y1144</f>
        <v>3275</v>
      </c>
      <c r="X831" s="560">
        <f>[3]Energy!Z1144</f>
        <v>3318</v>
      </c>
      <c r="Y831" s="560">
        <f>[3]Energy!AA1144</f>
        <v>3550</v>
      </c>
      <c r="Z831" s="560">
        <f>[3]Energy!AB1144</f>
        <v>2789</v>
      </c>
      <c r="AA831" s="560">
        <f>[3]Energy!AC1144</f>
        <v>2584</v>
      </c>
      <c r="AB831" s="560">
        <f>[3]Energy!AD1144</f>
        <v>2715</v>
      </c>
      <c r="AC831" s="32">
        <f t="shared" si="922"/>
        <v>34675</v>
      </c>
      <c r="AJ831" s="13"/>
      <c r="BI831" s="1"/>
      <c r="BW831" s="1"/>
      <c r="BX831" s="72"/>
      <c r="BY831" s="1"/>
      <c r="BZ831" s="1"/>
      <c r="CA831" s="1"/>
      <c r="CB831" s="1"/>
      <c r="CC831" s="1"/>
      <c r="CD831" s="1"/>
      <c r="CE831" s="1"/>
    </row>
    <row r="832" spans="1:116">
      <c r="A832" s="87">
        <f t="shared" si="925"/>
        <v>2036</v>
      </c>
      <c r="B832" s="560">
        <f>[3]Energy!C1145</f>
        <v>3244</v>
      </c>
      <c r="C832" s="560">
        <f>[3]Energy!D1145</f>
        <v>2041</v>
      </c>
      <c r="D832" s="560">
        <f>[3]Energy!E1145</f>
        <v>2691</v>
      </c>
      <c r="E832" s="560">
        <f>[3]Energy!F1145</f>
        <v>2494</v>
      </c>
      <c r="F832" s="560">
        <f>[3]Energy!G1145</f>
        <v>3287</v>
      </c>
      <c r="G832" s="560">
        <f>[3]Energy!H1145</f>
        <v>3387</v>
      </c>
      <c r="H832" s="560">
        <f>[3]Energy!I1145</f>
        <v>3427</v>
      </c>
      <c r="I832" s="560">
        <f>[3]Energy!J1145</f>
        <v>3673</v>
      </c>
      <c r="J832" s="560">
        <f>[3]Energy!K1145</f>
        <v>2877</v>
      </c>
      <c r="K832" s="560">
        <f>[3]Energy!L1145</f>
        <v>2672</v>
      </c>
      <c r="L832" s="560">
        <f>[3]Energy!M1145</f>
        <v>2813</v>
      </c>
      <c r="M832" s="560">
        <f>[3]Energy!N1145</f>
        <v>3394</v>
      </c>
      <c r="N832" s="312">
        <f t="shared" si="926"/>
        <v>3673</v>
      </c>
      <c r="O832" s="29"/>
      <c r="P832" s="1">
        <f t="shared" si="927"/>
        <v>2036</v>
      </c>
      <c r="Q832" s="560">
        <f>[3]Energy!S1145</f>
        <v>3261</v>
      </c>
      <c r="R832" s="560">
        <f>[3]Energy!T1145</f>
        <v>3156</v>
      </c>
      <c r="S832" s="560">
        <f>[3]Energy!U1145</f>
        <v>1986</v>
      </c>
      <c r="T832" s="560">
        <f>[3]Energy!V1145</f>
        <v>2618</v>
      </c>
      <c r="U832" s="560">
        <f>[3]Energy!W1145</f>
        <v>2426</v>
      </c>
      <c r="V832" s="560">
        <f>[3]Energy!X1145</f>
        <v>3198</v>
      </c>
      <c r="W832" s="560">
        <f>[3]Energy!Y1145</f>
        <v>3295</v>
      </c>
      <c r="X832" s="560">
        <f>[3]Energy!Z1145</f>
        <v>3334</v>
      </c>
      <c r="Y832" s="560">
        <f>[3]Energy!AA1145</f>
        <v>3573</v>
      </c>
      <c r="Z832" s="560">
        <f>[3]Energy!AB1145</f>
        <v>2799</v>
      </c>
      <c r="AA832" s="560">
        <f>[3]Energy!AC1145</f>
        <v>2599</v>
      </c>
      <c r="AB832" s="560">
        <f>[3]Energy!AD1145</f>
        <v>2737</v>
      </c>
      <c r="AC832" s="32">
        <f t="shared" si="922"/>
        <v>34982</v>
      </c>
      <c r="AJ832" s="13"/>
      <c r="BI832" s="1"/>
      <c r="BW832" s="1"/>
      <c r="BX832" s="72"/>
      <c r="BY832" s="1"/>
      <c r="BZ832" s="1"/>
      <c r="CA832" s="1"/>
      <c r="CB832" s="1"/>
      <c r="CC832" s="1"/>
      <c r="CD832" s="1"/>
      <c r="CE832" s="1"/>
    </row>
    <row r="833" spans="1:83">
      <c r="A833" s="87">
        <f t="shared" si="925"/>
        <v>2037</v>
      </c>
      <c r="B833" s="560">
        <f>[3]Energy!C1146</f>
        <v>3281</v>
      </c>
      <c r="C833" s="560">
        <f>[3]Energy!D1146</f>
        <v>1970</v>
      </c>
      <c r="D833" s="560">
        <f>[3]Energy!E1146</f>
        <v>2708</v>
      </c>
      <c r="E833" s="560">
        <f>[3]Energy!F1146</f>
        <v>2515</v>
      </c>
      <c r="F833" s="560">
        <f>[3]Energy!G1146</f>
        <v>3305</v>
      </c>
      <c r="G833" s="560">
        <f>[3]Energy!H1146</f>
        <v>3407</v>
      </c>
      <c r="H833" s="560">
        <f>[3]Energy!I1146</f>
        <v>3444</v>
      </c>
      <c r="I833" s="560">
        <f>[3]Energy!J1146</f>
        <v>3697</v>
      </c>
      <c r="J833" s="560">
        <f>[3]Energy!K1146</f>
        <v>2888</v>
      </c>
      <c r="K833" s="560">
        <f>[3]Energy!L1146</f>
        <v>2687</v>
      </c>
      <c r="L833" s="560">
        <f>[3]Energy!M1146</f>
        <v>2835</v>
      </c>
      <c r="M833" s="560">
        <f>[3]Energy!N1146</f>
        <v>3438</v>
      </c>
      <c r="N833" s="312">
        <f t="shared" si="926"/>
        <v>3697</v>
      </c>
      <c r="O833" s="29"/>
      <c r="P833" s="1">
        <f t="shared" si="927"/>
        <v>2037</v>
      </c>
      <c r="Q833" s="560">
        <f>[3]Energy!S1146</f>
        <v>3302</v>
      </c>
      <c r="R833" s="560">
        <f>[3]Energy!T1146</f>
        <v>3192</v>
      </c>
      <c r="S833" s="560">
        <f>[3]Energy!U1146</f>
        <v>1917</v>
      </c>
      <c r="T833" s="560">
        <f>[3]Energy!V1146</f>
        <v>2634</v>
      </c>
      <c r="U833" s="560">
        <f>[3]Energy!W1146</f>
        <v>2446</v>
      </c>
      <c r="V833" s="560">
        <f>[3]Energy!X1146</f>
        <v>3216</v>
      </c>
      <c r="W833" s="560">
        <f>[3]Energy!Y1146</f>
        <v>3315</v>
      </c>
      <c r="X833" s="560">
        <f>[3]Energy!Z1146</f>
        <v>3350</v>
      </c>
      <c r="Y833" s="560">
        <f>[3]Energy!AA1146</f>
        <v>3596</v>
      </c>
      <c r="Z833" s="560">
        <f>[3]Energy!AB1146</f>
        <v>2810</v>
      </c>
      <c r="AA833" s="560">
        <f>[3]Energy!AC1146</f>
        <v>2614</v>
      </c>
      <c r="AB833" s="560">
        <f>[3]Energy!AD1146</f>
        <v>2758</v>
      </c>
      <c r="AC833" s="32">
        <f t="shared" si="922"/>
        <v>35150</v>
      </c>
      <c r="AJ833" s="13"/>
      <c r="BI833" s="1"/>
      <c r="BW833" s="1"/>
      <c r="BX833" s="72"/>
      <c r="BY833" s="1"/>
      <c r="BZ833" s="1"/>
      <c r="CA833" s="1"/>
      <c r="CB833" s="1"/>
      <c r="CC833" s="1"/>
      <c r="CD833" s="1"/>
      <c r="CE833" s="1"/>
    </row>
    <row r="834" spans="1:83">
      <c r="A834" s="87">
        <f t="shared" si="925"/>
        <v>2038</v>
      </c>
      <c r="B834" s="560">
        <f>[3]Energy!C1147</f>
        <v>3318</v>
      </c>
      <c r="C834" s="560">
        <f>[3]Energy!D1147</f>
        <v>1970</v>
      </c>
      <c r="D834" s="560">
        <f>[3]Energy!E1147</f>
        <v>2725</v>
      </c>
      <c r="E834" s="560">
        <f>[3]Energy!F1147</f>
        <v>2536</v>
      </c>
      <c r="F834" s="560">
        <f>[3]Energy!G1147</f>
        <v>3322</v>
      </c>
      <c r="G834" s="560">
        <f>[3]Energy!H1147</f>
        <v>3428</v>
      </c>
      <c r="H834" s="560">
        <f>[3]Energy!I1147</f>
        <v>3461</v>
      </c>
      <c r="I834" s="560">
        <f>[3]Energy!J1147</f>
        <v>3720</v>
      </c>
      <c r="J834" s="560">
        <f>[3]Energy!K1147</f>
        <v>2898</v>
      </c>
      <c r="K834" s="560">
        <f>[3]Energy!L1147</f>
        <v>2703</v>
      </c>
      <c r="L834" s="560">
        <f>[3]Energy!M1147</f>
        <v>2858</v>
      </c>
      <c r="M834" s="560">
        <f>[3]Energy!N1147</f>
        <v>3480</v>
      </c>
      <c r="N834" s="312">
        <f t="shared" si="926"/>
        <v>3720</v>
      </c>
      <c r="O834" s="29"/>
      <c r="P834" s="1">
        <f t="shared" si="927"/>
        <v>2038</v>
      </c>
      <c r="Q834" s="560">
        <f>[3]Energy!S1147</f>
        <v>3344</v>
      </c>
      <c r="R834" s="560">
        <f>[3]Energy!T1147</f>
        <v>3228</v>
      </c>
      <c r="S834" s="560">
        <f>[3]Energy!U1147</f>
        <v>1917</v>
      </c>
      <c r="T834" s="560">
        <f>[3]Energy!V1147</f>
        <v>2651</v>
      </c>
      <c r="U834" s="560">
        <f>[3]Energy!W1147</f>
        <v>2467</v>
      </c>
      <c r="V834" s="560">
        <f>[3]Energy!X1147</f>
        <v>3232</v>
      </c>
      <c r="W834" s="560">
        <f>[3]Energy!Y1147</f>
        <v>3335</v>
      </c>
      <c r="X834" s="560">
        <f>[3]Energy!Z1147</f>
        <v>3366</v>
      </c>
      <c r="Y834" s="560">
        <f>[3]Energy!AA1147</f>
        <v>3619</v>
      </c>
      <c r="Z834" s="560">
        <f>[3]Energy!AB1147</f>
        <v>2819</v>
      </c>
      <c r="AA834" s="560">
        <f>[3]Energy!AC1147</f>
        <v>2630</v>
      </c>
      <c r="AB834" s="560">
        <f>[3]Energy!AD1147</f>
        <v>2780</v>
      </c>
      <c r="AC834" s="32">
        <f t="shared" si="922"/>
        <v>35388</v>
      </c>
      <c r="AI834" s="155"/>
      <c r="AJ834" s="13"/>
      <c r="BI834" s="1"/>
      <c r="BW834" s="1"/>
      <c r="BX834" s="72"/>
      <c r="BY834" s="1"/>
      <c r="BZ834" s="1"/>
      <c r="CA834" s="1"/>
      <c r="CB834" s="1"/>
      <c r="CC834" s="1"/>
      <c r="CD834" s="1"/>
      <c r="CE834" s="1"/>
    </row>
    <row r="835" spans="1:83">
      <c r="A835" s="87">
        <f t="shared" si="925"/>
        <v>2039</v>
      </c>
      <c r="B835" s="560">
        <f>[3]Energy!C1148</f>
        <v>3356</v>
      </c>
      <c r="C835" s="560">
        <f>[3]Energy!D1148</f>
        <v>1970</v>
      </c>
      <c r="D835" s="560">
        <f>[3]Energy!E1148</f>
        <v>2743</v>
      </c>
      <c r="E835" s="560">
        <f>[3]Energy!F1148</f>
        <v>2557</v>
      </c>
      <c r="F835" s="560">
        <f>[3]Energy!G1148</f>
        <v>3339</v>
      </c>
      <c r="G835" s="560">
        <f>[3]Energy!H1148</f>
        <v>3450</v>
      </c>
      <c r="H835" s="560">
        <f>[3]Energy!I1148</f>
        <v>3477</v>
      </c>
      <c r="I835" s="560">
        <f>[3]Energy!J1148</f>
        <v>3743</v>
      </c>
      <c r="J835" s="560">
        <f>[3]Energy!K1148</f>
        <v>2908</v>
      </c>
      <c r="K835" s="560">
        <f>[3]Energy!L1148</f>
        <v>2719</v>
      </c>
      <c r="L835" s="560">
        <f>[3]Energy!M1148</f>
        <v>2880</v>
      </c>
      <c r="M835" s="560">
        <f>[3]Energy!N1148</f>
        <v>3522</v>
      </c>
      <c r="N835" s="312">
        <f t="shared" si="926"/>
        <v>3743</v>
      </c>
      <c r="O835" s="29"/>
      <c r="P835" s="1">
        <f t="shared" si="927"/>
        <v>2039</v>
      </c>
      <c r="Q835" s="560">
        <f>[3]Energy!S1148</f>
        <v>3385</v>
      </c>
      <c r="R835" s="560">
        <f>[3]Energy!T1148</f>
        <v>3265</v>
      </c>
      <c r="S835" s="560">
        <f>[3]Energy!U1148</f>
        <v>1917</v>
      </c>
      <c r="T835" s="560">
        <f>[3]Energy!V1148</f>
        <v>2668</v>
      </c>
      <c r="U835" s="560">
        <f>[3]Energy!W1148</f>
        <v>2487</v>
      </c>
      <c r="V835" s="560">
        <f>[3]Energy!X1148</f>
        <v>3249</v>
      </c>
      <c r="W835" s="560">
        <f>[3]Energy!Y1148</f>
        <v>3356</v>
      </c>
      <c r="X835" s="560">
        <f>[3]Energy!Z1148</f>
        <v>3382</v>
      </c>
      <c r="Y835" s="560">
        <f>[3]Energy!AA1148</f>
        <v>3641</v>
      </c>
      <c r="Z835" s="560">
        <f>[3]Energy!AB1148</f>
        <v>2829</v>
      </c>
      <c r="AA835" s="560">
        <f>[3]Energy!AC1148</f>
        <v>2645</v>
      </c>
      <c r="AB835" s="560">
        <f>[3]Energy!AD1148</f>
        <v>2802</v>
      </c>
      <c r="AC835" s="32">
        <f t="shared" si="922"/>
        <v>35626</v>
      </c>
      <c r="AI835" s="155"/>
      <c r="AJ835" s="13"/>
      <c r="BI835" s="1"/>
      <c r="BW835" s="1"/>
      <c r="BX835" s="72"/>
      <c r="BY835" s="1"/>
      <c r="BZ835" s="1"/>
      <c r="CA835" s="1"/>
      <c r="CB835" s="1"/>
      <c r="CC835" s="1"/>
      <c r="CD835" s="1"/>
      <c r="CE835" s="1"/>
    </row>
    <row r="836" spans="1:83">
      <c r="A836" s="87">
        <f t="shared" si="925"/>
        <v>2040</v>
      </c>
      <c r="B836" s="560">
        <f>[3]Energy!C1149</f>
        <v>3393</v>
      </c>
      <c r="C836" s="560">
        <f>[3]Energy!D1149</f>
        <v>2041</v>
      </c>
      <c r="D836" s="560">
        <f>[3]Energy!E1149</f>
        <v>2760</v>
      </c>
      <c r="E836" s="560">
        <f>[3]Energy!F1149</f>
        <v>2578</v>
      </c>
      <c r="F836" s="560">
        <f>[3]Energy!G1149</f>
        <v>3357</v>
      </c>
      <c r="G836" s="560">
        <f>[3]Energy!H1149</f>
        <v>3471</v>
      </c>
      <c r="H836" s="560">
        <f>[3]Energy!I1149</f>
        <v>3494</v>
      </c>
      <c r="I836" s="560">
        <f>[3]Energy!J1149</f>
        <v>3766</v>
      </c>
      <c r="J836" s="560">
        <f>[3]Energy!K1149</f>
        <v>2919</v>
      </c>
      <c r="K836" s="560">
        <f>[3]Energy!L1149</f>
        <v>2735</v>
      </c>
      <c r="L836" s="560">
        <f>[3]Energy!M1149</f>
        <v>2902</v>
      </c>
      <c r="M836" s="560">
        <f>[3]Energy!N1149</f>
        <v>3565</v>
      </c>
      <c r="N836" s="312">
        <f t="shared" si="926"/>
        <v>3766</v>
      </c>
      <c r="O836" s="29"/>
      <c r="P836" s="1">
        <f t="shared" si="927"/>
        <v>2040</v>
      </c>
      <c r="Q836" s="560">
        <f>[3]Energy!S1149</f>
        <v>3426</v>
      </c>
      <c r="R836" s="560">
        <f>[3]Energy!T1149</f>
        <v>3301</v>
      </c>
      <c r="S836" s="560">
        <f>[3]Energy!U1149</f>
        <v>1986</v>
      </c>
      <c r="T836" s="560">
        <f>[3]Energy!V1149</f>
        <v>2685</v>
      </c>
      <c r="U836" s="560">
        <f>[3]Energy!W1149</f>
        <v>2508</v>
      </c>
      <c r="V836" s="560">
        <f>[3]Energy!X1149</f>
        <v>3266</v>
      </c>
      <c r="W836" s="560">
        <f>[3]Energy!Y1149</f>
        <v>3376</v>
      </c>
      <c r="X836" s="560">
        <f>[3]Energy!Z1149</f>
        <v>3399</v>
      </c>
      <c r="Y836" s="560">
        <f>[3]Energy!AA1149</f>
        <v>3663</v>
      </c>
      <c r="Z836" s="560">
        <f>[3]Energy!AB1149</f>
        <v>2840</v>
      </c>
      <c r="AA836" s="560">
        <f>[3]Energy!AC1149</f>
        <v>2661</v>
      </c>
      <c r="AB836" s="560">
        <f>[3]Energy!AD1149</f>
        <v>2823</v>
      </c>
      <c r="AC836" s="32">
        <f t="shared" si="922"/>
        <v>35934</v>
      </c>
      <c r="AI836" s="155"/>
      <c r="AJ836" s="13"/>
      <c r="BI836" s="1"/>
      <c r="BW836" s="1"/>
      <c r="BX836" s="72"/>
      <c r="BY836" s="1"/>
      <c r="BZ836" s="1"/>
      <c r="CA836" s="1"/>
      <c r="CB836" s="1"/>
      <c r="CC836" s="1"/>
      <c r="CD836" s="1"/>
      <c r="CE836" s="1"/>
    </row>
    <row r="837" spans="1:83">
      <c r="A837" s="87">
        <f t="shared" si="925"/>
        <v>2041</v>
      </c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32"/>
      <c r="O837" s="29"/>
      <c r="P837" s="1">
        <f t="shared" si="927"/>
        <v>2041</v>
      </c>
      <c r="Q837" s="560">
        <f>[3]Energy!S1150</f>
        <v>3468</v>
      </c>
      <c r="R837" s="560">
        <f>[3]Energy!T1150</f>
        <v>0</v>
      </c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32">
        <f t="shared" si="922"/>
        <v>3468</v>
      </c>
      <c r="AI837" s="155"/>
      <c r="AJ837" s="13"/>
      <c r="BI837" s="1"/>
      <c r="BW837" s="1"/>
      <c r="BX837" s="72"/>
      <c r="BY837" s="1"/>
      <c r="BZ837" s="1"/>
      <c r="CA837" s="1"/>
      <c r="CB837" s="1"/>
      <c r="CC837" s="1"/>
      <c r="CD837" s="1"/>
      <c r="CE837" s="1"/>
    </row>
    <row r="838" spans="1:83">
      <c r="A838" s="87">
        <f t="shared" si="925"/>
        <v>2042</v>
      </c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31">
        <f t="shared" ref="P838:P840" si="928">1+P837</f>
        <v>2042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I838" s="155"/>
      <c r="AJ838" s="13"/>
      <c r="BI838" s="1"/>
      <c r="BW838" s="1"/>
      <c r="BX838" s="72"/>
      <c r="BY838" s="1"/>
      <c r="BZ838" s="1"/>
      <c r="CA838" s="1"/>
      <c r="CB838" s="1"/>
      <c r="CC838" s="1"/>
      <c r="CD838" s="1"/>
      <c r="CE838" s="1"/>
    </row>
    <row r="839" spans="1:83">
      <c r="A839" s="87">
        <f t="shared" si="925"/>
        <v>2043</v>
      </c>
      <c r="P839" s="31">
        <f t="shared" si="928"/>
        <v>2043</v>
      </c>
      <c r="AI839" s="155"/>
      <c r="AJ839" s="13"/>
      <c r="BI839" s="1"/>
      <c r="BW839" s="1"/>
      <c r="BX839" s="72"/>
      <c r="BY839" s="1"/>
      <c r="BZ839" s="1"/>
      <c r="CA839" s="1"/>
      <c r="CB839" s="1"/>
      <c r="CC839" s="1"/>
      <c r="CD839" s="1"/>
      <c r="CE839" s="1"/>
    </row>
    <row r="840" spans="1:83">
      <c r="A840" s="87">
        <f t="shared" si="925"/>
        <v>2044</v>
      </c>
      <c r="P840" s="31">
        <f t="shared" si="928"/>
        <v>2044</v>
      </c>
      <c r="AI840" s="155"/>
      <c r="AJ840" s="13"/>
      <c r="BI840" s="1"/>
      <c r="BW840" s="1"/>
      <c r="BX840" s="72"/>
      <c r="BY840" s="1"/>
      <c r="BZ840" s="1"/>
      <c r="CA840" s="1"/>
      <c r="CB840" s="1"/>
      <c r="CC840" s="1"/>
      <c r="CD840" s="1"/>
      <c r="CE840" s="1"/>
    </row>
    <row r="841" spans="1:83">
      <c r="A841" s="87">
        <f t="shared" si="925"/>
        <v>2045</v>
      </c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31">
        <f>1+P840</f>
        <v>2045</v>
      </c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I841" s="155"/>
      <c r="AJ841" s="2"/>
      <c r="BI841" s="1"/>
      <c r="BW841" s="1"/>
      <c r="BX841" s="72"/>
      <c r="BY841" s="1"/>
      <c r="BZ841" s="1"/>
      <c r="CA841" s="1"/>
      <c r="CB841" s="1"/>
      <c r="CC841" s="1"/>
      <c r="CD841" s="1"/>
      <c r="CE841" s="1"/>
    </row>
    <row r="842" spans="1:83">
      <c r="AI842" s="155"/>
      <c r="AJ842" s="2"/>
      <c r="BI842" s="1"/>
      <c r="BW842" s="1"/>
      <c r="BX842" s="72"/>
      <c r="BY842" s="1"/>
      <c r="BZ842" s="1"/>
      <c r="CA842" s="1"/>
      <c r="CB842" s="1"/>
      <c r="CC842" s="1"/>
      <c r="CD842" s="1"/>
      <c r="CE842" s="1"/>
    </row>
    <row r="843" spans="1:83" ht="14.25" customHeight="1"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3"/>
      <c r="AG843" s="78"/>
      <c r="AH843" s="78"/>
      <c r="AI843" s="155"/>
      <c r="AJ843" s="2"/>
      <c r="BI843" s="1"/>
      <c r="BW843" s="1"/>
      <c r="BX843" s="72"/>
      <c r="BY843" s="1"/>
      <c r="BZ843" s="1"/>
      <c r="CA843" s="1"/>
      <c r="CB843" s="1"/>
      <c r="CC843" s="1"/>
      <c r="CD843" s="1"/>
      <c r="CE843" s="1"/>
    </row>
    <row r="844" spans="1:83" ht="15.75">
      <c r="A844" s="296" t="s">
        <v>181</v>
      </c>
      <c r="B844" s="101"/>
      <c r="C844" s="101"/>
      <c r="D844" s="101"/>
      <c r="E844" s="101"/>
      <c r="F844" s="156" t="s">
        <v>234</v>
      </c>
      <c r="G844" s="101"/>
      <c r="H844" s="101"/>
      <c r="I844" s="101"/>
      <c r="J844" s="101"/>
      <c r="K844" s="101"/>
      <c r="L844" s="101"/>
      <c r="M844" s="101"/>
      <c r="N844" s="101"/>
      <c r="O844" s="108"/>
      <c r="P844" s="109" t="str">
        <f>A844&amp;"   (BILLED SALES, LAGGED)"</f>
        <v>500-RCID Base 37 MW - 120 MW Sale   (BILLED SALES, LAGGED)</v>
      </c>
      <c r="Q844" s="101"/>
      <c r="R844" s="137"/>
      <c r="S844" s="137"/>
      <c r="T844" s="137"/>
      <c r="U844" s="137"/>
      <c r="V844" s="137"/>
      <c r="W844" s="138"/>
      <c r="X844" s="137"/>
      <c r="Y844" s="137"/>
      <c r="Z844" s="137"/>
      <c r="AA844" s="137"/>
      <c r="AB844" s="137"/>
      <c r="AC844" s="43" t="s">
        <v>1</v>
      </c>
      <c r="AG844" s="79"/>
      <c r="AH844" s="79"/>
      <c r="AI844" s="78"/>
      <c r="AJ844" s="2"/>
      <c r="BI844" s="1"/>
      <c r="BW844" s="1"/>
      <c r="BX844" s="72"/>
      <c r="BY844" s="1"/>
      <c r="BZ844" s="1"/>
      <c r="CA844" s="1"/>
      <c r="CB844" s="1"/>
      <c r="CC844" s="1"/>
      <c r="CD844" s="1"/>
      <c r="CE844" s="1"/>
    </row>
    <row r="845" spans="1:83" ht="11.25" customHeight="1">
      <c r="A845" s="4" t="s">
        <v>2</v>
      </c>
      <c r="B845" s="117" t="s">
        <v>3</v>
      </c>
      <c r="C845" s="117" t="s">
        <v>4</v>
      </c>
      <c r="D845" s="117" t="s">
        <v>5</v>
      </c>
      <c r="E845" s="117" t="s">
        <v>6</v>
      </c>
      <c r="F845" s="117" t="s">
        <v>7</v>
      </c>
      <c r="G845" s="117" t="s">
        <v>8</v>
      </c>
      <c r="H845" s="117" t="s">
        <v>9</v>
      </c>
      <c r="I845" s="117" t="s">
        <v>10</v>
      </c>
      <c r="J845" s="117" t="s">
        <v>11</v>
      </c>
      <c r="K845" s="117" t="s">
        <v>12</v>
      </c>
      <c r="L845" s="117" t="s">
        <v>13</v>
      </c>
      <c r="M845" s="117" t="s">
        <v>14</v>
      </c>
      <c r="N845" s="112" t="s">
        <v>15</v>
      </c>
      <c r="O845" s="118"/>
      <c r="P845" s="119" t="s">
        <v>2</v>
      </c>
      <c r="Q845" s="117" t="s">
        <v>3</v>
      </c>
      <c r="R845" s="117" t="s">
        <v>4</v>
      </c>
      <c r="S845" s="117" t="s">
        <v>5</v>
      </c>
      <c r="T845" s="117" t="s">
        <v>6</v>
      </c>
      <c r="U845" s="117" t="s">
        <v>7</v>
      </c>
      <c r="V845" s="117" t="s">
        <v>8</v>
      </c>
      <c r="W845" s="117" t="s">
        <v>9</v>
      </c>
      <c r="X845" s="117" t="s">
        <v>10</v>
      </c>
      <c r="Y845" s="117" t="s">
        <v>11</v>
      </c>
      <c r="Z845" s="117" t="s">
        <v>12</v>
      </c>
      <c r="AA845" s="117" t="s">
        <v>13</v>
      </c>
      <c r="AB845" s="117" t="s">
        <v>14</v>
      </c>
      <c r="AC845" s="83" t="s">
        <v>15</v>
      </c>
      <c r="AD845" s="19"/>
      <c r="AG845" s="86"/>
      <c r="AH845" s="86"/>
      <c r="AJ845" s="2"/>
      <c r="BI845" s="1"/>
      <c r="BW845" s="1"/>
      <c r="BX845" s="72"/>
      <c r="BY845" s="1"/>
      <c r="BZ845" s="1"/>
      <c r="CA845" s="1"/>
      <c r="CB845" s="1"/>
      <c r="CC845" s="1"/>
      <c r="CD845" s="1"/>
      <c r="CE845" s="1"/>
    </row>
    <row r="846" spans="1:83">
      <c r="A846" s="87">
        <f>A806</f>
        <v>2010</v>
      </c>
      <c r="B846" s="92">
        <f t="shared" ref="B846" si="929">R846</f>
        <v>21380</v>
      </c>
      <c r="C846" s="92">
        <f t="shared" ref="C846:C847" si="930">S846</f>
        <v>10492</v>
      </c>
      <c r="D846" s="92">
        <f t="shared" ref="D846:J847" si="931">T846</f>
        <v>26020</v>
      </c>
      <c r="E846" s="92">
        <f t="shared" si="931"/>
        <v>3435</v>
      </c>
      <c r="F846" s="92">
        <f t="shared" si="931"/>
        <v>27558</v>
      </c>
      <c r="G846" s="92">
        <f t="shared" si="931"/>
        <v>43955</v>
      </c>
      <c r="H846" s="92">
        <f t="shared" si="931"/>
        <v>55175</v>
      </c>
      <c r="I846" s="92">
        <f t="shared" si="931"/>
        <v>54493</v>
      </c>
      <c r="J846" s="92">
        <f t="shared" si="931"/>
        <v>34570</v>
      </c>
      <c r="K846" s="92">
        <f t="shared" ref="K846:K847" si="932">AA846</f>
        <v>2590</v>
      </c>
      <c r="L846" s="92">
        <f t="shared" ref="L846:L847" si="933">AB846</f>
        <v>2300</v>
      </c>
      <c r="M846" s="92">
        <f>Q847</f>
        <v>24568</v>
      </c>
      <c r="N846" s="89">
        <f t="shared" ref="N846:N866" si="934">SUM(B846:M846)</f>
        <v>306536</v>
      </c>
      <c r="O846" s="90"/>
      <c r="P846" s="91">
        <f>A846</f>
        <v>2010</v>
      </c>
      <c r="Q846" s="96">
        <v>12635</v>
      </c>
      <c r="R846" s="96">
        <v>21380</v>
      </c>
      <c r="S846" s="96">
        <v>10492</v>
      </c>
      <c r="T846" s="96">
        <v>26020</v>
      </c>
      <c r="U846" s="96">
        <v>3435</v>
      </c>
      <c r="V846" s="96">
        <v>27558</v>
      </c>
      <c r="W846" s="96">
        <v>43955</v>
      </c>
      <c r="X846" s="96">
        <v>55175</v>
      </c>
      <c r="Y846" s="96">
        <v>54493</v>
      </c>
      <c r="Z846" s="96">
        <v>34570</v>
      </c>
      <c r="AA846" s="96">
        <v>2590</v>
      </c>
      <c r="AB846" s="96">
        <v>2300</v>
      </c>
      <c r="AC846" s="13">
        <f t="shared" ref="AC846:AC866" si="935">SUM(Q846:AB846)</f>
        <v>294603</v>
      </c>
      <c r="AG846" s="22"/>
      <c r="AH846" s="22"/>
      <c r="AI846" s="86"/>
      <c r="AJ846" s="2"/>
      <c r="BI846" s="1"/>
      <c r="BW846" s="1"/>
      <c r="BX846" s="72"/>
      <c r="BY846" s="1"/>
      <c r="BZ846" s="1"/>
      <c r="CA846" s="1"/>
      <c r="CB846" s="1"/>
      <c r="CC846" s="1"/>
      <c r="CD846" s="1"/>
      <c r="CE846" s="1"/>
    </row>
    <row r="847" spans="1:83">
      <c r="A847" s="87">
        <f>A846+1</f>
        <v>2011</v>
      </c>
      <c r="B847" s="96">
        <f>R847</f>
        <v>9857</v>
      </c>
      <c r="C847" s="96">
        <f t="shared" si="930"/>
        <v>665</v>
      </c>
      <c r="D847" s="96">
        <f t="shared" si="931"/>
        <v>765</v>
      </c>
      <c r="E847" s="96">
        <f t="shared" si="931"/>
        <v>18261</v>
      </c>
      <c r="F847" s="96">
        <f t="shared" si="931"/>
        <v>21800</v>
      </c>
      <c r="G847" s="96">
        <f t="shared" si="931"/>
        <v>24036</v>
      </c>
      <c r="H847" s="96">
        <f t="shared" si="931"/>
        <v>28647</v>
      </c>
      <c r="I847" s="96">
        <f t="shared" si="931"/>
        <v>26094</v>
      </c>
      <c r="J847" s="96">
        <f t="shared" si="931"/>
        <v>20077</v>
      </c>
      <c r="K847" s="96">
        <f t="shared" si="932"/>
        <v>10044</v>
      </c>
      <c r="L847" s="96">
        <f t="shared" si="933"/>
        <v>195</v>
      </c>
      <c r="M847" s="96">
        <f>Q848</f>
        <v>90</v>
      </c>
      <c r="N847" s="89">
        <f t="shared" si="934"/>
        <v>160531</v>
      </c>
      <c r="O847" s="90"/>
      <c r="P847" s="91">
        <f t="shared" ref="P847:P881" si="936">A847</f>
        <v>2011</v>
      </c>
      <c r="Q847" s="96">
        <v>24568</v>
      </c>
      <c r="R847" s="96">
        <v>9857</v>
      </c>
      <c r="S847" s="96">
        <v>665</v>
      </c>
      <c r="T847" s="96">
        <v>765</v>
      </c>
      <c r="U847" s="96">
        <v>18261</v>
      </c>
      <c r="V847" s="96">
        <v>21800</v>
      </c>
      <c r="W847" s="96">
        <v>24036</v>
      </c>
      <c r="X847" s="96">
        <v>28647</v>
      </c>
      <c r="Y847" s="96">
        <v>26094</v>
      </c>
      <c r="Z847" s="96">
        <v>20077</v>
      </c>
      <c r="AA847" s="96">
        <v>10044</v>
      </c>
      <c r="AB847" s="96">
        <v>195</v>
      </c>
      <c r="AC847" s="13">
        <f t="shared" si="935"/>
        <v>185009</v>
      </c>
      <c r="AG847" s="22"/>
      <c r="AH847" s="22"/>
      <c r="AI847" s="155"/>
      <c r="AJ847" s="2"/>
      <c r="BI847" s="1"/>
      <c r="BW847" s="1"/>
      <c r="BX847" s="72"/>
      <c r="BY847" s="1"/>
      <c r="BZ847" s="1"/>
      <c r="CA847" s="1"/>
      <c r="CB847" s="1"/>
      <c r="CC847" s="1"/>
      <c r="CD847" s="1"/>
      <c r="CE847" s="1"/>
    </row>
    <row r="848" spans="1:83">
      <c r="A848" s="87">
        <f t="shared" ref="A848:A881" si="937">A847+1</f>
        <v>2012</v>
      </c>
      <c r="B848" s="96">
        <f>[1]MWH!C762</f>
        <v>487</v>
      </c>
      <c r="C848" s="96">
        <f>[1]MWH!D762</f>
        <v>75</v>
      </c>
      <c r="D848" s="96">
        <f>[1]MWH!E762</f>
        <v>169</v>
      </c>
      <c r="E848" s="96">
        <f>[1]MWH!F762</f>
        <v>150</v>
      </c>
      <c r="F848" s="593">
        <f>[1]MWH!G762</f>
        <v>724</v>
      </c>
      <c r="G848" s="593">
        <f>[1]MWH!H762</f>
        <v>824</v>
      </c>
      <c r="H848" s="593">
        <f>[1]MWH!I762</f>
        <v>1107</v>
      </c>
      <c r="I848" s="593">
        <f>[1]MWH!J762</f>
        <v>952</v>
      </c>
      <c r="J848" s="593">
        <f>[1]MWH!K762</f>
        <v>929</v>
      </c>
      <c r="K848" s="593">
        <f>[1]MWH!L762</f>
        <v>655</v>
      </c>
      <c r="L848" s="593">
        <f>[1]MWH!M762</f>
        <v>458</v>
      </c>
      <c r="M848" s="593">
        <f>[1]MWH!N762</f>
        <v>571</v>
      </c>
      <c r="N848" s="89">
        <f t="shared" si="934"/>
        <v>7101</v>
      </c>
      <c r="O848" s="90"/>
      <c r="P848" s="91">
        <f t="shared" si="936"/>
        <v>2012</v>
      </c>
      <c r="Q848" s="96">
        <f>[1]MWH!S762</f>
        <v>90</v>
      </c>
      <c r="R848" s="96">
        <f>[1]MWH!T762</f>
        <v>487</v>
      </c>
      <c r="S848" s="96">
        <f>[1]MWH!U762</f>
        <v>75</v>
      </c>
      <c r="T848" s="96">
        <f>[1]MWH!V762</f>
        <v>169</v>
      </c>
      <c r="U848" s="96">
        <f>[1]MWH!W762</f>
        <v>150</v>
      </c>
      <c r="V848" s="593">
        <f>[1]MWH!X762</f>
        <v>723</v>
      </c>
      <c r="W848" s="593">
        <f>[1]MWH!Y762</f>
        <v>823</v>
      </c>
      <c r="X848" s="593">
        <f>[1]MWH!Z762</f>
        <v>1106</v>
      </c>
      <c r="Y848" s="593">
        <f>[1]MWH!AA762</f>
        <v>951</v>
      </c>
      <c r="Z848" s="593">
        <f>[1]MWH!AB762</f>
        <v>928</v>
      </c>
      <c r="AA848" s="593">
        <f>[1]MWH!AC762</f>
        <v>655</v>
      </c>
      <c r="AB848" s="593">
        <f>[1]MWH!AD762</f>
        <v>458</v>
      </c>
      <c r="AC848" s="13">
        <f t="shared" si="935"/>
        <v>6615</v>
      </c>
      <c r="AG848" s="22"/>
      <c r="AH848" s="22"/>
      <c r="AI848" s="155"/>
      <c r="AJ848" s="2"/>
      <c r="BI848" s="1"/>
      <c r="BW848" s="1"/>
      <c r="BX848" s="72"/>
      <c r="BY848" s="1"/>
      <c r="BZ848" s="1"/>
      <c r="CA848" s="1"/>
      <c r="CB848" s="1"/>
      <c r="CC848" s="1"/>
      <c r="CD848" s="1"/>
      <c r="CE848" s="1"/>
    </row>
    <row r="849" spans="1:116">
      <c r="A849" s="87">
        <f t="shared" si="937"/>
        <v>2013</v>
      </c>
      <c r="B849" s="593">
        <f>[3]Energy!C842</f>
        <v>170</v>
      </c>
      <c r="C849" s="593">
        <f>[3]Energy!D842</f>
        <v>48</v>
      </c>
      <c r="D849" s="593">
        <f>[3]Energy!E842</f>
        <v>126</v>
      </c>
      <c r="E849" s="593">
        <f>[3]Energy!F842</f>
        <v>69</v>
      </c>
      <c r="F849" s="593">
        <f>[3]Energy!G842</f>
        <v>583</v>
      </c>
      <c r="G849" s="593">
        <f>[3]Energy!H842</f>
        <v>623</v>
      </c>
      <c r="H849" s="593">
        <f>[3]Energy!I842</f>
        <v>681</v>
      </c>
      <c r="I849" s="593">
        <f>[3]Energy!J842</f>
        <v>681</v>
      </c>
      <c r="J849" s="593">
        <f>[3]Energy!K842</f>
        <v>604</v>
      </c>
      <c r="K849" s="593">
        <f>[3]Energy!L842</f>
        <v>358</v>
      </c>
      <c r="L849" s="593">
        <f>[3]Energy!M842</f>
        <v>162</v>
      </c>
      <c r="M849" s="593">
        <f>[3]Energy!N842</f>
        <v>298</v>
      </c>
      <c r="N849" s="303">
        <f t="shared" si="934"/>
        <v>4403</v>
      </c>
      <c r="O849" s="29"/>
      <c r="P849" s="1">
        <f t="shared" si="936"/>
        <v>2013</v>
      </c>
      <c r="Q849" s="593">
        <f>[3]Energy!S842</f>
        <v>571</v>
      </c>
      <c r="R849" s="593">
        <f>[3]Energy!T842</f>
        <v>170</v>
      </c>
      <c r="S849" s="593">
        <f>[3]Energy!U842</f>
        <v>48</v>
      </c>
      <c r="T849" s="593">
        <f>[3]Energy!V842</f>
        <v>126</v>
      </c>
      <c r="U849" s="593">
        <f>[3]Energy!W842</f>
        <v>69</v>
      </c>
      <c r="V849" s="593">
        <f>[3]Energy!X842</f>
        <v>583</v>
      </c>
      <c r="W849" s="593">
        <f>[3]Energy!Y842</f>
        <v>623</v>
      </c>
      <c r="X849" s="593">
        <f>[3]Energy!Z842</f>
        <v>681</v>
      </c>
      <c r="Y849" s="593">
        <f>[3]Energy!AA842</f>
        <v>681</v>
      </c>
      <c r="Z849" s="593">
        <f>[3]Energy!AB842</f>
        <v>604</v>
      </c>
      <c r="AA849" s="593">
        <f>[3]Energy!AC842</f>
        <v>358</v>
      </c>
      <c r="AB849" s="593">
        <f>[3]Energy!AD842</f>
        <v>162</v>
      </c>
      <c r="AC849" s="13">
        <f t="shared" si="935"/>
        <v>4676</v>
      </c>
      <c r="AG849" s="22"/>
      <c r="AH849" s="22"/>
      <c r="AI849" s="155"/>
      <c r="AJ849" s="2"/>
      <c r="BI849" s="1"/>
      <c r="BW849" s="1"/>
      <c r="BX849" s="72"/>
      <c r="BY849" s="1"/>
      <c r="BZ849" s="1"/>
      <c r="CA849" s="1"/>
      <c r="CB849" s="1"/>
      <c r="CC849" s="1"/>
      <c r="CD849" s="1"/>
      <c r="CE849" s="1"/>
    </row>
    <row r="850" spans="1:116">
      <c r="A850" s="87">
        <f t="shared" si="937"/>
        <v>2014</v>
      </c>
      <c r="B850" s="593">
        <f>[3]Energy!C843</f>
        <v>452</v>
      </c>
      <c r="C850" s="593">
        <f>[3]Energy!D843</f>
        <v>129</v>
      </c>
      <c r="D850" s="593">
        <f>[3]Energy!E843</f>
        <v>207</v>
      </c>
      <c r="E850" s="593">
        <f>[3]Energy!F843</f>
        <v>166</v>
      </c>
      <c r="F850" s="593">
        <f>[3]Energy!G843</f>
        <v>1016</v>
      </c>
      <c r="G850" s="593">
        <f>[3]Energy!H843</f>
        <v>1023</v>
      </c>
      <c r="H850" s="593">
        <f>[3]Energy!I843</f>
        <v>1119</v>
      </c>
      <c r="I850" s="593">
        <f>[3]Energy!J843</f>
        <v>1119</v>
      </c>
      <c r="J850" s="593">
        <f>[3]Energy!K843</f>
        <v>1055</v>
      </c>
      <c r="K850" s="593">
        <f>[3]Energy!L843</f>
        <v>707</v>
      </c>
      <c r="L850" s="593">
        <f>[3]Energy!M843</f>
        <v>449</v>
      </c>
      <c r="M850" s="593">
        <f>[3]Energy!N843</f>
        <v>703</v>
      </c>
      <c r="N850" s="303">
        <f t="shared" si="934"/>
        <v>8145</v>
      </c>
      <c r="O850" s="29"/>
      <c r="P850" s="1">
        <f t="shared" si="936"/>
        <v>2014</v>
      </c>
      <c r="Q850" s="593">
        <f>[3]Energy!S843</f>
        <v>298</v>
      </c>
      <c r="R850" s="593">
        <f>[3]Energy!T843</f>
        <v>452</v>
      </c>
      <c r="S850" s="593">
        <f>[3]Energy!U843</f>
        <v>129</v>
      </c>
      <c r="T850" s="593">
        <f>[3]Energy!V843</f>
        <v>207</v>
      </c>
      <c r="U850" s="593">
        <f>[3]Energy!W843</f>
        <v>166</v>
      </c>
      <c r="V850" s="593">
        <f>[3]Energy!X843</f>
        <v>1015</v>
      </c>
      <c r="W850" s="593">
        <f>[3]Energy!Y843</f>
        <v>1022</v>
      </c>
      <c r="X850" s="593">
        <f>[3]Energy!Z843</f>
        <v>1118</v>
      </c>
      <c r="Y850" s="593">
        <f>[3]Energy!AA843</f>
        <v>1118</v>
      </c>
      <c r="Z850" s="593">
        <f>[3]Energy!AB843</f>
        <v>1054</v>
      </c>
      <c r="AA850" s="593">
        <f>[3]Energy!AC843</f>
        <v>706</v>
      </c>
      <c r="AB850" s="593">
        <f>[3]Energy!AD843</f>
        <v>449</v>
      </c>
      <c r="AC850" s="13">
        <f t="shared" si="935"/>
        <v>7734</v>
      </c>
      <c r="AG850" s="22"/>
      <c r="AH850" s="22"/>
      <c r="AI850" s="155"/>
      <c r="AJ850" s="2"/>
      <c r="BI850" s="1"/>
      <c r="BW850" s="1"/>
      <c r="BX850" s="72"/>
      <c r="BY850" s="1"/>
      <c r="BZ850" s="1"/>
      <c r="CA850" s="1"/>
      <c r="CB850" s="1"/>
      <c r="CC850" s="1"/>
      <c r="CD850" s="1"/>
      <c r="CE850" s="1"/>
    </row>
    <row r="851" spans="1:116">
      <c r="A851" s="87">
        <f t="shared" si="937"/>
        <v>2015</v>
      </c>
      <c r="B851" s="593">
        <f>[3]Energy!C844</f>
        <v>469</v>
      </c>
      <c r="C851" s="593">
        <f>[3]Energy!D844</f>
        <v>132</v>
      </c>
      <c r="D851" s="593">
        <f>[3]Energy!E844</f>
        <v>212</v>
      </c>
      <c r="E851" s="593">
        <f>[3]Energy!F844</f>
        <v>166</v>
      </c>
      <c r="F851" s="593">
        <f>[3]Energy!G844</f>
        <v>1039</v>
      </c>
      <c r="G851" s="593">
        <f>[3]Energy!H844</f>
        <v>1047</v>
      </c>
      <c r="H851" s="593">
        <f>[3]Energy!I844</f>
        <v>1145</v>
      </c>
      <c r="I851" s="593">
        <f>[3]Energy!J844</f>
        <v>1145</v>
      </c>
      <c r="J851" s="593">
        <f>[3]Energy!K844</f>
        <v>1055</v>
      </c>
      <c r="K851" s="593">
        <f>[3]Energy!L844</f>
        <v>718</v>
      </c>
      <c r="L851" s="593">
        <f>[3]Energy!M844</f>
        <v>467</v>
      </c>
      <c r="M851" s="593">
        <f>[3]Energy!N844</f>
        <v>739</v>
      </c>
      <c r="N851" s="303">
        <f t="shared" si="934"/>
        <v>8334</v>
      </c>
      <c r="O851" s="29"/>
      <c r="P851" s="1">
        <f t="shared" si="936"/>
        <v>2015</v>
      </c>
      <c r="Q851" s="593">
        <f>[3]Energy!S844</f>
        <v>702</v>
      </c>
      <c r="R851" s="593">
        <f>[3]Energy!T844</f>
        <v>469</v>
      </c>
      <c r="S851" s="593">
        <f>[3]Energy!U844</f>
        <v>132</v>
      </c>
      <c r="T851" s="593">
        <f>[3]Energy!V844</f>
        <v>212</v>
      </c>
      <c r="U851" s="593">
        <f>[3]Energy!W844</f>
        <v>166</v>
      </c>
      <c r="V851" s="593">
        <f>[3]Energy!X844</f>
        <v>1038</v>
      </c>
      <c r="W851" s="593">
        <f>[3]Energy!Y844</f>
        <v>1046</v>
      </c>
      <c r="X851" s="593">
        <f>[3]Energy!Z844</f>
        <v>1144</v>
      </c>
      <c r="Y851" s="593">
        <f>[3]Energy!AA844</f>
        <v>1144</v>
      </c>
      <c r="Z851" s="593">
        <f>[3]Energy!AB844</f>
        <v>1054</v>
      </c>
      <c r="AA851" s="593">
        <f>[3]Energy!AC844</f>
        <v>717</v>
      </c>
      <c r="AB851" s="593">
        <f>[3]Energy!AD844</f>
        <v>467</v>
      </c>
      <c r="AC851" s="13">
        <f t="shared" si="935"/>
        <v>8291</v>
      </c>
      <c r="AG851" s="22"/>
      <c r="AH851" s="22"/>
      <c r="AI851" s="155"/>
      <c r="AJ851" s="2"/>
      <c r="BI851" s="1"/>
      <c r="BW851" s="1"/>
      <c r="BX851" s="72"/>
      <c r="BY851" s="1"/>
      <c r="BZ851" s="1"/>
      <c r="CA851" s="1"/>
      <c r="CB851" s="1"/>
      <c r="CC851" s="1"/>
      <c r="CD851" s="1"/>
      <c r="CE851" s="1"/>
    </row>
    <row r="852" spans="1:116">
      <c r="A852" s="87">
        <f t="shared" si="937"/>
        <v>2016</v>
      </c>
      <c r="B852" s="593">
        <f>[3]Energy!C845</f>
        <v>486</v>
      </c>
      <c r="C852" s="593">
        <f>[3]Energy!D845</f>
        <v>140</v>
      </c>
      <c r="D852" s="593">
        <f>[3]Energy!E845</f>
        <v>217</v>
      </c>
      <c r="E852" s="593">
        <f>[3]Energy!F845</f>
        <v>166</v>
      </c>
      <c r="F852" s="593">
        <f>[3]Energy!G845</f>
        <v>1063</v>
      </c>
      <c r="G852" s="593">
        <f>[3]Energy!H845</f>
        <v>1070</v>
      </c>
      <c r="H852" s="593">
        <f>[3]Energy!I845</f>
        <v>1171</v>
      </c>
      <c r="I852" s="593">
        <f>[3]Energy!J845</f>
        <v>1171</v>
      </c>
      <c r="J852" s="593">
        <f>[3]Energy!K845</f>
        <v>1055</v>
      </c>
      <c r="K852" s="593">
        <f>[3]Energy!L845</f>
        <v>728</v>
      </c>
      <c r="L852" s="593">
        <f>[3]Energy!M845</f>
        <v>485</v>
      </c>
      <c r="M852" s="593">
        <f>[3]Energy!N845</f>
        <v>775</v>
      </c>
      <c r="N852" s="303">
        <f t="shared" si="934"/>
        <v>8527</v>
      </c>
      <c r="O852" s="29"/>
      <c r="P852" s="1">
        <f t="shared" si="936"/>
        <v>2016</v>
      </c>
      <c r="Q852" s="593">
        <f>[3]Energy!S845</f>
        <v>738</v>
      </c>
      <c r="R852" s="593">
        <f>[3]Energy!T845</f>
        <v>486</v>
      </c>
      <c r="S852" s="593">
        <f>[3]Energy!U845</f>
        <v>140</v>
      </c>
      <c r="T852" s="593">
        <f>[3]Energy!V845</f>
        <v>217</v>
      </c>
      <c r="U852" s="593">
        <f>[3]Energy!W845</f>
        <v>166</v>
      </c>
      <c r="V852" s="593">
        <f>[3]Energy!X845</f>
        <v>1062</v>
      </c>
      <c r="W852" s="593">
        <f>[3]Energy!Y845</f>
        <v>1069</v>
      </c>
      <c r="X852" s="593">
        <f>[3]Energy!Z845</f>
        <v>1170</v>
      </c>
      <c r="Y852" s="593">
        <f>[3]Energy!AA845</f>
        <v>1170</v>
      </c>
      <c r="Z852" s="593">
        <f>[3]Energy!AB845</f>
        <v>1054</v>
      </c>
      <c r="AA852" s="593">
        <f>[3]Energy!AC845</f>
        <v>727</v>
      </c>
      <c r="AB852" s="593">
        <f>[3]Energy!AD845</f>
        <v>485</v>
      </c>
      <c r="AC852" s="13">
        <f t="shared" si="935"/>
        <v>8484</v>
      </c>
      <c r="AG852" s="22"/>
      <c r="AH852" s="22"/>
      <c r="AI852" s="155"/>
      <c r="AJ852" s="2"/>
      <c r="BI852" s="1"/>
      <c r="BW852" s="1"/>
      <c r="BX852" s="72"/>
      <c r="BY852" s="1"/>
      <c r="BZ852" s="1"/>
      <c r="CA852" s="1"/>
      <c r="CB852" s="1"/>
      <c r="CC852" s="1"/>
      <c r="CD852" s="1"/>
      <c r="CE852" s="1"/>
    </row>
    <row r="853" spans="1:116">
      <c r="A853" s="87">
        <f t="shared" si="937"/>
        <v>2017</v>
      </c>
      <c r="B853" s="593">
        <f>[3]Energy!C846</f>
        <v>0</v>
      </c>
      <c r="C853" s="593">
        <f>[3]Energy!D846</f>
        <v>0</v>
      </c>
      <c r="D853" s="593">
        <f>[3]Energy!E846</f>
        <v>0</v>
      </c>
      <c r="E853" s="593">
        <f>[3]Energy!F846</f>
        <v>0</v>
      </c>
      <c r="F853" s="593">
        <f>[3]Energy!G846</f>
        <v>0</v>
      </c>
      <c r="G853" s="593">
        <f>[3]Energy!H846</f>
        <v>0</v>
      </c>
      <c r="H853" s="593">
        <f>[3]Energy!I846</f>
        <v>0</v>
      </c>
      <c r="I853" s="593">
        <f>[3]Energy!J846</f>
        <v>0</v>
      </c>
      <c r="J853" s="593">
        <f>[3]Energy!K846</f>
        <v>0</v>
      </c>
      <c r="K853" s="593">
        <f>[3]Energy!L846</f>
        <v>0</v>
      </c>
      <c r="L853" s="593">
        <f>[3]Energy!M846</f>
        <v>0</v>
      </c>
      <c r="M853" s="593">
        <f>[3]Energy!N846</f>
        <v>0</v>
      </c>
      <c r="N853" s="303">
        <f t="shared" si="934"/>
        <v>0</v>
      </c>
      <c r="O853" s="29"/>
      <c r="P853" s="1">
        <f t="shared" si="936"/>
        <v>2017</v>
      </c>
      <c r="Q853" s="593">
        <f>[3]Energy!S846</f>
        <v>774</v>
      </c>
      <c r="R853" s="593">
        <f>[3]Energy!T846</f>
        <v>0</v>
      </c>
      <c r="S853" s="593">
        <f>[3]Energy!U846</f>
        <v>0</v>
      </c>
      <c r="T853" s="593">
        <f>[3]Energy!V846</f>
        <v>0</v>
      </c>
      <c r="U853" s="593">
        <f>[3]Energy!W846</f>
        <v>0</v>
      </c>
      <c r="V853" s="593">
        <f>[3]Energy!X846</f>
        <v>0</v>
      </c>
      <c r="W853" s="593">
        <f>[3]Energy!Y846</f>
        <v>0</v>
      </c>
      <c r="X853" s="593">
        <f>[3]Energy!Z846</f>
        <v>0</v>
      </c>
      <c r="Y853" s="593">
        <f>[3]Energy!AA846</f>
        <v>0</v>
      </c>
      <c r="Z853" s="593">
        <f>[3]Energy!AB846</f>
        <v>0</v>
      </c>
      <c r="AA853" s="593">
        <f>[3]Energy!AC846</f>
        <v>0</v>
      </c>
      <c r="AB853" s="593">
        <f>[3]Energy!AD846</f>
        <v>0</v>
      </c>
      <c r="AC853" s="13">
        <f t="shared" si="935"/>
        <v>774</v>
      </c>
      <c r="AG853" s="22"/>
      <c r="AH853" s="22"/>
      <c r="AI853" s="155"/>
      <c r="AJ853" s="2"/>
      <c r="BI853" s="1"/>
      <c r="BW853" s="1"/>
      <c r="BX853" s="72"/>
      <c r="BY853" s="1"/>
      <c r="BZ853" s="1"/>
      <c r="CA853" s="1"/>
      <c r="CB853" s="1"/>
      <c r="CC853" s="1"/>
      <c r="CD853" s="1"/>
      <c r="CE853" s="1"/>
    </row>
    <row r="854" spans="1:116">
      <c r="A854" s="87">
        <f t="shared" si="937"/>
        <v>2018</v>
      </c>
      <c r="B854" s="229">
        <v>0</v>
      </c>
      <c r="C854" s="229">
        <v>0</v>
      </c>
      <c r="D854" s="229">
        <v>0</v>
      </c>
      <c r="E854" s="229">
        <v>0</v>
      </c>
      <c r="F854" s="229">
        <v>0</v>
      </c>
      <c r="G854" s="229">
        <v>0</v>
      </c>
      <c r="H854" s="229">
        <v>0</v>
      </c>
      <c r="I854" s="229">
        <v>0</v>
      </c>
      <c r="J854" s="229">
        <v>0</v>
      </c>
      <c r="K854" s="229">
        <v>0</v>
      </c>
      <c r="L854" s="229">
        <v>0</v>
      </c>
      <c r="M854" s="229">
        <v>0</v>
      </c>
      <c r="N854" s="89">
        <f t="shared" si="934"/>
        <v>0</v>
      </c>
      <c r="O854" s="90"/>
      <c r="P854" s="91">
        <f t="shared" si="936"/>
        <v>2018</v>
      </c>
      <c r="Q854" s="229">
        <f t="shared" ref="Q854:Q866" si="938">M853</f>
        <v>0</v>
      </c>
      <c r="R854" s="229">
        <f t="shared" ref="R854:R866" si="939">B854</f>
        <v>0</v>
      </c>
      <c r="S854" s="229">
        <f t="shared" ref="S854:S866" si="940">C854</f>
        <v>0</v>
      </c>
      <c r="T854" s="229">
        <f t="shared" ref="T854:T866" si="941">D854</f>
        <v>0</v>
      </c>
      <c r="U854" s="229">
        <f t="shared" ref="U854:U866" si="942">E854</f>
        <v>0</v>
      </c>
      <c r="V854" s="229">
        <f t="shared" ref="V854:V866" si="943">F854</f>
        <v>0</v>
      </c>
      <c r="W854" s="229">
        <f t="shared" ref="W854:W866" si="944">G854</f>
        <v>0</v>
      </c>
      <c r="X854" s="229">
        <f t="shared" ref="X854:X866" si="945">H854</f>
        <v>0</v>
      </c>
      <c r="Y854" s="229">
        <f t="shared" ref="Y854:Y866" si="946">I854</f>
        <v>0</v>
      </c>
      <c r="Z854" s="229">
        <f t="shared" ref="Z854:Z866" si="947">J854</f>
        <v>0</v>
      </c>
      <c r="AA854" s="229">
        <f t="shared" ref="AA854:AA866" si="948">K854</f>
        <v>0</v>
      </c>
      <c r="AB854" s="229">
        <f t="shared" ref="AB854:AB866" si="949">L854</f>
        <v>0</v>
      </c>
      <c r="AC854" s="13">
        <f t="shared" si="935"/>
        <v>0</v>
      </c>
      <c r="AG854" s="22"/>
      <c r="AH854" s="22"/>
      <c r="AI854" s="155"/>
      <c r="AJ854" s="2"/>
      <c r="BI854" s="1"/>
      <c r="BW854" s="1"/>
      <c r="BX854" s="72"/>
      <c r="BY854" s="1"/>
      <c r="BZ854" s="1"/>
      <c r="CA854" s="1"/>
      <c r="CB854" s="1"/>
      <c r="CC854" s="1"/>
      <c r="CD854" s="1"/>
      <c r="CE854" s="1"/>
    </row>
    <row r="855" spans="1:116">
      <c r="A855" s="87">
        <f t="shared" si="937"/>
        <v>2019</v>
      </c>
      <c r="B855" s="229">
        <v>0</v>
      </c>
      <c r="C855" s="229">
        <v>0</v>
      </c>
      <c r="D855" s="229">
        <v>0</v>
      </c>
      <c r="E855" s="229">
        <v>0</v>
      </c>
      <c r="F855" s="229">
        <v>0</v>
      </c>
      <c r="G855" s="229">
        <v>0</v>
      </c>
      <c r="H855" s="229">
        <v>0</v>
      </c>
      <c r="I855" s="229">
        <v>0</v>
      </c>
      <c r="J855" s="229">
        <v>0</v>
      </c>
      <c r="K855" s="229">
        <v>0</v>
      </c>
      <c r="L855" s="229">
        <v>0</v>
      </c>
      <c r="M855" s="229">
        <v>0</v>
      </c>
      <c r="N855" s="89">
        <f t="shared" si="934"/>
        <v>0</v>
      </c>
      <c r="O855" s="90"/>
      <c r="P855" s="91">
        <f t="shared" si="936"/>
        <v>2019</v>
      </c>
      <c r="Q855" s="229">
        <f t="shared" si="938"/>
        <v>0</v>
      </c>
      <c r="R855" s="229">
        <f t="shared" si="939"/>
        <v>0</v>
      </c>
      <c r="S855" s="229">
        <f t="shared" si="940"/>
        <v>0</v>
      </c>
      <c r="T855" s="229">
        <f t="shared" si="941"/>
        <v>0</v>
      </c>
      <c r="U855" s="229">
        <f t="shared" si="942"/>
        <v>0</v>
      </c>
      <c r="V855" s="229">
        <f t="shared" si="943"/>
        <v>0</v>
      </c>
      <c r="W855" s="229">
        <f t="shared" si="944"/>
        <v>0</v>
      </c>
      <c r="X855" s="229">
        <f t="shared" si="945"/>
        <v>0</v>
      </c>
      <c r="Y855" s="229">
        <f t="shared" si="946"/>
        <v>0</v>
      </c>
      <c r="Z855" s="229">
        <f t="shared" si="947"/>
        <v>0</v>
      </c>
      <c r="AA855" s="229">
        <f t="shared" si="948"/>
        <v>0</v>
      </c>
      <c r="AB855" s="229">
        <f t="shared" si="949"/>
        <v>0</v>
      </c>
      <c r="AC855" s="13">
        <f t="shared" si="935"/>
        <v>0</v>
      </c>
      <c r="AG855" s="22"/>
      <c r="AH855" s="22"/>
      <c r="AI855" s="155"/>
      <c r="AJ855" s="2"/>
      <c r="BI855" s="1"/>
      <c r="BW855" s="1"/>
      <c r="BX855" s="72"/>
      <c r="BY855" s="1"/>
      <c r="BZ855" s="1"/>
      <c r="CA855" s="1"/>
      <c r="CB855" s="1"/>
      <c r="CC855" s="1"/>
      <c r="CD855" s="1"/>
      <c r="CE855" s="1"/>
    </row>
    <row r="856" spans="1:116">
      <c r="A856" s="87">
        <f t="shared" si="937"/>
        <v>2020</v>
      </c>
      <c r="B856" s="229">
        <v>0</v>
      </c>
      <c r="C856" s="229">
        <v>0</v>
      </c>
      <c r="D856" s="229">
        <v>0</v>
      </c>
      <c r="E856" s="229">
        <v>0</v>
      </c>
      <c r="F856" s="229">
        <v>0</v>
      </c>
      <c r="G856" s="229">
        <v>0</v>
      </c>
      <c r="H856" s="229">
        <v>0</v>
      </c>
      <c r="I856" s="229">
        <v>0</v>
      </c>
      <c r="J856" s="229">
        <v>0</v>
      </c>
      <c r="K856" s="229">
        <v>0</v>
      </c>
      <c r="L856" s="229">
        <v>0</v>
      </c>
      <c r="M856" s="229">
        <v>0</v>
      </c>
      <c r="N856" s="89">
        <f t="shared" si="934"/>
        <v>0</v>
      </c>
      <c r="O856" s="90"/>
      <c r="P856" s="91">
        <f t="shared" si="936"/>
        <v>2020</v>
      </c>
      <c r="Q856" s="229">
        <f t="shared" si="938"/>
        <v>0</v>
      </c>
      <c r="R856" s="229">
        <f t="shared" si="939"/>
        <v>0</v>
      </c>
      <c r="S856" s="229">
        <f t="shared" si="940"/>
        <v>0</v>
      </c>
      <c r="T856" s="229">
        <f t="shared" si="941"/>
        <v>0</v>
      </c>
      <c r="U856" s="229">
        <f t="shared" si="942"/>
        <v>0</v>
      </c>
      <c r="V856" s="229">
        <f t="shared" si="943"/>
        <v>0</v>
      </c>
      <c r="W856" s="229">
        <f t="shared" si="944"/>
        <v>0</v>
      </c>
      <c r="X856" s="229">
        <f t="shared" si="945"/>
        <v>0</v>
      </c>
      <c r="Y856" s="229">
        <f t="shared" si="946"/>
        <v>0</v>
      </c>
      <c r="Z856" s="229">
        <f t="shared" si="947"/>
        <v>0</v>
      </c>
      <c r="AA856" s="229">
        <f t="shared" si="948"/>
        <v>0</v>
      </c>
      <c r="AB856" s="229">
        <f t="shared" si="949"/>
        <v>0</v>
      </c>
      <c r="AC856" s="13">
        <f t="shared" si="935"/>
        <v>0</v>
      </c>
      <c r="AG856" s="22"/>
      <c r="AH856" s="22"/>
      <c r="AI856" s="155"/>
      <c r="AJ856" s="2"/>
      <c r="BI856" s="1"/>
      <c r="BW856" s="1"/>
      <c r="BX856" s="72"/>
      <c r="BY856" s="1"/>
      <c r="BZ856" s="1"/>
      <c r="CA856" s="1"/>
      <c r="CB856" s="1"/>
      <c r="CC856" s="1"/>
      <c r="CD856" s="1"/>
      <c r="CE856" s="1"/>
    </row>
    <row r="857" spans="1:116">
      <c r="A857" s="87">
        <f t="shared" si="937"/>
        <v>2021</v>
      </c>
      <c r="B857" s="229">
        <v>0</v>
      </c>
      <c r="C857" s="229">
        <v>0</v>
      </c>
      <c r="D857" s="229">
        <v>0</v>
      </c>
      <c r="E857" s="229">
        <v>0</v>
      </c>
      <c r="F857" s="229">
        <v>0</v>
      </c>
      <c r="G857" s="229">
        <v>0</v>
      </c>
      <c r="H857" s="229">
        <v>0</v>
      </c>
      <c r="I857" s="229">
        <v>0</v>
      </c>
      <c r="J857" s="229">
        <v>0</v>
      </c>
      <c r="K857" s="229">
        <v>0</v>
      </c>
      <c r="L857" s="229">
        <v>0</v>
      </c>
      <c r="M857" s="229">
        <v>0</v>
      </c>
      <c r="N857" s="89">
        <f t="shared" si="934"/>
        <v>0</v>
      </c>
      <c r="O857" s="108"/>
      <c r="P857" s="91">
        <f t="shared" si="936"/>
        <v>2021</v>
      </c>
      <c r="Q857" s="229">
        <f t="shared" si="938"/>
        <v>0</v>
      </c>
      <c r="R857" s="229">
        <f t="shared" si="939"/>
        <v>0</v>
      </c>
      <c r="S857" s="229">
        <f t="shared" si="940"/>
        <v>0</v>
      </c>
      <c r="T857" s="229">
        <f t="shared" si="941"/>
        <v>0</v>
      </c>
      <c r="U857" s="229">
        <f t="shared" si="942"/>
        <v>0</v>
      </c>
      <c r="V857" s="229">
        <f t="shared" si="943"/>
        <v>0</v>
      </c>
      <c r="W857" s="229">
        <f t="shared" si="944"/>
        <v>0</v>
      </c>
      <c r="X857" s="229">
        <f t="shared" si="945"/>
        <v>0</v>
      </c>
      <c r="Y857" s="229">
        <f t="shared" si="946"/>
        <v>0</v>
      </c>
      <c r="Z857" s="229">
        <f t="shared" si="947"/>
        <v>0</v>
      </c>
      <c r="AA857" s="229">
        <f t="shared" si="948"/>
        <v>0</v>
      </c>
      <c r="AB857" s="229">
        <f t="shared" si="949"/>
        <v>0</v>
      </c>
      <c r="AC857" s="13">
        <f t="shared" si="935"/>
        <v>0</v>
      </c>
      <c r="AG857" s="22"/>
      <c r="AH857" s="22"/>
      <c r="AI857" s="155"/>
      <c r="AJ857" s="2"/>
      <c r="BI857" s="1"/>
      <c r="BW857" s="1"/>
      <c r="BX857" s="72"/>
      <c r="BY857" s="1"/>
      <c r="BZ857" s="1"/>
      <c r="CA857" s="1"/>
      <c r="CB857" s="1"/>
      <c r="CC857" s="1"/>
      <c r="CD857" s="1"/>
      <c r="CE857" s="1"/>
    </row>
    <row r="858" spans="1:116">
      <c r="A858" s="87">
        <f t="shared" si="937"/>
        <v>2022</v>
      </c>
      <c r="B858" s="229">
        <v>0</v>
      </c>
      <c r="C858" s="229">
        <v>0</v>
      </c>
      <c r="D858" s="229">
        <v>0</v>
      </c>
      <c r="E858" s="229">
        <v>0</v>
      </c>
      <c r="F858" s="229">
        <v>0</v>
      </c>
      <c r="G858" s="229">
        <v>0</v>
      </c>
      <c r="H858" s="229">
        <v>0</v>
      </c>
      <c r="I858" s="229">
        <v>0</v>
      </c>
      <c r="J858" s="229">
        <v>0</v>
      </c>
      <c r="K858" s="229">
        <v>0</v>
      </c>
      <c r="L858" s="229">
        <v>0</v>
      </c>
      <c r="M858" s="229">
        <v>0</v>
      </c>
      <c r="N858" s="89">
        <f t="shared" si="934"/>
        <v>0</v>
      </c>
      <c r="P858" s="91">
        <f t="shared" si="936"/>
        <v>2022</v>
      </c>
      <c r="Q858" s="229">
        <f t="shared" si="938"/>
        <v>0</v>
      </c>
      <c r="R858" s="229">
        <f t="shared" si="939"/>
        <v>0</v>
      </c>
      <c r="S858" s="229">
        <f t="shared" si="940"/>
        <v>0</v>
      </c>
      <c r="T858" s="229">
        <f t="shared" si="941"/>
        <v>0</v>
      </c>
      <c r="U858" s="229">
        <f t="shared" si="942"/>
        <v>0</v>
      </c>
      <c r="V858" s="229">
        <f t="shared" si="943"/>
        <v>0</v>
      </c>
      <c r="W858" s="229">
        <f t="shared" si="944"/>
        <v>0</v>
      </c>
      <c r="X858" s="229">
        <f t="shared" si="945"/>
        <v>0</v>
      </c>
      <c r="Y858" s="229">
        <f t="shared" si="946"/>
        <v>0</v>
      </c>
      <c r="Z858" s="229">
        <f t="shared" si="947"/>
        <v>0</v>
      </c>
      <c r="AA858" s="229">
        <f t="shared" si="948"/>
        <v>0</v>
      </c>
      <c r="AB858" s="229">
        <f t="shared" si="949"/>
        <v>0</v>
      </c>
      <c r="AC858" s="13">
        <f t="shared" si="935"/>
        <v>0</v>
      </c>
      <c r="AG858" s="22"/>
      <c r="AH858" s="22"/>
      <c r="AI858" s="155"/>
      <c r="AJ858" s="2"/>
      <c r="BI858" s="1"/>
      <c r="BW858" s="1"/>
      <c r="BX858" s="72"/>
      <c r="BY858" s="1"/>
      <c r="BZ858" s="1"/>
      <c r="CA858" s="1"/>
      <c r="CB858" s="1"/>
      <c r="CC858" s="1"/>
      <c r="CD858" s="1"/>
      <c r="CE858" s="1"/>
    </row>
    <row r="859" spans="1:116">
      <c r="A859" s="87">
        <f t="shared" si="937"/>
        <v>2023</v>
      </c>
      <c r="B859" s="229">
        <v>0</v>
      </c>
      <c r="C859" s="229">
        <v>0</v>
      </c>
      <c r="D859" s="229">
        <v>0</v>
      </c>
      <c r="E859" s="229">
        <v>0</v>
      </c>
      <c r="F859" s="229">
        <v>0</v>
      </c>
      <c r="G859" s="229">
        <v>0</v>
      </c>
      <c r="H859" s="229">
        <v>0</v>
      </c>
      <c r="I859" s="229">
        <v>0</v>
      </c>
      <c r="J859" s="229">
        <v>0</v>
      </c>
      <c r="K859" s="229">
        <v>0</v>
      </c>
      <c r="L859" s="229">
        <v>0</v>
      </c>
      <c r="M859" s="229">
        <v>0</v>
      </c>
      <c r="N859" s="89">
        <f t="shared" si="934"/>
        <v>0</v>
      </c>
      <c r="P859" s="91">
        <f t="shared" si="936"/>
        <v>2023</v>
      </c>
      <c r="Q859" s="229">
        <f t="shared" si="938"/>
        <v>0</v>
      </c>
      <c r="R859" s="229">
        <f t="shared" si="939"/>
        <v>0</v>
      </c>
      <c r="S859" s="229">
        <f t="shared" si="940"/>
        <v>0</v>
      </c>
      <c r="T859" s="229">
        <f t="shared" si="941"/>
        <v>0</v>
      </c>
      <c r="U859" s="229">
        <f t="shared" si="942"/>
        <v>0</v>
      </c>
      <c r="V859" s="229">
        <f t="shared" si="943"/>
        <v>0</v>
      </c>
      <c r="W859" s="229">
        <f t="shared" si="944"/>
        <v>0</v>
      </c>
      <c r="X859" s="229">
        <f t="shared" si="945"/>
        <v>0</v>
      </c>
      <c r="Y859" s="229">
        <f t="shared" si="946"/>
        <v>0</v>
      </c>
      <c r="Z859" s="229">
        <f t="shared" si="947"/>
        <v>0</v>
      </c>
      <c r="AA859" s="229">
        <f t="shared" si="948"/>
        <v>0</v>
      </c>
      <c r="AB859" s="229">
        <f t="shared" si="949"/>
        <v>0</v>
      </c>
      <c r="AC859" s="13">
        <f t="shared" si="935"/>
        <v>0</v>
      </c>
      <c r="AG859" s="22"/>
      <c r="AH859" s="22"/>
      <c r="AI859" s="155"/>
      <c r="AJ859" s="2"/>
      <c r="BI859" s="1"/>
      <c r="BW859" s="1"/>
      <c r="BX859" s="72"/>
      <c r="BY859" s="1"/>
      <c r="BZ859" s="1"/>
      <c r="CA859" s="1"/>
      <c r="CB859" s="1"/>
      <c r="CC859" s="1"/>
      <c r="CD859" s="1"/>
      <c r="CE859" s="1"/>
    </row>
    <row r="860" spans="1:116" s="2" customFormat="1">
      <c r="A860" s="87">
        <f t="shared" si="937"/>
        <v>2024</v>
      </c>
      <c r="B860" s="229">
        <v>0</v>
      </c>
      <c r="C860" s="229">
        <v>0</v>
      </c>
      <c r="D860" s="229">
        <v>0</v>
      </c>
      <c r="E860" s="229">
        <v>0</v>
      </c>
      <c r="F860" s="229">
        <v>0</v>
      </c>
      <c r="G860" s="229">
        <v>0</v>
      </c>
      <c r="H860" s="229">
        <v>0</v>
      </c>
      <c r="I860" s="229">
        <v>0</v>
      </c>
      <c r="J860" s="229">
        <v>0</v>
      </c>
      <c r="K860" s="229">
        <v>0</v>
      </c>
      <c r="L860" s="229">
        <v>0</v>
      </c>
      <c r="M860" s="229">
        <v>0</v>
      </c>
      <c r="N860" s="89">
        <f t="shared" si="934"/>
        <v>0</v>
      </c>
      <c r="O860" s="69"/>
      <c r="P860" s="91">
        <f t="shared" si="936"/>
        <v>2024</v>
      </c>
      <c r="Q860" s="229">
        <f t="shared" si="938"/>
        <v>0</v>
      </c>
      <c r="R860" s="229">
        <f t="shared" si="939"/>
        <v>0</v>
      </c>
      <c r="S860" s="229">
        <f t="shared" si="940"/>
        <v>0</v>
      </c>
      <c r="T860" s="229">
        <f t="shared" si="941"/>
        <v>0</v>
      </c>
      <c r="U860" s="229">
        <f t="shared" si="942"/>
        <v>0</v>
      </c>
      <c r="V860" s="229">
        <f t="shared" si="943"/>
        <v>0</v>
      </c>
      <c r="W860" s="229">
        <f t="shared" si="944"/>
        <v>0</v>
      </c>
      <c r="X860" s="229">
        <f t="shared" si="945"/>
        <v>0</v>
      </c>
      <c r="Y860" s="229">
        <f t="shared" si="946"/>
        <v>0</v>
      </c>
      <c r="Z860" s="229">
        <f t="shared" si="947"/>
        <v>0</v>
      </c>
      <c r="AA860" s="229">
        <f t="shared" si="948"/>
        <v>0</v>
      </c>
      <c r="AB860" s="229">
        <f t="shared" si="949"/>
        <v>0</v>
      </c>
      <c r="AC860" s="13">
        <f t="shared" si="935"/>
        <v>0</v>
      </c>
      <c r="AE860" s="14"/>
      <c r="AF860" s="13"/>
      <c r="AG860" s="22"/>
      <c r="AH860" s="22"/>
      <c r="AI860" s="155"/>
      <c r="AK860" s="132"/>
      <c r="AZ860" s="540"/>
      <c r="BI860" s="1"/>
      <c r="BM860" s="166"/>
      <c r="BN860" s="166"/>
      <c r="BO860" s="166"/>
      <c r="BP860" s="166"/>
      <c r="BQ860" s="166"/>
      <c r="BR860" s="166"/>
      <c r="BS860" s="166"/>
      <c r="BT860" s="166"/>
      <c r="BW860" s="1"/>
      <c r="BX860" s="72"/>
      <c r="BY860" s="1"/>
      <c r="BZ860" s="1"/>
      <c r="CA860" s="1"/>
      <c r="CB860" s="1"/>
      <c r="CC860" s="1"/>
      <c r="CD860" s="1"/>
      <c r="CE860" s="1"/>
      <c r="CP860" s="166"/>
      <c r="CS860" s="531"/>
      <c r="DJ860" s="166"/>
      <c r="DK860" s="166"/>
      <c r="DL860" s="166"/>
    </row>
    <row r="861" spans="1:116">
      <c r="A861" s="87">
        <f t="shared" si="937"/>
        <v>2025</v>
      </c>
      <c r="B861" s="229">
        <v>0</v>
      </c>
      <c r="C861" s="229">
        <v>0</v>
      </c>
      <c r="D861" s="229">
        <v>0</v>
      </c>
      <c r="E861" s="229">
        <v>0</v>
      </c>
      <c r="F861" s="229">
        <v>0</v>
      </c>
      <c r="G861" s="229">
        <v>0</v>
      </c>
      <c r="H861" s="229">
        <v>0</v>
      </c>
      <c r="I861" s="229">
        <v>0</v>
      </c>
      <c r="J861" s="229">
        <v>0</v>
      </c>
      <c r="K861" s="229">
        <v>0</v>
      </c>
      <c r="L861" s="229">
        <v>0</v>
      </c>
      <c r="M861" s="229">
        <v>0</v>
      </c>
      <c r="N861" s="89">
        <f t="shared" si="934"/>
        <v>0</v>
      </c>
      <c r="P861" s="91">
        <f t="shared" si="936"/>
        <v>2025</v>
      </c>
      <c r="Q861" s="229">
        <f t="shared" si="938"/>
        <v>0</v>
      </c>
      <c r="R861" s="229">
        <f t="shared" si="939"/>
        <v>0</v>
      </c>
      <c r="S861" s="229">
        <f t="shared" si="940"/>
        <v>0</v>
      </c>
      <c r="T861" s="229">
        <f t="shared" si="941"/>
        <v>0</v>
      </c>
      <c r="U861" s="229">
        <f t="shared" si="942"/>
        <v>0</v>
      </c>
      <c r="V861" s="229">
        <f t="shared" si="943"/>
        <v>0</v>
      </c>
      <c r="W861" s="229">
        <f t="shared" si="944"/>
        <v>0</v>
      </c>
      <c r="X861" s="229">
        <f t="shared" si="945"/>
        <v>0</v>
      </c>
      <c r="Y861" s="229">
        <f t="shared" si="946"/>
        <v>0</v>
      </c>
      <c r="Z861" s="229">
        <f t="shared" si="947"/>
        <v>0</v>
      </c>
      <c r="AA861" s="229">
        <f t="shared" si="948"/>
        <v>0</v>
      </c>
      <c r="AB861" s="229">
        <f t="shared" si="949"/>
        <v>0</v>
      </c>
      <c r="AC861" s="13">
        <f t="shared" si="935"/>
        <v>0</v>
      </c>
      <c r="AG861" s="22"/>
      <c r="AH861" s="22"/>
      <c r="AI861" s="155"/>
      <c r="AJ861" s="2"/>
      <c r="BI861" s="1"/>
      <c r="BW861" s="1"/>
      <c r="BX861" s="72"/>
      <c r="BY861" s="1"/>
      <c r="BZ861" s="1"/>
      <c r="CA861" s="1"/>
      <c r="CB861" s="1"/>
      <c r="CC861" s="1"/>
      <c r="CD861" s="1"/>
      <c r="CE861" s="1"/>
    </row>
    <row r="862" spans="1:116" s="2" customFormat="1">
      <c r="A862" s="87">
        <f t="shared" si="937"/>
        <v>2026</v>
      </c>
      <c r="B862" s="229">
        <v>0</v>
      </c>
      <c r="C862" s="229">
        <v>0</v>
      </c>
      <c r="D862" s="229">
        <v>0</v>
      </c>
      <c r="E862" s="229">
        <v>0</v>
      </c>
      <c r="F862" s="229">
        <v>0</v>
      </c>
      <c r="G862" s="229">
        <v>0</v>
      </c>
      <c r="H862" s="229">
        <v>0</v>
      </c>
      <c r="I862" s="229">
        <v>0</v>
      </c>
      <c r="J862" s="229">
        <v>0</v>
      </c>
      <c r="K862" s="229">
        <v>0</v>
      </c>
      <c r="L862" s="229">
        <v>0</v>
      </c>
      <c r="M862" s="229">
        <v>0</v>
      </c>
      <c r="N862" s="89">
        <f t="shared" si="934"/>
        <v>0</v>
      </c>
      <c r="O862" s="69"/>
      <c r="P862" s="91">
        <f t="shared" si="936"/>
        <v>2026</v>
      </c>
      <c r="Q862" s="229">
        <f t="shared" si="938"/>
        <v>0</v>
      </c>
      <c r="R862" s="229">
        <f t="shared" si="939"/>
        <v>0</v>
      </c>
      <c r="S862" s="229">
        <f t="shared" si="940"/>
        <v>0</v>
      </c>
      <c r="T862" s="229">
        <f t="shared" si="941"/>
        <v>0</v>
      </c>
      <c r="U862" s="229">
        <f t="shared" si="942"/>
        <v>0</v>
      </c>
      <c r="V862" s="229">
        <f t="shared" si="943"/>
        <v>0</v>
      </c>
      <c r="W862" s="229">
        <f t="shared" si="944"/>
        <v>0</v>
      </c>
      <c r="X862" s="229">
        <f t="shared" si="945"/>
        <v>0</v>
      </c>
      <c r="Y862" s="229">
        <f t="shared" si="946"/>
        <v>0</v>
      </c>
      <c r="Z862" s="229">
        <f t="shared" si="947"/>
        <v>0</v>
      </c>
      <c r="AA862" s="229">
        <f t="shared" si="948"/>
        <v>0</v>
      </c>
      <c r="AB862" s="229">
        <f t="shared" si="949"/>
        <v>0</v>
      </c>
      <c r="AC862" s="13">
        <f t="shared" si="935"/>
        <v>0</v>
      </c>
      <c r="AE862" s="14"/>
      <c r="AF862" s="13"/>
      <c r="AG862" s="22"/>
      <c r="AH862" s="22"/>
      <c r="AI862" s="155"/>
      <c r="AK862" s="132"/>
      <c r="AZ862" s="540"/>
      <c r="BI862" s="1"/>
      <c r="BM862" s="166"/>
      <c r="BN862" s="166"/>
      <c r="BO862" s="166"/>
      <c r="BP862" s="166"/>
      <c r="BQ862" s="166"/>
      <c r="BR862" s="166"/>
      <c r="BS862" s="166"/>
      <c r="BT862" s="166"/>
      <c r="BW862" s="1"/>
      <c r="BX862" s="72"/>
      <c r="BY862" s="1"/>
      <c r="BZ862" s="1"/>
      <c r="CA862" s="1"/>
      <c r="CB862" s="1"/>
      <c r="CC862" s="1"/>
      <c r="CD862" s="1"/>
      <c r="CE862" s="1"/>
      <c r="CP862" s="166"/>
      <c r="CS862" s="531"/>
      <c r="DJ862" s="166"/>
      <c r="DK862" s="166"/>
      <c r="DL862" s="166"/>
    </row>
    <row r="863" spans="1:116">
      <c r="A863" s="87">
        <f t="shared" si="937"/>
        <v>2027</v>
      </c>
      <c r="B863" s="229">
        <v>0</v>
      </c>
      <c r="C863" s="229">
        <v>0</v>
      </c>
      <c r="D863" s="229">
        <v>0</v>
      </c>
      <c r="E863" s="229">
        <v>0</v>
      </c>
      <c r="F863" s="229">
        <v>0</v>
      </c>
      <c r="G863" s="229">
        <v>0</v>
      </c>
      <c r="H863" s="229">
        <v>0</v>
      </c>
      <c r="I863" s="229">
        <v>0</v>
      </c>
      <c r="J863" s="229">
        <v>0</v>
      </c>
      <c r="K863" s="229">
        <v>0</v>
      </c>
      <c r="L863" s="229">
        <v>0</v>
      </c>
      <c r="M863" s="229">
        <v>0</v>
      </c>
      <c r="N863" s="89">
        <f t="shared" si="934"/>
        <v>0</v>
      </c>
      <c r="P863" s="91">
        <f t="shared" si="936"/>
        <v>2027</v>
      </c>
      <c r="Q863" s="229">
        <f t="shared" si="938"/>
        <v>0</v>
      </c>
      <c r="R863" s="229">
        <f t="shared" si="939"/>
        <v>0</v>
      </c>
      <c r="S863" s="229">
        <f t="shared" si="940"/>
        <v>0</v>
      </c>
      <c r="T863" s="229">
        <f t="shared" si="941"/>
        <v>0</v>
      </c>
      <c r="U863" s="229">
        <f t="shared" si="942"/>
        <v>0</v>
      </c>
      <c r="V863" s="229">
        <f t="shared" si="943"/>
        <v>0</v>
      </c>
      <c r="W863" s="229">
        <f t="shared" si="944"/>
        <v>0</v>
      </c>
      <c r="X863" s="229">
        <f t="shared" si="945"/>
        <v>0</v>
      </c>
      <c r="Y863" s="229">
        <f t="shared" si="946"/>
        <v>0</v>
      </c>
      <c r="Z863" s="229">
        <f t="shared" si="947"/>
        <v>0</v>
      </c>
      <c r="AA863" s="229">
        <f t="shared" si="948"/>
        <v>0</v>
      </c>
      <c r="AB863" s="229">
        <f t="shared" si="949"/>
        <v>0</v>
      </c>
      <c r="AC863" s="13">
        <f t="shared" si="935"/>
        <v>0</v>
      </c>
      <c r="AG863" s="22"/>
      <c r="AH863" s="22"/>
      <c r="AI863" s="155"/>
      <c r="AJ863" s="2"/>
      <c r="BI863" s="1"/>
      <c r="BW863" s="1"/>
      <c r="BX863" s="72"/>
      <c r="BY863" s="1"/>
      <c r="BZ863" s="1"/>
      <c r="CA863" s="1"/>
      <c r="CB863" s="1"/>
      <c r="CC863" s="1"/>
      <c r="CD863" s="1"/>
      <c r="CE863" s="1"/>
    </row>
    <row r="864" spans="1:116">
      <c r="A864" s="87">
        <f t="shared" si="937"/>
        <v>2028</v>
      </c>
      <c r="B864" s="229">
        <v>0</v>
      </c>
      <c r="C864" s="229">
        <v>0</v>
      </c>
      <c r="D864" s="229">
        <v>0</v>
      </c>
      <c r="E864" s="229">
        <v>0</v>
      </c>
      <c r="F864" s="229">
        <v>0</v>
      </c>
      <c r="G864" s="229">
        <v>0</v>
      </c>
      <c r="H864" s="229">
        <v>0</v>
      </c>
      <c r="I864" s="229">
        <v>0</v>
      </c>
      <c r="J864" s="229">
        <v>0</v>
      </c>
      <c r="K864" s="229">
        <v>0</v>
      </c>
      <c r="L864" s="229">
        <v>0</v>
      </c>
      <c r="M864" s="229">
        <v>0</v>
      </c>
      <c r="N864" s="89">
        <f t="shared" si="934"/>
        <v>0</v>
      </c>
      <c r="P864" s="91">
        <f t="shared" si="936"/>
        <v>2028</v>
      </c>
      <c r="Q864" s="229">
        <f t="shared" si="938"/>
        <v>0</v>
      </c>
      <c r="R864" s="229">
        <f t="shared" si="939"/>
        <v>0</v>
      </c>
      <c r="S864" s="229">
        <f t="shared" si="940"/>
        <v>0</v>
      </c>
      <c r="T864" s="229">
        <f t="shared" si="941"/>
        <v>0</v>
      </c>
      <c r="U864" s="229">
        <f t="shared" si="942"/>
        <v>0</v>
      </c>
      <c r="V864" s="229">
        <f t="shared" si="943"/>
        <v>0</v>
      </c>
      <c r="W864" s="229">
        <f t="shared" si="944"/>
        <v>0</v>
      </c>
      <c r="X864" s="229">
        <f t="shared" si="945"/>
        <v>0</v>
      </c>
      <c r="Y864" s="229">
        <f t="shared" si="946"/>
        <v>0</v>
      </c>
      <c r="Z864" s="229">
        <f t="shared" si="947"/>
        <v>0</v>
      </c>
      <c r="AA864" s="229">
        <f t="shared" si="948"/>
        <v>0</v>
      </c>
      <c r="AB864" s="229">
        <f t="shared" si="949"/>
        <v>0</v>
      </c>
      <c r="AC864" s="13">
        <f t="shared" si="935"/>
        <v>0</v>
      </c>
      <c r="AG864" s="22"/>
      <c r="AH864" s="22"/>
      <c r="AI864" s="155"/>
      <c r="AJ864" s="13"/>
      <c r="BI864" s="1"/>
      <c r="BW864" s="1"/>
      <c r="BX864" s="72"/>
      <c r="BY864" s="1"/>
      <c r="BZ864" s="1"/>
      <c r="CA864" s="1"/>
      <c r="CB864" s="1"/>
      <c r="CC864" s="1"/>
      <c r="CD864" s="1"/>
      <c r="CE864" s="1"/>
    </row>
    <row r="865" spans="1:83">
      <c r="A865" s="87">
        <f t="shared" si="937"/>
        <v>2029</v>
      </c>
      <c r="B865" s="229">
        <v>0</v>
      </c>
      <c r="C865" s="229">
        <v>0</v>
      </c>
      <c r="D865" s="229">
        <v>0</v>
      </c>
      <c r="E865" s="229">
        <v>0</v>
      </c>
      <c r="F865" s="229">
        <v>0</v>
      </c>
      <c r="G865" s="229">
        <v>0</v>
      </c>
      <c r="H865" s="229">
        <v>0</v>
      </c>
      <c r="I865" s="229">
        <v>0</v>
      </c>
      <c r="J865" s="229">
        <v>0</v>
      </c>
      <c r="K865" s="229">
        <v>0</v>
      </c>
      <c r="L865" s="229">
        <v>0</v>
      </c>
      <c r="M865" s="229">
        <v>0</v>
      </c>
      <c r="N865" s="89">
        <f t="shared" si="934"/>
        <v>0</v>
      </c>
      <c r="P865" s="91">
        <f t="shared" si="936"/>
        <v>2029</v>
      </c>
      <c r="Q865" s="229">
        <f t="shared" si="938"/>
        <v>0</v>
      </c>
      <c r="R865" s="229">
        <f t="shared" si="939"/>
        <v>0</v>
      </c>
      <c r="S865" s="229">
        <f t="shared" si="940"/>
        <v>0</v>
      </c>
      <c r="T865" s="229">
        <f t="shared" si="941"/>
        <v>0</v>
      </c>
      <c r="U865" s="229">
        <f t="shared" si="942"/>
        <v>0</v>
      </c>
      <c r="V865" s="229">
        <f t="shared" si="943"/>
        <v>0</v>
      </c>
      <c r="W865" s="229">
        <f t="shared" si="944"/>
        <v>0</v>
      </c>
      <c r="X865" s="229">
        <f t="shared" si="945"/>
        <v>0</v>
      </c>
      <c r="Y865" s="229">
        <f t="shared" si="946"/>
        <v>0</v>
      </c>
      <c r="Z865" s="229">
        <f t="shared" si="947"/>
        <v>0</v>
      </c>
      <c r="AA865" s="229">
        <f t="shared" si="948"/>
        <v>0</v>
      </c>
      <c r="AB865" s="229">
        <f t="shared" si="949"/>
        <v>0</v>
      </c>
      <c r="AC865" s="13">
        <f t="shared" si="935"/>
        <v>0</v>
      </c>
      <c r="AG865" s="22"/>
      <c r="AH865" s="22"/>
      <c r="AI865" s="155"/>
      <c r="AJ865" s="13"/>
      <c r="BI865" s="1"/>
      <c r="BW865" s="1"/>
      <c r="BX865" s="72"/>
      <c r="BY865" s="1"/>
      <c r="BZ865" s="1"/>
      <c r="CA865" s="1"/>
      <c r="CB865" s="1"/>
      <c r="CC865" s="1"/>
      <c r="CD865" s="1"/>
      <c r="CE865" s="1"/>
    </row>
    <row r="866" spans="1:83">
      <c r="A866" s="87">
        <f t="shared" si="937"/>
        <v>2030</v>
      </c>
      <c r="B866" s="229">
        <v>0</v>
      </c>
      <c r="C866" s="229">
        <v>0</v>
      </c>
      <c r="D866" s="229">
        <v>0</v>
      </c>
      <c r="E866" s="229">
        <v>0</v>
      </c>
      <c r="F866" s="229">
        <v>0</v>
      </c>
      <c r="G866" s="229">
        <v>0</v>
      </c>
      <c r="H866" s="229">
        <v>0</v>
      </c>
      <c r="I866" s="229">
        <v>0</v>
      </c>
      <c r="J866" s="229">
        <v>0</v>
      </c>
      <c r="K866" s="229">
        <v>0</v>
      </c>
      <c r="L866" s="229">
        <v>0</v>
      </c>
      <c r="M866" s="229">
        <v>0</v>
      </c>
      <c r="N866" s="89">
        <f t="shared" si="934"/>
        <v>0</v>
      </c>
      <c r="P866" s="91">
        <f t="shared" si="936"/>
        <v>2030</v>
      </c>
      <c r="Q866" s="229">
        <f t="shared" si="938"/>
        <v>0</v>
      </c>
      <c r="R866" s="229">
        <f t="shared" si="939"/>
        <v>0</v>
      </c>
      <c r="S866" s="229">
        <f t="shared" si="940"/>
        <v>0</v>
      </c>
      <c r="T866" s="229">
        <f t="shared" si="941"/>
        <v>0</v>
      </c>
      <c r="U866" s="229">
        <f t="shared" si="942"/>
        <v>0</v>
      </c>
      <c r="V866" s="229">
        <f t="shared" si="943"/>
        <v>0</v>
      </c>
      <c r="W866" s="229">
        <f t="shared" si="944"/>
        <v>0</v>
      </c>
      <c r="X866" s="229">
        <f t="shared" si="945"/>
        <v>0</v>
      </c>
      <c r="Y866" s="229">
        <f t="shared" si="946"/>
        <v>0</v>
      </c>
      <c r="Z866" s="229">
        <f t="shared" si="947"/>
        <v>0</v>
      </c>
      <c r="AA866" s="229">
        <f t="shared" si="948"/>
        <v>0</v>
      </c>
      <c r="AB866" s="229">
        <f t="shared" si="949"/>
        <v>0</v>
      </c>
      <c r="AC866" s="13">
        <f t="shared" si="935"/>
        <v>0</v>
      </c>
      <c r="AG866" s="22"/>
      <c r="AH866" s="22"/>
      <c r="AI866" s="155"/>
      <c r="AJ866" s="13"/>
      <c r="BI866" s="1"/>
      <c r="BW866" s="1"/>
      <c r="BX866" s="72"/>
      <c r="BY866" s="1"/>
      <c r="BZ866" s="1"/>
      <c r="CA866" s="1"/>
      <c r="CB866" s="1"/>
      <c r="CC866" s="1"/>
      <c r="CD866" s="1"/>
      <c r="CE866" s="1"/>
    </row>
    <row r="867" spans="1:83">
      <c r="A867" s="87">
        <f t="shared" si="937"/>
        <v>2031</v>
      </c>
      <c r="B867" s="229">
        <v>0</v>
      </c>
      <c r="C867" s="229">
        <v>0</v>
      </c>
      <c r="D867" s="229">
        <v>0</v>
      </c>
      <c r="E867" s="229">
        <v>0</v>
      </c>
      <c r="F867" s="229">
        <v>0</v>
      </c>
      <c r="G867" s="229">
        <v>0</v>
      </c>
      <c r="H867" s="229">
        <v>0</v>
      </c>
      <c r="I867" s="229">
        <v>0</v>
      </c>
      <c r="J867" s="229">
        <v>0</v>
      </c>
      <c r="K867" s="229">
        <v>0</v>
      </c>
      <c r="L867" s="229">
        <v>0</v>
      </c>
      <c r="M867" s="229">
        <v>0</v>
      </c>
      <c r="N867" s="89">
        <f t="shared" ref="N867:N876" si="950">SUM(B867:M867)</f>
        <v>0</v>
      </c>
      <c r="P867" s="91">
        <f t="shared" ref="P867:P876" si="951">A867</f>
        <v>2031</v>
      </c>
      <c r="Q867" s="229">
        <f t="shared" ref="Q867:Q877" si="952">M866</f>
        <v>0</v>
      </c>
      <c r="R867" s="229">
        <f t="shared" ref="R867:R876" si="953">B867</f>
        <v>0</v>
      </c>
      <c r="S867" s="229">
        <f t="shared" ref="S867:S876" si="954">C867</f>
        <v>0</v>
      </c>
      <c r="T867" s="229">
        <f t="shared" ref="T867:T876" si="955">D867</f>
        <v>0</v>
      </c>
      <c r="U867" s="229">
        <f t="shared" ref="U867:U876" si="956">E867</f>
        <v>0</v>
      </c>
      <c r="V867" s="229">
        <f t="shared" ref="V867:V876" si="957">F867</f>
        <v>0</v>
      </c>
      <c r="W867" s="229">
        <f t="shared" ref="W867:W876" si="958">G867</f>
        <v>0</v>
      </c>
      <c r="X867" s="229">
        <f t="shared" ref="X867:X876" si="959">H867</f>
        <v>0</v>
      </c>
      <c r="Y867" s="229">
        <f t="shared" ref="Y867:Y876" si="960">I867</f>
        <v>0</v>
      </c>
      <c r="Z867" s="229">
        <f t="shared" ref="Z867:Z876" si="961">J867</f>
        <v>0</v>
      </c>
      <c r="AA867" s="229">
        <f t="shared" ref="AA867:AA876" si="962">K867</f>
        <v>0</v>
      </c>
      <c r="AB867" s="229">
        <f t="shared" ref="AB867:AB876" si="963">L867</f>
        <v>0</v>
      </c>
      <c r="AC867" s="13">
        <f t="shared" ref="AC867:AC876" si="964">SUM(Q867:AB867)</f>
        <v>0</v>
      </c>
      <c r="AG867" s="22"/>
      <c r="AH867" s="22"/>
      <c r="AI867" s="155"/>
      <c r="AJ867" s="13"/>
      <c r="BI867" s="1"/>
      <c r="BW867" s="1"/>
      <c r="BX867" s="72"/>
      <c r="BY867" s="1"/>
      <c r="BZ867" s="1"/>
      <c r="CA867" s="1"/>
      <c r="CB867" s="1"/>
      <c r="CC867" s="1"/>
      <c r="CD867" s="1"/>
      <c r="CE867" s="1"/>
    </row>
    <row r="868" spans="1:83">
      <c r="A868" s="87">
        <f t="shared" si="937"/>
        <v>2032</v>
      </c>
      <c r="B868" s="229">
        <v>0</v>
      </c>
      <c r="C868" s="229">
        <v>0</v>
      </c>
      <c r="D868" s="229">
        <v>0</v>
      </c>
      <c r="E868" s="229">
        <v>0</v>
      </c>
      <c r="F868" s="229">
        <v>0</v>
      </c>
      <c r="G868" s="229">
        <v>0</v>
      </c>
      <c r="H868" s="229">
        <v>0</v>
      </c>
      <c r="I868" s="229">
        <v>0</v>
      </c>
      <c r="J868" s="229">
        <v>0</v>
      </c>
      <c r="K868" s="229">
        <v>0</v>
      </c>
      <c r="L868" s="229">
        <v>0</v>
      </c>
      <c r="M868" s="229">
        <v>0</v>
      </c>
      <c r="N868" s="89">
        <f t="shared" si="950"/>
        <v>0</v>
      </c>
      <c r="P868" s="91">
        <f t="shared" si="951"/>
        <v>2032</v>
      </c>
      <c r="Q868" s="229">
        <f t="shared" si="952"/>
        <v>0</v>
      </c>
      <c r="R868" s="229">
        <f t="shared" si="953"/>
        <v>0</v>
      </c>
      <c r="S868" s="229">
        <f t="shared" si="954"/>
        <v>0</v>
      </c>
      <c r="T868" s="229">
        <f t="shared" si="955"/>
        <v>0</v>
      </c>
      <c r="U868" s="229">
        <f t="shared" si="956"/>
        <v>0</v>
      </c>
      <c r="V868" s="229">
        <f t="shared" si="957"/>
        <v>0</v>
      </c>
      <c r="W868" s="229">
        <f t="shared" si="958"/>
        <v>0</v>
      </c>
      <c r="X868" s="229">
        <f t="shared" si="959"/>
        <v>0</v>
      </c>
      <c r="Y868" s="229">
        <f t="shared" si="960"/>
        <v>0</v>
      </c>
      <c r="Z868" s="229">
        <f t="shared" si="961"/>
        <v>0</v>
      </c>
      <c r="AA868" s="229">
        <f t="shared" si="962"/>
        <v>0</v>
      </c>
      <c r="AB868" s="229">
        <f t="shared" si="963"/>
        <v>0</v>
      </c>
      <c r="AC868" s="13">
        <f t="shared" si="964"/>
        <v>0</v>
      </c>
      <c r="AG868" s="22"/>
      <c r="AH868" s="22"/>
      <c r="AI868" s="155"/>
      <c r="AJ868" s="13"/>
      <c r="BI868" s="1"/>
      <c r="BW868" s="1"/>
      <c r="BX868" s="72"/>
      <c r="BY868" s="1"/>
      <c r="BZ868" s="1"/>
      <c r="CA868" s="1"/>
      <c r="CB868" s="1"/>
      <c r="CC868" s="1"/>
      <c r="CD868" s="1"/>
      <c r="CE868" s="1"/>
    </row>
    <row r="869" spans="1:83">
      <c r="A869" s="87">
        <f t="shared" si="937"/>
        <v>2033</v>
      </c>
      <c r="B869" s="229">
        <v>0</v>
      </c>
      <c r="C869" s="229">
        <v>0</v>
      </c>
      <c r="D869" s="229">
        <v>0</v>
      </c>
      <c r="E869" s="229">
        <v>0</v>
      </c>
      <c r="F869" s="229">
        <v>0</v>
      </c>
      <c r="G869" s="229">
        <v>0</v>
      </c>
      <c r="H869" s="229">
        <v>0</v>
      </c>
      <c r="I869" s="229">
        <v>0</v>
      </c>
      <c r="J869" s="229">
        <v>0</v>
      </c>
      <c r="K869" s="229">
        <v>0</v>
      </c>
      <c r="L869" s="229">
        <v>0</v>
      </c>
      <c r="M869" s="229">
        <v>0</v>
      </c>
      <c r="N869" s="89">
        <f t="shared" si="950"/>
        <v>0</v>
      </c>
      <c r="P869" s="91">
        <f t="shared" si="951"/>
        <v>2033</v>
      </c>
      <c r="Q869" s="229">
        <f t="shared" si="952"/>
        <v>0</v>
      </c>
      <c r="R869" s="229">
        <f t="shared" si="953"/>
        <v>0</v>
      </c>
      <c r="S869" s="229">
        <f t="shared" si="954"/>
        <v>0</v>
      </c>
      <c r="T869" s="229">
        <f t="shared" si="955"/>
        <v>0</v>
      </c>
      <c r="U869" s="229">
        <f t="shared" si="956"/>
        <v>0</v>
      </c>
      <c r="V869" s="229">
        <f t="shared" si="957"/>
        <v>0</v>
      </c>
      <c r="W869" s="229">
        <f t="shared" si="958"/>
        <v>0</v>
      </c>
      <c r="X869" s="229">
        <f t="shared" si="959"/>
        <v>0</v>
      </c>
      <c r="Y869" s="229">
        <f t="shared" si="960"/>
        <v>0</v>
      </c>
      <c r="Z869" s="229">
        <f t="shared" si="961"/>
        <v>0</v>
      </c>
      <c r="AA869" s="229">
        <f t="shared" si="962"/>
        <v>0</v>
      </c>
      <c r="AB869" s="229">
        <f t="shared" si="963"/>
        <v>0</v>
      </c>
      <c r="AC869" s="13">
        <f t="shared" si="964"/>
        <v>0</v>
      </c>
      <c r="AG869" s="22"/>
      <c r="AH869" s="22"/>
      <c r="AI869" s="155"/>
      <c r="AJ869" s="13"/>
      <c r="BI869" s="1"/>
      <c r="BW869" s="1"/>
      <c r="BX869" s="72"/>
      <c r="BY869" s="1"/>
      <c r="BZ869" s="1"/>
      <c r="CA869" s="1"/>
      <c r="CB869" s="1"/>
      <c r="CC869" s="1"/>
      <c r="CD869" s="1"/>
      <c r="CE869" s="1"/>
    </row>
    <row r="870" spans="1:83">
      <c r="A870" s="87">
        <f t="shared" si="937"/>
        <v>2034</v>
      </c>
      <c r="B870" s="229">
        <v>0</v>
      </c>
      <c r="C870" s="229">
        <v>0</v>
      </c>
      <c r="D870" s="229">
        <v>0</v>
      </c>
      <c r="E870" s="229">
        <v>0</v>
      </c>
      <c r="F870" s="229">
        <v>0</v>
      </c>
      <c r="G870" s="229">
        <v>0</v>
      </c>
      <c r="H870" s="229">
        <v>0</v>
      </c>
      <c r="I870" s="229">
        <v>0</v>
      </c>
      <c r="J870" s="229">
        <v>0</v>
      </c>
      <c r="K870" s="229">
        <v>0</v>
      </c>
      <c r="L870" s="229">
        <v>0</v>
      </c>
      <c r="M870" s="229">
        <v>0</v>
      </c>
      <c r="N870" s="89">
        <f t="shared" si="950"/>
        <v>0</v>
      </c>
      <c r="P870" s="91">
        <f t="shared" si="951"/>
        <v>2034</v>
      </c>
      <c r="Q870" s="229">
        <f t="shared" si="952"/>
        <v>0</v>
      </c>
      <c r="R870" s="229">
        <f t="shared" si="953"/>
        <v>0</v>
      </c>
      <c r="S870" s="229">
        <f t="shared" si="954"/>
        <v>0</v>
      </c>
      <c r="T870" s="229">
        <f t="shared" si="955"/>
        <v>0</v>
      </c>
      <c r="U870" s="229">
        <f t="shared" si="956"/>
        <v>0</v>
      </c>
      <c r="V870" s="229">
        <f t="shared" si="957"/>
        <v>0</v>
      </c>
      <c r="W870" s="229">
        <f t="shared" si="958"/>
        <v>0</v>
      </c>
      <c r="X870" s="229">
        <f t="shared" si="959"/>
        <v>0</v>
      </c>
      <c r="Y870" s="229">
        <f t="shared" si="960"/>
        <v>0</v>
      </c>
      <c r="Z870" s="229">
        <f t="shared" si="961"/>
        <v>0</v>
      </c>
      <c r="AA870" s="229">
        <f t="shared" si="962"/>
        <v>0</v>
      </c>
      <c r="AB870" s="229">
        <f t="shared" si="963"/>
        <v>0</v>
      </c>
      <c r="AC870" s="13">
        <f t="shared" si="964"/>
        <v>0</v>
      </c>
      <c r="AG870" s="22"/>
      <c r="AH870" s="22"/>
      <c r="AI870" s="155"/>
      <c r="AJ870" s="13"/>
      <c r="BI870" s="1"/>
      <c r="BW870" s="1"/>
      <c r="BX870" s="72"/>
      <c r="BY870" s="1"/>
      <c r="BZ870" s="1"/>
      <c r="CA870" s="1"/>
      <c r="CB870" s="1"/>
      <c r="CC870" s="1"/>
      <c r="CD870" s="1"/>
      <c r="CE870" s="1"/>
    </row>
    <row r="871" spans="1:83">
      <c r="A871" s="87">
        <f t="shared" si="937"/>
        <v>2035</v>
      </c>
      <c r="B871" s="229">
        <v>0</v>
      </c>
      <c r="C871" s="229">
        <v>0</v>
      </c>
      <c r="D871" s="229">
        <v>0</v>
      </c>
      <c r="E871" s="229">
        <v>0</v>
      </c>
      <c r="F871" s="229">
        <v>0</v>
      </c>
      <c r="G871" s="229">
        <v>0</v>
      </c>
      <c r="H871" s="229">
        <v>0</v>
      </c>
      <c r="I871" s="229">
        <v>0</v>
      </c>
      <c r="J871" s="229">
        <v>0</v>
      </c>
      <c r="K871" s="229">
        <v>0</v>
      </c>
      <c r="L871" s="229">
        <v>0</v>
      </c>
      <c r="M871" s="229">
        <v>0</v>
      </c>
      <c r="N871" s="89">
        <f t="shared" si="950"/>
        <v>0</v>
      </c>
      <c r="P871" s="91">
        <f t="shared" si="951"/>
        <v>2035</v>
      </c>
      <c r="Q871" s="229">
        <f t="shared" si="952"/>
        <v>0</v>
      </c>
      <c r="R871" s="229">
        <f t="shared" si="953"/>
        <v>0</v>
      </c>
      <c r="S871" s="229">
        <f t="shared" si="954"/>
        <v>0</v>
      </c>
      <c r="T871" s="229">
        <f t="shared" si="955"/>
        <v>0</v>
      </c>
      <c r="U871" s="229">
        <f t="shared" si="956"/>
        <v>0</v>
      </c>
      <c r="V871" s="229">
        <f t="shared" si="957"/>
        <v>0</v>
      </c>
      <c r="W871" s="229">
        <f t="shared" si="958"/>
        <v>0</v>
      </c>
      <c r="X871" s="229">
        <f t="shared" si="959"/>
        <v>0</v>
      </c>
      <c r="Y871" s="229">
        <f t="shared" si="960"/>
        <v>0</v>
      </c>
      <c r="Z871" s="229">
        <f t="shared" si="961"/>
        <v>0</v>
      </c>
      <c r="AA871" s="229">
        <f t="shared" si="962"/>
        <v>0</v>
      </c>
      <c r="AB871" s="229">
        <f t="shared" si="963"/>
        <v>0</v>
      </c>
      <c r="AC871" s="13">
        <f t="shared" si="964"/>
        <v>0</v>
      </c>
      <c r="AG871" s="22"/>
      <c r="AH871" s="22"/>
      <c r="AI871" s="155"/>
      <c r="AJ871" s="13"/>
      <c r="BI871" s="1"/>
      <c r="BW871" s="1"/>
      <c r="BX871" s="72"/>
      <c r="BY871" s="1"/>
      <c r="BZ871" s="1"/>
      <c r="CA871" s="1"/>
      <c r="CB871" s="1"/>
      <c r="CC871" s="1"/>
      <c r="CD871" s="1"/>
      <c r="CE871" s="1"/>
    </row>
    <row r="872" spans="1:83">
      <c r="A872" s="87">
        <f t="shared" si="937"/>
        <v>2036</v>
      </c>
      <c r="B872" s="229">
        <v>0</v>
      </c>
      <c r="C872" s="229">
        <v>0</v>
      </c>
      <c r="D872" s="229">
        <v>0</v>
      </c>
      <c r="E872" s="229">
        <v>0</v>
      </c>
      <c r="F872" s="229">
        <v>0</v>
      </c>
      <c r="G872" s="229">
        <v>0</v>
      </c>
      <c r="H872" s="229">
        <v>0</v>
      </c>
      <c r="I872" s="229">
        <v>0</v>
      </c>
      <c r="J872" s="229">
        <v>0</v>
      </c>
      <c r="K872" s="229">
        <v>0</v>
      </c>
      <c r="L872" s="229">
        <v>0</v>
      </c>
      <c r="M872" s="229">
        <v>0</v>
      </c>
      <c r="N872" s="89">
        <f t="shared" si="950"/>
        <v>0</v>
      </c>
      <c r="P872" s="91">
        <f t="shared" si="951"/>
        <v>2036</v>
      </c>
      <c r="Q872" s="229">
        <f t="shared" si="952"/>
        <v>0</v>
      </c>
      <c r="R872" s="229">
        <f t="shared" si="953"/>
        <v>0</v>
      </c>
      <c r="S872" s="229">
        <f t="shared" si="954"/>
        <v>0</v>
      </c>
      <c r="T872" s="229">
        <f t="shared" si="955"/>
        <v>0</v>
      </c>
      <c r="U872" s="229">
        <f t="shared" si="956"/>
        <v>0</v>
      </c>
      <c r="V872" s="229">
        <f t="shared" si="957"/>
        <v>0</v>
      </c>
      <c r="W872" s="229">
        <f t="shared" si="958"/>
        <v>0</v>
      </c>
      <c r="X872" s="229">
        <f t="shared" si="959"/>
        <v>0</v>
      </c>
      <c r="Y872" s="229">
        <f t="shared" si="960"/>
        <v>0</v>
      </c>
      <c r="Z872" s="229">
        <f t="shared" si="961"/>
        <v>0</v>
      </c>
      <c r="AA872" s="229">
        <f t="shared" si="962"/>
        <v>0</v>
      </c>
      <c r="AB872" s="229">
        <f t="shared" si="963"/>
        <v>0</v>
      </c>
      <c r="AC872" s="13">
        <f t="shared" si="964"/>
        <v>0</v>
      </c>
      <c r="AI872" s="155"/>
      <c r="AJ872" s="13"/>
      <c r="BI872" s="1"/>
      <c r="BW872" s="1"/>
      <c r="BX872" s="72"/>
      <c r="BY872" s="1"/>
      <c r="BZ872" s="1"/>
      <c r="CA872" s="1"/>
      <c r="CB872" s="1"/>
      <c r="CC872" s="1"/>
      <c r="CD872" s="1"/>
      <c r="CE872" s="1"/>
    </row>
    <row r="873" spans="1:83">
      <c r="A873" s="87">
        <f t="shared" si="937"/>
        <v>2037</v>
      </c>
      <c r="B873" s="229">
        <v>0</v>
      </c>
      <c r="C873" s="229">
        <v>0</v>
      </c>
      <c r="D873" s="229">
        <v>0</v>
      </c>
      <c r="E873" s="229">
        <v>0</v>
      </c>
      <c r="F873" s="229">
        <v>0</v>
      </c>
      <c r="G873" s="229">
        <v>0</v>
      </c>
      <c r="H873" s="229">
        <v>0</v>
      </c>
      <c r="I873" s="229">
        <v>0</v>
      </c>
      <c r="J873" s="229">
        <v>0</v>
      </c>
      <c r="K873" s="229">
        <v>0</v>
      </c>
      <c r="L873" s="229">
        <v>0</v>
      </c>
      <c r="M873" s="229">
        <v>0</v>
      </c>
      <c r="N873" s="89">
        <f t="shared" si="950"/>
        <v>0</v>
      </c>
      <c r="P873" s="91">
        <f t="shared" si="951"/>
        <v>2037</v>
      </c>
      <c r="Q873" s="229">
        <f t="shared" si="952"/>
        <v>0</v>
      </c>
      <c r="R873" s="229">
        <f t="shared" si="953"/>
        <v>0</v>
      </c>
      <c r="S873" s="229">
        <f t="shared" si="954"/>
        <v>0</v>
      </c>
      <c r="T873" s="229">
        <f t="shared" si="955"/>
        <v>0</v>
      </c>
      <c r="U873" s="229">
        <f t="shared" si="956"/>
        <v>0</v>
      </c>
      <c r="V873" s="229">
        <f t="shared" si="957"/>
        <v>0</v>
      </c>
      <c r="W873" s="229">
        <f t="shared" si="958"/>
        <v>0</v>
      </c>
      <c r="X873" s="229">
        <f t="shared" si="959"/>
        <v>0</v>
      </c>
      <c r="Y873" s="229">
        <f t="shared" si="960"/>
        <v>0</v>
      </c>
      <c r="Z873" s="229">
        <f t="shared" si="961"/>
        <v>0</v>
      </c>
      <c r="AA873" s="229">
        <f t="shared" si="962"/>
        <v>0</v>
      </c>
      <c r="AB873" s="229">
        <f t="shared" si="963"/>
        <v>0</v>
      </c>
      <c r="AC873" s="13">
        <f t="shared" si="964"/>
        <v>0</v>
      </c>
      <c r="AI873" s="155"/>
      <c r="AJ873" s="13"/>
      <c r="BI873" s="1"/>
      <c r="BW873" s="1"/>
      <c r="BX873" s="72"/>
      <c r="BY873" s="1"/>
      <c r="BZ873" s="1"/>
      <c r="CA873" s="1"/>
      <c r="CB873" s="1"/>
      <c r="CC873" s="1"/>
      <c r="CD873" s="1"/>
      <c r="CE873" s="1"/>
    </row>
    <row r="874" spans="1:83">
      <c r="A874" s="87">
        <f t="shared" si="937"/>
        <v>2038</v>
      </c>
      <c r="B874" s="229">
        <v>0</v>
      </c>
      <c r="C874" s="229">
        <v>0</v>
      </c>
      <c r="D874" s="229">
        <v>0</v>
      </c>
      <c r="E874" s="229">
        <v>0</v>
      </c>
      <c r="F874" s="229">
        <v>0</v>
      </c>
      <c r="G874" s="229">
        <v>0</v>
      </c>
      <c r="H874" s="229">
        <v>0</v>
      </c>
      <c r="I874" s="229">
        <v>0</v>
      </c>
      <c r="J874" s="229">
        <v>0</v>
      </c>
      <c r="K874" s="229">
        <v>0</v>
      </c>
      <c r="L874" s="229">
        <v>0</v>
      </c>
      <c r="M874" s="229">
        <v>0</v>
      </c>
      <c r="N874" s="89">
        <f t="shared" si="950"/>
        <v>0</v>
      </c>
      <c r="P874" s="91">
        <f t="shared" si="951"/>
        <v>2038</v>
      </c>
      <c r="Q874" s="229">
        <f t="shared" si="952"/>
        <v>0</v>
      </c>
      <c r="R874" s="229">
        <f t="shared" si="953"/>
        <v>0</v>
      </c>
      <c r="S874" s="229">
        <f t="shared" si="954"/>
        <v>0</v>
      </c>
      <c r="T874" s="229">
        <f t="shared" si="955"/>
        <v>0</v>
      </c>
      <c r="U874" s="229">
        <f t="shared" si="956"/>
        <v>0</v>
      </c>
      <c r="V874" s="229">
        <f t="shared" si="957"/>
        <v>0</v>
      </c>
      <c r="W874" s="229">
        <f t="shared" si="958"/>
        <v>0</v>
      </c>
      <c r="X874" s="229">
        <f t="shared" si="959"/>
        <v>0</v>
      </c>
      <c r="Y874" s="229">
        <f t="shared" si="960"/>
        <v>0</v>
      </c>
      <c r="Z874" s="229">
        <f t="shared" si="961"/>
        <v>0</v>
      </c>
      <c r="AA874" s="229">
        <f t="shared" si="962"/>
        <v>0</v>
      </c>
      <c r="AB874" s="229">
        <f t="shared" si="963"/>
        <v>0</v>
      </c>
      <c r="AC874" s="13">
        <f t="shared" si="964"/>
        <v>0</v>
      </c>
      <c r="AI874" s="155"/>
      <c r="AJ874" s="13"/>
      <c r="BI874" s="1"/>
      <c r="BW874" s="1"/>
      <c r="BX874" s="72"/>
      <c r="BY874" s="1"/>
      <c r="BZ874" s="1"/>
      <c r="CA874" s="1"/>
      <c r="CB874" s="1"/>
      <c r="CC874" s="1"/>
      <c r="CD874" s="1"/>
      <c r="CE874" s="1"/>
    </row>
    <row r="875" spans="1:83">
      <c r="A875" s="87">
        <f t="shared" si="937"/>
        <v>2039</v>
      </c>
      <c r="B875" s="229">
        <v>0</v>
      </c>
      <c r="C875" s="229">
        <v>0</v>
      </c>
      <c r="D875" s="229">
        <v>0</v>
      </c>
      <c r="E875" s="229">
        <v>0</v>
      </c>
      <c r="F875" s="229">
        <v>0</v>
      </c>
      <c r="G875" s="229">
        <v>0</v>
      </c>
      <c r="H875" s="229">
        <v>0</v>
      </c>
      <c r="I875" s="229">
        <v>0</v>
      </c>
      <c r="J875" s="229">
        <v>0</v>
      </c>
      <c r="K875" s="229">
        <v>0</v>
      </c>
      <c r="L875" s="229">
        <v>0</v>
      </c>
      <c r="M875" s="229">
        <v>0</v>
      </c>
      <c r="N875" s="89">
        <f t="shared" si="950"/>
        <v>0</v>
      </c>
      <c r="P875" s="91">
        <f t="shared" si="951"/>
        <v>2039</v>
      </c>
      <c r="Q875" s="229">
        <f t="shared" si="952"/>
        <v>0</v>
      </c>
      <c r="R875" s="229">
        <f t="shared" si="953"/>
        <v>0</v>
      </c>
      <c r="S875" s="229">
        <f t="shared" si="954"/>
        <v>0</v>
      </c>
      <c r="T875" s="229">
        <f t="shared" si="955"/>
        <v>0</v>
      </c>
      <c r="U875" s="229">
        <f t="shared" si="956"/>
        <v>0</v>
      </c>
      <c r="V875" s="229">
        <f t="shared" si="957"/>
        <v>0</v>
      </c>
      <c r="W875" s="229">
        <f t="shared" si="958"/>
        <v>0</v>
      </c>
      <c r="X875" s="229">
        <f t="shared" si="959"/>
        <v>0</v>
      </c>
      <c r="Y875" s="229">
        <f t="shared" si="960"/>
        <v>0</v>
      </c>
      <c r="Z875" s="229">
        <f t="shared" si="961"/>
        <v>0</v>
      </c>
      <c r="AA875" s="229">
        <f t="shared" si="962"/>
        <v>0</v>
      </c>
      <c r="AB875" s="229">
        <f t="shared" si="963"/>
        <v>0</v>
      </c>
      <c r="AC875" s="13">
        <f t="shared" si="964"/>
        <v>0</v>
      </c>
      <c r="AI875" s="155"/>
      <c r="AJ875" s="13"/>
      <c r="BI875" s="1"/>
      <c r="BW875" s="1"/>
      <c r="BX875" s="72"/>
      <c r="BY875" s="1"/>
      <c r="BZ875" s="1"/>
      <c r="CA875" s="1"/>
      <c r="CB875" s="1"/>
      <c r="CC875" s="1"/>
      <c r="CD875" s="1"/>
      <c r="CE875" s="1"/>
    </row>
    <row r="876" spans="1:83">
      <c r="A876" s="87">
        <f t="shared" si="937"/>
        <v>2040</v>
      </c>
      <c r="B876" s="229">
        <v>0</v>
      </c>
      <c r="C876" s="229">
        <v>0</v>
      </c>
      <c r="D876" s="229">
        <v>0</v>
      </c>
      <c r="E876" s="229">
        <v>0</v>
      </c>
      <c r="F876" s="229">
        <v>0</v>
      </c>
      <c r="G876" s="229">
        <v>0</v>
      </c>
      <c r="H876" s="229">
        <v>0</v>
      </c>
      <c r="I876" s="229">
        <v>0</v>
      </c>
      <c r="J876" s="229">
        <v>0</v>
      </c>
      <c r="K876" s="229">
        <v>0</v>
      </c>
      <c r="L876" s="229">
        <v>0</v>
      </c>
      <c r="M876" s="229">
        <v>0</v>
      </c>
      <c r="N876" s="89">
        <f t="shared" si="950"/>
        <v>0</v>
      </c>
      <c r="P876" s="91">
        <f t="shared" si="951"/>
        <v>2040</v>
      </c>
      <c r="Q876" s="229">
        <f t="shared" si="952"/>
        <v>0</v>
      </c>
      <c r="R876" s="229">
        <f t="shared" si="953"/>
        <v>0</v>
      </c>
      <c r="S876" s="229">
        <f t="shared" si="954"/>
        <v>0</v>
      </c>
      <c r="T876" s="229">
        <f t="shared" si="955"/>
        <v>0</v>
      </c>
      <c r="U876" s="229">
        <f t="shared" si="956"/>
        <v>0</v>
      </c>
      <c r="V876" s="229">
        <f t="shared" si="957"/>
        <v>0</v>
      </c>
      <c r="W876" s="229">
        <f t="shared" si="958"/>
        <v>0</v>
      </c>
      <c r="X876" s="229">
        <f t="shared" si="959"/>
        <v>0</v>
      </c>
      <c r="Y876" s="229">
        <f t="shared" si="960"/>
        <v>0</v>
      </c>
      <c r="Z876" s="229">
        <f t="shared" si="961"/>
        <v>0</v>
      </c>
      <c r="AA876" s="229">
        <f t="shared" si="962"/>
        <v>0</v>
      </c>
      <c r="AB876" s="229">
        <f t="shared" si="963"/>
        <v>0</v>
      </c>
      <c r="AC876" s="13">
        <f t="shared" si="964"/>
        <v>0</v>
      </c>
      <c r="AI876" s="155"/>
      <c r="AJ876" s="13"/>
      <c r="BI876" s="1"/>
      <c r="BW876" s="1"/>
      <c r="BX876" s="72"/>
      <c r="BY876" s="1"/>
      <c r="BZ876" s="1"/>
      <c r="CA876" s="1"/>
      <c r="CB876" s="1"/>
      <c r="CC876" s="1"/>
      <c r="CD876" s="1"/>
      <c r="CE876" s="1"/>
    </row>
    <row r="877" spans="1:83">
      <c r="A877" s="87">
        <f t="shared" si="937"/>
        <v>2041</v>
      </c>
      <c r="P877" s="91">
        <f t="shared" si="936"/>
        <v>2041</v>
      </c>
      <c r="Q877" s="229">
        <f t="shared" si="952"/>
        <v>0</v>
      </c>
      <c r="AI877" s="155"/>
      <c r="AJ877" s="13"/>
      <c r="BI877" s="1"/>
      <c r="BW877" s="1"/>
      <c r="BX877" s="72"/>
      <c r="BY877" s="1"/>
      <c r="BZ877" s="1"/>
      <c r="CA877" s="1"/>
      <c r="CB877" s="1"/>
      <c r="CC877" s="1"/>
      <c r="CD877" s="1"/>
      <c r="CE877" s="1"/>
    </row>
    <row r="878" spans="1:83">
      <c r="A878" s="87">
        <f t="shared" si="937"/>
        <v>2042</v>
      </c>
      <c r="P878" s="91">
        <f t="shared" si="936"/>
        <v>2042</v>
      </c>
      <c r="AI878" s="155"/>
      <c r="AJ878" s="13"/>
      <c r="BI878" s="1"/>
      <c r="BW878" s="1"/>
      <c r="BX878" s="72"/>
      <c r="BY878" s="1"/>
      <c r="BZ878" s="1"/>
      <c r="CA878" s="1"/>
      <c r="CB878" s="1"/>
      <c r="CC878" s="1"/>
      <c r="CD878" s="1"/>
      <c r="CE878" s="1"/>
    </row>
    <row r="879" spans="1:83">
      <c r="A879" s="87">
        <f t="shared" si="937"/>
        <v>2043</v>
      </c>
      <c r="P879" s="91">
        <f t="shared" si="936"/>
        <v>2043</v>
      </c>
      <c r="AI879" s="155"/>
      <c r="AJ879" s="13"/>
      <c r="BI879" s="1"/>
      <c r="BW879" s="1"/>
      <c r="BX879" s="72"/>
      <c r="BY879" s="1"/>
      <c r="BZ879" s="1"/>
      <c r="CA879" s="1"/>
      <c r="CB879" s="1"/>
      <c r="CC879" s="1"/>
      <c r="CD879" s="1"/>
      <c r="CE879" s="1"/>
    </row>
    <row r="880" spans="1:83">
      <c r="A880" s="87">
        <f t="shared" si="937"/>
        <v>2044</v>
      </c>
      <c r="P880" s="91">
        <f t="shared" si="936"/>
        <v>2044</v>
      </c>
      <c r="AI880" s="155"/>
      <c r="AJ880" s="13"/>
      <c r="BI880" s="1"/>
      <c r="BW880" s="1"/>
      <c r="BX880" s="72"/>
      <c r="BY880" s="1"/>
      <c r="BZ880" s="1"/>
      <c r="CA880" s="1"/>
      <c r="CB880" s="1"/>
      <c r="CC880" s="1"/>
      <c r="CD880" s="1"/>
      <c r="CE880" s="1"/>
    </row>
    <row r="881" spans="1:116">
      <c r="A881" s="87">
        <f t="shared" si="937"/>
        <v>2045</v>
      </c>
      <c r="P881" s="91">
        <f t="shared" si="936"/>
        <v>2045</v>
      </c>
      <c r="AI881" s="155"/>
      <c r="AJ881" s="2"/>
      <c r="BI881" s="1"/>
      <c r="BW881" s="1"/>
      <c r="BX881" s="72"/>
      <c r="BY881" s="1"/>
      <c r="BZ881" s="1"/>
      <c r="CA881" s="1"/>
      <c r="CB881" s="1"/>
      <c r="CC881" s="1"/>
      <c r="CD881" s="1"/>
      <c r="CE881" s="1"/>
    </row>
    <row r="882" spans="1:116">
      <c r="AI882" s="155"/>
      <c r="AJ882" s="2"/>
      <c r="BI882" s="1"/>
      <c r="BW882" s="1"/>
      <c r="BX882" s="72"/>
      <c r="BY882" s="1"/>
      <c r="BZ882" s="1"/>
      <c r="CA882" s="1"/>
      <c r="CB882" s="1"/>
      <c r="CC882" s="1"/>
      <c r="CD882" s="1"/>
      <c r="CE882" s="1"/>
    </row>
    <row r="883" spans="1:116">
      <c r="AI883" s="155"/>
      <c r="AJ883" s="2"/>
      <c r="BI883" s="1"/>
      <c r="BW883" s="1"/>
      <c r="BX883" s="72"/>
      <c r="BY883" s="1"/>
      <c r="BZ883" s="1"/>
      <c r="CA883" s="1"/>
      <c r="CB883" s="1"/>
      <c r="CC883" s="1"/>
      <c r="CD883" s="1"/>
      <c r="CE883" s="1"/>
    </row>
    <row r="884" spans="1:116">
      <c r="A884" s="232" t="s">
        <v>155</v>
      </c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443"/>
      <c r="P884" s="232" t="s">
        <v>177</v>
      </c>
      <c r="Q884" s="444"/>
      <c r="R884" s="444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I884" s="155"/>
      <c r="AJ884" s="2"/>
      <c r="BI884" s="1"/>
      <c r="BW884" s="1"/>
      <c r="BX884" s="72"/>
      <c r="BY884" s="1"/>
      <c r="BZ884" s="1"/>
      <c r="CA884" s="1"/>
      <c r="CB884" s="1"/>
      <c r="CC884" s="1"/>
      <c r="CD884" s="1"/>
      <c r="CE884" s="1"/>
    </row>
    <row r="885" spans="1:116" s="18" customFormat="1">
      <c r="A885" s="260" t="s">
        <v>2</v>
      </c>
      <c r="B885" s="445" t="s">
        <v>3</v>
      </c>
      <c r="C885" s="445" t="s">
        <v>4</v>
      </c>
      <c r="D885" s="445" t="s">
        <v>5</v>
      </c>
      <c r="E885" s="445" t="s">
        <v>6</v>
      </c>
      <c r="F885" s="445" t="s">
        <v>7</v>
      </c>
      <c r="G885" s="445" t="s">
        <v>8</v>
      </c>
      <c r="H885" s="445" t="s">
        <v>9</v>
      </c>
      <c r="I885" s="445" t="s">
        <v>10</v>
      </c>
      <c r="J885" s="445" t="s">
        <v>11</v>
      </c>
      <c r="K885" s="445" t="s">
        <v>12</v>
      </c>
      <c r="L885" s="445" t="s">
        <v>13</v>
      </c>
      <c r="M885" s="445" t="s">
        <v>14</v>
      </c>
      <c r="N885" s="40" t="s">
        <v>140</v>
      </c>
      <c r="O885" s="443"/>
      <c r="P885" s="260" t="s">
        <v>2</v>
      </c>
      <c r="Q885" s="445" t="s">
        <v>3</v>
      </c>
      <c r="R885" s="445" t="s">
        <v>4</v>
      </c>
      <c r="S885" s="445" t="s">
        <v>5</v>
      </c>
      <c r="T885" s="445" t="s">
        <v>6</v>
      </c>
      <c r="U885" s="445" t="s">
        <v>7</v>
      </c>
      <c r="V885" s="445" t="s">
        <v>8</v>
      </c>
      <c r="W885" s="445" t="s">
        <v>9</v>
      </c>
      <c r="X885" s="445" t="s">
        <v>10</v>
      </c>
      <c r="Y885" s="445" t="s">
        <v>11</v>
      </c>
      <c r="Z885" s="445" t="s">
        <v>12</v>
      </c>
      <c r="AA885" s="445" t="s">
        <v>13</v>
      </c>
      <c r="AB885" s="445" t="s">
        <v>14</v>
      </c>
      <c r="AC885" s="445" t="s">
        <v>140</v>
      </c>
      <c r="AD885" s="84"/>
      <c r="AE885" s="14"/>
      <c r="AF885" s="13"/>
      <c r="AG885" s="223"/>
      <c r="AH885" s="223"/>
      <c r="AI885" s="45"/>
      <c r="AJ885" s="19"/>
      <c r="AZ885" s="551"/>
      <c r="BM885" s="204"/>
      <c r="BN885" s="204"/>
      <c r="BO885" s="204"/>
      <c r="BP885" s="204"/>
      <c r="BQ885" s="204"/>
      <c r="BR885" s="204"/>
      <c r="BS885" s="204"/>
      <c r="BT885" s="204"/>
      <c r="BX885" s="72"/>
      <c r="CP885" s="204"/>
      <c r="CS885" s="535"/>
      <c r="DJ885" s="204"/>
      <c r="DK885" s="204"/>
      <c r="DL885" s="204"/>
    </row>
    <row r="886" spans="1:116">
      <c r="A886" s="87">
        <f>A846</f>
        <v>2010</v>
      </c>
      <c r="B886" s="205">
        <f>S886/0.9679</f>
        <v>2898.0266556462443</v>
      </c>
      <c r="C886" s="205">
        <f>T886/0.9679</f>
        <v>2596.3425973757621</v>
      </c>
      <c r="D886" s="205">
        <f>U886/0.9679</f>
        <v>2442.4010744911666</v>
      </c>
      <c r="E886" s="205">
        <f t="shared" ref="E886" si="965">V886/0.9687</f>
        <v>3128.9356870032002</v>
      </c>
      <c r="F886" s="205">
        <f t="shared" ref="F886" si="966">W886/0.9687</f>
        <v>3887.6845256529368</v>
      </c>
      <c r="G886" s="205">
        <f t="shared" ref="G886" si="967">X886/0.9687</f>
        <v>3668.8345204913803</v>
      </c>
      <c r="H886" s="205">
        <f t="shared" ref="H886" si="968">Y886/0.9687</f>
        <v>5110.9734695984307</v>
      </c>
      <c r="I886" s="205">
        <f t="shared" ref="I886" si="969">Z886/0.9687</f>
        <v>3571.7972540518222</v>
      </c>
      <c r="J886" s="205">
        <f t="shared" ref="J886" si="970">AA886/0.9687</f>
        <v>2524.0012387736142</v>
      </c>
      <c r="K886" s="205">
        <f t="shared" ref="K886" si="971">AB886/0.9687</f>
        <v>2343.3467533808198</v>
      </c>
      <c r="L886" s="205">
        <f>Q887/0.9687</f>
        <v>2636.5231753896974</v>
      </c>
      <c r="M886" s="205">
        <f>R887/0.9687</f>
        <v>2895.63332301022</v>
      </c>
      <c r="N886" s="33">
        <f t="shared" ref="N886:N888" si="972">SUM(B886:M886)</f>
        <v>37704.500274865291</v>
      </c>
      <c r="O886" s="36"/>
      <c r="P886" s="87">
        <f>A886</f>
        <v>2010</v>
      </c>
      <c r="Q886" s="205">
        <v>2149</v>
      </c>
      <c r="R886" s="205">
        <v>3057</v>
      </c>
      <c r="S886" s="205">
        <v>2805</v>
      </c>
      <c r="T886" s="205">
        <v>2513</v>
      </c>
      <c r="U886" s="205">
        <v>2364</v>
      </c>
      <c r="V886" s="205">
        <v>3031</v>
      </c>
      <c r="W886" s="205">
        <v>3766</v>
      </c>
      <c r="X886" s="205">
        <v>3554</v>
      </c>
      <c r="Y886" s="205">
        <v>4951</v>
      </c>
      <c r="Z886" s="205">
        <v>3460</v>
      </c>
      <c r="AA886" s="205">
        <v>2445</v>
      </c>
      <c r="AB886" s="205">
        <v>2270</v>
      </c>
      <c r="AC886" s="32">
        <f t="shared" ref="AC886:AC917" si="973">SUM(Q886:AB886)</f>
        <v>36365</v>
      </c>
      <c r="AD886" s="13"/>
      <c r="AI886" s="155"/>
      <c r="AJ886" s="2"/>
      <c r="BI886" s="1"/>
      <c r="BW886" s="1"/>
      <c r="BX886" s="72"/>
      <c r="BY886" s="1"/>
      <c r="BZ886" s="1"/>
      <c r="CA886" s="1"/>
      <c r="CB886" s="1"/>
      <c r="CC886" s="1"/>
      <c r="CD886" s="1"/>
      <c r="CE886" s="1"/>
    </row>
    <row r="887" spans="1:116">
      <c r="A887" s="87">
        <f>A886+1</f>
        <v>2011</v>
      </c>
      <c r="B887" s="205">
        <f t="shared" ref="B887:K887" si="974">S887/0.9708</f>
        <v>2668.932838895756</v>
      </c>
      <c r="C887" s="205">
        <f t="shared" si="974"/>
        <v>1749.0729295426452</v>
      </c>
      <c r="D887" s="205">
        <f t="shared" si="974"/>
        <v>2132.2620519159454</v>
      </c>
      <c r="E887" s="205">
        <f t="shared" si="974"/>
        <v>2448.4960857025135</v>
      </c>
      <c r="F887" s="205">
        <f t="shared" si="974"/>
        <v>3477.5442933662957</v>
      </c>
      <c r="G887" s="205">
        <f t="shared" si="974"/>
        <v>3417.7997527812113</v>
      </c>
      <c r="H887" s="205">
        <f t="shared" si="974"/>
        <v>3657.807993407499</v>
      </c>
      <c r="I887" s="205">
        <f t="shared" si="974"/>
        <v>3201.4833127317675</v>
      </c>
      <c r="J887" s="205">
        <f t="shared" si="974"/>
        <v>2426.864441697569</v>
      </c>
      <c r="K887" s="205">
        <f t="shared" si="974"/>
        <v>1893.2838895756076</v>
      </c>
      <c r="L887" s="205">
        <f>Q888/0.9708</f>
        <v>1861.3514627111661</v>
      </c>
      <c r="M887" s="205">
        <f>R888/0.9708</f>
        <v>2033.3745364647714</v>
      </c>
      <c r="N887" s="33">
        <f t="shared" si="972"/>
        <v>30968.273588792748</v>
      </c>
      <c r="O887" s="36"/>
      <c r="P887" s="87">
        <f t="shared" ref="P887:P921" si="975">A887</f>
        <v>2011</v>
      </c>
      <c r="Q887" s="205">
        <v>2554</v>
      </c>
      <c r="R887" s="205">
        <v>2805</v>
      </c>
      <c r="S887" s="205">
        <v>2591</v>
      </c>
      <c r="T887" s="205">
        <v>1698</v>
      </c>
      <c r="U887" s="205">
        <v>2070</v>
      </c>
      <c r="V887" s="205">
        <v>2377</v>
      </c>
      <c r="W887" s="205">
        <v>3376</v>
      </c>
      <c r="X887" s="205">
        <v>3318</v>
      </c>
      <c r="Y887" s="205">
        <v>3551</v>
      </c>
      <c r="Z887" s="205">
        <v>3108</v>
      </c>
      <c r="AA887" s="205">
        <v>2356</v>
      </c>
      <c r="AB887" s="205">
        <v>1838</v>
      </c>
      <c r="AC887" s="32">
        <f t="shared" si="973"/>
        <v>31642</v>
      </c>
      <c r="AD887" s="13"/>
      <c r="AI887" s="155"/>
      <c r="AJ887" s="2"/>
      <c r="BI887" s="1"/>
      <c r="BW887" s="1"/>
      <c r="BX887" s="72"/>
      <c r="BY887" s="1"/>
      <c r="BZ887" s="1"/>
      <c r="CA887" s="1"/>
      <c r="CB887" s="1"/>
      <c r="CC887" s="1"/>
      <c r="CD887" s="1"/>
      <c r="CE887" s="1"/>
    </row>
    <row r="888" spans="1:116">
      <c r="A888" s="87">
        <f t="shared" ref="A888:A921" si="976">A887+1</f>
        <v>2012</v>
      </c>
      <c r="B888" s="205">
        <f>[1]MWH!C1042</f>
        <v>2296</v>
      </c>
      <c r="C888" s="205">
        <f>[1]MWH!D1042</f>
        <v>2052</v>
      </c>
      <c r="D888" s="205">
        <f>[1]MWH!E1042</f>
        <v>1912</v>
      </c>
      <c r="E888" s="560">
        <f>[1]MWH!F1042</f>
        <v>1856</v>
      </c>
      <c r="F888" s="560">
        <f>[1]MWH!G1042</f>
        <v>2127</v>
      </c>
      <c r="G888" s="560">
        <f>[1]MWH!H1042</f>
        <v>2205</v>
      </c>
      <c r="H888" s="560">
        <f>[1]MWH!I1042</f>
        <v>2220</v>
      </c>
      <c r="I888" s="560">
        <f>[1]MWH!J1042</f>
        <v>2487</v>
      </c>
      <c r="J888" s="560">
        <f>[1]MWH!K1042</f>
        <v>1933</v>
      </c>
      <c r="K888" s="560">
        <f>[1]MWH!L1042</f>
        <v>1711</v>
      </c>
      <c r="L888" s="560">
        <f>[1]MWH!M1042</f>
        <v>1641</v>
      </c>
      <c r="M888" s="560">
        <f>[1]MWH!N1042</f>
        <v>1943</v>
      </c>
      <c r="N888" s="33">
        <f t="shared" si="972"/>
        <v>24383</v>
      </c>
      <c r="O888" s="36"/>
      <c r="P888" s="87">
        <f t="shared" si="975"/>
        <v>2012</v>
      </c>
      <c r="Q888" s="205">
        <f>[1]MWH!S1042</f>
        <v>1807</v>
      </c>
      <c r="R888" s="205">
        <f>[1]MWH!T1042</f>
        <v>1974</v>
      </c>
      <c r="S888" s="205">
        <f>[1]MWH!U1042</f>
        <v>2256</v>
      </c>
      <c r="T888" s="205">
        <f>[1]MWH!V1042</f>
        <v>2017</v>
      </c>
      <c r="U888" s="205">
        <f>[1]MWH!W1042</f>
        <v>1879</v>
      </c>
      <c r="V888" s="560">
        <f>[1]MWH!X1042</f>
        <v>1824</v>
      </c>
      <c r="W888" s="560">
        <f>[1]MWH!Y1042</f>
        <v>2090</v>
      </c>
      <c r="X888" s="560">
        <f>[1]MWH!Z1042</f>
        <v>2166</v>
      </c>
      <c r="Y888" s="560">
        <f>[1]MWH!AA1042</f>
        <v>2181</v>
      </c>
      <c r="Z888" s="560">
        <f>[1]MWH!AB1042</f>
        <v>2444</v>
      </c>
      <c r="AA888" s="560">
        <f>[1]MWH!AC1042</f>
        <v>1900</v>
      </c>
      <c r="AB888" s="560">
        <f>[1]MWH!AD1042</f>
        <v>1682</v>
      </c>
      <c r="AC888" s="32">
        <f t="shared" si="973"/>
        <v>24220</v>
      </c>
      <c r="AD888" s="13"/>
      <c r="AI888" s="155"/>
      <c r="AJ888" s="2"/>
      <c r="BI888" s="1"/>
      <c r="BW888" s="1"/>
      <c r="BX888" s="72"/>
      <c r="BY888" s="1"/>
      <c r="BZ888" s="1"/>
      <c r="CA888" s="1"/>
      <c r="CB888" s="1"/>
      <c r="CC888" s="1"/>
      <c r="CD888" s="1"/>
      <c r="CE888" s="1"/>
    </row>
    <row r="889" spans="1:116">
      <c r="A889" s="87">
        <f t="shared" si="976"/>
        <v>2013</v>
      </c>
      <c r="B889" s="560">
        <f>[3]Energy!C1082</f>
        <v>1931</v>
      </c>
      <c r="C889" s="560">
        <f>[3]Energy!D1082</f>
        <v>1489</v>
      </c>
      <c r="D889" s="560">
        <f>[3]Energy!E1082</f>
        <v>1712</v>
      </c>
      <c r="E889" s="560">
        <f>[3]Energy!F1082</f>
        <v>1550</v>
      </c>
      <c r="F889" s="560">
        <f>[3]Energy!G1082</f>
        <v>2127</v>
      </c>
      <c r="G889" s="560">
        <f>[3]Energy!H1082</f>
        <v>2166</v>
      </c>
      <c r="H889" s="560">
        <f>[3]Energy!I1082</f>
        <v>2183</v>
      </c>
      <c r="I889" s="560">
        <f>[3]Energy!J1082</f>
        <v>2445</v>
      </c>
      <c r="J889" s="560">
        <f>[3]Energy!K1082</f>
        <v>2044</v>
      </c>
      <c r="K889" s="560">
        <f>[3]Energy!L1082</f>
        <v>1711</v>
      </c>
      <c r="L889" s="560">
        <f>[3]Energy!M1082</f>
        <v>1679</v>
      </c>
      <c r="M889" s="560">
        <f>[3]Energy!N1082</f>
        <v>1983</v>
      </c>
      <c r="N889" s="642">
        <f t="shared" ref="N889:N916" si="977">SUM(B889:M889)</f>
        <v>23020</v>
      </c>
      <c r="O889" s="454"/>
      <c r="P889" s="1">
        <f t="shared" si="975"/>
        <v>2013</v>
      </c>
      <c r="Q889" s="560">
        <f>[3]Energy!S1082</f>
        <v>1613</v>
      </c>
      <c r="R889" s="560">
        <f>[3]Energy!T1082</f>
        <v>1910</v>
      </c>
      <c r="S889" s="560">
        <f>[3]Energy!U1082</f>
        <v>1898</v>
      </c>
      <c r="T889" s="560">
        <f>[3]Energy!V1082</f>
        <v>1463</v>
      </c>
      <c r="U889" s="560">
        <f>[3]Energy!W1082</f>
        <v>1683</v>
      </c>
      <c r="V889" s="560">
        <f>[3]Energy!X1082</f>
        <v>1523</v>
      </c>
      <c r="W889" s="560">
        <f>[3]Energy!Y1082</f>
        <v>2090</v>
      </c>
      <c r="X889" s="560">
        <f>[3]Energy!Z1082</f>
        <v>2128</v>
      </c>
      <c r="Y889" s="560">
        <f>[3]Energy!AA1082</f>
        <v>2145</v>
      </c>
      <c r="Z889" s="560">
        <f>[3]Energy!AB1082</f>
        <v>2402</v>
      </c>
      <c r="AA889" s="560">
        <f>[3]Energy!AC1082</f>
        <v>2009</v>
      </c>
      <c r="AB889" s="560">
        <f>[3]Energy!AD1082</f>
        <v>1682</v>
      </c>
      <c r="AC889" s="32">
        <f t="shared" si="973"/>
        <v>22546</v>
      </c>
      <c r="AD889" s="13"/>
      <c r="AI889" s="155"/>
      <c r="AJ889" s="2"/>
      <c r="BI889" s="1"/>
      <c r="BW889" s="1"/>
      <c r="BX889" s="72"/>
      <c r="BY889" s="1"/>
      <c r="BZ889" s="1"/>
      <c r="CA889" s="1"/>
      <c r="CB889" s="1"/>
      <c r="CC889" s="1"/>
      <c r="CD889" s="1"/>
      <c r="CE889" s="1"/>
    </row>
    <row r="890" spans="1:116">
      <c r="A890" s="87">
        <f t="shared" si="976"/>
        <v>2014</v>
      </c>
      <c r="B890" s="560">
        <f>[3]Energy!C1083</f>
        <v>1968</v>
      </c>
      <c r="C890" s="560">
        <f>[3]Energy!D1083</f>
        <v>1489</v>
      </c>
      <c r="D890" s="560">
        <f>[3]Energy!E1083</f>
        <v>1751</v>
      </c>
      <c r="E890" s="560">
        <f>[3]Energy!F1083</f>
        <v>1550</v>
      </c>
      <c r="F890" s="560">
        <f>[3]Energy!G1083</f>
        <v>2127</v>
      </c>
      <c r="G890" s="560">
        <f>[3]Energy!H1083</f>
        <v>2166</v>
      </c>
      <c r="H890" s="560">
        <f>[3]Energy!I1083</f>
        <v>2220</v>
      </c>
      <c r="I890" s="560">
        <f>[3]Energy!J1083</f>
        <v>2487</v>
      </c>
      <c r="J890" s="560">
        <f>[3]Energy!K1083</f>
        <v>2082</v>
      </c>
      <c r="K890" s="560">
        <f>[3]Energy!L1083</f>
        <v>1711</v>
      </c>
      <c r="L890" s="560">
        <f>[3]Energy!M1083</f>
        <v>1641</v>
      </c>
      <c r="M890" s="560">
        <f>[3]Energy!N1083</f>
        <v>1983</v>
      </c>
      <c r="N890" s="642">
        <f t="shared" si="977"/>
        <v>23175</v>
      </c>
      <c r="O890" s="454"/>
      <c r="P890" s="1">
        <f t="shared" si="975"/>
        <v>2014</v>
      </c>
      <c r="Q890" s="560">
        <f>[3]Energy!S1083</f>
        <v>1650</v>
      </c>
      <c r="R890" s="560">
        <f>[3]Energy!T1083</f>
        <v>1949</v>
      </c>
      <c r="S890" s="560">
        <f>[3]Energy!U1083</f>
        <v>1934</v>
      </c>
      <c r="T890" s="560">
        <f>[3]Energy!V1083</f>
        <v>1463</v>
      </c>
      <c r="U890" s="560">
        <f>[3]Energy!W1083</f>
        <v>1721</v>
      </c>
      <c r="V890" s="560">
        <f>[3]Energy!X1083</f>
        <v>1523</v>
      </c>
      <c r="W890" s="560">
        <f>[3]Energy!Y1083</f>
        <v>2090</v>
      </c>
      <c r="X890" s="560">
        <f>[3]Energy!Z1083</f>
        <v>2128</v>
      </c>
      <c r="Y890" s="560">
        <f>[3]Energy!AA1083</f>
        <v>2181</v>
      </c>
      <c r="Z890" s="560">
        <f>[3]Energy!AB1083</f>
        <v>2444</v>
      </c>
      <c r="AA890" s="560">
        <f>[3]Energy!AC1083</f>
        <v>2045</v>
      </c>
      <c r="AB890" s="560">
        <f>[3]Energy!AD1083</f>
        <v>1682</v>
      </c>
      <c r="AC890" s="32">
        <f t="shared" si="973"/>
        <v>22810</v>
      </c>
      <c r="AD890" s="13"/>
      <c r="AI890" s="155"/>
      <c r="AJ890" s="2"/>
      <c r="BI890" s="1"/>
      <c r="BW890" s="1"/>
      <c r="BX890" s="72"/>
      <c r="BY890" s="1"/>
      <c r="BZ890" s="1"/>
      <c r="CA890" s="1"/>
      <c r="CB890" s="1"/>
      <c r="CC890" s="1"/>
      <c r="CD890" s="1"/>
      <c r="CE890" s="1"/>
    </row>
    <row r="891" spans="1:116">
      <c r="A891" s="87">
        <f t="shared" si="976"/>
        <v>2015</v>
      </c>
      <c r="B891" s="560">
        <f>[3]Energy!C1084</f>
        <v>1968</v>
      </c>
      <c r="C891" s="560">
        <f>[3]Energy!D1084</f>
        <v>1489</v>
      </c>
      <c r="D891" s="560">
        <f>[3]Energy!E1084</f>
        <v>1712</v>
      </c>
      <c r="E891" s="560">
        <f>[3]Energy!F1084</f>
        <v>1514</v>
      </c>
      <c r="F891" s="560">
        <f>[3]Energy!G1084</f>
        <v>2127</v>
      </c>
      <c r="G891" s="560">
        <f>[3]Energy!H1084</f>
        <v>2205</v>
      </c>
      <c r="H891" s="560">
        <f>[3]Energy!I1084</f>
        <v>2220</v>
      </c>
      <c r="I891" s="560">
        <f>[3]Energy!J1084</f>
        <v>2487</v>
      </c>
      <c r="J891" s="560">
        <f>[3]Energy!K1084</f>
        <v>2156</v>
      </c>
      <c r="K891" s="560">
        <f>[3]Energy!L1084</f>
        <v>1711</v>
      </c>
      <c r="L891" s="560">
        <f>[3]Energy!M1084</f>
        <v>1641</v>
      </c>
      <c r="M891" s="560">
        <f>[3]Energy!N1084</f>
        <v>1983</v>
      </c>
      <c r="N891" s="642">
        <f t="shared" si="977"/>
        <v>23213</v>
      </c>
      <c r="O891" s="454"/>
      <c r="P891" s="1">
        <f t="shared" si="975"/>
        <v>2015</v>
      </c>
      <c r="Q891" s="560">
        <f>[3]Energy!S1084</f>
        <v>1613</v>
      </c>
      <c r="R891" s="560">
        <f>[3]Energy!T1084</f>
        <v>1949</v>
      </c>
      <c r="S891" s="560">
        <f>[3]Energy!U1084</f>
        <v>1934</v>
      </c>
      <c r="T891" s="560">
        <f>[3]Energy!V1084</f>
        <v>1463</v>
      </c>
      <c r="U891" s="560">
        <f>[3]Energy!W1084</f>
        <v>1683</v>
      </c>
      <c r="V891" s="560">
        <f>[3]Energy!X1084</f>
        <v>1488</v>
      </c>
      <c r="W891" s="560">
        <f>[3]Energy!Y1084</f>
        <v>2090</v>
      </c>
      <c r="X891" s="560">
        <f>[3]Energy!Z1084</f>
        <v>2166</v>
      </c>
      <c r="Y891" s="560">
        <f>[3]Energy!AA1084</f>
        <v>2181</v>
      </c>
      <c r="Z891" s="560">
        <f>[3]Energy!AB1084</f>
        <v>2444</v>
      </c>
      <c r="AA891" s="560">
        <f>[3]Energy!AC1084</f>
        <v>2118</v>
      </c>
      <c r="AB891" s="560">
        <f>[3]Energy!AD1084</f>
        <v>1682</v>
      </c>
      <c r="AC891" s="32">
        <f t="shared" si="973"/>
        <v>22811</v>
      </c>
      <c r="AD891" s="13"/>
      <c r="AI891" s="155"/>
      <c r="AJ891" s="2"/>
      <c r="BI891" s="1"/>
      <c r="BW891" s="1"/>
      <c r="BX891" s="72"/>
      <c r="BY891" s="1"/>
      <c r="BZ891" s="1"/>
      <c r="CA891" s="1"/>
      <c r="CB891" s="1"/>
      <c r="CC891" s="1"/>
      <c r="CD891" s="1"/>
      <c r="CE891" s="1"/>
    </row>
    <row r="892" spans="1:116">
      <c r="A892" s="87">
        <f t="shared" si="976"/>
        <v>2016</v>
      </c>
      <c r="B892" s="560">
        <f>[3]Energy!C1085</f>
        <v>2005</v>
      </c>
      <c r="C892" s="560">
        <f>[3]Energy!D1085</f>
        <v>1542</v>
      </c>
      <c r="D892" s="560">
        <f>[3]Energy!E1085</f>
        <v>1751</v>
      </c>
      <c r="E892" s="560">
        <f>[3]Energy!F1085</f>
        <v>1514</v>
      </c>
      <c r="F892" s="560">
        <f>[3]Energy!G1085</f>
        <v>2127</v>
      </c>
      <c r="G892" s="560">
        <f>[3]Energy!H1085</f>
        <v>2243</v>
      </c>
      <c r="H892" s="560">
        <f>[3]Energy!I1085</f>
        <v>2258</v>
      </c>
      <c r="I892" s="560">
        <f>[3]Energy!J1085</f>
        <v>2528</v>
      </c>
      <c r="J892" s="560">
        <f>[3]Energy!K1085</f>
        <v>2194</v>
      </c>
      <c r="K892" s="560">
        <f>[3]Energy!L1085</f>
        <v>1711</v>
      </c>
      <c r="L892" s="560">
        <f>[3]Energy!M1085</f>
        <v>1641</v>
      </c>
      <c r="M892" s="560">
        <f>[3]Energy!N1085</f>
        <v>1983</v>
      </c>
      <c r="N892" s="642">
        <f t="shared" si="977"/>
        <v>23497</v>
      </c>
      <c r="O892" s="454"/>
      <c r="P892" s="1">
        <f t="shared" si="975"/>
        <v>2016</v>
      </c>
      <c r="Q892" s="560">
        <f>[3]Energy!S1085</f>
        <v>1613</v>
      </c>
      <c r="R892" s="560">
        <f>[3]Energy!T1085</f>
        <v>1949</v>
      </c>
      <c r="S892" s="560">
        <f>[3]Energy!U1085</f>
        <v>1971</v>
      </c>
      <c r="T892" s="560">
        <f>[3]Energy!V1085</f>
        <v>1515</v>
      </c>
      <c r="U892" s="560">
        <f>[3]Energy!W1085</f>
        <v>1721</v>
      </c>
      <c r="V892" s="560">
        <f>[3]Energy!X1085</f>
        <v>1488</v>
      </c>
      <c r="W892" s="560">
        <f>[3]Energy!Y1085</f>
        <v>2090</v>
      </c>
      <c r="X892" s="560">
        <f>[3]Energy!Z1085</f>
        <v>2204</v>
      </c>
      <c r="Y892" s="560">
        <f>[3]Energy!AA1085</f>
        <v>2218</v>
      </c>
      <c r="Z892" s="560">
        <f>[3]Energy!AB1085</f>
        <v>2484</v>
      </c>
      <c r="AA892" s="560">
        <f>[3]Energy!AC1085</f>
        <v>2156</v>
      </c>
      <c r="AB892" s="560">
        <f>[3]Energy!AD1085</f>
        <v>1682</v>
      </c>
      <c r="AC892" s="32">
        <f t="shared" si="973"/>
        <v>23091</v>
      </c>
      <c r="AD892" s="13"/>
      <c r="AI892" s="155"/>
      <c r="AJ892" s="2"/>
      <c r="BI892" s="1"/>
      <c r="BW892" s="1"/>
      <c r="BX892" s="72"/>
      <c r="BY892" s="1"/>
      <c r="BZ892" s="1"/>
      <c r="CA892" s="1"/>
      <c r="CB892" s="1"/>
      <c r="CC892" s="1"/>
      <c r="CD892" s="1"/>
      <c r="CE892" s="1"/>
    </row>
    <row r="893" spans="1:116">
      <c r="A893" s="87">
        <f t="shared" si="976"/>
        <v>2017</v>
      </c>
      <c r="B893" s="560">
        <f>[3]Energy!C1086</f>
        <v>2005</v>
      </c>
      <c r="C893" s="560">
        <f>[3]Energy!D1086</f>
        <v>1522</v>
      </c>
      <c r="D893" s="560">
        <f>[3]Energy!E1086</f>
        <v>1751</v>
      </c>
      <c r="E893" s="560">
        <f>[3]Energy!F1086</f>
        <v>1514</v>
      </c>
      <c r="F893" s="560">
        <f>[3]Energy!G1086</f>
        <v>2166</v>
      </c>
      <c r="G893" s="560">
        <f>[3]Energy!H1086</f>
        <v>2243</v>
      </c>
      <c r="H893" s="560">
        <f>[3]Energy!I1086</f>
        <v>2258</v>
      </c>
      <c r="I893" s="560">
        <f>[3]Energy!J1086</f>
        <v>2528</v>
      </c>
      <c r="J893" s="560">
        <f>[3]Energy!K1086</f>
        <v>2194</v>
      </c>
      <c r="K893" s="560">
        <f>[3]Energy!L1086</f>
        <v>1711</v>
      </c>
      <c r="L893" s="560">
        <f>[3]Energy!M1086</f>
        <v>1679</v>
      </c>
      <c r="M893" s="560">
        <f>[3]Energy!N1086</f>
        <v>1983</v>
      </c>
      <c r="N893" s="642">
        <f t="shared" si="977"/>
        <v>23554</v>
      </c>
      <c r="O893" s="454"/>
      <c r="P893" s="1">
        <f t="shared" si="975"/>
        <v>2017</v>
      </c>
      <c r="Q893" s="560">
        <f>[3]Energy!S1086</f>
        <v>1613</v>
      </c>
      <c r="R893" s="560">
        <f>[3]Energy!T1086</f>
        <v>1949</v>
      </c>
      <c r="S893" s="560">
        <f>[3]Energy!U1086</f>
        <v>1971</v>
      </c>
      <c r="T893" s="560">
        <f>[3]Energy!V1086</f>
        <v>1496</v>
      </c>
      <c r="U893" s="560">
        <f>[3]Energy!W1086</f>
        <v>1721</v>
      </c>
      <c r="V893" s="560">
        <f>[3]Energy!X1086</f>
        <v>1488</v>
      </c>
      <c r="W893" s="560">
        <f>[3]Energy!Y1086</f>
        <v>2128</v>
      </c>
      <c r="X893" s="560">
        <f>[3]Energy!Z1086</f>
        <v>2204</v>
      </c>
      <c r="Y893" s="560">
        <f>[3]Energy!AA1086</f>
        <v>2218</v>
      </c>
      <c r="Z893" s="560">
        <f>[3]Energy!AB1086</f>
        <v>2484</v>
      </c>
      <c r="AA893" s="560">
        <f>[3]Energy!AC1086</f>
        <v>2156</v>
      </c>
      <c r="AB893" s="560">
        <f>[3]Energy!AD1086</f>
        <v>1682</v>
      </c>
      <c r="AC893" s="32">
        <f t="shared" si="973"/>
        <v>23110</v>
      </c>
      <c r="AD893" s="13"/>
      <c r="AI893" s="155"/>
      <c r="AJ893" s="2"/>
      <c r="BI893" s="1"/>
      <c r="BW893" s="1"/>
      <c r="BX893" s="72"/>
      <c r="BY893" s="1"/>
      <c r="BZ893" s="1"/>
      <c r="CA893" s="1"/>
      <c r="CB893" s="1"/>
      <c r="CC893" s="1"/>
      <c r="CD893" s="1"/>
      <c r="CE893" s="1"/>
    </row>
    <row r="894" spans="1:116">
      <c r="A894" s="87">
        <f t="shared" si="976"/>
        <v>2018</v>
      </c>
      <c r="B894" s="560">
        <f>[3]Energy!C1087</f>
        <v>2042</v>
      </c>
      <c r="C894" s="560">
        <f>[3]Energy!D1087</f>
        <v>1522</v>
      </c>
      <c r="D894" s="560">
        <f>[3]Energy!E1087</f>
        <v>1790</v>
      </c>
      <c r="E894" s="560">
        <f>[3]Energy!F1087</f>
        <v>1550</v>
      </c>
      <c r="F894" s="560">
        <f>[3]Energy!G1087</f>
        <v>2166</v>
      </c>
      <c r="G894" s="560">
        <f>[3]Energy!H1087</f>
        <v>2282</v>
      </c>
      <c r="H894" s="560">
        <f>[3]Energy!I1087</f>
        <v>2258</v>
      </c>
      <c r="I894" s="560">
        <f>[3]Energy!J1087</f>
        <v>2528</v>
      </c>
      <c r="J894" s="560">
        <f>[3]Energy!K1087</f>
        <v>2194</v>
      </c>
      <c r="K894" s="560">
        <f>[3]Energy!L1087</f>
        <v>1711</v>
      </c>
      <c r="L894" s="560">
        <f>[3]Energy!M1087</f>
        <v>1679</v>
      </c>
      <c r="M894" s="560">
        <f>[3]Energy!N1087</f>
        <v>2063</v>
      </c>
      <c r="N894" s="642">
        <f t="shared" si="977"/>
        <v>23785</v>
      </c>
      <c r="O894" s="454"/>
      <c r="P894" s="1">
        <f t="shared" si="975"/>
        <v>2018</v>
      </c>
      <c r="Q894" s="560">
        <f>[3]Energy!S1087</f>
        <v>1650</v>
      </c>
      <c r="R894" s="560">
        <f>[3]Energy!T1087</f>
        <v>1949</v>
      </c>
      <c r="S894" s="560">
        <f>[3]Energy!U1087</f>
        <v>2007</v>
      </c>
      <c r="T894" s="560">
        <f>[3]Energy!V1087</f>
        <v>1496</v>
      </c>
      <c r="U894" s="560">
        <f>[3]Energy!W1087</f>
        <v>1759</v>
      </c>
      <c r="V894" s="560">
        <f>[3]Energy!X1087</f>
        <v>1523</v>
      </c>
      <c r="W894" s="560">
        <f>[3]Energy!Y1087</f>
        <v>2128</v>
      </c>
      <c r="X894" s="560">
        <f>[3]Energy!Z1087</f>
        <v>2242</v>
      </c>
      <c r="Y894" s="560">
        <f>[3]Energy!AA1087</f>
        <v>2218</v>
      </c>
      <c r="Z894" s="560">
        <f>[3]Energy!AB1087</f>
        <v>2484</v>
      </c>
      <c r="AA894" s="560">
        <f>[3]Energy!AC1087</f>
        <v>2156</v>
      </c>
      <c r="AB894" s="560">
        <f>[3]Energy!AD1087</f>
        <v>1682</v>
      </c>
      <c r="AC894" s="32">
        <f t="shared" si="973"/>
        <v>23294</v>
      </c>
      <c r="AD894" s="13"/>
      <c r="AI894" s="155"/>
      <c r="AJ894" s="2"/>
      <c r="BI894" s="1"/>
      <c r="BW894" s="1"/>
      <c r="BX894" s="72"/>
      <c r="BY894" s="1"/>
      <c r="BZ894" s="1"/>
      <c r="CA894" s="1"/>
      <c r="CB894" s="1"/>
      <c r="CC894" s="1"/>
      <c r="CD894" s="1"/>
      <c r="CE894" s="1"/>
    </row>
    <row r="895" spans="1:116">
      <c r="A895" s="87">
        <f t="shared" si="976"/>
        <v>2019</v>
      </c>
      <c r="B895" s="560">
        <f>[3]Energy!C1088</f>
        <v>2080</v>
      </c>
      <c r="C895" s="560">
        <f>[3]Energy!D1088</f>
        <v>1522</v>
      </c>
      <c r="D895" s="560">
        <f>[3]Energy!E1088</f>
        <v>1829</v>
      </c>
      <c r="E895" s="560">
        <f>[3]Energy!F1088</f>
        <v>1550</v>
      </c>
      <c r="F895" s="560">
        <f>[3]Energy!G1088</f>
        <v>2166</v>
      </c>
      <c r="G895" s="560">
        <f>[3]Energy!H1088</f>
        <v>2282</v>
      </c>
      <c r="H895" s="560">
        <f>[3]Energy!I1088</f>
        <v>2258</v>
      </c>
      <c r="I895" s="560">
        <f>[3]Energy!J1088</f>
        <v>2528</v>
      </c>
      <c r="J895" s="560">
        <f>[3]Energy!K1088</f>
        <v>2231</v>
      </c>
      <c r="K895" s="560">
        <f>[3]Energy!L1088</f>
        <v>1753</v>
      </c>
      <c r="L895" s="560">
        <f>[3]Energy!M1088</f>
        <v>1718</v>
      </c>
      <c r="M895" s="560">
        <f>[3]Energy!N1088</f>
        <v>2063</v>
      </c>
      <c r="N895" s="642">
        <f t="shared" si="977"/>
        <v>23980</v>
      </c>
      <c r="O895" s="454"/>
      <c r="P895" s="1">
        <f t="shared" si="975"/>
        <v>2019</v>
      </c>
      <c r="Q895" s="560">
        <f>[3]Energy!S1088</f>
        <v>1650</v>
      </c>
      <c r="R895" s="560">
        <f>[3]Energy!T1088</f>
        <v>2027</v>
      </c>
      <c r="S895" s="560">
        <f>[3]Energy!U1088</f>
        <v>2043</v>
      </c>
      <c r="T895" s="560">
        <f>[3]Energy!V1088</f>
        <v>1496</v>
      </c>
      <c r="U895" s="560">
        <f>[3]Energy!W1088</f>
        <v>1798</v>
      </c>
      <c r="V895" s="560">
        <f>[3]Energy!X1088</f>
        <v>1523</v>
      </c>
      <c r="W895" s="560">
        <f>[3]Energy!Y1088</f>
        <v>2128</v>
      </c>
      <c r="X895" s="560">
        <f>[3]Energy!Z1088</f>
        <v>2242</v>
      </c>
      <c r="Y895" s="560">
        <f>[3]Energy!AA1088</f>
        <v>2218</v>
      </c>
      <c r="Z895" s="560">
        <f>[3]Energy!AB1088</f>
        <v>2484</v>
      </c>
      <c r="AA895" s="560">
        <f>[3]Energy!AC1088</f>
        <v>2192</v>
      </c>
      <c r="AB895" s="560">
        <f>[3]Energy!AD1088</f>
        <v>1723</v>
      </c>
      <c r="AC895" s="32">
        <f t="shared" si="973"/>
        <v>23524</v>
      </c>
      <c r="AD895" s="13"/>
      <c r="AI895" s="155"/>
      <c r="AJ895" s="2"/>
      <c r="BI895" s="1"/>
      <c r="BW895" s="1"/>
      <c r="BX895" s="72"/>
      <c r="BY895" s="1"/>
      <c r="BZ895" s="1"/>
      <c r="CA895" s="1"/>
      <c r="CB895" s="1"/>
      <c r="CC895" s="1"/>
      <c r="CD895" s="1"/>
      <c r="CE895" s="1"/>
    </row>
    <row r="896" spans="1:116">
      <c r="A896" s="87">
        <f t="shared" si="976"/>
        <v>2020</v>
      </c>
      <c r="B896" s="560">
        <f>[3]Energy!C1089</f>
        <v>2117</v>
      </c>
      <c r="C896" s="560">
        <f>[3]Energy!D1089</f>
        <v>1576</v>
      </c>
      <c r="D896" s="560">
        <f>[3]Energy!E1089</f>
        <v>1829</v>
      </c>
      <c r="E896" s="560">
        <f>[3]Energy!F1089</f>
        <v>1550</v>
      </c>
      <c r="F896" s="560">
        <f>[3]Energy!G1089</f>
        <v>2166</v>
      </c>
      <c r="G896" s="560">
        <f>[3]Energy!H1089</f>
        <v>2321</v>
      </c>
      <c r="H896" s="560">
        <f>[3]Energy!I1089</f>
        <v>2296</v>
      </c>
      <c r="I896" s="560">
        <f>[3]Energy!J1089</f>
        <v>2570</v>
      </c>
      <c r="J896" s="560">
        <f>[3]Energy!K1089</f>
        <v>2231</v>
      </c>
      <c r="K896" s="560">
        <f>[3]Energy!L1089</f>
        <v>1794</v>
      </c>
      <c r="L896" s="560">
        <f>[3]Energy!M1089</f>
        <v>1718</v>
      </c>
      <c r="M896" s="560">
        <f>[3]Energy!N1089</f>
        <v>2102</v>
      </c>
      <c r="N896" s="642">
        <f t="shared" si="977"/>
        <v>24270</v>
      </c>
      <c r="O896" s="454"/>
      <c r="P896" s="1">
        <f t="shared" si="975"/>
        <v>2020</v>
      </c>
      <c r="Q896" s="560">
        <f>[3]Energy!S1089</f>
        <v>1688</v>
      </c>
      <c r="R896" s="560">
        <f>[3]Energy!T1089</f>
        <v>2027</v>
      </c>
      <c r="S896" s="560">
        <f>[3]Energy!U1089</f>
        <v>2080</v>
      </c>
      <c r="T896" s="560">
        <f>[3]Energy!V1089</f>
        <v>1549</v>
      </c>
      <c r="U896" s="560">
        <f>[3]Energy!W1089</f>
        <v>1798</v>
      </c>
      <c r="V896" s="560">
        <f>[3]Energy!X1089</f>
        <v>1523</v>
      </c>
      <c r="W896" s="560">
        <f>[3]Energy!Y1089</f>
        <v>2128</v>
      </c>
      <c r="X896" s="560">
        <f>[3]Energy!Z1089</f>
        <v>2280</v>
      </c>
      <c r="Y896" s="560">
        <f>[3]Energy!AA1089</f>
        <v>2256</v>
      </c>
      <c r="Z896" s="560">
        <f>[3]Energy!AB1089</f>
        <v>2525</v>
      </c>
      <c r="AA896" s="560">
        <f>[3]Energy!AC1089</f>
        <v>2192</v>
      </c>
      <c r="AB896" s="560">
        <f>[3]Energy!AD1089</f>
        <v>1763</v>
      </c>
      <c r="AC896" s="32">
        <f t="shared" si="973"/>
        <v>23809</v>
      </c>
      <c r="AD896" s="13"/>
      <c r="AI896" s="155"/>
      <c r="AJ896" s="2"/>
      <c r="BI896" s="1"/>
      <c r="BW896" s="1"/>
      <c r="BX896" s="72"/>
      <c r="BY896" s="1"/>
      <c r="BZ896" s="1"/>
      <c r="CA896" s="1"/>
      <c r="CB896" s="1"/>
      <c r="CC896" s="1"/>
      <c r="CD896" s="1"/>
      <c r="CE896" s="1"/>
    </row>
    <row r="897" spans="1:83">
      <c r="A897" s="87">
        <f t="shared" si="976"/>
        <v>2021</v>
      </c>
      <c r="B897" s="560">
        <f>[3]Energy!C1090</f>
        <v>2117</v>
      </c>
      <c r="C897" s="560">
        <f>[3]Energy!D1090</f>
        <v>1555</v>
      </c>
      <c r="D897" s="560">
        <f>[3]Energy!E1090</f>
        <v>1867</v>
      </c>
      <c r="E897" s="560">
        <f>[3]Energy!F1090</f>
        <v>1586</v>
      </c>
      <c r="F897" s="560">
        <f>[3]Energy!G1090</f>
        <v>2166</v>
      </c>
      <c r="G897" s="560">
        <f>[3]Energy!H1090</f>
        <v>2321</v>
      </c>
      <c r="H897" s="560">
        <f>[3]Energy!I1090</f>
        <v>2296</v>
      </c>
      <c r="I897" s="560">
        <f>[3]Energy!J1090</f>
        <v>2570</v>
      </c>
      <c r="J897" s="560">
        <f>[3]Energy!K1090</f>
        <v>2231</v>
      </c>
      <c r="K897" s="560">
        <f>[3]Energy!L1090</f>
        <v>1794</v>
      </c>
      <c r="L897" s="560">
        <f>[3]Energy!M1090</f>
        <v>1756</v>
      </c>
      <c r="M897" s="560">
        <f>[3]Energy!N1090</f>
        <v>2142</v>
      </c>
      <c r="N897" s="642">
        <f t="shared" si="977"/>
        <v>24401</v>
      </c>
      <c r="O897" s="454"/>
      <c r="P897" s="1">
        <f t="shared" si="975"/>
        <v>2021</v>
      </c>
      <c r="Q897" s="560">
        <f>[3]Energy!S1090</f>
        <v>1688</v>
      </c>
      <c r="R897" s="560">
        <f>[3]Energy!T1090</f>
        <v>2065</v>
      </c>
      <c r="S897" s="560">
        <f>[3]Energy!U1090</f>
        <v>2080</v>
      </c>
      <c r="T897" s="560">
        <f>[3]Energy!V1090</f>
        <v>1528</v>
      </c>
      <c r="U897" s="560">
        <f>[3]Energy!W1090</f>
        <v>1835</v>
      </c>
      <c r="V897" s="560">
        <f>[3]Energy!X1090</f>
        <v>1559</v>
      </c>
      <c r="W897" s="560">
        <f>[3]Energy!Y1090</f>
        <v>2128</v>
      </c>
      <c r="X897" s="560">
        <f>[3]Energy!Z1090</f>
        <v>2280</v>
      </c>
      <c r="Y897" s="560">
        <f>[3]Energy!AA1090</f>
        <v>2256</v>
      </c>
      <c r="Z897" s="560">
        <f>[3]Energy!AB1090</f>
        <v>2525</v>
      </c>
      <c r="AA897" s="560">
        <f>[3]Energy!AC1090</f>
        <v>2192</v>
      </c>
      <c r="AB897" s="560">
        <f>[3]Energy!AD1090</f>
        <v>1763</v>
      </c>
      <c r="AC897" s="32">
        <f t="shared" si="973"/>
        <v>23899</v>
      </c>
      <c r="AD897" s="13"/>
      <c r="AI897" s="155"/>
      <c r="AJ897" s="2"/>
      <c r="BI897" s="1"/>
      <c r="BW897" s="1"/>
      <c r="BX897" s="72"/>
      <c r="BY897" s="1"/>
      <c r="BZ897" s="1"/>
      <c r="CA897" s="1"/>
      <c r="CB897" s="1"/>
      <c r="CC897" s="1"/>
      <c r="CD897" s="1"/>
      <c r="CE897" s="1"/>
    </row>
    <row r="898" spans="1:83">
      <c r="A898" s="87">
        <f t="shared" si="976"/>
        <v>2022</v>
      </c>
      <c r="B898" s="560">
        <f>[3]Energy!C1091</f>
        <v>2155</v>
      </c>
      <c r="C898" s="560">
        <f>[3]Energy!D1091</f>
        <v>1555</v>
      </c>
      <c r="D898" s="560">
        <f>[3]Energy!E1091</f>
        <v>1867</v>
      </c>
      <c r="E898" s="560">
        <f>[3]Energy!F1091</f>
        <v>1586</v>
      </c>
      <c r="F898" s="560">
        <f>[3]Energy!G1091</f>
        <v>2166</v>
      </c>
      <c r="G898" s="560">
        <f>[3]Energy!H1091</f>
        <v>2321</v>
      </c>
      <c r="H898" s="560">
        <f>[3]Energy!I1091</f>
        <v>2333</v>
      </c>
      <c r="I898" s="560">
        <f>[3]Energy!J1091</f>
        <v>2611</v>
      </c>
      <c r="J898" s="560">
        <f>[3]Energy!K1091</f>
        <v>2231</v>
      </c>
      <c r="K898" s="560">
        <f>[3]Energy!L1091</f>
        <v>1878</v>
      </c>
      <c r="L898" s="560">
        <f>[3]Energy!M1091</f>
        <v>1756</v>
      </c>
      <c r="M898" s="560">
        <f>[3]Energy!N1091</f>
        <v>2182</v>
      </c>
      <c r="N898" s="642">
        <f t="shared" si="977"/>
        <v>24641</v>
      </c>
      <c r="O898" s="454"/>
      <c r="P898" s="1">
        <f t="shared" si="975"/>
        <v>2022</v>
      </c>
      <c r="Q898" s="560">
        <f>[3]Energy!S1091</f>
        <v>1726</v>
      </c>
      <c r="R898" s="560">
        <f>[3]Energy!T1091</f>
        <v>2104</v>
      </c>
      <c r="S898" s="560">
        <f>[3]Energy!U1091</f>
        <v>2117</v>
      </c>
      <c r="T898" s="560">
        <f>[3]Energy!V1091</f>
        <v>1528</v>
      </c>
      <c r="U898" s="560">
        <f>[3]Energy!W1091</f>
        <v>1835</v>
      </c>
      <c r="V898" s="560">
        <f>[3]Energy!X1091</f>
        <v>1559</v>
      </c>
      <c r="W898" s="560">
        <f>[3]Energy!Y1091</f>
        <v>2128</v>
      </c>
      <c r="X898" s="560">
        <f>[3]Energy!Z1091</f>
        <v>2280</v>
      </c>
      <c r="Y898" s="560">
        <f>[3]Energy!AA1091</f>
        <v>2292</v>
      </c>
      <c r="Z898" s="560">
        <f>[3]Energy!AB1091</f>
        <v>2566</v>
      </c>
      <c r="AA898" s="560">
        <f>[3]Energy!AC1091</f>
        <v>2192</v>
      </c>
      <c r="AB898" s="560">
        <f>[3]Energy!AD1091</f>
        <v>1846</v>
      </c>
      <c r="AC898" s="32">
        <f t="shared" si="973"/>
        <v>24173</v>
      </c>
      <c r="AD898" s="13"/>
      <c r="AI898" s="155"/>
      <c r="AJ898" s="2"/>
      <c r="BI898" s="1"/>
      <c r="BW898" s="1"/>
      <c r="BX898" s="72"/>
      <c r="BY898" s="1"/>
      <c r="BZ898" s="1"/>
      <c r="CA898" s="1"/>
      <c r="CB898" s="1"/>
      <c r="CC898" s="1"/>
      <c r="CD898" s="1"/>
      <c r="CE898" s="1"/>
    </row>
    <row r="899" spans="1:83">
      <c r="A899" s="87">
        <f t="shared" si="976"/>
        <v>2023</v>
      </c>
      <c r="B899" s="560">
        <f>[3]Energy!C1092</f>
        <v>2192</v>
      </c>
      <c r="C899" s="560">
        <f>[3]Energy!D1092</f>
        <v>1588</v>
      </c>
      <c r="D899" s="560">
        <f>[3]Energy!E1092</f>
        <v>1867</v>
      </c>
      <c r="E899" s="560">
        <f>[3]Energy!F1092</f>
        <v>1622</v>
      </c>
      <c r="F899" s="560">
        <f>[3]Energy!G1092</f>
        <v>2166</v>
      </c>
      <c r="G899" s="560">
        <f>[3]Energy!H1092</f>
        <v>2359</v>
      </c>
      <c r="H899" s="560">
        <f>[3]Energy!I1092</f>
        <v>2371</v>
      </c>
      <c r="I899" s="560">
        <f>[3]Energy!J1092</f>
        <v>2653</v>
      </c>
      <c r="J899" s="560">
        <f>[3]Energy!K1092</f>
        <v>2231</v>
      </c>
      <c r="K899" s="560">
        <f>[3]Energy!L1092</f>
        <v>1919</v>
      </c>
      <c r="L899" s="560">
        <f>[3]Energy!M1092</f>
        <v>1832</v>
      </c>
      <c r="M899" s="560">
        <f>[3]Energy!N1092</f>
        <v>2221</v>
      </c>
      <c r="N899" s="642">
        <f t="shared" si="977"/>
        <v>25021</v>
      </c>
      <c r="O899" s="454"/>
      <c r="P899" s="1">
        <f t="shared" si="975"/>
        <v>2023</v>
      </c>
      <c r="Q899" s="560">
        <f>[3]Energy!S1092</f>
        <v>1726</v>
      </c>
      <c r="R899" s="560">
        <f>[3]Energy!T1092</f>
        <v>2144</v>
      </c>
      <c r="S899" s="560">
        <f>[3]Energy!U1092</f>
        <v>2154</v>
      </c>
      <c r="T899" s="560">
        <f>[3]Energy!V1092</f>
        <v>1561</v>
      </c>
      <c r="U899" s="560">
        <f>[3]Energy!W1092</f>
        <v>1835</v>
      </c>
      <c r="V899" s="560">
        <f>[3]Energy!X1092</f>
        <v>1594</v>
      </c>
      <c r="W899" s="560">
        <f>[3]Energy!Y1092</f>
        <v>2128</v>
      </c>
      <c r="X899" s="560">
        <f>[3]Energy!Z1092</f>
        <v>2318</v>
      </c>
      <c r="Y899" s="560">
        <f>[3]Energy!AA1092</f>
        <v>2330</v>
      </c>
      <c r="Z899" s="560">
        <f>[3]Energy!AB1092</f>
        <v>2607</v>
      </c>
      <c r="AA899" s="560">
        <f>[3]Energy!AC1092</f>
        <v>2192</v>
      </c>
      <c r="AB899" s="560">
        <f>[3]Energy!AD1092</f>
        <v>1886</v>
      </c>
      <c r="AC899" s="32">
        <f t="shared" si="973"/>
        <v>24475</v>
      </c>
      <c r="AD899" s="13"/>
      <c r="AI899" s="155"/>
      <c r="AJ899" s="2"/>
      <c r="BI899" s="1"/>
      <c r="BW899" s="1"/>
      <c r="BX899" s="72"/>
      <c r="BY899" s="1"/>
      <c r="BZ899" s="1"/>
      <c r="CA899" s="1"/>
      <c r="CB899" s="1"/>
      <c r="CC899" s="1"/>
      <c r="CD899" s="1"/>
      <c r="CE899" s="1"/>
    </row>
    <row r="900" spans="1:83">
      <c r="A900" s="87">
        <f t="shared" si="976"/>
        <v>2024</v>
      </c>
      <c r="B900" s="560">
        <f>[3]Energy!C1093</f>
        <v>2192</v>
      </c>
      <c r="C900" s="560">
        <f>[3]Energy!D1093</f>
        <v>1679</v>
      </c>
      <c r="D900" s="560">
        <f>[3]Energy!E1093</f>
        <v>1906</v>
      </c>
      <c r="E900" s="560">
        <f>[3]Energy!F1093</f>
        <v>1622</v>
      </c>
      <c r="F900" s="560">
        <f>[3]Energy!G1093</f>
        <v>2206</v>
      </c>
      <c r="G900" s="560">
        <f>[3]Energy!H1093</f>
        <v>2359</v>
      </c>
      <c r="H900" s="560">
        <f>[3]Energy!I1093</f>
        <v>2408</v>
      </c>
      <c r="I900" s="560">
        <f>[3]Energy!J1093</f>
        <v>2694</v>
      </c>
      <c r="J900" s="560">
        <f>[3]Energy!K1093</f>
        <v>2268</v>
      </c>
      <c r="K900" s="560">
        <f>[3]Energy!L1093</f>
        <v>1919</v>
      </c>
      <c r="L900" s="560">
        <f>[3]Energy!M1093</f>
        <v>1832</v>
      </c>
      <c r="M900" s="560">
        <f>[3]Energy!N1093</f>
        <v>2221</v>
      </c>
      <c r="N900" s="642">
        <f t="shared" si="977"/>
        <v>25306</v>
      </c>
      <c r="O900" s="289"/>
      <c r="P900" s="1">
        <f t="shared" si="975"/>
        <v>2024</v>
      </c>
      <c r="Q900" s="560">
        <f>[3]Energy!S1093</f>
        <v>1801</v>
      </c>
      <c r="R900" s="560">
        <f>[3]Energy!T1093</f>
        <v>2182</v>
      </c>
      <c r="S900" s="560">
        <f>[3]Energy!U1093</f>
        <v>2154</v>
      </c>
      <c r="T900" s="560">
        <f>[3]Energy!V1093</f>
        <v>1650</v>
      </c>
      <c r="U900" s="560">
        <f>[3]Energy!W1093</f>
        <v>1873</v>
      </c>
      <c r="V900" s="560">
        <f>[3]Energy!X1093</f>
        <v>1594</v>
      </c>
      <c r="W900" s="560">
        <f>[3]Energy!Y1093</f>
        <v>2167</v>
      </c>
      <c r="X900" s="560">
        <f>[3]Energy!Z1093</f>
        <v>2318</v>
      </c>
      <c r="Y900" s="560">
        <f>[3]Energy!AA1093</f>
        <v>2366</v>
      </c>
      <c r="Z900" s="560">
        <f>[3]Energy!AB1093</f>
        <v>2647</v>
      </c>
      <c r="AA900" s="560">
        <f>[3]Energy!AC1093</f>
        <v>2228</v>
      </c>
      <c r="AB900" s="560">
        <f>[3]Energy!AD1093</f>
        <v>1886</v>
      </c>
      <c r="AC900" s="32">
        <f t="shared" si="973"/>
        <v>24866</v>
      </c>
      <c r="AD900" s="13"/>
      <c r="AI900" s="155"/>
      <c r="AJ900" s="2"/>
      <c r="BI900" s="1"/>
      <c r="BW900" s="1"/>
      <c r="BX900" s="72"/>
      <c r="BY900" s="1"/>
      <c r="BZ900" s="1"/>
      <c r="CA900" s="1"/>
      <c r="CB900" s="1"/>
      <c r="CC900" s="1"/>
      <c r="CD900" s="1"/>
      <c r="CE900" s="1"/>
    </row>
    <row r="901" spans="1:83">
      <c r="A901" s="87">
        <f t="shared" si="976"/>
        <v>2025</v>
      </c>
      <c r="B901" s="560">
        <f>[3]Energy!C1094</f>
        <v>2229</v>
      </c>
      <c r="C901" s="560">
        <f>[3]Energy!D1094</f>
        <v>1687</v>
      </c>
      <c r="D901" s="560">
        <f>[3]Energy!E1094</f>
        <v>1906</v>
      </c>
      <c r="E901" s="560">
        <f>[3]Energy!F1094</f>
        <v>1622</v>
      </c>
      <c r="F901" s="560">
        <f>[3]Energy!G1094</f>
        <v>2206</v>
      </c>
      <c r="G901" s="560">
        <f>[3]Energy!H1094</f>
        <v>2398</v>
      </c>
      <c r="H901" s="560">
        <f>[3]Energy!I1094</f>
        <v>2446</v>
      </c>
      <c r="I901" s="560">
        <f>[3]Energy!J1094</f>
        <v>2735</v>
      </c>
      <c r="J901" s="560">
        <f>[3]Energy!K1094</f>
        <v>2268</v>
      </c>
      <c r="K901" s="560">
        <f>[3]Energy!L1094</f>
        <v>1961</v>
      </c>
      <c r="L901" s="560">
        <f>[3]Energy!M1094</f>
        <v>1870</v>
      </c>
      <c r="M901" s="560">
        <f>[3]Energy!N1094</f>
        <v>2221</v>
      </c>
      <c r="N901" s="642">
        <f t="shared" si="977"/>
        <v>25549</v>
      </c>
      <c r="O901" s="289"/>
      <c r="P901" s="1">
        <f t="shared" si="975"/>
        <v>2025</v>
      </c>
      <c r="Q901" s="560">
        <f>[3]Energy!S1094</f>
        <v>1801</v>
      </c>
      <c r="R901" s="560">
        <f>[3]Energy!T1094</f>
        <v>2182</v>
      </c>
      <c r="S901" s="560">
        <f>[3]Energy!U1094</f>
        <v>2190</v>
      </c>
      <c r="T901" s="560">
        <f>[3]Energy!V1094</f>
        <v>1658</v>
      </c>
      <c r="U901" s="560">
        <f>[3]Energy!W1094</f>
        <v>1873</v>
      </c>
      <c r="V901" s="560">
        <f>[3]Energy!X1094</f>
        <v>1594</v>
      </c>
      <c r="W901" s="560">
        <f>[3]Energy!Y1094</f>
        <v>2167</v>
      </c>
      <c r="X901" s="560">
        <f>[3]Energy!Z1094</f>
        <v>2356</v>
      </c>
      <c r="Y901" s="560">
        <f>[3]Energy!AA1094</f>
        <v>2403</v>
      </c>
      <c r="Z901" s="560">
        <f>[3]Energy!AB1094</f>
        <v>2688</v>
      </c>
      <c r="AA901" s="560">
        <f>[3]Energy!AC1094</f>
        <v>2228</v>
      </c>
      <c r="AB901" s="560">
        <f>[3]Energy!AD1094</f>
        <v>1927</v>
      </c>
      <c r="AC901" s="32">
        <f t="shared" si="973"/>
        <v>25067</v>
      </c>
      <c r="AI901" s="155"/>
      <c r="AJ901" s="2"/>
      <c r="BI901" s="1"/>
      <c r="BW901" s="1"/>
      <c r="BX901" s="72"/>
      <c r="BY901" s="1"/>
      <c r="BZ901" s="1"/>
      <c r="CA901" s="1"/>
      <c r="CB901" s="1"/>
      <c r="CC901" s="1"/>
      <c r="CD901" s="1"/>
      <c r="CE901" s="1"/>
    </row>
    <row r="902" spans="1:83">
      <c r="A902" s="87">
        <f t="shared" si="976"/>
        <v>2026</v>
      </c>
      <c r="B902" s="560">
        <f>[3]Energy!C1095</f>
        <v>2266</v>
      </c>
      <c r="C902" s="560">
        <f>[3]Energy!D1095</f>
        <v>1720</v>
      </c>
      <c r="D902" s="560">
        <f>[3]Energy!E1095</f>
        <v>1945</v>
      </c>
      <c r="E902" s="560">
        <f>[3]Energy!F1095</f>
        <v>1622</v>
      </c>
      <c r="F902" s="560">
        <f>[3]Energy!G1095</f>
        <v>2206</v>
      </c>
      <c r="G902" s="560">
        <f>[3]Energy!H1095</f>
        <v>2437</v>
      </c>
      <c r="H902" s="560">
        <f>[3]Energy!I1095</f>
        <v>2484</v>
      </c>
      <c r="I902" s="560">
        <f>[3]Energy!J1095</f>
        <v>2777</v>
      </c>
      <c r="J902" s="560">
        <f>[3]Energy!K1095</f>
        <v>2305</v>
      </c>
      <c r="K902" s="560">
        <f>[3]Energy!L1095</f>
        <v>1961</v>
      </c>
      <c r="L902" s="560">
        <f>[3]Energy!M1095</f>
        <v>1870</v>
      </c>
      <c r="M902" s="560">
        <f>[3]Energy!N1095</f>
        <v>2221</v>
      </c>
      <c r="N902" s="642">
        <f t="shared" si="977"/>
        <v>25814</v>
      </c>
      <c r="O902" s="289"/>
      <c r="P902" s="1">
        <f t="shared" si="975"/>
        <v>2026</v>
      </c>
      <c r="Q902" s="560">
        <f>[3]Energy!S1095</f>
        <v>1838</v>
      </c>
      <c r="R902" s="560">
        <f>[3]Energy!T1095</f>
        <v>2182</v>
      </c>
      <c r="S902" s="560">
        <f>[3]Energy!U1095</f>
        <v>2226</v>
      </c>
      <c r="T902" s="560">
        <f>[3]Energy!V1095</f>
        <v>1690</v>
      </c>
      <c r="U902" s="560">
        <f>[3]Energy!W1095</f>
        <v>1912</v>
      </c>
      <c r="V902" s="560">
        <f>[3]Energy!X1095</f>
        <v>1594</v>
      </c>
      <c r="W902" s="560">
        <f>[3]Energy!Y1095</f>
        <v>2167</v>
      </c>
      <c r="X902" s="560">
        <f>[3]Energy!Z1095</f>
        <v>2395</v>
      </c>
      <c r="Y902" s="560">
        <f>[3]Energy!AA1095</f>
        <v>2441</v>
      </c>
      <c r="Z902" s="560">
        <f>[3]Energy!AB1095</f>
        <v>2729</v>
      </c>
      <c r="AA902" s="560">
        <f>[3]Energy!AC1095</f>
        <v>2265</v>
      </c>
      <c r="AB902" s="560">
        <f>[3]Energy!AD1095</f>
        <v>1927</v>
      </c>
      <c r="AC902" s="32">
        <f t="shared" si="973"/>
        <v>25366</v>
      </c>
      <c r="AI902" s="155"/>
      <c r="AJ902" s="2"/>
      <c r="BI902" s="1"/>
      <c r="BW902" s="1"/>
      <c r="BX902" s="72"/>
      <c r="BY902" s="1"/>
      <c r="BZ902" s="1"/>
      <c r="CA902" s="1"/>
      <c r="CB902" s="1"/>
      <c r="CC902" s="1"/>
      <c r="CD902" s="1"/>
      <c r="CE902" s="1"/>
    </row>
    <row r="903" spans="1:83">
      <c r="A903" s="87">
        <f t="shared" si="976"/>
        <v>2027</v>
      </c>
      <c r="B903" s="560">
        <f>[3]Energy!C1096</f>
        <v>2303</v>
      </c>
      <c r="C903" s="560">
        <f>[3]Energy!D1096</f>
        <v>1720</v>
      </c>
      <c r="D903" s="560">
        <f>[3]Energy!E1096</f>
        <v>1945</v>
      </c>
      <c r="E903" s="560">
        <f>[3]Energy!F1096</f>
        <v>1694</v>
      </c>
      <c r="F903" s="560">
        <f>[3]Energy!G1096</f>
        <v>2206</v>
      </c>
      <c r="G903" s="560">
        <f>[3]Energy!H1096</f>
        <v>2475</v>
      </c>
      <c r="H903" s="560">
        <f>[3]Energy!I1096</f>
        <v>2521</v>
      </c>
      <c r="I903" s="560">
        <f>[3]Energy!J1096</f>
        <v>2818</v>
      </c>
      <c r="J903" s="560">
        <f>[3]Energy!K1096</f>
        <v>2342</v>
      </c>
      <c r="K903" s="560">
        <f>[3]Energy!L1096</f>
        <v>1961</v>
      </c>
      <c r="L903" s="560">
        <f>[3]Energy!M1096</f>
        <v>1908</v>
      </c>
      <c r="M903" s="560">
        <f>[3]Energy!N1096</f>
        <v>2261</v>
      </c>
      <c r="N903" s="642">
        <f t="shared" si="977"/>
        <v>26154</v>
      </c>
      <c r="O903" s="289"/>
      <c r="P903" s="1">
        <f t="shared" si="975"/>
        <v>2027</v>
      </c>
      <c r="Q903" s="560">
        <f>[3]Energy!S1096</f>
        <v>1838</v>
      </c>
      <c r="R903" s="560">
        <f>[3]Energy!T1096</f>
        <v>2182</v>
      </c>
      <c r="S903" s="560">
        <f>[3]Energy!U1096</f>
        <v>2263</v>
      </c>
      <c r="T903" s="560">
        <f>[3]Energy!V1096</f>
        <v>1690</v>
      </c>
      <c r="U903" s="560">
        <f>[3]Energy!W1096</f>
        <v>1912</v>
      </c>
      <c r="V903" s="560">
        <f>[3]Energy!X1096</f>
        <v>1665</v>
      </c>
      <c r="W903" s="560">
        <f>[3]Energy!Y1096</f>
        <v>2167</v>
      </c>
      <c r="X903" s="560">
        <f>[3]Energy!Z1096</f>
        <v>2432</v>
      </c>
      <c r="Y903" s="560">
        <f>[3]Energy!AA1096</f>
        <v>2477</v>
      </c>
      <c r="Z903" s="560">
        <f>[3]Energy!AB1096</f>
        <v>2769</v>
      </c>
      <c r="AA903" s="560">
        <f>[3]Energy!AC1096</f>
        <v>2301</v>
      </c>
      <c r="AB903" s="560">
        <f>[3]Energy!AD1096</f>
        <v>1927</v>
      </c>
      <c r="AC903" s="32">
        <f t="shared" si="973"/>
        <v>25623</v>
      </c>
      <c r="AI903" s="155"/>
      <c r="AJ903" s="2"/>
      <c r="BI903" s="1"/>
      <c r="BW903" s="1"/>
      <c r="BX903" s="72"/>
      <c r="BY903" s="1"/>
      <c r="BZ903" s="1"/>
      <c r="CA903" s="1"/>
      <c r="CB903" s="1"/>
      <c r="CC903" s="1"/>
      <c r="CD903" s="1"/>
      <c r="CE903" s="1"/>
    </row>
    <row r="904" spans="1:83">
      <c r="A904" s="87">
        <f t="shared" si="976"/>
        <v>2028</v>
      </c>
      <c r="B904" s="560">
        <f>[3]Energy!C1097</f>
        <v>2340</v>
      </c>
      <c r="C904" s="560">
        <f>[3]Energy!D1097</f>
        <v>1816</v>
      </c>
      <c r="D904" s="560">
        <f>[3]Energy!E1097</f>
        <v>1984</v>
      </c>
      <c r="E904" s="560">
        <f>[3]Energy!F1097</f>
        <v>1694</v>
      </c>
      <c r="F904" s="560">
        <f>[3]Energy!G1097</f>
        <v>2206</v>
      </c>
      <c r="G904" s="560">
        <f>[3]Energy!H1097</f>
        <v>2475</v>
      </c>
      <c r="H904" s="560">
        <f>[3]Energy!I1097</f>
        <v>2521</v>
      </c>
      <c r="I904" s="560">
        <f>[3]Energy!J1097</f>
        <v>2818</v>
      </c>
      <c r="J904" s="560">
        <f>[3]Energy!K1097</f>
        <v>2379</v>
      </c>
      <c r="K904" s="560">
        <f>[3]Energy!L1097</f>
        <v>1961</v>
      </c>
      <c r="L904" s="560">
        <f>[3]Energy!M1097</f>
        <v>1908</v>
      </c>
      <c r="M904" s="560">
        <f>[3]Energy!N1097</f>
        <v>2301</v>
      </c>
      <c r="N904" s="642">
        <f t="shared" si="977"/>
        <v>26403</v>
      </c>
      <c r="O904" s="289"/>
      <c r="P904" s="1">
        <f t="shared" si="975"/>
        <v>2028</v>
      </c>
      <c r="Q904" s="560">
        <f>[3]Energy!S1097</f>
        <v>1875</v>
      </c>
      <c r="R904" s="560">
        <f>[3]Energy!T1097</f>
        <v>2221</v>
      </c>
      <c r="S904" s="560">
        <f>[3]Energy!U1097</f>
        <v>2299</v>
      </c>
      <c r="T904" s="560">
        <f>[3]Energy!V1097</f>
        <v>1785</v>
      </c>
      <c r="U904" s="560">
        <f>[3]Energy!W1097</f>
        <v>1950</v>
      </c>
      <c r="V904" s="560">
        <f>[3]Energy!X1097</f>
        <v>1665</v>
      </c>
      <c r="W904" s="560">
        <f>[3]Energy!Y1097</f>
        <v>2167</v>
      </c>
      <c r="X904" s="560">
        <f>[3]Energy!Z1097</f>
        <v>2432</v>
      </c>
      <c r="Y904" s="560">
        <f>[3]Energy!AA1097</f>
        <v>2477</v>
      </c>
      <c r="Z904" s="560">
        <f>[3]Energy!AB1097</f>
        <v>2769</v>
      </c>
      <c r="AA904" s="560">
        <f>[3]Energy!AC1097</f>
        <v>2337</v>
      </c>
      <c r="AB904" s="560">
        <f>[3]Energy!AD1097</f>
        <v>1927</v>
      </c>
      <c r="AC904" s="32">
        <f t="shared" si="973"/>
        <v>25904</v>
      </c>
      <c r="AI904" s="155"/>
      <c r="AJ904" s="2"/>
      <c r="BI904" s="1"/>
      <c r="BW904" s="1"/>
      <c r="BX904" s="72"/>
      <c r="BY904" s="1"/>
      <c r="BZ904" s="1"/>
      <c r="CA904" s="1"/>
      <c r="CB904" s="1"/>
      <c r="CC904" s="1"/>
      <c r="CD904" s="1"/>
      <c r="CE904" s="1"/>
    </row>
    <row r="905" spans="1:83">
      <c r="A905" s="87">
        <f t="shared" si="976"/>
        <v>2029</v>
      </c>
      <c r="B905" s="560">
        <f>[3]Energy!C1098</f>
        <v>2377</v>
      </c>
      <c r="C905" s="560">
        <f>[3]Energy!D1098</f>
        <v>1754</v>
      </c>
      <c r="D905" s="560">
        <f>[3]Energy!E1098</f>
        <v>2023</v>
      </c>
      <c r="E905" s="560">
        <f>[3]Energy!F1098</f>
        <v>1694</v>
      </c>
      <c r="F905" s="560">
        <f>[3]Energy!G1098</f>
        <v>2245</v>
      </c>
      <c r="G905" s="560">
        <f>[3]Energy!H1098</f>
        <v>2514</v>
      </c>
      <c r="H905" s="560">
        <f>[3]Energy!I1098</f>
        <v>2559</v>
      </c>
      <c r="I905" s="560">
        <f>[3]Energy!J1098</f>
        <v>2860</v>
      </c>
      <c r="J905" s="560">
        <f>[3]Energy!K1098</f>
        <v>2416</v>
      </c>
      <c r="K905" s="560">
        <f>[3]Energy!L1098</f>
        <v>2003</v>
      </c>
      <c r="L905" s="560">
        <f>[3]Energy!M1098</f>
        <v>1947</v>
      </c>
      <c r="M905" s="560">
        <f>[3]Energy!N1098</f>
        <v>2301</v>
      </c>
      <c r="N905" s="642">
        <f t="shared" si="977"/>
        <v>26693</v>
      </c>
      <c r="O905" s="289"/>
      <c r="P905" s="1">
        <f t="shared" si="975"/>
        <v>2029</v>
      </c>
      <c r="Q905" s="560">
        <f>[3]Energy!S1098</f>
        <v>1875</v>
      </c>
      <c r="R905" s="560">
        <f>[3]Energy!T1098</f>
        <v>2261</v>
      </c>
      <c r="S905" s="560">
        <f>[3]Energy!U1098</f>
        <v>2336</v>
      </c>
      <c r="T905" s="560">
        <f>[3]Energy!V1098</f>
        <v>1724</v>
      </c>
      <c r="U905" s="560">
        <f>[3]Energy!W1098</f>
        <v>1988</v>
      </c>
      <c r="V905" s="560">
        <f>[3]Energy!X1098</f>
        <v>1665</v>
      </c>
      <c r="W905" s="560">
        <f>[3]Energy!Y1098</f>
        <v>2206</v>
      </c>
      <c r="X905" s="560">
        <f>[3]Energy!Z1098</f>
        <v>2470</v>
      </c>
      <c r="Y905" s="560">
        <f>[3]Energy!AA1098</f>
        <v>2514</v>
      </c>
      <c r="Z905" s="560">
        <f>[3]Energy!AB1098</f>
        <v>2810</v>
      </c>
      <c r="AA905" s="560">
        <f>[3]Energy!AC1098</f>
        <v>2374</v>
      </c>
      <c r="AB905" s="560">
        <f>[3]Energy!AD1098</f>
        <v>1969</v>
      </c>
      <c r="AC905" s="32">
        <f t="shared" si="973"/>
        <v>26192</v>
      </c>
      <c r="AI905" s="155"/>
      <c r="AJ905" s="2"/>
      <c r="BI905" s="1"/>
      <c r="BW905" s="1"/>
      <c r="BX905" s="72"/>
      <c r="BY905" s="1"/>
      <c r="BZ905" s="1"/>
      <c r="CA905" s="1"/>
      <c r="CB905" s="1"/>
      <c r="CC905" s="1"/>
      <c r="CD905" s="1"/>
      <c r="CE905" s="1"/>
    </row>
    <row r="906" spans="1:83">
      <c r="A906" s="87">
        <f t="shared" si="976"/>
        <v>2030</v>
      </c>
      <c r="B906" s="560">
        <f>[3]Energy!C1099</f>
        <v>2377</v>
      </c>
      <c r="C906" s="560">
        <f>[3]Energy!D1099</f>
        <v>1787</v>
      </c>
      <c r="D906" s="560">
        <f>[3]Energy!E1099</f>
        <v>2023</v>
      </c>
      <c r="E906" s="560">
        <f>[3]Energy!F1099</f>
        <v>1730</v>
      </c>
      <c r="F906" s="560">
        <f>[3]Energy!G1099</f>
        <v>2245</v>
      </c>
      <c r="G906" s="560">
        <f>[3]Energy!H1099</f>
        <v>2552</v>
      </c>
      <c r="H906" s="560">
        <f>[3]Energy!I1099</f>
        <v>2596</v>
      </c>
      <c r="I906" s="560">
        <f>[3]Energy!J1099</f>
        <v>2901</v>
      </c>
      <c r="J906" s="560">
        <f>[3]Energy!K1099</f>
        <v>2454</v>
      </c>
      <c r="K906" s="560">
        <f>[3]Energy!L1099</f>
        <v>2003</v>
      </c>
      <c r="L906" s="560">
        <f>[3]Energy!M1099</f>
        <v>1947</v>
      </c>
      <c r="M906" s="560">
        <f>[3]Energy!N1099</f>
        <v>2340</v>
      </c>
      <c r="N906" s="642">
        <f t="shared" si="977"/>
        <v>26955</v>
      </c>
      <c r="O906" s="289"/>
      <c r="P906" s="1">
        <f t="shared" si="975"/>
        <v>2030</v>
      </c>
      <c r="Q906" s="560">
        <f>[3]Energy!S1099</f>
        <v>1914</v>
      </c>
      <c r="R906" s="560">
        <f>[3]Energy!T1099</f>
        <v>2261</v>
      </c>
      <c r="S906" s="560">
        <f>[3]Energy!U1099</f>
        <v>2336</v>
      </c>
      <c r="T906" s="560">
        <f>[3]Energy!V1099</f>
        <v>1756</v>
      </c>
      <c r="U906" s="560">
        <f>[3]Energy!W1099</f>
        <v>1988</v>
      </c>
      <c r="V906" s="560">
        <f>[3]Energy!X1099</f>
        <v>1700</v>
      </c>
      <c r="W906" s="560">
        <f>[3]Energy!Y1099</f>
        <v>2206</v>
      </c>
      <c r="X906" s="560">
        <f>[3]Energy!Z1099</f>
        <v>2508</v>
      </c>
      <c r="Y906" s="560">
        <f>[3]Energy!AA1099</f>
        <v>2551</v>
      </c>
      <c r="Z906" s="560">
        <f>[3]Energy!AB1099</f>
        <v>2851</v>
      </c>
      <c r="AA906" s="560">
        <f>[3]Energy!AC1099</f>
        <v>2411</v>
      </c>
      <c r="AB906" s="560">
        <f>[3]Energy!AD1099</f>
        <v>1969</v>
      </c>
      <c r="AC906" s="32">
        <f t="shared" si="973"/>
        <v>26451</v>
      </c>
      <c r="AI906" s="155"/>
      <c r="AJ906" s="2"/>
      <c r="BI906" s="1"/>
      <c r="BW906" s="1"/>
      <c r="BX906" s="72"/>
      <c r="BY906" s="1"/>
      <c r="BZ906" s="1"/>
      <c r="CA906" s="1"/>
      <c r="CB906" s="1"/>
      <c r="CC906" s="1"/>
      <c r="CD906" s="1"/>
      <c r="CE906" s="1"/>
    </row>
    <row r="907" spans="1:83">
      <c r="A907" s="87">
        <f t="shared" si="976"/>
        <v>2031</v>
      </c>
      <c r="B907" s="560">
        <f>[3]Energy!C1100</f>
        <v>2399</v>
      </c>
      <c r="C907" s="560">
        <f>[3]Energy!D1100</f>
        <v>1767</v>
      </c>
      <c r="D907" s="560">
        <f>[3]Energy!E1100</f>
        <v>2022</v>
      </c>
      <c r="E907" s="560">
        <f>[3]Energy!F1100</f>
        <v>1730</v>
      </c>
      <c r="F907" s="560">
        <f>[3]Energy!G1100</f>
        <v>2238</v>
      </c>
      <c r="G907" s="560">
        <f>[3]Energy!H1100</f>
        <v>2534</v>
      </c>
      <c r="H907" s="560">
        <f>[3]Energy!I1100</f>
        <v>2574</v>
      </c>
      <c r="I907" s="560">
        <f>[3]Energy!J1100</f>
        <v>2876</v>
      </c>
      <c r="J907" s="560">
        <f>[3]Energy!K1100</f>
        <v>2456</v>
      </c>
      <c r="K907" s="560">
        <f>[3]Energy!L1100</f>
        <v>2030</v>
      </c>
      <c r="L907" s="560">
        <f>[3]Energy!M1100</f>
        <v>1955</v>
      </c>
      <c r="M907" s="560">
        <f>[3]Energy!N1100</f>
        <v>2355</v>
      </c>
      <c r="N907" s="642">
        <f t="shared" si="977"/>
        <v>26936</v>
      </c>
      <c r="O907" s="289"/>
      <c r="P907" s="1">
        <f t="shared" si="975"/>
        <v>2031</v>
      </c>
      <c r="Q907" s="560">
        <f>[3]Energy!S1100</f>
        <v>1914</v>
      </c>
      <c r="R907" s="560">
        <f>[3]Energy!T1100</f>
        <v>2299</v>
      </c>
      <c r="S907" s="560">
        <f>[3]Energy!U1100</f>
        <v>2357</v>
      </c>
      <c r="T907" s="560">
        <f>[3]Energy!V1100</f>
        <v>1737</v>
      </c>
      <c r="U907" s="560">
        <f>[3]Energy!W1100</f>
        <v>1987</v>
      </c>
      <c r="V907" s="560">
        <f>[3]Energy!X1100</f>
        <v>1700</v>
      </c>
      <c r="W907" s="560">
        <f>[3]Energy!Y1100</f>
        <v>2199</v>
      </c>
      <c r="X907" s="560">
        <f>[3]Energy!Z1100</f>
        <v>2490</v>
      </c>
      <c r="Y907" s="560">
        <f>[3]Energy!AA1100</f>
        <v>2529</v>
      </c>
      <c r="Z907" s="560">
        <f>[3]Energy!AB1100</f>
        <v>2826</v>
      </c>
      <c r="AA907" s="560">
        <f>[3]Energy!AC1100</f>
        <v>2413</v>
      </c>
      <c r="AB907" s="560">
        <f>[3]Energy!AD1100</f>
        <v>1995</v>
      </c>
      <c r="AC907" s="32">
        <f t="shared" si="973"/>
        <v>26446</v>
      </c>
      <c r="AI907" s="155"/>
      <c r="AJ907" s="2"/>
      <c r="BI907" s="1"/>
      <c r="BW907" s="1"/>
      <c r="BX907" s="72"/>
      <c r="BY907" s="1"/>
      <c r="BZ907" s="1"/>
      <c r="CA907" s="1"/>
      <c r="CB907" s="1"/>
      <c r="CC907" s="1"/>
      <c r="CD907" s="1"/>
      <c r="CE907" s="1"/>
    </row>
    <row r="908" spans="1:83">
      <c r="A908" s="87">
        <f t="shared" si="976"/>
        <v>2032</v>
      </c>
      <c r="B908" s="560">
        <f>[3]Energy!C1101</f>
        <v>2425</v>
      </c>
      <c r="C908" s="560">
        <f>[3]Energy!D1101</f>
        <v>1847</v>
      </c>
      <c r="D908" s="560">
        <f>[3]Energy!E1101</f>
        <v>2038</v>
      </c>
      <c r="E908" s="560">
        <f>[3]Energy!F1101</f>
        <v>1730</v>
      </c>
      <c r="F908" s="560">
        <f>[3]Energy!G1101</f>
        <v>2244</v>
      </c>
      <c r="G908" s="560">
        <f>[3]Energy!H1101</f>
        <v>2554</v>
      </c>
      <c r="H908" s="560">
        <f>[3]Energy!I1101</f>
        <v>2595</v>
      </c>
      <c r="I908" s="560">
        <f>[3]Energy!J1101</f>
        <v>2900</v>
      </c>
      <c r="J908" s="560">
        <f>[3]Energy!K1101</f>
        <v>2479</v>
      </c>
      <c r="K908" s="560">
        <f>[3]Energy!L1101</f>
        <v>2049</v>
      </c>
      <c r="L908" s="560">
        <f>[3]Energy!M1101</f>
        <v>1972</v>
      </c>
      <c r="M908" s="560">
        <f>[3]Energy!N1101</f>
        <v>2378</v>
      </c>
      <c r="N908" s="642">
        <f t="shared" si="977"/>
        <v>27211</v>
      </c>
      <c r="O908" s="29"/>
      <c r="P908" s="1">
        <f t="shared" si="975"/>
        <v>2032</v>
      </c>
      <c r="Q908" s="560">
        <f>[3]Energy!S1101</f>
        <v>1922</v>
      </c>
      <c r="R908" s="560">
        <f>[3]Energy!T1101</f>
        <v>2314</v>
      </c>
      <c r="S908" s="560">
        <f>[3]Energy!U1101</f>
        <v>2383</v>
      </c>
      <c r="T908" s="560">
        <f>[3]Energy!V1101</f>
        <v>1815</v>
      </c>
      <c r="U908" s="560">
        <f>[3]Energy!W1101</f>
        <v>2003</v>
      </c>
      <c r="V908" s="560">
        <f>[3]Energy!X1101</f>
        <v>1700</v>
      </c>
      <c r="W908" s="560">
        <f>[3]Energy!Y1101</f>
        <v>2205</v>
      </c>
      <c r="X908" s="560">
        <f>[3]Energy!Z1101</f>
        <v>2510</v>
      </c>
      <c r="Y908" s="560">
        <f>[3]Energy!AA1101</f>
        <v>2550</v>
      </c>
      <c r="Z908" s="560">
        <f>[3]Energy!AB1101</f>
        <v>2850</v>
      </c>
      <c r="AA908" s="560">
        <f>[3]Energy!AC1101</f>
        <v>2436</v>
      </c>
      <c r="AB908" s="560">
        <f>[3]Energy!AD1101</f>
        <v>2014</v>
      </c>
      <c r="AC908" s="32">
        <f t="shared" si="973"/>
        <v>26702</v>
      </c>
      <c r="AI908" s="155"/>
      <c r="AJ908" s="2"/>
      <c r="BI908" s="1"/>
      <c r="BW908" s="1"/>
      <c r="BX908" s="72"/>
      <c r="BY908" s="1"/>
      <c r="BZ908" s="1"/>
      <c r="CA908" s="1"/>
      <c r="CB908" s="1"/>
      <c r="CC908" s="1"/>
      <c r="CD908" s="1"/>
      <c r="CE908" s="1"/>
    </row>
    <row r="909" spans="1:83">
      <c r="A909" s="87">
        <f t="shared" si="976"/>
        <v>2033</v>
      </c>
      <c r="B909" s="560">
        <f>[3]Energy!C1102</f>
        <v>2451</v>
      </c>
      <c r="C909" s="560">
        <f>[3]Energy!D1102</f>
        <v>1801</v>
      </c>
      <c r="D909" s="560">
        <f>[3]Energy!E1102</f>
        <v>2055</v>
      </c>
      <c r="E909" s="560">
        <f>[3]Energy!F1102</f>
        <v>1730</v>
      </c>
      <c r="F909" s="560">
        <f>[3]Energy!G1102</f>
        <v>2250</v>
      </c>
      <c r="G909" s="560">
        <f>[3]Energy!H1102</f>
        <v>2574</v>
      </c>
      <c r="H909" s="560">
        <f>[3]Energy!I1102</f>
        <v>2617</v>
      </c>
      <c r="I909" s="560">
        <f>[3]Energy!J1102</f>
        <v>2924</v>
      </c>
      <c r="J909" s="560">
        <f>[3]Energy!K1102</f>
        <v>2503</v>
      </c>
      <c r="K909" s="560">
        <f>[3]Energy!L1102</f>
        <v>2069</v>
      </c>
      <c r="L909" s="560">
        <f>[3]Energy!M1102</f>
        <v>1990</v>
      </c>
      <c r="M909" s="560">
        <f>[3]Energy!N1102</f>
        <v>2400</v>
      </c>
      <c r="N909" s="642">
        <f t="shared" si="977"/>
        <v>27364</v>
      </c>
      <c r="O909" s="29"/>
      <c r="P909" s="1">
        <f t="shared" si="975"/>
        <v>2033</v>
      </c>
      <c r="Q909" s="560">
        <f>[3]Energy!S1102</f>
        <v>1938</v>
      </c>
      <c r="R909" s="560">
        <f>[3]Energy!T1102</f>
        <v>2336</v>
      </c>
      <c r="S909" s="560">
        <f>[3]Energy!U1102</f>
        <v>2408</v>
      </c>
      <c r="T909" s="560">
        <f>[3]Energy!V1102</f>
        <v>1770</v>
      </c>
      <c r="U909" s="560">
        <f>[3]Energy!W1102</f>
        <v>2020</v>
      </c>
      <c r="V909" s="560">
        <f>[3]Energy!X1102</f>
        <v>1700</v>
      </c>
      <c r="W909" s="560">
        <f>[3]Energy!Y1102</f>
        <v>2211</v>
      </c>
      <c r="X909" s="560">
        <f>[3]Energy!Z1102</f>
        <v>2529</v>
      </c>
      <c r="Y909" s="560">
        <f>[3]Energy!AA1102</f>
        <v>2572</v>
      </c>
      <c r="Z909" s="560">
        <f>[3]Energy!AB1102</f>
        <v>2873</v>
      </c>
      <c r="AA909" s="560">
        <f>[3]Energy!AC1102</f>
        <v>2459</v>
      </c>
      <c r="AB909" s="560">
        <f>[3]Energy!AD1102</f>
        <v>2033</v>
      </c>
      <c r="AC909" s="32">
        <f t="shared" si="973"/>
        <v>26849</v>
      </c>
      <c r="AI909" s="155"/>
      <c r="AJ909" s="2"/>
      <c r="BI909" s="1"/>
      <c r="BW909" s="1"/>
      <c r="BX909" s="72"/>
      <c r="BY909" s="1"/>
      <c r="BZ909" s="1"/>
      <c r="CA909" s="1"/>
      <c r="CB909" s="1"/>
      <c r="CC909" s="1"/>
      <c r="CD909" s="1"/>
      <c r="CE909" s="1"/>
    </row>
    <row r="910" spans="1:83">
      <c r="A910" s="87">
        <f t="shared" si="976"/>
        <v>2034</v>
      </c>
      <c r="B910" s="560">
        <f>[3]Energy!C1103</f>
        <v>2477</v>
      </c>
      <c r="C910" s="560">
        <f>[3]Energy!D1103</f>
        <v>1818</v>
      </c>
      <c r="D910" s="560">
        <f>[3]Energy!E1103</f>
        <v>2072</v>
      </c>
      <c r="E910" s="560">
        <f>[3]Energy!F1103</f>
        <v>1719</v>
      </c>
      <c r="F910" s="560">
        <f>[3]Energy!G1103</f>
        <v>2256</v>
      </c>
      <c r="G910" s="560">
        <f>[3]Energy!H1103</f>
        <v>2594</v>
      </c>
      <c r="H910" s="560">
        <f>[3]Energy!I1103</f>
        <v>2639</v>
      </c>
      <c r="I910" s="560">
        <f>[3]Energy!J1103</f>
        <v>2948</v>
      </c>
      <c r="J910" s="560">
        <f>[3]Energy!K1103</f>
        <v>2526</v>
      </c>
      <c r="K910" s="560">
        <f>[3]Energy!L1103</f>
        <v>2089</v>
      </c>
      <c r="L910" s="560">
        <f>[3]Energy!M1103</f>
        <v>2008</v>
      </c>
      <c r="M910" s="560">
        <f>[3]Energy!N1103</f>
        <v>2422</v>
      </c>
      <c r="N910" s="642">
        <f t="shared" si="977"/>
        <v>27568</v>
      </c>
      <c r="O910" s="29"/>
      <c r="P910" s="1">
        <f t="shared" si="975"/>
        <v>2034</v>
      </c>
      <c r="Q910" s="560">
        <f>[3]Energy!S1103</f>
        <v>1956</v>
      </c>
      <c r="R910" s="560">
        <f>[3]Energy!T1103</f>
        <v>2358</v>
      </c>
      <c r="S910" s="560">
        <f>[3]Energy!U1103</f>
        <v>2434</v>
      </c>
      <c r="T910" s="560">
        <f>[3]Energy!V1103</f>
        <v>1787</v>
      </c>
      <c r="U910" s="560">
        <f>[3]Energy!W1103</f>
        <v>2036</v>
      </c>
      <c r="V910" s="560">
        <f>[3]Energy!X1103</f>
        <v>1689</v>
      </c>
      <c r="W910" s="560">
        <f>[3]Energy!Y1103</f>
        <v>2217</v>
      </c>
      <c r="X910" s="560">
        <f>[3]Energy!Z1103</f>
        <v>2549</v>
      </c>
      <c r="Y910" s="560">
        <f>[3]Energy!AA1103</f>
        <v>2593</v>
      </c>
      <c r="Z910" s="560">
        <f>[3]Energy!AB1103</f>
        <v>2897</v>
      </c>
      <c r="AA910" s="560">
        <f>[3]Energy!AC1103</f>
        <v>2482</v>
      </c>
      <c r="AB910" s="560">
        <f>[3]Energy!AD1103</f>
        <v>2052</v>
      </c>
      <c r="AC910" s="32">
        <f t="shared" si="973"/>
        <v>27050</v>
      </c>
      <c r="AI910" s="155"/>
      <c r="AJ910" s="2"/>
      <c r="BI910" s="1"/>
      <c r="BW910" s="1"/>
      <c r="BX910" s="72"/>
      <c r="BY910" s="1"/>
      <c r="BZ910" s="1"/>
      <c r="CA910" s="1"/>
      <c r="CB910" s="1"/>
      <c r="CC910" s="1"/>
      <c r="CD910" s="1"/>
      <c r="CE910" s="1"/>
    </row>
    <row r="911" spans="1:83">
      <c r="A911" s="87">
        <f t="shared" si="976"/>
        <v>2035</v>
      </c>
      <c r="B911" s="560">
        <f>[3]Energy!C1104</f>
        <v>2504</v>
      </c>
      <c r="C911" s="560">
        <f>[3]Energy!D1104</f>
        <v>1835</v>
      </c>
      <c r="D911" s="560">
        <f>[3]Energy!E1104</f>
        <v>2089</v>
      </c>
      <c r="E911" s="560">
        <f>[3]Energy!F1104</f>
        <v>1728</v>
      </c>
      <c r="F911" s="560">
        <f>[3]Energy!G1104</f>
        <v>2263</v>
      </c>
      <c r="G911" s="560">
        <f>[3]Energy!H1104</f>
        <v>2613</v>
      </c>
      <c r="H911" s="560">
        <f>[3]Energy!I1104</f>
        <v>2661</v>
      </c>
      <c r="I911" s="560">
        <f>[3]Energy!J1104</f>
        <v>2972</v>
      </c>
      <c r="J911" s="560">
        <f>[3]Energy!K1104</f>
        <v>2549</v>
      </c>
      <c r="K911" s="560">
        <f>[3]Energy!L1104</f>
        <v>2108</v>
      </c>
      <c r="L911" s="560">
        <f>[3]Energy!M1104</f>
        <v>2026</v>
      </c>
      <c r="M911" s="560">
        <f>[3]Energy!N1104</f>
        <v>2444</v>
      </c>
      <c r="N911" s="642">
        <f t="shared" si="977"/>
        <v>27792</v>
      </c>
      <c r="O911" s="29"/>
      <c r="P911" s="1">
        <f t="shared" si="975"/>
        <v>2035</v>
      </c>
      <c r="Q911" s="560">
        <f>[3]Energy!S1104</f>
        <v>1974</v>
      </c>
      <c r="R911" s="560">
        <f>[3]Energy!T1104</f>
        <v>2380</v>
      </c>
      <c r="S911" s="560">
        <f>[3]Energy!U1104</f>
        <v>2460</v>
      </c>
      <c r="T911" s="560">
        <f>[3]Energy!V1104</f>
        <v>1804</v>
      </c>
      <c r="U911" s="560">
        <f>[3]Energy!W1104</f>
        <v>2052</v>
      </c>
      <c r="V911" s="560">
        <f>[3]Energy!X1104</f>
        <v>1698</v>
      </c>
      <c r="W911" s="560">
        <f>[3]Energy!Y1104</f>
        <v>2223</v>
      </c>
      <c r="X911" s="560">
        <f>[3]Energy!Z1104</f>
        <v>2568</v>
      </c>
      <c r="Y911" s="560">
        <f>[3]Energy!AA1104</f>
        <v>2615</v>
      </c>
      <c r="Z911" s="560">
        <f>[3]Energy!AB1104</f>
        <v>2921</v>
      </c>
      <c r="AA911" s="560">
        <f>[3]Energy!AC1104</f>
        <v>2505</v>
      </c>
      <c r="AB911" s="560">
        <f>[3]Energy!AD1104</f>
        <v>2071</v>
      </c>
      <c r="AC911" s="32">
        <f t="shared" si="973"/>
        <v>27271</v>
      </c>
      <c r="AI911" s="155"/>
      <c r="AJ911" s="2"/>
      <c r="BI911" s="1"/>
      <c r="BW911" s="1"/>
      <c r="BX911" s="72"/>
      <c r="BY911" s="1"/>
      <c r="BZ911" s="1"/>
      <c r="CA911" s="1"/>
      <c r="CB911" s="1"/>
      <c r="CC911" s="1"/>
      <c r="CD911" s="1"/>
      <c r="CE911" s="1"/>
    </row>
    <row r="912" spans="1:83">
      <c r="A912" s="87">
        <f t="shared" si="976"/>
        <v>2036</v>
      </c>
      <c r="B912" s="560">
        <f>[3]Energy!C1105</f>
        <v>2530</v>
      </c>
      <c r="C912" s="560">
        <f>[3]Energy!D1105</f>
        <v>1918</v>
      </c>
      <c r="D912" s="560">
        <f>[3]Energy!E1105</f>
        <v>2106</v>
      </c>
      <c r="E912" s="560">
        <f>[3]Energy!F1105</f>
        <v>1755</v>
      </c>
      <c r="F912" s="560">
        <f>[3]Energy!G1105</f>
        <v>2269</v>
      </c>
      <c r="G912" s="560">
        <f>[3]Energy!H1105</f>
        <v>2633</v>
      </c>
      <c r="H912" s="560">
        <f>[3]Energy!I1105</f>
        <v>2683</v>
      </c>
      <c r="I912" s="560">
        <f>[3]Energy!J1105</f>
        <v>2996</v>
      </c>
      <c r="J912" s="560">
        <f>[3]Energy!K1105</f>
        <v>2572</v>
      </c>
      <c r="K912" s="560">
        <f>[3]Energy!L1105</f>
        <v>2127</v>
      </c>
      <c r="L912" s="560">
        <f>[3]Energy!M1105</f>
        <v>2044</v>
      </c>
      <c r="M912" s="560">
        <f>[3]Energy!N1105</f>
        <v>2466</v>
      </c>
      <c r="N912" s="642">
        <f t="shared" si="977"/>
        <v>28099</v>
      </c>
      <c r="O912" s="29"/>
      <c r="P912" s="1">
        <f t="shared" si="975"/>
        <v>2036</v>
      </c>
      <c r="Q912" s="560">
        <f>[3]Energy!S1105</f>
        <v>1991</v>
      </c>
      <c r="R912" s="560">
        <f>[3]Energy!T1105</f>
        <v>2401</v>
      </c>
      <c r="S912" s="560">
        <f>[3]Energy!U1105</f>
        <v>2486</v>
      </c>
      <c r="T912" s="560">
        <f>[3]Energy!V1105</f>
        <v>1885</v>
      </c>
      <c r="U912" s="560">
        <f>[3]Energy!W1105</f>
        <v>2069</v>
      </c>
      <c r="V912" s="560">
        <f>[3]Energy!X1105</f>
        <v>1725</v>
      </c>
      <c r="W912" s="560">
        <f>[3]Energy!Y1105</f>
        <v>2229</v>
      </c>
      <c r="X912" s="560">
        <f>[3]Energy!Z1105</f>
        <v>2587</v>
      </c>
      <c r="Y912" s="560">
        <f>[3]Energy!AA1105</f>
        <v>2636</v>
      </c>
      <c r="Z912" s="560">
        <f>[3]Energy!AB1105</f>
        <v>2944</v>
      </c>
      <c r="AA912" s="560">
        <f>[3]Energy!AC1105</f>
        <v>2527</v>
      </c>
      <c r="AB912" s="560">
        <f>[3]Energy!AD1105</f>
        <v>2090</v>
      </c>
      <c r="AC912" s="32">
        <f t="shared" si="973"/>
        <v>27570</v>
      </c>
      <c r="AI912" s="155"/>
      <c r="AJ912" s="2"/>
      <c r="BI912" s="1"/>
      <c r="BW912" s="1"/>
      <c r="BX912" s="72"/>
      <c r="BY912" s="1"/>
      <c r="BZ912" s="1"/>
      <c r="CA912" s="1"/>
      <c r="CB912" s="1"/>
      <c r="CC912" s="1"/>
      <c r="CD912" s="1"/>
      <c r="CE912" s="1"/>
    </row>
    <row r="913" spans="1:83">
      <c r="A913" s="87">
        <f t="shared" si="976"/>
        <v>2037</v>
      </c>
      <c r="B913" s="560">
        <f>[3]Energy!C1106</f>
        <v>2556</v>
      </c>
      <c r="C913" s="560">
        <f>[3]Energy!D1106</f>
        <v>1869</v>
      </c>
      <c r="D913" s="560">
        <f>[3]Energy!E1106</f>
        <v>2122</v>
      </c>
      <c r="E913" s="560">
        <f>[3]Energy!F1106</f>
        <v>1755</v>
      </c>
      <c r="F913" s="560">
        <f>[3]Energy!G1106</f>
        <v>2275</v>
      </c>
      <c r="G913" s="560">
        <f>[3]Energy!H1106</f>
        <v>2653</v>
      </c>
      <c r="H913" s="560">
        <f>[3]Energy!I1106</f>
        <v>2705</v>
      </c>
      <c r="I913" s="560">
        <f>[3]Energy!J1106</f>
        <v>3020</v>
      </c>
      <c r="J913" s="560">
        <f>[3]Energy!K1106</f>
        <v>2596</v>
      </c>
      <c r="K913" s="560">
        <f>[3]Energy!L1106</f>
        <v>2146</v>
      </c>
      <c r="L913" s="560">
        <f>[3]Energy!M1106</f>
        <v>2063</v>
      </c>
      <c r="M913" s="560">
        <f>[3]Energy!N1106</f>
        <v>2488</v>
      </c>
      <c r="N913" s="642">
        <f t="shared" si="977"/>
        <v>28248</v>
      </c>
      <c r="O913" s="29"/>
      <c r="P913" s="1">
        <f t="shared" si="975"/>
        <v>2037</v>
      </c>
      <c r="Q913" s="560">
        <f>[3]Energy!S1106</f>
        <v>2009</v>
      </c>
      <c r="R913" s="560">
        <f>[3]Energy!T1106</f>
        <v>2423</v>
      </c>
      <c r="S913" s="560">
        <f>[3]Energy!U1106</f>
        <v>2512</v>
      </c>
      <c r="T913" s="560">
        <f>[3]Energy!V1106</f>
        <v>1837</v>
      </c>
      <c r="U913" s="560">
        <f>[3]Energy!W1106</f>
        <v>2085</v>
      </c>
      <c r="V913" s="560">
        <f>[3]Energy!X1106</f>
        <v>1725</v>
      </c>
      <c r="W913" s="560">
        <f>[3]Energy!Y1106</f>
        <v>2235</v>
      </c>
      <c r="X913" s="560">
        <f>[3]Energy!Z1106</f>
        <v>2607</v>
      </c>
      <c r="Y913" s="560">
        <f>[3]Energy!AA1106</f>
        <v>2658</v>
      </c>
      <c r="Z913" s="560">
        <f>[3]Energy!AB1106</f>
        <v>2968</v>
      </c>
      <c r="AA913" s="560">
        <f>[3]Energy!AC1106</f>
        <v>2551</v>
      </c>
      <c r="AB913" s="560">
        <f>[3]Energy!AD1106</f>
        <v>2108</v>
      </c>
      <c r="AC913" s="32">
        <f t="shared" si="973"/>
        <v>27718</v>
      </c>
      <c r="AI913" s="155"/>
      <c r="AJ913" s="2"/>
      <c r="BI913" s="1"/>
      <c r="BW913" s="1"/>
      <c r="BX913" s="72"/>
      <c r="BY913" s="1"/>
      <c r="BZ913" s="1"/>
      <c r="CA913" s="1"/>
      <c r="CB913" s="1"/>
      <c r="CC913" s="1"/>
      <c r="CD913" s="1"/>
      <c r="CE913" s="1"/>
    </row>
    <row r="914" spans="1:83">
      <c r="A914" s="87">
        <f t="shared" si="976"/>
        <v>2038</v>
      </c>
      <c r="B914" s="560">
        <f>[3]Energy!C1107</f>
        <v>2582</v>
      </c>
      <c r="C914" s="560">
        <f>[3]Energy!D1107</f>
        <v>1886</v>
      </c>
      <c r="D914" s="560">
        <f>[3]Energy!E1107</f>
        <v>2139</v>
      </c>
      <c r="E914" s="560">
        <f>[3]Energy!F1107</f>
        <v>1755</v>
      </c>
      <c r="F914" s="560">
        <f>[3]Energy!G1107</f>
        <v>2281</v>
      </c>
      <c r="G914" s="560">
        <f>[3]Energy!H1107</f>
        <v>2673</v>
      </c>
      <c r="H914" s="560">
        <f>[3]Energy!I1107</f>
        <v>2726</v>
      </c>
      <c r="I914" s="560">
        <f>[3]Energy!J1107</f>
        <v>3044</v>
      </c>
      <c r="J914" s="560">
        <f>[3]Energy!K1107</f>
        <v>2619</v>
      </c>
      <c r="K914" s="560">
        <f>[3]Energy!L1107</f>
        <v>2165</v>
      </c>
      <c r="L914" s="560">
        <f>[3]Energy!M1107</f>
        <v>2080</v>
      </c>
      <c r="M914" s="560">
        <f>[3]Energy!N1107</f>
        <v>2510</v>
      </c>
      <c r="N914" s="642">
        <f t="shared" si="977"/>
        <v>28460</v>
      </c>
      <c r="O914" s="29"/>
      <c r="P914" s="1">
        <f t="shared" si="975"/>
        <v>2038</v>
      </c>
      <c r="Q914" s="560">
        <f>[3]Energy!S1107</f>
        <v>2027</v>
      </c>
      <c r="R914" s="560">
        <f>[3]Energy!T1107</f>
        <v>2445</v>
      </c>
      <c r="S914" s="560">
        <f>[3]Energy!U1107</f>
        <v>2537</v>
      </c>
      <c r="T914" s="560">
        <f>[3]Energy!V1107</f>
        <v>1854</v>
      </c>
      <c r="U914" s="560">
        <f>[3]Energy!W1107</f>
        <v>2101</v>
      </c>
      <c r="V914" s="560">
        <f>[3]Energy!X1107</f>
        <v>1725</v>
      </c>
      <c r="W914" s="560">
        <f>[3]Energy!Y1107</f>
        <v>2241</v>
      </c>
      <c r="X914" s="560">
        <f>[3]Energy!Z1107</f>
        <v>2627</v>
      </c>
      <c r="Y914" s="560">
        <f>[3]Energy!AA1107</f>
        <v>2679</v>
      </c>
      <c r="Z914" s="560">
        <f>[3]Energy!AB1107</f>
        <v>2991</v>
      </c>
      <c r="AA914" s="560">
        <f>[3]Energy!AC1107</f>
        <v>2573</v>
      </c>
      <c r="AB914" s="560">
        <f>[3]Energy!AD1107</f>
        <v>2127</v>
      </c>
      <c r="AC914" s="32">
        <f t="shared" si="973"/>
        <v>27927</v>
      </c>
      <c r="AI914" s="155"/>
      <c r="AJ914" s="2"/>
      <c r="BI914" s="1"/>
      <c r="BW914" s="1"/>
      <c r="BX914" s="72"/>
      <c r="BY914" s="1"/>
      <c r="BZ914" s="1"/>
      <c r="CA914" s="1"/>
      <c r="CB914" s="1"/>
      <c r="CC914" s="1"/>
      <c r="CD914" s="1"/>
      <c r="CE914" s="1"/>
    </row>
    <row r="915" spans="1:83">
      <c r="A915" s="87">
        <f t="shared" si="976"/>
        <v>2039</v>
      </c>
      <c r="B915" s="560">
        <f>[3]Energy!C1108</f>
        <v>2608</v>
      </c>
      <c r="C915" s="560">
        <f>[3]Energy!D1108</f>
        <v>1903</v>
      </c>
      <c r="D915" s="560">
        <f>[3]Energy!E1108</f>
        <v>2155</v>
      </c>
      <c r="E915" s="560">
        <f>[3]Energy!F1108</f>
        <v>1764</v>
      </c>
      <c r="F915" s="560">
        <f>[3]Energy!G1108</f>
        <v>2288</v>
      </c>
      <c r="G915" s="560">
        <f>[3]Energy!H1108</f>
        <v>2693</v>
      </c>
      <c r="H915" s="560">
        <f>[3]Energy!I1108</f>
        <v>2748</v>
      </c>
      <c r="I915" s="560">
        <f>[3]Energy!J1108</f>
        <v>3068</v>
      </c>
      <c r="J915" s="560">
        <f>[3]Energy!K1108</f>
        <v>2642</v>
      </c>
      <c r="K915" s="560">
        <f>[3]Energy!L1108</f>
        <v>2184</v>
      </c>
      <c r="L915" s="560">
        <f>[3]Energy!M1108</f>
        <v>2098</v>
      </c>
      <c r="M915" s="560">
        <f>[3]Energy!N1108</f>
        <v>2532</v>
      </c>
      <c r="N915" s="642">
        <f t="shared" si="977"/>
        <v>28683</v>
      </c>
      <c r="O915" s="29"/>
      <c r="P915" s="1">
        <f t="shared" si="975"/>
        <v>2039</v>
      </c>
      <c r="Q915" s="560">
        <f>[3]Energy!S1108</f>
        <v>2043</v>
      </c>
      <c r="R915" s="560">
        <f>[3]Energy!T1108</f>
        <v>2466</v>
      </c>
      <c r="S915" s="560">
        <f>[3]Energy!U1108</f>
        <v>2563</v>
      </c>
      <c r="T915" s="560">
        <f>[3]Energy!V1108</f>
        <v>1870</v>
      </c>
      <c r="U915" s="560">
        <f>[3]Energy!W1108</f>
        <v>2117</v>
      </c>
      <c r="V915" s="560">
        <f>[3]Energy!X1108</f>
        <v>1734</v>
      </c>
      <c r="W915" s="560">
        <f>[3]Energy!Y1108</f>
        <v>2248</v>
      </c>
      <c r="X915" s="560">
        <f>[3]Energy!Z1108</f>
        <v>2646</v>
      </c>
      <c r="Y915" s="560">
        <f>[3]Energy!AA1108</f>
        <v>2700</v>
      </c>
      <c r="Z915" s="560">
        <f>[3]Energy!AB1108</f>
        <v>3015</v>
      </c>
      <c r="AA915" s="560">
        <f>[3]Energy!AC1108</f>
        <v>2596</v>
      </c>
      <c r="AB915" s="560">
        <f>[3]Energy!AD1108</f>
        <v>2146</v>
      </c>
      <c r="AC915" s="32">
        <f t="shared" si="973"/>
        <v>28144</v>
      </c>
      <c r="AI915" s="155"/>
      <c r="AJ915" s="2"/>
      <c r="BI915" s="1"/>
      <c r="BW915" s="1"/>
      <c r="BX915" s="72"/>
      <c r="BY915" s="1"/>
      <c r="BZ915" s="1"/>
      <c r="CA915" s="1"/>
      <c r="CB915" s="1"/>
      <c r="CC915" s="1"/>
      <c r="CD915" s="1"/>
      <c r="CE915" s="1"/>
    </row>
    <row r="916" spans="1:83">
      <c r="A916" s="87">
        <f t="shared" si="976"/>
        <v>2040</v>
      </c>
      <c r="B916" s="560">
        <f>[3]Energy!C1109</f>
        <v>2634</v>
      </c>
      <c r="C916" s="560">
        <f>[3]Energy!D1109</f>
        <v>1988</v>
      </c>
      <c r="D916" s="560">
        <f>[3]Energy!E1109</f>
        <v>2172</v>
      </c>
      <c r="E916" s="560">
        <f>[3]Energy!F1109</f>
        <v>1773</v>
      </c>
      <c r="F916" s="560">
        <f>[3]Energy!G1109</f>
        <v>2294</v>
      </c>
      <c r="G916" s="560">
        <f>[3]Energy!H1109</f>
        <v>2713</v>
      </c>
      <c r="H916" s="560">
        <f>[3]Energy!I1109</f>
        <v>2770</v>
      </c>
      <c r="I916" s="560">
        <f>[3]Energy!J1109</f>
        <v>3092</v>
      </c>
      <c r="J916" s="560">
        <f>[3]Energy!K1109</f>
        <v>2665</v>
      </c>
      <c r="K916" s="560">
        <f>[3]Energy!L1109</f>
        <v>2203</v>
      </c>
      <c r="L916" s="560">
        <f>[3]Energy!M1109</f>
        <v>2116</v>
      </c>
      <c r="M916" s="560">
        <f>[3]Energy!N1109</f>
        <v>2554</v>
      </c>
      <c r="N916" s="642">
        <f t="shared" si="977"/>
        <v>28974</v>
      </c>
      <c r="O916" s="29"/>
      <c r="P916" s="1">
        <f t="shared" si="975"/>
        <v>2040</v>
      </c>
      <c r="Q916" s="560">
        <f>[3]Energy!S1109</f>
        <v>2061</v>
      </c>
      <c r="R916" s="560">
        <f>[3]Energy!T1109</f>
        <v>2488</v>
      </c>
      <c r="S916" s="560">
        <f>[3]Energy!U1109</f>
        <v>2588</v>
      </c>
      <c r="T916" s="560">
        <f>[3]Energy!V1109</f>
        <v>1954</v>
      </c>
      <c r="U916" s="560">
        <f>[3]Energy!W1109</f>
        <v>2134</v>
      </c>
      <c r="V916" s="560">
        <f>[3]Energy!X1109</f>
        <v>1743</v>
      </c>
      <c r="W916" s="560">
        <f>[3]Energy!Y1109</f>
        <v>2254</v>
      </c>
      <c r="X916" s="560">
        <f>[3]Energy!Z1109</f>
        <v>2666</v>
      </c>
      <c r="Y916" s="560">
        <f>[3]Energy!AA1109</f>
        <v>2722</v>
      </c>
      <c r="Z916" s="560">
        <f>[3]Energy!AB1109</f>
        <v>3039</v>
      </c>
      <c r="AA916" s="560">
        <f>[3]Energy!AC1109</f>
        <v>2619</v>
      </c>
      <c r="AB916" s="560">
        <f>[3]Energy!AD1109</f>
        <v>2164</v>
      </c>
      <c r="AC916" s="32">
        <f t="shared" si="973"/>
        <v>28432</v>
      </c>
      <c r="AI916" s="155"/>
      <c r="AJ916" s="2"/>
      <c r="BI916" s="1"/>
      <c r="BW916" s="1"/>
      <c r="BX916" s="72"/>
      <c r="BY916" s="1"/>
      <c r="BZ916" s="1"/>
      <c r="CA916" s="1"/>
      <c r="CB916" s="1"/>
      <c r="CC916" s="1"/>
      <c r="CD916" s="1"/>
      <c r="CE916" s="1"/>
    </row>
    <row r="917" spans="1:83">
      <c r="A917" s="87">
        <f t="shared" si="976"/>
        <v>2041</v>
      </c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32"/>
      <c r="O917" s="29"/>
      <c r="P917" s="1">
        <f t="shared" si="975"/>
        <v>2041</v>
      </c>
      <c r="Q917" s="560">
        <f>[3]Energy!S1110</f>
        <v>2079</v>
      </c>
      <c r="R917" s="560">
        <f>[3]Energy!T1110</f>
        <v>2510</v>
      </c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32">
        <f t="shared" si="973"/>
        <v>4589</v>
      </c>
      <c r="AI917" s="155"/>
      <c r="AJ917" s="2"/>
      <c r="BI917" s="1"/>
      <c r="BW917" s="1"/>
      <c r="BX917" s="72"/>
      <c r="BY917" s="1"/>
      <c r="BZ917" s="1"/>
      <c r="CA917" s="1"/>
      <c r="CB917" s="1"/>
      <c r="CC917" s="1"/>
      <c r="CD917" s="1"/>
      <c r="CE917" s="1"/>
    </row>
    <row r="918" spans="1:83">
      <c r="A918" s="87">
        <f t="shared" si="976"/>
        <v>2042</v>
      </c>
      <c r="P918" s="87">
        <f t="shared" si="975"/>
        <v>2042</v>
      </c>
      <c r="AI918" s="155"/>
      <c r="AJ918" s="2"/>
      <c r="BI918" s="1"/>
      <c r="BW918" s="1"/>
      <c r="BX918" s="72"/>
      <c r="BY918" s="1"/>
      <c r="BZ918" s="1"/>
      <c r="CA918" s="1"/>
      <c r="CB918" s="1"/>
      <c r="CC918" s="1"/>
      <c r="CD918" s="1"/>
      <c r="CE918" s="1"/>
    </row>
    <row r="919" spans="1:83">
      <c r="A919" s="87">
        <f t="shared" si="976"/>
        <v>2043</v>
      </c>
      <c r="P919" s="87">
        <f t="shared" si="975"/>
        <v>2043</v>
      </c>
      <c r="AI919" s="155"/>
      <c r="AJ919" s="2"/>
      <c r="BI919" s="1"/>
      <c r="BW919" s="1"/>
      <c r="BX919" s="72"/>
      <c r="BY919" s="1"/>
      <c r="BZ919" s="1"/>
      <c r="CA919" s="1"/>
      <c r="CB919" s="1"/>
      <c r="CC919" s="1"/>
      <c r="CD919" s="1"/>
      <c r="CE919" s="1"/>
    </row>
    <row r="920" spans="1:83">
      <c r="A920" s="87">
        <f t="shared" si="976"/>
        <v>2044</v>
      </c>
      <c r="P920" s="87">
        <f t="shared" si="975"/>
        <v>2044</v>
      </c>
      <c r="AI920" s="155"/>
      <c r="AJ920" s="2"/>
      <c r="BI920" s="1"/>
      <c r="BW920" s="1"/>
      <c r="BX920" s="72"/>
      <c r="BY920" s="1"/>
      <c r="BZ920" s="1"/>
      <c r="CA920" s="1"/>
      <c r="CB920" s="1"/>
      <c r="CC920" s="1"/>
      <c r="CD920" s="1"/>
      <c r="CE920" s="1"/>
    </row>
    <row r="921" spans="1:83">
      <c r="A921" s="87">
        <f t="shared" si="976"/>
        <v>2045</v>
      </c>
      <c r="P921" s="87">
        <f t="shared" si="975"/>
        <v>2045</v>
      </c>
      <c r="AI921" s="155"/>
      <c r="AJ921" s="2"/>
      <c r="BI921" s="1"/>
      <c r="BW921" s="1"/>
      <c r="BX921" s="72"/>
      <c r="BY921" s="1"/>
      <c r="BZ921" s="1"/>
      <c r="CA921" s="1"/>
      <c r="CB921" s="1"/>
      <c r="CC921" s="1"/>
      <c r="CD921" s="1"/>
      <c r="CE921" s="1"/>
    </row>
    <row r="922" spans="1:83">
      <c r="AI922" s="155"/>
      <c r="AJ922" s="2"/>
      <c r="BI922" s="1"/>
      <c r="BW922" s="1"/>
      <c r="BX922" s="72"/>
      <c r="BY922" s="1"/>
      <c r="BZ922" s="1"/>
      <c r="CA922" s="1"/>
      <c r="CB922" s="1"/>
      <c r="CC922" s="1"/>
      <c r="CD922" s="1"/>
      <c r="CE922" s="1"/>
    </row>
    <row r="923" spans="1:83">
      <c r="R923" s="101"/>
      <c r="S923" s="101"/>
      <c r="T923" s="101"/>
      <c r="U923" s="101"/>
      <c r="V923" s="101"/>
      <c r="W923" s="101"/>
      <c r="X923" s="101"/>
      <c r="Y923" s="101"/>
      <c r="Z923" s="110" t="s">
        <v>38</v>
      </c>
      <c r="AA923" s="101"/>
      <c r="AB923" s="101"/>
      <c r="AC923" s="13"/>
      <c r="AI923" s="78"/>
      <c r="AJ923" s="2"/>
      <c r="BI923" s="1"/>
      <c r="BW923" s="1"/>
      <c r="BX923" s="72"/>
      <c r="BY923" s="1"/>
      <c r="BZ923" s="1"/>
      <c r="CA923" s="1"/>
      <c r="CB923" s="1"/>
      <c r="CC923" s="1"/>
      <c r="CD923" s="1"/>
      <c r="CE923" s="1"/>
    </row>
    <row r="924" spans="1:83" ht="15.75">
      <c r="A924" s="77" t="s">
        <v>86</v>
      </c>
      <c r="B924" s="101"/>
      <c r="C924" s="101"/>
      <c r="D924" s="101"/>
      <c r="E924" s="101"/>
      <c r="F924" s="101"/>
      <c r="G924" s="101"/>
      <c r="H924" s="101"/>
      <c r="I924" s="101" t="s">
        <v>95</v>
      </c>
      <c r="J924" s="101"/>
      <c r="K924" s="3" t="s">
        <v>19</v>
      </c>
      <c r="L924" s="64"/>
      <c r="M924" s="101"/>
      <c r="N924" s="102" t="s">
        <v>0</v>
      </c>
      <c r="O924" s="108"/>
      <c r="P924" s="109" t="str">
        <f>A924&amp;"   (BILLED SALES, LAGGED)"</f>
        <v>510   TALLAHASSEE CR3 BUY-BACK  ENERGY FORECAST    (BILLED SALES, LAGGED)</v>
      </c>
      <c r="Q924" s="101"/>
      <c r="R924" s="101"/>
      <c r="S924" s="101"/>
      <c r="T924" s="101"/>
      <c r="U924" s="101"/>
      <c r="V924" s="101"/>
      <c r="W924" s="101"/>
      <c r="X924" s="101"/>
      <c r="Y924" s="101"/>
      <c r="Z924" s="3" t="s">
        <v>19</v>
      </c>
      <c r="AA924" s="64"/>
      <c r="AB924" s="101"/>
      <c r="AC924" s="43" t="s">
        <v>1</v>
      </c>
      <c r="AJ924" s="2"/>
      <c r="BI924" s="1"/>
      <c r="BW924" s="1"/>
      <c r="BX924" s="72"/>
      <c r="BY924" s="1"/>
      <c r="BZ924" s="1"/>
      <c r="CA924" s="1"/>
      <c r="CB924" s="1"/>
      <c r="CC924" s="1"/>
      <c r="CD924" s="1"/>
      <c r="CE924" s="1"/>
    </row>
    <row r="925" spans="1:83">
      <c r="A925" s="4" t="s">
        <v>2</v>
      </c>
      <c r="B925" s="117" t="s">
        <v>3</v>
      </c>
      <c r="C925" s="117" t="s">
        <v>4</v>
      </c>
      <c r="D925" s="117" t="s">
        <v>5</v>
      </c>
      <c r="E925" s="117" t="s">
        <v>6</v>
      </c>
      <c r="F925" s="117" t="s">
        <v>7</v>
      </c>
      <c r="G925" s="117" t="s">
        <v>8</v>
      </c>
      <c r="H925" s="117" t="s">
        <v>9</v>
      </c>
      <c r="I925" s="117" t="s">
        <v>10</v>
      </c>
      <c r="J925" s="117" t="s">
        <v>11</v>
      </c>
      <c r="K925" s="117" t="s">
        <v>12</v>
      </c>
      <c r="L925" s="117" t="s">
        <v>13</v>
      </c>
      <c r="M925" s="117" t="s">
        <v>14</v>
      </c>
      <c r="N925" s="112" t="s">
        <v>15</v>
      </c>
      <c r="O925" s="118"/>
      <c r="P925" s="119" t="s">
        <v>2</v>
      </c>
      <c r="Q925" s="117" t="s">
        <v>3</v>
      </c>
      <c r="R925" s="117" t="s">
        <v>4</v>
      </c>
      <c r="S925" s="117" t="s">
        <v>5</v>
      </c>
      <c r="T925" s="117" t="s">
        <v>6</v>
      </c>
      <c r="U925" s="117" t="s">
        <v>7</v>
      </c>
      <c r="V925" s="117" t="s">
        <v>8</v>
      </c>
      <c r="W925" s="117" t="s">
        <v>9</v>
      </c>
      <c r="X925" s="117" t="s">
        <v>10</v>
      </c>
      <c r="Y925" s="117" t="s">
        <v>11</v>
      </c>
      <c r="Z925" s="117" t="s">
        <v>12</v>
      </c>
      <c r="AA925" s="117" t="s">
        <v>13</v>
      </c>
      <c r="AB925" s="117" t="s">
        <v>14</v>
      </c>
      <c r="AC925" s="83" t="s">
        <v>15</v>
      </c>
      <c r="AD925" s="19"/>
      <c r="AI925" s="86"/>
      <c r="AJ925" s="2"/>
      <c r="BI925" s="1"/>
      <c r="BW925" s="1"/>
      <c r="BX925" s="72"/>
      <c r="BY925" s="1"/>
      <c r="BZ925" s="1"/>
      <c r="CA925" s="1"/>
      <c r="CB925" s="1"/>
      <c r="CC925" s="1"/>
      <c r="CD925" s="1"/>
      <c r="CE925" s="1"/>
    </row>
    <row r="926" spans="1:83" ht="14.25" customHeight="1">
      <c r="A926" s="87">
        <f>A886</f>
        <v>2010</v>
      </c>
      <c r="B926" s="92">
        <f t="shared" ref="B926" si="978">R926/0.9782</f>
        <v>8671.0284195461063</v>
      </c>
      <c r="C926" s="92">
        <f t="shared" ref="C926" si="979">S926/0.9782</f>
        <v>7831.7317521979148</v>
      </c>
      <c r="D926" s="92">
        <f>T926/0.9782</f>
        <v>8659.7832754038027</v>
      </c>
      <c r="E926" s="92">
        <f>U926/0.9787</f>
        <v>8386.6353325840391</v>
      </c>
      <c r="F926" s="92">
        <f t="shared" ref="F926" si="980">V926/0.9787</f>
        <v>8706.4473280882794</v>
      </c>
      <c r="G926" s="92">
        <f t="shared" ref="G926" si="981">W926/0.9787</f>
        <v>8386.6353325840391</v>
      </c>
      <c r="H926" s="92">
        <f t="shared" ref="H926" si="982">X926/0.9787</f>
        <v>8666.5985490957391</v>
      </c>
      <c r="I926" s="92">
        <f t="shared" ref="I926" si="983">Y926/0.9787</f>
        <v>8666.5985490957391</v>
      </c>
      <c r="J926" s="92">
        <f t="shared" ref="J926" si="984">Z926/0.9787</f>
        <v>8386.6353325840391</v>
      </c>
      <c r="K926" s="92">
        <f t="shared" ref="K926" si="985">AA926/0.9787</f>
        <v>69937.672422601405</v>
      </c>
      <c r="L926" s="92">
        <f t="shared" ref="L926" si="986">AB926/0.9787</f>
        <v>61796.260345356081</v>
      </c>
      <c r="M926" s="92">
        <f t="shared" ref="M926" si="987">Q927/0.9787</f>
        <v>8666.5985490957391</v>
      </c>
      <c r="N926" s="89">
        <f t="shared" ref="N926:N928" si="988">SUM(B926:M926)</f>
        <v>216762.62518823292</v>
      </c>
      <c r="O926" s="90"/>
      <c r="P926" s="91">
        <f>A926</f>
        <v>2010</v>
      </c>
      <c r="Q926" s="96">
        <v>8482</v>
      </c>
      <c r="R926" s="96">
        <v>8482</v>
      </c>
      <c r="S926" s="96">
        <v>7661</v>
      </c>
      <c r="T926" s="96">
        <v>8471</v>
      </c>
      <c r="U926" s="96">
        <v>8208</v>
      </c>
      <c r="V926" s="96">
        <v>8521</v>
      </c>
      <c r="W926" s="96">
        <v>8208</v>
      </c>
      <c r="X926" s="96">
        <v>8482</v>
      </c>
      <c r="Y926" s="96">
        <v>8482</v>
      </c>
      <c r="Z926" s="96">
        <v>8208</v>
      </c>
      <c r="AA926" s="96">
        <f>ROUND(MW!AA846*744,0)</f>
        <v>68448</v>
      </c>
      <c r="AB926" s="96">
        <f>ROUND(MW!AB846*720,0)</f>
        <v>60480</v>
      </c>
      <c r="AC926" s="13">
        <f t="shared" ref="AC926:AC927" si="989">SUM(Q926:AB926)</f>
        <v>212133</v>
      </c>
      <c r="AJ926" s="2"/>
      <c r="BI926" s="1"/>
      <c r="BW926" s="1"/>
      <c r="BX926" s="72"/>
      <c r="BY926" s="1"/>
      <c r="BZ926" s="1"/>
      <c r="CA926" s="1"/>
      <c r="CB926" s="1"/>
      <c r="CC926" s="1"/>
      <c r="CD926" s="1"/>
      <c r="CE926" s="1"/>
    </row>
    <row r="927" spans="1:83">
      <c r="A927" s="87">
        <f>A926+1</f>
        <v>2011</v>
      </c>
      <c r="B927" s="92">
        <f>R927/0.9808</f>
        <v>8648.0424143556284</v>
      </c>
      <c r="C927" s="92">
        <f t="shared" ref="C927:L927" si="990">S927/0.9808</f>
        <v>7810.9706362153347</v>
      </c>
      <c r="D927" s="92">
        <f t="shared" si="990"/>
        <v>8635.8075040783042</v>
      </c>
      <c r="E927" s="92">
        <f t="shared" si="990"/>
        <v>8368.6786296900482</v>
      </c>
      <c r="F927" s="92">
        <f t="shared" si="990"/>
        <v>8648.0424143556284</v>
      </c>
      <c r="G927" s="92">
        <f t="shared" si="990"/>
        <v>8368.6786296900482</v>
      </c>
      <c r="H927" s="92">
        <f t="shared" si="990"/>
        <v>8648.0424143556284</v>
      </c>
      <c r="I927" s="92">
        <f t="shared" si="990"/>
        <v>8648.0424143556284</v>
      </c>
      <c r="J927" s="92">
        <f t="shared" si="990"/>
        <v>8368.6786296900482</v>
      </c>
      <c r="K927" s="92">
        <f t="shared" si="990"/>
        <v>8648.0424143556284</v>
      </c>
      <c r="L927" s="92">
        <f t="shared" si="990"/>
        <v>8380.9135399673742</v>
      </c>
      <c r="M927" s="92">
        <f>Q928/0.9808</f>
        <v>8504.2822185970635</v>
      </c>
      <c r="N927" s="89">
        <f t="shared" si="988"/>
        <v>101678.22185970636</v>
      </c>
      <c r="O927" s="90"/>
      <c r="P927" s="91">
        <f t="shared" ref="P927:P931" si="991">A927</f>
        <v>2011</v>
      </c>
      <c r="Q927" s="96">
        <v>8482</v>
      </c>
      <c r="R927" s="96">
        <v>8482</v>
      </c>
      <c r="S927" s="96">
        <v>7661</v>
      </c>
      <c r="T927" s="96">
        <v>8470</v>
      </c>
      <c r="U927" s="96">
        <v>8208</v>
      </c>
      <c r="V927" s="96">
        <v>8482</v>
      </c>
      <c r="W927" s="96">
        <v>8208</v>
      </c>
      <c r="X927" s="96">
        <v>8482</v>
      </c>
      <c r="Y927" s="96">
        <v>8482</v>
      </c>
      <c r="Z927" s="96">
        <v>8208</v>
      </c>
      <c r="AA927" s="96">
        <v>8482</v>
      </c>
      <c r="AB927" s="96">
        <v>8220</v>
      </c>
      <c r="AC927" s="13">
        <f t="shared" si="989"/>
        <v>99867</v>
      </c>
      <c r="AI927" s="155"/>
      <c r="AJ927" s="2"/>
      <c r="BI927" s="1"/>
      <c r="BW927" s="1"/>
      <c r="BX927" s="72"/>
      <c r="BY927" s="1"/>
      <c r="BZ927" s="1"/>
      <c r="CA927" s="1"/>
      <c r="CB927" s="1"/>
      <c r="CC927" s="1"/>
      <c r="CD927" s="1"/>
      <c r="CE927" s="1"/>
    </row>
    <row r="928" spans="1:83">
      <c r="A928" s="87">
        <f t="shared" ref="A928:A961" si="992">A927+1</f>
        <v>2012</v>
      </c>
      <c r="B928" s="92">
        <f>[1]MWH!C802</f>
        <v>8488</v>
      </c>
      <c r="C928" s="92">
        <f>[1]MWH!D802</f>
        <v>7940</v>
      </c>
      <c r="D928" s="92">
        <f>[1]MWH!E802</f>
        <v>8488</v>
      </c>
      <c r="E928" s="92">
        <f>[1]MWH!F802</f>
        <v>8214</v>
      </c>
      <c r="F928" s="593">
        <f>[1]MWH!G802</f>
        <v>8148</v>
      </c>
      <c r="G928" s="593">
        <f>[1]MWH!H802</f>
        <v>7886</v>
      </c>
      <c r="H928" s="593">
        <f>[1]MWH!I802</f>
        <v>8148</v>
      </c>
      <c r="I928" s="593">
        <f>[1]MWH!J802</f>
        <v>8148</v>
      </c>
      <c r="J928" s="593">
        <f>[1]MWH!K802</f>
        <v>7886</v>
      </c>
      <c r="K928" s="593">
        <f>[1]MWH!L802</f>
        <v>8148</v>
      </c>
      <c r="L928" s="593">
        <f>[1]MWH!M802</f>
        <v>7886</v>
      </c>
      <c r="M928" s="593">
        <f>[1]MWH!N802</f>
        <v>8148</v>
      </c>
      <c r="N928" s="89">
        <f t="shared" si="988"/>
        <v>97528</v>
      </c>
      <c r="O928" s="90"/>
      <c r="P928" s="91">
        <f t="shared" si="991"/>
        <v>2012</v>
      </c>
      <c r="Q928" s="205">
        <f>[1]MWH!S802</f>
        <v>8341</v>
      </c>
      <c r="R928" s="96">
        <f>[1]MWH!T802</f>
        <v>8341</v>
      </c>
      <c r="S928" s="96">
        <f>[1]MWH!U802</f>
        <v>7802</v>
      </c>
      <c r="T928" s="96">
        <f>[1]MWH!V802</f>
        <v>8341</v>
      </c>
      <c r="U928" s="96">
        <f>[1]MWH!W802</f>
        <v>8072</v>
      </c>
      <c r="V928" s="593">
        <f>[1]MWH!X802</f>
        <v>8007</v>
      </c>
      <c r="W928" s="593">
        <f>[1]MWH!Y802</f>
        <v>7749</v>
      </c>
      <c r="X928" s="593">
        <f>[1]MWH!Z802</f>
        <v>8007</v>
      </c>
      <c r="Y928" s="593">
        <f>[1]MWH!AA802</f>
        <v>8007</v>
      </c>
      <c r="Z928" s="593">
        <f>[1]MWH!AB802</f>
        <v>7749</v>
      </c>
      <c r="AA928" s="593">
        <f>[1]MWH!AC802</f>
        <v>8007</v>
      </c>
      <c r="AB928" s="593">
        <f>[1]MWH!AD802</f>
        <v>7749</v>
      </c>
      <c r="AC928" s="89">
        <f t="shared" ref="AC928:AC956" si="993">SUM(Q928:AB928)</f>
        <v>96172</v>
      </c>
      <c r="AI928" s="155"/>
      <c r="AJ928" s="2"/>
      <c r="BI928" s="1"/>
      <c r="BW928" s="1"/>
      <c r="BX928" s="72"/>
      <c r="BY928" s="1"/>
      <c r="BZ928" s="1"/>
      <c r="CA928" s="1"/>
      <c r="CB928" s="1"/>
      <c r="CC928" s="1"/>
      <c r="CD928" s="1"/>
      <c r="CE928" s="1"/>
    </row>
    <row r="929" spans="1:83">
      <c r="A929" s="87">
        <f t="shared" si="992"/>
        <v>2013</v>
      </c>
      <c r="B929" s="593"/>
      <c r="C929" s="593"/>
      <c r="D929" s="593"/>
      <c r="E929" s="593"/>
      <c r="F929" s="593"/>
      <c r="G929" s="593"/>
      <c r="H929" s="593"/>
      <c r="I929" s="593"/>
      <c r="J929" s="593"/>
      <c r="K929" s="593"/>
      <c r="L929" s="593"/>
      <c r="M929" s="593"/>
      <c r="N929" s="89">
        <f t="shared" ref="N929:N956" si="994">SUM(B929:M929)</f>
        <v>0</v>
      </c>
      <c r="O929" s="90"/>
      <c r="P929" s="91">
        <f t="shared" si="991"/>
        <v>2013</v>
      </c>
      <c r="Q929" s="593">
        <v>8007</v>
      </c>
      <c r="R929" s="593"/>
      <c r="S929" s="593"/>
      <c r="T929" s="593"/>
      <c r="U929" s="593"/>
      <c r="V929" s="593"/>
      <c r="W929" s="593"/>
      <c r="X929" s="593"/>
      <c r="Y929" s="593"/>
      <c r="Z929" s="593"/>
      <c r="AA929" s="593"/>
      <c r="AB929" s="593"/>
      <c r="AC929" s="89">
        <f t="shared" si="993"/>
        <v>8007</v>
      </c>
      <c r="AI929" s="155"/>
      <c r="AJ929" s="2"/>
      <c r="BI929" s="1"/>
      <c r="BW929" s="1"/>
      <c r="BX929" s="72"/>
      <c r="BY929" s="1"/>
      <c r="BZ929" s="1"/>
      <c r="CA929" s="1"/>
      <c r="CB929" s="1"/>
      <c r="CC929" s="1"/>
      <c r="CD929" s="1"/>
      <c r="CE929" s="1"/>
    </row>
    <row r="930" spans="1:83">
      <c r="A930" s="87">
        <f t="shared" si="992"/>
        <v>2014</v>
      </c>
      <c r="B930" s="593"/>
      <c r="C930" s="593"/>
      <c r="D930" s="593"/>
      <c r="E930" s="593"/>
      <c r="F930" s="593"/>
      <c r="G930" s="593"/>
      <c r="H930" s="593"/>
      <c r="I930" s="593"/>
      <c r="J930" s="593"/>
      <c r="K930" s="593"/>
      <c r="L930" s="593"/>
      <c r="M930" s="593"/>
      <c r="N930" s="89">
        <f t="shared" si="994"/>
        <v>0</v>
      </c>
      <c r="O930" s="90"/>
      <c r="P930" s="91">
        <f t="shared" si="991"/>
        <v>2014</v>
      </c>
      <c r="Q930" s="593"/>
      <c r="R930" s="593"/>
      <c r="S930" s="593"/>
      <c r="T930" s="593"/>
      <c r="U930" s="593"/>
      <c r="V930" s="593"/>
      <c r="W930" s="593"/>
      <c r="X930" s="593"/>
      <c r="Y930" s="593"/>
      <c r="Z930" s="593"/>
      <c r="AA930" s="593"/>
      <c r="AB930" s="593"/>
      <c r="AC930" s="89">
        <f t="shared" si="993"/>
        <v>0</v>
      </c>
      <c r="AI930" s="155"/>
      <c r="AJ930" s="2"/>
      <c r="BI930" s="1"/>
      <c r="BW930" s="1"/>
      <c r="BX930" s="72"/>
      <c r="BY930" s="1"/>
      <c r="BZ930" s="1"/>
      <c r="CA930" s="1"/>
      <c r="CB930" s="1"/>
      <c r="CC930" s="1"/>
      <c r="CD930" s="1"/>
      <c r="CE930" s="1"/>
    </row>
    <row r="931" spans="1:83">
      <c r="A931" s="87">
        <f t="shared" si="992"/>
        <v>2015</v>
      </c>
      <c r="B931" s="593"/>
      <c r="C931" s="593"/>
      <c r="D931" s="593"/>
      <c r="E931" s="593"/>
      <c r="F931" s="593"/>
      <c r="G931" s="593"/>
      <c r="H931" s="593"/>
      <c r="I931" s="593"/>
      <c r="J931" s="593"/>
      <c r="K931" s="593"/>
      <c r="L931" s="593"/>
      <c r="M931" s="593"/>
      <c r="N931" s="89">
        <f t="shared" si="994"/>
        <v>0</v>
      </c>
      <c r="O931" s="90"/>
      <c r="P931" s="91">
        <f t="shared" si="991"/>
        <v>2015</v>
      </c>
      <c r="Q931" s="593"/>
      <c r="R931" s="593"/>
      <c r="S931" s="593"/>
      <c r="T931" s="593"/>
      <c r="U931" s="593"/>
      <c r="V931" s="593"/>
      <c r="W931" s="593"/>
      <c r="X931" s="593"/>
      <c r="Y931" s="593"/>
      <c r="Z931" s="593"/>
      <c r="AA931" s="593"/>
      <c r="AB931" s="593"/>
      <c r="AC931" s="89">
        <f t="shared" si="993"/>
        <v>0</v>
      </c>
      <c r="AI931" s="155"/>
      <c r="AJ931" s="2"/>
      <c r="BI931" s="1"/>
      <c r="BW931" s="1"/>
      <c r="BX931" s="72"/>
      <c r="BY931" s="1"/>
      <c r="BZ931" s="1"/>
      <c r="CA931" s="1"/>
      <c r="CB931" s="1"/>
      <c r="CC931" s="1"/>
      <c r="CD931" s="1"/>
      <c r="CE931" s="1"/>
    </row>
    <row r="932" spans="1:83">
      <c r="A932" s="87">
        <f t="shared" si="992"/>
        <v>2016</v>
      </c>
      <c r="B932" s="593"/>
      <c r="C932" s="593"/>
      <c r="D932" s="593"/>
      <c r="E932" s="593"/>
      <c r="F932" s="593"/>
      <c r="G932" s="593"/>
      <c r="H932" s="593"/>
      <c r="I932" s="593"/>
      <c r="J932" s="593"/>
      <c r="K932" s="593"/>
      <c r="L932" s="593"/>
      <c r="M932" s="593"/>
      <c r="N932" s="89">
        <f t="shared" si="994"/>
        <v>0</v>
      </c>
      <c r="O932" s="90"/>
      <c r="P932" s="91">
        <f t="shared" ref="P932:P961" si="995">A932</f>
        <v>2016</v>
      </c>
      <c r="Q932" s="593"/>
      <c r="R932" s="593"/>
      <c r="S932" s="593"/>
      <c r="T932" s="593"/>
      <c r="U932" s="593"/>
      <c r="V932" s="593"/>
      <c r="W932" s="593"/>
      <c r="X932" s="593"/>
      <c r="Y932" s="593"/>
      <c r="Z932" s="593"/>
      <c r="AA932" s="593"/>
      <c r="AB932" s="593"/>
      <c r="AC932" s="89">
        <f t="shared" si="993"/>
        <v>0</v>
      </c>
      <c r="AI932" s="155"/>
      <c r="AJ932" s="2"/>
      <c r="BI932" s="1"/>
      <c r="BW932" s="1"/>
      <c r="BX932" s="72"/>
      <c r="BY932" s="1"/>
      <c r="BZ932" s="1"/>
      <c r="CA932" s="1"/>
      <c r="CB932" s="1"/>
      <c r="CC932" s="1"/>
      <c r="CD932" s="1"/>
      <c r="CE932" s="1"/>
    </row>
    <row r="933" spans="1:83">
      <c r="A933" s="87">
        <f t="shared" si="992"/>
        <v>2017</v>
      </c>
      <c r="B933" s="654"/>
      <c r="C933" s="654"/>
      <c r="D933" s="654"/>
      <c r="E933" s="654"/>
      <c r="F933" s="654"/>
      <c r="G933" s="654"/>
      <c r="H933" s="654"/>
      <c r="I933" s="654"/>
      <c r="J933" s="654"/>
      <c r="K933" s="654"/>
      <c r="L933" s="654"/>
      <c r="M933" s="654"/>
      <c r="N933" s="89">
        <f t="shared" si="994"/>
        <v>0</v>
      </c>
      <c r="O933" s="90"/>
      <c r="P933" s="91">
        <f t="shared" si="995"/>
        <v>2017</v>
      </c>
      <c r="Q933" s="593"/>
      <c r="R933" s="654"/>
      <c r="S933" s="654"/>
      <c r="T933" s="654"/>
      <c r="U933" s="654"/>
      <c r="V933" s="654"/>
      <c r="W933" s="654"/>
      <c r="X933" s="654"/>
      <c r="Y933" s="654"/>
      <c r="Z933" s="654"/>
      <c r="AA933" s="654"/>
      <c r="AB933" s="654"/>
      <c r="AC933" s="89">
        <f t="shared" si="993"/>
        <v>0</v>
      </c>
      <c r="AI933" s="155"/>
      <c r="AJ933" s="2"/>
      <c r="BI933" s="1"/>
      <c r="BW933" s="1"/>
      <c r="BX933" s="72"/>
      <c r="BY933" s="1"/>
      <c r="BZ933" s="1"/>
      <c r="CA933" s="1"/>
      <c r="CB933" s="1"/>
      <c r="CC933" s="1"/>
      <c r="CD933" s="1"/>
      <c r="CE933" s="1"/>
    </row>
    <row r="934" spans="1:83">
      <c r="A934" s="87">
        <f t="shared" si="992"/>
        <v>2018</v>
      </c>
      <c r="B934" s="654"/>
      <c r="C934" s="654"/>
      <c r="D934" s="654"/>
      <c r="E934" s="654"/>
      <c r="F934" s="654"/>
      <c r="G934" s="654"/>
      <c r="H934" s="654"/>
      <c r="I934" s="654"/>
      <c r="J934" s="654"/>
      <c r="K934" s="654"/>
      <c r="L934" s="654"/>
      <c r="M934" s="654"/>
      <c r="N934" s="89">
        <f t="shared" si="994"/>
        <v>0</v>
      </c>
      <c r="O934" s="90"/>
      <c r="P934" s="91">
        <f t="shared" si="995"/>
        <v>2018</v>
      </c>
      <c r="Q934" s="654"/>
      <c r="R934" s="654"/>
      <c r="S934" s="654"/>
      <c r="T934" s="654"/>
      <c r="U934" s="654"/>
      <c r="V934" s="654"/>
      <c r="W934" s="654"/>
      <c r="X934" s="654"/>
      <c r="Y934" s="654"/>
      <c r="Z934" s="654"/>
      <c r="AA934" s="654"/>
      <c r="AB934" s="654"/>
      <c r="AC934" s="89">
        <f t="shared" si="993"/>
        <v>0</v>
      </c>
      <c r="AI934" s="155"/>
      <c r="AJ934" s="2"/>
      <c r="BI934" s="1"/>
      <c r="BW934" s="1"/>
      <c r="BX934" s="72"/>
      <c r="BY934" s="1"/>
      <c r="BZ934" s="1"/>
      <c r="CA934" s="1"/>
      <c r="CB934" s="1"/>
      <c r="CC934" s="1"/>
      <c r="CD934" s="1"/>
      <c r="CE934" s="1"/>
    </row>
    <row r="935" spans="1:83">
      <c r="A935" s="87">
        <f t="shared" si="992"/>
        <v>2019</v>
      </c>
      <c r="B935" s="654"/>
      <c r="C935" s="654"/>
      <c r="D935" s="654"/>
      <c r="E935" s="654"/>
      <c r="F935" s="654"/>
      <c r="G935" s="654"/>
      <c r="H935" s="654"/>
      <c r="I935" s="654"/>
      <c r="J935" s="654"/>
      <c r="K935" s="654"/>
      <c r="L935" s="654"/>
      <c r="M935" s="654"/>
      <c r="N935" s="89">
        <f t="shared" si="994"/>
        <v>0</v>
      </c>
      <c r="O935" s="90"/>
      <c r="P935" s="91">
        <f t="shared" si="995"/>
        <v>2019</v>
      </c>
      <c r="Q935" s="654"/>
      <c r="R935" s="654"/>
      <c r="S935" s="654"/>
      <c r="T935" s="654"/>
      <c r="U935" s="654"/>
      <c r="V935" s="654"/>
      <c r="W935" s="654"/>
      <c r="X935" s="654"/>
      <c r="Y935" s="654"/>
      <c r="Z935" s="654"/>
      <c r="AA935" s="654"/>
      <c r="AB935" s="654"/>
      <c r="AC935" s="89">
        <f t="shared" si="993"/>
        <v>0</v>
      </c>
      <c r="AI935" s="155"/>
      <c r="AJ935" s="2"/>
      <c r="BI935" s="1"/>
      <c r="BW935" s="1"/>
      <c r="BX935" s="72"/>
      <c r="BY935" s="1"/>
      <c r="BZ935" s="1"/>
      <c r="CA935" s="1"/>
      <c r="CB935" s="1"/>
      <c r="CC935" s="1"/>
      <c r="CD935" s="1"/>
      <c r="CE935" s="1"/>
    </row>
    <row r="936" spans="1:83">
      <c r="A936" s="87">
        <f t="shared" si="992"/>
        <v>2020</v>
      </c>
      <c r="B936" s="654"/>
      <c r="C936" s="654"/>
      <c r="D936" s="654"/>
      <c r="E936" s="654"/>
      <c r="F936" s="654"/>
      <c r="G936" s="654"/>
      <c r="H936" s="654"/>
      <c r="I936" s="654"/>
      <c r="J936" s="654"/>
      <c r="K936" s="654"/>
      <c r="L936" s="654"/>
      <c r="M936" s="654"/>
      <c r="N936" s="89">
        <f t="shared" si="994"/>
        <v>0</v>
      </c>
      <c r="O936" s="90"/>
      <c r="P936" s="91">
        <f t="shared" si="995"/>
        <v>2020</v>
      </c>
      <c r="Q936" s="654"/>
      <c r="R936" s="654"/>
      <c r="S936" s="654"/>
      <c r="T936" s="654"/>
      <c r="U936" s="654"/>
      <c r="V936" s="654"/>
      <c r="W936" s="654"/>
      <c r="X936" s="654"/>
      <c r="Y936" s="654"/>
      <c r="Z936" s="654"/>
      <c r="AA936" s="654"/>
      <c r="AB936" s="654"/>
      <c r="AC936" s="89">
        <f t="shared" si="993"/>
        <v>0</v>
      </c>
      <c r="AI936" s="155"/>
      <c r="AJ936" s="2"/>
      <c r="BI936" s="1"/>
      <c r="BW936" s="1"/>
      <c r="BX936" s="72"/>
      <c r="BY936" s="1"/>
      <c r="BZ936" s="1"/>
      <c r="CA936" s="1"/>
      <c r="CB936" s="1"/>
      <c r="CC936" s="1"/>
      <c r="CD936" s="1"/>
      <c r="CE936" s="1"/>
    </row>
    <row r="937" spans="1:83">
      <c r="A937" s="87">
        <f t="shared" si="992"/>
        <v>2021</v>
      </c>
      <c r="B937" s="654"/>
      <c r="C937" s="654"/>
      <c r="D937" s="654"/>
      <c r="E937" s="654"/>
      <c r="F937" s="654"/>
      <c r="G937" s="654"/>
      <c r="H937" s="654"/>
      <c r="I937" s="654"/>
      <c r="J937" s="654"/>
      <c r="K937" s="654"/>
      <c r="L937" s="654"/>
      <c r="M937" s="654"/>
      <c r="N937" s="89">
        <f t="shared" si="994"/>
        <v>0</v>
      </c>
      <c r="O937" s="134"/>
      <c r="P937" s="91">
        <f t="shared" si="995"/>
        <v>2021</v>
      </c>
      <c r="Q937" s="654"/>
      <c r="R937" s="654"/>
      <c r="S937" s="654"/>
      <c r="T937" s="654"/>
      <c r="U937" s="654"/>
      <c r="V937" s="654"/>
      <c r="W937" s="654"/>
      <c r="X937" s="654"/>
      <c r="Y937" s="654"/>
      <c r="Z937" s="654"/>
      <c r="AA937" s="654"/>
      <c r="AB937" s="654"/>
      <c r="AC937" s="89">
        <f t="shared" si="993"/>
        <v>0</v>
      </c>
      <c r="AG937" s="6"/>
      <c r="AH937" s="6"/>
      <c r="AI937" s="155"/>
      <c r="AJ937" s="2"/>
      <c r="BI937" s="1"/>
      <c r="BW937" s="1"/>
      <c r="BX937" s="72"/>
      <c r="BY937" s="1"/>
      <c r="BZ937" s="1"/>
      <c r="CA937" s="1"/>
      <c r="CB937" s="1"/>
      <c r="CC937" s="1"/>
      <c r="CD937" s="1"/>
      <c r="CE937" s="1"/>
    </row>
    <row r="938" spans="1:83">
      <c r="A938" s="87">
        <f t="shared" si="992"/>
        <v>2022</v>
      </c>
      <c r="B938" s="654"/>
      <c r="C938" s="654"/>
      <c r="D938" s="654"/>
      <c r="E938" s="654"/>
      <c r="F938" s="654"/>
      <c r="G938" s="654"/>
      <c r="H938" s="654"/>
      <c r="I938" s="654"/>
      <c r="J938" s="654"/>
      <c r="K938" s="654"/>
      <c r="L938" s="654"/>
      <c r="M938" s="654"/>
      <c r="N938" s="89">
        <f t="shared" si="994"/>
        <v>0</v>
      </c>
      <c r="O938" s="131"/>
      <c r="P938" s="91">
        <f t="shared" si="995"/>
        <v>2022</v>
      </c>
      <c r="Q938" s="654"/>
      <c r="R938" s="654"/>
      <c r="S938" s="654"/>
      <c r="T938" s="654"/>
      <c r="U938" s="654"/>
      <c r="V938" s="654"/>
      <c r="W938" s="654"/>
      <c r="X938" s="654"/>
      <c r="Y938" s="654"/>
      <c r="Z938" s="654"/>
      <c r="AA938" s="654"/>
      <c r="AB938" s="654"/>
      <c r="AC938" s="89">
        <f t="shared" si="993"/>
        <v>0</v>
      </c>
      <c r="AI938" s="155"/>
      <c r="AJ938" s="2"/>
      <c r="BI938" s="1"/>
      <c r="BW938" s="1"/>
      <c r="BX938" s="72"/>
      <c r="BY938" s="1"/>
      <c r="BZ938" s="1"/>
      <c r="CA938" s="1"/>
      <c r="CB938" s="1"/>
      <c r="CC938" s="1"/>
      <c r="CD938" s="1"/>
      <c r="CE938" s="1"/>
    </row>
    <row r="939" spans="1:83">
      <c r="A939" s="87">
        <f t="shared" si="992"/>
        <v>2023</v>
      </c>
      <c r="B939" s="654"/>
      <c r="C939" s="654"/>
      <c r="D939" s="654"/>
      <c r="E939" s="654"/>
      <c r="F939" s="654"/>
      <c r="G939" s="654"/>
      <c r="H939" s="654"/>
      <c r="I939" s="654"/>
      <c r="J939" s="654"/>
      <c r="K939" s="654"/>
      <c r="L939" s="654"/>
      <c r="M939" s="654"/>
      <c r="N939" s="89">
        <f t="shared" si="994"/>
        <v>0</v>
      </c>
      <c r="O939" s="131"/>
      <c r="P939" s="91">
        <f t="shared" si="995"/>
        <v>2023</v>
      </c>
      <c r="Q939" s="654"/>
      <c r="R939" s="654"/>
      <c r="S939" s="654"/>
      <c r="T939" s="654"/>
      <c r="U939" s="654"/>
      <c r="V939" s="654"/>
      <c r="W939" s="654"/>
      <c r="X939" s="654"/>
      <c r="Y939" s="654"/>
      <c r="Z939" s="654"/>
      <c r="AA939" s="654"/>
      <c r="AB939" s="654"/>
      <c r="AC939" s="89">
        <f t="shared" si="993"/>
        <v>0</v>
      </c>
      <c r="AI939" s="155"/>
      <c r="AJ939" s="2"/>
      <c r="BI939" s="1"/>
      <c r="BW939" s="1"/>
      <c r="BX939" s="72"/>
      <c r="BY939" s="1"/>
      <c r="BZ939" s="1"/>
      <c r="CA939" s="1"/>
      <c r="CB939" s="1"/>
      <c r="CC939" s="1"/>
      <c r="CD939" s="1"/>
      <c r="CE939" s="1"/>
    </row>
    <row r="940" spans="1:83">
      <c r="A940" s="87">
        <f t="shared" si="992"/>
        <v>2024</v>
      </c>
      <c r="B940" s="654"/>
      <c r="C940" s="654"/>
      <c r="D940" s="654"/>
      <c r="E940" s="654"/>
      <c r="F940" s="654"/>
      <c r="G940" s="654"/>
      <c r="H940" s="654"/>
      <c r="I940" s="654"/>
      <c r="J940" s="654"/>
      <c r="K940" s="654"/>
      <c r="L940" s="654"/>
      <c r="M940" s="654"/>
      <c r="N940" s="89">
        <f t="shared" si="994"/>
        <v>0</v>
      </c>
      <c r="P940" s="91">
        <f t="shared" si="995"/>
        <v>2024</v>
      </c>
      <c r="Q940" s="654"/>
      <c r="R940" s="654"/>
      <c r="S940" s="654"/>
      <c r="T940" s="654"/>
      <c r="U940" s="654"/>
      <c r="V940" s="654"/>
      <c r="W940" s="654"/>
      <c r="X940" s="654"/>
      <c r="Y940" s="654"/>
      <c r="Z940" s="654"/>
      <c r="AA940" s="654"/>
      <c r="AB940" s="654"/>
      <c r="AC940" s="89">
        <f t="shared" si="993"/>
        <v>0</v>
      </c>
      <c r="AG940" s="2"/>
      <c r="AH940" s="2"/>
      <c r="AJ940" s="2"/>
      <c r="BI940" s="1"/>
      <c r="BW940" s="1"/>
      <c r="BX940" s="72"/>
      <c r="BY940" s="1"/>
      <c r="BZ940" s="1"/>
      <c r="CA940" s="1"/>
      <c r="CB940" s="1"/>
      <c r="CC940" s="1"/>
      <c r="CD940" s="1"/>
      <c r="CE940" s="1"/>
    </row>
    <row r="941" spans="1:83">
      <c r="A941" s="87">
        <f t="shared" si="992"/>
        <v>2025</v>
      </c>
      <c r="B941" s="654"/>
      <c r="C941" s="654"/>
      <c r="D941" s="654"/>
      <c r="E941" s="654"/>
      <c r="F941" s="654"/>
      <c r="G941" s="654"/>
      <c r="H941" s="654"/>
      <c r="I941" s="654"/>
      <c r="J941" s="654"/>
      <c r="K941" s="654"/>
      <c r="L941" s="654"/>
      <c r="M941" s="654"/>
      <c r="N941" s="89">
        <f t="shared" si="994"/>
        <v>0</v>
      </c>
      <c r="P941" s="91">
        <f t="shared" si="995"/>
        <v>2025</v>
      </c>
      <c r="Q941" s="654"/>
      <c r="R941" s="654"/>
      <c r="S941" s="654"/>
      <c r="T941" s="654"/>
      <c r="U941" s="654"/>
      <c r="V941" s="654"/>
      <c r="W941" s="654"/>
      <c r="X941" s="654"/>
      <c r="Y941" s="654"/>
      <c r="Z941" s="654"/>
      <c r="AA941" s="654"/>
      <c r="AB941" s="654"/>
      <c r="AC941" s="89">
        <f t="shared" si="993"/>
        <v>0</v>
      </c>
      <c r="AG941" s="2"/>
      <c r="AH941" s="2"/>
      <c r="AJ941" s="2"/>
      <c r="BI941" s="1"/>
      <c r="BW941" s="1"/>
      <c r="BX941" s="72"/>
      <c r="BY941" s="1"/>
      <c r="BZ941" s="1"/>
      <c r="CA941" s="1"/>
      <c r="CB941" s="1"/>
      <c r="CC941" s="1"/>
      <c r="CD941" s="1"/>
      <c r="CE941" s="1"/>
    </row>
    <row r="942" spans="1:83">
      <c r="A942" s="87">
        <f t="shared" si="992"/>
        <v>2026</v>
      </c>
      <c r="B942" s="654"/>
      <c r="C942" s="654"/>
      <c r="D942" s="654"/>
      <c r="E942" s="654"/>
      <c r="F942" s="654"/>
      <c r="G942" s="654"/>
      <c r="H942" s="654"/>
      <c r="I942" s="654"/>
      <c r="J942" s="654"/>
      <c r="K942" s="654"/>
      <c r="L942" s="654"/>
      <c r="M942" s="654"/>
      <c r="N942" s="89">
        <f t="shared" si="994"/>
        <v>0</v>
      </c>
      <c r="P942" s="91">
        <f t="shared" si="995"/>
        <v>2026</v>
      </c>
      <c r="Q942" s="654"/>
      <c r="R942" s="654"/>
      <c r="S942" s="654"/>
      <c r="T942" s="654"/>
      <c r="U942" s="654"/>
      <c r="V942" s="654"/>
      <c r="W942" s="654"/>
      <c r="X942" s="654"/>
      <c r="Y942" s="654"/>
      <c r="Z942" s="654"/>
      <c r="AA942" s="654"/>
      <c r="AB942" s="654"/>
      <c r="AC942" s="89">
        <f t="shared" si="993"/>
        <v>0</v>
      </c>
      <c r="AG942" s="2"/>
      <c r="AH942" s="2"/>
      <c r="AJ942" s="2"/>
      <c r="BI942" s="1"/>
      <c r="BW942" s="1"/>
      <c r="BX942" s="72"/>
      <c r="BY942" s="1"/>
      <c r="BZ942" s="1"/>
      <c r="CA942" s="1"/>
      <c r="CB942" s="1"/>
      <c r="CC942" s="1"/>
      <c r="CD942" s="1"/>
      <c r="CE942" s="1"/>
    </row>
    <row r="943" spans="1:83">
      <c r="A943" s="87">
        <f t="shared" si="992"/>
        <v>2027</v>
      </c>
      <c r="B943" s="654"/>
      <c r="C943" s="654"/>
      <c r="D943" s="654"/>
      <c r="E943" s="654"/>
      <c r="F943" s="654"/>
      <c r="G943" s="654"/>
      <c r="H943" s="654"/>
      <c r="I943" s="654"/>
      <c r="J943" s="654"/>
      <c r="K943" s="654"/>
      <c r="L943" s="654"/>
      <c r="M943" s="654"/>
      <c r="N943" s="89">
        <f t="shared" si="994"/>
        <v>0</v>
      </c>
      <c r="P943" s="91">
        <f t="shared" si="995"/>
        <v>2027</v>
      </c>
      <c r="Q943" s="654"/>
      <c r="R943" s="654"/>
      <c r="S943" s="654"/>
      <c r="T943" s="654"/>
      <c r="U943" s="654"/>
      <c r="V943" s="654"/>
      <c r="W943" s="654"/>
      <c r="X943" s="654"/>
      <c r="Y943" s="654"/>
      <c r="Z943" s="654"/>
      <c r="AA943" s="654"/>
      <c r="AB943" s="654"/>
      <c r="AC943" s="89">
        <f t="shared" si="993"/>
        <v>0</v>
      </c>
      <c r="AJ943" s="2"/>
      <c r="BI943" s="1"/>
      <c r="BW943" s="1"/>
      <c r="BX943" s="72"/>
      <c r="BY943" s="1"/>
      <c r="BZ943" s="1"/>
      <c r="CA943" s="1"/>
      <c r="CB943" s="1"/>
      <c r="CC943" s="1"/>
      <c r="CD943" s="1"/>
      <c r="CE943" s="1"/>
    </row>
    <row r="944" spans="1:83">
      <c r="A944" s="87">
        <f t="shared" si="992"/>
        <v>2028</v>
      </c>
      <c r="B944" s="654"/>
      <c r="C944" s="654"/>
      <c r="D944" s="654"/>
      <c r="E944" s="654"/>
      <c r="F944" s="654"/>
      <c r="G944" s="654"/>
      <c r="H944" s="654"/>
      <c r="I944" s="654"/>
      <c r="J944" s="654"/>
      <c r="K944" s="654"/>
      <c r="L944" s="654"/>
      <c r="M944" s="654"/>
      <c r="N944" s="89">
        <f t="shared" si="994"/>
        <v>0</v>
      </c>
      <c r="P944" s="91">
        <f t="shared" si="995"/>
        <v>2028</v>
      </c>
      <c r="Q944" s="654"/>
      <c r="R944" s="654"/>
      <c r="S944" s="654"/>
      <c r="T944" s="654"/>
      <c r="U944" s="654"/>
      <c r="V944" s="654"/>
      <c r="W944" s="654"/>
      <c r="X944" s="654"/>
      <c r="Y944" s="654"/>
      <c r="Z944" s="654"/>
      <c r="AA944" s="654"/>
      <c r="AB944" s="654"/>
      <c r="AC944" s="89">
        <f t="shared" si="993"/>
        <v>0</v>
      </c>
      <c r="AJ944" s="2"/>
      <c r="BI944" s="1"/>
      <c r="BW944" s="1"/>
      <c r="BX944" s="72"/>
      <c r="BY944" s="1"/>
      <c r="BZ944" s="1"/>
      <c r="CA944" s="1"/>
      <c r="CB944" s="1"/>
      <c r="CC944" s="1"/>
      <c r="CD944" s="1"/>
      <c r="CE944" s="1"/>
    </row>
    <row r="945" spans="1:83">
      <c r="A945" s="87">
        <f t="shared" si="992"/>
        <v>2029</v>
      </c>
      <c r="B945" s="654"/>
      <c r="C945" s="654"/>
      <c r="D945" s="654"/>
      <c r="E945" s="654"/>
      <c r="F945" s="654"/>
      <c r="G945" s="654"/>
      <c r="H945" s="654"/>
      <c r="I945" s="654"/>
      <c r="J945" s="654"/>
      <c r="K945" s="654"/>
      <c r="L945" s="654"/>
      <c r="M945" s="654"/>
      <c r="N945" s="89">
        <f t="shared" si="994"/>
        <v>0</v>
      </c>
      <c r="P945" s="91">
        <f t="shared" si="995"/>
        <v>2029</v>
      </c>
      <c r="Q945" s="654"/>
      <c r="R945" s="654"/>
      <c r="S945" s="654"/>
      <c r="T945" s="654"/>
      <c r="U945" s="654"/>
      <c r="V945" s="654"/>
      <c r="W945" s="654"/>
      <c r="X945" s="654"/>
      <c r="Y945" s="654"/>
      <c r="Z945" s="654"/>
      <c r="AA945" s="654"/>
      <c r="AB945" s="654"/>
      <c r="AC945" s="89">
        <f t="shared" si="993"/>
        <v>0</v>
      </c>
      <c r="AJ945" s="2"/>
      <c r="BI945" s="1"/>
      <c r="BW945" s="1"/>
      <c r="BX945" s="72"/>
      <c r="BY945" s="1"/>
      <c r="BZ945" s="1"/>
      <c r="CA945" s="1"/>
      <c r="CB945" s="1"/>
      <c r="CC945" s="1"/>
      <c r="CD945" s="1"/>
      <c r="CE945" s="1"/>
    </row>
    <row r="946" spans="1:83">
      <c r="A946" s="87">
        <f t="shared" si="992"/>
        <v>2030</v>
      </c>
      <c r="B946" s="654"/>
      <c r="C946" s="654"/>
      <c r="D946" s="654"/>
      <c r="E946" s="654"/>
      <c r="F946" s="654"/>
      <c r="G946" s="654"/>
      <c r="H946" s="654"/>
      <c r="I946" s="654"/>
      <c r="J946" s="654"/>
      <c r="K946" s="654"/>
      <c r="L946" s="654"/>
      <c r="M946" s="654"/>
      <c r="N946" s="89">
        <f t="shared" si="994"/>
        <v>0</v>
      </c>
      <c r="P946" s="91">
        <f t="shared" si="995"/>
        <v>2030</v>
      </c>
      <c r="Q946" s="654"/>
      <c r="R946" s="654"/>
      <c r="S946" s="654"/>
      <c r="T946" s="654"/>
      <c r="U946" s="654"/>
      <c r="V946" s="654"/>
      <c r="W946" s="654"/>
      <c r="X946" s="654"/>
      <c r="Y946" s="654"/>
      <c r="Z946" s="654"/>
      <c r="AA946" s="654"/>
      <c r="AB946" s="654"/>
      <c r="AC946" s="89">
        <f t="shared" si="993"/>
        <v>0</v>
      </c>
      <c r="AJ946" s="2"/>
      <c r="BI946" s="1"/>
      <c r="BW946" s="1"/>
      <c r="BX946" s="72"/>
      <c r="BY946" s="1"/>
      <c r="BZ946" s="1"/>
      <c r="CA946" s="1"/>
      <c r="CB946" s="1"/>
      <c r="CC946" s="1"/>
      <c r="CD946" s="1"/>
      <c r="CE946" s="1"/>
    </row>
    <row r="947" spans="1:83">
      <c r="A947" s="87">
        <f t="shared" si="992"/>
        <v>2031</v>
      </c>
      <c r="B947" s="654"/>
      <c r="C947" s="654"/>
      <c r="D947" s="654"/>
      <c r="E947" s="654"/>
      <c r="F947" s="654"/>
      <c r="G947" s="654"/>
      <c r="H947" s="654"/>
      <c r="I947" s="654"/>
      <c r="J947" s="654"/>
      <c r="K947" s="654"/>
      <c r="L947" s="654"/>
      <c r="M947" s="654"/>
      <c r="N947" s="89">
        <f t="shared" si="994"/>
        <v>0</v>
      </c>
      <c r="P947" s="91">
        <f t="shared" si="995"/>
        <v>2031</v>
      </c>
      <c r="Q947" s="654"/>
      <c r="R947" s="654"/>
      <c r="S947" s="654"/>
      <c r="T947" s="654"/>
      <c r="U947" s="654"/>
      <c r="V947" s="654"/>
      <c r="W947" s="654"/>
      <c r="X947" s="654"/>
      <c r="Y947" s="654"/>
      <c r="Z947" s="654"/>
      <c r="AA947" s="654"/>
      <c r="AB947" s="654"/>
      <c r="AC947" s="89">
        <f t="shared" si="993"/>
        <v>0</v>
      </c>
      <c r="AJ947" s="2"/>
      <c r="BI947" s="1"/>
      <c r="BW947" s="1"/>
      <c r="BX947" s="72"/>
      <c r="BY947" s="1"/>
      <c r="BZ947" s="1"/>
      <c r="CA947" s="1"/>
      <c r="CB947" s="1"/>
      <c r="CC947" s="1"/>
      <c r="CD947" s="1"/>
      <c r="CE947" s="1"/>
    </row>
    <row r="948" spans="1:83">
      <c r="A948" s="87">
        <f t="shared" si="992"/>
        <v>2032</v>
      </c>
      <c r="B948" s="654"/>
      <c r="C948" s="654"/>
      <c r="D948" s="654"/>
      <c r="E948" s="654"/>
      <c r="F948" s="654"/>
      <c r="G948" s="654"/>
      <c r="H948" s="654"/>
      <c r="I948" s="654"/>
      <c r="J948" s="654"/>
      <c r="K948" s="654"/>
      <c r="L948" s="654"/>
      <c r="M948" s="654"/>
      <c r="N948" s="89">
        <f t="shared" si="994"/>
        <v>0</v>
      </c>
      <c r="P948" s="91">
        <f t="shared" si="995"/>
        <v>2032</v>
      </c>
      <c r="Q948" s="654"/>
      <c r="R948" s="654"/>
      <c r="S948" s="654"/>
      <c r="T948" s="654"/>
      <c r="U948" s="654"/>
      <c r="V948" s="654"/>
      <c r="W948" s="654"/>
      <c r="X948" s="654"/>
      <c r="Y948" s="654"/>
      <c r="Z948" s="654"/>
      <c r="AA948" s="654"/>
      <c r="AB948" s="654"/>
      <c r="AC948" s="89">
        <f t="shared" si="993"/>
        <v>0</v>
      </c>
      <c r="AJ948" s="2"/>
      <c r="BI948" s="1"/>
      <c r="BW948" s="1"/>
      <c r="BX948" s="72"/>
      <c r="BY948" s="1"/>
      <c r="BZ948" s="1"/>
      <c r="CA948" s="1"/>
      <c r="CB948" s="1"/>
      <c r="CC948" s="1"/>
      <c r="CD948" s="1"/>
      <c r="CE948" s="1"/>
    </row>
    <row r="949" spans="1:83">
      <c r="A949" s="87">
        <f t="shared" si="992"/>
        <v>2033</v>
      </c>
      <c r="B949" s="654"/>
      <c r="C949" s="654"/>
      <c r="D949" s="654"/>
      <c r="E949" s="654"/>
      <c r="F949" s="654"/>
      <c r="G949" s="654"/>
      <c r="H949" s="654"/>
      <c r="I949" s="654"/>
      <c r="J949" s="654"/>
      <c r="K949" s="654"/>
      <c r="L949" s="654"/>
      <c r="M949" s="654"/>
      <c r="N949" s="89">
        <f t="shared" si="994"/>
        <v>0</v>
      </c>
      <c r="P949" s="91">
        <f t="shared" si="995"/>
        <v>2033</v>
      </c>
      <c r="Q949" s="654"/>
      <c r="R949" s="654"/>
      <c r="S949" s="654"/>
      <c r="T949" s="654"/>
      <c r="U949" s="654"/>
      <c r="V949" s="654"/>
      <c r="W949" s="654"/>
      <c r="X949" s="654"/>
      <c r="Y949" s="654"/>
      <c r="Z949" s="654"/>
      <c r="AA949" s="654"/>
      <c r="AB949" s="654"/>
      <c r="AC949" s="89">
        <f t="shared" si="993"/>
        <v>0</v>
      </c>
      <c r="AJ949" s="2"/>
      <c r="BI949" s="1"/>
      <c r="BW949" s="1"/>
      <c r="BX949" s="72"/>
      <c r="BY949" s="1"/>
      <c r="BZ949" s="1"/>
      <c r="CA949" s="1"/>
      <c r="CB949" s="1"/>
      <c r="CC949" s="1"/>
      <c r="CD949" s="1"/>
      <c r="CE949" s="1"/>
    </row>
    <row r="950" spans="1:83">
      <c r="A950" s="87">
        <f t="shared" si="992"/>
        <v>2034</v>
      </c>
      <c r="B950" s="654"/>
      <c r="C950" s="654"/>
      <c r="D950" s="654"/>
      <c r="E950" s="654"/>
      <c r="F950" s="654"/>
      <c r="G950" s="654"/>
      <c r="H950" s="654"/>
      <c r="I950" s="654"/>
      <c r="J950" s="654"/>
      <c r="K950" s="654"/>
      <c r="L950" s="654"/>
      <c r="M950" s="654"/>
      <c r="N950" s="89">
        <f t="shared" si="994"/>
        <v>0</v>
      </c>
      <c r="P950" s="91">
        <f t="shared" si="995"/>
        <v>2034</v>
      </c>
      <c r="Q950" s="654"/>
      <c r="R950" s="654"/>
      <c r="S950" s="654"/>
      <c r="T950" s="654"/>
      <c r="U950" s="654"/>
      <c r="V950" s="654"/>
      <c r="W950" s="654"/>
      <c r="X950" s="654"/>
      <c r="Y950" s="654"/>
      <c r="Z950" s="654"/>
      <c r="AA950" s="654"/>
      <c r="AB950" s="654"/>
      <c r="AC950" s="89">
        <f t="shared" si="993"/>
        <v>0</v>
      </c>
      <c r="AJ950" s="2"/>
      <c r="BI950" s="1"/>
      <c r="BW950" s="1"/>
      <c r="BX950" s="72"/>
      <c r="BY950" s="1"/>
      <c r="BZ950" s="1"/>
      <c r="CA950" s="1"/>
      <c r="CB950" s="1"/>
      <c r="CC950" s="1"/>
      <c r="CD950" s="1"/>
      <c r="CE950" s="1"/>
    </row>
    <row r="951" spans="1:83">
      <c r="A951" s="87">
        <f t="shared" si="992"/>
        <v>2035</v>
      </c>
      <c r="B951" s="654"/>
      <c r="C951" s="654"/>
      <c r="D951" s="654"/>
      <c r="E951" s="654"/>
      <c r="F951" s="654"/>
      <c r="G951" s="654"/>
      <c r="H951" s="654"/>
      <c r="I951" s="654"/>
      <c r="J951" s="654"/>
      <c r="K951" s="654"/>
      <c r="L951" s="654"/>
      <c r="M951" s="654"/>
      <c r="N951" s="89">
        <f t="shared" si="994"/>
        <v>0</v>
      </c>
      <c r="P951" s="91">
        <f t="shared" si="995"/>
        <v>2035</v>
      </c>
      <c r="Q951" s="654"/>
      <c r="R951" s="654"/>
      <c r="S951" s="654"/>
      <c r="T951" s="654"/>
      <c r="U951" s="654"/>
      <c r="V951" s="654"/>
      <c r="W951" s="654"/>
      <c r="X951" s="654"/>
      <c r="Y951" s="654"/>
      <c r="Z951" s="654"/>
      <c r="AA951" s="654"/>
      <c r="AB951" s="654"/>
      <c r="AC951" s="89">
        <f t="shared" si="993"/>
        <v>0</v>
      </c>
      <c r="AJ951" s="2"/>
      <c r="BI951" s="1"/>
      <c r="BW951" s="1"/>
      <c r="BX951" s="72"/>
      <c r="BY951" s="1"/>
      <c r="BZ951" s="1"/>
      <c r="CA951" s="1"/>
      <c r="CB951" s="1"/>
      <c r="CC951" s="1"/>
      <c r="CD951" s="1"/>
      <c r="CE951" s="1"/>
    </row>
    <row r="952" spans="1:83">
      <c r="A952" s="87">
        <f t="shared" si="992"/>
        <v>2036</v>
      </c>
      <c r="B952" s="654"/>
      <c r="C952" s="654"/>
      <c r="D952" s="654"/>
      <c r="E952" s="654"/>
      <c r="F952" s="654"/>
      <c r="G952" s="654"/>
      <c r="H952" s="654"/>
      <c r="I952" s="654"/>
      <c r="J952" s="654"/>
      <c r="K952" s="654"/>
      <c r="L952" s="654"/>
      <c r="M952" s="654"/>
      <c r="N952" s="89">
        <f t="shared" si="994"/>
        <v>0</v>
      </c>
      <c r="P952" s="91">
        <f t="shared" si="995"/>
        <v>2036</v>
      </c>
      <c r="Q952" s="654"/>
      <c r="R952" s="654"/>
      <c r="S952" s="654"/>
      <c r="T952" s="654"/>
      <c r="U952" s="654"/>
      <c r="V952" s="654"/>
      <c r="W952" s="654"/>
      <c r="X952" s="654"/>
      <c r="Y952" s="654"/>
      <c r="Z952" s="654"/>
      <c r="AA952" s="654"/>
      <c r="AB952" s="654"/>
      <c r="AC952" s="89">
        <f t="shared" si="993"/>
        <v>0</v>
      </c>
      <c r="AJ952" s="2"/>
      <c r="BI952" s="1"/>
      <c r="BW952" s="1"/>
      <c r="BX952" s="72"/>
      <c r="BY952" s="1"/>
      <c r="BZ952" s="1"/>
      <c r="CA952" s="1"/>
      <c r="CB952" s="1"/>
      <c r="CC952" s="1"/>
      <c r="CD952" s="1"/>
      <c r="CE952" s="1"/>
    </row>
    <row r="953" spans="1:83">
      <c r="A953" s="87">
        <f t="shared" si="992"/>
        <v>2037</v>
      </c>
      <c r="B953" s="654"/>
      <c r="C953" s="654"/>
      <c r="D953" s="654"/>
      <c r="E953" s="654"/>
      <c r="F953" s="654"/>
      <c r="G953" s="654"/>
      <c r="H953" s="654"/>
      <c r="I953" s="654"/>
      <c r="J953" s="654"/>
      <c r="K953" s="654"/>
      <c r="L953" s="654"/>
      <c r="M953" s="654"/>
      <c r="N953" s="89">
        <f t="shared" si="994"/>
        <v>0</v>
      </c>
      <c r="P953" s="91">
        <f t="shared" si="995"/>
        <v>2037</v>
      </c>
      <c r="Q953" s="654"/>
      <c r="R953" s="654"/>
      <c r="S953" s="654"/>
      <c r="T953" s="654"/>
      <c r="U953" s="654"/>
      <c r="V953" s="654"/>
      <c r="W953" s="654"/>
      <c r="X953" s="654"/>
      <c r="Y953" s="654"/>
      <c r="Z953" s="654"/>
      <c r="AA953" s="654"/>
      <c r="AB953" s="654"/>
      <c r="AC953" s="89">
        <f t="shared" si="993"/>
        <v>0</v>
      </c>
      <c r="AJ953" s="2"/>
      <c r="BI953" s="1"/>
      <c r="BW953" s="1"/>
      <c r="BX953" s="72"/>
      <c r="BY953" s="1"/>
      <c r="BZ953" s="1"/>
      <c r="CA953" s="1"/>
      <c r="CB953" s="1"/>
      <c r="CC953" s="1"/>
      <c r="CD953" s="1"/>
      <c r="CE953" s="1"/>
    </row>
    <row r="954" spans="1:83">
      <c r="A954" s="87">
        <f t="shared" si="992"/>
        <v>2038</v>
      </c>
      <c r="B954" s="654"/>
      <c r="C954" s="654"/>
      <c r="D954" s="654"/>
      <c r="E954" s="654"/>
      <c r="F954" s="654"/>
      <c r="G954" s="654"/>
      <c r="H954" s="654"/>
      <c r="I954" s="654"/>
      <c r="J954" s="654"/>
      <c r="K954" s="654"/>
      <c r="L954" s="654"/>
      <c r="M954" s="654"/>
      <c r="N954" s="89">
        <f t="shared" si="994"/>
        <v>0</v>
      </c>
      <c r="P954" s="91">
        <f t="shared" si="995"/>
        <v>2038</v>
      </c>
      <c r="Q954" s="654"/>
      <c r="R954" s="654"/>
      <c r="S954" s="654"/>
      <c r="T954" s="654"/>
      <c r="U954" s="654"/>
      <c r="V954" s="654"/>
      <c r="W954" s="654"/>
      <c r="X954" s="654"/>
      <c r="Y954" s="654"/>
      <c r="Z954" s="654"/>
      <c r="AA954" s="654"/>
      <c r="AB954" s="654"/>
      <c r="AC954" s="89">
        <f t="shared" si="993"/>
        <v>0</v>
      </c>
      <c r="AJ954" s="2"/>
      <c r="BI954" s="1"/>
      <c r="BW954" s="1"/>
      <c r="BX954" s="72"/>
      <c r="BY954" s="1"/>
      <c r="BZ954" s="1"/>
      <c r="CA954" s="1"/>
      <c r="CB954" s="1"/>
      <c r="CC954" s="1"/>
      <c r="CD954" s="1"/>
      <c r="CE954" s="1"/>
    </row>
    <row r="955" spans="1:83">
      <c r="A955" s="87">
        <f t="shared" si="992"/>
        <v>2039</v>
      </c>
      <c r="B955" s="654"/>
      <c r="C955" s="654"/>
      <c r="D955" s="654"/>
      <c r="E955" s="654"/>
      <c r="F955" s="654"/>
      <c r="G955" s="654"/>
      <c r="H955" s="654"/>
      <c r="I955" s="654"/>
      <c r="J955" s="654"/>
      <c r="K955" s="654"/>
      <c r="L955" s="654"/>
      <c r="M955" s="654"/>
      <c r="N955" s="89">
        <f t="shared" si="994"/>
        <v>0</v>
      </c>
      <c r="P955" s="91">
        <f t="shared" si="995"/>
        <v>2039</v>
      </c>
      <c r="Q955" s="654"/>
      <c r="R955" s="654"/>
      <c r="S955" s="654"/>
      <c r="T955" s="654"/>
      <c r="U955" s="654"/>
      <c r="V955" s="654"/>
      <c r="W955" s="654"/>
      <c r="X955" s="654"/>
      <c r="Y955" s="654"/>
      <c r="Z955" s="654"/>
      <c r="AA955" s="654"/>
      <c r="AB955" s="654"/>
      <c r="AC955" s="89">
        <f t="shared" si="993"/>
        <v>0</v>
      </c>
      <c r="AJ955" s="2"/>
      <c r="BI955" s="1"/>
      <c r="BW955" s="1"/>
      <c r="BX955" s="72"/>
      <c r="BY955" s="1"/>
      <c r="BZ955" s="1"/>
      <c r="CA955" s="1"/>
      <c r="CB955" s="1"/>
      <c r="CC955" s="1"/>
      <c r="CD955" s="1"/>
      <c r="CE955" s="1"/>
    </row>
    <row r="956" spans="1:83" ht="12.75" customHeight="1">
      <c r="A956" s="87">
        <f t="shared" si="992"/>
        <v>2040</v>
      </c>
      <c r="B956" s="654"/>
      <c r="C956" s="654"/>
      <c r="D956" s="654"/>
      <c r="E956" s="654"/>
      <c r="F956" s="654"/>
      <c r="G956" s="654"/>
      <c r="H956" s="654"/>
      <c r="I956" s="654"/>
      <c r="J956" s="654"/>
      <c r="K956" s="654"/>
      <c r="L956" s="654"/>
      <c r="M956" s="654"/>
      <c r="N956" s="89">
        <f t="shared" si="994"/>
        <v>0</v>
      </c>
      <c r="P956" s="91">
        <f t="shared" si="995"/>
        <v>2040</v>
      </c>
      <c r="Q956" s="654"/>
      <c r="R956" s="654"/>
      <c r="S956" s="654"/>
      <c r="T956" s="654"/>
      <c r="U956" s="654"/>
      <c r="V956" s="654"/>
      <c r="W956" s="654"/>
      <c r="X956" s="654"/>
      <c r="Y956" s="654"/>
      <c r="Z956" s="654"/>
      <c r="AA956" s="654"/>
      <c r="AB956" s="654"/>
      <c r="AC956" s="89">
        <f t="shared" si="993"/>
        <v>0</v>
      </c>
      <c r="AJ956" s="2"/>
      <c r="BI956" s="1"/>
      <c r="BW956" s="1"/>
      <c r="BX956" s="72"/>
      <c r="BY956" s="1"/>
      <c r="BZ956" s="1"/>
      <c r="CA956" s="1"/>
      <c r="CB956" s="1"/>
      <c r="CC956" s="1"/>
      <c r="CD956" s="1"/>
      <c r="CE956" s="1"/>
    </row>
    <row r="957" spans="1:83" ht="12.75" customHeight="1">
      <c r="A957" s="87">
        <f t="shared" si="992"/>
        <v>2041</v>
      </c>
      <c r="P957" s="91">
        <f t="shared" si="995"/>
        <v>2041</v>
      </c>
      <c r="AJ957" s="2"/>
      <c r="BI957" s="1"/>
      <c r="BW957" s="1"/>
      <c r="BX957" s="72"/>
      <c r="BY957" s="1"/>
      <c r="BZ957" s="1"/>
      <c r="CA957" s="1"/>
      <c r="CB957" s="1"/>
      <c r="CC957" s="1"/>
      <c r="CD957" s="1"/>
      <c r="CE957" s="1"/>
    </row>
    <row r="958" spans="1:83" ht="12.75" customHeight="1">
      <c r="A958" s="87">
        <f t="shared" si="992"/>
        <v>2042</v>
      </c>
      <c r="P958" s="91">
        <f t="shared" si="995"/>
        <v>2042</v>
      </c>
      <c r="AJ958" s="2"/>
      <c r="BI958" s="1"/>
      <c r="BW958" s="1"/>
      <c r="BX958" s="72"/>
      <c r="BY958" s="1"/>
      <c r="BZ958" s="1"/>
      <c r="CA958" s="1"/>
      <c r="CB958" s="1"/>
      <c r="CC958" s="1"/>
      <c r="CD958" s="1"/>
      <c r="CE958" s="1"/>
    </row>
    <row r="959" spans="1:83" ht="12.75" customHeight="1">
      <c r="A959" s="87">
        <f t="shared" si="992"/>
        <v>2043</v>
      </c>
      <c r="P959" s="91">
        <f t="shared" si="995"/>
        <v>2043</v>
      </c>
      <c r="AJ959" s="2"/>
      <c r="BI959" s="1"/>
      <c r="BW959" s="1"/>
      <c r="BX959" s="72"/>
      <c r="BY959" s="1"/>
      <c r="BZ959" s="1"/>
      <c r="CA959" s="1"/>
      <c r="CB959" s="1"/>
      <c r="CC959" s="1"/>
      <c r="CD959" s="1"/>
      <c r="CE959" s="1"/>
    </row>
    <row r="960" spans="1:83" ht="12.75" customHeight="1">
      <c r="A960" s="87">
        <f t="shared" si="992"/>
        <v>2044</v>
      </c>
      <c r="P960" s="91">
        <f t="shared" si="995"/>
        <v>2044</v>
      </c>
      <c r="AJ960" s="2"/>
      <c r="BI960" s="1"/>
      <c r="BW960" s="1"/>
      <c r="BX960" s="72"/>
      <c r="BY960" s="1"/>
      <c r="BZ960" s="1"/>
      <c r="CA960" s="1"/>
      <c r="CB960" s="1"/>
      <c r="CC960" s="1"/>
      <c r="CD960" s="1"/>
      <c r="CE960" s="1"/>
    </row>
    <row r="961" spans="1:83">
      <c r="A961" s="87">
        <f t="shared" si="992"/>
        <v>2045</v>
      </c>
      <c r="P961" s="91">
        <f t="shared" si="995"/>
        <v>2045</v>
      </c>
      <c r="AI961" s="155"/>
      <c r="AJ961" s="2"/>
      <c r="BI961" s="1"/>
      <c r="BW961" s="1"/>
      <c r="BX961" s="72"/>
      <c r="BY961" s="1"/>
      <c r="BZ961" s="1"/>
      <c r="CA961" s="1"/>
      <c r="CB961" s="1"/>
      <c r="CC961" s="1"/>
      <c r="CD961" s="1"/>
      <c r="CE961" s="1"/>
    </row>
    <row r="962" spans="1:83" ht="9.75" customHeight="1">
      <c r="AI962" s="155"/>
      <c r="AJ962" s="2"/>
      <c r="BI962" s="1"/>
      <c r="BW962" s="1"/>
      <c r="BX962" s="72"/>
      <c r="BY962" s="1"/>
      <c r="BZ962" s="1"/>
      <c r="CA962" s="1"/>
      <c r="CB962" s="1"/>
      <c r="CC962" s="1"/>
      <c r="CD962" s="1"/>
      <c r="CE962" s="1"/>
    </row>
    <row r="963" spans="1:83">
      <c r="R963" s="101"/>
      <c r="S963" s="101"/>
      <c r="T963" s="101"/>
      <c r="U963" s="101"/>
      <c r="V963" s="101"/>
      <c r="W963" s="101"/>
      <c r="X963" s="101"/>
      <c r="Y963" s="101"/>
      <c r="Z963" s="110" t="s">
        <v>38</v>
      </c>
      <c r="AA963" s="101"/>
      <c r="AB963" s="101"/>
      <c r="AC963" s="13"/>
      <c r="AG963" s="78"/>
      <c r="AH963" s="78"/>
      <c r="AI963" s="155"/>
      <c r="AJ963" s="2"/>
      <c r="BI963" s="1"/>
      <c r="BW963" s="1"/>
      <c r="BX963" s="72"/>
      <c r="BY963" s="1"/>
      <c r="BZ963" s="1"/>
      <c r="CA963" s="1"/>
      <c r="CB963" s="1"/>
      <c r="CC963" s="1"/>
      <c r="CD963" s="1"/>
      <c r="CE963" s="1"/>
    </row>
    <row r="964" spans="1:83" ht="15.75">
      <c r="A964" s="77" t="s">
        <v>105</v>
      </c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8"/>
      <c r="P964" s="109" t="str">
        <f>A964&amp;"   (BILLED SALES, LAGGED)"</f>
        <v>512   HOMESTEAD  POWER SALE    (Base Strata)   (BILLED SALES, LAGGED)</v>
      </c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43" t="s">
        <v>1</v>
      </c>
      <c r="AG964" s="79"/>
      <c r="AH964" s="79"/>
      <c r="AI964" s="78"/>
      <c r="AJ964" s="2"/>
      <c r="BI964" s="1"/>
      <c r="BW964" s="1"/>
      <c r="BX964" s="72"/>
      <c r="BY964" s="1"/>
      <c r="BZ964" s="1"/>
      <c r="CA964" s="1"/>
      <c r="CB964" s="1"/>
      <c r="CC964" s="1"/>
      <c r="CD964" s="1"/>
      <c r="CE964" s="1"/>
    </row>
    <row r="965" spans="1:83">
      <c r="A965" s="4" t="s">
        <v>2</v>
      </c>
      <c r="B965" s="117" t="s">
        <v>3</v>
      </c>
      <c r="C965" s="117" t="s">
        <v>4</v>
      </c>
      <c r="D965" s="117" t="s">
        <v>5</v>
      </c>
      <c r="E965" s="117" t="s">
        <v>6</v>
      </c>
      <c r="F965" s="117" t="s">
        <v>7</v>
      </c>
      <c r="G965" s="117" t="s">
        <v>8</v>
      </c>
      <c r="H965" s="117" t="s">
        <v>9</v>
      </c>
      <c r="I965" s="117" t="s">
        <v>10</v>
      </c>
      <c r="J965" s="117" t="s">
        <v>11</v>
      </c>
      <c r="K965" s="117" t="s">
        <v>12</v>
      </c>
      <c r="L965" s="117" t="s">
        <v>13</v>
      </c>
      <c r="M965" s="117" t="s">
        <v>14</v>
      </c>
      <c r="N965" s="112" t="s">
        <v>15</v>
      </c>
      <c r="O965" s="118"/>
      <c r="P965" s="119" t="s">
        <v>2</v>
      </c>
      <c r="Q965" s="117" t="s">
        <v>3</v>
      </c>
      <c r="R965" s="117" t="s">
        <v>4</v>
      </c>
      <c r="S965" s="117" t="s">
        <v>5</v>
      </c>
      <c r="T965" s="117" t="s">
        <v>6</v>
      </c>
      <c r="U965" s="117" t="s">
        <v>7</v>
      </c>
      <c r="V965" s="117" t="s">
        <v>8</v>
      </c>
      <c r="W965" s="117" t="s">
        <v>9</v>
      </c>
      <c r="X965" s="117" t="s">
        <v>10</v>
      </c>
      <c r="Y965" s="117" t="s">
        <v>11</v>
      </c>
      <c r="Z965" s="117" t="s">
        <v>12</v>
      </c>
      <c r="AA965" s="117" t="s">
        <v>13</v>
      </c>
      <c r="AB965" s="117" t="s">
        <v>14</v>
      </c>
      <c r="AC965" s="83" t="s">
        <v>15</v>
      </c>
      <c r="AD965" s="84"/>
      <c r="AG965" s="86"/>
      <c r="AH965" s="86"/>
      <c r="AJ965" s="2"/>
      <c r="BI965" s="1"/>
      <c r="BW965" s="1"/>
      <c r="BX965" s="72"/>
      <c r="BY965" s="1"/>
      <c r="BZ965" s="1"/>
      <c r="CA965" s="1"/>
      <c r="CB965" s="1"/>
      <c r="CC965" s="1"/>
      <c r="CD965" s="1"/>
      <c r="CE965" s="1"/>
    </row>
    <row r="966" spans="1:83">
      <c r="A966" s="87">
        <f>A926</f>
        <v>2010</v>
      </c>
      <c r="B966" s="96">
        <f>R966</f>
        <v>14048</v>
      </c>
      <c r="C966" s="96">
        <f t="shared" ref="C966" si="996">S966</f>
        <v>10160</v>
      </c>
      <c r="D966" s="96">
        <f t="shared" ref="D966:J966" si="997">T966</f>
        <v>19827</v>
      </c>
      <c r="E966" s="96">
        <f t="shared" si="997"/>
        <v>21879</v>
      </c>
      <c r="F966" s="96">
        <f t="shared" si="997"/>
        <v>22383</v>
      </c>
      <c r="G966" s="96">
        <f t="shared" si="997"/>
        <v>23037</v>
      </c>
      <c r="H966" s="96">
        <f t="shared" si="997"/>
        <v>22496</v>
      </c>
      <c r="I966" s="96">
        <f t="shared" si="997"/>
        <v>22143</v>
      </c>
      <c r="J966" s="96">
        <f t="shared" si="997"/>
        <v>20709</v>
      </c>
      <c r="K966" s="96">
        <f t="shared" ref="K966" si="998">AA966</f>
        <v>22465</v>
      </c>
      <c r="L966" s="96">
        <f t="shared" ref="L966" si="999">AB966</f>
        <v>14544</v>
      </c>
      <c r="M966" s="15">
        <f>Q967</f>
        <v>12698</v>
      </c>
      <c r="N966" s="89">
        <f t="shared" ref="N966:N968" si="1000">SUM(B966:M966)</f>
        <v>226389</v>
      </c>
      <c r="O966" s="90"/>
      <c r="P966" s="91">
        <f>A966</f>
        <v>2010</v>
      </c>
      <c r="Q966" s="96">
        <v>14421</v>
      </c>
      <c r="R966" s="96">
        <v>14048</v>
      </c>
      <c r="S966" s="96">
        <v>10160</v>
      </c>
      <c r="T966" s="96">
        <v>19827</v>
      </c>
      <c r="U966" s="96">
        <v>21879</v>
      </c>
      <c r="V966" s="96">
        <v>22383</v>
      </c>
      <c r="W966" s="96">
        <v>23037</v>
      </c>
      <c r="X966" s="96">
        <v>22496</v>
      </c>
      <c r="Y966" s="96">
        <v>22143</v>
      </c>
      <c r="Z966" s="96">
        <v>20709</v>
      </c>
      <c r="AA966" s="96">
        <v>22465</v>
      </c>
      <c r="AB966" s="96">
        <v>14544</v>
      </c>
      <c r="AC966" s="13">
        <f t="shared" ref="AC966:AC967" si="1001">SUM(Q966:AB966)</f>
        <v>228112</v>
      </c>
      <c r="AD966" s="13"/>
      <c r="AI966" s="86"/>
      <c r="BI966" s="1"/>
      <c r="BW966" s="1"/>
      <c r="BX966" s="72"/>
      <c r="BY966" s="1"/>
      <c r="BZ966" s="1"/>
      <c r="CA966" s="1"/>
      <c r="CB966" s="1"/>
      <c r="CC966" s="1"/>
      <c r="CD966" s="1"/>
      <c r="CE966" s="1"/>
    </row>
    <row r="967" spans="1:83">
      <c r="A967" s="87">
        <f>A966+1</f>
        <v>2011</v>
      </c>
      <c r="B967" s="96">
        <f>R967/0.9808</f>
        <v>13125</v>
      </c>
      <c r="C967" s="96">
        <f t="shared" ref="C967:L967" si="1002">S967/0.9808</f>
        <v>16326.468189233279</v>
      </c>
      <c r="D967" s="96">
        <f t="shared" si="1002"/>
        <v>22216.557911908647</v>
      </c>
      <c r="E967" s="96">
        <f t="shared" si="1002"/>
        <v>21115.415986949429</v>
      </c>
      <c r="F967" s="96">
        <f t="shared" si="1002"/>
        <v>19215.94616639478</v>
      </c>
      <c r="G967" s="96">
        <f t="shared" si="1002"/>
        <v>20614.804241435562</v>
      </c>
      <c r="H967" s="96">
        <f t="shared" si="1002"/>
        <v>21114.396411092985</v>
      </c>
      <c r="I967" s="96">
        <f t="shared" si="1002"/>
        <v>22210.440456769982</v>
      </c>
      <c r="J967" s="96">
        <f t="shared" si="1002"/>
        <v>22696.778140293638</v>
      </c>
      <c r="K967" s="96">
        <f t="shared" si="1002"/>
        <v>17665.171288743881</v>
      </c>
      <c r="L967" s="96">
        <f t="shared" si="1002"/>
        <v>18361.541598694941</v>
      </c>
      <c r="M967" s="96">
        <f>Q968/0.9808</f>
        <v>14770.595432300162</v>
      </c>
      <c r="N967" s="89">
        <f t="shared" si="1000"/>
        <v>229433.11582381729</v>
      </c>
      <c r="O967" s="90"/>
      <c r="P967" s="91">
        <f t="shared" ref="P967:P997" si="1003">A967</f>
        <v>2011</v>
      </c>
      <c r="Q967" s="96">
        <v>12698</v>
      </c>
      <c r="R967" s="96">
        <v>12873</v>
      </c>
      <c r="S967" s="96">
        <v>16013</v>
      </c>
      <c r="T967" s="96">
        <v>21790</v>
      </c>
      <c r="U967" s="96">
        <v>20710</v>
      </c>
      <c r="V967" s="96">
        <v>18847</v>
      </c>
      <c r="W967" s="96">
        <v>20219</v>
      </c>
      <c r="X967" s="96">
        <v>20709</v>
      </c>
      <c r="Y967" s="96">
        <v>21784</v>
      </c>
      <c r="Z967" s="96">
        <v>22261</v>
      </c>
      <c r="AA967" s="96">
        <v>17326</v>
      </c>
      <c r="AB967" s="96">
        <v>18009</v>
      </c>
      <c r="AC967" s="13">
        <f t="shared" si="1001"/>
        <v>223239</v>
      </c>
      <c r="AD967" s="13"/>
      <c r="AG967" s="22"/>
      <c r="AH967" s="22"/>
      <c r="AI967" s="155"/>
      <c r="AJ967" s="2"/>
      <c r="BI967" s="1"/>
      <c r="BW967" s="1"/>
      <c r="BX967" s="72"/>
      <c r="BY967" s="1"/>
      <c r="BZ967" s="1"/>
      <c r="CA967" s="1"/>
      <c r="CB967" s="1"/>
      <c r="CC967" s="1"/>
      <c r="CD967" s="1"/>
      <c r="CE967" s="1"/>
    </row>
    <row r="968" spans="1:83">
      <c r="A968" s="87">
        <f t="shared" ref="A968:A1001" si="1004">A967+1</f>
        <v>2012</v>
      </c>
      <c r="B968" s="96">
        <f>[1]MWH!C882</f>
        <v>14667</v>
      </c>
      <c r="C968" s="96">
        <f>[1]MWH!D882</f>
        <v>14231</v>
      </c>
      <c r="D968" s="96">
        <f>[1]MWH!E882</f>
        <v>15815</v>
      </c>
      <c r="E968" s="96">
        <f>[1]MWH!F882</f>
        <v>11956</v>
      </c>
      <c r="F968" s="592">
        <f>[1]MWH!G882</f>
        <v>13551</v>
      </c>
      <c r="G968" s="592">
        <f>[1]MWH!H882</f>
        <v>13618</v>
      </c>
      <c r="H968" s="592">
        <f>[1]MWH!I882</f>
        <v>14593</v>
      </c>
      <c r="I968" s="592">
        <f>[1]MWH!J882</f>
        <v>14593</v>
      </c>
      <c r="J968" s="592">
        <f>[1]MWH!K882</f>
        <v>13618</v>
      </c>
      <c r="K968" s="592">
        <f>[1]MWH!L882</f>
        <v>13551</v>
      </c>
      <c r="L968" s="592">
        <f>[1]MWH!M882</f>
        <v>12609</v>
      </c>
      <c r="M968" s="592">
        <f>[1]MWH!N882</f>
        <v>13029</v>
      </c>
      <c r="N968" s="89">
        <f t="shared" si="1000"/>
        <v>165831</v>
      </c>
      <c r="O968" s="90"/>
      <c r="P968" s="91">
        <f t="shared" si="1003"/>
        <v>2012</v>
      </c>
      <c r="Q968" s="205">
        <f>[1]MWH!S882</f>
        <v>14487</v>
      </c>
      <c r="R968" s="96">
        <f>[1]MWH!T882</f>
        <v>14656</v>
      </c>
      <c r="S968" s="96">
        <f>[1]MWH!U882</f>
        <v>14221</v>
      </c>
      <c r="T968" s="96">
        <f>[1]MWH!V882</f>
        <v>15803</v>
      </c>
      <c r="U968" s="96">
        <f>[1]MWH!W882</f>
        <v>11947</v>
      </c>
      <c r="V968" s="592">
        <f>[1]MWH!X882</f>
        <v>13541</v>
      </c>
      <c r="W968" s="592">
        <f>[1]MWH!Y882</f>
        <v>13608</v>
      </c>
      <c r="X968" s="592">
        <f>[1]MWH!Z882</f>
        <v>14582</v>
      </c>
      <c r="Y968" s="592">
        <f>[1]MWH!AA882</f>
        <v>14582</v>
      </c>
      <c r="Z968" s="592">
        <f>[1]MWH!AB882</f>
        <v>13608</v>
      </c>
      <c r="AA968" s="592">
        <f>[1]MWH!AC882</f>
        <v>13541</v>
      </c>
      <c r="AB968" s="592">
        <f>[1]MWH!AD882</f>
        <v>12600</v>
      </c>
      <c r="AC968" s="89">
        <f t="shared" ref="AC968:AC997" si="1005">SUM(Q968:AB968)</f>
        <v>167176</v>
      </c>
      <c r="AD968" s="13"/>
      <c r="AG968" s="22"/>
      <c r="AH968" s="22"/>
      <c r="AI968" s="155"/>
      <c r="AJ968" s="2"/>
      <c r="BI968" s="1"/>
      <c r="BW968" s="1"/>
      <c r="BX968" s="72"/>
      <c r="BY968" s="1"/>
      <c r="BZ968" s="1"/>
      <c r="CA968" s="1"/>
      <c r="CB968" s="1"/>
      <c r="CC968" s="1"/>
      <c r="CD968" s="1"/>
      <c r="CE968" s="1"/>
    </row>
    <row r="969" spans="1:83">
      <c r="A969" s="87">
        <f t="shared" si="1004"/>
        <v>2013</v>
      </c>
      <c r="B969" s="592">
        <f>[3]Energy!C922</f>
        <v>9307</v>
      </c>
      <c r="C969" s="592">
        <f>[3]Energy!D922</f>
        <v>8406</v>
      </c>
      <c r="D969" s="592">
        <f>[3]Energy!E922</f>
        <v>9307</v>
      </c>
      <c r="E969" s="592">
        <f>[3]Energy!F922</f>
        <v>9007</v>
      </c>
      <c r="F969" s="592">
        <f>[3]Energy!G922</f>
        <v>9679</v>
      </c>
      <c r="G969" s="592">
        <f>[3]Energy!H922</f>
        <v>9727</v>
      </c>
      <c r="H969" s="592">
        <f>[3]Energy!I922</f>
        <v>10424</v>
      </c>
      <c r="I969" s="592">
        <f>[3]Energy!J922</f>
        <v>10424</v>
      </c>
      <c r="J969" s="592">
        <f>[3]Energy!K922</f>
        <v>9727</v>
      </c>
      <c r="K969" s="592">
        <f>[3]Energy!L922</f>
        <v>9679</v>
      </c>
      <c r="L969" s="592">
        <f>[3]Energy!M922</f>
        <v>9007</v>
      </c>
      <c r="M969" s="592">
        <f>[3]Energy!N922</f>
        <v>9307</v>
      </c>
      <c r="N969" s="303">
        <f t="shared" ref="N969:N977" si="1006">SUM(B969:M969)</f>
        <v>114001</v>
      </c>
      <c r="O969" s="29"/>
      <c r="P969" s="1">
        <f t="shared" si="1003"/>
        <v>2013</v>
      </c>
      <c r="Q969" s="592">
        <f>[3]Energy!S922</f>
        <v>13020</v>
      </c>
      <c r="R969" s="592">
        <f>[3]Energy!T922</f>
        <v>9300</v>
      </c>
      <c r="S969" s="592">
        <f>[3]Energy!U922</f>
        <v>8400</v>
      </c>
      <c r="T969" s="592">
        <f>[3]Energy!V922</f>
        <v>9300</v>
      </c>
      <c r="U969" s="592">
        <f>[3]Energy!W922</f>
        <v>9000</v>
      </c>
      <c r="V969" s="592">
        <f>[3]Energy!X922</f>
        <v>9672</v>
      </c>
      <c r="W969" s="592">
        <f>[3]Energy!Y922</f>
        <v>9720</v>
      </c>
      <c r="X969" s="592">
        <f>[3]Energy!Z922</f>
        <v>10416</v>
      </c>
      <c r="Y969" s="592">
        <f>[3]Energy!AA922</f>
        <v>10416</v>
      </c>
      <c r="Z969" s="592">
        <f>[3]Energy!AB922</f>
        <v>9720</v>
      </c>
      <c r="AA969" s="592">
        <f>[3]Energy!AC922</f>
        <v>9672</v>
      </c>
      <c r="AB969" s="592">
        <f>[3]Energy!AD922</f>
        <v>9000</v>
      </c>
      <c r="AC969" s="89">
        <f t="shared" si="1005"/>
        <v>117636</v>
      </c>
      <c r="AD969" s="13"/>
      <c r="AG969" s="22"/>
      <c r="AH969" s="22"/>
      <c r="AI969" s="155"/>
      <c r="AJ969" s="2"/>
      <c r="BI969" s="1"/>
      <c r="BW969" s="1"/>
      <c r="BX969" s="72"/>
      <c r="BY969" s="1"/>
      <c r="BZ969" s="1"/>
      <c r="CA969" s="1"/>
      <c r="CB969" s="1"/>
      <c r="CC969" s="1"/>
      <c r="CD969" s="1"/>
      <c r="CE969" s="1"/>
    </row>
    <row r="970" spans="1:83">
      <c r="A970" s="87">
        <f t="shared" si="1004"/>
        <v>2014</v>
      </c>
      <c r="B970" s="592">
        <f>[3]Energy!C923</f>
        <v>9307</v>
      </c>
      <c r="C970" s="592">
        <f>[3]Energy!D923</f>
        <v>8406</v>
      </c>
      <c r="D970" s="592">
        <f>[3]Energy!E923</f>
        <v>9307</v>
      </c>
      <c r="E970" s="592">
        <f>[3]Energy!F923</f>
        <v>9007</v>
      </c>
      <c r="F970" s="592">
        <f>[3]Energy!G923</f>
        <v>9679</v>
      </c>
      <c r="G970" s="592">
        <f>[3]Energy!H923</f>
        <v>9727</v>
      </c>
      <c r="H970" s="592">
        <f>[3]Energy!I923</f>
        <v>10424</v>
      </c>
      <c r="I970" s="592">
        <f>[3]Energy!J923</f>
        <v>10424</v>
      </c>
      <c r="J970" s="592">
        <f>[3]Energy!K923</f>
        <v>9727</v>
      </c>
      <c r="K970" s="592">
        <f>[3]Energy!L923</f>
        <v>9679</v>
      </c>
      <c r="L970" s="592">
        <f>[3]Energy!M923</f>
        <v>9007</v>
      </c>
      <c r="M970" s="592">
        <f>[3]Energy!N923</f>
        <v>9307</v>
      </c>
      <c r="N970" s="303">
        <f t="shared" si="1006"/>
        <v>114001</v>
      </c>
      <c r="O970" s="29"/>
      <c r="P970" s="1">
        <f t="shared" si="1003"/>
        <v>2014</v>
      </c>
      <c r="Q970" s="592">
        <f>[3]Energy!S923</f>
        <v>9300</v>
      </c>
      <c r="R970" s="592">
        <f>[3]Energy!T923</f>
        <v>9300</v>
      </c>
      <c r="S970" s="592">
        <f>[3]Energy!U923</f>
        <v>8400</v>
      </c>
      <c r="T970" s="592">
        <f>[3]Energy!V923</f>
        <v>9300</v>
      </c>
      <c r="U970" s="592">
        <f>[3]Energy!W923</f>
        <v>9000</v>
      </c>
      <c r="V970" s="592">
        <f>[3]Energy!X923</f>
        <v>9672</v>
      </c>
      <c r="W970" s="592">
        <f>[3]Energy!Y923</f>
        <v>9720</v>
      </c>
      <c r="X970" s="592">
        <f>[3]Energy!Z923</f>
        <v>10416</v>
      </c>
      <c r="Y970" s="592">
        <f>[3]Energy!AA923</f>
        <v>10416</v>
      </c>
      <c r="Z970" s="592">
        <f>[3]Energy!AB923</f>
        <v>9720</v>
      </c>
      <c r="AA970" s="592">
        <f>[3]Energy!AC923</f>
        <v>9672</v>
      </c>
      <c r="AB970" s="592">
        <f>[3]Energy!AD923</f>
        <v>9000</v>
      </c>
      <c r="AC970" s="89">
        <f t="shared" si="1005"/>
        <v>113916</v>
      </c>
      <c r="AD970" s="13"/>
      <c r="AG970" s="22"/>
      <c r="AH970" s="22"/>
      <c r="AI970" s="155"/>
      <c r="AJ970" s="2"/>
      <c r="BI970" s="1"/>
      <c r="BW970" s="1"/>
      <c r="BX970" s="72"/>
      <c r="BY970" s="1"/>
      <c r="BZ970" s="1"/>
      <c r="CA970" s="1"/>
      <c r="CB970" s="1"/>
      <c r="CC970" s="1"/>
      <c r="CD970" s="1"/>
      <c r="CE970" s="1"/>
    </row>
    <row r="971" spans="1:83">
      <c r="A971" s="87">
        <f t="shared" si="1004"/>
        <v>2015</v>
      </c>
      <c r="B971" s="592">
        <f>[3]Energy!C924</f>
        <v>9307</v>
      </c>
      <c r="C971" s="592">
        <f>[3]Energy!D924</f>
        <v>12777</v>
      </c>
      <c r="D971" s="592">
        <f>[3]Energy!E924</f>
        <v>14519</v>
      </c>
      <c r="E971" s="592">
        <f>[3]Energy!F924</f>
        <v>14411</v>
      </c>
      <c r="F971" s="592">
        <f>[3]Energy!G924</f>
        <v>15263</v>
      </c>
      <c r="G971" s="592">
        <f>[3]Energy!H924</f>
        <v>15131</v>
      </c>
      <c r="H971" s="592">
        <f>[3]Energy!I924</f>
        <v>15635</v>
      </c>
      <c r="I971" s="592">
        <f>[3]Energy!J924</f>
        <v>15635</v>
      </c>
      <c r="J971" s="592">
        <f>[3]Energy!K924</f>
        <v>14411</v>
      </c>
      <c r="K971" s="592">
        <f>[3]Energy!L924</f>
        <v>14519</v>
      </c>
      <c r="L971" s="592">
        <f>[3]Energy!M924</f>
        <v>13690</v>
      </c>
      <c r="M971" s="592">
        <f>[3]Energy!N924</f>
        <v>14519</v>
      </c>
      <c r="N971" s="303">
        <f t="shared" si="1006"/>
        <v>169817</v>
      </c>
      <c r="O971" s="29"/>
      <c r="P971" s="1">
        <f t="shared" si="1003"/>
        <v>2015</v>
      </c>
      <c r="Q971" s="592">
        <f>[3]Energy!S924</f>
        <v>9300</v>
      </c>
      <c r="R971" s="592">
        <f>[3]Energy!T924</f>
        <v>9300</v>
      </c>
      <c r="S971" s="592">
        <f>[3]Energy!U924</f>
        <v>12768</v>
      </c>
      <c r="T971" s="592">
        <f>[3]Energy!V924</f>
        <v>14508</v>
      </c>
      <c r="U971" s="592">
        <f>[3]Energy!W924</f>
        <v>14400</v>
      </c>
      <c r="V971" s="592">
        <f>[3]Energy!X924</f>
        <v>15252</v>
      </c>
      <c r="W971" s="592">
        <f>[3]Energy!Y924</f>
        <v>15120</v>
      </c>
      <c r="X971" s="592">
        <f>[3]Energy!Z924</f>
        <v>15624</v>
      </c>
      <c r="Y971" s="592">
        <f>[3]Energy!AA924</f>
        <v>15624</v>
      </c>
      <c r="Z971" s="592">
        <f>[3]Energy!AB924</f>
        <v>14400</v>
      </c>
      <c r="AA971" s="592">
        <f>[3]Energy!AC924</f>
        <v>14508</v>
      </c>
      <c r="AB971" s="592">
        <f>[3]Energy!AD924</f>
        <v>13680</v>
      </c>
      <c r="AC971" s="89">
        <f t="shared" si="1005"/>
        <v>164484</v>
      </c>
      <c r="AD971" s="13"/>
      <c r="AG971" s="22"/>
      <c r="AH971" s="22"/>
      <c r="AI971" s="155"/>
      <c r="AJ971" s="2"/>
      <c r="BI971" s="1"/>
      <c r="BW971" s="1"/>
      <c r="BX971" s="72"/>
      <c r="BY971" s="1"/>
      <c r="BZ971" s="1"/>
      <c r="CA971" s="1"/>
      <c r="CB971" s="1"/>
      <c r="CC971" s="1"/>
      <c r="CD971" s="1"/>
      <c r="CE971" s="1"/>
    </row>
    <row r="972" spans="1:83">
      <c r="A972" s="87">
        <f t="shared" si="1004"/>
        <v>2016</v>
      </c>
      <c r="B972" s="592">
        <f>[3]Energy!C925</f>
        <v>14146</v>
      </c>
      <c r="C972" s="592">
        <f>[3]Energy!D925</f>
        <v>13234</v>
      </c>
      <c r="D972" s="592">
        <f>[3]Energy!E925</f>
        <v>14519</v>
      </c>
      <c r="E972" s="592">
        <f>[3]Energy!F925</f>
        <v>14411</v>
      </c>
      <c r="F972" s="592">
        <f>[3]Energy!G925</f>
        <v>15263</v>
      </c>
      <c r="G972" s="592">
        <f>[3]Energy!H925</f>
        <v>15131</v>
      </c>
      <c r="H972" s="592">
        <f>[3]Energy!I925</f>
        <v>15635</v>
      </c>
      <c r="I972" s="592">
        <f>[3]Energy!J925</f>
        <v>15635</v>
      </c>
      <c r="J972" s="592">
        <f>[3]Energy!K925</f>
        <v>14411</v>
      </c>
      <c r="K972" s="592">
        <f>[3]Energy!L925</f>
        <v>14519</v>
      </c>
      <c r="L972" s="592">
        <f>[3]Energy!M925</f>
        <v>13690</v>
      </c>
      <c r="M972" s="592">
        <f>[3]Energy!N925</f>
        <v>14519</v>
      </c>
      <c r="N972" s="303">
        <f t="shared" si="1006"/>
        <v>175113</v>
      </c>
      <c r="O972" s="29"/>
      <c r="P972" s="1">
        <f t="shared" si="1003"/>
        <v>2016</v>
      </c>
      <c r="Q972" s="592">
        <f>[3]Energy!S925</f>
        <v>14508</v>
      </c>
      <c r="R972" s="592">
        <f>[3]Energy!T925</f>
        <v>14136</v>
      </c>
      <c r="S972" s="592">
        <f>[3]Energy!U925</f>
        <v>13224</v>
      </c>
      <c r="T972" s="592">
        <f>[3]Energy!V925</f>
        <v>14508</v>
      </c>
      <c r="U972" s="592">
        <f>[3]Energy!W925</f>
        <v>14400</v>
      </c>
      <c r="V972" s="592">
        <f>[3]Energy!X925</f>
        <v>15252</v>
      </c>
      <c r="W972" s="592">
        <f>[3]Energy!Y925</f>
        <v>15120</v>
      </c>
      <c r="X972" s="592">
        <f>[3]Energy!Z925</f>
        <v>15624</v>
      </c>
      <c r="Y972" s="592">
        <f>[3]Energy!AA925</f>
        <v>15624</v>
      </c>
      <c r="Z972" s="592">
        <f>[3]Energy!AB925</f>
        <v>14400</v>
      </c>
      <c r="AA972" s="592">
        <f>[3]Energy!AC925</f>
        <v>14508</v>
      </c>
      <c r="AB972" s="592">
        <f>[3]Energy!AD925</f>
        <v>13680</v>
      </c>
      <c r="AC972" s="89">
        <f t="shared" si="1005"/>
        <v>174984</v>
      </c>
      <c r="AD972" s="13"/>
      <c r="AG972" s="22"/>
      <c r="AH972" s="22"/>
      <c r="AI972" s="155"/>
      <c r="AJ972" s="2"/>
      <c r="BI972" s="1"/>
      <c r="BW972" s="1"/>
      <c r="BX972" s="72"/>
      <c r="BY972" s="1"/>
      <c r="BZ972" s="1"/>
      <c r="CA972" s="1"/>
      <c r="CB972" s="1"/>
      <c r="CC972" s="1"/>
      <c r="CD972" s="1"/>
      <c r="CE972" s="1"/>
    </row>
    <row r="973" spans="1:83">
      <c r="A973" s="87">
        <f t="shared" si="1004"/>
        <v>2017</v>
      </c>
      <c r="B973" s="592">
        <f>[3]Energy!C926</f>
        <v>14146</v>
      </c>
      <c r="C973" s="592">
        <f>[3]Energy!D926</f>
        <v>12777</v>
      </c>
      <c r="D973" s="592">
        <f>[3]Energy!E926</f>
        <v>14519</v>
      </c>
      <c r="E973" s="592">
        <f>[3]Energy!F926</f>
        <v>14411</v>
      </c>
      <c r="F973" s="592">
        <f>[3]Energy!G926</f>
        <v>15263</v>
      </c>
      <c r="G973" s="592">
        <f>[3]Energy!H926</f>
        <v>15131</v>
      </c>
      <c r="H973" s="592">
        <f>[3]Energy!I926</f>
        <v>15635</v>
      </c>
      <c r="I973" s="592">
        <f>[3]Energy!J926</f>
        <v>15635</v>
      </c>
      <c r="J973" s="592">
        <f>[3]Energy!K926</f>
        <v>14411</v>
      </c>
      <c r="K973" s="592">
        <f>[3]Energy!L926</f>
        <v>14519</v>
      </c>
      <c r="L973" s="592">
        <f>[3]Energy!M926</f>
        <v>13690</v>
      </c>
      <c r="M973" s="592">
        <f>[3]Energy!N926</f>
        <v>14519</v>
      </c>
      <c r="N973" s="303">
        <f t="shared" si="1006"/>
        <v>174656</v>
      </c>
      <c r="O973" s="29"/>
      <c r="P973" s="1">
        <f t="shared" si="1003"/>
        <v>2017</v>
      </c>
      <c r="Q973" s="592">
        <f>[3]Energy!S926</f>
        <v>14508</v>
      </c>
      <c r="R973" s="592">
        <f>[3]Energy!T926</f>
        <v>14136</v>
      </c>
      <c r="S973" s="592">
        <f>[3]Energy!U926</f>
        <v>12768</v>
      </c>
      <c r="T973" s="592">
        <f>[3]Energy!V926</f>
        <v>14508</v>
      </c>
      <c r="U973" s="592">
        <f>[3]Energy!W926</f>
        <v>14400</v>
      </c>
      <c r="V973" s="592">
        <f>[3]Energy!X926</f>
        <v>15252</v>
      </c>
      <c r="W973" s="592">
        <f>[3]Energy!Y926</f>
        <v>15120</v>
      </c>
      <c r="X973" s="592">
        <f>[3]Energy!Z926</f>
        <v>15624</v>
      </c>
      <c r="Y973" s="592">
        <f>[3]Energy!AA926</f>
        <v>15624</v>
      </c>
      <c r="Z973" s="592">
        <f>[3]Energy!AB926</f>
        <v>14400</v>
      </c>
      <c r="AA973" s="592">
        <f>[3]Energy!AC926</f>
        <v>14508</v>
      </c>
      <c r="AB973" s="592">
        <f>[3]Energy!AD926</f>
        <v>13680</v>
      </c>
      <c r="AC973" s="89">
        <f t="shared" si="1005"/>
        <v>174528</v>
      </c>
      <c r="AD973" s="13"/>
      <c r="AG973" s="22"/>
      <c r="AH973" s="22"/>
      <c r="AI973" s="155"/>
      <c r="AJ973" s="2"/>
      <c r="BI973" s="1"/>
      <c r="BW973" s="1"/>
      <c r="BX973" s="72"/>
      <c r="BY973" s="1"/>
      <c r="BZ973" s="1"/>
      <c r="CA973" s="1"/>
      <c r="CB973" s="1"/>
      <c r="CC973" s="1"/>
      <c r="CD973" s="1"/>
      <c r="CE973" s="1"/>
    </row>
    <row r="974" spans="1:83">
      <c r="A974" s="87">
        <f t="shared" si="1004"/>
        <v>2018</v>
      </c>
      <c r="B974" s="592">
        <f>[3]Energy!C927</f>
        <v>14146</v>
      </c>
      <c r="C974" s="592">
        <f>[3]Energy!D927</f>
        <v>12777</v>
      </c>
      <c r="D974" s="592">
        <f>[3]Energy!E927</f>
        <v>14519</v>
      </c>
      <c r="E974" s="592">
        <f>[3]Energy!F927</f>
        <v>14411</v>
      </c>
      <c r="F974" s="592">
        <f>[3]Energy!G927</f>
        <v>15263</v>
      </c>
      <c r="G974" s="592">
        <f>[3]Energy!H927</f>
        <v>15131</v>
      </c>
      <c r="H974" s="592">
        <f>[3]Energy!I927</f>
        <v>15635</v>
      </c>
      <c r="I974" s="592">
        <f>[3]Energy!J927</f>
        <v>15635</v>
      </c>
      <c r="J974" s="592">
        <f>[3]Energy!K927</f>
        <v>14411</v>
      </c>
      <c r="K974" s="592">
        <f>[3]Energy!L927</f>
        <v>14519</v>
      </c>
      <c r="L974" s="592">
        <f>[3]Energy!M927</f>
        <v>13690</v>
      </c>
      <c r="M974" s="592">
        <f>[3]Energy!N927</f>
        <v>14519</v>
      </c>
      <c r="N974" s="303">
        <f t="shared" si="1006"/>
        <v>174656</v>
      </c>
      <c r="O974" s="29"/>
      <c r="P974" s="1">
        <f t="shared" si="1003"/>
        <v>2018</v>
      </c>
      <c r="Q974" s="592">
        <f>[3]Energy!S927</f>
        <v>14508</v>
      </c>
      <c r="R974" s="592">
        <f>[3]Energy!T927</f>
        <v>14136</v>
      </c>
      <c r="S974" s="592">
        <f>[3]Energy!U927</f>
        <v>12768</v>
      </c>
      <c r="T974" s="592">
        <f>[3]Energy!V927</f>
        <v>14508</v>
      </c>
      <c r="U974" s="592">
        <f>[3]Energy!W927</f>
        <v>14400</v>
      </c>
      <c r="V974" s="592">
        <f>[3]Energy!X927</f>
        <v>15252</v>
      </c>
      <c r="W974" s="592">
        <f>[3]Energy!Y927</f>
        <v>15120</v>
      </c>
      <c r="X974" s="592">
        <f>[3]Energy!Z927</f>
        <v>15624</v>
      </c>
      <c r="Y974" s="592">
        <f>[3]Energy!AA927</f>
        <v>15624</v>
      </c>
      <c r="Z974" s="592">
        <f>[3]Energy!AB927</f>
        <v>14400</v>
      </c>
      <c r="AA974" s="592">
        <f>[3]Energy!AC927</f>
        <v>14508</v>
      </c>
      <c r="AB974" s="592">
        <f>[3]Energy!AD927</f>
        <v>13680</v>
      </c>
      <c r="AC974" s="89">
        <f t="shared" si="1005"/>
        <v>174528</v>
      </c>
      <c r="AD974" s="13"/>
      <c r="AG974" s="22"/>
      <c r="AH974" s="22"/>
      <c r="AI974" s="155"/>
      <c r="AJ974" s="2"/>
      <c r="BI974" s="1"/>
      <c r="BW974" s="1"/>
      <c r="BX974" s="72"/>
      <c r="BY974" s="1"/>
      <c r="BZ974" s="1"/>
      <c r="CA974" s="1"/>
      <c r="CB974" s="1"/>
      <c r="CC974" s="1"/>
      <c r="CD974" s="1"/>
      <c r="CE974" s="1"/>
    </row>
    <row r="975" spans="1:83">
      <c r="A975" s="87">
        <f t="shared" si="1004"/>
        <v>2019</v>
      </c>
      <c r="B975" s="592">
        <f>[3]Energy!C928</f>
        <v>14146</v>
      </c>
      <c r="C975" s="592">
        <f>[3]Energy!D928</f>
        <v>12777</v>
      </c>
      <c r="D975" s="592">
        <f>[3]Energy!E928</f>
        <v>14519</v>
      </c>
      <c r="E975" s="592">
        <f>[3]Energy!F928</f>
        <v>14411</v>
      </c>
      <c r="F975" s="592">
        <f>[3]Energy!G928</f>
        <v>15263</v>
      </c>
      <c r="G975" s="592">
        <f>[3]Energy!H928</f>
        <v>15131</v>
      </c>
      <c r="H975" s="592">
        <f>[3]Energy!I928</f>
        <v>15635</v>
      </c>
      <c r="I975" s="592">
        <f>[3]Energy!J928</f>
        <v>15635</v>
      </c>
      <c r="J975" s="592">
        <f>[3]Energy!K928</f>
        <v>14411</v>
      </c>
      <c r="K975" s="592">
        <f>[3]Energy!L928</f>
        <v>14519</v>
      </c>
      <c r="L975" s="592">
        <f>[3]Energy!M928</f>
        <v>13690</v>
      </c>
      <c r="M975" s="592">
        <f>[3]Energy!N928</f>
        <v>14519</v>
      </c>
      <c r="N975" s="303">
        <f t="shared" si="1006"/>
        <v>174656</v>
      </c>
      <c r="O975" s="29"/>
      <c r="P975" s="1">
        <f t="shared" si="1003"/>
        <v>2019</v>
      </c>
      <c r="Q975" s="592">
        <f>[3]Energy!S928</f>
        <v>14508</v>
      </c>
      <c r="R975" s="592">
        <f>[3]Energy!T928</f>
        <v>14136</v>
      </c>
      <c r="S975" s="592">
        <f>[3]Energy!U928</f>
        <v>12768</v>
      </c>
      <c r="T975" s="592">
        <f>[3]Energy!V928</f>
        <v>14508</v>
      </c>
      <c r="U975" s="592">
        <f>[3]Energy!W928</f>
        <v>14400</v>
      </c>
      <c r="V975" s="592">
        <f>[3]Energy!X928</f>
        <v>15252</v>
      </c>
      <c r="W975" s="592">
        <f>[3]Energy!Y928</f>
        <v>15120</v>
      </c>
      <c r="X975" s="592">
        <f>[3]Energy!Z928</f>
        <v>15624</v>
      </c>
      <c r="Y975" s="592">
        <f>[3]Energy!AA928</f>
        <v>15624</v>
      </c>
      <c r="Z975" s="592">
        <f>[3]Energy!AB928</f>
        <v>14400</v>
      </c>
      <c r="AA975" s="592">
        <f>[3]Energy!AC928</f>
        <v>14508</v>
      </c>
      <c r="AB975" s="592">
        <f>[3]Energy!AD928</f>
        <v>13680</v>
      </c>
      <c r="AC975" s="89">
        <f t="shared" si="1005"/>
        <v>174528</v>
      </c>
      <c r="AD975" s="13"/>
      <c r="AG975" s="22"/>
      <c r="AH975" s="22"/>
      <c r="AI975" s="155"/>
      <c r="AJ975" s="2"/>
      <c r="BI975" s="1"/>
      <c r="BW975" s="1"/>
      <c r="BX975" s="72"/>
      <c r="BY975" s="1"/>
      <c r="BZ975" s="1"/>
      <c r="CA975" s="1"/>
      <c r="CB975" s="1"/>
      <c r="CC975" s="1"/>
      <c r="CD975" s="1"/>
      <c r="CE975" s="1"/>
    </row>
    <row r="976" spans="1:83">
      <c r="A976" s="87">
        <f t="shared" si="1004"/>
        <v>2020</v>
      </c>
      <c r="B976" s="592">
        <f>[3]Energy!C929</f>
        <v>14146</v>
      </c>
      <c r="C976" s="592">
        <f>[3]Energy!D929</f>
        <v>13234</v>
      </c>
      <c r="D976" s="592">
        <f>[3]Energy!E929</f>
        <v>14519</v>
      </c>
      <c r="E976" s="592">
        <f>[3]Energy!F929</f>
        <v>14411</v>
      </c>
      <c r="F976" s="592">
        <f>[3]Energy!G929</f>
        <v>15263</v>
      </c>
      <c r="G976" s="592">
        <f>[3]Energy!H929</f>
        <v>15131</v>
      </c>
      <c r="H976" s="592">
        <f>[3]Energy!I929</f>
        <v>15635</v>
      </c>
      <c r="I976" s="592">
        <f>[3]Energy!J929</f>
        <v>15635</v>
      </c>
      <c r="J976" s="592">
        <f>[3]Energy!K929</f>
        <v>14411</v>
      </c>
      <c r="K976" s="592">
        <f>[3]Energy!L929</f>
        <v>14519</v>
      </c>
      <c r="L976" s="592">
        <f>[3]Energy!M929</f>
        <v>13690</v>
      </c>
      <c r="M976" s="592">
        <f>[3]Energy!N929</f>
        <v>14519</v>
      </c>
      <c r="N976" s="303">
        <f t="shared" si="1006"/>
        <v>175113</v>
      </c>
      <c r="O976" s="29"/>
      <c r="P976" s="1">
        <f t="shared" si="1003"/>
        <v>2020</v>
      </c>
      <c r="Q976" s="592">
        <f>[3]Energy!S929</f>
        <v>14508</v>
      </c>
      <c r="R976" s="592">
        <f>[3]Energy!T929</f>
        <v>14136</v>
      </c>
      <c r="S976" s="592">
        <f>[3]Energy!U929</f>
        <v>13224</v>
      </c>
      <c r="T976" s="592">
        <f>[3]Energy!V929</f>
        <v>14508</v>
      </c>
      <c r="U976" s="592">
        <f>[3]Energy!W929</f>
        <v>14400</v>
      </c>
      <c r="V976" s="592">
        <f>[3]Energy!X929</f>
        <v>15252</v>
      </c>
      <c r="W976" s="592">
        <f>[3]Energy!Y929</f>
        <v>15120</v>
      </c>
      <c r="X976" s="592">
        <f>[3]Energy!Z929</f>
        <v>15624</v>
      </c>
      <c r="Y976" s="592">
        <f>[3]Energy!AA929</f>
        <v>15624</v>
      </c>
      <c r="Z976" s="592">
        <f>[3]Energy!AB929</f>
        <v>14400</v>
      </c>
      <c r="AA976" s="592">
        <f>[3]Energy!AC929</f>
        <v>14508</v>
      </c>
      <c r="AB976" s="592">
        <f>[3]Energy!AD929</f>
        <v>13680</v>
      </c>
      <c r="AC976" s="89">
        <f t="shared" si="1005"/>
        <v>174984</v>
      </c>
      <c r="AD976" s="13"/>
      <c r="AG976" s="22"/>
      <c r="AH976" s="22"/>
      <c r="AI976" s="155"/>
      <c r="AJ976" s="2"/>
      <c r="BI976" s="1"/>
      <c r="BW976" s="1"/>
      <c r="BX976" s="72"/>
      <c r="BY976" s="1"/>
      <c r="BZ976" s="1"/>
      <c r="CA976" s="1"/>
      <c r="CB976" s="1"/>
      <c r="CC976" s="1"/>
      <c r="CD976" s="1"/>
      <c r="CE976" s="1"/>
    </row>
    <row r="977" spans="1:83">
      <c r="A977" s="87">
        <f t="shared" si="1004"/>
        <v>2021</v>
      </c>
      <c r="B977" s="592">
        <f>[3]Energy!C930</f>
        <v>14146</v>
      </c>
      <c r="C977" s="592">
        <f>[3]Energy!D930</f>
        <v>12777</v>
      </c>
      <c r="D977" s="592">
        <f>[3]Energy!E930</f>
        <v>14519</v>
      </c>
      <c r="E977" s="592">
        <f>[3]Energy!F930</f>
        <v>14411</v>
      </c>
      <c r="F977" s="592">
        <f>[3]Energy!G930</f>
        <v>15263</v>
      </c>
      <c r="G977" s="592">
        <f>[3]Energy!H930</f>
        <v>15131</v>
      </c>
      <c r="H977" s="592">
        <f>[3]Energy!I930</f>
        <v>15635</v>
      </c>
      <c r="I977" s="592">
        <f>[3]Energy!J930</f>
        <v>15635</v>
      </c>
      <c r="J977" s="592">
        <f>[3]Energy!K930</f>
        <v>14411</v>
      </c>
      <c r="K977" s="592">
        <f>[3]Energy!L930</f>
        <v>14519</v>
      </c>
      <c r="L977" s="592">
        <f>[3]Energy!M930</f>
        <v>13690</v>
      </c>
      <c r="M977" s="592">
        <f>[3]Energy!N930</f>
        <v>14519</v>
      </c>
      <c r="N977" s="303">
        <f t="shared" si="1006"/>
        <v>174656</v>
      </c>
      <c r="O977" s="29"/>
      <c r="P977" s="1">
        <f t="shared" si="1003"/>
        <v>2021</v>
      </c>
      <c r="Q977" s="592">
        <f>[3]Energy!S930</f>
        <v>14508</v>
      </c>
      <c r="R977" s="592">
        <f>[3]Energy!T930</f>
        <v>14136</v>
      </c>
      <c r="S977" s="592">
        <f>[3]Energy!U930</f>
        <v>12768</v>
      </c>
      <c r="T977" s="592">
        <f>[3]Energy!V930</f>
        <v>14508</v>
      </c>
      <c r="U977" s="592">
        <f>[3]Energy!W930</f>
        <v>14400</v>
      </c>
      <c r="V977" s="592">
        <f>[3]Energy!X930</f>
        <v>15252</v>
      </c>
      <c r="W977" s="592">
        <f>[3]Energy!Y930</f>
        <v>15120</v>
      </c>
      <c r="X977" s="592">
        <f>[3]Energy!Z930</f>
        <v>15624</v>
      </c>
      <c r="Y977" s="592">
        <f>[3]Energy!AA930</f>
        <v>15624</v>
      </c>
      <c r="Z977" s="592">
        <f>[3]Energy!AB930</f>
        <v>14400</v>
      </c>
      <c r="AA977" s="592">
        <f>[3]Energy!AC930</f>
        <v>14508</v>
      </c>
      <c r="AB977" s="592">
        <f>[3]Energy!AD930</f>
        <v>13680</v>
      </c>
      <c r="AC977" s="89">
        <f t="shared" si="1005"/>
        <v>174528</v>
      </c>
      <c r="AD977" s="13"/>
      <c r="AG977" s="22"/>
      <c r="AH977" s="22"/>
      <c r="AI977" s="155"/>
      <c r="AJ977" s="2"/>
      <c r="BI977" s="1"/>
      <c r="BW977" s="1"/>
      <c r="BX977" s="72"/>
      <c r="BY977" s="1"/>
      <c r="BZ977" s="1"/>
      <c r="CA977" s="1"/>
      <c r="CB977" s="1"/>
      <c r="CC977" s="1"/>
      <c r="CD977" s="1"/>
      <c r="CE977" s="1"/>
    </row>
    <row r="978" spans="1:83">
      <c r="A978" s="87">
        <f t="shared" si="1004"/>
        <v>2022</v>
      </c>
      <c r="B978" s="592">
        <f>[3]Energy!C931</f>
        <v>14146</v>
      </c>
      <c r="C978" s="592">
        <f>[3]Energy!D931</f>
        <v>12777</v>
      </c>
      <c r="D978" s="592">
        <f>[3]Energy!E931</f>
        <v>14519</v>
      </c>
      <c r="E978" s="592">
        <f>[3]Energy!F931</f>
        <v>14411</v>
      </c>
      <c r="F978" s="592">
        <f>[3]Energy!G931</f>
        <v>15263</v>
      </c>
      <c r="G978" s="592">
        <f>[3]Energy!H931</f>
        <v>15131</v>
      </c>
      <c r="H978" s="592">
        <f>[3]Energy!I931</f>
        <v>15635</v>
      </c>
      <c r="I978" s="592">
        <f>[3]Energy!J931</f>
        <v>15635</v>
      </c>
      <c r="J978" s="592">
        <f>[3]Energy!K931</f>
        <v>14411</v>
      </c>
      <c r="K978" s="592">
        <f>[3]Energy!L931</f>
        <v>14519</v>
      </c>
      <c r="L978" s="592">
        <f>[3]Energy!M931</f>
        <v>13690</v>
      </c>
      <c r="M978" s="592">
        <f>[3]Energy!N931</f>
        <v>14519</v>
      </c>
      <c r="N978" s="303">
        <f t="shared" ref="N978:N996" si="1007">SUM(B978:M978)</f>
        <v>174656</v>
      </c>
      <c r="O978" s="29"/>
      <c r="P978" s="1">
        <f t="shared" si="1003"/>
        <v>2022</v>
      </c>
      <c r="Q978" s="592">
        <f>[3]Energy!S931</f>
        <v>14508</v>
      </c>
      <c r="R978" s="592">
        <f>[3]Energy!T931</f>
        <v>14136</v>
      </c>
      <c r="S978" s="592">
        <f>[3]Energy!U931</f>
        <v>12768</v>
      </c>
      <c r="T978" s="592">
        <f>[3]Energy!V931</f>
        <v>14508</v>
      </c>
      <c r="U978" s="592">
        <f>[3]Energy!W931</f>
        <v>14400</v>
      </c>
      <c r="V978" s="592">
        <f>[3]Energy!X931</f>
        <v>15252</v>
      </c>
      <c r="W978" s="592">
        <f>[3]Energy!Y931</f>
        <v>15120</v>
      </c>
      <c r="X978" s="592">
        <f>[3]Energy!Z931</f>
        <v>15624</v>
      </c>
      <c r="Y978" s="592">
        <f>[3]Energy!AA931</f>
        <v>15624</v>
      </c>
      <c r="Z978" s="592">
        <f>[3]Energy!AB931</f>
        <v>14400</v>
      </c>
      <c r="AA978" s="592">
        <f>[3]Energy!AC931</f>
        <v>14508</v>
      </c>
      <c r="AB978" s="592">
        <f>[3]Energy!AD931</f>
        <v>13680</v>
      </c>
      <c r="AC978" s="89">
        <f t="shared" si="1005"/>
        <v>174528</v>
      </c>
      <c r="AD978" s="13"/>
      <c r="AG978" s="22"/>
      <c r="AH978" s="22"/>
      <c r="AI978" s="155"/>
      <c r="AJ978" s="2"/>
      <c r="BI978" s="1"/>
      <c r="BW978" s="1"/>
      <c r="BX978" s="72"/>
      <c r="BY978" s="1"/>
      <c r="BZ978" s="1"/>
      <c r="CA978" s="1"/>
      <c r="CB978" s="1"/>
      <c r="CC978" s="1"/>
      <c r="CD978" s="1"/>
      <c r="CE978" s="1"/>
    </row>
    <row r="979" spans="1:83">
      <c r="A979" s="87">
        <f t="shared" si="1004"/>
        <v>2023</v>
      </c>
      <c r="B979" s="592">
        <f>[3]Energy!C932</f>
        <v>14146</v>
      </c>
      <c r="C979" s="592">
        <f>[3]Energy!D932</f>
        <v>12777</v>
      </c>
      <c r="D979" s="592">
        <f>[3]Energy!E932</f>
        <v>14519</v>
      </c>
      <c r="E979" s="592">
        <f>[3]Energy!F932</f>
        <v>14411</v>
      </c>
      <c r="F979" s="592">
        <f>[3]Energy!G932</f>
        <v>15263</v>
      </c>
      <c r="G979" s="592">
        <f>[3]Energy!H932</f>
        <v>15131</v>
      </c>
      <c r="H979" s="592">
        <f>[3]Energy!I932</f>
        <v>15635</v>
      </c>
      <c r="I979" s="592">
        <f>[3]Energy!J932</f>
        <v>15635</v>
      </c>
      <c r="J979" s="592">
        <f>[3]Energy!K932</f>
        <v>14411</v>
      </c>
      <c r="K979" s="592">
        <f>[3]Energy!L932</f>
        <v>14519</v>
      </c>
      <c r="L979" s="592">
        <f>[3]Energy!M932</f>
        <v>13690</v>
      </c>
      <c r="M979" s="592">
        <f>[3]Energy!N932</f>
        <v>14519</v>
      </c>
      <c r="N979" s="303">
        <f t="shared" si="1007"/>
        <v>174656</v>
      </c>
      <c r="O979" s="29"/>
      <c r="P979" s="1">
        <f t="shared" si="1003"/>
        <v>2023</v>
      </c>
      <c r="Q979" s="592">
        <f>[3]Energy!S932</f>
        <v>14508</v>
      </c>
      <c r="R979" s="592">
        <f>[3]Energy!T932</f>
        <v>14136</v>
      </c>
      <c r="S979" s="592">
        <f>[3]Energy!U932</f>
        <v>12768</v>
      </c>
      <c r="T979" s="592">
        <f>[3]Energy!V932</f>
        <v>14508</v>
      </c>
      <c r="U979" s="592">
        <f>[3]Energy!W932</f>
        <v>14400</v>
      </c>
      <c r="V979" s="592">
        <f>[3]Energy!X932</f>
        <v>15252</v>
      </c>
      <c r="W979" s="592">
        <f>[3]Energy!Y932</f>
        <v>15120</v>
      </c>
      <c r="X979" s="592">
        <f>[3]Energy!Z932</f>
        <v>15624</v>
      </c>
      <c r="Y979" s="592">
        <f>[3]Energy!AA932</f>
        <v>15624</v>
      </c>
      <c r="Z979" s="592">
        <f>[3]Energy!AB932</f>
        <v>14400</v>
      </c>
      <c r="AA979" s="592">
        <f>[3]Energy!AC932</f>
        <v>14508</v>
      </c>
      <c r="AB979" s="592">
        <f>[3]Energy!AD932</f>
        <v>13680</v>
      </c>
      <c r="AC979" s="89">
        <f t="shared" si="1005"/>
        <v>174528</v>
      </c>
      <c r="AD979" s="13"/>
      <c r="AG979" s="22"/>
      <c r="AH979" s="22"/>
      <c r="AI979" s="155"/>
      <c r="AJ979" s="2"/>
      <c r="BI979" s="1"/>
      <c r="BW979" s="1"/>
      <c r="BX979" s="72"/>
      <c r="BY979" s="1"/>
      <c r="BZ979" s="1"/>
      <c r="CA979" s="1"/>
      <c r="CB979" s="1"/>
      <c r="CC979" s="1"/>
      <c r="CD979" s="1"/>
      <c r="CE979" s="1"/>
    </row>
    <row r="980" spans="1:83">
      <c r="A980" s="87">
        <f t="shared" si="1004"/>
        <v>2024</v>
      </c>
      <c r="B980" s="592">
        <f>[3]Energy!C933</f>
        <v>14146</v>
      </c>
      <c r="C980" s="592">
        <f>[3]Energy!D933</f>
        <v>13234</v>
      </c>
      <c r="D980" s="592">
        <f>[3]Energy!E933</f>
        <v>14519</v>
      </c>
      <c r="E980" s="592">
        <f>[3]Energy!F933</f>
        <v>14411</v>
      </c>
      <c r="F980" s="592">
        <f>[3]Energy!G933</f>
        <v>15263</v>
      </c>
      <c r="G980" s="592">
        <f>[3]Energy!H933</f>
        <v>15131</v>
      </c>
      <c r="H980" s="592">
        <f>[3]Energy!I933</f>
        <v>15635</v>
      </c>
      <c r="I980" s="592">
        <f>[3]Energy!J933</f>
        <v>15635</v>
      </c>
      <c r="J980" s="592">
        <f>[3]Energy!K933</f>
        <v>14411</v>
      </c>
      <c r="K980" s="592">
        <f>[3]Energy!L933</f>
        <v>14519</v>
      </c>
      <c r="L980" s="592">
        <f>[3]Energy!M933</f>
        <v>13690</v>
      </c>
      <c r="M980" s="592">
        <f>[3]Energy!N933</f>
        <v>14519</v>
      </c>
      <c r="N980" s="303">
        <f t="shared" si="1007"/>
        <v>175113</v>
      </c>
      <c r="O980" s="355"/>
      <c r="P980" s="1">
        <f t="shared" si="1003"/>
        <v>2024</v>
      </c>
      <c r="Q980" s="592">
        <f>[3]Energy!S933</f>
        <v>14508</v>
      </c>
      <c r="R980" s="592">
        <f>[3]Energy!T933</f>
        <v>14136</v>
      </c>
      <c r="S980" s="592">
        <f>[3]Energy!U933</f>
        <v>13224</v>
      </c>
      <c r="T980" s="592">
        <f>[3]Energy!V933</f>
        <v>14508</v>
      </c>
      <c r="U980" s="592">
        <f>[3]Energy!W933</f>
        <v>14400</v>
      </c>
      <c r="V980" s="592">
        <f>[3]Energy!X933</f>
        <v>15252</v>
      </c>
      <c r="W980" s="592">
        <f>[3]Energy!Y933</f>
        <v>15120</v>
      </c>
      <c r="X980" s="592">
        <f>[3]Energy!Z933</f>
        <v>15624</v>
      </c>
      <c r="Y980" s="592">
        <f>[3]Energy!AA933</f>
        <v>15624</v>
      </c>
      <c r="Z980" s="592">
        <f>[3]Energy!AB933</f>
        <v>14400</v>
      </c>
      <c r="AA980" s="592">
        <f>[3]Energy!AC933</f>
        <v>14508</v>
      </c>
      <c r="AB980" s="592">
        <f>[3]Energy!AD933</f>
        <v>13680</v>
      </c>
      <c r="AC980" s="89">
        <f t="shared" si="1005"/>
        <v>174984</v>
      </c>
      <c r="AD980" s="13"/>
      <c r="AJ980" s="2"/>
      <c r="BI980" s="1"/>
      <c r="BW980" s="1"/>
      <c r="BX980" s="72"/>
      <c r="BY980" s="1"/>
      <c r="BZ980" s="1"/>
      <c r="CA980" s="1"/>
      <c r="CB980" s="1"/>
      <c r="CC980" s="1"/>
      <c r="CD980" s="1"/>
      <c r="CE980" s="1"/>
    </row>
    <row r="981" spans="1:83">
      <c r="A981" s="87">
        <f t="shared" si="1004"/>
        <v>2025</v>
      </c>
      <c r="B981" s="592">
        <f>[3]Energy!C934</f>
        <v>14146</v>
      </c>
      <c r="C981" s="592">
        <f>[3]Energy!D934</f>
        <v>12777</v>
      </c>
      <c r="D981" s="592">
        <f>[3]Energy!E934</f>
        <v>14519</v>
      </c>
      <c r="E981" s="592">
        <f>[3]Energy!F934</f>
        <v>14411</v>
      </c>
      <c r="F981" s="592">
        <f>[3]Energy!G934</f>
        <v>15263</v>
      </c>
      <c r="G981" s="592">
        <f>[3]Energy!H934</f>
        <v>15131</v>
      </c>
      <c r="H981" s="592">
        <f>[3]Energy!I934</f>
        <v>15635</v>
      </c>
      <c r="I981" s="592">
        <f>[3]Energy!J934</f>
        <v>15635</v>
      </c>
      <c r="J981" s="592">
        <f>[3]Energy!K934</f>
        <v>14411</v>
      </c>
      <c r="K981" s="592">
        <f>[3]Energy!L934</f>
        <v>14519</v>
      </c>
      <c r="L981" s="592">
        <f>[3]Energy!M934</f>
        <v>13690</v>
      </c>
      <c r="M981" s="592">
        <f>[3]Energy!N934</f>
        <v>14519</v>
      </c>
      <c r="N981" s="303">
        <f t="shared" si="1007"/>
        <v>174656</v>
      </c>
      <c r="O981" s="355"/>
      <c r="P981" s="1">
        <f t="shared" si="1003"/>
        <v>2025</v>
      </c>
      <c r="Q981" s="592">
        <f>[3]Energy!S934</f>
        <v>14508</v>
      </c>
      <c r="R981" s="592">
        <f>[3]Energy!T934</f>
        <v>14136</v>
      </c>
      <c r="S981" s="592">
        <f>[3]Energy!U934</f>
        <v>12768</v>
      </c>
      <c r="T981" s="592">
        <f>[3]Energy!V934</f>
        <v>14508</v>
      </c>
      <c r="U981" s="592">
        <f>[3]Energy!W934</f>
        <v>14400</v>
      </c>
      <c r="V981" s="592">
        <f>[3]Energy!X934</f>
        <v>15252</v>
      </c>
      <c r="W981" s="592">
        <f>[3]Energy!Y934</f>
        <v>15120</v>
      </c>
      <c r="X981" s="592">
        <f>[3]Energy!Z934</f>
        <v>15624</v>
      </c>
      <c r="Y981" s="592">
        <f>[3]Energy!AA934</f>
        <v>15624</v>
      </c>
      <c r="Z981" s="592">
        <f>[3]Energy!AB934</f>
        <v>14400</v>
      </c>
      <c r="AA981" s="592">
        <f>[3]Energy!AC934</f>
        <v>14508</v>
      </c>
      <c r="AB981" s="592">
        <f>[3]Energy!AD934</f>
        <v>13680</v>
      </c>
      <c r="AC981" s="89">
        <f t="shared" si="1005"/>
        <v>174528</v>
      </c>
      <c r="AD981" s="13"/>
      <c r="AJ981" s="2"/>
      <c r="BI981" s="1"/>
      <c r="BW981" s="1"/>
      <c r="BX981" s="72"/>
      <c r="BY981" s="1"/>
      <c r="BZ981" s="1"/>
      <c r="CA981" s="1"/>
      <c r="CB981" s="1"/>
      <c r="CC981" s="1"/>
      <c r="CD981" s="1"/>
      <c r="CE981" s="1"/>
    </row>
    <row r="982" spans="1:83">
      <c r="A982" s="87">
        <f t="shared" si="1004"/>
        <v>2026</v>
      </c>
      <c r="B982" s="592">
        <f>[3]Energy!C935</f>
        <v>14146</v>
      </c>
      <c r="C982" s="592">
        <f>[3]Energy!D935</f>
        <v>12777</v>
      </c>
      <c r="D982" s="592">
        <f>[3]Energy!E935</f>
        <v>14519</v>
      </c>
      <c r="E982" s="592">
        <f>[3]Energy!F935</f>
        <v>14411</v>
      </c>
      <c r="F982" s="592">
        <f>[3]Energy!G935</f>
        <v>15263</v>
      </c>
      <c r="G982" s="592">
        <f>[3]Energy!H935</f>
        <v>15131</v>
      </c>
      <c r="H982" s="592">
        <f>[3]Energy!I935</f>
        <v>15635</v>
      </c>
      <c r="I982" s="592">
        <f>[3]Energy!J935</f>
        <v>15635</v>
      </c>
      <c r="J982" s="592">
        <f>[3]Energy!K935</f>
        <v>14411</v>
      </c>
      <c r="K982" s="592">
        <f>[3]Energy!L935</f>
        <v>14519</v>
      </c>
      <c r="L982" s="592">
        <f>[3]Energy!M935</f>
        <v>13690</v>
      </c>
      <c r="M982" s="592">
        <f>[3]Energy!N935</f>
        <v>14519</v>
      </c>
      <c r="N982" s="303">
        <f t="shared" si="1007"/>
        <v>174656</v>
      </c>
      <c r="O982" s="355"/>
      <c r="P982" s="1">
        <f t="shared" si="1003"/>
        <v>2026</v>
      </c>
      <c r="Q982" s="592">
        <f>[3]Energy!S935</f>
        <v>14508</v>
      </c>
      <c r="R982" s="592">
        <f>[3]Energy!T935</f>
        <v>14136</v>
      </c>
      <c r="S982" s="592">
        <f>[3]Energy!U935</f>
        <v>12768</v>
      </c>
      <c r="T982" s="592">
        <f>[3]Energy!V935</f>
        <v>14508</v>
      </c>
      <c r="U982" s="592">
        <f>[3]Energy!W935</f>
        <v>14400</v>
      </c>
      <c r="V982" s="592">
        <f>[3]Energy!X935</f>
        <v>15252</v>
      </c>
      <c r="W982" s="592">
        <f>[3]Energy!Y935</f>
        <v>15120</v>
      </c>
      <c r="X982" s="592">
        <f>[3]Energy!Z935</f>
        <v>15624</v>
      </c>
      <c r="Y982" s="592">
        <f>[3]Energy!AA935</f>
        <v>15624</v>
      </c>
      <c r="Z982" s="592">
        <f>[3]Energy!AB935</f>
        <v>14400</v>
      </c>
      <c r="AA982" s="592">
        <f>[3]Energy!AC935</f>
        <v>14508</v>
      </c>
      <c r="AB982" s="592">
        <f>[3]Energy!AD935</f>
        <v>13680</v>
      </c>
      <c r="AC982" s="89">
        <f t="shared" si="1005"/>
        <v>174528</v>
      </c>
      <c r="AD982" s="13"/>
      <c r="AI982" s="159"/>
      <c r="AJ982" s="2"/>
      <c r="BI982" s="1"/>
      <c r="BW982" s="1"/>
      <c r="BX982" s="72"/>
      <c r="BY982" s="1"/>
      <c r="BZ982" s="1"/>
      <c r="CA982" s="1"/>
      <c r="CB982" s="1"/>
      <c r="CC982" s="1"/>
      <c r="CD982" s="1"/>
      <c r="CE982" s="1"/>
    </row>
    <row r="983" spans="1:83">
      <c r="A983" s="87">
        <f t="shared" si="1004"/>
        <v>2027</v>
      </c>
      <c r="B983" s="592">
        <f>[3]Energy!C936</f>
        <v>14146</v>
      </c>
      <c r="C983" s="592">
        <f>[3]Energy!D936</f>
        <v>12777</v>
      </c>
      <c r="D983" s="592">
        <f>[3]Energy!E936</f>
        <v>14519</v>
      </c>
      <c r="E983" s="592">
        <f>[3]Energy!F936</f>
        <v>14411</v>
      </c>
      <c r="F983" s="592">
        <f>[3]Energy!G936</f>
        <v>15263</v>
      </c>
      <c r="G983" s="592">
        <f>[3]Energy!H936</f>
        <v>15131</v>
      </c>
      <c r="H983" s="592">
        <f>[3]Energy!I936</f>
        <v>15635</v>
      </c>
      <c r="I983" s="592">
        <f>[3]Energy!J936</f>
        <v>15635</v>
      </c>
      <c r="J983" s="592">
        <f>[3]Energy!K936</f>
        <v>14411</v>
      </c>
      <c r="K983" s="592">
        <f>[3]Energy!L936</f>
        <v>14519</v>
      </c>
      <c r="L983" s="592">
        <f>[3]Energy!M936</f>
        <v>13690</v>
      </c>
      <c r="M983" s="592">
        <f>[3]Energy!N936</f>
        <v>14519</v>
      </c>
      <c r="N983" s="303">
        <f t="shared" si="1007"/>
        <v>174656</v>
      </c>
      <c r="O983" s="355"/>
      <c r="P983" s="1">
        <f t="shared" si="1003"/>
        <v>2027</v>
      </c>
      <c r="Q983" s="592">
        <f>[3]Energy!S936</f>
        <v>14508</v>
      </c>
      <c r="R983" s="592">
        <f>[3]Energy!T936</f>
        <v>14136</v>
      </c>
      <c r="S983" s="592">
        <f>[3]Energy!U936</f>
        <v>12768</v>
      </c>
      <c r="T983" s="592">
        <f>[3]Energy!V936</f>
        <v>14508</v>
      </c>
      <c r="U983" s="592">
        <f>[3]Energy!W936</f>
        <v>14400</v>
      </c>
      <c r="V983" s="592">
        <f>[3]Energy!X936</f>
        <v>15252</v>
      </c>
      <c r="W983" s="592">
        <f>[3]Energy!Y936</f>
        <v>15120</v>
      </c>
      <c r="X983" s="592">
        <f>[3]Energy!Z936</f>
        <v>15624</v>
      </c>
      <c r="Y983" s="592">
        <f>[3]Energy!AA936</f>
        <v>15624</v>
      </c>
      <c r="Z983" s="592">
        <f>[3]Energy!AB936</f>
        <v>14400</v>
      </c>
      <c r="AA983" s="592">
        <f>[3]Energy!AC936</f>
        <v>14508</v>
      </c>
      <c r="AB983" s="592">
        <f>[3]Energy!AD936</f>
        <v>13680</v>
      </c>
      <c r="AC983" s="89">
        <f t="shared" si="1005"/>
        <v>174528</v>
      </c>
      <c r="AD983" s="13"/>
      <c r="AJ983" s="2"/>
      <c r="BI983" s="1"/>
      <c r="BW983" s="1"/>
      <c r="BX983" s="72"/>
      <c r="BY983" s="1"/>
      <c r="BZ983" s="1"/>
      <c r="CA983" s="1"/>
      <c r="CB983" s="1"/>
      <c r="CC983" s="1"/>
      <c r="CD983" s="1"/>
      <c r="CE983" s="1"/>
    </row>
    <row r="984" spans="1:83">
      <c r="A984" s="87">
        <f t="shared" si="1004"/>
        <v>2028</v>
      </c>
      <c r="B984" s="592">
        <f>[3]Energy!C937</f>
        <v>14146</v>
      </c>
      <c r="C984" s="592">
        <f>[3]Energy!D937</f>
        <v>13234</v>
      </c>
      <c r="D984" s="592">
        <f>[3]Energy!E937</f>
        <v>14519</v>
      </c>
      <c r="E984" s="592">
        <f>[3]Energy!F937</f>
        <v>14411</v>
      </c>
      <c r="F984" s="592">
        <f>[3]Energy!G937</f>
        <v>15263</v>
      </c>
      <c r="G984" s="592">
        <f>[3]Energy!H937</f>
        <v>15131</v>
      </c>
      <c r="H984" s="592">
        <f>[3]Energy!I937</f>
        <v>15635</v>
      </c>
      <c r="I984" s="592">
        <f>[3]Energy!J937</f>
        <v>15635</v>
      </c>
      <c r="J984" s="592">
        <f>[3]Energy!K937</f>
        <v>14411</v>
      </c>
      <c r="K984" s="592">
        <f>[3]Energy!L937</f>
        <v>14519</v>
      </c>
      <c r="L984" s="592">
        <f>[3]Energy!M937</f>
        <v>13690</v>
      </c>
      <c r="M984" s="592">
        <f>[3]Energy!N937</f>
        <v>14519</v>
      </c>
      <c r="N984" s="303">
        <f t="shared" si="1007"/>
        <v>175113</v>
      </c>
      <c r="O984" s="355"/>
      <c r="P984" s="1">
        <f t="shared" si="1003"/>
        <v>2028</v>
      </c>
      <c r="Q984" s="592">
        <f>[3]Energy!S937</f>
        <v>14508</v>
      </c>
      <c r="R984" s="592">
        <f>[3]Energy!T937</f>
        <v>14136</v>
      </c>
      <c r="S984" s="592">
        <f>[3]Energy!U937</f>
        <v>13224</v>
      </c>
      <c r="T984" s="592">
        <f>[3]Energy!V937</f>
        <v>14508</v>
      </c>
      <c r="U984" s="592">
        <f>[3]Energy!W937</f>
        <v>14400</v>
      </c>
      <c r="V984" s="592">
        <f>[3]Energy!X937</f>
        <v>15252</v>
      </c>
      <c r="W984" s="592">
        <f>[3]Energy!Y937</f>
        <v>15120</v>
      </c>
      <c r="X984" s="592">
        <f>[3]Energy!Z937</f>
        <v>15624</v>
      </c>
      <c r="Y984" s="592">
        <f>[3]Energy!AA937</f>
        <v>15624</v>
      </c>
      <c r="Z984" s="592">
        <f>[3]Energy!AB937</f>
        <v>14400</v>
      </c>
      <c r="AA984" s="592">
        <f>[3]Energy!AC937</f>
        <v>14508</v>
      </c>
      <c r="AB984" s="592">
        <f>[3]Energy!AD937</f>
        <v>13680</v>
      </c>
      <c r="AC984" s="89">
        <f t="shared" si="1005"/>
        <v>174984</v>
      </c>
      <c r="AD984" s="13"/>
      <c r="AI984" s="155"/>
      <c r="AJ984" s="2"/>
      <c r="BI984" s="1"/>
      <c r="BW984" s="1"/>
      <c r="BX984" s="72"/>
      <c r="BY984" s="1"/>
      <c r="BZ984" s="1"/>
      <c r="CA984" s="1"/>
      <c r="CB984" s="1"/>
      <c r="CC984" s="1"/>
      <c r="CD984" s="1"/>
      <c r="CE984" s="1"/>
    </row>
    <row r="985" spans="1:83">
      <c r="A985" s="87">
        <f t="shared" si="1004"/>
        <v>2029</v>
      </c>
      <c r="B985" s="592">
        <f>[3]Energy!C938</f>
        <v>14146</v>
      </c>
      <c r="C985" s="592">
        <f>[3]Energy!D938</f>
        <v>12777</v>
      </c>
      <c r="D985" s="592">
        <f>[3]Energy!E938</f>
        <v>14519</v>
      </c>
      <c r="E985" s="592">
        <f>[3]Energy!F938</f>
        <v>14411</v>
      </c>
      <c r="F985" s="592">
        <f>[3]Energy!G938</f>
        <v>15263</v>
      </c>
      <c r="G985" s="592">
        <f>[3]Energy!H938</f>
        <v>15131</v>
      </c>
      <c r="H985" s="592">
        <f>[3]Energy!I938</f>
        <v>15635</v>
      </c>
      <c r="I985" s="592">
        <f>[3]Energy!J938</f>
        <v>15635</v>
      </c>
      <c r="J985" s="592">
        <f>[3]Energy!K938</f>
        <v>14411</v>
      </c>
      <c r="K985" s="592">
        <f>[3]Energy!L938</f>
        <v>14519</v>
      </c>
      <c r="L985" s="592">
        <f>[3]Energy!M938</f>
        <v>13690</v>
      </c>
      <c r="M985" s="592">
        <f>[3]Energy!N938</f>
        <v>14519</v>
      </c>
      <c r="N985" s="303">
        <f t="shared" si="1007"/>
        <v>174656</v>
      </c>
      <c r="O985" s="355"/>
      <c r="P985" s="1">
        <f t="shared" si="1003"/>
        <v>2029</v>
      </c>
      <c r="Q985" s="592">
        <f>[3]Energy!S938</f>
        <v>14508</v>
      </c>
      <c r="R985" s="592">
        <f>[3]Energy!T938</f>
        <v>14136</v>
      </c>
      <c r="S985" s="592">
        <f>[3]Energy!U938</f>
        <v>12768</v>
      </c>
      <c r="T985" s="592">
        <f>[3]Energy!V938</f>
        <v>14508</v>
      </c>
      <c r="U985" s="592">
        <f>[3]Energy!W938</f>
        <v>14400</v>
      </c>
      <c r="V985" s="592">
        <f>[3]Energy!X938</f>
        <v>15252</v>
      </c>
      <c r="W985" s="592">
        <f>[3]Energy!Y938</f>
        <v>15120</v>
      </c>
      <c r="X985" s="592">
        <f>[3]Energy!Z938</f>
        <v>15624</v>
      </c>
      <c r="Y985" s="592">
        <f>[3]Energy!AA938</f>
        <v>15624</v>
      </c>
      <c r="Z985" s="592">
        <f>[3]Energy!AB938</f>
        <v>14400</v>
      </c>
      <c r="AA985" s="592">
        <f>[3]Energy!AC938</f>
        <v>14508</v>
      </c>
      <c r="AB985" s="592">
        <f>[3]Energy!AD938</f>
        <v>13680</v>
      </c>
      <c r="AC985" s="89">
        <f t="shared" si="1005"/>
        <v>174528</v>
      </c>
      <c r="AD985" s="13"/>
      <c r="AI985" s="155"/>
      <c r="AJ985" s="2"/>
      <c r="BI985" s="1"/>
      <c r="BW985" s="1"/>
      <c r="BX985" s="72"/>
      <c r="BY985" s="1"/>
      <c r="BZ985" s="1"/>
      <c r="CA985" s="1"/>
      <c r="CB985" s="1"/>
      <c r="CC985" s="1"/>
      <c r="CD985" s="1"/>
      <c r="CE985" s="1"/>
    </row>
    <row r="986" spans="1:83">
      <c r="A986" s="87">
        <f t="shared" si="1004"/>
        <v>2030</v>
      </c>
      <c r="B986" s="592">
        <f>[3]Energy!C939</f>
        <v>14146</v>
      </c>
      <c r="C986" s="592">
        <f>[3]Energy!D939</f>
        <v>12777</v>
      </c>
      <c r="D986" s="592">
        <f>[3]Energy!E939</f>
        <v>14519</v>
      </c>
      <c r="E986" s="592">
        <f>[3]Energy!F939</f>
        <v>14411</v>
      </c>
      <c r="F986" s="592">
        <f>[3]Energy!G939</f>
        <v>15263</v>
      </c>
      <c r="G986" s="592">
        <f>[3]Energy!H939</f>
        <v>15131</v>
      </c>
      <c r="H986" s="592">
        <f>[3]Energy!I939</f>
        <v>15635</v>
      </c>
      <c r="I986" s="592">
        <f>[3]Energy!J939</f>
        <v>15635</v>
      </c>
      <c r="J986" s="592">
        <f>[3]Energy!K939</f>
        <v>14411</v>
      </c>
      <c r="K986" s="592">
        <f>[3]Energy!L939</f>
        <v>14519</v>
      </c>
      <c r="L986" s="592">
        <f>[3]Energy!M939</f>
        <v>13690</v>
      </c>
      <c r="M986" s="592">
        <f>[3]Energy!N939</f>
        <v>14519</v>
      </c>
      <c r="N986" s="303">
        <f t="shared" si="1007"/>
        <v>174656</v>
      </c>
      <c r="O986" s="355"/>
      <c r="P986" s="1">
        <f t="shared" si="1003"/>
        <v>2030</v>
      </c>
      <c r="Q986" s="592">
        <f>[3]Energy!S939</f>
        <v>14508</v>
      </c>
      <c r="R986" s="592">
        <f>[3]Energy!T939</f>
        <v>14136</v>
      </c>
      <c r="S986" s="592">
        <f>[3]Energy!U939</f>
        <v>12768</v>
      </c>
      <c r="T986" s="592">
        <f>[3]Energy!V939</f>
        <v>14508</v>
      </c>
      <c r="U986" s="592">
        <f>[3]Energy!W939</f>
        <v>14400</v>
      </c>
      <c r="V986" s="592">
        <f>[3]Energy!X939</f>
        <v>15252</v>
      </c>
      <c r="W986" s="592">
        <f>[3]Energy!Y939</f>
        <v>15120</v>
      </c>
      <c r="X986" s="592">
        <f>[3]Energy!Z939</f>
        <v>15624</v>
      </c>
      <c r="Y986" s="592">
        <f>[3]Energy!AA939</f>
        <v>15624</v>
      </c>
      <c r="Z986" s="592">
        <f>[3]Energy!AB939</f>
        <v>14400</v>
      </c>
      <c r="AA986" s="592">
        <f>[3]Energy!AC939</f>
        <v>14508</v>
      </c>
      <c r="AB986" s="592">
        <f>[3]Energy!AD939</f>
        <v>13680</v>
      </c>
      <c r="AC986" s="89">
        <f t="shared" si="1005"/>
        <v>174528</v>
      </c>
      <c r="AD986" s="13"/>
      <c r="AI986" s="155"/>
      <c r="AJ986" s="2"/>
      <c r="BI986" s="1"/>
      <c r="BW986" s="1"/>
      <c r="BX986" s="72"/>
      <c r="BY986" s="1"/>
      <c r="BZ986" s="1"/>
      <c r="CA986" s="1"/>
      <c r="CB986" s="1"/>
      <c r="CC986" s="1"/>
      <c r="CD986" s="1"/>
      <c r="CE986" s="1"/>
    </row>
    <row r="987" spans="1:83">
      <c r="A987" s="87">
        <f t="shared" si="1004"/>
        <v>2031</v>
      </c>
      <c r="B987" s="592">
        <f>[3]Energy!C940</f>
        <v>14146</v>
      </c>
      <c r="C987" s="592">
        <f>[3]Energy!D940</f>
        <v>12777</v>
      </c>
      <c r="D987" s="592">
        <f>[3]Energy!E940</f>
        <v>14519</v>
      </c>
      <c r="E987" s="592">
        <f>[3]Energy!F940</f>
        <v>14411</v>
      </c>
      <c r="F987" s="592">
        <f>[3]Energy!G940</f>
        <v>15263</v>
      </c>
      <c r="G987" s="592">
        <f>[3]Energy!H940</f>
        <v>15131</v>
      </c>
      <c r="H987" s="592">
        <f>[3]Energy!I940</f>
        <v>15635</v>
      </c>
      <c r="I987" s="592">
        <f>[3]Energy!J940</f>
        <v>15635</v>
      </c>
      <c r="J987" s="592">
        <f>[3]Energy!K940</f>
        <v>14411</v>
      </c>
      <c r="K987" s="592">
        <f>[3]Energy!L940</f>
        <v>14519</v>
      </c>
      <c r="L987" s="592">
        <f>[3]Energy!M940</f>
        <v>13690</v>
      </c>
      <c r="M987" s="592">
        <f>[3]Energy!N940</f>
        <v>14519</v>
      </c>
      <c r="N987" s="303">
        <f t="shared" si="1007"/>
        <v>174656</v>
      </c>
      <c r="O987" s="355"/>
      <c r="P987" s="1">
        <f t="shared" si="1003"/>
        <v>2031</v>
      </c>
      <c r="Q987" s="592">
        <f>[3]Energy!S940</f>
        <v>14508</v>
      </c>
      <c r="R987" s="592">
        <f>[3]Energy!T940</f>
        <v>14136</v>
      </c>
      <c r="S987" s="592">
        <f>[3]Energy!U940</f>
        <v>12768</v>
      </c>
      <c r="T987" s="592">
        <f>[3]Energy!V940</f>
        <v>14508</v>
      </c>
      <c r="U987" s="592">
        <f>[3]Energy!W940</f>
        <v>14400</v>
      </c>
      <c r="V987" s="592">
        <f>[3]Energy!X940</f>
        <v>15252</v>
      </c>
      <c r="W987" s="592">
        <f>[3]Energy!Y940</f>
        <v>15120</v>
      </c>
      <c r="X987" s="592">
        <f>[3]Energy!Z940</f>
        <v>15624</v>
      </c>
      <c r="Y987" s="592">
        <f>[3]Energy!AA940</f>
        <v>15624</v>
      </c>
      <c r="Z987" s="592">
        <f>[3]Energy!AB940</f>
        <v>14400</v>
      </c>
      <c r="AA987" s="592">
        <f>[3]Energy!AC940</f>
        <v>14508</v>
      </c>
      <c r="AB987" s="592">
        <f>[3]Energy!AD940</f>
        <v>13680</v>
      </c>
      <c r="AC987" s="89">
        <f t="shared" si="1005"/>
        <v>174528</v>
      </c>
      <c r="AI987" s="155"/>
      <c r="AJ987" s="2"/>
      <c r="BI987" s="1"/>
      <c r="BW987" s="1"/>
      <c r="BX987" s="72"/>
      <c r="BY987" s="1"/>
      <c r="BZ987" s="1"/>
      <c r="CA987" s="1"/>
      <c r="CB987" s="1"/>
      <c r="CC987" s="1"/>
      <c r="CD987" s="1"/>
      <c r="CE987" s="1"/>
    </row>
    <row r="988" spans="1:83">
      <c r="A988" s="87">
        <f t="shared" si="1004"/>
        <v>2032</v>
      </c>
      <c r="B988" s="592">
        <f>[3]Energy!C941</f>
        <v>14146</v>
      </c>
      <c r="C988" s="592">
        <f>[3]Energy!D941</f>
        <v>13234</v>
      </c>
      <c r="D988" s="592">
        <f>[3]Energy!E941</f>
        <v>14519</v>
      </c>
      <c r="E988" s="592">
        <f>[3]Energy!F941</f>
        <v>14411</v>
      </c>
      <c r="F988" s="592">
        <f>[3]Energy!G941</f>
        <v>15263</v>
      </c>
      <c r="G988" s="592">
        <f>[3]Energy!H941</f>
        <v>15131</v>
      </c>
      <c r="H988" s="592">
        <f>[3]Energy!I941</f>
        <v>15635</v>
      </c>
      <c r="I988" s="592">
        <f>[3]Energy!J941</f>
        <v>15635</v>
      </c>
      <c r="J988" s="592">
        <f>[3]Energy!K941</f>
        <v>14411</v>
      </c>
      <c r="K988" s="592">
        <f>[3]Energy!L941</f>
        <v>14519</v>
      </c>
      <c r="L988" s="592">
        <f>[3]Energy!M941</f>
        <v>13690</v>
      </c>
      <c r="M988" s="592">
        <f>[3]Energy!N941</f>
        <v>14519</v>
      </c>
      <c r="N988" s="303">
        <f t="shared" si="1007"/>
        <v>175113</v>
      </c>
      <c r="O988" s="29"/>
      <c r="P988" s="1">
        <f t="shared" si="1003"/>
        <v>2032</v>
      </c>
      <c r="Q988" s="592">
        <f>[3]Energy!S941</f>
        <v>14508</v>
      </c>
      <c r="R988" s="592">
        <f>[3]Energy!T941</f>
        <v>14136</v>
      </c>
      <c r="S988" s="592">
        <f>[3]Energy!U941</f>
        <v>13224</v>
      </c>
      <c r="T988" s="592">
        <f>[3]Energy!V941</f>
        <v>14508</v>
      </c>
      <c r="U988" s="592">
        <f>[3]Energy!W941</f>
        <v>14400</v>
      </c>
      <c r="V988" s="592">
        <f>[3]Energy!X941</f>
        <v>15252</v>
      </c>
      <c r="W988" s="592">
        <f>[3]Energy!Y941</f>
        <v>15120</v>
      </c>
      <c r="X988" s="592">
        <f>[3]Energy!Z941</f>
        <v>15624</v>
      </c>
      <c r="Y988" s="592">
        <f>[3]Energy!AA941</f>
        <v>15624</v>
      </c>
      <c r="Z988" s="592">
        <f>[3]Energy!AB941</f>
        <v>14400</v>
      </c>
      <c r="AA988" s="592">
        <f>[3]Energy!AC941</f>
        <v>14508</v>
      </c>
      <c r="AB988" s="592">
        <f>[3]Energy!AD941</f>
        <v>13680</v>
      </c>
      <c r="AC988" s="89">
        <f t="shared" si="1005"/>
        <v>174984</v>
      </c>
      <c r="AI988" s="155"/>
      <c r="AJ988" s="2"/>
      <c r="BI988" s="1"/>
      <c r="BW988" s="1"/>
      <c r="BX988" s="72"/>
      <c r="BY988" s="1"/>
      <c r="BZ988" s="1"/>
      <c r="CA988" s="1"/>
      <c r="CB988" s="1"/>
      <c r="CC988" s="1"/>
      <c r="CD988" s="1"/>
      <c r="CE988" s="1"/>
    </row>
    <row r="989" spans="1:83">
      <c r="A989" s="87">
        <f t="shared" si="1004"/>
        <v>2033</v>
      </c>
      <c r="B989" s="592">
        <f>[3]Energy!C942</f>
        <v>14146</v>
      </c>
      <c r="C989" s="592">
        <f>[3]Energy!D942</f>
        <v>12777</v>
      </c>
      <c r="D989" s="592">
        <f>[3]Energy!E942</f>
        <v>14519</v>
      </c>
      <c r="E989" s="592">
        <f>[3]Energy!F942</f>
        <v>14411</v>
      </c>
      <c r="F989" s="592">
        <f>[3]Energy!G942</f>
        <v>15263</v>
      </c>
      <c r="G989" s="592">
        <f>[3]Energy!H942</f>
        <v>15131</v>
      </c>
      <c r="H989" s="592">
        <f>[3]Energy!I942</f>
        <v>15635</v>
      </c>
      <c r="I989" s="592">
        <f>[3]Energy!J942</f>
        <v>15635</v>
      </c>
      <c r="J989" s="592">
        <f>[3]Energy!K942</f>
        <v>14411</v>
      </c>
      <c r="K989" s="592">
        <f>[3]Energy!L942</f>
        <v>14519</v>
      </c>
      <c r="L989" s="592">
        <f>[3]Energy!M942</f>
        <v>13690</v>
      </c>
      <c r="M989" s="592">
        <f>[3]Energy!N942</f>
        <v>14519</v>
      </c>
      <c r="N989" s="303">
        <f t="shared" si="1007"/>
        <v>174656</v>
      </c>
      <c r="O989" s="29"/>
      <c r="P989" s="1">
        <f t="shared" si="1003"/>
        <v>2033</v>
      </c>
      <c r="Q989" s="592">
        <f>[3]Energy!S942</f>
        <v>14508</v>
      </c>
      <c r="R989" s="592">
        <f>[3]Energy!T942</f>
        <v>14136</v>
      </c>
      <c r="S989" s="592">
        <f>[3]Energy!U942</f>
        <v>12768</v>
      </c>
      <c r="T989" s="592">
        <f>[3]Energy!V942</f>
        <v>14508</v>
      </c>
      <c r="U989" s="592">
        <f>[3]Energy!W942</f>
        <v>14400</v>
      </c>
      <c r="V989" s="592">
        <f>[3]Energy!X942</f>
        <v>15252</v>
      </c>
      <c r="W989" s="592">
        <f>[3]Energy!Y942</f>
        <v>15120</v>
      </c>
      <c r="X989" s="592">
        <f>[3]Energy!Z942</f>
        <v>15624</v>
      </c>
      <c r="Y989" s="592">
        <f>[3]Energy!AA942</f>
        <v>15624</v>
      </c>
      <c r="Z989" s="592">
        <f>[3]Energy!AB942</f>
        <v>14400</v>
      </c>
      <c r="AA989" s="592">
        <f>[3]Energy!AC942</f>
        <v>14508</v>
      </c>
      <c r="AB989" s="592">
        <f>[3]Energy!AD942</f>
        <v>13680</v>
      </c>
      <c r="AC989" s="89">
        <f t="shared" si="1005"/>
        <v>174528</v>
      </c>
      <c r="AI989" s="155"/>
      <c r="AJ989" s="2"/>
      <c r="BI989" s="1"/>
      <c r="BW989" s="1"/>
      <c r="BX989" s="72"/>
      <c r="BY989" s="1"/>
      <c r="BZ989" s="1"/>
      <c r="CA989" s="1"/>
      <c r="CB989" s="1"/>
      <c r="CC989" s="1"/>
      <c r="CD989" s="1"/>
      <c r="CE989" s="1"/>
    </row>
    <row r="990" spans="1:83">
      <c r="A990" s="87">
        <f t="shared" si="1004"/>
        <v>2034</v>
      </c>
      <c r="B990" s="592">
        <f>[3]Energy!C943</f>
        <v>14146</v>
      </c>
      <c r="C990" s="592">
        <f>[3]Energy!D943</f>
        <v>12777</v>
      </c>
      <c r="D990" s="592">
        <f>[3]Energy!E943</f>
        <v>14519</v>
      </c>
      <c r="E990" s="592">
        <f>[3]Energy!F943</f>
        <v>14411</v>
      </c>
      <c r="F990" s="592">
        <f>[3]Energy!G943</f>
        <v>15263</v>
      </c>
      <c r="G990" s="592">
        <f>[3]Energy!H943</f>
        <v>15131</v>
      </c>
      <c r="H990" s="592">
        <f>[3]Energy!I943</f>
        <v>15635</v>
      </c>
      <c r="I990" s="592">
        <f>[3]Energy!J943</f>
        <v>15635</v>
      </c>
      <c r="J990" s="592">
        <f>[3]Energy!K943</f>
        <v>14411</v>
      </c>
      <c r="K990" s="592">
        <f>[3]Energy!L943</f>
        <v>14519</v>
      </c>
      <c r="L990" s="592">
        <f>[3]Energy!M943</f>
        <v>13690</v>
      </c>
      <c r="M990" s="592">
        <f>[3]Energy!N943</f>
        <v>14519</v>
      </c>
      <c r="N990" s="303">
        <f t="shared" si="1007"/>
        <v>174656</v>
      </c>
      <c r="O990" s="29"/>
      <c r="P990" s="1">
        <f t="shared" si="1003"/>
        <v>2034</v>
      </c>
      <c r="Q990" s="592">
        <f>[3]Energy!S943</f>
        <v>14508</v>
      </c>
      <c r="R990" s="592">
        <f>[3]Energy!T943</f>
        <v>14136</v>
      </c>
      <c r="S990" s="592">
        <f>[3]Energy!U943</f>
        <v>12768</v>
      </c>
      <c r="T990" s="592">
        <f>[3]Energy!V943</f>
        <v>14508</v>
      </c>
      <c r="U990" s="592">
        <f>[3]Energy!W943</f>
        <v>14400</v>
      </c>
      <c r="V990" s="592">
        <f>[3]Energy!X943</f>
        <v>15252</v>
      </c>
      <c r="W990" s="592">
        <f>[3]Energy!Y943</f>
        <v>15120</v>
      </c>
      <c r="X990" s="592">
        <f>[3]Energy!Z943</f>
        <v>15624</v>
      </c>
      <c r="Y990" s="592">
        <f>[3]Energy!AA943</f>
        <v>15624</v>
      </c>
      <c r="Z990" s="592">
        <f>[3]Energy!AB943</f>
        <v>14400</v>
      </c>
      <c r="AA990" s="592">
        <f>[3]Energy!AC943</f>
        <v>14508</v>
      </c>
      <c r="AB990" s="592">
        <f>[3]Energy!AD943</f>
        <v>13680</v>
      </c>
      <c r="AC990" s="89">
        <f t="shared" si="1005"/>
        <v>174528</v>
      </c>
      <c r="AI990" s="155"/>
      <c r="AJ990" s="2"/>
      <c r="BI990" s="1"/>
      <c r="BW990" s="1"/>
      <c r="BX990" s="72"/>
      <c r="BY990" s="1"/>
      <c r="BZ990" s="1"/>
      <c r="CA990" s="1"/>
      <c r="CB990" s="1"/>
      <c r="CC990" s="1"/>
      <c r="CD990" s="1"/>
      <c r="CE990" s="1"/>
    </row>
    <row r="991" spans="1:83">
      <c r="A991" s="87">
        <f t="shared" si="1004"/>
        <v>2035</v>
      </c>
      <c r="B991" s="592">
        <f>[3]Energy!C944</f>
        <v>14146</v>
      </c>
      <c r="C991" s="592">
        <f>[3]Energy!D944</f>
        <v>12777</v>
      </c>
      <c r="D991" s="592">
        <f>[3]Energy!E944</f>
        <v>14519</v>
      </c>
      <c r="E991" s="592">
        <f>[3]Energy!F944</f>
        <v>14411</v>
      </c>
      <c r="F991" s="592">
        <f>[3]Energy!G944</f>
        <v>15263</v>
      </c>
      <c r="G991" s="592">
        <f>[3]Energy!H944</f>
        <v>15131</v>
      </c>
      <c r="H991" s="592">
        <f>[3]Energy!I944</f>
        <v>15635</v>
      </c>
      <c r="I991" s="592">
        <f>[3]Energy!J944</f>
        <v>15635</v>
      </c>
      <c r="J991" s="592">
        <f>[3]Energy!K944</f>
        <v>14411</v>
      </c>
      <c r="K991" s="592">
        <f>[3]Energy!L944</f>
        <v>14519</v>
      </c>
      <c r="L991" s="592">
        <f>[3]Energy!M944</f>
        <v>13690</v>
      </c>
      <c r="M991" s="592">
        <f>[3]Energy!N944</f>
        <v>14519</v>
      </c>
      <c r="N991" s="303">
        <f t="shared" si="1007"/>
        <v>174656</v>
      </c>
      <c r="O991" s="29"/>
      <c r="P991" s="1">
        <f t="shared" si="1003"/>
        <v>2035</v>
      </c>
      <c r="Q991" s="592">
        <f>[3]Energy!S944</f>
        <v>14508</v>
      </c>
      <c r="R991" s="592">
        <f>[3]Energy!T944</f>
        <v>14136</v>
      </c>
      <c r="S991" s="592">
        <f>[3]Energy!U944</f>
        <v>12768</v>
      </c>
      <c r="T991" s="592">
        <f>[3]Energy!V944</f>
        <v>14508</v>
      </c>
      <c r="U991" s="592">
        <f>[3]Energy!W944</f>
        <v>14400</v>
      </c>
      <c r="V991" s="592">
        <f>[3]Energy!X944</f>
        <v>15252</v>
      </c>
      <c r="W991" s="592">
        <f>[3]Energy!Y944</f>
        <v>15120</v>
      </c>
      <c r="X991" s="592">
        <f>[3]Energy!Z944</f>
        <v>15624</v>
      </c>
      <c r="Y991" s="592">
        <f>[3]Energy!AA944</f>
        <v>15624</v>
      </c>
      <c r="Z991" s="592">
        <f>[3]Energy!AB944</f>
        <v>14400</v>
      </c>
      <c r="AA991" s="592">
        <f>[3]Energy!AC944</f>
        <v>14508</v>
      </c>
      <c r="AB991" s="592">
        <f>[3]Energy!AD944</f>
        <v>13680</v>
      </c>
      <c r="AC991" s="89">
        <f t="shared" si="1005"/>
        <v>174528</v>
      </c>
      <c r="AD991" s="13"/>
      <c r="AI991" s="155"/>
      <c r="AJ991" s="2"/>
      <c r="AK991" s="13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BI991" s="1"/>
      <c r="BW991" s="1"/>
      <c r="BX991" s="72"/>
      <c r="BY991" s="1"/>
      <c r="BZ991" s="1"/>
      <c r="CA991" s="1"/>
      <c r="CB991" s="1"/>
      <c r="CC991" s="1"/>
      <c r="CD991" s="1"/>
      <c r="CE991" s="1"/>
    </row>
    <row r="992" spans="1:83">
      <c r="A992" s="87">
        <f t="shared" si="1004"/>
        <v>2036</v>
      </c>
      <c r="B992" s="592">
        <f>[3]Energy!C945</f>
        <v>14146</v>
      </c>
      <c r="C992" s="592">
        <f>[3]Energy!D945</f>
        <v>13234</v>
      </c>
      <c r="D992" s="592">
        <f>[3]Energy!E945</f>
        <v>14519</v>
      </c>
      <c r="E992" s="592">
        <f>[3]Energy!F945</f>
        <v>14411</v>
      </c>
      <c r="F992" s="592">
        <f>[3]Energy!G945</f>
        <v>15263</v>
      </c>
      <c r="G992" s="592">
        <f>[3]Energy!H945</f>
        <v>15131</v>
      </c>
      <c r="H992" s="592">
        <f>[3]Energy!I945</f>
        <v>15635</v>
      </c>
      <c r="I992" s="592">
        <f>[3]Energy!J945</f>
        <v>15635</v>
      </c>
      <c r="J992" s="592">
        <f>[3]Energy!K945</f>
        <v>14411</v>
      </c>
      <c r="K992" s="592">
        <f>[3]Energy!L945</f>
        <v>14519</v>
      </c>
      <c r="L992" s="592">
        <f>[3]Energy!M945</f>
        <v>13690</v>
      </c>
      <c r="M992" s="592">
        <f>[3]Energy!N945</f>
        <v>14519</v>
      </c>
      <c r="N992" s="303">
        <f t="shared" si="1007"/>
        <v>175113</v>
      </c>
      <c r="O992" s="29"/>
      <c r="P992" s="1">
        <f t="shared" si="1003"/>
        <v>2036</v>
      </c>
      <c r="Q992" s="592">
        <f>[3]Energy!S945</f>
        <v>14508</v>
      </c>
      <c r="R992" s="592">
        <f>[3]Energy!T945</f>
        <v>14136</v>
      </c>
      <c r="S992" s="592">
        <f>[3]Energy!U945</f>
        <v>13224</v>
      </c>
      <c r="T992" s="592">
        <f>[3]Energy!V945</f>
        <v>14508</v>
      </c>
      <c r="U992" s="592">
        <f>[3]Energy!W945</f>
        <v>14400</v>
      </c>
      <c r="V992" s="592">
        <f>[3]Energy!X945</f>
        <v>15252</v>
      </c>
      <c r="W992" s="592">
        <f>[3]Energy!Y945</f>
        <v>15120</v>
      </c>
      <c r="X992" s="592">
        <f>[3]Energy!Z945</f>
        <v>15624</v>
      </c>
      <c r="Y992" s="592">
        <f>[3]Energy!AA945</f>
        <v>15624</v>
      </c>
      <c r="Z992" s="592">
        <f>[3]Energy!AB945</f>
        <v>14400</v>
      </c>
      <c r="AA992" s="592">
        <f>[3]Energy!AC945</f>
        <v>14508</v>
      </c>
      <c r="AB992" s="592">
        <f>[3]Energy!AD945</f>
        <v>13680</v>
      </c>
      <c r="AC992" s="89">
        <f t="shared" si="1005"/>
        <v>174984</v>
      </c>
      <c r="AI992" s="155"/>
      <c r="AJ992" s="2"/>
      <c r="AK992" s="13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BI992" s="1"/>
      <c r="BW992" s="1"/>
      <c r="BX992" s="72"/>
      <c r="BY992" s="1"/>
      <c r="BZ992" s="1"/>
      <c r="CA992" s="1"/>
      <c r="CB992" s="1"/>
      <c r="CC992" s="1"/>
      <c r="CD992" s="1"/>
      <c r="CE992" s="1"/>
    </row>
    <row r="993" spans="1:83">
      <c r="A993" s="87">
        <f t="shared" si="1004"/>
        <v>2037</v>
      </c>
      <c r="B993" s="592">
        <f>[3]Energy!C946</f>
        <v>14146</v>
      </c>
      <c r="C993" s="592">
        <f>[3]Energy!D946</f>
        <v>12777</v>
      </c>
      <c r="D993" s="592">
        <f>[3]Energy!E946</f>
        <v>14519</v>
      </c>
      <c r="E993" s="592">
        <f>[3]Energy!F946</f>
        <v>14411</v>
      </c>
      <c r="F993" s="592">
        <f>[3]Energy!G946</f>
        <v>15263</v>
      </c>
      <c r="G993" s="592">
        <f>[3]Energy!H946</f>
        <v>15131</v>
      </c>
      <c r="H993" s="592">
        <f>[3]Energy!I946</f>
        <v>15635</v>
      </c>
      <c r="I993" s="592">
        <f>[3]Energy!J946</f>
        <v>15635</v>
      </c>
      <c r="J993" s="592">
        <f>[3]Energy!K946</f>
        <v>14411</v>
      </c>
      <c r="K993" s="592">
        <f>[3]Energy!L946</f>
        <v>14519</v>
      </c>
      <c r="L993" s="592">
        <f>[3]Energy!M946</f>
        <v>13690</v>
      </c>
      <c r="M993" s="592">
        <f>[3]Energy!N946</f>
        <v>14519</v>
      </c>
      <c r="N993" s="303">
        <f t="shared" si="1007"/>
        <v>174656</v>
      </c>
      <c r="O993" s="29"/>
      <c r="P993" s="1">
        <f t="shared" si="1003"/>
        <v>2037</v>
      </c>
      <c r="Q993" s="592">
        <f>[3]Energy!S946</f>
        <v>14508</v>
      </c>
      <c r="R993" s="592">
        <f>[3]Energy!T946</f>
        <v>14136</v>
      </c>
      <c r="S993" s="592">
        <f>[3]Energy!U946</f>
        <v>12768</v>
      </c>
      <c r="T993" s="592">
        <f>[3]Energy!V946</f>
        <v>14508</v>
      </c>
      <c r="U993" s="592">
        <f>[3]Energy!W946</f>
        <v>14400</v>
      </c>
      <c r="V993" s="592">
        <f>[3]Energy!X946</f>
        <v>15252</v>
      </c>
      <c r="W993" s="592">
        <f>[3]Energy!Y946</f>
        <v>15120</v>
      </c>
      <c r="X993" s="592">
        <f>[3]Energy!Z946</f>
        <v>15624</v>
      </c>
      <c r="Y993" s="592">
        <f>[3]Energy!AA946</f>
        <v>15624</v>
      </c>
      <c r="Z993" s="592">
        <f>[3]Energy!AB946</f>
        <v>14400</v>
      </c>
      <c r="AA993" s="592">
        <f>[3]Energy!AC946</f>
        <v>14508</v>
      </c>
      <c r="AB993" s="592">
        <f>[3]Energy!AD946</f>
        <v>13680</v>
      </c>
      <c r="AC993" s="89">
        <f t="shared" si="1005"/>
        <v>174528</v>
      </c>
      <c r="AI993" s="155"/>
      <c r="AJ993" s="2"/>
      <c r="BI993" s="1"/>
      <c r="BW993" s="1"/>
      <c r="BX993" s="72"/>
      <c r="BY993" s="1"/>
      <c r="BZ993" s="1"/>
      <c r="CA993" s="1"/>
      <c r="CB993" s="1"/>
      <c r="CC993" s="1"/>
      <c r="CD993" s="1"/>
      <c r="CE993" s="1"/>
    </row>
    <row r="994" spans="1:83">
      <c r="A994" s="87">
        <f t="shared" si="1004"/>
        <v>2038</v>
      </c>
      <c r="B994" s="592">
        <f>[3]Energy!C947</f>
        <v>14146</v>
      </c>
      <c r="C994" s="592">
        <f>[3]Energy!D947</f>
        <v>12777</v>
      </c>
      <c r="D994" s="592">
        <f>[3]Energy!E947</f>
        <v>14519</v>
      </c>
      <c r="E994" s="592">
        <f>[3]Energy!F947</f>
        <v>14411</v>
      </c>
      <c r="F994" s="592">
        <f>[3]Energy!G947</f>
        <v>15263</v>
      </c>
      <c r="G994" s="592">
        <f>[3]Energy!H947</f>
        <v>15131</v>
      </c>
      <c r="H994" s="592">
        <f>[3]Energy!I947</f>
        <v>15635</v>
      </c>
      <c r="I994" s="592">
        <f>[3]Energy!J947</f>
        <v>15635</v>
      </c>
      <c r="J994" s="592">
        <f>[3]Energy!K947</f>
        <v>14411</v>
      </c>
      <c r="K994" s="592">
        <f>[3]Energy!L947</f>
        <v>14519</v>
      </c>
      <c r="L994" s="592">
        <f>[3]Energy!M947</f>
        <v>13690</v>
      </c>
      <c r="M994" s="592">
        <f>[3]Energy!N947</f>
        <v>14519</v>
      </c>
      <c r="N994" s="303">
        <f t="shared" si="1007"/>
        <v>174656</v>
      </c>
      <c r="O994" s="29"/>
      <c r="P994" s="1">
        <f t="shared" si="1003"/>
        <v>2038</v>
      </c>
      <c r="Q994" s="592">
        <f>[3]Energy!S947</f>
        <v>14508</v>
      </c>
      <c r="R994" s="592">
        <f>[3]Energy!T947</f>
        <v>14136</v>
      </c>
      <c r="S994" s="592">
        <f>[3]Energy!U947</f>
        <v>12768</v>
      </c>
      <c r="T994" s="592">
        <f>[3]Energy!V947</f>
        <v>14508</v>
      </c>
      <c r="U994" s="592">
        <f>[3]Energy!W947</f>
        <v>14400</v>
      </c>
      <c r="V994" s="592">
        <f>[3]Energy!X947</f>
        <v>15252</v>
      </c>
      <c r="W994" s="592">
        <f>[3]Energy!Y947</f>
        <v>15120</v>
      </c>
      <c r="X994" s="592">
        <f>[3]Energy!Z947</f>
        <v>15624</v>
      </c>
      <c r="Y994" s="592">
        <f>[3]Energy!AA947</f>
        <v>15624</v>
      </c>
      <c r="Z994" s="592">
        <f>[3]Energy!AB947</f>
        <v>14400</v>
      </c>
      <c r="AA994" s="592">
        <f>[3]Energy!AC947</f>
        <v>14508</v>
      </c>
      <c r="AB994" s="592">
        <f>[3]Energy!AD947</f>
        <v>13680</v>
      </c>
      <c r="AC994" s="89">
        <f t="shared" si="1005"/>
        <v>174528</v>
      </c>
      <c r="AI994" s="155"/>
      <c r="AJ994" s="2"/>
      <c r="BI994" s="1"/>
      <c r="BW994" s="1"/>
      <c r="BX994" s="72"/>
      <c r="BY994" s="1"/>
      <c r="BZ994" s="1"/>
      <c r="CA994" s="1"/>
      <c r="CB994" s="1"/>
      <c r="CC994" s="1"/>
      <c r="CD994" s="1"/>
      <c r="CE994" s="1"/>
    </row>
    <row r="995" spans="1:83">
      <c r="A995" s="87">
        <f t="shared" si="1004"/>
        <v>2039</v>
      </c>
      <c r="B995" s="592">
        <f>[3]Energy!C948</f>
        <v>14146</v>
      </c>
      <c r="C995" s="592">
        <f>[3]Energy!D948</f>
        <v>12777</v>
      </c>
      <c r="D995" s="592">
        <f>[3]Energy!E948</f>
        <v>14519</v>
      </c>
      <c r="E995" s="592">
        <f>[3]Energy!F948</f>
        <v>14411</v>
      </c>
      <c r="F995" s="592">
        <f>[3]Energy!G948</f>
        <v>15263</v>
      </c>
      <c r="G995" s="592">
        <f>[3]Energy!H948</f>
        <v>15131</v>
      </c>
      <c r="H995" s="592">
        <f>[3]Energy!I948</f>
        <v>15635</v>
      </c>
      <c r="I995" s="592">
        <f>[3]Energy!J948</f>
        <v>15635</v>
      </c>
      <c r="J995" s="592">
        <f>[3]Energy!K948</f>
        <v>14411</v>
      </c>
      <c r="K995" s="592">
        <f>[3]Energy!L948</f>
        <v>14519</v>
      </c>
      <c r="L995" s="592">
        <f>[3]Energy!M948</f>
        <v>13690</v>
      </c>
      <c r="M995" s="592">
        <f>[3]Energy!N948</f>
        <v>14519</v>
      </c>
      <c r="N995" s="303">
        <f t="shared" si="1007"/>
        <v>174656</v>
      </c>
      <c r="O995" s="26"/>
      <c r="P995" s="1">
        <f t="shared" si="1003"/>
        <v>2039</v>
      </c>
      <c r="Q995" s="592">
        <f>[3]Energy!S948</f>
        <v>14508</v>
      </c>
      <c r="R995" s="592">
        <f>[3]Energy!T948</f>
        <v>14136</v>
      </c>
      <c r="S995" s="592">
        <f>[3]Energy!U948</f>
        <v>12768</v>
      </c>
      <c r="T995" s="592">
        <f>[3]Energy!V948</f>
        <v>14508</v>
      </c>
      <c r="U995" s="592">
        <f>[3]Energy!W948</f>
        <v>14400</v>
      </c>
      <c r="V995" s="592">
        <f>[3]Energy!X948</f>
        <v>15252</v>
      </c>
      <c r="W995" s="592">
        <f>[3]Energy!Y948</f>
        <v>15120</v>
      </c>
      <c r="X995" s="592">
        <f>[3]Energy!Z948</f>
        <v>15624</v>
      </c>
      <c r="Y995" s="592">
        <f>[3]Energy!AA948</f>
        <v>15624</v>
      </c>
      <c r="Z995" s="592">
        <f>[3]Energy!AB948</f>
        <v>14400</v>
      </c>
      <c r="AA995" s="592">
        <f>[3]Energy!AC948</f>
        <v>14508</v>
      </c>
      <c r="AB995" s="592">
        <f>[3]Energy!AD948</f>
        <v>13680</v>
      </c>
      <c r="AC995" s="89">
        <f t="shared" si="1005"/>
        <v>174528</v>
      </c>
      <c r="AI995" s="155"/>
      <c r="AJ995" s="2"/>
      <c r="BI995" s="1"/>
      <c r="BW995" s="1"/>
      <c r="BX995" s="72"/>
      <c r="BY995" s="1"/>
      <c r="BZ995" s="1"/>
      <c r="CA995" s="1"/>
      <c r="CB995" s="1"/>
      <c r="CC995" s="1"/>
      <c r="CD995" s="1"/>
      <c r="CE995" s="1"/>
    </row>
    <row r="996" spans="1:83">
      <c r="A996" s="87">
        <f t="shared" si="1004"/>
        <v>2040</v>
      </c>
      <c r="B996" s="592">
        <f>[3]Energy!C949</f>
        <v>14146</v>
      </c>
      <c r="C996" s="592">
        <f>[3]Energy!D949</f>
        <v>13234</v>
      </c>
      <c r="D996" s="592">
        <f>[3]Energy!E949</f>
        <v>14519</v>
      </c>
      <c r="E996" s="592">
        <f>[3]Energy!F949</f>
        <v>14411</v>
      </c>
      <c r="F996" s="592">
        <f>[3]Energy!G949</f>
        <v>15263</v>
      </c>
      <c r="G996" s="592">
        <f>[3]Energy!H949</f>
        <v>15131</v>
      </c>
      <c r="H996" s="592">
        <f>[3]Energy!I949</f>
        <v>15635</v>
      </c>
      <c r="I996" s="592">
        <f>[3]Energy!J949</f>
        <v>15635</v>
      </c>
      <c r="J996" s="592">
        <f>[3]Energy!K949</f>
        <v>14411</v>
      </c>
      <c r="K996" s="592">
        <f>[3]Energy!L949</f>
        <v>14519</v>
      </c>
      <c r="L996" s="592">
        <f>[3]Energy!M949</f>
        <v>13690</v>
      </c>
      <c r="M996" s="592">
        <f>[3]Energy!N949</f>
        <v>14519</v>
      </c>
      <c r="N996" s="303">
        <f t="shared" si="1007"/>
        <v>175113</v>
      </c>
      <c r="O996" s="29"/>
      <c r="P996" s="1">
        <f t="shared" si="1003"/>
        <v>2040</v>
      </c>
      <c r="Q996" s="592">
        <f>[3]Energy!S949</f>
        <v>14508</v>
      </c>
      <c r="R996" s="592">
        <f>[3]Energy!T949</f>
        <v>14136</v>
      </c>
      <c r="S996" s="592">
        <f>[3]Energy!U949</f>
        <v>13224</v>
      </c>
      <c r="T996" s="592">
        <f>[3]Energy!V949</f>
        <v>14508</v>
      </c>
      <c r="U996" s="592">
        <f>[3]Energy!W949</f>
        <v>14400</v>
      </c>
      <c r="V996" s="592">
        <f>[3]Energy!X949</f>
        <v>15252</v>
      </c>
      <c r="W996" s="592">
        <f>[3]Energy!Y949</f>
        <v>15120</v>
      </c>
      <c r="X996" s="592">
        <f>[3]Energy!Z949</f>
        <v>15624</v>
      </c>
      <c r="Y996" s="592">
        <f>[3]Energy!AA949</f>
        <v>15624</v>
      </c>
      <c r="Z996" s="592">
        <f>[3]Energy!AB949</f>
        <v>14400</v>
      </c>
      <c r="AA996" s="592">
        <f>[3]Energy!AC949</f>
        <v>14508</v>
      </c>
      <c r="AB996" s="592">
        <f>[3]Energy!AD949</f>
        <v>13680</v>
      </c>
      <c r="AC996" s="89">
        <f t="shared" si="1005"/>
        <v>174984</v>
      </c>
      <c r="AI996" s="155"/>
      <c r="AJ996" s="2"/>
      <c r="BI996" s="1"/>
      <c r="BW996" s="1"/>
      <c r="BX996" s="72"/>
      <c r="BY996" s="1"/>
      <c r="BZ996" s="1"/>
      <c r="CA996" s="1"/>
      <c r="CB996" s="1"/>
      <c r="CC996" s="1"/>
      <c r="CD996" s="1"/>
      <c r="CE996" s="1"/>
    </row>
    <row r="997" spans="1:83">
      <c r="A997" s="87">
        <f t="shared" si="1004"/>
        <v>2041</v>
      </c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32"/>
      <c r="O997" s="29"/>
      <c r="P997" s="1">
        <f t="shared" si="1003"/>
        <v>2041</v>
      </c>
      <c r="Q997" s="592">
        <f>[3]Energy!S950</f>
        <v>14508</v>
      </c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89">
        <f t="shared" si="1005"/>
        <v>14508</v>
      </c>
      <c r="AI997" s="155"/>
      <c r="AJ997" s="2"/>
      <c r="BI997" s="1"/>
      <c r="BW997" s="1"/>
      <c r="BX997" s="72"/>
      <c r="BY997" s="1"/>
      <c r="BZ997" s="1"/>
      <c r="CA997" s="1"/>
      <c r="CB997" s="1"/>
      <c r="CC997" s="1"/>
      <c r="CD997" s="1"/>
      <c r="CE997" s="1"/>
    </row>
    <row r="998" spans="1:83">
      <c r="A998" s="87">
        <f t="shared" si="1004"/>
        <v>2042</v>
      </c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91">
        <f t="shared" ref="P998:P1001" si="1008">A998</f>
        <v>2042</v>
      </c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I998" s="155"/>
      <c r="AJ998" s="2"/>
      <c r="BI998" s="1"/>
      <c r="BW998" s="1"/>
      <c r="BX998" s="72"/>
      <c r="BY998" s="1"/>
      <c r="BZ998" s="1"/>
      <c r="CA998" s="1"/>
      <c r="CB998" s="1"/>
      <c r="CC998" s="1"/>
      <c r="CD998" s="1"/>
      <c r="CE998" s="1"/>
    </row>
    <row r="999" spans="1:83">
      <c r="A999" s="87">
        <f t="shared" si="1004"/>
        <v>2043</v>
      </c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91">
        <f t="shared" si="1008"/>
        <v>2043</v>
      </c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I999" s="155"/>
      <c r="AJ999" s="2"/>
      <c r="BI999" s="1"/>
      <c r="BW999" s="1"/>
      <c r="BX999" s="72"/>
      <c r="BY999" s="1"/>
      <c r="BZ999" s="1"/>
      <c r="CA999" s="1"/>
      <c r="CB999" s="1"/>
      <c r="CC999" s="1"/>
      <c r="CD999" s="1"/>
      <c r="CE999" s="1"/>
    </row>
    <row r="1000" spans="1:83">
      <c r="A1000" s="87">
        <f t="shared" si="1004"/>
        <v>2044</v>
      </c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91">
        <f t="shared" si="1008"/>
        <v>2044</v>
      </c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I1000" s="155"/>
      <c r="AJ1000" s="2"/>
      <c r="BI1000" s="1"/>
      <c r="BW1000" s="1"/>
      <c r="BX1000" s="72"/>
      <c r="BY1000" s="1"/>
      <c r="BZ1000" s="1"/>
      <c r="CA1000" s="1"/>
      <c r="CB1000" s="1"/>
      <c r="CC1000" s="1"/>
      <c r="CD1000" s="1"/>
      <c r="CE1000" s="1"/>
    </row>
    <row r="1001" spans="1:83">
      <c r="A1001" s="87">
        <f t="shared" si="1004"/>
        <v>2045</v>
      </c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91">
        <f t="shared" si="1008"/>
        <v>2045</v>
      </c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G1001" s="22"/>
      <c r="AH1001" s="22"/>
      <c r="AI1001" s="155"/>
      <c r="AJ1001" s="2"/>
      <c r="BI1001" s="1"/>
      <c r="BW1001" s="1"/>
      <c r="BX1001" s="72"/>
      <c r="BY1001" s="1"/>
      <c r="BZ1001" s="1"/>
      <c r="CA1001" s="1"/>
      <c r="CB1001" s="1"/>
      <c r="CC1001" s="1"/>
      <c r="CD1001" s="1"/>
      <c r="CE1001" s="1"/>
    </row>
    <row r="1002" spans="1:83">
      <c r="AG1002" s="22"/>
      <c r="AH1002" s="22"/>
      <c r="AI1002" s="155"/>
      <c r="AJ1002" s="2"/>
      <c r="BI1002" s="1"/>
      <c r="BW1002" s="1"/>
      <c r="BX1002" s="72"/>
      <c r="BY1002" s="1"/>
      <c r="BZ1002" s="1"/>
      <c r="CA1002" s="1"/>
      <c r="CB1002" s="1"/>
      <c r="CC1002" s="1"/>
      <c r="CD1002" s="1"/>
      <c r="CE1002" s="1"/>
    </row>
    <row r="1003" spans="1:83" ht="15.75">
      <c r="J1003" s="101"/>
      <c r="K1003" s="101"/>
      <c r="L1003" s="109"/>
      <c r="M1003" s="101"/>
      <c r="N1003" s="101"/>
      <c r="O1003" s="108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3"/>
      <c r="AG1003" s="22"/>
      <c r="AH1003" s="22"/>
      <c r="AI1003" s="155"/>
      <c r="AJ1003" s="2"/>
      <c r="BI1003" s="1"/>
      <c r="BW1003" s="1"/>
      <c r="BX1003" s="72"/>
      <c r="BY1003" s="1"/>
      <c r="BZ1003" s="1"/>
      <c r="CA1003" s="1"/>
      <c r="CB1003" s="1"/>
      <c r="CC1003" s="1"/>
      <c r="CD1003" s="1"/>
      <c r="CE1003" s="1"/>
    </row>
    <row r="1004" spans="1:83" ht="15.75">
      <c r="A1004" s="77" t="s">
        <v>126</v>
      </c>
      <c r="B1004" s="101"/>
      <c r="C1004" s="101"/>
      <c r="D1004" s="101"/>
      <c r="E1004" s="101"/>
      <c r="F1004" s="101"/>
      <c r="G1004" s="101"/>
      <c r="H1004" s="101"/>
      <c r="I1004" s="101"/>
      <c r="J1004" s="101" t="s">
        <v>96</v>
      </c>
      <c r="K1004" s="101"/>
      <c r="L1004" s="101"/>
      <c r="M1004" s="101"/>
      <c r="N1004" s="101"/>
      <c r="O1004" s="108"/>
      <c r="P1004" s="109" t="str">
        <f>A1004&amp;"   (BILLED SALES, LAGGED)"</f>
        <v>519  GRU MW Base Contract Firm (03/11/08-12/31/09)     ENERGY   (BILLED SALES, LAGGED)</v>
      </c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43" t="s">
        <v>1</v>
      </c>
      <c r="AG1004" s="22"/>
      <c r="AH1004" s="22"/>
      <c r="AI1004" s="155"/>
      <c r="AJ1004" s="2"/>
      <c r="BI1004" s="1"/>
      <c r="BW1004" s="1"/>
      <c r="BX1004" s="72"/>
      <c r="BY1004" s="1"/>
      <c r="BZ1004" s="1"/>
      <c r="CA1004" s="1"/>
      <c r="CB1004" s="1"/>
      <c r="CC1004" s="1"/>
      <c r="CD1004" s="1"/>
      <c r="CE1004" s="1"/>
    </row>
    <row r="1005" spans="1:83">
      <c r="A1005" s="4" t="s">
        <v>2</v>
      </c>
      <c r="B1005" s="117" t="s">
        <v>3</v>
      </c>
      <c r="C1005" s="117" t="s">
        <v>4</v>
      </c>
      <c r="D1005" s="117" t="s">
        <v>5</v>
      </c>
      <c r="E1005" s="117" t="s">
        <v>6</v>
      </c>
      <c r="F1005" s="117" t="s">
        <v>7</v>
      </c>
      <c r="G1005" s="117" t="s">
        <v>8</v>
      </c>
      <c r="H1005" s="117" t="s">
        <v>9</v>
      </c>
      <c r="I1005" s="117" t="s">
        <v>10</v>
      </c>
      <c r="J1005" s="117" t="s">
        <v>11</v>
      </c>
      <c r="K1005" s="117" t="s">
        <v>12</v>
      </c>
      <c r="L1005" s="117" t="s">
        <v>13</v>
      </c>
      <c r="M1005" s="117" t="s">
        <v>14</v>
      </c>
      <c r="N1005" s="112" t="s">
        <v>15</v>
      </c>
      <c r="O1005" s="118"/>
      <c r="P1005" s="119" t="s">
        <v>2</v>
      </c>
      <c r="Q1005" s="117" t="s">
        <v>3</v>
      </c>
      <c r="R1005" s="117" t="s">
        <v>4</v>
      </c>
      <c r="S1005" s="117" t="s">
        <v>5</v>
      </c>
      <c r="T1005" s="117" t="s">
        <v>6</v>
      </c>
      <c r="U1005" s="117" t="s">
        <v>7</v>
      </c>
      <c r="V1005" s="117" t="s">
        <v>8</v>
      </c>
      <c r="W1005" s="117" t="s">
        <v>9</v>
      </c>
      <c r="X1005" s="117" t="s">
        <v>10</v>
      </c>
      <c r="Y1005" s="117" t="s">
        <v>11</v>
      </c>
      <c r="Z1005" s="117" t="s">
        <v>12</v>
      </c>
      <c r="AA1005" s="117" t="s">
        <v>13</v>
      </c>
      <c r="AB1005" s="117" t="s">
        <v>14</v>
      </c>
      <c r="AC1005" s="83" t="s">
        <v>15</v>
      </c>
      <c r="AG1005" s="22"/>
      <c r="AH1005" s="22"/>
      <c r="AI1005" s="155"/>
      <c r="AJ1005" s="2"/>
      <c r="BI1005" s="1"/>
      <c r="BW1005" s="1"/>
      <c r="BX1005" s="72"/>
      <c r="BY1005" s="1"/>
      <c r="BZ1005" s="1"/>
      <c r="CA1005" s="1"/>
      <c r="CB1005" s="1"/>
      <c r="CC1005" s="1"/>
      <c r="CD1005" s="1"/>
      <c r="CE1005" s="1"/>
    </row>
    <row r="1006" spans="1:83">
      <c r="A1006" s="87">
        <f>A966</f>
        <v>2010</v>
      </c>
      <c r="B1006" s="15">
        <f t="shared" ref="B1006" si="1009">+R1006</f>
        <v>25682</v>
      </c>
      <c r="C1006" s="15">
        <f t="shared" ref="C1006" si="1010">+S1006</f>
        <v>14147</v>
      </c>
      <c r="D1006" s="15">
        <f t="shared" ref="D1006:J1006" si="1011">+T1006</f>
        <v>2953</v>
      </c>
      <c r="E1006" s="15">
        <f t="shared" si="1011"/>
        <v>6489</v>
      </c>
      <c r="F1006" s="15">
        <f t="shared" si="1011"/>
        <v>26536</v>
      </c>
      <c r="G1006" s="15">
        <f t="shared" si="1011"/>
        <v>39973</v>
      </c>
      <c r="H1006" s="15">
        <f t="shared" si="1011"/>
        <v>39649</v>
      </c>
      <c r="I1006" s="15">
        <f t="shared" si="1011"/>
        <v>38109</v>
      </c>
      <c r="J1006" s="15">
        <f t="shared" si="1011"/>
        <v>16506</v>
      </c>
      <c r="K1006" s="15">
        <f t="shared" ref="K1006" si="1012">+AA1006</f>
        <v>2675</v>
      </c>
      <c r="L1006" s="15">
        <f>+AB1006</f>
        <v>800</v>
      </c>
      <c r="M1006" s="15">
        <f>+Q1007</f>
        <v>20670</v>
      </c>
      <c r="N1006" s="22">
        <f t="shared" ref="N1006:N1026" si="1013">SUM(B1006:M1006)</f>
        <v>234189</v>
      </c>
      <c r="O1006" s="7"/>
      <c r="P1006" s="91">
        <f>A1006</f>
        <v>2010</v>
      </c>
      <c r="Q1006" s="96">
        <v>7213</v>
      </c>
      <c r="R1006" s="96">
        <v>25682</v>
      </c>
      <c r="S1006" s="96">
        <v>14147</v>
      </c>
      <c r="T1006" s="96">
        <v>2953</v>
      </c>
      <c r="U1006" s="96">
        <v>6489</v>
      </c>
      <c r="V1006" s="96">
        <v>26536</v>
      </c>
      <c r="W1006" s="96">
        <v>39973</v>
      </c>
      <c r="X1006" s="96">
        <v>39649</v>
      </c>
      <c r="Y1006" s="96">
        <v>38109</v>
      </c>
      <c r="Z1006" s="96">
        <v>16506</v>
      </c>
      <c r="AA1006" s="96">
        <v>2675</v>
      </c>
      <c r="AB1006" s="96">
        <v>800</v>
      </c>
      <c r="AC1006" s="41">
        <f t="shared" ref="AC1006:AC1012" si="1014">SUM(Q1006:AB1006)</f>
        <v>220732</v>
      </c>
      <c r="AG1006" s="22"/>
      <c r="AH1006" s="22"/>
      <c r="AI1006" s="155"/>
      <c r="AJ1006" s="2"/>
      <c r="BI1006" s="1"/>
      <c r="BW1006" s="1"/>
      <c r="BX1006" s="72"/>
      <c r="BY1006" s="1"/>
      <c r="BZ1006" s="1"/>
      <c r="CA1006" s="1"/>
      <c r="CB1006" s="1"/>
      <c r="CC1006" s="1"/>
      <c r="CD1006" s="1"/>
      <c r="CE1006" s="1"/>
    </row>
    <row r="1007" spans="1:83">
      <c r="A1007" s="87">
        <f>A1006+1</f>
        <v>2011</v>
      </c>
      <c r="B1007" s="96">
        <f>R1007/0.9808</f>
        <v>10323.20554649266</v>
      </c>
      <c r="C1007" s="96">
        <f t="shared" ref="C1007:L1007" si="1015">S1007/0.9808</f>
        <v>5546.4926590538334</v>
      </c>
      <c r="D1007" s="96">
        <f t="shared" si="1015"/>
        <v>3945.7585644371943</v>
      </c>
      <c r="E1007" s="96">
        <f t="shared" si="1015"/>
        <v>21701.672104404566</v>
      </c>
      <c r="F1007" s="96">
        <f t="shared" si="1015"/>
        <v>17878.262642740621</v>
      </c>
      <c r="G1007" s="96">
        <f t="shared" si="1015"/>
        <v>13738.784665579118</v>
      </c>
      <c r="H1007" s="96">
        <f t="shared" si="1015"/>
        <v>17281.810766721042</v>
      </c>
      <c r="I1007" s="96">
        <f t="shared" si="1015"/>
        <v>21013.458401305055</v>
      </c>
      <c r="J1007" s="96">
        <f t="shared" si="1015"/>
        <v>6897.4306688417619</v>
      </c>
      <c r="K1007" s="96">
        <f t="shared" si="1015"/>
        <v>1294.8613376835237</v>
      </c>
      <c r="L1007" s="96">
        <f t="shared" si="1015"/>
        <v>2793.6378466557912</v>
      </c>
      <c r="M1007" s="96">
        <f>Q1008/0.9808</f>
        <v>239.60032626427406</v>
      </c>
      <c r="N1007" s="22">
        <f t="shared" si="1013"/>
        <v>122654.97553017944</v>
      </c>
      <c r="O1007" s="7"/>
      <c r="P1007" s="91">
        <f t="shared" ref="P1007:P1041" si="1016">A1007</f>
        <v>2011</v>
      </c>
      <c r="Q1007" s="96">
        <v>20670</v>
      </c>
      <c r="R1007" s="96">
        <v>10125</v>
      </c>
      <c r="S1007" s="96">
        <v>5440</v>
      </c>
      <c r="T1007" s="96">
        <v>3870</v>
      </c>
      <c r="U1007" s="96">
        <v>21285</v>
      </c>
      <c r="V1007" s="96">
        <v>17535</v>
      </c>
      <c r="W1007" s="96">
        <v>13475</v>
      </c>
      <c r="X1007" s="96">
        <v>16950</v>
      </c>
      <c r="Y1007" s="96">
        <v>20610</v>
      </c>
      <c r="Z1007" s="96">
        <v>6765</v>
      </c>
      <c r="AA1007" s="96">
        <v>1270</v>
      </c>
      <c r="AB1007" s="96">
        <v>2740</v>
      </c>
      <c r="AC1007" s="41">
        <f t="shared" si="1014"/>
        <v>140735</v>
      </c>
      <c r="AG1007" s="22"/>
      <c r="AH1007" s="22"/>
      <c r="AI1007" s="155"/>
      <c r="AJ1007" s="2"/>
      <c r="BI1007" s="1"/>
      <c r="BW1007" s="1"/>
      <c r="BX1007" s="72"/>
      <c r="BY1007" s="1"/>
      <c r="BZ1007" s="1"/>
      <c r="CA1007" s="1"/>
      <c r="CB1007" s="1"/>
      <c r="CC1007" s="1"/>
      <c r="CD1007" s="1"/>
      <c r="CE1007" s="1"/>
    </row>
    <row r="1008" spans="1:83">
      <c r="A1008" s="87">
        <f t="shared" ref="A1008:A1041" si="1017">A1007+1</f>
        <v>2012</v>
      </c>
      <c r="B1008" s="96">
        <f>[1]MWH!C842</f>
        <v>0</v>
      </c>
      <c r="C1008" s="96">
        <f>[1]MWH!D842</f>
        <v>200</v>
      </c>
      <c r="D1008" s="96">
        <f>[1]MWH!E842</f>
        <v>200</v>
      </c>
      <c r="E1008" s="96">
        <f>[1]MWH!F842</f>
        <v>445</v>
      </c>
      <c r="F1008" s="592">
        <f>[1]MWH!G842</f>
        <v>840</v>
      </c>
      <c r="G1008" s="592">
        <f>[1]MWH!H842</f>
        <v>1625</v>
      </c>
      <c r="H1008" s="592">
        <f>[1]MWH!I842</f>
        <v>2520</v>
      </c>
      <c r="I1008" s="592">
        <f>[1]MWH!J842</f>
        <v>3570</v>
      </c>
      <c r="J1008" s="592">
        <f>[1]MWH!K842</f>
        <v>2438</v>
      </c>
      <c r="K1008" s="592">
        <f>[1]MWH!L842</f>
        <v>840</v>
      </c>
      <c r="L1008" s="592">
        <f>[1]MWH!M842</f>
        <v>406</v>
      </c>
      <c r="M1008" s="592">
        <f>[1]MWH!N842</f>
        <v>420</v>
      </c>
      <c r="N1008" s="22">
        <f t="shared" si="1013"/>
        <v>13504</v>
      </c>
      <c r="O1008" s="7"/>
      <c r="P1008" s="91">
        <f t="shared" si="1016"/>
        <v>2012</v>
      </c>
      <c r="Q1008" s="96">
        <f>[1]MWH!S842</f>
        <v>235</v>
      </c>
      <c r="R1008" s="96">
        <f>[1]MWH!T842</f>
        <v>0</v>
      </c>
      <c r="S1008" s="96">
        <f>[1]MWH!U842</f>
        <v>200</v>
      </c>
      <c r="T1008" s="96">
        <f>[1]MWH!V842</f>
        <v>200</v>
      </c>
      <c r="U1008" s="96">
        <f>[1]MWH!W842</f>
        <v>445</v>
      </c>
      <c r="V1008" s="592">
        <f>[1]MWH!X842</f>
        <v>839</v>
      </c>
      <c r="W1008" s="592">
        <f>[1]MWH!Y842</f>
        <v>1624</v>
      </c>
      <c r="X1008" s="592">
        <f>[1]MWH!Z842</f>
        <v>2518</v>
      </c>
      <c r="Y1008" s="592">
        <f>[1]MWH!AA842</f>
        <v>3567</v>
      </c>
      <c r="Z1008" s="592">
        <f>[1]MWH!AB842</f>
        <v>2436</v>
      </c>
      <c r="AA1008" s="592">
        <f>[1]MWH!AC842</f>
        <v>839</v>
      </c>
      <c r="AB1008" s="592">
        <f>[1]MWH!AD842</f>
        <v>406</v>
      </c>
      <c r="AC1008" s="41">
        <f t="shared" si="1014"/>
        <v>13309</v>
      </c>
      <c r="AG1008" s="22"/>
      <c r="AH1008" s="22"/>
      <c r="AI1008" s="155"/>
      <c r="AJ1008" s="2"/>
      <c r="BI1008" s="1"/>
      <c r="BW1008" s="1"/>
      <c r="BX1008" s="72"/>
      <c r="BY1008" s="1"/>
      <c r="BZ1008" s="1"/>
      <c r="CA1008" s="1"/>
      <c r="CB1008" s="1"/>
      <c r="CC1008" s="1"/>
      <c r="CD1008" s="1"/>
      <c r="CE1008" s="1"/>
    </row>
    <row r="1009" spans="1:83">
      <c r="A1009" s="87">
        <f t="shared" si="1017"/>
        <v>2013</v>
      </c>
      <c r="B1009" s="592">
        <f>[3]Energy!C882</f>
        <v>1050</v>
      </c>
      <c r="C1009" s="592">
        <f>[3]Energy!D882</f>
        <v>569</v>
      </c>
      <c r="D1009" s="592">
        <f>[3]Energy!E882</f>
        <v>420</v>
      </c>
      <c r="E1009" s="592">
        <f>[3]Energy!F882</f>
        <v>406</v>
      </c>
      <c r="F1009" s="592">
        <f>[3]Energy!G882</f>
        <v>1050</v>
      </c>
      <c r="G1009" s="592">
        <f>[3]Energy!H882</f>
        <v>2031</v>
      </c>
      <c r="H1009" s="592">
        <f>[3]Energy!I882</f>
        <v>3149</v>
      </c>
      <c r="I1009" s="592">
        <f>[3]Energy!J882</f>
        <v>4199</v>
      </c>
      <c r="J1009" s="592">
        <f>[3]Energy!K882</f>
        <v>3048</v>
      </c>
      <c r="K1009" s="592">
        <f>[3]Energy!L882</f>
        <v>1260</v>
      </c>
      <c r="L1009" s="592">
        <f>[3]Energy!M882</f>
        <v>813</v>
      </c>
      <c r="M1009" s="592">
        <f>[3]Energy!N882</f>
        <v>840</v>
      </c>
      <c r="N1009" s="32">
        <f t="shared" ref="N1009:N1011" si="1018">SUM(B1009:M1009)</f>
        <v>18835</v>
      </c>
      <c r="O1009" s="29"/>
      <c r="P1009" s="1">
        <f t="shared" si="1016"/>
        <v>2013</v>
      </c>
      <c r="Q1009" s="592">
        <f>[3]Energy!S882</f>
        <v>420</v>
      </c>
      <c r="R1009" s="592">
        <f>[3]Energy!T882</f>
        <v>1049</v>
      </c>
      <c r="S1009" s="592">
        <f>[3]Energy!U882</f>
        <v>569</v>
      </c>
      <c r="T1009" s="592">
        <f>[3]Energy!V882</f>
        <v>420</v>
      </c>
      <c r="U1009" s="592">
        <f>[3]Energy!W882</f>
        <v>406</v>
      </c>
      <c r="V1009" s="592">
        <f>[3]Energy!X882</f>
        <v>1049</v>
      </c>
      <c r="W1009" s="592">
        <f>[3]Energy!Y882</f>
        <v>2030</v>
      </c>
      <c r="X1009" s="592">
        <f>[3]Energy!Z882</f>
        <v>3147</v>
      </c>
      <c r="Y1009" s="592">
        <f>[3]Energy!AA882</f>
        <v>4196</v>
      </c>
      <c r="Z1009" s="592">
        <f>[3]Energy!AB882</f>
        <v>3046</v>
      </c>
      <c r="AA1009" s="592">
        <f>[3]Energy!AC882</f>
        <v>1259</v>
      </c>
      <c r="AB1009" s="592">
        <f>[3]Energy!AD882</f>
        <v>812</v>
      </c>
      <c r="AC1009" s="41">
        <f t="shared" si="1014"/>
        <v>18403</v>
      </c>
      <c r="AG1009" s="22"/>
      <c r="AH1009" s="22"/>
      <c r="AI1009" s="155"/>
      <c r="AJ1009" s="2"/>
      <c r="BI1009" s="1"/>
      <c r="BW1009" s="1"/>
      <c r="BX1009" s="72"/>
      <c r="BY1009" s="1"/>
      <c r="BZ1009" s="1"/>
      <c r="CA1009" s="1"/>
      <c r="CB1009" s="1"/>
      <c r="CC1009" s="1"/>
      <c r="CD1009" s="1"/>
      <c r="CE1009" s="1"/>
    </row>
    <row r="1010" spans="1:83">
      <c r="A1010" s="87">
        <f t="shared" si="1017"/>
        <v>2014</v>
      </c>
      <c r="B1010" s="592">
        <f>[1]MW!C844</f>
        <v>0</v>
      </c>
      <c r="C1010" s="592">
        <f>[1]MW!D844</f>
        <v>0</v>
      </c>
      <c r="D1010" s="592">
        <f>[1]MW!E844</f>
        <v>0</v>
      </c>
      <c r="E1010" s="592">
        <f>[1]MW!F844</f>
        <v>0</v>
      </c>
      <c r="F1010" s="592">
        <f>[1]MW!G844</f>
        <v>0</v>
      </c>
      <c r="G1010" s="592">
        <f>[1]MW!H844</f>
        <v>0</v>
      </c>
      <c r="H1010" s="592">
        <f>[1]MW!I844</f>
        <v>0</v>
      </c>
      <c r="I1010" s="592">
        <f>[1]MW!J844</f>
        <v>0</v>
      </c>
      <c r="J1010" s="592">
        <f>[1]MW!K844</f>
        <v>0</v>
      </c>
      <c r="K1010" s="592">
        <f>[1]MW!L844</f>
        <v>0</v>
      </c>
      <c r="L1010" s="592">
        <f>[1]MW!M844</f>
        <v>0</v>
      </c>
      <c r="M1010" s="592">
        <f>[1]MW!N844</f>
        <v>0</v>
      </c>
      <c r="N1010" s="32">
        <f t="shared" si="1018"/>
        <v>0</v>
      </c>
      <c r="O1010" s="29"/>
      <c r="P1010" s="1">
        <f t="shared" si="1016"/>
        <v>2014</v>
      </c>
      <c r="Q1010" s="592">
        <f>[3]Energy!S883</f>
        <v>839</v>
      </c>
      <c r="R1010" s="592">
        <f>[3]Energy!T883</f>
        <v>0</v>
      </c>
      <c r="S1010" s="592">
        <f>[1]MW!U844</f>
        <v>0</v>
      </c>
      <c r="T1010" s="592">
        <f>[1]MW!V844</f>
        <v>0</v>
      </c>
      <c r="U1010" s="592">
        <f>[1]MW!W844</f>
        <v>0</v>
      </c>
      <c r="V1010" s="592">
        <f>[1]MW!X844</f>
        <v>0</v>
      </c>
      <c r="W1010" s="592">
        <f>[1]MW!Y844</f>
        <v>0</v>
      </c>
      <c r="X1010" s="592">
        <f>[1]MW!Z844</f>
        <v>0</v>
      </c>
      <c r="Y1010" s="592">
        <f>[1]MW!AA844</f>
        <v>0</v>
      </c>
      <c r="Z1010" s="592">
        <f>[1]MW!AB844</f>
        <v>0</v>
      </c>
      <c r="AA1010" s="592">
        <f>[1]MW!AC844</f>
        <v>0</v>
      </c>
      <c r="AB1010" s="592">
        <f>[1]MW!AD844</f>
        <v>0</v>
      </c>
      <c r="AC1010" s="41">
        <f t="shared" si="1014"/>
        <v>839</v>
      </c>
      <c r="AG1010" s="22"/>
      <c r="AH1010" s="22"/>
      <c r="AI1010" s="155"/>
      <c r="AJ1010" s="2"/>
      <c r="BI1010" s="1"/>
      <c r="BW1010" s="1"/>
      <c r="BX1010" s="72"/>
      <c r="BY1010" s="1"/>
      <c r="BZ1010" s="1"/>
      <c r="CA1010" s="1"/>
      <c r="CB1010" s="1"/>
      <c r="CC1010" s="1"/>
      <c r="CD1010" s="1"/>
      <c r="CE1010" s="1"/>
    </row>
    <row r="1011" spans="1:83">
      <c r="A1011" s="87">
        <f t="shared" si="1017"/>
        <v>2015</v>
      </c>
      <c r="B1011" s="493">
        <v>0</v>
      </c>
      <c r="C1011" s="493">
        <v>0</v>
      </c>
      <c r="D1011" s="493">
        <v>0</v>
      </c>
      <c r="E1011" s="493">
        <v>0</v>
      </c>
      <c r="F1011" s="493">
        <v>0</v>
      </c>
      <c r="G1011" s="493">
        <v>0</v>
      </c>
      <c r="H1011" s="493">
        <v>0</v>
      </c>
      <c r="I1011" s="493">
        <v>0</v>
      </c>
      <c r="J1011" s="493">
        <v>0</v>
      </c>
      <c r="K1011" s="493">
        <v>0</v>
      </c>
      <c r="L1011" s="493">
        <v>0</v>
      </c>
      <c r="M1011" s="493">
        <v>0</v>
      </c>
      <c r="N1011" s="32">
        <f t="shared" si="1018"/>
        <v>0</v>
      </c>
      <c r="O1011" s="29"/>
      <c r="P1011" s="1">
        <f t="shared" si="1016"/>
        <v>2015</v>
      </c>
      <c r="Q1011" s="323">
        <f t="shared" ref="Q1011" si="1019">M1010</f>
        <v>0</v>
      </c>
      <c r="R1011" s="323">
        <f t="shared" ref="R1011:AB1011" si="1020">B1011</f>
        <v>0</v>
      </c>
      <c r="S1011" s="323">
        <f t="shared" si="1020"/>
        <v>0</v>
      </c>
      <c r="T1011" s="323">
        <f t="shared" si="1020"/>
        <v>0</v>
      </c>
      <c r="U1011" s="323">
        <f t="shared" si="1020"/>
        <v>0</v>
      </c>
      <c r="V1011" s="323">
        <f t="shared" si="1020"/>
        <v>0</v>
      </c>
      <c r="W1011" s="323">
        <f t="shared" si="1020"/>
        <v>0</v>
      </c>
      <c r="X1011" s="323">
        <f t="shared" si="1020"/>
        <v>0</v>
      </c>
      <c r="Y1011" s="323">
        <f t="shared" si="1020"/>
        <v>0</v>
      </c>
      <c r="Z1011" s="323">
        <f t="shared" si="1020"/>
        <v>0</v>
      </c>
      <c r="AA1011" s="323">
        <f t="shared" si="1020"/>
        <v>0</v>
      </c>
      <c r="AB1011" s="323">
        <f t="shared" si="1020"/>
        <v>0</v>
      </c>
      <c r="AC1011" s="41">
        <f t="shared" si="1014"/>
        <v>0</v>
      </c>
      <c r="AG1011" s="22"/>
      <c r="AH1011" s="22"/>
      <c r="AI1011" s="155"/>
      <c r="AJ1011" s="2"/>
      <c r="BI1011" s="1"/>
      <c r="BW1011" s="1"/>
      <c r="BX1011" s="72"/>
      <c r="BY1011" s="1"/>
      <c r="BZ1011" s="1"/>
      <c r="CA1011" s="1"/>
      <c r="CB1011" s="1"/>
      <c r="CC1011" s="1"/>
      <c r="CD1011" s="1"/>
      <c r="CE1011" s="1"/>
    </row>
    <row r="1012" spans="1:83">
      <c r="A1012" s="87">
        <f t="shared" si="1017"/>
        <v>2016</v>
      </c>
      <c r="B1012" s="407">
        <v>0</v>
      </c>
      <c r="C1012" s="407">
        <v>0</v>
      </c>
      <c r="D1012" s="407">
        <v>0</v>
      </c>
      <c r="E1012" s="407">
        <v>0</v>
      </c>
      <c r="F1012" s="407">
        <v>0</v>
      </c>
      <c r="G1012" s="407">
        <v>0</v>
      </c>
      <c r="H1012" s="407">
        <v>0</v>
      </c>
      <c r="I1012" s="407">
        <v>0</v>
      </c>
      <c r="J1012" s="407">
        <v>0</v>
      </c>
      <c r="K1012" s="407">
        <v>0</v>
      </c>
      <c r="L1012" s="407">
        <v>0</v>
      </c>
      <c r="M1012" s="407">
        <v>0</v>
      </c>
      <c r="N1012" s="22">
        <f t="shared" si="1013"/>
        <v>0</v>
      </c>
      <c r="O1012" s="7"/>
      <c r="P1012" s="91">
        <f t="shared" si="1016"/>
        <v>2016</v>
      </c>
      <c r="Q1012" s="407">
        <v>0</v>
      </c>
      <c r="R1012" s="407">
        <v>0</v>
      </c>
      <c r="S1012" s="407">
        <v>0</v>
      </c>
      <c r="T1012" s="407">
        <v>0</v>
      </c>
      <c r="U1012" s="407">
        <v>0</v>
      </c>
      <c r="V1012" s="407">
        <v>0</v>
      </c>
      <c r="W1012" s="407">
        <v>0</v>
      </c>
      <c r="X1012" s="407">
        <v>0</v>
      </c>
      <c r="Y1012" s="407">
        <v>0</v>
      </c>
      <c r="Z1012" s="407">
        <v>0</v>
      </c>
      <c r="AA1012" s="407">
        <v>0</v>
      </c>
      <c r="AB1012" s="407">
        <v>0</v>
      </c>
      <c r="AC1012" s="41">
        <f t="shared" si="1014"/>
        <v>0</v>
      </c>
      <c r="AG1012" s="22"/>
      <c r="AH1012" s="22"/>
      <c r="AI1012" s="155"/>
      <c r="AJ1012" s="2"/>
      <c r="BI1012" s="1"/>
      <c r="BW1012" s="1"/>
      <c r="BX1012" s="72"/>
      <c r="BY1012" s="1"/>
      <c r="BZ1012" s="1"/>
      <c r="CA1012" s="1"/>
      <c r="CB1012" s="1"/>
      <c r="CC1012" s="1"/>
      <c r="CD1012" s="1"/>
      <c r="CE1012" s="1"/>
    </row>
    <row r="1013" spans="1:83">
      <c r="A1013" s="87">
        <f t="shared" si="1017"/>
        <v>2017</v>
      </c>
      <c r="B1013" s="407">
        <v>0</v>
      </c>
      <c r="C1013" s="407">
        <v>0</v>
      </c>
      <c r="D1013" s="407">
        <v>0</v>
      </c>
      <c r="E1013" s="407">
        <v>0</v>
      </c>
      <c r="F1013" s="407">
        <v>0</v>
      </c>
      <c r="G1013" s="407">
        <v>0</v>
      </c>
      <c r="H1013" s="407">
        <v>0</v>
      </c>
      <c r="I1013" s="407">
        <v>0</v>
      </c>
      <c r="J1013" s="407">
        <v>0</v>
      </c>
      <c r="K1013" s="407">
        <v>0</v>
      </c>
      <c r="L1013" s="407">
        <v>0</v>
      </c>
      <c r="M1013" s="407">
        <v>0</v>
      </c>
      <c r="N1013" s="22">
        <f t="shared" si="1013"/>
        <v>0</v>
      </c>
      <c r="O1013" s="7"/>
      <c r="P1013" s="91">
        <f t="shared" si="1016"/>
        <v>2017</v>
      </c>
      <c r="Q1013" s="407">
        <v>0</v>
      </c>
      <c r="R1013" s="407">
        <v>0</v>
      </c>
      <c r="S1013" s="407">
        <v>0</v>
      </c>
      <c r="T1013" s="407">
        <v>0</v>
      </c>
      <c r="U1013" s="407">
        <v>0</v>
      </c>
      <c r="V1013" s="407">
        <v>0</v>
      </c>
      <c r="W1013" s="407">
        <v>0</v>
      </c>
      <c r="X1013" s="407">
        <v>0</v>
      </c>
      <c r="Y1013" s="407">
        <v>0</v>
      </c>
      <c r="Z1013" s="407">
        <v>0</v>
      </c>
      <c r="AA1013" s="407">
        <v>0</v>
      </c>
      <c r="AB1013" s="407">
        <v>0</v>
      </c>
      <c r="AC1013" s="22">
        <f t="shared" ref="AC1013:AC1021" si="1021">SUM(Q1013:AB1013)</f>
        <v>0</v>
      </c>
      <c r="AG1013" s="22"/>
      <c r="AH1013" s="22"/>
      <c r="AI1013" s="155"/>
      <c r="AJ1013" s="2"/>
      <c r="BI1013" s="1"/>
      <c r="BW1013" s="1"/>
      <c r="BX1013" s="72"/>
      <c r="BY1013" s="1"/>
      <c r="BZ1013" s="1"/>
      <c r="CA1013" s="1"/>
      <c r="CB1013" s="1"/>
      <c r="CC1013" s="1"/>
      <c r="CD1013" s="1"/>
      <c r="CE1013" s="1"/>
    </row>
    <row r="1014" spans="1:83">
      <c r="A1014" s="87">
        <f t="shared" si="1017"/>
        <v>2018</v>
      </c>
      <c r="B1014" s="407">
        <v>0</v>
      </c>
      <c r="C1014" s="407">
        <v>0</v>
      </c>
      <c r="D1014" s="407">
        <v>0</v>
      </c>
      <c r="E1014" s="407">
        <v>0</v>
      </c>
      <c r="F1014" s="407">
        <v>0</v>
      </c>
      <c r="G1014" s="407">
        <v>0</v>
      </c>
      <c r="H1014" s="407">
        <v>0</v>
      </c>
      <c r="I1014" s="407">
        <v>0</v>
      </c>
      <c r="J1014" s="407">
        <v>0</v>
      </c>
      <c r="K1014" s="407">
        <v>0</v>
      </c>
      <c r="L1014" s="407">
        <v>0</v>
      </c>
      <c r="M1014" s="407">
        <v>0</v>
      </c>
      <c r="N1014" s="22">
        <f t="shared" si="1013"/>
        <v>0</v>
      </c>
      <c r="O1014" s="7"/>
      <c r="P1014" s="91">
        <f t="shared" si="1016"/>
        <v>2018</v>
      </c>
      <c r="Q1014" s="407">
        <v>0</v>
      </c>
      <c r="R1014" s="407">
        <v>0</v>
      </c>
      <c r="S1014" s="407">
        <v>0</v>
      </c>
      <c r="T1014" s="407">
        <v>0</v>
      </c>
      <c r="U1014" s="407">
        <v>0</v>
      </c>
      <c r="V1014" s="407">
        <v>0</v>
      </c>
      <c r="W1014" s="407">
        <v>0</v>
      </c>
      <c r="X1014" s="407">
        <v>0</v>
      </c>
      <c r="Y1014" s="407">
        <v>0</v>
      </c>
      <c r="Z1014" s="407">
        <v>0</v>
      </c>
      <c r="AA1014" s="407">
        <v>0</v>
      </c>
      <c r="AB1014" s="407">
        <v>0</v>
      </c>
      <c r="AC1014" s="22">
        <f t="shared" si="1021"/>
        <v>0</v>
      </c>
      <c r="AG1014" s="22"/>
      <c r="AH1014" s="22"/>
      <c r="AI1014" s="155"/>
      <c r="AJ1014" s="2"/>
      <c r="BI1014" s="1"/>
      <c r="BW1014" s="1"/>
      <c r="BX1014" s="72"/>
      <c r="BY1014" s="1"/>
      <c r="BZ1014" s="1"/>
      <c r="CA1014" s="1"/>
      <c r="CB1014" s="1"/>
      <c r="CC1014" s="1"/>
      <c r="CD1014" s="1"/>
      <c r="CE1014" s="1"/>
    </row>
    <row r="1015" spans="1:83">
      <c r="A1015" s="87">
        <f t="shared" si="1017"/>
        <v>2019</v>
      </c>
      <c r="B1015" s="407">
        <v>0</v>
      </c>
      <c r="C1015" s="407">
        <v>0</v>
      </c>
      <c r="D1015" s="407">
        <v>0</v>
      </c>
      <c r="E1015" s="407">
        <v>0</v>
      </c>
      <c r="F1015" s="407">
        <v>0</v>
      </c>
      <c r="G1015" s="407">
        <v>0</v>
      </c>
      <c r="H1015" s="407">
        <v>0</v>
      </c>
      <c r="I1015" s="407">
        <v>0</v>
      </c>
      <c r="J1015" s="407">
        <v>0</v>
      </c>
      <c r="K1015" s="407">
        <v>0</v>
      </c>
      <c r="L1015" s="407">
        <v>0</v>
      </c>
      <c r="M1015" s="407">
        <v>0</v>
      </c>
      <c r="N1015" s="22">
        <f t="shared" si="1013"/>
        <v>0</v>
      </c>
      <c r="O1015" s="7"/>
      <c r="P1015" s="91">
        <f t="shared" si="1016"/>
        <v>2019</v>
      </c>
      <c r="Q1015" s="407">
        <v>0</v>
      </c>
      <c r="R1015" s="407">
        <v>0</v>
      </c>
      <c r="S1015" s="407">
        <v>0</v>
      </c>
      <c r="T1015" s="407">
        <v>0</v>
      </c>
      <c r="U1015" s="407">
        <v>0</v>
      </c>
      <c r="V1015" s="407">
        <v>0</v>
      </c>
      <c r="W1015" s="407">
        <v>0</v>
      </c>
      <c r="X1015" s="407">
        <v>0</v>
      </c>
      <c r="Y1015" s="407">
        <v>0</v>
      </c>
      <c r="Z1015" s="407">
        <v>0</v>
      </c>
      <c r="AA1015" s="407">
        <v>0</v>
      </c>
      <c r="AB1015" s="407">
        <v>0</v>
      </c>
      <c r="AC1015" s="22">
        <f t="shared" si="1021"/>
        <v>0</v>
      </c>
      <c r="AG1015" s="22"/>
      <c r="AH1015" s="22"/>
      <c r="AI1015" s="155"/>
      <c r="AJ1015" s="2"/>
      <c r="BI1015" s="1"/>
      <c r="BW1015" s="1"/>
      <c r="BX1015" s="72"/>
      <c r="BY1015" s="1"/>
      <c r="BZ1015" s="1"/>
      <c r="CA1015" s="1"/>
      <c r="CB1015" s="1"/>
      <c r="CC1015" s="1"/>
      <c r="CD1015" s="1"/>
      <c r="CE1015" s="1"/>
    </row>
    <row r="1016" spans="1:83">
      <c r="A1016" s="87">
        <f t="shared" si="1017"/>
        <v>2020</v>
      </c>
      <c r="B1016" s="407">
        <v>0</v>
      </c>
      <c r="C1016" s="407">
        <v>0</v>
      </c>
      <c r="D1016" s="407">
        <v>0</v>
      </c>
      <c r="E1016" s="407">
        <v>0</v>
      </c>
      <c r="F1016" s="407">
        <v>0</v>
      </c>
      <c r="G1016" s="407">
        <v>0</v>
      </c>
      <c r="H1016" s="407">
        <v>0</v>
      </c>
      <c r="I1016" s="407">
        <v>0</v>
      </c>
      <c r="J1016" s="407">
        <v>0</v>
      </c>
      <c r="K1016" s="407">
        <v>0</v>
      </c>
      <c r="L1016" s="407">
        <v>0</v>
      </c>
      <c r="M1016" s="407">
        <v>0</v>
      </c>
      <c r="N1016" s="22">
        <f t="shared" si="1013"/>
        <v>0</v>
      </c>
      <c r="O1016" s="7"/>
      <c r="P1016" s="91">
        <f t="shared" si="1016"/>
        <v>2020</v>
      </c>
      <c r="Q1016" s="407">
        <v>0</v>
      </c>
      <c r="R1016" s="407">
        <v>0</v>
      </c>
      <c r="S1016" s="407">
        <v>0</v>
      </c>
      <c r="T1016" s="407">
        <v>0</v>
      </c>
      <c r="U1016" s="407">
        <v>0</v>
      </c>
      <c r="V1016" s="407">
        <v>0</v>
      </c>
      <c r="W1016" s="407">
        <v>0</v>
      </c>
      <c r="X1016" s="407">
        <v>0</v>
      </c>
      <c r="Y1016" s="407">
        <v>0</v>
      </c>
      <c r="Z1016" s="407">
        <v>0</v>
      </c>
      <c r="AA1016" s="407">
        <v>0</v>
      </c>
      <c r="AB1016" s="407">
        <v>0</v>
      </c>
      <c r="AC1016" s="22">
        <f t="shared" si="1021"/>
        <v>0</v>
      </c>
      <c r="AG1016" s="22"/>
      <c r="AH1016" s="22"/>
      <c r="AI1016" s="155"/>
      <c r="AJ1016" s="2"/>
      <c r="BI1016" s="1"/>
      <c r="BW1016" s="1"/>
      <c r="BX1016" s="72"/>
      <c r="BY1016" s="1"/>
      <c r="BZ1016" s="1"/>
      <c r="CA1016" s="1"/>
      <c r="CB1016" s="1"/>
      <c r="CC1016" s="1"/>
      <c r="CD1016" s="1"/>
      <c r="CE1016" s="1"/>
    </row>
    <row r="1017" spans="1:83">
      <c r="A1017" s="87">
        <f t="shared" si="1017"/>
        <v>2021</v>
      </c>
      <c r="B1017" s="407">
        <v>0</v>
      </c>
      <c r="C1017" s="407">
        <v>0</v>
      </c>
      <c r="D1017" s="407">
        <v>0</v>
      </c>
      <c r="E1017" s="407">
        <v>0</v>
      </c>
      <c r="F1017" s="407">
        <v>0</v>
      </c>
      <c r="G1017" s="407">
        <v>0</v>
      </c>
      <c r="H1017" s="407">
        <v>0</v>
      </c>
      <c r="I1017" s="407">
        <v>0</v>
      </c>
      <c r="J1017" s="407">
        <v>0</v>
      </c>
      <c r="K1017" s="407">
        <v>0</v>
      </c>
      <c r="L1017" s="407">
        <v>0</v>
      </c>
      <c r="M1017" s="407">
        <v>0</v>
      </c>
      <c r="N1017" s="22">
        <f t="shared" si="1013"/>
        <v>0</v>
      </c>
      <c r="O1017" s="7"/>
      <c r="P1017" s="91">
        <f t="shared" si="1016"/>
        <v>2021</v>
      </c>
      <c r="Q1017" s="407">
        <v>0</v>
      </c>
      <c r="R1017" s="407">
        <v>0</v>
      </c>
      <c r="S1017" s="407">
        <v>0</v>
      </c>
      <c r="T1017" s="407">
        <v>0</v>
      </c>
      <c r="U1017" s="407">
        <v>0</v>
      </c>
      <c r="V1017" s="407">
        <v>0</v>
      </c>
      <c r="W1017" s="407">
        <v>0</v>
      </c>
      <c r="X1017" s="407">
        <v>0</v>
      </c>
      <c r="Y1017" s="407">
        <v>0</v>
      </c>
      <c r="Z1017" s="407">
        <v>0</v>
      </c>
      <c r="AA1017" s="407">
        <v>0</v>
      </c>
      <c r="AB1017" s="407">
        <v>0</v>
      </c>
      <c r="AC1017" s="22">
        <f t="shared" si="1021"/>
        <v>0</v>
      </c>
      <c r="AD1017" s="6"/>
      <c r="AG1017" s="22"/>
      <c r="AH1017" s="22"/>
      <c r="AI1017" s="155"/>
      <c r="AJ1017" s="2"/>
      <c r="BI1017" s="1"/>
      <c r="BW1017" s="1"/>
      <c r="BX1017" s="72"/>
      <c r="BY1017" s="1"/>
      <c r="BZ1017" s="1"/>
      <c r="CA1017" s="1"/>
      <c r="CB1017" s="1"/>
      <c r="CC1017" s="1"/>
      <c r="CD1017" s="1"/>
      <c r="CE1017" s="1"/>
    </row>
    <row r="1018" spans="1:83">
      <c r="A1018" s="87">
        <f t="shared" si="1017"/>
        <v>2022</v>
      </c>
      <c r="B1018" s="407">
        <v>0</v>
      </c>
      <c r="C1018" s="407">
        <v>0</v>
      </c>
      <c r="D1018" s="407">
        <v>0</v>
      </c>
      <c r="E1018" s="407">
        <v>0</v>
      </c>
      <c r="F1018" s="407">
        <v>0</v>
      </c>
      <c r="G1018" s="407">
        <v>0</v>
      </c>
      <c r="H1018" s="407">
        <v>0</v>
      </c>
      <c r="I1018" s="407">
        <v>0</v>
      </c>
      <c r="J1018" s="407">
        <v>0</v>
      </c>
      <c r="K1018" s="407">
        <v>0</v>
      </c>
      <c r="L1018" s="407">
        <v>0</v>
      </c>
      <c r="M1018" s="407">
        <v>0</v>
      </c>
      <c r="N1018" s="22">
        <f t="shared" si="1013"/>
        <v>0</v>
      </c>
      <c r="P1018" s="91">
        <f t="shared" si="1016"/>
        <v>2022</v>
      </c>
      <c r="Q1018" s="407">
        <v>0</v>
      </c>
      <c r="R1018" s="407">
        <v>0</v>
      </c>
      <c r="S1018" s="407">
        <v>0</v>
      </c>
      <c r="T1018" s="407">
        <v>0</v>
      </c>
      <c r="U1018" s="407">
        <v>0</v>
      </c>
      <c r="V1018" s="407">
        <v>0</v>
      </c>
      <c r="W1018" s="407">
        <v>0</v>
      </c>
      <c r="X1018" s="407">
        <v>0</v>
      </c>
      <c r="Y1018" s="407">
        <v>0</v>
      </c>
      <c r="Z1018" s="407">
        <v>0</v>
      </c>
      <c r="AA1018" s="407">
        <v>0</v>
      </c>
      <c r="AB1018" s="407">
        <v>0</v>
      </c>
      <c r="AC1018" s="22">
        <f t="shared" si="1021"/>
        <v>0</v>
      </c>
      <c r="AG1018" s="22"/>
      <c r="AH1018" s="22"/>
      <c r="AI1018" s="155"/>
      <c r="AJ1018" s="2"/>
      <c r="BI1018" s="1"/>
      <c r="BW1018" s="1"/>
      <c r="BX1018" s="72"/>
      <c r="BY1018" s="1"/>
      <c r="BZ1018" s="1"/>
      <c r="CA1018" s="1"/>
      <c r="CB1018" s="1"/>
      <c r="CC1018" s="1"/>
      <c r="CD1018" s="1"/>
      <c r="CE1018" s="1"/>
    </row>
    <row r="1019" spans="1:83">
      <c r="A1019" s="87">
        <f t="shared" si="1017"/>
        <v>2023</v>
      </c>
      <c r="B1019" s="407">
        <v>0</v>
      </c>
      <c r="C1019" s="407">
        <v>0</v>
      </c>
      <c r="D1019" s="407">
        <v>0</v>
      </c>
      <c r="E1019" s="407">
        <v>0</v>
      </c>
      <c r="F1019" s="407">
        <v>0</v>
      </c>
      <c r="G1019" s="407">
        <v>0</v>
      </c>
      <c r="H1019" s="407">
        <v>0</v>
      </c>
      <c r="I1019" s="407">
        <v>0</v>
      </c>
      <c r="J1019" s="407">
        <v>0</v>
      </c>
      <c r="K1019" s="407">
        <v>0</v>
      </c>
      <c r="L1019" s="407">
        <v>0</v>
      </c>
      <c r="M1019" s="407">
        <v>0</v>
      </c>
      <c r="N1019" s="22">
        <f t="shared" si="1013"/>
        <v>0</v>
      </c>
      <c r="P1019" s="91">
        <f t="shared" si="1016"/>
        <v>2023</v>
      </c>
      <c r="Q1019" s="407">
        <v>0</v>
      </c>
      <c r="R1019" s="407">
        <v>0</v>
      </c>
      <c r="S1019" s="407">
        <v>0</v>
      </c>
      <c r="T1019" s="407">
        <v>0</v>
      </c>
      <c r="U1019" s="407">
        <v>0</v>
      </c>
      <c r="V1019" s="407">
        <v>0</v>
      </c>
      <c r="W1019" s="407">
        <v>0</v>
      </c>
      <c r="X1019" s="407">
        <v>0</v>
      </c>
      <c r="Y1019" s="407">
        <v>0</v>
      </c>
      <c r="Z1019" s="407">
        <v>0</v>
      </c>
      <c r="AA1019" s="407">
        <v>0</v>
      </c>
      <c r="AB1019" s="407">
        <v>0</v>
      </c>
      <c r="AC1019" s="22">
        <f t="shared" si="1021"/>
        <v>0</v>
      </c>
      <c r="AG1019" s="22"/>
      <c r="AH1019" s="22"/>
      <c r="AI1019" s="155"/>
      <c r="AJ1019" s="2"/>
      <c r="BI1019" s="1"/>
      <c r="BW1019" s="1"/>
      <c r="BX1019" s="72"/>
      <c r="BY1019" s="1"/>
      <c r="BZ1019" s="1"/>
      <c r="CA1019" s="1"/>
      <c r="CB1019" s="1"/>
      <c r="CC1019" s="1"/>
      <c r="CD1019" s="1"/>
      <c r="CE1019" s="1"/>
    </row>
    <row r="1020" spans="1:83">
      <c r="A1020" s="87">
        <f t="shared" si="1017"/>
        <v>2024</v>
      </c>
      <c r="B1020" s="407">
        <v>0</v>
      </c>
      <c r="C1020" s="407">
        <v>0</v>
      </c>
      <c r="D1020" s="407">
        <v>0</v>
      </c>
      <c r="E1020" s="407">
        <v>0</v>
      </c>
      <c r="F1020" s="407">
        <v>0</v>
      </c>
      <c r="G1020" s="407">
        <v>0</v>
      </c>
      <c r="H1020" s="407">
        <v>0</v>
      </c>
      <c r="I1020" s="407">
        <v>0</v>
      </c>
      <c r="J1020" s="407">
        <v>0</v>
      </c>
      <c r="K1020" s="407">
        <v>0</v>
      </c>
      <c r="L1020" s="407">
        <v>0</v>
      </c>
      <c r="M1020" s="407">
        <v>0</v>
      </c>
      <c r="N1020" s="22">
        <f t="shared" si="1013"/>
        <v>0</v>
      </c>
      <c r="P1020" s="91">
        <f t="shared" si="1016"/>
        <v>2024</v>
      </c>
      <c r="Q1020" s="407">
        <v>0</v>
      </c>
      <c r="R1020" s="407">
        <v>0</v>
      </c>
      <c r="S1020" s="407">
        <v>0</v>
      </c>
      <c r="T1020" s="407">
        <v>0</v>
      </c>
      <c r="U1020" s="407">
        <v>0</v>
      </c>
      <c r="V1020" s="407">
        <v>0</v>
      </c>
      <c r="W1020" s="407">
        <v>0</v>
      </c>
      <c r="X1020" s="407">
        <v>0</v>
      </c>
      <c r="Y1020" s="407">
        <v>0</v>
      </c>
      <c r="Z1020" s="407">
        <v>0</v>
      </c>
      <c r="AA1020" s="407">
        <v>0</v>
      </c>
      <c r="AB1020" s="407">
        <v>0</v>
      </c>
      <c r="AC1020" s="22">
        <f t="shared" si="1021"/>
        <v>0</v>
      </c>
      <c r="AG1020" s="22"/>
      <c r="AH1020" s="22"/>
      <c r="AI1020" s="155"/>
      <c r="AJ1020" s="2"/>
      <c r="BI1020" s="1"/>
      <c r="BW1020" s="1"/>
      <c r="BX1020" s="72"/>
      <c r="BY1020" s="1"/>
      <c r="BZ1020" s="1"/>
      <c r="CA1020" s="1"/>
      <c r="CB1020" s="1"/>
      <c r="CC1020" s="1"/>
      <c r="CD1020" s="1"/>
      <c r="CE1020" s="1"/>
    </row>
    <row r="1021" spans="1:83">
      <c r="A1021" s="87">
        <f t="shared" si="1017"/>
        <v>2025</v>
      </c>
      <c r="B1021" s="407">
        <v>0</v>
      </c>
      <c r="C1021" s="407">
        <v>0</v>
      </c>
      <c r="D1021" s="407">
        <v>0</v>
      </c>
      <c r="E1021" s="407">
        <v>0</v>
      </c>
      <c r="F1021" s="407">
        <v>0</v>
      </c>
      <c r="G1021" s="407">
        <v>0</v>
      </c>
      <c r="H1021" s="407">
        <v>0</v>
      </c>
      <c r="I1021" s="407">
        <v>0</v>
      </c>
      <c r="J1021" s="407">
        <v>0</v>
      </c>
      <c r="K1021" s="407">
        <v>0</v>
      </c>
      <c r="L1021" s="407">
        <v>0</v>
      </c>
      <c r="M1021" s="407">
        <v>0</v>
      </c>
      <c r="N1021" s="22">
        <f t="shared" si="1013"/>
        <v>0</v>
      </c>
      <c r="P1021" s="91">
        <f t="shared" si="1016"/>
        <v>2025</v>
      </c>
      <c r="Q1021" s="407">
        <v>0</v>
      </c>
      <c r="R1021" s="407">
        <v>0</v>
      </c>
      <c r="S1021" s="407">
        <v>0</v>
      </c>
      <c r="T1021" s="407">
        <v>0</v>
      </c>
      <c r="U1021" s="407">
        <v>0</v>
      </c>
      <c r="V1021" s="407">
        <v>0</v>
      </c>
      <c r="W1021" s="407">
        <v>0</v>
      </c>
      <c r="X1021" s="407">
        <v>0</v>
      </c>
      <c r="Y1021" s="407">
        <v>0</v>
      </c>
      <c r="Z1021" s="407">
        <v>0</v>
      </c>
      <c r="AA1021" s="407">
        <v>0</v>
      </c>
      <c r="AB1021" s="407">
        <v>0</v>
      </c>
      <c r="AC1021" s="22">
        <f t="shared" si="1021"/>
        <v>0</v>
      </c>
      <c r="AG1021" s="22"/>
      <c r="AH1021" s="22"/>
      <c r="AI1021" s="155"/>
      <c r="AJ1021" s="2"/>
      <c r="BI1021" s="1"/>
      <c r="BW1021" s="1"/>
      <c r="BX1021" s="72"/>
      <c r="BY1021" s="1"/>
      <c r="BZ1021" s="1"/>
      <c r="CA1021" s="1"/>
      <c r="CB1021" s="1"/>
      <c r="CC1021" s="1"/>
      <c r="CD1021" s="1"/>
      <c r="CE1021" s="1"/>
    </row>
    <row r="1022" spans="1:83">
      <c r="A1022" s="87">
        <f t="shared" si="1017"/>
        <v>2026</v>
      </c>
      <c r="B1022" s="407">
        <v>0</v>
      </c>
      <c r="C1022" s="407">
        <v>0</v>
      </c>
      <c r="D1022" s="407">
        <v>0</v>
      </c>
      <c r="E1022" s="407">
        <v>0</v>
      </c>
      <c r="F1022" s="407">
        <v>0</v>
      </c>
      <c r="G1022" s="407">
        <v>0</v>
      </c>
      <c r="H1022" s="407">
        <v>0</v>
      </c>
      <c r="I1022" s="407">
        <v>0</v>
      </c>
      <c r="J1022" s="407">
        <v>0</v>
      </c>
      <c r="K1022" s="407">
        <v>0</v>
      </c>
      <c r="L1022" s="407">
        <v>0</v>
      </c>
      <c r="M1022" s="407">
        <v>0</v>
      </c>
      <c r="N1022" s="22">
        <f t="shared" si="1013"/>
        <v>0</v>
      </c>
      <c r="P1022" s="91">
        <f t="shared" si="1016"/>
        <v>2026</v>
      </c>
      <c r="Q1022" s="407">
        <v>0</v>
      </c>
      <c r="R1022" s="407">
        <v>0</v>
      </c>
      <c r="S1022" s="407">
        <v>0</v>
      </c>
      <c r="T1022" s="407">
        <v>0</v>
      </c>
      <c r="U1022" s="407">
        <v>0</v>
      </c>
      <c r="V1022" s="407">
        <v>0</v>
      </c>
      <c r="W1022" s="407">
        <v>0</v>
      </c>
      <c r="X1022" s="407">
        <v>0</v>
      </c>
      <c r="Y1022" s="407">
        <v>0</v>
      </c>
      <c r="Z1022" s="407">
        <v>0</v>
      </c>
      <c r="AA1022" s="407">
        <v>0</v>
      </c>
      <c r="AB1022" s="407">
        <v>0</v>
      </c>
      <c r="AC1022" s="22">
        <f>SUM(Q1022:AB1022)</f>
        <v>0</v>
      </c>
      <c r="AG1022" s="22"/>
      <c r="AH1022" s="22"/>
      <c r="AI1022" s="155"/>
      <c r="AJ1022" s="2"/>
      <c r="BI1022" s="1"/>
      <c r="BW1022" s="1"/>
      <c r="BX1022" s="72"/>
      <c r="BY1022" s="1"/>
      <c r="BZ1022" s="1"/>
      <c r="CA1022" s="1"/>
      <c r="CB1022" s="1"/>
      <c r="CC1022" s="1"/>
      <c r="CD1022" s="1"/>
      <c r="CE1022" s="1"/>
    </row>
    <row r="1023" spans="1:83">
      <c r="A1023" s="87">
        <f t="shared" si="1017"/>
        <v>2027</v>
      </c>
      <c r="B1023" s="407">
        <v>0</v>
      </c>
      <c r="C1023" s="407">
        <v>0</v>
      </c>
      <c r="D1023" s="407">
        <v>0</v>
      </c>
      <c r="E1023" s="407">
        <v>0</v>
      </c>
      <c r="F1023" s="407">
        <v>0</v>
      </c>
      <c r="G1023" s="407">
        <v>0</v>
      </c>
      <c r="H1023" s="407">
        <v>0</v>
      </c>
      <c r="I1023" s="407">
        <v>0</v>
      </c>
      <c r="J1023" s="407">
        <v>0</v>
      </c>
      <c r="K1023" s="407">
        <v>0</v>
      </c>
      <c r="L1023" s="407">
        <v>0</v>
      </c>
      <c r="M1023" s="407">
        <v>0</v>
      </c>
      <c r="N1023" s="22">
        <f t="shared" si="1013"/>
        <v>0</v>
      </c>
      <c r="P1023" s="91">
        <f t="shared" si="1016"/>
        <v>2027</v>
      </c>
      <c r="Q1023" s="407">
        <v>0</v>
      </c>
      <c r="R1023" s="407">
        <v>0</v>
      </c>
      <c r="S1023" s="407">
        <v>0</v>
      </c>
      <c r="T1023" s="407">
        <v>0</v>
      </c>
      <c r="U1023" s="407">
        <v>0</v>
      </c>
      <c r="V1023" s="407">
        <v>0</v>
      </c>
      <c r="W1023" s="407">
        <v>0</v>
      </c>
      <c r="X1023" s="407">
        <v>0</v>
      </c>
      <c r="Y1023" s="407">
        <v>0</v>
      </c>
      <c r="Z1023" s="407">
        <v>0</v>
      </c>
      <c r="AA1023" s="407">
        <v>0</v>
      </c>
      <c r="AB1023" s="407">
        <v>0</v>
      </c>
      <c r="AC1023" s="22">
        <f>SUM(Q1023:AB1023)</f>
        <v>0</v>
      </c>
      <c r="AG1023" s="22"/>
      <c r="AH1023" s="22"/>
      <c r="AI1023" s="155"/>
      <c r="AJ1023" s="2"/>
      <c r="BI1023" s="1"/>
      <c r="BW1023" s="1"/>
      <c r="BX1023" s="72"/>
      <c r="BY1023" s="1"/>
      <c r="BZ1023" s="1"/>
      <c r="CA1023" s="1"/>
      <c r="CB1023" s="1"/>
      <c r="CC1023" s="1"/>
      <c r="CD1023" s="1"/>
      <c r="CE1023" s="1"/>
    </row>
    <row r="1024" spans="1:83">
      <c r="A1024" s="87">
        <f t="shared" si="1017"/>
        <v>2028</v>
      </c>
      <c r="B1024" s="407">
        <v>0</v>
      </c>
      <c r="C1024" s="407">
        <v>0</v>
      </c>
      <c r="D1024" s="407">
        <v>0</v>
      </c>
      <c r="E1024" s="407">
        <v>0</v>
      </c>
      <c r="F1024" s="407">
        <v>0</v>
      </c>
      <c r="G1024" s="407">
        <v>0</v>
      </c>
      <c r="H1024" s="407">
        <v>0</v>
      </c>
      <c r="I1024" s="407">
        <v>0</v>
      </c>
      <c r="J1024" s="407">
        <v>0</v>
      </c>
      <c r="K1024" s="407">
        <v>0</v>
      </c>
      <c r="L1024" s="407">
        <v>0</v>
      </c>
      <c r="M1024" s="407">
        <v>0</v>
      </c>
      <c r="N1024" s="22">
        <f t="shared" si="1013"/>
        <v>0</v>
      </c>
      <c r="P1024" s="91">
        <f t="shared" si="1016"/>
        <v>2028</v>
      </c>
      <c r="Q1024" s="407">
        <v>0</v>
      </c>
      <c r="R1024" s="407">
        <v>0</v>
      </c>
      <c r="S1024" s="407">
        <v>0</v>
      </c>
      <c r="T1024" s="407">
        <v>0</v>
      </c>
      <c r="U1024" s="407">
        <v>0</v>
      </c>
      <c r="V1024" s="407">
        <v>0</v>
      </c>
      <c r="W1024" s="407">
        <v>0</v>
      </c>
      <c r="X1024" s="407">
        <v>0</v>
      </c>
      <c r="Y1024" s="407">
        <v>0</v>
      </c>
      <c r="Z1024" s="407">
        <v>0</v>
      </c>
      <c r="AA1024" s="407">
        <v>0</v>
      </c>
      <c r="AB1024" s="407">
        <v>0</v>
      </c>
      <c r="AC1024" s="22">
        <f>SUM(Q1024:AB1024)</f>
        <v>0</v>
      </c>
      <c r="AG1024" s="22"/>
      <c r="AH1024" s="22"/>
      <c r="AI1024" s="155"/>
      <c r="AJ1024" s="2"/>
      <c r="BI1024" s="1"/>
      <c r="BW1024" s="1"/>
      <c r="BX1024" s="72"/>
      <c r="BY1024" s="1"/>
      <c r="BZ1024" s="1"/>
      <c r="CA1024" s="1"/>
      <c r="CB1024" s="1"/>
      <c r="CC1024" s="1"/>
      <c r="CD1024" s="1"/>
      <c r="CE1024" s="1"/>
    </row>
    <row r="1025" spans="1:83">
      <c r="A1025" s="87">
        <f t="shared" si="1017"/>
        <v>2029</v>
      </c>
      <c r="B1025" s="407">
        <v>0</v>
      </c>
      <c r="C1025" s="407">
        <v>0</v>
      </c>
      <c r="D1025" s="407">
        <v>0</v>
      </c>
      <c r="E1025" s="407">
        <v>0</v>
      </c>
      <c r="F1025" s="407">
        <v>0</v>
      </c>
      <c r="G1025" s="407">
        <v>0</v>
      </c>
      <c r="H1025" s="407">
        <v>0</v>
      </c>
      <c r="I1025" s="407">
        <v>0</v>
      </c>
      <c r="J1025" s="407">
        <v>0</v>
      </c>
      <c r="K1025" s="407">
        <v>0</v>
      </c>
      <c r="L1025" s="407">
        <v>0</v>
      </c>
      <c r="M1025" s="407">
        <v>0</v>
      </c>
      <c r="N1025" s="22">
        <f t="shared" si="1013"/>
        <v>0</v>
      </c>
      <c r="P1025" s="91">
        <f t="shared" si="1016"/>
        <v>2029</v>
      </c>
      <c r="Q1025" s="407">
        <v>0</v>
      </c>
      <c r="R1025" s="407">
        <v>0</v>
      </c>
      <c r="S1025" s="407">
        <v>0</v>
      </c>
      <c r="T1025" s="407">
        <v>0</v>
      </c>
      <c r="U1025" s="407">
        <v>0</v>
      </c>
      <c r="V1025" s="407">
        <v>0</v>
      </c>
      <c r="W1025" s="407">
        <v>0</v>
      </c>
      <c r="X1025" s="407">
        <v>0</v>
      </c>
      <c r="Y1025" s="407">
        <v>0</v>
      </c>
      <c r="Z1025" s="407">
        <v>0</v>
      </c>
      <c r="AA1025" s="407">
        <v>0</v>
      </c>
      <c r="AB1025" s="407">
        <v>0</v>
      </c>
      <c r="AC1025" s="22">
        <f>SUM(Q1025:AB1025)</f>
        <v>0</v>
      </c>
      <c r="AG1025" s="22"/>
      <c r="AH1025" s="22"/>
      <c r="AI1025" s="155"/>
      <c r="AJ1025" s="2"/>
      <c r="BI1025" s="1"/>
      <c r="BW1025" s="1"/>
      <c r="BX1025" s="72"/>
      <c r="BY1025" s="1"/>
      <c r="BZ1025" s="1"/>
      <c r="CA1025" s="1"/>
      <c r="CB1025" s="1"/>
      <c r="CC1025" s="1"/>
      <c r="CD1025" s="1"/>
      <c r="CE1025" s="1"/>
    </row>
    <row r="1026" spans="1:83">
      <c r="A1026" s="87">
        <f t="shared" si="1017"/>
        <v>2030</v>
      </c>
      <c r="B1026" s="407">
        <v>0</v>
      </c>
      <c r="C1026" s="407">
        <v>0</v>
      </c>
      <c r="D1026" s="407">
        <v>0</v>
      </c>
      <c r="E1026" s="407">
        <v>0</v>
      </c>
      <c r="F1026" s="407">
        <v>0</v>
      </c>
      <c r="G1026" s="407">
        <v>0</v>
      </c>
      <c r="H1026" s="407">
        <v>0</v>
      </c>
      <c r="I1026" s="407">
        <v>0</v>
      </c>
      <c r="J1026" s="407">
        <v>0</v>
      </c>
      <c r="K1026" s="407">
        <v>0</v>
      </c>
      <c r="L1026" s="407">
        <v>0</v>
      </c>
      <c r="M1026" s="407">
        <v>0</v>
      </c>
      <c r="N1026" s="22">
        <f t="shared" si="1013"/>
        <v>0</v>
      </c>
      <c r="P1026" s="91">
        <f t="shared" si="1016"/>
        <v>2030</v>
      </c>
      <c r="Q1026" s="407">
        <v>0</v>
      </c>
      <c r="R1026" s="407">
        <v>0</v>
      </c>
      <c r="S1026" s="407">
        <v>0</v>
      </c>
      <c r="T1026" s="407">
        <v>0</v>
      </c>
      <c r="U1026" s="407">
        <v>0</v>
      </c>
      <c r="V1026" s="407">
        <v>0</v>
      </c>
      <c r="W1026" s="407">
        <v>0</v>
      </c>
      <c r="X1026" s="407">
        <v>0</v>
      </c>
      <c r="Y1026" s="407">
        <v>0</v>
      </c>
      <c r="Z1026" s="407">
        <v>0</v>
      </c>
      <c r="AA1026" s="407">
        <v>0</v>
      </c>
      <c r="AB1026" s="407">
        <v>0</v>
      </c>
      <c r="AC1026" s="22">
        <f>SUM(Q1026:AB1026)</f>
        <v>0</v>
      </c>
      <c r="AG1026" s="22"/>
      <c r="AH1026" s="22"/>
      <c r="AI1026" s="155"/>
      <c r="AJ1026" s="2"/>
      <c r="BI1026" s="1"/>
      <c r="BW1026" s="1"/>
      <c r="BX1026" s="72"/>
      <c r="BY1026" s="1"/>
      <c r="BZ1026" s="1"/>
      <c r="CA1026" s="1"/>
      <c r="CB1026" s="1"/>
      <c r="CC1026" s="1"/>
      <c r="CD1026" s="1"/>
      <c r="CE1026" s="1"/>
    </row>
    <row r="1027" spans="1:83">
      <c r="A1027" s="87">
        <f t="shared" si="1017"/>
        <v>2031</v>
      </c>
      <c r="B1027" s="407">
        <v>0</v>
      </c>
      <c r="C1027" s="407">
        <v>0</v>
      </c>
      <c r="D1027" s="407">
        <v>0</v>
      </c>
      <c r="E1027" s="407">
        <v>0</v>
      </c>
      <c r="F1027" s="407">
        <v>0</v>
      </c>
      <c r="G1027" s="407">
        <v>0</v>
      </c>
      <c r="H1027" s="407">
        <v>0</v>
      </c>
      <c r="I1027" s="407">
        <v>0</v>
      </c>
      <c r="J1027" s="407">
        <v>0</v>
      </c>
      <c r="K1027" s="407">
        <v>0</v>
      </c>
      <c r="L1027" s="407">
        <v>0</v>
      </c>
      <c r="M1027" s="407">
        <v>0</v>
      </c>
      <c r="N1027" s="22">
        <f t="shared" ref="N1027:N1036" si="1022">SUM(B1027:M1027)</f>
        <v>0</v>
      </c>
      <c r="P1027" s="91">
        <f t="shared" ref="P1027:P1036" si="1023">A1027</f>
        <v>2031</v>
      </c>
      <c r="Q1027" s="407">
        <v>0</v>
      </c>
      <c r="R1027" s="407">
        <v>0</v>
      </c>
      <c r="S1027" s="407">
        <v>0</v>
      </c>
      <c r="T1027" s="407">
        <v>0</v>
      </c>
      <c r="U1027" s="407">
        <v>0</v>
      </c>
      <c r="V1027" s="407">
        <v>0</v>
      </c>
      <c r="W1027" s="407">
        <v>0</v>
      </c>
      <c r="X1027" s="407">
        <v>0</v>
      </c>
      <c r="Y1027" s="407">
        <v>0</v>
      </c>
      <c r="Z1027" s="407">
        <v>0</v>
      </c>
      <c r="AA1027" s="407">
        <v>0</v>
      </c>
      <c r="AB1027" s="407">
        <v>0</v>
      </c>
      <c r="AC1027" s="22">
        <f t="shared" ref="AC1027:AC1036" si="1024">SUM(Q1027:AB1027)</f>
        <v>0</v>
      </c>
      <c r="AG1027" s="22"/>
      <c r="AH1027" s="22"/>
      <c r="AI1027" s="155"/>
      <c r="AJ1027" s="2"/>
      <c r="BI1027" s="1"/>
      <c r="BW1027" s="1"/>
      <c r="BX1027" s="72"/>
      <c r="BY1027" s="1"/>
      <c r="BZ1027" s="1"/>
      <c r="CA1027" s="1"/>
      <c r="CB1027" s="1"/>
      <c r="CC1027" s="1"/>
      <c r="CD1027" s="1"/>
      <c r="CE1027" s="1"/>
    </row>
    <row r="1028" spans="1:83">
      <c r="A1028" s="87">
        <f t="shared" si="1017"/>
        <v>2032</v>
      </c>
      <c r="B1028" s="407">
        <v>0</v>
      </c>
      <c r="C1028" s="407">
        <v>0</v>
      </c>
      <c r="D1028" s="407">
        <v>0</v>
      </c>
      <c r="E1028" s="407">
        <v>0</v>
      </c>
      <c r="F1028" s="407">
        <v>0</v>
      </c>
      <c r="G1028" s="407">
        <v>0</v>
      </c>
      <c r="H1028" s="407">
        <v>0</v>
      </c>
      <c r="I1028" s="407">
        <v>0</v>
      </c>
      <c r="J1028" s="407">
        <v>0</v>
      </c>
      <c r="K1028" s="407">
        <v>0</v>
      </c>
      <c r="L1028" s="407">
        <v>0</v>
      </c>
      <c r="M1028" s="407">
        <v>0</v>
      </c>
      <c r="N1028" s="22">
        <f t="shared" si="1022"/>
        <v>0</v>
      </c>
      <c r="P1028" s="91">
        <f t="shared" si="1023"/>
        <v>2032</v>
      </c>
      <c r="Q1028" s="407">
        <v>0</v>
      </c>
      <c r="R1028" s="407">
        <v>0</v>
      </c>
      <c r="S1028" s="407">
        <v>0</v>
      </c>
      <c r="T1028" s="407">
        <v>0</v>
      </c>
      <c r="U1028" s="407">
        <v>0</v>
      </c>
      <c r="V1028" s="407">
        <v>0</v>
      </c>
      <c r="W1028" s="407">
        <v>0</v>
      </c>
      <c r="X1028" s="407">
        <v>0</v>
      </c>
      <c r="Y1028" s="407">
        <v>0</v>
      </c>
      <c r="Z1028" s="407">
        <v>0</v>
      </c>
      <c r="AA1028" s="407">
        <v>0</v>
      </c>
      <c r="AB1028" s="407">
        <v>0</v>
      </c>
      <c r="AC1028" s="22">
        <f t="shared" si="1024"/>
        <v>0</v>
      </c>
      <c r="AG1028" s="22"/>
      <c r="AH1028" s="22"/>
      <c r="AI1028" s="155"/>
      <c r="AJ1028" s="2"/>
      <c r="BI1028" s="1"/>
      <c r="BW1028" s="1"/>
      <c r="BX1028" s="72"/>
      <c r="BY1028" s="1"/>
      <c r="BZ1028" s="1"/>
      <c r="CA1028" s="1"/>
      <c r="CB1028" s="1"/>
      <c r="CC1028" s="1"/>
      <c r="CD1028" s="1"/>
      <c r="CE1028" s="1"/>
    </row>
    <row r="1029" spans="1:83">
      <c r="A1029" s="87">
        <f t="shared" si="1017"/>
        <v>2033</v>
      </c>
      <c r="B1029" s="407">
        <v>0</v>
      </c>
      <c r="C1029" s="407">
        <v>0</v>
      </c>
      <c r="D1029" s="407">
        <v>0</v>
      </c>
      <c r="E1029" s="407">
        <v>0</v>
      </c>
      <c r="F1029" s="407">
        <v>0</v>
      </c>
      <c r="G1029" s="407">
        <v>0</v>
      </c>
      <c r="H1029" s="407">
        <v>0</v>
      </c>
      <c r="I1029" s="407">
        <v>0</v>
      </c>
      <c r="J1029" s="407">
        <v>0</v>
      </c>
      <c r="K1029" s="407">
        <v>0</v>
      </c>
      <c r="L1029" s="407">
        <v>0</v>
      </c>
      <c r="M1029" s="407">
        <v>0</v>
      </c>
      <c r="N1029" s="22">
        <f t="shared" si="1022"/>
        <v>0</v>
      </c>
      <c r="P1029" s="91">
        <f t="shared" si="1023"/>
        <v>2033</v>
      </c>
      <c r="Q1029" s="407">
        <v>0</v>
      </c>
      <c r="R1029" s="407">
        <v>0</v>
      </c>
      <c r="S1029" s="407">
        <v>0</v>
      </c>
      <c r="T1029" s="407">
        <v>0</v>
      </c>
      <c r="U1029" s="407">
        <v>0</v>
      </c>
      <c r="V1029" s="407">
        <v>0</v>
      </c>
      <c r="W1029" s="407">
        <v>0</v>
      </c>
      <c r="X1029" s="407">
        <v>0</v>
      </c>
      <c r="Y1029" s="407">
        <v>0</v>
      </c>
      <c r="Z1029" s="407">
        <v>0</v>
      </c>
      <c r="AA1029" s="407">
        <v>0</v>
      </c>
      <c r="AB1029" s="407">
        <v>0</v>
      </c>
      <c r="AC1029" s="22">
        <f t="shared" si="1024"/>
        <v>0</v>
      </c>
      <c r="AG1029" s="22"/>
      <c r="AH1029" s="22"/>
      <c r="AI1029" s="155"/>
      <c r="AJ1029" s="2"/>
      <c r="BI1029" s="1"/>
      <c r="BW1029" s="1"/>
      <c r="BX1029" s="72"/>
      <c r="BY1029" s="1"/>
      <c r="BZ1029" s="1"/>
      <c r="CA1029" s="1"/>
      <c r="CB1029" s="1"/>
      <c r="CC1029" s="1"/>
      <c r="CD1029" s="1"/>
      <c r="CE1029" s="1"/>
    </row>
    <row r="1030" spans="1:83">
      <c r="A1030" s="87">
        <f t="shared" si="1017"/>
        <v>2034</v>
      </c>
      <c r="B1030" s="407">
        <v>0</v>
      </c>
      <c r="C1030" s="407">
        <v>0</v>
      </c>
      <c r="D1030" s="407">
        <v>0</v>
      </c>
      <c r="E1030" s="407">
        <v>0</v>
      </c>
      <c r="F1030" s="407">
        <v>0</v>
      </c>
      <c r="G1030" s="407">
        <v>0</v>
      </c>
      <c r="H1030" s="407">
        <v>0</v>
      </c>
      <c r="I1030" s="407">
        <v>0</v>
      </c>
      <c r="J1030" s="407">
        <v>0</v>
      </c>
      <c r="K1030" s="407">
        <v>0</v>
      </c>
      <c r="L1030" s="407">
        <v>0</v>
      </c>
      <c r="M1030" s="407">
        <v>0</v>
      </c>
      <c r="N1030" s="22">
        <f t="shared" si="1022"/>
        <v>0</v>
      </c>
      <c r="P1030" s="91">
        <f t="shared" si="1023"/>
        <v>2034</v>
      </c>
      <c r="Q1030" s="407">
        <v>0</v>
      </c>
      <c r="R1030" s="407">
        <v>0</v>
      </c>
      <c r="S1030" s="407">
        <v>0</v>
      </c>
      <c r="T1030" s="407">
        <v>0</v>
      </c>
      <c r="U1030" s="407">
        <v>0</v>
      </c>
      <c r="V1030" s="407">
        <v>0</v>
      </c>
      <c r="W1030" s="407">
        <v>0</v>
      </c>
      <c r="X1030" s="407">
        <v>0</v>
      </c>
      <c r="Y1030" s="407">
        <v>0</v>
      </c>
      <c r="Z1030" s="407">
        <v>0</v>
      </c>
      <c r="AA1030" s="407">
        <v>0</v>
      </c>
      <c r="AB1030" s="407">
        <v>0</v>
      </c>
      <c r="AC1030" s="22">
        <f t="shared" si="1024"/>
        <v>0</v>
      </c>
      <c r="AG1030" s="22"/>
      <c r="AH1030" s="22"/>
      <c r="AI1030" s="155"/>
      <c r="AJ1030" s="2"/>
      <c r="BI1030" s="1"/>
      <c r="BW1030" s="1"/>
      <c r="BX1030" s="72"/>
      <c r="BY1030" s="1"/>
      <c r="BZ1030" s="1"/>
      <c r="CA1030" s="1"/>
      <c r="CB1030" s="1"/>
      <c r="CC1030" s="1"/>
      <c r="CD1030" s="1"/>
      <c r="CE1030" s="1"/>
    </row>
    <row r="1031" spans="1:83">
      <c r="A1031" s="87">
        <f t="shared" si="1017"/>
        <v>2035</v>
      </c>
      <c r="B1031" s="407">
        <v>0</v>
      </c>
      <c r="C1031" s="407">
        <v>0</v>
      </c>
      <c r="D1031" s="407">
        <v>0</v>
      </c>
      <c r="E1031" s="407">
        <v>0</v>
      </c>
      <c r="F1031" s="407">
        <v>0</v>
      </c>
      <c r="G1031" s="407">
        <v>0</v>
      </c>
      <c r="H1031" s="407">
        <v>0</v>
      </c>
      <c r="I1031" s="407">
        <v>0</v>
      </c>
      <c r="J1031" s="407">
        <v>0</v>
      </c>
      <c r="K1031" s="407">
        <v>0</v>
      </c>
      <c r="L1031" s="407">
        <v>0</v>
      </c>
      <c r="M1031" s="407">
        <v>0</v>
      </c>
      <c r="N1031" s="22">
        <f t="shared" si="1022"/>
        <v>0</v>
      </c>
      <c r="P1031" s="91">
        <f t="shared" si="1023"/>
        <v>2035</v>
      </c>
      <c r="Q1031" s="407">
        <v>0</v>
      </c>
      <c r="R1031" s="407">
        <v>0</v>
      </c>
      <c r="S1031" s="407">
        <v>0</v>
      </c>
      <c r="T1031" s="407">
        <v>0</v>
      </c>
      <c r="U1031" s="407">
        <v>0</v>
      </c>
      <c r="V1031" s="407">
        <v>0</v>
      </c>
      <c r="W1031" s="407">
        <v>0</v>
      </c>
      <c r="X1031" s="407">
        <v>0</v>
      </c>
      <c r="Y1031" s="407">
        <v>0</v>
      </c>
      <c r="Z1031" s="407">
        <v>0</v>
      </c>
      <c r="AA1031" s="407">
        <v>0</v>
      </c>
      <c r="AB1031" s="407">
        <v>0</v>
      </c>
      <c r="AC1031" s="22">
        <f t="shared" si="1024"/>
        <v>0</v>
      </c>
      <c r="AG1031" s="22"/>
      <c r="AH1031" s="22"/>
      <c r="AI1031" s="155"/>
      <c r="AJ1031" s="2"/>
      <c r="BI1031" s="1"/>
      <c r="BW1031" s="1"/>
      <c r="BX1031" s="72"/>
      <c r="BY1031" s="1"/>
      <c r="BZ1031" s="1"/>
      <c r="CA1031" s="1"/>
      <c r="CB1031" s="1"/>
      <c r="CC1031" s="1"/>
      <c r="CD1031" s="1"/>
      <c r="CE1031" s="1"/>
    </row>
    <row r="1032" spans="1:83">
      <c r="A1032" s="87">
        <f t="shared" si="1017"/>
        <v>2036</v>
      </c>
      <c r="B1032" s="407">
        <v>0</v>
      </c>
      <c r="C1032" s="407">
        <v>0</v>
      </c>
      <c r="D1032" s="407">
        <v>0</v>
      </c>
      <c r="E1032" s="407">
        <v>0</v>
      </c>
      <c r="F1032" s="407">
        <v>0</v>
      </c>
      <c r="G1032" s="407">
        <v>0</v>
      </c>
      <c r="H1032" s="407">
        <v>0</v>
      </c>
      <c r="I1032" s="407">
        <v>0</v>
      </c>
      <c r="J1032" s="407">
        <v>0</v>
      </c>
      <c r="K1032" s="407">
        <v>0</v>
      </c>
      <c r="L1032" s="407">
        <v>0</v>
      </c>
      <c r="M1032" s="407">
        <v>0</v>
      </c>
      <c r="N1032" s="22">
        <f t="shared" si="1022"/>
        <v>0</v>
      </c>
      <c r="P1032" s="91">
        <f t="shared" si="1023"/>
        <v>2036</v>
      </c>
      <c r="Q1032" s="407">
        <v>0</v>
      </c>
      <c r="R1032" s="407">
        <v>0</v>
      </c>
      <c r="S1032" s="407">
        <v>0</v>
      </c>
      <c r="T1032" s="407">
        <v>0</v>
      </c>
      <c r="U1032" s="407">
        <v>0</v>
      </c>
      <c r="V1032" s="407">
        <v>0</v>
      </c>
      <c r="W1032" s="407">
        <v>0</v>
      </c>
      <c r="X1032" s="407">
        <v>0</v>
      </c>
      <c r="Y1032" s="407">
        <v>0</v>
      </c>
      <c r="Z1032" s="407">
        <v>0</v>
      </c>
      <c r="AA1032" s="407">
        <v>0</v>
      </c>
      <c r="AB1032" s="407">
        <v>0</v>
      </c>
      <c r="AC1032" s="22">
        <f t="shared" si="1024"/>
        <v>0</v>
      </c>
      <c r="AG1032" s="22"/>
      <c r="AH1032" s="22"/>
      <c r="AI1032" s="155"/>
      <c r="AJ1032" s="2"/>
      <c r="BI1032" s="1"/>
      <c r="BW1032" s="1"/>
      <c r="BX1032" s="72"/>
      <c r="BY1032" s="1"/>
      <c r="BZ1032" s="1"/>
      <c r="CA1032" s="1"/>
      <c r="CB1032" s="1"/>
      <c r="CC1032" s="1"/>
      <c r="CD1032" s="1"/>
      <c r="CE1032" s="1"/>
    </row>
    <row r="1033" spans="1:83">
      <c r="A1033" s="87">
        <f t="shared" si="1017"/>
        <v>2037</v>
      </c>
      <c r="B1033" s="407">
        <v>0</v>
      </c>
      <c r="C1033" s="407">
        <v>0</v>
      </c>
      <c r="D1033" s="407">
        <v>0</v>
      </c>
      <c r="E1033" s="407">
        <v>0</v>
      </c>
      <c r="F1033" s="407">
        <v>0</v>
      </c>
      <c r="G1033" s="407">
        <v>0</v>
      </c>
      <c r="H1033" s="407">
        <v>0</v>
      </c>
      <c r="I1033" s="407">
        <v>0</v>
      </c>
      <c r="J1033" s="407">
        <v>0</v>
      </c>
      <c r="K1033" s="407">
        <v>0</v>
      </c>
      <c r="L1033" s="407">
        <v>0</v>
      </c>
      <c r="M1033" s="407">
        <v>0</v>
      </c>
      <c r="N1033" s="22">
        <f t="shared" si="1022"/>
        <v>0</v>
      </c>
      <c r="P1033" s="91">
        <f t="shared" si="1023"/>
        <v>2037</v>
      </c>
      <c r="Q1033" s="407">
        <v>0</v>
      </c>
      <c r="R1033" s="407">
        <v>0</v>
      </c>
      <c r="S1033" s="407">
        <v>0</v>
      </c>
      <c r="T1033" s="407">
        <v>0</v>
      </c>
      <c r="U1033" s="407">
        <v>0</v>
      </c>
      <c r="V1033" s="407">
        <v>0</v>
      </c>
      <c r="W1033" s="407">
        <v>0</v>
      </c>
      <c r="X1033" s="407">
        <v>0</v>
      </c>
      <c r="Y1033" s="407">
        <v>0</v>
      </c>
      <c r="Z1033" s="407">
        <v>0</v>
      </c>
      <c r="AA1033" s="407">
        <v>0</v>
      </c>
      <c r="AB1033" s="407">
        <v>0</v>
      </c>
      <c r="AC1033" s="22">
        <f t="shared" si="1024"/>
        <v>0</v>
      </c>
      <c r="AG1033" s="22"/>
      <c r="AH1033" s="22"/>
      <c r="AI1033" s="155"/>
      <c r="AJ1033" s="2"/>
      <c r="BI1033" s="1"/>
      <c r="BW1033" s="1"/>
      <c r="BX1033" s="72"/>
      <c r="BY1033" s="1"/>
      <c r="BZ1033" s="1"/>
      <c r="CA1033" s="1"/>
      <c r="CB1033" s="1"/>
      <c r="CC1033" s="1"/>
      <c r="CD1033" s="1"/>
      <c r="CE1033" s="1"/>
    </row>
    <row r="1034" spans="1:83">
      <c r="A1034" s="87">
        <f t="shared" si="1017"/>
        <v>2038</v>
      </c>
      <c r="B1034" s="407">
        <v>0</v>
      </c>
      <c r="C1034" s="407">
        <v>0</v>
      </c>
      <c r="D1034" s="407">
        <v>0</v>
      </c>
      <c r="E1034" s="407">
        <v>0</v>
      </c>
      <c r="F1034" s="407">
        <v>0</v>
      </c>
      <c r="G1034" s="407">
        <v>0</v>
      </c>
      <c r="H1034" s="407">
        <v>0</v>
      </c>
      <c r="I1034" s="407">
        <v>0</v>
      </c>
      <c r="J1034" s="407">
        <v>0</v>
      </c>
      <c r="K1034" s="407">
        <v>0</v>
      </c>
      <c r="L1034" s="407">
        <v>0</v>
      </c>
      <c r="M1034" s="407">
        <v>0</v>
      </c>
      <c r="N1034" s="22">
        <f t="shared" si="1022"/>
        <v>0</v>
      </c>
      <c r="P1034" s="91">
        <f t="shared" si="1023"/>
        <v>2038</v>
      </c>
      <c r="Q1034" s="407">
        <v>0</v>
      </c>
      <c r="R1034" s="407">
        <v>0</v>
      </c>
      <c r="S1034" s="407">
        <v>0</v>
      </c>
      <c r="T1034" s="407">
        <v>0</v>
      </c>
      <c r="U1034" s="407">
        <v>0</v>
      </c>
      <c r="V1034" s="407">
        <v>0</v>
      </c>
      <c r="W1034" s="407">
        <v>0</v>
      </c>
      <c r="X1034" s="407">
        <v>0</v>
      </c>
      <c r="Y1034" s="407">
        <v>0</v>
      </c>
      <c r="Z1034" s="407">
        <v>0</v>
      </c>
      <c r="AA1034" s="407">
        <v>0</v>
      </c>
      <c r="AB1034" s="407">
        <v>0</v>
      </c>
      <c r="AC1034" s="22">
        <f t="shared" si="1024"/>
        <v>0</v>
      </c>
      <c r="AG1034" s="22"/>
      <c r="AH1034" s="22"/>
      <c r="AI1034" s="155"/>
      <c r="AJ1034" s="2"/>
      <c r="BI1034" s="1"/>
      <c r="BW1034" s="1"/>
      <c r="BX1034" s="72"/>
      <c r="BY1034" s="1"/>
      <c r="BZ1034" s="1"/>
      <c r="CA1034" s="1"/>
      <c r="CB1034" s="1"/>
      <c r="CC1034" s="1"/>
      <c r="CD1034" s="1"/>
      <c r="CE1034" s="1"/>
    </row>
    <row r="1035" spans="1:83">
      <c r="A1035" s="87">
        <f t="shared" si="1017"/>
        <v>2039</v>
      </c>
      <c r="B1035" s="407">
        <v>0</v>
      </c>
      <c r="C1035" s="407">
        <v>0</v>
      </c>
      <c r="D1035" s="407">
        <v>0</v>
      </c>
      <c r="E1035" s="407">
        <v>0</v>
      </c>
      <c r="F1035" s="407">
        <v>0</v>
      </c>
      <c r="G1035" s="407">
        <v>0</v>
      </c>
      <c r="H1035" s="407">
        <v>0</v>
      </c>
      <c r="I1035" s="407">
        <v>0</v>
      </c>
      <c r="J1035" s="407">
        <v>0</v>
      </c>
      <c r="K1035" s="407">
        <v>0</v>
      </c>
      <c r="L1035" s="407">
        <v>0</v>
      </c>
      <c r="M1035" s="407">
        <v>0</v>
      </c>
      <c r="N1035" s="22">
        <f t="shared" si="1022"/>
        <v>0</v>
      </c>
      <c r="P1035" s="91">
        <f t="shared" si="1023"/>
        <v>2039</v>
      </c>
      <c r="Q1035" s="407">
        <v>0</v>
      </c>
      <c r="R1035" s="407">
        <v>0</v>
      </c>
      <c r="S1035" s="407">
        <v>0</v>
      </c>
      <c r="T1035" s="407">
        <v>0</v>
      </c>
      <c r="U1035" s="407">
        <v>0</v>
      </c>
      <c r="V1035" s="407">
        <v>0</v>
      </c>
      <c r="W1035" s="407">
        <v>0</v>
      </c>
      <c r="X1035" s="407">
        <v>0</v>
      </c>
      <c r="Y1035" s="407">
        <v>0</v>
      </c>
      <c r="Z1035" s="407">
        <v>0</v>
      </c>
      <c r="AA1035" s="407">
        <v>0</v>
      </c>
      <c r="AB1035" s="407">
        <v>0</v>
      </c>
      <c r="AC1035" s="22">
        <f t="shared" si="1024"/>
        <v>0</v>
      </c>
      <c r="AG1035" s="22"/>
      <c r="AH1035" s="22"/>
      <c r="AI1035" s="155"/>
      <c r="AJ1035" s="2"/>
      <c r="BI1035" s="1"/>
      <c r="BW1035" s="1"/>
      <c r="BX1035" s="72"/>
      <c r="BY1035" s="1"/>
      <c r="BZ1035" s="1"/>
      <c r="CA1035" s="1"/>
      <c r="CB1035" s="1"/>
      <c r="CC1035" s="1"/>
      <c r="CD1035" s="1"/>
      <c r="CE1035" s="1"/>
    </row>
    <row r="1036" spans="1:83">
      <c r="A1036" s="87">
        <f t="shared" si="1017"/>
        <v>2040</v>
      </c>
      <c r="B1036" s="407">
        <v>0</v>
      </c>
      <c r="C1036" s="407">
        <v>0</v>
      </c>
      <c r="D1036" s="407">
        <v>0</v>
      </c>
      <c r="E1036" s="407">
        <v>0</v>
      </c>
      <c r="F1036" s="407">
        <v>0</v>
      </c>
      <c r="G1036" s="407">
        <v>0</v>
      </c>
      <c r="H1036" s="407">
        <v>0</v>
      </c>
      <c r="I1036" s="407">
        <v>0</v>
      </c>
      <c r="J1036" s="407">
        <v>0</v>
      </c>
      <c r="K1036" s="407">
        <v>0</v>
      </c>
      <c r="L1036" s="407">
        <v>0</v>
      </c>
      <c r="M1036" s="407">
        <v>0</v>
      </c>
      <c r="N1036" s="22">
        <f t="shared" si="1022"/>
        <v>0</v>
      </c>
      <c r="P1036" s="91">
        <f t="shared" si="1023"/>
        <v>2040</v>
      </c>
      <c r="Q1036" s="407">
        <v>0</v>
      </c>
      <c r="R1036" s="407">
        <v>0</v>
      </c>
      <c r="S1036" s="407">
        <v>0</v>
      </c>
      <c r="T1036" s="407">
        <v>0</v>
      </c>
      <c r="U1036" s="407">
        <v>0</v>
      </c>
      <c r="V1036" s="407">
        <v>0</v>
      </c>
      <c r="W1036" s="407">
        <v>0</v>
      </c>
      <c r="X1036" s="407">
        <v>0</v>
      </c>
      <c r="Y1036" s="407">
        <v>0</v>
      </c>
      <c r="Z1036" s="407">
        <v>0</v>
      </c>
      <c r="AA1036" s="407">
        <v>0</v>
      </c>
      <c r="AB1036" s="407">
        <v>0</v>
      </c>
      <c r="AC1036" s="22">
        <f t="shared" si="1024"/>
        <v>0</v>
      </c>
      <c r="AG1036" s="22"/>
      <c r="AH1036" s="22"/>
      <c r="AI1036" s="155"/>
      <c r="AJ1036" s="2"/>
      <c r="BI1036" s="1"/>
      <c r="BW1036" s="1"/>
      <c r="BX1036" s="72"/>
      <c r="BY1036" s="1"/>
      <c r="BZ1036" s="1"/>
      <c r="CA1036" s="1"/>
      <c r="CB1036" s="1"/>
      <c r="CC1036" s="1"/>
      <c r="CD1036" s="1"/>
      <c r="CE1036" s="1"/>
    </row>
    <row r="1037" spans="1:83">
      <c r="A1037" s="87">
        <f t="shared" si="1017"/>
        <v>2041</v>
      </c>
      <c r="P1037" s="91">
        <f t="shared" si="1016"/>
        <v>2041</v>
      </c>
      <c r="AG1037" s="22"/>
      <c r="AH1037" s="22"/>
      <c r="AI1037" s="155"/>
      <c r="AJ1037" s="2"/>
      <c r="BI1037" s="1"/>
      <c r="BW1037" s="1"/>
      <c r="BX1037" s="72"/>
      <c r="BY1037" s="1"/>
      <c r="BZ1037" s="1"/>
      <c r="CA1037" s="1"/>
      <c r="CB1037" s="1"/>
      <c r="CC1037" s="1"/>
      <c r="CD1037" s="1"/>
      <c r="CE1037" s="1"/>
    </row>
    <row r="1038" spans="1:83">
      <c r="A1038" s="87">
        <f t="shared" si="1017"/>
        <v>2042</v>
      </c>
      <c r="P1038" s="91">
        <f t="shared" si="1016"/>
        <v>2042</v>
      </c>
      <c r="AG1038" s="22"/>
      <c r="AH1038" s="22"/>
      <c r="AI1038" s="155"/>
      <c r="AJ1038" s="2"/>
      <c r="BI1038" s="1"/>
      <c r="BW1038" s="1"/>
      <c r="BX1038" s="72"/>
      <c r="BY1038" s="1"/>
      <c r="BZ1038" s="1"/>
      <c r="CA1038" s="1"/>
      <c r="CB1038" s="1"/>
      <c r="CC1038" s="1"/>
      <c r="CD1038" s="1"/>
      <c r="CE1038" s="1"/>
    </row>
    <row r="1039" spans="1:83">
      <c r="A1039" s="87">
        <f t="shared" si="1017"/>
        <v>2043</v>
      </c>
      <c r="P1039" s="91">
        <f t="shared" si="1016"/>
        <v>2043</v>
      </c>
      <c r="AG1039" s="22"/>
      <c r="AH1039" s="22"/>
      <c r="AI1039" s="155"/>
      <c r="AJ1039" s="2"/>
      <c r="BI1039" s="1"/>
      <c r="BW1039" s="1"/>
      <c r="BX1039" s="72"/>
      <c r="BY1039" s="1"/>
      <c r="BZ1039" s="1"/>
      <c r="CA1039" s="1"/>
      <c r="CB1039" s="1"/>
      <c r="CC1039" s="1"/>
      <c r="CD1039" s="1"/>
      <c r="CE1039" s="1"/>
    </row>
    <row r="1040" spans="1:83">
      <c r="A1040" s="87">
        <f t="shared" si="1017"/>
        <v>2044</v>
      </c>
      <c r="P1040" s="91">
        <f t="shared" si="1016"/>
        <v>2044</v>
      </c>
      <c r="AG1040" s="22"/>
      <c r="AH1040" s="22"/>
      <c r="AI1040" s="155"/>
      <c r="AJ1040" s="2"/>
      <c r="BI1040" s="1"/>
      <c r="BW1040" s="1"/>
      <c r="BX1040" s="72"/>
      <c r="BY1040" s="1"/>
      <c r="BZ1040" s="1"/>
      <c r="CA1040" s="1"/>
      <c r="CB1040" s="1"/>
      <c r="CC1040" s="1"/>
      <c r="CD1040" s="1"/>
      <c r="CE1040" s="1"/>
    </row>
    <row r="1041" spans="1:116">
      <c r="A1041" s="87">
        <f t="shared" si="1017"/>
        <v>2045</v>
      </c>
      <c r="P1041" s="91">
        <f t="shared" si="1016"/>
        <v>2045</v>
      </c>
      <c r="AG1041" s="22"/>
      <c r="AH1041" s="22"/>
      <c r="AI1041" s="155"/>
      <c r="AJ1041" s="2"/>
      <c r="BI1041" s="1"/>
      <c r="BW1041" s="1"/>
      <c r="BX1041" s="72"/>
      <c r="BY1041" s="1"/>
      <c r="BZ1041" s="1"/>
      <c r="CA1041" s="1"/>
      <c r="CB1041" s="1"/>
      <c r="CC1041" s="1"/>
      <c r="CD1041" s="1"/>
      <c r="CE1041" s="1"/>
    </row>
    <row r="1042" spans="1:116">
      <c r="AG1042" s="22"/>
      <c r="AH1042" s="22"/>
      <c r="AI1042" s="155"/>
      <c r="AJ1042" s="2"/>
      <c r="BI1042" s="1"/>
      <c r="BW1042" s="1"/>
      <c r="BX1042" s="72"/>
      <c r="BY1042" s="1"/>
      <c r="BZ1042" s="1"/>
      <c r="CA1042" s="1"/>
      <c r="CB1042" s="1"/>
      <c r="CC1042" s="1"/>
      <c r="CD1042" s="1"/>
      <c r="CE1042" s="1"/>
    </row>
    <row r="1043" spans="1:116"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3"/>
      <c r="AG1043" s="78"/>
      <c r="AH1043" s="78"/>
      <c r="AI1043" s="155"/>
      <c r="AJ1043" s="2"/>
      <c r="BI1043" s="1"/>
      <c r="BW1043" s="1"/>
      <c r="BX1043" s="72"/>
      <c r="BY1043" s="1"/>
      <c r="BZ1043" s="1"/>
      <c r="CA1043" s="1"/>
      <c r="CB1043" s="1"/>
      <c r="CC1043" s="1"/>
      <c r="CD1043" s="1"/>
      <c r="CE1043" s="1"/>
    </row>
    <row r="1044" spans="1:116" ht="15.75">
      <c r="A1044" s="77" t="s">
        <v>282</v>
      </c>
      <c r="B1044" s="101"/>
      <c r="C1044" s="101"/>
      <c r="D1044" s="101" t="s">
        <v>225</v>
      </c>
      <c r="E1044" s="197" t="s">
        <v>260</v>
      </c>
      <c r="F1044" s="197" t="s">
        <v>261</v>
      </c>
      <c r="G1044" s="101"/>
      <c r="H1044" s="101"/>
      <c r="I1044" s="101"/>
      <c r="J1044" s="101" t="s">
        <v>96</v>
      </c>
      <c r="K1044" s="101"/>
      <c r="L1044" s="101"/>
      <c r="M1044" s="101"/>
      <c r="N1044" s="101"/>
      <c r="O1044" s="108"/>
      <c r="P1044" s="109" t="str">
        <f>A1044</f>
        <v>499 Reedy Creek Sys Interm</v>
      </c>
      <c r="Q1044" s="101"/>
      <c r="R1044" s="101"/>
      <c r="S1044" s="101"/>
      <c r="T1044" s="101" t="str">
        <f>E1044</f>
        <v>RC-B</v>
      </c>
      <c r="U1044" s="101" t="str">
        <f>F1044</f>
        <v>Gas Index-2013-16</v>
      </c>
      <c r="V1044" s="101"/>
      <c r="W1044" s="101"/>
      <c r="X1044" s="101"/>
      <c r="Y1044" s="101"/>
      <c r="Z1044" s="101"/>
      <c r="AA1044" s="101"/>
      <c r="AB1044" s="101"/>
      <c r="AG1044" s="79"/>
      <c r="AH1044" s="79"/>
      <c r="AI1044" s="155"/>
      <c r="AJ1044" s="2"/>
      <c r="BI1044" s="1"/>
      <c r="BW1044" s="1"/>
      <c r="BX1044" s="72"/>
      <c r="BY1044" s="1"/>
      <c r="BZ1044" s="1"/>
      <c r="CA1044" s="1"/>
      <c r="CB1044" s="1"/>
      <c r="CC1044" s="1"/>
      <c r="CD1044" s="1"/>
      <c r="CE1044" s="1"/>
    </row>
    <row r="1045" spans="1:116">
      <c r="A1045" s="4" t="s">
        <v>2</v>
      </c>
      <c r="B1045" s="117" t="s">
        <v>3</v>
      </c>
      <c r="C1045" s="117" t="s">
        <v>4</v>
      </c>
      <c r="D1045" s="117" t="s">
        <v>5</v>
      </c>
      <c r="E1045" s="117" t="s">
        <v>6</v>
      </c>
      <c r="F1045" s="117" t="s">
        <v>7</v>
      </c>
      <c r="G1045" s="117" t="s">
        <v>8</v>
      </c>
      <c r="H1045" s="117" t="s">
        <v>9</v>
      </c>
      <c r="I1045" s="117" t="s">
        <v>10</v>
      </c>
      <c r="J1045" s="117" t="s">
        <v>11</v>
      </c>
      <c r="K1045" s="117" t="s">
        <v>12</v>
      </c>
      <c r="L1045" s="117" t="s">
        <v>13</v>
      </c>
      <c r="M1045" s="117" t="s">
        <v>14</v>
      </c>
      <c r="N1045" s="112" t="s">
        <v>15</v>
      </c>
      <c r="O1045" s="118"/>
      <c r="P1045" s="119" t="s">
        <v>2</v>
      </c>
      <c r="Q1045" s="117" t="s">
        <v>3</v>
      </c>
      <c r="R1045" s="117" t="s">
        <v>4</v>
      </c>
      <c r="S1045" s="117" t="s">
        <v>5</v>
      </c>
      <c r="T1045" s="117" t="s">
        <v>6</v>
      </c>
      <c r="U1045" s="117" t="s">
        <v>7</v>
      </c>
      <c r="V1045" s="117" t="s">
        <v>8</v>
      </c>
      <c r="W1045" s="117" t="s">
        <v>9</v>
      </c>
      <c r="X1045" s="117" t="s">
        <v>10</v>
      </c>
      <c r="Y1045" s="117" t="s">
        <v>11</v>
      </c>
      <c r="Z1045" s="117" t="s">
        <v>12</v>
      </c>
      <c r="AA1045" s="117" t="s">
        <v>13</v>
      </c>
      <c r="AB1045" s="117" t="s">
        <v>14</v>
      </c>
      <c r="AC1045" s="83" t="s">
        <v>15</v>
      </c>
      <c r="AG1045" s="86"/>
      <c r="AH1045" s="86"/>
      <c r="AI1045" s="155"/>
      <c r="AJ1045" s="2"/>
      <c r="BI1045" s="1"/>
      <c r="BW1045" s="1"/>
      <c r="BX1045" s="72"/>
      <c r="BY1045" s="1"/>
      <c r="BZ1045" s="1"/>
      <c r="CA1045" s="1"/>
      <c r="CB1045" s="1"/>
      <c r="CC1045" s="1"/>
      <c r="CD1045" s="1"/>
      <c r="CE1045" s="1"/>
    </row>
    <row r="1046" spans="1:116">
      <c r="A1046" s="87">
        <f>A1006</f>
        <v>2010</v>
      </c>
      <c r="B1046" s="120"/>
      <c r="C1046" s="120"/>
      <c r="D1046" s="120"/>
      <c r="E1046" s="120"/>
      <c r="F1046" s="120"/>
      <c r="G1046" s="120"/>
      <c r="H1046" s="120"/>
      <c r="I1046" s="120"/>
      <c r="J1046" s="120"/>
      <c r="K1046" s="120"/>
      <c r="L1046" s="120"/>
      <c r="M1046" s="120"/>
      <c r="N1046" s="101">
        <f t="shared" ref="N1046:N1056" si="1025">SUM(B1046:M1046)</f>
        <v>0</v>
      </c>
      <c r="O1046" s="108"/>
      <c r="P1046" s="87">
        <f>A1046</f>
        <v>2010</v>
      </c>
      <c r="Q1046" s="127"/>
      <c r="R1046" s="127"/>
      <c r="S1046" s="127"/>
      <c r="T1046" s="127"/>
      <c r="U1046" s="127"/>
      <c r="V1046" s="127"/>
      <c r="W1046" s="127"/>
      <c r="X1046" s="127"/>
      <c r="Y1046" s="127"/>
      <c r="Z1046" s="127"/>
      <c r="AA1046" s="127"/>
      <c r="AB1046" s="127"/>
      <c r="AC1046" s="13">
        <f t="shared" ref="AC1046:AC1066" si="1026">SUM(Q1046:AB1046)</f>
        <v>0</v>
      </c>
      <c r="AG1046" s="22"/>
      <c r="AH1046" s="22"/>
      <c r="AJ1046" s="2"/>
      <c r="BI1046" s="1"/>
      <c r="BW1046" s="1"/>
      <c r="BX1046" s="72"/>
      <c r="BY1046" s="1"/>
      <c r="BZ1046" s="1"/>
      <c r="CA1046" s="1"/>
      <c r="CB1046" s="1"/>
      <c r="CC1046" s="1"/>
      <c r="CD1046" s="1"/>
      <c r="CE1046" s="1"/>
    </row>
    <row r="1047" spans="1:116">
      <c r="A1047" s="87">
        <f>A1046+1</f>
        <v>2011</v>
      </c>
      <c r="B1047" s="486">
        <f>R1047</f>
        <v>10498</v>
      </c>
      <c r="C1047" s="486">
        <f t="shared" ref="C1047:L1047" si="1027">S1047</f>
        <v>4222</v>
      </c>
      <c r="D1047" s="486">
        <f t="shared" si="1027"/>
        <v>8980</v>
      </c>
      <c r="E1047" s="486">
        <f t="shared" si="1027"/>
        <v>10070</v>
      </c>
      <c r="F1047" s="486">
        <f t="shared" si="1027"/>
        <v>11290</v>
      </c>
      <c r="G1047" s="486">
        <f t="shared" si="1027"/>
        <v>11003</v>
      </c>
      <c r="H1047" s="486">
        <f t="shared" si="1027"/>
        <v>11491</v>
      </c>
      <c r="I1047" s="486">
        <f t="shared" si="1027"/>
        <v>11391</v>
      </c>
      <c r="J1047" s="486">
        <f t="shared" si="1027"/>
        <v>11025</v>
      </c>
      <c r="K1047" s="486">
        <f t="shared" si="1027"/>
        <v>9696</v>
      </c>
      <c r="L1047" s="486">
        <f t="shared" si="1027"/>
        <v>5644</v>
      </c>
      <c r="M1047" s="486">
        <f>Q1048</f>
        <v>3783</v>
      </c>
      <c r="N1047" s="101">
        <f t="shared" si="1025"/>
        <v>109093</v>
      </c>
      <c r="O1047" s="108"/>
      <c r="P1047" s="87">
        <f t="shared" ref="P1047:P1081" si="1028">A1047</f>
        <v>2011</v>
      </c>
      <c r="Q1047" s="486">
        <v>0</v>
      </c>
      <c r="R1047" s="486">
        <v>10498</v>
      </c>
      <c r="S1047" s="486">
        <v>4222</v>
      </c>
      <c r="T1047" s="486">
        <v>8980</v>
      </c>
      <c r="U1047" s="486">
        <v>10070</v>
      </c>
      <c r="V1047" s="486">
        <v>11290</v>
      </c>
      <c r="W1047" s="486">
        <v>11003</v>
      </c>
      <c r="X1047" s="486">
        <v>11491</v>
      </c>
      <c r="Y1047" s="486">
        <v>11391</v>
      </c>
      <c r="Z1047" s="486">
        <v>11025</v>
      </c>
      <c r="AA1047" s="486">
        <v>9696</v>
      </c>
      <c r="AB1047" s="486">
        <v>5644</v>
      </c>
      <c r="AC1047" s="13">
        <f t="shared" si="1026"/>
        <v>105310</v>
      </c>
      <c r="AG1047" s="22"/>
      <c r="AH1047" s="22"/>
      <c r="AI1047" s="155"/>
      <c r="AJ1047" s="2"/>
      <c r="BI1047" s="1"/>
      <c r="BW1047" s="1"/>
      <c r="BX1047" s="72"/>
      <c r="BY1047" s="1"/>
      <c r="BZ1047" s="1"/>
      <c r="CA1047" s="1"/>
      <c r="CB1047" s="1"/>
      <c r="CC1047" s="1"/>
      <c r="CD1047" s="1"/>
      <c r="CE1047" s="1"/>
    </row>
    <row r="1048" spans="1:116">
      <c r="A1048" s="87">
        <f t="shared" ref="A1048:A1081" si="1029">A1047+1</f>
        <v>2012</v>
      </c>
      <c r="B1048" s="486">
        <f>[1]MWH!C1162</f>
        <v>5971</v>
      </c>
      <c r="C1048" s="486">
        <f>[1]MWH!D1162</f>
        <v>6185</v>
      </c>
      <c r="D1048" s="486">
        <f>[1]MWH!E1162</f>
        <v>5004</v>
      </c>
      <c r="E1048" s="486">
        <f>[1]MWH!F1162</f>
        <v>6917</v>
      </c>
      <c r="F1048" s="592">
        <f>[1]MWH!G1162</f>
        <v>7684</v>
      </c>
      <c r="G1048" s="592">
        <f>[1]MWH!H1162</f>
        <v>7609</v>
      </c>
      <c r="H1048" s="592">
        <f>[1]MWH!I1162</f>
        <v>8577</v>
      </c>
      <c r="I1048" s="592">
        <f>[1]MWH!J1162</f>
        <v>8398</v>
      </c>
      <c r="J1048" s="592">
        <f>[1]MWH!K1162</f>
        <v>9338</v>
      </c>
      <c r="K1048" s="592">
        <f>[1]MWH!L1162</f>
        <v>6790</v>
      </c>
      <c r="L1048" s="592">
        <f>[1]MWH!M1162</f>
        <v>5706</v>
      </c>
      <c r="M1048" s="592">
        <f>[1]MWH!N1162</f>
        <v>7863</v>
      </c>
      <c r="N1048" s="101">
        <f t="shared" si="1025"/>
        <v>86042</v>
      </c>
      <c r="O1048" s="108"/>
      <c r="P1048" s="87">
        <f t="shared" si="1028"/>
        <v>2012</v>
      </c>
      <c r="Q1048" s="486">
        <f>[1]MWH!S1162</f>
        <v>3783</v>
      </c>
      <c r="R1048" s="486">
        <f>[1]MWH!T1162</f>
        <v>5967</v>
      </c>
      <c r="S1048" s="486">
        <f>[1]MWH!U1162</f>
        <v>6180</v>
      </c>
      <c r="T1048" s="486">
        <f>[1]MWH!V1162</f>
        <v>5000</v>
      </c>
      <c r="U1048" s="486">
        <f>[1]MWH!W1162</f>
        <v>6912</v>
      </c>
      <c r="V1048" s="592">
        <f>[1]MWH!X1162</f>
        <v>7678</v>
      </c>
      <c r="W1048" s="592">
        <f>[1]MWH!Y1162</f>
        <v>7603</v>
      </c>
      <c r="X1048" s="592">
        <f>[1]MWH!Z1162</f>
        <v>8571</v>
      </c>
      <c r="Y1048" s="592">
        <f>[1]MWH!AA1162</f>
        <v>8392</v>
      </c>
      <c r="Z1048" s="592">
        <f>[1]MWH!AB1162</f>
        <v>9331</v>
      </c>
      <c r="AA1048" s="592">
        <f>[1]MWH!AC1162</f>
        <v>6785</v>
      </c>
      <c r="AB1048" s="592">
        <f>[1]MWH!AD1162</f>
        <v>5702</v>
      </c>
      <c r="AC1048" s="13">
        <f t="shared" si="1026"/>
        <v>81904</v>
      </c>
      <c r="AI1048" s="155"/>
      <c r="AJ1048" s="2"/>
      <c r="BI1048" s="1"/>
      <c r="BW1048" s="1"/>
      <c r="BX1048" s="72"/>
      <c r="BY1048" s="1"/>
      <c r="BZ1048" s="1"/>
      <c r="CA1048" s="1"/>
      <c r="CB1048" s="1"/>
      <c r="CC1048" s="1"/>
      <c r="CD1048" s="1"/>
      <c r="CE1048" s="1"/>
    </row>
    <row r="1049" spans="1:116">
      <c r="A1049" s="87">
        <f t="shared" si="1029"/>
        <v>2013</v>
      </c>
      <c r="B1049" s="564">
        <f>[3]Energy!C1202</f>
        <v>24124</v>
      </c>
      <c r="C1049" s="564">
        <f>[3]Energy!D1202</f>
        <v>10087</v>
      </c>
      <c r="D1049" s="564">
        <f>[3]Energy!E1202</f>
        <v>22336</v>
      </c>
      <c r="E1049" s="564">
        <f>[3]Energy!F1202</f>
        <v>25074</v>
      </c>
      <c r="F1049" s="564">
        <f>[3]Energy!G1202</f>
        <v>28144</v>
      </c>
      <c r="G1049" s="564">
        <f>[3]Energy!H1202</f>
        <v>27236</v>
      </c>
      <c r="H1049" s="564">
        <f>[3]Energy!I1202</f>
        <v>28591</v>
      </c>
      <c r="I1049" s="564">
        <f>[3]Energy!J1202</f>
        <v>28144</v>
      </c>
      <c r="J1049" s="564">
        <f>[3]Energy!K1202</f>
        <v>26804</v>
      </c>
      <c r="K1049" s="564">
        <f>[3]Energy!L1202</f>
        <v>20549</v>
      </c>
      <c r="L1049" s="564">
        <f>[3]Energy!M1202</f>
        <v>10376</v>
      </c>
      <c r="M1049" s="564">
        <f>[3]Energy!N1202</f>
        <v>18763</v>
      </c>
      <c r="N1049" s="306">
        <f t="shared" si="1025"/>
        <v>270228</v>
      </c>
      <c r="O1049" s="400"/>
      <c r="P1049" s="1">
        <f t="shared" si="1028"/>
        <v>2013</v>
      </c>
      <c r="Q1049" s="564">
        <f>[3]Energy!S1202</f>
        <v>0</v>
      </c>
      <c r="R1049" s="564">
        <f>[3]Energy!T1202</f>
        <v>24106</v>
      </c>
      <c r="S1049" s="564">
        <f>[3]Energy!U1202</f>
        <v>10080</v>
      </c>
      <c r="T1049" s="564">
        <f>[3]Energy!V1202</f>
        <v>22320</v>
      </c>
      <c r="U1049" s="564">
        <f>[3]Energy!W1202</f>
        <v>25056</v>
      </c>
      <c r="V1049" s="564">
        <f>[3]Energy!X1202</f>
        <v>28123</v>
      </c>
      <c r="W1049" s="564">
        <f>[3]Energy!Y1202</f>
        <v>27216</v>
      </c>
      <c r="X1049" s="564">
        <f>[3]Energy!Z1202</f>
        <v>28570</v>
      </c>
      <c r="Y1049" s="564">
        <f>[3]Energy!AA1202</f>
        <v>28123</v>
      </c>
      <c r="Z1049" s="564">
        <f>[3]Energy!AB1202</f>
        <v>26784</v>
      </c>
      <c r="AA1049" s="564">
        <f>[3]Energy!AC1202</f>
        <v>20534</v>
      </c>
      <c r="AB1049" s="564">
        <f>[3]Energy!AD1202</f>
        <v>10368</v>
      </c>
      <c r="AC1049" s="13">
        <f t="shared" si="1026"/>
        <v>251280</v>
      </c>
      <c r="AI1049" s="155"/>
      <c r="AJ1049" s="2"/>
      <c r="BI1049" s="1"/>
      <c r="BW1049" s="1"/>
      <c r="BX1049" s="72"/>
      <c r="BY1049" s="1"/>
      <c r="BZ1049" s="1"/>
      <c r="CA1049" s="1"/>
      <c r="CB1049" s="1"/>
      <c r="CC1049" s="1"/>
      <c r="CD1049" s="1"/>
      <c r="CE1049" s="1"/>
    </row>
    <row r="1050" spans="1:116">
      <c r="A1050" s="87">
        <f t="shared" si="1029"/>
        <v>2014</v>
      </c>
      <c r="B1050" s="564">
        <f>[3]Energy!C1203</f>
        <v>24570</v>
      </c>
      <c r="C1050" s="564">
        <f>[3]Energy!D1203</f>
        <v>10491</v>
      </c>
      <c r="D1050" s="564">
        <f>[3]Energy!E1203</f>
        <v>22783</v>
      </c>
      <c r="E1050" s="564">
        <f>[3]Energy!F1203</f>
        <v>25507</v>
      </c>
      <c r="F1050" s="564">
        <f>[3]Energy!G1203</f>
        <v>28591</v>
      </c>
      <c r="G1050" s="564">
        <f>[3]Energy!H1203</f>
        <v>27668</v>
      </c>
      <c r="H1050" s="564">
        <f>[3]Energy!I1203</f>
        <v>29037</v>
      </c>
      <c r="I1050" s="564">
        <f>[3]Energy!J1203</f>
        <v>28591</v>
      </c>
      <c r="J1050" s="564">
        <f>[3]Energy!K1203</f>
        <v>27236</v>
      </c>
      <c r="K1050" s="564">
        <f>[3]Energy!L1203</f>
        <v>20996</v>
      </c>
      <c r="L1050" s="564">
        <f>[3]Energy!M1203</f>
        <v>10808</v>
      </c>
      <c r="M1050" s="564">
        <f>[3]Energy!N1203</f>
        <v>19209</v>
      </c>
      <c r="N1050" s="306">
        <f t="shared" si="1025"/>
        <v>275487</v>
      </c>
      <c r="O1050" s="400"/>
      <c r="P1050" s="1">
        <f t="shared" si="1028"/>
        <v>2014</v>
      </c>
      <c r="Q1050" s="564">
        <f>[3]Energy!S1203</f>
        <v>18749</v>
      </c>
      <c r="R1050" s="564">
        <f>[3]Energy!T1203</f>
        <v>24552</v>
      </c>
      <c r="S1050" s="564">
        <f>[3]Energy!U1203</f>
        <v>10483</v>
      </c>
      <c r="T1050" s="564">
        <f>[3]Energy!V1203</f>
        <v>22766</v>
      </c>
      <c r="U1050" s="564">
        <f>[3]Energy!W1203</f>
        <v>25488</v>
      </c>
      <c r="V1050" s="564">
        <f>[3]Energy!X1203</f>
        <v>28570</v>
      </c>
      <c r="W1050" s="564">
        <f>[3]Energy!Y1203</f>
        <v>27648</v>
      </c>
      <c r="X1050" s="564">
        <f>[3]Energy!Z1203</f>
        <v>29016</v>
      </c>
      <c r="Y1050" s="564">
        <f>[3]Energy!AA1203</f>
        <v>28570</v>
      </c>
      <c r="Z1050" s="564">
        <f>[3]Energy!AB1203</f>
        <v>27216</v>
      </c>
      <c r="AA1050" s="564">
        <f>[3]Energy!AC1203</f>
        <v>20981</v>
      </c>
      <c r="AB1050" s="564">
        <f>[3]Energy!AD1203</f>
        <v>10800</v>
      </c>
      <c r="AC1050" s="13">
        <f t="shared" si="1026"/>
        <v>274839</v>
      </c>
      <c r="AG1050" s="43"/>
      <c r="AH1050" s="43"/>
      <c r="AI1050" s="155"/>
      <c r="AJ1050" s="2"/>
      <c r="BI1050" s="1"/>
      <c r="BW1050" s="1"/>
      <c r="BX1050" s="72"/>
      <c r="BY1050" s="1"/>
      <c r="BZ1050" s="1"/>
      <c r="CA1050" s="1"/>
      <c r="CB1050" s="1"/>
      <c r="CC1050" s="1"/>
      <c r="CD1050" s="1"/>
      <c r="CE1050" s="1"/>
    </row>
    <row r="1051" spans="1:116">
      <c r="A1051" s="87">
        <f t="shared" si="1029"/>
        <v>2015</v>
      </c>
      <c r="B1051" s="564">
        <f>[3]Energy!C1204</f>
        <v>25016</v>
      </c>
      <c r="C1051" s="564">
        <f>[3]Energy!D1204</f>
        <v>10894</v>
      </c>
      <c r="D1051" s="564">
        <f>[3]Energy!E1204</f>
        <v>23230</v>
      </c>
      <c r="E1051" s="564">
        <f>[3]Energy!F1204</f>
        <v>25939</v>
      </c>
      <c r="F1051" s="564">
        <f>[3]Energy!G1204</f>
        <v>29037</v>
      </c>
      <c r="G1051" s="564">
        <f>[3]Energy!H1204</f>
        <v>28100</v>
      </c>
      <c r="H1051" s="564">
        <f>[3]Energy!I1204</f>
        <v>29483</v>
      </c>
      <c r="I1051" s="564">
        <f>[3]Energy!J1204</f>
        <v>29037</v>
      </c>
      <c r="J1051" s="564">
        <f>[3]Energy!K1204</f>
        <v>27668</v>
      </c>
      <c r="K1051" s="564">
        <f>[3]Energy!L1204</f>
        <v>21443</v>
      </c>
      <c r="L1051" s="564">
        <f>[3]Energy!M1204</f>
        <v>11240</v>
      </c>
      <c r="M1051" s="564">
        <f>[3]Energy!N1204</f>
        <v>19656</v>
      </c>
      <c r="N1051" s="306">
        <f t="shared" si="1025"/>
        <v>280743</v>
      </c>
      <c r="O1051" s="400"/>
      <c r="P1051" s="1">
        <f t="shared" si="1028"/>
        <v>2015</v>
      </c>
      <c r="Q1051" s="564">
        <f>[3]Energy!S1204</f>
        <v>19195</v>
      </c>
      <c r="R1051" s="564">
        <f>[3]Energy!T1204</f>
        <v>24998</v>
      </c>
      <c r="S1051" s="564">
        <f>[3]Energy!U1204</f>
        <v>10886</v>
      </c>
      <c r="T1051" s="564">
        <f>[3]Energy!V1204</f>
        <v>23213</v>
      </c>
      <c r="U1051" s="564">
        <f>[3]Energy!W1204</f>
        <v>25920</v>
      </c>
      <c r="V1051" s="564">
        <f>[3]Energy!X1204</f>
        <v>29016</v>
      </c>
      <c r="W1051" s="564">
        <f>[3]Energy!Y1204</f>
        <v>28080</v>
      </c>
      <c r="X1051" s="564">
        <f>[3]Energy!Z1204</f>
        <v>29462</v>
      </c>
      <c r="Y1051" s="564">
        <f>[3]Energy!AA1204</f>
        <v>29016</v>
      </c>
      <c r="Z1051" s="564">
        <f>[3]Energy!AB1204</f>
        <v>27648</v>
      </c>
      <c r="AA1051" s="564">
        <f>[3]Energy!AC1204</f>
        <v>21427</v>
      </c>
      <c r="AB1051" s="564">
        <f>[3]Energy!AD1204</f>
        <v>11232</v>
      </c>
      <c r="AC1051" s="13">
        <f t="shared" si="1026"/>
        <v>280093</v>
      </c>
      <c r="AI1051" s="155"/>
      <c r="AJ1051" s="2"/>
      <c r="BI1051" s="1"/>
      <c r="BW1051" s="1"/>
      <c r="BX1051" s="72"/>
      <c r="BY1051" s="1"/>
      <c r="BZ1051" s="1"/>
      <c r="CA1051" s="1"/>
      <c r="CB1051" s="1"/>
      <c r="CC1051" s="1"/>
      <c r="CD1051" s="1"/>
      <c r="CE1051" s="1"/>
    </row>
    <row r="1052" spans="1:116">
      <c r="A1052" s="87">
        <f t="shared" si="1029"/>
        <v>2016</v>
      </c>
      <c r="B1052" s="564">
        <f>[3]Energy!C1205</f>
        <v>25464</v>
      </c>
      <c r="C1052" s="564">
        <f>[3]Energy!D1205</f>
        <v>11702</v>
      </c>
      <c r="D1052" s="564">
        <f>[3]Energy!E1205</f>
        <v>23676</v>
      </c>
      <c r="E1052" s="564">
        <f>[3]Energy!F1205</f>
        <v>26371</v>
      </c>
      <c r="F1052" s="564">
        <f>[3]Energy!G1205</f>
        <v>29483</v>
      </c>
      <c r="G1052" s="564">
        <f>[3]Energy!H1205</f>
        <v>28533</v>
      </c>
      <c r="H1052" s="564">
        <f>[3]Energy!I1205</f>
        <v>29931</v>
      </c>
      <c r="I1052" s="564">
        <f>[3]Energy!J1205</f>
        <v>29483</v>
      </c>
      <c r="J1052" s="564">
        <f>[3]Energy!K1205</f>
        <v>28100</v>
      </c>
      <c r="K1052" s="564">
        <f>[3]Energy!L1205</f>
        <v>21890</v>
      </c>
      <c r="L1052" s="564">
        <f>[3]Energy!M1205</f>
        <v>11673</v>
      </c>
      <c r="M1052" s="564">
        <f>[3]Energy!N1205</f>
        <v>20103</v>
      </c>
      <c r="N1052" s="306">
        <f t="shared" si="1025"/>
        <v>286409</v>
      </c>
      <c r="O1052" s="400"/>
      <c r="P1052" s="1">
        <f t="shared" si="1028"/>
        <v>2016</v>
      </c>
      <c r="Q1052" s="564">
        <f>[3]Energy!S1205</f>
        <v>19642</v>
      </c>
      <c r="R1052" s="564">
        <f>[3]Energy!T1205</f>
        <v>25445</v>
      </c>
      <c r="S1052" s="564">
        <f>[3]Energy!U1205</f>
        <v>11693</v>
      </c>
      <c r="T1052" s="564">
        <f>[3]Energy!V1205</f>
        <v>23659</v>
      </c>
      <c r="U1052" s="564">
        <f>[3]Energy!W1205</f>
        <v>26352</v>
      </c>
      <c r="V1052" s="564">
        <f>[3]Energy!X1205</f>
        <v>29462</v>
      </c>
      <c r="W1052" s="564">
        <f>[3]Energy!Y1205</f>
        <v>28512</v>
      </c>
      <c r="X1052" s="564">
        <f>[3]Energy!Z1205</f>
        <v>29909</v>
      </c>
      <c r="Y1052" s="564">
        <f>[3]Energy!AA1205</f>
        <v>29462</v>
      </c>
      <c r="Z1052" s="564">
        <f>[3]Energy!AB1205</f>
        <v>28080</v>
      </c>
      <c r="AA1052" s="564">
        <f>[3]Energy!AC1205</f>
        <v>21874</v>
      </c>
      <c r="AB1052" s="564">
        <f>[3]Energy!AD1205</f>
        <v>11664</v>
      </c>
      <c r="AC1052" s="13">
        <f t="shared" si="1026"/>
        <v>285754</v>
      </c>
      <c r="AG1052" s="22"/>
      <c r="AH1052" s="22"/>
      <c r="AI1052" s="155"/>
      <c r="AJ1052" s="2"/>
      <c r="BI1052" s="1"/>
      <c r="BW1052" s="1"/>
      <c r="BX1052" s="72"/>
      <c r="BY1052" s="1"/>
      <c r="BZ1052" s="1"/>
      <c r="CA1052" s="1"/>
      <c r="CB1052" s="1"/>
      <c r="CC1052" s="1"/>
      <c r="CD1052" s="1"/>
      <c r="CE1052" s="1"/>
    </row>
    <row r="1053" spans="1:116">
      <c r="A1053" s="87">
        <f t="shared" si="1029"/>
        <v>2017</v>
      </c>
      <c r="B1053" s="564">
        <f>[3]Energy!C1206</f>
        <v>0</v>
      </c>
      <c r="C1053" s="564">
        <f>[3]Energy!D1206</f>
        <v>0</v>
      </c>
      <c r="D1053" s="564">
        <f>[3]Energy!E1206</f>
        <v>0</v>
      </c>
      <c r="E1053" s="564">
        <f>[3]Energy!F1206</f>
        <v>0</v>
      </c>
      <c r="F1053" s="564">
        <f>[3]Energy!G1206</f>
        <v>0</v>
      </c>
      <c r="G1053" s="564">
        <f>[3]Energy!H1206</f>
        <v>0</v>
      </c>
      <c r="H1053" s="564">
        <f>[3]Energy!I1206</f>
        <v>0</v>
      </c>
      <c r="I1053" s="564">
        <f>[3]Energy!J1206</f>
        <v>0</v>
      </c>
      <c r="J1053" s="564">
        <f>[3]Energy!K1206</f>
        <v>0</v>
      </c>
      <c r="K1053" s="564">
        <f>[3]Energy!L1206</f>
        <v>0</v>
      </c>
      <c r="L1053" s="564">
        <f>[3]Energy!M1206</f>
        <v>0</v>
      </c>
      <c r="M1053" s="564">
        <f>[3]Energy!N1206</f>
        <v>0</v>
      </c>
      <c r="N1053" s="306">
        <f t="shared" si="1025"/>
        <v>0</v>
      </c>
      <c r="O1053" s="400"/>
      <c r="P1053" s="1">
        <f t="shared" si="1028"/>
        <v>2017</v>
      </c>
      <c r="Q1053" s="564">
        <f>[3]Energy!S1206</f>
        <v>20088</v>
      </c>
      <c r="R1053" s="564">
        <f>[3]Energy!T1206</f>
        <v>0</v>
      </c>
      <c r="S1053" s="564">
        <f>[3]Energy!U1206</f>
        <v>0</v>
      </c>
      <c r="T1053" s="564">
        <f>[3]Energy!V1206</f>
        <v>0</v>
      </c>
      <c r="U1053" s="564">
        <f>[3]Energy!W1206</f>
        <v>0</v>
      </c>
      <c r="V1053" s="564">
        <f>[3]Energy!X1206</f>
        <v>0</v>
      </c>
      <c r="W1053" s="564">
        <f>[3]Energy!Y1206</f>
        <v>0</v>
      </c>
      <c r="X1053" s="564">
        <f>[3]Energy!Z1206</f>
        <v>0</v>
      </c>
      <c r="Y1053" s="564">
        <f>[3]Energy!AA1206</f>
        <v>0</v>
      </c>
      <c r="Z1053" s="564">
        <f>[3]Energy!AB1206</f>
        <v>0</v>
      </c>
      <c r="AA1053" s="564">
        <f>[3]Energy!AC1206</f>
        <v>0</v>
      </c>
      <c r="AB1053" s="564">
        <f>[3]Energy!AD1206</f>
        <v>0</v>
      </c>
      <c r="AC1053" s="13">
        <f t="shared" si="1026"/>
        <v>20088</v>
      </c>
      <c r="AG1053" s="22"/>
      <c r="AH1053" s="22"/>
      <c r="AI1053" s="155"/>
      <c r="AJ1053" s="2"/>
      <c r="BI1053" s="1"/>
      <c r="BW1053" s="1"/>
      <c r="BX1053" s="72"/>
      <c r="BY1053" s="1"/>
      <c r="BZ1053" s="1"/>
      <c r="CA1053" s="1"/>
      <c r="CB1053" s="1"/>
      <c r="CC1053" s="1"/>
      <c r="CD1053" s="1"/>
      <c r="CE1053" s="1"/>
    </row>
    <row r="1054" spans="1:116">
      <c r="A1054" s="87">
        <f t="shared" si="1029"/>
        <v>2018</v>
      </c>
      <c r="B1054" s="498">
        <v>0</v>
      </c>
      <c r="C1054" s="498">
        <v>0</v>
      </c>
      <c r="D1054" s="498">
        <v>0</v>
      </c>
      <c r="E1054" s="498">
        <v>0</v>
      </c>
      <c r="F1054" s="498">
        <v>0</v>
      </c>
      <c r="G1054" s="498">
        <v>0</v>
      </c>
      <c r="H1054" s="498">
        <v>0</v>
      </c>
      <c r="I1054" s="498">
        <v>0</v>
      </c>
      <c r="J1054" s="498">
        <v>0</v>
      </c>
      <c r="K1054" s="498">
        <v>0</v>
      </c>
      <c r="L1054" s="498">
        <v>0</v>
      </c>
      <c r="M1054" s="498">
        <v>0</v>
      </c>
      <c r="N1054" s="306">
        <f t="shared" si="1025"/>
        <v>0</v>
      </c>
      <c r="O1054" s="400"/>
      <c r="P1054" s="1">
        <f t="shared" si="1028"/>
        <v>2018</v>
      </c>
      <c r="Q1054" s="353">
        <f t="shared" ref="Q1054" si="1030">M1053</f>
        <v>0</v>
      </c>
      <c r="R1054" s="353">
        <f t="shared" ref="R1054:AB1054" si="1031">B1054</f>
        <v>0</v>
      </c>
      <c r="S1054" s="353">
        <f t="shared" si="1031"/>
        <v>0</v>
      </c>
      <c r="T1054" s="353">
        <f t="shared" si="1031"/>
        <v>0</v>
      </c>
      <c r="U1054" s="353">
        <f t="shared" si="1031"/>
        <v>0</v>
      </c>
      <c r="V1054" s="353">
        <f t="shared" si="1031"/>
        <v>0</v>
      </c>
      <c r="W1054" s="353">
        <f t="shared" si="1031"/>
        <v>0</v>
      </c>
      <c r="X1054" s="353">
        <f t="shared" si="1031"/>
        <v>0</v>
      </c>
      <c r="Y1054" s="353">
        <f t="shared" si="1031"/>
        <v>0</v>
      </c>
      <c r="Z1054" s="353">
        <f t="shared" si="1031"/>
        <v>0</v>
      </c>
      <c r="AA1054" s="353">
        <f t="shared" si="1031"/>
        <v>0</v>
      </c>
      <c r="AB1054" s="353">
        <f t="shared" si="1031"/>
        <v>0</v>
      </c>
      <c r="AC1054" s="13">
        <f t="shared" si="1026"/>
        <v>0</v>
      </c>
      <c r="AG1054" s="22"/>
      <c r="AH1054" s="22"/>
      <c r="AI1054" s="155"/>
      <c r="AJ1054" s="2"/>
      <c r="BI1054" s="1"/>
      <c r="BW1054" s="1"/>
      <c r="BX1054" s="72"/>
      <c r="BY1054" s="1"/>
      <c r="BZ1054" s="1"/>
      <c r="CA1054" s="1"/>
      <c r="CB1054" s="1"/>
      <c r="CC1054" s="1"/>
      <c r="CD1054" s="1"/>
      <c r="CE1054" s="1"/>
    </row>
    <row r="1055" spans="1:116" s="47" customFormat="1">
      <c r="A1055" s="87">
        <f t="shared" si="1029"/>
        <v>2019</v>
      </c>
      <c r="B1055" s="228"/>
      <c r="C1055" s="228"/>
      <c r="D1055" s="228"/>
      <c r="E1055" s="228"/>
      <c r="F1055" s="228"/>
      <c r="G1055" s="228"/>
      <c r="H1055" s="228"/>
      <c r="I1055" s="228"/>
      <c r="J1055" s="228"/>
      <c r="K1055" s="228"/>
      <c r="L1055" s="228"/>
      <c r="M1055" s="228"/>
      <c r="N1055" s="101">
        <f t="shared" si="1025"/>
        <v>0</v>
      </c>
      <c r="O1055" s="108"/>
      <c r="P1055" s="87">
        <f t="shared" si="1028"/>
        <v>2019</v>
      </c>
      <c r="Q1055" s="228"/>
      <c r="R1055" s="228"/>
      <c r="S1055" s="228"/>
      <c r="T1055" s="228"/>
      <c r="U1055" s="228"/>
      <c r="V1055" s="228"/>
      <c r="W1055" s="228"/>
      <c r="X1055" s="228"/>
      <c r="Y1055" s="228"/>
      <c r="Z1055" s="228"/>
      <c r="AA1055" s="228"/>
      <c r="AB1055" s="228"/>
      <c r="AC1055" s="13">
        <f t="shared" si="1026"/>
        <v>0</v>
      </c>
      <c r="AD1055" s="2"/>
      <c r="AE1055" s="14"/>
      <c r="AF1055" s="13"/>
      <c r="AG1055" s="22"/>
      <c r="AH1055" s="22"/>
      <c r="AI1055" s="155"/>
      <c r="AJ1055" s="2"/>
      <c r="AW1055" s="1"/>
      <c r="AX1055" s="1"/>
      <c r="AY1055" s="1"/>
      <c r="AZ1055" s="554"/>
      <c r="BC1055" s="1"/>
      <c r="BI1055" s="1"/>
      <c r="BK1055" s="1"/>
      <c r="BL1055" s="1"/>
      <c r="BM1055" s="150"/>
      <c r="BN1055" s="150"/>
      <c r="BO1055" s="150"/>
      <c r="BP1055" s="150"/>
      <c r="BQ1055" s="150"/>
      <c r="BR1055" s="150"/>
      <c r="BS1055" s="150"/>
      <c r="BT1055" s="150"/>
      <c r="BW1055" s="1"/>
      <c r="BX1055" s="72"/>
      <c r="BY1055" s="1"/>
      <c r="BZ1055" s="1"/>
      <c r="CA1055" s="1"/>
      <c r="CB1055" s="1"/>
      <c r="CC1055" s="1"/>
      <c r="CD1055" s="1"/>
      <c r="CE1055" s="1"/>
      <c r="CP1055" s="150"/>
      <c r="CS1055" s="538"/>
      <c r="DJ1055" s="150"/>
      <c r="DK1055" s="150"/>
      <c r="DL1055" s="150"/>
    </row>
    <row r="1056" spans="1:116" s="47" customFormat="1">
      <c r="A1056" s="87">
        <f t="shared" si="1029"/>
        <v>2020</v>
      </c>
      <c r="B1056" s="228"/>
      <c r="C1056" s="228"/>
      <c r="D1056" s="228"/>
      <c r="E1056" s="228"/>
      <c r="F1056" s="228"/>
      <c r="G1056" s="228"/>
      <c r="H1056" s="228"/>
      <c r="I1056" s="228"/>
      <c r="J1056" s="228"/>
      <c r="K1056" s="228"/>
      <c r="L1056" s="228"/>
      <c r="M1056" s="228"/>
      <c r="N1056" s="101">
        <f t="shared" si="1025"/>
        <v>0</v>
      </c>
      <c r="O1056" s="108"/>
      <c r="P1056" s="87">
        <f t="shared" si="1028"/>
        <v>2020</v>
      </c>
      <c r="Q1056" s="228"/>
      <c r="R1056" s="228"/>
      <c r="S1056" s="228"/>
      <c r="T1056" s="228"/>
      <c r="U1056" s="228"/>
      <c r="V1056" s="228"/>
      <c r="W1056" s="228"/>
      <c r="X1056" s="228"/>
      <c r="Y1056" s="228"/>
      <c r="Z1056" s="228"/>
      <c r="AA1056" s="228"/>
      <c r="AB1056" s="228"/>
      <c r="AC1056" s="13">
        <f t="shared" si="1026"/>
        <v>0</v>
      </c>
      <c r="AD1056" s="2"/>
      <c r="AE1056" s="14"/>
      <c r="AF1056" s="13"/>
      <c r="AG1056" s="22"/>
      <c r="AH1056" s="22"/>
      <c r="AI1056" s="155"/>
      <c r="AJ1056" s="2"/>
      <c r="AW1056" s="1"/>
      <c r="AX1056" s="1"/>
      <c r="AY1056" s="1"/>
      <c r="AZ1056" s="554"/>
      <c r="BC1056" s="1"/>
      <c r="BI1056" s="1"/>
      <c r="BK1056" s="1"/>
      <c r="BL1056" s="1"/>
      <c r="BM1056" s="150"/>
      <c r="BN1056" s="150"/>
      <c r="BO1056" s="150"/>
      <c r="BP1056" s="150"/>
      <c r="BQ1056" s="150"/>
      <c r="BR1056" s="150"/>
      <c r="BS1056" s="150"/>
      <c r="BT1056" s="150"/>
      <c r="BW1056" s="1"/>
      <c r="BX1056" s="72"/>
      <c r="BY1056" s="1"/>
      <c r="BZ1056" s="1"/>
      <c r="CA1056" s="1"/>
      <c r="CB1056" s="1"/>
      <c r="CC1056" s="1"/>
      <c r="CD1056" s="1"/>
      <c r="CE1056" s="1"/>
      <c r="CP1056" s="150"/>
      <c r="CS1056" s="538"/>
      <c r="DJ1056" s="150"/>
      <c r="DK1056" s="150"/>
      <c r="DL1056" s="150"/>
    </row>
    <row r="1057" spans="1:116" s="48" customFormat="1">
      <c r="A1057" s="87">
        <f t="shared" si="1029"/>
        <v>2021</v>
      </c>
      <c r="B1057" s="228"/>
      <c r="C1057" s="228"/>
      <c r="D1057" s="228"/>
      <c r="E1057" s="228"/>
      <c r="F1057" s="228"/>
      <c r="G1057" s="228"/>
      <c r="H1057" s="228"/>
      <c r="I1057" s="228"/>
      <c r="J1057" s="228"/>
      <c r="K1057" s="228"/>
      <c r="L1057" s="228"/>
      <c r="M1057" s="228"/>
      <c r="N1057" s="101">
        <f t="shared" ref="N1057:N1066" si="1032">SUM(B1057:M1057)</f>
        <v>0</v>
      </c>
      <c r="O1057" s="108"/>
      <c r="P1057" s="87">
        <f t="shared" si="1028"/>
        <v>2021</v>
      </c>
      <c r="Q1057" s="228"/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13">
        <f t="shared" si="1026"/>
        <v>0</v>
      </c>
      <c r="AD1057" s="2"/>
      <c r="AE1057" s="14"/>
      <c r="AF1057" s="13"/>
      <c r="AG1057" s="22"/>
      <c r="AH1057" s="22"/>
      <c r="AI1057" s="155"/>
      <c r="AJ1057" s="2"/>
      <c r="AW1057" s="5"/>
      <c r="AX1057" s="5"/>
      <c r="AY1057" s="5"/>
      <c r="AZ1057" s="555"/>
      <c r="BC1057" s="5"/>
      <c r="BI1057" s="1"/>
      <c r="BK1057" s="5"/>
      <c r="BL1057" s="5"/>
      <c r="BM1057" s="165"/>
      <c r="BN1057" s="165"/>
      <c r="BO1057" s="165"/>
      <c r="BP1057" s="165"/>
      <c r="BQ1057" s="165"/>
      <c r="BR1057" s="165"/>
      <c r="BS1057" s="165"/>
      <c r="BT1057" s="165"/>
      <c r="BW1057" s="1"/>
      <c r="BX1057" s="72"/>
      <c r="BY1057" s="1"/>
      <c r="BZ1057" s="1"/>
      <c r="CA1057" s="1"/>
      <c r="CB1057" s="1"/>
      <c r="CC1057" s="1"/>
      <c r="CD1057" s="1"/>
      <c r="CE1057" s="1"/>
      <c r="CP1057" s="165"/>
      <c r="CS1057" s="539"/>
      <c r="DJ1057" s="165"/>
      <c r="DK1057" s="165"/>
      <c r="DL1057" s="165"/>
    </row>
    <row r="1058" spans="1:116" s="47" customFormat="1">
      <c r="A1058" s="87">
        <f t="shared" si="1029"/>
        <v>2022</v>
      </c>
      <c r="B1058" s="228"/>
      <c r="C1058" s="228"/>
      <c r="D1058" s="228"/>
      <c r="E1058" s="228"/>
      <c r="F1058" s="228"/>
      <c r="G1058" s="228"/>
      <c r="H1058" s="228"/>
      <c r="I1058" s="228"/>
      <c r="J1058" s="228"/>
      <c r="K1058" s="228"/>
      <c r="L1058" s="228"/>
      <c r="M1058" s="228"/>
      <c r="N1058" s="101">
        <f t="shared" si="1032"/>
        <v>0</v>
      </c>
      <c r="O1058" s="108"/>
      <c r="P1058" s="87">
        <f t="shared" si="1028"/>
        <v>2022</v>
      </c>
      <c r="Q1058" s="228"/>
      <c r="R1058" s="228"/>
      <c r="S1058" s="228"/>
      <c r="T1058" s="228"/>
      <c r="U1058" s="228"/>
      <c r="V1058" s="228"/>
      <c r="W1058" s="228"/>
      <c r="X1058" s="228"/>
      <c r="Y1058" s="228"/>
      <c r="Z1058" s="228"/>
      <c r="AA1058" s="228"/>
      <c r="AB1058" s="228"/>
      <c r="AC1058" s="13">
        <f t="shared" si="1026"/>
        <v>0</v>
      </c>
      <c r="AD1058" s="2"/>
      <c r="AE1058" s="14"/>
      <c r="AF1058" s="13"/>
      <c r="AG1058" s="22"/>
      <c r="AH1058" s="22"/>
      <c r="AI1058" s="155"/>
      <c r="AJ1058" s="2"/>
      <c r="AW1058" s="1"/>
      <c r="AX1058" s="1"/>
      <c r="AY1058" s="1"/>
      <c r="AZ1058" s="554"/>
      <c r="BC1058" s="1"/>
      <c r="BI1058" s="1"/>
      <c r="BK1058" s="1"/>
      <c r="BL1058" s="1"/>
      <c r="BM1058" s="150"/>
      <c r="BN1058" s="150"/>
      <c r="BO1058" s="150"/>
      <c r="BP1058" s="150"/>
      <c r="BQ1058" s="150"/>
      <c r="BR1058" s="150"/>
      <c r="BS1058" s="150"/>
      <c r="BT1058" s="150"/>
      <c r="BW1058" s="1"/>
      <c r="BX1058" s="72"/>
      <c r="BY1058" s="1"/>
      <c r="BZ1058" s="1"/>
      <c r="CA1058" s="1"/>
      <c r="CB1058" s="1"/>
      <c r="CC1058" s="1"/>
      <c r="CD1058" s="1"/>
      <c r="CE1058" s="1"/>
      <c r="CP1058" s="150"/>
      <c r="CS1058" s="538"/>
      <c r="DJ1058" s="150"/>
      <c r="DK1058" s="150"/>
      <c r="DL1058" s="150"/>
    </row>
    <row r="1059" spans="1:116" s="47" customFormat="1">
      <c r="A1059" s="87">
        <f t="shared" si="1029"/>
        <v>2023</v>
      </c>
      <c r="B1059" s="228"/>
      <c r="C1059" s="228"/>
      <c r="D1059" s="228"/>
      <c r="E1059" s="228"/>
      <c r="F1059" s="228"/>
      <c r="G1059" s="228"/>
      <c r="H1059" s="228"/>
      <c r="I1059" s="228"/>
      <c r="J1059" s="228"/>
      <c r="K1059" s="228"/>
      <c r="L1059" s="228"/>
      <c r="M1059" s="228"/>
      <c r="N1059" s="101">
        <f t="shared" si="1032"/>
        <v>0</v>
      </c>
      <c r="O1059" s="108"/>
      <c r="P1059" s="87">
        <f t="shared" si="1028"/>
        <v>2023</v>
      </c>
      <c r="Q1059" s="228"/>
      <c r="R1059" s="228"/>
      <c r="S1059" s="228"/>
      <c r="T1059" s="228"/>
      <c r="U1059" s="228"/>
      <c r="V1059" s="228"/>
      <c r="W1059" s="228"/>
      <c r="X1059" s="228"/>
      <c r="Y1059" s="228"/>
      <c r="Z1059" s="228"/>
      <c r="AA1059" s="228"/>
      <c r="AB1059" s="228"/>
      <c r="AC1059" s="13">
        <f t="shared" si="1026"/>
        <v>0</v>
      </c>
      <c r="AD1059" s="2"/>
      <c r="AE1059" s="14"/>
      <c r="AF1059" s="13"/>
      <c r="AG1059" s="22"/>
      <c r="AH1059" s="22"/>
      <c r="AI1059" s="155"/>
      <c r="AJ1059" s="2"/>
      <c r="AW1059" s="1"/>
      <c r="AX1059" s="1"/>
      <c r="AY1059" s="1"/>
      <c r="AZ1059" s="554"/>
      <c r="BC1059" s="1"/>
      <c r="BI1059" s="1"/>
      <c r="BK1059" s="1"/>
      <c r="BL1059" s="1"/>
      <c r="BM1059" s="150"/>
      <c r="BN1059" s="150"/>
      <c r="BO1059" s="150"/>
      <c r="BP1059" s="150"/>
      <c r="BQ1059" s="150"/>
      <c r="BR1059" s="150"/>
      <c r="BS1059" s="150"/>
      <c r="BT1059" s="150"/>
      <c r="BW1059" s="1"/>
      <c r="BX1059" s="72"/>
      <c r="BY1059" s="1"/>
      <c r="BZ1059" s="1"/>
      <c r="CA1059" s="1"/>
      <c r="CB1059" s="1"/>
      <c r="CC1059" s="1"/>
      <c r="CD1059" s="1"/>
      <c r="CE1059" s="1"/>
      <c r="CP1059" s="150"/>
      <c r="CS1059" s="538"/>
      <c r="DJ1059" s="150"/>
      <c r="DK1059" s="150"/>
      <c r="DL1059" s="150"/>
    </row>
    <row r="1060" spans="1:116" s="47" customFormat="1">
      <c r="A1060" s="87">
        <f t="shared" si="1029"/>
        <v>2024</v>
      </c>
      <c r="B1060" s="228"/>
      <c r="C1060" s="228"/>
      <c r="D1060" s="228"/>
      <c r="E1060" s="228"/>
      <c r="F1060" s="228"/>
      <c r="G1060" s="228"/>
      <c r="H1060" s="228"/>
      <c r="I1060" s="228"/>
      <c r="J1060" s="228"/>
      <c r="K1060" s="228"/>
      <c r="L1060" s="228"/>
      <c r="M1060" s="228"/>
      <c r="N1060" s="101">
        <f t="shared" si="1032"/>
        <v>0</v>
      </c>
      <c r="O1060" s="108"/>
      <c r="P1060" s="87">
        <f t="shared" si="1028"/>
        <v>2024</v>
      </c>
      <c r="Q1060" s="228"/>
      <c r="R1060" s="228"/>
      <c r="S1060" s="228"/>
      <c r="T1060" s="228"/>
      <c r="U1060" s="228"/>
      <c r="V1060" s="228"/>
      <c r="W1060" s="228"/>
      <c r="X1060" s="228"/>
      <c r="Y1060" s="228"/>
      <c r="Z1060" s="228"/>
      <c r="AA1060" s="228"/>
      <c r="AB1060" s="228"/>
      <c r="AC1060" s="13">
        <f t="shared" si="1026"/>
        <v>0</v>
      </c>
      <c r="AD1060" s="2"/>
      <c r="AE1060" s="14"/>
      <c r="AF1060" s="13"/>
      <c r="AG1060" s="22"/>
      <c r="AH1060" s="22"/>
      <c r="AI1060" s="155"/>
      <c r="AJ1060" s="2"/>
      <c r="AW1060" s="1"/>
      <c r="AX1060" s="1"/>
      <c r="AY1060" s="1"/>
      <c r="AZ1060" s="554"/>
      <c r="BC1060" s="1"/>
      <c r="BI1060" s="1"/>
      <c r="BK1060" s="1"/>
      <c r="BL1060" s="1"/>
      <c r="BM1060" s="150"/>
      <c r="BN1060" s="150"/>
      <c r="BO1060" s="150"/>
      <c r="BP1060" s="150"/>
      <c r="BQ1060" s="150"/>
      <c r="BR1060" s="150"/>
      <c r="BS1060" s="150"/>
      <c r="BT1060" s="150"/>
      <c r="BW1060" s="1"/>
      <c r="BX1060" s="72"/>
      <c r="BY1060" s="1"/>
      <c r="BZ1060" s="1"/>
      <c r="CA1060" s="1"/>
      <c r="CB1060" s="1"/>
      <c r="CC1060" s="1"/>
      <c r="CD1060" s="1"/>
      <c r="CE1060" s="1"/>
      <c r="CP1060" s="150"/>
      <c r="CS1060" s="538"/>
      <c r="DJ1060" s="150"/>
      <c r="DK1060" s="150"/>
      <c r="DL1060" s="150"/>
    </row>
    <row r="1061" spans="1:116" s="47" customFormat="1">
      <c r="A1061" s="87">
        <f t="shared" si="1029"/>
        <v>2025</v>
      </c>
      <c r="B1061" s="228"/>
      <c r="C1061" s="228"/>
      <c r="D1061" s="228"/>
      <c r="E1061" s="228"/>
      <c r="F1061" s="228"/>
      <c r="G1061" s="228"/>
      <c r="H1061" s="228"/>
      <c r="I1061" s="228"/>
      <c r="J1061" s="228"/>
      <c r="K1061" s="228"/>
      <c r="L1061" s="228"/>
      <c r="M1061" s="228"/>
      <c r="N1061" s="101">
        <f t="shared" si="1032"/>
        <v>0</v>
      </c>
      <c r="O1061" s="108"/>
      <c r="P1061" s="87">
        <f t="shared" si="1028"/>
        <v>2025</v>
      </c>
      <c r="Q1061" s="228"/>
      <c r="R1061" s="228"/>
      <c r="S1061" s="228"/>
      <c r="T1061" s="228"/>
      <c r="U1061" s="228"/>
      <c r="V1061" s="228"/>
      <c r="W1061" s="228"/>
      <c r="X1061" s="228"/>
      <c r="Y1061" s="228"/>
      <c r="Z1061" s="228"/>
      <c r="AA1061" s="228"/>
      <c r="AB1061" s="228"/>
      <c r="AC1061" s="13">
        <f t="shared" si="1026"/>
        <v>0</v>
      </c>
      <c r="AD1061" s="2"/>
      <c r="AE1061" s="14"/>
      <c r="AF1061" s="13"/>
      <c r="AG1061" s="22"/>
      <c r="AH1061" s="22"/>
      <c r="AI1061" s="155"/>
      <c r="AJ1061" s="2"/>
      <c r="AW1061" s="1"/>
      <c r="AX1061" s="1"/>
      <c r="AY1061" s="1"/>
      <c r="AZ1061" s="554"/>
      <c r="BC1061" s="1"/>
      <c r="BI1061" s="1"/>
      <c r="BK1061" s="1"/>
      <c r="BL1061" s="1"/>
      <c r="BM1061" s="150"/>
      <c r="BN1061" s="150"/>
      <c r="BO1061" s="150"/>
      <c r="BP1061" s="150"/>
      <c r="BQ1061" s="150"/>
      <c r="BR1061" s="150"/>
      <c r="BS1061" s="150"/>
      <c r="BT1061" s="150"/>
      <c r="BW1061" s="1"/>
      <c r="BX1061" s="72"/>
      <c r="BY1061" s="1"/>
      <c r="BZ1061" s="1"/>
      <c r="CA1061" s="1"/>
      <c r="CB1061" s="1"/>
      <c r="CC1061" s="1"/>
      <c r="CD1061" s="1"/>
      <c r="CE1061" s="1"/>
      <c r="CP1061" s="150"/>
      <c r="CS1061" s="538"/>
      <c r="DJ1061" s="150"/>
      <c r="DK1061" s="150"/>
      <c r="DL1061" s="150"/>
    </row>
    <row r="1062" spans="1:116" s="47" customFormat="1">
      <c r="A1062" s="87">
        <f t="shared" si="1029"/>
        <v>2026</v>
      </c>
      <c r="B1062" s="228"/>
      <c r="C1062" s="228"/>
      <c r="D1062" s="228"/>
      <c r="E1062" s="228"/>
      <c r="F1062" s="228"/>
      <c r="G1062" s="228"/>
      <c r="H1062" s="228"/>
      <c r="I1062" s="228"/>
      <c r="J1062" s="228"/>
      <c r="K1062" s="228"/>
      <c r="L1062" s="228"/>
      <c r="M1062" s="228"/>
      <c r="N1062" s="101">
        <f t="shared" si="1032"/>
        <v>0</v>
      </c>
      <c r="O1062" s="108"/>
      <c r="P1062" s="87">
        <f t="shared" si="1028"/>
        <v>2026</v>
      </c>
      <c r="Q1062" s="228"/>
      <c r="R1062" s="228"/>
      <c r="S1062" s="228"/>
      <c r="T1062" s="228"/>
      <c r="U1062" s="228"/>
      <c r="V1062" s="228"/>
      <c r="W1062" s="228"/>
      <c r="X1062" s="228"/>
      <c r="Y1062" s="228"/>
      <c r="Z1062" s="228"/>
      <c r="AA1062" s="228"/>
      <c r="AB1062" s="228"/>
      <c r="AC1062" s="13">
        <f t="shared" si="1026"/>
        <v>0</v>
      </c>
      <c r="AD1062" s="2"/>
      <c r="AE1062" s="14"/>
      <c r="AF1062" s="13"/>
      <c r="AG1062" s="22"/>
      <c r="AH1062" s="22"/>
      <c r="AI1062" s="155"/>
      <c r="AJ1062" s="2"/>
      <c r="AW1062" s="1"/>
      <c r="AX1062" s="1"/>
      <c r="AY1062" s="1"/>
      <c r="AZ1062" s="554"/>
      <c r="BC1062" s="1"/>
      <c r="BI1062" s="1"/>
      <c r="BK1062" s="1"/>
      <c r="BL1062" s="1"/>
      <c r="BM1062" s="150"/>
      <c r="BN1062" s="150"/>
      <c r="BO1062" s="150"/>
      <c r="BP1062" s="150"/>
      <c r="BQ1062" s="150"/>
      <c r="BR1062" s="150"/>
      <c r="BS1062" s="150"/>
      <c r="BT1062" s="150"/>
      <c r="BW1062" s="1"/>
      <c r="BX1062" s="72"/>
      <c r="BY1062" s="1"/>
      <c r="BZ1062" s="1"/>
      <c r="CA1062" s="1"/>
      <c r="CB1062" s="1"/>
      <c r="CC1062" s="1"/>
      <c r="CD1062" s="1"/>
      <c r="CE1062" s="1"/>
      <c r="CP1062" s="150"/>
      <c r="CS1062" s="538"/>
      <c r="DJ1062" s="150"/>
      <c r="DK1062" s="150"/>
      <c r="DL1062" s="150"/>
    </row>
    <row r="1063" spans="1:116" s="47" customFormat="1">
      <c r="A1063" s="87">
        <f t="shared" si="1029"/>
        <v>2027</v>
      </c>
      <c r="B1063" s="228"/>
      <c r="C1063" s="228"/>
      <c r="D1063" s="228"/>
      <c r="E1063" s="228"/>
      <c r="F1063" s="228"/>
      <c r="G1063" s="228"/>
      <c r="H1063" s="228"/>
      <c r="I1063" s="228"/>
      <c r="J1063" s="228"/>
      <c r="K1063" s="228"/>
      <c r="L1063" s="228"/>
      <c r="M1063" s="228"/>
      <c r="N1063" s="101">
        <f t="shared" si="1032"/>
        <v>0</v>
      </c>
      <c r="O1063" s="108"/>
      <c r="P1063" s="87">
        <f t="shared" si="1028"/>
        <v>2027</v>
      </c>
      <c r="Q1063" s="228"/>
      <c r="R1063" s="228"/>
      <c r="S1063" s="228"/>
      <c r="T1063" s="228"/>
      <c r="U1063" s="228"/>
      <c r="V1063" s="228"/>
      <c r="W1063" s="228"/>
      <c r="X1063" s="228"/>
      <c r="Y1063" s="228"/>
      <c r="Z1063" s="228"/>
      <c r="AA1063" s="228"/>
      <c r="AB1063" s="228"/>
      <c r="AC1063" s="13">
        <f t="shared" si="1026"/>
        <v>0</v>
      </c>
      <c r="AD1063" s="2"/>
      <c r="AE1063" s="14"/>
      <c r="AF1063" s="13"/>
      <c r="AG1063" s="22"/>
      <c r="AH1063" s="22"/>
      <c r="AI1063" s="155"/>
      <c r="AJ1063" s="2"/>
      <c r="AW1063" s="1"/>
      <c r="AX1063" s="1"/>
      <c r="AY1063" s="1"/>
      <c r="AZ1063" s="554"/>
      <c r="BC1063" s="1"/>
      <c r="BI1063" s="1"/>
      <c r="BK1063" s="1"/>
      <c r="BL1063" s="1"/>
      <c r="BM1063" s="150"/>
      <c r="BN1063" s="150"/>
      <c r="BO1063" s="150"/>
      <c r="BP1063" s="150"/>
      <c r="BQ1063" s="150"/>
      <c r="BR1063" s="150"/>
      <c r="BS1063" s="150"/>
      <c r="BT1063" s="150"/>
      <c r="BW1063" s="1"/>
      <c r="BX1063" s="72"/>
      <c r="BY1063" s="1"/>
      <c r="BZ1063" s="1"/>
      <c r="CA1063" s="1"/>
      <c r="CB1063" s="1"/>
      <c r="CC1063" s="1"/>
      <c r="CD1063" s="1"/>
      <c r="CE1063" s="1"/>
      <c r="CP1063" s="150"/>
      <c r="CS1063" s="538"/>
      <c r="DJ1063" s="150"/>
      <c r="DK1063" s="150"/>
      <c r="DL1063" s="150"/>
    </row>
    <row r="1064" spans="1:116" s="47" customFormat="1">
      <c r="A1064" s="87">
        <f t="shared" si="1029"/>
        <v>2028</v>
      </c>
      <c r="B1064" s="228"/>
      <c r="C1064" s="228"/>
      <c r="D1064" s="228"/>
      <c r="E1064" s="228"/>
      <c r="F1064" s="228"/>
      <c r="G1064" s="228"/>
      <c r="H1064" s="228"/>
      <c r="I1064" s="228"/>
      <c r="J1064" s="228"/>
      <c r="K1064" s="228"/>
      <c r="L1064" s="228"/>
      <c r="M1064" s="228"/>
      <c r="N1064" s="101">
        <f t="shared" si="1032"/>
        <v>0</v>
      </c>
      <c r="O1064" s="108"/>
      <c r="P1064" s="87">
        <f t="shared" si="1028"/>
        <v>2028</v>
      </c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13">
        <f t="shared" si="1026"/>
        <v>0</v>
      </c>
      <c r="AD1064" s="2"/>
      <c r="AE1064" s="14"/>
      <c r="AF1064" s="13"/>
      <c r="AG1064" s="22"/>
      <c r="AH1064" s="22"/>
      <c r="AI1064" s="155"/>
      <c r="AJ1064" s="2"/>
      <c r="AW1064" s="1"/>
      <c r="AX1064" s="1"/>
      <c r="AY1064" s="1"/>
      <c r="AZ1064" s="554"/>
      <c r="BC1064" s="1"/>
      <c r="BI1064" s="1"/>
      <c r="BK1064" s="1"/>
      <c r="BL1064" s="1"/>
      <c r="BM1064" s="150"/>
      <c r="BN1064" s="150"/>
      <c r="BO1064" s="150"/>
      <c r="BP1064" s="150"/>
      <c r="BQ1064" s="150"/>
      <c r="BR1064" s="150"/>
      <c r="BS1064" s="150"/>
      <c r="BT1064" s="150"/>
      <c r="BW1064" s="1"/>
      <c r="BX1064" s="72"/>
      <c r="BY1064" s="1"/>
      <c r="BZ1064" s="1"/>
      <c r="CA1064" s="1"/>
      <c r="CB1064" s="1"/>
      <c r="CC1064" s="1"/>
      <c r="CD1064" s="1"/>
      <c r="CE1064" s="1"/>
      <c r="CP1064" s="150"/>
      <c r="CS1064" s="538"/>
      <c r="DJ1064" s="150"/>
      <c r="DK1064" s="150"/>
      <c r="DL1064" s="150"/>
    </row>
    <row r="1065" spans="1:116" s="47" customFormat="1">
      <c r="A1065" s="87">
        <f t="shared" si="1029"/>
        <v>2029</v>
      </c>
      <c r="B1065" s="228"/>
      <c r="C1065" s="228"/>
      <c r="D1065" s="228"/>
      <c r="E1065" s="228"/>
      <c r="F1065" s="228"/>
      <c r="G1065" s="228"/>
      <c r="H1065" s="228"/>
      <c r="I1065" s="228"/>
      <c r="J1065" s="228"/>
      <c r="K1065" s="228"/>
      <c r="L1065" s="228"/>
      <c r="M1065" s="228"/>
      <c r="N1065" s="101">
        <f t="shared" si="1032"/>
        <v>0</v>
      </c>
      <c r="O1065" s="108"/>
      <c r="P1065" s="87">
        <f t="shared" si="1028"/>
        <v>2029</v>
      </c>
      <c r="Q1065" s="228"/>
      <c r="R1065" s="228"/>
      <c r="S1065" s="228"/>
      <c r="T1065" s="228"/>
      <c r="U1065" s="228"/>
      <c r="V1065" s="228"/>
      <c r="W1065" s="228"/>
      <c r="X1065" s="228"/>
      <c r="Y1065" s="228"/>
      <c r="Z1065" s="228"/>
      <c r="AA1065" s="228"/>
      <c r="AB1065" s="228"/>
      <c r="AC1065" s="13">
        <f t="shared" si="1026"/>
        <v>0</v>
      </c>
      <c r="AD1065" s="2"/>
      <c r="AE1065" s="14"/>
      <c r="AF1065" s="13"/>
      <c r="AG1065" s="22"/>
      <c r="AH1065" s="22"/>
      <c r="AI1065" s="155"/>
      <c r="AJ1065" s="2"/>
      <c r="AW1065" s="1"/>
      <c r="AX1065" s="1"/>
      <c r="AY1065" s="1"/>
      <c r="AZ1065" s="554"/>
      <c r="BC1065" s="1"/>
      <c r="BI1065" s="1"/>
      <c r="BK1065" s="1"/>
      <c r="BL1065" s="1"/>
      <c r="BM1065" s="150"/>
      <c r="BN1065" s="150"/>
      <c r="BO1065" s="150"/>
      <c r="BP1065" s="150"/>
      <c r="BQ1065" s="150"/>
      <c r="BR1065" s="150"/>
      <c r="BS1065" s="150"/>
      <c r="BT1065" s="150"/>
      <c r="BW1065" s="1"/>
      <c r="BX1065" s="72"/>
      <c r="BY1065" s="1"/>
      <c r="BZ1065" s="1"/>
      <c r="CA1065" s="1"/>
      <c r="CB1065" s="1"/>
      <c r="CC1065" s="1"/>
      <c r="CD1065" s="1"/>
      <c r="CE1065" s="1"/>
      <c r="CP1065" s="150"/>
      <c r="CS1065" s="538"/>
      <c r="DJ1065" s="150"/>
      <c r="DK1065" s="150"/>
      <c r="DL1065" s="150"/>
    </row>
    <row r="1066" spans="1:116" s="47" customFormat="1">
      <c r="A1066" s="87">
        <f t="shared" si="1029"/>
        <v>2030</v>
      </c>
      <c r="B1066" s="228"/>
      <c r="C1066" s="228"/>
      <c r="D1066" s="228"/>
      <c r="E1066" s="228"/>
      <c r="F1066" s="228"/>
      <c r="G1066" s="228"/>
      <c r="H1066" s="228"/>
      <c r="I1066" s="228"/>
      <c r="J1066" s="228"/>
      <c r="K1066" s="228"/>
      <c r="L1066" s="228"/>
      <c r="M1066" s="228"/>
      <c r="N1066" s="101">
        <f t="shared" si="1032"/>
        <v>0</v>
      </c>
      <c r="O1066" s="108"/>
      <c r="P1066" s="87">
        <f t="shared" si="1028"/>
        <v>2030</v>
      </c>
      <c r="Q1066" s="228"/>
      <c r="R1066" s="228"/>
      <c r="S1066" s="228"/>
      <c r="T1066" s="228"/>
      <c r="U1066" s="228"/>
      <c r="V1066" s="228"/>
      <c r="W1066" s="228"/>
      <c r="X1066" s="228"/>
      <c r="Y1066" s="228"/>
      <c r="Z1066" s="228"/>
      <c r="AA1066" s="228"/>
      <c r="AB1066" s="228"/>
      <c r="AC1066" s="13">
        <f t="shared" si="1026"/>
        <v>0</v>
      </c>
      <c r="AD1066" s="2"/>
      <c r="AE1066" s="14"/>
      <c r="AF1066" s="13"/>
      <c r="AG1066" s="22"/>
      <c r="AH1066" s="22"/>
      <c r="AI1066" s="155"/>
      <c r="AJ1066" s="2"/>
      <c r="AW1066" s="1"/>
      <c r="AX1066" s="1"/>
      <c r="AY1066" s="1"/>
      <c r="AZ1066" s="554"/>
      <c r="BC1066" s="1"/>
      <c r="BI1066" s="1"/>
      <c r="BK1066" s="1"/>
      <c r="BL1066" s="1"/>
      <c r="BM1066" s="150"/>
      <c r="BN1066" s="150"/>
      <c r="BO1066" s="150"/>
      <c r="BP1066" s="150"/>
      <c r="BQ1066" s="150"/>
      <c r="BR1066" s="150"/>
      <c r="BS1066" s="150"/>
      <c r="BT1066" s="150"/>
      <c r="BW1066" s="1"/>
      <c r="BX1066" s="72"/>
      <c r="BY1066" s="1"/>
      <c r="BZ1066" s="1"/>
      <c r="CA1066" s="1"/>
      <c r="CB1066" s="1"/>
      <c r="CC1066" s="1"/>
      <c r="CD1066" s="1"/>
      <c r="CE1066" s="1"/>
      <c r="CP1066" s="150"/>
      <c r="CS1066" s="538"/>
      <c r="DJ1066" s="150"/>
      <c r="DK1066" s="150"/>
      <c r="DL1066" s="150"/>
    </row>
    <row r="1067" spans="1:116" s="47" customFormat="1">
      <c r="A1067" s="87">
        <f t="shared" si="1029"/>
        <v>2031</v>
      </c>
      <c r="B1067" s="101"/>
      <c r="C1067" s="101"/>
      <c r="D1067" s="101"/>
      <c r="E1067" s="101"/>
      <c r="F1067" s="101"/>
      <c r="G1067" s="101"/>
      <c r="H1067" s="101"/>
      <c r="I1067" s="101"/>
      <c r="J1067" s="101"/>
      <c r="K1067" s="101"/>
      <c r="L1067" s="101"/>
      <c r="M1067" s="101"/>
      <c r="N1067" s="101"/>
      <c r="O1067" s="108"/>
      <c r="P1067" s="87">
        <f t="shared" si="1028"/>
        <v>2031</v>
      </c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22"/>
      <c r="AD1067" s="2"/>
      <c r="AE1067" s="14"/>
      <c r="AF1067" s="13"/>
      <c r="AG1067" s="22"/>
      <c r="AH1067" s="22"/>
      <c r="AI1067" s="155"/>
      <c r="AJ1067" s="2"/>
      <c r="AW1067" s="1"/>
      <c r="AX1067" s="1"/>
      <c r="AY1067" s="1"/>
      <c r="AZ1067" s="554"/>
      <c r="BC1067" s="1"/>
      <c r="BI1067" s="1"/>
      <c r="BK1067" s="1"/>
      <c r="BL1067" s="1"/>
      <c r="BM1067" s="150"/>
      <c r="BN1067" s="150"/>
      <c r="BO1067" s="150"/>
      <c r="BP1067" s="150"/>
      <c r="BQ1067" s="150"/>
      <c r="BR1067" s="150"/>
      <c r="BS1067" s="150"/>
      <c r="BT1067" s="150"/>
      <c r="BW1067" s="1"/>
      <c r="BX1067" s="72"/>
      <c r="BY1067" s="1"/>
      <c r="BZ1067" s="1"/>
      <c r="CA1067" s="1"/>
      <c r="CB1067" s="1"/>
      <c r="CC1067" s="1"/>
      <c r="CD1067" s="1"/>
      <c r="CE1067" s="1"/>
      <c r="CP1067" s="150"/>
      <c r="CS1067" s="538"/>
      <c r="DJ1067" s="150"/>
      <c r="DK1067" s="150"/>
      <c r="DL1067" s="150"/>
    </row>
    <row r="1068" spans="1:116" s="47" customFormat="1">
      <c r="A1068" s="87">
        <f t="shared" si="1029"/>
        <v>2032</v>
      </c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69"/>
      <c r="P1068" s="87">
        <f t="shared" si="1028"/>
        <v>2032</v>
      </c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"/>
      <c r="AE1068" s="14"/>
      <c r="AF1068" s="13"/>
      <c r="AG1068" s="22"/>
      <c r="AH1068" s="22"/>
      <c r="AI1068" s="155"/>
      <c r="AJ1068" s="2"/>
      <c r="AW1068" s="1"/>
      <c r="AX1068" s="1"/>
      <c r="AY1068" s="1"/>
      <c r="AZ1068" s="554"/>
      <c r="BC1068" s="1"/>
      <c r="BI1068" s="1"/>
      <c r="BK1068" s="1"/>
      <c r="BL1068" s="1"/>
      <c r="BM1068" s="150"/>
      <c r="BN1068" s="150"/>
      <c r="BO1068" s="150"/>
      <c r="BP1068" s="150"/>
      <c r="BQ1068" s="150"/>
      <c r="BR1068" s="150"/>
      <c r="BS1068" s="150"/>
      <c r="BT1068" s="150"/>
      <c r="BW1068" s="1"/>
      <c r="BX1068" s="72"/>
      <c r="BY1068" s="1"/>
      <c r="BZ1068" s="1"/>
      <c r="CA1068" s="1"/>
      <c r="CB1068" s="1"/>
      <c r="CC1068" s="1"/>
      <c r="CD1068" s="1"/>
      <c r="CE1068" s="1"/>
      <c r="CP1068" s="150"/>
      <c r="CS1068" s="538"/>
      <c r="DJ1068" s="150"/>
      <c r="DK1068" s="150"/>
      <c r="DL1068" s="150"/>
    </row>
    <row r="1069" spans="1:116" s="47" customFormat="1">
      <c r="A1069" s="87">
        <f t="shared" si="1029"/>
        <v>2033</v>
      </c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69"/>
      <c r="P1069" s="87">
        <f t="shared" si="1028"/>
        <v>2033</v>
      </c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"/>
      <c r="AE1069" s="14"/>
      <c r="AF1069" s="13"/>
      <c r="AG1069" s="22"/>
      <c r="AH1069" s="22"/>
      <c r="AI1069" s="155"/>
      <c r="AJ1069" s="2"/>
      <c r="AW1069" s="1"/>
      <c r="AX1069" s="1"/>
      <c r="AY1069" s="1"/>
      <c r="AZ1069" s="554"/>
      <c r="BC1069" s="1"/>
      <c r="BI1069" s="1"/>
      <c r="BK1069" s="1"/>
      <c r="BL1069" s="1"/>
      <c r="BM1069" s="150"/>
      <c r="BN1069" s="150"/>
      <c r="BO1069" s="150"/>
      <c r="BP1069" s="150"/>
      <c r="BQ1069" s="150"/>
      <c r="BR1069" s="150"/>
      <c r="BS1069" s="150"/>
      <c r="BT1069" s="150"/>
      <c r="BW1069" s="1"/>
      <c r="BX1069" s="72"/>
      <c r="BY1069" s="1"/>
      <c r="BZ1069" s="1"/>
      <c r="CA1069" s="1"/>
      <c r="CB1069" s="1"/>
      <c r="CC1069" s="1"/>
      <c r="CD1069" s="1"/>
      <c r="CE1069" s="1"/>
      <c r="CP1069" s="150"/>
      <c r="CS1069" s="538"/>
      <c r="DJ1069" s="150"/>
      <c r="DK1069" s="150"/>
      <c r="DL1069" s="150"/>
    </row>
    <row r="1070" spans="1:116" s="47" customFormat="1">
      <c r="A1070" s="87">
        <f t="shared" si="1029"/>
        <v>2034</v>
      </c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69"/>
      <c r="P1070" s="87">
        <f t="shared" si="1028"/>
        <v>2034</v>
      </c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"/>
      <c r="AE1070" s="14"/>
      <c r="AF1070" s="13"/>
      <c r="AG1070" s="22"/>
      <c r="AH1070" s="22"/>
      <c r="AI1070" s="155"/>
      <c r="AJ1070" s="2"/>
      <c r="AW1070" s="1"/>
      <c r="AX1070" s="1"/>
      <c r="AY1070" s="1"/>
      <c r="AZ1070" s="554"/>
      <c r="BC1070" s="1"/>
      <c r="BI1070" s="1"/>
      <c r="BK1070" s="1"/>
      <c r="BL1070" s="1"/>
      <c r="BM1070" s="150"/>
      <c r="BN1070" s="150"/>
      <c r="BO1070" s="150"/>
      <c r="BP1070" s="150"/>
      <c r="BQ1070" s="150"/>
      <c r="BR1070" s="150"/>
      <c r="BS1070" s="150"/>
      <c r="BT1070" s="150"/>
      <c r="BW1070" s="1"/>
      <c r="BX1070" s="72"/>
      <c r="BY1070" s="1"/>
      <c r="BZ1070" s="1"/>
      <c r="CA1070" s="1"/>
      <c r="CB1070" s="1"/>
      <c r="CC1070" s="1"/>
      <c r="CD1070" s="1"/>
      <c r="CE1070" s="1"/>
      <c r="CP1070" s="150"/>
      <c r="CS1070" s="538"/>
      <c r="DJ1070" s="150"/>
      <c r="DK1070" s="150"/>
      <c r="DL1070" s="150"/>
    </row>
    <row r="1071" spans="1:116" s="47" customFormat="1">
      <c r="A1071" s="87">
        <f t="shared" si="1029"/>
        <v>2035</v>
      </c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69"/>
      <c r="P1071" s="87">
        <f t="shared" si="1028"/>
        <v>2035</v>
      </c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"/>
      <c r="AE1071" s="14"/>
      <c r="AF1071" s="13"/>
      <c r="AG1071" s="13"/>
      <c r="AH1071" s="13"/>
      <c r="AI1071" s="79"/>
      <c r="AJ1071" s="2"/>
      <c r="AW1071" s="1"/>
      <c r="AX1071" s="1"/>
      <c r="AY1071" s="1"/>
      <c r="AZ1071" s="554"/>
      <c r="BC1071" s="1"/>
      <c r="BI1071" s="1"/>
      <c r="BK1071" s="1"/>
      <c r="BL1071" s="1"/>
      <c r="BM1071" s="150"/>
      <c r="BN1071" s="150"/>
      <c r="BO1071" s="150"/>
      <c r="BP1071" s="150"/>
      <c r="BQ1071" s="150"/>
      <c r="BR1071" s="150"/>
      <c r="BS1071" s="150"/>
      <c r="BT1071" s="150"/>
      <c r="BW1071" s="1"/>
      <c r="BX1071" s="72"/>
      <c r="BY1071" s="1"/>
      <c r="BZ1071" s="1"/>
      <c r="CA1071" s="1"/>
      <c r="CB1071" s="1"/>
      <c r="CC1071" s="1"/>
      <c r="CD1071" s="1"/>
      <c r="CE1071" s="1"/>
      <c r="CP1071" s="150"/>
      <c r="CS1071" s="538"/>
      <c r="DJ1071" s="150"/>
      <c r="DK1071" s="150"/>
      <c r="DL1071" s="150"/>
    </row>
    <row r="1072" spans="1:116" s="47" customFormat="1">
      <c r="A1072" s="87">
        <f t="shared" si="1029"/>
        <v>2036</v>
      </c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69"/>
      <c r="P1072" s="87">
        <f t="shared" si="1028"/>
        <v>2036</v>
      </c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"/>
      <c r="AE1072" s="14"/>
      <c r="AF1072" s="13"/>
      <c r="AG1072" s="13"/>
      <c r="AH1072" s="13"/>
      <c r="AI1072" s="79"/>
      <c r="AJ1072" s="2"/>
      <c r="AW1072" s="1"/>
      <c r="AX1072" s="1"/>
      <c r="AY1072" s="1"/>
      <c r="AZ1072" s="554"/>
      <c r="BC1072" s="1"/>
      <c r="BI1072" s="1"/>
      <c r="BK1072" s="1"/>
      <c r="BL1072" s="1"/>
      <c r="BM1072" s="150"/>
      <c r="BN1072" s="150"/>
      <c r="BO1072" s="150"/>
      <c r="BP1072" s="150"/>
      <c r="BQ1072" s="150"/>
      <c r="BR1072" s="150"/>
      <c r="BS1072" s="150"/>
      <c r="BT1072" s="150"/>
      <c r="BW1072" s="1"/>
      <c r="BX1072" s="72"/>
      <c r="BY1072" s="1"/>
      <c r="BZ1072" s="1"/>
      <c r="CA1072" s="1"/>
      <c r="CB1072" s="1"/>
      <c r="CC1072" s="1"/>
      <c r="CD1072" s="1"/>
      <c r="CE1072" s="1"/>
      <c r="CP1072" s="150"/>
      <c r="CS1072" s="538"/>
      <c r="DJ1072" s="150"/>
      <c r="DK1072" s="150"/>
      <c r="DL1072" s="150"/>
    </row>
    <row r="1073" spans="1:116" s="47" customFormat="1">
      <c r="A1073" s="87">
        <f t="shared" si="1029"/>
        <v>2037</v>
      </c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69"/>
      <c r="P1073" s="87">
        <f t="shared" si="1028"/>
        <v>2037</v>
      </c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"/>
      <c r="AE1073" s="14"/>
      <c r="AF1073" s="13"/>
      <c r="AG1073" s="13"/>
      <c r="AH1073" s="13"/>
      <c r="AI1073" s="155"/>
      <c r="AJ1073" s="2"/>
      <c r="AW1073" s="1"/>
      <c r="AX1073" s="1"/>
      <c r="AY1073" s="1"/>
      <c r="AZ1073" s="554"/>
      <c r="BC1073" s="1"/>
      <c r="BI1073" s="1"/>
      <c r="BK1073" s="1"/>
      <c r="BL1073" s="1"/>
      <c r="BM1073" s="150"/>
      <c r="BN1073" s="150"/>
      <c r="BO1073" s="150"/>
      <c r="BP1073" s="150"/>
      <c r="BQ1073" s="150"/>
      <c r="BR1073" s="150"/>
      <c r="BS1073" s="150"/>
      <c r="BT1073" s="150"/>
      <c r="BW1073" s="1"/>
      <c r="BX1073" s="72"/>
      <c r="BY1073" s="1"/>
      <c r="BZ1073" s="1"/>
      <c r="CA1073" s="1"/>
      <c r="CB1073" s="1"/>
      <c r="CC1073" s="1"/>
      <c r="CD1073" s="1"/>
      <c r="CE1073" s="1"/>
      <c r="CP1073" s="150"/>
      <c r="CS1073" s="538"/>
      <c r="DJ1073" s="150"/>
      <c r="DK1073" s="150"/>
      <c r="DL1073" s="150"/>
    </row>
    <row r="1074" spans="1:116" s="47" customFormat="1">
      <c r="A1074" s="87">
        <f t="shared" si="1029"/>
        <v>2038</v>
      </c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69"/>
      <c r="P1074" s="87">
        <f t="shared" si="1028"/>
        <v>2038</v>
      </c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"/>
      <c r="AE1074" s="14"/>
      <c r="AF1074" s="13"/>
      <c r="AG1074" s="13"/>
      <c r="AH1074" s="13"/>
      <c r="AI1074" s="155"/>
      <c r="AJ1074" s="2"/>
      <c r="AW1074" s="1"/>
      <c r="AX1074" s="1"/>
      <c r="AY1074" s="1"/>
      <c r="AZ1074" s="554"/>
      <c r="BC1074" s="1"/>
      <c r="BI1074" s="1"/>
      <c r="BK1074" s="1"/>
      <c r="BL1074" s="1"/>
      <c r="BM1074" s="150"/>
      <c r="BN1074" s="150"/>
      <c r="BO1074" s="150"/>
      <c r="BP1074" s="150"/>
      <c r="BQ1074" s="150"/>
      <c r="BR1074" s="150"/>
      <c r="BS1074" s="150"/>
      <c r="BT1074" s="150"/>
      <c r="BW1074" s="1"/>
      <c r="BX1074" s="72"/>
      <c r="BY1074" s="1"/>
      <c r="BZ1074" s="1"/>
      <c r="CA1074" s="1"/>
      <c r="CB1074" s="1"/>
      <c r="CC1074" s="1"/>
      <c r="CD1074" s="1"/>
      <c r="CE1074" s="1"/>
      <c r="CP1074" s="150"/>
      <c r="CS1074" s="538"/>
      <c r="DJ1074" s="150"/>
      <c r="DK1074" s="150"/>
      <c r="DL1074" s="150"/>
    </row>
    <row r="1075" spans="1:116" s="47" customFormat="1">
      <c r="A1075" s="87">
        <f t="shared" si="1029"/>
        <v>2039</v>
      </c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69"/>
      <c r="P1075" s="87">
        <f t="shared" si="1028"/>
        <v>2039</v>
      </c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"/>
      <c r="AE1075" s="14"/>
      <c r="AF1075" s="13"/>
      <c r="AG1075" s="13"/>
      <c r="AH1075" s="13"/>
      <c r="AI1075" s="155"/>
      <c r="AJ1075" s="2"/>
      <c r="AW1075" s="1"/>
      <c r="AX1075" s="1"/>
      <c r="AY1075" s="1"/>
      <c r="AZ1075" s="554"/>
      <c r="BC1075" s="1"/>
      <c r="BI1075" s="1"/>
      <c r="BK1075" s="1"/>
      <c r="BL1075" s="1"/>
      <c r="BM1075" s="150"/>
      <c r="BN1075" s="150"/>
      <c r="BO1075" s="150"/>
      <c r="BP1075" s="150"/>
      <c r="BQ1075" s="150"/>
      <c r="BR1075" s="150"/>
      <c r="BS1075" s="150"/>
      <c r="BT1075" s="150"/>
      <c r="BW1075" s="1"/>
      <c r="BX1075" s="72"/>
      <c r="BY1075" s="1"/>
      <c r="BZ1075" s="1"/>
      <c r="CA1075" s="1"/>
      <c r="CB1075" s="1"/>
      <c r="CC1075" s="1"/>
      <c r="CD1075" s="1"/>
      <c r="CE1075" s="1"/>
      <c r="CP1075" s="150"/>
      <c r="CS1075" s="538"/>
      <c r="DJ1075" s="150"/>
      <c r="DK1075" s="150"/>
      <c r="DL1075" s="150"/>
    </row>
    <row r="1076" spans="1:116" s="47" customFormat="1" ht="12.75" customHeight="1">
      <c r="A1076" s="87">
        <f t="shared" si="1029"/>
        <v>2040</v>
      </c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69"/>
      <c r="P1076" s="87">
        <f t="shared" si="1028"/>
        <v>2040</v>
      </c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"/>
      <c r="AE1076" s="14"/>
      <c r="AF1076" s="13"/>
      <c r="AG1076" s="13"/>
      <c r="AH1076" s="13"/>
      <c r="AI1076" s="155"/>
      <c r="AJ1076" s="2"/>
      <c r="AW1076" s="1"/>
      <c r="AX1076" s="1"/>
      <c r="AY1076" s="1"/>
      <c r="AZ1076" s="554"/>
      <c r="BC1076" s="1"/>
      <c r="BI1076" s="1"/>
      <c r="BK1076" s="1"/>
      <c r="BL1076" s="1"/>
      <c r="BM1076" s="150"/>
      <c r="BN1076" s="150"/>
      <c r="BO1076" s="150"/>
      <c r="BP1076" s="150"/>
      <c r="BQ1076" s="150"/>
      <c r="BR1076" s="150"/>
      <c r="BS1076" s="150"/>
      <c r="BT1076" s="150"/>
      <c r="BW1076" s="1"/>
      <c r="BX1076" s="72"/>
      <c r="BY1076" s="1"/>
      <c r="BZ1076" s="1"/>
      <c r="CA1076" s="1"/>
      <c r="CB1076" s="1"/>
      <c r="CC1076" s="1"/>
      <c r="CD1076" s="1"/>
      <c r="CE1076" s="1"/>
      <c r="CP1076" s="150"/>
      <c r="CS1076" s="538"/>
      <c r="DJ1076" s="150"/>
      <c r="DK1076" s="150"/>
      <c r="DL1076" s="150"/>
    </row>
    <row r="1077" spans="1:116" s="47" customFormat="1" ht="12.75" customHeight="1">
      <c r="A1077" s="87">
        <f t="shared" si="1029"/>
        <v>2041</v>
      </c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69"/>
      <c r="P1077" s="87">
        <f t="shared" si="1028"/>
        <v>2041</v>
      </c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"/>
      <c r="AE1077" s="14"/>
      <c r="AF1077" s="13"/>
      <c r="AG1077" s="13"/>
      <c r="AH1077" s="13"/>
      <c r="AI1077" s="155"/>
      <c r="AJ1077" s="2"/>
      <c r="AW1077" s="1"/>
      <c r="AX1077" s="1"/>
      <c r="AY1077" s="1"/>
      <c r="AZ1077" s="554"/>
      <c r="BC1077" s="1"/>
      <c r="BI1077" s="1"/>
      <c r="BK1077" s="1"/>
      <c r="BL1077" s="1"/>
      <c r="BM1077" s="150"/>
      <c r="BN1077" s="150"/>
      <c r="BO1077" s="150"/>
      <c r="BP1077" s="150"/>
      <c r="BQ1077" s="150"/>
      <c r="BR1077" s="150"/>
      <c r="BS1077" s="150"/>
      <c r="BT1077" s="150"/>
      <c r="BW1077" s="1"/>
      <c r="BX1077" s="72"/>
      <c r="BY1077" s="1"/>
      <c r="BZ1077" s="1"/>
      <c r="CA1077" s="1"/>
      <c r="CB1077" s="1"/>
      <c r="CC1077" s="1"/>
      <c r="CD1077" s="1"/>
      <c r="CE1077" s="1"/>
      <c r="CP1077" s="150"/>
      <c r="CS1077" s="538"/>
      <c r="DJ1077" s="150"/>
      <c r="DK1077" s="150"/>
      <c r="DL1077" s="150"/>
    </row>
    <row r="1078" spans="1:116" s="47" customFormat="1" ht="12.75" customHeight="1">
      <c r="A1078" s="87">
        <f t="shared" si="1029"/>
        <v>2042</v>
      </c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69"/>
      <c r="P1078" s="87">
        <f t="shared" si="1028"/>
        <v>2042</v>
      </c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"/>
      <c r="AE1078" s="14"/>
      <c r="AF1078" s="13"/>
      <c r="AG1078" s="13"/>
      <c r="AH1078" s="13"/>
      <c r="AI1078" s="155"/>
      <c r="AJ1078" s="2"/>
      <c r="AW1078" s="1"/>
      <c r="AX1078" s="1"/>
      <c r="AY1078" s="1"/>
      <c r="AZ1078" s="554"/>
      <c r="BC1078" s="1"/>
      <c r="BI1078" s="1"/>
      <c r="BK1078" s="1"/>
      <c r="BL1078" s="1"/>
      <c r="BM1078" s="150"/>
      <c r="BN1078" s="150"/>
      <c r="BO1078" s="150"/>
      <c r="BP1078" s="150"/>
      <c r="BQ1078" s="150"/>
      <c r="BR1078" s="150"/>
      <c r="BS1078" s="150"/>
      <c r="BT1078" s="150"/>
      <c r="BW1078" s="1"/>
      <c r="BX1078" s="72"/>
      <c r="BY1078" s="1"/>
      <c r="BZ1078" s="1"/>
      <c r="CA1078" s="1"/>
      <c r="CB1078" s="1"/>
      <c r="CC1078" s="1"/>
      <c r="CD1078" s="1"/>
      <c r="CE1078" s="1"/>
      <c r="CP1078" s="150"/>
      <c r="CS1078" s="538"/>
      <c r="DJ1078" s="150"/>
      <c r="DK1078" s="150"/>
      <c r="DL1078" s="150"/>
    </row>
    <row r="1079" spans="1:116" s="47" customFormat="1" ht="12.75" customHeight="1">
      <c r="A1079" s="87">
        <f t="shared" si="1029"/>
        <v>2043</v>
      </c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69"/>
      <c r="P1079" s="87">
        <f t="shared" si="1028"/>
        <v>2043</v>
      </c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"/>
      <c r="AE1079" s="14"/>
      <c r="AF1079" s="13"/>
      <c r="AG1079" s="13"/>
      <c r="AH1079" s="13"/>
      <c r="AI1079" s="155"/>
      <c r="AJ1079" s="2"/>
      <c r="AW1079" s="1"/>
      <c r="AX1079" s="1"/>
      <c r="AY1079" s="1"/>
      <c r="AZ1079" s="554"/>
      <c r="BC1079" s="1"/>
      <c r="BI1079" s="1"/>
      <c r="BK1079" s="1"/>
      <c r="BL1079" s="1"/>
      <c r="BM1079" s="150"/>
      <c r="BN1079" s="150"/>
      <c r="BO1079" s="150"/>
      <c r="BP1079" s="150"/>
      <c r="BQ1079" s="150"/>
      <c r="BR1079" s="150"/>
      <c r="BS1079" s="150"/>
      <c r="BT1079" s="150"/>
      <c r="BW1079" s="1"/>
      <c r="BX1079" s="72"/>
      <c r="BY1079" s="1"/>
      <c r="BZ1079" s="1"/>
      <c r="CA1079" s="1"/>
      <c r="CB1079" s="1"/>
      <c r="CC1079" s="1"/>
      <c r="CD1079" s="1"/>
      <c r="CE1079" s="1"/>
      <c r="CP1079" s="150"/>
      <c r="CS1079" s="538"/>
      <c r="DJ1079" s="150"/>
      <c r="DK1079" s="150"/>
      <c r="DL1079" s="150"/>
    </row>
    <row r="1080" spans="1:116" s="47" customFormat="1" ht="12.75" customHeight="1">
      <c r="A1080" s="87">
        <f t="shared" si="1029"/>
        <v>2044</v>
      </c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69"/>
      <c r="P1080" s="87">
        <f t="shared" si="1028"/>
        <v>2044</v>
      </c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"/>
      <c r="AE1080" s="14"/>
      <c r="AF1080" s="13"/>
      <c r="AG1080" s="13"/>
      <c r="AH1080" s="13"/>
      <c r="AI1080" s="155"/>
      <c r="AJ1080" s="2"/>
      <c r="AW1080" s="1"/>
      <c r="AX1080" s="1"/>
      <c r="AY1080" s="1"/>
      <c r="AZ1080" s="554"/>
      <c r="BC1080" s="1"/>
      <c r="BI1080" s="1"/>
      <c r="BK1080" s="1"/>
      <c r="BL1080" s="1"/>
      <c r="BM1080" s="150"/>
      <c r="BN1080" s="150"/>
      <c r="BO1080" s="150"/>
      <c r="BP1080" s="150"/>
      <c r="BQ1080" s="150"/>
      <c r="BR1080" s="150"/>
      <c r="BS1080" s="150"/>
      <c r="BT1080" s="150"/>
      <c r="BW1080" s="1"/>
      <c r="BX1080" s="72"/>
      <c r="BY1080" s="1"/>
      <c r="BZ1080" s="1"/>
      <c r="CA1080" s="1"/>
      <c r="CB1080" s="1"/>
      <c r="CC1080" s="1"/>
      <c r="CD1080" s="1"/>
      <c r="CE1080" s="1"/>
      <c r="CP1080" s="150"/>
      <c r="CS1080" s="538"/>
      <c r="DJ1080" s="150"/>
      <c r="DK1080" s="150"/>
      <c r="DL1080" s="150"/>
    </row>
    <row r="1081" spans="1:116" s="47" customFormat="1" ht="12.75" customHeight="1">
      <c r="A1081" s="87">
        <f t="shared" si="1029"/>
        <v>2045</v>
      </c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69"/>
      <c r="P1081" s="87">
        <f t="shared" si="1028"/>
        <v>2045</v>
      </c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"/>
      <c r="AE1081" s="17"/>
      <c r="AF1081" s="22"/>
      <c r="AG1081" s="13"/>
      <c r="AH1081" s="13"/>
      <c r="AI1081" s="155"/>
      <c r="AJ1081" s="2"/>
      <c r="AW1081" s="1"/>
      <c r="AX1081" s="1"/>
      <c r="AY1081" s="1"/>
      <c r="AZ1081" s="554"/>
      <c r="BC1081" s="1"/>
      <c r="BI1081" s="1"/>
      <c r="BK1081" s="1"/>
      <c r="BL1081" s="1"/>
      <c r="BM1081" s="150"/>
      <c r="BN1081" s="150"/>
      <c r="BO1081" s="150"/>
      <c r="BP1081" s="150"/>
      <c r="BQ1081" s="150"/>
      <c r="BR1081" s="150"/>
      <c r="BS1081" s="150"/>
      <c r="BT1081" s="150"/>
      <c r="BW1081" s="1"/>
      <c r="BX1081" s="72"/>
      <c r="BY1081" s="1"/>
      <c r="BZ1081" s="1"/>
      <c r="CA1081" s="1"/>
      <c r="CB1081" s="1"/>
      <c r="CC1081" s="1"/>
      <c r="CD1081" s="1"/>
      <c r="CE1081" s="1"/>
      <c r="CP1081" s="150"/>
      <c r="CS1081" s="538"/>
      <c r="DJ1081" s="150"/>
      <c r="DK1081" s="150"/>
      <c r="DL1081" s="150"/>
    </row>
    <row r="1082" spans="1:116" s="47" customFormat="1" ht="11.25" customHeight="1">
      <c r="A1082" s="1"/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69"/>
      <c r="P1082" s="1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"/>
      <c r="AE1082" s="17"/>
      <c r="AF1082" s="22"/>
      <c r="AG1082" s="13"/>
      <c r="AH1082" s="13"/>
      <c r="AI1082" s="155"/>
      <c r="AJ1082" s="2"/>
      <c r="AW1082" s="1"/>
      <c r="AX1082" s="1"/>
      <c r="AY1082" s="1"/>
      <c r="AZ1082" s="554"/>
      <c r="BC1082" s="1"/>
      <c r="BI1082" s="1"/>
      <c r="BK1082" s="1"/>
      <c r="BL1082" s="1"/>
      <c r="BM1082" s="150"/>
      <c r="BN1082" s="150"/>
      <c r="BO1082" s="150"/>
      <c r="BP1082" s="150"/>
      <c r="BQ1082" s="150"/>
      <c r="BR1082" s="150"/>
      <c r="BS1082" s="150"/>
      <c r="BT1082" s="150"/>
      <c r="BW1082" s="1"/>
      <c r="BX1082" s="72"/>
      <c r="BY1082" s="1"/>
      <c r="BZ1082" s="1"/>
      <c r="CA1082" s="1"/>
      <c r="CB1082" s="1"/>
      <c r="CC1082" s="1"/>
      <c r="CD1082" s="1"/>
      <c r="CE1082" s="1"/>
      <c r="CP1082" s="150"/>
      <c r="CS1082" s="538"/>
      <c r="DJ1082" s="150"/>
      <c r="DK1082" s="150"/>
      <c r="DL1082" s="150"/>
    </row>
    <row r="1083" spans="1:116" s="47" customFormat="1" ht="11.25" customHeight="1">
      <c r="A1083" s="1"/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69"/>
      <c r="P1083" s="1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"/>
      <c r="AE1083" s="17"/>
      <c r="AF1083" s="22"/>
      <c r="AG1083" s="13"/>
      <c r="AH1083" s="13"/>
      <c r="AI1083" s="155"/>
      <c r="AJ1083" s="2"/>
      <c r="AW1083" s="1"/>
      <c r="AX1083" s="1"/>
      <c r="AY1083" s="1"/>
      <c r="AZ1083" s="554"/>
      <c r="BC1083" s="1"/>
      <c r="BI1083" s="1"/>
      <c r="BK1083" s="1"/>
      <c r="BL1083" s="1"/>
      <c r="BM1083" s="150"/>
      <c r="BN1083" s="150"/>
      <c r="BO1083" s="150"/>
      <c r="BP1083" s="150"/>
      <c r="BQ1083" s="150"/>
      <c r="BR1083" s="150"/>
      <c r="BS1083" s="150"/>
      <c r="BT1083" s="150"/>
      <c r="BW1083" s="1"/>
      <c r="BX1083" s="72"/>
      <c r="BY1083" s="1"/>
      <c r="BZ1083" s="1"/>
      <c r="CA1083" s="1"/>
      <c r="CB1083" s="1"/>
      <c r="CC1083" s="1"/>
      <c r="CD1083" s="1"/>
      <c r="CE1083" s="1"/>
      <c r="CP1083" s="150"/>
      <c r="CS1083" s="538"/>
      <c r="DJ1083" s="150"/>
      <c r="DK1083" s="150"/>
      <c r="DL1083" s="150"/>
    </row>
    <row r="1084" spans="1:116" ht="13.5">
      <c r="A1084" s="442" t="s">
        <v>226</v>
      </c>
      <c r="B1084" s="1"/>
      <c r="C1084" s="1"/>
      <c r="D1084" s="24"/>
      <c r="E1084" s="1"/>
      <c r="F1084" s="417"/>
      <c r="G1084" s="146"/>
      <c r="H1084" s="416"/>
      <c r="I1084" s="187"/>
      <c r="J1084" s="1"/>
      <c r="K1084" s="214" t="s">
        <v>139</v>
      </c>
      <c r="L1084" s="1"/>
      <c r="M1084" s="1"/>
      <c r="N1084" s="13"/>
      <c r="O1084" s="416"/>
      <c r="P1084" s="442" t="s">
        <v>227</v>
      </c>
      <c r="Q1084" s="1"/>
      <c r="R1084" s="1"/>
      <c r="S1084" s="442" t="s">
        <v>138</v>
      </c>
      <c r="T1084" s="442"/>
      <c r="U1084" s="442"/>
      <c r="V1084" s="442"/>
      <c r="W1084" s="442" t="s">
        <v>137</v>
      </c>
      <c r="X1084" s="187"/>
      <c r="Y1084" s="1"/>
      <c r="Z1084" s="1"/>
      <c r="AA1084" s="1"/>
      <c r="AB1084" s="1"/>
      <c r="AC1084" s="1"/>
      <c r="AG1084" s="79"/>
      <c r="AH1084" s="79"/>
      <c r="AI1084" s="155"/>
      <c r="AJ1084" s="2"/>
    </row>
    <row r="1085" spans="1:116">
      <c r="A1085" s="4" t="s">
        <v>2</v>
      </c>
      <c r="B1085" s="4" t="s">
        <v>3</v>
      </c>
      <c r="C1085" s="4" t="s">
        <v>4</v>
      </c>
      <c r="D1085" s="4" t="s">
        <v>5</v>
      </c>
      <c r="E1085" s="4" t="s">
        <v>6</v>
      </c>
      <c r="F1085" s="4" t="s">
        <v>7</v>
      </c>
      <c r="G1085" s="4" t="s">
        <v>8</v>
      </c>
      <c r="H1085" s="4" t="s">
        <v>9</v>
      </c>
      <c r="I1085" s="4" t="s">
        <v>10</v>
      </c>
      <c r="J1085" s="4" t="s">
        <v>11</v>
      </c>
      <c r="K1085" s="4" t="s">
        <v>12</v>
      </c>
      <c r="L1085" s="4" t="s">
        <v>13</v>
      </c>
      <c r="M1085" s="4" t="s">
        <v>14</v>
      </c>
      <c r="N1085" s="42" t="s">
        <v>15</v>
      </c>
      <c r="O1085" s="441"/>
      <c r="P1085" s="4" t="s">
        <v>2</v>
      </c>
      <c r="Q1085" s="4" t="s">
        <v>3</v>
      </c>
      <c r="R1085" s="4" t="s">
        <v>4</v>
      </c>
      <c r="S1085" s="4" t="s">
        <v>5</v>
      </c>
      <c r="T1085" s="4" t="s">
        <v>6</v>
      </c>
      <c r="U1085" s="4" t="s">
        <v>7</v>
      </c>
      <c r="V1085" s="4" t="s">
        <v>8</v>
      </c>
      <c r="W1085" s="4" t="s">
        <v>9</v>
      </c>
      <c r="X1085" s="4" t="s">
        <v>10</v>
      </c>
      <c r="Y1085" s="4" t="s">
        <v>11</v>
      </c>
      <c r="Z1085" s="4" t="s">
        <v>12</v>
      </c>
      <c r="AA1085" s="4" t="s">
        <v>13</v>
      </c>
      <c r="AB1085" s="4" t="s">
        <v>14</v>
      </c>
      <c r="AC1085" s="42" t="s">
        <v>15</v>
      </c>
      <c r="AD1085" s="84"/>
      <c r="AE1085" s="17"/>
      <c r="AF1085" s="78"/>
      <c r="AG1085" s="86"/>
      <c r="AH1085" s="86"/>
      <c r="AI1085" s="155"/>
      <c r="AJ1085" s="2"/>
    </row>
    <row r="1086" spans="1:116">
      <c r="A1086" s="87">
        <f>A1046</f>
        <v>2010</v>
      </c>
      <c r="B1086" s="205">
        <f t="shared" ref="B1086" si="1033">ROUND(R1086/0.9779,0)</f>
        <v>40608</v>
      </c>
      <c r="C1086" s="205">
        <f t="shared" ref="C1086" si="1034">ROUND(S1086/0.9779,0)</f>
        <v>33895</v>
      </c>
      <c r="D1086" s="205">
        <f t="shared" ref="D1086" si="1035">ROUND(T1086/0.9779,0)</f>
        <v>31555</v>
      </c>
      <c r="E1086" s="205">
        <f t="shared" ref="E1086" si="1036">ROUND(U1086/0.9787,0)</f>
        <v>32153</v>
      </c>
      <c r="F1086" s="205">
        <f t="shared" ref="F1086" si="1037">ROUND(V1086/0.9787,0)</f>
        <v>41756</v>
      </c>
      <c r="G1086" s="205">
        <f t="shared" ref="G1086" si="1038">ROUND(W1086/0.9787,0)</f>
        <v>45009</v>
      </c>
      <c r="H1086" s="205">
        <f t="shared" ref="H1086" si="1039">ROUND(X1086/0.9787,0)</f>
        <v>47054</v>
      </c>
      <c r="I1086" s="205">
        <f t="shared" ref="I1086" si="1040">ROUND(Y1086/0.9787,0)</f>
        <v>46634</v>
      </c>
      <c r="J1086" s="205">
        <f t="shared" ref="J1086" si="1041">ROUND(Z1086/0.9787,0)</f>
        <v>42762</v>
      </c>
      <c r="K1086" s="205">
        <f t="shared" ref="K1086" si="1042">ROUND(AA1086/0.9787,0)</f>
        <v>35934</v>
      </c>
      <c r="L1086" s="205">
        <f t="shared" ref="L1086" si="1043">ROUND(AB1086/0.9787,0)</f>
        <v>30209</v>
      </c>
      <c r="M1086" s="205">
        <f>Q1087/0.9787</f>
        <v>40897.108409114131</v>
      </c>
      <c r="N1086" s="32">
        <f t="shared" ref="N1086:N1088" si="1044">SUM(B1086:M1086)</f>
        <v>468466.10840911412</v>
      </c>
      <c r="O1086" s="420"/>
      <c r="P1086" s="87">
        <f>A1086</f>
        <v>2010</v>
      </c>
      <c r="Q1086" s="205">
        <v>32532</v>
      </c>
      <c r="R1086" s="205">
        <v>39711</v>
      </c>
      <c r="S1086" s="205">
        <v>33146</v>
      </c>
      <c r="T1086" s="205">
        <v>30858</v>
      </c>
      <c r="U1086" s="205">
        <v>31468</v>
      </c>
      <c r="V1086" s="205">
        <v>40867</v>
      </c>
      <c r="W1086" s="205">
        <v>44050</v>
      </c>
      <c r="X1086" s="205">
        <v>46052</v>
      </c>
      <c r="Y1086" s="205">
        <v>45641</v>
      </c>
      <c r="Z1086" s="205">
        <v>41851</v>
      </c>
      <c r="AA1086" s="205">
        <v>35169</v>
      </c>
      <c r="AB1086" s="205">
        <v>29566</v>
      </c>
      <c r="AC1086" s="32">
        <f t="shared" ref="AC1086:AC1117" si="1045">SUM(Q1086:AB1086)</f>
        <v>450911</v>
      </c>
      <c r="AE1086" s="17"/>
      <c r="AF1086" s="78"/>
      <c r="AG1086" s="86"/>
      <c r="AH1086" s="86"/>
      <c r="AI1086" s="155"/>
      <c r="AJ1086" s="2"/>
    </row>
    <row r="1087" spans="1:116">
      <c r="A1087" s="87">
        <f>A1086+1</f>
        <v>2011</v>
      </c>
      <c r="B1087" s="205">
        <f>R1087/0.9808</f>
        <v>22512.234910277326</v>
      </c>
      <c r="C1087" s="205">
        <f t="shared" ref="C1087:L1087" si="1046">S1087/0.9808</f>
        <v>20845.228384991842</v>
      </c>
      <c r="D1087" s="205">
        <f t="shared" si="1046"/>
        <v>20513.866231647633</v>
      </c>
      <c r="E1087" s="205">
        <f t="shared" si="1046"/>
        <v>22466.353996737358</v>
      </c>
      <c r="F1087" s="205">
        <f t="shared" si="1046"/>
        <v>23368.67862969005</v>
      </c>
      <c r="G1087" s="205">
        <f t="shared" si="1046"/>
        <v>28216.761827079936</v>
      </c>
      <c r="H1087" s="205">
        <f t="shared" si="1046"/>
        <v>29695.146818923327</v>
      </c>
      <c r="I1087" s="205">
        <f t="shared" si="1046"/>
        <v>30220.228384991842</v>
      </c>
      <c r="J1087" s="205">
        <f t="shared" si="1046"/>
        <v>28695.962479608483</v>
      </c>
      <c r="K1087" s="205">
        <f t="shared" si="1046"/>
        <v>25616.843393148451</v>
      </c>
      <c r="L1087" s="205">
        <f t="shared" si="1046"/>
        <v>23970.228384991842</v>
      </c>
      <c r="M1087" s="205">
        <f>Q1088/0.9808</f>
        <v>15161.092985318108</v>
      </c>
      <c r="N1087" s="32">
        <f t="shared" si="1044"/>
        <v>291282.62642740615</v>
      </c>
      <c r="O1087" s="420"/>
      <c r="P1087" s="87">
        <f t="shared" ref="P1087:P1121" si="1047">A1087</f>
        <v>2011</v>
      </c>
      <c r="Q1087" s="205">
        <v>40026</v>
      </c>
      <c r="R1087" s="205">
        <v>22080</v>
      </c>
      <c r="S1087" s="205">
        <v>20445</v>
      </c>
      <c r="T1087" s="205">
        <v>20120</v>
      </c>
      <c r="U1087" s="205">
        <v>22035</v>
      </c>
      <c r="V1087" s="205">
        <v>22920</v>
      </c>
      <c r="W1087" s="205">
        <v>27675</v>
      </c>
      <c r="X1087" s="205">
        <v>29125</v>
      </c>
      <c r="Y1087" s="205">
        <v>29640</v>
      </c>
      <c r="Z1087" s="205">
        <v>28145</v>
      </c>
      <c r="AA1087" s="205">
        <v>25125</v>
      </c>
      <c r="AB1087" s="205">
        <v>23510</v>
      </c>
      <c r="AC1087" s="32">
        <f t="shared" si="1045"/>
        <v>310846</v>
      </c>
      <c r="AE1087" s="17"/>
      <c r="AF1087" s="78"/>
      <c r="AG1087" s="86"/>
      <c r="AH1087" s="86"/>
      <c r="AI1087" s="155"/>
      <c r="AJ1087" s="2"/>
    </row>
    <row r="1088" spans="1:116" ht="11.25" customHeight="1">
      <c r="A1088" s="87">
        <f t="shared" ref="A1088:A1121" si="1048">A1087+1</f>
        <v>2012</v>
      </c>
      <c r="B1088" s="205">
        <f>[1]MWH!C962</f>
        <v>21848</v>
      </c>
      <c r="C1088" s="205">
        <f>[1]MWH!D962</f>
        <v>25161</v>
      </c>
      <c r="D1088" s="205">
        <f>[1]MWH!E962</f>
        <v>27287</v>
      </c>
      <c r="E1088" s="205">
        <f>[1]MWH!F962</f>
        <v>26925</v>
      </c>
      <c r="F1088" s="205">
        <f>[1]MWH!G962</f>
        <v>29071</v>
      </c>
      <c r="G1088" s="205">
        <f>[1]MWH!H962</f>
        <v>28724</v>
      </c>
      <c r="H1088" s="560">
        <f>[1]MWH!I962</f>
        <v>19721</v>
      </c>
      <c r="I1088" s="560">
        <f>[1]MWH!J962</f>
        <v>19721</v>
      </c>
      <c r="J1088" s="560">
        <f>[1]MWH!K962</f>
        <v>17617</v>
      </c>
      <c r="K1088" s="560">
        <f>[1]MWH!L962</f>
        <v>15777</v>
      </c>
      <c r="L1088" s="560">
        <f>[1]MWH!M962</f>
        <v>14681</v>
      </c>
      <c r="M1088" s="560">
        <f>[1]MWH!N962</f>
        <v>12743</v>
      </c>
      <c r="N1088" s="32">
        <f t="shared" si="1044"/>
        <v>259276</v>
      </c>
      <c r="O1088" s="420"/>
      <c r="P1088" s="87">
        <f t="shared" si="1047"/>
        <v>2012</v>
      </c>
      <c r="Q1088" s="205">
        <f>[1]MWH!S962</f>
        <v>14870</v>
      </c>
      <c r="R1088" s="205">
        <f>[1]MWH!T962</f>
        <v>21430</v>
      </c>
      <c r="S1088" s="205">
        <f>[1]MWH!U962</f>
        <v>24679</v>
      </c>
      <c r="T1088" s="205">
        <f>[1]MWH!V962</f>
        <v>26765</v>
      </c>
      <c r="U1088" s="205">
        <f>[1]MWH!W962</f>
        <v>26410</v>
      </c>
      <c r="V1088" s="205">
        <f>[1]MWH!X962</f>
        <v>28515</v>
      </c>
      <c r="W1088" s="205">
        <f>[1]MWH!Y962</f>
        <v>28174</v>
      </c>
      <c r="X1088" s="560">
        <f>[1]MWH!Z962</f>
        <v>19344</v>
      </c>
      <c r="Y1088" s="560">
        <f>[1]MWH!AA962</f>
        <v>19344</v>
      </c>
      <c r="Z1088" s="560">
        <f>[1]MWH!AB962</f>
        <v>17280</v>
      </c>
      <c r="AA1088" s="560">
        <f>[1]MWH!AC962</f>
        <v>15475</v>
      </c>
      <c r="AB1088" s="560">
        <f>[1]MWH!AD962</f>
        <v>14400</v>
      </c>
      <c r="AC1088" s="32">
        <f t="shared" si="1045"/>
        <v>256686</v>
      </c>
      <c r="AG1088" s="1"/>
      <c r="AH1088" s="1"/>
      <c r="AI1088" s="155"/>
      <c r="AJ1088" s="2"/>
      <c r="AK1088" s="1"/>
    </row>
    <row r="1089" spans="1:116" s="5" customFormat="1">
      <c r="A1089" s="87">
        <f t="shared" si="1048"/>
        <v>2013</v>
      </c>
      <c r="B1089" s="560">
        <f>[3]Energy!C1002</f>
        <v>11528</v>
      </c>
      <c r="C1089" s="560">
        <f>[3]Energy!D1002</f>
        <v>10138</v>
      </c>
      <c r="D1089" s="560">
        <f>[3]Energy!E1002</f>
        <v>14258</v>
      </c>
      <c r="E1089" s="560">
        <f>[3]Energy!F1002</f>
        <v>16734</v>
      </c>
      <c r="F1089" s="560">
        <f>[3]Energy!G1002</f>
        <v>17899</v>
      </c>
      <c r="G1089" s="560">
        <f>[3]Energy!H1002</f>
        <v>18495</v>
      </c>
      <c r="H1089" s="560">
        <f>[3]Energy!I1002</f>
        <v>19719</v>
      </c>
      <c r="I1089" s="560">
        <f>[3]Energy!J1002</f>
        <v>19719</v>
      </c>
      <c r="J1089" s="560">
        <f>[3]Energy!K1002</f>
        <v>17615</v>
      </c>
      <c r="K1089" s="560">
        <f>[3]Energy!L1002</f>
        <v>15776</v>
      </c>
      <c r="L1089" s="560">
        <f>[3]Energy!M1002</f>
        <v>14680</v>
      </c>
      <c r="M1089" s="560">
        <f>[3]Energy!N1002</f>
        <v>12741</v>
      </c>
      <c r="N1089" s="13">
        <f t="shared" ref="N1089:N1116" si="1049">MAX(B1089:M1089)</f>
        <v>19719</v>
      </c>
      <c r="O1089" s="423"/>
      <c r="P1089" s="1">
        <f t="shared" si="1047"/>
        <v>2013</v>
      </c>
      <c r="Q1089" s="560">
        <f>[3]Energy!S1002</f>
        <v>12520</v>
      </c>
      <c r="R1089" s="560">
        <f>[3]Energy!T1002</f>
        <v>11328</v>
      </c>
      <c r="S1089" s="560">
        <f>[3]Energy!U1002</f>
        <v>9963</v>
      </c>
      <c r="T1089" s="560">
        <f>[3]Energy!V1002</f>
        <v>14011</v>
      </c>
      <c r="U1089" s="560">
        <f>[3]Energy!W1002</f>
        <v>16444</v>
      </c>
      <c r="V1089" s="560">
        <f>[3]Energy!X1002</f>
        <v>17589</v>
      </c>
      <c r="W1089" s="560">
        <f>[3]Energy!Y1002</f>
        <v>18175</v>
      </c>
      <c r="X1089" s="560">
        <f>[3]Energy!Z1002</f>
        <v>19377</v>
      </c>
      <c r="Y1089" s="560">
        <f>[3]Energy!AA1002</f>
        <v>19377</v>
      </c>
      <c r="Z1089" s="560">
        <f>[3]Energy!AB1002</f>
        <v>17309</v>
      </c>
      <c r="AA1089" s="560">
        <f>[3]Energy!AC1002</f>
        <v>15502</v>
      </c>
      <c r="AB1089" s="560">
        <f>[3]Energy!AD1002</f>
        <v>14425</v>
      </c>
      <c r="AC1089" s="32">
        <f t="shared" si="1045"/>
        <v>186020</v>
      </c>
      <c r="AD1089" s="2"/>
      <c r="AE1089" s="14"/>
      <c r="AF1089" s="13"/>
      <c r="AG1089" s="1"/>
      <c r="AH1089" s="1"/>
      <c r="AI1089" s="155"/>
      <c r="AJ1089" s="2"/>
      <c r="AZ1089" s="550"/>
      <c r="BI1089" s="44"/>
      <c r="BM1089" s="165"/>
      <c r="BN1089" s="165"/>
      <c r="BO1089" s="165"/>
      <c r="BP1089" s="165"/>
      <c r="BQ1089" s="165"/>
      <c r="BR1089" s="165"/>
      <c r="BS1089" s="165"/>
      <c r="BT1089" s="165"/>
      <c r="BW1089" s="44"/>
      <c r="BX1089" s="637"/>
      <c r="BY1089" s="44"/>
      <c r="BZ1089" s="44"/>
      <c r="CA1089" s="44"/>
      <c r="CB1089" s="44"/>
      <c r="CC1089" s="44"/>
      <c r="CD1089" s="44"/>
      <c r="CE1089" s="44"/>
      <c r="CP1089" s="165"/>
      <c r="CS1089" s="534"/>
      <c r="DJ1089" s="165"/>
      <c r="DK1089" s="165"/>
      <c r="DL1089" s="165"/>
    </row>
    <row r="1090" spans="1:116">
      <c r="A1090" s="87">
        <f t="shared" si="1048"/>
        <v>2014</v>
      </c>
      <c r="B1090" s="560">
        <f>[3]Energy!C1003</f>
        <v>0</v>
      </c>
      <c r="C1090" s="560">
        <f>[3]Energy!D1003</f>
        <v>0</v>
      </c>
      <c r="D1090" s="560">
        <f>[3]Energy!E1003</f>
        <v>0</v>
      </c>
      <c r="E1090" s="560">
        <f>[3]Energy!F1003</f>
        <v>0</v>
      </c>
      <c r="F1090" s="560">
        <f>[3]Energy!G1003</f>
        <v>0</v>
      </c>
      <c r="G1090" s="560">
        <f>[3]Energy!H1003</f>
        <v>0</v>
      </c>
      <c r="H1090" s="560">
        <f>[3]Energy!I1003</f>
        <v>0</v>
      </c>
      <c r="I1090" s="560">
        <f>[3]Energy!J1003</f>
        <v>0</v>
      </c>
      <c r="J1090" s="560">
        <f>[3]Energy!K1003</f>
        <v>0</v>
      </c>
      <c r="K1090" s="560">
        <f>[3]Energy!L1003</f>
        <v>0</v>
      </c>
      <c r="L1090" s="560">
        <f>[3]Energy!M1003</f>
        <v>0</v>
      </c>
      <c r="M1090" s="560">
        <f>[3]Energy!N1003</f>
        <v>0</v>
      </c>
      <c r="N1090" s="13">
        <f t="shared" si="1049"/>
        <v>0</v>
      </c>
      <c r="O1090" s="423"/>
      <c r="P1090" s="1">
        <f t="shared" si="1047"/>
        <v>2014</v>
      </c>
      <c r="Q1090" s="560">
        <f>[3]Energy!S1003</f>
        <v>12520</v>
      </c>
      <c r="R1090" s="560">
        <f>[3]Energy!T1003</f>
        <v>0</v>
      </c>
      <c r="S1090" s="560">
        <f>[3]Energy!U1003</f>
        <v>0</v>
      </c>
      <c r="T1090" s="560">
        <f>[3]Energy!V1003</f>
        <v>0</v>
      </c>
      <c r="U1090" s="560">
        <f>[3]Energy!W1003</f>
        <v>0</v>
      </c>
      <c r="V1090" s="560">
        <f>[3]Energy!X1003</f>
        <v>0</v>
      </c>
      <c r="W1090" s="560">
        <f>[3]Energy!Y1003</f>
        <v>0</v>
      </c>
      <c r="X1090" s="560">
        <f>[3]Energy!Z1003</f>
        <v>0</v>
      </c>
      <c r="Y1090" s="560">
        <f>[3]Energy!AA1003</f>
        <v>0</v>
      </c>
      <c r="Z1090" s="560">
        <f>[3]Energy!AB1003</f>
        <v>0</v>
      </c>
      <c r="AA1090" s="560">
        <f>[3]Energy!AC1003</f>
        <v>0</v>
      </c>
      <c r="AB1090" s="560">
        <f>[3]Energy!AD1003</f>
        <v>0</v>
      </c>
      <c r="AC1090" s="32">
        <f t="shared" si="1045"/>
        <v>12520</v>
      </c>
      <c r="AG1090" s="1"/>
      <c r="AH1090" s="1"/>
      <c r="AI1090" s="155"/>
      <c r="AJ1090" s="2"/>
      <c r="AK1090" s="1"/>
    </row>
    <row r="1091" spans="1:116">
      <c r="A1091" s="87">
        <f t="shared" si="1048"/>
        <v>2015</v>
      </c>
      <c r="B1091" s="560"/>
      <c r="C1091" s="560"/>
      <c r="D1091" s="560"/>
      <c r="E1091" s="560"/>
      <c r="F1091" s="560"/>
      <c r="G1091" s="560"/>
      <c r="H1091" s="560"/>
      <c r="I1091" s="560"/>
      <c r="J1091" s="560"/>
      <c r="K1091" s="560"/>
      <c r="L1091" s="560"/>
      <c r="M1091" s="560"/>
      <c r="N1091" s="13">
        <f t="shared" si="1049"/>
        <v>0</v>
      </c>
      <c r="O1091" s="423"/>
      <c r="P1091" s="1">
        <f t="shared" si="1047"/>
        <v>2015</v>
      </c>
      <c r="Q1091" s="560"/>
      <c r="R1091" s="560"/>
      <c r="S1091" s="560"/>
      <c r="T1091" s="560"/>
      <c r="U1091" s="560"/>
      <c r="V1091" s="560"/>
      <c r="W1091" s="560"/>
      <c r="X1091" s="560"/>
      <c r="Y1091" s="560"/>
      <c r="Z1091" s="560"/>
      <c r="AA1091" s="560"/>
      <c r="AB1091" s="560"/>
      <c r="AC1091" s="32">
        <f t="shared" si="1045"/>
        <v>0</v>
      </c>
      <c r="AG1091" s="1"/>
      <c r="AH1091" s="1"/>
      <c r="AI1091" s="155"/>
      <c r="AJ1091" s="2"/>
      <c r="AK1091" s="1"/>
    </row>
    <row r="1092" spans="1:116">
      <c r="A1092" s="87">
        <f t="shared" si="1048"/>
        <v>2016</v>
      </c>
      <c r="B1092" s="560"/>
      <c r="C1092" s="560"/>
      <c r="D1092" s="560"/>
      <c r="E1092" s="560"/>
      <c r="F1092" s="560"/>
      <c r="G1092" s="560"/>
      <c r="H1092" s="560"/>
      <c r="I1092" s="560"/>
      <c r="J1092" s="560"/>
      <c r="K1092" s="560"/>
      <c r="L1092" s="560"/>
      <c r="M1092" s="560"/>
      <c r="N1092" s="13">
        <f t="shared" si="1049"/>
        <v>0</v>
      </c>
      <c r="O1092" s="423"/>
      <c r="P1092" s="1">
        <f t="shared" si="1047"/>
        <v>2016</v>
      </c>
      <c r="Q1092" s="560"/>
      <c r="R1092" s="560"/>
      <c r="S1092" s="560"/>
      <c r="T1092" s="560"/>
      <c r="U1092" s="560"/>
      <c r="V1092" s="560"/>
      <c r="W1092" s="560"/>
      <c r="X1092" s="560"/>
      <c r="Y1092" s="560"/>
      <c r="Z1092" s="560"/>
      <c r="AA1092" s="560"/>
      <c r="AB1092" s="560"/>
      <c r="AC1092" s="32">
        <f t="shared" si="1045"/>
        <v>0</v>
      </c>
      <c r="AG1092" s="1"/>
      <c r="AH1092" s="1"/>
      <c r="AI1092" s="155"/>
      <c r="AJ1092" s="2"/>
      <c r="AK1092" s="1"/>
    </row>
    <row r="1093" spans="1:116">
      <c r="A1093" s="87">
        <f t="shared" si="1048"/>
        <v>2017</v>
      </c>
      <c r="B1093" s="560"/>
      <c r="C1093" s="560"/>
      <c r="D1093" s="560"/>
      <c r="E1093" s="560"/>
      <c r="F1093" s="560"/>
      <c r="G1093" s="560"/>
      <c r="H1093" s="560"/>
      <c r="I1093" s="560"/>
      <c r="J1093" s="560"/>
      <c r="K1093" s="560"/>
      <c r="L1093" s="560"/>
      <c r="M1093" s="560"/>
      <c r="N1093" s="13">
        <f t="shared" si="1049"/>
        <v>0</v>
      </c>
      <c r="O1093" s="423"/>
      <c r="P1093" s="1">
        <f t="shared" si="1047"/>
        <v>2017</v>
      </c>
      <c r="Q1093" s="560"/>
      <c r="R1093" s="560"/>
      <c r="S1093" s="560"/>
      <c r="T1093" s="560"/>
      <c r="U1093" s="560"/>
      <c r="V1093" s="560"/>
      <c r="W1093" s="560"/>
      <c r="X1093" s="560"/>
      <c r="Y1093" s="560"/>
      <c r="Z1093" s="560"/>
      <c r="AA1093" s="560"/>
      <c r="AB1093" s="560"/>
      <c r="AC1093" s="32">
        <f t="shared" si="1045"/>
        <v>0</v>
      </c>
      <c r="AG1093" s="1"/>
      <c r="AH1093" s="1"/>
      <c r="AI1093" s="155"/>
      <c r="AJ1093" s="2"/>
      <c r="AK1093" s="1"/>
    </row>
    <row r="1094" spans="1:116">
      <c r="A1094" s="87">
        <f t="shared" si="1048"/>
        <v>2018</v>
      </c>
      <c r="B1094" s="560"/>
      <c r="C1094" s="560"/>
      <c r="D1094" s="560"/>
      <c r="E1094" s="560"/>
      <c r="F1094" s="560"/>
      <c r="G1094" s="560"/>
      <c r="H1094" s="560"/>
      <c r="I1094" s="560"/>
      <c r="J1094" s="560"/>
      <c r="K1094" s="560"/>
      <c r="L1094" s="560"/>
      <c r="M1094" s="560"/>
      <c r="N1094" s="13">
        <f t="shared" si="1049"/>
        <v>0</v>
      </c>
      <c r="O1094" s="423"/>
      <c r="P1094" s="1">
        <f t="shared" si="1047"/>
        <v>2018</v>
      </c>
      <c r="Q1094" s="560"/>
      <c r="R1094" s="560"/>
      <c r="S1094" s="560"/>
      <c r="T1094" s="560"/>
      <c r="U1094" s="560"/>
      <c r="V1094" s="560"/>
      <c r="W1094" s="560"/>
      <c r="X1094" s="560"/>
      <c r="Y1094" s="560"/>
      <c r="Z1094" s="560"/>
      <c r="AA1094" s="560"/>
      <c r="AB1094" s="560"/>
      <c r="AC1094" s="32">
        <f t="shared" si="1045"/>
        <v>0</v>
      </c>
      <c r="AG1094" s="1"/>
      <c r="AH1094" s="1"/>
      <c r="AI1094" s="155"/>
      <c r="AJ1094" s="2"/>
      <c r="AK1094" s="1"/>
    </row>
    <row r="1095" spans="1:116">
      <c r="A1095" s="87">
        <f t="shared" si="1048"/>
        <v>2019</v>
      </c>
      <c r="B1095" s="560"/>
      <c r="C1095" s="560"/>
      <c r="D1095" s="560"/>
      <c r="E1095" s="560"/>
      <c r="F1095" s="560"/>
      <c r="G1095" s="560"/>
      <c r="H1095" s="560"/>
      <c r="I1095" s="560"/>
      <c r="J1095" s="560"/>
      <c r="K1095" s="560"/>
      <c r="L1095" s="560"/>
      <c r="M1095" s="560"/>
      <c r="N1095" s="13">
        <f t="shared" si="1049"/>
        <v>0</v>
      </c>
      <c r="O1095" s="423"/>
      <c r="P1095" s="1">
        <f t="shared" si="1047"/>
        <v>2019</v>
      </c>
      <c r="Q1095" s="560"/>
      <c r="R1095" s="560"/>
      <c r="S1095" s="560"/>
      <c r="T1095" s="560"/>
      <c r="U1095" s="560"/>
      <c r="V1095" s="560"/>
      <c r="W1095" s="560"/>
      <c r="X1095" s="560"/>
      <c r="Y1095" s="560"/>
      <c r="Z1095" s="560"/>
      <c r="AA1095" s="560"/>
      <c r="AB1095" s="560"/>
      <c r="AC1095" s="32">
        <f t="shared" si="1045"/>
        <v>0</v>
      </c>
      <c r="AG1095" s="1"/>
      <c r="AH1095" s="1"/>
      <c r="AJ1095" s="2"/>
      <c r="AK1095" s="1"/>
    </row>
    <row r="1096" spans="1:116">
      <c r="A1096" s="87">
        <f t="shared" si="1048"/>
        <v>2020</v>
      </c>
      <c r="B1096" s="560"/>
      <c r="C1096" s="560"/>
      <c r="D1096" s="560"/>
      <c r="E1096" s="560"/>
      <c r="F1096" s="560"/>
      <c r="G1096" s="560"/>
      <c r="H1096" s="560"/>
      <c r="I1096" s="560"/>
      <c r="J1096" s="560"/>
      <c r="K1096" s="560"/>
      <c r="L1096" s="560"/>
      <c r="M1096" s="560"/>
      <c r="N1096" s="13">
        <f t="shared" si="1049"/>
        <v>0</v>
      </c>
      <c r="O1096" s="423"/>
      <c r="P1096" s="1">
        <f t="shared" si="1047"/>
        <v>2020</v>
      </c>
      <c r="Q1096" s="560"/>
      <c r="R1096" s="560"/>
      <c r="S1096" s="560"/>
      <c r="T1096" s="560"/>
      <c r="U1096" s="560"/>
      <c r="V1096" s="560"/>
      <c r="W1096" s="560"/>
      <c r="X1096" s="560"/>
      <c r="Y1096" s="560"/>
      <c r="Z1096" s="560"/>
      <c r="AA1096" s="560"/>
      <c r="AB1096" s="560"/>
      <c r="AC1096" s="32">
        <f t="shared" si="1045"/>
        <v>0</v>
      </c>
      <c r="AF1096" s="79"/>
      <c r="AG1096" s="2"/>
      <c r="AH1096" s="1"/>
      <c r="AJ1096" s="2"/>
      <c r="AK1096" s="1"/>
    </row>
    <row r="1097" spans="1:116" ht="11.25" customHeight="1">
      <c r="A1097" s="87">
        <f t="shared" si="1048"/>
        <v>2021</v>
      </c>
      <c r="B1097" s="560"/>
      <c r="C1097" s="560"/>
      <c r="D1097" s="560"/>
      <c r="E1097" s="560"/>
      <c r="F1097" s="560"/>
      <c r="G1097" s="560"/>
      <c r="H1097" s="560"/>
      <c r="I1097" s="560"/>
      <c r="J1097" s="560"/>
      <c r="K1097" s="560"/>
      <c r="L1097" s="560"/>
      <c r="M1097" s="560"/>
      <c r="N1097" s="13">
        <f t="shared" si="1049"/>
        <v>0</v>
      </c>
      <c r="O1097" s="423"/>
      <c r="P1097" s="1">
        <f t="shared" si="1047"/>
        <v>2021</v>
      </c>
      <c r="Q1097" s="560"/>
      <c r="R1097" s="560"/>
      <c r="S1097" s="560"/>
      <c r="T1097" s="560"/>
      <c r="U1097" s="560"/>
      <c r="V1097" s="560"/>
      <c r="W1097" s="560"/>
      <c r="X1097" s="560"/>
      <c r="Y1097" s="560"/>
      <c r="Z1097" s="560"/>
      <c r="AA1097" s="560"/>
      <c r="AB1097" s="560"/>
      <c r="AC1097" s="32">
        <f t="shared" si="1045"/>
        <v>0</v>
      </c>
      <c r="AF1097" s="86"/>
      <c r="AG1097" s="2"/>
      <c r="AH1097" s="1"/>
      <c r="AI1097" s="78"/>
      <c r="AJ1097" s="2"/>
      <c r="AK1097" s="1"/>
    </row>
    <row r="1098" spans="1:116" ht="11.25" customHeight="1">
      <c r="A1098" s="87">
        <f t="shared" si="1048"/>
        <v>2022</v>
      </c>
      <c r="B1098" s="560"/>
      <c r="C1098" s="560"/>
      <c r="D1098" s="560"/>
      <c r="E1098" s="560"/>
      <c r="F1098" s="560"/>
      <c r="G1098" s="560"/>
      <c r="H1098" s="560"/>
      <c r="I1098" s="560"/>
      <c r="J1098" s="560"/>
      <c r="K1098" s="560"/>
      <c r="L1098" s="560"/>
      <c r="M1098" s="560"/>
      <c r="N1098" s="13">
        <f t="shared" si="1049"/>
        <v>0</v>
      </c>
      <c r="O1098" s="422"/>
      <c r="P1098" s="1">
        <f t="shared" si="1047"/>
        <v>2022</v>
      </c>
      <c r="Q1098" s="560"/>
      <c r="R1098" s="560"/>
      <c r="S1098" s="560"/>
      <c r="T1098" s="560"/>
      <c r="U1098" s="560"/>
      <c r="V1098" s="560"/>
      <c r="W1098" s="560"/>
      <c r="X1098" s="560"/>
      <c r="Y1098" s="560"/>
      <c r="Z1098" s="560"/>
      <c r="AA1098" s="560"/>
      <c r="AB1098" s="560"/>
      <c r="AC1098" s="32">
        <f t="shared" si="1045"/>
        <v>0</v>
      </c>
      <c r="AD1098" s="13"/>
      <c r="AG1098" s="2"/>
      <c r="AH1098" s="1"/>
      <c r="AJ1098" s="2"/>
      <c r="AK1098" s="1"/>
    </row>
    <row r="1099" spans="1:116" ht="11.25" customHeight="1">
      <c r="A1099" s="87">
        <f t="shared" si="1048"/>
        <v>2023</v>
      </c>
      <c r="B1099" s="560"/>
      <c r="C1099" s="560"/>
      <c r="D1099" s="560"/>
      <c r="E1099" s="560"/>
      <c r="F1099" s="560"/>
      <c r="G1099" s="560"/>
      <c r="H1099" s="560"/>
      <c r="I1099" s="560"/>
      <c r="J1099" s="560"/>
      <c r="K1099" s="560"/>
      <c r="L1099" s="560"/>
      <c r="M1099" s="560"/>
      <c r="N1099" s="13">
        <f t="shared" si="1049"/>
        <v>0</v>
      </c>
      <c r="O1099" s="422"/>
      <c r="P1099" s="1">
        <f t="shared" si="1047"/>
        <v>2023</v>
      </c>
      <c r="Q1099" s="560"/>
      <c r="R1099" s="560"/>
      <c r="S1099" s="560"/>
      <c r="T1099" s="560"/>
      <c r="U1099" s="560"/>
      <c r="V1099" s="560"/>
      <c r="W1099" s="560"/>
      <c r="X1099" s="560"/>
      <c r="Y1099" s="560"/>
      <c r="Z1099" s="560"/>
      <c r="AA1099" s="560"/>
      <c r="AB1099" s="560"/>
      <c r="AC1099" s="32">
        <f t="shared" si="1045"/>
        <v>0</v>
      </c>
      <c r="AD1099" s="13"/>
      <c r="AG1099" s="2"/>
      <c r="AH1099" s="1"/>
      <c r="AI1099" s="86"/>
      <c r="AJ1099" s="2"/>
      <c r="AK1099" s="1"/>
    </row>
    <row r="1100" spans="1:116" ht="11.25" customHeight="1">
      <c r="A1100" s="87">
        <f t="shared" si="1048"/>
        <v>2024</v>
      </c>
      <c r="B1100" s="560"/>
      <c r="C1100" s="560"/>
      <c r="D1100" s="560"/>
      <c r="E1100" s="560"/>
      <c r="F1100" s="560"/>
      <c r="G1100" s="560"/>
      <c r="H1100" s="560"/>
      <c r="I1100" s="560"/>
      <c r="J1100" s="560"/>
      <c r="K1100" s="560"/>
      <c r="L1100" s="560"/>
      <c r="M1100" s="560"/>
      <c r="N1100" s="13">
        <f t="shared" si="1049"/>
        <v>0</v>
      </c>
      <c r="O1100" s="422"/>
      <c r="P1100" s="1">
        <f t="shared" si="1047"/>
        <v>2024</v>
      </c>
      <c r="Q1100" s="560"/>
      <c r="R1100" s="560"/>
      <c r="S1100" s="560"/>
      <c r="T1100" s="560"/>
      <c r="U1100" s="560"/>
      <c r="V1100" s="560"/>
      <c r="W1100" s="560"/>
      <c r="X1100" s="560"/>
      <c r="Y1100" s="560"/>
      <c r="Z1100" s="560"/>
      <c r="AA1100" s="560"/>
      <c r="AB1100" s="560"/>
      <c r="AC1100" s="32">
        <f t="shared" si="1045"/>
        <v>0</v>
      </c>
      <c r="AD1100" s="13"/>
      <c r="AG1100" s="2"/>
      <c r="AH1100" s="1"/>
      <c r="AI1100" s="155"/>
      <c r="AJ1100" s="2"/>
      <c r="AK1100" s="1"/>
    </row>
    <row r="1101" spans="1:116" ht="11.25" customHeight="1">
      <c r="A1101" s="87">
        <f t="shared" si="1048"/>
        <v>2025</v>
      </c>
      <c r="B1101" s="560"/>
      <c r="C1101" s="560"/>
      <c r="D1101" s="560"/>
      <c r="E1101" s="560"/>
      <c r="F1101" s="560"/>
      <c r="G1101" s="560"/>
      <c r="H1101" s="560"/>
      <c r="I1101" s="560"/>
      <c r="J1101" s="560"/>
      <c r="K1101" s="560"/>
      <c r="L1101" s="560"/>
      <c r="M1101" s="560"/>
      <c r="N1101" s="13">
        <f t="shared" si="1049"/>
        <v>0</v>
      </c>
      <c r="O1101" s="422"/>
      <c r="P1101" s="1">
        <f t="shared" si="1047"/>
        <v>2025</v>
      </c>
      <c r="Q1101" s="560"/>
      <c r="R1101" s="560"/>
      <c r="S1101" s="560"/>
      <c r="T1101" s="560"/>
      <c r="U1101" s="560"/>
      <c r="V1101" s="560"/>
      <c r="W1101" s="560"/>
      <c r="X1101" s="560"/>
      <c r="Y1101" s="560"/>
      <c r="Z1101" s="560"/>
      <c r="AA1101" s="560"/>
      <c r="AB1101" s="560"/>
      <c r="AC1101" s="32">
        <f t="shared" si="1045"/>
        <v>0</v>
      </c>
      <c r="AD1101" s="13"/>
      <c r="AG1101" s="2"/>
      <c r="AH1101" s="1"/>
      <c r="AI1101" s="155"/>
      <c r="AJ1101" s="2"/>
      <c r="AK1101" s="1"/>
    </row>
    <row r="1102" spans="1:116">
      <c r="A1102" s="87">
        <f t="shared" si="1048"/>
        <v>2026</v>
      </c>
      <c r="B1102" s="560"/>
      <c r="C1102" s="560"/>
      <c r="D1102" s="560"/>
      <c r="E1102" s="560"/>
      <c r="F1102" s="560"/>
      <c r="G1102" s="560"/>
      <c r="H1102" s="560"/>
      <c r="I1102" s="560"/>
      <c r="J1102" s="560"/>
      <c r="K1102" s="560"/>
      <c r="L1102" s="560"/>
      <c r="M1102" s="560"/>
      <c r="N1102" s="13">
        <f t="shared" si="1049"/>
        <v>0</v>
      </c>
      <c r="O1102" s="433"/>
      <c r="P1102" s="1">
        <f t="shared" si="1047"/>
        <v>2026</v>
      </c>
      <c r="Q1102" s="560"/>
      <c r="R1102" s="560"/>
      <c r="S1102" s="560"/>
      <c r="T1102" s="560"/>
      <c r="U1102" s="560"/>
      <c r="V1102" s="560"/>
      <c r="W1102" s="560"/>
      <c r="X1102" s="560"/>
      <c r="Y1102" s="560"/>
      <c r="Z1102" s="560"/>
      <c r="AA1102" s="560"/>
      <c r="AB1102" s="560"/>
      <c r="AC1102" s="32">
        <f t="shared" si="1045"/>
        <v>0</v>
      </c>
      <c r="AD1102" s="13"/>
      <c r="AG1102" s="2"/>
      <c r="AH1102" s="1"/>
      <c r="AI1102" s="155"/>
      <c r="AJ1102" s="2"/>
      <c r="AK1102" s="1"/>
    </row>
    <row r="1103" spans="1:116">
      <c r="A1103" s="87">
        <f t="shared" si="1048"/>
        <v>2027</v>
      </c>
      <c r="B1103" s="560"/>
      <c r="C1103" s="560"/>
      <c r="D1103" s="560"/>
      <c r="E1103" s="560"/>
      <c r="F1103" s="560"/>
      <c r="G1103" s="560"/>
      <c r="H1103" s="560"/>
      <c r="I1103" s="560"/>
      <c r="J1103" s="560"/>
      <c r="K1103" s="560"/>
      <c r="L1103" s="560"/>
      <c r="M1103" s="560"/>
      <c r="N1103" s="13">
        <f t="shared" si="1049"/>
        <v>0</v>
      </c>
      <c r="O1103" s="433"/>
      <c r="P1103" s="1">
        <f t="shared" si="1047"/>
        <v>2027</v>
      </c>
      <c r="Q1103" s="560"/>
      <c r="R1103" s="560"/>
      <c r="S1103" s="560"/>
      <c r="T1103" s="560"/>
      <c r="U1103" s="560"/>
      <c r="V1103" s="560"/>
      <c r="W1103" s="560"/>
      <c r="X1103" s="560"/>
      <c r="Y1103" s="560"/>
      <c r="Z1103" s="560"/>
      <c r="AA1103" s="560"/>
      <c r="AB1103" s="560"/>
      <c r="AC1103" s="32">
        <f t="shared" si="1045"/>
        <v>0</v>
      </c>
      <c r="AD1103" s="13"/>
      <c r="AG1103" s="2"/>
      <c r="AH1103" s="1"/>
      <c r="AI1103" s="155"/>
      <c r="AJ1103" s="2"/>
      <c r="AK1103" s="1"/>
    </row>
    <row r="1104" spans="1:116">
      <c r="A1104" s="87">
        <f t="shared" si="1048"/>
        <v>2028</v>
      </c>
      <c r="B1104" s="560"/>
      <c r="C1104" s="560"/>
      <c r="D1104" s="560"/>
      <c r="E1104" s="560"/>
      <c r="F1104" s="560"/>
      <c r="G1104" s="560"/>
      <c r="H1104" s="560"/>
      <c r="I1104" s="560"/>
      <c r="J1104" s="560"/>
      <c r="K1104" s="560"/>
      <c r="L1104" s="560"/>
      <c r="M1104" s="560"/>
      <c r="N1104" s="13">
        <f t="shared" si="1049"/>
        <v>0</v>
      </c>
      <c r="O1104" s="433"/>
      <c r="P1104" s="1">
        <f t="shared" si="1047"/>
        <v>2028</v>
      </c>
      <c r="Q1104" s="560"/>
      <c r="R1104" s="560"/>
      <c r="S1104" s="560"/>
      <c r="T1104" s="560"/>
      <c r="U1104" s="560"/>
      <c r="V1104" s="560"/>
      <c r="W1104" s="560"/>
      <c r="X1104" s="560"/>
      <c r="Y1104" s="560"/>
      <c r="Z1104" s="560"/>
      <c r="AA1104" s="560"/>
      <c r="AB1104" s="560"/>
      <c r="AC1104" s="32">
        <f t="shared" si="1045"/>
        <v>0</v>
      </c>
      <c r="AD1104" s="13"/>
      <c r="AG1104" s="2"/>
      <c r="AH1104" s="1"/>
      <c r="AI1104" s="155"/>
      <c r="AJ1104" s="2"/>
      <c r="AK1104" s="1"/>
    </row>
    <row r="1105" spans="1:116">
      <c r="A1105" s="87">
        <f t="shared" si="1048"/>
        <v>2029</v>
      </c>
      <c r="B1105" s="560"/>
      <c r="C1105" s="560"/>
      <c r="D1105" s="560"/>
      <c r="E1105" s="560"/>
      <c r="F1105" s="560"/>
      <c r="G1105" s="560"/>
      <c r="H1105" s="560"/>
      <c r="I1105" s="560"/>
      <c r="J1105" s="560"/>
      <c r="K1105" s="560"/>
      <c r="L1105" s="560"/>
      <c r="M1105" s="560"/>
      <c r="N1105" s="13">
        <f t="shared" si="1049"/>
        <v>0</v>
      </c>
      <c r="O1105" s="433"/>
      <c r="P1105" s="1">
        <f t="shared" si="1047"/>
        <v>2029</v>
      </c>
      <c r="Q1105" s="560"/>
      <c r="R1105" s="560"/>
      <c r="S1105" s="560"/>
      <c r="T1105" s="560"/>
      <c r="U1105" s="560"/>
      <c r="V1105" s="560"/>
      <c r="W1105" s="560"/>
      <c r="X1105" s="560"/>
      <c r="Y1105" s="560"/>
      <c r="Z1105" s="560"/>
      <c r="AA1105" s="560"/>
      <c r="AB1105" s="560"/>
      <c r="AC1105" s="32">
        <f t="shared" si="1045"/>
        <v>0</v>
      </c>
      <c r="AD1105" s="13"/>
      <c r="AG1105" s="2"/>
      <c r="AH1105" s="1"/>
      <c r="AI1105" s="155"/>
      <c r="AJ1105" s="2"/>
      <c r="AK1105" s="1"/>
    </row>
    <row r="1106" spans="1:116">
      <c r="A1106" s="87">
        <f t="shared" si="1048"/>
        <v>2030</v>
      </c>
      <c r="B1106" s="560"/>
      <c r="C1106" s="560"/>
      <c r="D1106" s="560"/>
      <c r="E1106" s="560"/>
      <c r="F1106" s="560"/>
      <c r="G1106" s="560"/>
      <c r="H1106" s="560"/>
      <c r="I1106" s="560"/>
      <c r="J1106" s="560"/>
      <c r="K1106" s="560"/>
      <c r="L1106" s="560"/>
      <c r="M1106" s="560"/>
      <c r="N1106" s="13">
        <f t="shared" si="1049"/>
        <v>0</v>
      </c>
      <c r="O1106" s="433"/>
      <c r="P1106" s="1">
        <f t="shared" si="1047"/>
        <v>2030</v>
      </c>
      <c r="Q1106" s="560"/>
      <c r="R1106" s="560"/>
      <c r="S1106" s="560"/>
      <c r="T1106" s="560"/>
      <c r="U1106" s="560"/>
      <c r="V1106" s="560"/>
      <c r="W1106" s="560"/>
      <c r="X1106" s="560"/>
      <c r="Y1106" s="560"/>
      <c r="Z1106" s="560"/>
      <c r="AA1106" s="560"/>
      <c r="AB1106" s="560"/>
      <c r="AC1106" s="32">
        <f t="shared" si="1045"/>
        <v>0</v>
      </c>
      <c r="AD1106" s="13"/>
      <c r="AG1106" s="2"/>
      <c r="AH1106" s="1"/>
      <c r="AI1106" s="155"/>
      <c r="AJ1106" s="2"/>
      <c r="AK1106" s="1"/>
    </row>
    <row r="1107" spans="1:116">
      <c r="A1107" s="87">
        <f t="shared" si="1048"/>
        <v>2031</v>
      </c>
      <c r="B1107" s="560"/>
      <c r="C1107" s="560"/>
      <c r="D1107" s="560"/>
      <c r="E1107" s="560"/>
      <c r="F1107" s="560"/>
      <c r="G1107" s="560"/>
      <c r="H1107" s="560"/>
      <c r="I1107" s="560"/>
      <c r="J1107" s="560"/>
      <c r="K1107" s="560"/>
      <c r="L1107" s="560"/>
      <c r="M1107" s="560"/>
      <c r="N1107" s="13">
        <f t="shared" si="1049"/>
        <v>0</v>
      </c>
      <c r="O1107" s="419"/>
      <c r="P1107" s="1">
        <f t="shared" si="1047"/>
        <v>2031</v>
      </c>
      <c r="Q1107" s="560"/>
      <c r="R1107" s="560"/>
      <c r="S1107" s="560"/>
      <c r="T1107" s="560"/>
      <c r="U1107" s="560"/>
      <c r="V1107" s="560"/>
      <c r="W1107" s="560"/>
      <c r="X1107" s="560"/>
      <c r="Y1107" s="560"/>
      <c r="Z1107" s="560"/>
      <c r="AA1107" s="560"/>
      <c r="AB1107" s="560"/>
      <c r="AC1107" s="32">
        <f t="shared" si="1045"/>
        <v>0</v>
      </c>
      <c r="AD1107" s="13"/>
      <c r="AG1107" s="2"/>
      <c r="AH1107" s="1"/>
      <c r="AI1107" s="155"/>
      <c r="AJ1107" s="2"/>
      <c r="AK1107" s="1"/>
    </row>
    <row r="1108" spans="1:116">
      <c r="A1108" s="87">
        <f t="shared" si="1048"/>
        <v>2032</v>
      </c>
      <c r="B1108" s="560"/>
      <c r="C1108" s="560"/>
      <c r="D1108" s="560"/>
      <c r="E1108" s="560"/>
      <c r="F1108" s="560"/>
      <c r="G1108" s="560"/>
      <c r="H1108" s="560"/>
      <c r="I1108" s="560"/>
      <c r="J1108" s="560"/>
      <c r="K1108" s="560"/>
      <c r="L1108" s="560"/>
      <c r="M1108" s="560"/>
      <c r="N1108" s="13">
        <f t="shared" si="1049"/>
        <v>0</v>
      </c>
      <c r="O1108" s="29"/>
      <c r="P1108" s="1">
        <f t="shared" si="1047"/>
        <v>2032</v>
      </c>
      <c r="Q1108" s="560"/>
      <c r="R1108" s="560"/>
      <c r="S1108" s="560"/>
      <c r="T1108" s="560"/>
      <c r="U1108" s="560"/>
      <c r="V1108" s="560"/>
      <c r="W1108" s="560"/>
      <c r="X1108" s="560"/>
      <c r="Y1108" s="560"/>
      <c r="Z1108" s="560"/>
      <c r="AA1108" s="560"/>
      <c r="AB1108" s="560"/>
      <c r="AC1108" s="32">
        <f t="shared" si="1045"/>
        <v>0</v>
      </c>
      <c r="AD1108" s="13"/>
      <c r="AG1108" s="2"/>
      <c r="AH1108" s="1"/>
      <c r="AI1108" s="155"/>
      <c r="AJ1108" s="2"/>
      <c r="AK1108" s="1"/>
    </row>
    <row r="1109" spans="1:116">
      <c r="A1109" s="87">
        <f t="shared" si="1048"/>
        <v>2033</v>
      </c>
      <c r="B1109" s="560"/>
      <c r="C1109" s="560"/>
      <c r="D1109" s="560"/>
      <c r="E1109" s="560"/>
      <c r="F1109" s="560"/>
      <c r="G1109" s="560"/>
      <c r="H1109" s="560"/>
      <c r="I1109" s="560"/>
      <c r="J1109" s="560"/>
      <c r="K1109" s="560"/>
      <c r="L1109" s="560"/>
      <c r="M1109" s="560"/>
      <c r="N1109" s="13">
        <f t="shared" si="1049"/>
        <v>0</v>
      </c>
      <c r="O1109" s="29"/>
      <c r="P1109" s="1">
        <f t="shared" si="1047"/>
        <v>2033</v>
      </c>
      <c r="Q1109" s="560"/>
      <c r="R1109" s="560"/>
      <c r="S1109" s="560"/>
      <c r="T1109" s="560"/>
      <c r="U1109" s="560"/>
      <c r="V1109" s="560"/>
      <c r="W1109" s="560"/>
      <c r="X1109" s="560"/>
      <c r="Y1109" s="560"/>
      <c r="Z1109" s="560"/>
      <c r="AA1109" s="560"/>
      <c r="AB1109" s="560"/>
      <c r="AC1109" s="32">
        <f t="shared" si="1045"/>
        <v>0</v>
      </c>
      <c r="AD1109" s="13"/>
      <c r="AG1109" s="2"/>
      <c r="AH1109" s="1"/>
      <c r="AI1109" s="155"/>
      <c r="AJ1109" s="2"/>
      <c r="AK1109" s="1"/>
    </row>
    <row r="1110" spans="1:116">
      <c r="A1110" s="87">
        <f t="shared" si="1048"/>
        <v>2034</v>
      </c>
      <c r="B1110" s="560"/>
      <c r="C1110" s="560"/>
      <c r="D1110" s="560"/>
      <c r="E1110" s="560"/>
      <c r="F1110" s="560"/>
      <c r="G1110" s="560"/>
      <c r="H1110" s="560"/>
      <c r="I1110" s="560"/>
      <c r="J1110" s="560"/>
      <c r="K1110" s="560"/>
      <c r="L1110" s="560"/>
      <c r="M1110" s="560"/>
      <c r="N1110" s="13">
        <f t="shared" si="1049"/>
        <v>0</v>
      </c>
      <c r="O1110" s="29"/>
      <c r="P1110" s="1">
        <f t="shared" si="1047"/>
        <v>2034</v>
      </c>
      <c r="Q1110" s="560"/>
      <c r="R1110" s="560"/>
      <c r="S1110" s="560"/>
      <c r="T1110" s="560"/>
      <c r="U1110" s="560"/>
      <c r="V1110" s="560"/>
      <c r="W1110" s="560"/>
      <c r="X1110" s="560"/>
      <c r="Y1110" s="560"/>
      <c r="Z1110" s="560"/>
      <c r="AA1110" s="560"/>
      <c r="AB1110" s="560"/>
      <c r="AC1110" s="32">
        <f t="shared" si="1045"/>
        <v>0</v>
      </c>
      <c r="AD1110" s="13"/>
      <c r="AG1110" s="2"/>
      <c r="AH1110" s="1"/>
      <c r="AI1110" s="155"/>
      <c r="AJ1110" s="2"/>
      <c r="AK1110" s="1"/>
    </row>
    <row r="1111" spans="1:116">
      <c r="A1111" s="87">
        <f t="shared" si="1048"/>
        <v>2035</v>
      </c>
      <c r="B1111" s="560"/>
      <c r="C1111" s="560"/>
      <c r="D1111" s="560"/>
      <c r="E1111" s="560"/>
      <c r="F1111" s="560"/>
      <c r="G1111" s="560"/>
      <c r="H1111" s="560"/>
      <c r="I1111" s="560"/>
      <c r="J1111" s="560"/>
      <c r="K1111" s="560"/>
      <c r="L1111" s="560"/>
      <c r="M1111" s="560"/>
      <c r="N1111" s="13">
        <f t="shared" si="1049"/>
        <v>0</v>
      </c>
      <c r="O1111" s="29"/>
      <c r="P1111" s="1">
        <f t="shared" si="1047"/>
        <v>2035</v>
      </c>
      <c r="Q1111" s="560"/>
      <c r="R1111" s="560"/>
      <c r="S1111" s="560"/>
      <c r="T1111" s="560"/>
      <c r="U1111" s="560"/>
      <c r="V1111" s="560"/>
      <c r="W1111" s="560"/>
      <c r="X1111" s="560"/>
      <c r="Y1111" s="560"/>
      <c r="Z1111" s="560"/>
      <c r="AA1111" s="560"/>
      <c r="AB1111" s="560"/>
      <c r="AC1111" s="32">
        <f t="shared" si="1045"/>
        <v>0</v>
      </c>
      <c r="AD1111" s="13"/>
      <c r="AG1111" s="2"/>
      <c r="AH1111" s="1"/>
      <c r="AI1111" s="155"/>
      <c r="AJ1111" s="2"/>
      <c r="AK1111" s="1"/>
    </row>
    <row r="1112" spans="1:116">
      <c r="A1112" s="87">
        <f t="shared" si="1048"/>
        <v>2036</v>
      </c>
      <c r="B1112" s="560"/>
      <c r="C1112" s="560"/>
      <c r="D1112" s="560"/>
      <c r="E1112" s="560"/>
      <c r="F1112" s="560"/>
      <c r="G1112" s="560"/>
      <c r="H1112" s="560"/>
      <c r="I1112" s="560"/>
      <c r="J1112" s="560"/>
      <c r="K1112" s="560"/>
      <c r="L1112" s="560"/>
      <c r="M1112" s="560"/>
      <c r="N1112" s="13">
        <f t="shared" si="1049"/>
        <v>0</v>
      </c>
      <c r="O1112" s="29"/>
      <c r="P1112" s="1">
        <f t="shared" si="1047"/>
        <v>2036</v>
      </c>
      <c r="Q1112" s="560"/>
      <c r="R1112" s="560"/>
      <c r="S1112" s="560"/>
      <c r="T1112" s="560"/>
      <c r="U1112" s="560"/>
      <c r="V1112" s="560"/>
      <c r="W1112" s="560"/>
      <c r="X1112" s="560"/>
      <c r="Y1112" s="560"/>
      <c r="Z1112" s="560"/>
      <c r="AA1112" s="560"/>
      <c r="AB1112" s="560"/>
      <c r="AC1112" s="32">
        <f t="shared" si="1045"/>
        <v>0</v>
      </c>
      <c r="AD1112" s="13"/>
      <c r="AG1112" s="2"/>
      <c r="AH1112" s="1"/>
      <c r="AI1112" s="155"/>
      <c r="AJ1112" s="2"/>
      <c r="AK1112" s="1"/>
    </row>
    <row r="1113" spans="1:116">
      <c r="A1113" s="87">
        <f t="shared" si="1048"/>
        <v>2037</v>
      </c>
      <c r="B1113" s="560"/>
      <c r="C1113" s="560"/>
      <c r="D1113" s="560"/>
      <c r="E1113" s="560"/>
      <c r="F1113" s="560"/>
      <c r="G1113" s="560"/>
      <c r="H1113" s="560"/>
      <c r="I1113" s="560"/>
      <c r="J1113" s="560"/>
      <c r="K1113" s="560"/>
      <c r="L1113" s="560"/>
      <c r="M1113" s="560"/>
      <c r="N1113" s="13">
        <f t="shared" si="1049"/>
        <v>0</v>
      </c>
      <c r="O1113" s="29"/>
      <c r="P1113" s="1">
        <f t="shared" si="1047"/>
        <v>2037</v>
      </c>
      <c r="Q1113" s="560"/>
      <c r="R1113" s="560"/>
      <c r="S1113" s="560"/>
      <c r="T1113" s="560"/>
      <c r="U1113" s="560"/>
      <c r="V1113" s="560"/>
      <c r="W1113" s="560"/>
      <c r="X1113" s="560"/>
      <c r="Y1113" s="560"/>
      <c r="Z1113" s="560"/>
      <c r="AA1113" s="560"/>
      <c r="AB1113" s="560"/>
      <c r="AC1113" s="32">
        <f t="shared" si="1045"/>
        <v>0</v>
      </c>
      <c r="AD1113" s="13"/>
      <c r="AG1113" s="2"/>
      <c r="AH1113" s="1"/>
      <c r="AI1113" s="155"/>
      <c r="AJ1113" s="2"/>
      <c r="AK1113" s="1"/>
    </row>
    <row r="1114" spans="1:116">
      <c r="A1114" s="87">
        <f t="shared" si="1048"/>
        <v>2038</v>
      </c>
      <c r="B1114" s="560"/>
      <c r="C1114" s="560"/>
      <c r="D1114" s="560"/>
      <c r="E1114" s="560"/>
      <c r="F1114" s="560"/>
      <c r="G1114" s="560"/>
      <c r="H1114" s="560"/>
      <c r="I1114" s="560"/>
      <c r="J1114" s="560"/>
      <c r="K1114" s="560"/>
      <c r="L1114" s="560"/>
      <c r="M1114" s="560"/>
      <c r="N1114" s="13">
        <f t="shared" si="1049"/>
        <v>0</v>
      </c>
      <c r="O1114" s="29"/>
      <c r="P1114" s="1">
        <f t="shared" si="1047"/>
        <v>2038</v>
      </c>
      <c r="Q1114" s="560"/>
      <c r="R1114" s="560"/>
      <c r="S1114" s="560"/>
      <c r="T1114" s="560"/>
      <c r="U1114" s="560"/>
      <c r="V1114" s="560"/>
      <c r="W1114" s="560"/>
      <c r="X1114" s="560"/>
      <c r="Y1114" s="560"/>
      <c r="Z1114" s="560"/>
      <c r="AA1114" s="560"/>
      <c r="AB1114" s="560"/>
      <c r="AC1114" s="32">
        <f t="shared" si="1045"/>
        <v>0</v>
      </c>
      <c r="AD1114" s="13"/>
      <c r="AI1114" s="155"/>
      <c r="AJ1114" s="2"/>
      <c r="AK1114" s="1"/>
    </row>
    <row r="1115" spans="1:116">
      <c r="A1115" s="87">
        <f t="shared" si="1048"/>
        <v>2039</v>
      </c>
      <c r="B1115" s="560"/>
      <c r="C1115" s="560"/>
      <c r="D1115" s="560"/>
      <c r="E1115" s="560"/>
      <c r="F1115" s="560"/>
      <c r="G1115" s="560"/>
      <c r="H1115" s="560"/>
      <c r="I1115" s="560"/>
      <c r="J1115" s="560"/>
      <c r="K1115" s="560"/>
      <c r="L1115" s="560"/>
      <c r="M1115" s="560"/>
      <c r="N1115" s="13">
        <f t="shared" si="1049"/>
        <v>0</v>
      </c>
      <c r="O1115" s="29"/>
      <c r="P1115" s="1">
        <f t="shared" si="1047"/>
        <v>2039</v>
      </c>
      <c r="Q1115" s="560"/>
      <c r="R1115" s="560"/>
      <c r="S1115" s="560"/>
      <c r="T1115" s="560"/>
      <c r="U1115" s="560"/>
      <c r="V1115" s="560"/>
      <c r="W1115" s="560"/>
      <c r="X1115" s="560"/>
      <c r="Y1115" s="560"/>
      <c r="Z1115" s="560"/>
      <c r="AA1115" s="560"/>
      <c r="AB1115" s="560"/>
      <c r="AC1115" s="32">
        <f t="shared" si="1045"/>
        <v>0</v>
      </c>
      <c r="AD1115" s="13"/>
      <c r="AG1115" s="159"/>
      <c r="AH1115" s="78"/>
      <c r="AI1115" s="155"/>
      <c r="AJ1115" s="2"/>
      <c r="AK1115" s="1"/>
    </row>
    <row r="1116" spans="1:116">
      <c r="A1116" s="87">
        <f t="shared" si="1048"/>
        <v>2040</v>
      </c>
      <c r="B1116" s="560"/>
      <c r="C1116" s="560"/>
      <c r="D1116" s="560"/>
      <c r="E1116" s="560"/>
      <c r="F1116" s="560"/>
      <c r="G1116" s="560"/>
      <c r="H1116" s="560"/>
      <c r="I1116" s="560"/>
      <c r="J1116" s="560"/>
      <c r="K1116" s="560"/>
      <c r="L1116" s="560"/>
      <c r="M1116" s="560"/>
      <c r="N1116" s="13">
        <f t="shared" si="1049"/>
        <v>0</v>
      </c>
      <c r="O1116" s="29"/>
      <c r="P1116" s="1">
        <f t="shared" si="1047"/>
        <v>2040</v>
      </c>
      <c r="Q1116" s="560"/>
      <c r="R1116" s="560"/>
      <c r="S1116" s="560"/>
      <c r="T1116" s="560"/>
      <c r="U1116" s="560"/>
      <c r="V1116" s="560"/>
      <c r="W1116" s="560"/>
      <c r="X1116" s="560"/>
      <c r="Y1116" s="560"/>
      <c r="Z1116" s="560"/>
      <c r="AA1116" s="560"/>
      <c r="AB1116" s="560"/>
      <c r="AC1116" s="32">
        <f t="shared" si="1045"/>
        <v>0</v>
      </c>
      <c r="AD1116" s="13"/>
      <c r="AG1116" s="79"/>
      <c r="AH1116" s="79"/>
      <c r="AI1116" s="155"/>
      <c r="AJ1116" s="2"/>
    </row>
    <row r="1117" spans="1:116">
      <c r="A1117" s="87">
        <f t="shared" si="1048"/>
        <v>2041</v>
      </c>
      <c r="N1117" s="32"/>
      <c r="O1117" s="29"/>
      <c r="P1117" s="1">
        <f t="shared" si="1047"/>
        <v>2041</v>
      </c>
      <c r="Q1117" s="560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32">
        <f t="shared" si="1045"/>
        <v>0</v>
      </c>
      <c r="AD1117" s="13"/>
      <c r="AG1117" s="86"/>
      <c r="AH1117" s="86"/>
      <c r="AI1117" s="155"/>
      <c r="AJ1117" s="2"/>
    </row>
    <row r="1118" spans="1:116" ht="11.25" customHeight="1">
      <c r="A1118" s="87">
        <f t="shared" si="1048"/>
        <v>2042</v>
      </c>
      <c r="P1118" s="87">
        <f t="shared" si="1047"/>
        <v>2042</v>
      </c>
      <c r="AD1118" s="13"/>
      <c r="AH1118" s="22"/>
      <c r="AI1118" s="155"/>
      <c r="AJ1118" s="2"/>
      <c r="AK1118" s="1"/>
    </row>
    <row r="1119" spans="1:116" s="5" customFormat="1">
      <c r="A1119" s="87">
        <f t="shared" si="1048"/>
        <v>2043</v>
      </c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69"/>
      <c r="P1119" s="87">
        <f t="shared" si="1047"/>
        <v>2043</v>
      </c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13"/>
      <c r="AE1119" s="14"/>
      <c r="AF1119" s="13"/>
      <c r="AG1119" s="13"/>
      <c r="AH1119" s="22"/>
      <c r="AI1119" s="155"/>
      <c r="AJ1119" s="2"/>
      <c r="AZ1119" s="550"/>
      <c r="BI1119" s="44"/>
      <c r="BM1119" s="165"/>
      <c r="BN1119" s="165"/>
      <c r="BO1119" s="165"/>
      <c r="BP1119" s="165"/>
      <c r="BQ1119" s="165"/>
      <c r="BR1119" s="165"/>
      <c r="BS1119" s="165"/>
      <c r="BT1119" s="165"/>
      <c r="BW1119" s="44"/>
      <c r="BX1119" s="637"/>
      <c r="BY1119" s="44"/>
      <c r="BZ1119" s="44"/>
      <c r="CA1119" s="44"/>
      <c r="CB1119" s="44"/>
      <c r="CC1119" s="44"/>
      <c r="CD1119" s="44"/>
      <c r="CE1119" s="44"/>
      <c r="CP1119" s="165"/>
      <c r="CS1119" s="534"/>
      <c r="DJ1119" s="165"/>
      <c r="DK1119" s="165"/>
      <c r="DL1119" s="165"/>
    </row>
    <row r="1120" spans="1:116">
      <c r="A1120" s="87">
        <f t="shared" si="1048"/>
        <v>2044</v>
      </c>
      <c r="P1120" s="87">
        <f t="shared" si="1047"/>
        <v>2044</v>
      </c>
      <c r="AH1120" s="22"/>
      <c r="AI1120" s="155"/>
      <c r="AJ1120" s="2"/>
      <c r="AK1120" s="1"/>
    </row>
    <row r="1121" spans="1:37">
      <c r="A1121" s="87">
        <f t="shared" si="1048"/>
        <v>2045</v>
      </c>
      <c r="P1121" s="87">
        <f t="shared" si="1047"/>
        <v>2045</v>
      </c>
      <c r="AD1121" s="13"/>
      <c r="AH1121" s="22"/>
      <c r="AI1121" s="155"/>
      <c r="AJ1121" s="2"/>
      <c r="AK1121" s="1"/>
    </row>
    <row r="1122" spans="1:37">
      <c r="AD1122" s="13"/>
      <c r="AH1122" s="22"/>
      <c r="AI1122" s="155"/>
      <c r="AJ1122" s="2"/>
      <c r="AK1122" s="1"/>
    </row>
    <row r="1123" spans="1:37">
      <c r="T1123" s="101"/>
      <c r="U1123" s="101"/>
      <c r="V1123" s="101"/>
      <c r="W1123" s="101"/>
      <c r="X1123" s="101"/>
      <c r="Z1123" s="101"/>
      <c r="AA1123" s="101" t="s">
        <v>89</v>
      </c>
      <c r="AB1123" s="101"/>
      <c r="AC1123" s="13"/>
      <c r="AF1123" s="2"/>
      <c r="AH1123" s="22"/>
      <c r="AI1123" s="155"/>
      <c r="AJ1123" s="2"/>
      <c r="AK1123" s="1"/>
    </row>
    <row r="1124" spans="1:37">
      <c r="A1124" s="3" t="s">
        <v>116</v>
      </c>
      <c r="P1124" s="3" t="s">
        <v>115</v>
      </c>
      <c r="AC1124" s="22" t="s">
        <v>1</v>
      </c>
      <c r="AH1124" s="22"/>
      <c r="AI1124" s="155"/>
      <c r="AJ1124" s="2"/>
      <c r="AK1124" s="1"/>
    </row>
    <row r="1125" spans="1:37">
      <c r="A1125" s="18" t="s">
        <v>2</v>
      </c>
      <c r="B1125" s="45" t="s">
        <v>3</v>
      </c>
      <c r="C1125" s="45" t="s">
        <v>4</v>
      </c>
      <c r="D1125" s="45" t="s">
        <v>5</v>
      </c>
      <c r="E1125" s="45" t="s">
        <v>6</v>
      </c>
      <c r="F1125" s="45" t="s">
        <v>7</v>
      </c>
      <c r="G1125" s="45" t="s">
        <v>8</v>
      </c>
      <c r="H1125" s="45" t="s">
        <v>9</v>
      </c>
      <c r="I1125" s="45" t="s">
        <v>10</v>
      </c>
      <c r="J1125" s="45" t="s">
        <v>11</v>
      </c>
      <c r="K1125" s="45" t="s">
        <v>12</v>
      </c>
      <c r="L1125" s="45" t="s">
        <v>13</v>
      </c>
      <c r="M1125" s="45" t="s">
        <v>14</v>
      </c>
      <c r="N1125" s="45" t="s">
        <v>15</v>
      </c>
      <c r="O1125" s="222"/>
      <c r="P1125" s="18" t="s">
        <v>2</v>
      </c>
      <c r="Q1125" s="45" t="s">
        <v>3</v>
      </c>
      <c r="R1125" s="45" t="s">
        <v>4</v>
      </c>
      <c r="S1125" s="45" t="s">
        <v>5</v>
      </c>
      <c r="T1125" s="45" t="s">
        <v>6</v>
      </c>
      <c r="U1125" s="45" t="s">
        <v>7</v>
      </c>
      <c r="V1125" s="45" t="s">
        <v>8</v>
      </c>
      <c r="W1125" s="45" t="s">
        <v>9</v>
      </c>
      <c r="X1125" s="45" t="s">
        <v>10</v>
      </c>
      <c r="Y1125" s="45" t="s">
        <v>11</v>
      </c>
      <c r="Z1125" s="45" t="s">
        <v>12</v>
      </c>
      <c r="AA1125" s="45" t="s">
        <v>13</v>
      </c>
      <c r="AB1125" s="45" t="s">
        <v>14</v>
      </c>
      <c r="AC1125" s="45" t="s">
        <v>15</v>
      </c>
      <c r="AF1125" s="159"/>
      <c r="AH1125" s="22"/>
      <c r="AJ1125" s="2"/>
      <c r="AK1125" s="1"/>
    </row>
    <row r="1126" spans="1:37">
      <c r="A1126" s="87">
        <f>A1086</f>
        <v>2010</v>
      </c>
      <c r="B1126" s="15"/>
      <c r="C1126" s="15"/>
      <c r="D1126" s="15"/>
      <c r="E1126" s="15"/>
      <c r="F1126" s="15"/>
      <c r="G1126" s="15"/>
      <c r="H1126" s="15"/>
      <c r="N1126" s="22">
        <f t="shared" ref="N1126:N1128" si="1050">SUM(B1126:M1126)</f>
        <v>0</v>
      </c>
      <c r="P1126" s="91">
        <f>A1126</f>
        <v>2010</v>
      </c>
      <c r="Q1126" s="96"/>
      <c r="R1126" s="96"/>
      <c r="S1126" s="96"/>
      <c r="T1126" s="96"/>
      <c r="U1126" s="96"/>
      <c r="V1126" s="96"/>
      <c r="W1126" s="96"/>
      <c r="X1126" s="96"/>
      <c r="Y1126" s="101"/>
      <c r="Z1126" s="101"/>
      <c r="AA1126" s="101"/>
      <c r="AB1126" s="101"/>
      <c r="AC1126" s="22">
        <f t="shared" ref="AC1126:AC1156" si="1051">SUM(Q1126:AB1126)</f>
        <v>0</v>
      </c>
      <c r="AF1126" s="159"/>
      <c r="AH1126" s="22"/>
      <c r="AJ1126" s="2"/>
      <c r="AK1126" s="1"/>
    </row>
    <row r="1127" spans="1:37">
      <c r="A1127" s="87">
        <f>A1126+1</f>
        <v>2011</v>
      </c>
      <c r="B1127" s="407">
        <v>0</v>
      </c>
      <c r="C1127" s="407">
        <v>0</v>
      </c>
      <c r="D1127" s="407">
        <v>0</v>
      </c>
      <c r="E1127" s="407">
        <v>0</v>
      </c>
      <c r="F1127" s="407">
        <v>0</v>
      </c>
      <c r="G1127" s="407">
        <v>0</v>
      </c>
      <c r="H1127" s="407">
        <v>0</v>
      </c>
      <c r="I1127" s="407">
        <v>0</v>
      </c>
      <c r="J1127" s="407">
        <v>0</v>
      </c>
      <c r="K1127" s="407">
        <v>0</v>
      </c>
      <c r="L1127" s="407">
        <v>0</v>
      </c>
      <c r="M1127" s="407">
        <v>0</v>
      </c>
      <c r="N1127" s="22">
        <f t="shared" si="1050"/>
        <v>0</v>
      </c>
      <c r="P1127" s="91">
        <f t="shared" ref="P1127:P1161" si="1052">A1127</f>
        <v>2011</v>
      </c>
      <c r="Q1127" s="407">
        <v>0</v>
      </c>
      <c r="R1127" s="407">
        <v>0</v>
      </c>
      <c r="S1127" s="407">
        <v>0</v>
      </c>
      <c r="T1127" s="407">
        <v>0</v>
      </c>
      <c r="U1127" s="407">
        <v>0</v>
      </c>
      <c r="V1127" s="407">
        <v>0</v>
      </c>
      <c r="W1127" s="407">
        <v>0</v>
      </c>
      <c r="X1127" s="407">
        <v>0</v>
      </c>
      <c r="Y1127" s="407">
        <v>0</v>
      </c>
      <c r="Z1127" s="407">
        <v>0</v>
      </c>
      <c r="AA1127" s="407">
        <v>0</v>
      </c>
      <c r="AB1127" s="407">
        <v>0</v>
      </c>
      <c r="AC1127" s="22">
        <f t="shared" si="1051"/>
        <v>0</v>
      </c>
      <c r="AF1127" s="159"/>
      <c r="AH1127" s="22"/>
      <c r="AJ1127" s="2"/>
      <c r="AK1127" s="1"/>
    </row>
    <row r="1128" spans="1:37">
      <c r="A1128" s="87">
        <f t="shared" ref="A1128:A1161" si="1053">A1127+1</f>
        <v>2012</v>
      </c>
      <c r="B1128" s="592">
        <f>[1]MWH!C922</f>
        <v>0</v>
      </c>
      <c r="C1128" s="592">
        <f>[1]MWH!D922</f>
        <v>0</v>
      </c>
      <c r="D1128" s="592">
        <f>[1]MWH!E922</f>
        <v>0</v>
      </c>
      <c r="E1128" s="592">
        <f>[1]MWH!F922</f>
        <v>0</v>
      </c>
      <c r="F1128" s="592">
        <f>[1]MWH!G922</f>
        <v>0</v>
      </c>
      <c r="G1128" s="592">
        <f>[1]MWH!H922</f>
        <v>0</v>
      </c>
      <c r="H1128" s="592">
        <f>[1]MWH!I922</f>
        <v>0</v>
      </c>
      <c r="I1128" s="592">
        <f>[1]MWH!J922</f>
        <v>0</v>
      </c>
      <c r="J1128" s="592">
        <f>[1]MWH!K922</f>
        <v>0</v>
      </c>
      <c r="K1128" s="592">
        <f>[1]MWH!L922</f>
        <v>0</v>
      </c>
      <c r="L1128" s="592">
        <f>[1]MWH!M922</f>
        <v>0</v>
      </c>
      <c r="M1128" s="592">
        <f>[1]MWH!N922</f>
        <v>0</v>
      </c>
      <c r="N1128" s="22">
        <f t="shared" si="1050"/>
        <v>0</v>
      </c>
      <c r="P1128" s="91">
        <f t="shared" si="1052"/>
        <v>2012</v>
      </c>
      <c r="Q1128" s="592">
        <f>[1]MWH!S922</f>
        <v>0</v>
      </c>
      <c r="R1128" s="592">
        <f>[1]MWH!T922</f>
        <v>0</v>
      </c>
      <c r="S1128" s="592">
        <f>[1]MWH!U922</f>
        <v>0</v>
      </c>
      <c r="T1128" s="592">
        <f>[1]MWH!V922</f>
        <v>0</v>
      </c>
      <c r="U1128" s="592">
        <f>[1]MWH!W922</f>
        <v>0</v>
      </c>
      <c r="V1128" s="592">
        <f>[1]MWH!X922</f>
        <v>0</v>
      </c>
      <c r="W1128" s="592">
        <f>[1]MWH!Y922</f>
        <v>0</v>
      </c>
      <c r="X1128" s="592">
        <f>[1]MWH!Z922</f>
        <v>0</v>
      </c>
      <c r="Y1128" s="592">
        <f>[1]MWH!AA922</f>
        <v>0</v>
      </c>
      <c r="Z1128" s="592">
        <f>[1]MWH!AB922</f>
        <v>0</v>
      </c>
      <c r="AA1128" s="592">
        <f>[1]MWH!AC922</f>
        <v>0</v>
      </c>
      <c r="AB1128" s="592">
        <f>[1]MWH!AD922</f>
        <v>0</v>
      </c>
      <c r="AC1128" s="22">
        <f t="shared" si="1051"/>
        <v>0</v>
      </c>
      <c r="AF1128" s="79"/>
      <c r="AH1128" s="22"/>
      <c r="AJ1128" s="2"/>
      <c r="AK1128" s="1"/>
    </row>
    <row r="1129" spans="1:37" ht="11.25" customHeight="1">
      <c r="A1129" s="87">
        <f t="shared" si="1053"/>
        <v>2013</v>
      </c>
      <c r="B1129" s="592">
        <f>[3]Energy!C962</f>
        <v>1020</v>
      </c>
      <c r="C1129" s="592">
        <f>[3]Energy!D962</f>
        <v>954</v>
      </c>
      <c r="D1129" s="592">
        <f>[3]Energy!E962</f>
        <v>1097</v>
      </c>
      <c r="E1129" s="592">
        <f>[3]Energy!F962</f>
        <v>1105</v>
      </c>
      <c r="F1129" s="592">
        <f>[3]Energy!G962</f>
        <v>1137</v>
      </c>
      <c r="G1129" s="592">
        <f>[3]Energy!H962</f>
        <v>1106</v>
      </c>
      <c r="H1129" s="592">
        <f>[3]Energy!I962</f>
        <v>1142</v>
      </c>
      <c r="I1129" s="592">
        <f>[3]Energy!J962</f>
        <v>1135</v>
      </c>
      <c r="J1129" s="592">
        <f>[3]Energy!K962</f>
        <v>947</v>
      </c>
      <c r="K1129" s="592">
        <f>[3]Energy!L962</f>
        <v>812</v>
      </c>
      <c r="L1129" s="592">
        <f>[3]Energy!M962</f>
        <v>785</v>
      </c>
      <c r="M1129" s="592">
        <f>[3]Energy!N962</f>
        <v>979</v>
      </c>
      <c r="N1129" s="25">
        <v>180</v>
      </c>
      <c r="O1129" s="355"/>
      <c r="P1129" s="1">
        <f t="shared" si="1052"/>
        <v>2013</v>
      </c>
      <c r="Q1129" s="592">
        <f>[3]Energy!S962</f>
        <v>0</v>
      </c>
      <c r="R1129" s="592">
        <f>[3]Energy!T962</f>
        <v>1019</v>
      </c>
      <c r="S1129" s="592">
        <f>[3]Energy!U962</f>
        <v>953</v>
      </c>
      <c r="T1129" s="592">
        <f>[3]Energy!V962</f>
        <v>1096</v>
      </c>
      <c r="U1129" s="592">
        <f>[3]Energy!W962</f>
        <v>1104</v>
      </c>
      <c r="V1129" s="592">
        <f>[3]Energy!X962</f>
        <v>1136</v>
      </c>
      <c r="W1129" s="592">
        <f>[3]Energy!Y962</f>
        <v>1105</v>
      </c>
      <c r="X1129" s="592">
        <f>[3]Energy!Z962</f>
        <v>1141</v>
      </c>
      <c r="Y1129" s="592">
        <f>[3]Energy!AA962</f>
        <v>1134</v>
      </c>
      <c r="Z1129" s="592">
        <f>[3]Energy!AB962</f>
        <v>946</v>
      </c>
      <c r="AA1129" s="592">
        <f>[3]Energy!AC962</f>
        <v>811</v>
      </c>
      <c r="AB1129" s="592">
        <f>[3]Energy!AD962</f>
        <v>784</v>
      </c>
      <c r="AC1129" s="22">
        <f t="shared" si="1051"/>
        <v>11229</v>
      </c>
      <c r="AF1129" s="86"/>
      <c r="AH1129" s="22"/>
      <c r="AI1129" s="78"/>
      <c r="AJ1129" s="2"/>
      <c r="AK1129" s="1"/>
    </row>
    <row r="1130" spans="1:37" ht="11.25" customHeight="1">
      <c r="A1130" s="87">
        <f t="shared" si="1053"/>
        <v>2014</v>
      </c>
      <c r="B1130" s="592">
        <f>[3]Energy!C963</f>
        <v>1020</v>
      </c>
      <c r="C1130" s="592">
        <f>[3]Energy!D963</f>
        <v>954</v>
      </c>
      <c r="D1130" s="592">
        <f>[3]Energy!E963</f>
        <v>1097</v>
      </c>
      <c r="E1130" s="592">
        <f>[3]Energy!F963</f>
        <v>1105</v>
      </c>
      <c r="F1130" s="592">
        <f>[3]Energy!G963</f>
        <v>1137</v>
      </c>
      <c r="G1130" s="592">
        <f>[3]Energy!H963</f>
        <v>1106</v>
      </c>
      <c r="H1130" s="592">
        <f>[3]Energy!I963</f>
        <v>1142</v>
      </c>
      <c r="I1130" s="592">
        <f>[3]Energy!J963</f>
        <v>1135</v>
      </c>
      <c r="J1130" s="592">
        <f>[3]Energy!K963</f>
        <v>947</v>
      </c>
      <c r="K1130" s="592">
        <f>[3]Energy!L963</f>
        <v>812</v>
      </c>
      <c r="L1130" s="592">
        <f>[3]Energy!M963</f>
        <v>785</v>
      </c>
      <c r="M1130" s="592">
        <f>[3]Energy!N963</f>
        <v>979</v>
      </c>
      <c r="N1130" s="25">
        <v>180</v>
      </c>
      <c r="O1130" s="355"/>
      <c r="P1130" s="1">
        <f t="shared" si="1052"/>
        <v>2014</v>
      </c>
      <c r="Q1130" s="592">
        <f>[3]Energy!S963</f>
        <v>978</v>
      </c>
      <c r="R1130" s="592">
        <f>[3]Energy!T963</f>
        <v>1019</v>
      </c>
      <c r="S1130" s="592">
        <f>[3]Energy!U963</f>
        <v>953</v>
      </c>
      <c r="T1130" s="592">
        <f>[3]Energy!V963</f>
        <v>1096</v>
      </c>
      <c r="U1130" s="592">
        <f>[3]Energy!W963</f>
        <v>1104</v>
      </c>
      <c r="V1130" s="592">
        <f>[3]Energy!X963</f>
        <v>1136</v>
      </c>
      <c r="W1130" s="592">
        <f>[3]Energy!Y963</f>
        <v>1105</v>
      </c>
      <c r="X1130" s="592">
        <f>[3]Energy!Z963</f>
        <v>1141</v>
      </c>
      <c r="Y1130" s="592">
        <f>[3]Energy!AA963</f>
        <v>1134</v>
      </c>
      <c r="Z1130" s="592">
        <f>[3]Energy!AB963</f>
        <v>946</v>
      </c>
      <c r="AA1130" s="592">
        <f>[3]Energy!AC963</f>
        <v>811</v>
      </c>
      <c r="AB1130" s="592">
        <f>[3]Energy!AD963</f>
        <v>784</v>
      </c>
      <c r="AC1130" s="22">
        <f t="shared" si="1051"/>
        <v>12207</v>
      </c>
      <c r="AE1130" s="2"/>
      <c r="AF1130" s="2"/>
      <c r="AH1130" s="22"/>
      <c r="AJ1130" s="2"/>
      <c r="AK1130" s="1"/>
    </row>
    <row r="1131" spans="1:37" ht="11.25" customHeight="1">
      <c r="A1131" s="87">
        <f t="shared" si="1053"/>
        <v>2015</v>
      </c>
      <c r="B1131" s="592">
        <f>[3]Energy!C964</f>
        <v>1020</v>
      </c>
      <c r="C1131" s="592">
        <f>[3]Energy!D964</f>
        <v>954</v>
      </c>
      <c r="D1131" s="592">
        <f>[3]Energy!E964</f>
        <v>1097</v>
      </c>
      <c r="E1131" s="592">
        <f>[3]Energy!F964</f>
        <v>1105</v>
      </c>
      <c r="F1131" s="592">
        <f>[3]Energy!G964</f>
        <v>1137</v>
      </c>
      <c r="G1131" s="592">
        <f>[3]Energy!H964</f>
        <v>1106</v>
      </c>
      <c r="H1131" s="592">
        <f>[3]Energy!I964</f>
        <v>1142</v>
      </c>
      <c r="I1131" s="592">
        <f>[3]Energy!J964</f>
        <v>1135</v>
      </c>
      <c r="J1131" s="592">
        <f>[3]Energy!K964</f>
        <v>947</v>
      </c>
      <c r="K1131" s="592">
        <f>[3]Energy!L964</f>
        <v>812</v>
      </c>
      <c r="L1131" s="592">
        <f>[3]Energy!M964</f>
        <v>785</v>
      </c>
      <c r="M1131" s="592">
        <f>[3]Energy!N964</f>
        <v>979</v>
      </c>
      <c r="N1131" s="25">
        <v>180</v>
      </c>
      <c r="O1131" s="355"/>
      <c r="P1131" s="1">
        <f t="shared" si="1052"/>
        <v>2015</v>
      </c>
      <c r="Q1131" s="592">
        <f>[3]Energy!S964</f>
        <v>978</v>
      </c>
      <c r="R1131" s="592">
        <f>[3]Energy!T964</f>
        <v>1019</v>
      </c>
      <c r="S1131" s="592">
        <f>[3]Energy!U964</f>
        <v>953</v>
      </c>
      <c r="T1131" s="592">
        <f>[3]Energy!V964</f>
        <v>1096</v>
      </c>
      <c r="U1131" s="592">
        <f>[3]Energy!W964</f>
        <v>1104</v>
      </c>
      <c r="V1131" s="592">
        <f>[3]Energy!X964</f>
        <v>1136</v>
      </c>
      <c r="W1131" s="592">
        <f>[3]Energy!Y964</f>
        <v>1105</v>
      </c>
      <c r="X1131" s="592">
        <f>[3]Energy!Z964</f>
        <v>1141</v>
      </c>
      <c r="Y1131" s="592">
        <f>[3]Energy!AA964</f>
        <v>1134</v>
      </c>
      <c r="Z1131" s="592">
        <f>[3]Energy!AB964</f>
        <v>946</v>
      </c>
      <c r="AA1131" s="592">
        <f>[3]Energy!AC964</f>
        <v>811</v>
      </c>
      <c r="AB1131" s="592">
        <f>[3]Energy!AD964</f>
        <v>784</v>
      </c>
      <c r="AC1131" s="22">
        <f t="shared" si="1051"/>
        <v>12207</v>
      </c>
      <c r="AE1131" s="2"/>
      <c r="AF1131" s="2"/>
      <c r="AH1131" s="22"/>
      <c r="AI1131" s="86"/>
      <c r="AJ1131" s="2"/>
      <c r="AK1131" s="1"/>
    </row>
    <row r="1132" spans="1:37" ht="11.25" customHeight="1">
      <c r="A1132" s="87">
        <f t="shared" si="1053"/>
        <v>2016</v>
      </c>
      <c r="B1132" s="592">
        <f>[3]Energy!C965</f>
        <v>1020</v>
      </c>
      <c r="C1132" s="592">
        <f>[3]Energy!D965</f>
        <v>988</v>
      </c>
      <c r="D1132" s="592">
        <f>[3]Energy!E965</f>
        <v>1097</v>
      </c>
      <c r="E1132" s="592">
        <f>[3]Energy!F965</f>
        <v>1105</v>
      </c>
      <c r="F1132" s="592">
        <f>[3]Energy!G965</f>
        <v>1137</v>
      </c>
      <c r="G1132" s="592">
        <f>[3]Energy!H965</f>
        <v>1106</v>
      </c>
      <c r="H1132" s="592">
        <f>[3]Energy!I965</f>
        <v>1142</v>
      </c>
      <c r="I1132" s="592">
        <f>[3]Energy!J965</f>
        <v>1135</v>
      </c>
      <c r="J1132" s="592">
        <f>[3]Energy!K965</f>
        <v>947</v>
      </c>
      <c r="K1132" s="592">
        <f>[3]Energy!L965</f>
        <v>812</v>
      </c>
      <c r="L1132" s="592">
        <f>[3]Energy!M965</f>
        <v>785</v>
      </c>
      <c r="M1132" s="592">
        <f>[3]Energy!N965</f>
        <v>979</v>
      </c>
      <c r="N1132" s="25">
        <v>180</v>
      </c>
      <c r="O1132" s="355"/>
      <c r="P1132" s="1">
        <f t="shared" si="1052"/>
        <v>2016</v>
      </c>
      <c r="Q1132" s="592">
        <f>[3]Energy!S965</f>
        <v>978</v>
      </c>
      <c r="R1132" s="592">
        <f>[3]Energy!T965</f>
        <v>1019</v>
      </c>
      <c r="S1132" s="592">
        <f>[3]Energy!U965</f>
        <v>987</v>
      </c>
      <c r="T1132" s="592">
        <f>[3]Energy!V965</f>
        <v>1096</v>
      </c>
      <c r="U1132" s="592">
        <f>[3]Energy!W965</f>
        <v>1104</v>
      </c>
      <c r="V1132" s="592">
        <f>[3]Energy!X965</f>
        <v>1136</v>
      </c>
      <c r="W1132" s="592">
        <f>[3]Energy!Y965</f>
        <v>1105</v>
      </c>
      <c r="X1132" s="592">
        <f>[3]Energy!Z965</f>
        <v>1141</v>
      </c>
      <c r="Y1132" s="592">
        <f>[3]Energy!AA965</f>
        <v>1134</v>
      </c>
      <c r="Z1132" s="592">
        <f>[3]Energy!AB965</f>
        <v>946</v>
      </c>
      <c r="AA1132" s="592">
        <f>[3]Energy!AC965</f>
        <v>811</v>
      </c>
      <c r="AB1132" s="592">
        <f>[3]Energy!AD965</f>
        <v>784</v>
      </c>
      <c r="AC1132" s="22">
        <f t="shared" si="1051"/>
        <v>12241</v>
      </c>
      <c r="AE1132" s="2"/>
      <c r="AF1132" s="2"/>
      <c r="AH1132" s="22"/>
      <c r="AI1132" s="155"/>
      <c r="AJ1132" s="2"/>
      <c r="AK1132" s="1"/>
    </row>
    <row r="1133" spans="1:37" ht="11.25" customHeight="1">
      <c r="A1133" s="87">
        <f t="shared" si="1053"/>
        <v>2017</v>
      </c>
      <c r="B1133" s="592">
        <f>[3]Energy!C966</f>
        <v>1020</v>
      </c>
      <c r="C1133" s="592">
        <f>[3]Energy!D966</f>
        <v>954</v>
      </c>
      <c r="D1133" s="592">
        <f>[3]Energy!E966</f>
        <v>1097</v>
      </c>
      <c r="E1133" s="592">
        <f>[3]Energy!F966</f>
        <v>1105</v>
      </c>
      <c r="F1133" s="592">
        <f>[3]Energy!G966</f>
        <v>1137</v>
      </c>
      <c r="G1133" s="592">
        <f>[3]Energy!H966</f>
        <v>1106</v>
      </c>
      <c r="H1133" s="592">
        <f>[3]Energy!I966</f>
        <v>1142</v>
      </c>
      <c r="I1133" s="592">
        <f>[3]Energy!J966</f>
        <v>1135</v>
      </c>
      <c r="J1133" s="592">
        <f>[3]Energy!K966</f>
        <v>947</v>
      </c>
      <c r="K1133" s="592">
        <f>[3]Energy!L966</f>
        <v>812</v>
      </c>
      <c r="L1133" s="592">
        <f>[3]Energy!M966</f>
        <v>785</v>
      </c>
      <c r="M1133" s="592">
        <f>[3]Energy!N966</f>
        <v>979</v>
      </c>
      <c r="N1133" s="25">
        <v>180</v>
      </c>
      <c r="O1133" s="355"/>
      <c r="P1133" s="1">
        <f t="shared" si="1052"/>
        <v>2017</v>
      </c>
      <c r="Q1133" s="592">
        <f>[3]Energy!S966</f>
        <v>978</v>
      </c>
      <c r="R1133" s="592">
        <f>[3]Energy!T966</f>
        <v>1019</v>
      </c>
      <c r="S1133" s="592">
        <f>[3]Energy!U966</f>
        <v>953</v>
      </c>
      <c r="T1133" s="592">
        <f>[3]Energy!V966</f>
        <v>1096</v>
      </c>
      <c r="U1133" s="592">
        <f>[3]Energy!W966</f>
        <v>1104</v>
      </c>
      <c r="V1133" s="592">
        <f>[3]Energy!X966</f>
        <v>1136</v>
      </c>
      <c r="W1133" s="592">
        <f>[3]Energy!Y966</f>
        <v>1105</v>
      </c>
      <c r="X1133" s="592">
        <f>[3]Energy!Z966</f>
        <v>1141</v>
      </c>
      <c r="Y1133" s="592">
        <f>[3]Energy!AA966</f>
        <v>1134</v>
      </c>
      <c r="Z1133" s="592">
        <f>[3]Energy!AB966</f>
        <v>946</v>
      </c>
      <c r="AA1133" s="592">
        <f>[3]Energy!AC966</f>
        <v>811</v>
      </c>
      <c r="AB1133" s="592">
        <f>[3]Energy!AD966</f>
        <v>784</v>
      </c>
      <c r="AC1133" s="22">
        <f t="shared" si="1051"/>
        <v>12207</v>
      </c>
      <c r="AE1133" s="2"/>
      <c r="AF1133" s="2"/>
      <c r="AH1133" s="22"/>
      <c r="AI1133" s="155"/>
      <c r="AJ1133" s="2"/>
      <c r="AK1133" s="1"/>
    </row>
    <row r="1134" spans="1:37" ht="11.25" customHeight="1">
      <c r="A1134" s="87">
        <f t="shared" si="1053"/>
        <v>2018</v>
      </c>
      <c r="B1134" s="592">
        <f>[3]Energy!C967</f>
        <v>1020</v>
      </c>
      <c r="C1134" s="592">
        <f>[3]Energy!D967</f>
        <v>954</v>
      </c>
      <c r="D1134" s="592">
        <f>[3]Energy!E967</f>
        <v>1097</v>
      </c>
      <c r="E1134" s="592">
        <f>[3]Energy!F967</f>
        <v>1105</v>
      </c>
      <c r="F1134" s="592">
        <f>[3]Energy!G967</f>
        <v>1137</v>
      </c>
      <c r="G1134" s="592">
        <f>[3]Energy!H967</f>
        <v>1106</v>
      </c>
      <c r="H1134" s="592">
        <f>[3]Energy!I967</f>
        <v>1142</v>
      </c>
      <c r="I1134" s="592">
        <f>[3]Energy!J967</f>
        <v>1135</v>
      </c>
      <c r="J1134" s="592">
        <f>[3]Energy!K967</f>
        <v>947</v>
      </c>
      <c r="K1134" s="592">
        <f>[3]Energy!L967</f>
        <v>812</v>
      </c>
      <c r="L1134" s="592">
        <f>[3]Energy!M967</f>
        <v>785</v>
      </c>
      <c r="M1134" s="592">
        <f>[3]Energy!N967</f>
        <v>979</v>
      </c>
      <c r="N1134" s="25">
        <v>180</v>
      </c>
      <c r="O1134" s="355"/>
      <c r="P1134" s="1">
        <f t="shared" si="1052"/>
        <v>2018</v>
      </c>
      <c r="Q1134" s="592">
        <f>[3]Energy!S967</f>
        <v>978</v>
      </c>
      <c r="R1134" s="592">
        <f>[3]Energy!T967</f>
        <v>1019</v>
      </c>
      <c r="S1134" s="592">
        <f>[3]Energy!U967</f>
        <v>953</v>
      </c>
      <c r="T1134" s="592">
        <f>[3]Energy!V967</f>
        <v>1096</v>
      </c>
      <c r="U1134" s="592">
        <f>[3]Energy!W967</f>
        <v>1104</v>
      </c>
      <c r="V1134" s="592">
        <f>[3]Energy!X967</f>
        <v>1136</v>
      </c>
      <c r="W1134" s="592">
        <f>[3]Energy!Y967</f>
        <v>1105</v>
      </c>
      <c r="X1134" s="592">
        <f>[3]Energy!Z967</f>
        <v>1141</v>
      </c>
      <c r="Y1134" s="592">
        <f>[3]Energy!AA967</f>
        <v>1134</v>
      </c>
      <c r="Z1134" s="592">
        <f>[3]Energy!AB967</f>
        <v>946</v>
      </c>
      <c r="AA1134" s="592">
        <f>[3]Energy!AC967</f>
        <v>811</v>
      </c>
      <c r="AB1134" s="592">
        <f>[3]Energy!AD967</f>
        <v>784</v>
      </c>
      <c r="AC1134" s="22">
        <f t="shared" si="1051"/>
        <v>12207</v>
      </c>
      <c r="AE1134" s="2"/>
      <c r="AF1134" s="2"/>
      <c r="AH1134" s="22"/>
      <c r="AI1134" s="155"/>
      <c r="AJ1134" s="2"/>
      <c r="AK1134" s="1"/>
    </row>
    <row r="1135" spans="1:37" ht="11.25" customHeight="1">
      <c r="A1135" s="87">
        <f t="shared" si="1053"/>
        <v>2019</v>
      </c>
      <c r="B1135" s="592">
        <f>[3]Energy!C968</f>
        <v>1020</v>
      </c>
      <c r="C1135" s="592">
        <f>[3]Energy!D968</f>
        <v>954</v>
      </c>
      <c r="D1135" s="592">
        <f>[3]Energy!E968</f>
        <v>1097</v>
      </c>
      <c r="E1135" s="592">
        <f>[3]Energy!F968</f>
        <v>1105</v>
      </c>
      <c r="F1135" s="592">
        <f>[3]Energy!G968</f>
        <v>1137</v>
      </c>
      <c r="G1135" s="592">
        <f>[3]Energy!H968</f>
        <v>1106</v>
      </c>
      <c r="H1135" s="592">
        <f>[3]Energy!I968</f>
        <v>1142</v>
      </c>
      <c r="I1135" s="592">
        <f>[3]Energy!J968</f>
        <v>1135</v>
      </c>
      <c r="J1135" s="592">
        <f>[3]Energy!K968</f>
        <v>947</v>
      </c>
      <c r="K1135" s="592">
        <f>[3]Energy!L968</f>
        <v>812</v>
      </c>
      <c r="L1135" s="592">
        <f>[3]Energy!M968</f>
        <v>785</v>
      </c>
      <c r="M1135" s="592">
        <f>[3]Energy!N968</f>
        <v>979</v>
      </c>
      <c r="N1135" s="25">
        <v>180</v>
      </c>
      <c r="O1135" s="355"/>
      <c r="P1135" s="1">
        <f t="shared" si="1052"/>
        <v>2019</v>
      </c>
      <c r="Q1135" s="592">
        <f>[3]Energy!S968</f>
        <v>978</v>
      </c>
      <c r="R1135" s="592">
        <f>[3]Energy!T968</f>
        <v>1019</v>
      </c>
      <c r="S1135" s="592">
        <f>[3]Energy!U968</f>
        <v>953</v>
      </c>
      <c r="T1135" s="592">
        <f>[3]Energy!V968</f>
        <v>1096</v>
      </c>
      <c r="U1135" s="592">
        <f>[3]Energy!W968</f>
        <v>1104</v>
      </c>
      <c r="V1135" s="592">
        <f>[3]Energy!X968</f>
        <v>1136</v>
      </c>
      <c r="W1135" s="592">
        <f>[3]Energy!Y968</f>
        <v>1105</v>
      </c>
      <c r="X1135" s="592">
        <f>[3]Energy!Z968</f>
        <v>1141</v>
      </c>
      <c r="Y1135" s="592">
        <f>[3]Energy!AA968</f>
        <v>1134</v>
      </c>
      <c r="Z1135" s="592">
        <f>[3]Energy!AB968</f>
        <v>946</v>
      </c>
      <c r="AA1135" s="592">
        <f>[3]Energy!AC968</f>
        <v>811</v>
      </c>
      <c r="AB1135" s="592">
        <f>[3]Energy!AD968</f>
        <v>784</v>
      </c>
      <c r="AC1135" s="22">
        <f t="shared" si="1051"/>
        <v>12207</v>
      </c>
      <c r="AE1135" s="2"/>
      <c r="AF1135" s="2"/>
      <c r="AH1135" s="22"/>
      <c r="AI1135" s="155"/>
      <c r="AJ1135" s="2"/>
      <c r="AK1135" s="1"/>
    </row>
    <row r="1136" spans="1:37" ht="11.25" customHeight="1">
      <c r="A1136" s="87">
        <f t="shared" si="1053"/>
        <v>2020</v>
      </c>
      <c r="B1136" s="592">
        <f>[3]Energy!C969</f>
        <v>1020</v>
      </c>
      <c r="C1136" s="592">
        <f>[3]Energy!D969</f>
        <v>988</v>
      </c>
      <c r="D1136" s="592">
        <f>[3]Energy!E969</f>
        <v>1097</v>
      </c>
      <c r="E1136" s="592">
        <f>[3]Energy!F969</f>
        <v>1105</v>
      </c>
      <c r="F1136" s="592">
        <f>[3]Energy!G969</f>
        <v>1137</v>
      </c>
      <c r="G1136" s="592">
        <f>[3]Energy!H969</f>
        <v>1106</v>
      </c>
      <c r="H1136" s="592">
        <f>[3]Energy!I969</f>
        <v>1142</v>
      </c>
      <c r="I1136" s="592">
        <f>[3]Energy!J969</f>
        <v>1135</v>
      </c>
      <c r="J1136" s="592">
        <f>[3]Energy!K969</f>
        <v>947</v>
      </c>
      <c r="K1136" s="592">
        <f>[3]Energy!L969</f>
        <v>812</v>
      </c>
      <c r="L1136" s="592">
        <f>[3]Energy!M969</f>
        <v>785</v>
      </c>
      <c r="M1136" s="592">
        <f>[3]Energy!N969</f>
        <v>979</v>
      </c>
      <c r="N1136" s="25">
        <v>180</v>
      </c>
      <c r="O1136" s="355"/>
      <c r="P1136" s="1">
        <f t="shared" si="1052"/>
        <v>2020</v>
      </c>
      <c r="Q1136" s="592">
        <f>[3]Energy!S969</f>
        <v>978</v>
      </c>
      <c r="R1136" s="592">
        <f>[3]Energy!T969</f>
        <v>1019</v>
      </c>
      <c r="S1136" s="592">
        <f>[3]Energy!U969</f>
        <v>987</v>
      </c>
      <c r="T1136" s="592">
        <f>[3]Energy!V969</f>
        <v>1096</v>
      </c>
      <c r="U1136" s="592">
        <f>[3]Energy!W969</f>
        <v>1104</v>
      </c>
      <c r="V1136" s="592">
        <f>[3]Energy!X969</f>
        <v>1136</v>
      </c>
      <c r="W1136" s="592">
        <f>[3]Energy!Y969</f>
        <v>1105</v>
      </c>
      <c r="X1136" s="592">
        <f>[3]Energy!Z969</f>
        <v>1141</v>
      </c>
      <c r="Y1136" s="592">
        <f>[3]Energy!AA969</f>
        <v>1134</v>
      </c>
      <c r="Z1136" s="592">
        <f>[3]Energy!AB969</f>
        <v>946</v>
      </c>
      <c r="AA1136" s="592">
        <f>[3]Energy!AC969</f>
        <v>811</v>
      </c>
      <c r="AB1136" s="592">
        <f>[3]Energy!AD969</f>
        <v>784</v>
      </c>
      <c r="AC1136" s="22">
        <f t="shared" si="1051"/>
        <v>12241</v>
      </c>
      <c r="AE1136" s="2"/>
      <c r="AF1136" s="2"/>
      <c r="AH1136" s="22"/>
      <c r="AI1136" s="155"/>
      <c r="AJ1136" s="2"/>
      <c r="AK1136" s="1"/>
    </row>
    <row r="1137" spans="1:116" ht="11.25" customHeight="1">
      <c r="A1137" s="87">
        <f t="shared" si="1053"/>
        <v>2021</v>
      </c>
      <c r="B1137" s="592">
        <f>[3]Energy!C970</f>
        <v>1020</v>
      </c>
      <c r="C1137" s="592">
        <f>[3]Energy!D970</f>
        <v>954</v>
      </c>
      <c r="D1137" s="592">
        <f>[3]Energy!E970</f>
        <v>1097</v>
      </c>
      <c r="E1137" s="592">
        <f>[3]Energy!F970</f>
        <v>1105</v>
      </c>
      <c r="F1137" s="592">
        <f>[3]Energy!G970</f>
        <v>1137</v>
      </c>
      <c r="G1137" s="592">
        <f>[3]Energy!H970</f>
        <v>1106</v>
      </c>
      <c r="H1137" s="592">
        <f>[3]Energy!I970</f>
        <v>1142</v>
      </c>
      <c r="I1137" s="592">
        <f>[3]Energy!J970</f>
        <v>1135</v>
      </c>
      <c r="J1137" s="592">
        <f>[3]Energy!K970</f>
        <v>947</v>
      </c>
      <c r="K1137" s="592">
        <f>[3]Energy!L970</f>
        <v>812</v>
      </c>
      <c r="L1137" s="592">
        <f>[3]Energy!M970</f>
        <v>785</v>
      </c>
      <c r="M1137" s="592">
        <f>[3]Energy!N970</f>
        <v>979</v>
      </c>
      <c r="N1137" s="25">
        <v>180</v>
      </c>
      <c r="O1137" s="355"/>
      <c r="P1137" s="1">
        <f t="shared" si="1052"/>
        <v>2021</v>
      </c>
      <c r="Q1137" s="592">
        <f>[3]Energy!S970</f>
        <v>978</v>
      </c>
      <c r="R1137" s="592">
        <f>[3]Energy!T970</f>
        <v>1019</v>
      </c>
      <c r="S1137" s="592">
        <f>[3]Energy!U970</f>
        <v>953</v>
      </c>
      <c r="T1137" s="592">
        <f>[3]Energy!V970</f>
        <v>1096</v>
      </c>
      <c r="U1137" s="592">
        <f>[3]Energy!W970</f>
        <v>1104</v>
      </c>
      <c r="V1137" s="592">
        <f>[3]Energy!X970</f>
        <v>1136</v>
      </c>
      <c r="W1137" s="592">
        <f>[3]Energy!Y970</f>
        <v>1105</v>
      </c>
      <c r="X1137" s="592">
        <f>[3]Energy!Z970</f>
        <v>1141</v>
      </c>
      <c r="Y1137" s="592">
        <f>[3]Energy!AA970</f>
        <v>1134</v>
      </c>
      <c r="Z1137" s="592">
        <f>[3]Energy!AB970</f>
        <v>946</v>
      </c>
      <c r="AA1137" s="592">
        <f>[3]Energy!AC970</f>
        <v>811</v>
      </c>
      <c r="AB1137" s="592">
        <f>[3]Energy!AD970</f>
        <v>784</v>
      </c>
      <c r="AC1137" s="22">
        <f t="shared" si="1051"/>
        <v>12207</v>
      </c>
      <c r="AD1137" s="84"/>
      <c r="AE1137" s="2"/>
      <c r="AF1137" s="2"/>
      <c r="AH1137" s="22"/>
      <c r="AI1137" s="155"/>
      <c r="AJ1137" s="2"/>
      <c r="AK1137" s="1"/>
    </row>
    <row r="1138" spans="1:116" ht="11.25" customHeight="1">
      <c r="A1138" s="87">
        <f t="shared" si="1053"/>
        <v>2022</v>
      </c>
      <c r="B1138" s="592">
        <f>[3]Energy!C971</f>
        <v>1020</v>
      </c>
      <c r="C1138" s="592">
        <f>[3]Energy!D971</f>
        <v>954</v>
      </c>
      <c r="D1138" s="592">
        <f>[3]Energy!E971</f>
        <v>1097</v>
      </c>
      <c r="E1138" s="592">
        <f>[3]Energy!F971</f>
        <v>1105</v>
      </c>
      <c r="F1138" s="592">
        <f>[3]Energy!G971</f>
        <v>1137</v>
      </c>
      <c r="G1138" s="592">
        <f>[3]Energy!H971</f>
        <v>1106</v>
      </c>
      <c r="H1138" s="592">
        <f>[3]Energy!I971</f>
        <v>1142</v>
      </c>
      <c r="I1138" s="592">
        <f>[3]Energy!J971</f>
        <v>1135</v>
      </c>
      <c r="J1138" s="592">
        <f>[3]Energy!K971</f>
        <v>947</v>
      </c>
      <c r="K1138" s="592">
        <f>[3]Energy!L971</f>
        <v>812</v>
      </c>
      <c r="L1138" s="592">
        <f>[3]Energy!M971</f>
        <v>785</v>
      </c>
      <c r="M1138" s="592">
        <f>[3]Energy!N971</f>
        <v>979</v>
      </c>
      <c r="N1138" s="25">
        <v>180</v>
      </c>
      <c r="O1138" s="355"/>
      <c r="P1138" s="1">
        <f t="shared" si="1052"/>
        <v>2022</v>
      </c>
      <c r="Q1138" s="592">
        <f>[3]Energy!S971</f>
        <v>978</v>
      </c>
      <c r="R1138" s="592">
        <f>[3]Energy!T971</f>
        <v>1019</v>
      </c>
      <c r="S1138" s="592">
        <f>[3]Energy!U971</f>
        <v>953</v>
      </c>
      <c r="T1138" s="592">
        <f>[3]Energy!V971</f>
        <v>1096</v>
      </c>
      <c r="U1138" s="592">
        <f>[3]Energy!W971</f>
        <v>1104</v>
      </c>
      <c r="V1138" s="592">
        <f>[3]Energy!X971</f>
        <v>1136</v>
      </c>
      <c r="W1138" s="592">
        <f>[3]Energy!Y971</f>
        <v>1105</v>
      </c>
      <c r="X1138" s="592">
        <f>[3]Energy!Z971</f>
        <v>1141</v>
      </c>
      <c r="Y1138" s="592">
        <f>[3]Energy!AA971</f>
        <v>1134</v>
      </c>
      <c r="Z1138" s="592">
        <f>[3]Energy!AB971</f>
        <v>946</v>
      </c>
      <c r="AA1138" s="592">
        <f>[3]Energy!AC971</f>
        <v>811</v>
      </c>
      <c r="AB1138" s="592">
        <f>[3]Energy!AD971</f>
        <v>784</v>
      </c>
      <c r="AC1138" s="22">
        <f t="shared" si="1051"/>
        <v>12207</v>
      </c>
      <c r="AE1138" s="2"/>
      <c r="AF1138" s="2"/>
      <c r="AH1138" s="22"/>
      <c r="AI1138" s="155"/>
      <c r="AJ1138" s="2"/>
      <c r="AK1138" s="1"/>
    </row>
    <row r="1139" spans="1:116" ht="11.25" customHeight="1">
      <c r="A1139" s="87">
        <f t="shared" si="1053"/>
        <v>2023</v>
      </c>
      <c r="B1139" s="592">
        <f>[3]Energy!C972</f>
        <v>1020</v>
      </c>
      <c r="C1139" s="592">
        <f>[3]Energy!D972</f>
        <v>954</v>
      </c>
      <c r="D1139" s="592">
        <f>[3]Energy!E972</f>
        <v>1097</v>
      </c>
      <c r="E1139" s="592">
        <f>[3]Energy!F972</f>
        <v>1105</v>
      </c>
      <c r="F1139" s="592">
        <f>[3]Energy!G972</f>
        <v>1137</v>
      </c>
      <c r="G1139" s="592">
        <f>[3]Energy!H972</f>
        <v>1106</v>
      </c>
      <c r="H1139" s="592">
        <f>[3]Energy!I972</f>
        <v>1142</v>
      </c>
      <c r="I1139" s="592">
        <f>[3]Energy!J972</f>
        <v>1135</v>
      </c>
      <c r="J1139" s="592">
        <f>[3]Energy!K972</f>
        <v>947</v>
      </c>
      <c r="K1139" s="592">
        <f>[3]Energy!L972</f>
        <v>812</v>
      </c>
      <c r="L1139" s="592">
        <f>[3]Energy!M972</f>
        <v>785</v>
      </c>
      <c r="M1139" s="592">
        <f>[3]Energy!N972</f>
        <v>979</v>
      </c>
      <c r="N1139" s="25">
        <v>180</v>
      </c>
      <c r="O1139" s="355"/>
      <c r="P1139" s="1">
        <f t="shared" si="1052"/>
        <v>2023</v>
      </c>
      <c r="Q1139" s="592">
        <f>[3]Energy!S972</f>
        <v>978</v>
      </c>
      <c r="R1139" s="592">
        <f>[3]Energy!T972</f>
        <v>1019</v>
      </c>
      <c r="S1139" s="592">
        <f>[3]Energy!U972</f>
        <v>953</v>
      </c>
      <c r="T1139" s="592">
        <f>[3]Energy!V972</f>
        <v>1096</v>
      </c>
      <c r="U1139" s="592">
        <f>[3]Energy!W972</f>
        <v>1104</v>
      </c>
      <c r="V1139" s="592">
        <f>[3]Energy!X972</f>
        <v>1136</v>
      </c>
      <c r="W1139" s="592">
        <f>[3]Energy!Y972</f>
        <v>1105</v>
      </c>
      <c r="X1139" s="592">
        <f>[3]Energy!Z972</f>
        <v>1141</v>
      </c>
      <c r="Y1139" s="592">
        <f>[3]Energy!AA972</f>
        <v>1134</v>
      </c>
      <c r="Z1139" s="592">
        <f>[3]Energy!AB972</f>
        <v>946</v>
      </c>
      <c r="AA1139" s="592">
        <f>[3]Energy!AC972</f>
        <v>811</v>
      </c>
      <c r="AB1139" s="592">
        <f>[3]Energy!AD972</f>
        <v>784</v>
      </c>
      <c r="AC1139" s="22">
        <f t="shared" si="1051"/>
        <v>12207</v>
      </c>
      <c r="AE1139" s="2"/>
      <c r="AF1139" s="2"/>
      <c r="AH1139" s="22"/>
      <c r="AI1139" s="155"/>
      <c r="AJ1139" s="2"/>
      <c r="AK1139" s="1"/>
    </row>
    <row r="1140" spans="1:116" ht="11.25" customHeight="1">
      <c r="A1140" s="87">
        <f t="shared" si="1053"/>
        <v>2024</v>
      </c>
      <c r="B1140" s="592">
        <f>[3]Energy!C973</f>
        <v>1020</v>
      </c>
      <c r="C1140" s="592">
        <f>[3]Energy!D973</f>
        <v>988</v>
      </c>
      <c r="D1140" s="592">
        <f>[3]Energy!E973</f>
        <v>1097</v>
      </c>
      <c r="E1140" s="592">
        <f>[3]Energy!F973</f>
        <v>1105</v>
      </c>
      <c r="F1140" s="592">
        <f>[3]Energy!G973</f>
        <v>1137</v>
      </c>
      <c r="G1140" s="592">
        <f>[3]Energy!H973</f>
        <v>1106</v>
      </c>
      <c r="H1140" s="592">
        <f>[3]Energy!I973</f>
        <v>1142</v>
      </c>
      <c r="I1140" s="592">
        <f>[3]Energy!J973</f>
        <v>1135</v>
      </c>
      <c r="J1140" s="592">
        <f>[3]Energy!K973</f>
        <v>947</v>
      </c>
      <c r="K1140" s="592">
        <f>[3]Energy!L973</f>
        <v>812</v>
      </c>
      <c r="L1140" s="592">
        <f>[3]Energy!M973</f>
        <v>785</v>
      </c>
      <c r="M1140" s="592">
        <f>[3]Energy!N973</f>
        <v>979</v>
      </c>
      <c r="N1140" s="25">
        <v>180</v>
      </c>
      <c r="O1140" s="355"/>
      <c r="P1140" s="1">
        <f t="shared" si="1052"/>
        <v>2024</v>
      </c>
      <c r="Q1140" s="592">
        <f>[3]Energy!S973</f>
        <v>978</v>
      </c>
      <c r="R1140" s="592">
        <f>[3]Energy!T973</f>
        <v>1019</v>
      </c>
      <c r="S1140" s="592">
        <f>[3]Energy!U973</f>
        <v>987</v>
      </c>
      <c r="T1140" s="592">
        <f>[3]Energy!V973</f>
        <v>1096</v>
      </c>
      <c r="U1140" s="592">
        <f>[3]Energy!W973</f>
        <v>1104</v>
      </c>
      <c r="V1140" s="592">
        <f>[3]Energy!X973</f>
        <v>1136</v>
      </c>
      <c r="W1140" s="592">
        <f>[3]Energy!Y973</f>
        <v>1105</v>
      </c>
      <c r="X1140" s="592">
        <f>[3]Energy!Z973</f>
        <v>1141</v>
      </c>
      <c r="Y1140" s="592">
        <f>[3]Energy!AA973</f>
        <v>1134</v>
      </c>
      <c r="Z1140" s="592">
        <f>[3]Energy!AB973</f>
        <v>946</v>
      </c>
      <c r="AA1140" s="592">
        <f>[3]Energy!AC973</f>
        <v>811</v>
      </c>
      <c r="AB1140" s="592">
        <f>[3]Energy!AD973</f>
        <v>784</v>
      </c>
      <c r="AC1140" s="22">
        <f t="shared" si="1051"/>
        <v>12241</v>
      </c>
      <c r="AE1140" s="2"/>
      <c r="AF1140" s="2"/>
      <c r="AH1140" s="22"/>
      <c r="AI1140" s="155"/>
      <c r="AJ1140" s="2"/>
      <c r="AK1140" s="1"/>
    </row>
    <row r="1141" spans="1:116" ht="11.25" customHeight="1">
      <c r="A1141" s="87">
        <f t="shared" si="1053"/>
        <v>2025</v>
      </c>
      <c r="B1141" s="592">
        <f>[3]Energy!C974</f>
        <v>1020</v>
      </c>
      <c r="C1141" s="592">
        <f>[3]Energy!D974</f>
        <v>954</v>
      </c>
      <c r="D1141" s="592">
        <f>[3]Energy!E974</f>
        <v>1097</v>
      </c>
      <c r="E1141" s="592">
        <f>[3]Energy!F974</f>
        <v>1105</v>
      </c>
      <c r="F1141" s="592">
        <f>[3]Energy!G974</f>
        <v>1137</v>
      </c>
      <c r="G1141" s="592">
        <f>[3]Energy!H974</f>
        <v>1106</v>
      </c>
      <c r="H1141" s="592">
        <f>[3]Energy!I974</f>
        <v>1142</v>
      </c>
      <c r="I1141" s="592">
        <f>[3]Energy!J974</f>
        <v>1135</v>
      </c>
      <c r="J1141" s="592">
        <f>[3]Energy!K974</f>
        <v>947</v>
      </c>
      <c r="K1141" s="592">
        <f>[3]Energy!L974</f>
        <v>812</v>
      </c>
      <c r="L1141" s="592">
        <f>[3]Energy!M974</f>
        <v>785</v>
      </c>
      <c r="M1141" s="592">
        <f>[3]Energy!N974</f>
        <v>979</v>
      </c>
      <c r="N1141" s="25">
        <v>180</v>
      </c>
      <c r="O1141" s="355"/>
      <c r="P1141" s="1">
        <f t="shared" si="1052"/>
        <v>2025</v>
      </c>
      <c r="Q1141" s="592">
        <f>[3]Energy!S974</f>
        <v>978</v>
      </c>
      <c r="R1141" s="592">
        <f>[3]Energy!T974</f>
        <v>1019</v>
      </c>
      <c r="S1141" s="592">
        <f>[3]Energy!U974</f>
        <v>953</v>
      </c>
      <c r="T1141" s="592">
        <f>[3]Energy!V974</f>
        <v>1096</v>
      </c>
      <c r="U1141" s="592">
        <f>[3]Energy!W974</f>
        <v>1104</v>
      </c>
      <c r="V1141" s="592">
        <f>[3]Energy!X974</f>
        <v>1136</v>
      </c>
      <c r="W1141" s="592">
        <f>[3]Energy!Y974</f>
        <v>1105</v>
      </c>
      <c r="X1141" s="592">
        <f>[3]Energy!Z974</f>
        <v>1141</v>
      </c>
      <c r="Y1141" s="592">
        <f>[3]Energy!AA974</f>
        <v>1134</v>
      </c>
      <c r="Z1141" s="592">
        <f>[3]Energy!AB974</f>
        <v>946</v>
      </c>
      <c r="AA1141" s="592">
        <f>[3]Energy!AC974</f>
        <v>811</v>
      </c>
      <c r="AB1141" s="592">
        <f>[3]Energy!AD974</f>
        <v>784</v>
      </c>
      <c r="AC1141" s="22">
        <f t="shared" si="1051"/>
        <v>12207</v>
      </c>
      <c r="AE1141" s="2"/>
      <c r="AF1141" s="2"/>
      <c r="AH1141" s="22"/>
      <c r="AI1141" s="155"/>
      <c r="AJ1141" s="2"/>
      <c r="AK1141" s="1"/>
    </row>
    <row r="1142" spans="1:116" ht="11.25" customHeight="1">
      <c r="A1142" s="87">
        <f t="shared" si="1053"/>
        <v>2026</v>
      </c>
      <c r="B1142" s="592">
        <f>[3]Energy!C975</f>
        <v>1020</v>
      </c>
      <c r="C1142" s="592">
        <f>[3]Energy!D975</f>
        <v>954</v>
      </c>
      <c r="D1142" s="592">
        <f>[3]Energy!E975</f>
        <v>1097</v>
      </c>
      <c r="E1142" s="592">
        <f>[3]Energy!F975</f>
        <v>1105</v>
      </c>
      <c r="F1142" s="592">
        <f>[3]Energy!G975</f>
        <v>1137</v>
      </c>
      <c r="G1142" s="592">
        <f>[3]Energy!H975</f>
        <v>1106</v>
      </c>
      <c r="H1142" s="592">
        <f>[3]Energy!I975</f>
        <v>1142</v>
      </c>
      <c r="I1142" s="592">
        <f>[3]Energy!J975</f>
        <v>1135</v>
      </c>
      <c r="J1142" s="592">
        <f>[3]Energy!K975</f>
        <v>947</v>
      </c>
      <c r="K1142" s="592">
        <f>[3]Energy!L975</f>
        <v>812</v>
      </c>
      <c r="L1142" s="592">
        <f>[3]Energy!M975</f>
        <v>785</v>
      </c>
      <c r="M1142" s="592">
        <f>[3]Energy!N975</f>
        <v>979</v>
      </c>
      <c r="N1142" s="25">
        <v>180</v>
      </c>
      <c r="O1142" s="355"/>
      <c r="P1142" s="1">
        <f t="shared" si="1052"/>
        <v>2026</v>
      </c>
      <c r="Q1142" s="592">
        <f>[3]Energy!S975</f>
        <v>978</v>
      </c>
      <c r="R1142" s="592">
        <f>[3]Energy!T975</f>
        <v>1019</v>
      </c>
      <c r="S1142" s="592">
        <f>[3]Energy!U975</f>
        <v>953</v>
      </c>
      <c r="T1142" s="592">
        <f>[3]Energy!V975</f>
        <v>1096</v>
      </c>
      <c r="U1142" s="592">
        <f>[3]Energy!W975</f>
        <v>1104</v>
      </c>
      <c r="V1142" s="592">
        <f>[3]Energy!X975</f>
        <v>1136</v>
      </c>
      <c r="W1142" s="592">
        <f>[3]Energy!Y975</f>
        <v>1105</v>
      </c>
      <c r="X1142" s="592">
        <f>[3]Energy!Z975</f>
        <v>1141</v>
      </c>
      <c r="Y1142" s="592">
        <f>[3]Energy!AA975</f>
        <v>1134</v>
      </c>
      <c r="Z1142" s="592">
        <f>[3]Energy!AB975</f>
        <v>946</v>
      </c>
      <c r="AA1142" s="592">
        <f>[3]Energy!AC975</f>
        <v>811</v>
      </c>
      <c r="AB1142" s="592">
        <f>[3]Energy!AD975</f>
        <v>784</v>
      </c>
      <c r="AC1142" s="22">
        <f t="shared" si="1051"/>
        <v>12207</v>
      </c>
      <c r="AE1142" s="2"/>
      <c r="AF1142" s="2"/>
      <c r="AH1142" s="22"/>
      <c r="AI1142" s="155"/>
      <c r="AJ1142" s="2"/>
      <c r="AK1142" s="1"/>
    </row>
    <row r="1143" spans="1:116" ht="11.25" customHeight="1">
      <c r="A1143" s="87">
        <f t="shared" si="1053"/>
        <v>2027</v>
      </c>
      <c r="B1143" s="592">
        <f>[3]Energy!C976</f>
        <v>1020</v>
      </c>
      <c r="C1143" s="592">
        <f>[3]Energy!D976</f>
        <v>954</v>
      </c>
      <c r="D1143" s="592">
        <f>[3]Energy!E976</f>
        <v>1097</v>
      </c>
      <c r="E1143" s="592">
        <f>[3]Energy!F976</f>
        <v>1105</v>
      </c>
      <c r="F1143" s="592">
        <f>[3]Energy!G976</f>
        <v>1137</v>
      </c>
      <c r="G1143" s="592">
        <f>[3]Energy!H976</f>
        <v>1106</v>
      </c>
      <c r="H1143" s="592">
        <f>[3]Energy!I976</f>
        <v>1142</v>
      </c>
      <c r="I1143" s="592">
        <f>[3]Energy!J976</f>
        <v>1135</v>
      </c>
      <c r="J1143" s="592">
        <f>[3]Energy!K976</f>
        <v>947</v>
      </c>
      <c r="K1143" s="592">
        <f>[3]Energy!L976</f>
        <v>812</v>
      </c>
      <c r="L1143" s="592">
        <f>[3]Energy!M976</f>
        <v>785</v>
      </c>
      <c r="M1143" s="592">
        <f>[3]Energy!N976</f>
        <v>979</v>
      </c>
      <c r="N1143" s="25">
        <v>180</v>
      </c>
      <c r="O1143" s="355"/>
      <c r="P1143" s="1">
        <f t="shared" si="1052"/>
        <v>2027</v>
      </c>
      <c r="Q1143" s="592">
        <f>[3]Energy!S976</f>
        <v>978</v>
      </c>
      <c r="R1143" s="592">
        <f>[3]Energy!T976</f>
        <v>1019</v>
      </c>
      <c r="S1143" s="592">
        <f>[3]Energy!U976</f>
        <v>953</v>
      </c>
      <c r="T1143" s="592">
        <f>[3]Energy!V976</f>
        <v>1096</v>
      </c>
      <c r="U1143" s="592">
        <f>[3]Energy!W976</f>
        <v>1104</v>
      </c>
      <c r="V1143" s="592">
        <f>[3]Energy!X976</f>
        <v>1136</v>
      </c>
      <c r="W1143" s="592">
        <f>[3]Energy!Y976</f>
        <v>1105</v>
      </c>
      <c r="X1143" s="592">
        <f>[3]Energy!Z976</f>
        <v>1141</v>
      </c>
      <c r="Y1143" s="592">
        <f>[3]Energy!AA976</f>
        <v>1134</v>
      </c>
      <c r="Z1143" s="592">
        <f>[3]Energy!AB976</f>
        <v>946</v>
      </c>
      <c r="AA1143" s="592">
        <f>[3]Energy!AC976</f>
        <v>811</v>
      </c>
      <c r="AB1143" s="592">
        <f>[3]Energy!AD976</f>
        <v>784</v>
      </c>
      <c r="AC1143" s="22">
        <f t="shared" si="1051"/>
        <v>12207</v>
      </c>
      <c r="AE1143" s="2"/>
      <c r="AF1143" s="2"/>
      <c r="AH1143" s="22"/>
      <c r="AI1143" s="155"/>
      <c r="AJ1143" s="2"/>
      <c r="AK1143" s="1"/>
    </row>
    <row r="1144" spans="1:116" ht="11.25" customHeight="1">
      <c r="A1144" s="87">
        <f t="shared" si="1053"/>
        <v>2028</v>
      </c>
      <c r="B1144" s="592">
        <f>[3]Energy!C977</f>
        <v>1020</v>
      </c>
      <c r="C1144" s="592">
        <f>[3]Energy!D977</f>
        <v>988</v>
      </c>
      <c r="D1144" s="592">
        <f>[3]Energy!E977</f>
        <v>1097</v>
      </c>
      <c r="E1144" s="592">
        <f>[3]Energy!F977</f>
        <v>1105</v>
      </c>
      <c r="F1144" s="592">
        <f>[3]Energy!G977</f>
        <v>1137</v>
      </c>
      <c r="G1144" s="592">
        <f>[3]Energy!H977</f>
        <v>1106</v>
      </c>
      <c r="H1144" s="592">
        <f>[3]Energy!I977</f>
        <v>1142</v>
      </c>
      <c r="I1144" s="592">
        <f>[3]Energy!J977</f>
        <v>1135</v>
      </c>
      <c r="J1144" s="592">
        <f>[3]Energy!K977</f>
        <v>947</v>
      </c>
      <c r="K1144" s="592">
        <f>[3]Energy!L977</f>
        <v>812</v>
      </c>
      <c r="L1144" s="592">
        <f>[3]Energy!M977</f>
        <v>785</v>
      </c>
      <c r="M1144" s="592">
        <f>[3]Energy!N977</f>
        <v>979</v>
      </c>
      <c r="N1144" s="25">
        <v>180</v>
      </c>
      <c r="O1144" s="355"/>
      <c r="P1144" s="1">
        <f t="shared" si="1052"/>
        <v>2028</v>
      </c>
      <c r="Q1144" s="592">
        <f>[3]Energy!S977</f>
        <v>978</v>
      </c>
      <c r="R1144" s="592">
        <f>[3]Energy!T977</f>
        <v>1019</v>
      </c>
      <c r="S1144" s="592">
        <f>[3]Energy!U977</f>
        <v>987</v>
      </c>
      <c r="T1144" s="592">
        <f>[3]Energy!V977</f>
        <v>1096</v>
      </c>
      <c r="U1144" s="592">
        <f>[3]Energy!W977</f>
        <v>1104</v>
      </c>
      <c r="V1144" s="592">
        <f>[3]Energy!X977</f>
        <v>1136</v>
      </c>
      <c r="W1144" s="592">
        <f>[3]Energy!Y977</f>
        <v>1105</v>
      </c>
      <c r="X1144" s="592">
        <f>[3]Energy!Z977</f>
        <v>1141</v>
      </c>
      <c r="Y1144" s="592">
        <f>[3]Energy!AA977</f>
        <v>1134</v>
      </c>
      <c r="Z1144" s="592">
        <f>[3]Energy!AB977</f>
        <v>946</v>
      </c>
      <c r="AA1144" s="592">
        <f>[3]Energy!AC977</f>
        <v>811</v>
      </c>
      <c r="AB1144" s="592">
        <f>[3]Energy!AD977</f>
        <v>784</v>
      </c>
      <c r="AC1144" s="22">
        <f t="shared" si="1051"/>
        <v>12241</v>
      </c>
      <c r="AE1144" s="2"/>
      <c r="AF1144" s="2"/>
      <c r="AH1144" s="22"/>
      <c r="AI1144" s="155"/>
      <c r="AJ1144" s="2"/>
      <c r="AK1144" s="1"/>
    </row>
    <row r="1145" spans="1:116" ht="11.25" customHeight="1">
      <c r="A1145" s="87">
        <f t="shared" si="1053"/>
        <v>2029</v>
      </c>
      <c r="B1145" s="592">
        <f>[3]Energy!C978</f>
        <v>1020</v>
      </c>
      <c r="C1145" s="592">
        <f>[3]Energy!D978</f>
        <v>954</v>
      </c>
      <c r="D1145" s="592">
        <f>[3]Energy!E978</f>
        <v>1097</v>
      </c>
      <c r="E1145" s="592">
        <f>[3]Energy!F978</f>
        <v>1105</v>
      </c>
      <c r="F1145" s="592">
        <f>[3]Energy!G978</f>
        <v>1137</v>
      </c>
      <c r="G1145" s="592">
        <f>[3]Energy!H978</f>
        <v>1106</v>
      </c>
      <c r="H1145" s="592">
        <f>[3]Energy!I978</f>
        <v>1142</v>
      </c>
      <c r="I1145" s="592">
        <f>[3]Energy!J978</f>
        <v>1135</v>
      </c>
      <c r="J1145" s="592">
        <f>[3]Energy!K978</f>
        <v>947</v>
      </c>
      <c r="K1145" s="592">
        <f>[3]Energy!L978</f>
        <v>812</v>
      </c>
      <c r="L1145" s="592">
        <f>[3]Energy!M978</f>
        <v>785</v>
      </c>
      <c r="M1145" s="592">
        <f>[3]Energy!N978</f>
        <v>979</v>
      </c>
      <c r="N1145" s="25">
        <v>180</v>
      </c>
      <c r="O1145" s="355"/>
      <c r="P1145" s="1">
        <f t="shared" si="1052"/>
        <v>2029</v>
      </c>
      <c r="Q1145" s="592">
        <f>[3]Energy!S978</f>
        <v>978</v>
      </c>
      <c r="R1145" s="592">
        <f>[3]Energy!T978</f>
        <v>1019</v>
      </c>
      <c r="S1145" s="592">
        <f>[3]Energy!U978</f>
        <v>953</v>
      </c>
      <c r="T1145" s="592">
        <f>[3]Energy!V978</f>
        <v>1096</v>
      </c>
      <c r="U1145" s="592">
        <f>[3]Energy!W978</f>
        <v>1104</v>
      </c>
      <c r="V1145" s="592">
        <f>[3]Energy!X978</f>
        <v>1136</v>
      </c>
      <c r="W1145" s="592">
        <f>[3]Energy!Y978</f>
        <v>1105</v>
      </c>
      <c r="X1145" s="592">
        <f>[3]Energy!Z978</f>
        <v>1141</v>
      </c>
      <c r="Y1145" s="592">
        <f>[3]Energy!AA978</f>
        <v>1134</v>
      </c>
      <c r="Z1145" s="592">
        <f>[3]Energy!AB978</f>
        <v>946</v>
      </c>
      <c r="AA1145" s="592">
        <f>[3]Energy!AC978</f>
        <v>811</v>
      </c>
      <c r="AB1145" s="592">
        <f>[3]Energy!AD978</f>
        <v>784</v>
      </c>
      <c r="AC1145" s="22">
        <f t="shared" si="1051"/>
        <v>12207</v>
      </c>
      <c r="AE1145" s="2"/>
      <c r="AF1145" s="2"/>
      <c r="AI1145" s="155"/>
      <c r="AJ1145" s="2"/>
      <c r="AK1145" s="1"/>
    </row>
    <row r="1146" spans="1:116" ht="11.25" customHeight="1">
      <c r="A1146" s="87">
        <f t="shared" si="1053"/>
        <v>2030</v>
      </c>
      <c r="B1146" s="592">
        <f>[3]Energy!C979</f>
        <v>1020</v>
      </c>
      <c r="C1146" s="592">
        <f>[3]Energy!D979</f>
        <v>954</v>
      </c>
      <c r="D1146" s="592">
        <f>[3]Energy!E979</f>
        <v>1097</v>
      </c>
      <c r="E1146" s="592">
        <f>[3]Energy!F979</f>
        <v>1105</v>
      </c>
      <c r="F1146" s="592">
        <f>[3]Energy!G979</f>
        <v>1137</v>
      </c>
      <c r="G1146" s="592">
        <f>[3]Energy!H979</f>
        <v>1106</v>
      </c>
      <c r="H1146" s="592">
        <f>[3]Energy!I979</f>
        <v>1142</v>
      </c>
      <c r="I1146" s="592">
        <f>[3]Energy!J979</f>
        <v>1135</v>
      </c>
      <c r="J1146" s="592">
        <f>[3]Energy!K979</f>
        <v>947</v>
      </c>
      <c r="K1146" s="592">
        <f>[3]Energy!L979</f>
        <v>812</v>
      </c>
      <c r="L1146" s="592">
        <f>[3]Energy!M979</f>
        <v>785</v>
      </c>
      <c r="M1146" s="592">
        <f>[3]Energy!N979</f>
        <v>979</v>
      </c>
      <c r="N1146" s="25">
        <v>180</v>
      </c>
      <c r="O1146" s="355"/>
      <c r="P1146" s="1">
        <f t="shared" si="1052"/>
        <v>2030</v>
      </c>
      <c r="Q1146" s="592">
        <f>[3]Energy!S979</f>
        <v>978</v>
      </c>
      <c r="R1146" s="592">
        <f>[3]Energy!T979</f>
        <v>1019</v>
      </c>
      <c r="S1146" s="592">
        <f>[3]Energy!U979</f>
        <v>953</v>
      </c>
      <c r="T1146" s="592">
        <f>[3]Energy!V979</f>
        <v>1096</v>
      </c>
      <c r="U1146" s="592">
        <f>[3]Energy!W979</f>
        <v>1104</v>
      </c>
      <c r="V1146" s="592">
        <f>[3]Energy!X979</f>
        <v>1136</v>
      </c>
      <c r="W1146" s="592">
        <f>[3]Energy!Y979</f>
        <v>1105</v>
      </c>
      <c r="X1146" s="592">
        <f>[3]Energy!Z979</f>
        <v>1141</v>
      </c>
      <c r="Y1146" s="592">
        <f>[3]Energy!AA979</f>
        <v>1134</v>
      </c>
      <c r="Z1146" s="592">
        <f>[3]Energy!AB979</f>
        <v>946</v>
      </c>
      <c r="AA1146" s="592">
        <f>[3]Energy!AC979</f>
        <v>811</v>
      </c>
      <c r="AB1146" s="592">
        <f>[3]Energy!AD979</f>
        <v>784</v>
      </c>
      <c r="AC1146" s="22">
        <f t="shared" si="1051"/>
        <v>12207</v>
      </c>
      <c r="AD1146" s="13"/>
      <c r="AE1146" s="2"/>
      <c r="AF1146" s="2"/>
      <c r="AI1146" s="155"/>
      <c r="AJ1146" s="2"/>
      <c r="AK1146" s="1"/>
    </row>
    <row r="1147" spans="1:116" ht="11.25" customHeight="1">
      <c r="A1147" s="87">
        <f t="shared" si="1053"/>
        <v>2031</v>
      </c>
      <c r="B1147" s="592">
        <f>[3]Energy!C980</f>
        <v>1020</v>
      </c>
      <c r="C1147" s="592">
        <f>[3]Energy!D980</f>
        <v>954</v>
      </c>
      <c r="D1147" s="592">
        <f>[3]Energy!E980</f>
        <v>1097</v>
      </c>
      <c r="E1147" s="592">
        <f>[3]Energy!F980</f>
        <v>1105</v>
      </c>
      <c r="F1147" s="592">
        <f>[3]Energy!G980</f>
        <v>1137</v>
      </c>
      <c r="G1147" s="592">
        <f>[3]Energy!H980</f>
        <v>1106</v>
      </c>
      <c r="H1147" s="592">
        <f>[3]Energy!I980</f>
        <v>1142</v>
      </c>
      <c r="I1147" s="592">
        <f>[3]Energy!J980</f>
        <v>1135</v>
      </c>
      <c r="J1147" s="592">
        <f>[3]Energy!K980</f>
        <v>947</v>
      </c>
      <c r="K1147" s="592">
        <f>[3]Energy!L980</f>
        <v>812</v>
      </c>
      <c r="L1147" s="592">
        <f>[3]Energy!M980</f>
        <v>785</v>
      </c>
      <c r="M1147" s="592">
        <f>[3]Energy!N980</f>
        <v>979</v>
      </c>
      <c r="N1147" s="25">
        <v>180</v>
      </c>
      <c r="O1147" s="355"/>
      <c r="P1147" s="1">
        <f t="shared" si="1052"/>
        <v>2031</v>
      </c>
      <c r="Q1147" s="592">
        <f>[3]Energy!S980</f>
        <v>978</v>
      </c>
      <c r="R1147" s="592">
        <f>[3]Energy!T980</f>
        <v>1019</v>
      </c>
      <c r="S1147" s="592">
        <f>[3]Energy!U980</f>
        <v>953</v>
      </c>
      <c r="T1147" s="592">
        <f>[3]Energy!V980</f>
        <v>1096</v>
      </c>
      <c r="U1147" s="592">
        <f>[3]Energy!W980</f>
        <v>1104</v>
      </c>
      <c r="V1147" s="592">
        <f>[3]Energy!X980</f>
        <v>1136</v>
      </c>
      <c r="W1147" s="592">
        <f>[3]Energy!Y980</f>
        <v>1105</v>
      </c>
      <c r="X1147" s="592">
        <f>[3]Energy!Z980</f>
        <v>1141</v>
      </c>
      <c r="Y1147" s="592">
        <f>[3]Energy!AA980</f>
        <v>1134</v>
      </c>
      <c r="Z1147" s="592">
        <f>[3]Energy!AB980</f>
        <v>946</v>
      </c>
      <c r="AA1147" s="592">
        <f>[3]Energy!AC980</f>
        <v>811</v>
      </c>
      <c r="AB1147" s="592">
        <f>[3]Energy!AD980</f>
        <v>784</v>
      </c>
      <c r="AC1147" s="22">
        <f t="shared" si="1051"/>
        <v>12207</v>
      </c>
      <c r="AD1147" s="13"/>
      <c r="AE1147" s="2"/>
      <c r="AF1147" s="2"/>
      <c r="AG1147" s="159"/>
      <c r="AH1147" s="78"/>
      <c r="AI1147" s="155"/>
      <c r="AJ1147" s="2"/>
      <c r="AK1147" s="1"/>
    </row>
    <row r="1148" spans="1:116">
      <c r="A1148" s="87">
        <f t="shared" si="1053"/>
        <v>2032</v>
      </c>
      <c r="B1148" s="592">
        <f>[3]Energy!C981</f>
        <v>1020</v>
      </c>
      <c r="C1148" s="592">
        <f>[3]Energy!D981</f>
        <v>988</v>
      </c>
      <c r="D1148" s="592">
        <f>[3]Energy!E981</f>
        <v>1097</v>
      </c>
      <c r="E1148" s="592">
        <f>[3]Energy!F981</f>
        <v>1105</v>
      </c>
      <c r="F1148" s="592">
        <f>[3]Energy!G981</f>
        <v>1137</v>
      </c>
      <c r="G1148" s="592">
        <f>[3]Energy!H981</f>
        <v>1106</v>
      </c>
      <c r="H1148" s="592">
        <f>[3]Energy!I981</f>
        <v>1142</v>
      </c>
      <c r="I1148" s="592">
        <f>[3]Energy!J981</f>
        <v>1135</v>
      </c>
      <c r="J1148" s="592">
        <f>[3]Energy!K981</f>
        <v>947</v>
      </c>
      <c r="K1148" s="592">
        <f>[3]Energy!L981</f>
        <v>812</v>
      </c>
      <c r="L1148" s="592">
        <f>[3]Energy!M981</f>
        <v>785</v>
      </c>
      <c r="M1148" s="592">
        <f>[3]Energy!N981</f>
        <v>979</v>
      </c>
      <c r="N1148" s="25">
        <v>180</v>
      </c>
      <c r="O1148" s="29"/>
      <c r="P1148" s="1">
        <f t="shared" si="1052"/>
        <v>2032</v>
      </c>
      <c r="Q1148" s="592">
        <f>[3]Energy!S981</f>
        <v>978</v>
      </c>
      <c r="R1148" s="592">
        <f>[3]Energy!T981</f>
        <v>1019</v>
      </c>
      <c r="S1148" s="592">
        <f>[3]Energy!U981</f>
        <v>987</v>
      </c>
      <c r="T1148" s="592">
        <f>[3]Energy!V981</f>
        <v>1096</v>
      </c>
      <c r="U1148" s="592">
        <f>[3]Energy!W981</f>
        <v>1104</v>
      </c>
      <c r="V1148" s="592">
        <f>[3]Energy!X981</f>
        <v>1136</v>
      </c>
      <c r="W1148" s="592">
        <f>[3]Energy!Y981</f>
        <v>1105</v>
      </c>
      <c r="X1148" s="592">
        <f>[3]Energy!Z981</f>
        <v>1141</v>
      </c>
      <c r="Y1148" s="592">
        <f>[3]Energy!AA981</f>
        <v>1134</v>
      </c>
      <c r="Z1148" s="592">
        <f>[3]Energy!AB981</f>
        <v>946</v>
      </c>
      <c r="AA1148" s="592">
        <f>[3]Energy!AC981</f>
        <v>811</v>
      </c>
      <c r="AB1148" s="592">
        <f>[3]Energy!AD981</f>
        <v>784</v>
      </c>
      <c r="AC1148" s="22">
        <f t="shared" si="1051"/>
        <v>12241</v>
      </c>
      <c r="AD1148" s="13"/>
      <c r="AE1148" s="2"/>
      <c r="AF1148" s="2"/>
      <c r="AG1148" s="79"/>
      <c r="AH1148" s="79"/>
      <c r="AI1148" s="155"/>
      <c r="AJ1148" s="2"/>
    </row>
    <row r="1149" spans="1:116">
      <c r="A1149" s="87">
        <f t="shared" si="1053"/>
        <v>2033</v>
      </c>
      <c r="B1149" s="592">
        <f>[3]Energy!C982</f>
        <v>1020</v>
      </c>
      <c r="C1149" s="592">
        <f>[3]Energy!D982</f>
        <v>954</v>
      </c>
      <c r="D1149" s="592">
        <f>[3]Energy!E982</f>
        <v>1097</v>
      </c>
      <c r="E1149" s="592">
        <f>[3]Energy!F982</f>
        <v>1105</v>
      </c>
      <c r="F1149" s="592">
        <f>[3]Energy!G982</f>
        <v>1137</v>
      </c>
      <c r="G1149" s="592">
        <f>[3]Energy!H982</f>
        <v>1106</v>
      </c>
      <c r="H1149" s="592">
        <f>[3]Energy!I982</f>
        <v>1142</v>
      </c>
      <c r="I1149" s="592">
        <f>[3]Energy!J982</f>
        <v>1135</v>
      </c>
      <c r="J1149" s="592">
        <f>[3]Energy!K982</f>
        <v>947</v>
      </c>
      <c r="K1149" s="592">
        <f>[3]Energy!L982</f>
        <v>812</v>
      </c>
      <c r="L1149" s="592">
        <f>[3]Energy!M982</f>
        <v>785</v>
      </c>
      <c r="M1149" s="592">
        <f>[3]Energy!N982</f>
        <v>979</v>
      </c>
      <c r="N1149" s="25">
        <v>180</v>
      </c>
      <c r="O1149" s="29"/>
      <c r="P1149" s="1">
        <f t="shared" si="1052"/>
        <v>2033</v>
      </c>
      <c r="Q1149" s="592">
        <f>[3]Energy!S982</f>
        <v>978</v>
      </c>
      <c r="R1149" s="592">
        <f>[3]Energy!T982</f>
        <v>1019</v>
      </c>
      <c r="S1149" s="592">
        <f>[3]Energy!U982</f>
        <v>953</v>
      </c>
      <c r="T1149" s="592">
        <f>[3]Energy!V982</f>
        <v>1096</v>
      </c>
      <c r="U1149" s="592">
        <f>[3]Energy!W982</f>
        <v>1104</v>
      </c>
      <c r="V1149" s="592">
        <f>[3]Energy!X982</f>
        <v>1136</v>
      </c>
      <c r="W1149" s="592">
        <f>[3]Energy!Y982</f>
        <v>1105</v>
      </c>
      <c r="X1149" s="592">
        <f>[3]Energy!Z982</f>
        <v>1141</v>
      </c>
      <c r="Y1149" s="592">
        <f>[3]Energy!AA982</f>
        <v>1134</v>
      </c>
      <c r="Z1149" s="592">
        <f>[3]Energy!AB982</f>
        <v>946</v>
      </c>
      <c r="AA1149" s="592">
        <f>[3]Energy!AC982</f>
        <v>811</v>
      </c>
      <c r="AB1149" s="592">
        <f>[3]Energy!AD982</f>
        <v>784</v>
      </c>
      <c r="AC1149" s="22">
        <f t="shared" si="1051"/>
        <v>12207</v>
      </c>
      <c r="AD1149" s="13"/>
      <c r="AE1149" s="2"/>
      <c r="AF1149" s="2"/>
      <c r="AG1149" s="86"/>
      <c r="AH1149" s="86"/>
      <c r="AI1149" s="155"/>
      <c r="AJ1149" s="2"/>
    </row>
    <row r="1150" spans="1:116" ht="11.25" customHeight="1">
      <c r="A1150" s="87">
        <f t="shared" si="1053"/>
        <v>2034</v>
      </c>
      <c r="B1150" s="592">
        <f>[3]Energy!C983</f>
        <v>1020</v>
      </c>
      <c r="C1150" s="592">
        <f>[3]Energy!D983</f>
        <v>954</v>
      </c>
      <c r="D1150" s="592">
        <f>[3]Energy!E983</f>
        <v>1097</v>
      </c>
      <c r="E1150" s="592">
        <f>[3]Energy!F983</f>
        <v>1105</v>
      </c>
      <c r="F1150" s="592">
        <f>[3]Energy!G983</f>
        <v>1137</v>
      </c>
      <c r="G1150" s="592">
        <f>[3]Energy!H983</f>
        <v>1106</v>
      </c>
      <c r="H1150" s="592">
        <f>[3]Energy!I983</f>
        <v>1142</v>
      </c>
      <c r="I1150" s="592">
        <f>[3]Energy!J983</f>
        <v>1135</v>
      </c>
      <c r="J1150" s="592">
        <f>[3]Energy!K983</f>
        <v>947</v>
      </c>
      <c r="K1150" s="592">
        <f>[3]Energy!L983</f>
        <v>812</v>
      </c>
      <c r="L1150" s="592">
        <f>[3]Energy!M983</f>
        <v>785</v>
      </c>
      <c r="M1150" s="592">
        <f>[3]Energy!N983</f>
        <v>979</v>
      </c>
      <c r="N1150" s="25">
        <v>180</v>
      </c>
      <c r="O1150" s="29"/>
      <c r="P1150" s="1">
        <f t="shared" si="1052"/>
        <v>2034</v>
      </c>
      <c r="Q1150" s="592">
        <f>[3]Energy!S983</f>
        <v>978</v>
      </c>
      <c r="R1150" s="592">
        <f>[3]Energy!T983</f>
        <v>1019</v>
      </c>
      <c r="S1150" s="592">
        <f>[3]Energy!U983</f>
        <v>953</v>
      </c>
      <c r="T1150" s="592">
        <f>[3]Energy!V983</f>
        <v>1096</v>
      </c>
      <c r="U1150" s="592">
        <f>[3]Energy!W983</f>
        <v>1104</v>
      </c>
      <c r="V1150" s="592">
        <f>[3]Energy!X983</f>
        <v>1136</v>
      </c>
      <c r="W1150" s="592">
        <f>[3]Energy!Y983</f>
        <v>1105</v>
      </c>
      <c r="X1150" s="592">
        <f>[3]Energy!Z983</f>
        <v>1141</v>
      </c>
      <c r="Y1150" s="592">
        <f>[3]Energy!AA983</f>
        <v>1134</v>
      </c>
      <c r="Z1150" s="592">
        <f>[3]Energy!AB983</f>
        <v>946</v>
      </c>
      <c r="AA1150" s="592">
        <f>[3]Energy!AC983</f>
        <v>811</v>
      </c>
      <c r="AB1150" s="592">
        <f>[3]Energy!AD983</f>
        <v>784</v>
      </c>
      <c r="AC1150" s="22">
        <f t="shared" si="1051"/>
        <v>12207</v>
      </c>
      <c r="AD1150" s="13"/>
      <c r="AE1150" s="2"/>
      <c r="AF1150" s="2"/>
      <c r="AH1150" s="22"/>
      <c r="AI1150" s="155"/>
      <c r="AJ1150" s="2"/>
      <c r="AK1150" s="1"/>
    </row>
    <row r="1151" spans="1:116" s="5" customFormat="1">
      <c r="A1151" s="87">
        <f t="shared" si="1053"/>
        <v>2035</v>
      </c>
      <c r="B1151" s="592">
        <f>[3]Energy!C984</f>
        <v>1020</v>
      </c>
      <c r="C1151" s="592">
        <f>[3]Energy!D984</f>
        <v>954</v>
      </c>
      <c r="D1151" s="592">
        <f>[3]Energy!E984</f>
        <v>1097</v>
      </c>
      <c r="E1151" s="592">
        <f>[3]Energy!F984</f>
        <v>1105</v>
      </c>
      <c r="F1151" s="592">
        <f>[3]Energy!G984</f>
        <v>1137</v>
      </c>
      <c r="G1151" s="592">
        <f>[3]Energy!H984</f>
        <v>1106</v>
      </c>
      <c r="H1151" s="592">
        <f>[3]Energy!I984</f>
        <v>1142</v>
      </c>
      <c r="I1151" s="592">
        <f>[3]Energy!J984</f>
        <v>1135</v>
      </c>
      <c r="J1151" s="592">
        <f>[3]Energy!K984</f>
        <v>947</v>
      </c>
      <c r="K1151" s="592">
        <f>[3]Energy!L984</f>
        <v>812</v>
      </c>
      <c r="L1151" s="592">
        <f>[3]Energy!M984</f>
        <v>785</v>
      </c>
      <c r="M1151" s="592">
        <f>[3]Energy!N984</f>
        <v>979</v>
      </c>
      <c r="N1151" s="25">
        <v>180</v>
      </c>
      <c r="O1151" s="29"/>
      <c r="P1151" s="1">
        <f t="shared" si="1052"/>
        <v>2035</v>
      </c>
      <c r="Q1151" s="592">
        <f>[3]Energy!S984</f>
        <v>978</v>
      </c>
      <c r="R1151" s="592">
        <f>[3]Energy!T984</f>
        <v>1019</v>
      </c>
      <c r="S1151" s="592">
        <f>[3]Energy!U984</f>
        <v>953</v>
      </c>
      <c r="T1151" s="592">
        <f>[3]Energy!V984</f>
        <v>1096</v>
      </c>
      <c r="U1151" s="592">
        <f>[3]Energy!W984</f>
        <v>1104</v>
      </c>
      <c r="V1151" s="592">
        <f>[3]Energy!X984</f>
        <v>1136</v>
      </c>
      <c r="W1151" s="592">
        <f>[3]Energy!Y984</f>
        <v>1105</v>
      </c>
      <c r="X1151" s="592">
        <f>[3]Energy!Z984</f>
        <v>1141</v>
      </c>
      <c r="Y1151" s="592">
        <f>[3]Energy!AA984</f>
        <v>1134</v>
      </c>
      <c r="Z1151" s="592">
        <f>[3]Energy!AB984</f>
        <v>946</v>
      </c>
      <c r="AA1151" s="592">
        <f>[3]Energy!AC984</f>
        <v>811</v>
      </c>
      <c r="AB1151" s="592">
        <f>[3]Energy!AD984</f>
        <v>784</v>
      </c>
      <c r="AC1151" s="22">
        <f t="shared" si="1051"/>
        <v>12207</v>
      </c>
      <c r="AD1151" s="13"/>
      <c r="AE1151" s="2"/>
      <c r="AF1151" s="2"/>
      <c r="AG1151" s="13"/>
      <c r="AH1151" s="22"/>
      <c r="AI1151" s="155"/>
      <c r="AJ1151" s="2"/>
      <c r="AZ1151" s="550"/>
      <c r="BI1151" s="44"/>
      <c r="BM1151" s="165"/>
      <c r="BN1151" s="165"/>
      <c r="BO1151" s="165"/>
      <c r="BP1151" s="165"/>
      <c r="BQ1151" s="165"/>
      <c r="BR1151" s="165"/>
      <c r="BS1151" s="165"/>
      <c r="BT1151" s="165"/>
      <c r="BW1151" s="44"/>
      <c r="BX1151" s="637"/>
      <c r="BY1151" s="44"/>
      <c r="BZ1151" s="44"/>
      <c r="CA1151" s="44"/>
      <c r="CB1151" s="44"/>
      <c r="CC1151" s="44"/>
      <c r="CD1151" s="44"/>
      <c r="CE1151" s="44"/>
      <c r="CP1151" s="165"/>
      <c r="CS1151" s="534"/>
      <c r="DJ1151" s="165"/>
      <c r="DK1151" s="165"/>
      <c r="DL1151" s="165"/>
    </row>
    <row r="1152" spans="1:116">
      <c r="A1152" s="87">
        <f t="shared" si="1053"/>
        <v>2036</v>
      </c>
      <c r="B1152" s="592">
        <f>[3]Energy!C985</f>
        <v>1020</v>
      </c>
      <c r="C1152" s="592">
        <f>[3]Energy!D985</f>
        <v>988</v>
      </c>
      <c r="D1152" s="592">
        <f>[3]Energy!E985</f>
        <v>1097</v>
      </c>
      <c r="E1152" s="592">
        <f>[3]Energy!F985</f>
        <v>1105</v>
      </c>
      <c r="F1152" s="592">
        <f>[3]Energy!G985</f>
        <v>1137</v>
      </c>
      <c r="G1152" s="592">
        <f>[3]Energy!H985</f>
        <v>1106</v>
      </c>
      <c r="H1152" s="592">
        <f>[3]Energy!I985</f>
        <v>1142</v>
      </c>
      <c r="I1152" s="592">
        <f>[3]Energy!J985</f>
        <v>1135</v>
      </c>
      <c r="J1152" s="592">
        <f>[3]Energy!K985</f>
        <v>947</v>
      </c>
      <c r="K1152" s="592">
        <f>[3]Energy!L985</f>
        <v>812</v>
      </c>
      <c r="L1152" s="592">
        <f>[3]Energy!M985</f>
        <v>785</v>
      </c>
      <c r="M1152" s="592">
        <f>[3]Energy!N985</f>
        <v>979</v>
      </c>
      <c r="N1152" s="25">
        <v>180</v>
      </c>
      <c r="O1152" s="29"/>
      <c r="P1152" s="1">
        <f t="shared" si="1052"/>
        <v>2036</v>
      </c>
      <c r="Q1152" s="592">
        <f>[3]Energy!S985</f>
        <v>978</v>
      </c>
      <c r="R1152" s="592">
        <f>[3]Energy!T985</f>
        <v>1019</v>
      </c>
      <c r="S1152" s="592">
        <f>[3]Energy!U985</f>
        <v>987</v>
      </c>
      <c r="T1152" s="592">
        <f>[3]Energy!V985</f>
        <v>1096</v>
      </c>
      <c r="U1152" s="592">
        <f>[3]Energy!W985</f>
        <v>1104</v>
      </c>
      <c r="V1152" s="592">
        <f>[3]Energy!X985</f>
        <v>1136</v>
      </c>
      <c r="W1152" s="592">
        <f>[3]Energy!Y985</f>
        <v>1105</v>
      </c>
      <c r="X1152" s="592">
        <f>[3]Energy!Z985</f>
        <v>1141</v>
      </c>
      <c r="Y1152" s="592">
        <f>[3]Energy!AA985</f>
        <v>1134</v>
      </c>
      <c r="Z1152" s="592">
        <f>[3]Energy!AB985</f>
        <v>946</v>
      </c>
      <c r="AA1152" s="592">
        <f>[3]Energy!AC985</f>
        <v>811</v>
      </c>
      <c r="AB1152" s="592">
        <f>[3]Energy!AD985</f>
        <v>784</v>
      </c>
      <c r="AC1152" s="22">
        <f t="shared" si="1051"/>
        <v>12241</v>
      </c>
      <c r="AD1152" s="13"/>
      <c r="AE1152" s="2"/>
      <c r="AF1152" s="2"/>
      <c r="AH1152" s="22"/>
      <c r="AI1152" s="155"/>
      <c r="AJ1152" s="2"/>
      <c r="AK1152" s="1"/>
    </row>
    <row r="1153" spans="1:37">
      <c r="A1153" s="87">
        <f t="shared" si="1053"/>
        <v>2037</v>
      </c>
      <c r="B1153" s="592">
        <f>[3]Energy!C986</f>
        <v>1020</v>
      </c>
      <c r="C1153" s="592">
        <f>[3]Energy!D986</f>
        <v>954</v>
      </c>
      <c r="D1153" s="592">
        <f>[3]Energy!E986</f>
        <v>1097</v>
      </c>
      <c r="E1153" s="592">
        <f>[3]Energy!F986</f>
        <v>1105</v>
      </c>
      <c r="F1153" s="592">
        <f>[3]Energy!G986</f>
        <v>1137</v>
      </c>
      <c r="G1153" s="592">
        <f>[3]Energy!H986</f>
        <v>1106</v>
      </c>
      <c r="H1153" s="592">
        <f>[3]Energy!I986</f>
        <v>1142</v>
      </c>
      <c r="I1153" s="592">
        <f>[3]Energy!J986</f>
        <v>1135</v>
      </c>
      <c r="J1153" s="592">
        <f>[3]Energy!K986</f>
        <v>947</v>
      </c>
      <c r="K1153" s="592">
        <f>[3]Energy!L986</f>
        <v>812</v>
      </c>
      <c r="L1153" s="592">
        <f>[3]Energy!M986</f>
        <v>785</v>
      </c>
      <c r="M1153" s="592">
        <f>[3]Energy!N986</f>
        <v>979</v>
      </c>
      <c r="N1153" s="25">
        <v>180</v>
      </c>
      <c r="O1153" s="29"/>
      <c r="P1153" s="1">
        <f t="shared" si="1052"/>
        <v>2037</v>
      </c>
      <c r="Q1153" s="592">
        <f>[3]Energy!S986</f>
        <v>978</v>
      </c>
      <c r="R1153" s="592">
        <f>[3]Energy!T986</f>
        <v>1019</v>
      </c>
      <c r="S1153" s="592">
        <f>[3]Energy!U986</f>
        <v>953</v>
      </c>
      <c r="T1153" s="592">
        <f>[3]Energy!V986</f>
        <v>1096</v>
      </c>
      <c r="U1153" s="592">
        <f>[3]Energy!W986</f>
        <v>1104</v>
      </c>
      <c r="V1153" s="592">
        <f>[3]Energy!X986</f>
        <v>1136</v>
      </c>
      <c r="W1153" s="592">
        <f>[3]Energy!Y986</f>
        <v>1105</v>
      </c>
      <c r="X1153" s="592">
        <f>[3]Energy!Z986</f>
        <v>1141</v>
      </c>
      <c r="Y1153" s="592">
        <f>[3]Energy!AA986</f>
        <v>1134</v>
      </c>
      <c r="Z1153" s="592">
        <f>[3]Energy!AB986</f>
        <v>946</v>
      </c>
      <c r="AA1153" s="592">
        <f>[3]Energy!AC986</f>
        <v>811</v>
      </c>
      <c r="AB1153" s="592">
        <f>[3]Energy!AD986</f>
        <v>784</v>
      </c>
      <c r="AC1153" s="22">
        <f t="shared" si="1051"/>
        <v>12207</v>
      </c>
      <c r="AD1153" s="13"/>
      <c r="AE1153" s="2"/>
      <c r="AF1153" s="2"/>
      <c r="AH1153" s="22"/>
      <c r="AI1153" s="155"/>
      <c r="AJ1153" s="2"/>
      <c r="AK1153" s="1"/>
    </row>
    <row r="1154" spans="1:37">
      <c r="A1154" s="87">
        <f t="shared" si="1053"/>
        <v>2038</v>
      </c>
      <c r="B1154" s="592">
        <f>[3]Energy!C987</f>
        <v>1020</v>
      </c>
      <c r="C1154" s="592">
        <f>[3]Energy!D987</f>
        <v>954</v>
      </c>
      <c r="D1154" s="592">
        <f>[3]Energy!E987</f>
        <v>1097</v>
      </c>
      <c r="E1154" s="592">
        <f>[3]Energy!F987</f>
        <v>1105</v>
      </c>
      <c r="F1154" s="592">
        <f>[3]Energy!G987</f>
        <v>1137</v>
      </c>
      <c r="G1154" s="592">
        <f>[3]Energy!H987</f>
        <v>1106</v>
      </c>
      <c r="H1154" s="592">
        <f>[3]Energy!I987</f>
        <v>1142</v>
      </c>
      <c r="I1154" s="592">
        <f>[3]Energy!J987</f>
        <v>1135</v>
      </c>
      <c r="J1154" s="592">
        <f>[3]Energy!K987</f>
        <v>947</v>
      </c>
      <c r="K1154" s="592">
        <f>[3]Energy!L987</f>
        <v>812</v>
      </c>
      <c r="L1154" s="592">
        <f>[3]Energy!M987</f>
        <v>785</v>
      </c>
      <c r="M1154" s="592">
        <f>[3]Energy!N987</f>
        <v>979</v>
      </c>
      <c r="N1154" s="25">
        <v>180</v>
      </c>
      <c r="O1154" s="29"/>
      <c r="P1154" s="1">
        <f t="shared" si="1052"/>
        <v>2038</v>
      </c>
      <c r="Q1154" s="592">
        <f>[3]Energy!S987</f>
        <v>978</v>
      </c>
      <c r="R1154" s="592">
        <f>[3]Energy!T987</f>
        <v>1019</v>
      </c>
      <c r="S1154" s="592">
        <f>[3]Energy!U987</f>
        <v>953</v>
      </c>
      <c r="T1154" s="592">
        <f>[3]Energy!V987</f>
        <v>1096</v>
      </c>
      <c r="U1154" s="592">
        <f>[3]Energy!W987</f>
        <v>1104</v>
      </c>
      <c r="V1154" s="592">
        <f>[3]Energy!X987</f>
        <v>1136</v>
      </c>
      <c r="W1154" s="592">
        <f>[3]Energy!Y987</f>
        <v>1105</v>
      </c>
      <c r="X1154" s="592">
        <f>[3]Energy!Z987</f>
        <v>1141</v>
      </c>
      <c r="Y1154" s="592">
        <f>[3]Energy!AA987</f>
        <v>1134</v>
      </c>
      <c r="Z1154" s="592">
        <f>[3]Energy!AB987</f>
        <v>946</v>
      </c>
      <c r="AA1154" s="592">
        <f>[3]Energy!AC987</f>
        <v>811</v>
      </c>
      <c r="AB1154" s="592">
        <f>[3]Energy!AD987</f>
        <v>784</v>
      </c>
      <c r="AC1154" s="22">
        <f t="shared" si="1051"/>
        <v>12207</v>
      </c>
      <c r="AD1154" s="13"/>
      <c r="AE1154" s="2"/>
      <c r="AF1154" s="2"/>
      <c r="AH1154" s="22"/>
      <c r="AI1154" s="155"/>
      <c r="AJ1154" s="2"/>
      <c r="AK1154" s="1"/>
    </row>
    <row r="1155" spans="1:37">
      <c r="A1155" s="87">
        <f t="shared" si="1053"/>
        <v>2039</v>
      </c>
      <c r="B1155" s="592">
        <f>[3]Energy!C988</f>
        <v>1020</v>
      </c>
      <c r="C1155" s="592">
        <f>[3]Energy!D988</f>
        <v>954</v>
      </c>
      <c r="D1155" s="592">
        <f>[3]Energy!E988</f>
        <v>1097</v>
      </c>
      <c r="E1155" s="592">
        <f>[3]Energy!F988</f>
        <v>1105</v>
      </c>
      <c r="F1155" s="592">
        <f>[3]Energy!G988</f>
        <v>1137</v>
      </c>
      <c r="G1155" s="592">
        <f>[3]Energy!H988</f>
        <v>1106</v>
      </c>
      <c r="H1155" s="592">
        <f>[3]Energy!I988</f>
        <v>1142</v>
      </c>
      <c r="I1155" s="592">
        <f>[3]Energy!J988</f>
        <v>1135</v>
      </c>
      <c r="J1155" s="592">
        <f>[3]Energy!K988</f>
        <v>947</v>
      </c>
      <c r="K1155" s="592">
        <f>[3]Energy!L988</f>
        <v>812</v>
      </c>
      <c r="L1155" s="592">
        <f>[3]Energy!M988</f>
        <v>785</v>
      </c>
      <c r="M1155" s="592">
        <f>[3]Energy!N988</f>
        <v>979</v>
      </c>
      <c r="N1155" s="25">
        <v>180</v>
      </c>
      <c r="O1155" s="29"/>
      <c r="P1155" s="1">
        <f t="shared" si="1052"/>
        <v>2039</v>
      </c>
      <c r="Q1155" s="592">
        <f>[3]Energy!S988</f>
        <v>978</v>
      </c>
      <c r="R1155" s="592">
        <f>[3]Energy!T988</f>
        <v>1019</v>
      </c>
      <c r="S1155" s="592">
        <f>[3]Energy!U988</f>
        <v>953</v>
      </c>
      <c r="T1155" s="592">
        <f>[3]Energy!V988</f>
        <v>1096</v>
      </c>
      <c r="U1155" s="592">
        <f>[3]Energy!W988</f>
        <v>1104</v>
      </c>
      <c r="V1155" s="592">
        <f>[3]Energy!X988</f>
        <v>1136</v>
      </c>
      <c r="W1155" s="592">
        <f>[3]Energy!Y988</f>
        <v>1105</v>
      </c>
      <c r="X1155" s="592">
        <f>[3]Energy!Z988</f>
        <v>1141</v>
      </c>
      <c r="Y1155" s="592">
        <f>[3]Energy!AA988</f>
        <v>1134</v>
      </c>
      <c r="Z1155" s="592">
        <f>[3]Energy!AB988</f>
        <v>946</v>
      </c>
      <c r="AA1155" s="592">
        <f>[3]Energy!AC988</f>
        <v>811</v>
      </c>
      <c r="AB1155" s="592">
        <f>[3]Energy!AD988</f>
        <v>784</v>
      </c>
      <c r="AC1155" s="22">
        <f t="shared" si="1051"/>
        <v>12207</v>
      </c>
      <c r="AD1155" s="13"/>
      <c r="AE1155" s="2"/>
      <c r="AF1155" s="2"/>
      <c r="AH1155" s="22"/>
      <c r="AI1155" s="155"/>
      <c r="AJ1155" s="2"/>
      <c r="AK1155" s="1"/>
    </row>
    <row r="1156" spans="1:37">
      <c r="A1156" s="87">
        <f t="shared" si="1053"/>
        <v>2040</v>
      </c>
      <c r="B1156" s="592">
        <f>[3]Energy!C989</f>
        <v>1020</v>
      </c>
      <c r="C1156" s="592">
        <f>[3]Energy!D989</f>
        <v>988</v>
      </c>
      <c r="D1156" s="592">
        <f>[3]Energy!E989</f>
        <v>1097</v>
      </c>
      <c r="E1156" s="592">
        <f>[3]Energy!F989</f>
        <v>1105</v>
      </c>
      <c r="F1156" s="592">
        <f>[3]Energy!G989</f>
        <v>1137</v>
      </c>
      <c r="G1156" s="592">
        <f>[3]Energy!H989</f>
        <v>1106</v>
      </c>
      <c r="H1156" s="592">
        <f>[3]Energy!I989</f>
        <v>1142</v>
      </c>
      <c r="I1156" s="592">
        <f>[3]Energy!J989</f>
        <v>1135</v>
      </c>
      <c r="J1156" s="592">
        <f>[3]Energy!K989</f>
        <v>947</v>
      </c>
      <c r="K1156" s="592">
        <f>[3]Energy!L989</f>
        <v>812</v>
      </c>
      <c r="L1156" s="592">
        <f>[3]Energy!M989</f>
        <v>785</v>
      </c>
      <c r="M1156" s="592">
        <f>[3]Energy!N989</f>
        <v>979</v>
      </c>
      <c r="N1156" s="25">
        <v>180</v>
      </c>
      <c r="O1156" s="29"/>
      <c r="P1156" s="1">
        <f t="shared" si="1052"/>
        <v>2040</v>
      </c>
      <c r="Q1156" s="592">
        <f>[3]Energy!S989</f>
        <v>978</v>
      </c>
      <c r="R1156" s="592">
        <f>[3]Energy!T989</f>
        <v>1019</v>
      </c>
      <c r="S1156" s="592">
        <f>[3]Energy!U989</f>
        <v>987</v>
      </c>
      <c r="T1156" s="592">
        <f>[3]Energy!V989</f>
        <v>1096</v>
      </c>
      <c r="U1156" s="592">
        <f>[3]Energy!W989</f>
        <v>1104</v>
      </c>
      <c r="V1156" s="592">
        <f>[3]Energy!X989</f>
        <v>1136</v>
      </c>
      <c r="W1156" s="592">
        <f>[3]Energy!Y989</f>
        <v>1105</v>
      </c>
      <c r="X1156" s="592">
        <f>[3]Energy!Z989</f>
        <v>1141</v>
      </c>
      <c r="Y1156" s="592">
        <f>[3]Energy!AA989</f>
        <v>1134</v>
      </c>
      <c r="Z1156" s="592">
        <f>[3]Energy!AB989</f>
        <v>946</v>
      </c>
      <c r="AA1156" s="592">
        <f>[3]Energy!AC989</f>
        <v>811</v>
      </c>
      <c r="AB1156" s="592">
        <f>[3]Energy!AD989</f>
        <v>784</v>
      </c>
      <c r="AC1156" s="22">
        <f t="shared" si="1051"/>
        <v>12241</v>
      </c>
      <c r="AD1156" s="13"/>
      <c r="AH1156" s="22"/>
      <c r="AI1156" s="155"/>
      <c r="AJ1156" s="2"/>
      <c r="AK1156" s="1"/>
    </row>
    <row r="1157" spans="1:37">
      <c r="A1157" s="87">
        <f t="shared" si="1053"/>
        <v>2041</v>
      </c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32"/>
      <c r="O1157" s="29"/>
      <c r="P1157" s="1">
        <f t="shared" si="1052"/>
        <v>2041</v>
      </c>
      <c r="Q1157" s="592">
        <f>[3]Energy!S990</f>
        <v>978</v>
      </c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D1157" s="13"/>
      <c r="AF1157" s="159"/>
      <c r="AH1157" s="22"/>
      <c r="AJ1157" s="2"/>
      <c r="AK1157" s="1"/>
    </row>
    <row r="1158" spans="1:37">
      <c r="A1158" s="87">
        <f t="shared" si="1053"/>
        <v>2042</v>
      </c>
      <c r="P1158" s="91">
        <f t="shared" si="1052"/>
        <v>2042</v>
      </c>
      <c r="AD1158" s="13"/>
      <c r="AF1158" s="79"/>
      <c r="AH1158" s="22"/>
      <c r="AJ1158" s="2"/>
      <c r="AK1158" s="1"/>
    </row>
    <row r="1159" spans="1:37" ht="11.25" customHeight="1">
      <c r="A1159" s="87">
        <f t="shared" si="1053"/>
        <v>2043</v>
      </c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91">
        <f t="shared" si="1052"/>
        <v>2043</v>
      </c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13"/>
      <c r="AF1159" s="86"/>
      <c r="AH1159" s="22"/>
      <c r="AI1159" s="78"/>
      <c r="AJ1159" s="2"/>
      <c r="AK1159" s="1"/>
    </row>
    <row r="1160" spans="1:37" ht="11.25" customHeight="1">
      <c r="A1160" s="87">
        <f t="shared" si="1053"/>
        <v>2044</v>
      </c>
      <c r="P1160" s="91">
        <f t="shared" si="1052"/>
        <v>2044</v>
      </c>
      <c r="AD1160" s="13"/>
      <c r="AH1160" s="22"/>
      <c r="AJ1160" s="2"/>
      <c r="AK1160" s="1"/>
    </row>
    <row r="1161" spans="1:37" ht="11.25" customHeight="1">
      <c r="A1161" s="87">
        <f t="shared" si="1053"/>
        <v>2045</v>
      </c>
      <c r="P1161" s="91">
        <f t="shared" si="1052"/>
        <v>2045</v>
      </c>
      <c r="AD1161" s="13"/>
      <c r="AH1161" s="22"/>
      <c r="AI1161" s="86"/>
      <c r="AJ1161" s="2"/>
      <c r="AK1161" s="1"/>
    </row>
    <row r="1162" spans="1:37" ht="11.25" customHeight="1">
      <c r="B1162" s="101"/>
      <c r="C1162" s="101"/>
      <c r="D1162" s="101"/>
      <c r="E1162" s="101"/>
      <c r="F1162" s="101"/>
      <c r="G1162" s="101"/>
      <c r="H1162" s="101"/>
      <c r="I1162" s="101"/>
      <c r="J1162" s="101"/>
      <c r="K1162" s="101"/>
      <c r="L1162" s="101"/>
      <c r="M1162" s="101"/>
      <c r="N1162" s="101"/>
      <c r="O1162" s="108"/>
      <c r="P1162" s="65"/>
      <c r="Q1162" s="101"/>
      <c r="R1162" s="101"/>
      <c r="S1162" s="101"/>
      <c r="T1162" s="101"/>
      <c r="U1162" s="101"/>
      <c r="V1162" s="101"/>
      <c r="W1162" s="101"/>
      <c r="X1162" s="101"/>
      <c r="Y1162" s="101"/>
      <c r="Z1162" s="101"/>
      <c r="AA1162" s="101"/>
      <c r="AB1162" s="101"/>
      <c r="AD1162" s="13"/>
      <c r="AH1162" s="22"/>
      <c r="AI1162" s="155"/>
      <c r="AJ1162" s="2"/>
      <c r="AK1162" s="1"/>
    </row>
    <row r="1163" spans="1:37" ht="11.25" customHeight="1">
      <c r="S1163" s="101"/>
      <c r="T1163" s="101"/>
      <c r="U1163" s="101"/>
      <c r="V1163" s="101"/>
      <c r="W1163" s="101"/>
      <c r="X1163" s="101"/>
      <c r="Y1163" s="101"/>
      <c r="Z1163" s="101"/>
      <c r="AA1163" s="101"/>
      <c r="AB1163" s="101"/>
      <c r="AH1163" s="22"/>
      <c r="AI1163" s="155"/>
      <c r="AJ1163" s="2"/>
      <c r="AK1163" s="1"/>
    </row>
    <row r="1164" spans="1:37" ht="11.25" customHeight="1">
      <c r="A1164" s="442" t="s">
        <v>158</v>
      </c>
      <c r="B1164" s="32"/>
      <c r="C1164" s="32"/>
      <c r="D1164" s="32"/>
      <c r="E1164" s="32"/>
      <c r="F1164" s="32"/>
      <c r="G1164" s="32"/>
      <c r="H1164" s="32" t="s">
        <v>157</v>
      </c>
      <c r="I1164" s="32"/>
      <c r="J1164" s="32"/>
      <c r="K1164" s="32"/>
      <c r="L1164" s="330"/>
      <c r="M1164" s="330"/>
      <c r="N1164" s="330"/>
      <c r="O1164" s="280"/>
      <c r="P1164" s="442" t="s">
        <v>156</v>
      </c>
      <c r="Q1164" s="446"/>
      <c r="R1164" s="446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H1164" s="22"/>
      <c r="AI1164" s="155"/>
      <c r="AJ1164" s="2"/>
      <c r="AK1164" s="1"/>
    </row>
    <row r="1165" spans="1:37" ht="11.25" customHeight="1">
      <c r="A1165" s="260" t="s">
        <v>2</v>
      </c>
      <c r="B1165" s="445" t="s">
        <v>3</v>
      </c>
      <c r="C1165" s="445" t="s">
        <v>4</v>
      </c>
      <c r="D1165" s="445" t="s">
        <v>5</v>
      </c>
      <c r="E1165" s="445" t="s">
        <v>6</v>
      </c>
      <c r="F1165" s="445" t="s">
        <v>7</v>
      </c>
      <c r="G1165" s="445" t="s">
        <v>8</v>
      </c>
      <c r="H1165" s="445" t="s">
        <v>9</v>
      </c>
      <c r="I1165" s="445" t="s">
        <v>10</v>
      </c>
      <c r="J1165" s="445" t="s">
        <v>11</v>
      </c>
      <c r="K1165" s="445" t="s">
        <v>12</v>
      </c>
      <c r="L1165" s="445" t="s">
        <v>13</v>
      </c>
      <c r="M1165" s="445" t="s">
        <v>14</v>
      </c>
      <c r="N1165" s="445" t="s">
        <v>140</v>
      </c>
      <c r="O1165" s="447"/>
      <c r="P1165" s="260" t="s">
        <v>2</v>
      </c>
      <c r="Q1165" s="445" t="s">
        <v>3</v>
      </c>
      <c r="R1165" s="445" t="s">
        <v>4</v>
      </c>
      <c r="S1165" s="445" t="s">
        <v>5</v>
      </c>
      <c r="T1165" s="445" t="s">
        <v>6</v>
      </c>
      <c r="U1165" s="445" t="s">
        <v>7</v>
      </c>
      <c r="V1165" s="445" t="s">
        <v>8</v>
      </c>
      <c r="W1165" s="445" t="s">
        <v>9</v>
      </c>
      <c r="X1165" s="445" t="s">
        <v>10</v>
      </c>
      <c r="Y1165" s="445" t="s">
        <v>11</v>
      </c>
      <c r="Z1165" s="445" t="s">
        <v>12</v>
      </c>
      <c r="AA1165" s="445" t="s">
        <v>13</v>
      </c>
      <c r="AB1165" s="445" t="s">
        <v>14</v>
      </c>
      <c r="AC1165" s="445" t="s">
        <v>140</v>
      </c>
      <c r="AH1165" s="22"/>
      <c r="AI1165" s="155"/>
      <c r="AJ1165" s="2"/>
      <c r="AK1165" s="1"/>
    </row>
    <row r="1166" spans="1:37" ht="11.25" customHeight="1">
      <c r="A1166" s="87">
        <f>A1126</f>
        <v>2010</v>
      </c>
      <c r="B1166" s="205">
        <f t="shared" ref="B1166:L1167" si="1054">R1166/0.9991</f>
        <v>8941.0469422480237</v>
      </c>
      <c r="C1166" s="205">
        <f t="shared" si="1054"/>
        <v>7485.7371634471028</v>
      </c>
      <c r="D1166" s="205">
        <f t="shared" si="1054"/>
        <v>6647.9831848663798</v>
      </c>
      <c r="E1166" s="205">
        <f t="shared" si="1054"/>
        <v>6435.7922129916924</v>
      </c>
      <c r="F1166" s="205">
        <f t="shared" si="1054"/>
        <v>9269.3424081673511</v>
      </c>
      <c r="G1166" s="205">
        <f t="shared" si="1054"/>
        <v>10044.039635672105</v>
      </c>
      <c r="H1166" s="205">
        <f t="shared" si="1054"/>
        <v>10242.217996196578</v>
      </c>
      <c r="I1166" s="205">
        <f t="shared" si="1054"/>
        <v>10267.240516464819</v>
      </c>
      <c r="J1166" s="205">
        <f t="shared" si="1054"/>
        <v>9300.3703332999703</v>
      </c>
      <c r="K1166" s="205">
        <f t="shared" si="1054"/>
        <v>7424.6822139925935</v>
      </c>
      <c r="L1166" s="205">
        <f t="shared" si="1054"/>
        <v>6046.4417976178565</v>
      </c>
      <c r="M1166" s="205">
        <f>Q1167/0.9991</f>
        <v>8945.0505454909417</v>
      </c>
      <c r="N1166" s="32">
        <f t="shared" ref="N1166:N1196" si="1055">SUM(B1166:M1166)</f>
        <v>101049.94495045541</v>
      </c>
      <c r="O1166" s="36"/>
      <c r="P1166" s="87">
        <f>A1166</f>
        <v>2010</v>
      </c>
      <c r="Q1166" s="205">
        <v>7044</v>
      </c>
      <c r="R1166" s="205">
        <v>8933</v>
      </c>
      <c r="S1166" s="205">
        <v>7479</v>
      </c>
      <c r="T1166" s="205">
        <v>6642</v>
      </c>
      <c r="U1166" s="205">
        <v>6430</v>
      </c>
      <c r="V1166" s="205">
        <v>9261</v>
      </c>
      <c r="W1166" s="205">
        <v>10035</v>
      </c>
      <c r="X1166" s="205">
        <v>10233</v>
      </c>
      <c r="Y1166" s="205">
        <v>10258</v>
      </c>
      <c r="Z1166" s="205">
        <v>9292</v>
      </c>
      <c r="AA1166" s="205">
        <v>7418</v>
      </c>
      <c r="AB1166" s="205">
        <v>6041</v>
      </c>
      <c r="AC1166" s="32">
        <f t="shared" ref="AC1166:AC1186" si="1056">SUM(Q1166:AB1166)</f>
        <v>99066</v>
      </c>
      <c r="AH1166" s="22"/>
      <c r="AI1166" s="155"/>
      <c r="AJ1166" s="2"/>
      <c r="AK1166" s="1"/>
    </row>
    <row r="1167" spans="1:37" ht="11.25" customHeight="1">
      <c r="A1167" s="87">
        <f>A1166+1</f>
        <v>2011</v>
      </c>
      <c r="B1167" s="205">
        <f t="shared" si="1054"/>
        <v>7203.4831348213393</v>
      </c>
      <c r="C1167" s="205">
        <f t="shared" si="1054"/>
        <v>5935.3418076268645</v>
      </c>
      <c r="D1167" s="205">
        <f t="shared" si="1054"/>
        <v>6181.56340706636</v>
      </c>
      <c r="E1167" s="205">
        <f t="shared" si="1054"/>
        <v>7434.6912220998902</v>
      </c>
      <c r="F1167" s="205">
        <f t="shared" si="1054"/>
        <v>8650.7857071364233</v>
      </c>
      <c r="G1167" s="205">
        <f t="shared" si="1054"/>
        <v>9235.3117806025421</v>
      </c>
      <c r="H1167" s="205">
        <f t="shared" si="1054"/>
        <v>9550.5955359823838</v>
      </c>
      <c r="I1167" s="205">
        <f t="shared" si="1054"/>
        <v>10456.410769692724</v>
      </c>
      <c r="J1167" s="205">
        <f t="shared" si="1054"/>
        <v>9195.275748173357</v>
      </c>
      <c r="K1167" s="205">
        <f t="shared" si="1054"/>
        <v>6756.080472425183</v>
      </c>
      <c r="L1167" s="205">
        <f t="shared" si="1054"/>
        <v>5915.323791412271</v>
      </c>
      <c r="M1167" s="205">
        <f>Q1168/0.9991</f>
        <v>6058.4526073466122</v>
      </c>
      <c r="N1167" s="32">
        <f t="shared" si="1055"/>
        <v>92573.315984385947</v>
      </c>
      <c r="O1167" s="36"/>
      <c r="P1167" s="87">
        <f t="shared" ref="P1167:P1201" si="1057">A1167</f>
        <v>2011</v>
      </c>
      <c r="Q1167" s="205">
        <v>8937</v>
      </c>
      <c r="R1167" s="205">
        <v>7197</v>
      </c>
      <c r="S1167" s="205">
        <v>5930</v>
      </c>
      <c r="T1167" s="205">
        <v>6176</v>
      </c>
      <c r="U1167" s="205">
        <v>7428</v>
      </c>
      <c r="V1167" s="205">
        <v>8643</v>
      </c>
      <c r="W1167" s="205">
        <v>9227</v>
      </c>
      <c r="X1167" s="205">
        <v>9542</v>
      </c>
      <c r="Y1167" s="205">
        <v>10447</v>
      </c>
      <c r="Z1167" s="205">
        <v>9187</v>
      </c>
      <c r="AA1167" s="205">
        <v>6750</v>
      </c>
      <c r="AB1167" s="205">
        <v>5910</v>
      </c>
      <c r="AC1167" s="32">
        <f t="shared" si="1056"/>
        <v>95374</v>
      </c>
      <c r="AH1167" s="22"/>
      <c r="AI1167" s="155"/>
      <c r="AJ1167" s="2"/>
      <c r="AK1167" s="1"/>
    </row>
    <row r="1168" spans="1:37" ht="11.25" customHeight="1">
      <c r="A1168" s="87">
        <f t="shared" ref="A1168:A1201" si="1058">A1167+1</f>
        <v>2012</v>
      </c>
      <c r="B1168" s="205">
        <f>[1]MWH!C1122</f>
        <v>6648</v>
      </c>
      <c r="C1168" s="205">
        <f>[1]MWH!D1122</f>
        <v>5529</v>
      </c>
      <c r="D1168" s="205">
        <f>[1]MWH!E1122</f>
        <v>6610</v>
      </c>
      <c r="E1168" s="205">
        <f>[1]MWH!F1122</f>
        <v>6784</v>
      </c>
      <c r="F1168" s="560">
        <f>[1]MWH!G1122</f>
        <v>7676</v>
      </c>
      <c r="G1168" s="560">
        <f>[1]MWH!H1122</f>
        <v>8258</v>
      </c>
      <c r="H1168" s="560">
        <f>[1]MWH!I1122</f>
        <v>9048</v>
      </c>
      <c r="I1168" s="560">
        <f>[1]MWH!J1122</f>
        <v>10188</v>
      </c>
      <c r="J1168" s="560">
        <f>[1]MWH!K1122</f>
        <v>9267</v>
      </c>
      <c r="K1168" s="560">
        <f>[1]MWH!L1122</f>
        <v>8141</v>
      </c>
      <c r="L1168" s="560">
        <f>[1]MWH!M1122</f>
        <v>6369</v>
      </c>
      <c r="M1168" s="560">
        <f>[1]MWH!N1122</f>
        <v>7407</v>
      </c>
      <c r="N1168" s="32">
        <f t="shared" si="1055"/>
        <v>91925</v>
      </c>
      <c r="O1168" s="333"/>
      <c r="P1168" s="87">
        <f t="shared" si="1057"/>
        <v>2012</v>
      </c>
      <c r="Q1168" s="640">
        <f>[1]MWH!S1122</f>
        <v>6053</v>
      </c>
      <c r="R1168" s="640">
        <f>[1]MWH!T1122</f>
        <v>6643</v>
      </c>
      <c r="S1168" s="640">
        <f>[1]MWH!U1122</f>
        <v>5525</v>
      </c>
      <c r="T1168" s="640">
        <f>[1]MWH!V1122</f>
        <v>6605</v>
      </c>
      <c r="U1168" s="640">
        <f>[1]MWH!W1122</f>
        <v>6779</v>
      </c>
      <c r="V1168" s="560">
        <f>[1]MWH!X1122</f>
        <v>7670</v>
      </c>
      <c r="W1168" s="560">
        <f>[1]MWH!Y1122</f>
        <v>8252</v>
      </c>
      <c r="X1168" s="560">
        <f>[1]MWH!Z1122</f>
        <v>9041</v>
      </c>
      <c r="Y1168" s="560">
        <f>[1]MWH!AA1122</f>
        <v>10181</v>
      </c>
      <c r="Z1168" s="560">
        <f>[1]MWH!AB1122</f>
        <v>9260</v>
      </c>
      <c r="AA1168" s="560">
        <f>[1]MWH!AC1122</f>
        <v>8135</v>
      </c>
      <c r="AB1168" s="560">
        <f>[1]MWH!AD1122</f>
        <v>6364</v>
      </c>
      <c r="AC1168" s="32">
        <f t="shared" si="1056"/>
        <v>90508</v>
      </c>
      <c r="AH1168" s="22"/>
      <c r="AI1168" s="155"/>
      <c r="AJ1168" s="2"/>
      <c r="AK1168" s="1"/>
    </row>
    <row r="1169" spans="1:37" ht="11.25" customHeight="1">
      <c r="A1169" s="87">
        <f t="shared" si="1058"/>
        <v>2013</v>
      </c>
      <c r="B1169" s="560">
        <f>[3]Energy!C1162</f>
        <v>8540</v>
      </c>
      <c r="C1169" s="560">
        <f>[3]Energy!D1162</f>
        <v>6380</v>
      </c>
      <c r="D1169" s="560">
        <f>[3]Energy!E1162</f>
        <v>6011</v>
      </c>
      <c r="E1169" s="560">
        <f>[3]Energy!F1162</f>
        <v>7132</v>
      </c>
      <c r="F1169" s="560">
        <f>[3]Energy!G1162</f>
        <v>7695</v>
      </c>
      <c r="G1169" s="560">
        <f>[3]Energy!H1162</f>
        <v>8278</v>
      </c>
      <c r="H1169" s="560">
        <f>[3]Energy!I1162</f>
        <v>9070</v>
      </c>
      <c r="I1169" s="560">
        <f>[3]Energy!J1162</f>
        <v>10214</v>
      </c>
      <c r="J1169" s="560">
        <f>[3]Energy!K1162</f>
        <v>9291</v>
      </c>
      <c r="K1169" s="560">
        <f>[3]Energy!L1162</f>
        <v>8161</v>
      </c>
      <c r="L1169" s="560">
        <f>[3]Energy!M1162</f>
        <v>6385</v>
      </c>
      <c r="M1169" s="560">
        <f>[3]Energy!N1162</f>
        <v>7425</v>
      </c>
      <c r="N1169" s="312">
        <f t="shared" ref="N1169:N1173" si="1059">MAX(B1169:M1169)</f>
        <v>10214</v>
      </c>
      <c r="O1169" s="454"/>
      <c r="P1169" s="1">
        <f t="shared" si="1057"/>
        <v>2013</v>
      </c>
      <c r="Q1169" s="560">
        <f>[3]Energy!S1162</f>
        <v>7402</v>
      </c>
      <c r="R1169" s="560">
        <f>[3]Energy!T1162</f>
        <v>8534</v>
      </c>
      <c r="S1169" s="560">
        <f>[3]Energy!U1162</f>
        <v>6375</v>
      </c>
      <c r="T1169" s="560">
        <f>[3]Energy!V1162</f>
        <v>6007</v>
      </c>
      <c r="U1169" s="560">
        <f>[3]Energy!W1162</f>
        <v>7127</v>
      </c>
      <c r="V1169" s="560">
        <f>[3]Energy!X1162</f>
        <v>7689</v>
      </c>
      <c r="W1169" s="560">
        <f>[3]Energy!Y1162</f>
        <v>8272</v>
      </c>
      <c r="X1169" s="560">
        <f>[3]Energy!Z1162</f>
        <v>9063</v>
      </c>
      <c r="Y1169" s="560">
        <f>[3]Energy!AA1162</f>
        <v>10207</v>
      </c>
      <c r="Z1169" s="560">
        <f>[3]Energy!AB1162</f>
        <v>9284</v>
      </c>
      <c r="AA1169" s="560">
        <f>[3]Energy!AC1162</f>
        <v>8155</v>
      </c>
      <c r="AB1169" s="560">
        <f>[3]Energy!AD1162</f>
        <v>6380</v>
      </c>
      <c r="AC1169" s="32">
        <f t="shared" si="1056"/>
        <v>94495</v>
      </c>
      <c r="AD1169" s="84"/>
      <c r="AH1169" s="22"/>
      <c r="AI1169" s="155"/>
      <c r="AJ1169" s="2"/>
      <c r="AK1169" s="1"/>
    </row>
    <row r="1170" spans="1:37" ht="11.25" customHeight="1">
      <c r="A1170" s="87">
        <f t="shared" si="1058"/>
        <v>2014</v>
      </c>
      <c r="B1170" s="560">
        <f>[3]Energy!C1163</f>
        <v>8562</v>
      </c>
      <c r="C1170" s="560">
        <f>[3]Energy!D1163</f>
        <v>6396</v>
      </c>
      <c r="D1170" s="560">
        <f>[3]Energy!E1163</f>
        <v>6027</v>
      </c>
      <c r="E1170" s="560">
        <f>[3]Energy!F1163</f>
        <v>7150</v>
      </c>
      <c r="F1170" s="560">
        <f>[3]Energy!G1163</f>
        <v>7714</v>
      </c>
      <c r="G1170" s="560">
        <f>[3]Energy!H1163</f>
        <v>8299</v>
      </c>
      <c r="H1170" s="560">
        <f>[3]Energy!I1163</f>
        <v>9093</v>
      </c>
      <c r="I1170" s="560">
        <f>[3]Energy!J1163</f>
        <v>10240</v>
      </c>
      <c r="J1170" s="560">
        <f>[3]Energy!K1163</f>
        <v>9314</v>
      </c>
      <c r="K1170" s="560">
        <f>[3]Energy!L1163</f>
        <v>8182</v>
      </c>
      <c r="L1170" s="560">
        <f>[3]Energy!M1163</f>
        <v>6401</v>
      </c>
      <c r="M1170" s="560">
        <f>[3]Energy!N1163</f>
        <v>7444</v>
      </c>
      <c r="N1170" s="312">
        <f t="shared" si="1059"/>
        <v>10240</v>
      </c>
      <c r="O1170" s="454"/>
      <c r="P1170" s="1">
        <f t="shared" si="1057"/>
        <v>2014</v>
      </c>
      <c r="Q1170" s="560">
        <f>[3]Energy!S1163</f>
        <v>7420</v>
      </c>
      <c r="R1170" s="560">
        <f>[3]Energy!T1163</f>
        <v>8556</v>
      </c>
      <c r="S1170" s="560">
        <f>[3]Energy!U1163</f>
        <v>6391</v>
      </c>
      <c r="T1170" s="560">
        <f>[3]Energy!V1163</f>
        <v>6023</v>
      </c>
      <c r="U1170" s="560">
        <f>[3]Energy!W1163</f>
        <v>7145</v>
      </c>
      <c r="V1170" s="560">
        <f>[3]Energy!X1163</f>
        <v>7708</v>
      </c>
      <c r="W1170" s="560">
        <f>[3]Energy!Y1163</f>
        <v>8293</v>
      </c>
      <c r="X1170" s="560">
        <f>[3]Energy!Z1163</f>
        <v>9086</v>
      </c>
      <c r="Y1170" s="560">
        <f>[3]Energy!AA1163</f>
        <v>10233</v>
      </c>
      <c r="Z1170" s="560">
        <f>[3]Energy!AB1163</f>
        <v>9307</v>
      </c>
      <c r="AA1170" s="560">
        <f>[3]Energy!AC1163</f>
        <v>8176</v>
      </c>
      <c r="AB1170" s="560">
        <f>[3]Energy!AD1163</f>
        <v>6396</v>
      </c>
      <c r="AC1170" s="32">
        <f t="shared" si="1056"/>
        <v>94734</v>
      </c>
      <c r="AH1170" s="22"/>
      <c r="AI1170" s="155"/>
      <c r="AJ1170" s="2"/>
      <c r="AK1170" s="1"/>
    </row>
    <row r="1171" spans="1:37" ht="11.25" customHeight="1">
      <c r="A1171" s="87">
        <f t="shared" si="1058"/>
        <v>2015</v>
      </c>
      <c r="B1171" s="560">
        <f>[3]Energy!C1164</f>
        <v>8583</v>
      </c>
      <c r="C1171" s="560">
        <f>[3]Energy!D1164</f>
        <v>6412</v>
      </c>
      <c r="D1171" s="560">
        <f>[3]Energy!E1164</f>
        <v>6042</v>
      </c>
      <c r="E1171" s="560">
        <f>[3]Energy!F1164</f>
        <v>7167</v>
      </c>
      <c r="F1171" s="560">
        <f>[3]Energy!G1164</f>
        <v>7733</v>
      </c>
      <c r="G1171" s="560">
        <f>[3]Energy!H1164</f>
        <v>8320</v>
      </c>
      <c r="H1171" s="560">
        <f>[3]Energy!I1164</f>
        <v>9116</v>
      </c>
      <c r="I1171" s="560">
        <f>[3]Energy!J1164</f>
        <v>10265</v>
      </c>
      <c r="J1171" s="560">
        <f>[3]Energy!K1164</f>
        <v>9337</v>
      </c>
      <c r="K1171" s="560">
        <f>[3]Energy!L1164</f>
        <v>8203</v>
      </c>
      <c r="L1171" s="560">
        <f>[3]Energy!M1164</f>
        <v>6417</v>
      </c>
      <c r="M1171" s="560">
        <f>[3]Energy!N1164</f>
        <v>7462</v>
      </c>
      <c r="N1171" s="312">
        <f t="shared" si="1059"/>
        <v>10265</v>
      </c>
      <c r="O1171" s="454"/>
      <c r="P1171" s="1">
        <f t="shared" si="1057"/>
        <v>2015</v>
      </c>
      <c r="Q1171" s="560">
        <f>[3]Energy!S1164</f>
        <v>7439</v>
      </c>
      <c r="R1171" s="560">
        <f>[3]Energy!T1164</f>
        <v>8577</v>
      </c>
      <c r="S1171" s="560">
        <f>[3]Energy!U1164</f>
        <v>6407</v>
      </c>
      <c r="T1171" s="560">
        <f>[3]Energy!V1164</f>
        <v>6038</v>
      </c>
      <c r="U1171" s="560">
        <f>[3]Energy!W1164</f>
        <v>7162</v>
      </c>
      <c r="V1171" s="560">
        <f>[3]Energy!X1164</f>
        <v>7727</v>
      </c>
      <c r="W1171" s="560">
        <f>[3]Energy!Y1164</f>
        <v>8314</v>
      </c>
      <c r="X1171" s="560">
        <f>[3]Energy!Z1164</f>
        <v>9109</v>
      </c>
      <c r="Y1171" s="560">
        <f>[3]Energy!AA1164</f>
        <v>10258</v>
      </c>
      <c r="Z1171" s="560">
        <f>[3]Energy!AB1164</f>
        <v>9330</v>
      </c>
      <c r="AA1171" s="560">
        <f>[3]Energy!AC1164</f>
        <v>8197</v>
      </c>
      <c r="AB1171" s="560">
        <f>[3]Energy!AD1164</f>
        <v>6412</v>
      </c>
      <c r="AC1171" s="32">
        <f t="shared" si="1056"/>
        <v>94970</v>
      </c>
      <c r="AH1171" s="22"/>
      <c r="AI1171" s="155"/>
      <c r="AJ1171" s="2"/>
      <c r="AK1171" s="1"/>
    </row>
    <row r="1172" spans="1:37" ht="11.25" customHeight="1">
      <c r="A1172" s="87">
        <f t="shared" si="1058"/>
        <v>2016</v>
      </c>
      <c r="B1172" s="560">
        <f>[3]Energy!C1165</f>
        <v>8605</v>
      </c>
      <c r="C1172" s="560">
        <f>[3]Energy!D1165</f>
        <v>6657</v>
      </c>
      <c r="D1172" s="560">
        <f>[3]Energy!E1165</f>
        <v>6057</v>
      </c>
      <c r="E1172" s="560">
        <f>[3]Energy!F1165</f>
        <v>7185</v>
      </c>
      <c r="F1172" s="560">
        <f>[3]Energy!G1165</f>
        <v>7753</v>
      </c>
      <c r="G1172" s="560">
        <f>[3]Energy!H1165</f>
        <v>8340</v>
      </c>
      <c r="H1172" s="560">
        <f>[3]Energy!I1165</f>
        <v>9139</v>
      </c>
      <c r="I1172" s="560">
        <f>[3]Energy!J1165</f>
        <v>10292</v>
      </c>
      <c r="J1172" s="560">
        <f>[3]Energy!K1165</f>
        <v>9361</v>
      </c>
      <c r="K1172" s="560">
        <f>[3]Energy!L1165</f>
        <v>8223</v>
      </c>
      <c r="L1172" s="560">
        <f>[3]Energy!M1165</f>
        <v>6433</v>
      </c>
      <c r="M1172" s="560">
        <f>[3]Energy!N1165</f>
        <v>7481</v>
      </c>
      <c r="N1172" s="312">
        <f t="shared" si="1059"/>
        <v>10292</v>
      </c>
      <c r="O1172" s="454"/>
      <c r="P1172" s="1">
        <f t="shared" si="1057"/>
        <v>2016</v>
      </c>
      <c r="Q1172" s="560">
        <f>[3]Energy!S1165</f>
        <v>7457</v>
      </c>
      <c r="R1172" s="560">
        <f>[3]Energy!T1165</f>
        <v>8599</v>
      </c>
      <c r="S1172" s="560">
        <f>[3]Energy!U1165</f>
        <v>6652</v>
      </c>
      <c r="T1172" s="560">
        <f>[3]Energy!V1165</f>
        <v>6053</v>
      </c>
      <c r="U1172" s="560">
        <f>[3]Energy!W1165</f>
        <v>7180</v>
      </c>
      <c r="V1172" s="560">
        <f>[3]Energy!X1165</f>
        <v>7747</v>
      </c>
      <c r="W1172" s="560">
        <f>[3]Energy!Y1165</f>
        <v>8334</v>
      </c>
      <c r="X1172" s="560">
        <f>[3]Energy!Z1165</f>
        <v>9132</v>
      </c>
      <c r="Y1172" s="560">
        <f>[3]Energy!AA1165</f>
        <v>10284</v>
      </c>
      <c r="Z1172" s="560">
        <f>[3]Energy!AB1165</f>
        <v>9354</v>
      </c>
      <c r="AA1172" s="560">
        <f>[3]Energy!AC1165</f>
        <v>8217</v>
      </c>
      <c r="AB1172" s="560">
        <f>[3]Energy!AD1165</f>
        <v>6428</v>
      </c>
      <c r="AC1172" s="32">
        <f t="shared" si="1056"/>
        <v>95437</v>
      </c>
      <c r="AH1172" s="22"/>
      <c r="AI1172" s="155"/>
      <c r="AJ1172" s="2"/>
      <c r="AK1172" s="1"/>
    </row>
    <row r="1173" spans="1:37" ht="11.25" customHeight="1">
      <c r="A1173" s="87">
        <f t="shared" si="1058"/>
        <v>2017</v>
      </c>
      <c r="B1173" s="560">
        <f>[3]Energy!C1166</f>
        <v>0</v>
      </c>
      <c r="C1173" s="560">
        <f>[3]Energy!D1166</f>
        <v>0</v>
      </c>
      <c r="D1173" s="560">
        <f>[3]Energy!E1166</f>
        <v>0</v>
      </c>
      <c r="E1173" s="560">
        <f>[3]Energy!F1166</f>
        <v>0</v>
      </c>
      <c r="F1173" s="560">
        <f>[3]Energy!G1166</f>
        <v>0</v>
      </c>
      <c r="G1173" s="560">
        <f>[3]Energy!H1166</f>
        <v>0</v>
      </c>
      <c r="H1173" s="560">
        <f>[3]Energy!I1166</f>
        <v>0</v>
      </c>
      <c r="I1173" s="560">
        <f>[3]Energy!J1166</f>
        <v>0</v>
      </c>
      <c r="J1173" s="560">
        <f>[3]Energy!K1166</f>
        <v>0</v>
      </c>
      <c r="K1173" s="560">
        <f>[3]Energy!L1166</f>
        <v>0</v>
      </c>
      <c r="L1173" s="560">
        <f>[3]Energy!M1166</f>
        <v>0</v>
      </c>
      <c r="M1173" s="560">
        <f>[3]Energy!N1166</f>
        <v>0</v>
      </c>
      <c r="N1173" s="312">
        <f t="shared" si="1059"/>
        <v>0</v>
      </c>
      <c r="O1173" s="454"/>
      <c r="P1173" s="1">
        <f t="shared" si="1057"/>
        <v>2017</v>
      </c>
      <c r="Q1173" s="560">
        <f>[3]Energy!S1166</f>
        <v>7476</v>
      </c>
      <c r="R1173" s="560">
        <f>[3]Energy!T1166</f>
        <v>0</v>
      </c>
      <c r="S1173" s="560">
        <f>[3]Energy!U1166</f>
        <v>0</v>
      </c>
      <c r="T1173" s="560">
        <f>[3]Energy!V1166</f>
        <v>0</v>
      </c>
      <c r="U1173" s="560">
        <f>[3]Energy!W1166</f>
        <v>0</v>
      </c>
      <c r="V1173" s="560">
        <f>[3]Energy!X1166</f>
        <v>0</v>
      </c>
      <c r="W1173" s="560">
        <f>[3]Energy!Y1166</f>
        <v>0</v>
      </c>
      <c r="X1173" s="560">
        <f>[3]Energy!Z1166</f>
        <v>0</v>
      </c>
      <c r="Y1173" s="560">
        <f>[3]Energy!AA1166</f>
        <v>0</v>
      </c>
      <c r="Z1173" s="560">
        <f>[3]Energy!AB1166</f>
        <v>0</v>
      </c>
      <c r="AA1173" s="560">
        <f>[3]Energy!AC1166</f>
        <v>0</v>
      </c>
      <c r="AB1173" s="560">
        <f>[3]Energy!AD1166</f>
        <v>0</v>
      </c>
      <c r="AC1173" s="32">
        <f t="shared" si="1056"/>
        <v>7476</v>
      </c>
      <c r="AH1173" s="22"/>
      <c r="AI1173" s="155"/>
      <c r="AJ1173" s="2"/>
      <c r="AK1173" s="1"/>
    </row>
    <row r="1174" spans="1:37" ht="11.25" customHeight="1">
      <c r="A1174" s="87">
        <f t="shared" si="1058"/>
        <v>2018</v>
      </c>
      <c r="B1174" s="390">
        <v>0</v>
      </c>
      <c r="C1174" s="390">
        <v>0</v>
      </c>
      <c r="D1174" s="390">
        <v>0</v>
      </c>
      <c r="E1174" s="390">
        <v>0</v>
      </c>
      <c r="F1174" s="390">
        <v>0</v>
      </c>
      <c r="G1174" s="390">
        <v>0</v>
      </c>
      <c r="H1174" s="390">
        <v>0</v>
      </c>
      <c r="I1174" s="390">
        <v>0</v>
      </c>
      <c r="J1174" s="390">
        <v>0</v>
      </c>
      <c r="K1174" s="390">
        <v>0</v>
      </c>
      <c r="L1174" s="390">
        <v>0</v>
      </c>
      <c r="M1174" s="390">
        <v>0</v>
      </c>
      <c r="N1174" s="32">
        <f t="shared" si="1055"/>
        <v>0</v>
      </c>
      <c r="O1174" s="333"/>
      <c r="P1174" s="87">
        <f t="shared" si="1057"/>
        <v>2018</v>
      </c>
      <c r="Q1174" s="390">
        <v>0</v>
      </c>
      <c r="R1174" s="390">
        <v>0</v>
      </c>
      <c r="S1174" s="390">
        <v>0</v>
      </c>
      <c r="T1174" s="390">
        <v>0</v>
      </c>
      <c r="U1174" s="390">
        <v>0</v>
      </c>
      <c r="V1174" s="390">
        <v>0</v>
      </c>
      <c r="W1174" s="390">
        <v>0</v>
      </c>
      <c r="X1174" s="390">
        <v>0</v>
      </c>
      <c r="Y1174" s="390">
        <v>0</v>
      </c>
      <c r="Z1174" s="390">
        <v>0</v>
      </c>
      <c r="AA1174" s="390">
        <v>0</v>
      </c>
      <c r="AB1174" s="390">
        <v>0</v>
      </c>
      <c r="AC1174" s="32">
        <f t="shared" si="1056"/>
        <v>0</v>
      </c>
      <c r="AH1174" s="22"/>
      <c r="AI1174" s="155"/>
      <c r="AJ1174" s="2"/>
      <c r="AK1174" s="1"/>
    </row>
    <row r="1175" spans="1:37" ht="11.25" customHeight="1">
      <c r="A1175" s="87">
        <f t="shared" si="1058"/>
        <v>2019</v>
      </c>
      <c r="B1175" s="390">
        <v>0</v>
      </c>
      <c r="C1175" s="390">
        <v>0</v>
      </c>
      <c r="D1175" s="390">
        <v>0</v>
      </c>
      <c r="E1175" s="390">
        <v>0</v>
      </c>
      <c r="F1175" s="390">
        <v>0</v>
      </c>
      <c r="G1175" s="390">
        <v>0</v>
      </c>
      <c r="H1175" s="390">
        <v>0</v>
      </c>
      <c r="I1175" s="390">
        <v>0</v>
      </c>
      <c r="J1175" s="390">
        <v>0</v>
      </c>
      <c r="K1175" s="390">
        <v>0</v>
      </c>
      <c r="L1175" s="390">
        <v>0</v>
      </c>
      <c r="M1175" s="390">
        <v>0</v>
      </c>
      <c r="N1175" s="32">
        <f t="shared" si="1055"/>
        <v>0</v>
      </c>
      <c r="O1175" s="333"/>
      <c r="P1175" s="87">
        <f t="shared" si="1057"/>
        <v>2019</v>
      </c>
      <c r="Q1175" s="390">
        <v>0</v>
      </c>
      <c r="R1175" s="390">
        <v>0</v>
      </c>
      <c r="S1175" s="390">
        <v>0</v>
      </c>
      <c r="T1175" s="390">
        <v>0</v>
      </c>
      <c r="U1175" s="390">
        <v>0</v>
      </c>
      <c r="V1175" s="390">
        <v>0</v>
      </c>
      <c r="W1175" s="390">
        <v>0</v>
      </c>
      <c r="X1175" s="390">
        <v>0</v>
      </c>
      <c r="Y1175" s="390">
        <v>0</v>
      </c>
      <c r="Z1175" s="390">
        <v>0</v>
      </c>
      <c r="AA1175" s="390">
        <v>0</v>
      </c>
      <c r="AB1175" s="390">
        <v>0</v>
      </c>
      <c r="AC1175" s="32">
        <f t="shared" si="1056"/>
        <v>0</v>
      </c>
      <c r="AH1175" s="22"/>
      <c r="AI1175" s="155"/>
      <c r="AJ1175" s="2"/>
      <c r="AK1175" s="1"/>
    </row>
    <row r="1176" spans="1:37" ht="11.25" customHeight="1">
      <c r="A1176" s="87">
        <f t="shared" si="1058"/>
        <v>2020</v>
      </c>
      <c r="B1176" s="390">
        <v>0</v>
      </c>
      <c r="C1176" s="390">
        <v>0</v>
      </c>
      <c r="D1176" s="390">
        <v>0</v>
      </c>
      <c r="E1176" s="390">
        <v>0</v>
      </c>
      <c r="F1176" s="390">
        <v>0</v>
      </c>
      <c r="G1176" s="390">
        <v>0</v>
      </c>
      <c r="H1176" s="390">
        <v>0</v>
      </c>
      <c r="I1176" s="390">
        <v>0</v>
      </c>
      <c r="J1176" s="390">
        <v>0</v>
      </c>
      <c r="K1176" s="390">
        <v>0</v>
      </c>
      <c r="L1176" s="390">
        <v>0</v>
      </c>
      <c r="M1176" s="390">
        <v>0</v>
      </c>
      <c r="N1176" s="32">
        <f t="shared" si="1055"/>
        <v>0</v>
      </c>
      <c r="O1176" s="333"/>
      <c r="P1176" s="87">
        <f t="shared" si="1057"/>
        <v>2020</v>
      </c>
      <c r="Q1176" s="390">
        <v>0</v>
      </c>
      <c r="R1176" s="390">
        <v>0</v>
      </c>
      <c r="S1176" s="390">
        <v>0</v>
      </c>
      <c r="T1176" s="390">
        <v>0</v>
      </c>
      <c r="U1176" s="390">
        <v>0</v>
      </c>
      <c r="V1176" s="390">
        <v>0</v>
      </c>
      <c r="W1176" s="390">
        <v>0</v>
      </c>
      <c r="X1176" s="390">
        <v>0</v>
      </c>
      <c r="Y1176" s="390">
        <v>0</v>
      </c>
      <c r="Z1176" s="390">
        <v>0</v>
      </c>
      <c r="AA1176" s="390">
        <v>0</v>
      </c>
      <c r="AB1176" s="390">
        <v>0</v>
      </c>
      <c r="AC1176" s="32">
        <f t="shared" si="1056"/>
        <v>0</v>
      </c>
      <c r="AH1176" s="22"/>
      <c r="AI1176" s="155"/>
      <c r="AJ1176" s="2"/>
      <c r="AK1176" s="1"/>
    </row>
    <row r="1177" spans="1:37" ht="11.25" customHeight="1">
      <c r="A1177" s="87">
        <f t="shared" si="1058"/>
        <v>2021</v>
      </c>
      <c r="B1177" s="390">
        <v>0</v>
      </c>
      <c r="C1177" s="390">
        <v>0</v>
      </c>
      <c r="D1177" s="390">
        <v>0</v>
      </c>
      <c r="E1177" s="390">
        <v>0</v>
      </c>
      <c r="F1177" s="390">
        <v>0</v>
      </c>
      <c r="G1177" s="390">
        <v>0</v>
      </c>
      <c r="H1177" s="390">
        <v>0</v>
      </c>
      <c r="I1177" s="390">
        <v>0</v>
      </c>
      <c r="J1177" s="390">
        <v>0</v>
      </c>
      <c r="K1177" s="390">
        <v>0</v>
      </c>
      <c r="L1177" s="390">
        <v>0</v>
      </c>
      <c r="M1177" s="390">
        <v>0</v>
      </c>
      <c r="N1177" s="32">
        <f t="shared" si="1055"/>
        <v>0</v>
      </c>
      <c r="O1177" s="333"/>
      <c r="P1177" s="87">
        <f t="shared" si="1057"/>
        <v>2021</v>
      </c>
      <c r="Q1177" s="390">
        <v>0</v>
      </c>
      <c r="R1177" s="390">
        <v>0</v>
      </c>
      <c r="S1177" s="390">
        <v>0</v>
      </c>
      <c r="T1177" s="390">
        <v>0</v>
      </c>
      <c r="U1177" s="390">
        <v>0</v>
      </c>
      <c r="V1177" s="390">
        <v>0</v>
      </c>
      <c r="W1177" s="390">
        <v>0</v>
      </c>
      <c r="X1177" s="390">
        <v>0</v>
      </c>
      <c r="Y1177" s="390">
        <v>0</v>
      </c>
      <c r="Z1177" s="390">
        <v>0</v>
      </c>
      <c r="AA1177" s="390">
        <v>0</v>
      </c>
      <c r="AB1177" s="390">
        <v>0</v>
      </c>
      <c r="AC1177" s="32">
        <f t="shared" si="1056"/>
        <v>0</v>
      </c>
      <c r="AH1177" s="22"/>
      <c r="AI1177" s="155"/>
      <c r="AJ1177" s="2"/>
      <c r="AK1177" s="1"/>
    </row>
    <row r="1178" spans="1:37" ht="11.25" customHeight="1">
      <c r="A1178" s="87">
        <f t="shared" si="1058"/>
        <v>2022</v>
      </c>
      <c r="B1178" s="390">
        <v>0</v>
      </c>
      <c r="C1178" s="390">
        <v>0</v>
      </c>
      <c r="D1178" s="390">
        <v>0</v>
      </c>
      <c r="E1178" s="390">
        <v>0</v>
      </c>
      <c r="F1178" s="390">
        <v>0</v>
      </c>
      <c r="G1178" s="390">
        <v>0</v>
      </c>
      <c r="H1178" s="390">
        <v>0</v>
      </c>
      <c r="I1178" s="390">
        <v>0</v>
      </c>
      <c r="J1178" s="390">
        <v>0</v>
      </c>
      <c r="K1178" s="390">
        <v>0</v>
      </c>
      <c r="L1178" s="390">
        <v>0</v>
      </c>
      <c r="M1178" s="390">
        <v>0</v>
      </c>
      <c r="N1178" s="32">
        <f t="shared" si="1055"/>
        <v>0</v>
      </c>
      <c r="O1178" s="333"/>
      <c r="P1178" s="87">
        <f t="shared" si="1057"/>
        <v>2022</v>
      </c>
      <c r="Q1178" s="390">
        <v>0</v>
      </c>
      <c r="R1178" s="390">
        <v>0</v>
      </c>
      <c r="S1178" s="390">
        <v>0</v>
      </c>
      <c r="T1178" s="390">
        <v>0</v>
      </c>
      <c r="U1178" s="390">
        <v>0</v>
      </c>
      <c r="V1178" s="390">
        <v>0</v>
      </c>
      <c r="W1178" s="390">
        <v>0</v>
      </c>
      <c r="X1178" s="390">
        <v>0</v>
      </c>
      <c r="Y1178" s="390">
        <v>0</v>
      </c>
      <c r="Z1178" s="390">
        <v>0</v>
      </c>
      <c r="AA1178" s="390">
        <v>0</v>
      </c>
      <c r="AB1178" s="390">
        <v>0</v>
      </c>
      <c r="AC1178" s="32">
        <f t="shared" si="1056"/>
        <v>0</v>
      </c>
      <c r="AH1178" s="22"/>
      <c r="AI1178" s="155"/>
      <c r="AJ1178" s="2"/>
      <c r="AK1178" s="1"/>
    </row>
    <row r="1179" spans="1:37" ht="11.25" customHeight="1">
      <c r="A1179" s="87">
        <f t="shared" si="1058"/>
        <v>2023</v>
      </c>
      <c r="B1179" s="390">
        <v>0</v>
      </c>
      <c r="C1179" s="390">
        <v>0</v>
      </c>
      <c r="D1179" s="390">
        <v>0</v>
      </c>
      <c r="E1179" s="390">
        <v>0</v>
      </c>
      <c r="F1179" s="390">
        <v>0</v>
      </c>
      <c r="G1179" s="390">
        <v>0</v>
      </c>
      <c r="H1179" s="390">
        <v>0</v>
      </c>
      <c r="I1179" s="390">
        <v>0</v>
      </c>
      <c r="J1179" s="390">
        <v>0</v>
      </c>
      <c r="K1179" s="390">
        <v>0</v>
      </c>
      <c r="L1179" s="390">
        <v>0</v>
      </c>
      <c r="M1179" s="390">
        <v>0</v>
      </c>
      <c r="N1179" s="32">
        <f t="shared" si="1055"/>
        <v>0</v>
      </c>
      <c r="O1179" s="333"/>
      <c r="P1179" s="87">
        <f t="shared" si="1057"/>
        <v>2023</v>
      </c>
      <c r="Q1179" s="390">
        <v>0</v>
      </c>
      <c r="R1179" s="390">
        <v>0</v>
      </c>
      <c r="S1179" s="390">
        <v>0</v>
      </c>
      <c r="T1179" s="390">
        <v>0</v>
      </c>
      <c r="U1179" s="390">
        <v>0</v>
      </c>
      <c r="V1179" s="390">
        <v>0</v>
      </c>
      <c r="W1179" s="390">
        <v>0</v>
      </c>
      <c r="X1179" s="390">
        <v>0</v>
      </c>
      <c r="Y1179" s="390">
        <v>0</v>
      </c>
      <c r="Z1179" s="390">
        <v>0</v>
      </c>
      <c r="AA1179" s="390">
        <v>0</v>
      </c>
      <c r="AB1179" s="390">
        <v>0</v>
      </c>
      <c r="AC1179" s="32">
        <f t="shared" si="1056"/>
        <v>0</v>
      </c>
      <c r="AH1179" s="22"/>
      <c r="AI1179" s="155"/>
      <c r="AJ1179" s="2"/>
      <c r="AK1179" s="1"/>
    </row>
    <row r="1180" spans="1:37" ht="11.25" customHeight="1">
      <c r="A1180" s="87">
        <f t="shared" si="1058"/>
        <v>2024</v>
      </c>
      <c r="B1180" s="390">
        <v>0</v>
      </c>
      <c r="C1180" s="390">
        <v>0</v>
      </c>
      <c r="D1180" s="390">
        <v>0</v>
      </c>
      <c r="E1180" s="390">
        <v>0</v>
      </c>
      <c r="F1180" s="390">
        <v>0</v>
      </c>
      <c r="G1180" s="390">
        <v>0</v>
      </c>
      <c r="H1180" s="390">
        <v>0</v>
      </c>
      <c r="I1180" s="390">
        <v>0</v>
      </c>
      <c r="J1180" s="390">
        <v>0</v>
      </c>
      <c r="K1180" s="390">
        <v>0</v>
      </c>
      <c r="L1180" s="390">
        <v>0</v>
      </c>
      <c r="M1180" s="390">
        <v>0</v>
      </c>
      <c r="N1180" s="32">
        <f t="shared" si="1055"/>
        <v>0</v>
      </c>
      <c r="O1180" s="448"/>
      <c r="P1180" s="87">
        <f t="shared" si="1057"/>
        <v>2024</v>
      </c>
      <c r="Q1180" s="390">
        <v>0</v>
      </c>
      <c r="R1180" s="390">
        <v>0</v>
      </c>
      <c r="S1180" s="390">
        <v>0</v>
      </c>
      <c r="T1180" s="390">
        <v>0</v>
      </c>
      <c r="U1180" s="390">
        <v>0</v>
      </c>
      <c r="V1180" s="390">
        <v>0</v>
      </c>
      <c r="W1180" s="390">
        <v>0</v>
      </c>
      <c r="X1180" s="390">
        <v>0</v>
      </c>
      <c r="Y1180" s="390">
        <v>0</v>
      </c>
      <c r="Z1180" s="390">
        <v>0</v>
      </c>
      <c r="AA1180" s="390">
        <v>0</v>
      </c>
      <c r="AB1180" s="390">
        <v>0</v>
      </c>
      <c r="AC1180" s="32">
        <f t="shared" si="1056"/>
        <v>0</v>
      </c>
      <c r="AH1180" s="22"/>
      <c r="AI1180" s="155"/>
      <c r="AJ1180" s="2"/>
      <c r="AK1180" s="1"/>
    </row>
    <row r="1181" spans="1:37" ht="11.25" customHeight="1">
      <c r="A1181" s="87">
        <f t="shared" si="1058"/>
        <v>2025</v>
      </c>
      <c r="B1181" s="390">
        <v>0</v>
      </c>
      <c r="C1181" s="390">
        <v>0</v>
      </c>
      <c r="D1181" s="390">
        <v>0</v>
      </c>
      <c r="E1181" s="390">
        <v>0</v>
      </c>
      <c r="F1181" s="390">
        <v>0</v>
      </c>
      <c r="G1181" s="390">
        <v>0</v>
      </c>
      <c r="H1181" s="390">
        <v>0</v>
      </c>
      <c r="I1181" s="390">
        <v>0</v>
      </c>
      <c r="J1181" s="390">
        <v>0</v>
      </c>
      <c r="K1181" s="390">
        <v>0</v>
      </c>
      <c r="L1181" s="390">
        <v>0</v>
      </c>
      <c r="M1181" s="390">
        <v>0</v>
      </c>
      <c r="N1181" s="32">
        <f t="shared" si="1055"/>
        <v>0</v>
      </c>
      <c r="O1181" s="29"/>
      <c r="P1181" s="87">
        <f t="shared" si="1057"/>
        <v>2025</v>
      </c>
      <c r="Q1181" s="390">
        <v>0</v>
      </c>
      <c r="R1181" s="390">
        <v>0</v>
      </c>
      <c r="S1181" s="390">
        <v>0</v>
      </c>
      <c r="T1181" s="390">
        <v>0</v>
      </c>
      <c r="U1181" s="390">
        <v>0</v>
      </c>
      <c r="V1181" s="390">
        <v>0</v>
      </c>
      <c r="W1181" s="390">
        <v>0</v>
      </c>
      <c r="X1181" s="390">
        <v>0</v>
      </c>
      <c r="Y1181" s="390">
        <v>0</v>
      </c>
      <c r="Z1181" s="390">
        <v>0</v>
      </c>
      <c r="AA1181" s="390">
        <v>0</v>
      </c>
      <c r="AB1181" s="390">
        <v>0</v>
      </c>
      <c r="AC1181" s="32">
        <f t="shared" si="1056"/>
        <v>0</v>
      </c>
      <c r="AH1181" s="22"/>
      <c r="AI1181" s="155"/>
      <c r="AJ1181" s="2"/>
      <c r="AK1181" s="1"/>
    </row>
    <row r="1182" spans="1:37" ht="11.25" customHeight="1">
      <c r="A1182" s="87">
        <f t="shared" si="1058"/>
        <v>2026</v>
      </c>
      <c r="B1182" s="390">
        <v>0</v>
      </c>
      <c r="C1182" s="390">
        <v>0</v>
      </c>
      <c r="D1182" s="390">
        <v>0</v>
      </c>
      <c r="E1182" s="390">
        <v>0</v>
      </c>
      <c r="F1182" s="390">
        <v>0</v>
      </c>
      <c r="G1182" s="390">
        <v>0</v>
      </c>
      <c r="H1182" s="390">
        <v>0</v>
      </c>
      <c r="I1182" s="390">
        <v>0</v>
      </c>
      <c r="J1182" s="390">
        <v>0</v>
      </c>
      <c r="K1182" s="390">
        <v>0</v>
      </c>
      <c r="L1182" s="390">
        <v>0</v>
      </c>
      <c r="M1182" s="390">
        <v>0</v>
      </c>
      <c r="N1182" s="32">
        <f t="shared" si="1055"/>
        <v>0</v>
      </c>
      <c r="O1182" s="29"/>
      <c r="P1182" s="87">
        <f t="shared" si="1057"/>
        <v>2026</v>
      </c>
      <c r="Q1182" s="390">
        <v>0</v>
      </c>
      <c r="R1182" s="390">
        <v>0</v>
      </c>
      <c r="S1182" s="390">
        <v>0</v>
      </c>
      <c r="T1182" s="390">
        <v>0</v>
      </c>
      <c r="U1182" s="390">
        <v>0</v>
      </c>
      <c r="V1182" s="390">
        <v>0</v>
      </c>
      <c r="W1182" s="390">
        <v>0</v>
      </c>
      <c r="X1182" s="390">
        <v>0</v>
      </c>
      <c r="Y1182" s="390">
        <v>0</v>
      </c>
      <c r="Z1182" s="390">
        <v>0</v>
      </c>
      <c r="AA1182" s="390">
        <v>0</v>
      </c>
      <c r="AB1182" s="390">
        <v>0</v>
      </c>
      <c r="AC1182" s="32">
        <f t="shared" si="1056"/>
        <v>0</v>
      </c>
      <c r="AH1182" s="22"/>
      <c r="AI1182" s="155"/>
      <c r="AJ1182" s="2"/>
      <c r="AK1182" s="1"/>
    </row>
    <row r="1183" spans="1:37" ht="11.25" customHeight="1">
      <c r="A1183" s="87">
        <f t="shared" si="1058"/>
        <v>2027</v>
      </c>
      <c r="B1183" s="390">
        <v>0</v>
      </c>
      <c r="C1183" s="390">
        <v>0</v>
      </c>
      <c r="D1183" s="390">
        <v>0</v>
      </c>
      <c r="E1183" s="390">
        <v>0</v>
      </c>
      <c r="F1183" s="390">
        <v>0</v>
      </c>
      <c r="G1183" s="390">
        <v>0</v>
      </c>
      <c r="H1183" s="390">
        <v>0</v>
      </c>
      <c r="I1183" s="390">
        <v>0</v>
      </c>
      <c r="J1183" s="390">
        <v>0</v>
      </c>
      <c r="K1183" s="390">
        <v>0</v>
      </c>
      <c r="L1183" s="390">
        <v>0</v>
      </c>
      <c r="M1183" s="390">
        <v>0</v>
      </c>
      <c r="N1183" s="32">
        <f t="shared" si="1055"/>
        <v>0</v>
      </c>
      <c r="O1183" s="29"/>
      <c r="P1183" s="87">
        <f t="shared" si="1057"/>
        <v>2027</v>
      </c>
      <c r="Q1183" s="390">
        <v>0</v>
      </c>
      <c r="R1183" s="390">
        <v>0</v>
      </c>
      <c r="S1183" s="390">
        <v>0</v>
      </c>
      <c r="T1183" s="390">
        <v>0</v>
      </c>
      <c r="U1183" s="390">
        <v>0</v>
      </c>
      <c r="V1183" s="390">
        <v>0</v>
      </c>
      <c r="W1183" s="390">
        <v>0</v>
      </c>
      <c r="X1183" s="390">
        <v>0</v>
      </c>
      <c r="Y1183" s="390">
        <v>0</v>
      </c>
      <c r="Z1183" s="390">
        <v>0</v>
      </c>
      <c r="AA1183" s="390">
        <v>0</v>
      </c>
      <c r="AB1183" s="390">
        <v>0</v>
      </c>
      <c r="AC1183" s="32">
        <f t="shared" si="1056"/>
        <v>0</v>
      </c>
      <c r="AH1183" s="22"/>
      <c r="AI1183" s="155"/>
      <c r="AJ1183" s="2"/>
      <c r="AK1183" s="1"/>
    </row>
    <row r="1184" spans="1:37" ht="11.25" customHeight="1">
      <c r="A1184" s="87">
        <f t="shared" si="1058"/>
        <v>2028</v>
      </c>
      <c r="B1184" s="390">
        <v>0</v>
      </c>
      <c r="C1184" s="390">
        <v>0</v>
      </c>
      <c r="D1184" s="390">
        <v>0</v>
      </c>
      <c r="E1184" s="390">
        <v>0</v>
      </c>
      <c r="F1184" s="390">
        <v>0</v>
      </c>
      <c r="G1184" s="390">
        <v>0</v>
      </c>
      <c r="H1184" s="390">
        <v>0</v>
      </c>
      <c r="I1184" s="390">
        <v>0</v>
      </c>
      <c r="J1184" s="390">
        <v>0</v>
      </c>
      <c r="K1184" s="390">
        <v>0</v>
      </c>
      <c r="L1184" s="390">
        <v>0</v>
      </c>
      <c r="M1184" s="390">
        <v>0</v>
      </c>
      <c r="N1184" s="32">
        <f t="shared" si="1055"/>
        <v>0</v>
      </c>
      <c r="O1184" s="29"/>
      <c r="P1184" s="87">
        <f t="shared" si="1057"/>
        <v>2028</v>
      </c>
      <c r="Q1184" s="390">
        <v>0</v>
      </c>
      <c r="R1184" s="390">
        <v>0</v>
      </c>
      <c r="S1184" s="390">
        <v>0</v>
      </c>
      <c r="T1184" s="390">
        <v>0</v>
      </c>
      <c r="U1184" s="390">
        <v>0</v>
      </c>
      <c r="V1184" s="390">
        <v>0</v>
      </c>
      <c r="W1184" s="390">
        <v>0</v>
      </c>
      <c r="X1184" s="390">
        <v>0</v>
      </c>
      <c r="Y1184" s="390">
        <v>0</v>
      </c>
      <c r="Z1184" s="390">
        <v>0</v>
      </c>
      <c r="AA1184" s="390">
        <v>0</v>
      </c>
      <c r="AB1184" s="390">
        <v>0</v>
      </c>
      <c r="AC1184" s="32">
        <f t="shared" si="1056"/>
        <v>0</v>
      </c>
      <c r="AH1184" s="22"/>
      <c r="AI1184" s="155"/>
      <c r="AJ1184" s="2"/>
      <c r="AK1184" s="1"/>
    </row>
    <row r="1185" spans="1:37" ht="11.25" customHeight="1">
      <c r="A1185" s="87">
        <f t="shared" si="1058"/>
        <v>2029</v>
      </c>
      <c r="B1185" s="390">
        <v>0</v>
      </c>
      <c r="C1185" s="390">
        <v>0</v>
      </c>
      <c r="D1185" s="390">
        <v>0</v>
      </c>
      <c r="E1185" s="390">
        <v>0</v>
      </c>
      <c r="F1185" s="390">
        <v>0</v>
      </c>
      <c r="G1185" s="390">
        <v>0</v>
      </c>
      <c r="H1185" s="390">
        <v>0</v>
      </c>
      <c r="I1185" s="390">
        <v>0</v>
      </c>
      <c r="J1185" s="390">
        <v>0</v>
      </c>
      <c r="K1185" s="390">
        <v>0</v>
      </c>
      <c r="L1185" s="390">
        <v>0</v>
      </c>
      <c r="M1185" s="390">
        <v>0</v>
      </c>
      <c r="N1185" s="32">
        <f t="shared" si="1055"/>
        <v>0</v>
      </c>
      <c r="O1185" s="29"/>
      <c r="P1185" s="87">
        <f t="shared" si="1057"/>
        <v>2029</v>
      </c>
      <c r="Q1185" s="390">
        <v>0</v>
      </c>
      <c r="R1185" s="390">
        <v>0</v>
      </c>
      <c r="S1185" s="390">
        <v>0</v>
      </c>
      <c r="T1185" s="390">
        <v>0</v>
      </c>
      <c r="U1185" s="390">
        <v>0</v>
      </c>
      <c r="V1185" s="390">
        <v>0</v>
      </c>
      <c r="W1185" s="390">
        <v>0</v>
      </c>
      <c r="X1185" s="390">
        <v>0</v>
      </c>
      <c r="Y1185" s="390">
        <v>0</v>
      </c>
      <c r="Z1185" s="390">
        <v>0</v>
      </c>
      <c r="AA1185" s="390">
        <v>0</v>
      </c>
      <c r="AB1185" s="390">
        <v>0</v>
      </c>
      <c r="AC1185" s="32">
        <f t="shared" si="1056"/>
        <v>0</v>
      </c>
      <c r="AH1185" s="22"/>
      <c r="AI1185" s="155"/>
      <c r="AJ1185" s="2"/>
      <c r="AK1185" s="1"/>
    </row>
    <row r="1186" spans="1:37" ht="11.25" customHeight="1">
      <c r="A1186" s="87">
        <f t="shared" si="1058"/>
        <v>2030</v>
      </c>
      <c r="B1186" s="390">
        <v>0</v>
      </c>
      <c r="C1186" s="390">
        <v>0</v>
      </c>
      <c r="D1186" s="390">
        <v>0</v>
      </c>
      <c r="E1186" s="390">
        <v>0</v>
      </c>
      <c r="F1186" s="390">
        <v>0</v>
      </c>
      <c r="G1186" s="390">
        <v>0</v>
      </c>
      <c r="H1186" s="390">
        <v>0</v>
      </c>
      <c r="I1186" s="390">
        <v>0</v>
      </c>
      <c r="J1186" s="390">
        <v>0</v>
      </c>
      <c r="K1186" s="390">
        <v>0</v>
      </c>
      <c r="L1186" s="390">
        <v>0</v>
      </c>
      <c r="M1186" s="390">
        <v>0</v>
      </c>
      <c r="N1186" s="32">
        <f t="shared" si="1055"/>
        <v>0</v>
      </c>
      <c r="O1186" s="29"/>
      <c r="P1186" s="87">
        <f t="shared" si="1057"/>
        <v>2030</v>
      </c>
      <c r="Q1186" s="390">
        <v>0</v>
      </c>
      <c r="R1186" s="390">
        <v>0</v>
      </c>
      <c r="S1186" s="390">
        <v>0</v>
      </c>
      <c r="T1186" s="390">
        <v>0</v>
      </c>
      <c r="U1186" s="390">
        <v>0</v>
      </c>
      <c r="V1186" s="390">
        <v>0</v>
      </c>
      <c r="W1186" s="390">
        <v>0</v>
      </c>
      <c r="X1186" s="390">
        <v>0</v>
      </c>
      <c r="Y1186" s="390">
        <v>0</v>
      </c>
      <c r="Z1186" s="390">
        <v>0</v>
      </c>
      <c r="AA1186" s="390">
        <v>0</v>
      </c>
      <c r="AB1186" s="390">
        <v>0</v>
      </c>
      <c r="AC1186" s="32">
        <f t="shared" si="1056"/>
        <v>0</v>
      </c>
      <c r="AH1186" s="22"/>
      <c r="AI1186" s="155"/>
      <c r="AJ1186" s="2"/>
      <c r="AK1186" s="1"/>
    </row>
    <row r="1187" spans="1:37" ht="11.25" customHeight="1">
      <c r="A1187" s="87">
        <f t="shared" si="1058"/>
        <v>2031</v>
      </c>
      <c r="B1187" s="390">
        <v>0</v>
      </c>
      <c r="C1187" s="390">
        <v>0</v>
      </c>
      <c r="D1187" s="390">
        <v>0</v>
      </c>
      <c r="E1187" s="390">
        <v>0</v>
      </c>
      <c r="F1187" s="390">
        <v>0</v>
      </c>
      <c r="G1187" s="390">
        <v>0</v>
      </c>
      <c r="H1187" s="390">
        <v>0</v>
      </c>
      <c r="I1187" s="390">
        <v>0</v>
      </c>
      <c r="J1187" s="390">
        <v>0</v>
      </c>
      <c r="K1187" s="390">
        <v>0</v>
      </c>
      <c r="L1187" s="390">
        <v>0</v>
      </c>
      <c r="M1187" s="390">
        <v>0</v>
      </c>
      <c r="N1187" s="32">
        <f t="shared" si="1055"/>
        <v>0</v>
      </c>
      <c r="O1187" s="29"/>
      <c r="P1187" s="87">
        <f t="shared" ref="P1187:P1196" si="1060">A1187</f>
        <v>2031</v>
      </c>
      <c r="Q1187" s="390">
        <v>0</v>
      </c>
      <c r="R1187" s="390">
        <v>0</v>
      </c>
      <c r="S1187" s="390">
        <v>0</v>
      </c>
      <c r="T1187" s="390">
        <v>0</v>
      </c>
      <c r="U1187" s="390">
        <v>0</v>
      </c>
      <c r="V1187" s="390">
        <v>0</v>
      </c>
      <c r="W1187" s="390">
        <v>0</v>
      </c>
      <c r="X1187" s="390">
        <v>0</v>
      </c>
      <c r="Y1187" s="390">
        <v>0</v>
      </c>
      <c r="Z1187" s="390">
        <v>0</v>
      </c>
      <c r="AA1187" s="390">
        <v>0</v>
      </c>
      <c r="AB1187" s="390">
        <v>0</v>
      </c>
      <c r="AC1187" s="32">
        <f t="shared" ref="AC1187:AC1196" si="1061">SUM(Q1187:AB1187)</f>
        <v>0</v>
      </c>
      <c r="AH1187" s="22"/>
      <c r="AI1187" s="155"/>
      <c r="AJ1187" s="2"/>
      <c r="AK1187" s="1"/>
    </row>
    <row r="1188" spans="1:37" ht="11.25" customHeight="1">
      <c r="A1188" s="87">
        <f t="shared" si="1058"/>
        <v>2032</v>
      </c>
      <c r="B1188" s="390">
        <v>0</v>
      </c>
      <c r="C1188" s="390">
        <v>0</v>
      </c>
      <c r="D1188" s="390">
        <v>0</v>
      </c>
      <c r="E1188" s="390">
        <v>0</v>
      </c>
      <c r="F1188" s="390">
        <v>0</v>
      </c>
      <c r="G1188" s="390">
        <v>0</v>
      </c>
      <c r="H1188" s="390">
        <v>0</v>
      </c>
      <c r="I1188" s="390">
        <v>0</v>
      </c>
      <c r="J1188" s="390">
        <v>0</v>
      </c>
      <c r="K1188" s="390">
        <v>0</v>
      </c>
      <c r="L1188" s="390">
        <v>0</v>
      </c>
      <c r="M1188" s="390">
        <v>0</v>
      </c>
      <c r="N1188" s="32">
        <f t="shared" si="1055"/>
        <v>0</v>
      </c>
      <c r="O1188" s="29"/>
      <c r="P1188" s="87">
        <f t="shared" si="1060"/>
        <v>2032</v>
      </c>
      <c r="Q1188" s="390">
        <v>0</v>
      </c>
      <c r="R1188" s="390">
        <v>0</v>
      </c>
      <c r="S1188" s="390">
        <v>0</v>
      </c>
      <c r="T1188" s="390">
        <v>0</v>
      </c>
      <c r="U1188" s="390">
        <v>0</v>
      </c>
      <c r="V1188" s="390">
        <v>0</v>
      </c>
      <c r="W1188" s="390">
        <v>0</v>
      </c>
      <c r="X1188" s="390">
        <v>0</v>
      </c>
      <c r="Y1188" s="390">
        <v>0</v>
      </c>
      <c r="Z1188" s="390">
        <v>0</v>
      </c>
      <c r="AA1188" s="390">
        <v>0</v>
      </c>
      <c r="AB1188" s="390">
        <v>0</v>
      </c>
      <c r="AC1188" s="32">
        <f t="shared" si="1061"/>
        <v>0</v>
      </c>
      <c r="AH1188" s="22"/>
      <c r="AI1188" s="155"/>
      <c r="AJ1188" s="2"/>
      <c r="AK1188" s="1"/>
    </row>
    <row r="1189" spans="1:37" ht="11.25" customHeight="1">
      <c r="A1189" s="87">
        <f t="shared" si="1058"/>
        <v>2033</v>
      </c>
      <c r="B1189" s="390">
        <v>0</v>
      </c>
      <c r="C1189" s="390">
        <v>0</v>
      </c>
      <c r="D1189" s="390">
        <v>0</v>
      </c>
      <c r="E1189" s="390">
        <v>0</v>
      </c>
      <c r="F1189" s="390">
        <v>0</v>
      </c>
      <c r="G1189" s="390">
        <v>0</v>
      </c>
      <c r="H1189" s="390">
        <v>0</v>
      </c>
      <c r="I1189" s="390">
        <v>0</v>
      </c>
      <c r="J1189" s="390">
        <v>0</v>
      </c>
      <c r="K1189" s="390">
        <v>0</v>
      </c>
      <c r="L1189" s="390">
        <v>0</v>
      </c>
      <c r="M1189" s="390">
        <v>0</v>
      </c>
      <c r="N1189" s="32">
        <f t="shared" si="1055"/>
        <v>0</v>
      </c>
      <c r="O1189" s="29"/>
      <c r="P1189" s="87">
        <f t="shared" si="1060"/>
        <v>2033</v>
      </c>
      <c r="Q1189" s="390">
        <v>0</v>
      </c>
      <c r="R1189" s="390">
        <v>0</v>
      </c>
      <c r="S1189" s="390">
        <v>0</v>
      </c>
      <c r="T1189" s="390">
        <v>0</v>
      </c>
      <c r="U1189" s="390">
        <v>0</v>
      </c>
      <c r="V1189" s="390">
        <v>0</v>
      </c>
      <c r="W1189" s="390">
        <v>0</v>
      </c>
      <c r="X1189" s="390">
        <v>0</v>
      </c>
      <c r="Y1189" s="390">
        <v>0</v>
      </c>
      <c r="Z1189" s="390">
        <v>0</v>
      </c>
      <c r="AA1189" s="390">
        <v>0</v>
      </c>
      <c r="AB1189" s="390">
        <v>0</v>
      </c>
      <c r="AC1189" s="32">
        <f t="shared" si="1061"/>
        <v>0</v>
      </c>
      <c r="AH1189" s="22"/>
      <c r="AI1189" s="155"/>
      <c r="AJ1189" s="2"/>
      <c r="AK1189" s="1"/>
    </row>
    <row r="1190" spans="1:37" ht="11.25" customHeight="1">
      <c r="A1190" s="87">
        <f t="shared" si="1058"/>
        <v>2034</v>
      </c>
      <c r="B1190" s="390">
        <v>0</v>
      </c>
      <c r="C1190" s="390">
        <v>0</v>
      </c>
      <c r="D1190" s="390">
        <v>0</v>
      </c>
      <c r="E1190" s="390">
        <v>0</v>
      </c>
      <c r="F1190" s="390">
        <v>0</v>
      </c>
      <c r="G1190" s="390">
        <v>0</v>
      </c>
      <c r="H1190" s="390">
        <v>0</v>
      </c>
      <c r="I1190" s="390">
        <v>0</v>
      </c>
      <c r="J1190" s="390">
        <v>0</v>
      </c>
      <c r="K1190" s="390">
        <v>0</v>
      </c>
      <c r="L1190" s="390">
        <v>0</v>
      </c>
      <c r="M1190" s="390">
        <v>0</v>
      </c>
      <c r="N1190" s="32">
        <f t="shared" si="1055"/>
        <v>0</v>
      </c>
      <c r="O1190" s="29"/>
      <c r="P1190" s="87">
        <f t="shared" si="1060"/>
        <v>2034</v>
      </c>
      <c r="Q1190" s="390">
        <v>0</v>
      </c>
      <c r="R1190" s="390">
        <v>0</v>
      </c>
      <c r="S1190" s="390">
        <v>0</v>
      </c>
      <c r="T1190" s="390">
        <v>0</v>
      </c>
      <c r="U1190" s="390">
        <v>0</v>
      </c>
      <c r="V1190" s="390">
        <v>0</v>
      </c>
      <c r="W1190" s="390">
        <v>0</v>
      </c>
      <c r="X1190" s="390">
        <v>0</v>
      </c>
      <c r="Y1190" s="390">
        <v>0</v>
      </c>
      <c r="Z1190" s="390">
        <v>0</v>
      </c>
      <c r="AA1190" s="390">
        <v>0</v>
      </c>
      <c r="AB1190" s="390">
        <v>0</v>
      </c>
      <c r="AC1190" s="32">
        <f t="shared" si="1061"/>
        <v>0</v>
      </c>
      <c r="AH1190" s="22"/>
      <c r="AI1190" s="155"/>
      <c r="AJ1190" s="2"/>
      <c r="AK1190" s="1"/>
    </row>
    <row r="1191" spans="1:37" ht="11.25" customHeight="1">
      <c r="A1191" s="87">
        <f t="shared" si="1058"/>
        <v>2035</v>
      </c>
      <c r="B1191" s="390">
        <v>0</v>
      </c>
      <c r="C1191" s="390">
        <v>0</v>
      </c>
      <c r="D1191" s="390">
        <v>0</v>
      </c>
      <c r="E1191" s="390">
        <v>0</v>
      </c>
      <c r="F1191" s="390">
        <v>0</v>
      </c>
      <c r="G1191" s="390">
        <v>0</v>
      </c>
      <c r="H1191" s="390">
        <v>0</v>
      </c>
      <c r="I1191" s="390">
        <v>0</v>
      </c>
      <c r="J1191" s="390">
        <v>0</v>
      </c>
      <c r="K1191" s="390">
        <v>0</v>
      </c>
      <c r="L1191" s="390">
        <v>0</v>
      </c>
      <c r="M1191" s="390">
        <v>0</v>
      </c>
      <c r="N1191" s="32">
        <f t="shared" si="1055"/>
        <v>0</v>
      </c>
      <c r="O1191" s="29"/>
      <c r="P1191" s="87">
        <f t="shared" si="1060"/>
        <v>2035</v>
      </c>
      <c r="Q1191" s="390">
        <v>0</v>
      </c>
      <c r="R1191" s="390">
        <v>0</v>
      </c>
      <c r="S1191" s="390">
        <v>0</v>
      </c>
      <c r="T1191" s="390">
        <v>0</v>
      </c>
      <c r="U1191" s="390">
        <v>0</v>
      </c>
      <c r="V1191" s="390">
        <v>0</v>
      </c>
      <c r="W1191" s="390">
        <v>0</v>
      </c>
      <c r="X1191" s="390">
        <v>0</v>
      </c>
      <c r="Y1191" s="390">
        <v>0</v>
      </c>
      <c r="Z1191" s="390">
        <v>0</v>
      </c>
      <c r="AA1191" s="390">
        <v>0</v>
      </c>
      <c r="AB1191" s="390">
        <v>0</v>
      </c>
      <c r="AC1191" s="32">
        <f t="shared" si="1061"/>
        <v>0</v>
      </c>
      <c r="AH1191" s="22"/>
      <c r="AI1191" s="155"/>
      <c r="AJ1191" s="2"/>
      <c r="AK1191" s="1"/>
    </row>
    <row r="1192" spans="1:37" ht="11.25" customHeight="1">
      <c r="A1192" s="87">
        <f t="shared" si="1058"/>
        <v>2036</v>
      </c>
      <c r="B1192" s="390">
        <v>0</v>
      </c>
      <c r="C1192" s="390">
        <v>0</v>
      </c>
      <c r="D1192" s="390">
        <v>0</v>
      </c>
      <c r="E1192" s="390">
        <v>0</v>
      </c>
      <c r="F1192" s="390">
        <v>0</v>
      </c>
      <c r="G1192" s="390">
        <v>0</v>
      </c>
      <c r="H1192" s="390">
        <v>0</v>
      </c>
      <c r="I1192" s="390">
        <v>0</v>
      </c>
      <c r="J1192" s="390">
        <v>0</v>
      </c>
      <c r="K1192" s="390">
        <v>0</v>
      </c>
      <c r="L1192" s="390">
        <v>0</v>
      </c>
      <c r="M1192" s="390">
        <v>0</v>
      </c>
      <c r="N1192" s="32">
        <f t="shared" si="1055"/>
        <v>0</v>
      </c>
      <c r="O1192" s="29"/>
      <c r="P1192" s="87">
        <f t="shared" si="1060"/>
        <v>2036</v>
      </c>
      <c r="Q1192" s="390">
        <v>0</v>
      </c>
      <c r="R1192" s="390">
        <v>0</v>
      </c>
      <c r="S1192" s="390">
        <v>0</v>
      </c>
      <c r="T1192" s="390">
        <v>0</v>
      </c>
      <c r="U1192" s="390">
        <v>0</v>
      </c>
      <c r="V1192" s="390">
        <v>0</v>
      </c>
      <c r="W1192" s="390">
        <v>0</v>
      </c>
      <c r="X1192" s="390">
        <v>0</v>
      </c>
      <c r="Y1192" s="390">
        <v>0</v>
      </c>
      <c r="Z1192" s="390">
        <v>0</v>
      </c>
      <c r="AA1192" s="390">
        <v>0</v>
      </c>
      <c r="AB1192" s="390">
        <v>0</v>
      </c>
      <c r="AC1192" s="32">
        <f t="shared" si="1061"/>
        <v>0</v>
      </c>
      <c r="AH1192" s="22"/>
      <c r="AI1192" s="155"/>
      <c r="AJ1192" s="2"/>
      <c r="AK1192" s="1"/>
    </row>
    <row r="1193" spans="1:37" ht="11.25" customHeight="1">
      <c r="A1193" s="87">
        <f t="shared" si="1058"/>
        <v>2037</v>
      </c>
      <c r="B1193" s="390">
        <v>0</v>
      </c>
      <c r="C1193" s="390">
        <v>0</v>
      </c>
      <c r="D1193" s="390">
        <v>0</v>
      </c>
      <c r="E1193" s="390">
        <v>0</v>
      </c>
      <c r="F1193" s="390">
        <v>0</v>
      </c>
      <c r="G1193" s="390">
        <v>0</v>
      </c>
      <c r="H1193" s="390">
        <v>0</v>
      </c>
      <c r="I1193" s="390">
        <v>0</v>
      </c>
      <c r="J1193" s="390">
        <v>0</v>
      </c>
      <c r="K1193" s="390">
        <v>0</v>
      </c>
      <c r="L1193" s="390">
        <v>0</v>
      </c>
      <c r="M1193" s="390">
        <v>0</v>
      </c>
      <c r="N1193" s="32">
        <f t="shared" si="1055"/>
        <v>0</v>
      </c>
      <c r="O1193" s="29"/>
      <c r="P1193" s="87">
        <f t="shared" si="1060"/>
        <v>2037</v>
      </c>
      <c r="Q1193" s="390">
        <v>0</v>
      </c>
      <c r="R1193" s="390">
        <v>0</v>
      </c>
      <c r="S1193" s="390">
        <v>0</v>
      </c>
      <c r="T1193" s="390">
        <v>0</v>
      </c>
      <c r="U1193" s="390">
        <v>0</v>
      </c>
      <c r="V1193" s="390">
        <v>0</v>
      </c>
      <c r="W1193" s="390">
        <v>0</v>
      </c>
      <c r="X1193" s="390">
        <v>0</v>
      </c>
      <c r="Y1193" s="390">
        <v>0</v>
      </c>
      <c r="Z1193" s="390">
        <v>0</v>
      </c>
      <c r="AA1193" s="390">
        <v>0</v>
      </c>
      <c r="AB1193" s="390">
        <v>0</v>
      </c>
      <c r="AC1193" s="32">
        <f t="shared" si="1061"/>
        <v>0</v>
      </c>
      <c r="AH1193" s="22"/>
      <c r="AI1193" s="155"/>
      <c r="AJ1193" s="2"/>
      <c r="AK1193" s="1"/>
    </row>
    <row r="1194" spans="1:37" ht="11.25" customHeight="1">
      <c r="A1194" s="87">
        <f t="shared" si="1058"/>
        <v>2038</v>
      </c>
      <c r="B1194" s="390">
        <v>0</v>
      </c>
      <c r="C1194" s="390">
        <v>0</v>
      </c>
      <c r="D1194" s="390">
        <v>0</v>
      </c>
      <c r="E1194" s="390">
        <v>0</v>
      </c>
      <c r="F1194" s="390">
        <v>0</v>
      </c>
      <c r="G1194" s="390">
        <v>0</v>
      </c>
      <c r="H1194" s="390">
        <v>0</v>
      </c>
      <c r="I1194" s="390">
        <v>0</v>
      </c>
      <c r="J1194" s="390">
        <v>0</v>
      </c>
      <c r="K1194" s="390">
        <v>0</v>
      </c>
      <c r="L1194" s="390">
        <v>0</v>
      </c>
      <c r="M1194" s="390">
        <v>0</v>
      </c>
      <c r="N1194" s="32">
        <f t="shared" si="1055"/>
        <v>0</v>
      </c>
      <c r="O1194" s="29"/>
      <c r="P1194" s="87">
        <f t="shared" si="1060"/>
        <v>2038</v>
      </c>
      <c r="Q1194" s="390">
        <v>0</v>
      </c>
      <c r="R1194" s="390">
        <v>0</v>
      </c>
      <c r="S1194" s="390">
        <v>0</v>
      </c>
      <c r="T1194" s="390">
        <v>0</v>
      </c>
      <c r="U1194" s="390">
        <v>0</v>
      </c>
      <c r="V1194" s="390">
        <v>0</v>
      </c>
      <c r="W1194" s="390">
        <v>0</v>
      </c>
      <c r="X1194" s="390">
        <v>0</v>
      </c>
      <c r="Y1194" s="390">
        <v>0</v>
      </c>
      <c r="Z1194" s="390">
        <v>0</v>
      </c>
      <c r="AA1194" s="390">
        <v>0</v>
      </c>
      <c r="AB1194" s="390">
        <v>0</v>
      </c>
      <c r="AC1194" s="32">
        <f t="shared" si="1061"/>
        <v>0</v>
      </c>
      <c r="AH1194" s="22"/>
      <c r="AI1194" s="155"/>
      <c r="AJ1194" s="2"/>
      <c r="AK1194" s="1"/>
    </row>
    <row r="1195" spans="1:37" ht="11.25" customHeight="1">
      <c r="A1195" s="87">
        <f t="shared" si="1058"/>
        <v>2039</v>
      </c>
      <c r="B1195" s="390">
        <v>0</v>
      </c>
      <c r="C1195" s="390">
        <v>0</v>
      </c>
      <c r="D1195" s="390">
        <v>0</v>
      </c>
      <c r="E1195" s="390">
        <v>0</v>
      </c>
      <c r="F1195" s="390">
        <v>0</v>
      </c>
      <c r="G1195" s="390">
        <v>0</v>
      </c>
      <c r="H1195" s="390">
        <v>0</v>
      </c>
      <c r="I1195" s="390">
        <v>0</v>
      </c>
      <c r="J1195" s="390">
        <v>0</v>
      </c>
      <c r="K1195" s="390">
        <v>0</v>
      </c>
      <c r="L1195" s="390">
        <v>0</v>
      </c>
      <c r="M1195" s="390">
        <v>0</v>
      </c>
      <c r="N1195" s="32">
        <f t="shared" si="1055"/>
        <v>0</v>
      </c>
      <c r="O1195" s="29"/>
      <c r="P1195" s="87">
        <f t="shared" si="1060"/>
        <v>2039</v>
      </c>
      <c r="Q1195" s="390">
        <v>0</v>
      </c>
      <c r="R1195" s="390">
        <v>0</v>
      </c>
      <c r="S1195" s="390">
        <v>0</v>
      </c>
      <c r="T1195" s="390">
        <v>0</v>
      </c>
      <c r="U1195" s="390">
        <v>0</v>
      </c>
      <c r="V1195" s="390">
        <v>0</v>
      </c>
      <c r="W1195" s="390">
        <v>0</v>
      </c>
      <c r="X1195" s="390">
        <v>0</v>
      </c>
      <c r="Y1195" s="390">
        <v>0</v>
      </c>
      <c r="Z1195" s="390">
        <v>0</v>
      </c>
      <c r="AA1195" s="390">
        <v>0</v>
      </c>
      <c r="AB1195" s="390">
        <v>0</v>
      </c>
      <c r="AC1195" s="32">
        <f t="shared" si="1061"/>
        <v>0</v>
      </c>
      <c r="AH1195" s="22"/>
      <c r="AI1195" s="155"/>
      <c r="AJ1195" s="2"/>
      <c r="AK1195" s="1"/>
    </row>
    <row r="1196" spans="1:37" ht="11.25" customHeight="1">
      <c r="A1196" s="87">
        <f t="shared" si="1058"/>
        <v>2040</v>
      </c>
      <c r="B1196" s="390">
        <v>0</v>
      </c>
      <c r="C1196" s="390">
        <v>0</v>
      </c>
      <c r="D1196" s="390">
        <v>0</v>
      </c>
      <c r="E1196" s="390">
        <v>0</v>
      </c>
      <c r="F1196" s="390">
        <v>0</v>
      </c>
      <c r="G1196" s="390">
        <v>0</v>
      </c>
      <c r="H1196" s="390">
        <v>0</v>
      </c>
      <c r="I1196" s="390">
        <v>0</v>
      </c>
      <c r="J1196" s="390">
        <v>0</v>
      </c>
      <c r="K1196" s="390">
        <v>0</v>
      </c>
      <c r="L1196" s="390">
        <v>0</v>
      </c>
      <c r="M1196" s="390">
        <v>0</v>
      </c>
      <c r="N1196" s="32">
        <f t="shared" si="1055"/>
        <v>0</v>
      </c>
      <c r="O1196" s="29"/>
      <c r="P1196" s="87">
        <f t="shared" si="1060"/>
        <v>2040</v>
      </c>
      <c r="Q1196" s="390">
        <v>0</v>
      </c>
      <c r="R1196" s="390">
        <v>0</v>
      </c>
      <c r="S1196" s="390">
        <v>0</v>
      </c>
      <c r="T1196" s="390">
        <v>0</v>
      </c>
      <c r="U1196" s="390">
        <v>0</v>
      </c>
      <c r="V1196" s="390">
        <v>0</v>
      </c>
      <c r="W1196" s="390">
        <v>0</v>
      </c>
      <c r="X1196" s="390">
        <v>0</v>
      </c>
      <c r="Y1196" s="390">
        <v>0</v>
      </c>
      <c r="Z1196" s="390">
        <v>0</v>
      </c>
      <c r="AA1196" s="390">
        <v>0</v>
      </c>
      <c r="AB1196" s="390">
        <v>0</v>
      </c>
      <c r="AC1196" s="32">
        <f t="shared" si="1061"/>
        <v>0</v>
      </c>
      <c r="AH1196" s="22"/>
      <c r="AI1196" s="155"/>
      <c r="AJ1196" s="2"/>
      <c r="AK1196" s="1"/>
    </row>
    <row r="1197" spans="1:37" ht="11.25" customHeight="1">
      <c r="A1197" s="87">
        <f t="shared" si="1058"/>
        <v>2041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87">
        <f t="shared" si="1057"/>
        <v>2041</v>
      </c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H1197" s="22"/>
      <c r="AI1197" s="155"/>
      <c r="AJ1197" s="2"/>
      <c r="AK1197" s="1"/>
    </row>
    <row r="1198" spans="1:37" ht="11.25" customHeight="1">
      <c r="A1198" s="87">
        <f t="shared" si="1058"/>
        <v>2042</v>
      </c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87">
        <f t="shared" si="1057"/>
        <v>2042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H1198" s="22"/>
      <c r="AI1198" s="155"/>
      <c r="AJ1198" s="2"/>
      <c r="AK1198" s="1"/>
    </row>
    <row r="1199" spans="1:37" ht="11.25" customHeight="1">
      <c r="A1199" s="87">
        <f t="shared" si="1058"/>
        <v>2043</v>
      </c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87">
        <f t="shared" si="1057"/>
        <v>2043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84"/>
      <c r="AH1199" s="22"/>
      <c r="AI1199" s="155"/>
      <c r="AJ1199" s="2"/>
      <c r="AK1199" s="1"/>
    </row>
    <row r="1200" spans="1:37" ht="11.25" customHeight="1">
      <c r="A1200" s="87">
        <f t="shared" si="1058"/>
        <v>2044</v>
      </c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87">
        <f t="shared" si="1057"/>
        <v>2044</v>
      </c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H1200" s="22"/>
      <c r="AI1200" s="155"/>
      <c r="AJ1200" s="2"/>
      <c r="AK1200" s="1"/>
    </row>
    <row r="1201" spans="1:37" ht="11.25" customHeight="1">
      <c r="A1201" s="87">
        <f t="shared" si="1058"/>
        <v>2045</v>
      </c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87">
        <f t="shared" si="1057"/>
        <v>2045</v>
      </c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H1201" s="22"/>
      <c r="AI1201" s="155"/>
      <c r="AJ1201" s="2"/>
      <c r="AK1201" s="1"/>
    </row>
    <row r="1202" spans="1:37" ht="11.25" customHeight="1">
      <c r="AH1202" s="22"/>
      <c r="AI1202" s="155"/>
      <c r="AJ1202" s="2"/>
      <c r="AK1202" s="1"/>
    </row>
    <row r="1203" spans="1:37" ht="11.25" customHeight="1">
      <c r="AH1203" s="22"/>
      <c r="AI1203" s="155"/>
      <c r="AJ1203" s="2"/>
      <c r="AK1203" s="1"/>
    </row>
    <row r="1204" spans="1:37" ht="11.25" customHeight="1">
      <c r="A1204" s="577" t="s">
        <v>272</v>
      </c>
      <c r="P1204" s="3" t="str">
        <f>A1204</f>
        <v>570- NSB PEAKING SALE</v>
      </c>
      <c r="AC1204" s="22" t="s">
        <v>1</v>
      </c>
      <c r="AH1204" s="22"/>
      <c r="AI1204" s="155"/>
      <c r="AJ1204" s="2"/>
      <c r="AK1204" s="1"/>
    </row>
    <row r="1205" spans="1:37" ht="11.25" customHeight="1">
      <c r="A1205" s="18" t="s">
        <v>2</v>
      </c>
      <c r="B1205" s="45" t="s">
        <v>3</v>
      </c>
      <c r="C1205" s="45" t="s">
        <v>4</v>
      </c>
      <c r="D1205" s="45" t="s">
        <v>5</v>
      </c>
      <c r="E1205" s="45" t="s">
        <v>6</v>
      </c>
      <c r="F1205" s="45" t="s">
        <v>7</v>
      </c>
      <c r="G1205" s="45" t="s">
        <v>8</v>
      </c>
      <c r="H1205" s="45" t="s">
        <v>9</v>
      </c>
      <c r="I1205" s="45" t="s">
        <v>10</v>
      </c>
      <c r="J1205" s="45" t="s">
        <v>11</v>
      </c>
      <c r="K1205" s="45" t="s">
        <v>12</v>
      </c>
      <c r="L1205" s="45" t="s">
        <v>13</v>
      </c>
      <c r="M1205" s="45" t="s">
        <v>14</v>
      </c>
      <c r="N1205" s="45" t="s">
        <v>15</v>
      </c>
      <c r="O1205" s="222"/>
      <c r="P1205" s="18" t="s">
        <v>2</v>
      </c>
      <c r="Q1205" s="45" t="s">
        <v>3</v>
      </c>
      <c r="R1205" s="45" t="s">
        <v>4</v>
      </c>
      <c r="S1205" s="45" t="s">
        <v>5</v>
      </c>
      <c r="T1205" s="45" t="s">
        <v>6</v>
      </c>
      <c r="U1205" s="45" t="s">
        <v>7</v>
      </c>
      <c r="V1205" s="45" t="s">
        <v>8</v>
      </c>
      <c r="W1205" s="45" t="s">
        <v>9</v>
      </c>
      <c r="X1205" s="45" t="s">
        <v>10</v>
      </c>
      <c r="Y1205" s="45" t="s">
        <v>11</v>
      </c>
      <c r="Z1205" s="45" t="s">
        <v>12</v>
      </c>
      <c r="AA1205" s="45" t="s">
        <v>13</v>
      </c>
      <c r="AB1205" s="45" t="s">
        <v>14</v>
      </c>
      <c r="AC1205" s="45" t="s">
        <v>15</v>
      </c>
      <c r="AH1205" s="22"/>
      <c r="AI1205" s="155"/>
      <c r="AJ1205" s="2"/>
      <c r="AK1205" s="1"/>
    </row>
    <row r="1206" spans="1:37" ht="11.25" customHeight="1">
      <c r="A1206" s="87">
        <f>A1166</f>
        <v>2010</v>
      </c>
      <c r="B1206" s="15"/>
      <c r="C1206" s="15"/>
      <c r="D1206" s="15"/>
      <c r="E1206" s="15"/>
      <c r="F1206" s="15"/>
      <c r="G1206" s="15"/>
      <c r="H1206" s="15"/>
      <c r="N1206" s="22">
        <f t="shared" ref="N1206:N1226" si="1062">SUM(B1206:M1206)</f>
        <v>0</v>
      </c>
      <c r="P1206" s="91">
        <f>A1206</f>
        <v>2010</v>
      </c>
      <c r="Q1206" s="96"/>
      <c r="R1206" s="96"/>
      <c r="S1206" s="96"/>
      <c r="T1206" s="96"/>
      <c r="U1206" s="96"/>
      <c r="V1206" s="96"/>
      <c r="W1206" s="96"/>
      <c r="X1206" s="96"/>
      <c r="Y1206" s="101"/>
      <c r="Z1206" s="101"/>
      <c r="AA1206" s="101"/>
      <c r="AB1206" s="101"/>
      <c r="AC1206" s="22">
        <f t="shared" ref="AC1206:AC1226" si="1063">SUM(Q1206:AB1206)</f>
        <v>0</v>
      </c>
      <c r="AH1206" s="22"/>
      <c r="AI1206" s="155"/>
      <c r="AJ1206" s="2"/>
      <c r="AK1206" s="1"/>
    </row>
    <row r="1207" spans="1:37" ht="11.25" customHeight="1">
      <c r="A1207" s="87">
        <f>A1206+1</f>
        <v>2011</v>
      </c>
      <c r="B1207" s="407"/>
      <c r="C1207" s="407"/>
      <c r="D1207" s="407"/>
      <c r="E1207" s="407"/>
      <c r="F1207" s="407"/>
      <c r="G1207" s="407"/>
      <c r="H1207" s="407"/>
      <c r="I1207" s="407"/>
      <c r="J1207" s="407"/>
      <c r="K1207" s="407"/>
      <c r="L1207" s="407"/>
      <c r="M1207" s="407"/>
      <c r="N1207" s="22">
        <f t="shared" si="1062"/>
        <v>0</v>
      </c>
      <c r="P1207" s="91">
        <f t="shared" ref="P1207:P1241" si="1064">A1207</f>
        <v>2011</v>
      </c>
      <c r="Q1207" s="407"/>
      <c r="R1207" s="407"/>
      <c r="S1207" s="407"/>
      <c r="T1207" s="407"/>
      <c r="U1207" s="407"/>
      <c r="V1207" s="407"/>
      <c r="W1207" s="407"/>
      <c r="X1207" s="407"/>
      <c r="Y1207" s="407"/>
      <c r="Z1207" s="407"/>
      <c r="AA1207" s="407"/>
      <c r="AB1207" s="407"/>
      <c r="AC1207" s="22">
        <f t="shared" si="1063"/>
        <v>0</v>
      </c>
      <c r="AH1207" s="22"/>
      <c r="AI1207" s="155"/>
      <c r="AJ1207" s="2"/>
      <c r="AK1207" s="1"/>
    </row>
    <row r="1208" spans="1:37" ht="11.25" customHeight="1">
      <c r="A1208" s="87">
        <f t="shared" ref="A1208:A1241" si="1065">A1207+1</f>
        <v>2012</v>
      </c>
      <c r="B1208" s="407"/>
      <c r="C1208" s="407"/>
      <c r="D1208" s="407"/>
      <c r="E1208" s="407"/>
      <c r="F1208" s="407"/>
      <c r="G1208" s="407"/>
      <c r="H1208" s="407"/>
      <c r="I1208" s="407"/>
      <c r="J1208" s="407"/>
      <c r="K1208" s="407"/>
      <c r="L1208" s="407"/>
      <c r="M1208" s="407"/>
      <c r="N1208" s="22">
        <f t="shared" si="1062"/>
        <v>0</v>
      </c>
      <c r="P1208" s="91">
        <f t="shared" si="1064"/>
        <v>2012</v>
      </c>
      <c r="Q1208" s="407"/>
      <c r="R1208" s="407"/>
      <c r="S1208" s="407"/>
      <c r="T1208" s="407"/>
      <c r="U1208" s="407"/>
      <c r="V1208" s="407"/>
      <c r="W1208" s="407"/>
      <c r="X1208" s="407"/>
      <c r="Y1208" s="407"/>
      <c r="Z1208" s="407"/>
      <c r="AA1208" s="407"/>
      <c r="AB1208" s="407"/>
      <c r="AC1208" s="22">
        <f t="shared" si="1063"/>
        <v>0</v>
      </c>
      <c r="AH1208" s="22"/>
      <c r="AI1208" s="155"/>
      <c r="AJ1208" s="2"/>
      <c r="AK1208" s="1"/>
    </row>
    <row r="1209" spans="1:37" ht="11.25" customHeight="1">
      <c r="A1209" s="87">
        <f t="shared" si="1065"/>
        <v>2013</v>
      </c>
      <c r="B1209" s="560">
        <f>[3]Energy!C802</f>
        <v>0</v>
      </c>
      <c r="C1209" s="560">
        <f>[3]Energy!D802</f>
        <v>54</v>
      </c>
      <c r="D1209" s="560">
        <f>[3]Energy!E802</f>
        <v>0</v>
      </c>
      <c r="E1209" s="560">
        <f>[3]Energy!F802</f>
        <v>0</v>
      </c>
      <c r="F1209" s="560">
        <f>[3]Energy!G802</f>
        <v>0</v>
      </c>
      <c r="G1209" s="560">
        <f>[3]Energy!H802</f>
        <v>54</v>
      </c>
      <c r="H1209" s="560">
        <f>[3]Energy!I802</f>
        <v>67</v>
      </c>
      <c r="I1209" s="560">
        <f>[3]Energy!J802</f>
        <v>71</v>
      </c>
      <c r="J1209" s="560">
        <f>[3]Energy!K802</f>
        <v>0</v>
      </c>
      <c r="K1209" s="560">
        <f>[3]Energy!L802</f>
        <v>0</v>
      </c>
      <c r="L1209" s="560">
        <f>[3]Energy!M802</f>
        <v>0</v>
      </c>
      <c r="M1209" s="560">
        <f>[3]Energy!N802</f>
        <v>0</v>
      </c>
      <c r="N1209" s="22">
        <f t="shared" si="1062"/>
        <v>246</v>
      </c>
      <c r="O1209" s="36"/>
      <c r="P1209" s="87">
        <f t="shared" si="1064"/>
        <v>2013</v>
      </c>
      <c r="Q1209" s="560">
        <f>[3]Energy!S802</f>
        <v>0</v>
      </c>
      <c r="R1209" s="560">
        <f>[3]Energy!T802</f>
        <v>0</v>
      </c>
      <c r="S1209" s="560">
        <f>[3]Energy!U802</f>
        <v>54</v>
      </c>
      <c r="T1209" s="560">
        <f>[3]Energy!V802</f>
        <v>0</v>
      </c>
      <c r="U1209" s="560">
        <f>[3]Energy!W802</f>
        <v>0</v>
      </c>
      <c r="V1209" s="560">
        <f>[3]Energy!X802</f>
        <v>0</v>
      </c>
      <c r="W1209" s="560">
        <f>[3]Energy!Y802</f>
        <v>54</v>
      </c>
      <c r="X1209" s="560">
        <f>[3]Energy!Z802</f>
        <v>67</v>
      </c>
      <c r="Y1209" s="560">
        <f>[3]Energy!AA802</f>
        <v>71</v>
      </c>
      <c r="Z1209" s="560">
        <f>[3]Energy!AB802</f>
        <v>0</v>
      </c>
      <c r="AA1209" s="560">
        <f>[3]Energy!AC802</f>
        <v>0</v>
      </c>
      <c r="AB1209" s="560">
        <f>[3]Energy!AD802</f>
        <v>0</v>
      </c>
      <c r="AC1209" s="22">
        <f t="shared" si="1063"/>
        <v>246</v>
      </c>
      <c r="AH1209" s="22"/>
      <c r="AI1209" s="155"/>
      <c r="AJ1209" s="2"/>
      <c r="AK1209" s="1"/>
    </row>
    <row r="1210" spans="1:37" ht="11.25" customHeight="1">
      <c r="A1210" s="87">
        <f t="shared" si="1065"/>
        <v>2014</v>
      </c>
      <c r="B1210" s="560">
        <f>[3]Energy!C803</f>
        <v>78</v>
      </c>
      <c r="C1210" s="560">
        <f>[3]Energy!D803</f>
        <v>57</v>
      </c>
      <c r="D1210" s="560">
        <f>[3]Energy!E803</f>
        <v>0</v>
      </c>
      <c r="E1210" s="560">
        <f>[3]Energy!F803</f>
        <v>0</v>
      </c>
      <c r="F1210" s="560">
        <f>[3]Energy!G803</f>
        <v>0</v>
      </c>
      <c r="G1210" s="560">
        <f>[3]Energy!H803</f>
        <v>0</v>
      </c>
      <c r="H1210" s="560">
        <f>[3]Energy!I803</f>
        <v>0</v>
      </c>
      <c r="I1210" s="560">
        <f>[3]Energy!J803</f>
        <v>0</v>
      </c>
      <c r="J1210" s="560">
        <f>[3]Energy!K803</f>
        <v>0</v>
      </c>
      <c r="K1210" s="560">
        <f>[3]Energy!L803</f>
        <v>0</v>
      </c>
      <c r="L1210" s="560">
        <f>[3]Energy!M803</f>
        <v>0</v>
      </c>
      <c r="M1210" s="560">
        <f>[3]Energy!N803</f>
        <v>0</v>
      </c>
      <c r="N1210" s="22">
        <f t="shared" si="1062"/>
        <v>135</v>
      </c>
      <c r="O1210" s="443"/>
      <c r="P1210" s="87">
        <f t="shared" si="1064"/>
        <v>2014</v>
      </c>
      <c r="Q1210" s="560">
        <f>[3]Energy!S803</f>
        <v>0</v>
      </c>
      <c r="R1210" s="560">
        <f>[3]Energy!T803</f>
        <v>78</v>
      </c>
      <c r="S1210" s="560">
        <f>[3]Energy!U803</f>
        <v>57</v>
      </c>
      <c r="T1210" s="560">
        <f>[3]Energy!V803</f>
        <v>0</v>
      </c>
      <c r="U1210" s="560">
        <f>[3]Energy!W803</f>
        <v>0</v>
      </c>
      <c r="V1210" s="560">
        <f>[3]Energy!X803</f>
        <v>0</v>
      </c>
      <c r="W1210" s="560">
        <f>[3]Energy!Y803</f>
        <v>0</v>
      </c>
      <c r="X1210" s="560">
        <f>[3]Energy!Z803</f>
        <v>0</v>
      </c>
      <c r="Y1210" s="560">
        <f>[3]Energy!AA803</f>
        <v>0</v>
      </c>
      <c r="Z1210" s="560">
        <f>[3]Energy!AB803</f>
        <v>0</v>
      </c>
      <c r="AA1210" s="560">
        <f>[3]Energy!AC803</f>
        <v>0</v>
      </c>
      <c r="AB1210" s="560">
        <f>[3]Energy!AD803</f>
        <v>0</v>
      </c>
      <c r="AC1210" s="22">
        <f t="shared" si="1063"/>
        <v>135</v>
      </c>
      <c r="AH1210" s="22"/>
      <c r="AI1210" s="155"/>
      <c r="AJ1210" s="2"/>
      <c r="AK1210" s="1"/>
    </row>
    <row r="1211" spans="1:37" ht="11.25" customHeight="1">
      <c r="A1211" s="87">
        <f t="shared" si="1065"/>
        <v>2015</v>
      </c>
      <c r="B1211" s="407"/>
      <c r="C1211" s="407"/>
      <c r="D1211" s="407"/>
      <c r="E1211" s="407"/>
      <c r="F1211" s="407"/>
      <c r="G1211" s="407"/>
      <c r="H1211" s="407"/>
      <c r="I1211" s="407"/>
      <c r="J1211" s="407"/>
      <c r="K1211" s="407"/>
      <c r="L1211" s="407"/>
      <c r="M1211" s="407"/>
      <c r="N1211" s="22">
        <f t="shared" si="1062"/>
        <v>0</v>
      </c>
      <c r="P1211" s="91">
        <f t="shared" si="1064"/>
        <v>2015</v>
      </c>
      <c r="Q1211" s="407"/>
      <c r="R1211" s="407"/>
      <c r="S1211" s="407"/>
      <c r="T1211" s="407"/>
      <c r="U1211" s="407"/>
      <c r="V1211" s="407"/>
      <c r="W1211" s="407"/>
      <c r="X1211" s="407"/>
      <c r="Y1211" s="407"/>
      <c r="Z1211" s="407"/>
      <c r="AA1211" s="407"/>
      <c r="AB1211" s="407"/>
      <c r="AC1211" s="22">
        <f t="shared" si="1063"/>
        <v>0</v>
      </c>
      <c r="AH1211" s="22"/>
      <c r="AI1211" s="155"/>
      <c r="AJ1211" s="2"/>
      <c r="AK1211" s="1"/>
    </row>
    <row r="1212" spans="1:37" ht="11.25" customHeight="1">
      <c r="A1212" s="87">
        <f t="shared" si="1065"/>
        <v>2016</v>
      </c>
      <c r="B1212" s="407"/>
      <c r="C1212" s="407"/>
      <c r="D1212" s="407"/>
      <c r="E1212" s="407"/>
      <c r="F1212" s="407"/>
      <c r="G1212" s="407"/>
      <c r="H1212" s="407"/>
      <c r="I1212" s="407"/>
      <c r="J1212" s="407"/>
      <c r="K1212" s="407"/>
      <c r="L1212" s="407"/>
      <c r="M1212" s="407"/>
      <c r="N1212" s="22">
        <f t="shared" si="1062"/>
        <v>0</v>
      </c>
      <c r="P1212" s="91">
        <f t="shared" si="1064"/>
        <v>2016</v>
      </c>
      <c r="Q1212" s="407"/>
      <c r="R1212" s="407"/>
      <c r="S1212" s="407"/>
      <c r="T1212" s="407"/>
      <c r="U1212" s="407"/>
      <c r="V1212" s="407"/>
      <c r="W1212" s="407"/>
      <c r="X1212" s="407"/>
      <c r="Y1212" s="407"/>
      <c r="Z1212" s="407"/>
      <c r="AA1212" s="407"/>
      <c r="AB1212" s="407"/>
      <c r="AC1212" s="22">
        <f t="shared" si="1063"/>
        <v>0</v>
      </c>
      <c r="AH1212" s="22"/>
      <c r="AI1212" s="155"/>
      <c r="AJ1212" s="2"/>
      <c r="AK1212" s="1"/>
    </row>
    <row r="1213" spans="1:37" ht="11.25" customHeight="1">
      <c r="A1213" s="87">
        <f t="shared" si="1065"/>
        <v>2017</v>
      </c>
      <c r="B1213" s="407"/>
      <c r="C1213" s="407"/>
      <c r="D1213" s="407"/>
      <c r="E1213" s="407"/>
      <c r="F1213" s="407"/>
      <c r="G1213" s="407"/>
      <c r="H1213" s="407"/>
      <c r="I1213" s="407"/>
      <c r="J1213" s="407"/>
      <c r="K1213" s="407"/>
      <c r="L1213" s="407"/>
      <c r="M1213" s="407"/>
      <c r="N1213" s="22">
        <f t="shared" si="1062"/>
        <v>0</v>
      </c>
      <c r="P1213" s="91">
        <f t="shared" si="1064"/>
        <v>2017</v>
      </c>
      <c r="Q1213" s="407"/>
      <c r="R1213" s="407"/>
      <c r="S1213" s="407"/>
      <c r="T1213" s="407"/>
      <c r="U1213" s="407"/>
      <c r="V1213" s="407"/>
      <c r="W1213" s="407"/>
      <c r="X1213" s="407"/>
      <c r="Y1213" s="407"/>
      <c r="Z1213" s="407"/>
      <c r="AA1213" s="407"/>
      <c r="AB1213" s="407"/>
      <c r="AC1213" s="22">
        <f t="shared" si="1063"/>
        <v>0</v>
      </c>
      <c r="AH1213" s="22"/>
      <c r="AI1213" s="155"/>
      <c r="AJ1213" s="2"/>
      <c r="AK1213" s="1"/>
    </row>
    <row r="1214" spans="1:37" ht="11.25" customHeight="1">
      <c r="A1214" s="87">
        <f t="shared" si="1065"/>
        <v>2018</v>
      </c>
      <c r="B1214" s="407"/>
      <c r="C1214" s="407"/>
      <c r="D1214" s="407"/>
      <c r="E1214" s="407"/>
      <c r="F1214" s="407"/>
      <c r="G1214" s="407"/>
      <c r="H1214" s="407"/>
      <c r="I1214" s="407"/>
      <c r="J1214" s="407"/>
      <c r="K1214" s="407"/>
      <c r="L1214" s="407"/>
      <c r="M1214" s="407"/>
      <c r="N1214" s="22">
        <f t="shared" si="1062"/>
        <v>0</v>
      </c>
      <c r="P1214" s="91">
        <f t="shared" si="1064"/>
        <v>2018</v>
      </c>
      <c r="Q1214" s="407"/>
      <c r="R1214" s="407"/>
      <c r="S1214" s="407"/>
      <c r="T1214" s="407"/>
      <c r="U1214" s="407"/>
      <c r="V1214" s="407"/>
      <c r="W1214" s="407"/>
      <c r="X1214" s="407"/>
      <c r="Y1214" s="407"/>
      <c r="Z1214" s="407"/>
      <c r="AA1214" s="407"/>
      <c r="AB1214" s="407"/>
      <c r="AC1214" s="22">
        <f t="shared" si="1063"/>
        <v>0</v>
      </c>
      <c r="AH1214" s="22"/>
      <c r="AI1214" s="155"/>
      <c r="AJ1214" s="2"/>
      <c r="AK1214" s="1"/>
    </row>
    <row r="1215" spans="1:37" ht="11.25" customHeight="1">
      <c r="A1215" s="87">
        <f t="shared" si="1065"/>
        <v>2019</v>
      </c>
      <c r="B1215" s="407"/>
      <c r="C1215" s="407"/>
      <c r="D1215" s="407"/>
      <c r="E1215" s="407"/>
      <c r="F1215" s="407"/>
      <c r="G1215" s="407"/>
      <c r="H1215" s="407"/>
      <c r="I1215" s="407"/>
      <c r="J1215" s="407"/>
      <c r="K1215" s="407"/>
      <c r="L1215" s="407"/>
      <c r="M1215" s="407"/>
      <c r="N1215" s="22">
        <f t="shared" si="1062"/>
        <v>0</v>
      </c>
      <c r="P1215" s="91">
        <f t="shared" si="1064"/>
        <v>2019</v>
      </c>
      <c r="Q1215" s="407"/>
      <c r="R1215" s="407"/>
      <c r="S1215" s="407"/>
      <c r="T1215" s="407"/>
      <c r="U1215" s="407"/>
      <c r="V1215" s="407"/>
      <c r="W1215" s="407"/>
      <c r="X1215" s="407"/>
      <c r="Y1215" s="407"/>
      <c r="Z1215" s="407"/>
      <c r="AA1215" s="407"/>
      <c r="AB1215" s="407"/>
      <c r="AC1215" s="22">
        <f t="shared" si="1063"/>
        <v>0</v>
      </c>
      <c r="AH1215" s="22"/>
      <c r="AI1215" s="155"/>
      <c r="AJ1215" s="2"/>
      <c r="AK1215" s="1"/>
    </row>
    <row r="1216" spans="1:37" ht="11.25" customHeight="1">
      <c r="A1216" s="87">
        <f t="shared" si="1065"/>
        <v>2020</v>
      </c>
      <c r="B1216" s="407"/>
      <c r="C1216" s="407"/>
      <c r="D1216" s="407"/>
      <c r="E1216" s="407"/>
      <c r="F1216" s="407"/>
      <c r="G1216" s="407"/>
      <c r="H1216" s="407"/>
      <c r="I1216" s="407"/>
      <c r="J1216" s="407"/>
      <c r="K1216" s="407"/>
      <c r="L1216" s="407"/>
      <c r="M1216" s="407"/>
      <c r="N1216" s="22">
        <f t="shared" si="1062"/>
        <v>0</v>
      </c>
      <c r="P1216" s="91">
        <f t="shared" si="1064"/>
        <v>2020</v>
      </c>
      <c r="Q1216" s="407"/>
      <c r="R1216" s="407"/>
      <c r="S1216" s="407"/>
      <c r="T1216" s="407"/>
      <c r="U1216" s="407"/>
      <c r="V1216" s="407"/>
      <c r="W1216" s="407"/>
      <c r="X1216" s="407"/>
      <c r="Y1216" s="407"/>
      <c r="Z1216" s="407"/>
      <c r="AA1216" s="407"/>
      <c r="AB1216" s="407"/>
      <c r="AC1216" s="22">
        <f t="shared" si="1063"/>
        <v>0</v>
      </c>
      <c r="AH1216" s="22"/>
      <c r="AI1216" s="155"/>
      <c r="AJ1216" s="2"/>
      <c r="AK1216" s="1"/>
    </row>
    <row r="1217" spans="1:37" ht="11.25" customHeight="1">
      <c r="A1217" s="87">
        <f t="shared" si="1065"/>
        <v>2021</v>
      </c>
      <c r="B1217" s="407"/>
      <c r="C1217" s="407"/>
      <c r="D1217" s="407"/>
      <c r="E1217" s="407"/>
      <c r="F1217" s="407"/>
      <c r="G1217" s="407"/>
      <c r="H1217" s="407"/>
      <c r="I1217" s="407"/>
      <c r="J1217" s="407"/>
      <c r="K1217" s="407"/>
      <c r="L1217" s="407"/>
      <c r="M1217" s="407"/>
      <c r="N1217" s="22">
        <f t="shared" si="1062"/>
        <v>0</v>
      </c>
      <c r="P1217" s="91">
        <f t="shared" si="1064"/>
        <v>2021</v>
      </c>
      <c r="Q1217" s="407"/>
      <c r="R1217" s="407"/>
      <c r="S1217" s="407"/>
      <c r="T1217" s="407"/>
      <c r="U1217" s="407"/>
      <c r="V1217" s="407"/>
      <c r="W1217" s="407"/>
      <c r="X1217" s="407"/>
      <c r="Y1217" s="407"/>
      <c r="Z1217" s="407"/>
      <c r="AA1217" s="407"/>
      <c r="AB1217" s="407"/>
      <c r="AC1217" s="22">
        <f t="shared" si="1063"/>
        <v>0</v>
      </c>
      <c r="AI1217" s="155"/>
      <c r="AJ1217" s="2"/>
      <c r="AK1217" s="1"/>
    </row>
    <row r="1218" spans="1:37" ht="11.25" customHeight="1">
      <c r="A1218" s="87">
        <f t="shared" si="1065"/>
        <v>2022</v>
      </c>
      <c r="B1218" s="407"/>
      <c r="C1218" s="407"/>
      <c r="D1218" s="407"/>
      <c r="E1218" s="407"/>
      <c r="F1218" s="407"/>
      <c r="G1218" s="407"/>
      <c r="H1218" s="407"/>
      <c r="I1218" s="407"/>
      <c r="J1218" s="407"/>
      <c r="K1218" s="407"/>
      <c r="L1218" s="407"/>
      <c r="M1218" s="407"/>
      <c r="N1218" s="22">
        <f t="shared" si="1062"/>
        <v>0</v>
      </c>
      <c r="P1218" s="91">
        <f t="shared" si="1064"/>
        <v>2022</v>
      </c>
      <c r="Q1218" s="407"/>
      <c r="R1218" s="407"/>
      <c r="S1218" s="407"/>
      <c r="T1218" s="407"/>
      <c r="U1218" s="407"/>
      <c r="V1218" s="407"/>
      <c r="W1218" s="407"/>
      <c r="X1218" s="407"/>
      <c r="Y1218" s="407"/>
      <c r="Z1218" s="407"/>
      <c r="AA1218" s="407"/>
      <c r="AB1218" s="407"/>
      <c r="AC1218" s="22">
        <f t="shared" si="1063"/>
        <v>0</v>
      </c>
      <c r="AI1218" s="155"/>
      <c r="AJ1218" s="2"/>
      <c r="AK1218" s="1"/>
    </row>
    <row r="1219" spans="1:37" ht="11.25" customHeight="1">
      <c r="A1219" s="87">
        <f t="shared" si="1065"/>
        <v>2023</v>
      </c>
      <c r="B1219" s="407"/>
      <c r="C1219" s="407"/>
      <c r="D1219" s="407"/>
      <c r="E1219" s="407"/>
      <c r="F1219" s="407"/>
      <c r="G1219" s="407"/>
      <c r="H1219" s="407"/>
      <c r="I1219" s="407"/>
      <c r="J1219" s="407"/>
      <c r="K1219" s="407"/>
      <c r="L1219" s="407"/>
      <c r="M1219" s="407"/>
      <c r="N1219" s="22">
        <f t="shared" si="1062"/>
        <v>0</v>
      </c>
      <c r="P1219" s="91">
        <f t="shared" si="1064"/>
        <v>2023</v>
      </c>
      <c r="Q1219" s="407"/>
      <c r="R1219" s="407"/>
      <c r="S1219" s="407"/>
      <c r="T1219" s="407"/>
      <c r="U1219" s="407"/>
      <c r="V1219" s="407"/>
      <c r="W1219" s="407"/>
      <c r="X1219" s="407"/>
      <c r="Y1219" s="407"/>
      <c r="Z1219" s="407"/>
      <c r="AA1219" s="407"/>
      <c r="AB1219" s="407"/>
      <c r="AC1219" s="22">
        <f t="shared" si="1063"/>
        <v>0</v>
      </c>
      <c r="AG1219" s="159"/>
      <c r="AH1219" s="78"/>
      <c r="AI1219" s="155"/>
      <c r="AJ1219" s="2"/>
      <c r="AK1219" s="1"/>
    </row>
    <row r="1220" spans="1:37">
      <c r="A1220" s="87">
        <f t="shared" si="1065"/>
        <v>2024</v>
      </c>
      <c r="B1220" s="407"/>
      <c r="C1220" s="407"/>
      <c r="D1220" s="407"/>
      <c r="E1220" s="407"/>
      <c r="F1220" s="407"/>
      <c r="G1220" s="407"/>
      <c r="H1220" s="407"/>
      <c r="I1220" s="407"/>
      <c r="J1220" s="407"/>
      <c r="K1220" s="407"/>
      <c r="L1220" s="407"/>
      <c r="M1220" s="407"/>
      <c r="N1220" s="22">
        <f t="shared" si="1062"/>
        <v>0</v>
      </c>
      <c r="P1220" s="91">
        <f t="shared" si="1064"/>
        <v>2024</v>
      </c>
      <c r="Q1220" s="407"/>
      <c r="R1220" s="407"/>
      <c r="S1220" s="407"/>
      <c r="T1220" s="407"/>
      <c r="U1220" s="407"/>
      <c r="V1220" s="407"/>
      <c r="W1220" s="407"/>
      <c r="X1220" s="407"/>
      <c r="Y1220" s="407"/>
      <c r="Z1220" s="407"/>
      <c r="AA1220" s="407"/>
      <c r="AB1220" s="407"/>
      <c r="AC1220" s="22">
        <f t="shared" si="1063"/>
        <v>0</v>
      </c>
      <c r="AG1220" s="79"/>
      <c r="AH1220" s="79"/>
      <c r="AI1220" s="155"/>
      <c r="AJ1220" s="2"/>
    </row>
    <row r="1221" spans="1:37">
      <c r="A1221" s="87">
        <f t="shared" si="1065"/>
        <v>2025</v>
      </c>
      <c r="B1221" s="407"/>
      <c r="C1221" s="407"/>
      <c r="D1221" s="407"/>
      <c r="E1221" s="407"/>
      <c r="F1221" s="407"/>
      <c r="G1221" s="407"/>
      <c r="H1221" s="407"/>
      <c r="I1221" s="407"/>
      <c r="J1221" s="407"/>
      <c r="K1221" s="407"/>
      <c r="L1221" s="407"/>
      <c r="M1221" s="407"/>
      <c r="N1221" s="22">
        <f t="shared" si="1062"/>
        <v>0</v>
      </c>
      <c r="P1221" s="91">
        <f t="shared" si="1064"/>
        <v>2025</v>
      </c>
      <c r="Q1221" s="407"/>
      <c r="R1221" s="407"/>
      <c r="S1221" s="407"/>
      <c r="T1221" s="407"/>
      <c r="U1221" s="407"/>
      <c r="V1221" s="407"/>
      <c r="W1221" s="407"/>
      <c r="X1221" s="407"/>
      <c r="Y1221" s="407"/>
      <c r="Z1221" s="407"/>
      <c r="AA1221" s="407"/>
      <c r="AB1221" s="407"/>
      <c r="AC1221" s="22">
        <f t="shared" si="1063"/>
        <v>0</v>
      </c>
      <c r="AG1221" s="86"/>
      <c r="AH1221" s="86"/>
      <c r="AI1221" s="155"/>
      <c r="AJ1221" s="2"/>
    </row>
    <row r="1222" spans="1:37">
      <c r="A1222" s="87">
        <f t="shared" si="1065"/>
        <v>2026</v>
      </c>
      <c r="B1222" s="407"/>
      <c r="C1222" s="407"/>
      <c r="D1222" s="407"/>
      <c r="E1222" s="407"/>
      <c r="F1222" s="407"/>
      <c r="G1222" s="407"/>
      <c r="H1222" s="407"/>
      <c r="I1222" s="407"/>
      <c r="J1222" s="407"/>
      <c r="K1222" s="407"/>
      <c r="L1222" s="407"/>
      <c r="M1222" s="407"/>
      <c r="N1222" s="22">
        <f t="shared" si="1062"/>
        <v>0</v>
      </c>
      <c r="P1222" s="91">
        <f t="shared" si="1064"/>
        <v>2026</v>
      </c>
      <c r="Q1222" s="407"/>
      <c r="R1222" s="407"/>
      <c r="S1222" s="407"/>
      <c r="T1222" s="407"/>
      <c r="U1222" s="407"/>
      <c r="V1222" s="407"/>
      <c r="W1222" s="407"/>
      <c r="X1222" s="407"/>
      <c r="Y1222" s="407"/>
      <c r="Z1222" s="407"/>
      <c r="AA1222" s="407"/>
      <c r="AB1222" s="407"/>
      <c r="AC1222" s="22">
        <f t="shared" si="1063"/>
        <v>0</v>
      </c>
      <c r="AH1222" s="22"/>
      <c r="AI1222" s="155"/>
      <c r="AJ1222" s="2"/>
    </row>
    <row r="1223" spans="1:37">
      <c r="A1223" s="87">
        <f t="shared" si="1065"/>
        <v>2027</v>
      </c>
      <c r="B1223" s="407"/>
      <c r="C1223" s="407"/>
      <c r="D1223" s="407"/>
      <c r="E1223" s="407"/>
      <c r="F1223" s="407"/>
      <c r="G1223" s="407"/>
      <c r="H1223" s="407"/>
      <c r="I1223" s="407"/>
      <c r="J1223" s="407"/>
      <c r="K1223" s="407"/>
      <c r="L1223" s="407"/>
      <c r="M1223" s="407"/>
      <c r="N1223" s="22">
        <f t="shared" si="1062"/>
        <v>0</v>
      </c>
      <c r="P1223" s="91">
        <f t="shared" si="1064"/>
        <v>2027</v>
      </c>
      <c r="Q1223" s="407"/>
      <c r="R1223" s="407"/>
      <c r="S1223" s="407"/>
      <c r="T1223" s="407"/>
      <c r="U1223" s="407"/>
      <c r="V1223" s="407"/>
      <c r="W1223" s="407"/>
      <c r="X1223" s="407"/>
      <c r="Y1223" s="407"/>
      <c r="Z1223" s="407"/>
      <c r="AA1223" s="407"/>
      <c r="AB1223" s="407"/>
      <c r="AC1223" s="22">
        <f t="shared" si="1063"/>
        <v>0</v>
      </c>
      <c r="AH1223" s="22"/>
      <c r="AI1223" s="155"/>
      <c r="AJ1223" s="2"/>
    </row>
    <row r="1224" spans="1:37">
      <c r="A1224" s="87">
        <f t="shared" si="1065"/>
        <v>2028</v>
      </c>
      <c r="B1224" s="407"/>
      <c r="C1224" s="407"/>
      <c r="D1224" s="407"/>
      <c r="E1224" s="407"/>
      <c r="F1224" s="407"/>
      <c r="G1224" s="407"/>
      <c r="H1224" s="407"/>
      <c r="I1224" s="407"/>
      <c r="J1224" s="407"/>
      <c r="K1224" s="407"/>
      <c r="L1224" s="407"/>
      <c r="M1224" s="407"/>
      <c r="N1224" s="22">
        <f t="shared" si="1062"/>
        <v>0</v>
      </c>
      <c r="P1224" s="91">
        <f t="shared" si="1064"/>
        <v>2028</v>
      </c>
      <c r="Q1224" s="407"/>
      <c r="R1224" s="407"/>
      <c r="S1224" s="407"/>
      <c r="T1224" s="407"/>
      <c r="U1224" s="407"/>
      <c r="V1224" s="407"/>
      <c r="W1224" s="407"/>
      <c r="X1224" s="407"/>
      <c r="Y1224" s="407"/>
      <c r="Z1224" s="407"/>
      <c r="AA1224" s="407"/>
      <c r="AB1224" s="407"/>
      <c r="AC1224" s="22">
        <f t="shared" si="1063"/>
        <v>0</v>
      </c>
      <c r="AH1224" s="22"/>
      <c r="AI1224" s="155"/>
      <c r="AJ1224" s="2"/>
    </row>
    <row r="1225" spans="1:37">
      <c r="A1225" s="87">
        <f t="shared" si="1065"/>
        <v>2029</v>
      </c>
      <c r="B1225" s="407"/>
      <c r="C1225" s="407"/>
      <c r="D1225" s="407"/>
      <c r="E1225" s="407"/>
      <c r="F1225" s="407"/>
      <c r="G1225" s="407"/>
      <c r="H1225" s="407"/>
      <c r="I1225" s="407"/>
      <c r="J1225" s="407"/>
      <c r="K1225" s="407"/>
      <c r="L1225" s="407"/>
      <c r="M1225" s="407"/>
      <c r="N1225" s="22">
        <f t="shared" si="1062"/>
        <v>0</v>
      </c>
      <c r="P1225" s="91">
        <f t="shared" si="1064"/>
        <v>2029</v>
      </c>
      <c r="Q1225" s="407"/>
      <c r="R1225" s="407"/>
      <c r="S1225" s="407"/>
      <c r="T1225" s="407"/>
      <c r="U1225" s="407"/>
      <c r="V1225" s="407"/>
      <c r="W1225" s="407"/>
      <c r="X1225" s="407"/>
      <c r="Y1225" s="407"/>
      <c r="Z1225" s="407"/>
      <c r="AA1225" s="407"/>
      <c r="AB1225" s="407"/>
      <c r="AC1225" s="22">
        <f t="shared" si="1063"/>
        <v>0</v>
      </c>
      <c r="AH1225" s="22"/>
      <c r="AI1225" s="155"/>
      <c r="AJ1225" s="2"/>
    </row>
    <row r="1226" spans="1:37">
      <c r="A1226" s="87">
        <f t="shared" si="1065"/>
        <v>2030</v>
      </c>
      <c r="B1226" s="407"/>
      <c r="C1226" s="407"/>
      <c r="D1226" s="407"/>
      <c r="E1226" s="407"/>
      <c r="F1226" s="407"/>
      <c r="G1226" s="407"/>
      <c r="H1226" s="407"/>
      <c r="I1226" s="407"/>
      <c r="J1226" s="407"/>
      <c r="K1226" s="407"/>
      <c r="L1226" s="407"/>
      <c r="M1226" s="407"/>
      <c r="N1226" s="22">
        <f t="shared" si="1062"/>
        <v>0</v>
      </c>
      <c r="P1226" s="91">
        <f t="shared" si="1064"/>
        <v>2030</v>
      </c>
      <c r="Q1226" s="407"/>
      <c r="R1226" s="407"/>
      <c r="S1226" s="407"/>
      <c r="T1226" s="407"/>
      <c r="U1226" s="407"/>
      <c r="V1226" s="407"/>
      <c r="W1226" s="407"/>
      <c r="X1226" s="407"/>
      <c r="Y1226" s="407"/>
      <c r="Z1226" s="407"/>
      <c r="AA1226" s="407"/>
      <c r="AB1226" s="407"/>
      <c r="AC1226" s="22">
        <f t="shared" si="1063"/>
        <v>0</v>
      </c>
      <c r="AH1226" s="22"/>
      <c r="AI1226" s="155"/>
      <c r="AJ1226" s="2"/>
    </row>
    <row r="1227" spans="1:37">
      <c r="A1227" s="87">
        <f t="shared" si="1065"/>
        <v>2031</v>
      </c>
      <c r="P1227" s="91">
        <f t="shared" si="1064"/>
        <v>2031</v>
      </c>
      <c r="Q1227" s="407"/>
      <c r="AH1227" s="22"/>
      <c r="AI1227" s="155"/>
      <c r="AJ1227" s="2"/>
    </row>
    <row r="1228" spans="1:37">
      <c r="A1228" s="87">
        <f t="shared" si="1065"/>
        <v>2032</v>
      </c>
      <c r="P1228" s="91">
        <f t="shared" si="1064"/>
        <v>2032</v>
      </c>
      <c r="AH1228" s="22"/>
      <c r="AI1228" s="155"/>
      <c r="AJ1228" s="2"/>
    </row>
    <row r="1229" spans="1:37">
      <c r="A1229" s="87">
        <f t="shared" si="1065"/>
        <v>2033</v>
      </c>
      <c r="P1229" s="91">
        <f t="shared" si="1064"/>
        <v>2033</v>
      </c>
      <c r="AF1229" s="159"/>
      <c r="AH1229" s="22"/>
      <c r="AJ1229" s="2"/>
    </row>
    <row r="1230" spans="1:37">
      <c r="A1230" s="87">
        <f t="shared" si="1065"/>
        <v>2034</v>
      </c>
      <c r="P1230" s="91">
        <f t="shared" si="1064"/>
        <v>2034</v>
      </c>
      <c r="AF1230" s="79"/>
      <c r="AH1230" s="22"/>
      <c r="AJ1230" s="2"/>
    </row>
    <row r="1231" spans="1:37">
      <c r="A1231" s="87">
        <f t="shared" si="1065"/>
        <v>2035</v>
      </c>
      <c r="P1231" s="91">
        <f t="shared" si="1064"/>
        <v>2035</v>
      </c>
      <c r="AF1231" s="86"/>
      <c r="AH1231" s="22"/>
      <c r="AI1231" s="78"/>
      <c r="AJ1231" s="2"/>
    </row>
    <row r="1232" spans="1:37">
      <c r="A1232" s="87">
        <f t="shared" si="1065"/>
        <v>2036</v>
      </c>
      <c r="P1232" s="91">
        <f t="shared" si="1064"/>
        <v>2036</v>
      </c>
      <c r="AH1232" s="22"/>
      <c r="AJ1232" s="2"/>
    </row>
    <row r="1233" spans="1:36">
      <c r="A1233" s="87">
        <f t="shared" si="1065"/>
        <v>2037</v>
      </c>
      <c r="P1233" s="91">
        <f t="shared" si="1064"/>
        <v>2037</v>
      </c>
      <c r="AH1233" s="22"/>
      <c r="AI1233" s="86"/>
      <c r="AJ1233" s="2"/>
    </row>
    <row r="1234" spans="1:36">
      <c r="A1234" s="87">
        <f t="shared" si="1065"/>
        <v>2038</v>
      </c>
      <c r="P1234" s="91">
        <f t="shared" si="1064"/>
        <v>2038</v>
      </c>
      <c r="AH1234" s="22"/>
      <c r="AI1234" s="155"/>
      <c r="AJ1234" s="2"/>
    </row>
    <row r="1235" spans="1:36">
      <c r="A1235" s="87">
        <f t="shared" si="1065"/>
        <v>2039</v>
      </c>
      <c r="P1235" s="91">
        <f t="shared" si="1064"/>
        <v>2039</v>
      </c>
      <c r="AH1235" s="22"/>
      <c r="AI1235" s="155"/>
      <c r="AJ1235" s="2"/>
    </row>
    <row r="1236" spans="1:36">
      <c r="A1236" s="87">
        <f t="shared" si="1065"/>
        <v>2040</v>
      </c>
      <c r="P1236" s="91">
        <f t="shared" si="1064"/>
        <v>2040</v>
      </c>
      <c r="AH1236" s="22"/>
      <c r="AI1236" s="155"/>
      <c r="AJ1236" s="2"/>
    </row>
    <row r="1237" spans="1:36">
      <c r="A1237" s="87">
        <f t="shared" si="1065"/>
        <v>2041</v>
      </c>
      <c r="P1237" s="91">
        <f t="shared" si="1064"/>
        <v>2041</v>
      </c>
      <c r="AH1237" s="22"/>
      <c r="AI1237" s="155"/>
      <c r="AJ1237" s="2"/>
    </row>
    <row r="1238" spans="1:36">
      <c r="A1238" s="87">
        <f t="shared" si="1065"/>
        <v>2042</v>
      </c>
      <c r="P1238" s="91">
        <f t="shared" si="1064"/>
        <v>2042</v>
      </c>
      <c r="AH1238" s="22"/>
      <c r="AI1238" s="155"/>
      <c r="AJ1238" s="2"/>
    </row>
    <row r="1239" spans="1:36">
      <c r="A1239" s="87">
        <f t="shared" si="1065"/>
        <v>2043</v>
      </c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91">
        <f t="shared" si="1064"/>
        <v>2043</v>
      </c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H1239" s="22"/>
      <c r="AI1239" s="155"/>
      <c r="AJ1239" s="2"/>
    </row>
    <row r="1240" spans="1:36">
      <c r="A1240" s="87">
        <f t="shared" si="1065"/>
        <v>2044</v>
      </c>
      <c r="P1240" s="91">
        <f t="shared" si="1064"/>
        <v>2044</v>
      </c>
      <c r="AH1240" s="22"/>
      <c r="AI1240" s="155"/>
      <c r="AJ1240" s="2"/>
    </row>
    <row r="1241" spans="1:36">
      <c r="A1241" s="87">
        <f t="shared" si="1065"/>
        <v>2045</v>
      </c>
      <c r="P1241" s="91">
        <f t="shared" si="1064"/>
        <v>2045</v>
      </c>
      <c r="AH1241" s="22"/>
      <c r="AI1241" s="155"/>
      <c r="AJ1241" s="2"/>
    </row>
    <row r="1242" spans="1:36">
      <c r="A1242" s="25"/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29"/>
      <c r="P1242" s="25"/>
      <c r="Q1242" s="446"/>
      <c r="R1242" s="446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H1242" s="22"/>
      <c r="AI1242" s="155"/>
      <c r="AJ1242" s="2"/>
    </row>
    <row r="1243" spans="1:36">
      <c r="A1243" s="25"/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29"/>
      <c r="P1243" s="25"/>
      <c r="Q1243" s="446"/>
      <c r="R1243" s="446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H1243" s="22"/>
      <c r="AI1243" s="155"/>
      <c r="AJ1243" s="2"/>
    </row>
    <row r="1244" spans="1:36">
      <c r="A1244" s="578" t="s">
        <v>214</v>
      </c>
      <c r="B1244" s="241"/>
      <c r="C1244" s="241"/>
      <c r="D1244" s="241"/>
      <c r="E1244" s="241"/>
      <c r="F1244" s="241"/>
      <c r="G1244" s="241"/>
      <c r="H1244" s="241"/>
      <c r="I1244" s="241"/>
      <c r="J1244" s="241"/>
      <c r="K1244" s="241"/>
      <c r="L1244" s="241"/>
      <c r="M1244" s="241"/>
      <c r="N1244" s="241"/>
      <c r="O1244" s="443"/>
      <c r="P1244" s="232" t="str">
        <f>A1244</f>
        <v>xx</v>
      </c>
      <c r="Q1244" s="444"/>
      <c r="R1244" s="444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H1244" s="22"/>
      <c r="AI1244" s="155"/>
      <c r="AJ1244" s="2"/>
    </row>
    <row r="1245" spans="1:36">
      <c r="A1245" s="260" t="s">
        <v>2</v>
      </c>
      <c r="B1245" s="445" t="s">
        <v>3</v>
      </c>
      <c r="C1245" s="445" t="s">
        <v>4</v>
      </c>
      <c r="D1245" s="445" t="s">
        <v>5</v>
      </c>
      <c r="E1245" s="445" t="s">
        <v>6</v>
      </c>
      <c r="F1245" s="445" t="s">
        <v>7</v>
      </c>
      <c r="G1245" s="445" t="s">
        <v>8</v>
      </c>
      <c r="H1245" s="445" t="s">
        <v>9</v>
      </c>
      <c r="I1245" s="445" t="s">
        <v>10</v>
      </c>
      <c r="J1245" s="445" t="s">
        <v>11</v>
      </c>
      <c r="K1245" s="445" t="s">
        <v>12</v>
      </c>
      <c r="L1245" s="445" t="s">
        <v>13</v>
      </c>
      <c r="M1245" s="445" t="s">
        <v>14</v>
      </c>
      <c r="N1245" s="40" t="s">
        <v>140</v>
      </c>
      <c r="O1245" s="443"/>
      <c r="P1245" s="260" t="s">
        <v>2</v>
      </c>
      <c r="Q1245" s="445" t="s">
        <v>3</v>
      </c>
      <c r="R1245" s="445" t="s">
        <v>4</v>
      </c>
      <c r="S1245" s="445" t="s">
        <v>5</v>
      </c>
      <c r="T1245" s="445" t="s">
        <v>6</v>
      </c>
      <c r="U1245" s="445" t="s">
        <v>7</v>
      </c>
      <c r="V1245" s="445" t="s">
        <v>8</v>
      </c>
      <c r="W1245" s="445" t="s">
        <v>9</v>
      </c>
      <c r="X1245" s="445" t="s">
        <v>10</v>
      </c>
      <c r="Y1245" s="445" t="s">
        <v>11</v>
      </c>
      <c r="Z1245" s="445" t="s">
        <v>12</v>
      </c>
      <c r="AA1245" s="445" t="s">
        <v>13</v>
      </c>
      <c r="AB1245" s="445" t="s">
        <v>14</v>
      </c>
      <c r="AC1245" s="445" t="s">
        <v>140</v>
      </c>
      <c r="AH1245" s="22"/>
      <c r="AI1245" s="155"/>
      <c r="AJ1245" s="2"/>
    </row>
    <row r="1246" spans="1:36">
      <c r="A1246" s="87">
        <f>A1206</f>
        <v>2010</v>
      </c>
      <c r="B1246" s="205"/>
      <c r="C1246" s="205"/>
      <c r="D1246" s="205"/>
      <c r="E1246" s="205"/>
      <c r="F1246" s="205"/>
      <c r="G1246" s="205"/>
      <c r="H1246" s="205"/>
      <c r="I1246" s="205"/>
      <c r="J1246" s="205"/>
      <c r="K1246" s="205"/>
      <c r="L1246" s="205"/>
      <c r="M1246" s="205"/>
      <c r="N1246" s="33">
        <f t="shared" ref="N1246:N1266" si="1066">SUM(B1246:M1246)</f>
        <v>0</v>
      </c>
      <c r="O1246" s="36"/>
      <c r="P1246" s="87">
        <f>A1246</f>
        <v>2010</v>
      </c>
      <c r="Q1246" s="205"/>
      <c r="R1246" s="205"/>
      <c r="S1246" s="205"/>
      <c r="T1246" s="205"/>
      <c r="U1246" s="205"/>
      <c r="V1246" s="205"/>
      <c r="W1246" s="205"/>
      <c r="X1246" s="205"/>
      <c r="Y1246" s="205"/>
      <c r="Z1246" s="205"/>
      <c r="AA1246" s="205"/>
      <c r="AB1246" s="205"/>
      <c r="AC1246" s="32">
        <f t="shared" ref="AC1246:AC1266" si="1067">SUM(Q1246:AB1246)</f>
        <v>0</v>
      </c>
      <c r="AH1246" s="22"/>
      <c r="AI1246" s="155"/>
      <c r="AJ1246" s="2"/>
    </row>
    <row r="1247" spans="1:36">
      <c r="A1247" s="87">
        <f>A1246+1</f>
        <v>2011</v>
      </c>
      <c r="B1247" s="390"/>
      <c r="C1247" s="390"/>
      <c r="D1247" s="390"/>
      <c r="E1247" s="390"/>
      <c r="F1247" s="390"/>
      <c r="G1247" s="390"/>
      <c r="H1247" s="390"/>
      <c r="I1247" s="390"/>
      <c r="J1247" s="390"/>
      <c r="K1247" s="390"/>
      <c r="L1247" s="390"/>
      <c r="M1247" s="390"/>
      <c r="N1247" s="33">
        <f t="shared" si="1066"/>
        <v>0</v>
      </c>
      <c r="O1247" s="36"/>
      <c r="P1247" s="87">
        <f t="shared" ref="P1247:P1281" si="1068">A1247</f>
        <v>2011</v>
      </c>
      <c r="Q1247" s="205"/>
      <c r="R1247" s="205"/>
      <c r="S1247" s="390"/>
      <c r="T1247" s="390"/>
      <c r="U1247" s="390"/>
      <c r="V1247" s="390"/>
      <c r="W1247" s="390"/>
      <c r="X1247" s="390"/>
      <c r="Y1247" s="390"/>
      <c r="Z1247" s="390"/>
      <c r="AA1247" s="390"/>
      <c r="AB1247" s="390"/>
      <c r="AC1247" s="32">
        <f t="shared" si="1067"/>
        <v>0</v>
      </c>
      <c r="AH1247" s="22"/>
      <c r="AI1247" s="155"/>
      <c r="AJ1247" s="2"/>
    </row>
    <row r="1248" spans="1:36">
      <c r="A1248" s="87">
        <f t="shared" ref="A1248:A1281" si="1069">A1247+1</f>
        <v>2012</v>
      </c>
      <c r="B1248" s="390"/>
      <c r="C1248" s="390"/>
      <c r="D1248" s="390"/>
      <c r="E1248" s="390"/>
      <c r="F1248" s="390"/>
      <c r="G1248" s="390"/>
      <c r="H1248" s="390"/>
      <c r="I1248" s="390"/>
      <c r="J1248" s="390"/>
      <c r="K1248" s="390"/>
      <c r="L1248" s="390"/>
      <c r="M1248" s="390"/>
      <c r="N1248" s="33">
        <f t="shared" si="1066"/>
        <v>0</v>
      </c>
      <c r="O1248" s="36"/>
      <c r="P1248" s="87">
        <f t="shared" si="1068"/>
        <v>2012</v>
      </c>
      <c r="Q1248" s="390"/>
      <c r="R1248" s="390"/>
      <c r="S1248" s="390"/>
      <c r="T1248" s="390"/>
      <c r="U1248" s="390"/>
      <c r="V1248" s="390"/>
      <c r="W1248" s="390"/>
      <c r="X1248" s="390"/>
      <c r="Y1248" s="390"/>
      <c r="Z1248" s="390"/>
      <c r="AA1248" s="390"/>
      <c r="AB1248" s="390"/>
      <c r="AC1248" s="32">
        <f t="shared" si="1067"/>
        <v>0</v>
      </c>
      <c r="AH1248" s="22"/>
      <c r="AI1248" s="155"/>
      <c r="AJ1248" s="2"/>
    </row>
    <row r="1249" spans="1:36">
      <c r="A1249" s="87">
        <f t="shared" si="1069"/>
        <v>2013</v>
      </c>
      <c r="B1249" s="390"/>
      <c r="C1249" s="390"/>
      <c r="D1249" s="390"/>
      <c r="E1249" s="390"/>
      <c r="F1249" s="390"/>
      <c r="G1249" s="390"/>
      <c r="H1249" s="390"/>
      <c r="I1249" s="390"/>
      <c r="J1249" s="390"/>
      <c r="K1249" s="390"/>
      <c r="L1249" s="390"/>
      <c r="M1249" s="390"/>
      <c r="N1249" s="33">
        <f t="shared" si="1066"/>
        <v>0</v>
      </c>
      <c r="O1249" s="36"/>
      <c r="P1249" s="87">
        <f t="shared" si="1068"/>
        <v>2013</v>
      </c>
      <c r="Q1249" s="390"/>
      <c r="R1249" s="390"/>
      <c r="S1249" s="390"/>
      <c r="T1249" s="390"/>
      <c r="U1249" s="390"/>
      <c r="V1249" s="390"/>
      <c r="W1249" s="390"/>
      <c r="X1249" s="390"/>
      <c r="Y1249" s="390"/>
      <c r="Z1249" s="390"/>
      <c r="AA1249" s="390"/>
      <c r="AB1249" s="390"/>
      <c r="AC1249" s="32">
        <f t="shared" si="1067"/>
        <v>0</v>
      </c>
      <c r="AH1249" s="22"/>
      <c r="AI1249" s="155"/>
      <c r="AJ1249" s="2"/>
    </row>
    <row r="1250" spans="1:36">
      <c r="A1250" s="87">
        <f t="shared" si="1069"/>
        <v>2014</v>
      </c>
      <c r="B1250" s="390"/>
      <c r="C1250" s="390"/>
      <c r="D1250" s="390"/>
      <c r="E1250" s="390"/>
      <c r="F1250" s="390"/>
      <c r="G1250" s="390"/>
      <c r="H1250" s="390"/>
      <c r="I1250" s="390"/>
      <c r="J1250" s="390"/>
      <c r="K1250" s="390"/>
      <c r="L1250" s="390"/>
      <c r="M1250" s="390"/>
      <c r="N1250" s="33">
        <f t="shared" si="1066"/>
        <v>0</v>
      </c>
      <c r="O1250" s="443"/>
      <c r="P1250" s="87">
        <f t="shared" si="1068"/>
        <v>2014</v>
      </c>
      <c r="Q1250" s="390"/>
      <c r="R1250" s="390"/>
      <c r="S1250" s="390"/>
      <c r="T1250" s="390"/>
      <c r="U1250" s="390"/>
      <c r="V1250" s="390"/>
      <c r="W1250" s="390"/>
      <c r="X1250" s="390"/>
      <c r="Y1250" s="390"/>
      <c r="Z1250" s="390"/>
      <c r="AA1250" s="390"/>
      <c r="AB1250" s="390"/>
      <c r="AC1250" s="32">
        <f t="shared" si="1067"/>
        <v>0</v>
      </c>
      <c r="AD1250" s="13"/>
      <c r="AH1250" s="22"/>
      <c r="AI1250" s="155"/>
      <c r="AJ1250" s="2"/>
    </row>
    <row r="1251" spans="1:36">
      <c r="A1251" s="87">
        <f t="shared" si="1069"/>
        <v>2015</v>
      </c>
      <c r="B1251" s="390"/>
      <c r="C1251" s="390"/>
      <c r="D1251" s="390"/>
      <c r="E1251" s="390"/>
      <c r="F1251" s="390"/>
      <c r="G1251" s="390"/>
      <c r="H1251" s="390"/>
      <c r="I1251" s="390"/>
      <c r="J1251" s="390"/>
      <c r="K1251" s="390"/>
      <c r="L1251" s="390"/>
      <c r="M1251" s="390"/>
      <c r="N1251" s="33">
        <f t="shared" si="1066"/>
        <v>0</v>
      </c>
      <c r="O1251" s="443"/>
      <c r="P1251" s="87">
        <f t="shared" si="1068"/>
        <v>2015</v>
      </c>
      <c r="Q1251" s="390"/>
      <c r="R1251" s="390"/>
      <c r="S1251" s="390"/>
      <c r="T1251" s="390"/>
      <c r="U1251" s="390"/>
      <c r="V1251" s="390"/>
      <c r="W1251" s="390"/>
      <c r="X1251" s="390"/>
      <c r="Y1251" s="390"/>
      <c r="Z1251" s="390"/>
      <c r="AA1251" s="390"/>
      <c r="AB1251" s="390"/>
      <c r="AC1251" s="32">
        <f t="shared" si="1067"/>
        <v>0</v>
      </c>
      <c r="AD1251" s="13"/>
      <c r="AH1251" s="22"/>
      <c r="AI1251" s="155"/>
      <c r="AJ1251" s="2"/>
    </row>
    <row r="1252" spans="1:36">
      <c r="A1252" s="87">
        <f t="shared" si="1069"/>
        <v>2016</v>
      </c>
      <c r="B1252" s="390"/>
      <c r="C1252" s="390"/>
      <c r="D1252" s="390"/>
      <c r="E1252" s="390"/>
      <c r="F1252" s="390"/>
      <c r="G1252" s="390"/>
      <c r="H1252" s="390"/>
      <c r="I1252" s="390"/>
      <c r="J1252" s="390"/>
      <c r="K1252" s="390"/>
      <c r="L1252" s="390"/>
      <c r="M1252" s="390"/>
      <c r="N1252" s="33">
        <f t="shared" si="1066"/>
        <v>0</v>
      </c>
      <c r="O1252" s="443"/>
      <c r="P1252" s="87">
        <f t="shared" si="1068"/>
        <v>2016</v>
      </c>
      <c r="Q1252" s="390"/>
      <c r="R1252" s="390"/>
      <c r="S1252" s="390"/>
      <c r="T1252" s="390"/>
      <c r="U1252" s="390"/>
      <c r="V1252" s="390"/>
      <c r="W1252" s="390"/>
      <c r="X1252" s="390"/>
      <c r="Y1252" s="390"/>
      <c r="Z1252" s="390"/>
      <c r="AA1252" s="390"/>
      <c r="AB1252" s="390"/>
      <c r="AC1252" s="32">
        <f t="shared" si="1067"/>
        <v>0</v>
      </c>
      <c r="AD1252" s="13"/>
      <c r="AH1252" s="22"/>
      <c r="AI1252" s="155"/>
      <c r="AJ1252" s="2"/>
    </row>
    <row r="1253" spans="1:36">
      <c r="A1253" s="87">
        <f t="shared" si="1069"/>
        <v>2017</v>
      </c>
      <c r="B1253" s="390"/>
      <c r="C1253" s="390"/>
      <c r="D1253" s="390"/>
      <c r="E1253" s="390"/>
      <c r="F1253" s="390"/>
      <c r="G1253" s="390"/>
      <c r="H1253" s="390"/>
      <c r="I1253" s="390"/>
      <c r="J1253" s="390"/>
      <c r="K1253" s="390"/>
      <c r="L1253" s="390"/>
      <c r="M1253" s="390"/>
      <c r="N1253" s="33">
        <f t="shared" si="1066"/>
        <v>0</v>
      </c>
      <c r="O1253" s="443"/>
      <c r="P1253" s="87">
        <f t="shared" si="1068"/>
        <v>2017</v>
      </c>
      <c r="Q1253" s="390"/>
      <c r="R1253" s="390"/>
      <c r="S1253" s="390"/>
      <c r="T1253" s="390"/>
      <c r="U1253" s="390"/>
      <c r="V1253" s="390"/>
      <c r="W1253" s="390"/>
      <c r="X1253" s="390"/>
      <c r="Y1253" s="390"/>
      <c r="Z1253" s="390"/>
      <c r="AA1253" s="390"/>
      <c r="AB1253" s="390"/>
      <c r="AC1253" s="32">
        <f t="shared" si="1067"/>
        <v>0</v>
      </c>
      <c r="AD1253" s="13"/>
      <c r="AH1253" s="22"/>
      <c r="AI1253" s="155"/>
      <c r="AJ1253" s="2"/>
    </row>
    <row r="1254" spans="1:36">
      <c r="A1254" s="87">
        <f t="shared" si="1069"/>
        <v>2018</v>
      </c>
      <c r="B1254" s="390"/>
      <c r="C1254" s="390"/>
      <c r="D1254" s="390"/>
      <c r="E1254" s="390"/>
      <c r="F1254" s="390"/>
      <c r="G1254" s="390"/>
      <c r="H1254" s="390"/>
      <c r="I1254" s="390"/>
      <c r="J1254" s="390"/>
      <c r="K1254" s="390"/>
      <c r="L1254" s="390"/>
      <c r="M1254" s="390"/>
      <c r="N1254" s="33">
        <f t="shared" si="1066"/>
        <v>0</v>
      </c>
      <c r="O1254" s="443"/>
      <c r="P1254" s="87">
        <f t="shared" si="1068"/>
        <v>2018</v>
      </c>
      <c r="Q1254" s="390"/>
      <c r="R1254" s="390"/>
      <c r="S1254" s="390"/>
      <c r="T1254" s="390"/>
      <c r="U1254" s="390"/>
      <c r="V1254" s="390"/>
      <c r="W1254" s="390"/>
      <c r="X1254" s="390"/>
      <c r="Y1254" s="390"/>
      <c r="Z1254" s="390"/>
      <c r="AA1254" s="390"/>
      <c r="AB1254" s="390"/>
      <c r="AC1254" s="32">
        <f t="shared" si="1067"/>
        <v>0</v>
      </c>
      <c r="AD1254" s="13"/>
      <c r="AH1254" s="22"/>
      <c r="AI1254" s="155"/>
      <c r="AJ1254" s="2"/>
    </row>
    <row r="1255" spans="1:36">
      <c r="A1255" s="87">
        <f t="shared" si="1069"/>
        <v>2019</v>
      </c>
      <c r="B1255" s="390"/>
      <c r="C1255" s="390"/>
      <c r="D1255" s="390"/>
      <c r="E1255" s="390"/>
      <c r="F1255" s="390"/>
      <c r="G1255" s="390"/>
      <c r="H1255" s="390"/>
      <c r="I1255" s="390"/>
      <c r="J1255" s="390"/>
      <c r="K1255" s="390"/>
      <c r="L1255" s="390"/>
      <c r="M1255" s="390"/>
      <c r="N1255" s="33">
        <f t="shared" si="1066"/>
        <v>0</v>
      </c>
      <c r="O1255" s="443"/>
      <c r="P1255" s="87">
        <f t="shared" si="1068"/>
        <v>2019</v>
      </c>
      <c r="Q1255" s="390"/>
      <c r="R1255" s="390"/>
      <c r="S1255" s="390"/>
      <c r="T1255" s="390"/>
      <c r="U1255" s="390"/>
      <c r="V1255" s="390"/>
      <c r="W1255" s="390"/>
      <c r="X1255" s="390"/>
      <c r="Y1255" s="390"/>
      <c r="Z1255" s="390"/>
      <c r="AA1255" s="390"/>
      <c r="AB1255" s="390"/>
      <c r="AC1255" s="32">
        <f t="shared" si="1067"/>
        <v>0</v>
      </c>
      <c r="AD1255" s="13"/>
      <c r="AH1255" s="22"/>
      <c r="AI1255" s="155"/>
      <c r="AJ1255" s="2"/>
    </row>
    <row r="1256" spans="1:36">
      <c r="A1256" s="87">
        <f t="shared" si="1069"/>
        <v>2020</v>
      </c>
      <c r="B1256" s="390"/>
      <c r="C1256" s="390"/>
      <c r="D1256" s="390"/>
      <c r="E1256" s="390"/>
      <c r="F1256" s="390"/>
      <c r="G1256" s="390"/>
      <c r="H1256" s="390"/>
      <c r="I1256" s="390"/>
      <c r="J1256" s="390"/>
      <c r="K1256" s="390"/>
      <c r="L1256" s="390"/>
      <c r="M1256" s="390"/>
      <c r="N1256" s="33">
        <f t="shared" si="1066"/>
        <v>0</v>
      </c>
      <c r="O1256" s="443"/>
      <c r="P1256" s="87">
        <f t="shared" si="1068"/>
        <v>2020</v>
      </c>
      <c r="Q1256" s="390"/>
      <c r="R1256" s="390"/>
      <c r="S1256" s="390"/>
      <c r="T1256" s="390"/>
      <c r="U1256" s="390"/>
      <c r="V1256" s="390"/>
      <c r="W1256" s="390"/>
      <c r="X1256" s="390"/>
      <c r="Y1256" s="390"/>
      <c r="Z1256" s="390"/>
      <c r="AA1256" s="390"/>
      <c r="AB1256" s="390"/>
      <c r="AC1256" s="32">
        <f t="shared" si="1067"/>
        <v>0</v>
      </c>
      <c r="AD1256" s="13"/>
      <c r="AH1256" s="22"/>
      <c r="AI1256" s="155"/>
      <c r="AJ1256" s="2"/>
    </row>
    <row r="1257" spans="1:36">
      <c r="A1257" s="87">
        <f t="shared" si="1069"/>
        <v>2021</v>
      </c>
      <c r="B1257" s="390"/>
      <c r="C1257" s="390"/>
      <c r="D1257" s="390"/>
      <c r="E1257" s="390"/>
      <c r="F1257" s="390"/>
      <c r="G1257" s="390"/>
      <c r="H1257" s="390"/>
      <c r="I1257" s="390"/>
      <c r="J1257" s="390"/>
      <c r="K1257" s="390"/>
      <c r="L1257" s="390"/>
      <c r="M1257" s="390"/>
      <c r="N1257" s="33">
        <f t="shared" si="1066"/>
        <v>0</v>
      </c>
      <c r="O1257" s="443"/>
      <c r="P1257" s="87">
        <f t="shared" si="1068"/>
        <v>2021</v>
      </c>
      <c r="Q1257" s="390"/>
      <c r="R1257" s="390"/>
      <c r="S1257" s="390"/>
      <c r="T1257" s="390"/>
      <c r="U1257" s="390"/>
      <c r="V1257" s="390"/>
      <c r="W1257" s="390"/>
      <c r="X1257" s="390"/>
      <c r="Y1257" s="390"/>
      <c r="Z1257" s="390"/>
      <c r="AA1257" s="390"/>
      <c r="AB1257" s="390"/>
      <c r="AC1257" s="32">
        <f t="shared" si="1067"/>
        <v>0</v>
      </c>
      <c r="AD1257" s="13"/>
      <c r="AH1257" s="22"/>
      <c r="AI1257" s="155"/>
      <c r="AJ1257" s="2"/>
    </row>
    <row r="1258" spans="1:36">
      <c r="A1258" s="87">
        <f t="shared" si="1069"/>
        <v>2022</v>
      </c>
      <c r="B1258" s="390"/>
      <c r="C1258" s="390"/>
      <c r="D1258" s="390"/>
      <c r="E1258" s="390"/>
      <c r="F1258" s="390"/>
      <c r="G1258" s="390"/>
      <c r="H1258" s="390"/>
      <c r="I1258" s="390"/>
      <c r="J1258" s="390"/>
      <c r="K1258" s="390"/>
      <c r="L1258" s="390"/>
      <c r="M1258" s="390"/>
      <c r="N1258" s="33">
        <f t="shared" si="1066"/>
        <v>0</v>
      </c>
      <c r="O1258" s="443"/>
      <c r="P1258" s="87">
        <f t="shared" si="1068"/>
        <v>2022</v>
      </c>
      <c r="Q1258" s="390"/>
      <c r="R1258" s="390"/>
      <c r="S1258" s="390"/>
      <c r="T1258" s="390"/>
      <c r="U1258" s="390"/>
      <c r="V1258" s="390"/>
      <c r="W1258" s="390"/>
      <c r="X1258" s="390"/>
      <c r="Y1258" s="390"/>
      <c r="Z1258" s="390"/>
      <c r="AA1258" s="390"/>
      <c r="AB1258" s="390"/>
      <c r="AC1258" s="32">
        <f t="shared" si="1067"/>
        <v>0</v>
      </c>
      <c r="AD1258" s="13"/>
      <c r="AH1258" s="22"/>
      <c r="AI1258" s="155"/>
      <c r="AJ1258" s="2"/>
    </row>
    <row r="1259" spans="1:36">
      <c r="A1259" s="87">
        <f t="shared" si="1069"/>
        <v>2023</v>
      </c>
      <c r="B1259" s="390"/>
      <c r="C1259" s="390"/>
      <c r="D1259" s="390"/>
      <c r="E1259" s="390"/>
      <c r="F1259" s="390"/>
      <c r="G1259" s="390"/>
      <c r="H1259" s="390"/>
      <c r="I1259" s="390"/>
      <c r="J1259" s="390"/>
      <c r="K1259" s="390"/>
      <c r="L1259" s="390"/>
      <c r="M1259" s="390"/>
      <c r="N1259" s="33">
        <f t="shared" si="1066"/>
        <v>0</v>
      </c>
      <c r="O1259" s="443"/>
      <c r="P1259" s="87">
        <f t="shared" si="1068"/>
        <v>2023</v>
      </c>
      <c r="Q1259" s="390"/>
      <c r="R1259" s="390"/>
      <c r="S1259" s="390"/>
      <c r="T1259" s="390"/>
      <c r="U1259" s="390"/>
      <c r="V1259" s="390"/>
      <c r="W1259" s="390"/>
      <c r="X1259" s="390"/>
      <c r="Y1259" s="390"/>
      <c r="Z1259" s="390"/>
      <c r="AA1259" s="390"/>
      <c r="AB1259" s="390"/>
      <c r="AC1259" s="32">
        <f t="shared" si="1067"/>
        <v>0</v>
      </c>
      <c r="AD1259" s="13"/>
      <c r="AH1259" s="22"/>
      <c r="AI1259" s="155"/>
      <c r="AJ1259" s="2"/>
    </row>
    <row r="1260" spans="1:36">
      <c r="A1260" s="87">
        <f t="shared" si="1069"/>
        <v>2024</v>
      </c>
      <c r="B1260" s="390"/>
      <c r="C1260" s="390"/>
      <c r="D1260" s="390"/>
      <c r="E1260" s="390"/>
      <c r="F1260" s="390"/>
      <c r="G1260" s="390"/>
      <c r="H1260" s="390"/>
      <c r="I1260" s="390"/>
      <c r="J1260" s="390"/>
      <c r="K1260" s="390"/>
      <c r="L1260" s="390"/>
      <c r="M1260" s="390"/>
      <c r="N1260" s="33">
        <f t="shared" si="1066"/>
        <v>0</v>
      </c>
      <c r="O1260" s="443"/>
      <c r="P1260" s="87">
        <f t="shared" si="1068"/>
        <v>2024</v>
      </c>
      <c r="Q1260" s="390"/>
      <c r="R1260" s="390"/>
      <c r="S1260" s="390"/>
      <c r="T1260" s="390"/>
      <c r="U1260" s="390"/>
      <c r="V1260" s="390"/>
      <c r="W1260" s="390"/>
      <c r="X1260" s="390"/>
      <c r="Y1260" s="390"/>
      <c r="Z1260" s="390"/>
      <c r="AA1260" s="390"/>
      <c r="AB1260" s="390"/>
      <c r="AC1260" s="32">
        <f t="shared" si="1067"/>
        <v>0</v>
      </c>
      <c r="AD1260" s="13"/>
      <c r="AH1260" s="22"/>
      <c r="AI1260" s="155"/>
      <c r="AJ1260" s="2"/>
    </row>
    <row r="1261" spans="1:36">
      <c r="A1261" s="87">
        <f t="shared" si="1069"/>
        <v>2025</v>
      </c>
      <c r="B1261" s="390"/>
      <c r="C1261" s="390"/>
      <c r="D1261" s="390"/>
      <c r="E1261" s="390"/>
      <c r="F1261" s="390"/>
      <c r="G1261" s="390"/>
      <c r="H1261" s="390"/>
      <c r="I1261" s="390"/>
      <c r="J1261" s="390"/>
      <c r="K1261" s="390"/>
      <c r="L1261" s="390"/>
      <c r="M1261" s="390"/>
      <c r="N1261" s="33">
        <f t="shared" si="1066"/>
        <v>0</v>
      </c>
      <c r="O1261" s="443"/>
      <c r="P1261" s="87">
        <f t="shared" si="1068"/>
        <v>2025</v>
      </c>
      <c r="Q1261" s="390"/>
      <c r="R1261" s="390"/>
      <c r="S1261" s="390"/>
      <c r="T1261" s="390"/>
      <c r="U1261" s="390"/>
      <c r="V1261" s="390"/>
      <c r="W1261" s="390"/>
      <c r="X1261" s="390"/>
      <c r="Y1261" s="390"/>
      <c r="Z1261" s="390"/>
      <c r="AA1261" s="390"/>
      <c r="AB1261" s="390"/>
      <c r="AC1261" s="32">
        <f t="shared" si="1067"/>
        <v>0</v>
      </c>
      <c r="AD1261" s="13"/>
      <c r="AH1261" s="22"/>
      <c r="AI1261" s="155"/>
      <c r="AJ1261" s="2"/>
    </row>
    <row r="1262" spans="1:36">
      <c r="A1262" s="87">
        <f t="shared" si="1069"/>
        <v>2026</v>
      </c>
      <c r="B1262" s="390"/>
      <c r="C1262" s="390"/>
      <c r="D1262" s="390"/>
      <c r="E1262" s="390"/>
      <c r="F1262" s="390"/>
      <c r="G1262" s="390"/>
      <c r="H1262" s="390"/>
      <c r="I1262" s="390"/>
      <c r="J1262" s="390"/>
      <c r="K1262" s="390"/>
      <c r="L1262" s="390"/>
      <c r="M1262" s="390"/>
      <c r="N1262" s="33">
        <f t="shared" si="1066"/>
        <v>0</v>
      </c>
      <c r="O1262" s="443"/>
      <c r="P1262" s="87">
        <f t="shared" si="1068"/>
        <v>2026</v>
      </c>
      <c r="Q1262" s="390"/>
      <c r="R1262" s="390"/>
      <c r="S1262" s="390"/>
      <c r="T1262" s="390"/>
      <c r="U1262" s="390"/>
      <c r="V1262" s="390"/>
      <c r="W1262" s="390"/>
      <c r="X1262" s="390"/>
      <c r="Y1262" s="390"/>
      <c r="Z1262" s="390"/>
      <c r="AA1262" s="390"/>
      <c r="AB1262" s="390"/>
      <c r="AC1262" s="32">
        <f t="shared" si="1067"/>
        <v>0</v>
      </c>
      <c r="AD1262" s="13"/>
      <c r="AH1262" s="22"/>
      <c r="AI1262" s="155"/>
      <c r="AJ1262" s="2"/>
    </row>
    <row r="1263" spans="1:36">
      <c r="A1263" s="87">
        <f t="shared" si="1069"/>
        <v>2027</v>
      </c>
      <c r="B1263" s="390"/>
      <c r="C1263" s="390"/>
      <c r="D1263" s="390"/>
      <c r="E1263" s="390"/>
      <c r="F1263" s="390"/>
      <c r="G1263" s="390"/>
      <c r="H1263" s="390"/>
      <c r="I1263" s="390"/>
      <c r="J1263" s="390"/>
      <c r="K1263" s="390"/>
      <c r="L1263" s="390"/>
      <c r="M1263" s="390"/>
      <c r="N1263" s="33">
        <f t="shared" si="1066"/>
        <v>0</v>
      </c>
      <c r="O1263" s="29"/>
      <c r="P1263" s="87">
        <f t="shared" si="1068"/>
        <v>2027</v>
      </c>
      <c r="Q1263" s="390"/>
      <c r="R1263" s="390"/>
      <c r="S1263" s="390"/>
      <c r="T1263" s="390"/>
      <c r="U1263" s="390"/>
      <c r="V1263" s="390"/>
      <c r="W1263" s="390"/>
      <c r="X1263" s="390"/>
      <c r="Y1263" s="390"/>
      <c r="Z1263" s="390"/>
      <c r="AA1263" s="390"/>
      <c r="AB1263" s="390"/>
      <c r="AC1263" s="32">
        <f t="shared" si="1067"/>
        <v>0</v>
      </c>
      <c r="AD1263" s="13"/>
      <c r="AH1263" s="22"/>
      <c r="AI1263" s="155"/>
      <c r="AJ1263" s="2"/>
    </row>
    <row r="1264" spans="1:36">
      <c r="A1264" s="87">
        <f t="shared" si="1069"/>
        <v>2028</v>
      </c>
      <c r="B1264" s="390"/>
      <c r="C1264" s="390"/>
      <c r="D1264" s="390"/>
      <c r="E1264" s="390"/>
      <c r="F1264" s="390"/>
      <c r="G1264" s="390"/>
      <c r="H1264" s="390"/>
      <c r="I1264" s="390"/>
      <c r="J1264" s="390"/>
      <c r="K1264" s="390"/>
      <c r="L1264" s="390"/>
      <c r="M1264" s="390"/>
      <c r="N1264" s="33">
        <f t="shared" si="1066"/>
        <v>0</v>
      </c>
      <c r="O1264" s="29"/>
      <c r="P1264" s="87">
        <f t="shared" si="1068"/>
        <v>2028</v>
      </c>
      <c r="Q1264" s="390"/>
      <c r="R1264" s="390"/>
      <c r="S1264" s="390"/>
      <c r="T1264" s="390"/>
      <c r="U1264" s="390"/>
      <c r="V1264" s="390"/>
      <c r="W1264" s="390"/>
      <c r="X1264" s="390"/>
      <c r="Y1264" s="390"/>
      <c r="Z1264" s="390"/>
      <c r="AA1264" s="390"/>
      <c r="AB1264" s="390"/>
      <c r="AC1264" s="32">
        <f t="shared" si="1067"/>
        <v>0</v>
      </c>
      <c r="AD1264" s="13"/>
      <c r="AH1264" s="22"/>
      <c r="AI1264" s="155"/>
      <c r="AJ1264" s="2"/>
    </row>
    <row r="1265" spans="1:36">
      <c r="A1265" s="87">
        <f t="shared" si="1069"/>
        <v>2029</v>
      </c>
      <c r="B1265" s="390"/>
      <c r="C1265" s="390"/>
      <c r="D1265" s="390"/>
      <c r="E1265" s="390"/>
      <c r="F1265" s="390"/>
      <c r="G1265" s="390"/>
      <c r="H1265" s="390"/>
      <c r="I1265" s="390"/>
      <c r="J1265" s="390"/>
      <c r="K1265" s="390"/>
      <c r="L1265" s="390"/>
      <c r="M1265" s="390"/>
      <c r="N1265" s="33">
        <f t="shared" si="1066"/>
        <v>0</v>
      </c>
      <c r="O1265" s="29"/>
      <c r="P1265" s="87">
        <f t="shared" si="1068"/>
        <v>2029</v>
      </c>
      <c r="Q1265" s="390"/>
      <c r="R1265" s="390"/>
      <c r="S1265" s="390"/>
      <c r="T1265" s="390"/>
      <c r="U1265" s="390"/>
      <c r="V1265" s="390"/>
      <c r="W1265" s="390"/>
      <c r="X1265" s="390"/>
      <c r="Y1265" s="390"/>
      <c r="Z1265" s="390"/>
      <c r="AA1265" s="390"/>
      <c r="AB1265" s="390"/>
      <c r="AC1265" s="32">
        <f t="shared" si="1067"/>
        <v>0</v>
      </c>
      <c r="AD1265" s="13"/>
      <c r="AH1265" s="22"/>
      <c r="AI1265" s="155"/>
      <c r="AJ1265" s="2"/>
    </row>
    <row r="1266" spans="1:36">
      <c r="A1266" s="87">
        <f t="shared" si="1069"/>
        <v>2030</v>
      </c>
      <c r="B1266" s="390"/>
      <c r="C1266" s="390"/>
      <c r="D1266" s="390"/>
      <c r="E1266" s="390"/>
      <c r="F1266" s="390"/>
      <c r="G1266" s="390"/>
      <c r="H1266" s="390"/>
      <c r="I1266" s="390"/>
      <c r="J1266" s="390"/>
      <c r="K1266" s="390"/>
      <c r="L1266" s="390"/>
      <c r="M1266" s="390"/>
      <c r="N1266" s="33">
        <f t="shared" si="1066"/>
        <v>0</v>
      </c>
      <c r="O1266" s="29"/>
      <c r="P1266" s="87">
        <f t="shared" si="1068"/>
        <v>2030</v>
      </c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90"/>
      <c r="AB1266" s="390"/>
      <c r="AC1266" s="32">
        <f t="shared" si="1067"/>
        <v>0</v>
      </c>
      <c r="AD1266" s="13"/>
      <c r="AH1266" s="22"/>
      <c r="AI1266" s="155"/>
      <c r="AJ1266" s="2"/>
    </row>
    <row r="1267" spans="1:36">
      <c r="A1267" s="87">
        <f t="shared" si="1069"/>
        <v>2031</v>
      </c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33"/>
      <c r="O1267" s="29"/>
      <c r="P1267" s="87">
        <f t="shared" si="1068"/>
        <v>2031</v>
      </c>
      <c r="Q1267" s="390"/>
      <c r="R1267" s="390"/>
      <c r="S1267" s="390"/>
      <c r="T1267" s="390"/>
      <c r="U1267" s="390"/>
      <c r="V1267" s="390"/>
      <c r="W1267" s="390"/>
      <c r="X1267" s="390"/>
      <c r="Y1267" s="390"/>
      <c r="Z1267" s="390"/>
      <c r="AA1267" s="390"/>
      <c r="AB1267" s="390"/>
      <c r="AC1267" s="32"/>
      <c r="AD1267" s="13"/>
      <c r="AH1267" s="22"/>
      <c r="AI1267" s="155"/>
      <c r="AJ1267" s="2"/>
    </row>
    <row r="1268" spans="1:36">
      <c r="A1268" s="87">
        <f t="shared" si="1069"/>
        <v>2032</v>
      </c>
      <c r="P1268" s="87">
        <f t="shared" si="1068"/>
        <v>2032</v>
      </c>
      <c r="AD1268" s="13"/>
      <c r="AH1268" s="22"/>
      <c r="AI1268" s="155"/>
      <c r="AJ1268" s="2"/>
    </row>
    <row r="1269" spans="1:36">
      <c r="A1269" s="87">
        <f t="shared" si="1069"/>
        <v>2033</v>
      </c>
      <c r="P1269" s="87">
        <f t="shared" si="1068"/>
        <v>2033</v>
      </c>
      <c r="AH1269" s="22"/>
      <c r="AI1269" s="155"/>
      <c r="AJ1269" s="2"/>
    </row>
    <row r="1270" spans="1:36">
      <c r="A1270" s="87">
        <f t="shared" si="1069"/>
        <v>2034</v>
      </c>
      <c r="P1270" s="87">
        <f t="shared" si="1068"/>
        <v>2034</v>
      </c>
      <c r="AH1270" s="22"/>
      <c r="AI1270" s="155"/>
      <c r="AJ1270" s="2"/>
    </row>
    <row r="1271" spans="1:36">
      <c r="A1271" s="87">
        <f t="shared" si="1069"/>
        <v>2035</v>
      </c>
      <c r="P1271" s="87">
        <f t="shared" si="1068"/>
        <v>2035</v>
      </c>
      <c r="AD1271" s="84"/>
      <c r="AH1271" s="22"/>
      <c r="AI1271" s="155"/>
      <c r="AJ1271" s="2"/>
    </row>
    <row r="1272" spans="1:36">
      <c r="A1272" s="87">
        <f t="shared" si="1069"/>
        <v>2036</v>
      </c>
      <c r="P1272" s="87">
        <f t="shared" si="1068"/>
        <v>2036</v>
      </c>
      <c r="AH1272" s="22"/>
      <c r="AI1272" s="155"/>
      <c r="AJ1272" s="2"/>
    </row>
    <row r="1273" spans="1:36">
      <c r="A1273" s="87">
        <f t="shared" si="1069"/>
        <v>2037</v>
      </c>
      <c r="P1273" s="87">
        <f t="shared" si="1068"/>
        <v>2037</v>
      </c>
      <c r="AH1273" s="22"/>
      <c r="AI1273" s="155"/>
      <c r="AJ1273" s="2"/>
    </row>
    <row r="1274" spans="1:36">
      <c r="A1274" s="87">
        <f t="shared" si="1069"/>
        <v>2038</v>
      </c>
      <c r="P1274" s="87">
        <f t="shared" si="1068"/>
        <v>2038</v>
      </c>
      <c r="AH1274" s="22"/>
      <c r="AI1274" s="155"/>
      <c r="AJ1274" s="2"/>
    </row>
    <row r="1275" spans="1:36">
      <c r="A1275" s="87">
        <f t="shared" si="1069"/>
        <v>2039</v>
      </c>
      <c r="P1275" s="87">
        <f t="shared" si="1068"/>
        <v>2039</v>
      </c>
      <c r="AH1275" s="22"/>
      <c r="AI1275" s="155"/>
      <c r="AJ1275" s="2"/>
    </row>
    <row r="1276" spans="1:36">
      <c r="A1276" s="87">
        <f t="shared" si="1069"/>
        <v>2040</v>
      </c>
      <c r="P1276" s="87">
        <f t="shared" si="1068"/>
        <v>2040</v>
      </c>
      <c r="AH1276" s="22"/>
      <c r="AI1276" s="155"/>
      <c r="AJ1276" s="2"/>
    </row>
    <row r="1277" spans="1:36">
      <c r="A1277" s="87">
        <f t="shared" si="1069"/>
        <v>2041</v>
      </c>
      <c r="P1277" s="87">
        <f t="shared" si="1068"/>
        <v>2041</v>
      </c>
      <c r="AH1277" s="22"/>
      <c r="AI1277" s="155"/>
      <c r="AJ1277" s="2"/>
    </row>
    <row r="1278" spans="1:36">
      <c r="A1278" s="87">
        <f t="shared" si="1069"/>
        <v>2042</v>
      </c>
      <c r="P1278" s="87">
        <f t="shared" si="1068"/>
        <v>2042</v>
      </c>
      <c r="AH1278" s="22"/>
      <c r="AI1278" s="155"/>
      <c r="AJ1278" s="2"/>
    </row>
    <row r="1279" spans="1:36">
      <c r="A1279" s="87">
        <f t="shared" si="1069"/>
        <v>2043</v>
      </c>
      <c r="P1279" s="87">
        <f t="shared" si="1068"/>
        <v>2043</v>
      </c>
      <c r="AH1279" s="22"/>
      <c r="AI1279" s="155"/>
      <c r="AJ1279" s="2"/>
    </row>
    <row r="1280" spans="1:36">
      <c r="A1280" s="87">
        <f t="shared" si="1069"/>
        <v>2044</v>
      </c>
      <c r="P1280" s="87">
        <f t="shared" si="1068"/>
        <v>2044</v>
      </c>
      <c r="AD1280" s="13"/>
      <c r="AH1280" s="22"/>
      <c r="AI1280" s="155"/>
      <c r="AJ1280" s="2"/>
    </row>
    <row r="1281" spans="1:116">
      <c r="A1281" s="87">
        <f t="shared" si="1069"/>
        <v>2045</v>
      </c>
      <c r="P1281" s="87">
        <f t="shared" si="1068"/>
        <v>2045</v>
      </c>
      <c r="AD1281" s="13"/>
      <c r="AH1281" s="22"/>
      <c r="AI1281" s="155"/>
      <c r="AJ1281" s="2"/>
    </row>
    <row r="1282" spans="1:116">
      <c r="A1282" s="31"/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33"/>
      <c r="O1282" s="29"/>
      <c r="P1282" s="25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32"/>
      <c r="AD1282" s="13"/>
      <c r="AH1282" s="22"/>
      <c r="AI1282" s="155"/>
      <c r="AJ1282" s="2"/>
    </row>
    <row r="1283" spans="1:116">
      <c r="A1283" s="25"/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29"/>
      <c r="P1283" s="25"/>
      <c r="Q1283" s="446"/>
      <c r="R1283" s="446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13"/>
      <c r="AH1283" s="22"/>
      <c r="AI1283" s="155"/>
      <c r="AJ1283" s="2"/>
    </row>
    <row r="1284" spans="1:116">
      <c r="A1284" s="579" t="s">
        <v>214</v>
      </c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29"/>
      <c r="P1284" s="442" t="str">
        <f>A1284</f>
        <v>xx</v>
      </c>
      <c r="Q1284" s="446"/>
      <c r="R1284" s="446"/>
      <c r="S1284" s="32"/>
      <c r="T1284" s="32"/>
      <c r="U1284" s="32"/>
      <c r="V1284" s="32"/>
      <c r="W1284" s="32"/>
      <c r="X1284" s="32"/>
      <c r="Y1284" s="32"/>
      <c r="Z1284" s="32" t="s">
        <v>141</v>
      </c>
      <c r="AA1284" s="32"/>
      <c r="AB1284" s="32"/>
      <c r="AC1284" s="32"/>
      <c r="AD1284" s="13"/>
      <c r="AH1284" s="22"/>
      <c r="AI1284" s="155"/>
      <c r="AJ1284" s="2"/>
    </row>
    <row r="1285" spans="1:116">
      <c r="A1285" s="260" t="s">
        <v>2</v>
      </c>
      <c r="B1285" s="445" t="s">
        <v>3</v>
      </c>
      <c r="C1285" s="445" t="s">
        <v>4</v>
      </c>
      <c r="D1285" s="445" t="s">
        <v>5</v>
      </c>
      <c r="E1285" s="445" t="s">
        <v>6</v>
      </c>
      <c r="F1285" s="445" t="s">
        <v>7</v>
      </c>
      <c r="G1285" s="445" t="s">
        <v>8</v>
      </c>
      <c r="H1285" s="445" t="s">
        <v>9</v>
      </c>
      <c r="I1285" s="445" t="s">
        <v>10</v>
      </c>
      <c r="J1285" s="445" t="s">
        <v>11</v>
      </c>
      <c r="K1285" s="445" t="s">
        <v>12</v>
      </c>
      <c r="L1285" s="445" t="s">
        <v>13</v>
      </c>
      <c r="M1285" s="445" t="s">
        <v>14</v>
      </c>
      <c r="N1285" s="445" t="s">
        <v>140</v>
      </c>
      <c r="O1285" s="447"/>
      <c r="P1285" s="260" t="s">
        <v>2</v>
      </c>
      <c r="Q1285" s="445" t="s">
        <v>3</v>
      </c>
      <c r="R1285" s="445" t="s">
        <v>4</v>
      </c>
      <c r="S1285" s="445" t="s">
        <v>5</v>
      </c>
      <c r="T1285" s="445" t="s">
        <v>6</v>
      </c>
      <c r="U1285" s="445" t="s">
        <v>7</v>
      </c>
      <c r="V1285" s="445" t="s">
        <v>8</v>
      </c>
      <c r="W1285" s="445" t="s">
        <v>9</v>
      </c>
      <c r="X1285" s="445" t="s">
        <v>10</v>
      </c>
      <c r="Y1285" s="445" t="s">
        <v>11</v>
      </c>
      <c r="Z1285" s="445" t="s">
        <v>12</v>
      </c>
      <c r="AA1285" s="445" t="s">
        <v>13</v>
      </c>
      <c r="AB1285" s="445" t="s">
        <v>14</v>
      </c>
      <c r="AC1285" s="445" t="s">
        <v>140</v>
      </c>
      <c r="AD1285" s="13"/>
      <c r="AH1285" s="22"/>
      <c r="AI1285" s="155"/>
      <c r="AJ1285" s="2"/>
    </row>
    <row r="1286" spans="1:116">
      <c r="A1286" s="87">
        <f>A1246</f>
        <v>2010</v>
      </c>
      <c r="B1286" s="205"/>
      <c r="C1286" s="205"/>
      <c r="D1286" s="205"/>
      <c r="E1286" s="205"/>
      <c r="F1286" s="205"/>
      <c r="G1286" s="205"/>
      <c r="H1286" s="205"/>
      <c r="I1286" s="205"/>
      <c r="J1286" s="205"/>
      <c r="K1286" s="205"/>
      <c r="L1286" s="205"/>
      <c r="M1286" s="205"/>
      <c r="N1286" s="32">
        <f t="shared" ref="N1286:N1306" si="1070">SUM(B1286:M1286)</f>
        <v>0</v>
      </c>
      <c r="O1286" s="36"/>
      <c r="P1286" s="87">
        <f>A1286</f>
        <v>2010</v>
      </c>
      <c r="Q1286" s="205"/>
      <c r="R1286" s="205"/>
      <c r="S1286" s="205"/>
      <c r="T1286" s="205"/>
      <c r="U1286" s="205"/>
      <c r="V1286" s="205"/>
      <c r="W1286" s="205"/>
      <c r="X1286" s="205"/>
      <c r="Y1286" s="205"/>
      <c r="Z1286" s="205"/>
      <c r="AA1286" s="205"/>
      <c r="AB1286" s="205"/>
      <c r="AC1286" s="32">
        <f t="shared" ref="AC1286:AC1306" si="1071">SUM(Q1286:AB1286)</f>
        <v>0</v>
      </c>
      <c r="AD1286" s="13"/>
      <c r="AH1286" s="22"/>
      <c r="AI1286" s="155"/>
      <c r="AJ1286" s="2"/>
    </row>
    <row r="1287" spans="1:116">
      <c r="A1287" s="87">
        <f>A1286+1</f>
        <v>2011</v>
      </c>
      <c r="B1287" s="390"/>
      <c r="C1287" s="390"/>
      <c r="D1287" s="390"/>
      <c r="E1287" s="390"/>
      <c r="F1287" s="390"/>
      <c r="G1287" s="390"/>
      <c r="H1287" s="390"/>
      <c r="I1287" s="390"/>
      <c r="J1287" s="390"/>
      <c r="K1287" s="390"/>
      <c r="L1287" s="390"/>
      <c r="M1287" s="390"/>
      <c r="N1287" s="32">
        <f t="shared" si="1070"/>
        <v>0</v>
      </c>
      <c r="O1287" s="36"/>
      <c r="P1287" s="31">
        <f t="shared" ref="P1287:P1306" si="1072">P1286+1</f>
        <v>2011</v>
      </c>
      <c r="Q1287" s="205"/>
      <c r="R1287" s="205"/>
      <c r="S1287" s="390"/>
      <c r="T1287" s="390"/>
      <c r="U1287" s="390"/>
      <c r="V1287" s="390"/>
      <c r="W1287" s="390"/>
      <c r="X1287" s="390"/>
      <c r="Y1287" s="390"/>
      <c r="Z1287" s="390"/>
      <c r="AA1287" s="390"/>
      <c r="AB1287" s="390"/>
      <c r="AC1287" s="32">
        <f t="shared" si="1071"/>
        <v>0</v>
      </c>
      <c r="AD1287" s="13"/>
      <c r="AH1287" s="22"/>
      <c r="AI1287" s="155"/>
      <c r="AJ1287" s="2"/>
    </row>
    <row r="1288" spans="1:116" s="2" customFormat="1" ht="11.25" customHeight="1">
      <c r="A1288" s="87">
        <f t="shared" ref="A1288:A1321" si="1073">A1287+1</f>
        <v>2012</v>
      </c>
      <c r="B1288" s="390"/>
      <c r="C1288" s="390"/>
      <c r="D1288" s="390"/>
      <c r="E1288" s="390"/>
      <c r="F1288" s="390"/>
      <c r="G1288" s="390"/>
      <c r="H1288" s="390"/>
      <c r="I1288" s="390"/>
      <c r="J1288" s="390"/>
      <c r="K1288" s="390"/>
      <c r="L1288" s="390"/>
      <c r="M1288" s="390"/>
      <c r="N1288" s="32">
        <f t="shared" si="1070"/>
        <v>0</v>
      </c>
      <c r="O1288" s="333"/>
      <c r="P1288" s="31">
        <f t="shared" si="1072"/>
        <v>2012</v>
      </c>
      <c r="Q1288" s="390"/>
      <c r="R1288" s="390"/>
      <c r="S1288" s="390"/>
      <c r="T1288" s="390"/>
      <c r="U1288" s="390"/>
      <c r="V1288" s="390"/>
      <c r="W1288" s="390"/>
      <c r="X1288" s="390"/>
      <c r="Y1288" s="390"/>
      <c r="Z1288" s="390"/>
      <c r="AA1288" s="390"/>
      <c r="AB1288" s="390"/>
      <c r="AC1288" s="32">
        <f t="shared" si="1071"/>
        <v>0</v>
      </c>
      <c r="AD1288" s="13"/>
      <c r="AE1288" s="17"/>
      <c r="AF1288" s="22"/>
      <c r="AG1288" s="22"/>
      <c r="AH1288" s="22"/>
      <c r="AI1288" s="155"/>
      <c r="AZ1288" s="540"/>
      <c r="BI1288" s="1"/>
      <c r="BM1288" s="166"/>
      <c r="BN1288" s="166"/>
      <c r="BO1288" s="166"/>
      <c r="BP1288" s="166"/>
      <c r="BQ1288" s="166"/>
      <c r="BR1288" s="166"/>
      <c r="BS1288" s="166"/>
      <c r="BT1288" s="166"/>
      <c r="BW1288" s="1"/>
      <c r="BX1288" s="72"/>
      <c r="BY1288" s="1"/>
      <c r="BZ1288" s="1"/>
      <c r="CA1288" s="1"/>
      <c r="CB1288" s="1"/>
      <c r="CC1288" s="1"/>
      <c r="CD1288" s="1"/>
      <c r="CE1288" s="1"/>
      <c r="CP1288" s="166"/>
      <c r="CS1288" s="531"/>
      <c r="DJ1288" s="166"/>
      <c r="DK1288" s="166"/>
      <c r="DL1288" s="166"/>
    </row>
    <row r="1289" spans="1:116" ht="10.7" customHeight="1">
      <c r="A1289" s="87">
        <f t="shared" si="1073"/>
        <v>2013</v>
      </c>
      <c r="B1289" s="390"/>
      <c r="C1289" s="390"/>
      <c r="D1289" s="390"/>
      <c r="E1289" s="390"/>
      <c r="F1289" s="390"/>
      <c r="G1289" s="390"/>
      <c r="H1289" s="390"/>
      <c r="I1289" s="390"/>
      <c r="J1289" s="390"/>
      <c r="K1289" s="390"/>
      <c r="L1289" s="390"/>
      <c r="M1289" s="390"/>
      <c r="N1289" s="32">
        <f t="shared" si="1070"/>
        <v>0</v>
      </c>
      <c r="O1289" s="333"/>
      <c r="P1289" s="31">
        <f t="shared" si="1072"/>
        <v>2013</v>
      </c>
      <c r="Q1289" s="390"/>
      <c r="R1289" s="390"/>
      <c r="S1289" s="390"/>
      <c r="T1289" s="390"/>
      <c r="U1289" s="390"/>
      <c r="V1289" s="390"/>
      <c r="W1289" s="390"/>
      <c r="X1289" s="390"/>
      <c r="Y1289" s="390"/>
      <c r="Z1289" s="390"/>
      <c r="AA1289" s="390"/>
      <c r="AB1289" s="390"/>
      <c r="AC1289" s="32">
        <f t="shared" si="1071"/>
        <v>0</v>
      </c>
      <c r="AD1289" s="13"/>
      <c r="AE1289" s="17"/>
      <c r="AF1289" s="22"/>
      <c r="AG1289" s="22"/>
      <c r="AH1289" s="22"/>
      <c r="AI1289" s="155"/>
      <c r="AJ1289" s="2"/>
      <c r="AK1289" s="1"/>
      <c r="BI1289" s="1"/>
      <c r="BW1289" s="1"/>
      <c r="BX1289" s="72"/>
      <c r="BY1289" s="1"/>
      <c r="BZ1289" s="1"/>
      <c r="CA1289" s="1"/>
      <c r="CB1289" s="1"/>
      <c r="CC1289" s="1"/>
      <c r="CD1289" s="1"/>
      <c r="CE1289" s="1"/>
    </row>
    <row r="1290" spans="1:116" ht="11.25" customHeight="1">
      <c r="A1290" s="87">
        <f t="shared" si="1073"/>
        <v>2014</v>
      </c>
      <c r="B1290" s="390"/>
      <c r="C1290" s="390"/>
      <c r="D1290" s="390"/>
      <c r="E1290" s="390"/>
      <c r="F1290" s="390"/>
      <c r="G1290" s="390"/>
      <c r="H1290" s="390"/>
      <c r="I1290" s="390"/>
      <c r="J1290" s="390"/>
      <c r="K1290" s="390"/>
      <c r="L1290" s="390"/>
      <c r="M1290" s="390"/>
      <c r="N1290" s="32">
        <f t="shared" si="1070"/>
        <v>0</v>
      </c>
      <c r="O1290" s="333"/>
      <c r="P1290" s="31">
        <f t="shared" si="1072"/>
        <v>2014</v>
      </c>
      <c r="Q1290" s="390"/>
      <c r="R1290" s="390"/>
      <c r="S1290" s="390"/>
      <c r="T1290" s="390"/>
      <c r="U1290" s="390"/>
      <c r="V1290" s="390"/>
      <c r="W1290" s="390"/>
      <c r="X1290" s="390"/>
      <c r="Y1290" s="390"/>
      <c r="Z1290" s="390"/>
      <c r="AA1290" s="390"/>
      <c r="AB1290" s="390"/>
      <c r="AC1290" s="32">
        <f t="shared" si="1071"/>
        <v>0</v>
      </c>
      <c r="AD1290" s="13"/>
      <c r="AE1290" s="17"/>
      <c r="AF1290" s="22"/>
      <c r="AG1290" s="22"/>
      <c r="AH1290" s="22"/>
      <c r="AI1290" s="155"/>
      <c r="AJ1290" s="2"/>
      <c r="AK1290" s="1"/>
    </row>
    <row r="1291" spans="1:116" s="5" customFormat="1">
      <c r="A1291" s="87">
        <f t="shared" si="1073"/>
        <v>2015</v>
      </c>
      <c r="B1291" s="390"/>
      <c r="C1291" s="390"/>
      <c r="D1291" s="390"/>
      <c r="E1291" s="390"/>
      <c r="F1291" s="390"/>
      <c r="G1291" s="390"/>
      <c r="H1291" s="390"/>
      <c r="I1291" s="390"/>
      <c r="J1291" s="390"/>
      <c r="K1291" s="390"/>
      <c r="L1291" s="390"/>
      <c r="M1291" s="390"/>
      <c r="N1291" s="32">
        <f t="shared" si="1070"/>
        <v>0</v>
      </c>
      <c r="O1291" s="333"/>
      <c r="P1291" s="31">
        <f t="shared" si="1072"/>
        <v>2015</v>
      </c>
      <c r="Q1291" s="390"/>
      <c r="R1291" s="390"/>
      <c r="S1291" s="390"/>
      <c r="T1291" s="390"/>
      <c r="U1291" s="390"/>
      <c r="V1291" s="390"/>
      <c r="W1291" s="390"/>
      <c r="X1291" s="390"/>
      <c r="Y1291" s="390"/>
      <c r="Z1291" s="390"/>
      <c r="AA1291" s="390"/>
      <c r="AB1291" s="390"/>
      <c r="AC1291" s="32">
        <f t="shared" si="1071"/>
        <v>0</v>
      </c>
      <c r="AD1291" s="13"/>
      <c r="AE1291" s="17"/>
      <c r="AF1291" s="22"/>
      <c r="AG1291" s="22"/>
      <c r="AH1291" s="22"/>
      <c r="AI1291" s="155"/>
      <c r="AJ1291" s="2"/>
      <c r="AZ1291" s="550"/>
      <c r="BI1291" s="44"/>
      <c r="BM1291" s="165"/>
      <c r="BN1291" s="165"/>
      <c r="BO1291" s="165"/>
      <c r="BP1291" s="165"/>
      <c r="BQ1291" s="165"/>
      <c r="BR1291" s="165"/>
      <c r="BS1291" s="165"/>
      <c r="BT1291" s="165"/>
      <c r="BW1291" s="44"/>
      <c r="BX1291" s="637"/>
      <c r="BY1291" s="44"/>
      <c r="BZ1291" s="44"/>
      <c r="CA1291" s="44"/>
      <c r="CB1291" s="44"/>
      <c r="CC1291" s="44"/>
      <c r="CD1291" s="44"/>
      <c r="CE1291" s="44"/>
      <c r="CP1291" s="165"/>
      <c r="CS1291" s="534"/>
      <c r="DJ1291" s="165"/>
      <c r="DK1291" s="165"/>
      <c r="DL1291" s="165"/>
    </row>
    <row r="1292" spans="1:116">
      <c r="A1292" s="87">
        <f t="shared" si="1073"/>
        <v>2016</v>
      </c>
      <c r="B1292" s="390"/>
      <c r="C1292" s="390"/>
      <c r="D1292" s="390"/>
      <c r="E1292" s="390"/>
      <c r="F1292" s="390"/>
      <c r="G1292" s="390"/>
      <c r="H1292" s="390"/>
      <c r="I1292" s="390"/>
      <c r="J1292" s="390"/>
      <c r="K1292" s="390"/>
      <c r="L1292" s="390"/>
      <c r="M1292" s="390"/>
      <c r="N1292" s="32">
        <f t="shared" si="1070"/>
        <v>0</v>
      </c>
      <c r="O1292" s="333"/>
      <c r="P1292" s="31">
        <f t="shared" si="1072"/>
        <v>2016</v>
      </c>
      <c r="Q1292" s="390"/>
      <c r="R1292" s="390"/>
      <c r="S1292" s="390"/>
      <c r="T1292" s="390"/>
      <c r="U1292" s="390"/>
      <c r="V1292" s="390"/>
      <c r="W1292" s="390"/>
      <c r="X1292" s="390"/>
      <c r="Y1292" s="390"/>
      <c r="Z1292" s="390"/>
      <c r="AA1292" s="390"/>
      <c r="AB1292" s="390"/>
      <c r="AC1292" s="32">
        <f t="shared" si="1071"/>
        <v>0</v>
      </c>
      <c r="AD1292" s="13"/>
      <c r="AE1292" s="17"/>
      <c r="AF1292" s="22"/>
      <c r="AG1292" s="22"/>
      <c r="AH1292" s="22"/>
      <c r="AI1292" s="155"/>
      <c r="AJ1292" s="2"/>
      <c r="AK1292" s="1"/>
    </row>
    <row r="1293" spans="1:116">
      <c r="A1293" s="87">
        <f t="shared" si="1073"/>
        <v>2017</v>
      </c>
      <c r="B1293" s="390"/>
      <c r="C1293" s="390"/>
      <c r="D1293" s="390"/>
      <c r="E1293" s="390"/>
      <c r="F1293" s="390"/>
      <c r="G1293" s="390"/>
      <c r="H1293" s="390"/>
      <c r="I1293" s="390"/>
      <c r="J1293" s="390"/>
      <c r="K1293" s="390"/>
      <c r="L1293" s="390"/>
      <c r="M1293" s="390"/>
      <c r="N1293" s="32">
        <f t="shared" si="1070"/>
        <v>0</v>
      </c>
      <c r="O1293" s="333"/>
      <c r="P1293" s="31">
        <f t="shared" si="1072"/>
        <v>2017</v>
      </c>
      <c r="Q1293" s="390"/>
      <c r="R1293" s="390"/>
      <c r="S1293" s="390"/>
      <c r="T1293" s="390"/>
      <c r="U1293" s="390"/>
      <c r="V1293" s="390"/>
      <c r="W1293" s="390"/>
      <c r="X1293" s="390"/>
      <c r="Y1293" s="390"/>
      <c r="Z1293" s="390"/>
      <c r="AA1293" s="390"/>
      <c r="AB1293" s="390"/>
      <c r="AC1293" s="32">
        <f t="shared" si="1071"/>
        <v>0</v>
      </c>
      <c r="AD1293" s="13"/>
      <c r="AE1293" s="17"/>
      <c r="AF1293" s="22"/>
      <c r="AG1293" s="22"/>
      <c r="AH1293" s="22"/>
      <c r="AI1293" s="155"/>
      <c r="AJ1293" s="2"/>
      <c r="AK1293" s="1"/>
    </row>
    <row r="1294" spans="1:116">
      <c r="A1294" s="87">
        <f t="shared" si="1073"/>
        <v>2018</v>
      </c>
      <c r="B1294" s="390"/>
      <c r="C1294" s="390"/>
      <c r="D1294" s="390"/>
      <c r="E1294" s="390"/>
      <c r="F1294" s="390"/>
      <c r="G1294" s="390"/>
      <c r="H1294" s="390"/>
      <c r="I1294" s="390"/>
      <c r="J1294" s="390"/>
      <c r="K1294" s="390"/>
      <c r="L1294" s="390"/>
      <c r="M1294" s="390"/>
      <c r="N1294" s="32">
        <f t="shared" si="1070"/>
        <v>0</v>
      </c>
      <c r="O1294" s="333"/>
      <c r="P1294" s="31">
        <f t="shared" si="1072"/>
        <v>2018</v>
      </c>
      <c r="Q1294" s="390"/>
      <c r="R1294" s="390"/>
      <c r="S1294" s="390"/>
      <c r="T1294" s="390"/>
      <c r="U1294" s="390"/>
      <c r="V1294" s="390"/>
      <c r="W1294" s="390"/>
      <c r="X1294" s="390"/>
      <c r="Y1294" s="390"/>
      <c r="Z1294" s="390"/>
      <c r="AA1294" s="390"/>
      <c r="AB1294" s="390"/>
      <c r="AC1294" s="32">
        <f t="shared" si="1071"/>
        <v>0</v>
      </c>
      <c r="AD1294" s="13"/>
      <c r="AE1294" s="17"/>
      <c r="AF1294" s="22"/>
      <c r="AG1294" s="22"/>
      <c r="AH1294" s="22"/>
      <c r="AI1294" s="155"/>
      <c r="AJ1294" s="2"/>
      <c r="AK1294" s="1"/>
    </row>
    <row r="1295" spans="1:116">
      <c r="A1295" s="87">
        <f t="shared" si="1073"/>
        <v>2019</v>
      </c>
      <c r="B1295" s="390"/>
      <c r="C1295" s="390"/>
      <c r="D1295" s="390"/>
      <c r="E1295" s="390"/>
      <c r="F1295" s="390"/>
      <c r="G1295" s="390"/>
      <c r="H1295" s="390"/>
      <c r="I1295" s="390"/>
      <c r="J1295" s="390"/>
      <c r="K1295" s="390"/>
      <c r="L1295" s="390"/>
      <c r="M1295" s="390"/>
      <c r="N1295" s="32">
        <f t="shared" si="1070"/>
        <v>0</v>
      </c>
      <c r="O1295" s="333"/>
      <c r="P1295" s="31">
        <f t="shared" si="1072"/>
        <v>2019</v>
      </c>
      <c r="Q1295" s="390"/>
      <c r="R1295" s="390"/>
      <c r="S1295" s="390"/>
      <c r="T1295" s="390"/>
      <c r="U1295" s="390"/>
      <c r="V1295" s="390"/>
      <c r="W1295" s="390"/>
      <c r="X1295" s="390"/>
      <c r="Y1295" s="390"/>
      <c r="Z1295" s="390"/>
      <c r="AA1295" s="390"/>
      <c r="AB1295" s="390"/>
      <c r="AC1295" s="32">
        <f t="shared" si="1071"/>
        <v>0</v>
      </c>
      <c r="AD1295" s="13"/>
      <c r="AE1295" s="17"/>
      <c r="AF1295" s="22"/>
      <c r="AG1295" s="22"/>
      <c r="AH1295" s="22"/>
      <c r="AI1295" s="155"/>
      <c r="AJ1295" s="2"/>
      <c r="AK1295" s="1"/>
    </row>
    <row r="1296" spans="1:116">
      <c r="A1296" s="87">
        <f t="shared" si="1073"/>
        <v>2020</v>
      </c>
      <c r="B1296" s="390"/>
      <c r="C1296" s="390"/>
      <c r="D1296" s="390"/>
      <c r="E1296" s="390"/>
      <c r="F1296" s="390"/>
      <c r="G1296" s="390"/>
      <c r="H1296" s="390"/>
      <c r="I1296" s="390"/>
      <c r="J1296" s="390"/>
      <c r="K1296" s="390"/>
      <c r="L1296" s="390"/>
      <c r="M1296" s="390"/>
      <c r="N1296" s="32">
        <f t="shared" si="1070"/>
        <v>0</v>
      </c>
      <c r="O1296" s="333"/>
      <c r="P1296" s="31">
        <f t="shared" si="1072"/>
        <v>2020</v>
      </c>
      <c r="Q1296" s="390"/>
      <c r="R1296" s="390"/>
      <c r="S1296" s="390"/>
      <c r="T1296" s="390"/>
      <c r="U1296" s="390"/>
      <c r="V1296" s="390"/>
      <c r="W1296" s="390"/>
      <c r="X1296" s="390"/>
      <c r="Y1296" s="390"/>
      <c r="Z1296" s="390"/>
      <c r="AA1296" s="390"/>
      <c r="AB1296" s="390"/>
      <c r="AC1296" s="32">
        <f t="shared" si="1071"/>
        <v>0</v>
      </c>
      <c r="AD1296" s="13"/>
      <c r="AE1296" s="17"/>
      <c r="AF1296" s="22"/>
      <c r="AG1296" s="22"/>
      <c r="AH1296" s="22"/>
      <c r="AI1296" s="155"/>
      <c r="AJ1296" s="2"/>
      <c r="AK1296" s="1"/>
    </row>
    <row r="1297" spans="1:37">
      <c r="A1297" s="87">
        <f t="shared" si="1073"/>
        <v>2021</v>
      </c>
      <c r="B1297" s="390"/>
      <c r="C1297" s="390"/>
      <c r="D1297" s="390"/>
      <c r="E1297" s="390"/>
      <c r="F1297" s="390"/>
      <c r="G1297" s="390"/>
      <c r="H1297" s="390"/>
      <c r="I1297" s="390"/>
      <c r="J1297" s="390"/>
      <c r="K1297" s="390"/>
      <c r="L1297" s="390"/>
      <c r="M1297" s="390"/>
      <c r="N1297" s="32">
        <f t="shared" si="1070"/>
        <v>0</v>
      </c>
      <c r="O1297" s="333"/>
      <c r="P1297" s="31">
        <f t="shared" si="1072"/>
        <v>2021</v>
      </c>
      <c r="Q1297" s="390"/>
      <c r="R1297" s="390"/>
      <c r="S1297" s="390"/>
      <c r="T1297" s="390"/>
      <c r="U1297" s="390"/>
      <c r="V1297" s="390"/>
      <c r="W1297" s="390"/>
      <c r="X1297" s="390"/>
      <c r="Y1297" s="390"/>
      <c r="Z1297" s="390"/>
      <c r="AA1297" s="390"/>
      <c r="AB1297" s="390"/>
      <c r="AC1297" s="32">
        <f t="shared" si="1071"/>
        <v>0</v>
      </c>
      <c r="AD1297" s="13"/>
      <c r="AE1297" s="17"/>
      <c r="AF1297" s="22"/>
      <c r="AG1297" s="22"/>
      <c r="AH1297" s="22"/>
      <c r="AI1297" s="155"/>
      <c r="AJ1297" s="2"/>
      <c r="AK1297" s="1"/>
    </row>
    <row r="1298" spans="1:37">
      <c r="A1298" s="87">
        <f t="shared" si="1073"/>
        <v>2022</v>
      </c>
      <c r="B1298" s="390"/>
      <c r="C1298" s="390"/>
      <c r="D1298" s="390"/>
      <c r="E1298" s="390"/>
      <c r="F1298" s="390"/>
      <c r="G1298" s="390"/>
      <c r="H1298" s="390"/>
      <c r="I1298" s="390"/>
      <c r="J1298" s="390"/>
      <c r="K1298" s="390"/>
      <c r="L1298" s="390"/>
      <c r="M1298" s="390"/>
      <c r="N1298" s="32">
        <f t="shared" si="1070"/>
        <v>0</v>
      </c>
      <c r="O1298" s="333"/>
      <c r="P1298" s="31">
        <f t="shared" si="1072"/>
        <v>2022</v>
      </c>
      <c r="Q1298" s="390"/>
      <c r="R1298" s="390"/>
      <c r="S1298" s="390"/>
      <c r="T1298" s="390"/>
      <c r="U1298" s="390"/>
      <c r="V1298" s="390"/>
      <c r="W1298" s="390"/>
      <c r="X1298" s="390"/>
      <c r="Y1298" s="390"/>
      <c r="Z1298" s="390"/>
      <c r="AA1298" s="390"/>
      <c r="AB1298" s="390"/>
      <c r="AC1298" s="32">
        <f t="shared" si="1071"/>
        <v>0</v>
      </c>
      <c r="AD1298" s="13"/>
      <c r="AE1298" s="17"/>
      <c r="AF1298" s="22"/>
      <c r="AG1298" s="22"/>
      <c r="AH1298" s="22"/>
      <c r="AI1298" s="155"/>
      <c r="AJ1298" s="2"/>
      <c r="AK1298" s="1"/>
    </row>
    <row r="1299" spans="1:37" ht="11.25" customHeight="1">
      <c r="A1299" s="87">
        <f t="shared" si="1073"/>
        <v>2023</v>
      </c>
      <c r="B1299" s="390"/>
      <c r="C1299" s="390"/>
      <c r="D1299" s="390"/>
      <c r="E1299" s="390"/>
      <c r="F1299" s="390"/>
      <c r="G1299" s="390"/>
      <c r="H1299" s="390"/>
      <c r="I1299" s="390"/>
      <c r="J1299" s="390"/>
      <c r="K1299" s="390"/>
      <c r="L1299" s="390"/>
      <c r="M1299" s="390"/>
      <c r="N1299" s="32">
        <f t="shared" si="1070"/>
        <v>0</v>
      </c>
      <c r="O1299" s="333"/>
      <c r="P1299" s="31">
        <f t="shared" si="1072"/>
        <v>2023</v>
      </c>
      <c r="Q1299" s="390"/>
      <c r="R1299" s="390"/>
      <c r="S1299" s="390"/>
      <c r="T1299" s="390"/>
      <c r="U1299" s="390"/>
      <c r="V1299" s="390"/>
      <c r="W1299" s="390"/>
      <c r="X1299" s="390"/>
      <c r="Y1299" s="390"/>
      <c r="Z1299" s="390"/>
      <c r="AA1299" s="390"/>
      <c r="AB1299" s="390"/>
      <c r="AC1299" s="32">
        <f t="shared" si="1071"/>
        <v>0</v>
      </c>
      <c r="AD1299" s="13"/>
      <c r="AE1299" s="17"/>
      <c r="AF1299" s="22"/>
      <c r="AG1299" s="22"/>
      <c r="AH1299" s="22"/>
      <c r="AI1299" s="78"/>
      <c r="AJ1299" s="2"/>
      <c r="AK1299" s="1"/>
    </row>
    <row r="1300" spans="1:37" ht="11.25" customHeight="1">
      <c r="A1300" s="87">
        <f t="shared" si="1073"/>
        <v>2024</v>
      </c>
      <c r="B1300" s="390"/>
      <c r="C1300" s="390"/>
      <c r="D1300" s="390"/>
      <c r="E1300" s="390"/>
      <c r="F1300" s="390"/>
      <c r="G1300" s="390"/>
      <c r="H1300" s="390"/>
      <c r="I1300" s="390"/>
      <c r="J1300" s="390"/>
      <c r="K1300" s="390"/>
      <c r="L1300" s="390"/>
      <c r="M1300" s="390"/>
      <c r="N1300" s="32">
        <f t="shared" si="1070"/>
        <v>0</v>
      </c>
      <c r="O1300" s="448"/>
      <c r="P1300" s="31">
        <f t="shared" si="1072"/>
        <v>2024</v>
      </c>
      <c r="Q1300" s="390"/>
      <c r="R1300" s="390"/>
      <c r="S1300" s="390"/>
      <c r="T1300" s="390"/>
      <c r="U1300" s="390"/>
      <c r="V1300" s="390"/>
      <c r="W1300" s="390"/>
      <c r="X1300" s="390"/>
      <c r="Y1300" s="390"/>
      <c r="Z1300" s="390"/>
      <c r="AA1300" s="390"/>
      <c r="AB1300" s="390"/>
      <c r="AC1300" s="32">
        <f t="shared" si="1071"/>
        <v>0</v>
      </c>
      <c r="AD1300" s="13"/>
      <c r="AE1300" s="17"/>
      <c r="AF1300" s="22"/>
      <c r="AG1300" s="22"/>
      <c r="AH1300" s="22"/>
      <c r="AJ1300" s="2"/>
      <c r="AK1300" s="1"/>
    </row>
    <row r="1301" spans="1:37" ht="11.25" customHeight="1">
      <c r="A1301" s="87">
        <f t="shared" si="1073"/>
        <v>2025</v>
      </c>
      <c r="B1301" s="390"/>
      <c r="C1301" s="390"/>
      <c r="D1301" s="390"/>
      <c r="E1301" s="390"/>
      <c r="F1301" s="390"/>
      <c r="G1301" s="390"/>
      <c r="H1301" s="390"/>
      <c r="I1301" s="390"/>
      <c r="J1301" s="390"/>
      <c r="K1301" s="390"/>
      <c r="L1301" s="390"/>
      <c r="M1301" s="390"/>
      <c r="N1301" s="32">
        <f t="shared" si="1070"/>
        <v>0</v>
      </c>
      <c r="O1301" s="448"/>
      <c r="P1301" s="31">
        <f t="shared" si="1072"/>
        <v>2025</v>
      </c>
      <c r="Q1301" s="390"/>
      <c r="R1301" s="390"/>
      <c r="S1301" s="390"/>
      <c r="T1301" s="390"/>
      <c r="U1301" s="390"/>
      <c r="V1301" s="390"/>
      <c r="W1301" s="390"/>
      <c r="X1301" s="390"/>
      <c r="Y1301" s="390"/>
      <c r="Z1301" s="390"/>
      <c r="AA1301" s="390"/>
      <c r="AB1301" s="390"/>
      <c r="AC1301" s="32">
        <f t="shared" si="1071"/>
        <v>0</v>
      </c>
      <c r="AD1301" s="13"/>
      <c r="AE1301" s="17"/>
      <c r="AF1301" s="22"/>
      <c r="AG1301" s="22"/>
      <c r="AH1301" s="22"/>
      <c r="AI1301" s="86"/>
      <c r="AJ1301" s="2"/>
      <c r="AK1301" s="1"/>
    </row>
    <row r="1302" spans="1:37" ht="11.25" customHeight="1">
      <c r="A1302" s="87">
        <f t="shared" si="1073"/>
        <v>2026</v>
      </c>
      <c r="B1302" s="390"/>
      <c r="C1302" s="390"/>
      <c r="D1302" s="390"/>
      <c r="E1302" s="390"/>
      <c r="F1302" s="390"/>
      <c r="G1302" s="390"/>
      <c r="H1302" s="390"/>
      <c r="I1302" s="390"/>
      <c r="J1302" s="390"/>
      <c r="K1302" s="390"/>
      <c r="L1302" s="390"/>
      <c r="M1302" s="390"/>
      <c r="N1302" s="32">
        <f t="shared" si="1070"/>
        <v>0</v>
      </c>
      <c r="O1302" s="29"/>
      <c r="P1302" s="31">
        <f t="shared" si="1072"/>
        <v>2026</v>
      </c>
      <c r="Q1302" s="390"/>
      <c r="R1302" s="390"/>
      <c r="S1302" s="390"/>
      <c r="T1302" s="390"/>
      <c r="U1302" s="390"/>
      <c r="V1302" s="390"/>
      <c r="W1302" s="390"/>
      <c r="X1302" s="390"/>
      <c r="Y1302" s="390"/>
      <c r="Z1302" s="390"/>
      <c r="AA1302" s="390"/>
      <c r="AB1302" s="390"/>
      <c r="AC1302" s="32">
        <f t="shared" si="1071"/>
        <v>0</v>
      </c>
      <c r="AD1302" s="13"/>
      <c r="AE1302" s="17"/>
      <c r="AF1302" s="22"/>
      <c r="AG1302" s="22"/>
      <c r="AH1302" s="22"/>
      <c r="AI1302" s="155"/>
      <c r="AJ1302" s="2"/>
      <c r="AK1302" s="1"/>
    </row>
    <row r="1303" spans="1:37" ht="11.25" customHeight="1">
      <c r="A1303" s="87">
        <f t="shared" si="1073"/>
        <v>2027</v>
      </c>
      <c r="B1303" s="390"/>
      <c r="C1303" s="390"/>
      <c r="D1303" s="390"/>
      <c r="E1303" s="390"/>
      <c r="F1303" s="390"/>
      <c r="G1303" s="390"/>
      <c r="H1303" s="390"/>
      <c r="I1303" s="390"/>
      <c r="J1303" s="390"/>
      <c r="K1303" s="390"/>
      <c r="L1303" s="390"/>
      <c r="M1303" s="390"/>
      <c r="N1303" s="32">
        <f t="shared" si="1070"/>
        <v>0</v>
      </c>
      <c r="O1303" s="29"/>
      <c r="P1303" s="31">
        <f t="shared" si="1072"/>
        <v>2027</v>
      </c>
      <c r="Q1303" s="390"/>
      <c r="R1303" s="390"/>
      <c r="S1303" s="390"/>
      <c r="T1303" s="390"/>
      <c r="U1303" s="390"/>
      <c r="V1303" s="390"/>
      <c r="W1303" s="390"/>
      <c r="X1303" s="390"/>
      <c r="Y1303" s="390"/>
      <c r="Z1303" s="390"/>
      <c r="AA1303" s="390"/>
      <c r="AB1303" s="390"/>
      <c r="AC1303" s="32">
        <f t="shared" si="1071"/>
        <v>0</v>
      </c>
      <c r="AD1303" s="13"/>
      <c r="AE1303" s="17"/>
      <c r="AF1303" s="22"/>
      <c r="AG1303" s="22"/>
      <c r="AH1303" s="22"/>
      <c r="AI1303" s="155"/>
      <c r="AJ1303" s="2"/>
      <c r="AK1303" s="1"/>
    </row>
    <row r="1304" spans="1:37" ht="11.25" customHeight="1">
      <c r="A1304" s="87">
        <f t="shared" si="1073"/>
        <v>2028</v>
      </c>
      <c r="B1304" s="390"/>
      <c r="C1304" s="390"/>
      <c r="D1304" s="390"/>
      <c r="E1304" s="390"/>
      <c r="F1304" s="390"/>
      <c r="G1304" s="390"/>
      <c r="H1304" s="390"/>
      <c r="I1304" s="390"/>
      <c r="J1304" s="390"/>
      <c r="K1304" s="390"/>
      <c r="L1304" s="390"/>
      <c r="M1304" s="390"/>
      <c r="N1304" s="32">
        <f t="shared" si="1070"/>
        <v>0</v>
      </c>
      <c r="O1304" s="29"/>
      <c r="P1304" s="31">
        <f t="shared" si="1072"/>
        <v>2028</v>
      </c>
      <c r="Q1304" s="390"/>
      <c r="R1304" s="390"/>
      <c r="S1304" s="390"/>
      <c r="T1304" s="390"/>
      <c r="U1304" s="390"/>
      <c r="V1304" s="390"/>
      <c r="W1304" s="390"/>
      <c r="X1304" s="390"/>
      <c r="Y1304" s="390"/>
      <c r="Z1304" s="390"/>
      <c r="AA1304" s="390"/>
      <c r="AB1304" s="390"/>
      <c r="AC1304" s="32">
        <f t="shared" si="1071"/>
        <v>0</v>
      </c>
      <c r="AD1304" s="13"/>
      <c r="AE1304" s="17"/>
      <c r="AF1304" s="22"/>
      <c r="AG1304" s="22"/>
      <c r="AH1304" s="22"/>
      <c r="AI1304" s="155"/>
      <c r="AJ1304" s="2"/>
      <c r="AK1304" s="1"/>
    </row>
    <row r="1305" spans="1:37" ht="11.25" customHeight="1">
      <c r="A1305" s="87">
        <f t="shared" si="1073"/>
        <v>2029</v>
      </c>
      <c r="B1305" s="390"/>
      <c r="C1305" s="390"/>
      <c r="D1305" s="390"/>
      <c r="E1305" s="390"/>
      <c r="F1305" s="390"/>
      <c r="G1305" s="390"/>
      <c r="H1305" s="390"/>
      <c r="I1305" s="390"/>
      <c r="J1305" s="390"/>
      <c r="K1305" s="390"/>
      <c r="L1305" s="390"/>
      <c r="M1305" s="390"/>
      <c r="N1305" s="32">
        <f t="shared" si="1070"/>
        <v>0</v>
      </c>
      <c r="O1305" s="29"/>
      <c r="P1305" s="31">
        <f t="shared" si="1072"/>
        <v>2029</v>
      </c>
      <c r="Q1305" s="390"/>
      <c r="R1305" s="390"/>
      <c r="S1305" s="390"/>
      <c r="T1305" s="390"/>
      <c r="U1305" s="390"/>
      <c r="V1305" s="390"/>
      <c r="W1305" s="390"/>
      <c r="X1305" s="390"/>
      <c r="Y1305" s="390"/>
      <c r="Z1305" s="390"/>
      <c r="AA1305" s="390"/>
      <c r="AB1305" s="390"/>
      <c r="AC1305" s="32">
        <f t="shared" si="1071"/>
        <v>0</v>
      </c>
      <c r="AD1305" s="13"/>
      <c r="AE1305" s="17"/>
      <c r="AF1305" s="22"/>
      <c r="AG1305" s="22"/>
      <c r="AH1305" s="22"/>
      <c r="AI1305" s="155"/>
      <c r="AJ1305" s="2"/>
      <c r="AK1305" s="1"/>
    </row>
    <row r="1306" spans="1:37" ht="11.25" customHeight="1">
      <c r="A1306" s="87">
        <f t="shared" si="1073"/>
        <v>2030</v>
      </c>
      <c r="B1306" s="390"/>
      <c r="C1306" s="390"/>
      <c r="D1306" s="390"/>
      <c r="E1306" s="390"/>
      <c r="F1306" s="390"/>
      <c r="G1306" s="390"/>
      <c r="H1306" s="390"/>
      <c r="I1306" s="390"/>
      <c r="J1306" s="390"/>
      <c r="K1306" s="390"/>
      <c r="L1306" s="390"/>
      <c r="M1306" s="390"/>
      <c r="N1306" s="32">
        <f t="shared" si="1070"/>
        <v>0</v>
      </c>
      <c r="O1306" s="29"/>
      <c r="P1306" s="31">
        <f t="shared" si="1072"/>
        <v>2030</v>
      </c>
      <c r="Q1306" s="390"/>
      <c r="R1306" s="390"/>
      <c r="S1306" s="390"/>
      <c r="T1306" s="390"/>
      <c r="U1306" s="390"/>
      <c r="V1306" s="390"/>
      <c r="W1306" s="390"/>
      <c r="X1306" s="390"/>
      <c r="Y1306" s="390"/>
      <c r="Z1306" s="390"/>
      <c r="AA1306" s="390"/>
      <c r="AB1306" s="390"/>
      <c r="AC1306" s="32">
        <f t="shared" si="1071"/>
        <v>0</v>
      </c>
      <c r="AD1306" s="13"/>
      <c r="AE1306" s="17"/>
      <c r="AF1306" s="22"/>
      <c r="AG1306" s="22"/>
      <c r="AH1306" s="22"/>
      <c r="AI1306" s="155"/>
      <c r="AJ1306" s="2"/>
      <c r="AK1306" s="1"/>
    </row>
    <row r="1307" spans="1:37" ht="11.25" customHeight="1">
      <c r="A1307" s="87">
        <f t="shared" si="1073"/>
        <v>2031</v>
      </c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31">
        <f>1+P1306</f>
        <v>2031</v>
      </c>
      <c r="Q1307" s="390"/>
      <c r="R1307" s="390"/>
      <c r="S1307" s="390"/>
      <c r="T1307" s="390"/>
      <c r="U1307" s="390"/>
      <c r="V1307" s="390"/>
      <c r="W1307" s="390"/>
      <c r="X1307" s="390"/>
      <c r="Y1307" s="390"/>
      <c r="Z1307" s="390"/>
      <c r="AA1307" s="390"/>
      <c r="AB1307" s="390"/>
      <c r="AC1307" s="29"/>
      <c r="AD1307" s="13"/>
      <c r="AE1307" s="17"/>
      <c r="AF1307" s="22"/>
      <c r="AG1307" s="22"/>
      <c r="AH1307" s="22"/>
      <c r="AI1307" s="155"/>
      <c r="AJ1307" s="2"/>
      <c r="AK1307" s="1"/>
    </row>
    <row r="1308" spans="1:37" ht="11.25" customHeight="1">
      <c r="A1308" s="87">
        <f t="shared" si="1073"/>
        <v>2032</v>
      </c>
      <c r="P1308" s="31">
        <f t="shared" ref="P1308:P1320" si="1074">1+P1307</f>
        <v>2032</v>
      </c>
      <c r="AD1308" s="13"/>
      <c r="AE1308" s="17"/>
      <c r="AF1308" s="22"/>
      <c r="AG1308" s="22"/>
      <c r="AH1308" s="22"/>
      <c r="AI1308" s="155"/>
      <c r="AJ1308" s="2"/>
      <c r="AK1308" s="1"/>
    </row>
    <row r="1309" spans="1:37" ht="11.25" customHeight="1">
      <c r="A1309" s="87">
        <f t="shared" si="1073"/>
        <v>2033</v>
      </c>
      <c r="P1309" s="31">
        <f t="shared" si="1074"/>
        <v>2033</v>
      </c>
      <c r="AD1309" s="13"/>
      <c r="AE1309" s="17"/>
      <c r="AF1309" s="22"/>
      <c r="AG1309" s="22"/>
      <c r="AH1309" s="22"/>
      <c r="AI1309" s="155"/>
      <c r="AJ1309" s="2"/>
      <c r="AK1309" s="1"/>
    </row>
    <row r="1310" spans="1:37" ht="11.25" customHeight="1">
      <c r="A1310" s="87">
        <f t="shared" si="1073"/>
        <v>2034</v>
      </c>
      <c r="P1310" s="31">
        <f t="shared" si="1074"/>
        <v>2034</v>
      </c>
      <c r="AD1310" s="13"/>
      <c r="AE1310" s="17"/>
      <c r="AF1310" s="22"/>
      <c r="AG1310" s="22"/>
      <c r="AH1310" s="22"/>
      <c r="AI1310" s="155"/>
      <c r="AJ1310" s="2"/>
      <c r="AK1310" s="1"/>
    </row>
    <row r="1311" spans="1:37" ht="11.25" customHeight="1">
      <c r="A1311" s="87">
        <f t="shared" si="1073"/>
        <v>2035</v>
      </c>
      <c r="P1311" s="31">
        <f t="shared" si="1074"/>
        <v>2035</v>
      </c>
      <c r="AD1311" s="13"/>
      <c r="AE1311" s="17"/>
      <c r="AF1311" s="22"/>
      <c r="AG1311" s="22"/>
      <c r="AH1311" s="22"/>
      <c r="AI1311" s="155"/>
      <c r="AJ1311" s="2"/>
      <c r="AK1311" s="1"/>
    </row>
    <row r="1312" spans="1:37" ht="11.25" customHeight="1">
      <c r="A1312" s="87">
        <f t="shared" si="1073"/>
        <v>2036</v>
      </c>
      <c r="P1312" s="31">
        <f t="shared" si="1074"/>
        <v>2036</v>
      </c>
      <c r="AD1312" s="13"/>
      <c r="AE1312" s="17"/>
      <c r="AF1312" s="22"/>
      <c r="AG1312" s="22"/>
      <c r="AH1312" s="22"/>
      <c r="AI1312" s="155"/>
      <c r="AJ1312" s="2"/>
      <c r="AK1312" s="1"/>
    </row>
    <row r="1313" spans="1:116" ht="11.25" customHeight="1">
      <c r="A1313" s="87">
        <f t="shared" si="1073"/>
        <v>2037</v>
      </c>
      <c r="P1313" s="31">
        <f t="shared" si="1074"/>
        <v>2037</v>
      </c>
      <c r="AD1313" s="13"/>
      <c r="AE1313" s="17"/>
      <c r="AF1313" s="22"/>
      <c r="AG1313" s="22"/>
      <c r="AH1313" s="22"/>
      <c r="AI1313" s="155"/>
      <c r="AJ1313" s="2"/>
      <c r="AK1313" s="1"/>
    </row>
    <row r="1314" spans="1:116" ht="11.25" customHeight="1">
      <c r="A1314" s="87">
        <f t="shared" si="1073"/>
        <v>2038</v>
      </c>
      <c r="P1314" s="31">
        <f t="shared" si="1074"/>
        <v>2038</v>
      </c>
      <c r="AD1314" s="13"/>
      <c r="AE1314" s="17"/>
      <c r="AF1314" s="22"/>
      <c r="AG1314" s="22"/>
      <c r="AH1314" s="22"/>
      <c r="AI1314" s="155"/>
      <c r="AJ1314" s="2"/>
      <c r="AK1314" s="1"/>
    </row>
    <row r="1315" spans="1:116" ht="11.25" customHeight="1">
      <c r="A1315" s="87">
        <f t="shared" si="1073"/>
        <v>2039</v>
      </c>
      <c r="P1315" s="31">
        <f t="shared" si="1074"/>
        <v>2039</v>
      </c>
      <c r="AD1315" s="13"/>
      <c r="AE1315" s="17"/>
      <c r="AF1315" s="22"/>
      <c r="AG1315" s="22"/>
      <c r="AH1315" s="22"/>
      <c r="AI1315" s="155"/>
      <c r="AJ1315" s="2"/>
      <c r="AK1315" s="1"/>
    </row>
    <row r="1316" spans="1:116" ht="11.25" customHeight="1">
      <c r="A1316" s="87">
        <f t="shared" si="1073"/>
        <v>2040</v>
      </c>
      <c r="P1316" s="31">
        <f t="shared" si="1074"/>
        <v>2040</v>
      </c>
      <c r="AD1316" s="13"/>
      <c r="AE1316" s="17"/>
      <c r="AF1316" s="22"/>
      <c r="AG1316" s="22"/>
      <c r="AH1316" s="22"/>
      <c r="AI1316" s="155"/>
      <c r="AJ1316" s="2"/>
      <c r="AK1316" s="1"/>
    </row>
    <row r="1317" spans="1:116" ht="11.25" customHeight="1">
      <c r="A1317" s="87">
        <f t="shared" si="1073"/>
        <v>2041</v>
      </c>
      <c r="P1317" s="31">
        <f t="shared" si="1074"/>
        <v>2041</v>
      </c>
      <c r="AD1317" s="13"/>
      <c r="AE1317" s="17"/>
      <c r="AF1317" s="22"/>
      <c r="AG1317" s="22"/>
      <c r="AH1317" s="22"/>
      <c r="AI1317" s="155"/>
      <c r="AJ1317" s="2"/>
      <c r="AK1317" s="1"/>
    </row>
    <row r="1318" spans="1:116" s="2" customFormat="1" ht="11.25" customHeight="1">
      <c r="A1318" s="87">
        <f t="shared" si="1073"/>
        <v>2042</v>
      </c>
      <c r="P1318" s="31">
        <f t="shared" si="1074"/>
        <v>2042</v>
      </c>
      <c r="AD1318" s="13"/>
      <c r="AE1318" s="17"/>
      <c r="AF1318" s="22"/>
      <c r="AG1318" s="22"/>
      <c r="AH1318" s="22"/>
      <c r="AI1318" s="155"/>
      <c r="AZ1318" s="540"/>
      <c r="BI1318" s="13"/>
      <c r="BM1318" s="166"/>
      <c r="BN1318" s="166"/>
      <c r="BO1318" s="166"/>
      <c r="BP1318" s="166"/>
      <c r="BQ1318" s="166"/>
      <c r="BR1318" s="166"/>
      <c r="BS1318" s="166"/>
      <c r="BT1318" s="166"/>
      <c r="BW1318" s="13"/>
      <c r="BX1318" s="79"/>
      <c r="BY1318" s="13"/>
      <c r="BZ1318" s="13"/>
      <c r="CA1318" s="13"/>
      <c r="CB1318" s="13"/>
      <c r="CC1318" s="13"/>
      <c r="CD1318" s="13"/>
      <c r="CE1318" s="13"/>
      <c r="CP1318" s="166"/>
      <c r="CS1318" s="531"/>
      <c r="DJ1318" s="166"/>
      <c r="DK1318" s="166"/>
      <c r="DL1318" s="166"/>
    </row>
    <row r="1319" spans="1:116" ht="10.7" customHeight="1">
      <c r="A1319" s="87">
        <f t="shared" si="1073"/>
        <v>2043</v>
      </c>
      <c r="P1319" s="31">
        <f t="shared" si="1074"/>
        <v>2043</v>
      </c>
      <c r="AD1319" s="13"/>
      <c r="AE1319" s="17"/>
      <c r="AF1319" s="22"/>
      <c r="AG1319" s="22"/>
      <c r="AH1319" s="22"/>
      <c r="AI1319" s="155"/>
      <c r="AJ1319" s="2"/>
      <c r="AK1319" s="1"/>
    </row>
    <row r="1320" spans="1:116" ht="11.25" customHeight="1">
      <c r="A1320" s="87">
        <f t="shared" si="1073"/>
        <v>2044</v>
      </c>
      <c r="P1320" s="31">
        <f t="shared" si="1074"/>
        <v>2044</v>
      </c>
      <c r="AD1320" s="13"/>
      <c r="AE1320" s="17"/>
      <c r="AF1320" s="22"/>
      <c r="AG1320" s="22"/>
      <c r="AH1320" s="22"/>
      <c r="AI1320" s="155"/>
      <c r="AJ1320" s="2"/>
      <c r="AK1320" s="1"/>
    </row>
    <row r="1321" spans="1:116" s="5" customFormat="1">
      <c r="A1321" s="87">
        <f t="shared" si="1073"/>
        <v>2045</v>
      </c>
      <c r="P1321" s="31">
        <f>1+P1320</f>
        <v>2045</v>
      </c>
      <c r="AD1321" s="13"/>
      <c r="AE1321" s="17"/>
      <c r="AF1321" s="22"/>
      <c r="AG1321" s="22"/>
      <c r="AH1321" s="22"/>
      <c r="AI1321" s="155"/>
      <c r="AJ1321" s="2"/>
      <c r="AZ1321" s="550"/>
      <c r="BI1321" s="44"/>
      <c r="BM1321" s="165"/>
      <c r="BN1321" s="165"/>
      <c r="BO1321" s="165"/>
      <c r="BP1321" s="165"/>
      <c r="BQ1321" s="165"/>
      <c r="BR1321" s="165"/>
      <c r="BS1321" s="165"/>
      <c r="BT1321" s="165"/>
      <c r="BW1321" s="44"/>
      <c r="BX1321" s="637"/>
      <c r="BY1321" s="44"/>
      <c r="BZ1321" s="44"/>
      <c r="CA1321" s="44"/>
      <c r="CB1321" s="44"/>
      <c r="CC1321" s="44"/>
      <c r="CD1321" s="44"/>
      <c r="CE1321" s="44"/>
      <c r="CP1321" s="165"/>
      <c r="CS1321" s="534"/>
      <c r="DJ1321" s="165"/>
      <c r="DK1321" s="165"/>
      <c r="DL1321" s="165"/>
    </row>
    <row r="1322" spans="1:116" s="5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31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29"/>
      <c r="AD1322" s="13"/>
      <c r="AE1322" s="17"/>
      <c r="AF1322" s="22"/>
      <c r="AG1322" s="22"/>
      <c r="AH1322" s="22"/>
      <c r="AI1322" s="155"/>
      <c r="AJ1322" s="2"/>
      <c r="AZ1322" s="550"/>
      <c r="BI1322" s="44"/>
      <c r="BM1322" s="165"/>
      <c r="BN1322" s="165"/>
      <c r="BO1322" s="165"/>
      <c r="BP1322" s="165"/>
      <c r="BQ1322" s="165"/>
      <c r="BR1322" s="165"/>
      <c r="BS1322" s="165"/>
      <c r="BT1322" s="165"/>
      <c r="BW1322" s="44"/>
      <c r="BX1322" s="637"/>
      <c r="BY1322" s="44"/>
      <c r="BZ1322" s="44"/>
      <c r="CA1322" s="44"/>
      <c r="CB1322" s="44"/>
      <c r="CC1322" s="44"/>
      <c r="CD1322" s="44"/>
      <c r="CE1322" s="44"/>
      <c r="CP1322" s="165"/>
      <c r="CS1322" s="534"/>
      <c r="DJ1322" s="165"/>
      <c r="DK1322" s="165"/>
      <c r="DL1322" s="165"/>
    </row>
    <row r="1323" spans="1:116" s="5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31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29"/>
      <c r="AD1323" s="13"/>
      <c r="AE1323" s="17"/>
      <c r="AF1323" s="22"/>
      <c r="AG1323" s="22"/>
      <c r="AH1323" s="22"/>
      <c r="AI1323" s="155"/>
      <c r="AJ1323" s="2"/>
      <c r="AZ1323" s="550"/>
      <c r="BI1323" s="44"/>
      <c r="BM1323" s="165"/>
      <c r="BN1323" s="165"/>
      <c r="BO1323" s="165"/>
      <c r="BP1323" s="165"/>
      <c r="BQ1323" s="165"/>
      <c r="BR1323" s="165"/>
      <c r="BS1323" s="165"/>
      <c r="BT1323" s="165"/>
      <c r="BW1323" s="44"/>
      <c r="BX1323" s="637"/>
      <c r="BY1323" s="44"/>
      <c r="BZ1323" s="44"/>
      <c r="CA1323" s="44"/>
      <c r="CB1323" s="44"/>
      <c r="CC1323" s="44"/>
      <c r="CD1323" s="44"/>
      <c r="CE1323" s="44"/>
      <c r="CP1323" s="165"/>
      <c r="CS1323" s="534"/>
      <c r="DJ1323" s="165"/>
      <c r="DK1323" s="165"/>
      <c r="DL1323" s="165"/>
    </row>
    <row r="1324" spans="1:116" s="5" customFormat="1">
      <c r="A1324" s="579" t="s">
        <v>214</v>
      </c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30"/>
      <c r="M1324" s="330"/>
      <c r="N1324" s="330"/>
      <c r="O1324" s="280"/>
      <c r="P1324" s="442" t="str">
        <f>A1324</f>
        <v>xx</v>
      </c>
      <c r="Q1324" s="446"/>
      <c r="R1324" s="446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13"/>
      <c r="AE1324" s="17"/>
      <c r="AF1324" s="22"/>
      <c r="AG1324" s="22"/>
      <c r="AH1324" s="22"/>
      <c r="AI1324" s="155"/>
      <c r="AJ1324" s="2"/>
      <c r="AZ1324" s="550"/>
      <c r="BI1324" s="44"/>
      <c r="BM1324" s="165"/>
      <c r="BN1324" s="165"/>
      <c r="BO1324" s="165"/>
      <c r="BP1324" s="165"/>
      <c r="BQ1324" s="165"/>
      <c r="BR1324" s="165"/>
      <c r="BS1324" s="165"/>
      <c r="BT1324" s="165"/>
      <c r="BW1324" s="44"/>
      <c r="BX1324" s="637"/>
      <c r="BY1324" s="44"/>
      <c r="BZ1324" s="44"/>
      <c r="CA1324" s="44"/>
      <c r="CB1324" s="44"/>
      <c r="CC1324" s="44"/>
      <c r="CD1324" s="44"/>
      <c r="CE1324" s="44"/>
      <c r="CP1324" s="165"/>
      <c r="CS1324" s="534"/>
      <c r="DJ1324" s="165"/>
      <c r="DK1324" s="165"/>
      <c r="DL1324" s="165"/>
    </row>
    <row r="1325" spans="1:116" s="5" customFormat="1">
      <c r="A1325" s="260" t="s">
        <v>2</v>
      </c>
      <c r="B1325" s="445" t="s">
        <v>3</v>
      </c>
      <c r="C1325" s="445" t="s">
        <v>4</v>
      </c>
      <c r="D1325" s="445" t="s">
        <v>5</v>
      </c>
      <c r="E1325" s="445" t="s">
        <v>6</v>
      </c>
      <c r="F1325" s="445" t="s">
        <v>7</v>
      </c>
      <c r="G1325" s="445" t="s">
        <v>8</v>
      </c>
      <c r="H1325" s="445" t="s">
        <v>9</v>
      </c>
      <c r="I1325" s="445" t="s">
        <v>10</v>
      </c>
      <c r="J1325" s="445" t="s">
        <v>11</v>
      </c>
      <c r="K1325" s="445" t="s">
        <v>12</v>
      </c>
      <c r="L1325" s="445" t="s">
        <v>13</v>
      </c>
      <c r="M1325" s="445" t="s">
        <v>14</v>
      </c>
      <c r="N1325" s="445" t="s">
        <v>140</v>
      </c>
      <c r="O1325" s="447"/>
      <c r="P1325" s="260" t="s">
        <v>2</v>
      </c>
      <c r="Q1325" s="445" t="s">
        <v>3</v>
      </c>
      <c r="R1325" s="445" t="s">
        <v>4</v>
      </c>
      <c r="S1325" s="445" t="s">
        <v>5</v>
      </c>
      <c r="T1325" s="445" t="s">
        <v>6</v>
      </c>
      <c r="U1325" s="445" t="s">
        <v>7</v>
      </c>
      <c r="V1325" s="445" t="s">
        <v>8</v>
      </c>
      <c r="W1325" s="445" t="s">
        <v>9</v>
      </c>
      <c r="X1325" s="445" t="s">
        <v>10</v>
      </c>
      <c r="Y1325" s="445" t="s">
        <v>11</v>
      </c>
      <c r="Z1325" s="445" t="s">
        <v>12</v>
      </c>
      <c r="AA1325" s="445" t="s">
        <v>13</v>
      </c>
      <c r="AB1325" s="445" t="s">
        <v>14</v>
      </c>
      <c r="AC1325" s="445" t="s">
        <v>140</v>
      </c>
      <c r="AD1325" s="13"/>
      <c r="AE1325" s="17"/>
      <c r="AF1325" s="22"/>
      <c r="AG1325" s="22"/>
      <c r="AH1325" s="22"/>
      <c r="AI1325" s="155"/>
      <c r="AJ1325" s="2"/>
      <c r="AZ1325" s="550"/>
      <c r="BI1325" s="44"/>
      <c r="BM1325" s="165"/>
      <c r="BN1325" s="165"/>
      <c r="BO1325" s="165"/>
      <c r="BP1325" s="165"/>
      <c r="BQ1325" s="165"/>
      <c r="BR1325" s="165"/>
      <c r="BS1325" s="165"/>
      <c r="BT1325" s="165"/>
      <c r="BW1325" s="44"/>
      <c r="BX1325" s="637"/>
      <c r="BY1325" s="44"/>
      <c r="BZ1325" s="44"/>
      <c r="CA1325" s="44"/>
      <c r="CB1325" s="44"/>
      <c r="CC1325" s="44"/>
      <c r="CD1325" s="44"/>
      <c r="CE1325" s="44"/>
      <c r="CP1325" s="165"/>
      <c r="CS1325" s="534"/>
      <c r="DJ1325" s="165"/>
      <c r="DK1325" s="165"/>
      <c r="DL1325" s="165"/>
    </row>
    <row r="1326" spans="1:116" s="5" customFormat="1">
      <c r="A1326" s="87">
        <f>A1286</f>
        <v>2010</v>
      </c>
      <c r="B1326" s="205"/>
      <c r="C1326" s="205"/>
      <c r="D1326" s="205"/>
      <c r="E1326" s="205"/>
      <c r="F1326" s="205"/>
      <c r="G1326" s="205"/>
      <c r="H1326" s="205"/>
      <c r="I1326" s="205"/>
      <c r="J1326" s="205"/>
      <c r="K1326" s="205"/>
      <c r="L1326" s="205"/>
      <c r="M1326" s="205"/>
      <c r="N1326" s="32">
        <f t="shared" ref="N1326:N1346" si="1075">SUM(B1326:M1326)</f>
        <v>0</v>
      </c>
      <c r="O1326" s="36"/>
      <c r="P1326" s="87">
        <f>A1326</f>
        <v>2010</v>
      </c>
      <c r="Q1326" s="205"/>
      <c r="R1326" s="205"/>
      <c r="S1326" s="205"/>
      <c r="T1326" s="205"/>
      <c r="U1326" s="205"/>
      <c r="V1326" s="205"/>
      <c r="W1326" s="205"/>
      <c r="X1326" s="205"/>
      <c r="Y1326" s="205"/>
      <c r="Z1326" s="205"/>
      <c r="AA1326" s="205"/>
      <c r="AB1326" s="205"/>
      <c r="AC1326" s="32">
        <f t="shared" ref="AC1326:AC1346" si="1076">SUM(Q1326:AB1326)</f>
        <v>0</v>
      </c>
      <c r="AD1326" s="13"/>
      <c r="AE1326" s="17"/>
      <c r="AF1326" s="22"/>
      <c r="AG1326" s="22"/>
      <c r="AH1326" s="22"/>
      <c r="AI1326" s="155"/>
      <c r="AJ1326" s="2"/>
      <c r="AZ1326" s="550"/>
      <c r="BI1326" s="44"/>
      <c r="BM1326" s="165"/>
      <c r="BN1326" s="165"/>
      <c r="BO1326" s="165"/>
      <c r="BP1326" s="165"/>
      <c r="BQ1326" s="165"/>
      <c r="BR1326" s="165"/>
      <c r="BS1326" s="165"/>
      <c r="BT1326" s="165"/>
      <c r="BW1326" s="44"/>
      <c r="BX1326" s="637"/>
      <c r="BY1326" s="44"/>
      <c r="BZ1326" s="44"/>
      <c r="CA1326" s="44"/>
      <c r="CB1326" s="44"/>
      <c r="CC1326" s="44"/>
      <c r="CD1326" s="44"/>
      <c r="CE1326" s="44"/>
      <c r="CP1326" s="165"/>
      <c r="CS1326" s="534"/>
      <c r="DJ1326" s="165"/>
      <c r="DK1326" s="165"/>
      <c r="DL1326" s="165"/>
    </row>
    <row r="1327" spans="1:116" s="5" customFormat="1">
      <c r="A1327" s="87">
        <f>A1326+1</f>
        <v>2011</v>
      </c>
      <c r="B1327" s="390"/>
      <c r="C1327" s="390"/>
      <c r="D1327" s="390"/>
      <c r="E1327" s="390"/>
      <c r="F1327" s="390"/>
      <c r="G1327" s="390"/>
      <c r="H1327" s="390"/>
      <c r="I1327" s="390"/>
      <c r="J1327" s="390"/>
      <c r="K1327" s="390"/>
      <c r="L1327" s="390"/>
      <c r="M1327" s="390"/>
      <c r="N1327" s="32">
        <f t="shared" si="1075"/>
        <v>0</v>
      </c>
      <c r="O1327" s="36"/>
      <c r="P1327" s="87">
        <f t="shared" ref="P1327:P1361" si="1077">A1327</f>
        <v>2011</v>
      </c>
      <c r="Q1327" s="205"/>
      <c r="R1327" s="205"/>
      <c r="S1327" s="390"/>
      <c r="T1327" s="390"/>
      <c r="U1327" s="390"/>
      <c r="V1327" s="390"/>
      <c r="W1327" s="390"/>
      <c r="X1327" s="390"/>
      <c r="Y1327" s="390"/>
      <c r="Z1327" s="390"/>
      <c r="AA1327" s="390"/>
      <c r="AB1327" s="390"/>
      <c r="AC1327" s="32">
        <f t="shared" si="1076"/>
        <v>0</v>
      </c>
      <c r="AD1327" s="13"/>
      <c r="AE1327" s="17"/>
      <c r="AF1327" s="22"/>
      <c r="AG1327" s="22"/>
      <c r="AH1327" s="22"/>
      <c r="AI1327" s="155"/>
      <c r="AJ1327" s="2"/>
      <c r="AZ1327" s="550"/>
      <c r="BI1327" s="44"/>
      <c r="BM1327" s="165"/>
      <c r="BN1327" s="165"/>
      <c r="BO1327" s="165"/>
      <c r="BP1327" s="165"/>
      <c r="BQ1327" s="165"/>
      <c r="BR1327" s="165"/>
      <c r="BS1327" s="165"/>
      <c r="BT1327" s="165"/>
      <c r="BW1327" s="44"/>
      <c r="BX1327" s="637"/>
      <c r="BY1327" s="44"/>
      <c r="BZ1327" s="44"/>
      <c r="CA1327" s="44"/>
      <c r="CB1327" s="44"/>
      <c r="CC1327" s="44"/>
      <c r="CD1327" s="44"/>
      <c r="CE1327" s="44"/>
      <c r="CP1327" s="165"/>
      <c r="CS1327" s="534"/>
      <c r="DJ1327" s="165"/>
      <c r="DK1327" s="165"/>
      <c r="DL1327" s="165"/>
    </row>
    <row r="1328" spans="1:116" s="5" customFormat="1">
      <c r="A1328" s="87">
        <f t="shared" ref="A1328:A1361" si="1078">A1327+1</f>
        <v>2012</v>
      </c>
      <c r="B1328" s="390"/>
      <c r="C1328" s="390"/>
      <c r="D1328" s="390"/>
      <c r="E1328" s="390"/>
      <c r="F1328" s="390"/>
      <c r="G1328" s="390"/>
      <c r="H1328" s="390"/>
      <c r="I1328" s="390"/>
      <c r="J1328" s="390"/>
      <c r="K1328" s="390"/>
      <c r="L1328" s="390"/>
      <c r="M1328" s="390"/>
      <c r="N1328" s="32">
        <f t="shared" si="1075"/>
        <v>0</v>
      </c>
      <c r="O1328" s="333"/>
      <c r="P1328" s="87">
        <f t="shared" si="1077"/>
        <v>2012</v>
      </c>
      <c r="Q1328" s="390"/>
      <c r="R1328" s="390"/>
      <c r="S1328" s="390"/>
      <c r="T1328" s="390"/>
      <c r="U1328" s="390"/>
      <c r="V1328" s="390"/>
      <c r="W1328" s="390"/>
      <c r="X1328" s="390"/>
      <c r="Y1328" s="390"/>
      <c r="Z1328" s="390"/>
      <c r="AA1328" s="390"/>
      <c r="AB1328" s="390"/>
      <c r="AC1328" s="32">
        <f t="shared" si="1076"/>
        <v>0</v>
      </c>
      <c r="AD1328" s="2"/>
      <c r="AE1328" s="17"/>
      <c r="AF1328" s="22"/>
      <c r="AG1328" s="22"/>
      <c r="AH1328" s="22"/>
      <c r="AI1328" s="155"/>
      <c r="AJ1328" s="2"/>
      <c r="AZ1328" s="550"/>
      <c r="BI1328" s="44"/>
      <c r="BM1328" s="165"/>
      <c r="BN1328" s="165"/>
      <c r="BO1328" s="165"/>
      <c r="BP1328" s="165"/>
      <c r="BQ1328" s="165"/>
      <c r="BR1328" s="165"/>
      <c r="BS1328" s="165"/>
      <c r="BT1328" s="165"/>
      <c r="BW1328" s="44"/>
      <c r="BX1328" s="637"/>
      <c r="BY1328" s="44"/>
      <c r="BZ1328" s="44"/>
      <c r="CA1328" s="44"/>
      <c r="CB1328" s="44"/>
      <c r="CC1328" s="44"/>
      <c r="CD1328" s="44"/>
      <c r="CE1328" s="44"/>
      <c r="CP1328" s="165"/>
      <c r="CS1328" s="534"/>
      <c r="DJ1328" s="165"/>
      <c r="DK1328" s="165"/>
      <c r="DL1328" s="165"/>
    </row>
    <row r="1329" spans="1:116" s="5" customFormat="1">
      <c r="A1329" s="87">
        <f t="shared" si="1078"/>
        <v>2013</v>
      </c>
      <c r="B1329" s="390"/>
      <c r="C1329" s="390"/>
      <c r="D1329" s="390"/>
      <c r="E1329" s="390"/>
      <c r="F1329" s="390"/>
      <c r="G1329" s="390"/>
      <c r="H1329" s="390"/>
      <c r="I1329" s="390"/>
      <c r="J1329" s="390"/>
      <c r="K1329" s="390"/>
      <c r="L1329" s="390"/>
      <c r="M1329" s="390"/>
      <c r="N1329" s="32">
        <f t="shared" si="1075"/>
        <v>0</v>
      </c>
      <c r="O1329" s="333"/>
      <c r="P1329" s="87">
        <f t="shared" si="1077"/>
        <v>2013</v>
      </c>
      <c r="Q1329" s="390"/>
      <c r="R1329" s="390"/>
      <c r="S1329" s="390"/>
      <c r="T1329" s="390"/>
      <c r="U1329" s="390"/>
      <c r="V1329" s="390"/>
      <c r="W1329" s="390"/>
      <c r="X1329" s="390"/>
      <c r="Y1329" s="390"/>
      <c r="Z1329" s="390"/>
      <c r="AA1329" s="390"/>
      <c r="AB1329" s="390"/>
      <c r="AC1329" s="32">
        <f t="shared" si="1076"/>
        <v>0</v>
      </c>
      <c r="AD1329" s="84"/>
      <c r="AE1329" s="17"/>
      <c r="AF1329" s="22"/>
      <c r="AG1329" s="22"/>
      <c r="AH1329" s="22"/>
      <c r="AI1329" s="155"/>
      <c r="AJ1329" s="2"/>
      <c r="AZ1329" s="550"/>
      <c r="BI1329" s="44"/>
      <c r="BM1329" s="165"/>
      <c r="BN1329" s="165"/>
      <c r="BO1329" s="165"/>
      <c r="BP1329" s="165"/>
      <c r="BQ1329" s="165"/>
      <c r="BR1329" s="165"/>
      <c r="BS1329" s="165"/>
      <c r="BT1329" s="165"/>
      <c r="BW1329" s="44"/>
      <c r="BX1329" s="637"/>
      <c r="BY1329" s="44"/>
      <c r="BZ1329" s="44"/>
      <c r="CA1329" s="44"/>
      <c r="CB1329" s="44"/>
      <c r="CC1329" s="44"/>
      <c r="CD1329" s="44"/>
      <c r="CE1329" s="44"/>
      <c r="CP1329" s="165"/>
      <c r="CS1329" s="534"/>
      <c r="DJ1329" s="165"/>
      <c r="DK1329" s="165"/>
      <c r="DL1329" s="165"/>
    </row>
    <row r="1330" spans="1:116" s="5" customFormat="1">
      <c r="A1330" s="87">
        <f t="shared" si="1078"/>
        <v>2014</v>
      </c>
      <c r="B1330" s="390"/>
      <c r="C1330" s="390"/>
      <c r="D1330" s="390"/>
      <c r="E1330" s="390"/>
      <c r="F1330" s="390"/>
      <c r="G1330" s="390"/>
      <c r="H1330" s="390"/>
      <c r="I1330" s="390"/>
      <c r="J1330" s="390"/>
      <c r="K1330" s="390"/>
      <c r="L1330" s="390"/>
      <c r="M1330" s="390"/>
      <c r="N1330" s="32">
        <f t="shared" si="1075"/>
        <v>0</v>
      </c>
      <c r="O1330" s="333"/>
      <c r="P1330" s="87">
        <f t="shared" si="1077"/>
        <v>2014</v>
      </c>
      <c r="Q1330" s="390"/>
      <c r="R1330" s="390"/>
      <c r="S1330" s="390"/>
      <c r="T1330" s="390"/>
      <c r="U1330" s="390"/>
      <c r="V1330" s="390"/>
      <c r="W1330" s="390"/>
      <c r="X1330" s="390"/>
      <c r="Y1330" s="390"/>
      <c r="Z1330" s="390"/>
      <c r="AA1330" s="390"/>
      <c r="AB1330" s="390"/>
      <c r="AC1330" s="32">
        <f t="shared" si="1076"/>
        <v>0</v>
      </c>
      <c r="AD1330" s="13"/>
      <c r="AE1330" s="17"/>
      <c r="AF1330" s="22"/>
      <c r="AG1330" s="22"/>
      <c r="AH1330" s="22"/>
      <c r="AI1330" s="155"/>
      <c r="AJ1330" s="2"/>
      <c r="AZ1330" s="550"/>
      <c r="BI1330" s="44"/>
      <c r="BM1330" s="165"/>
      <c r="BN1330" s="165"/>
      <c r="BO1330" s="165"/>
      <c r="BP1330" s="165"/>
      <c r="BQ1330" s="165"/>
      <c r="BR1330" s="165"/>
      <c r="BS1330" s="165"/>
      <c r="BT1330" s="165"/>
      <c r="BW1330" s="44"/>
      <c r="BX1330" s="637"/>
      <c r="BY1330" s="44"/>
      <c r="BZ1330" s="44"/>
      <c r="CA1330" s="44"/>
      <c r="CB1330" s="44"/>
      <c r="CC1330" s="44"/>
      <c r="CD1330" s="44"/>
      <c r="CE1330" s="44"/>
      <c r="CP1330" s="165"/>
      <c r="CS1330" s="534"/>
      <c r="DJ1330" s="165"/>
      <c r="DK1330" s="165"/>
      <c r="DL1330" s="165"/>
    </row>
    <row r="1331" spans="1:116" s="5" customFormat="1">
      <c r="A1331" s="87">
        <f t="shared" si="1078"/>
        <v>2015</v>
      </c>
      <c r="B1331" s="390"/>
      <c r="C1331" s="390"/>
      <c r="D1331" s="390"/>
      <c r="E1331" s="390"/>
      <c r="F1331" s="390"/>
      <c r="G1331" s="390"/>
      <c r="H1331" s="390"/>
      <c r="I1331" s="390"/>
      <c r="J1331" s="390"/>
      <c r="K1331" s="390"/>
      <c r="L1331" s="390"/>
      <c r="M1331" s="390"/>
      <c r="N1331" s="32">
        <f t="shared" si="1075"/>
        <v>0</v>
      </c>
      <c r="O1331" s="333"/>
      <c r="P1331" s="87">
        <f t="shared" si="1077"/>
        <v>2015</v>
      </c>
      <c r="Q1331" s="390"/>
      <c r="R1331" s="390"/>
      <c r="S1331" s="390"/>
      <c r="T1331" s="390"/>
      <c r="U1331" s="390"/>
      <c r="V1331" s="390"/>
      <c r="W1331" s="390"/>
      <c r="X1331" s="390"/>
      <c r="Y1331" s="390"/>
      <c r="Z1331" s="390"/>
      <c r="AA1331" s="390"/>
      <c r="AB1331" s="390"/>
      <c r="AC1331" s="32">
        <f t="shared" si="1076"/>
        <v>0</v>
      </c>
      <c r="AD1331" s="13"/>
      <c r="AE1331" s="17"/>
      <c r="AF1331" s="22"/>
      <c r="AG1331" s="22"/>
      <c r="AH1331" s="22"/>
      <c r="AI1331" s="155"/>
      <c r="AJ1331" s="2"/>
      <c r="AZ1331" s="550"/>
      <c r="BI1331" s="44"/>
      <c r="BM1331" s="165"/>
      <c r="BN1331" s="165"/>
      <c r="BO1331" s="165"/>
      <c r="BP1331" s="165"/>
      <c r="BQ1331" s="165"/>
      <c r="BR1331" s="165"/>
      <c r="BS1331" s="165"/>
      <c r="BT1331" s="165"/>
      <c r="BW1331" s="44"/>
      <c r="BX1331" s="637"/>
      <c r="BY1331" s="44"/>
      <c r="BZ1331" s="44"/>
      <c r="CA1331" s="44"/>
      <c r="CB1331" s="44"/>
      <c r="CC1331" s="44"/>
      <c r="CD1331" s="44"/>
      <c r="CE1331" s="44"/>
      <c r="CP1331" s="165"/>
      <c r="CS1331" s="534"/>
      <c r="DJ1331" s="165"/>
      <c r="DK1331" s="165"/>
      <c r="DL1331" s="165"/>
    </row>
    <row r="1332" spans="1:116" s="5" customFormat="1">
      <c r="A1332" s="87">
        <f t="shared" si="1078"/>
        <v>2016</v>
      </c>
      <c r="B1332" s="390"/>
      <c r="C1332" s="390"/>
      <c r="D1332" s="390"/>
      <c r="E1332" s="390"/>
      <c r="F1332" s="390"/>
      <c r="G1332" s="390"/>
      <c r="H1332" s="390"/>
      <c r="I1332" s="390"/>
      <c r="J1332" s="390"/>
      <c r="K1332" s="390"/>
      <c r="L1332" s="390"/>
      <c r="M1332" s="390"/>
      <c r="N1332" s="32">
        <f t="shared" si="1075"/>
        <v>0</v>
      </c>
      <c r="O1332" s="333"/>
      <c r="P1332" s="87">
        <f t="shared" si="1077"/>
        <v>2016</v>
      </c>
      <c r="Q1332" s="390"/>
      <c r="R1332" s="390"/>
      <c r="S1332" s="390"/>
      <c r="T1332" s="390"/>
      <c r="U1332" s="390"/>
      <c r="V1332" s="390"/>
      <c r="W1332" s="390"/>
      <c r="X1332" s="390"/>
      <c r="Y1332" s="390"/>
      <c r="Z1332" s="390"/>
      <c r="AA1332" s="390"/>
      <c r="AB1332" s="390"/>
      <c r="AC1332" s="32">
        <f t="shared" si="1076"/>
        <v>0</v>
      </c>
      <c r="AD1332" s="13"/>
      <c r="AE1332" s="17"/>
      <c r="AF1332" s="22"/>
      <c r="AG1332" s="22"/>
      <c r="AH1332" s="22"/>
      <c r="AI1332" s="155"/>
      <c r="AJ1332" s="2"/>
      <c r="AZ1332" s="550"/>
      <c r="BI1332" s="44"/>
      <c r="BM1332" s="165"/>
      <c r="BN1332" s="165"/>
      <c r="BO1332" s="165"/>
      <c r="BP1332" s="165"/>
      <c r="BQ1332" s="165"/>
      <c r="BR1332" s="165"/>
      <c r="BS1332" s="165"/>
      <c r="BT1332" s="165"/>
      <c r="BW1332" s="44"/>
      <c r="BX1332" s="637"/>
      <c r="BY1332" s="44"/>
      <c r="BZ1332" s="44"/>
      <c r="CA1332" s="44"/>
      <c r="CB1332" s="44"/>
      <c r="CC1332" s="44"/>
      <c r="CD1332" s="44"/>
      <c r="CE1332" s="44"/>
      <c r="CP1332" s="165"/>
      <c r="CS1332" s="534"/>
      <c r="DJ1332" s="165"/>
      <c r="DK1332" s="165"/>
      <c r="DL1332" s="165"/>
    </row>
    <row r="1333" spans="1:116" s="5" customFormat="1">
      <c r="A1333" s="87">
        <f t="shared" si="1078"/>
        <v>2017</v>
      </c>
      <c r="B1333" s="390"/>
      <c r="C1333" s="390"/>
      <c r="D1333" s="390"/>
      <c r="E1333" s="390"/>
      <c r="F1333" s="390"/>
      <c r="G1333" s="390"/>
      <c r="H1333" s="390"/>
      <c r="I1333" s="390"/>
      <c r="J1333" s="390"/>
      <c r="K1333" s="390"/>
      <c r="L1333" s="390"/>
      <c r="M1333" s="390"/>
      <c r="N1333" s="32">
        <f t="shared" si="1075"/>
        <v>0</v>
      </c>
      <c r="O1333" s="333"/>
      <c r="P1333" s="87">
        <f t="shared" si="1077"/>
        <v>2017</v>
      </c>
      <c r="Q1333" s="390"/>
      <c r="R1333" s="390"/>
      <c r="S1333" s="390"/>
      <c r="T1333" s="390"/>
      <c r="U1333" s="390"/>
      <c r="V1333" s="390"/>
      <c r="W1333" s="390"/>
      <c r="X1333" s="390"/>
      <c r="Y1333" s="390"/>
      <c r="Z1333" s="390"/>
      <c r="AA1333" s="390"/>
      <c r="AB1333" s="390"/>
      <c r="AC1333" s="32">
        <f t="shared" si="1076"/>
        <v>0</v>
      </c>
      <c r="AD1333" s="13"/>
      <c r="AE1333" s="17"/>
      <c r="AF1333" s="22"/>
      <c r="AG1333" s="22"/>
      <c r="AH1333" s="22"/>
      <c r="AI1333" s="155"/>
      <c r="AJ1333" s="2"/>
      <c r="AZ1333" s="550"/>
      <c r="BI1333" s="44"/>
      <c r="BM1333" s="165"/>
      <c r="BN1333" s="165"/>
      <c r="BO1333" s="165"/>
      <c r="BP1333" s="165"/>
      <c r="BQ1333" s="165"/>
      <c r="BR1333" s="165"/>
      <c r="BS1333" s="165"/>
      <c r="BT1333" s="165"/>
      <c r="BW1333" s="44"/>
      <c r="BX1333" s="637"/>
      <c r="BY1333" s="44"/>
      <c r="BZ1333" s="44"/>
      <c r="CA1333" s="44"/>
      <c r="CB1333" s="44"/>
      <c r="CC1333" s="44"/>
      <c r="CD1333" s="44"/>
      <c r="CE1333" s="44"/>
      <c r="CP1333" s="165"/>
      <c r="CS1333" s="534"/>
      <c r="DJ1333" s="165"/>
      <c r="DK1333" s="165"/>
      <c r="DL1333" s="165"/>
    </row>
    <row r="1334" spans="1:116" s="5" customFormat="1">
      <c r="A1334" s="87">
        <f t="shared" si="1078"/>
        <v>2018</v>
      </c>
      <c r="B1334" s="390"/>
      <c r="C1334" s="390"/>
      <c r="D1334" s="390"/>
      <c r="E1334" s="390"/>
      <c r="F1334" s="390"/>
      <c r="G1334" s="390"/>
      <c r="H1334" s="390"/>
      <c r="I1334" s="390"/>
      <c r="J1334" s="390"/>
      <c r="K1334" s="390"/>
      <c r="L1334" s="390"/>
      <c r="M1334" s="390"/>
      <c r="N1334" s="32">
        <f t="shared" si="1075"/>
        <v>0</v>
      </c>
      <c r="O1334" s="333"/>
      <c r="P1334" s="87">
        <f t="shared" si="1077"/>
        <v>2018</v>
      </c>
      <c r="Q1334" s="390"/>
      <c r="R1334" s="390"/>
      <c r="S1334" s="390"/>
      <c r="T1334" s="390"/>
      <c r="U1334" s="390"/>
      <c r="V1334" s="390"/>
      <c r="W1334" s="390"/>
      <c r="X1334" s="390"/>
      <c r="Y1334" s="390"/>
      <c r="Z1334" s="390"/>
      <c r="AA1334" s="390"/>
      <c r="AB1334" s="390"/>
      <c r="AC1334" s="32">
        <f t="shared" si="1076"/>
        <v>0</v>
      </c>
      <c r="AD1334" s="13"/>
      <c r="AE1334" s="17"/>
      <c r="AF1334" s="22"/>
      <c r="AG1334" s="22"/>
      <c r="AH1334" s="22"/>
      <c r="AI1334" s="155"/>
      <c r="AJ1334" s="2"/>
      <c r="AZ1334" s="550"/>
      <c r="BI1334" s="44"/>
      <c r="BM1334" s="165"/>
      <c r="BN1334" s="165"/>
      <c r="BO1334" s="165"/>
      <c r="BP1334" s="165"/>
      <c r="BQ1334" s="165"/>
      <c r="BR1334" s="165"/>
      <c r="BS1334" s="165"/>
      <c r="BT1334" s="165"/>
      <c r="BW1334" s="44"/>
      <c r="BX1334" s="637"/>
      <c r="BY1334" s="44"/>
      <c r="BZ1334" s="44"/>
      <c r="CA1334" s="44"/>
      <c r="CB1334" s="44"/>
      <c r="CC1334" s="44"/>
      <c r="CD1334" s="44"/>
      <c r="CE1334" s="44"/>
      <c r="CP1334" s="165"/>
      <c r="CS1334" s="534"/>
      <c r="DJ1334" s="165"/>
      <c r="DK1334" s="165"/>
      <c r="DL1334" s="165"/>
    </row>
    <row r="1335" spans="1:116" s="5" customFormat="1">
      <c r="A1335" s="87">
        <f t="shared" si="1078"/>
        <v>2019</v>
      </c>
      <c r="B1335" s="390"/>
      <c r="C1335" s="390"/>
      <c r="D1335" s="390"/>
      <c r="E1335" s="390"/>
      <c r="F1335" s="390"/>
      <c r="G1335" s="390"/>
      <c r="H1335" s="390"/>
      <c r="I1335" s="390"/>
      <c r="J1335" s="390"/>
      <c r="K1335" s="390"/>
      <c r="L1335" s="390"/>
      <c r="M1335" s="390"/>
      <c r="N1335" s="32">
        <f t="shared" si="1075"/>
        <v>0</v>
      </c>
      <c r="O1335" s="333"/>
      <c r="P1335" s="87">
        <f t="shared" si="1077"/>
        <v>2019</v>
      </c>
      <c r="Q1335" s="390"/>
      <c r="R1335" s="390"/>
      <c r="S1335" s="390"/>
      <c r="T1335" s="390"/>
      <c r="U1335" s="390"/>
      <c r="V1335" s="390"/>
      <c r="W1335" s="390"/>
      <c r="X1335" s="390"/>
      <c r="Y1335" s="390"/>
      <c r="Z1335" s="390"/>
      <c r="AA1335" s="390"/>
      <c r="AB1335" s="390"/>
      <c r="AC1335" s="32">
        <f t="shared" si="1076"/>
        <v>0</v>
      </c>
      <c r="AD1335" s="13"/>
      <c r="AE1335" s="17"/>
      <c r="AF1335" s="22"/>
      <c r="AG1335" s="22"/>
      <c r="AH1335" s="22"/>
      <c r="AI1335" s="155"/>
      <c r="AJ1335" s="2"/>
      <c r="AZ1335" s="550"/>
      <c r="BI1335" s="44"/>
      <c r="BM1335" s="165"/>
      <c r="BN1335" s="165"/>
      <c r="BO1335" s="165"/>
      <c r="BP1335" s="165"/>
      <c r="BQ1335" s="165"/>
      <c r="BR1335" s="165"/>
      <c r="BS1335" s="165"/>
      <c r="BT1335" s="165"/>
      <c r="BW1335" s="44"/>
      <c r="BX1335" s="637"/>
      <c r="BY1335" s="44"/>
      <c r="BZ1335" s="44"/>
      <c r="CA1335" s="44"/>
      <c r="CB1335" s="44"/>
      <c r="CC1335" s="44"/>
      <c r="CD1335" s="44"/>
      <c r="CE1335" s="44"/>
      <c r="CP1335" s="165"/>
      <c r="CS1335" s="534"/>
      <c r="DJ1335" s="165"/>
      <c r="DK1335" s="165"/>
      <c r="DL1335" s="165"/>
    </row>
    <row r="1336" spans="1:116" s="5" customFormat="1">
      <c r="A1336" s="87">
        <f t="shared" si="1078"/>
        <v>2020</v>
      </c>
      <c r="B1336" s="390"/>
      <c r="C1336" s="390"/>
      <c r="D1336" s="390"/>
      <c r="E1336" s="390"/>
      <c r="F1336" s="390"/>
      <c r="G1336" s="390"/>
      <c r="H1336" s="390"/>
      <c r="I1336" s="390"/>
      <c r="J1336" s="390"/>
      <c r="K1336" s="390"/>
      <c r="L1336" s="390"/>
      <c r="M1336" s="390"/>
      <c r="N1336" s="32">
        <f t="shared" si="1075"/>
        <v>0</v>
      </c>
      <c r="O1336" s="333"/>
      <c r="P1336" s="87">
        <f t="shared" si="1077"/>
        <v>2020</v>
      </c>
      <c r="Q1336" s="390"/>
      <c r="R1336" s="390"/>
      <c r="S1336" s="390"/>
      <c r="T1336" s="390"/>
      <c r="U1336" s="390"/>
      <c r="V1336" s="390"/>
      <c r="W1336" s="390"/>
      <c r="X1336" s="390"/>
      <c r="Y1336" s="390"/>
      <c r="Z1336" s="390"/>
      <c r="AA1336" s="390"/>
      <c r="AB1336" s="390"/>
      <c r="AC1336" s="32">
        <f t="shared" si="1076"/>
        <v>0</v>
      </c>
      <c r="AD1336" s="13"/>
      <c r="AE1336" s="17"/>
      <c r="AF1336" s="22"/>
      <c r="AG1336" s="22"/>
      <c r="AH1336" s="22"/>
      <c r="AI1336" s="155"/>
      <c r="AJ1336" s="2"/>
      <c r="AZ1336" s="550"/>
      <c r="BI1336" s="44"/>
      <c r="BM1336" s="165"/>
      <c r="BN1336" s="165"/>
      <c r="BO1336" s="165"/>
      <c r="BP1336" s="165"/>
      <c r="BQ1336" s="165"/>
      <c r="BR1336" s="165"/>
      <c r="BS1336" s="165"/>
      <c r="BT1336" s="165"/>
      <c r="BW1336" s="44"/>
      <c r="BX1336" s="637"/>
      <c r="BY1336" s="44"/>
      <c r="BZ1336" s="44"/>
      <c r="CA1336" s="44"/>
      <c r="CB1336" s="44"/>
      <c r="CC1336" s="44"/>
      <c r="CD1336" s="44"/>
      <c r="CE1336" s="44"/>
      <c r="CP1336" s="165"/>
      <c r="CS1336" s="534"/>
      <c r="DJ1336" s="165"/>
      <c r="DK1336" s="165"/>
      <c r="DL1336" s="165"/>
    </row>
    <row r="1337" spans="1:116" s="5" customFormat="1">
      <c r="A1337" s="87">
        <f t="shared" si="1078"/>
        <v>2021</v>
      </c>
      <c r="B1337" s="390"/>
      <c r="C1337" s="390"/>
      <c r="D1337" s="390"/>
      <c r="E1337" s="390"/>
      <c r="F1337" s="390"/>
      <c r="G1337" s="390"/>
      <c r="H1337" s="390"/>
      <c r="I1337" s="390"/>
      <c r="J1337" s="390"/>
      <c r="K1337" s="390"/>
      <c r="L1337" s="390"/>
      <c r="M1337" s="390"/>
      <c r="N1337" s="32">
        <f t="shared" si="1075"/>
        <v>0</v>
      </c>
      <c r="O1337" s="333"/>
      <c r="P1337" s="87">
        <f t="shared" si="1077"/>
        <v>2021</v>
      </c>
      <c r="Q1337" s="390"/>
      <c r="R1337" s="390"/>
      <c r="S1337" s="390"/>
      <c r="T1337" s="390"/>
      <c r="U1337" s="390"/>
      <c r="V1337" s="390"/>
      <c r="W1337" s="390"/>
      <c r="X1337" s="390"/>
      <c r="Y1337" s="390"/>
      <c r="Z1337" s="390"/>
      <c r="AA1337" s="390"/>
      <c r="AB1337" s="390"/>
      <c r="AC1337" s="32">
        <f t="shared" si="1076"/>
        <v>0</v>
      </c>
      <c r="AD1337" s="13"/>
      <c r="AE1337" s="17"/>
      <c r="AF1337" s="22"/>
      <c r="AG1337" s="22"/>
      <c r="AH1337" s="22"/>
      <c r="AI1337" s="155"/>
      <c r="AJ1337" s="2"/>
      <c r="AZ1337" s="550"/>
      <c r="BI1337" s="44"/>
      <c r="BM1337" s="165"/>
      <c r="BN1337" s="165"/>
      <c r="BO1337" s="165"/>
      <c r="BP1337" s="165"/>
      <c r="BQ1337" s="165"/>
      <c r="BR1337" s="165"/>
      <c r="BS1337" s="165"/>
      <c r="BT1337" s="165"/>
      <c r="BW1337" s="44"/>
      <c r="BX1337" s="637"/>
      <c r="BY1337" s="44"/>
      <c r="BZ1337" s="44"/>
      <c r="CA1337" s="44"/>
      <c r="CB1337" s="44"/>
      <c r="CC1337" s="44"/>
      <c r="CD1337" s="44"/>
      <c r="CE1337" s="44"/>
      <c r="CP1337" s="165"/>
      <c r="CS1337" s="534"/>
      <c r="DJ1337" s="165"/>
      <c r="DK1337" s="165"/>
      <c r="DL1337" s="165"/>
    </row>
    <row r="1338" spans="1:116" s="5" customFormat="1">
      <c r="A1338" s="87">
        <f t="shared" si="1078"/>
        <v>2022</v>
      </c>
      <c r="B1338" s="390"/>
      <c r="C1338" s="390"/>
      <c r="D1338" s="390"/>
      <c r="E1338" s="390"/>
      <c r="F1338" s="390"/>
      <c r="G1338" s="390"/>
      <c r="H1338" s="390"/>
      <c r="I1338" s="390"/>
      <c r="J1338" s="390"/>
      <c r="K1338" s="390"/>
      <c r="L1338" s="390"/>
      <c r="M1338" s="390"/>
      <c r="N1338" s="32">
        <f t="shared" si="1075"/>
        <v>0</v>
      </c>
      <c r="O1338" s="333"/>
      <c r="P1338" s="87">
        <f t="shared" si="1077"/>
        <v>2022</v>
      </c>
      <c r="Q1338" s="390"/>
      <c r="R1338" s="390"/>
      <c r="S1338" s="390"/>
      <c r="T1338" s="390"/>
      <c r="U1338" s="390"/>
      <c r="V1338" s="390"/>
      <c r="W1338" s="390"/>
      <c r="X1338" s="390"/>
      <c r="Y1338" s="390"/>
      <c r="Z1338" s="390"/>
      <c r="AA1338" s="390"/>
      <c r="AB1338" s="390"/>
      <c r="AC1338" s="32">
        <f t="shared" si="1076"/>
        <v>0</v>
      </c>
      <c r="AD1338" s="13"/>
      <c r="AE1338" s="17"/>
      <c r="AF1338" s="22"/>
      <c r="AG1338" s="22"/>
      <c r="AH1338" s="22"/>
      <c r="AI1338" s="155"/>
      <c r="AJ1338" s="2"/>
      <c r="AZ1338" s="550"/>
      <c r="BI1338" s="44"/>
      <c r="BM1338" s="165"/>
      <c r="BN1338" s="165"/>
      <c r="BO1338" s="165"/>
      <c r="BP1338" s="165"/>
      <c r="BQ1338" s="165"/>
      <c r="BR1338" s="165"/>
      <c r="BS1338" s="165"/>
      <c r="BT1338" s="165"/>
      <c r="BW1338" s="44"/>
      <c r="BX1338" s="637"/>
      <c r="BY1338" s="44"/>
      <c r="BZ1338" s="44"/>
      <c r="CA1338" s="44"/>
      <c r="CB1338" s="44"/>
      <c r="CC1338" s="44"/>
      <c r="CD1338" s="44"/>
      <c r="CE1338" s="44"/>
      <c r="CP1338" s="165"/>
      <c r="CS1338" s="534"/>
      <c r="DJ1338" s="165"/>
      <c r="DK1338" s="165"/>
      <c r="DL1338" s="165"/>
    </row>
    <row r="1339" spans="1:116" s="5" customFormat="1">
      <c r="A1339" s="87">
        <f t="shared" si="1078"/>
        <v>2023</v>
      </c>
      <c r="B1339" s="390"/>
      <c r="C1339" s="390"/>
      <c r="D1339" s="390"/>
      <c r="E1339" s="390"/>
      <c r="F1339" s="390"/>
      <c r="G1339" s="390"/>
      <c r="H1339" s="390"/>
      <c r="I1339" s="390"/>
      <c r="J1339" s="390"/>
      <c r="K1339" s="390"/>
      <c r="L1339" s="390"/>
      <c r="M1339" s="390"/>
      <c r="N1339" s="32">
        <f t="shared" si="1075"/>
        <v>0</v>
      </c>
      <c r="O1339" s="333"/>
      <c r="P1339" s="87">
        <f t="shared" si="1077"/>
        <v>2023</v>
      </c>
      <c r="Q1339" s="390"/>
      <c r="R1339" s="390"/>
      <c r="S1339" s="390"/>
      <c r="T1339" s="390"/>
      <c r="U1339" s="390"/>
      <c r="V1339" s="390"/>
      <c r="W1339" s="390"/>
      <c r="X1339" s="390"/>
      <c r="Y1339" s="390"/>
      <c r="Z1339" s="390"/>
      <c r="AA1339" s="390"/>
      <c r="AB1339" s="390"/>
      <c r="AC1339" s="32">
        <f t="shared" si="1076"/>
        <v>0</v>
      </c>
      <c r="AD1339" s="13"/>
      <c r="AE1339" s="17"/>
      <c r="AF1339" s="22"/>
      <c r="AG1339" s="22"/>
      <c r="AH1339" s="22"/>
      <c r="AI1339" s="155"/>
      <c r="AJ1339" s="2"/>
      <c r="AZ1339" s="550"/>
      <c r="BI1339" s="44"/>
      <c r="BM1339" s="165"/>
      <c r="BN1339" s="165"/>
      <c r="BO1339" s="165"/>
      <c r="BP1339" s="165"/>
      <c r="BQ1339" s="165"/>
      <c r="BR1339" s="165"/>
      <c r="BS1339" s="165"/>
      <c r="BT1339" s="165"/>
      <c r="BW1339" s="44"/>
      <c r="BX1339" s="637"/>
      <c r="BY1339" s="44"/>
      <c r="BZ1339" s="44"/>
      <c r="CA1339" s="44"/>
      <c r="CB1339" s="44"/>
      <c r="CC1339" s="44"/>
      <c r="CD1339" s="44"/>
      <c r="CE1339" s="44"/>
      <c r="CP1339" s="165"/>
      <c r="CS1339" s="534"/>
      <c r="DJ1339" s="165"/>
      <c r="DK1339" s="165"/>
      <c r="DL1339" s="165"/>
    </row>
    <row r="1340" spans="1:116" s="5" customFormat="1">
      <c r="A1340" s="87">
        <f t="shared" si="1078"/>
        <v>2024</v>
      </c>
      <c r="B1340" s="390"/>
      <c r="C1340" s="390"/>
      <c r="D1340" s="390"/>
      <c r="E1340" s="390"/>
      <c r="F1340" s="390"/>
      <c r="G1340" s="390"/>
      <c r="H1340" s="390"/>
      <c r="I1340" s="390"/>
      <c r="J1340" s="390"/>
      <c r="K1340" s="390"/>
      <c r="L1340" s="390"/>
      <c r="M1340" s="390"/>
      <c r="N1340" s="32">
        <f t="shared" si="1075"/>
        <v>0</v>
      </c>
      <c r="O1340" s="448"/>
      <c r="P1340" s="87">
        <f t="shared" si="1077"/>
        <v>2024</v>
      </c>
      <c r="Q1340" s="390"/>
      <c r="R1340" s="390"/>
      <c r="S1340" s="390"/>
      <c r="T1340" s="390"/>
      <c r="U1340" s="390"/>
      <c r="V1340" s="390"/>
      <c r="W1340" s="390"/>
      <c r="X1340" s="390"/>
      <c r="Y1340" s="390"/>
      <c r="Z1340" s="390"/>
      <c r="AA1340" s="390"/>
      <c r="AB1340" s="390"/>
      <c r="AC1340" s="32">
        <f t="shared" si="1076"/>
        <v>0</v>
      </c>
      <c r="AD1340" s="13"/>
      <c r="AE1340" s="17"/>
      <c r="AF1340" s="22"/>
      <c r="AG1340" s="22"/>
      <c r="AH1340" s="22"/>
      <c r="AI1340" s="155"/>
      <c r="AJ1340" s="2"/>
      <c r="AZ1340" s="550"/>
      <c r="BI1340" s="44"/>
      <c r="BM1340" s="165"/>
      <c r="BN1340" s="165"/>
      <c r="BO1340" s="165"/>
      <c r="BP1340" s="165"/>
      <c r="BQ1340" s="165"/>
      <c r="BR1340" s="165"/>
      <c r="BS1340" s="165"/>
      <c r="BT1340" s="165"/>
      <c r="BW1340" s="44"/>
      <c r="BX1340" s="637"/>
      <c r="BY1340" s="44"/>
      <c r="BZ1340" s="44"/>
      <c r="CA1340" s="44"/>
      <c r="CB1340" s="44"/>
      <c r="CC1340" s="44"/>
      <c r="CD1340" s="44"/>
      <c r="CE1340" s="44"/>
      <c r="CP1340" s="165"/>
      <c r="CS1340" s="534"/>
      <c r="DJ1340" s="165"/>
      <c r="DK1340" s="165"/>
      <c r="DL1340" s="165"/>
    </row>
    <row r="1341" spans="1:116" s="5" customFormat="1">
      <c r="A1341" s="87">
        <f t="shared" si="1078"/>
        <v>2025</v>
      </c>
      <c r="B1341" s="390"/>
      <c r="C1341" s="390"/>
      <c r="D1341" s="390"/>
      <c r="E1341" s="390"/>
      <c r="F1341" s="390"/>
      <c r="G1341" s="390"/>
      <c r="H1341" s="390"/>
      <c r="I1341" s="390"/>
      <c r="J1341" s="390"/>
      <c r="K1341" s="390"/>
      <c r="L1341" s="390"/>
      <c r="M1341" s="390"/>
      <c r="N1341" s="32">
        <f t="shared" si="1075"/>
        <v>0</v>
      </c>
      <c r="O1341" s="29"/>
      <c r="P1341" s="87">
        <f t="shared" si="1077"/>
        <v>2025</v>
      </c>
      <c r="Q1341" s="390"/>
      <c r="R1341" s="390"/>
      <c r="S1341" s="390"/>
      <c r="T1341" s="390"/>
      <c r="U1341" s="390"/>
      <c r="V1341" s="390"/>
      <c r="W1341" s="390"/>
      <c r="X1341" s="390"/>
      <c r="Y1341" s="390"/>
      <c r="Z1341" s="390"/>
      <c r="AA1341" s="390"/>
      <c r="AB1341" s="390"/>
      <c r="AC1341" s="32">
        <f t="shared" si="1076"/>
        <v>0</v>
      </c>
      <c r="AD1341" s="142"/>
      <c r="AE1341" s="17"/>
      <c r="AF1341" s="22"/>
      <c r="AG1341" s="22"/>
      <c r="AH1341" s="22"/>
      <c r="AI1341" s="155"/>
      <c r="AJ1341" s="2"/>
      <c r="AZ1341" s="550"/>
      <c r="BI1341" s="44"/>
      <c r="BM1341" s="165"/>
      <c r="BN1341" s="165"/>
      <c r="BO1341" s="165"/>
      <c r="BP1341" s="165"/>
      <c r="BQ1341" s="165"/>
      <c r="BR1341" s="165"/>
      <c r="BS1341" s="165"/>
      <c r="BT1341" s="165"/>
      <c r="BW1341" s="44"/>
      <c r="BX1341" s="637"/>
      <c r="BY1341" s="44"/>
      <c r="BZ1341" s="44"/>
      <c r="CA1341" s="44"/>
      <c r="CB1341" s="44"/>
      <c r="CC1341" s="44"/>
      <c r="CD1341" s="44"/>
      <c r="CE1341" s="44"/>
      <c r="CP1341" s="165"/>
      <c r="CS1341" s="534"/>
      <c r="DJ1341" s="165"/>
      <c r="DK1341" s="165"/>
      <c r="DL1341" s="165"/>
    </row>
    <row r="1342" spans="1:116" s="5" customFormat="1">
      <c r="A1342" s="87">
        <f t="shared" si="1078"/>
        <v>2026</v>
      </c>
      <c r="B1342" s="390"/>
      <c r="C1342" s="390"/>
      <c r="D1342" s="390"/>
      <c r="E1342" s="390"/>
      <c r="F1342" s="390"/>
      <c r="G1342" s="390"/>
      <c r="H1342" s="390"/>
      <c r="I1342" s="390"/>
      <c r="J1342" s="390"/>
      <c r="K1342" s="390"/>
      <c r="L1342" s="390"/>
      <c r="M1342" s="390"/>
      <c r="N1342" s="32">
        <f t="shared" si="1075"/>
        <v>0</v>
      </c>
      <c r="O1342" s="29"/>
      <c r="P1342" s="87">
        <f t="shared" si="1077"/>
        <v>2026</v>
      </c>
      <c r="Q1342" s="390"/>
      <c r="R1342" s="390"/>
      <c r="S1342" s="390"/>
      <c r="T1342" s="390"/>
      <c r="U1342" s="390"/>
      <c r="V1342" s="390"/>
      <c r="W1342" s="390"/>
      <c r="X1342" s="390"/>
      <c r="Y1342" s="390"/>
      <c r="Z1342" s="390"/>
      <c r="AA1342" s="390"/>
      <c r="AB1342" s="390"/>
      <c r="AC1342" s="32">
        <f t="shared" si="1076"/>
        <v>0</v>
      </c>
      <c r="AD1342" s="142"/>
      <c r="AE1342" s="17"/>
      <c r="AF1342" s="22"/>
      <c r="AG1342" s="22"/>
      <c r="AH1342" s="22"/>
      <c r="AI1342" s="155"/>
      <c r="AJ1342" s="2"/>
      <c r="AZ1342" s="550"/>
      <c r="BI1342" s="44"/>
      <c r="BM1342" s="165"/>
      <c r="BN1342" s="165"/>
      <c r="BO1342" s="165"/>
      <c r="BP1342" s="165"/>
      <c r="BQ1342" s="165"/>
      <c r="BR1342" s="165"/>
      <c r="BS1342" s="165"/>
      <c r="BT1342" s="165"/>
      <c r="BW1342" s="44"/>
      <c r="BX1342" s="637"/>
      <c r="BY1342" s="44"/>
      <c r="BZ1342" s="44"/>
      <c r="CA1342" s="44"/>
      <c r="CB1342" s="44"/>
      <c r="CC1342" s="44"/>
      <c r="CD1342" s="44"/>
      <c r="CE1342" s="44"/>
      <c r="CP1342" s="165"/>
      <c r="CS1342" s="534"/>
      <c r="DJ1342" s="165"/>
      <c r="DK1342" s="165"/>
      <c r="DL1342" s="165"/>
    </row>
    <row r="1343" spans="1:116" s="5" customFormat="1">
      <c r="A1343" s="87">
        <f t="shared" si="1078"/>
        <v>2027</v>
      </c>
      <c r="B1343" s="390"/>
      <c r="C1343" s="390"/>
      <c r="D1343" s="390"/>
      <c r="E1343" s="390"/>
      <c r="F1343" s="390"/>
      <c r="G1343" s="390"/>
      <c r="H1343" s="390"/>
      <c r="I1343" s="390"/>
      <c r="J1343" s="390"/>
      <c r="K1343" s="390"/>
      <c r="L1343" s="390"/>
      <c r="M1343" s="390"/>
      <c r="N1343" s="32">
        <f t="shared" si="1075"/>
        <v>0</v>
      </c>
      <c r="O1343" s="29"/>
      <c r="P1343" s="87">
        <f t="shared" si="1077"/>
        <v>2027</v>
      </c>
      <c r="Q1343" s="390"/>
      <c r="R1343" s="390"/>
      <c r="S1343" s="390"/>
      <c r="T1343" s="390"/>
      <c r="U1343" s="390"/>
      <c r="V1343" s="390"/>
      <c r="W1343" s="390"/>
      <c r="X1343" s="390"/>
      <c r="Y1343" s="390"/>
      <c r="Z1343" s="390"/>
      <c r="AA1343" s="390"/>
      <c r="AB1343" s="390"/>
      <c r="AC1343" s="32">
        <f t="shared" si="1076"/>
        <v>0</v>
      </c>
      <c r="AD1343" s="142"/>
      <c r="AE1343" s="17"/>
      <c r="AF1343" s="22"/>
      <c r="AG1343" s="22"/>
      <c r="AH1343" s="22"/>
      <c r="AI1343" s="155"/>
      <c r="AJ1343" s="2"/>
      <c r="AZ1343" s="550"/>
      <c r="BI1343" s="44"/>
      <c r="BM1343" s="165"/>
      <c r="BN1343" s="165"/>
      <c r="BO1343" s="165"/>
      <c r="BP1343" s="165"/>
      <c r="BQ1343" s="165"/>
      <c r="BR1343" s="165"/>
      <c r="BS1343" s="165"/>
      <c r="BT1343" s="165"/>
      <c r="BW1343" s="44"/>
      <c r="BX1343" s="637"/>
      <c r="BY1343" s="44"/>
      <c r="BZ1343" s="44"/>
      <c r="CA1343" s="44"/>
      <c r="CB1343" s="44"/>
      <c r="CC1343" s="44"/>
      <c r="CD1343" s="44"/>
      <c r="CE1343" s="44"/>
      <c r="CP1343" s="165"/>
      <c r="CS1343" s="534"/>
      <c r="DJ1343" s="165"/>
      <c r="DK1343" s="165"/>
      <c r="DL1343" s="165"/>
    </row>
    <row r="1344" spans="1:116" s="5" customFormat="1">
      <c r="A1344" s="87">
        <f t="shared" si="1078"/>
        <v>2028</v>
      </c>
      <c r="B1344" s="390"/>
      <c r="C1344" s="390"/>
      <c r="D1344" s="390"/>
      <c r="E1344" s="390"/>
      <c r="F1344" s="390"/>
      <c r="G1344" s="390"/>
      <c r="H1344" s="390"/>
      <c r="I1344" s="390"/>
      <c r="J1344" s="390"/>
      <c r="K1344" s="390"/>
      <c r="L1344" s="390"/>
      <c r="M1344" s="390"/>
      <c r="N1344" s="32">
        <f t="shared" si="1075"/>
        <v>0</v>
      </c>
      <c r="O1344" s="29"/>
      <c r="P1344" s="87">
        <f t="shared" si="1077"/>
        <v>2028</v>
      </c>
      <c r="Q1344" s="390"/>
      <c r="R1344" s="390"/>
      <c r="S1344" s="390"/>
      <c r="T1344" s="390"/>
      <c r="U1344" s="390"/>
      <c r="V1344" s="390"/>
      <c r="W1344" s="390"/>
      <c r="X1344" s="390"/>
      <c r="Y1344" s="390"/>
      <c r="Z1344" s="390"/>
      <c r="AA1344" s="390"/>
      <c r="AB1344" s="390"/>
      <c r="AC1344" s="32">
        <f t="shared" si="1076"/>
        <v>0</v>
      </c>
      <c r="AD1344" s="142"/>
      <c r="AE1344" s="17"/>
      <c r="AF1344" s="22"/>
      <c r="AG1344" s="22"/>
      <c r="AH1344" s="22"/>
      <c r="AI1344" s="155"/>
      <c r="AJ1344" s="2"/>
      <c r="AZ1344" s="550"/>
      <c r="BI1344" s="44"/>
      <c r="BM1344" s="165"/>
      <c r="BN1344" s="165"/>
      <c r="BO1344" s="165"/>
      <c r="BP1344" s="165"/>
      <c r="BQ1344" s="165"/>
      <c r="BR1344" s="165"/>
      <c r="BS1344" s="165"/>
      <c r="BT1344" s="165"/>
      <c r="BW1344" s="44"/>
      <c r="BX1344" s="637"/>
      <c r="BY1344" s="44"/>
      <c r="BZ1344" s="44"/>
      <c r="CA1344" s="44"/>
      <c r="CB1344" s="44"/>
      <c r="CC1344" s="44"/>
      <c r="CD1344" s="44"/>
      <c r="CE1344" s="44"/>
      <c r="CP1344" s="165"/>
      <c r="CS1344" s="534"/>
      <c r="DJ1344" s="165"/>
      <c r="DK1344" s="165"/>
      <c r="DL1344" s="165"/>
    </row>
    <row r="1345" spans="1:116" s="5" customFormat="1">
      <c r="A1345" s="87">
        <f t="shared" si="1078"/>
        <v>2029</v>
      </c>
      <c r="B1345" s="390"/>
      <c r="C1345" s="390"/>
      <c r="D1345" s="390"/>
      <c r="E1345" s="390"/>
      <c r="F1345" s="390"/>
      <c r="G1345" s="390"/>
      <c r="H1345" s="390"/>
      <c r="I1345" s="390"/>
      <c r="J1345" s="390"/>
      <c r="K1345" s="390"/>
      <c r="L1345" s="390"/>
      <c r="M1345" s="390"/>
      <c r="N1345" s="32">
        <f t="shared" si="1075"/>
        <v>0</v>
      </c>
      <c r="O1345" s="29"/>
      <c r="P1345" s="87">
        <f t="shared" si="1077"/>
        <v>2029</v>
      </c>
      <c r="Q1345" s="390"/>
      <c r="R1345" s="390"/>
      <c r="S1345" s="390"/>
      <c r="T1345" s="390"/>
      <c r="U1345" s="390"/>
      <c r="V1345" s="390"/>
      <c r="W1345" s="390"/>
      <c r="X1345" s="390"/>
      <c r="Y1345" s="390"/>
      <c r="Z1345" s="390"/>
      <c r="AA1345" s="390"/>
      <c r="AB1345" s="390"/>
      <c r="AC1345" s="32">
        <f t="shared" si="1076"/>
        <v>0</v>
      </c>
      <c r="AD1345" s="142"/>
      <c r="AE1345" s="17"/>
      <c r="AF1345" s="22"/>
      <c r="AG1345" s="22"/>
      <c r="AH1345" s="22"/>
      <c r="AI1345" s="155"/>
      <c r="AJ1345" s="2"/>
      <c r="AZ1345" s="550"/>
      <c r="BI1345" s="44"/>
      <c r="BM1345" s="165"/>
      <c r="BN1345" s="165"/>
      <c r="BO1345" s="165"/>
      <c r="BP1345" s="165"/>
      <c r="BQ1345" s="165"/>
      <c r="BR1345" s="165"/>
      <c r="BS1345" s="165"/>
      <c r="BT1345" s="165"/>
      <c r="BW1345" s="44"/>
      <c r="BX1345" s="637"/>
      <c r="BY1345" s="44"/>
      <c r="BZ1345" s="44"/>
      <c r="CA1345" s="44"/>
      <c r="CB1345" s="44"/>
      <c r="CC1345" s="44"/>
      <c r="CD1345" s="44"/>
      <c r="CE1345" s="44"/>
      <c r="CP1345" s="165"/>
      <c r="CS1345" s="534"/>
      <c r="DJ1345" s="165"/>
      <c r="DK1345" s="165"/>
      <c r="DL1345" s="165"/>
    </row>
    <row r="1346" spans="1:116" s="5" customFormat="1">
      <c r="A1346" s="87">
        <f t="shared" si="1078"/>
        <v>2030</v>
      </c>
      <c r="B1346" s="390"/>
      <c r="C1346" s="390"/>
      <c r="D1346" s="390"/>
      <c r="E1346" s="390"/>
      <c r="F1346" s="390"/>
      <c r="G1346" s="390"/>
      <c r="H1346" s="390"/>
      <c r="I1346" s="390"/>
      <c r="J1346" s="390"/>
      <c r="K1346" s="390"/>
      <c r="L1346" s="390"/>
      <c r="M1346" s="390"/>
      <c r="N1346" s="32">
        <f t="shared" si="1075"/>
        <v>0</v>
      </c>
      <c r="O1346" s="29"/>
      <c r="P1346" s="87">
        <f t="shared" si="1077"/>
        <v>2030</v>
      </c>
      <c r="Q1346" s="390"/>
      <c r="R1346" s="390"/>
      <c r="S1346" s="390"/>
      <c r="T1346" s="390"/>
      <c r="U1346" s="390"/>
      <c r="V1346" s="390"/>
      <c r="W1346" s="390"/>
      <c r="X1346" s="390"/>
      <c r="Y1346" s="390"/>
      <c r="Z1346" s="390"/>
      <c r="AA1346" s="390"/>
      <c r="AB1346" s="390"/>
      <c r="AC1346" s="32">
        <f t="shared" si="1076"/>
        <v>0</v>
      </c>
      <c r="AD1346" s="142"/>
      <c r="AE1346" s="17"/>
      <c r="AF1346" s="22"/>
      <c r="AG1346" s="22"/>
      <c r="AH1346" s="22"/>
      <c r="AI1346" s="155"/>
      <c r="AJ1346" s="2"/>
      <c r="AZ1346" s="550"/>
      <c r="BI1346" s="44"/>
      <c r="BM1346" s="165"/>
      <c r="BN1346" s="165"/>
      <c r="BO1346" s="165"/>
      <c r="BP1346" s="165"/>
      <c r="BQ1346" s="165"/>
      <c r="BR1346" s="165"/>
      <c r="BS1346" s="165"/>
      <c r="BT1346" s="165"/>
      <c r="BW1346" s="44"/>
      <c r="BX1346" s="637"/>
      <c r="BY1346" s="44"/>
      <c r="BZ1346" s="44"/>
      <c r="CA1346" s="44"/>
      <c r="CB1346" s="44"/>
      <c r="CC1346" s="44"/>
      <c r="CD1346" s="44"/>
      <c r="CE1346" s="44"/>
      <c r="CP1346" s="165"/>
      <c r="CS1346" s="534"/>
      <c r="DJ1346" s="165"/>
      <c r="DK1346" s="165"/>
      <c r="DL1346" s="165"/>
    </row>
    <row r="1347" spans="1:116" s="5" customFormat="1">
      <c r="A1347" s="87">
        <f t="shared" si="1078"/>
        <v>2031</v>
      </c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29"/>
      <c r="P1347" s="87">
        <f t="shared" si="1077"/>
        <v>2031</v>
      </c>
      <c r="Q1347" s="390"/>
      <c r="R1347" s="390"/>
      <c r="S1347" s="390"/>
      <c r="T1347" s="390"/>
      <c r="U1347" s="390"/>
      <c r="V1347" s="390"/>
      <c r="W1347" s="390"/>
      <c r="X1347" s="390"/>
      <c r="Y1347" s="390"/>
      <c r="Z1347" s="390"/>
      <c r="AA1347" s="390"/>
      <c r="AB1347" s="390"/>
      <c r="AC1347" s="32"/>
      <c r="AD1347" s="142"/>
      <c r="AE1347" s="17"/>
      <c r="AF1347" s="22"/>
      <c r="AG1347" s="22"/>
      <c r="AH1347" s="22"/>
      <c r="AI1347" s="155"/>
      <c r="AJ1347" s="2"/>
      <c r="AZ1347" s="550"/>
      <c r="BI1347" s="44"/>
      <c r="BM1347" s="165"/>
      <c r="BN1347" s="165"/>
      <c r="BO1347" s="165"/>
      <c r="BP1347" s="165"/>
      <c r="BQ1347" s="165"/>
      <c r="BR1347" s="165"/>
      <c r="BS1347" s="165"/>
      <c r="BT1347" s="165"/>
      <c r="BW1347" s="44"/>
      <c r="BX1347" s="637"/>
      <c r="BY1347" s="44"/>
      <c r="BZ1347" s="44"/>
      <c r="CA1347" s="44"/>
      <c r="CB1347" s="44"/>
      <c r="CC1347" s="44"/>
      <c r="CD1347" s="44"/>
      <c r="CE1347" s="44"/>
      <c r="CP1347" s="165"/>
      <c r="CS1347" s="534"/>
      <c r="DJ1347" s="165"/>
      <c r="DK1347" s="165"/>
      <c r="DL1347" s="165"/>
    </row>
    <row r="1348" spans="1:116" s="5" customFormat="1">
      <c r="A1348" s="87">
        <f t="shared" si="1078"/>
        <v>2032</v>
      </c>
      <c r="P1348" s="87">
        <f t="shared" si="1077"/>
        <v>2032</v>
      </c>
      <c r="AD1348" s="142"/>
      <c r="AE1348" s="17"/>
      <c r="AF1348" s="22"/>
      <c r="AG1348" s="22"/>
      <c r="AH1348" s="22"/>
      <c r="AI1348" s="155"/>
      <c r="AJ1348" s="2"/>
      <c r="AZ1348" s="550"/>
      <c r="BI1348" s="44"/>
      <c r="BM1348" s="165"/>
      <c r="BN1348" s="165"/>
      <c r="BO1348" s="165"/>
      <c r="BP1348" s="165"/>
      <c r="BQ1348" s="165"/>
      <c r="BR1348" s="165"/>
      <c r="BS1348" s="165"/>
      <c r="BT1348" s="165"/>
      <c r="BW1348" s="44"/>
      <c r="BX1348" s="637"/>
      <c r="BY1348" s="44"/>
      <c r="BZ1348" s="44"/>
      <c r="CA1348" s="44"/>
      <c r="CB1348" s="44"/>
      <c r="CC1348" s="44"/>
      <c r="CD1348" s="44"/>
      <c r="CE1348" s="44"/>
      <c r="CP1348" s="165"/>
      <c r="CS1348" s="534"/>
      <c r="DJ1348" s="165"/>
      <c r="DK1348" s="165"/>
      <c r="DL1348" s="165"/>
    </row>
    <row r="1349" spans="1:116" s="5" customFormat="1">
      <c r="A1349" s="87">
        <f t="shared" si="1078"/>
        <v>2033</v>
      </c>
      <c r="P1349" s="87">
        <f t="shared" si="1077"/>
        <v>2033</v>
      </c>
      <c r="AD1349" s="142"/>
      <c r="AE1349" s="17"/>
      <c r="AF1349" s="22"/>
      <c r="AG1349" s="22"/>
      <c r="AH1349" s="22"/>
      <c r="AI1349" s="155"/>
      <c r="AJ1349" s="2"/>
      <c r="AZ1349" s="550"/>
      <c r="BI1349" s="44"/>
      <c r="BM1349" s="165"/>
      <c r="BN1349" s="165"/>
      <c r="BO1349" s="165"/>
      <c r="BP1349" s="165"/>
      <c r="BQ1349" s="165"/>
      <c r="BR1349" s="165"/>
      <c r="BS1349" s="165"/>
      <c r="BT1349" s="165"/>
      <c r="BW1349" s="44"/>
      <c r="BX1349" s="637"/>
      <c r="BY1349" s="44"/>
      <c r="BZ1349" s="44"/>
      <c r="CA1349" s="44"/>
      <c r="CB1349" s="44"/>
      <c r="CC1349" s="44"/>
      <c r="CD1349" s="44"/>
      <c r="CE1349" s="44"/>
      <c r="CP1349" s="165"/>
      <c r="CS1349" s="534"/>
      <c r="DJ1349" s="165"/>
      <c r="DK1349" s="165"/>
      <c r="DL1349" s="165"/>
    </row>
    <row r="1350" spans="1:116" s="5" customFormat="1">
      <c r="A1350" s="87">
        <f t="shared" si="1078"/>
        <v>2034</v>
      </c>
      <c r="P1350" s="87">
        <f t="shared" si="1077"/>
        <v>2034</v>
      </c>
      <c r="AD1350" s="142"/>
      <c r="AE1350" s="17"/>
      <c r="AF1350" s="22"/>
      <c r="AG1350" s="22"/>
      <c r="AH1350" s="22"/>
      <c r="AI1350" s="155"/>
      <c r="AJ1350" s="2"/>
      <c r="AZ1350" s="550"/>
      <c r="BI1350" s="44"/>
      <c r="BM1350" s="165"/>
      <c r="BN1350" s="165"/>
      <c r="BO1350" s="165"/>
      <c r="BP1350" s="165"/>
      <c r="BQ1350" s="165"/>
      <c r="BR1350" s="165"/>
      <c r="BS1350" s="165"/>
      <c r="BT1350" s="165"/>
      <c r="BW1350" s="44"/>
      <c r="BX1350" s="637"/>
      <c r="BY1350" s="44"/>
      <c r="BZ1350" s="44"/>
      <c r="CA1350" s="44"/>
      <c r="CB1350" s="44"/>
      <c r="CC1350" s="44"/>
      <c r="CD1350" s="44"/>
      <c r="CE1350" s="44"/>
      <c r="CP1350" s="165"/>
      <c r="CS1350" s="534"/>
      <c r="DJ1350" s="165"/>
      <c r="DK1350" s="165"/>
      <c r="DL1350" s="165"/>
    </row>
    <row r="1351" spans="1:116" s="5" customFormat="1">
      <c r="A1351" s="87">
        <f t="shared" si="1078"/>
        <v>2035</v>
      </c>
      <c r="P1351" s="87">
        <f t="shared" si="1077"/>
        <v>2035</v>
      </c>
      <c r="AD1351" s="142"/>
      <c r="AE1351" s="17"/>
      <c r="AF1351" s="22"/>
      <c r="AG1351" s="22"/>
      <c r="AH1351" s="22"/>
      <c r="AI1351" s="155"/>
      <c r="AJ1351" s="2"/>
      <c r="AZ1351" s="550"/>
      <c r="BI1351" s="44"/>
      <c r="BM1351" s="165"/>
      <c r="BN1351" s="165"/>
      <c r="BO1351" s="165"/>
      <c r="BP1351" s="165"/>
      <c r="BQ1351" s="165"/>
      <c r="BR1351" s="165"/>
      <c r="BS1351" s="165"/>
      <c r="BT1351" s="165"/>
      <c r="BW1351" s="44"/>
      <c r="BX1351" s="637"/>
      <c r="BY1351" s="44"/>
      <c r="BZ1351" s="44"/>
      <c r="CA1351" s="44"/>
      <c r="CB1351" s="44"/>
      <c r="CC1351" s="44"/>
      <c r="CD1351" s="44"/>
      <c r="CE1351" s="44"/>
      <c r="CP1351" s="165"/>
      <c r="CS1351" s="534"/>
      <c r="DJ1351" s="165"/>
      <c r="DK1351" s="165"/>
      <c r="DL1351" s="165"/>
    </row>
    <row r="1352" spans="1:116" s="5" customFormat="1">
      <c r="A1352" s="87">
        <f t="shared" si="1078"/>
        <v>2036</v>
      </c>
      <c r="P1352" s="87">
        <f t="shared" si="1077"/>
        <v>2036</v>
      </c>
      <c r="AD1352" s="142"/>
      <c r="AE1352" s="17"/>
      <c r="AF1352" s="22"/>
      <c r="AG1352" s="22"/>
      <c r="AH1352" s="22"/>
      <c r="AI1352" s="155"/>
      <c r="AJ1352" s="2"/>
      <c r="AZ1352" s="550"/>
      <c r="BI1352" s="44"/>
      <c r="BM1352" s="165"/>
      <c r="BN1352" s="165"/>
      <c r="BO1352" s="165"/>
      <c r="BP1352" s="165"/>
      <c r="BQ1352" s="165"/>
      <c r="BR1352" s="165"/>
      <c r="BS1352" s="165"/>
      <c r="BT1352" s="165"/>
      <c r="BW1352" s="44"/>
      <c r="BX1352" s="637"/>
      <c r="BY1352" s="44"/>
      <c r="BZ1352" s="44"/>
      <c r="CA1352" s="44"/>
      <c r="CB1352" s="44"/>
      <c r="CC1352" s="44"/>
      <c r="CD1352" s="44"/>
      <c r="CE1352" s="44"/>
      <c r="CP1352" s="165"/>
      <c r="CS1352" s="534"/>
      <c r="DJ1352" s="165"/>
      <c r="DK1352" s="165"/>
      <c r="DL1352" s="165"/>
    </row>
    <row r="1353" spans="1:116" s="5" customFormat="1">
      <c r="A1353" s="87">
        <f t="shared" si="1078"/>
        <v>2037</v>
      </c>
      <c r="P1353" s="87">
        <f t="shared" si="1077"/>
        <v>2037</v>
      </c>
      <c r="AD1353" s="142"/>
      <c r="AE1353" s="17"/>
      <c r="AF1353" s="22"/>
      <c r="AG1353" s="22"/>
      <c r="AH1353" s="22"/>
      <c r="AI1353" s="155"/>
      <c r="AJ1353" s="2"/>
      <c r="AZ1353" s="550"/>
      <c r="BI1353" s="44"/>
      <c r="BM1353" s="165"/>
      <c r="BN1353" s="165"/>
      <c r="BO1353" s="165"/>
      <c r="BP1353" s="165"/>
      <c r="BQ1353" s="165"/>
      <c r="BR1353" s="165"/>
      <c r="BS1353" s="165"/>
      <c r="BT1353" s="165"/>
      <c r="BW1353" s="44"/>
      <c r="BX1353" s="637"/>
      <c r="BY1353" s="44"/>
      <c r="BZ1353" s="44"/>
      <c r="CA1353" s="44"/>
      <c r="CB1353" s="44"/>
      <c r="CC1353" s="44"/>
      <c r="CD1353" s="44"/>
      <c r="CE1353" s="44"/>
      <c r="CP1353" s="165"/>
      <c r="CS1353" s="534"/>
      <c r="DJ1353" s="165"/>
      <c r="DK1353" s="165"/>
      <c r="DL1353" s="165"/>
    </row>
    <row r="1354" spans="1:116" s="5" customFormat="1">
      <c r="A1354" s="87">
        <f t="shared" si="1078"/>
        <v>2038</v>
      </c>
      <c r="P1354" s="87">
        <f t="shared" si="1077"/>
        <v>2038</v>
      </c>
      <c r="AD1354" s="142"/>
      <c r="AE1354" s="17"/>
      <c r="AF1354" s="22"/>
      <c r="AG1354" s="22"/>
      <c r="AH1354" s="22"/>
      <c r="AI1354" s="155"/>
      <c r="AJ1354" s="2"/>
      <c r="AZ1354" s="550"/>
      <c r="BI1354" s="44"/>
      <c r="BM1354" s="165"/>
      <c r="BN1354" s="165"/>
      <c r="BO1354" s="165"/>
      <c r="BP1354" s="165"/>
      <c r="BQ1354" s="165"/>
      <c r="BR1354" s="165"/>
      <c r="BS1354" s="165"/>
      <c r="BT1354" s="165"/>
      <c r="BW1354" s="44"/>
      <c r="BX1354" s="637"/>
      <c r="BY1354" s="44"/>
      <c r="BZ1354" s="44"/>
      <c r="CA1354" s="44"/>
      <c r="CB1354" s="44"/>
      <c r="CC1354" s="44"/>
      <c r="CD1354" s="44"/>
      <c r="CE1354" s="44"/>
      <c r="CP1354" s="165"/>
      <c r="CS1354" s="534"/>
      <c r="DJ1354" s="165"/>
      <c r="DK1354" s="165"/>
      <c r="DL1354" s="165"/>
    </row>
    <row r="1355" spans="1:116" s="5" customFormat="1">
      <c r="A1355" s="87">
        <f t="shared" si="1078"/>
        <v>2039</v>
      </c>
      <c r="P1355" s="87">
        <f t="shared" si="1077"/>
        <v>2039</v>
      </c>
      <c r="AD1355" s="142"/>
      <c r="AE1355" s="17"/>
      <c r="AF1355" s="22"/>
      <c r="AG1355" s="22"/>
      <c r="AH1355" s="22"/>
      <c r="AI1355" s="155"/>
      <c r="AJ1355" s="2"/>
      <c r="AZ1355" s="550"/>
      <c r="BI1355" s="44"/>
      <c r="BM1355" s="165"/>
      <c r="BN1355" s="165"/>
      <c r="BO1355" s="165"/>
      <c r="BP1355" s="165"/>
      <c r="BQ1355" s="165"/>
      <c r="BR1355" s="165"/>
      <c r="BS1355" s="165"/>
      <c r="BT1355" s="165"/>
      <c r="BW1355" s="44"/>
      <c r="BX1355" s="637"/>
      <c r="BY1355" s="44"/>
      <c r="BZ1355" s="44"/>
      <c r="CA1355" s="44"/>
      <c r="CB1355" s="44"/>
      <c r="CC1355" s="44"/>
      <c r="CD1355" s="44"/>
      <c r="CE1355" s="44"/>
      <c r="CP1355" s="165"/>
      <c r="CS1355" s="534"/>
      <c r="DJ1355" s="165"/>
      <c r="DK1355" s="165"/>
      <c r="DL1355" s="165"/>
    </row>
    <row r="1356" spans="1:116" s="5" customFormat="1">
      <c r="A1356" s="87">
        <f t="shared" si="1078"/>
        <v>2040</v>
      </c>
      <c r="P1356" s="87">
        <f t="shared" si="1077"/>
        <v>2040</v>
      </c>
      <c r="AD1356" s="142"/>
      <c r="AE1356" s="17"/>
      <c r="AF1356" s="22"/>
      <c r="AG1356" s="22"/>
      <c r="AH1356" s="22"/>
      <c r="AI1356" s="155"/>
      <c r="AJ1356" s="2"/>
      <c r="AZ1356" s="550"/>
      <c r="BI1356" s="44"/>
      <c r="BM1356" s="165"/>
      <c r="BN1356" s="165"/>
      <c r="BO1356" s="165"/>
      <c r="BP1356" s="165"/>
      <c r="BQ1356" s="165"/>
      <c r="BR1356" s="165"/>
      <c r="BS1356" s="165"/>
      <c r="BT1356" s="165"/>
      <c r="BW1356" s="44"/>
      <c r="BX1356" s="637"/>
      <c r="BY1356" s="44"/>
      <c r="BZ1356" s="44"/>
      <c r="CA1356" s="44"/>
      <c r="CB1356" s="44"/>
      <c r="CC1356" s="44"/>
      <c r="CD1356" s="44"/>
      <c r="CE1356" s="44"/>
      <c r="CP1356" s="165"/>
      <c r="CS1356" s="534"/>
      <c r="DJ1356" s="165"/>
      <c r="DK1356" s="165"/>
      <c r="DL1356" s="165"/>
    </row>
    <row r="1357" spans="1:116" s="5" customFormat="1">
      <c r="A1357" s="87">
        <f t="shared" si="1078"/>
        <v>2041</v>
      </c>
      <c r="P1357" s="87">
        <f t="shared" si="1077"/>
        <v>2041</v>
      </c>
      <c r="AD1357" s="142"/>
      <c r="AE1357" s="17"/>
      <c r="AF1357" s="22"/>
      <c r="AG1357" s="22"/>
      <c r="AH1357" s="22"/>
      <c r="AI1357" s="155"/>
      <c r="AJ1357" s="2"/>
      <c r="AZ1357" s="550"/>
      <c r="BI1357" s="44"/>
      <c r="BM1357" s="165"/>
      <c r="BN1357" s="165"/>
      <c r="BO1357" s="165"/>
      <c r="BP1357" s="165"/>
      <c r="BQ1357" s="165"/>
      <c r="BR1357" s="165"/>
      <c r="BS1357" s="165"/>
      <c r="BT1357" s="165"/>
      <c r="BW1357" s="44"/>
      <c r="BX1357" s="637"/>
      <c r="BY1357" s="44"/>
      <c r="BZ1357" s="44"/>
      <c r="CA1357" s="44"/>
      <c r="CB1357" s="44"/>
      <c r="CC1357" s="44"/>
      <c r="CD1357" s="44"/>
      <c r="CE1357" s="44"/>
      <c r="CP1357" s="165"/>
      <c r="CS1357" s="534"/>
      <c r="DJ1357" s="165"/>
      <c r="DK1357" s="165"/>
      <c r="DL1357" s="165"/>
    </row>
    <row r="1358" spans="1:116" s="5" customFormat="1">
      <c r="A1358" s="87">
        <f t="shared" si="1078"/>
        <v>2042</v>
      </c>
      <c r="P1358" s="87">
        <f t="shared" si="1077"/>
        <v>2042</v>
      </c>
      <c r="AD1358" s="142"/>
      <c r="AE1358" s="17"/>
      <c r="AF1358" s="22"/>
      <c r="AG1358" s="22"/>
      <c r="AH1358" s="22"/>
      <c r="AI1358" s="155"/>
      <c r="AJ1358" s="2"/>
      <c r="AZ1358" s="550"/>
      <c r="BI1358" s="44"/>
      <c r="BM1358" s="165"/>
      <c r="BN1358" s="165"/>
      <c r="BO1358" s="165"/>
      <c r="BP1358" s="165"/>
      <c r="BQ1358" s="165"/>
      <c r="BR1358" s="165"/>
      <c r="BS1358" s="165"/>
      <c r="BT1358" s="165"/>
      <c r="BW1358" s="44"/>
      <c r="BX1358" s="637"/>
      <c r="BY1358" s="44"/>
      <c r="BZ1358" s="44"/>
      <c r="CA1358" s="44"/>
      <c r="CB1358" s="44"/>
      <c r="CC1358" s="44"/>
      <c r="CD1358" s="44"/>
      <c r="CE1358" s="44"/>
      <c r="CP1358" s="165"/>
      <c r="CS1358" s="534"/>
      <c r="DJ1358" s="165"/>
      <c r="DK1358" s="165"/>
      <c r="DL1358" s="165"/>
    </row>
    <row r="1359" spans="1:116" s="5" customFormat="1">
      <c r="A1359" s="87">
        <f t="shared" si="1078"/>
        <v>2043</v>
      </c>
      <c r="P1359" s="87">
        <f t="shared" si="1077"/>
        <v>2043</v>
      </c>
      <c r="AD1359" s="142"/>
      <c r="AE1359" s="17"/>
      <c r="AF1359" s="22"/>
      <c r="AG1359" s="22"/>
      <c r="AH1359" s="22"/>
      <c r="AI1359" s="155"/>
      <c r="AJ1359" s="2"/>
      <c r="AZ1359" s="550"/>
      <c r="BI1359" s="44"/>
      <c r="BM1359" s="165"/>
      <c r="BN1359" s="165"/>
      <c r="BO1359" s="165"/>
      <c r="BP1359" s="165"/>
      <c r="BQ1359" s="165"/>
      <c r="BR1359" s="165"/>
      <c r="BS1359" s="165"/>
      <c r="BT1359" s="165"/>
      <c r="BW1359" s="44"/>
      <c r="BX1359" s="637"/>
      <c r="BY1359" s="44"/>
      <c r="BZ1359" s="44"/>
      <c r="CA1359" s="44"/>
      <c r="CB1359" s="44"/>
      <c r="CC1359" s="44"/>
      <c r="CD1359" s="44"/>
      <c r="CE1359" s="44"/>
      <c r="CP1359" s="165"/>
      <c r="CS1359" s="534"/>
      <c r="DJ1359" s="165"/>
      <c r="DK1359" s="165"/>
      <c r="DL1359" s="165"/>
    </row>
    <row r="1360" spans="1:116" s="5" customFormat="1">
      <c r="A1360" s="87">
        <f t="shared" si="1078"/>
        <v>2044</v>
      </c>
      <c r="P1360" s="87">
        <f t="shared" si="1077"/>
        <v>2044</v>
      </c>
      <c r="AD1360" s="142"/>
      <c r="AE1360" s="17"/>
      <c r="AF1360" s="22"/>
      <c r="AG1360" s="22"/>
      <c r="AH1360" s="22"/>
      <c r="AI1360" s="155"/>
      <c r="AJ1360" s="2"/>
      <c r="AZ1360" s="550"/>
      <c r="BI1360" s="44"/>
      <c r="BM1360" s="165"/>
      <c r="BN1360" s="165"/>
      <c r="BO1360" s="165"/>
      <c r="BP1360" s="165"/>
      <c r="BQ1360" s="165"/>
      <c r="BR1360" s="165"/>
      <c r="BS1360" s="165"/>
      <c r="BT1360" s="165"/>
      <c r="BW1360" s="44"/>
      <c r="BX1360" s="637"/>
      <c r="BY1360" s="44"/>
      <c r="BZ1360" s="44"/>
      <c r="CA1360" s="44"/>
      <c r="CB1360" s="44"/>
      <c r="CC1360" s="44"/>
      <c r="CD1360" s="44"/>
      <c r="CE1360" s="44"/>
      <c r="CP1360" s="165"/>
      <c r="CS1360" s="534"/>
      <c r="DJ1360" s="165"/>
      <c r="DK1360" s="165"/>
      <c r="DL1360" s="165"/>
    </row>
    <row r="1361" spans="1:116" s="5" customFormat="1">
      <c r="A1361" s="87">
        <f t="shared" si="1078"/>
        <v>2045</v>
      </c>
      <c r="P1361" s="87">
        <f t="shared" si="1077"/>
        <v>2045</v>
      </c>
      <c r="AD1361" s="142"/>
      <c r="AE1361" s="17"/>
      <c r="AF1361" s="22"/>
      <c r="AG1361" s="22"/>
      <c r="AH1361" s="22"/>
      <c r="AI1361" s="155"/>
      <c r="AJ1361" s="2"/>
      <c r="AZ1361" s="550"/>
      <c r="BI1361" s="44"/>
      <c r="BM1361" s="165"/>
      <c r="BN1361" s="165"/>
      <c r="BO1361" s="165"/>
      <c r="BP1361" s="165"/>
      <c r="BQ1361" s="165"/>
      <c r="BR1361" s="165"/>
      <c r="BS1361" s="165"/>
      <c r="BT1361" s="165"/>
      <c r="BW1361" s="44"/>
      <c r="BX1361" s="637"/>
      <c r="BY1361" s="44"/>
      <c r="BZ1361" s="44"/>
      <c r="CA1361" s="44"/>
      <c r="CB1361" s="44"/>
      <c r="CC1361" s="44"/>
      <c r="CD1361" s="44"/>
      <c r="CE1361" s="44"/>
      <c r="CP1361" s="165"/>
      <c r="CS1361" s="534"/>
      <c r="DJ1361" s="165"/>
      <c r="DK1361" s="165"/>
      <c r="DL1361" s="165"/>
    </row>
    <row r="1362" spans="1:116" s="5" customFormat="1">
      <c r="A1362" s="25"/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29"/>
      <c r="P1362" s="31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32"/>
      <c r="AD1362" s="142"/>
      <c r="AE1362" s="17"/>
      <c r="AF1362" s="22"/>
      <c r="AG1362" s="22"/>
      <c r="AH1362" s="22"/>
      <c r="AI1362" s="155"/>
      <c r="AJ1362" s="2"/>
      <c r="AZ1362" s="550"/>
      <c r="BI1362" s="44"/>
      <c r="BM1362" s="165"/>
      <c r="BN1362" s="165"/>
      <c r="BO1362" s="165"/>
      <c r="BP1362" s="165"/>
      <c r="BQ1362" s="165"/>
      <c r="BR1362" s="165"/>
      <c r="BS1362" s="165"/>
      <c r="BT1362" s="165"/>
      <c r="BW1362" s="44"/>
      <c r="BX1362" s="637"/>
      <c r="BY1362" s="44"/>
      <c r="BZ1362" s="44"/>
      <c r="CA1362" s="44"/>
      <c r="CB1362" s="44"/>
      <c r="CC1362" s="44"/>
      <c r="CD1362" s="44"/>
      <c r="CE1362" s="44"/>
      <c r="CP1362" s="165"/>
      <c r="CS1362" s="534"/>
      <c r="DJ1362" s="165"/>
      <c r="DK1362" s="165"/>
      <c r="DL1362" s="165"/>
    </row>
    <row r="1363" spans="1:116" s="5" customFormat="1">
      <c r="A1363" s="25"/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29"/>
      <c r="P1363" s="31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32"/>
      <c r="AD1363" s="142"/>
      <c r="AE1363" s="17"/>
      <c r="AF1363" s="22"/>
      <c r="AG1363" s="22"/>
      <c r="AH1363" s="22"/>
      <c r="AI1363" s="155"/>
      <c r="AJ1363" s="2"/>
      <c r="AZ1363" s="550"/>
      <c r="BI1363" s="44"/>
      <c r="BM1363" s="165"/>
      <c r="BN1363" s="165"/>
      <c r="BO1363" s="165"/>
      <c r="BP1363" s="165"/>
      <c r="BQ1363" s="165"/>
      <c r="BR1363" s="165"/>
      <c r="BS1363" s="165"/>
      <c r="BT1363" s="165"/>
      <c r="BW1363" s="44"/>
      <c r="BX1363" s="637"/>
      <c r="BY1363" s="44"/>
      <c r="BZ1363" s="44"/>
      <c r="CA1363" s="44"/>
      <c r="CB1363" s="44"/>
      <c r="CC1363" s="44"/>
      <c r="CD1363" s="44"/>
      <c r="CE1363" s="44"/>
      <c r="CP1363" s="165"/>
      <c r="CS1363" s="534"/>
      <c r="DJ1363" s="165"/>
      <c r="DK1363" s="165"/>
      <c r="DL1363" s="165"/>
    </row>
    <row r="1364" spans="1:116" s="5" customFormat="1">
      <c r="A1364" s="442" t="s">
        <v>163</v>
      </c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29"/>
      <c r="P1364" s="442" t="s">
        <v>167</v>
      </c>
      <c r="Q1364" s="446"/>
      <c r="R1364" s="446"/>
      <c r="S1364" s="32"/>
      <c r="T1364" s="32"/>
      <c r="U1364" s="32"/>
      <c r="V1364" s="32"/>
      <c r="W1364" s="32"/>
      <c r="X1364" s="32"/>
      <c r="Y1364" s="32" t="s">
        <v>162</v>
      </c>
      <c r="Z1364" s="32"/>
      <c r="AA1364" s="32"/>
      <c r="AB1364" s="32"/>
      <c r="AC1364" s="32"/>
      <c r="AD1364" s="142"/>
      <c r="AE1364" s="17"/>
      <c r="AF1364" s="22"/>
      <c r="AG1364" s="22"/>
      <c r="AH1364" s="22"/>
      <c r="AI1364" s="155"/>
      <c r="AJ1364" s="2"/>
      <c r="AZ1364" s="550"/>
      <c r="BI1364" s="44"/>
      <c r="BM1364" s="165"/>
      <c r="BN1364" s="165"/>
      <c r="BO1364" s="165"/>
      <c r="BP1364" s="165"/>
      <c r="BQ1364" s="165"/>
      <c r="BR1364" s="165"/>
      <c r="BS1364" s="165"/>
      <c r="BT1364" s="165"/>
      <c r="BW1364" s="44"/>
      <c r="BX1364" s="637"/>
      <c r="BY1364" s="44"/>
      <c r="BZ1364" s="44"/>
      <c r="CA1364" s="44"/>
      <c r="CB1364" s="44"/>
      <c r="CC1364" s="44"/>
      <c r="CD1364" s="44"/>
      <c r="CE1364" s="44"/>
      <c r="CP1364" s="165"/>
      <c r="CS1364" s="534"/>
      <c r="DJ1364" s="165"/>
      <c r="DK1364" s="165"/>
      <c r="DL1364" s="165"/>
    </row>
    <row r="1365" spans="1:116" s="5" customFormat="1">
      <c r="A1365" s="260" t="s">
        <v>2</v>
      </c>
      <c r="B1365" s="445" t="s">
        <v>3</v>
      </c>
      <c r="C1365" s="445" t="s">
        <v>4</v>
      </c>
      <c r="D1365" s="445" t="s">
        <v>5</v>
      </c>
      <c r="E1365" s="445" t="s">
        <v>6</v>
      </c>
      <c r="F1365" s="445" t="s">
        <v>7</v>
      </c>
      <c r="G1365" s="445" t="s">
        <v>8</v>
      </c>
      <c r="H1365" s="445" t="s">
        <v>9</v>
      </c>
      <c r="I1365" s="445" t="s">
        <v>10</v>
      </c>
      <c r="J1365" s="445" t="s">
        <v>11</v>
      </c>
      <c r="K1365" s="445" t="s">
        <v>12</v>
      </c>
      <c r="L1365" s="445" t="s">
        <v>13</v>
      </c>
      <c r="M1365" s="445" t="s">
        <v>14</v>
      </c>
      <c r="N1365" s="445" t="s">
        <v>140</v>
      </c>
      <c r="O1365" s="447"/>
      <c r="P1365" s="260" t="s">
        <v>2</v>
      </c>
      <c r="Q1365" s="445" t="s">
        <v>3</v>
      </c>
      <c r="R1365" s="445" t="s">
        <v>4</v>
      </c>
      <c r="S1365" s="445" t="s">
        <v>5</v>
      </c>
      <c r="T1365" s="445" t="s">
        <v>6</v>
      </c>
      <c r="U1365" s="445" t="s">
        <v>7</v>
      </c>
      <c r="V1365" s="445" t="s">
        <v>8</v>
      </c>
      <c r="W1365" s="445" t="s">
        <v>9</v>
      </c>
      <c r="X1365" s="445" t="s">
        <v>10</v>
      </c>
      <c r="Y1365" s="445" t="s">
        <v>11</v>
      </c>
      <c r="Z1365" s="445" t="s">
        <v>12</v>
      </c>
      <c r="AA1365" s="445" t="s">
        <v>13</v>
      </c>
      <c r="AB1365" s="445" t="s">
        <v>14</v>
      </c>
      <c r="AC1365" s="445" t="s">
        <v>140</v>
      </c>
      <c r="AD1365" s="142"/>
      <c r="AE1365" s="17"/>
      <c r="AF1365" s="22"/>
      <c r="AG1365" s="22"/>
      <c r="AH1365" s="22"/>
      <c r="AI1365" s="155"/>
      <c r="AJ1365" s="2"/>
      <c r="AZ1365" s="550"/>
      <c r="BI1365" s="44"/>
      <c r="BM1365" s="165"/>
      <c r="BN1365" s="165"/>
      <c r="BO1365" s="165"/>
      <c r="BP1365" s="165"/>
      <c r="BQ1365" s="165"/>
      <c r="BR1365" s="165"/>
      <c r="BS1365" s="165"/>
      <c r="BT1365" s="165"/>
      <c r="BW1365" s="44"/>
      <c r="BX1365" s="637"/>
      <c r="BY1365" s="44"/>
      <c r="BZ1365" s="44"/>
      <c r="CA1365" s="44"/>
      <c r="CB1365" s="44"/>
      <c r="CC1365" s="44"/>
      <c r="CD1365" s="44"/>
      <c r="CE1365" s="44"/>
      <c r="CP1365" s="165"/>
      <c r="CS1365" s="534"/>
      <c r="DJ1365" s="165"/>
      <c r="DK1365" s="165"/>
      <c r="DL1365" s="165"/>
    </row>
    <row r="1366" spans="1:116" s="5" customFormat="1">
      <c r="A1366" s="87">
        <f>A1326</f>
        <v>2010</v>
      </c>
      <c r="B1366" s="205">
        <f>R1366/0.9991</f>
        <v>9956.9612651386251</v>
      </c>
      <c r="C1366" s="205">
        <f>S1366/0.9991</f>
        <v>8331.4983485136618</v>
      </c>
      <c r="D1366" s="205">
        <f>T1366/0.9991</f>
        <v>7659.8939045140623</v>
      </c>
      <c r="E1366" s="205">
        <f t="shared" ref="E1366:H1366" si="1079">U1366/0.9992</f>
        <v>5802.642113690953</v>
      </c>
      <c r="F1366" s="205">
        <f t="shared" si="1079"/>
        <v>9060.2481985588474</v>
      </c>
      <c r="G1366" s="205">
        <f t="shared" si="1079"/>
        <v>11544.235388310648</v>
      </c>
      <c r="H1366" s="205">
        <f t="shared" si="1079"/>
        <v>11172.938350680544</v>
      </c>
      <c r="I1366" s="205">
        <f t="shared" ref="I1366" si="1080">Y1366/0.9992</f>
        <v>10821.65732586069</v>
      </c>
      <c r="J1366" s="205">
        <f t="shared" ref="J1366" si="1081">Z1366/0.9992</f>
        <v>9476.5812650120097</v>
      </c>
      <c r="K1366" s="205">
        <f t="shared" ref="K1366" si="1082">AA1366/0.9992</f>
        <v>7578.062449959968</v>
      </c>
      <c r="L1366" s="205">
        <f t="shared" ref="L1366" si="1083">AB1366/0.9992</f>
        <v>6727.3819055244194</v>
      </c>
      <c r="M1366" s="205">
        <f>Q1367/0.9992</f>
        <v>10373.298638911128</v>
      </c>
      <c r="N1366" s="32">
        <f t="shared" ref="N1366:N1386" si="1084">SUM(B1366:M1366)</f>
        <v>108505.39915467556</v>
      </c>
      <c r="O1366" s="36"/>
      <c r="P1366" s="87">
        <f>A1366</f>
        <v>2010</v>
      </c>
      <c r="Q1366" s="205">
        <v>7775</v>
      </c>
      <c r="R1366" s="205">
        <v>9948</v>
      </c>
      <c r="S1366" s="205">
        <v>8324</v>
      </c>
      <c r="T1366" s="205">
        <v>7653</v>
      </c>
      <c r="U1366" s="205">
        <v>5798</v>
      </c>
      <c r="V1366" s="205">
        <v>9053</v>
      </c>
      <c r="W1366" s="205">
        <v>11535</v>
      </c>
      <c r="X1366" s="205">
        <v>11164</v>
      </c>
      <c r="Y1366" s="205">
        <v>10813</v>
      </c>
      <c r="Z1366" s="205">
        <v>9469</v>
      </c>
      <c r="AA1366" s="205">
        <v>7572</v>
      </c>
      <c r="AB1366" s="205">
        <v>6722</v>
      </c>
      <c r="AC1366" s="32">
        <f t="shared" ref="AC1366:AC1386" si="1085">SUM(Q1366:AB1366)</f>
        <v>105826</v>
      </c>
      <c r="AD1366" s="142"/>
      <c r="AE1366" s="17"/>
      <c r="AF1366" s="22"/>
      <c r="AG1366" s="22"/>
      <c r="AH1366" s="22"/>
      <c r="AI1366" s="155"/>
      <c r="AJ1366" s="2"/>
      <c r="AZ1366" s="550"/>
      <c r="BI1366" s="44"/>
      <c r="BM1366" s="165"/>
      <c r="BN1366" s="165"/>
      <c r="BO1366" s="165"/>
      <c r="BP1366" s="165"/>
      <c r="BQ1366" s="165"/>
      <c r="BR1366" s="165"/>
      <c r="BS1366" s="165"/>
      <c r="BT1366" s="165"/>
      <c r="BW1366" s="44"/>
      <c r="BX1366" s="637"/>
      <c r="BY1366" s="44"/>
      <c r="BZ1366" s="44"/>
      <c r="CA1366" s="44"/>
      <c r="CB1366" s="44"/>
      <c r="CC1366" s="44"/>
      <c r="CD1366" s="44"/>
      <c r="CE1366" s="44"/>
      <c r="CP1366" s="165"/>
      <c r="CS1366" s="534"/>
      <c r="DJ1366" s="165"/>
      <c r="DK1366" s="165"/>
      <c r="DL1366" s="165"/>
    </row>
    <row r="1367" spans="1:116" s="5" customFormat="1">
      <c r="A1367" s="87">
        <f>A1366+1</f>
        <v>2011</v>
      </c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32">
        <f t="shared" si="1084"/>
        <v>0</v>
      </c>
      <c r="O1367" s="36"/>
      <c r="P1367" s="87">
        <f t="shared" ref="P1367:P1400" si="1086">A1367</f>
        <v>2011</v>
      </c>
      <c r="Q1367" s="205">
        <v>10365</v>
      </c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32">
        <f t="shared" si="1085"/>
        <v>10365</v>
      </c>
      <c r="AD1367" s="142"/>
      <c r="AE1367" s="17"/>
      <c r="AF1367" s="22"/>
      <c r="AG1367" s="22"/>
      <c r="AH1367" s="22"/>
      <c r="AI1367" s="155"/>
      <c r="AJ1367" s="2"/>
      <c r="AZ1367" s="550"/>
      <c r="BI1367" s="44"/>
      <c r="BM1367" s="165"/>
      <c r="BN1367" s="165"/>
      <c r="BO1367" s="165"/>
      <c r="BP1367" s="165"/>
      <c r="BQ1367" s="165"/>
      <c r="BR1367" s="165"/>
      <c r="BS1367" s="165"/>
      <c r="BT1367" s="165"/>
      <c r="BW1367" s="44"/>
      <c r="BX1367" s="637"/>
      <c r="BY1367" s="44"/>
      <c r="BZ1367" s="44"/>
      <c r="CA1367" s="44"/>
      <c r="CB1367" s="44"/>
      <c r="CC1367" s="44"/>
      <c r="CD1367" s="44"/>
      <c r="CE1367" s="44"/>
      <c r="CP1367" s="165"/>
      <c r="CS1367" s="534"/>
      <c r="DJ1367" s="165"/>
      <c r="DK1367" s="165"/>
      <c r="DL1367" s="165"/>
    </row>
    <row r="1368" spans="1:116" s="5" customFormat="1">
      <c r="A1368" s="87">
        <f t="shared" ref="A1368:A1401" si="1087">A1367+1</f>
        <v>2012</v>
      </c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32">
        <f t="shared" si="1084"/>
        <v>0</v>
      </c>
      <c r="O1368" s="333"/>
      <c r="P1368" s="87">
        <f t="shared" si="1086"/>
        <v>2012</v>
      </c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32">
        <f t="shared" si="1085"/>
        <v>0</v>
      </c>
      <c r="AD1368" s="142"/>
      <c r="AE1368" s="17"/>
      <c r="AF1368" s="22"/>
      <c r="AG1368" s="22"/>
      <c r="AH1368" s="22"/>
      <c r="AI1368" s="155"/>
      <c r="AJ1368" s="2"/>
      <c r="AZ1368" s="550"/>
      <c r="BI1368" s="44"/>
      <c r="BM1368" s="165"/>
      <c r="BN1368" s="165"/>
      <c r="BO1368" s="165"/>
      <c r="BP1368" s="165"/>
      <c r="BQ1368" s="165"/>
      <c r="BR1368" s="165"/>
      <c r="BS1368" s="165"/>
      <c r="BT1368" s="165"/>
      <c r="BW1368" s="44"/>
      <c r="BX1368" s="637"/>
      <c r="BY1368" s="44"/>
      <c r="BZ1368" s="44"/>
      <c r="CA1368" s="44"/>
      <c r="CB1368" s="44"/>
      <c r="CC1368" s="44"/>
      <c r="CD1368" s="44"/>
      <c r="CE1368" s="44"/>
      <c r="CP1368" s="165"/>
      <c r="CS1368" s="534"/>
      <c r="DJ1368" s="165"/>
      <c r="DK1368" s="165"/>
      <c r="DL1368" s="165"/>
    </row>
    <row r="1369" spans="1:116" s="5" customFormat="1">
      <c r="A1369" s="87">
        <f t="shared" si="1087"/>
        <v>2013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32">
        <f t="shared" si="1084"/>
        <v>0</v>
      </c>
      <c r="O1369" s="333"/>
      <c r="P1369" s="87">
        <f t="shared" si="1086"/>
        <v>2013</v>
      </c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32">
        <f t="shared" si="1085"/>
        <v>0</v>
      </c>
      <c r="AD1369" s="142"/>
      <c r="AE1369" s="17"/>
      <c r="AF1369" s="22"/>
      <c r="AG1369" s="22"/>
      <c r="AH1369" s="22"/>
      <c r="AI1369" s="155"/>
      <c r="AJ1369" s="2"/>
      <c r="AZ1369" s="550"/>
      <c r="BI1369" s="44"/>
      <c r="BM1369" s="165"/>
      <c r="BN1369" s="165"/>
      <c r="BO1369" s="165"/>
      <c r="BP1369" s="165"/>
      <c r="BQ1369" s="165"/>
      <c r="BR1369" s="165"/>
      <c r="BS1369" s="165"/>
      <c r="BT1369" s="165"/>
      <c r="BW1369" s="44"/>
      <c r="BX1369" s="637"/>
      <c r="BY1369" s="44"/>
      <c r="BZ1369" s="44"/>
      <c r="CA1369" s="44"/>
      <c r="CB1369" s="44"/>
      <c r="CC1369" s="44"/>
      <c r="CD1369" s="44"/>
      <c r="CE1369" s="44"/>
      <c r="CP1369" s="165"/>
      <c r="CS1369" s="534"/>
      <c r="DJ1369" s="165"/>
      <c r="DK1369" s="165"/>
      <c r="DL1369" s="165"/>
    </row>
    <row r="1370" spans="1:116" s="5" customFormat="1">
      <c r="A1370" s="87">
        <f t="shared" si="1087"/>
        <v>2014</v>
      </c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32">
        <f t="shared" si="1084"/>
        <v>0</v>
      </c>
      <c r="O1370" s="333"/>
      <c r="P1370" s="87">
        <f t="shared" si="1086"/>
        <v>2014</v>
      </c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32">
        <f t="shared" si="1085"/>
        <v>0</v>
      </c>
      <c r="AD1370" s="142"/>
      <c r="AE1370" s="17"/>
      <c r="AF1370" s="22"/>
      <c r="AG1370" s="22"/>
      <c r="AH1370" s="22"/>
      <c r="AI1370" s="155"/>
      <c r="AJ1370" s="2"/>
      <c r="AZ1370" s="550"/>
      <c r="BI1370" s="44"/>
      <c r="BM1370" s="165"/>
      <c r="BN1370" s="165"/>
      <c r="BO1370" s="165"/>
      <c r="BP1370" s="165"/>
      <c r="BQ1370" s="165"/>
      <c r="BR1370" s="165"/>
      <c r="BS1370" s="165"/>
      <c r="BT1370" s="165"/>
      <c r="BW1370" s="44"/>
      <c r="BX1370" s="637"/>
      <c r="BY1370" s="44"/>
      <c r="BZ1370" s="44"/>
      <c r="CA1370" s="44"/>
      <c r="CB1370" s="44"/>
      <c r="CC1370" s="44"/>
      <c r="CD1370" s="44"/>
      <c r="CE1370" s="44"/>
      <c r="CP1370" s="165"/>
      <c r="CS1370" s="534"/>
      <c r="DJ1370" s="165"/>
      <c r="DK1370" s="165"/>
      <c r="DL1370" s="165"/>
    </row>
    <row r="1371" spans="1:116" s="5" customFormat="1">
      <c r="A1371" s="87">
        <f t="shared" si="1087"/>
        <v>2015</v>
      </c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32">
        <f t="shared" si="1084"/>
        <v>0</v>
      </c>
      <c r="O1371" s="333"/>
      <c r="P1371" s="87">
        <f t="shared" si="1086"/>
        <v>2015</v>
      </c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32">
        <f t="shared" si="1085"/>
        <v>0</v>
      </c>
      <c r="AD1371" s="142"/>
      <c r="AE1371" s="17"/>
      <c r="AF1371" s="22"/>
      <c r="AG1371" s="22"/>
      <c r="AH1371" s="22"/>
      <c r="AI1371" s="155"/>
      <c r="AJ1371" s="2"/>
      <c r="AZ1371" s="550"/>
      <c r="BI1371" s="44"/>
      <c r="BM1371" s="165"/>
      <c r="BN1371" s="165"/>
      <c r="BO1371" s="165"/>
      <c r="BP1371" s="165"/>
      <c r="BQ1371" s="165"/>
      <c r="BR1371" s="165"/>
      <c r="BS1371" s="165"/>
      <c r="BT1371" s="165"/>
      <c r="BW1371" s="44"/>
      <c r="BX1371" s="637"/>
      <c r="BY1371" s="44"/>
      <c r="BZ1371" s="44"/>
      <c r="CA1371" s="44"/>
      <c r="CB1371" s="44"/>
      <c r="CC1371" s="44"/>
      <c r="CD1371" s="44"/>
      <c r="CE1371" s="44"/>
      <c r="CP1371" s="165"/>
      <c r="CS1371" s="534"/>
      <c r="DJ1371" s="165"/>
      <c r="DK1371" s="165"/>
      <c r="DL1371" s="165"/>
    </row>
    <row r="1372" spans="1:116" s="5" customFormat="1">
      <c r="A1372" s="87">
        <f t="shared" si="1087"/>
        <v>2016</v>
      </c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32">
        <f t="shared" si="1084"/>
        <v>0</v>
      </c>
      <c r="O1372" s="333"/>
      <c r="P1372" s="87">
        <f t="shared" si="1086"/>
        <v>2016</v>
      </c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32">
        <f t="shared" si="1085"/>
        <v>0</v>
      </c>
      <c r="AD1372" s="142"/>
      <c r="AE1372" s="17"/>
      <c r="AF1372" s="22"/>
      <c r="AG1372" s="22"/>
      <c r="AH1372" s="22"/>
      <c r="AI1372" s="155"/>
      <c r="AJ1372" s="2"/>
      <c r="AZ1372" s="550"/>
      <c r="BI1372" s="44"/>
      <c r="BM1372" s="165"/>
      <c r="BN1372" s="165"/>
      <c r="BO1372" s="165"/>
      <c r="BP1372" s="165"/>
      <c r="BQ1372" s="165"/>
      <c r="BR1372" s="165"/>
      <c r="BS1372" s="165"/>
      <c r="BT1372" s="165"/>
      <c r="BW1372" s="44"/>
      <c r="BX1372" s="637"/>
      <c r="BY1372" s="44"/>
      <c r="BZ1372" s="44"/>
      <c r="CA1372" s="44"/>
      <c r="CB1372" s="44"/>
      <c r="CC1372" s="44"/>
      <c r="CD1372" s="44"/>
      <c r="CE1372" s="44"/>
      <c r="CP1372" s="165"/>
      <c r="CS1372" s="534"/>
      <c r="DJ1372" s="165"/>
      <c r="DK1372" s="165"/>
      <c r="DL1372" s="165"/>
    </row>
    <row r="1373" spans="1:116" s="5" customFormat="1">
      <c r="A1373" s="87">
        <f t="shared" si="1087"/>
        <v>2017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32">
        <f t="shared" si="1084"/>
        <v>0</v>
      </c>
      <c r="O1373" s="333"/>
      <c r="P1373" s="87">
        <f t="shared" si="1086"/>
        <v>2017</v>
      </c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32">
        <f t="shared" si="1085"/>
        <v>0</v>
      </c>
      <c r="AD1373" s="142"/>
      <c r="AE1373" s="17"/>
      <c r="AF1373" s="22"/>
      <c r="AG1373" s="22"/>
      <c r="AH1373" s="22"/>
      <c r="AI1373" s="155"/>
      <c r="AJ1373" s="2"/>
      <c r="AZ1373" s="550"/>
      <c r="BI1373" s="44"/>
      <c r="BM1373" s="165"/>
      <c r="BN1373" s="165"/>
      <c r="BO1373" s="165"/>
      <c r="BP1373" s="165"/>
      <c r="BQ1373" s="165"/>
      <c r="BR1373" s="165"/>
      <c r="BS1373" s="165"/>
      <c r="BT1373" s="165"/>
      <c r="BW1373" s="44"/>
      <c r="BX1373" s="637"/>
      <c r="BY1373" s="44"/>
      <c r="BZ1373" s="44"/>
      <c r="CA1373" s="44"/>
      <c r="CB1373" s="44"/>
      <c r="CC1373" s="44"/>
      <c r="CD1373" s="44"/>
      <c r="CE1373" s="44"/>
      <c r="CP1373" s="165"/>
      <c r="CS1373" s="534"/>
      <c r="DJ1373" s="165"/>
      <c r="DK1373" s="165"/>
      <c r="DL1373" s="165"/>
    </row>
    <row r="1374" spans="1:116" s="5" customFormat="1">
      <c r="A1374" s="87">
        <f t="shared" si="1087"/>
        <v>2018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32">
        <f t="shared" si="1084"/>
        <v>0</v>
      </c>
      <c r="O1374" s="333"/>
      <c r="P1374" s="87">
        <f t="shared" si="1086"/>
        <v>2018</v>
      </c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32">
        <f t="shared" si="1085"/>
        <v>0</v>
      </c>
      <c r="AD1374" s="142"/>
      <c r="AE1374" s="17"/>
      <c r="AF1374" s="22"/>
      <c r="AG1374" s="22"/>
      <c r="AH1374" s="22"/>
      <c r="AI1374" s="155"/>
      <c r="AJ1374" s="2"/>
      <c r="AZ1374" s="550"/>
      <c r="BI1374" s="44"/>
      <c r="BM1374" s="165"/>
      <c r="BN1374" s="165"/>
      <c r="BO1374" s="165"/>
      <c r="BP1374" s="165"/>
      <c r="BQ1374" s="165"/>
      <c r="BR1374" s="165"/>
      <c r="BS1374" s="165"/>
      <c r="BT1374" s="165"/>
      <c r="BW1374" s="44"/>
      <c r="BX1374" s="637"/>
      <c r="BY1374" s="44"/>
      <c r="BZ1374" s="44"/>
      <c r="CA1374" s="44"/>
      <c r="CB1374" s="44"/>
      <c r="CC1374" s="44"/>
      <c r="CD1374" s="44"/>
      <c r="CE1374" s="44"/>
      <c r="CP1374" s="165"/>
      <c r="CS1374" s="534"/>
      <c r="DJ1374" s="165"/>
      <c r="DK1374" s="165"/>
      <c r="DL1374" s="165"/>
    </row>
    <row r="1375" spans="1:116" s="5" customFormat="1">
      <c r="A1375" s="87">
        <f t="shared" si="1087"/>
        <v>2019</v>
      </c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32">
        <f t="shared" si="1084"/>
        <v>0</v>
      </c>
      <c r="O1375" s="333"/>
      <c r="P1375" s="87">
        <f t="shared" si="1086"/>
        <v>2019</v>
      </c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32">
        <f t="shared" si="1085"/>
        <v>0</v>
      </c>
      <c r="AD1375" s="142"/>
      <c r="AE1375" s="17"/>
      <c r="AF1375" s="22"/>
      <c r="AG1375" s="22"/>
      <c r="AH1375" s="22"/>
      <c r="AI1375" s="155"/>
      <c r="AJ1375" s="2"/>
      <c r="AZ1375" s="550"/>
      <c r="BI1375" s="44"/>
      <c r="BM1375" s="165"/>
      <c r="BN1375" s="165"/>
      <c r="BO1375" s="165"/>
      <c r="BP1375" s="165"/>
      <c r="BQ1375" s="165"/>
      <c r="BR1375" s="165"/>
      <c r="BS1375" s="165"/>
      <c r="BT1375" s="165"/>
      <c r="BW1375" s="44"/>
      <c r="BX1375" s="637"/>
      <c r="BY1375" s="44"/>
      <c r="BZ1375" s="44"/>
      <c r="CA1375" s="44"/>
      <c r="CB1375" s="44"/>
      <c r="CC1375" s="44"/>
      <c r="CD1375" s="44"/>
      <c r="CE1375" s="44"/>
      <c r="CP1375" s="165"/>
      <c r="CS1375" s="534"/>
      <c r="DJ1375" s="165"/>
      <c r="DK1375" s="165"/>
      <c r="DL1375" s="165"/>
    </row>
    <row r="1376" spans="1:116" s="5" customFormat="1">
      <c r="A1376" s="87">
        <f t="shared" si="1087"/>
        <v>2020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32">
        <f t="shared" si="1084"/>
        <v>0</v>
      </c>
      <c r="O1376" s="333"/>
      <c r="P1376" s="87">
        <f t="shared" si="1086"/>
        <v>2020</v>
      </c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32">
        <f t="shared" si="1085"/>
        <v>0</v>
      </c>
      <c r="AD1376" s="142"/>
      <c r="AE1376" s="17"/>
      <c r="AF1376" s="22"/>
      <c r="AG1376" s="22"/>
      <c r="AH1376" s="22"/>
      <c r="AI1376" s="155"/>
      <c r="AJ1376" s="2"/>
      <c r="AZ1376" s="550"/>
      <c r="BI1376" s="44"/>
      <c r="BM1376" s="165"/>
      <c r="BN1376" s="165"/>
      <c r="BO1376" s="165"/>
      <c r="BP1376" s="165"/>
      <c r="BQ1376" s="165"/>
      <c r="BR1376" s="165"/>
      <c r="BS1376" s="165"/>
      <c r="BT1376" s="165"/>
      <c r="BW1376" s="44"/>
      <c r="BX1376" s="637"/>
      <c r="BY1376" s="44"/>
      <c r="BZ1376" s="44"/>
      <c r="CA1376" s="44"/>
      <c r="CB1376" s="44"/>
      <c r="CC1376" s="44"/>
      <c r="CD1376" s="44"/>
      <c r="CE1376" s="44"/>
      <c r="CP1376" s="165"/>
      <c r="CS1376" s="534"/>
      <c r="DJ1376" s="165"/>
      <c r="DK1376" s="165"/>
      <c r="DL1376" s="165"/>
    </row>
    <row r="1377" spans="1:116" s="5" customFormat="1">
      <c r="A1377" s="87">
        <f t="shared" si="1087"/>
        <v>2021</v>
      </c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32">
        <f t="shared" si="1084"/>
        <v>0</v>
      </c>
      <c r="O1377" s="333"/>
      <c r="P1377" s="87">
        <f t="shared" si="1086"/>
        <v>2021</v>
      </c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32">
        <f t="shared" si="1085"/>
        <v>0</v>
      </c>
      <c r="AD1377" s="142"/>
      <c r="AE1377" s="17"/>
      <c r="AF1377" s="22"/>
      <c r="AG1377" s="22"/>
      <c r="AH1377" s="22"/>
      <c r="AI1377" s="155"/>
      <c r="AJ1377" s="2"/>
      <c r="AZ1377" s="550"/>
      <c r="BI1377" s="44"/>
      <c r="BM1377" s="165"/>
      <c r="BN1377" s="165"/>
      <c r="BO1377" s="165"/>
      <c r="BP1377" s="165"/>
      <c r="BQ1377" s="165"/>
      <c r="BR1377" s="165"/>
      <c r="BS1377" s="165"/>
      <c r="BT1377" s="165"/>
      <c r="BW1377" s="44"/>
      <c r="BX1377" s="637"/>
      <c r="BY1377" s="44"/>
      <c r="BZ1377" s="44"/>
      <c r="CA1377" s="44"/>
      <c r="CB1377" s="44"/>
      <c r="CC1377" s="44"/>
      <c r="CD1377" s="44"/>
      <c r="CE1377" s="44"/>
      <c r="CP1377" s="165"/>
      <c r="CS1377" s="534"/>
      <c r="DJ1377" s="165"/>
      <c r="DK1377" s="165"/>
      <c r="DL1377" s="165"/>
    </row>
    <row r="1378" spans="1:116" s="5" customFormat="1">
      <c r="A1378" s="87">
        <f t="shared" si="1087"/>
        <v>2022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32">
        <f t="shared" si="1084"/>
        <v>0</v>
      </c>
      <c r="O1378" s="333"/>
      <c r="P1378" s="87">
        <f t="shared" si="1086"/>
        <v>2022</v>
      </c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32">
        <f t="shared" si="1085"/>
        <v>0</v>
      </c>
      <c r="AD1378" s="142"/>
      <c r="AE1378" s="17"/>
      <c r="AF1378" s="22"/>
      <c r="AG1378" s="22"/>
      <c r="AH1378" s="22"/>
      <c r="AI1378" s="155"/>
      <c r="AJ1378" s="2"/>
      <c r="AZ1378" s="550"/>
      <c r="BI1378" s="44"/>
      <c r="BM1378" s="165"/>
      <c r="BN1378" s="165"/>
      <c r="BO1378" s="165"/>
      <c r="BP1378" s="165"/>
      <c r="BQ1378" s="165"/>
      <c r="BR1378" s="165"/>
      <c r="BS1378" s="165"/>
      <c r="BT1378" s="165"/>
      <c r="BW1378" s="44"/>
      <c r="BX1378" s="637"/>
      <c r="BY1378" s="44"/>
      <c r="BZ1378" s="44"/>
      <c r="CA1378" s="44"/>
      <c r="CB1378" s="44"/>
      <c r="CC1378" s="44"/>
      <c r="CD1378" s="44"/>
      <c r="CE1378" s="44"/>
      <c r="CP1378" s="165"/>
      <c r="CS1378" s="534"/>
      <c r="DJ1378" s="165"/>
      <c r="DK1378" s="165"/>
      <c r="DL1378" s="165"/>
    </row>
    <row r="1379" spans="1:116" s="5" customFormat="1">
      <c r="A1379" s="87">
        <f t="shared" si="1087"/>
        <v>2023</v>
      </c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32">
        <f t="shared" si="1084"/>
        <v>0</v>
      </c>
      <c r="O1379" s="333"/>
      <c r="P1379" s="87">
        <f t="shared" si="1086"/>
        <v>2023</v>
      </c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32">
        <f t="shared" si="1085"/>
        <v>0</v>
      </c>
      <c r="AD1379" s="142"/>
      <c r="AE1379" s="17"/>
      <c r="AF1379" s="22"/>
      <c r="AG1379" s="22"/>
      <c r="AH1379" s="22"/>
      <c r="AI1379" s="155"/>
      <c r="AJ1379" s="2"/>
      <c r="AZ1379" s="550"/>
      <c r="BI1379" s="44"/>
      <c r="BM1379" s="165"/>
      <c r="BN1379" s="165"/>
      <c r="BO1379" s="165"/>
      <c r="BP1379" s="165"/>
      <c r="BQ1379" s="165"/>
      <c r="BR1379" s="165"/>
      <c r="BS1379" s="165"/>
      <c r="BT1379" s="165"/>
      <c r="BW1379" s="44"/>
      <c r="BX1379" s="637"/>
      <c r="BY1379" s="44"/>
      <c r="BZ1379" s="44"/>
      <c r="CA1379" s="44"/>
      <c r="CB1379" s="44"/>
      <c r="CC1379" s="44"/>
      <c r="CD1379" s="44"/>
      <c r="CE1379" s="44"/>
      <c r="CP1379" s="165"/>
      <c r="CS1379" s="534"/>
      <c r="DJ1379" s="165"/>
      <c r="DK1379" s="165"/>
      <c r="DL1379" s="165"/>
    </row>
    <row r="1380" spans="1:116" s="5" customFormat="1">
      <c r="A1380" s="87">
        <f t="shared" si="1087"/>
        <v>2024</v>
      </c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32">
        <f t="shared" si="1084"/>
        <v>0</v>
      </c>
      <c r="O1380" s="448"/>
      <c r="P1380" s="87">
        <f t="shared" si="1086"/>
        <v>2024</v>
      </c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32">
        <f t="shared" si="1085"/>
        <v>0</v>
      </c>
      <c r="AD1380" s="142"/>
      <c r="AE1380" s="17"/>
      <c r="AF1380" s="22"/>
      <c r="AG1380" s="22"/>
      <c r="AH1380" s="22"/>
      <c r="AI1380" s="155"/>
      <c r="AJ1380" s="2"/>
      <c r="AZ1380" s="550"/>
      <c r="BI1380" s="44"/>
      <c r="BM1380" s="165"/>
      <c r="BN1380" s="165"/>
      <c r="BO1380" s="165"/>
      <c r="BP1380" s="165"/>
      <c r="BQ1380" s="165"/>
      <c r="BR1380" s="165"/>
      <c r="BS1380" s="165"/>
      <c r="BT1380" s="165"/>
      <c r="BW1380" s="44"/>
      <c r="BX1380" s="637"/>
      <c r="BY1380" s="44"/>
      <c r="BZ1380" s="44"/>
      <c r="CA1380" s="44"/>
      <c r="CB1380" s="44"/>
      <c r="CC1380" s="44"/>
      <c r="CD1380" s="44"/>
      <c r="CE1380" s="44"/>
      <c r="CP1380" s="165"/>
      <c r="CS1380" s="534"/>
      <c r="DJ1380" s="165"/>
      <c r="DK1380" s="165"/>
      <c r="DL1380" s="165"/>
    </row>
    <row r="1381" spans="1:116" s="5" customFormat="1">
      <c r="A1381" s="87">
        <f t="shared" si="1087"/>
        <v>2025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32">
        <f t="shared" si="1084"/>
        <v>0</v>
      </c>
      <c r="O1381" s="443"/>
      <c r="P1381" s="87">
        <f t="shared" si="1086"/>
        <v>2025</v>
      </c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32">
        <f t="shared" si="1085"/>
        <v>0</v>
      </c>
      <c r="AD1381" s="142"/>
      <c r="AE1381" s="17"/>
      <c r="AF1381" s="22"/>
      <c r="AG1381" s="22"/>
      <c r="AH1381" s="22"/>
      <c r="AI1381" s="155"/>
      <c r="AJ1381" s="2"/>
      <c r="AZ1381" s="550"/>
      <c r="BI1381" s="44"/>
      <c r="BM1381" s="165"/>
      <c r="BN1381" s="165"/>
      <c r="BO1381" s="165"/>
      <c r="BP1381" s="165"/>
      <c r="BQ1381" s="165"/>
      <c r="BR1381" s="165"/>
      <c r="BS1381" s="165"/>
      <c r="BT1381" s="165"/>
      <c r="BW1381" s="44"/>
      <c r="BX1381" s="637"/>
      <c r="BY1381" s="44"/>
      <c r="BZ1381" s="44"/>
      <c r="CA1381" s="44"/>
      <c r="CB1381" s="44"/>
      <c r="CC1381" s="44"/>
      <c r="CD1381" s="44"/>
      <c r="CE1381" s="44"/>
      <c r="CP1381" s="165"/>
      <c r="CS1381" s="534"/>
      <c r="DJ1381" s="165"/>
      <c r="DK1381" s="165"/>
      <c r="DL1381" s="165"/>
    </row>
    <row r="1382" spans="1:116" s="5" customFormat="1">
      <c r="A1382" s="87">
        <f t="shared" si="1087"/>
        <v>2026</v>
      </c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32">
        <f t="shared" si="1084"/>
        <v>0</v>
      </c>
      <c r="O1382" s="29"/>
      <c r="P1382" s="87">
        <f t="shared" si="1086"/>
        <v>2026</v>
      </c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32">
        <f t="shared" si="1085"/>
        <v>0</v>
      </c>
      <c r="AD1382" s="142"/>
      <c r="AE1382" s="17"/>
      <c r="AF1382" s="22"/>
      <c r="AG1382" s="22"/>
      <c r="AH1382" s="22"/>
      <c r="AI1382" s="155"/>
      <c r="AJ1382" s="2"/>
      <c r="AZ1382" s="550"/>
      <c r="BI1382" s="44"/>
      <c r="BM1382" s="165"/>
      <c r="BN1382" s="165"/>
      <c r="BO1382" s="165"/>
      <c r="BP1382" s="165"/>
      <c r="BQ1382" s="165"/>
      <c r="BR1382" s="165"/>
      <c r="BS1382" s="165"/>
      <c r="BT1382" s="165"/>
      <c r="BW1382" s="44"/>
      <c r="BX1382" s="637"/>
      <c r="BY1382" s="44"/>
      <c r="BZ1382" s="44"/>
      <c r="CA1382" s="44"/>
      <c r="CB1382" s="44"/>
      <c r="CC1382" s="44"/>
      <c r="CD1382" s="44"/>
      <c r="CE1382" s="44"/>
      <c r="CP1382" s="165"/>
      <c r="CS1382" s="534"/>
      <c r="DJ1382" s="165"/>
      <c r="DK1382" s="165"/>
      <c r="DL1382" s="165"/>
    </row>
    <row r="1383" spans="1:116" s="5" customFormat="1">
      <c r="A1383" s="87">
        <f t="shared" si="1087"/>
        <v>2027</v>
      </c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32">
        <f t="shared" si="1084"/>
        <v>0</v>
      </c>
      <c r="O1383" s="29"/>
      <c r="P1383" s="87">
        <f t="shared" si="1086"/>
        <v>2027</v>
      </c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32">
        <f t="shared" si="1085"/>
        <v>0</v>
      </c>
      <c r="AD1383" s="142"/>
      <c r="AE1383" s="17"/>
      <c r="AF1383" s="22"/>
      <c r="AG1383" s="22"/>
      <c r="AH1383" s="22"/>
      <c r="AI1383" s="155"/>
      <c r="AJ1383" s="2"/>
      <c r="AZ1383" s="550"/>
      <c r="BI1383" s="44"/>
      <c r="BM1383" s="165"/>
      <c r="BN1383" s="165"/>
      <c r="BO1383" s="165"/>
      <c r="BP1383" s="165"/>
      <c r="BQ1383" s="165"/>
      <c r="BR1383" s="165"/>
      <c r="BS1383" s="165"/>
      <c r="BT1383" s="165"/>
      <c r="BW1383" s="44"/>
      <c r="BX1383" s="637"/>
      <c r="BY1383" s="44"/>
      <c r="BZ1383" s="44"/>
      <c r="CA1383" s="44"/>
      <c r="CB1383" s="44"/>
      <c r="CC1383" s="44"/>
      <c r="CD1383" s="44"/>
      <c r="CE1383" s="44"/>
      <c r="CP1383" s="165"/>
      <c r="CS1383" s="534"/>
      <c r="DJ1383" s="165"/>
      <c r="DK1383" s="165"/>
      <c r="DL1383" s="165"/>
    </row>
    <row r="1384" spans="1:116" s="5" customFormat="1">
      <c r="A1384" s="87">
        <f t="shared" si="1087"/>
        <v>2028</v>
      </c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32">
        <f t="shared" si="1084"/>
        <v>0</v>
      </c>
      <c r="O1384" s="29"/>
      <c r="P1384" s="87">
        <f t="shared" si="1086"/>
        <v>2028</v>
      </c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32">
        <f t="shared" si="1085"/>
        <v>0</v>
      </c>
      <c r="AD1384" s="142"/>
      <c r="AE1384" s="17"/>
      <c r="AF1384" s="22"/>
      <c r="AG1384" s="22"/>
      <c r="AH1384" s="22"/>
      <c r="AI1384" s="155"/>
      <c r="AJ1384" s="2"/>
      <c r="AZ1384" s="550"/>
      <c r="BI1384" s="44"/>
      <c r="BM1384" s="165"/>
      <c r="BN1384" s="165"/>
      <c r="BO1384" s="165"/>
      <c r="BP1384" s="165"/>
      <c r="BQ1384" s="165"/>
      <c r="BR1384" s="165"/>
      <c r="BS1384" s="165"/>
      <c r="BT1384" s="165"/>
      <c r="BW1384" s="44"/>
      <c r="BX1384" s="637"/>
      <c r="BY1384" s="44"/>
      <c r="BZ1384" s="44"/>
      <c r="CA1384" s="44"/>
      <c r="CB1384" s="44"/>
      <c r="CC1384" s="44"/>
      <c r="CD1384" s="44"/>
      <c r="CE1384" s="44"/>
      <c r="CP1384" s="165"/>
      <c r="CS1384" s="534"/>
      <c r="DJ1384" s="165"/>
      <c r="DK1384" s="165"/>
      <c r="DL1384" s="165"/>
    </row>
    <row r="1385" spans="1:116" s="5" customFormat="1">
      <c r="A1385" s="87">
        <f t="shared" si="1087"/>
        <v>2029</v>
      </c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32">
        <f t="shared" si="1084"/>
        <v>0</v>
      </c>
      <c r="O1385" s="29"/>
      <c r="P1385" s="87">
        <f t="shared" si="1086"/>
        <v>2029</v>
      </c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32">
        <f t="shared" si="1085"/>
        <v>0</v>
      </c>
      <c r="AD1385" s="142"/>
      <c r="AE1385" s="17"/>
      <c r="AF1385" s="22"/>
      <c r="AG1385" s="22"/>
      <c r="AH1385" s="22"/>
      <c r="AI1385" s="155"/>
      <c r="AJ1385" s="2"/>
      <c r="AZ1385" s="550"/>
      <c r="BI1385" s="44"/>
      <c r="BM1385" s="165"/>
      <c r="BN1385" s="165"/>
      <c r="BO1385" s="165"/>
      <c r="BP1385" s="165"/>
      <c r="BQ1385" s="165"/>
      <c r="BR1385" s="165"/>
      <c r="BS1385" s="165"/>
      <c r="BT1385" s="165"/>
      <c r="BW1385" s="44"/>
      <c r="BX1385" s="637"/>
      <c r="BY1385" s="44"/>
      <c r="BZ1385" s="44"/>
      <c r="CA1385" s="44"/>
      <c r="CB1385" s="44"/>
      <c r="CC1385" s="44"/>
      <c r="CD1385" s="44"/>
      <c r="CE1385" s="44"/>
      <c r="CP1385" s="165"/>
      <c r="CS1385" s="534"/>
      <c r="DJ1385" s="165"/>
      <c r="DK1385" s="165"/>
      <c r="DL1385" s="165"/>
    </row>
    <row r="1386" spans="1:116" s="5" customFormat="1">
      <c r="A1386" s="87">
        <f t="shared" si="1087"/>
        <v>2030</v>
      </c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32">
        <f t="shared" si="1084"/>
        <v>0</v>
      </c>
      <c r="O1386" s="29"/>
      <c r="P1386" s="87">
        <f t="shared" si="1086"/>
        <v>2030</v>
      </c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32">
        <f t="shared" si="1085"/>
        <v>0</v>
      </c>
      <c r="AD1386" s="142"/>
      <c r="AE1386" s="17"/>
      <c r="AF1386" s="22"/>
      <c r="AG1386" s="22"/>
      <c r="AH1386" s="22"/>
      <c r="AI1386" s="155"/>
      <c r="AJ1386" s="2"/>
      <c r="AZ1386" s="550"/>
      <c r="BI1386" s="44"/>
      <c r="BM1386" s="165"/>
      <c r="BN1386" s="165"/>
      <c r="BO1386" s="165"/>
      <c r="BP1386" s="165"/>
      <c r="BQ1386" s="165"/>
      <c r="BR1386" s="165"/>
      <c r="BS1386" s="165"/>
      <c r="BT1386" s="165"/>
      <c r="BW1386" s="44"/>
      <c r="BX1386" s="637"/>
      <c r="BY1386" s="44"/>
      <c r="BZ1386" s="44"/>
      <c r="CA1386" s="44"/>
      <c r="CB1386" s="44"/>
      <c r="CC1386" s="44"/>
      <c r="CD1386" s="44"/>
      <c r="CE1386" s="44"/>
      <c r="CP1386" s="165"/>
      <c r="CS1386" s="534"/>
      <c r="DJ1386" s="165"/>
      <c r="DK1386" s="165"/>
      <c r="DL1386" s="165"/>
    </row>
    <row r="1387" spans="1:116" s="5" customFormat="1">
      <c r="A1387" s="87">
        <f t="shared" si="1087"/>
        <v>2031</v>
      </c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29"/>
      <c r="P1387" s="87">
        <f t="shared" si="1086"/>
        <v>2031</v>
      </c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32"/>
      <c r="AD1387" s="142"/>
      <c r="AE1387" s="17"/>
      <c r="AF1387" s="22"/>
      <c r="AG1387" s="22"/>
      <c r="AH1387" s="22"/>
      <c r="AI1387" s="155"/>
      <c r="AJ1387" s="2"/>
      <c r="AZ1387" s="550"/>
      <c r="BI1387" s="44"/>
      <c r="BM1387" s="165"/>
      <c r="BN1387" s="165"/>
      <c r="BO1387" s="165"/>
      <c r="BP1387" s="165"/>
      <c r="BQ1387" s="165"/>
      <c r="BR1387" s="165"/>
      <c r="BS1387" s="165"/>
      <c r="BT1387" s="165"/>
      <c r="BW1387" s="44"/>
      <c r="BX1387" s="637"/>
      <c r="BY1387" s="44"/>
      <c r="BZ1387" s="44"/>
      <c r="CA1387" s="44"/>
      <c r="CB1387" s="44"/>
      <c r="CC1387" s="44"/>
      <c r="CD1387" s="44"/>
      <c r="CE1387" s="44"/>
      <c r="CP1387" s="165"/>
      <c r="CS1387" s="534"/>
      <c r="DJ1387" s="165"/>
      <c r="DK1387" s="165"/>
      <c r="DL1387" s="165"/>
    </row>
    <row r="1388" spans="1:116" s="5" customFormat="1">
      <c r="A1388" s="87">
        <f t="shared" si="1087"/>
        <v>2032</v>
      </c>
      <c r="P1388" s="87">
        <f t="shared" si="1086"/>
        <v>2032</v>
      </c>
      <c r="AD1388" s="142"/>
      <c r="AE1388" s="17"/>
      <c r="AF1388" s="22"/>
      <c r="AG1388" s="22"/>
      <c r="AH1388" s="22"/>
      <c r="AI1388" s="155"/>
      <c r="AJ1388" s="2"/>
      <c r="AZ1388" s="550"/>
      <c r="BI1388" s="44"/>
      <c r="BM1388" s="165"/>
      <c r="BN1388" s="165"/>
      <c r="BO1388" s="165"/>
      <c r="BP1388" s="165"/>
      <c r="BQ1388" s="165"/>
      <c r="BR1388" s="165"/>
      <c r="BS1388" s="165"/>
      <c r="BT1388" s="165"/>
      <c r="BW1388" s="44"/>
      <c r="BX1388" s="637"/>
      <c r="BY1388" s="44"/>
      <c r="BZ1388" s="44"/>
      <c r="CA1388" s="44"/>
      <c r="CB1388" s="44"/>
      <c r="CC1388" s="44"/>
      <c r="CD1388" s="44"/>
      <c r="CE1388" s="44"/>
      <c r="CP1388" s="165"/>
      <c r="CS1388" s="534"/>
      <c r="DJ1388" s="165"/>
      <c r="DK1388" s="165"/>
      <c r="DL1388" s="165"/>
    </row>
    <row r="1389" spans="1:116" s="5" customFormat="1">
      <c r="A1389" s="87">
        <f t="shared" si="1087"/>
        <v>2033</v>
      </c>
      <c r="P1389" s="87">
        <f t="shared" si="1086"/>
        <v>2033</v>
      </c>
      <c r="AD1389" s="142"/>
      <c r="AE1389" s="17"/>
      <c r="AF1389" s="22"/>
      <c r="AG1389" s="22"/>
      <c r="AH1389" s="22"/>
      <c r="AI1389" s="155"/>
      <c r="AJ1389" s="2"/>
      <c r="AZ1389" s="550"/>
      <c r="BI1389" s="44"/>
      <c r="BM1389" s="165"/>
      <c r="BN1389" s="165"/>
      <c r="BO1389" s="165"/>
      <c r="BP1389" s="165"/>
      <c r="BQ1389" s="165"/>
      <c r="BR1389" s="165"/>
      <c r="BS1389" s="165"/>
      <c r="BT1389" s="165"/>
      <c r="BW1389" s="44"/>
      <c r="BX1389" s="637"/>
      <c r="BY1389" s="44"/>
      <c r="BZ1389" s="44"/>
      <c r="CA1389" s="44"/>
      <c r="CB1389" s="44"/>
      <c r="CC1389" s="44"/>
      <c r="CD1389" s="44"/>
      <c r="CE1389" s="44"/>
      <c r="CP1389" s="165"/>
      <c r="CS1389" s="534"/>
      <c r="DJ1389" s="165"/>
      <c r="DK1389" s="165"/>
      <c r="DL1389" s="165"/>
    </row>
    <row r="1390" spans="1:116" s="5" customFormat="1">
      <c r="A1390" s="87">
        <f t="shared" si="1087"/>
        <v>2034</v>
      </c>
      <c r="P1390" s="87">
        <f t="shared" si="1086"/>
        <v>2034</v>
      </c>
      <c r="AD1390" s="142"/>
      <c r="AE1390" s="17"/>
      <c r="AF1390" s="22"/>
      <c r="AG1390" s="22"/>
      <c r="AH1390" s="22"/>
      <c r="AI1390" s="155"/>
      <c r="AJ1390" s="2"/>
      <c r="AZ1390" s="550"/>
      <c r="BI1390" s="44"/>
      <c r="BM1390" s="165"/>
      <c r="BN1390" s="165"/>
      <c r="BO1390" s="165"/>
      <c r="BP1390" s="165"/>
      <c r="BQ1390" s="165"/>
      <c r="BR1390" s="165"/>
      <c r="BS1390" s="165"/>
      <c r="BT1390" s="165"/>
      <c r="BW1390" s="44"/>
      <c r="BX1390" s="637"/>
      <c r="BY1390" s="44"/>
      <c r="BZ1390" s="44"/>
      <c r="CA1390" s="44"/>
      <c r="CB1390" s="44"/>
      <c r="CC1390" s="44"/>
      <c r="CD1390" s="44"/>
      <c r="CE1390" s="44"/>
      <c r="CP1390" s="165"/>
      <c r="CS1390" s="534"/>
      <c r="DJ1390" s="165"/>
      <c r="DK1390" s="165"/>
      <c r="DL1390" s="165"/>
    </row>
    <row r="1391" spans="1:116" s="5" customFormat="1">
      <c r="A1391" s="87">
        <f t="shared" si="1087"/>
        <v>2035</v>
      </c>
      <c r="P1391" s="87">
        <f t="shared" si="1086"/>
        <v>2035</v>
      </c>
      <c r="AD1391" s="142"/>
      <c r="AE1391" s="17"/>
      <c r="AF1391" s="22"/>
      <c r="AG1391" s="22"/>
      <c r="AH1391" s="22"/>
      <c r="AI1391" s="155"/>
      <c r="AJ1391" s="2"/>
      <c r="AZ1391" s="550"/>
      <c r="BI1391" s="44"/>
      <c r="BM1391" s="165"/>
      <c r="BN1391" s="165"/>
      <c r="BO1391" s="165"/>
      <c r="BP1391" s="165"/>
      <c r="BQ1391" s="165"/>
      <c r="BR1391" s="165"/>
      <c r="BS1391" s="165"/>
      <c r="BT1391" s="165"/>
      <c r="BW1391" s="44"/>
      <c r="BX1391" s="637"/>
      <c r="BY1391" s="44"/>
      <c r="BZ1391" s="44"/>
      <c r="CA1391" s="44"/>
      <c r="CB1391" s="44"/>
      <c r="CC1391" s="44"/>
      <c r="CD1391" s="44"/>
      <c r="CE1391" s="44"/>
      <c r="CP1391" s="165"/>
      <c r="CS1391" s="534"/>
      <c r="DJ1391" s="165"/>
      <c r="DK1391" s="165"/>
      <c r="DL1391" s="165"/>
    </row>
    <row r="1392" spans="1:116" s="5" customFormat="1">
      <c r="A1392" s="87">
        <f t="shared" si="1087"/>
        <v>2036</v>
      </c>
      <c r="P1392" s="87">
        <f t="shared" si="1086"/>
        <v>2036</v>
      </c>
      <c r="AD1392" s="142"/>
      <c r="AE1392" s="17"/>
      <c r="AF1392" s="22"/>
      <c r="AG1392" s="22"/>
      <c r="AH1392" s="22"/>
      <c r="AI1392" s="155"/>
      <c r="AJ1392" s="2"/>
      <c r="AZ1392" s="550"/>
      <c r="BI1392" s="44"/>
      <c r="BM1392" s="165"/>
      <c r="BN1392" s="165"/>
      <c r="BO1392" s="165"/>
      <c r="BP1392" s="165"/>
      <c r="BQ1392" s="165"/>
      <c r="BR1392" s="165"/>
      <c r="BS1392" s="165"/>
      <c r="BT1392" s="165"/>
      <c r="BW1392" s="44"/>
      <c r="BX1392" s="637"/>
      <c r="BY1392" s="44"/>
      <c r="BZ1392" s="44"/>
      <c r="CA1392" s="44"/>
      <c r="CB1392" s="44"/>
      <c r="CC1392" s="44"/>
      <c r="CD1392" s="44"/>
      <c r="CE1392" s="44"/>
      <c r="CP1392" s="165"/>
      <c r="CS1392" s="534"/>
      <c r="DJ1392" s="165"/>
      <c r="DK1392" s="165"/>
      <c r="DL1392" s="165"/>
    </row>
    <row r="1393" spans="1:116" s="5" customFormat="1">
      <c r="A1393" s="87">
        <f t="shared" si="1087"/>
        <v>2037</v>
      </c>
      <c r="P1393" s="87">
        <f t="shared" si="1086"/>
        <v>2037</v>
      </c>
      <c r="AD1393" s="142"/>
      <c r="AE1393" s="17"/>
      <c r="AF1393" s="22"/>
      <c r="AG1393" s="22"/>
      <c r="AH1393" s="22"/>
      <c r="AI1393" s="155"/>
      <c r="AJ1393" s="2"/>
      <c r="AZ1393" s="550"/>
      <c r="BI1393" s="44"/>
      <c r="BM1393" s="165"/>
      <c r="BN1393" s="165"/>
      <c r="BO1393" s="165"/>
      <c r="BP1393" s="165"/>
      <c r="BQ1393" s="165"/>
      <c r="BR1393" s="165"/>
      <c r="BS1393" s="165"/>
      <c r="BT1393" s="165"/>
      <c r="BW1393" s="44"/>
      <c r="BX1393" s="637"/>
      <c r="BY1393" s="44"/>
      <c r="BZ1393" s="44"/>
      <c r="CA1393" s="44"/>
      <c r="CB1393" s="44"/>
      <c r="CC1393" s="44"/>
      <c r="CD1393" s="44"/>
      <c r="CE1393" s="44"/>
      <c r="CP1393" s="165"/>
      <c r="CS1393" s="534"/>
      <c r="DJ1393" s="165"/>
      <c r="DK1393" s="165"/>
      <c r="DL1393" s="165"/>
    </row>
    <row r="1394" spans="1:116" s="5" customFormat="1">
      <c r="A1394" s="87">
        <f t="shared" si="1087"/>
        <v>2038</v>
      </c>
      <c r="P1394" s="87">
        <f t="shared" si="1086"/>
        <v>2038</v>
      </c>
      <c r="AD1394" s="142"/>
      <c r="AE1394" s="17"/>
      <c r="AF1394" s="22"/>
      <c r="AG1394" s="22"/>
      <c r="AH1394" s="22"/>
      <c r="AI1394" s="155"/>
      <c r="AJ1394" s="2"/>
      <c r="AZ1394" s="550"/>
      <c r="BI1394" s="44"/>
      <c r="BM1394" s="165"/>
      <c r="BN1394" s="165"/>
      <c r="BO1394" s="165"/>
      <c r="BP1394" s="165"/>
      <c r="BQ1394" s="165"/>
      <c r="BR1394" s="165"/>
      <c r="BS1394" s="165"/>
      <c r="BT1394" s="165"/>
      <c r="BW1394" s="44"/>
      <c r="BX1394" s="637"/>
      <c r="BY1394" s="44"/>
      <c r="BZ1394" s="44"/>
      <c r="CA1394" s="44"/>
      <c r="CB1394" s="44"/>
      <c r="CC1394" s="44"/>
      <c r="CD1394" s="44"/>
      <c r="CE1394" s="44"/>
      <c r="CP1394" s="165"/>
      <c r="CS1394" s="534"/>
      <c r="DJ1394" s="165"/>
      <c r="DK1394" s="165"/>
      <c r="DL1394" s="165"/>
    </row>
    <row r="1395" spans="1:116" s="5" customFormat="1">
      <c r="A1395" s="87">
        <f t="shared" si="1087"/>
        <v>2039</v>
      </c>
      <c r="P1395" s="87">
        <f t="shared" si="1086"/>
        <v>2039</v>
      </c>
      <c r="AD1395" s="142"/>
      <c r="AE1395" s="17"/>
      <c r="AF1395" s="22"/>
      <c r="AG1395" s="22"/>
      <c r="AH1395" s="22"/>
      <c r="AI1395" s="155"/>
      <c r="AJ1395" s="2"/>
      <c r="AZ1395" s="550"/>
      <c r="BI1395" s="44"/>
      <c r="BM1395" s="165"/>
      <c r="BN1395" s="165"/>
      <c r="BO1395" s="165"/>
      <c r="BP1395" s="165"/>
      <c r="BQ1395" s="165"/>
      <c r="BR1395" s="165"/>
      <c r="BS1395" s="165"/>
      <c r="BT1395" s="165"/>
      <c r="BW1395" s="44"/>
      <c r="BX1395" s="637"/>
      <c r="BY1395" s="44"/>
      <c r="BZ1395" s="44"/>
      <c r="CA1395" s="44"/>
      <c r="CB1395" s="44"/>
      <c r="CC1395" s="44"/>
      <c r="CD1395" s="44"/>
      <c r="CE1395" s="44"/>
      <c r="CP1395" s="165"/>
      <c r="CS1395" s="534"/>
      <c r="DJ1395" s="165"/>
      <c r="DK1395" s="165"/>
      <c r="DL1395" s="165"/>
    </row>
    <row r="1396" spans="1:116" s="5" customFormat="1">
      <c r="A1396" s="87">
        <f t="shared" si="1087"/>
        <v>2040</v>
      </c>
      <c r="P1396" s="87">
        <f t="shared" si="1086"/>
        <v>2040</v>
      </c>
      <c r="AD1396" s="142"/>
      <c r="AE1396" s="17"/>
      <c r="AF1396" s="22"/>
      <c r="AG1396" s="22"/>
      <c r="AH1396" s="22"/>
      <c r="AI1396" s="155"/>
      <c r="AJ1396" s="2"/>
      <c r="AZ1396" s="550"/>
      <c r="BI1396" s="44"/>
      <c r="BM1396" s="165"/>
      <c r="BN1396" s="165"/>
      <c r="BO1396" s="165"/>
      <c r="BP1396" s="165"/>
      <c r="BQ1396" s="165"/>
      <c r="BR1396" s="165"/>
      <c r="BS1396" s="165"/>
      <c r="BT1396" s="165"/>
      <c r="BW1396" s="44"/>
      <c r="BX1396" s="637"/>
      <c r="BY1396" s="44"/>
      <c r="BZ1396" s="44"/>
      <c r="CA1396" s="44"/>
      <c r="CB1396" s="44"/>
      <c r="CC1396" s="44"/>
      <c r="CD1396" s="44"/>
      <c r="CE1396" s="44"/>
      <c r="CP1396" s="165"/>
      <c r="CS1396" s="534"/>
      <c r="DJ1396" s="165"/>
      <c r="DK1396" s="165"/>
      <c r="DL1396" s="165"/>
    </row>
    <row r="1397" spans="1:116" s="5" customFormat="1">
      <c r="A1397" s="87">
        <f t="shared" si="1087"/>
        <v>2041</v>
      </c>
      <c r="P1397" s="87">
        <f t="shared" si="1086"/>
        <v>2041</v>
      </c>
      <c r="AD1397" s="142"/>
      <c r="AE1397" s="17"/>
      <c r="AF1397" s="22"/>
      <c r="AG1397" s="22"/>
      <c r="AH1397" s="22"/>
      <c r="AI1397" s="155"/>
      <c r="AJ1397" s="2"/>
      <c r="AZ1397" s="550"/>
      <c r="BI1397" s="44"/>
      <c r="BM1397" s="165"/>
      <c r="BN1397" s="165"/>
      <c r="BO1397" s="165"/>
      <c r="BP1397" s="165"/>
      <c r="BQ1397" s="165"/>
      <c r="BR1397" s="165"/>
      <c r="BS1397" s="165"/>
      <c r="BT1397" s="165"/>
      <c r="BW1397" s="44"/>
      <c r="BX1397" s="637"/>
      <c r="BY1397" s="44"/>
      <c r="BZ1397" s="44"/>
      <c r="CA1397" s="44"/>
      <c r="CB1397" s="44"/>
      <c r="CC1397" s="44"/>
      <c r="CD1397" s="44"/>
      <c r="CE1397" s="44"/>
      <c r="CP1397" s="165"/>
      <c r="CS1397" s="534"/>
      <c r="DJ1397" s="165"/>
      <c r="DK1397" s="165"/>
      <c r="DL1397" s="165"/>
    </row>
    <row r="1398" spans="1:116" s="5" customFormat="1">
      <c r="A1398" s="87">
        <f t="shared" si="1087"/>
        <v>2042</v>
      </c>
      <c r="P1398" s="87">
        <f t="shared" si="1086"/>
        <v>2042</v>
      </c>
      <c r="AD1398" s="142"/>
      <c r="AE1398" s="17"/>
      <c r="AF1398" s="22"/>
      <c r="AG1398" s="22"/>
      <c r="AH1398" s="22"/>
      <c r="AI1398" s="155"/>
      <c r="AJ1398" s="2"/>
      <c r="AZ1398" s="550"/>
      <c r="BI1398" s="44"/>
      <c r="BM1398" s="165"/>
      <c r="BN1398" s="165"/>
      <c r="BO1398" s="165"/>
      <c r="BP1398" s="165"/>
      <c r="BQ1398" s="165"/>
      <c r="BR1398" s="165"/>
      <c r="BS1398" s="165"/>
      <c r="BT1398" s="165"/>
      <c r="BW1398" s="44"/>
      <c r="BX1398" s="637"/>
      <c r="BY1398" s="44"/>
      <c r="BZ1398" s="44"/>
      <c r="CA1398" s="44"/>
      <c r="CB1398" s="44"/>
      <c r="CC1398" s="44"/>
      <c r="CD1398" s="44"/>
      <c r="CE1398" s="44"/>
      <c r="CP1398" s="165"/>
      <c r="CS1398" s="534"/>
      <c r="DJ1398" s="165"/>
      <c r="DK1398" s="165"/>
      <c r="DL1398" s="165"/>
    </row>
    <row r="1399" spans="1:116" s="5" customFormat="1">
      <c r="A1399" s="87">
        <f t="shared" si="1087"/>
        <v>2043</v>
      </c>
      <c r="P1399" s="87">
        <f t="shared" si="1086"/>
        <v>2043</v>
      </c>
      <c r="AD1399" s="142"/>
      <c r="AE1399" s="17"/>
      <c r="AF1399" s="22"/>
      <c r="AG1399" s="22"/>
      <c r="AH1399" s="22"/>
      <c r="AI1399" s="155"/>
      <c r="AJ1399" s="2"/>
      <c r="AZ1399" s="550"/>
      <c r="BI1399" s="44"/>
      <c r="BM1399" s="165"/>
      <c r="BN1399" s="165"/>
      <c r="BO1399" s="165"/>
      <c r="BP1399" s="165"/>
      <c r="BQ1399" s="165"/>
      <c r="BR1399" s="165"/>
      <c r="BS1399" s="165"/>
      <c r="BT1399" s="165"/>
      <c r="BW1399" s="44"/>
      <c r="BX1399" s="637"/>
      <c r="BY1399" s="44"/>
      <c r="BZ1399" s="44"/>
      <c r="CA1399" s="44"/>
      <c r="CB1399" s="44"/>
      <c r="CC1399" s="44"/>
      <c r="CD1399" s="44"/>
      <c r="CE1399" s="44"/>
      <c r="CP1399" s="165"/>
      <c r="CS1399" s="534"/>
      <c r="DJ1399" s="165"/>
      <c r="DK1399" s="165"/>
      <c r="DL1399" s="165"/>
    </row>
    <row r="1400" spans="1:116" s="5" customFormat="1">
      <c r="A1400" s="87">
        <f t="shared" si="1087"/>
        <v>2044</v>
      </c>
      <c r="P1400" s="87">
        <f t="shared" si="1086"/>
        <v>2044</v>
      </c>
      <c r="AD1400" s="142"/>
      <c r="AE1400" s="17"/>
      <c r="AF1400" s="22"/>
      <c r="AG1400" s="22"/>
      <c r="AH1400" s="22"/>
      <c r="AI1400" s="155"/>
      <c r="AJ1400" s="2"/>
      <c r="AZ1400" s="550"/>
      <c r="BI1400" s="44"/>
      <c r="BM1400" s="165"/>
      <c r="BN1400" s="165"/>
      <c r="BO1400" s="165"/>
      <c r="BP1400" s="165"/>
      <c r="BQ1400" s="165"/>
      <c r="BR1400" s="165"/>
      <c r="BS1400" s="165"/>
      <c r="BT1400" s="165"/>
      <c r="BW1400" s="44"/>
      <c r="BX1400" s="637"/>
      <c r="BY1400" s="44"/>
      <c r="BZ1400" s="44"/>
      <c r="CA1400" s="44"/>
      <c r="CB1400" s="44"/>
      <c r="CC1400" s="44"/>
      <c r="CD1400" s="44"/>
      <c r="CE1400" s="44"/>
      <c r="CP1400" s="165"/>
      <c r="CS1400" s="534"/>
      <c r="DJ1400" s="165"/>
      <c r="DK1400" s="165"/>
      <c r="DL1400" s="165"/>
    </row>
    <row r="1401" spans="1:116" s="5" customFormat="1">
      <c r="A1401" s="87">
        <f t="shared" si="1087"/>
        <v>2045</v>
      </c>
      <c r="P1401" s="87">
        <f>A1401</f>
        <v>2045</v>
      </c>
      <c r="AD1401" s="142"/>
      <c r="AE1401" s="17"/>
      <c r="AF1401" s="22"/>
      <c r="AG1401" s="22"/>
      <c r="AH1401" s="22"/>
      <c r="AI1401" s="155"/>
      <c r="AJ1401" s="2"/>
      <c r="AZ1401" s="550"/>
      <c r="BI1401" s="44"/>
      <c r="BM1401" s="165"/>
      <c r="BN1401" s="165"/>
      <c r="BO1401" s="165"/>
      <c r="BP1401" s="165"/>
      <c r="BQ1401" s="165"/>
      <c r="BR1401" s="165"/>
      <c r="BS1401" s="165"/>
      <c r="BT1401" s="165"/>
      <c r="BW1401" s="44"/>
      <c r="BX1401" s="637"/>
      <c r="BY1401" s="44"/>
      <c r="BZ1401" s="44"/>
      <c r="CA1401" s="44"/>
      <c r="CB1401" s="44"/>
      <c r="CC1401" s="44"/>
      <c r="CD1401" s="44"/>
      <c r="CE1401" s="44"/>
      <c r="CP1401" s="165"/>
      <c r="CS1401" s="534"/>
      <c r="DJ1401" s="165"/>
      <c r="DK1401" s="165"/>
      <c r="DL1401" s="165"/>
    </row>
    <row r="1402" spans="1:116" s="5" customFormat="1">
      <c r="A1402" s="25"/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29"/>
      <c r="P1402" s="31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32"/>
      <c r="AD1402" s="142"/>
      <c r="AE1402" s="17"/>
      <c r="AF1402" s="22"/>
      <c r="AG1402" s="22"/>
      <c r="AH1402" s="22"/>
      <c r="AI1402" s="155"/>
      <c r="AJ1402" s="2"/>
      <c r="AZ1402" s="550"/>
      <c r="BI1402" s="44"/>
      <c r="BM1402" s="165"/>
      <c r="BN1402" s="165"/>
      <c r="BO1402" s="165"/>
      <c r="BP1402" s="165"/>
      <c r="BQ1402" s="165"/>
      <c r="BR1402" s="165"/>
      <c r="BS1402" s="165"/>
      <c r="BT1402" s="165"/>
      <c r="BW1402" s="44"/>
      <c r="BX1402" s="637"/>
      <c r="BY1402" s="44"/>
      <c r="BZ1402" s="44"/>
      <c r="CA1402" s="44"/>
      <c r="CB1402" s="44"/>
      <c r="CC1402" s="44"/>
      <c r="CD1402" s="44"/>
      <c r="CE1402" s="44"/>
      <c r="CP1402" s="165"/>
      <c r="CS1402" s="534"/>
      <c r="DJ1402" s="165"/>
      <c r="DK1402" s="165"/>
      <c r="DL1402" s="165"/>
    </row>
    <row r="1403" spans="1:116" s="5" customFormat="1">
      <c r="A1403" s="25"/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29"/>
      <c r="P1403" s="31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32"/>
      <c r="AD1403" s="142"/>
      <c r="AE1403" s="17"/>
      <c r="AF1403" s="22"/>
      <c r="AG1403" s="22"/>
      <c r="AH1403" s="22"/>
      <c r="AI1403" s="155"/>
      <c r="AJ1403" s="2"/>
      <c r="AZ1403" s="550"/>
      <c r="BI1403" s="44"/>
      <c r="BM1403" s="165"/>
      <c r="BN1403" s="165"/>
      <c r="BO1403" s="165"/>
      <c r="BP1403" s="165"/>
      <c r="BQ1403" s="165"/>
      <c r="BR1403" s="165"/>
      <c r="BS1403" s="165"/>
      <c r="BT1403" s="165"/>
      <c r="BW1403" s="44"/>
      <c r="BX1403" s="637"/>
      <c r="BY1403" s="44"/>
      <c r="BZ1403" s="44"/>
      <c r="CA1403" s="44"/>
      <c r="CB1403" s="44"/>
      <c r="CC1403" s="44"/>
      <c r="CD1403" s="44"/>
      <c r="CE1403" s="44"/>
      <c r="CP1403" s="165"/>
      <c r="CS1403" s="534"/>
      <c r="DJ1403" s="165"/>
      <c r="DK1403" s="165"/>
      <c r="DL1403" s="165"/>
    </row>
    <row r="1404" spans="1:116">
      <c r="A1404" s="442" t="s">
        <v>166</v>
      </c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29"/>
      <c r="P1404" s="442" t="s">
        <v>165</v>
      </c>
      <c r="Q1404" s="446"/>
      <c r="R1404" s="446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142"/>
      <c r="AE1404" s="17"/>
      <c r="AF1404" s="22"/>
      <c r="AG1404" s="22"/>
      <c r="AH1404" s="22"/>
      <c r="AI1404" s="155"/>
      <c r="AJ1404" s="2"/>
      <c r="AK1404" s="1"/>
    </row>
    <row r="1405" spans="1:116" ht="11.25" customHeight="1">
      <c r="A1405" s="260" t="s">
        <v>2</v>
      </c>
      <c r="B1405" s="445" t="s">
        <v>3</v>
      </c>
      <c r="C1405" s="445" t="s">
        <v>4</v>
      </c>
      <c r="D1405" s="445" t="s">
        <v>5</v>
      </c>
      <c r="E1405" s="445" t="s">
        <v>6</v>
      </c>
      <c r="F1405" s="445" t="s">
        <v>7</v>
      </c>
      <c r="G1405" s="445" t="s">
        <v>8</v>
      </c>
      <c r="H1405" s="445" t="s">
        <v>9</v>
      </c>
      <c r="I1405" s="445" t="s">
        <v>10</v>
      </c>
      <c r="J1405" s="445" t="s">
        <v>11</v>
      </c>
      <c r="K1405" s="445" t="s">
        <v>12</v>
      </c>
      <c r="L1405" s="445" t="s">
        <v>13</v>
      </c>
      <c r="M1405" s="445" t="s">
        <v>14</v>
      </c>
      <c r="N1405" s="445" t="s">
        <v>140</v>
      </c>
      <c r="O1405" s="447"/>
      <c r="P1405" s="260" t="s">
        <v>2</v>
      </c>
      <c r="Q1405" s="445" t="s">
        <v>3</v>
      </c>
      <c r="R1405" s="445" t="s">
        <v>4</v>
      </c>
      <c r="S1405" s="445" t="s">
        <v>5</v>
      </c>
      <c r="T1405" s="445" t="s">
        <v>6</v>
      </c>
      <c r="U1405" s="445" t="s">
        <v>7</v>
      </c>
      <c r="V1405" s="445" t="s">
        <v>8</v>
      </c>
      <c r="W1405" s="445" t="s">
        <v>9</v>
      </c>
      <c r="X1405" s="445" t="s">
        <v>10</v>
      </c>
      <c r="Y1405" s="445" t="s">
        <v>11</v>
      </c>
      <c r="Z1405" s="445" t="s">
        <v>12</v>
      </c>
      <c r="AA1405" s="445" t="s">
        <v>13</v>
      </c>
      <c r="AB1405" s="445" t="s">
        <v>14</v>
      </c>
      <c r="AC1405" s="445" t="s">
        <v>140</v>
      </c>
      <c r="AD1405" s="142"/>
      <c r="AE1405" s="17"/>
      <c r="AF1405" s="22"/>
      <c r="AG1405" s="22"/>
      <c r="AH1405" s="22"/>
      <c r="AI1405" s="78"/>
      <c r="AJ1405" s="2"/>
      <c r="AK1405" s="1"/>
    </row>
    <row r="1406" spans="1:116" ht="11.25" customHeight="1">
      <c r="A1406" s="87">
        <f>A1366</f>
        <v>2010</v>
      </c>
      <c r="B1406" s="205">
        <f>R1406/0.9991</f>
        <v>28802.922630367331</v>
      </c>
      <c r="C1406" s="205">
        <f>S1406/0.9991</f>
        <v>23735.361825643078</v>
      </c>
      <c r="D1406" s="205">
        <f>T1406/0.9991</f>
        <v>21644.480032028827</v>
      </c>
      <c r="E1406" s="205">
        <f t="shared" ref="E1406:H1406" si="1088">U1406/0.9992</f>
        <v>21185.948759007206</v>
      </c>
      <c r="F1406" s="205">
        <f t="shared" si="1088"/>
        <v>27900.320256204966</v>
      </c>
      <c r="G1406" s="205">
        <f t="shared" si="1088"/>
        <v>29595.676541232988</v>
      </c>
      <c r="H1406" s="205">
        <f t="shared" si="1088"/>
        <v>29845.876701361089</v>
      </c>
      <c r="I1406" s="205">
        <f t="shared" ref="I1406" si="1089">Y1406/0.9992</f>
        <v>30010.008006405125</v>
      </c>
      <c r="J1406" s="205">
        <f t="shared" ref="J1406" si="1090">Z1406/0.9992</f>
        <v>27636.108887109687</v>
      </c>
      <c r="K1406" s="205">
        <f t="shared" ref="K1406" si="1091">AA1406/0.9992</f>
        <v>23060.44835868695</v>
      </c>
      <c r="L1406" s="205">
        <f t="shared" ref="L1406" si="1092">AB1406/0.9992</f>
        <v>19693.755004003204</v>
      </c>
      <c r="M1406" s="205">
        <f>Q1407/0.9992</f>
        <v>28291.633306645315</v>
      </c>
      <c r="N1406" s="32">
        <f t="shared" ref="N1406:N1426" si="1093">SUM(B1406:M1406)</f>
        <v>311402.54030869575</v>
      </c>
      <c r="O1406" s="36"/>
      <c r="P1406" s="87">
        <f>A1406</f>
        <v>2010</v>
      </c>
      <c r="Q1406" s="205">
        <v>22695</v>
      </c>
      <c r="R1406" s="205">
        <v>28777</v>
      </c>
      <c r="S1406" s="205">
        <v>23714</v>
      </c>
      <c r="T1406" s="205">
        <v>21625</v>
      </c>
      <c r="U1406" s="205">
        <v>21169</v>
      </c>
      <c r="V1406" s="205">
        <v>27878</v>
      </c>
      <c r="W1406" s="205">
        <v>29572</v>
      </c>
      <c r="X1406" s="205">
        <v>29822</v>
      </c>
      <c r="Y1406" s="205">
        <v>29986</v>
      </c>
      <c r="Z1406" s="205">
        <v>27614</v>
      </c>
      <c r="AA1406" s="205">
        <v>23042</v>
      </c>
      <c r="AB1406" s="205">
        <v>19678</v>
      </c>
      <c r="AC1406" s="32">
        <f t="shared" ref="AC1406:AC1426" si="1094">SUM(Q1406:AB1406)</f>
        <v>305572</v>
      </c>
      <c r="AD1406" s="142"/>
      <c r="AE1406" s="17"/>
      <c r="AF1406" s="22"/>
      <c r="AG1406" s="22"/>
      <c r="AH1406" s="22"/>
      <c r="AJ1406" s="2"/>
      <c r="AK1406" s="1"/>
    </row>
    <row r="1407" spans="1:116" ht="11.25" customHeight="1">
      <c r="A1407" s="87">
        <f>A1406+1</f>
        <v>2011</v>
      </c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32">
        <f t="shared" si="1093"/>
        <v>0</v>
      </c>
      <c r="O1407" s="36"/>
      <c r="P1407" s="87">
        <f t="shared" ref="P1407:P1440" si="1095">A1407</f>
        <v>2011</v>
      </c>
      <c r="Q1407" s="205">
        <v>28269</v>
      </c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32">
        <f t="shared" si="1094"/>
        <v>28269</v>
      </c>
      <c r="AD1407" s="142"/>
      <c r="AE1407" s="17"/>
      <c r="AF1407" s="22"/>
      <c r="AG1407" s="22"/>
      <c r="AH1407" s="22"/>
      <c r="AI1407" s="86"/>
      <c r="AJ1407" s="2"/>
      <c r="AK1407" s="1"/>
    </row>
    <row r="1408" spans="1:116" ht="11.25" customHeight="1">
      <c r="A1408" s="87">
        <f t="shared" ref="A1408:A1441" si="1096">A1407+1</f>
        <v>2012</v>
      </c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32">
        <f t="shared" si="1093"/>
        <v>0</v>
      </c>
      <c r="O1408" s="333"/>
      <c r="P1408" s="87">
        <f t="shared" si="1095"/>
        <v>2012</v>
      </c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32">
        <f t="shared" si="1094"/>
        <v>0</v>
      </c>
      <c r="AD1408" s="142"/>
      <c r="AE1408" s="17"/>
      <c r="AF1408" s="22"/>
      <c r="AG1408" s="22"/>
      <c r="AH1408" s="22"/>
      <c r="AI1408" s="155"/>
      <c r="AJ1408" s="2"/>
      <c r="AK1408" s="1"/>
    </row>
    <row r="1409" spans="1:37" ht="11.25" customHeight="1">
      <c r="A1409" s="87">
        <f t="shared" si="1096"/>
        <v>2013</v>
      </c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32">
        <f t="shared" si="1093"/>
        <v>0</v>
      </c>
      <c r="O1409" s="333"/>
      <c r="P1409" s="87">
        <f t="shared" si="1095"/>
        <v>2013</v>
      </c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32">
        <f t="shared" si="1094"/>
        <v>0</v>
      </c>
      <c r="AD1409" s="142"/>
      <c r="AE1409" s="17"/>
      <c r="AF1409" s="22"/>
      <c r="AG1409" s="22"/>
      <c r="AH1409" s="22"/>
      <c r="AI1409" s="155"/>
      <c r="AJ1409" s="2"/>
      <c r="AK1409" s="1"/>
    </row>
    <row r="1410" spans="1:37" ht="11.25" customHeight="1">
      <c r="A1410" s="87">
        <f t="shared" si="1096"/>
        <v>2014</v>
      </c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32">
        <f t="shared" si="1093"/>
        <v>0</v>
      </c>
      <c r="O1410" s="333"/>
      <c r="P1410" s="87">
        <f t="shared" si="1095"/>
        <v>2014</v>
      </c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32">
        <f t="shared" si="1094"/>
        <v>0</v>
      </c>
      <c r="AD1410" s="142"/>
      <c r="AE1410" s="17"/>
      <c r="AF1410" s="22"/>
      <c r="AG1410" s="22"/>
      <c r="AH1410" s="22"/>
      <c r="AI1410" s="155"/>
      <c r="AJ1410" s="2"/>
      <c r="AK1410" s="1"/>
    </row>
    <row r="1411" spans="1:37" ht="11.25" customHeight="1">
      <c r="A1411" s="87">
        <f t="shared" si="1096"/>
        <v>2015</v>
      </c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32">
        <f t="shared" si="1093"/>
        <v>0</v>
      </c>
      <c r="O1411" s="333"/>
      <c r="P1411" s="87">
        <f t="shared" si="1095"/>
        <v>2015</v>
      </c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32">
        <f t="shared" si="1094"/>
        <v>0</v>
      </c>
      <c r="AD1411" s="142"/>
      <c r="AE1411" s="17"/>
      <c r="AF1411" s="22"/>
      <c r="AG1411" s="22"/>
      <c r="AH1411" s="22"/>
      <c r="AI1411" s="155"/>
      <c r="AJ1411" s="2"/>
      <c r="AK1411" s="1"/>
    </row>
    <row r="1412" spans="1:37" ht="11.25" customHeight="1">
      <c r="A1412" s="87">
        <f t="shared" si="1096"/>
        <v>2016</v>
      </c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L1412" s="56"/>
      <c r="M1412" s="56"/>
      <c r="N1412" s="32">
        <f t="shared" si="1093"/>
        <v>0</v>
      </c>
      <c r="O1412" s="333"/>
      <c r="P1412" s="87">
        <f t="shared" si="1095"/>
        <v>2016</v>
      </c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32">
        <f t="shared" si="1094"/>
        <v>0</v>
      </c>
      <c r="AD1412" s="142"/>
      <c r="AE1412" s="17"/>
      <c r="AF1412" s="22"/>
      <c r="AG1412" s="22"/>
      <c r="AH1412" s="22"/>
      <c r="AI1412" s="155"/>
      <c r="AJ1412" s="2"/>
      <c r="AK1412" s="1"/>
    </row>
    <row r="1413" spans="1:37" ht="11.25" customHeight="1">
      <c r="A1413" s="87">
        <f t="shared" si="1096"/>
        <v>2017</v>
      </c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32">
        <f t="shared" si="1093"/>
        <v>0</v>
      </c>
      <c r="O1413" s="333"/>
      <c r="P1413" s="87">
        <f t="shared" si="1095"/>
        <v>2017</v>
      </c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32">
        <f t="shared" si="1094"/>
        <v>0</v>
      </c>
      <c r="AD1413" s="142"/>
      <c r="AE1413" s="17"/>
      <c r="AF1413" s="22"/>
      <c r="AG1413" s="78"/>
      <c r="AH1413" s="78"/>
      <c r="AI1413" s="155"/>
      <c r="AJ1413" s="2"/>
      <c r="AK1413" s="1"/>
    </row>
    <row r="1414" spans="1:37" ht="11.25" customHeight="1">
      <c r="A1414" s="87">
        <f t="shared" si="1096"/>
        <v>2018</v>
      </c>
      <c r="B1414" s="56"/>
      <c r="C1414" s="56"/>
      <c r="D1414" s="56"/>
      <c r="E1414" s="56"/>
      <c r="F1414" s="56"/>
      <c r="G1414" s="56"/>
      <c r="H1414" s="56"/>
      <c r="I1414" s="56"/>
      <c r="J1414" s="56"/>
      <c r="K1414" s="56"/>
      <c r="L1414" s="56"/>
      <c r="M1414" s="56"/>
      <c r="N1414" s="32">
        <f t="shared" si="1093"/>
        <v>0</v>
      </c>
      <c r="O1414" s="333"/>
      <c r="P1414" s="87">
        <f t="shared" si="1095"/>
        <v>2018</v>
      </c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32">
        <f t="shared" si="1094"/>
        <v>0</v>
      </c>
      <c r="AD1414" s="142"/>
      <c r="AE1414" s="17"/>
      <c r="AF1414" s="22"/>
      <c r="AG1414" s="79"/>
      <c r="AH1414" s="79"/>
      <c r="AI1414" s="155"/>
      <c r="AJ1414" s="2"/>
      <c r="AK1414" s="1"/>
    </row>
    <row r="1415" spans="1:37" ht="11.25" customHeight="1">
      <c r="A1415" s="87">
        <f t="shared" si="1096"/>
        <v>2019</v>
      </c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32">
        <f t="shared" si="1093"/>
        <v>0</v>
      </c>
      <c r="O1415" s="333"/>
      <c r="P1415" s="87">
        <f t="shared" si="1095"/>
        <v>2019</v>
      </c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32">
        <f t="shared" si="1094"/>
        <v>0</v>
      </c>
      <c r="AD1415" s="142"/>
      <c r="AE1415" s="17"/>
      <c r="AF1415" s="22"/>
      <c r="AG1415" s="86"/>
      <c r="AH1415" s="86"/>
      <c r="AI1415" s="155"/>
      <c r="AJ1415" s="2"/>
      <c r="AK1415" s="1"/>
    </row>
    <row r="1416" spans="1:37" ht="11.25" customHeight="1">
      <c r="A1416" s="87">
        <f t="shared" si="1096"/>
        <v>2020</v>
      </c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32">
        <f t="shared" si="1093"/>
        <v>0</v>
      </c>
      <c r="O1416" s="333"/>
      <c r="P1416" s="87">
        <f t="shared" si="1095"/>
        <v>2020</v>
      </c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32">
        <f t="shared" si="1094"/>
        <v>0</v>
      </c>
      <c r="AD1416" s="142"/>
      <c r="AE1416" s="17"/>
      <c r="AF1416" s="22"/>
      <c r="AG1416" s="22"/>
      <c r="AH1416" s="22"/>
      <c r="AI1416" s="155"/>
      <c r="AJ1416" s="2"/>
      <c r="AK1416" s="1"/>
    </row>
    <row r="1417" spans="1:37" ht="11.25" customHeight="1">
      <c r="A1417" s="87">
        <f t="shared" si="1096"/>
        <v>2021</v>
      </c>
      <c r="B1417" s="56"/>
      <c r="C1417" s="56"/>
      <c r="D1417" s="56"/>
      <c r="E1417" s="56"/>
      <c r="F1417" s="56"/>
      <c r="G1417" s="56"/>
      <c r="H1417" s="56"/>
      <c r="I1417" s="56"/>
      <c r="J1417" s="56"/>
      <c r="K1417" s="56"/>
      <c r="L1417" s="56"/>
      <c r="M1417" s="56"/>
      <c r="N1417" s="32">
        <f t="shared" si="1093"/>
        <v>0</v>
      </c>
      <c r="O1417" s="333"/>
      <c r="P1417" s="87">
        <f t="shared" si="1095"/>
        <v>2021</v>
      </c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32">
        <f t="shared" si="1094"/>
        <v>0</v>
      </c>
      <c r="AD1417" s="142"/>
      <c r="AE1417" s="17"/>
      <c r="AF1417" s="22"/>
      <c r="AG1417" s="22"/>
      <c r="AH1417" s="22"/>
      <c r="AI1417" s="155"/>
      <c r="AJ1417" s="2"/>
      <c r="AK1417" s="1"/>
    </row>
    <row r="1418" spans="1:37" ht="11.25" customHeight="1">
      <c r="A1418" s="87">
        <f t="shared" si="1096"/>
        <v>2022</v>
      </c>
      <c r="B1418" s="56"/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32">
        <f t="shared" si="1093"/>
        <v>0</v>
      </c>
      <c r="O1418" s="333"/>
      <c r="P1418" s="87">
        <f t="shared" si="1095"/>
        <v>2022</v>
      </c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32">
        <f t="shared" si="1094"/>
        <v>0</v>
      </c>
      <c r="AD1418" s="142"/>
      <c r="AE1418" s="17"/>
      <c r="AF1418" s="22"/>
      <c r="AG1418" s="22"/>
      <c r="AH1418" s="22"/>
      <c r="AI1418" s="155"/>
      <c r="AJ1418" s="2"/>
      <c r="AK1418" s="1"/>
    </row>
    <row r="1419" spans="1:37" ht="11.25" customHeight="1">
      <c r="A1419" s="87">
        <f t="shared" si="1096"/>
        <v>2023</v>
      </c>
      <c r="B1419" s="56"/>
      <c r="C1419" s="56"/>
      <c r="D1419" s="56"/>
      <c r="E1419" s="56"/>
      <c r="F1419" s="56"/>
      <c r="G1419" s="56"/>
      <c r="H1419" s="56"/>
      <c r="I1419" s="56"/>
      <c r="J1419" s="56"/>
      <c r="K1419" s="56"/>
      <c r="L1419" s="56"/>
      <c r="M1419" s="56"/>
      <c r="N1419" s="32">
        <f t="shared" si="1093"/>
        <v>0</v>
      </c>
      <c r="O1419" s="333"/>
      <c r="P1419" s="87">
        <f t="shared" si="1095"/>
        <v>2023</v>
      </c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32">
        <f t="shared" si="1094"/>
        <v>0</v>
      </c>
      <c r="AD1419" s="142"/>
      <c r="AE1419" s="17"/>
      <c r="AF1419" s="22"/>
      <c r="AG1419" s="22"/>
      <c r="AH1419" s="22"/>
      <c r="AI1419" s="155"/>
      <c r="AJ1419" s="2"/>
      <c r="AK1419" s="1"/>
    </row>
    <row r="1420" spans="1:37" ht="11.25" customHeight="1">
      <c r="A1420" s="87">
        <f t="shared" si="1096"/>
        <v>2024</v>
      </c>
      <c r="B1420" s="56"/>
      <c r="C1420" s="56"/>
      <c r="D1420" s="56"/>
      <c r="E1420" s="56"/>
      <c r="F1420" s="56"/>
      <c r="G1420" s="56"/>
      <c r="H1420" s="56"/>
      <c r="I1420" s="56"/>
      <c r="J1420" s="56"/>
      <c r="K1420" s="56"/>
      <c r="L1420" s="56"/>
      <c r="M1420" s="56"/>
      <c r="N1420" s="32">
        <f t="shared" si="1093"/>
        <v>0</v>
      </c>
      <c r="O1420" s="448"/>
      <c r="P1420" s="87">
        <f t="shared" si="1095"/>
        <v>2024</v>
      </c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32">
        <f t="shared" si="1094"/>
        <v>0</v>
      </c>
      <c r="AD1420" s="142"/>
      <c r="AE1420" s="17"/>
      <c r="AF1420" s="22"/>
      <c r="AG1420" s="22"/>
      <c r="AH1420" s="22"/>
      <c r="AI1420" s="155"/>
      <c r="AJ1420" s="2"/>
      <c r="AK1420" s="1"/>
    </row>
    <row r="1421" spans="1:37" ht="11.25" customHeight="1">
      <c r="A1421" s="87">
        <f t="shared" si="1096"/>
        <v>2025</v>
      </c>
      <c r="B1421" s="56"/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32">
        <f t="shared" si="1093"/>
        <v>0</v>
      </c>
      <c r="O1421" s="29"/>
      <c r="P1421" s="87">
        <f t="shared" si="1095"/>
        <v>2025</v>
      </c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32">
        <f t="shared" si="1094"/>
        <v>0</v>
      </c>
      <c r="AD1421" s="142"/>
      <c r="AE1421" s="17"/>
      <c r="AF1421" s="22"/>
      <c r="AG1421" s="22"/>
      <c r="AH1421" s="22"/>
      <c r="AI1421" s="155"/>
      <c r="AJ1421" s="2"/>
      <c r="AK1421" s="1"/>
    </row>
    <row r="1422" spans="1:37" ht="11.25" customHeight="1">
      <c r="A1422" s="87">
        <f t="shared" si="1096"/>
        <v>2026</v>
      </c>
      <c r="B1422" s="56"/>
      <c r="C1422" s="56"/>
      <c r="D1422" s="56"/>
      <c r="E1422" s="56"/>
      <c r="F1422" s="56"/>
      <c r="G1422" s="56"/>
      <c r="H1422" s="56"/>
      <c r="I1422" s="56"/>
      <c r="J1422" s="56"/>
      <c r="K1422" s="56"/>
      <c r="L1422" s="56"/>
      <c r="M1422" s="56"/>
      <c r="N1422" s="32">
        <f t="shared" si="1093"/>
        <v>0</v>
      </c>
      <c r="O1422" s="29"/>
      <c r="P1422" s="87">
        <f t="shared" si="1095"/>
        <v>2026</v>
      </c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32">
        <f t="shared" si="1094"/>
        <v>0</v>
      </c>
      <c r="AD1422" s="142"/>
      <c r="AE1422" s="17"/>
      <c r="AF1422" s="22"/>
      <c r="AG1422" s="22"/>
      <c r="AH1422" s="22"/>
      <c r="AI1422" s="155"/>
      <c r="AJ1422" s="2"/>
      <c r="AK1422" s="1"/>
    </row>
    <row r="1423" spans="1:37" ht="11.25" customHeight="1">
      <c r="A1423" s="87">
        <f t="shared" si="1096"/>
        <v>2027</v>
      </c>
      <c r="B1423" s="56"/>
      <c r="C1423" s="56"/>
      <c r="D1423" s="56"/>
      <c r="E1423" s="56"/>
      <c r="F1423" s="56"/>
      <c r="G1423" s="56"/>
      <c r="H1423" s="56"/>
      <c r="I1423" s="56"/>
      <c r="J1423" s="56"/>
      <c r="K1423" s="56"/>
      <c r="L1423" s="56"/>
      <c r="M1423" s="56"/>
      <c r="N1423" s="32">
        <f t="shared" si="1093"/>
        <v>0</v>
      </c>
      <c r="O1423" s="29"/>
      <c r="P1423" s="87">
        <f t="shared" si="1095"/>
        <v>2027</v>
      </c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32">
        <f t="shared" si="1094"/>
        <v>0</v>
      </c>
      <c r="AD1423" s="142"/>
      <c r="AE1423" s="17"/>
      <c r="AF1423" s="22"/>
      <c r="AG1423" s="22"/>
      <c r="AH1423" s="22"/>
      <c r="AI1423" s="155"/>
      <c r="AJ1423" s="2"/>
      <c r="AK1423" s="1"/>
    </row>
    <row r="1424" spans="1:37">
      <c r="A1424" s="87">
        <f t="shared" si="1096"/>
        <v>2028</v>
      </c>
      <c r="B1424" s="56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32">
        <f t="shared" si="1093"/>
        <v>0</v>
      </c>
      <c r="O1424" s="29"/>
      <c r="P1424" s="87">
        <f t="shared" si="1095"/>
        <v>2028</v>
      </c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32">
        <f t="shared" si="1094"/>
        <v>0</v>
      </c>
      <c r="AD1424" s="142"/>
      <c r="AE1424" s="17"/>
      <c r="AF1424" s="22"/>
      <c r="AG1424" s="22"/>
      <c r="AH1424" s="22"/>
      <c r="AI1424" s="155"/>
      <c r="AJ1424" s="2"/>
    </row>
    <row r="1425" spans="1:116">
      <c r="A1425" s="87">
        <f t="shared" si="1096"/>
        <v>2029</v>
      </c>
      <c r="B1425" s="56"/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32">
        <f t="shared" si="1093"/>
        <v>0</v>
      </c>
      <c r="O1425" s="29"/>
      <c r="P1425" s="87">
        <f t="shared" si="1095"/>
        <v>2029</v>
      </c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32">
        <f t="shared" si="1094"/>
        <v>0</v>
      </c>
      <c r="AD1425" s="142"/>
      <c r="AE1425" s="17"/>
      <c r="AF1425" s="22"/>
      <c r="AG1425" s="22"/>
      <c r="AH1425" s="22"/>
      <c r="AI1425" s="155"/>
      <c r="AJ1425" s="2"/>
    </row>
    <row r="1426" spans="1:116" ht="11.25" customHeight="1">
      <c r="A1426" s="87">
        <f t="shared" si="1096"/>
        <v>2030</v>
      </c>
      <c r="B1426" s="56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32">
        <f t="shared" si="1093"/>
        <v>0</v>
      </c>
      <c r="O1426" s="29"/>
      <c r="P1426" s="87">
        <f t="shared" si="1095"/>
        <v>2030</v>
      </c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32">
        <f t="shared" si="1094"/>
        <v>0</v>
      </c>
      <c r="AD1426" s="142"/>
      <c r="AE1426" s="17"/>
      <c r="AF1426" s="22"/>
      <c r="AG1426" s="22"/>
      <c r="AH1426" s="22"/>
      <c r="AI1426" s="155"/>
      <c r="AJ1426" s="2"/>
      <c r="AK1426" s="1"/>
    </row>
    <row r="1427" spans="1:116" s="5" customFormat="1">
      <c r="A1427" s="87">
        <f t="shared" si="1096"/>
        <v>2031</v>
      </c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29"/>
      <c r="P1427" s="87">
        <f t="shared" si="1095"/>
        <v>2031</v>
      </c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32"/>
      <c r="AD1427" s="142"/>
      <c r="AE1427" s="17"/>
      <c r="AF1427" s="22"/>
      <c r="AG1427" s="22"/>
      <c r="AH1427" s="22"/>
      <c r="AI1427" s="155"/>
      <c r="AJ1427" s="2"/>
      <c r="AZ1427" s="550"/>
      <c r="BI1427" s="44"/>
      <c r="BM1427" s="165"/>
      <c r="BN1427" s="165"/>
      <c r="BO1427" s="165"/>
      <c r="BP1427" s="165"/>
      <c r="BQ1427" s="165"/>
      <c r="BR1427" s="165"/>
      <c r="BS1427" s="165"/>
      <c r="BT1427" s="165"/>
      <c r="BW1427" s="44"/>
      <c r="BX1427" s="637"/>
      <c r="BY1427" s="44"/>
      <c r="BZ1427" s="44"/>
      <c r="CA1427" s="44"/>
      <c r="CB1427" s="44"/>
      <c r="CC1427" s="44"/>
      <c r="CD1427" s="44"/>
      <c r="CE1427" s="44"/>
      <c r="CP1427" s="165"/>
      <c r="CS1427" s="534"/>
      <c r="DJ1427" s="165"/>
      <c r="DK1427" s="165"/>
      <c r="DL1427" s="165"/>
    </row>
    <row r="1428" spans="1:116">
      <c r="A1428" s="87">
        <f t="shared" si="1096"/>
        <v>2032</v>
      </c>
      <c r="P1428" s="87">
        <f t="shared" si="1095"/>
        <v>2032</v>
      </c>
      <c r="AD1428" s="142"/>
      <c r="AE1428" s="17"/>
      <c r="AF1428" s="22"/>
      <c r="AG1428" s="22"/>
      <c r="AH1428" s="22"/>
      <c r="AI1428" s="155"/>
      <c r="AJ1428" s="2"/>
      <c r="AK1428" s="1"/>
    </row>
    <row r="1429" spans="1:116">
      <c r="A1429" s="87">
        <f t="shared" si="1096"/>
        <v>2033</v>
      </c>
      <c r="P1429" s="87">
        <f t="shared" si="1095"/>
        <v>2033</v>
      </c>
      <c r="AD1429" s="142"/>
      <c r="AE1429" s="17"/>
      <c r="AF1429" s="22"/>
      <c r="AG1429" s="22"/>
      <c r="AH1429" s="22"/>
      <c r="AI1429" s="155"/>
      <c r="AJ1429" s="2"/>
      <c r="AK1429" s="1"/>
    </row>
    <row r="1430" spans="1:116">
      <c r="A1430" s="87">
        <f t="shared" si="1096"/>
        <v>2034</v>
      </c>
      <c r="P1430" s="87">
        <f t="shared" si="1095"/>
        <v>2034</v>
      </c>
      <c r="AD1430" s="142"/>
      <c r="AE1430" s="17"/>
      <c r="AF1430" s="22"/>
      <c r="AG1430" s="22"/>
      <c r="AH1430" s="22"/>
      <c r="AI1430" s="155"/>
      <c r="AJ1430" s="2"/>
      <c r="AK1430" s="1"/>
    </row>
    <row r="1431" spans="1:116">
      <c r="A1431" s="87">
        <f t="shared" si="1096"/>
        <v>2035</v>
      </c>
      <c r="P1431" s="87">
        <f t="shared" si="1095"/>
        <v>2035</v>
      </c>
      <c r="AD1431" s="142"/>
      <c r="AE1431" s="17"/>
      <c r="AF1431" s="22"/>
      <c r="AG1431" s="22"/>
      <c r="AH1431" s="22"/>
      <c r="AI1431" s="155"/>
      <c r="AJ1431" s="2"/>
      <c r="AK1431" s="1"/>
    </row>
    <row r="1432" spans="1:116">
      <c r="A1432" s="87">
        <f t="shared" si="1096"/>
        <v>2036</v>
      </c>
      <c r="P1432" s="87">
        <f t="shared" si="1095"/>
        <v>2036</v>
      </c>
      <c r="AD1432" s="142"/>
      <c r="AE1432" s="17"/>
      <c r="AF1432" s="22"/>
      <c r="AG1432" s="22"/>
      <c r="AH1432" s="22"/>
      <c r="AI1432" s="155"/>
      <c r="AJ1432" s="2"/>
      <c r="AK1432" s="1"/>
    </row>
    <row r="1433" spans="1:116">
      <c r="A1433" s="87">
        <f t="shared" si="1096"/>
        <v>2037</v>
      </c>
      <c r="P1433" s="87">
        <f t="shared" si="1095"/>
        <v>2037</v>
      </c>
      <c r="AD1433" s="142"/>
      <c r="AE1433" s="17"/>
      <c r="AF1433" s="22"/>
      <c r="AG1433" s="22"/>
      <c r="AH1433" s="22"/>
      <c r="AI1433" s="72"/>
      <c r="AJ1433" s="2"/>
      <c r="AK1433" s="1"/>
    </row>
    <row r="1434" spans="1:116">
      <c r="A1434" s="87">
        <f t="shared" si="1096"/>
        <v>2038</v>
      </c>
      <c r="P1434" s="87">
        <f t="shared" si="1095"/>
        <v>2038</v>
      </c>
      <c r="AD1434" s="142"/>
      <c r="AE1434" s="17"/>
      <c r="AF1434" s="22"/>
      <c r="AG1434" s="22"/>
      <c r="AH1434" s="22"/>
      <c r="AI1434" s="155"/>
      <c r="AJ1434" s="2"/>
      <c r="AK1434" s="1"/>
    </row>
    <row r="1435" spans="1:116" ht="11.25" customHeight="1">
      <c r="A1435" s="87">
        <f t="shared" si="1096"/>
        <v>2039</v>
      </c>
      <c r="P1435" s="87">
        <f t="shared" si="1095"/>
        <v>2039</v>
      </c>
      <c r="AD1435" s="142"/>
      <c r="AE1435" s="17"/>
      <c r="AF1435" s="22"/>
      <c r="AG1435" s="22"/>
      <c r="AH1435" s="22"/>
      <c r="AI1435" s="78"/>
      <c r="AJ1435" s="2"/>
      <c r="AK1435" s="1"/>
    </row>
    <row r="1436" spans="1:116" ht="11.25" customHeight="1">
      <c r="A1436" s="87">
        <f t="shared" si="1096"/>
        <v>2040</v>
      </c>
      <c r="P1436" s="87">
        <f t="shared" si="1095"/>
        <v>2040</v>
      </c>
      <c r="AD1436" s="142"/>
      <c r="AE1436" s="17"/>
      <c r="AF1436" s="22"/>
      <c r="AG1436" s="22"/>
      <c r="AH1436" s="22"/>
      <c r="AJ1436" s="2"/>
      <c r="AK1436" s="1"/>
    </row>
    <row r="1437" spans="1:116" ht="11.25" customHeight="1">
      <c r="A1437" s="87">
        <f t="shared" si="1096"/>
        <v>2041</v>
      </c>
      <c r="P1437" s="87">
        <f t="shared" si="1095"/>
        <v>2041</v>
      </c>
      <c r="AD1437" s="142"/>
      <c r="AE1437" s="17"/>
      <c r="AF1437" s="22"/>
      <c r="AG1437" s="22"/>
      <c r="AH1437" s="22"/>
      <c r="AI1437" s="86"/>
      <c r="AJ1437" s="2"/>
      <c r="AK1437" s="1"/>
    </row>
    <row r="1438" spans="1:116" ht="11.25" customHeight="1">
      <c r="A1438" s="87">
        <f t="shared" si="1096"/>
        <v>2042</v>
      </c>
      <c r="P1438" s="87">
        <f t="shared" si="1095"/>
        <v>2042</v>
      </c>
      <c r="AD1438" s="142"/>
      <c r="AE1438" s="17"/>
      <c r="AF1438" s="22"/>
      <c r="AG1438" s="22"/>
      <c r="AH1438" s="22"/>
      <c r="AI1438" s="155"/>
      <c r="AJ1438" s="2"/>
      <c r="AK1438" s="1"/>
    </row>
    <row r="1439" spans="1:116" ht="11.25" customHeight="1">
      <c r="A1439" s="87">
        <f t="shared" si="1096"/>
        <v>2043</v>
      </c>
      <c r="P1439" s="87">
        <f t="shared" si="1095"/>
        <v>2043</v>
      </c>
      <c r="AD1439" s="142"/>
      <c r="AE1439" s="17"/>
      <c r="AF1439" s="22"/>
      <c r="AG1439" s="22"/>
      <c r="AH1439" s="22"/>
      <c r="AI1439" s="155"/>
      <c r="AJ1439" s="2"/>
      <c r="AK1439" s="1"/>
    </row>
    <row r="1440" spans="1:116" ht="11.25" customHeight="1">
      <c r="A1440" s="87">
        <f t="shared" si="1096"/>
        <v>2044</v>
      </c>
      <c r="P1440" s="87">
        <f t="shared" si="1095"/>
        <v>2044</v>
      </c>
      <c r="AD1440" s="142"/>
      <c r="AE1440" s="17"/>
      <c r="AF1440" s="22"/>
      <c r="AG1440" s="22"/>
      <c r="AH1440" s="22"/>
      <c r="AI1440" s="155"/>
      <c r="AJ1440" s="2"/>
      <c r="AK1440" s="1"/>
    </row>
    <row r="1441" spans="1:37" ht="11.25" customHeight="1">
      <c r="A1441" s="87">
        <f t="shared" si="1096"/>
        <v>2045</v>
      </c>
      <c r="P1441" s="87">
        <f>A1441</f>
        <v>2045</v>
      </c>
      <c r="AD1441" s="142"/>
      <c r="AE1441" s="17"/>
      <c r="AF1441" s="22"/>
      <c r="AG1441" s="22"/>
      <c r="AH1441" s="22"/>
      <c r="AI1441" s="155"/>
      <c r="AJ1441" s="2"/>
      <c r="AK1441" s="1"/>
    </row>
    <row r="1442" spans="1:37" ht="11.25" customHeight="1">
      <c r="A1442" s="25"/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29"/>
      <c r="P1442" s="31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32"/>
      <c r="AD1442" s="142"/>
      <c r="AE1442" s="17"/>
      <c r="AF1442" s="22"/>
      <c r="AG1442" s="22"/>
      <c r="AH1442" s="22"/>
      <c r="AI1442" s="155"/>
      <c r="AJ1442" s="2"/>
      <c r="AK1442" s="1"/>
    </row>
    <row r="1443" spans="1:37" ht="11.25" customHeight="1">
      <c r="A1443" s="25"/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29"/>
      <c r="P1443" s="31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32"/>
      <c r="AD1443" s="142"/>
      <c r="AE1443" s="17"/>
      <c r="AF1443" s="22"/>
      <c r="AI1443" s="155"/>
      <c r="AJ1443" s="2"/>
      <c r="AK1443" s="1"/>
    </row>
    <row r="1444" spans="1:37" ht="11.25" customHeight="1">
      <c r="A1444" s="576" t="s">
        <v>214</v>
      </c>
      <c r="B1444" s="101"/>
      <c r="C1444" s="101"/>
      <c r="D1444" s="101"/>
      <c r="E1444" s="394"/>
      <c r="F1444" s="101"/>
      <c r="G1444" s="101"/>
      <c r="H1444" s="101"/>
      <c r="I1444" s="101"/>
      <c r="J1444" s="101" t="s">
        <v>96</v>
      </c>
      <c r="K1444" s="101"/>
      <c r="L1444" s="101"/>
      <c r="M1444" s="101"/>
      <c r="N1444" s="101"/>
      <c r="O1444" s="108"/>
      <c r="P1444" s="109" t="str">
        <f>A1444</f>
        <v>xx</v>
      </c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D1444" s="13"/>
      <c r="AE1444" s="17"/>
      <c r="AF1444" s="22"/>
      <c r="AI1444" s="155"/>
      <c r="AJ1444" s="2"/>
      <c r="AK1444" s="1"/>
    </row>
    <row r="1445" spans="1:37" ht="11.25" customHeight="1">
      <c r="A1445" s="4" t="s">
        <v>2</v>
      </c>
      <c r="B1445" s="117" t="s">
        <v>3</v>
      </c>
      <c r="C1445" s="117" t="s">
        <v>4</v>
      </c>
      <c r="D1445" s="117" t="s">
        <v>5</v>
      </c>
      <c r="E1445" s="117" t="s">
        <v>6</v>
      </c>
      <c r="F1445" s="117" t="s">
        <v>7</v>
      </c>
      <c r="G1445" s="117" t="s">
        <v>8</v>
      </c>
      <c r="H1445" s="117" t="s">
        <v>9</v>
      </c>
      <c r="I1445" s="117" t="s">
        <v>10</v>
      </c>
      <c r="J1445" s="117" t="s">
        <v>11</v>
      </c>
      <c r="K1445" s="117" t="s">
        <v>12</v>
      </c>
      <c r="L1445" s="117" t="s">
        <v>13</v>
      </c>
      <c r="M1445" s="117" t="s">
        <v>14</v>
      </c>
      <c r="N1445" s="112" t="s">
        <v>15</v>
      </c>
      <c r="O1445" s="118"/>
      <c r="P1445" s="119" t="s">
        <v>2</v>
      </c>
      <c r="Q1445" s="117" t="s">
        <v>3</v>
      </c>
      <c r="R1445" s="117" t="s">
        <v>4</v>
      </c>
      <c r="S1445" s="117" t="s">
        <v>5</v>
      </c>
      <c r="T1445" s="117" t="s">
        <v>6</v>
      </c>
      <c r="U1445" s="117" t="s">
        <v>7</v>
      </c>
      <c r="V1445" s="117" t="s">
        <v>8</v>
      </c>
      <c r="W1445" s="117" t="s">
        <v>9</v>
      </c>
      <c r="X1445" s="117" t="s">
        <v>10</v>
      </c>
      <c r="Y1445" s="117" t="s">
        <v>11</v>
      </c>
      <c r="Z1445" s="117" t="s">
        <v>12</v>
      </c>
      <c r="AA1445" s="117" t="s">
        <v>13</v>
      </c>
      <c r="AB1445" s="117" t="s">
        <v>14</v>
      </c>
      <c r="AC1445" s="83" t="s">
        <v>15</v>
      </c>
      <c r="AD1445" s="13"/>
      <c r="AE1445" s="17"/>
      <c r="AF1445" s="22"/>
      <c r="AG1445" s="78"/>
      <c r="AH1445" s="78"/>
      <c r="AI1445" s="155"/>
      <c r="AJ1445" s="2"/>
      <c r="AK1445" s="1"/>
    </row>
    <row r="1446" spans="1:37" ht="11.25" customHeight="1">
      <c r="A1446" s="87">
        <f>A1406</f>
        <v>2010</v>
      </c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20"/>
      <c r="L1446" s="120"/>
      <c r="M1446" s="120"/>
      <c r="N1446" s="101">
        <f t="shared" ref="N1446:N1456" si="1097">SUM(B1446:M1446)</f>
        <v>0</v>
      </c>
      <c r="O1446" s="108"/>
      <c r="P1446" s="87">
        <f>A1446</f>
        <v>2010</v>
      </c>
      <c r="Q1446" s="127"/>
      <c r="R1446" s="127"/>
      <c r="S1446" s="127"/>
      <c r="T1446" s="127"/>
      <c r="U1446" s="127"/>
      <c r="V1446" s="127"/>
      <c r="W1446" s="127"/>
      <c r="X1446" s="127"/>
      <c r="Y1446" s="127"/>
      <c r="Z1446" s="127"/>
      <c r="AA1446" s="127"/>
      <c r="AB1446" s="127"/>
      <c r="AC1446" s="13">
        <f t="shared" ref="AC1446:AC1466" si="1098">SUM(Q1446:AB1446)</f>
        <v>0</v>
      </c>
      <c r="AD1446" s="13"/>
      <c r="AE1446" s="17"/>
      <c r="AF1446" s="22"/>
      <c r="AI1446" s="155"/>
      <c r="AJ1446" s="2"/>
      <c r="AK1446" s="1"/>
    </row>
    <row r="1447" spans="1:37" ht="11.25" customHeight="1">
      <c r="A1447" s="87">
        <f>A1446+1</f>
        <v>2011</v>
      </c>
      <c r="B1447" s="228"/>
      <c r="C1447" s="228"/>
      <c r="D1447" s="228"/>
      <c r="E1447" s="228"/>
      <c r="F1447" s="228"/>
      <c r="G1447" s="228"/>
      <c r="H1447" s="228"/>
      <c r="I1447" s="228"/>
      <c r="J1447" s="228"/>
      <c r="K1447" s="228"/>
      <c r="L1447" s="228"/>
      <c r="M1447" s="228"/>
      <c r="N1447" s="101">
        <f t="shared" si="1097"/>
        <v>0</v>
      </c>
      <c r="O1447" s="108"/>
      <c r="P1447" s="87">
        <f t="shared" ref="P1447:P1481" si="1099">A1447</f>
        <v>2011</v>
      </c>
      <c r="Q1447" s="353"/>
      <c r="R1447" s="486"/>
      <c r="S1447" s="228"/>
      <c r="T1447" s="228"/>
      <c r="U1447" s="228"/>
      <c r="V1447" s="228"/>
      <c r="W1447" s="228"/>
      <c r="X1447" s="228"/>
      <c r="Y1447" s="228"/>
      <c r="Z1447" s="228"/>
      <c r="AA1447" s="228"/>
      <c r="AB1447" s="228"/>
      <c r="AC1447" s="13">
        <f t="shared" si="1098"/>
        <v>0</v>
      </c>
      <c r="AD1447" s="13"/>
      <c r="AE1447" s="17"/>
      <c r="AF1447" s="22"/>
      <c r="AI1447" s="155"/>
      <c r="AJ1447" s="2"/>
      <c r="AK1447" s="1"/>
    </row>
    <row r="1448" spans="1:37" ht="11.25" customHeight="1">
      <c r="A1448" s="87">
        <f t="shared" ref="A1448:A1481" si="1100">A1447+1</f>
        <v>2012</v>
      </c>
      <c r="B1448" s="228"/>
      <c r="C1448" s="228"/>
      <c r="D1448" s="228"/>
      <c r="E1448" s="228"/>
      <c r="F1448" s="228"/>
      <c r="G1448" s="228"/>
      <c r="H1448" s="228"/>
      <c r="I1448" s="228"/>
      <c r="J1448" s="228"/>
      <c r="K1448" s="228"/>
      <c r="L1448" s="228"/>
      <c r="M1448" s="228"/>
      <c r="N1448" s="101">
        <f t="shared" si="1097"/>
        <v>0</v>
      </c>
      <c r="O1448" s="108"/>
      <c r="P1448" s="87">
        <f t="shared" si="1099"/>
        <v>2012</v>
      </c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13">
        <f t="shared" si="1098"/>
        <v>0</v>
      </c>
      <c r="AD1448" s="13"/>
      <c r="AE1448" s="17"/>
      <c r="AF1448" s="22"/>
      <c r="AI1448" s="155"/>
      <c r="AJ1448" s="2"/>
      <c r="AK1448" s="1"/>
    </row>
    <row r="1449" spans="1:37" ht="11.25" customHeight="1">
      <c r="A1449" s="87">
        <f t="shared" si="1100"/>
        <v>2013</v>
      </c>
      <c r="B1449" s="101"/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>
        <f t="shared" si="1097"/>
        <v>0</v>
      </c>
      <c r="O1449" s="108"/>
      <c r="P1449" s="87">
        <f t="shared" si="1099"/>
        <v>2013</v>
      </c>
      <c r="Q1449" s="228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3">
        <f t="shared" si="1098"/>
        <v>0</v>
      </c>
      <c r="AD1449" s="13"/>
      <c r="AE1449" s="17"/>
      <c r="AF1449" s="22"/>
      <c r="AI1449" s="155"/>
      <c r="AJ1449" s="2"/>
      <c r="AK1449" s="1"/>
    </row>
    <row r="1450" spans="1:37" ht="11.25" customHeight="1">
      <c r="A1450" s="87">
        <f t="shared" si="1100"/>
        <v>2014</v>
      </c>
      <c r="B1450" s="101"/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>
        <f t="shared" si="1097"/>
        <v>0</v>
      </c>
      <c r="O1450" s="108"/>
      <c r="P1450" s="87">
        <f t="shared" si="1099"/>
        <v>2014</v>
      </c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3">
        <f t="shared" si="1098"/>
        <v>0</v>
      </c>
      <c r="AD1450" s="13"/>
      <c r="AE1450" s="17"/>
      <c r="AF1450" s="22"/>
      <c r="AI1450" s="155"/>
      <c r="AJ1450" s="2"/>
      <c r="AK1450" s="1"/>
    </row>
    <row r="1451" spans="1:37" ht="11.25" customHeight="1">
      <c r="A1451" s="87">
        <f t="shared" si="1100"/>
        <v>2015</v>
      </c>
      <c r="B1451" s="101"/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>
        <f t="shared" si="1097"/>
        <v>0</v>
      </c>
      <c r="O1451" s="108"/>
      <c r="P1451" s="87">
        <f t="shared" si="1099"/>
        <v>2015</v>
      </c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3">
        <f t="shared" si="1098"/>
        <v>0</v>
      </c>
      <c r="AD1451" s="13"/>
      <c r="AE1451" s="17"/>
      <c r="AF1451" s="22"/>
      <c r="AI1451" s="155"/>
      <c r="AJ1451" s="2"/>
      <c r="AK1451" s="1"/>
    </row>
    <row r="1452" spans="1:37" ht="11.25" customHeight="1">
      <c r="A1452" s="87">
        <f t="shared" si="1100"/>
        <v>2016</v>
      </c>
      <c r="B1452" s="228"/>
      <c r="C1452" s="228"/>
      <c r="D1452" s="228"/>
      <c r="E1452" s="228"/>
      <c r="F1452" s="228"/>
      <c r="G1452" s="228"/>
      <c r="H1452" s="228"/>
      <c r="I1452" s="228"/>
      <c r="J1452" s="228"/>
      <c r="K1452" s="228"/>
      <c r="L1452" s="228"/>
      <c r="M1452" s="228"/>
      <c r="N1452" s="101">
        <f t="shared" si="1097"/>
        <v>0</v>
      </c>
      <c r="O1452" s="108"/>
      <c r="P1452" s="87">
        <f t="shared" si="1099"/>
        <v>2016</v>
      </c>
      <c r="Q1452" s="101"/>
      <c r="R1452" s="228"/>
      <c r="S1452" s="228"/>
      <c r="T1452" s="228"/>
      <c r="U1452" s="228"/>
      <c r="V1452" s="228"/>
      <c r="W1452" s="228"/>
      <c r="X1452" s="228"/>
      <c r="Y1452" s="228"/>
      <c r="Z1452" s="228"/>
      <c r="AA1452" s="228"/>
      <c r="AB1452" s="228"/>
      <c r="AC1452" s="13">
        <f t="shared" si="1098"/>
        <v>0</v>
      </c>
      <c r="AD1452" s="13"/>
      <c r="AE1452" s="17"/>
      <c r="AF1452" s="22"/>
      <c r="AI1452" s="155"/>
      <c r="AJ1452" s="2"/>
      <c r="AK1452" s="1"/>
    </row>
    <row r="1453" spans="1:37" ht="11.25" customHeight="1">
      <c r="A1453" s="87">
        <f t="shared" si="1100"/>
        <v>2017</v>
      </c>
      <c r="B1453" s="228"/>
      <c r="C1453" s="228"/>
      <c r="D1453" s="228"/>
      <c r="E1453" s="228"/>
      <c r="F1453" s="228"/>
      <c r="G1453" s="228"/>
      <c r="H1453" s="228"/>
      <c r="I1453" s="228"/>
      <c r="J1453" s="228"/>
      <c r="K1453" s="228"/>
      <c r="L1453" s="228"/>
      <c r="M1453" s="228"/>
      <c r="N1453" s="101">
        <f t="shared" si="1097"/>
        <v>0</v>
      </c>
      <c r="O1453" s="108"/>
      <c r="P1453" s="87">
        <f t="shared" si="1099"/>
        <v>2017</v>
      </c>
      <c r="Q1453" s="228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13">
        <f t="shared" si="1098"/>
        <v>0</v>
      </c>
      <c r="AD1453" s="13"/>
      <c r="AE1453" s="17"/>
      <c r="AF1453" s="78"/>
      <c r="AI1453" s="155"/>
      <c r="AJ1453" s="2"/>
      <c r="AK1453" s="1"/>
    </row>
    <row r="1454" spans="1:37">
      <c r="A1454" s="87">
        <f t="shared" si="1100"/>
        <v>2018</v>
      </c>
      <c r="B1454" s="228"/>
      <c r="C1454" s="228"/>
      <c r="D1454" s="228"/>
      <c r="E1454" s="228"/>
      <c r="F1454" s="228"/>
      <c r="G1454" s="228"/>
      <c r="H1454" s="228"/>
      <c r="I1454" s="228"/>
      <c r="J1454" s="228"/>
      <c r="K1454" s="228"/>
      <c r="L1454" s="228"/>
      <c r="M1454" s="228"/>
      <c r="N1454" s="101">
        <f t="shared" si="1097"/>
        <v>0</v>
      </c>
      <c r="O1454" s="108"/>
      <c r="P1454" s="87">
        <f t="shared" si="1099"/>
        <v>2018</v>
      </c>
      <c r="Q1454" s="228"/>
      <c r="R1454" s="228"/>
      <c r="S1454" s="228"/>
      <c r="T1454" s="228"/>
      <c r="U1454" s="228"/>
      <c r="V1454" s="228"/>
      <c r="W1454" s="228"/>
      <c r="X1454" s="228"/>
      <c r="Y1454" s="228"/>
      <c r="Z1454" s="228"/>
      <c r="AA1454" s="228"/>
      <c r="AB1454" s="228"/>
      <c r="AC1454" s="13">
        <f t="shared" si="1098"/>
        <v>0</v>
      </c>
      <c r="AD1454" s="13"/>
      <c r="AE1454" s="17"/>
      <c r="AF1454" s="79"/>
      <c r="AG1454" s="79"/>
      <c r="AH1454" s="79"/>
      <c r="AI1454" s="155"/>
      <c r="AJ1454" s="2"/>
    </row>
    <row r="1455" spans="1:37">
      <c r="A1455" s="87">
        <f t="shared" si="1100"/>
        <v>2019</v>
      </c>
      <c r="B1455" s="228"/>
      <c r="C1455" s="228"/>
      <c r="D1455" s="228"/>
      <c r="E1455" s="228"/>
      <c r="F1455" s="228"/>
      <c r="G1455" s="228"/>
      <c r="H1455" s="228"/>
      <c r="I1455" s="228"/>
      <c r="J1455" s="228"/>
      <c r="K1455" s="228"/>
      <c r="L1455" s="228"/>
      <c r="M1455" s="228"/>
      <c r="N1455" s="101">
        <f t="shared" si="1097"/>
        <v>0</v>
      </c>
      <c r="O1455" s="108"/>
      <c r="P1455" s="87">
        <f t="shared" si="1099"/>
        <v>2019</v>
      </c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13">
        <f t="shared" si="1098"/>
        <v>0</v>
      </c>
      <c r="AD1455" s="13"/>
      <c r="AE1455" s="17"/>
      <c r="AF1455" s="86"/>
      <c r="AG1455" s="86"/>
      <c r="AH1455" s="86"/>
      <c r="AI1455" s="155"/>
      <c r="AJ1455" s="2"/>
    </row>
    <row r="1456" spans="1:37" ht="11.25" customHeight="1">
      <c r="A1456" s="87">
        <f t="shared" si="1100"/>
        <v>2020</v>
      </c>
      <c r="B1456" s="228"/>
      <c r="C1456" s="228"/>
      <c r="D1456" s="228"/>
      <c r="E1456" s="228"/>
      <c r="F1456" s="228"/>
      <c r="G1456" s="228"/>
      <c r="H1456" s="228"/>
      <c r="I1456" s="228"/>
      <c r="J1456" s="228"/>
      <c r="K1456" s="228"/>
      <c r="L1456" s="228"/>
      <c r="M1456" s="228"/>
      <c r="N1456" s="101">
        <f t="shared" si="1097"/>
        <v>0</v>
      </c>
      <c r="O1456" s="108"/>
      <c r="P1456" s="87">
        <f t="shared" si="1099"/>
        <v>2020</v>
      </c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13">
        <f t="shared" si="1098"/>
        <v>0</v>
      </c>
      <c r="AD1456" s="13"/>
      <c r="AE1456" s="17"/>
      <c r="AF1456" s="22"/>
      <c r="AG1456" s="22"/>
      <c r="AH1456" s="22"/>
      <c r="AI1456" s="155"/>
      <c r="AJ1456" s="2"/>
      <c r="AK1456" s="1"/>
    </row>
    <row r="1457" spans="1:116" s="5" customFormat="1">
      <c r="A1457" s="87">
        <f t="shared" si="1100"/>
        <v>2021</v>
      </c>
      <c r="B1457" s="228"/>
      <c r="C1457" s="228"/>
      <c r="D1457" s="228"/>
      <c r="E1457" s="228"/>
      <c r="F1457" s="228"/>
      <c r="G1457" s="228"/>
      <c r="H1457" s="228"/>
      <c r="I1457" s="228"/>
      <c r="J1457" s="228"/>
      <c r="K1457" s="228"/>
      <c r="L1457" s="228"/>
      <c r="M1457" s="228"/>
      <c r="N1457" s="101">
        <f t="shared" ref="N1457:N1466" si="1101">SUM(B1457:M1457)</f>
        <v>0</v>
      </c>
      <c r="O1457" s="108"/>
      <c r="P1457" s="87">
        <f t="shared" si="1099"/>
        <v>2021</v>
      </c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13">
        <f t="shared" si="1098"/>
        <v>0</v>
      </c>
      <c r="AD1457" s="13"/>
      <c r="AE1457" s="17"/>
      <c r="AF1457" s="22"/>
      <c r="AG1457" s="22"/>
      <c r="AH1457" s="22"/>
      <c r="AI1457" s="155"/>
      <c r="AJ1457" s="2"/>
      <c r="AZ1457" s="550"/>
      <c r="BI1457" s="44"/>
      <c r="BM1457" s="165"/>
      <c r="BN1457" s="165"/>
      <c r="BO1457" s="165"/>
      <c r="BP1457" s="165"/>
      <c r="BQ1457" s="165"/>
      <c r="BR1457" s="165"/>
      <c r="BS1457" s="165"/>
      <c r="BT1457" s="165"/>
      <c r="BW1457" s="44"/>
      <c r="BX1457" s="637"/>
      <c r="BY1457" s="44"/>
      <c r="BZ1457" s="44"/>
      <c r="CA1457" s="44"/>
      <c r="CB1457" s="44"/>
      <c r="CC1457" s="44"/>
      <c r="CD1457" s="44"/>
      <c r="CE1457" s="44"/>
      <c r="CP1457" s="165"/>
      <c r="CS1457" s="534"/>
      <c r="DJ1457" s="165"/>
      <c r="DK1457" s="165"/>
      <c r="DL1457" s="165"/>
    </row>
    <row r="1458" spans="1:116">
      <c r="A1458" s="87">
        <f t="shared" si="1100"/>
        <v>2022</v>
      </c>
      <c r="B1458" s="228"/>
      <c r="C1458" s="228"/>
      <c r="D1458" s="228"/>
      <c r="E1458" s="228"/>
      <c r="F1458" s="228"/>
      <c r="G1458" s="228"/>
      <c r="H1458" s="228"/>
      <c r="I1458" s="228"/>
      <c r="J1458" s="228"/>
      <c r="K1458" s="228"/>
      <c r="L1458" s="228"/>
      <c r="M1458" s="228"/>
      <c r="N1458" s="101">
        <f t="shared" si="1101"/>
        <v>0</v>
      </c>
      <c r="O1458" s="108"/>
      <c r="P1458" s="87">
        <f t="shared" si="1099"/>
        <v>2022</v>
      </c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13">
        <f t="shared" si="1098"/>
        <v>0</v>
      </c>
      <c r="AD1458" s="13"/>
      <c r="AE1458" s="17"/>
      <c r="AF1458" s="22"/>
      <c r="AG1458" s="22"/>
      <c r="AH1458" s="22"/>
      <c r="AI1458" s="155"/>
      <c r="AJ1458" s="2"/>
      <c r="AK1458" s="1"/>
    </row>
    <row r="1459" spans="1:116">
      <c r="A1459" s="87">
        <f t="shared" si="1100"/>
        <v>2023</v>
      </c>
      <c r="B1459" s="228"/>
      <c r="C1459" s="228"/>
      <c r="D1459" s="228"/>
      <c r="E1459" s="228"/>
      <c r="F1459" s="228"/>
      <c r="G1459" s="228"/>
      <c r="H1459" s="228"/>
      <c r="I1459" s="228"/>
      <c r="J1459" s="228"/>
      <c r="K1459" s="228"/>
      <c r="L1459" s="228"/>
      <c r="M1459" s="228"/>
      <c r="N1459" s="101">
        <f t="shared" si="1101"/>
        <v>0</v>
      </c>
      <c r="O1459" s="108"/>
      <c r="P1459" s="87">
        <f t="shared" si="1099"/>
        <v>2023</v>
      </c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13">
        <f t="shared" si="1098"/>
        <v>0</v>
      </c>
      <c r="AD1459" s="13"/>
      <c r="AE1459" s="17"/>
      <c r="AF1459" s="22"/>
      <c r="AG1459" s="22"/>
      <c r="AH1459" s="22"/>
      <c r="AI1459" s="155"/>
      <c r="AJ1459" s="2"/>
      <c r="AK1459" s="1"/>
    </row>
    <row r="1460" spans="1:116">
      <c r="A1460" s="87">
        <f t="shared" si="1100"/>
        <v>2024</v>
      </c>
      <c r="B1460" s="228"/>
      <c r="C1460" s="228"/>
      <c r="D1460" s="228"/>
      <c r="E1460" s="228"/>
      <c r="F1460" s="228"/>
      <c r="G1460" s="228"/>
      <c r="H1460" s="228"/>
      <c r="I1460" s="228"/>
      <c r="J1460" s="228"/>
      <c r="K1460" s="228"/>
      <c r="L1460" s="228"/>
      <c r="M1460" s="228"/>
      <c r="N1460" s="101">
        <f t="shared" si="1101"/>
        <v>0</v>
      </c>
      <c r="O1460" s="108"/>
      <c r="P1460" s="87">
        <f t="shared" si="1099"/>
        <v>2024</v>
      </c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13">
        <f t="shared" si="1098"/>
        <v>0</v>
      </c>
      <c r="AD1460" s="13"/>
      <c r="AE1460" s="17"/>
      <c r="AF1460" s="22"/>
      <c r="AG1460" s="22"/>
      <c r="AH1460" s="22"/>
      <c r="AI1460" s="155"/>
      <c r="AJ1460" s="2"/>
      <c r="AK1460" s="1"/>
    </row>
    <row r="1461" spans="1:116">
      <c r="A1461" s="87">
        <f t="shared" si="1100"/>
        <v>2025</v>
      </c>
      <c r="B1461" s="228"/>
      <c r="C1461" s="228"/>
      <c r="D1461" s="228"/>
      <c r="E1461" s="228"/>
      <c r="F1461" s="228"/>
      <c r="G1461" s="228"/>
      <c r="H1461" s="228"/>
      <c r="I1461" s="228"/>
      <c r="J1461" s="228"/>
      <c r="K1461" s="228"/>
      <c r="L1461" s="228"/>
      <c r="M1461" s="228"/>
      <c r="N1461" s="101">
        <f t="shared" si="1101"/>
        <v>0</v>
      </c>
      <c r="O1461" s="108"/>
      <c r="P1461" s="87">
        <f t="shared" si="1099"/>
        <v>2025</v>
      </c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13">
        <f t="shared" si="1098"/>
        <v>0</v>
      </c>
      <c r="AD1461" s="13"/>
      <c r="AE1461" s="17"/>
      <c r="AF1461" s="22"/>
      <c r="AG1461" s="22"/>
      <c r="AH1461" s="22"/>
      <c r="AI1461" s="155"/>
      <c r="AJ1461" s="2"/>
      <c r="AK1461" s="1"/>
    </row>
    <row r="1462" spans="1:116">
      <c r="A1462" s="87">
        <f t="shared" si="1100"/>
        <v>2026</v>
      </c>
      <c r="B1462" s="228"/>
      <c r="C1462" s="228"/>
      <c r="D1462" s="228"/>
      <c r="E1462" s="228"/>
      <c r="F1462" s="228"/>
      <c r="G1462" s="228"/>
      <c r="H1462" s="228"/>
      <c r="I1462" s="228"/>
      <c r="J1462" s="228"/>
      <c r="K1462" s="228"/>
      <c r="L1462" s="228"/>
      <c r="M1462" s="228"/>
      <c r="N1462" s="101">
        <f t="shared" si="1101"/>
        <v>0</v>
      </c>
      <c r="O1462" s="108"/>
      <c r="P1462" s="87">
        <f t="shared" si="1099"/>
        <v>2026</v>
      </c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13">
        <f t="shared" si="1098"/>
        <v>0</v>
      </c>
      <c r="AD1462" s="13"/>
      <c r="AE1462" s="17"/>
      <c r="AF1462" s="22"/>
      <c r="AG1462" s="22"/>
      <c r="AH1462" s="22"/>
      <c r="AI1462" s="155"/>
      <c r="AJ1462" s="2"/>
      <c r="AK1462" s="1"/>
    </row>
    <row r="1463" spans="1:116">
      <c r="A1463" s="87">
        <f t="shared" si="1100"/>
        <v>2027</v>
      </c>
      <c r="B1463" s="228"/>
      <c r="C1463" s="228"/>
      <c r="D1463" s="228"/>
      <c r="E1463" s="228"/>
      <c r="F1463" s="228"/>
      <c r="G1463" s="228"/>
      <c r="H1463" s="228"/>
      <c r="I1463" s="228"/>
      <c r="J1463" s="228"/>
      <c r="K1463" s="228"/>
      <c r="L1463" s="228"/>
      <c r="M1463" s="228"/>
      <c r="N1463" s="101">
        <f t="shared" si="1101"/>
        <v>0</v>
      </c>
      <c r="O1463" s="108"/>
      <c r="P1463" s="87">
        <f t="shared" si="1099"/>
        <v>2027</v>
      </c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13">
        <f t="shared" si="1098"/>
        <v>0</v>
      </c>
      <c r="AD1463" s="13"/>
      <c r="AE1463" s="17"/>
      <c r="AF1463" s="22"/>
      <c r="AG1463" s="22"/>
      <c r="AH1463" s="22"/>
      <c r="AJ1463" s="2"/>
      <c r="AK1463" s="1"/>
    </row>
    <row r="1464" spans="1:116">
      <c r="A1464" s="87">
        <f t="shared" si="1100"/>
        <v>2028</v>
      </c>
      <c r="B1464" s="228"/>
      <c r="C1464" s="228"/>
      <c r="D1464" s="228"/>
      <c r="E1464" s="228"/>
      <c r="F1464" s="228"/>
      <c r="G1464" s="228"/>
      <c r="H1464" s="228"/>
      <c r="I1464" s="228"/>
      <c r="J1464" s="228"/>
      <c r="K1464" s="228"/>
      <c r="L1464" s="228"/>
      <c r="M1464" s="228"/>
      <c r="N1464" s="101">
        <f t="shared" si="1101"/>
        <v>0</v>
      </c>
      <c r="O1464" s="108"/>
      <c r="P1464" s="87">
        <f t="shared" si="1099"/>
        <v>2028</v>
      </c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13">
        <f t="shared" si="1098"/>
        <v>0</v>
      </c>
      <c r="AD1464" s="13"/>
      <c r="AE1464" s="17"/>
      <c r="AF1464" s="22"/>
      <c r="AG1464" s="22"/>
      <c r="AH1464" s="22"/>
      <c r="AJ1464" s="2"/>
      <c r="AK1464" s="1"/>
    </row>
    <row r="1465" spans="1:116" ht="11.25" customHeight="1">
      <c r="A1465" s="87">
        <f t="shared" si="1100"/>
        <v>2029</v>
      </c>
      <c r="B1465" s="228"/>
      <c r="C1465" s="228"/>
      <c r="D1465" s="228"/>
      <c r="E1465" s="228"/>
      <c r="F1465" s="228"/>
      <c r="G1465" s="228"/>
      <c r="H1465" s="228"/>
      <c r="I1465" s="228"/>
      <c r="J1465" s="228"/>
      <c r="K1465" s="228"/>
      <c r="L1465" s="228"/>
      <c r="M1465" s="228"/>
      <c r="N1465" s="101">
        <f t="shared" si="1101"/>
        <v>0</v>
      </c>
      <c r="O1465" s="108"/>
      <c r="P1465" s="87">
        <f t="shared" si="1099"/>
        <v>2029</v>
      </c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13">
        <f t="shared" si="1098"/>
        <v>0</v>
      </c>
      <c r="AD1465" s="13"/>
      <c r="AE1465" s="17"/>
      <c r="AF1465" s="22"/>
      <c r="AG1465" s="22"/>
      <c r="AH1465" s="22"/>
      <c r="AI1465" s="78"/>
      <c r="AJ1465" s="2"/>
      <c r="AK1465" s="1"/>
    </row>
    <row r="1466" spans="1:116" ht="11.25" customHeight="1">
      <c r="A1466" s="87">
        <f t="shared" si="1100"/>
        <v>2030</v>
      </c>
      <c r="B1466" s="228"/>
      <c r="C1466" s="228"/>
      <c r="D1466" s="228"/>
      <c r="E1466" s="228"/>
      <c r="F1466" s="228"/>
      <c r="G1466" s="228"/>
      <c r="H1466" s="228"/>
      <c r="I1466" s="228"/>
      <c r="J1466" s="228"/>
      <c r="K1466" s="228"/>
      <c r="L1466" s="228"/>
      <c r="M1466" s="228"/>
      <c r="N1466" s="101">
        <f t="shared" si="1101"/>
        <v>0</v>
      </c>
      <c r="O1466" s="108"/>
      <c r="P1466" s="87">
        <f t="shared" si="1099"/>
        <v>2030</v>
      </c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13">
        <f t="shared" si="1098"/>
        <v>0</v>
      </c>
      <c r="AD1466" s="13"/>
      <c r="AE1466" s="17"/>
      <c r="AF1466" s="22"/>
      <c r="AG1466" s="22"/>
      <c r="AH1466" s="22"/>
      <c r="AJ1466" s="2"/>
      <c r="AK1466" s="1"/>
    </row>
    <row r="1467" spans="1:116" ht="11.25" customHeight="1">
      <c r="A1467" s="87">
        <f t="shared" si="1100"/>
        <v>2031</v>
      </c>
      <c r="B1467" s="101"/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8"/>
      <c r="P1467" s="87">
        <f t="shared" si="1099"/>
        <v>2031</v>
      </c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D1467" s="13"/>
      <c r="AE1467" s="17"/>
      <c r="AF1467" s="22"/>
      <c r="AG1467" s="22"/>
      <c r="AH1467" s="22"/>
      <c r="AI1467" s="86"/>
      <c r="AJ1467" s="2"/>
      <c r="AK1467" s="1"/>
    </row>
    <row r="1468" spans="1:116" ht="11.25" customHeight="1">
      <c r="A1468" s="87">
        <f t="shared" si="1100"/>
        <v>2032</v>
      </c>
      <c r="P1468" s="87">
        <f t="shared" si="1099"/>
        <v>2032</v>
      </c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D1468" s="13"/>
      <c r="AE1468" s="17"/>
      <c r="AF1468" s="22"/>
      <c r="AG1468" s="22"/>
      <c r="AH1468" s="22"/>
      <c r="AI1468" s="155"/>
      <c r="AJ1468" s="2"/>
      <c r="AK1468" s="1"/>
    </row>
    <row r="1469" spans="1:116" ht="11.25" customHeight="1">
      <c r="A1469" s="87">
        <f t="shared" si="1100"/>
        <v>2033</v>
      </c>
      <c r="P1469" s="87">
        <f t="shared" si="1099"/>
        <v>2033</v>
      </c>
      <c r="AE1469" s="17"/>
      <c r="AF1469" s="22"/>
      <c r="AG1469" s="22"/>
      <c r="AH1469" s="22"/>
      <c r="AI1469" s="155"/>
      <c r="AJ1469" s="2"/>
      <c r="AK1469" s="1"/>
    </row>
    <row r="1470" spans="1:116" ht="11.25" customHeight="1">
      <c r="A1470" s="87">
        <f t="shared" si="1100"/>
        <v>2034</v>
      </c>
      <c r="P1470" s="87">
        <f t="shared" si="1099"/>
        <v>2034</v>
      </c>
      <c r="AE1470" s="17"/>
      <c r="AF1470" s="22"/>
      <c r="AG1470" s="22"/>
      <c r="AH1470" s="22"/>
      <c r="AI1470" s="155"/>
      <c r="AJ1470" s="2"/>
      <c r="AK1470" s="1"/>
    </row>
    <row r="1471" spans="1:116" ht="11.25" customHeight="1">
      <c r="A1471" s="87">
        <f t="shared" si="1100"/>
        <v>2035</v>
      </c>
      <c r="P1471" s="87">
        <f t="shared" si="1099"/>
        <v>2035</v>
      </c>
      <c r="AE1471" s="17"/>
      <c r="AF1471" s="22"/>
      <c r="AG1471" s="22"/>
      <c r="AH1471" s="22"/>
      <c r="AI1471" s="155"/>
      <c r="AJ1471" s="2"/>
      <c r="AK1471" s="1"/>
    </row>
    <row r="1472" spans="1:116" ht="11.25" customHeight="1">
      <c r="A1472" s="87">
        <f t="shared" si="1100"/>
        <v>2036</v>
      </c>
      <c r="P1472" s="87">
        <f t="shared" si="1099"/>
        <v>2036</v>
      </c>
      <c r="AE1472" s="17"/>
      <c r="AF1472" s="22"/>
      <c r="AG1472" s="22"/>
      <c r="AH1472" s="22"/>
      <c r="AI1472" s="155"/>
      <c r="AJ1472" s="2"/>
      <c r="AK1472" s="1"/>
    </row>
    <row r="1473" spans="1:37" ht="11.25" customHeight="1">
      <c r="A1473" s="87">
        <f t="shared" si="1100"/>
        <v>2037</v>
      </c>
      <c r="P1473" s="87">
        <f t="shared" si="1099"/>
        <v>2037</v>
      </c>
      <c r="AE1473" s="17"/>
      <c r="AF1473" s="22"/>
      <c r="AG1473" s="22"/>
      <c r="AH1473" s="22"/>
      <c r="AI1473" s="155"/>
      <c r="AJ1473" s="2"/>
      <c r="AK1473" s="1"/>
    </row>
    <row r="1474" spans="1:37" ht="11.25" customHeight="1">
      <c r="A1474" s="87">
        <f t="shared" si="1100"/>
        <v>2038</v>
      </c>
      <c r="P1474" s="87">
        <f t="shared" si="1099"/>
        <v>2038</v>
      </c>
      <c r="AE1474" s="17"/>
      <c r="AF1474" s="22"/>
      <c r="AG1474" s="22"/>
      <c r="AH1474" s="22"/>
      <c r="AI1474" s="155"/>
      <c r="AJ1474" s="2"/>
      <c r="AK1474" s="1"/>
    </row>
    <row r="1475" spans="1:37" ht="11.25" customHeight="1">
      <c r="A1475" s="87">
        <f t="shared" si="1100"/>
        <v>2039</v>
      </c>
      <c r="P1475" s="87">
        <f t="shared" si="1099"/>
        <v>2039</v>
      </c>
      <c r="AE1475" s="17"/>
      <c r="AF1475" s="22"/>
      <c r="AG1475" s="22"/>
      <c r="AH1475" s="22"/>
      <c r="AI1475" s="155"/>
      <c r="AJ1475" s="2"/>
      <c r="AK1475" s="1"/>
    </row>
    <row r="1476" spans="1:37" ht="11.25" customHeight="1">
      <c r="A1476" s="87">
        <f t="shared" si="1100"/>
        <v>2040</v>
      </c>
      <c r="P1476" s="87">
        <f t="shared" si="1099"/>
        <v>2040</v>
      </c>
      <c r="AE1476" s="17"/>
      <c r="AF1476" s="22"/>
      <c r="AG1476" s="22"/>
      <c r="AH1476" s="22"/>
      <c r="AI1476" s="155"/>
      <c r="AJ1476" s="2"/>
      <c r="AK1476" s="1"/>
    </row>
    <row r="1477" spans="1:37" ht="11.25" customHeight="1">
      <c r="A1477" s="87">
        <f t="shared" si="1100"/>
        <v>2041</v>
      </c>
      <c r="P1477" s="87">
        <f t="shared" si="1099"/>
        <v>2041</v>
      </c>
      <c r="AE1477" s="17"/>
      <c r="AF1477" s="22"/>
      <c r="AG1477" s="22"/>
      <c r="AH1477" s="22"/>
      <c r="AI1477" s="155"/>
      <c r="AJ1477" s="2"/>
      <c r="AK1477" s="1"/>
    </row>
    <row r="1478" spans="1:37" ht="11.25" customHeight="1">
      <c r="A1478" s="87">
        <f t="shared" si="1100"/>
        <v>2042</v>
      </c>
      <c r="P1478" s="87">
        <f t="shared" si="1099"/>
        <v>2042</v>
      </c>
      <c r="AE1478" s="17"/>
      <c r="AF1478" s="22"/>
      <c r="AG1478" s="22"/>
      <c r="AH1478" s="22"/>
      <c r="AI1478" s="155"/>
      <c r="AJ1478" s="2"/>
      <c r="AK1478" s="1"/>
    </row>
    <row r="1479" spans="1:37" ht="11.25" customHeight="1">
      <c r="A1479" s="87">
        <f t="shared" si="1100"/>
        <v>2043</v>
      </c>
      <c r="P1479" s="87">
        <f t="shared" si="1099"/>
        <v>2043</v>
      </c>
      <c r="AE1479" s="17"/>
      <c r="AF1479" s="22"/>
      <c r="AG1479" s="22"/>
      <c r="AH1479" s="22"/>
      <c r="AI1479" s="155"/>
      <c r="AJ1479" s="2"/>
      <c r="AK1479" s="1"/>
    </row>
    <row r="1480" spans="1:37" ht="11.25" customHeight="1">
      <c r="A1480" s="87">
        <f t="shared" si="1100"/>
        <v>2044</v>
      </c>
      <c r="P1480" s="87">
        <f t="shared" si="1099"/>
        <v>2044</v>
      </c>
      <c r="AE1480" s="17"/>
      <c r="AF1480" s="22"/>
      <c r="AG1480" s="22"/>
      <c r="AH1480" s="22"/>
      <c r="AI1480" s="155"/>
      <c r="AJ1480" s="2"/>
      <c r="AK1480" s="1"/>
    </row>
    <row r="1481" spans="1:37" ht="11.25" customHeight="1">
      <c r="A1481" s="87">
        <f t="shared" si="1100"/>
        <v>2045</v>
      </c>
      <c r="P1481" s="87">
        <f t="shared" si="1099"/>
        <v>2045</v>
      </c>
      <c r="AE1481" s="17"/>
      <c r="AF1481" s="22"/>
      <c r="AG1481" s="1"/>
      <c r="AH1481" s="1"/>
      <c r="AI1481" s="155"/>
      <c r="AJ1481" s="2"/>
      <c r="AK1481" s="1"/>
    </row>
    <row r="1482" spans="1:37" ht="11.25" customHeight="1">
      <c r="B1482" s="101"/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8"/>
      <c r="P1482" s="65"/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E1482" s="17"/>
      <c r="AF1482" s="22"/>
      <c r="AG1482" s="22"/>
      <c r="AH1482" s="22"/>
      <c r="AI1482" s="155"/>
      <c r="AJ1482" s="2"/>
      <c r="AK1482" s="1"/>
    </row>
    <row r="1483" spans="1:37" ht="11.25" customHeight="1">
      <c r="A1483" s="39"/>
      <c r="B1483" s="65"/>
      <c r="C1483" s="65"/>
      <c r="D1483" s="395"/>
      <c r="E1483" s="65"/>
      <c r="F1483" s="396"/>
      <c r="G1483" s="146"/>
      <c r="H1483" s="214"/>
      <c r="I1483" s="187"/>
      <c r="J1483" s="65"/>
      <c r="K1483" s="65"/>
      <c r="L1483" s="65"/>
      <c r="M1483" s="65"/>
      <c r="N1483" s="124"/>
      <c r="O1483" s="108"/>
      <c r="P1483" s="61"/>
      <c r="Q1483" s="65"/>
      <c r="R1483" s="65"/>
      <c r="S1483" s="395"/>
      <c r="T1483" s="65"/>
      <c r="U1483" s="396"/>
      <c r="V1483" s="146"/>
      <c r="W1483" s="214"/>
      <c r="X1483" s="187"/>
      <c r="Y1483" s="65"/>
      <c r="Z1483" s="65"/>
      <c r="AA1483" s="65"/>
      <c r="AB1483" s="65"/>
      <c r="AC1483" s="13"/>
      <c r="AG1483" s="78"/>
      <c r="AH1483" s="78"/>
      <c r="AI1483" s="155"/>
      <c r="AJ1483" s="2"/>
      <c r="AK1483" s="1"/>
    </row>
    <row r="1484" spans="1:37">
      <c r="A1484" s="24" t="s">
        <v>164</v>
      </c>
      <c r="B1484" s="65"/>
      <c r="C1484" s="65"/>
      <c r="D1484" s="65"/>
      <c r="E1484" s="65"/>
      <c r="F1484" s="65"/>
      <c r="G1484" s="65"/>
      <c r="H1484" s="65"/>
      <c r="I1484" s="65"/>
      <c r="J1484" s="65"/>
      <c r="K1484" s="65"/>
      <c r="L1484" s="65"/>
      <c r="M1484" s="65"/>
      <c r="N1484" s="65"/>
      <c r="O1484" s="108"/>
      <c r="P1484" s="395" t="str">
        <f>A1484</f>
        <v>SPEC</v>
      </c>
      <c r="Q1484" s="65"/>
      <c r="R1484" s="65"/>
      <c r="S1484" s="65"/>
      <c r="T1484" s="65"/>
      <c r="U1484" s="65"/>
      <c r="V1484" s="65"/>
      <c r="W1484" s="65"/>
      <c r="X1484" s="65"/>
      <c r="Y1484" s="65"/>
      <c r="Z1484" s="65"/>
      <c r="AA1484" s="65"/>
      <c r="AB1484" s="65"/>
      <c r="AC1484" s="1"/>
      <c r="AH1484" s="22"/>
      <c r="AI1484" s="155"/>
      <c r="AJ1484" s="2"/>
    </row>
    <row r="1485" spans="1:37">
      <c r="A1485" s="4" t="s">
        <v>2</v>
      </c>
      <c r="B1485" s="119" t="s">
        <v>3</v>
      </c>
      <c r="C1485" s="119" t="s">
        <v>4</v>
      </c>
      <c r="D1485" s="119" t="s">
        <v>5</v>
      </c>
      <c r="E1485" s="119" t="s">
        <v>6</v>
      </c>
      <c r="F1485" s="119" t="s">
        <v>7</v>
      </c>
      <c r="G1485" s="119" t="s">
        <v>8</v>
      </c>
      <c r="H1485" s="119" t="s">
        <v>9</v>
      </c>
      <c r="I1485" s="119" t="s">
        <v>10</v>
      </c>
      <c r="J1485" s="119" t="s">
        <v>11</v>
      </c>
      <c r="K1485" s="119" t="s">
        <v>12</v>
      </c>
      <c r="L1485" s="119" t="s">
        <v>13</v>
      </c>
      <c r="M1485" s="119" t="s">
        <v>14</v>
      </c>
      <c r="N1485" s="397" t="s">
        <v>15</v>
      </c>
      <c r="O1485" s="108"/>
      <c r="P1485" s="119" t="s">
        <v>2</v>
      </c>
      <c r="Q1485" s="119" t="s">
        <v>3</v>
      </c>
      <c r="R1485" s="119" t="s">
        <v>4</v>
      </c>
      <c r="S1485" s="119" t="s">
        <v>5</v>
      </c>
      <c r="T1485" s="119" t="s">
        <v>6</v>
      </c>
      <c r="U1485" s="119" t="s">
        <v>7</v>
      </c>
      <c r="V1485" s="119" t="s">
        <v>8</v>
      </c>
      <c r="W1485" s="119" t="s">
        <v>9</v>
      </c>
      <c r="X1485" s="119" t="s">
        <v>10</v>
      </c>
      <c r="Y1485" s="119" t="s">
        <v>11</v>
      </c>
      <c r="Z1485" s="119" t="s">
        <v>12</v>
      </c>
      <c r="AA1485" s="119" t="s">
        <v>13</v>
      </c>
      <c r="AB1485" s="119" t="s">
        <v>14</v>
      </c>
      <c r="AC1485" s="42" t="s">
        <v>15</v>
      </c>
      <c r="AH1485" s="22"/>
      <c r="AI1485" s="155"/>
      <c r="AJ1485" s="2"/>
    </row>
    <row r="1486" spans="1:37">
      <c r="A1486" s="87">
        <f>A1446</f>
        <v>2010</v>
      </c>
      <c r="B1486" s="101"/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8"/>
      <c r="P1486" s="91">
        <f t="shared" ref="P1486:P1521" si="1102">A1486</f>
        <v>2010</v>
      </c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H1486" s="22"/>
      <c r="AI1486" s="155"/>
      <c r="AJ1486" s="2"/>
    </row>
    <row r="1487" spans="1:37">
      <c r="A1487" s="87">
        <f>A1486+1</f>
        <v>2011</v>
      </c>
      <c r="B1487" s="101"/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8"/>
      <c r="P1487" s="91">
        <f t="shared" si="1102"/>
        <v>2011</v>
      </c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I1487" s="155"/>
      <c r="AJ1487" s="2"/>
    </row>
    <row r="1488" spans="1:37">
      <c r="A1488" s="87">
        <f t="shared" ref="A1488:A1521" si="1103">A1487+1</f>
        <v>2012</v>
      </c>
      <c r="B1488" s="101"/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8"/>
      <c r="P1488" s="91">
        <f t="shared" si="1102"/>
        <v>2012</v>
      </c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I1488" s="155"/>
      <c r="AJ1488" s="2"/>
    </row>
    <row r="1489" spans="1:36">
      <c r="A1489" s="87">
        <f t="shared" si="1103"/>
        <v>2013</v>
      </c>
      <c r="B1489" s="101"/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8"/>
      <c r="P1489" s="91">
        <f t="shared" si="1102"/>
        <v>2013</v>
      </c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G1489" s="159"/>
      <c r="AH1489" s="78"/>
      <c r="AI1489" s="155"/>
      <c r="AJ1489" s="2"/>
    </row>
    <row r="1490" spans="1:36">
      <c r="A1490" s="87">
        <f t="shared" si="1103"/>
        <v>2014</v>
      </c>
      <c r="B1490" s="101"/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8"/>
      <c r="P1490" s="91">
        <f t="shared" si="1102"/>
        <v>2014</v>
      </c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G1490" s="79"/>
      <c r="AH1490" s="79"/>
      <c r="AI1490" s="155"/>
      <c r="AJ1490" s="2"/>
    </row>
    <row r="1491" spans="1:36">
      <c r="A1491" s="87">
        <f t="shared" si="1103"/>
        <v>2015</v>
      </c>
      <c r="B1491" s="101"/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8"/>
      <c r="P1491" s="91">
        <f t="shared" si="1102"/>
        <v>2015</v>
      </c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G1491" s="86"/>
      <c r="AH1491" s="86"/>
      <c r="AI1491" s="155"/>
      <c r="AJ1491" s="2"/>
    </row>
    <row r="1492" spans="1:36">
      <c r="A1492" s="87">
        <f t="shared" si="1103"/>
        <v>2016</v>
      </c>
      <c r="B1492" s="101"/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8"/>
      <c r="P1492" s="91">
        <f t="shared" si="1102"/>
        <v>2016</v>
      </c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H1492" s="22"/>
      <c r="AI1492" s="155"/>
      <c r="AJ1492" s="2"/>
    </row>
    <row r="1493" spans="1:36">
      <c r="A1493" s="87">
        <f t="shared" si="1103"/>
        <v>2017</v>
      </c>
      <c r="B1493" s="101"/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8"/>
      <c r="P1493" s="91">
        <f t="shared" si="1102"/>
        <v>2017</v>
      </c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H1493" s="22"/>
      <c r="AI1493" s="155"/>
      <c r="AJ1493" s="2"/>
    </row>
    <row r="1494" spans="1:36">
      <c r="A1494" s="87">
        <f t="shared" si="1103"/>
        <v>2018</v>
      </c>
      <c r="B1494" s="101"/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8"/>
      <c r="P1494" s="91">
        <f t="shared" si="1102"/>
        <v>2018</v>
      </c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H1494" s="22"/>
      <c r="AI1494" s="155"/>
      <c r="AJ1494" s="2"/>
    </row>
    <row r="1495" spans="1:36" ht="13.5">
      <c r="A1495" s="87">
        <f t="shared" si="1103"/>
        <v>2019</v>
      </c>
      <c r="B1495" s="101"/>
      <c r="C1495" s="101"/>
      <c r="D1495" s="101"/>
      <c r="E1495" s="101"/>
      <c r="F1495" s="101"/>
      <c r="G1495" s="96"/>
      <c r="H1495" s="96"/>
      <c r="I1495" s="96"/>
      <c r="J1495" s="96"/>
      <c r="K1495" s="96"/>
      <c r="L1495" s="96"/>
      <c r="M1495" s="96"/>
      <c r="N1495" s="101"/>
      <c r="O1495" s="398"/>
      <c r="P1495" s="91">
        <f t="shared" si="1102"/>
        <v>2019</v>
      </c>
      <c r="Q1495" s="101"/>
      <c r="R1495" s="101"/>
      <c r="S1495" s="101"/>
      <c r="T1495" s="101"/>
      <c r="U1495" s="101"/>
      <c r="V1495" s="101"/>
      <c r="W1495" s="96"/>
      <c r="X1495" s="96"/>
      <c r="Y1495" s="96"/>
      <c r="Z1495" s="96"/>
      <c r="AA1495" s="96"/>
      <c r="AB1495" s="96"/>
      <c r="AD1495" s="84"/>
      <c r="AH1495" s="22"/>
      <c r="AI1495" s="155"/>
      <c r="AJ1495" s="2"/>
    </row>
    <row r="1496" spans="1:36" ht="13.5">
      <c r="A1496" s="87">
        <f t="shared" si="1103"/>
        <v>2020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101"/>
      <c r="O1496" s="373"/>
      <c r="P1496" s="91">
        <f t="shared" si="1102"/>
        <v>2020</v>
      </c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H1496" s="22"/>
      <c r="AI1496" s="155"/>
      <c r="AJ1496" s="2"/>
    </row>
    <row r="1497" spans="1:36" ht="13.5">
      <c r="A1497" s="87">
        <f t="shared" si="1103"/>
        <v>2021</v>
      </c>
      <c r="B1497" s="101"/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373"/>
      <c r="P1497" s="91">
        <f t="shared" si="1102"/>
        <v>2021</v>
      </c>
      <c r="Q1497" s="96"/>
      <c r="R1497" s="96"/>
      <c r="S1497" s="96"/>
      <c r="T1497" s="96"/>
      <c r="U1497" s="101"/>
      <c r="V1497" s="101"/>
      <c r="W1497" s="101"/>
      <c r="X1497" s="101"/>
      <c r="Y1497" s="101"/>
      <c r="Z1497" s="101"/>
      <c r="AA1497" s="101"/>
      <c r="AB1497" s="101"/>
      <c r="AH1497" s="22"/>
      <c r="AI1497" s="155"/>
      <c r="AJ1497" s="2"/>
    </row>
    <row r="1498" spans="1:36" ht="13.5">
      <c r="A1498" s="87">
        <f t="shared" si="1103"/>
        <v>2022</v>
      </c>
      <c r="B1498" s="101"/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373"/>
      <c r="P1498" s="91">
        <f t="shared" si="1102"/>
        <v>2022</v>
      </c>
      <c r="Q1498" s="96"/>
      <c r="R1498" s="96"/>
      <c r="S1498" s="96"/>
      <c r="T1498" s="96"/>
      <c r="U1498" s="101"/>
      <c r="V1498" s="101"/>
      <c r="W1498" s="101"/>
      <c r="X1498" s="101"/>
      <c r="Y1498" s="101"/>
      <c r="Z1498" s="101"/>
      <c r="AA1498" s="101"/>
      <c r="AB1498" s="101"/>
      <c r="AH1498" s="22"/>
      <c r="AI1498" s="155"/>
      <c r="AJ1498" s="2"/>
    </row>
    <row r="1499" spans="1:36" ht="13.5">
      <c r="A1499" s="87">
        <f t="shared" si="1103"/>
        <v>2023</v>
      </c>
      <c r="B1499" s="133"/>
      <c r="C1499" s="133"/>
      <c r="D1499" s="133"/>
      <c r="E1499" s="133"/>
      <c r="F1499" s="133"/>
      <c r="G1499" s="133"/>
      <c r="H1499" s="133"/>
      <c r="I1499" s="133"/>
      <c r="J1499" s="133"/>
      <c r="K1499" s="133"/>
      <c r="L1499" s="133"/>
      <c r="M1499" s="133"/>
      <c r="N1499" s="101"/>
      <c r="O1499" s="373"/>
      <c r="P1499" s="91">
        <f t="shared" si="1102"/>
        <v>2023</v>
      </c>
      <c r="Q1499" s="127"/>
      <c r="R1499" s="127"/>
      <c r="S1499" s="127"/>
      <c r="T1499" s="127"/>
      <c r="U1499" s="127"/>
      <c r="V1499" s="127"/>
      <c r="W1499" s="127"/>
      <c r="X1499" s="127"/>
      <c r="Y1499" s="127"/>
      <c r="Z1499" s="127"/>
      <c r="AA1499" s="127"/>
      <c r="AB1499" s="127"/>
      <c r="AC1499" s="22">
        <f t="shared" ref="AC1499:AC1515" si="1104">SUM(Q1499:AB1499)</f>
        <v>0</v>
      </c>
      <c r="AF1499" s="159"/>
      <c r="AH1499" s="22"/>
      <c r="AJ1499" s="2"/>
    </row>
    <row r="1500" spans="1:36" ht="13.5">
      <c r="A1500" s="87">
        <f t="shared" si="1103"/>
        <v>2024</v>
      </c>
      <c r="B1500" s="133"/>
      <c r="C1500" s="133"/>
      <c r="D1500" s="133"/>
      <c r="E1500" s="133"/>
      <c r="F1500" s="133"/>
      <c r="G1500" s="133"/>
      <c r="H1500" s="133"/>
      <c r="I1500" s="133"/>
      <c r="J1500" s="133"/>
      <c r="K1500" s="133"/>
      <c r="L1500" s="133"/>
      <c r="M1500" s="133"/>
      <c r="N1500" s="101"/>
      <c r="O1500" s="373"/>
      <c r="P1500" s="91">
        <f t="shared" si="1102"/>
        <v>2024</v>
      </c>
      <c r="Q1500" s="127"/>
      <c r="R1500" s="127"/>
      <c r="S1500" s="127"/>
      <c r="T1500" s="127"/>
      <c r="U1500" s="127"/>
      <c r="V1500" s="127"/>
      <c r="W1500" s="127"/>
      <c r="X1500" s="127"/>
      <c r="Y1500" s="127"/>
      <c r="Z1500" s="127"/>
      <c r="AA1500" s="127"/>
      <c r="AB1500" s="127"/>
      <c r="AC1500" s="22">
        <f t="shared" si="1104"/>
        <v>0</v>
      </c>
      <c r="AF1500" s="79"/>
      <c r="AH1500" s="22"/>
      <c r="AJ1500" s="2"/>
    </row>
    <row r="1501" spans="1:36" ht="13.5">
      <c r="A1501" s="87">
        <f t="shared" si="1103"/>
        <v>2025</v>
      </c>
      <c r="B1501" s="133"/>
      <c r="C1501" s="133"/>
      <c r="D1501" s="133"/>
      <c r="E1501" s="133"/>
      <c r="F1501" s="133"/>
      <c r="G1501" s="133"/>
      <c r="H1501" s="133"/>
      <c r="I1501" s="133"/>
      <c r="J1501" s="133"/>
      <c r="K1501" s="133"/>
      <c r="L1501" s="133"/>
      <c r="M1501" s="133"/>
      <c r="N1501" s="101"/>
      <c r="O1501" s="373"/>
      <c r="P1501" s="91">
        <f t="shared" si="1102"/>
        <v>2025</v>
      </c>
      <c r="Q1501" s="127"/>
      <c r="R1501" s="127"/>
      <c r="S1501" s="127"/>
      <c r="T1501" s="127"/>
      <c r="U1501" s="127"/>
      <c r="V1501" s="127"/>
      <c r="W1501" s="127"/>
      <c r="X1501" s="127"/>
      <c r="Y1501" s="127"/>
      <c r="Z1501" s="127"/>
      <c r="AA1501" s="127"/>
      <c r="AB1501" s="127"/>
      <c r="AC1501" s="22">
        <f t="shared" si="1104"/>
        <v>0</v>
      </c>
      <c r="AF1501" s="86"/>
      <c r="AH1501" s="22"/>
      <c r="AJ1501" s="2"/>
    </row>
    <row r="1502" spans="1:36" ht="13.5">
      <c r="A1502" s="87">
        <f t="shared" si="1103"/>
        <v>2026</v>
      </c>
      <c r="B1502" s="133"/>
      <c r="C1502" s="133"/>
      <c r="D1502" s="133"/>
      <c r="E1502" s="133"/>
      <c r="F1502" s="133"/>
      <c r="G1502" s="133"/>
      <c r="H1502" s="133"/>
      <c r="I1502" s="133"/>
      <c r="J1502" s="133"/>
      <c r="K1502" s="133"/>
      <c r="L1502" s="133"/>
      <c r="M1502" s="133"/>
      <c r="N1502" s="101"/>
      <c r="O1502" s="373"/>
      <c r="P1502" s="91">
        <f t="shared" si="1102"/>
        <v>2026</v>
      </c>
      <c r="Q1502" s="127"/>
      <c r="R1502" s="127"/>
      <c r="S1502" s="127"/>
      <c r="T1502" s="127"/>
      <c r="U1502" s="127"/>
      <c r="V1502" s="127"/>
      <c r="W1502" s="127"/>
      <c r="X1502" s="127"/>
      <c r="Y1502" s="127"/>
      <c r="Z1502" s="127"/>
      <c r="AA1502" s="127"/>
      <c r="AB1502" s="127"/>
      <c r="AC1502" s="22">
        <f t="shared" si="1104"/>
        <v>0</v>
      </c>
      <c r="AH1502" s="22"/>
      <c r="AJ1502" s="2"/>
    </row>
    <row r="1503" spans="1:36" ht="13.5">
      <c r="A1503" s="87">
        <f t="shared" si="1103"/>
        <v>2027</v>
      </c>
      <c r="B1503" s="133"/>
      <c r="C1503" s="133"/>
      <c r="D1503" s="133"/>
      <c r="E1503" s="133"/>
      <c r="F1503" s="133"/>
      <c r="G1503" s="133"/>
      <c r="H1503" s="133"/>
      <c r="I1503" s="133"/>
      <c r="J1503" s="133"/>
      <c r="K1503" s="133"/>
      <c r="L1503" s="133"/>
      <c r="M1503" s="133"/>
      <c r="N1503" s="101"/>
      <c r="O1503" s="373"/>
      <c r="P1503" s="91">
        <f t="shared" si="1102"/>
        <v>2027</v>
      </c>
      <c r="Q1503" s="127"/>
      <c r="R1503" s="127"/>
      <c r="S1503" s="127"/>
      <c r="T1503" s="127"/>
      <c r="U1503" s="127"/>
      <c r="V1503" s="127"/>
      <c r="W1503" s="127"/>
      <c r="X1503" s="127"/>
      <c r="Y1503" s="127"/>
      <c r="Z1503" s="127"/>
      <c r="AA1503" s="127"/>
      <c r="AB1503" s="127"/>
      <c r="AC1503" s="22">
        <f t="shared" si="1104"/>
        <v>0</v>
      </c>
      <c r="AD1503" s="13"/>
      <c r="AH1503" s="22"/>
      <c r="AJ1503" s="2"/>
    </row>
    <row r="1504" spans="1:36" ht="13.5">
      <c r="A1504" s="87">
        <f t="shared" si="1103"/>
        <v>2028</v>
      </c>
      <c r="B1504" s="133"/>
      <c r="C1504" s="133"/>
      <c r="D1504" s="133"/>
      <c r="E1504" s="133"/>
      <c r="F1504" s="133"/>
      <c r="G1504" s="133"/>
      <c r="H1504" s="133"/>
      <c r="I1504" s="133"/>
      <c r="J1504" s="133"/>
      <c r="K1504" s="133"/>
      <c r="L1504" s="133"/>
      <c r="M1504" s="133"/>
      <c r="N1504" s="101"/>
      <c r="O1504" s="373"/>
      <c r="P1504" s="91">
        <f t="shared" si="1102"/>
        <v>2028</v>
      </c>
      <c r="Q1504" s="127"/>
      <c r="R1504" s="127"/>
      <c r="S1504" s="127"/>
      <c r="T1504" s="127"/>
      <c r="U1504" s="127"/>
      <c r="V1504" s="127"/>
      <c r="W1504" s="127"/>
      <c r="X1504" s="127"/>
      <c r="Y1504" s="127"/>
      <c r="Z1504" s="127"/>
      <c r="AA1504" s="127"/>
      <c r="AB1504" s="127"/>
      <c r="AC1504" s="22">
        <f t="shared" si="1104"/>
        <v>0</v>
      </c>
      <c r="AD1504" s="13"/>
      <c r="AH1504" s="22"/>
      <c r="AJ1504" s="2"/>
    </row>
    <row r="1505" spans="1:36" ht="13.5">
      <c r="A1505" s="87">
        <f t="shared" si="1103"/>
        <v>2029</v>
      </c>
      <c r="B1505" s="133"/>
      <c r="C1505" s="133"/>
      <c r="D1505" s="133"/>
      <c r="E1505" s="133"/>
      <c r="F1505" s="133"/>
      <c r="G1505" s="133"/>
      <c r="H1505" s="133"/>
      <c r="I1505" s="133"/>
      <c r="J1505" s="133"/>
      <c r="K1505" s="133"/>
      <c r="L1505" s="133"/>
      <c r="M1505" s="133"/>
      <c r="N1505" s="101"/>
      <c r="O1505" s="373"/>
      <c r="P1505" s="91">
        <f t="shared" si="1102"/>
        <v>2029</v>
      </c>
      <c r="Q1505" s="127"/>
      <c r="R1505" s="127"/>
      <c r="S1505" s="127"/>
      <c r="T1505" s="127"/>
      <c r="U1505" s="127"/>
      <c r="V1505" s="127"/>
      <c r="W1505" s="127"/>
      <c r="X1505" s="127"/>
      <c r="Y1505" s="127"/>
      <c r="Z1505" s="127"/>
      <c r="AA1505" s="127"/>
      <c r="AB1505" s="127"/>
      <c r="AC1505" s="22">
        <f t="shared" si="1104"/>
        <v>0</v>
      </c>
      <c r="AD1505" s="13"/>
      <c r="AH1505" s="22"/>
      <c r="AJ1505" s="2"/>
    </row>
    <row r="1506" spans="1:36" ht="13.5">
      <c r="A1506" s="87">
        <f t="shared" si="1103"/>
        <v>2030</v>
      </c>
      <c r="B1506" s="133"/>
      <c r="C1506" s="133"/>
      <c r="D1506" s="133"/>
      <c r="E1506" s="133"/>
      <c r="F1506" s="133"/>
      <c r="G1506" s="133"/>
      <c r="H1506" s="133"/>
      <c r="I1506" s="133"/>
      <c r="J1506" s="133"/>
      <c r="K1506" s="133"/>
      <c r="L1506" s="133"/>
      <c r="M1506" s="133"/>
      <c r="N1506" s="101"/>
      <c r="O1506" s="373"/>
      <c r="P1506" s="91">
        <f t="shared" si="1102"/>
        <v>2030</v>
      </c>
      <c r="Q1506" s="127"/>
      <c r="R1506" s="127"/>
      <c r="S1506" s="127"/>
      <c r="T1506" s="127"/>
      <c r="U1506" s="127"/>
      <c r="V1506" s="127"/>
      <c r="W1506" s="127"/>
      <c r="X1506" s="127"/>
      <c r="Y1506" s="127"/>
      <c r="Z1506" s="127"/>
      <c r="AA1506" s="127"/>
      <c r="AB1506" s="127"/>
      <c r="AC1506" s="22">
        <f t="shared" si="1104"/>
        <v>0</v>
      </c>
      <c r="AD1506" s="13"/>
      <c r="AH1506" s="22"/>
      <c r="AJ1506" s="2"/>
    </row>
    <row r="1507" spans="1:36" ht="13.5">
      <c r="A1507" s="87">
        <f t="shared" si="1103"/>
        <v>2031</v>
      </c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20"/>
      <c r="L1507" s="120"/>
      <c r="M1507" s="120"/>
      <c r="N1507" s="101"/>
      <c r="O1507" s="373"/>
      <c r="P1507" s="91">
        <f t="shared" si="1102"/>
        <v>2031</v>
      </c>
      <c r="Q1507" s="127"/>
      <c r="R1507" s="127"/>
      <c r="S1507" s="127"/>
      <c r="T1507" s="127"/>
      <c r="U1507" s="127"/>
      <c r="V1507" s="127"/>
      <c r="W1507" s="127"/>
      <c r="X1507" s="127"/>
      <c r="Y1507" s="127"/>
      <c r="Z1507" s="127"/>
      <c r="AA1507" s="127"/>
      <c r="AB1507" s="127"/>
      <c r="AC1507" s="22">
        <f t="shared" si="1104"/>
        <v>0</v>
      </c>
      <c r="AD1507" s="13"/>
      <c r="AH1507" s="22"/>
      <c r="AJ1507" s="2"/>
    </row>
    <row r="1508" spans="1:36" ht="13.5">
      <c r="A1508" s="87">
        <f t="shared" si="1103"/>
        <v>2032</v>
      </c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20"/>
      <c r="L1508" s="120"/>
      <c r="M1508" s="120"/>
      <c r="N1508" s="101"/>
      <c r="O1508" s="373"/>
      <c r="P1508" s="91">
        <f t="shared" si="1102"/>
        <v>2032</v>
      </c>
      <c r="Q1508" s="127"/>
      <c r="R1508" s="127"/>
      <c r="S1508" s="127"/>
      <c r="T1508" s="127"/>
      <c r="U1508" s="127"/>
      <c r="V1508" s="127"/>
      <c r="W1508" s="127"/>
      <c r="X1508" s="127"/>
      <c r="Y1508" s="127"/>
      <c r="Z1508" s="127"/>
      <c r="AA1508" s="127"/>
      <c r="AB1508" s="127"/>
      <c r="AC1508" s="22">
        <f t="shared" si="1104"/>
        <v>0</v>
      </c>
      <c r="AD1508" s="13"/>
      <c r="AH1508" s="22"/>
      <c r="AJ1508" s="2"/>
    </row>
    <row r="1509" spans="1:36" ht="13.5">
      <c r="A1509" s="87">
        <f t="shared" si="1103"/>
        <v>2033</v>
      </c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20"/>
      <c r="L1509" s="120"/>
      <c r="M1509" s="120"/>
      <c r="N1509" s="101"/>
      <c r="O1509" s="373"/>
      <c r="P1509" s="91">
        <f t="shared" si="1102"/>
        <v>2033</v>
      </c>
      <c r="Q1509" s="127"/>
      <c r="R1509" s="127"/>
      <c r="S1509" s="127"/>
      <c r="T1509" s="127"/>
      <c r="U1509" s="127"/>
      <c r="V1509" s="127"/>
      <c r="W1509" s="127"/>
      <c r="X1509" s="127"/>
      <c r="Y1509" s="127"/>
      <c r="Z1509" s="127"/>
      <c r="AA1509" s="127"/>
      <c r="AB1509" s="127"/>
      <c r="AC1509" s="22">
        <f t="shared" si="1104"/>
        <v>0</v>
      </c>
      <c r="AD1509" s="13"/>
      <c r="AH1509" s="22"/>
      <c r="AJ1509" s="2"/>
    </row>
    <row r="1510" spans="1:36" ht="13.5">
      <c r="A1510" s="87">
        <f t="shared" si="1103"/>
        <v>2034</v>
      </c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20"/>
      <c r="L1510" s="120"/>
      <c r="M1510" s="120"/>
      <c r="N1510" s="101"/>
      <c r="O1510" s="373"/>
      <c r="P1510" s="91">
        <f t="shared" si="1102"/>
        <v>2034</v>
      </c>
      <c r="Q1510" s="127"/>
      <c r="R1510" s="127"/>
      <c r="S1510" s="127"/>
      <c r="T1510" s="127"/>
      <c r="U1510" s="127"/>
      <c r="V1510" s="127"/>
      <c r="W1510" s="127"/>
      <c r="X1510" s="127"/>
      <c r="Y1510" s="127"/>
      <c r="Z1510" s="127"/>
      <c r="AA1510" s="127"/>
      <c r="AB1510" s="127"/>
      <c r="AC1510" s="22">
        <f t="shared" si="1104"/>
        <v>0</v>
      </c>
      <c r="AD1510" s="13"/>
      <c r="AH1510" s="22"/>
      <c r="AJ1510" s="2"/>
    </row>
    <row r="1511" spans="1:36" ht="13.5">
      <c r="A1511" s="87">
        <f t="shared" si="1103"/>
        <v>2035</v>
      </c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20"/>
      <c r="L1511" s="120"/>
      <c r="M1511" s="120"/>
      <c r="N1511" s="101"/>
      <c r="O1511" s="373"/>
      <c r="P1511" s="91">
        <f t="shared" si="1102"/>
        <v>2035</v>
      </c>
      <c r="Q1511" s="127"/>
      <c r="R1511" s="127"/>
      <c r="S1511" s="127"/>
      <c r="T1511" s="127"/>
      <c r="U1511" s="127"/>
      <c r="V1511" s="127"/>
      <c r="W1511" s="127"/>
      <c r="X1511" s="127"/>
      <c r="Y1511" s="127"/>
      <c r="Z1511" s="127"/>
      <c r="AA1511" s="127"/>
      <c r="AB1511" s="127"/>
      <c r="AC1511" s="22">
        <f t="shared" si="1104"/>
        <v>0</v>
      </c>
      <c r="AD1511" s="13"/>
      <c r="AH1511" s="22"/>
      <c r="AJ1511" s="2"/>
    </row>
    <row r="1512" spans="1:36" ht="13.5">
      <c r="A1512" s="87">
        <f t="shared" si="1103"/>
        <v>2036</v>
      </c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20"/>
      <c r="L1512" s="120"/>
      <c r="M1512" s="120"/>
      <c r="N1512" s="101"/>
      <c r="O1512" s="373"/>
      <c r="P1512" s="91">
        <f t="shared" si="1102"/>
        <v>2036</v>
      </c>
      <c r="Q1512" s="127"/>
      <c r="R1512" s="127"/>
      <c r="S1512" s="127"/>
      <c r="T1512" s="127"/>
      <c r="U1512" s="127"/>
      <c r="V1512" s="127"/>
      <c r="W1512" s="127"/>
      <c r="X1512" s="127"/>
      <c r="Y1512" s="127"/>
      <c r="Z1512" s="127"/>
      <c r="AA1512" s="127"/>
      <c r="AB1512" s="127"/>
      <c r="AC1512" s="22">
        <f t="shared" si="1104"/>
        <v>0</v>
      </c>
      <c r="AD1512" s="13"/>
      <c r="AH1512" s="22"/>
      <c r="AJ1512" s="2"/>
    </row>
    <row r="1513" spans="1:36" ht="13.5">
      <c r="A1513" s="87">
        <f t="shared" si="1103"/>
        <v>2037</v>
      </c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20"/>
      <c r="L1513" s="120"/>
      <c r="M1513" s="120"/>
      <c r="N1513" s="101"/>
      <c r="O1513" s="373"/>
      <c r="P1513" s="91">
        <f t="shared" si="1102"/>
        <v>2037</v>
      </c>
      <c r="Q1513" s="127"/>
      <c r="R1513" s="127"/>
      <c r="S1513" s="127"/>
      <c r="T1513" s="127"/>
      <c r="U1513" s="127"/>
      <c r="V1513" s="127"/>
      <c r="W1513" s="127"/>
      <c r="X1513" s="127"/>
      <c r="Y1513" s="127"/>
      <c r="Z1513" s="127"/>
      <c r="AA1513" s="127"/>
      <c r="AB1513" s="127"/>
      <c r="AC1513" s="22">
        <f t="shared" si="1104"/>
        <v>0</v>
      </c>
      <c r="AD1513" s="13"/>
      <c r="AH1513" s="22"/>
      <c r="AJ1513" s="2"/>
    </row>
    <row r="1514" spans="1:36" ht="13.5">
      <c r="A1514" s="87">
        <f t="shared" si="1103"/>
        <v>2038</v>
      </c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20"/>
      <c r="L1514" s="120"/>
      <c r="M1514" s="120"/>
      <c r="N1514" s="101"/>
      <c r="O1514" s="373"/>
      <c r="P1514" s="91">
        <f t="shared" si="1102"/>
        <v>2038</v>
      </c>
      <c r="Q1514" s="127"/>
      <c r="R1514" s="127"/>
      <c r="S1514" s="127"/>
      <c r="T1514" s="127"/>
      <c r="U1514" s="127"/>
      <c r="V1514" s="127"/>
      <c r="W1514" s="127"/>
      <c r="X1514" s="127"/>
      <c r="Y1514" s="127"/>
      <c r="Z1514" s="127"/>
      <c r="AA1514" s="127"/>
      <c r="AB1514" s="127"/>
      <c r="AC1514" s="22">
        <f t="shared" si="1104"/>
        <v>0</v>
      </c>
      <c r="AD1514" s="13"/>
      <c r="AH1514" s="22"/>
      <c r="AJ1514" s="2"/>
    </row>
    <row r="1515" spans="1:36" ht="13.5">
      <c r="A1515" s="87">
        <f t="shared" si="1103"/>
        <v>2039</v>
      </c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20"/>
      <c r="L1515" s="120"/>
      <c r="M1515" s="120"/>
      <c r="N1515" s="101"/>
      <c r="O1515" s="373"/>
      <c r="P1515" s="91">
        <f t="shared" si="1102"/>
        <v>2039</v>
      </c>
      <c r="Q1515" s="127"/>
      <c r="R1515" s="127"/>
      <c r="S1515" s="127"/>
      <c r="T1515" s="127"/>
      <c r="U1515" s="127"/>
      <c r="V1515" s="127"/>
      <c r="W1515" s="127"/>
      <c r="X1515" s="127"/>
      <c r="Y1515" s="127"/>
      <c r="Z1515" s="127"/>
      <c r="AA1515" s="127"/>
      <c r="AB1515" s="127"/>
      <c r="AC1515" s="22">
        <f t="shared" si="1104"/>
        <v>0</v>
      </c>
      <c r="AD1515" s="13"/>
      <c r="AH1515" s="22"/>
      <c r="AJ1515" s="2"/>
    </row>
    <row r="1516" spans="1:36" ht="13.5">
      <c r="A1516" s="87">
        <f t="shared" si="1103"/>
        <v>2040</v>
      </c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20"/>
      <c r="L1516" s="120"/>
      <c r="M1516" s="120"/>
      <c r="N1516" s="101"/>
      <c r="O1516" s="373"/>
      <c r="P1516" s="91">
        <f t="shared" si="1102"/>
        <v>2040</v>
      </c>
      <c r="Q1516" s="127"/>
      <c r="R1516" s="127"/>
      <c r="S1516" s="127"/>
      <c r="T1516" s="127"/>
      <c r="U1516" s="127"/>
      <c r="V1516" s="127"/>
      <c r="W1516" s="127"/>
      <c r="X1516" s="127"/>
      <c r="Y1516" s="127"/>
      <c r="Z1516" s="127"/>
      <c r="AA1516" s="127"/>
      <c r="AB1516" s="127"/>
      <c r="AC1516" s="22">
        <f>SUM(Q1516:AB1516)</f>
        <v>0</v>
      </c>
      <c r="AD1516" s="13"/>
      <c r="AH1516" s="22"/>
      <c r="AJ1516" s="2"/>
    </row>
    <row r="1517" spans="1:36" ht="13.5">
      <c r="A1517" s="87">
        <f t="shared" si="1103"/>
        <v>2041</v>
      </c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20"/>
      <c r="L1517" s="120"/>
      <c r="M1517" s="120"/>
      <c r="N1517" s="101"/>
      <c r="O1517" s="373"/>
      <c r="P1517" s="91">
        <f t="shared" si="1102"/>
        <v>2041</v>
      </c>
      <c r="Q1517" s="127"/>
      <c r="R1517" s="127"/>
      <c r="S1517" s="127"/>
      <c r="T1517" s="127"/>
      <c r="U1517" s="127"/>
      <c r="V1517" s="127"/>
      <c r="W1517" s="127"/>
      <c r="X1517" s="127"/>
      <c r="Y1517" s="127"/>
      <c r="Z1517" s="127"/>
      <c r="AA1517" s="127"/>
      <c r="AB1517" s="127"/>
      <c r="AC1517" s="22">
        <f>SUM(Q1517:AB1517)</f>
        <v>0</v>
      </c>
      <c r="AD1517" s="13"/>
      <c r="AJ1517" s="2"/>
    </row>
    <row r="1518" spans="1:36" ht="13.5">
      <c r="A1518" s="87">
        <f t="shared" si="1103"/>
        <v>2042</v>
      </c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20"/>
      <c r="L1518" s="120"/>
      <c r="M1518" s="120"/>
      <c r="N1518" s="101"/>
      <c r="O1518" s="373"/>
      <c r="P1518" s="91">
        <f t="shared" si="1102"/>
        <v>2042</v>
      </c>
      <c r="Q1518" s="127"/>
      <c r="R1518" s="127"/>
      <c r="S1518" s="127"/>
      <c r="T1518" s="127"/>
      <c r="U1518" s="127"/>
      <c r="V1518" s="127"/>
      <c r="W1518" s="127"/>
      <c r="X1518" s="127"/>
      <c r="Y1518" s="127"/>
      <c r="Z1518" s="127"/>
      <c r="AA1518" s="127"/>
      <c r="AB1518" s="127"/>
      <c r="AC1518" s="22">
        <f>SUM(Q1518:AB1518)</f>
        <v>0</v>
      </c>
      <c r="AD1518" s="13"/>
      <c r="AJ1518" s="2"/>
    </row>
    <row r="1519" spans="1:36" ht="13.5">
      <c r="A1519" s="87">
        <f t="shared" si="1103"/>
        <v>2043</v>
      </c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20"/>
      <c r="L1519" s="120"/>
      <c r="M1519" s="120"/>
      <c r="N1519" s="101"/>
      <c r="O1519" s="373"/>
      <c r="P1519" s="91">
        <f t="shared" si="1102"/>
        <v>2043</v>
      </c>
      <c r="Q1519" s="127"/>
      <c r="R1519" s="127"/>
      <c r="S1519" s="127"/>
      <c r="T1519" s="127"/>
      <c r="U1519" s="127"/>
      <c r="V1519" s="127"/>
      <c r="W1519" s="127"/>
      <c r="X1519" s="127"/>
      <c r="Y1519" s="127"/>
      <c r="Z1519" s="127"/>
      <c r="AA1519" s="127"/>
      <c r="AB1519" s="127"/>
      <c r="AC1519" s="22">
        <f>SUM(Q1519:AB1519)</f>
        <v>0</v>
      </c>
      <c r="AG1519" s="159"/>
      <c r="AH1519" s="78"/>
      <c r="AJ1519" s="2"/>
    </row>
    <row r="1520" spans="1:36" ht="13.5">
      <c r="A1520" s="87">
        <f t="shared" si="1103"/>
        <v>2044</v>
      </c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20"/>
      <c r="L1520" s="120"/>
      <c r="M1520" s="120"/>
      <c r="N1520" s="101"/>
      <c r="O1520" s="373"/>
      <c r="P1520" s="91">
        <f t="shared" si="1102"/>
        <v>2044</v>
      </c>
      <c r="Q1520" s="127"/>
      <c r="R1520" s="127"/>
      <c r="S1520" s="127"/>
      <c r="T1520" s="127"/>
      <c r="U1520" s="127"/>
      <c r="V1520" s="127"/>
      <c r="W1520" s="127"/>
      <c r="X1520" s="127"/>
      <c r="Y1520" s="127"/>
      <c r="Z1520" s="127"/>
      <c r="AA1520" s="127"/>
      <c r="AB1520" s="127"/>
      <c r="AC1520" s="22">
        <f>SUM(Q1520:AB1520)</f>
        <v>0</v>
      </c>
      <c r="AG1520" s="79"/>
      <c r="AH1520" s="79"/>
      <c r="AJ1520" s="2"/>
    </row>
    <row r="1521" spans="1:36" ht="13.5">
      <c r="A1521" s="87">
        <f t="shared" si="1103"/>
        <v>2045</v>
      </c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373"/>
      <c r="P1521" s="91">
        <f t="shared" si="1102"/>
        <v>2045</v>
      </c>
      <c r="Q1521" s="127"/>
      <c r="R1521" s="127"/>
      <c r="S1521" s="127"/>
      <c r="T1521" s="127"/>
      <c r="U1521" s="127"/>
      <c r="V1521" s="127"/>
      <c r="W1521" s="127"/>
      <c r="X1521" s="127"/>
      <c r="Y1521" s="127"/>
      <c r="Z1521" s="127"/>
      <c r="AA1521" s="127"/>
      <c r="AB1521" s="127"/>
      <c r="AG1521" s="86"/>
      <c r="AH1521" s="86"/>
      <c r="AJ1521" s="2"/>
    </row>
    <row r="1522" spans="1:36">
      <c r="N1522" s="101"/>
      <c r="AH1522" s="22"/>
      <c r="AJ1522" s="2"/>
    </row>
    <row r="1523" spans="1:36">
      <c r="N1523" s="101"/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3"/>
      <c r="AH1523" s="22"/>
      <c r="AJ1523" s="2"/>
    </row>
    <row r="1524" spans="1:36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01"/>
      <c r="O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3"/>
      <c r="AH1524" s="22"/>
      <c r="AJ1524" s="2"/>
    </row>
    <row r="1525" spans="1:36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01"/>
      <c r="O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3"/>
      <c r="AH1525" s="22"/>
      <c r="AJ1525" s="2"/>
    </row>
    <row r="1526" spans="1:36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01"/>
      <c r="O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3"/>
      <c r="AH1526" s="22"/>
      <c r="AJ1526" s="2"/>
    </row>
    <row r="1527" spans="1:36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01"/>
      <c r="O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3"/>
      <c r="AH1527" s="22"/>
      <c r="AJ1527" s="2"/>
    </row>
    <row r="1528" spans="1:36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01"/>
      <c r="O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3"/>
      <c r="AH1528" s="22"/>
      <c r="AJ1528" s="2"/>
    </row>
    <row r="1529" spans="1:36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3"/>
      <c r="AF1529" s="159"/>
      <c r="AH1529" s="22"/>
      <c r="AJ1529" s="2"/>
    </row>
    <row r="1530" spans="1:36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3"/>
      <c r="AF1530" s="79"/>
      <c r="AH1530" s="22"/>
      <c r="AJ1530" s="2"/>
    </row>
    <row r="1531" spans="1:36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3"/>
      <c r="AF1531" s="86"/>
      <c r="AH1531" s="22"/>
      <c r="AJ1531" s="2"/>
    </row>
    <row r="1532" spans="1:36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3"/>
      <c r="AH1532" s="22"/>
      <c r="AJ1532" s="2"/>
    </row>
    <row r="1533" spans="1:36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3"/>
      <c r="AH1533" s="22"/>
      <c r="AJ1533" s="2"/>
    </row>
    <row r="1534" spans="1:36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3"/>
      <c r="AH1534" s="22"/>
      <c r="AJ1534" s="2"/>
    </row>
    <row r="1535" spans="1:36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3"/>
      <c r="AH1535" s="22"/>
      <c r="AJ1535" s="2"/>
    </row>
    <row r="1536" spans="1:36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3"/>
      <c r="AH1536" s="22"/>
      <c r="AJ1536" s="2"/>
    </row>
    <row r="1537" spans="2:36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H1537" s="22"/>
      <c r="AJ1537" s="2"/>
    </row>
    <row r="1538" spans="2:36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H1538" s="22"/>
      <c r="AJ1538" s="2"/>
    </row>
    <row r="1539" spans="2:36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H1539" s="22"/>
      <c r="AJ1539" s="2"/>
    </row>
    <row r="1540" spans="2:36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H1540" s="22"/>
      <c r="AJ1540" s="2"/>
    </row>
    <row r="1541" spans="2:36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84"/>
      <c r="AH1541" s="22"/>
      <c r="AJ1541" s="2"/>
    </row>
    <row r="1542" spans="2:36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H1542" s="22"/>
      <c r="AJ1542" s="2"/>
    </row>
    <row r="1543" spans="2:36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H1543" s="22"/>
      <c r="AJ1543" s="2"/>
    </row>
    <row r="1544" spans="2:36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H1544" s="22"/>
      <c r="AJ1544" s="2"/>
    </row>
    <row r="1545" spans="2:36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H1545" s="22"/>
      <c r="AJ1545" s="2"/>
    </row>
    <row r="1546" spans="2:36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H1546" s="22"/>
      <c r="AJ1546" s="2"/>
    </row>
    <row r="1547" spans="2:36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J1547" s="2"/>
    </row>
    <row r="1548" spans="2:36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J1548" s="2"/>
    </row>
    <row r="1549" spans="2:36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J1549" s="2"/>
    </row>
    <row r="1550" spans="2:36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3"/>
      <c r="AJ1550" s="2"/>
    </row>
    <row r="1551" spans="2:36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3"/>
      <c r="AJ1551" s="2"/>
    </row>
    <row r="1552" spans="2:36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3"/>
      <c r="AJ1552" s="2"/>
    </row>
    <row r="1553" spans="2:36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3"/>
      <c r="AJ1553" s="2"/>
    </row>
    <row r="1554" spans="2:36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3"/>
      <c r="AJ1554" s="2"/>
    </row>
    <row r="1555" spans="2:36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3"/>
      <c r="AJ1555" s="2"/>
    </row>
    <row r="1556" spans="2:36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3"/>
      <c r="AJ1556" s="2"/>
    </row>
    <row r="1557" spans="2:36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3"/>
      <c r="AJ1557" s="2"/>
    </row>
    <row r="1558" spans="2:36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3"/>
      <c r="AJ1558" s="2"/>
    </row>
    <row r="1559" spans="2:36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3"/>
      <c r="AF1559" s="159"/>
      <c r="AJ1559" s="2"/>
    </row>
    <row r="1560" spans="2:36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3"/>
      <c r="AF1560" s="79"/>
      <c r="AJ1560" s="2"/>
    </row>
    <row r="1561" spans="2:36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3"/>
      <c r="AF1561" s="86"/>
      <c r="AJ1561" s="2"/>
    </row>
    <row r="1562" spans="2:36">
      <c r="AD1562" s="13"/>
      <c r="AJ1562" s="2"/>
    </row>
    <row r="1563" spans="2:36">
      <c r="AC1563" s="13"/>
      <c r="AD1563" s="13"/>
      <c r="AJ1563" s="2"/>
    </row>
    <row r="1564" spans="2:36">
      <c r="G1564" s="13"/>
      <c r="H1564" s="13"/>
      <c r="I1564" s="13"/>
      <c r="J1564" s="13"/>
      <c r="K1564" s="13"/>
      <c r="L1564" s="13"/>
      <c r="M1564" s="13"/>
      <c r="N1564" s="13"/>
      <c r="O1564" s="8"/>
      <c r="P1564" s="8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60"/>
      <c r="AD1564" s="13"/>
      <c r="AJ1564" s="2"/>
    </row>
    <row r="1565" spans="2:36">
      <c r="G1565" s="13"/>
      <c r="H1565" s="13"/>
      <c r="I1565" s="13"/>
      <c r="J1565" s="13"/>
      <c r="K1565" s="13"/>
      <c r="L1565" s="13"/>
      <c r="M1565" s="13"/>
      <c r="N1565" s="13"/>
      <c r="O1565" s="8"/>
      <c r="P1565" s="8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60"/>
      <c r="AD1565" s="13"/>
      <c r="AJ1565" s="2"/>
    </row>
    <row r="1566" spans="2:36">
      <c r="G1566" s="13"/>
      <c r="H1566" s="13"/>
      <c r="I1566" s="13"/>
      <c r="J1566" s="13"/>
      <c r="K1566" s="13"/>
      <c r="L1566" s="13"/>
      <c r="M1566" s="13"/>
      <c r="N1566" s="13"/>
      <c r="O1566" s="8"/>
      <c r="P1566" s="8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60"/>
      <c r="AD1566" s="13"/>
      <c r="AJ1566" s="2"/>
    </row>
    <row r="1567" spans="2:36">
      <c r="G1567" s="13"/>
      <c r="H1567" s="13"/>
      <c r="I1567" s="13"/>
      <c r="J1567" s="13"/>
      <c r="K1567" s="13"/>
      <c r="L1567" s="13"/>
      <c r="M1567" s="13"/>
      <c r="N1567" s="13"/>
      <c r="O1567" s="8"/>
      <c r="P1567" s="8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60"/>
      <c r="AJ1567" s="2"/>
    </row>
    <row r="1568" spans="2:36">
      <c r="G1568" s="13"/>
      <c r="H1568" s="13"/>
      <c r="I1568" s="13"/>
      <c r="J1568" s="13"/>
      <c r="K1568" s="13"/>
      <c r="L1568" s="13"/>
      <c r="M1568" s="13"/>
      <c r="N1568" s="13"/>
      <c r="O1568" s="2"/>
      <c r="P1568" s="8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60"/>
      <c r="AJ1568" s="2"/>
    </row>
    <row r="1569" spans="7:36">
      <c r="G1569" s="13"/>
      <c r="H1569" s="13"/>
      <c r="I1569" s="13"/>
      <c r="J1569" s="13"/>
      <c r="K1569" s="13"/>
      <c r="L1569" s="13"/>
      <c r="M1569" s="13"/>
      <c r="N1569" s="13"/>
      <c r="O1569" s="131"/>
      <c r="P1569" s="8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60"/>
      <c r="AJ1569" s="2"/>
    </row>
    <row r="1570" spans="7:36">
      <c r="G1570" s="13"/>
      <c r="H1570" s="13"/>
      <c r="I1570" s="13"/>
      <c r="J1570" s="13"/>
      <c r="K1570" s="13"/>
      <c r="L1570" s="13"/>
      <c r="M1570" s="13"/>
      <c r="N1570" s="13"/>
      <c r="O1570" s="131"/>
      <c r="P1570" s="8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60"/>
      <c r="AJ1570" s="2"/>
    </row>
    <row r="1571" spans="7:36">
      <c r="G1571" s="13"/>
      <c r="H1571" s="13"/>
      <c r="I1571" s="13"/>
      <c r="J1571" s="13"/>
      <c r="K1571" s="13"/>
      <c r="L1571" s="13"/>
      <c r="M1571" s="13"/>
      <c r="N1571" s="13"/>
      <c r="O1571" s="2"/>
      <c r="P1571" s="8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60"/>
      <c r="AD1571" s="84"/>
      <c r="AJ1571" s="2"/>
    </row>
    <row r="1572" spans="7:36">
      <c r="G1572" s="13"/>
      <c r="H1572" s="13"/>
      <c r="I1572" s="13"/>
      <c r="J1572" s="13"/>
      <c r="K1572" s="13"/>
      <c r="L1572" s="13"/>
      <c r="M1572" s="13"/>
      <c r="N1572" s="13"/>
      <c r="O1572" s="131"/>
      <c r="P1572" s="2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J1572" s="2"/>
    </row>
    <row r="1573" spans="7:36">
      <c r="G1573" s="13"/>
      <c r="H1573" s="13"/>
      <c r="I1573" s="13"/>
      <c r="J1573" s="13"/>
      <c r="K1573" s="13"/>
      <c r="L1573" s="13"/>
      <c r="M1573" s="13"/>
      <c r="N1573" s="13"/>
      <c r="O1573" s="131"/>
      <c r="P1573" s="2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J1573" s="2"/>
    </row>
    <row r="1574" spans="7:36">
      <c r="G1574" s="13"/>
      <c r="H1574" s="13"/>
      <c r="I1574" s="13"/>
      <c r="J1574" s="13"/>
      <c r="K1574" s="13"/>
      <c r="L1574" s="13"/>
      <c r="M1574" s="13"/>
      <c r="N1574" s="13"/>
      <c r="O1574" s="131"/>
      <c r="P1574" s="2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J1574" s="2"/>
    </row>
    <row r="1575" spans="7:36">
      <c r="G1575" s="13"/>
      <c r="H1575" s="13"/>
      <c r="I1575" s="13"/>
      <c r="J1575" s="13"/>
      <c r="K1575" s="13"/>
      <c r="L1575" s="13"/>
      <c r="M1575" s="13"/>
      <c r="N1575" s="13"/>
      <c r="O1575" s="131"/>
      <c r="P1575" s="2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J1575" s="2"/>
    </row>
    <row r="1576" spans="7:36">
      <c r="G1576" s="13"/>
      <c r="H1576" s="13"/>
      <c r="I1576" s="13"/>
      <c r="J1576" s="13"/>
      <c r="K1576" s="13"/>
      <c r="L1576" s="13"/>
      <c r="M1576" s="13"/>
      <c r="N1576" s="13"/>
      <c r="O1576" s="131"/>
      <c r="P1576" s="2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J1576" s="2"/>
    </row>
    <row r="1577" spans="7:36">
      <c r="G1577" s="13"/>
      <c r="H1577" s="13"/>
      <c r="I1577" s="13"/>
      <c r="J1577" s="13"/>
      <c r="K1577" s="13"/>
      <c r="L1577" s="13"/>
      <c r="M1577" s="13"/>
      <c r="N1577" s="13"/>
      <c r="O1577" s="131"/>
      <c r="P1577" s="2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J1577" s="2"/>
    </row>
    <row r="1578" spans="7:36">
      <c r="G1578" s="13"/>
      <c r="H1578" s="13"/>
      <c r="I1578" s="13"/>
      <c r="J1578" s="13"/>
      <c r="K1578" s="13"/>
      <c r="L1578" s="13"/>
      <c r="M1578" s="13"/>
      <c r="N1578" s="13"/>
      <c r="O1578" s="131"/>
      <c r="P1578" s="2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J1578" s="2"/>
    </row>
    <row r="1579" spans="7:36">
      <c r="G1579" s="13"/>
      <c r="H1579" s="13"/>
      <c r="I1579" s="13"/>
      <c r="J1579" s="13"/>
      <c r="K1579" s="13"/>
      <c r="L1579" s="13"/>
      <c r="M1579" s="13"/>
      <c r="N1579" s="13"/>
      <c r="O1579" s="131"/>
      <c r="P1579" s="2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J1579" s="2"/>
    </row>
    <row r="1580" spans="7:36">
      <c r="G1580" s="8"/>
      <c r="H1580" s="2"/>
      <c r="I1580" s="2"/>
      <c r="J1580" s="2"/>
      <c r="K1580" s="2"/>
      <c r="L1580" s="2"/>
      <c r="M1580" s="2"/>
      <c r="N1580" s="2"/>
      <c r="O1580" s="2"/>
      <c r="P1580" s="13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13"/>
      <c r="AJ1580" s="2"/>
    </row>
    <row r="1581" spans="7:36">
      <c r="AD1581" s="13"/>
      <c r="AJ1581" s="2"/>
    </row>
    <row r="1582" spans="7:36">
      <c r="AD1582" s="13"/>
      <c r="AJ1582" s="2"/>
    </row>
    <row r="1583" spans="7:36">
      <c r="AD1583" s="13"/>
      <c r="AJ1583" s="2"/>
    </row>
    <row r="1584" spans="7:36">
      <c r="AD1584" s="13"/>
      <c r="AJ1584" s="2"/>
    </row>
    <row r="1585" spans="30:36">
      <c r="AD1585" s="13"/>
      <c r="AJ1585" s="2"/>
    </row>
    <row r="1586" spans="30:36">
      <c r="AD1586" s="13"/>
      <c r="AJ1586" s="2"/>
    </row>
    <row r="1587" spans="30:36">
      <c r="AD1587" s="13"/>
      <c r="AJ1587" s="2"/>
    </row>
    <row r="1588" spans="30:36">
      <c r="AD1588" s="13"/>
      <c r="AJ1588" s="2"/>
    </row>
    <row r="1589" spans="30:36">
      <c r="AD1589" s="13"/>
      <c r="AJ1589" s="2"/>
    </row>
    <row r="1590" spans="30:36">
      <c r="AD1590" s="13"/>
      <c r="AJ1590" s="2"/>
    </row>
    <row r="1591" spans="30:36">
      <c r="AD1591" s="13"/>
      <c r="AJ1591" s="2"/>
    </row>
    <row r="1592" spans="30:36">
      <c r="AD1592" s="13"/>
      <c r="AJ1592" s="2"/>
    </row>
    <row r="1593" spans="30:36">
      <c r="AD1593" s="13"/>
      <c r="AJ1593" s="2"/>
    </row>
    <row r="1594" spans="30:36">
      <c r="AD1594" s="13"/>
      <c r="AJ1594" s="2"/>
    </row>
    <row r="1595" spans="30:36">
      <c r="AD1595" s="13"/>
      <c r="AJ1595" s="2"/>
    </row>
    <row r="1596" spans="30:36">
      <c r="AD1596" s="13"/>
      <c r="AJ1596" s="2"/>
    </row>
    <row r="1597" spans="30:36">
      <c r="AJ1597" s="2"/>
    </row>
    <row r="1598" spans="30:36">
      <c r="AJ1598" s="2"/>
    </row>
    <row r="1599" spans="30:36">
      <c r="AJ1599" s="2"/>
    </row>
    <row r="1600" spans="30:36">
      <c r="AJ1600" s="2"/>
    </row>
    <row r="1601" spans="7:36">
      <c r="AD1601" s="84"/>
      <c r="AJ1601" s="2"/>
    </row>
    <row r="1602" spans="7:36">
      <c r="AJ1602" s="2"/>
    </row>
    <row r="1603" spans="7:36"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J1603" s="2"/>
    </row>
    <row r="1604" spans="7:36">
      <c r="AJ1604" s="2"/>
    </row>
    <row r="1605" spans="7:36">
      <c r="AJ1605" s="2"/>
    </row>
    <row r="1606" spans="7:36">
      <c r="AJ1606" s="2"/>
    </row>
    <row r="1607" spans="7:36">
      <c r="AJ1607" s="2"/>
    </row>
    <row r="1608" spans="7:36">
      <c r="AJ1608" s="2"/>
    </row>
    <row r="1609" spans="7:36">
      <c r="AJ1609" s="2"/>
    </row>
    <row r="1610" spans="7:36">
      <c r="AD1610" s="13"/>
      <c r="AJ1610" s="2"/>
    </row>
    <row r="1611" spans="7:36">
      <c r="AD1611" s="13"/>
      <c r="AJ1611" s="2"/>
    </row>
    <row r="1612" spans="7:36">
      <c r="AD1612" s="13"/>
      <c r="AJ1612" s="2"/>
    </row>
    <row r="1613" spans="7:36">
      <c r="AD1613" s="13"/>
      <c r="AJ1613" s="2"/>
    </row>
    <row r="1614" spans="7:36">
      <c r="AD1614" s="13"/>
      <c r="AJ1614" s="2"/>
    </row>
    <row r="1615" spans="7:36">
      <c r="AD1615" s="13"/>
      <c r="AJ1615" s="2"/>
    </row>
    <row r="1616" spans="7:36">
      <c r="AD1616" s="13"/>
      <c r="AJ1616" s="2"/>
    </row>
    <row r="1617" spans="1:36"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13"/>
      <c r="AJ1617" s="2"/>
    </row>
    <row r="1618" spans="1:36"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13"/>
      <c r="AJ1618" s="2"/>
    </row>
    <row r="1619" spans="1:36"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13"/>
      <c r="AJ1619" s="2"/>
    </row>
    <row r="1620" spans="1:36"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13"/>
      <c r="AJ1620" s="2"/>
    </row>
    <row r="1621" spans="1:36"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13"/>
      <c r="AJ1621" s="2"/>
    </row>
    <row r="1622" spans="1:36"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13"/>
      <c r="AJ1622" s="2"/>
    </row>
    <row r="1623" spans="1:36"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13"/>
      <c r="AJ1623" s="2"/>
    </row>
    <row r="1624" spans="1:36"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13"/>
      <c r="AJ1624" s="2"/>
    </row>
    <row r="1625" spans="1:36"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13"/>
      <c r="AJ1625" s="2"/>
    </row>
    <row r="1626" spans="1:36"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13"/>
      <c r="AJ1626" s="2"/>
    </row>
    <row r="1627" spans="1:36"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J1627" s="2"/>
    </row>
    <row r="1628" spans="1:36"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J1628" s="2"/>
    </row>
    <row r="1629" spans="1:36"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J1629" s="2"/>
    </row>
    <row r="1630" spans="1:36"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J1630" s="2"/>
    </row>
    <row r="1631" spans="1:36">
      <c r="A1631" s="8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J1631" s="2"/>
    </row>
    <row r="1632" spans="1:36">
      <c r="A1632" s="8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J1632" s="2"/>
    </row>
    <row r="1633" spans="1:36">
      <c r="A1633" s="8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J1633" s="2"/>
    </row>
    <row r="1634" spans="1:36">
      <c r="A1634" s="8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J1634" s="2"/>
    </row>
    <row r="1635" spans="1:36">
      <c r="A1635" s="8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J1635" s="2"/>
    </row>
    <row r="1636" spans="1:36">
      <c r="A1636" s="8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J1636" s="2"/>
    </row>
    <row r="1637" spans="1:36">
      <c r="A1637" s="8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J1637" s="2"/>
    </row>
    <row r="1638" spans="1:36">
      <c r="A1638" s="2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1"/>
      <c r="P1638" s="2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J1638" s="2"/>
    </row>
    <row r="1639" spans="1:36">
      <c r="A1639" s="2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1"/>
      <c r="P1639" s="2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J1639" s="2"/>
    </row>
    <row r="1640" spans="1:36">
      <c r="A1640" s="13"/>
      <c r="B1640" s="2"/>
      <c r="C1640" s="2"/>
      <c r="D1640" s="2"/>
      <c r="E1640" s="2"/>
      <c r="F1640" s="8"/>
      <c r="G1640" s="8"/>
      <c r="H1640" s="2"/>
      <c r="I1640" s="2"/>
      <c r="J1640" s="2"/>
      <c r="K1640" s="2"/>
      <c r="L1640" s="2"/>
      <c r="M1640" s="2"/>
      <c r="N1640" s="2"/>
      <c r="O1640" s="2"/>
      <c r="P1640" s="13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J1640" s="2"/>
    </row>
    <row r="1641" spans="1:36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9"/>
      <c r="O1641" s="10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9"/>
      <c r="AJ1641" s="2"/>
    </row>
    <row r="1642" spans="1:36">
      <c r="A1642" s="8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4"/>
      <c r="P1642" s="8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60"/>
      <c r="AJ1642" s="2"/>
    </row>
    <row r="1643" spans="1:36">
      <c r="A1643" s="8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8"/>
      <c r="P1643" s="8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60"/>
      <c r="AJ1643" s="2"/>
    </row>
    <row r="1644" spans="1:36">
      <c r="A1644" s="8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8"/>
      <c r="P1644" s="8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60"/>
      <c r="AJ1644" s="2"/>
    </row>
    <row r="1645" spans="1:36">
      <c r="A1645" s="8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8"/>
      <c r="P1645" s="8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60"/>
      <c r="AJ1645" s="2"/>
    </row>
    <row r="1646" spans="1:36">
      <c r="A1646" s="8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8"/>
      <c r="P1646" s="8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60"/>
      <c r="AJ1646" s="2"/>
    </row>
    <row r="1647" spans="1:36">
      <c r="A1647" s="8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8"/>
      <c r="P1647" s="8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60"/>
      <c r="AJ1647" s="2"/>
    </row>
    <row r="1648" spans="1:36">
      <c r="A1648" s="8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8"/>
      <c r="P1648" s="8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60"/>
      <c r="AJ1648" s="2"/>
    </row>
    <row r="1649" spans="1:36">
      <c r="A1649" s="8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8"/>
      <c r="P1649" s="8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60"/>
      <c r="AJ1649" s="2"/>
    </row>
    <row r="1650" spans="1:36">
      <c r="A1650" s="8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8"/>
      <c r="P1650" s="8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60"/>
      <c r="AJ1650" s="2"/>
    </row>
    <row r="1651" spans="1:36">
      <c r="A1651" s="8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8"/>
      <c r="P1651" s="8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60"/>
      <c r="AJ1651" s="2"/>
    </row>
    <row r="1652" spans="1:36">
      <c r="A1652" s="8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8"/>
      <c r="P1652" s="8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60"/>
      <c r="AJ1652" s="2"/>
    </row>
    <row r="1653" spans="1:36">
      <c r="A1653" s="8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8"/>
      <c r="P1653" s="8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60"/>
      <c r="AJ1653" s="2"/>
    </row>
    <row r="1654" spans="1:36">
      <c r="A1654" s="8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8"/>
      <c r="P1654" s="8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60"/>
      <c r="AJ1654" s="2"/>
    </row>
    <row r="1655" spans="1:36">
      <c r="A1655" s="8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8"/>
      <c r="P1655" s="8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60"/>
      <c r="AJ1655" s="2"/>
    </row>
    <row r="1656" spans="1:36">
      <c r="A1656" s="8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8"/>
      <c r="P1656" s="8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60"/>
      <c r="AJ1656" s="2"/>
    </row>
    <row r="1657" spans="1:36">
      <c r="A1657" s="8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8"/>
      <c r="P1657" s="8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60"/>
      <c r="AJ1657" s="2"/>
    </row>
    <row r="1658" spans="1:36">
      <c r="A1658" s="8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8"/>
      <c r="P1658" s="8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60"/>
      <c r="AJ1658" s="2"/>
    </row>
    <row r="1659" spans="1:36">
      <c r="A1659" s="8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8"/>
      <c r="P1659" s="8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60"/>
      <c r="AJ1659" s="2"/>
    </row>
    <row r="1660" spans="1:36">
      <c r="A1660" s="8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8"/>
      <c r="P1660" s="8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60"/>
      <c r="AJ1660" s="2"/>
    </row>
    <row r="1661" spans="1:36">
      <c r="A1661" s="8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8"/>
      <c r="P1661" s="8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60"/>
      <c r="AJ1661" s="2"/>
    </row>
    <row r="1662" spans="1:36">
      <c r="A1662" s="8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8"/>
      <c r="P1662" s="8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60"/>
      <c r="AJ1662" s="2"/>
    </row>
    <row r="1663" spans="1:36">
      <c r="A1663" s="8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8"/>
      <c r="P1663" s="8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J1663" s="2"/>
    </row>
    <row r="1664" spans="1:36">
      <c r="A1664" s="8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8"/>
      <c r="P1664" s="8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J1664" s="2"/>
    </row>
    <row r="1665" spans="1:36">
      <c r="A1665" s="8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8"/>
      <c r="P1665" s="8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J1665" s="2"/>
    </row>
    <row r="1666" spans="1:36">
      <c r="A1666" s="8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8"/>
      <c r="P1666" s="8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J1666" s="2"/>
    </row>
    <row r="1667" spans="1:36">
      <c r="A1667" s="8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8"/>
      <c r="P1667" s="8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J1667" s="2"/>
    </row>
    <row r="1668" spans="1:36">
      <c r="A1668" s="2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1"/>
      <c r="P1668" s="2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J1668" s="2"/>
    </row>
    <row r="1669" spans="1:36">
      <c r="A1669" s="2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1"/>
      <c r="P1669" s="2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J1669" s="2"/>
    </row>
    <row r="1670" spans="1:36">
      <c r="A1670" s="202"/>
      <c r="B1670" s="2"/>
      <c r="C1670" s="2"/>
      <c r="D1670" s="2"/>
      <c r="E1670" s="2"/>
      <c r="F1670" s="8"/>
      <c r="G1670" s="8"/>
      <c r="H1670" s="2"/>
      <c r="I1670" s="2"/>
      <c r="J1670" s="2"/>
      <c r="K1670" s="2"/>
      <c r="L1670" s="2"/>
      <c r="M1670" s="2"/>
      <c r="N1670" s="2"/>
      <c r="O1670" s="2"/>
      <c r="P1670" s="13"/>
      <c r="Q1670" s="2"/>
      <c r="R1670" s="2"/>
      <c r="S1670" s="2"/>
      <c r="T1670" s="2"/>
      <c r="U1670" s="2"/>
      <c r="V1670" s="2"/>
      <c r="W1670" s="2"/>
      <c r="X1670" s="2"/>
      <c r="Y1670" s="59"/>
      <c r="Z1670" s="2"/>
      <c r="AA1670" s="2"/>
      <c r="AB1670" s="2"/>
      <c r="AC1670" s="2"/>
      <c r="AJ1670" s="2"/>
    </row>
    <row r="1671" spans="1:36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9"/>
      <c r="O1671" s="10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9"/>
      <c r="AJ1671" s="2"/>
    </row>
    <row r="1672" spans="1:36">
      <c r="A1672" s="8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8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J1672" s="2"/>
    </row>
    <row r="1673" spans="1:36">
      <c r="A1673" s="8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8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J1673" s="2"/>
    </row>
    <row r="1674" spans="1:36">
      <c r="A1674" s="8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8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J1674" s="2"/>
    </row>
    <row r="1675" spans="1:36">
      <c r="A1675" s="8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8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J1675" s="2"/>
    </row>
    <row r="1676" spans="1:36">
      <c r="A1676" s="8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8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J1676" s="2"/>
    </row>
    <row r="1677" spans="1:36">
      <c r="A1677" s="8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8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J1677" s="2"/>
    </row>
    <row r="1678" spans="1:36">
      <c r="A1678" s="8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8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J1678" s="2"/>
    </row>
    <row r="1679" spans="1:36">
      <c r="A1679" s="8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8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J1679" s="2"/>
    </row>
    <row r="1680" spans="1:36">
      <c r="A1680" s="8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8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J1680" s="2"/>
    </row>
    <row r="1681" spans="1:36">
      <c r="A1681" s="8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8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J1681" s="2"/>
    </row>
    <row r="1682" spans="1:36">
      <c r="A1682" s="8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8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J1682" s="2"/>
    </row>
    <row r="1683" spans="1:36">
      <c r="A1683" s="8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8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J1683" s="2"/>
    </row>
    <row r="1684" spans="1:36">
      <c r="A1684" s="8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8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J1684" s="2"/>
    </row>
    <row r="1685" spans="1:36">
      <c r="A1685" s="8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8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J1685" s="2"/>
    </row>
    <row r="1686" spans="1:36">
      <c r="A1686" s="8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8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J1686" s="2"/>
    </row>
    <row r="1687" spans="1:36">
      <c r="A1687" s="8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8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J1687" s="2"/>
    </row>
    <row r="1688" spans="1:36">
      <c r="A1688" s="8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8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J1688" s="2"/>
    </row>
    <row r="1689" spans="1:36">
      <c r="A1689" s="8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8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J1689" s="2"/>
    </row>
    <row r="1690" spans="1:36">
      <c r="A1690" s="8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8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J1690" s="2"/>
    </row>
    <row r="1691" spans="1:36">
      <c r="A1691" s="8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8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J1691" s="2"/>
    </row>
    <row r="1692" spans="1:36">
      <c r="A1692" s="8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8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J1692" s="2"/>
    </row>
    <row r="1693" spans="1:36">
      <c r="A1693" s="8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8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J1693" s="2"/>
    </row>
    <row r="1694" spans="1:36">
      <c r="A1694" s="8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8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J1694" s="2"/>
    </row>
    <row r="1695" spans="1:36">
      <c r="A1695" s="8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8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J1695" s="2"/>
    </row>
    <row r="1696" spans="1:36">
      <c r="A1696" s="8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8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J1696" s="2"/>
    </row>
    <row r="1697" spans="1:36">
      <c r="A1697" s="8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8"/>
      <c r="P1697" s="8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J1697" s="2"/>
    </row>
    <row r="1698" spans="1:36">
      <c r="A1698" s="2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1"/>
      <c r="P1698" s="2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J1698" s="2"/>
    </row>
    <row r="1699" spans="1:36">
      <c r="A1699" s="2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1"/>
      <c r="P1699" s="2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J1699" s="2"/>
    </row>
    <row r="1700" spans="1:36">
      <c r="A1700" s="13"/>
      <c r="B1700" s="2"/>
      <c r="C1700" s="2"/>
      <c r="D1700" s="2"/>
      <c r="E1700" s="2"/>
      <c r="F1700" s="8"/>
      <c r="G1700" s="8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J1700" s="2"/>
    </row>
    <row r="1701" spans="1:36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9"/>
      <c r="O1701" s="10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9"/>
      <c r="AJ1701" s="2"/>
    </row>
    <row r="1702" spans="1:36">
      <c r="A1702" s="8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14"/>
      <c r="P1702" s="8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J1702" s="2"/>
    </row>
    <row r="1703" spans="1:36">
      <c r="A1703" s="8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8"/>
      <c r="P1703" s="8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J1703" s="2"/>
    </row>
    <row r="1704" spans="1:36">
      <c r="A1704" s="8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8"/>
      <c r="P1704" s="8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J1704" s="2"/>
    </row>
    <row r="1705" spans="1:36">
      <c r="A1705" s="8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8"/>
      <c r="P1705" s="8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J1705" s="2"/>
    </row>
    <row r="1706" spans="1:36">
      <c r="A1706" s="8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8"/>
      <c r="P1706" s="8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J1706" s="2"/>
    </row>
    <row r="1707" spans="1:36">
      <c r="A1707" s="8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8"/>
      <c r="P1707" s="8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J1707" s="2"/>
    </row>
    <row r="1708" spans="1:36">
      <c r="A1708" s="8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8"/>
      <c r="P1708" s="8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J1708" s="2"/>
    </row>
    <row r="1709" spans="1:36">
      <c r="A1709" s="8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8"/>
      <c r="P1709" s="8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J1709" s="2"/>
    </row>
    <row r="1710" spans="1:36">
      <c r="A1710" s="8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8"/>
      <c r="P1710" s="8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J1710" s="2"/>
    </row>
    <row r="1711" spans="1:36">
      <c r="A1711" s="8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8"/>
      <c r="P1711" s="8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J1711" s="2"/>
    </row>
    <row r="1712" spans="1:36">
      <c r="A1712" s="8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8"/>
      <c r="P1712" s="8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60"/>
      <c r="AJ1712" s="2"/>
    </row>
    <row r="1713" spans="1:36">
      <c r="A1713" s="8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8"/>
      <c r="P1713" s="8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J1713" s="2"/>
    </row>
    <row r="1714" spans="1:36">
      <c r="A1714" s="8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8"/>
      <c r="P1714" s="8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J1714" s="2"/>
    </row>
    <row r="1715" spans="1:36">
      <c r="A1715" s="8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8"/>
      <c r="P1715" s="8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J1715" s="2"/>
    </row>
    <row r="1716" spans="1:36">
      <c r="A1716" s="8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8"/>
      <c r="P1716" s="8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J1716" s="2"/>
    </row>
    <row r="1717" spans="1:36">
      <c r="A1717" s="8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8"/>
      <c r="P1717" s="8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J1717" s="2"/>
    </row>
    <row r="1718" spans="1:36">
      <c r="A1718" s="2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1"/>
      <c r="P1718" s="2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J1718" s="2"/>
    </row>
    <row r="1719" spans="1:36">
      <c r="A1719" s="2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1"/>
      <c r="P1719" s="2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J1719" s="2"/>
    </row>
    <row r="1720" spans="1:36">
      <c r="A1720" s="13"/>
      <c r="B1720" s="2"/>
      <c r="C1720" s="2"/>
      <c r="D1720" s="2"/>
      <c r="E1720" s="2"/>
      <c r="F1720" s="8"/>
      <c r="G1720" s="8"/>
      <c r="H1720" s="2"/>
      <c r="I1720" s="2"/>
      <c r="J1720" s="2"/>
      <c r="K1720" s="2"/>
      <c r="L1720" s="2"/>
      <c r="M1720" s="2"/>
      <c r="N1720" s="2"/>
      <c r="O1720" s="2"/>
      <c r="P1720" s="13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J1720" s="2"/>
    </row>
    <row r="1721" spans="1:36">
      <c r="AJ1721" s="2"/>
    </row>
    <row r="1722" spans="1:36">
      <c r="AJ1722" s="2"/>
    </row>
    <row r="1723" spans="1:36">
      <c r="AJ1723" s="2"/>
    </row>
    <row r="1724" spans="1:36">
      <c r="AJ1724" s="2"/>
    </row>
    <row r="1725" spans="1:36">
      <c r="AJ1725" s="2"/>
    </row>
    <row r="1726" spans="1:36">
      <c r="AJ1726" s="2"/>
    </row>
    <row r="1727" spans="1:36">
      <c r="AJ1727" s="2"/>
    </row>
    <row r="1728" spans="1:36">
      <c r="AJ1728" s="2"/>
    </row>
    <row r="1729" spans="36:36">
      <c r="AJ1729" s="2"/>
    </row>
    <row r="1730" spans="36:36">
      <c r="AJ1730" s="2"/>
    </row>
    <row r="1731" spans="36:36">
      <c r="AJ1731" s="2"/>
    </row>
    <row r="1732" spans="36:36">
      <c r="AJ1732" s="2"/>
    </row>
    <row r="1733" spans="36:36">
      <c r="AJ1733" s="2"/>
    </row>
    <row r="1734" spans="36:36">
      <c r="AJ1734" s="2"/>
    </row>
    <row r="1735" spans="36:36">
      <c r="AJ1735" s="2"/>
    </row>
    <row r="1736" spans="36:36">
      <c r="AJ1736" s="2"/>
    </row>
    <row r="1737" spans="36:36">
      <c r="AJ1737" s="2"/>
    </row>
    <row r="1738" spans="36:36">
      <c r="AJ1738" s="2"/>
    </row>
    <row r="1739" spans="36:36">
      <c r="AJ1739" s="2"/>
    </row>
    <row r="1740" spans="36:36">
      <c r="AJ1740" s="2"/>
    </row>
    <row r="1741" spans="36:36">
      <c r="AJ1741" s="2"/>
    </row>
    <row r="1742" spans="36:36">
      <c r="AJ1742" s="2"/>
    </row>
    <row r="1743" spans="36:36">
      <c r="AJ1743" s="2"/>
    </row>
    <row r="1744" spans="36:36">
      <c r="AJ1744" s="2"/>
    </row>
    <row r="1745" spans="36:36">
      <c r="AJ1745" s="2"/>
    </row>
    <row r="1746" spans="36:36">
      <c r="AJ1746" s="2"/>
    </row>
    <row r="1747" spans="36:36">
      <c r="AJ1747" s="2"/>
    </row>
    <row r="1748" spans="36:36">
      <c r="AJ1748" s="2"/>
    </row>
    <row r="1749" spans="36:36">
      <c r="AJ1749" s="2"/>
    </row>
    <row r="1750" spans="36:36">
      <c r="AJ1750" s="2"/>
    </row>
    <row r="1751" spans="36:36">
      <c r="AJ1751" s="2"/>
    </row>
    <row r="1752" spans="36:36">
      <c r="AJ1752" s="2"/>
    </row>
    <row r="1753" spans="36:36">
      <c r="AJ1753" s="2"/>
    </row>
    <row r="1754" spans="36:36">
      <c r="AJ1754" s="2"/>
    </row>
    <row r="1755" spans="36:36">
      <c r="AJ1755" s="2"/>
    </row>
    <row r="1756" spans="36:36">
      <c r="AJ1756" s="2"/>
    </row>
    <row r="1757" spans="36:36">
      <c r="AJ1757" s="2"/>
    </row>
    <row r="1758" spans="36:36">
      <c r="AJ1758" s="2"/>
    </row>
    <row r="1759" spans="36:36">
      <c r="AJ1759" s="2"/>
    </row>
    <row r="1760" spans="36:36">
      <c r="AJ1760" s="2"/>
    </row>
    <row r="1761" spans="36:36">
      <c r="AJ1761" s="2"/>
    </row>
    <row r="1762" spans="36:36">
      <c r="AJ1762" s="2"/>
    </row>
    <row r="1763" spans="36:36">
      <c r="AJ1763" s="2"/>
    </row>
    <row r="1764" spans="36:36">
      <c r="AJ1764" s="2"/>
    </row>
    <row r="1765" spans="36:36">
      <c r="AJ1765" s="2"/>
    </row>
    <row r="1766" spans="36:36">
      <c r="AJ1766" s="2"/>
    </row>
    <row r="1767" spans="36:36">
      <c r="AJ1767" s="2"/>
    </row>
    <row r="1768" spans="36:36">
      <c r="AJ1768" s="2"/>
    </row>
    <row r="1769" spans="36:36">
      <c r="AJ1769" s="2"/>
    </row>
    <row r="1770" spans="36:36">
      <c r="AJ1770" s="2"/>
    </row>
    <row r="1771" spans="36:36">
      <c r="AJ1771" s="2"/>
    </row>
    <row r="1772" spans="36:36">
      <c r="AJ1772" s="2"/>
    </row>
    <row r="1773" spans="36:36">
      <c r="AJ1773" s="2"/>
    </row>
    <row r="1774" spans="36:36">
      <c r="AJ1774" s="2"/>
    </row>
    <row r="1775" spans="36:36">
      <c r="AJ1775" s="2"/>
    </row>
    <row r="1776" spans="36:36">
      <c r="AJ1776" s="2"/>
    </row>
    <row r="1777" spans="36:36">
      <c r="AJ1777" s="2"/>
    </row>
    <row r="1778" spans="36:36">
      <c r="AJ1778" s="2"/>
    </row>
    <row r="1779" spans="36:36">
      <c r="AJ1779" s="2"/>
    </row>
    <row r="1780" spans="36:36">
      <c r="AJ1780" s="2"/>
    </row>
    <row r="1781" spans="36:36">
      <c r="AJ1781" s="2"/>
    </row>
    <row r="1782" spans="36:36">
      <c r="AJ1782" s="2"/>
    </row>
    <row r="1783" spans="36:36">
      <c r="AJ1783" s="2"/>
    </row>
    <row r="1784" spans="36:36">
      <c r="AJ1784" s="2"/>
    </row>
    <row r="1785" spans="36:36">
      <c r="AJ1785" s="2"/>
    </row>
    <row r="1786" spans="36:36">
      <c r="AJ1786" s="2"/>
    </row>
    <row r="1787" spans="36:36">
      <c r="AJ1787" s="2"/>
    </row>
    <row r="1788" spans="36:36">
      <c r="AJ1788" s="2"/>
    </row>
    <row r="1789" spans="36:36">
      <c r="AJ1789" s="2"/>
    </row>
    <row r="1790" spans="36:36">
      <c r="AJ1790" s="2"/>
    </row>
    <row r="1791" spans="36:36">
      <c r="AJ1791" s="2"/>
    </row>
    <row r="1792" spans="36:36">
      <c r="AJ1792" s="2"/>
    </row>
    <row r="1793" spans="36:36">
      <c r="AJ1793" s="2"/>
    </row>
    <row r="1794" spans="36:36">
      <c r="AJ1794" s="2"/>
    </row>
    <row r="1795" spans="36:36">
      <c r="AJ1795" s="2"/>
    </row>
    <row r="1796" spans="36:36">
      <c r="AJ1796" s="2"/>
    </row>
    <row r="1797" spans="36:36">
      <c r="AJ1797" s="2"/>
    </row>
    <row r="1798" spans="36:36">
      <c r="AJ1798" s="2"/>
    </row>
    <row r="1799" spans="36:36">
      <c r="AJ1799" s="2"/>
    </row>
    <row r="1800" spans="36:36">
      <c r="AJ1800" s="2"/>
    </row>
    <row r="1801" spans="36:36">
      <c r="AJ1801" s="2"/>
    </row>
    <row r="1802" spans="36:36">
      <c r="AJ1802" s="2"/>
    </row>
    <row r="1803" spans="36:36">
      <c r="AJ1803" s="2"/>
    </row>
    <row r="1804" spans="36:36">
      <c r="AJ1804" s="2"/>
    </row>
    <row r="1805" spans="36:36">
      <c r="AJ1805" s="2"/>
    </row>
    <row r="1806" spans="36:36">
      <c r="AJ1806" s="2"/>
    </row>
    <row r="1807" spans="36:36">
      <c r="AJ1807" s="2"/>
    </row>
    <row r="1808" spans="36:36">
      <c r="AJ1808" s="2"/>
    </row>
    <row r="1809" spans="36:36">
      <c r="AJ1809" s="2"/>
    </row>
    <row r="1810" spans="36:36">
      <c r="AJ1810" s="2"/>
    </row>
    <row r="1811" spans="36:36">
      <c r="AJ1811" s="2"/>
    </row>
    <row r="1812" spans="36:36">
      <c r="AJ1812" s="2"/>
    </row>
    <row r="1813" spans="36:36">
      <c r="AJ1813" s="2"/>
    </row>
    <row r="1814" spans="36:36">
      <c r="AJ1814" s="2"/>
    </row>
    <row r="1815" spans="36:36">
      <c r="AJ1815" s="2"/>
    </row>
    <row r="1816" spans="36:36">
      <c r="AJ1816" s="2"/>
    </row>
    <row r="1817" spans="36:36">
      <c r="AJ1817" s="2"/>
    </row>
    <row r="1818" spans="36:36">
      <c r="AJ1818" s="2"/>
    </row>
    <row r="1819" spans="36:36">
      <c r="AJ1819" s="2"/>
    </row>
    <row r="1820" spans="36:36">
      <c r="AJ1820" s="2"/>
    </row>
    <row r="1821" spans="36:36">
      <c r="AJ1821" s="2"/>
    </row>
    <row r="1822" spans="36:36">
      <c r="AJ1822" s="2"/>
    </row>
    <row r="1823" spans="36:36">
      <c r="AJ1823" s="2"/>
    </row>
    <row r="1824" spans="36:36">
      <c r="AJ1824" s="2"/>
    </row>
    <row r="1825" spans="36:36">
      <c r="AJ1825" s="2"/>
    </row>
    <row r="1826" spans="36:36">
      <c r="AJ1826" s="2"/>
    </row>
    <row r="1827" spans="36:36">
      <c r="AJ1827" s="2"/>
    </row>
    <row r="1828" spans="36:36">
      <c r="AJ1828" s="2"/>
    </row>
    <row r="1829" spans="36:36">
      <c r="AJ1829" s="2"/>
    </row>
    <row r="1830" spans="36:36">
      <c r="AJ1830" s="2"/>
    </row>
    <row r="1831" spans="36:36">
      <c r="AJ1831" s="2"/>
    </row>
    <row r="1832" spans="36:36">
      <c r="AJ1832" s="2"/>
    </row>
    <row r="1833" spans="36:36">
      <c r="AJ1833" s="2"/>
    </row>
    <row r="1834" spans="36:36">
      <c r="AJ1834" s="2"/>
    </row>
    <row r="1835" spans="36:36">
      <c r="AJ1835" s="2"/>
    </row>
    <row r="1836" spans="36:36">
      <c r="AJ1836" s="2"/>
    </row>
    <row r="1837" spans="36:36">
      <c r="AJ1837" s="2"/>
    </row>
    <row r="1838" spans="36:36">
      <c r="AJ1838" s="2"/>
    </row>
    <row r="1839" spans="36:36">
      <c r="AJ1839" s="2"/>
    </row>
    <row r="1840" spans="36:36">
      <c r="AJ1840" s="2"/>
    </row>
    <row r="1841" spans="36:36">
      <c r="AJ1841" s="2"/>
    </row>
    <row r="1842" spans="36:36">
      <c r="AJ1842" s="2"/>
    </row>
    <row r="1843" spans="36:36">
      <c r="AJ1843" s="2"/>
    </row>
    <row r="1844" spans="36:36">
      <c r="AJ1844" s="2"/>
    </row>
    <row r="1845" spans="36:36">
      <c r="AJ1845" s="2"/>
    </row>
    <row r="1846" spans="36:36">
      <c r="AJ1846" s="2"/>
    </row>
    <row r="1847" spans="36:36">
      <c r="AJ1847" s="2"/>
    </row>
    <row r="1848" spans="36:36">
      <c r="AJ1848" s="2"/>
    </row>
    <row r="1849" spans="36:36">
      <c r="AJ1849" s="2"/>
    </row>
    <row r="1850" spans="36:36">
      <c r="AJ1850" s="2"/>
    </row>
    <row r="1851" spans="36:36">
      <c r="AJ1851" s="2"/>
    </row>
    <row r="1852" spans="36:36">
      <c r="AJ1852" s="2"/>
    </row>
    <row r="1853" spans="36:36">
      <c r="AJ1853" s="2"/>
    </row>
    <row r="1854" spans="36:36">
      <c r="AJ1854" s="2"/>
    </row>
    <row r="1855" spans="36:36">
      <c r="AJ1855" s="2"/>
    </row>
    <row r="1856" spans="36:36">
      <c r="AJ1856" s="2"/>
    </row>
    <row r="1857" spans="36:36">
      <c r="AJ1857" s="2"/>
    </row>
    <row r="1858" spans="36:36">
      <c r="AJ1858" s="2"/>
    </row>
    <row r="1859" spans="36:36">
      <c r="AJ1859" s="2"/>
    </row>
    <row r="1860" spans="36:36">
      <c r="AJ1860" s="2"/>
    </row>
    <row r="1861" spans="36:36">
      <c r="AJ1861" s="2"/>
    </row>
    <row r="1862" spans="36:36">
      <c r="AJ1862" s="2"/>
    </row>
    <row r="1863" spans="36:36">
      <c r="AJ1863" s="2"/>
    </row>
    <row r="1864" spans="36:36">
      <c r="AJ1864" s="2"/>
    </row>
    <row r="1865" spans="36:36">
      <c r="AJ1865" s="2"/>
    </row>
    <row r="1866" spans="36:36">
      <c r="AJ1866" s="2"/>
    </row>
    <row r="1867" spans="36:36">
      <c r="AJ1867" s="2"/>
    </row>
    <row r="1868" spans="36:36">
      <c r="AJ1868" s="2"/>
    </row>
    <row r="1869" spans="36:36">
      <c r="AJ1869" s="2"/>
    </row>
    <row r="1870" spans="36:36">
      <c r="AJ1870" s="2"/>
    </row>
    <row r="1871" spans="36:36">
      <c r="AJ1871" s="2"/>
    </row>
    <row r="1872" spans="36:36">
      <c r="AJ1872" s="2"/>
    </row>
    <row r="1873" spans="36:36">
      <c r="AJ1873" s="2"/>
    </row>
    <row r="1874" spans="36:36">
      <c r="AJ1874" s="2"/>
    </row>
    <row r="1875" spans="36:36">
      <c r="AJ1875" s="2"/>
    </row>
    <row r="1876" spans="36:36">
      <c r="AJ1876" s="2"/>
    </row>
    <row r="1877" spans="36:36">
      <c r="AJ1877" s="2"/>
    </row>
    <row r="1878" spans="36:36">
      <c r="AJ1878" s="2"/>
    </row>
    <row r="1879" spans="36:36">
      <c r="AJ1879" s="2"/>
    </row>
    <row r="1880" spans="36:36">
      <c r="AJ1880" s="2"/>
    </row>
    <row r="1881" spans="36:36">
      <c r="AJ1881" s="2"/>
    </row>
    <row r="1882" spans="36:36">
      <c r="AJ1882" s="2"/>
    </row>
    <row r="1883" spans="36:36">
      <c r="AJ1883" s="2"/>
    </row>
    <row r="1884" spans="36:36">
      <c r="AJ1884" s="2"/>
    </row>
    <row r="1885" spans="36:36">
      <c r="AJ1885" s="2"/>
    </row>
    <row r="1886" spans="36:36">
      <c r="AJ1886" s="2"/>
    </row>
    <row r="1887" spans="36:36">
      <c r="AJ1887" s="2"/>
    </row>
    <row r="1888" spans="36:36">
      <c r="AJ1888" s="2"/>
    </row>
    <row r="1889" spans="36:36">
      <c r="AJ1889" s="2"/>
    </row>
    <row r="1890" spans="36:36">
      <c r="AJ1890" s="2"/>
    </row>
    <row r="1891" spans="36:36">
      <c r="AJ1891" s="2"/>
    </row>
    <row r="1892" spans="36:36">
      <c r="AJ1892" s="2"/>
    </row>
    <row r="1893" spans="36:36">
      <c r="AJ1893" s="2"/>
    </row>
    <row r="1894" spans="36:36">
      <c r="AJ1894" s="2"/>
    </row>
    <row r="1895" spans="36:36">
      <c r="AJ1895" s="2"/>
    </row>
    <row r="1896" spans="36:36">
      <c r="AJ1896" s="2"/>
    </row>
    <row r="1897" spans="36:36">
      <c r="AJ1897" s="2"/>
    </row>
    <row r="1898" spans="36:36">
      <c r="AJ1898" s="2"/>
    </row>
    <row r="1899" spans="36:36">
      <c r="AJ1899" s="2"/>
    </row>
    <row r="1900" spans="36:36">
      <c r="AJ1900" s="2"/>
    </row>
    <row r="1901" spans="36:36">
      <c r="AJ1901" s="2"/>
    </row>
    <row r="1902" spans="36:36">
      <c r="AJ1902" s="2"/>
    </row>
    <row r="1903" spans="36:36">
      <c r="AJ1903" s="2"/>
    </row>
    <row r="1904" spans="36:36">
      <c r="AJ1904" s="2"/>
    </row>
    <row r="1905" spans="36:36">
      <c r="AJ1905" s="2"/>
    </row>
    <row r="1906" spans="36:36">
      <c r="AJ1906" s="2"/>
    </row>
    <row r="1907" spans="36:36">
      <c r="AJ1907" s="2"/>
    </row>
    <row r="1908" spans="36:36">
      <c r="AJ1908" s="2"/>
    </row>
    <row r="1909" spans="36:36">
      <c r="AJ1909" s="2"/>
    </row>
    <row r="1910" spans="36:36">
      <c r="AJ1910" s="2"/>
    </row>
    <row r="1911" spans="36:36">
      <c r="AJ1911" s="2"/>
    </row>
    <row r="1912" spans="36:36">
      <c r="AJ1912" s="2"/>
    </row>
    <row r="1913" spans="36:36">
      <c r="AJ1913" s="2"/>
    </row>
    <row r="1914" spans="36:36">
      <c r="AJ1914" s="2"/>
    </row>
    <row r="1915" spans="36:36">
      <c r="AJ1915" s="2"/>
    </row>
    <row r="1916" spans="36:36">
      <c r="AJ1916" s="2"/>
    </row>
    <row r="1917" spans="36:36">
      <c r="AJ1917" s="2"/>
    </row>
    <row r="1918" spans="36:36">
      <c r="AJ1918" s="2"/>
    </row>
    <row r="1919" spans="36:36">
      <c r="AJ1919" s="2"/>
    </row>
    <row r="1920" spans="36:36">
      <c r="AJ1920" s="2"/>
    </row>
    <row r="1921" spans="36:36">
      <c r="AJ1921" s="2"/>
    </row>
    <row r="1922" spans="36:36">
      <c r="AJ1922" s="2"/>
    </row>
    <row r="1923" spans="36:36">
      <c r="AJ1923" s="2"/>
    </row>
    <row r="1924" spans="36:36">
      <c r="AJ1924" s="2"/>
    </row>
    <row r="1925" spans="36:36">
      <c r="AJ1925" s="2"/>
    </row>
    <row r="1926" spans="36:36">
      <c r="AJ1926" s="2"/>
    </row>
    <row r="1927" spans="36:36">
      <c r="AJ1927" s="2"/>
    </row>
    <row r="1928" spans="36:36">
      <c r="AJ1928" s="2"/>
    </row>
    <row r="1929" spans="36:36">
      <c r="AJ1929" s="2"/>
    </row>
    <row r="1930" spans="36:36">
      <c r="AJ1930" s="2"/>
    </row>
    <row r="1931" spans="36:36">
      <c r="AJ1931" s="2"/>
    </row>
    <row r="1932" spans="36:36">
      <c r="AJ1932" s="2"/>
    </row>
    <row r="1933" spans="36:36">
      <c r="AJ1933" s="2"/>
    </row>
    <row r="1934" spans="36:36">
      <c r="AJ1934" s="2"/>
    </row>
    <row r="1935" spans="36:36">
      <c r="AJ1935" s="2"/>
    </row>
    <row r="1936" spans="36:36">
      <c r="AJ1936" s="2"/>
    </row>
    <row r="1937" spans="36:36">
      <c r="AJ1937" s="2"/>
    </row>
    <row r="1938" spans="36:36">
      <c r="AJ1938" s="2"/>
    </row>
    <row r="1939" spans="36:36">
      <c r="AJ1939" s="2"/>
    </row>
    <row r="1940" spans="36:36">
      <c r="AJ1940" s="2"/>
    </row>
    <row r="1941" spans="36:36">
      <c r="AJ1941" s="2"/>
    </row>
    <row r="1942" spans="36:36">
      <c r="AJ1942" s="2"/>
    </row>
    <row r="1943" spans="36:36">
      <c r="AJ1943" s="2"/>
    </row>
    <row r="1944" spans="36:36">
      <c r="AJ1944" s="2"/>
    </row>
    <row r="1945" spans="36:36">
      <c r="AJ1945" s="2"/>
    </row>
    <row r="1946" spans="36:36">
      <c r="AJ1946" s="2"/>
    </row>
    <row r="1947" spans="36:36">
      <c r="AJ1947" s="2"/>
    </row>
    <row r="1948" spans="36:36">
      <c r="AJ1948" s="2"/>
    </row>
    <row r="1949" spans="36:36">
      <c r="AJ1949" s="2"/>
    </row>
    <row r="1950" spans="36:36">
      <c r="AJ1950" s="2"/>
    </row>
    <row r="1951" spans="36:36">
      <c r="AJ1951" s="2"/>
    </row>
    <row r="1952" spans="36:36">
      <c r="AJ1952" s="2"/>
    </row>
    <row r="1953" spans="36:36">
      <c r="AJ1953" s="2"/>
    </row>
    <row r="1954" spans="36:36">
      <c r="AJ1954" s="2"/>
    </row>
    <row r="1955" spans="36:36">
      <c r="AJ1955" s="2"/>
    </row>
    <row r="1956" spans="36:36">
      <c r="AJ1956" s="2"/>
    </row>
    <row r="1957" spans="36:36">
      <c r="AJ1957" s="2"/>
    </row>
    <row r="1958" spans="36:36">
      <c r="AJ1958" s="2"/>
    </row>
    <row r="1959" spans="36:36">
      <c r="AJ1959" s="2"/>
    </row>
    <row r="1960" spans="36:36">
      <c r="AJ1960" s="2"/>
    </row>
    <row r="1961" spans="36:36">
      <c r="AJ1961" s="2"/>
    </row>
    <row r="1962" spans="36:36">
      <c r="AJ1962" s="2"/>
    </row>
    <row r="1963" spans="36:36">
      <c r="AJ1963" s="2"/>
    </row>
    <row r="1964" spans="36:36">
      <c r="AJ1964" s="2"/>
    </row>
    <row r="1965" spans="36:36">
      <c r="AJ1965" s="2"/>
    </row>
    <row r="1966" spans="36:36">
      <c r="AJ1966" s="2"/>
    </row>
    <row r="1967" spans="36:36">
      <c r="AJ1967" s="2"/>
    </row>
    <row r="1968" spans="36:36">
      <c r="AJ1968" s="2"/>
    </row>
    <row r="1969" spans="36:36">
      <c r="AJ1969" s="2"/>
    </row>
    <row r="1970" spans="36:36">
      <c r="AJ1970" s="2"/>
    </row>
    <row r="1971" spans="36:36">
      <c r="AJ1971" s="2"/>
    </row>
    <row r="1972" spans="36:36">
      <c r="AJ1972" s="2"/>
    </row>
    <row r="1973" spans="36:36">
      <c r="AJ1973" s="2"/>
    </row>
    <row r="1974" spans="36:36">
      <c r="AJ1974" s="2"/>
    </row>
    <row r="1975" spans="36:36">
      <c r="AJ1975" s="2"/>
    </row>
    <row r="1976" spans="36:36">
      <c r="AJ1976" s="2"/>
    </row>
    <row r="1977" spans="36:36">
      <c r="AJ1977" s="2"/>
    </row>
    <row r="1978" spans="36:36">
      <c r="AJ1978" s="2"/>
    </row>
    <row r="1979" spans="36:36">
      <c r="AJ1979" s="2"/>
    </row>
    <row r="1980" spans="36:36">
      <c r="AJ1980" s="2"/>
    </row>
    <row r="1981" spans="36:36">
      <c r="AJ1981" s="2"/>
    </row>
    <row r="1982" spans="36:36">
      <c r="AJ1982" s="2"/>
    </row>
    <row r="1983" spans="36:36">
      <c r="AJ1983" s="2"/>
    </row>
    <row r="1984" spans="36:36">
      <c r="AJ1984" s="2"/>
    </row>
    <row r="1985" spans="36:36">
      <c r="AJ1985" s="2"/>
    </row>
    <row r="1986" spans="36:36">
      <c r="AJ1986" s="2"/>
    </row>
    <row r="1987" spans="36:36">
      <c r="AJ1987" s="2"/>
    </row>
    <row r="1988" spans="36:36">
      <c r="AJ1988" s="2"/>
    </row>
    <row r="1989" spans="36:36">
      <c r="AJ1989" s="2"/>
    </row>
    <row r="1990" spans="36:36">
      <c r="AJ1990" s="2"/>
    </row>
    <row r="1991" spans="36:36">
      <c r="AJ1991" s="2"/>
    </row>
    <row r="1992" spans="36:36">
      <c r="AJ1992" s="2"/>
    </row>
    <row r="1993" spans="36:36">
      <c r="AJ1993" s="2"/>
    </row>
    <row r="1994" spans="36:36">
      <c r="AJ1994" s="2"/>
    </row>
    <row r="1995" spans="36:36">
      <c r="AJ1995" s="2"/>
    </row>
    <row r="1996" spans="36:36">
      <c r="AJ1996" s="2"/>
    </row>
    <row r="1997" spans="36:36">
      <c r="AJ1997" s="2"/>
    </row>
    <row r="1998" spans="36:36">
      <c r="AJ1998" s="2"/>
    </row>
    <row r="1999" spans="36:36">
      <c r="AJ1999" s="2"/>
    </row>
    <row r="2000" spans="36:36">
      <c r="AJ2000" s="2"/>
    </row>
    <row r="2001" spans="36:36">
      <c r="AJ2001" s="2"/>
    </row>
    <row r="2002" spans="36:36">
      <c r="AJ2002" s="2"/>
    </row>
    <row r="2003" spans="36:36">
      <c r="AJ2003" s="2"/>
    </row>
    <row r="2004" spans="36:36">
      <c r="AJ2004" s="2"/>
    </row>
    <row r="2005" spans="36:36">
      <c r="AJ2005" s="2"/>
    </row>
    <row r="2006" spans="36:36">
      <c r="AJ2006" s="2"/>
    </row>
    <row r="2007" spans="36:36">
      <c r="AJ2007" s="2"/>
    </row>
    <row r="2008" spans="36:36">
      <c r="AJ2008" s="2"/>
    </row>
    <row r="2009" spans="36:36">
      <c r="AJ2009" s="2"/>
    </row>
    <row r="2010" spans="36:36">
      <c r="AJ2010" s="2"/>
    </row>
    <row r="2011" spans="36:36">
      <c r="AJ2011" s="2"/>
    </row>
    <row r="2012" spans="36:36">
      <c r="AJ2012" s="2"/>
    </row>
    <row r="2013" spans="36:36">
      <c r="AJ2013" s="2"/>
    </row>
    <row r="2014" spans="36:36">
      <c r="AJ2014" s="2"/>
    </row>
    <row r="2015" spans="36:36">
      <c r="AJ2015" s="2"/>
    </row>
    <row r="2016" spans="36:36">
      <c r="AJ2016" s="2"/>
    </row>
    <row r="2017" spans="36:36">
      <c r="AJ2017" s="2"/>
    </row>
    <row r="2018" spans="36:36">
      <c r="AJ2018" s="2"/>
    </row>
    <row r="2019" spans="36:36">
      <c r="AJ2019" s="2"/>
    </row>
    <row r="2020" spans="36:36">
      <c r="AJ2020" s="2"/>
    </row>
    <row r="2021" spans="36:36">
      <c r="AJ2021" s="2"/>
    </row>
    <row r="2022" spans="36:36">
      <c r="AJ2022" s="2"/>
    </row>
    <row r="2023" spans="36:36">
      <c r="AJ2023" s="2"/>
    </row>
    <row r="2024" spans="36:36">
      <c r="AJ2024" s="2"/>
    </row>
    <row r="2025" spans="36:36">
      <c r="AJ2025" s="2"/>
    </row>
    <row r="2026" spans="36:36">
      <c r="AJ2026" s="2"/>
    </row>
    <row r="2027" spans="36:36">
      <c r="AJ2027" s="2"/>
    </row>
    <row r="2028" spans="36:36">
      <c r="AJ2028" s="2"/>
    </row>
    <row r="2029" spans="36:36">
      <c r="AJ2029" s="2"/>
    </row>
    <row r="2030" spans="36:36">
      <c r="AJ2030" s="2"/>
    </row>
    <row r="2031" spans="36:36">
      <c r="AJ2031" s="2"/>
    </row>
    <row r="2032" spans="36:36">
      <c r="AJ2032" s="2"/>
    </row>
    <row r="2033" spans="36:36">
      <c r="AJ2033" s="2"/>
    </row>
    <row r="2034" spans="36:36">
      <c r="AJ2034" s="2"/>
    </row>
    <row r="2035" spans="36:36">
      <c r="AJ2035" s="2"/>
    </row>
    <row r="2036" spans="36:36">
      <c r="AJ2036" s="2"/>
    </row>
    <row r="2037" spans="36:36">
      <c r="AJ2037" s="2"/>
    </row>
    <row r="2038" spans="36:36">
      <c r="AJ2038" s="2"/>
    </row>
    <row r="2039" spans="36:36">
      <c r="AJ2039" s="2"/>
    </row>
    <row r="2040" spans="36:36">
      <c r="AJ2040" s="2"/>
    </row>
    <row r="2041" spans="36:36">
      <c r="AJ2041" s="2"/>
    </row>
    <row r="2042" spans="36:36">
      <c r="AJ2042" s="2"/>
    </row>
    <row r="2043" spans="36:36">
      <c r="AJ2043" s="2"/>
    </row>
    <row r="2044" spans="36:36">
      <c r="AJ2044" s="2"/>
    </row>
    <row r="2045" spans="36:36">
      <c r="AJ2045" s="2"/>
    </row>
    <row r="2046" spans="36:36">
      <c r="AJ2046" s="2"/>
    </row>
    <row r="2047" spans="36:36">
      <c r="AJ2047" s="2"/>
    </row>
    <row r="2048" spans="36:36">
      <c r="AJ2048" s="2"/>
    </row>
    <row r="2049" spans="36:36">
      <c r="AJ2049" s="2"/>
    </row>
    <row r="2050" spans="36:36">
      <c r="AJ2050" s="2"/>
    </row>
    <row r="2051" spans="36:36">
      <c r="AJ2051" s="2"/>
    </row>
    <row r="2052" spans="36:36">
      <c r="AJ2052" s="2"/>
    </row>
    <row r="2053" spans="36:36">
      <c r="AJ2053" s="2"/>
    </row>
    <row r="2054" spans="36:36">
      <c r="AJ2054" s="2"/>
    </row>
    <row r="2055" spans="36:36">
      <c r="AJ2055" s="2"/>
    </row>
    <row r="2056" spans="36:36">
      <c r="AJ2056" s="2"/>
    </row>
    <row r="2057" spans="36:36">
      <c r="AJ2057" s="2"/>
    </row>
    <row r="2058" spans="36:36">
      <c r="AJ2058" s="2"/>
    </row>
    <row r="2059" spans="36:36">
      <c r="AJ2059" s="2"/>
    </row>
    <row r="2060" spans="36:36">
      <c r="AJ2060" s="2"/>
    </row>
    <row r="2061" spans="36:36">
      <c r="AJ2061" s="2"/>
    </row>
    <row r="2062" spans="36:36">
      <c r="AJ2062" s="2"/>
    </row>
    <row r="2063" spans="36:36">
      <c r="AJ2063" s="2"/>
    </row>
    <row r="2064" spans="36:36">
      <c r="AJ2064" s="2"/>
    </row>
    <row r="2065" spans="36:36">
      <c r="AJ2065" s="2"/>
    </row>
    <row r="2066" spans="36:36">
      <c r="AJ2066" s="2"/>
    </row>
    <row r="2067" spans="36:36">
      <c r="AJ2067" s="2"/>
    </row>
    <row r="2068" spans="36:36">
      <c r="AJ2068" s="2"/>
    </row>
    <row r="2069" spans="36:36">
      <c r="AJ2069" s="2"/>
    </row>
    <row r="2070" spans="36:36">
      <c r="AJ2070" s="2"/>
    </row>
    <row r="2071" spans="36:36">
      <c r="AJ2071" s="2"/>
    </row>
    <row r="2072" spans="36:36">
      <c r="AJ2072" s="2"/>
    </row>
    <row r="2073" spans="36:36">
      <c r="AJ2073" s="2"/>
    </row>
    <row r="2074" spans="36:36">
      <c r="AJ2074" s="2"/>
    </row>
    <row r="2075" spans="36:36">
      <c r="AJ2075" s="2"/>
    </row>
    <row r="2076" spans="36:36">
      <c r="AJ2076" s="2"/>
    </row>
    <row r="2077" spans="36:36">
      <c r="AJ2077" s="2"/>
    </row>
    <row r="2078" spans="36:36">
      <c r="AJ2078" s="2"/>
    </row>
    <row r="2079" spans="36:36">
      <c r="AJ2079" s="2"/>
    </row>
    <row r="2080" spans="36:36">
      <c r="AJ2080" s="2"/>
    </row>
    <row r="2081" spans="36:36">
      <c r="AJ2081" s="2"/>
    </row>
    <row r="2082" spans="36:36">
      <c r="AJ2082" s="2"/>
    </row>
    <row r="2083" spans="36:36">
      <c r="AJ2083" s="2"/>
    </row>
    <row r="2084" spans="36:36">
      <c r="AJ2084" s="2"/>
    </row>
    <row r="2085" spans="36:36">
      <c r="AJ2085" s="2"/>
    </row>
    <row r="2086" spans="36:36">
      <c r="AJ2086" s="2"/>
    </row>
    <row r="2087" spans="36:36">
      <c r="AJ2087" s="2"/>
    </row>
    <row r="2088" spans="36:36">
      <c r="AJ2088" s="2"/>
    </row>
    <row r="2089" spans="36:36">
      <c r="AJ2089" s="2"/>
    </row>
    <row r="2090" spans="36:36">
      <c r="AJ2090" s="2"/>
    </row>
    <row r="2091" spans="36:36">
      <c r="AJ2091" s="2"/>
    </row>
    <row r="2092" spans="36:36">
      <c r="AJ2092" s="2"/>
    </row>
    <row r="2093" spans="36:36">
      <c r="AJ2093" s="2"/>
    </row>
    <row r="2094" spans="36:36">
      <c r="AJ2094" s="2"/>
    </row>
    <row r="2095" spans="36:36">
      <c r="AJ2095" s="2"/>
    </row>
    <row r="2096" spans="36:36">
      <c r="AJ2096" s="2"/>
    </row>
    <row r="2097" spans="36:36">
      <c r="AJ2097" s="2"/>
    </row>
    <row r="2098" spans="36:36">
      <c r="AJ2098" s="2"/>
    </row>
    <row r="2099" spans="36:36">
      <c r="AJ2099" s="2"/>
    </row>
    <row r="2100" spans="36:36">
      <c r="AJ2100" s="2"/>
    </row>
    <row r="2101" spans="36:36">
      <c r="AJ2101" s="2"/>
    </row>
    <row r="2102" spans="36:36">
      <c r="AJ2102" s="2"/>
    </row>
    <row r="2103" spans="36:36">
      <c r="AJ2103" s="2"/>
    </row>
    <row r="2104" spans="36:36">
      <c r="AJ2104" s="2"/>
    </row>
    <row r="2105" spans="36:36">
      <c r="AJ2105" s="2"/>
    </row>
    <row r="2106" spans="36:36">
      <c r="AJ2106" s="2"/>
    </row>
    <row r="2107" spans="36:36">
      <c r="AJ2107" s="2"/>
    </row>
    <row r="2108" spans="36:36">
      <c r="AJ2108" s="2"/>
    </row>
    <row r="2109" spans="36:36">
      <c r="AJ2109" s="2"/>
    </row>
    <row r="2110" spans="36:36">
      <c r="AJ2110" s="2"/>
    </row>
    <row r="2111" spans="36:36">
      <c r="AJ2111" s="2"/>
    </row>
    <row r="2112" spans="36:36">
      <c r="AJ2112" s="2"/>
    </row>
    <row r="2113" spans="36:36">
      <c r="AJ2113" s="2"/>
    </row>
    <row r="2114" spans="36:36">
      <c r="AJ2114" s="2"/>
    </row>
    <row r="2115" spans="36:36">
      <c r="AJ2115" s="2"/>
    </row>
    <row r="2116" spans="36:36">
      <c r="AJ2116" s="2"/>
    </row>
    <row r="2117" spans="36:36">
      <c r="AJ2117" s="2"/>
    </row>
    <row r="2118" spans="36:36">
      <c r="AJ2118" s="2"/>
    </row>
    <row r="2119" spans="36:36">
      <c r="AJ2119" s="2"/>
    </row>
    <row r="2120" spans="36:36">
      <c r="AJ2120" s="2"/>
    </row>
    <row r="2121" spans="36:36">
      <c r="AJ2121" s="2"/>
    </row>
    <row r="2122" spans="36:36">
      <c r="AJ2122" s="2"/>
    </row>
    <row r="2123" spans="36:36">
      <c r="AJ2123" s="2"/>
    </row>
    <row r="2124" spans="36:36">
      <c r="AJ2124" s="2"/>
    </row>
    <row r="2125" spans="36:36">
      <c r="AJ2125" s="2"/>
    </row>
    <row r="2126" spans="36:36">
      <c r="AJ2126" s="2"/>
    </row>
    <row r="2127" spans="36:36">
      <c r="AJ2127" s="2"/>
    </row>
    <row r="2128" spans="36:36">
      <c r="AJ2128" s="2"/>
    </row>
    <row r="2129" spans="36:36">
      <c r="AJ2129" s="2"/>
    </row>
    <row r="2130" spans="36:36">
      <c r="AJ2130" s="2"/>
    </row>
    <row r="2131" spans="36:36">
      <c r="AJ2131" s="2"/>
    </row>
    <row r="2132" spans="36:36">
      <c r="AJ2132" s="2"/>
    </row>
    <row r="2133" spans="36:36">
      <c r="AJ2133" s="2"/>
    </row>
    <row r="2134" spans="36:36">
      <c r="AJ2134" s="2"/>
    </row>
    <row r="2135" spans="36:36">
      <c r="AJ2135" s="2"/>
    </row>
    <row r="2136" spans="36:36">
      <c r="AJ2136" s="2"/>
    </row>
    <row r="2137" spans="36:36">
      <c r="AJ2137" s="2"/>
    </row>
    <row r="2138" spans="36:36">
      <c r="AJ2138" s="2"/>
    </row>
    <row r="2139" spans="36:36">
      <c r="AJ2139" s="2"/>
    </row>
    <row r="2140" spans="36:36">
      <c r="AJ2140" s="2"/>
    </row>
    <row r="2141" spans="36:36">
      <c r="AJ2141" s="2"/>
    </row>
    <row r="2142" spans="36:36">
      <c r="AJ2142" s="2"/>
    </row>
    <row r="2143" spans="36:36">
      <c r="AJ2143" s="2"/>
    </row>
    <row r="2144" spans="36:36">
      <c r="AJ2144" s="2"/>
    </row>
    <row r="2145" spans="36:36">
      <c r="AJ2145" s="2"/>
    </row>
    <row r="2146" spans="36:36">
      <c r="AJ2146" s="2"/>
    </row>
    <row r="2147" spans="36:36">
      <c r="AJ2147" s="2"/>
    </row>
    <row r="2148" spans="36:36">
      <c r="AJ2148" s="2"/>
    </row>
    <row r="2149" spans="36:36">
      <c r="AJ2149" s="2"/>
    </row>
    <row r="2150" spans="36:36">
      <c r="AJ2150" s="2"/>
    </row>
    <row r="2151" spans="36:36">
      <c r="AJ2151" s="2"/>
    </row>
    <row r="2152" spans="36:36">
      <c r="AJ2152" s="2"/>
    </row>
    <row r="2153" spans="36:36">
      <c r="AJ2153" s="2"/>
    </row>
    <row r="2154" spans="36:36">
      <c r="AJ2154" s="2"/>
    </row>
    <row r="2155" spans="36:36">
      <c r="AJ2155" s="2"/>
    </row>
    <row r="2156" spans="36:36">
      <c r="AJ2156" s="2"/>
    </row>
    <row r="2157" spans="36:36">
      <c r="AJ2157" s="2"/>
    </row>
    <row r="2158" spans="36:36">
      <c r="AJ2158" s="2"/>
    </row>
    <row r="2159" spans="36:36">
      <c r="AJ2159" s="2"/>
    </row>
    <row r="2160" spans="36:36">
      <c r="AJ2160" s="2"/>
    </row>
    <row r="2161" spans="36:36">
      <c r="AJ2161" s="2"/>
    </row>
    <row r="2162" spans="36:36">
      <c r="AJ2162" s="2"/>
    </row>
    <row r="2163" spans="36:36">
      <c r="AJ2163" s="2"/>
    </row>
    <row r="2164" spans="36:36">
      <c r="AJ2164" s="2"/>
    </row>
    <row r="2165" spans="36:36">
      <c r="AJ2165" s="2"/>
    </row>
    <row r="2166" spans="36:36">
      <c r="AJ2166" s="2"/>
    </row>
    <row r="2167" spans="36:36">
      <c r="AJ2167" s="2"/>
    </row>
    <row r="2168" spans="36:36">
      <c r="AJ2168" s="2"/>
    </row>
    <row r="2169" spans="36:36">
      <c r="AJ2169" s="2"/>
    </row>
    <row r="2170" spans="36:36">
      <c r="AJ2170" s="2"/>
    </row>
    <row r="2171" spans="36:36">
      <c r="AJ2171" s="2"/>
    </row>
    <row r="2172" spans="36:36">
      <c r="AJ2172" s="2"/>
    </row>
    <row r="2173" spans="36:36">
      <c r="AJ2173" s="2"/>
    </row>
    <row r="2174" spans="36:36">
      <c r="AJ2174" s="2"/>
    </row>
    <row r="2175" spans="36:36">
      <c r="AJ2175" s="2"/>
    </row>
    <row r="2176" spans="36:36">
      <c r="AJ2176" s="2"/>
    </row>
    <row r="2177" spans="36:36">
      <c r="AJ2177" s="2"/>
    </row>
    <row r="2178" spans="36:36">
      <c r="AJ2178" s="2"/>
    </row>
    <row r="2179" spans="36:36">
      <c r="AJ2179" s="2"/>
    </row>
    <row r="2180" spans="36:36">
      <c r="AJ2180" s="2"/>
    </row>
    <row r="2181" spans="36:36">
      <c r="AJ2181" s="2"/>
    </row>
    <row r="2182" spans="36:36">
      <c r="AJ2182" s="2"/>
    </row>
    <row r="2183" spans="36:36">
      <c r="AJ2183" s="2"/>
    </row>
    <row r="2184" spans="36:36">
      <c r="AJ2184" s="2"/>
    </row>
    <row r="2185" spans="36:36">
      <c r="AJ2185" s="2"/>
    </row>
    <row r="2186" spans="36:36">
      <c r="AJ2186" s="2"/>
    </row>
    <row r="2187" spans="36:36">
      <c r="AJ2187" s="2"/>
    </row>
    <row r="2188" spans="36:36">
      <c r="AJ2188" s="2"/>
    </row>
    <row r="2189" spans="36:36">
      <c r="AJ2189" s="2"/>
    </row>
    <row r="2190" spans="36:36">
      <c r="AJ2190" s="2"/>
    </row>
    <row r="2191" spans="36:36">
      <c r="AJ2191" s="2"/>
    </row>
    <row r="2192" spans="36:36">
      <c r="AJ2192" s="2"/>
    </row>
    <row r="2193" spans="36:36">
      <c r="AJ2193" s="2"/>
    </row>
    <row r="2194" spans="36:36">
      <c r="AJ2194" s="2"/>
    </row>
    <row r="2195" spans="36:36">
      <c r="AJ2195" s="2"/>
    </row>
    <row r="2196" spans="36:36">
      <c r="AJ2196" s="2"/>
    </row>
    <row r="2197" spans="36:36">
      <c r="AJ2197" s="2"/>
    </row>
    <row r="2198" spans="36:36">
      <c r="AJ2198" s="2"/>
    </row>
    <row r="2199" spans="36:36">
      <c r="AJ2199" s="2"/>
    </row>
    <row r="2200" spans="36:36">
      <c r="AJ2200" s="2"/>
    </row>
    <row r="2201" spans="36:36">
      <c r="AJ2201" s="2"/>
    </row>
    <row r="2202" spans="36:36">
      <c r="AJ2202" s="2"/>
    </row>
    <row r="2203" spans="36:36">
      <c r="AJ2203" s="2"/>
    </row>
    <row r="2204" spans="36:36">
      <c r="AJ2204" s="2"/>
    </row>
    <row r="2205" spans="36:36">
      <c r="AJ2205" s="2"/>
    </row>
    <row r="2206" spans="36:36">
      <c r="AJ2206" s="2"/>
    </row>
    <row r="2207" spans="36:36">
      <c r="AJ2207" s="2"/>
    </row>
    <row r="2208" spans="36:36">
      <c r="AJ2208" s="2"/>
    </row>
    <row r="2209" spans="36:36">
      <c r="AJ2209" s="2"/>
    </row>
    <row r="2210" spans="36:36">
      <c r="AJ2210" s="2"/>
    </row>
    <row r="2211" spans="36:36">
      <c r="AJ2211" s="2"/>
    </row>
    <row r="2212" spans="36:36">
      <c r="AJ2212" s="2"/>
    </row>
    <row r="2213" spans="36:36">
      <c r="AJ2213" s="2"/>
    </row>
    <row r="2214" spans="36:36">
      <c r="AJ2214" s="2"/>
    </row>
    <row r="2215" spans="36:36">
      <c r="AJ2215" s="2"/>
    </row>
    <row r="2216" spans="36:36">
      <c r="AJ2216" s="2"/>
    </row>
    <row r="2217" spans="36:36">
      <c r="AJ2217" s="2"/>
    </row>
    <row r="2218" spans="36:36">
      <c r="AJ2218" s="2"/>
    </row>
    <row r="2219" spans="36:36">
      <c r="AJ2219" s="2"/>
    </row>
    <row r="2220" spans="36:36">
      <c r="AJ2220" s="2"/>
    </row>
    <row r="2221" spans="36:36">
      <c r="AJ2221" s="2"/>
    </row>
    <row r="2222" spans="36:36">
      <c r="AJ2222" s="2"/>
    </row>
    <row r="2223" spans="36:36">
      <c r="AJ2223" s="2"/>
    </row>
    <row r="2224" spans="36:36">
      <c r="AJ2224" s="2"/>
    </row>
    <row r="2225" spans="36:36">
      <c r="AJ2225" s="2"/>
    </row>
    <row r="2226" spans="36:36">
      <c r="AJ2226" s="2"/>
    </row>
    <row r="2227" spans="36:36">
      <c r="AJ2227" s="2"/>
    </row>
    <row r="2228" spans="36:36">
      <c r="AJ2228" s="2"/>
    </row>
    <row r="2229" spans="36:36">
      <c r="AJ2229" s="2"/>
    </row>
    <row r="2230" spans="36:36">
      <c r="AJ2230" s="2"/>
    </row>
    <row r="2231" spans="36:36">
      <c r="AJ2231" s="2"/>
    </row>
    <row r="2232" spans="36:36">
      <c r="AJ2232" s="2"/>
    </row>
    <row r="2233" spans="36:36">
      <c r="AJ2233" s="2"/>
    </row>
    <row r="2234" spans="36:36">
      <c r="AJ2234" s="2"/>
    </row>
    <row r="2235" spans="36:36">
      <c r="AJ2235" s="2"/>
    </row>
    <row r="2236" spans="36:36">
      <c r="AJ2236" s="2"/>
    </row>
    <row r="2237" spans="36:36">
      <c r="AJ2237" s="2"/>
    </row>
    <row r="2238" spans="36:36">
      <c r="AJ2238" s="2"/>
    </row>
    <row r="2239" spans="36:36">
      <c r="AJ2239" s="2"/>
    </row>
    <row r="2240" spans="36:36">
      <c r="AJ2240" s="2"/>
    </row>
    <row r="2241" spans="36:36">
      <c r="AJ2241" s="2"/>
    </row>
    <row r="2242" spans="36:36">
      <c r="AJ2242" s="2"/>
    </row>
    <row r="2243" spans="36:36">
      <c r="AJ2243" s="2"/>
    </row>
    <row r="2244" spans="36:36">
      <c r="AJ2244" s="2"/>
    </row>
    <row r="2245" spans="36:36">
      <c r="AJ2245" s="2"/>
    </row>
    <row r="2246" spans="36:36">
      <c r="AJ2246" s="2"/>
    </row>
    <row r="2247" spans="36:36">
      <c r="AJ2247" s="2"/>
    </row>
    <row r="2248" spans="36:36">
      <c r="AJ2248" s="2"/>
    </row>
    <row r="2249" spans="36:36">
      <c r="AJ2249" s="2"/>
    </row>
    <row r="2250" spans="36:36">
      <c r="AJ2250" s="2"/>
    </row>
    <row r="2251" spans="36:36">
      <c r="AJ2251" s="2"/>
    </row>
    <row r="2252" spans="36:36">
      <c r="AJ2252" s="2"/>
    </row>
    <row r="2253" spans="36:36">
      <c r="AJ2253" s="2"/>
    </row>
    <row r="2254" spans="36:36">
      <c r="AJ2254" s="2"/>
    </row>
    <row r="2255" spans="36:36">
      <c r="AJ2255" s="2"/>
    </row>
    <row r="2256" spans="36:36">
      <c r="AJ2256" s="2"/>
    </row>
    <row r="2257" spans="36:36">
      <c r="AJ2257" s="2"/>
    </row>
    <row r="2258" spans="36:36">
      <c r="AJ2258" s="2"/>
    </row>
    <row r="2259" spans="36:36">
      <c r="AJ2259" s="2"/>
    </row>
    <row r="2260" spans="36:36">
      <c r="AJ2260" s="2"/>
    </row>
    <row r="2261" spans="36:36">
      <c r="AJ2261" s="2"/>
    </row>
    <row r="2262" spans="36:36">
      <c r="AJ2262" s="2"/>
    </row>
    <row r="2263" spans="36:36">
      <c r="AJ2263" s="2"/>
    </row>
    <row r="2264" spans="36:36">
      <c r="AJ2264" s="2"/>
    </row>
    <row r="2265" spans="36:36">
      <c r="AJ2265" s="2"/>
    </row>
    <row r="2266" spans="36:36">
      <c r="AJ2266" s="2"/>
    </row>
    <row r="2267" spans="36:36">
      <c r="AJ2267" s="2"/>
    </row>
    <row r="2268" spans="36:36">
      <c r="AJ2268" s="2"/>
    </row>
    <row r="2269" spans="36:36">
      <c r="AJ2269" s="2"/>
    </row>
    <row r="2270" spans="36:36">
      <c r="AJ2270" s="2"/>
    </row>
    <row r="2271" spans="36:36">
      <c r="AJ2271" s="2"/>
    </row>
    <row r="2272" spans="36:36">
      <c r="AJ2272" s="2"/>
    </row>
    <row r="2273" spans="36:36">
      <c r="AJ2273" s="2"/>
    </row>
    <row r="2274" spans="36:36">
      <c r="AJ2274" s="2"/>
    </row>
    <row r="2275" spans="36:36">
      <c r="AJ2275" s="2"/>
    </row>
    <row r="2276" spans="36:36">
      <c r="AJ2276" s="2"/>
    </row>
    <row r="2277" spans="36:36">
      <c r="AJ2277" s="2"/>
    </row>
    <row r="2278" spans="36:36">
      <c r="AJ2278" s="2"/>
    </row>
    <row r="2279" spans="36:36">
      <c r="AJ2279" s="2"/>
    </row>
    <row r="2280" spans="36:36">
      <c r="AJ2280" s="2"/>
    </row>
    <row r="2281" spans="36:36">
      <c r="AJ2281" s="2"/>
    </row>
    <row r="2282" spans="36:36">
      <c r="AJ2282" s="2"/>
    </row>
    <row r="2283" spans="36:36">
      <c r="AJ2283" s="2"/>
    </row>
    <row r="2284" spans="36:36">
      <c r="AJ2284" s="2"/>
    </row>
    <row r="2285" spans="36:36">
      <c r="AJ2285" s="2"/>
    </row>
    <row r="2286" spans="36:36">
      <c r="AJ2286" s="2"/>
    </row>
    <row r="2287" spans="36:36">
      <c r="AJ2287" s="2"/>
    </row>
    <row r="2288" spans="36:36">
      <c r="AJ2288" s="2"/>
    </row>
    <row r="2289" spans="36:36">
      <c r="AJ2289" s="2"/>
    </row>
    <row r="2290" spans="36:36">
      <c r="AJ2290" s="2"/>
    </row>
    <row r="2291" spans="36:36">
      <c r="AJ2291" s="2"/>
    </row>
    <row r="2292" spans="36:36">
      <c r="AJ2292" s="2"/>
    </row>
    <row r="2293" spans="36:36">
      <c r="AJ2293" s="2"/>
    </row>
    <row r="2294" spans="36:36">
      <c r="AJ2294" s="2"/>
    </row>
    <row r="2295" spans="36:36">
      <c r="AJ2295" s="2"/>
    </row>
    <row r="2296" spans="36:36">
      <c r="AJ2296" s="2"/>
    </row>
    <row r="2297" spans="36:36">
      <c r="AJ2297" s="2"/>
    </row>
    <row r="2298" spans="36:36">
      <c r="AJ2298" s="2"/>
    </row>
    <row r="2299" spans="36:36">
      <c r="AJ2299" s="2"/>
    </row>
    <row r="2300" spans="36:36">
      <c r="AJ2300" s="2"/>
    </row>
    <row r="2301" spans="36:36">
      <c r="AJ2301" s="2"/>
    </row>
    <row r="2302" spans="36:36">
      <c r="AJ2302" s="2"/>
    </row>
    <row r="2303" spans="36:36">
      <c r="AJ2303" s="2"/>
    </row>
    <row r="2304" spans="36:36">
      <c r="AJ2304" s="2"/>
    </row>
    <row r="2305" spans="36:36">
      <c r="AJ2305" s="2"/>
    </row>
    <row r="2306" spans="36:36">
      <c r="AJ2306" s="2"/>
    </row>
    <row r="2307" spans="36:36">
      <c r="AJ2307" s="2"/>
    </row>
    <row r="2308" spans="36:36">
      <c r="AJ2308" s="2"/>
    </row>
    <row r="2309" spans="36:36">
      <c r="AJ2309" s="2"/>
    </row>
    <row r="2310" spans="36:36">
      <c r="AJ2310" s="2"/>
    </row>
    <row r="2311" spans="36:36">
      <c r="AJ2311" s="2"/>
    </row>
    <row r="2312" spans="36:36">
      <c r="AJ2312" s="2"/>
    </row>
    <row r="2313" spans="36:36">
      <c r="AJ2313" s="2"/>
    </row>
    <row r="2314" spans="36:36">
      <c r="AJ2314" s="2"/>
    </row>
    <row r="2315" spans="36:36">
      <c r="AJ2315" s="2"/>
    </row>
    <row r="2316" spans="36:36">
      <c r="AJ2316" s="2"/>
    </row>
    <row r="2317" spans="36:36">
      <c r="AJ2317" s="2"/>
    </row>
    <row r="2318" spans="36:36">
      <c r="AJ2318" s="2"/>
    </row>
    <row r="2319" spans="36:36">
      <c r="AJ2319" s="2"/>
    </row>
    <row r="2320" spans="36:36">
      <c r="AJ2320" s="2"/>
    </row>
    <row r="2321" spans="36:36">
      <c r="AJ2321" s="2"/>
    </row>
    <row r="2322" spans="36:36">
      <c r="AJ2322" s="2"/>
    </row>
    <row r="2323" spans="36:36">
      <c r="AJ2323" s="2"/>
    </row>
    <row r="2324" spans="36:36">
      <c r="AJ2324" s="2"/>
    </row>
    <row r="2325" spans="36:36">
      <c r="AJ2325" s="2"/>
    </row>
    <row r="2326" spans="36:36">
      <c r="AJ2326" s="2"/>
    </row>
    <row r="2327" spans="36:36">
      <c r="AJ2327" s="2"/>
    </row>
    <row r="2328" spans="36:36">
      <c r="AJ2328" s="2"/>
    </row>
    <row r="2329" spans="36:36">
      <c r="AJ2329" s="2"/>
    </row>
    <row r="2330" spans="36:36">
      <c r="AJ2330" s="2"/>
    </row>
    <row r="2331" spans="36:36">
      <c r="AJ2331" s="2"/>
    </row>
    <row r="2332" spans="36:36">
      <c r="AJ2332" s="2"/>
    </row>
    <row r="2333" spans="36:36">
      <c r="AJ2333" s="2"/>
    </row>
    <row r="2334" spans="36:36">
      <c r="AJ2334" s="2"/>
    </row>
    <row r="2335" spans="36:36">
      <c r="AJ2335" s="2"/>
    </row>
    <row r="2336" spans="36:36">
      <c r="AJ2336" s="2"/>
    </row>
    <row r="2337" spans="36:36">
      <c r="AJ2337" s="2"/>
    </row>
    <row r="2338" spans="36:36">
      <c r="AJ2338" s="2"/>
    </row>
    <row r="2339" spans="36:36">
      <c r="AJ2339" s="2"/>
    </row>
    <row r="2340" spans="36:36">
      <c r="AJ2340" s="2"/>
    </row>
    <row r="2341" spans="36:36">
      <c r="AJ2341" s="2"/>
    </row>
    <row r="2342" spans="36:36">
      <c r="AJ2342" s="2"/>
    </row>
    <row r="2343" spans="36:36">
      <c r="AJ2343" s="2"/>
    </row>
    <row r="2344" spans="36:36">
      <c r="AJ2344" s="2"/>
    </row>
    <row r="2345" spans="36:36">
      <c r="AJ2345" s="2"/>
    </row>
    <row r="2346" spans="36:36">
      <c r="AJ2346" s="2"/>
    </row>
    <row r="2347" spans="36:36">
      <c r="AJ2347" s="2"/>
    </row>
    <row r="2348" spans="36:36">
      <c r="AJ2348" s="2"/>
    </row>
    <row r="2349" spans="36:36">
      <c r="AJ2349" s="2"/>
    </row>
    <row r="2350" spans="36:36">
      <c r="AJ2350" s="2"/>
    </row>
    <row r="2351" spans="36:36">
      <c r="AJ2351" s="2"/>
    </row>
    <row r="2352" spans="36:36">
      <c r="AJ2352" s="2"/>
    </row>
    <row r="2353" spans="36:36">
      <c r="AJ2353" s="2"/>
    </row>
    <row r="2354" spans="36:36">
      <c r="AJ2354" s="2"/>
    </row>
    <row r="2355" spans="36:36">
      <c r="AJ2355" s="2"/>
    </row>
    <row r="2356" spans="36:36">
      <c r="AJ2356" s="2"/>
    </row>
    <row r="2357" spans="36:36">
      <c r="AJ2357" s="2"/>
    </row>
    <row r="2358" spans="36:36">
      <c r="AJ2358" s="2"/>
    </row>
    <row r="2359" spans="36:36">
      <c r="AJ2359" s="2"/>
    </row>
    <row r="2360" spans="36:36">
      <c r="AJ2360" s="2"/>
    </row>
    <row r="2361" spans="36:36">
      <c r="AJ2361" s="2"/>
    </row>
    <row r="2362" spans="36:36">
      <c r="AJ2362" s="2"/>
    </row>
    <row r="2363" spans="36:36">
      <c r="AJ2363" s="2"/>
    </row>
    <row r="2364" spans="36:36">
      <c r="AJ2364" s="2"/>
    </row>
    <row r="2365" spans="36:36">
      <c r="AJ2365" s="2"/>
    </row>
    <row r="2366" spans="36:36">
      <c r="AJ2366" s="2"/>
    </row>
    <row r="2367" spans="36:36">
      <c r="AJ2367" s="2"/>
    </row>
    <row r="2368" spans="36:36">
      <c r="AJ2368" s="2"/>
    </row>
    <row r="2369" spans="36:36">
      <c r="AJ2369" s="2"/>
    </row>
    <row r="2370" spans="36:36">
      <c r="AJ2370" s="2"/>
    </row>
    <row r="2371" spans="36:36">
      <c r="AJ2371" s="2"/>
    </row>
    <row r="2372" spans="36:36">
      <c r="AJ2372" s="2"/>
    </row>
    <row r="2373" spans="36:36">
      <c r="AJ2373" s="2"/>
    </row>
    <row r="2374" spans="36:36">
      <c r="AJ2374" s="2"/>
    </row>
    <row r="2375" spans="36:36">
      <c r="AJ2375" s="2"/>
    </row>
    <row r="2376" spans="36:36">
      <c r="AJ2376" s="2"/>
    </row>
    <row r="2377" spans="36:36">
      <c r="AJ2377" s="2"/>
    </row>
    <row r="2378" spans="36:36">
      <c r="AJ2378" s="2"/>
    </row>
    <row r="2379" spans="36:36">
      <c r="AJ2379" s="2"/>
    </row>
    <row r="2380" spans="36:36">
      <c r="AJ2380" s="2"/>
    </row>
    <row r="2381" spans="36:36">
      <c r="AJ2381" s="2"/>
    </row>
    <row r="2382" spans="36:36">
      <c r="AJ2382" s="2"/>
    </row>
    <row r="2383" spans="36:36">
      <c r="AJ2383" s="2"/>
    </row>
    <row r="2384" spans="36:36">
      <c r="AJ2384" s="2"/>
    </row>
    <row r="2385" spans="36:36">
      <c r="AJ2385" s="2"/>
    </row>
    <row r="2386" spans="36:36">
      <c r="AJ2386" s="2"/>
    </row>
    <row r="2387" spans="36:36">
      <c r="AJ2387" s="2"/>
    </row>
    <row r="2388" spans="36:36">
      <c r="AJ2388" s="2"/>
    </row>
    <row r="2389" spans="36:36">
      <c r="AJ2389" s="2"/>
    </row>
    <row r="2390" spans="36:36">
      <c r="AJ2390" s="2"/>
    </row>
    <row r="2391" spans="36:36">
      <c r="AJ2391" s="2"/>
    </row>
    <row r="2392" spans="36:36">
      <c r="AJ2392" s="2"/>
    </row>
    <row r="2393" spans="36:36">
      <c r="AJ2393" s="2"/>
    </row>
    <row r="2394" spans="36:36">
      <c r="AJ2394" s="2"/>
    </row>
    <row r="2395" spans="36:36">
      <c r="AJ2395" s="2"/>
    </row>
    <row r="2396" spans="36:36">
      <c r="AJ2396" s="2"/>
    </row>
    <row r="2397" spans="36:36">
      <c r="AJ2397" s="2"/>
    </row>
    <row r="2398" spans="36:36">
      <c r="AJ2398" s="2"/>
    </row>
    <row r="2399" spans="36:36">
      <c r="AJ2399" s="2"/>
    </row>
    <row r="2400" spans="36:36">
      <c r="AJ2400" s="2"/>
    </row>
    <row r="2401" spans="36:36">
      <c r="AJ2401" s="2"/>
    </row>
    <row r="2402" spans="36:36">
      <c r="AJ2402" s="2"/>
    </row>
    <row r="2403" spans="36:36">
      <c r="AJ2403" s="2"/>
    </row>
    <row r="2404" spans="36:36">
      <c r="AJ2404" s="2"/>
    </row>
    <row r="2405" spans="36:36">
      <c r="AJ2405" s="2"/>
    </row>
    <row r="2406" spans="36:36">
      <c r="AJ2406" s="2"/>
    </row>
    <row r="2407" spans="36:36">
      <c r="AJ2407" s="2"/>
    </row>
    <row r="2408" spans="36:36">
      <c r="AJ2408" s="2"/>
    </row>
    <row r="2409" spans="36:36">
      <c r="AJ2409" s="2"/>
    </row>
    <row r="2410" spans="36:36">
      <c r="AJ2410" s="2"/>
    </row>
    <row r="2411" spans="36:36">
      <c r="AJ2411" s="2"/>
    </row>
    <row r="2412" spans="36:36">
      <c r="AJ2412" s="2"/>
    </row>
    <row r="2413" spans="36:36">
      <c r="AJ2413" s="2"/>
    </row>
    <row r="2414" spans="36:36">
      <c r="AJ2414" s="2"/>
    </row>
    <row r="2415" spans="36:36">
      <c r="AJ2415" s="2"/>
    </row>
    <row r="2416" spans="36:36">
      <c r="AJ2416" s="2"/>
    </row>
    <row r="2417" spans="36:36">
      <c r="AJ2417" s="2"/>
    </row>
    <row r="2418" spans="36:36">
      <c r="AJ2418" s="2"/>
    </row>
    <row r="2419" spans="36:36">
      <c r="AJ2419" s="2"/>
    </row>
    <row r="2420" spans="36:36">
      <c r="AJ2420" s="2"/>
    </row>
    <row r="2421" spans="36:36">
      <c r="AJ2421" s="2"/>
    </row>
    <row r="2422" spans="36:36">
      <c r="AJ2422" s="2"/>
    </row>
    <row r="2423" spans="36:36">
      <c r="AJ2423" s="2"/>
    </row>
    <row r="2424" spans="36:36">
      <c r="AJ2424" s="2"/>
    </row>
    <row r="2425" spans="36:36">
      <c r="AJ2425" s="2"/>
    </row>
    <row r="2426" spans="36:36">
      <c r="AJ2426" s="2"/>
    </row>
    <row r="2427" spans="36:36">
      <c r="AJ2427" s="2"/>
    </row>
    <row r="2428" spans="36:36">
      <c r="AJ2428" s="2"/>
    </row>
    <row r="2429" spans="36:36">
      <c r="AJ2429" s="2"/>
    </row>
    <row r="2430" spans="36:36">
      <c r="AJ2430" s="2"/>
    </row>
    <row r="2431" spans="36:36">
      <c r="AJ2431" s="2"/>
    </row>
    <row r="2432" spans="36:36">
      <c r="AJ2432" s="2"/>
    </row>
    <row r="2433" spans="36:36">
      <c r="AJ2433" s="2"/>
    </row>
    <row r="2434" spans="36:36">
      <c r="AJ2434" s="2"/>
    </row>
    <row r="2435" spans="36:36">
      <c r="AJ2435" s="2"/>
    </row>
    <row r="2436" spans="36:36">
      <c r="AJ2436" s="2"/>
    </row>
    <row r="2437" spans="36:36">
      <c r="AJ2437" s="2"/>
    </row>
    <row r="2438" spans="36:36">
      <c r="AJ2438" s="2"/>
    </row>
    <row r="2439" spans="36:36">
      <c r="AJ2439" s="2"/>
    </row>
    <row r="2440" spans="36:36">
      <c r="AJ2440" s="2"/>
    </row>
    <row r="2441" spans="36:36">
      <c r="AJ2441" s="2"/>
    </row>
    <row r="2442" spans="36:36">
      <c r="AJ2442" s="2"/>
    </row>
    <row r="2443" spans="36:36">
      <c r="AJ2443" s="2"/>
    </row>
    <row r="2444" spans="36:36">
      <c r="AJ2444" s="2"/>
    </row>
    <row r="2445" spans="36:36">
      <c r="AJ2445" s="2"/>
    </row>
    <row r="2446" spans="36:36">
      <c r="AJ2446" s="2"/>
    </row>
    <row r="2447" spans="36:36">
      <c r="AJ2447" s="2"/>
    </row>
    <row r="2448" spans="36:36">
      <c r="AJ2448" s="2"/>
    </row>
    <row r="2449" spans="36:36">
      <c r="AJ2449" s="2"/>
    </row>
    <row r="2450" spans="36:36">
      <c r="AJ2450" s="2"/>
    </row>
    <row r="2451" spans="36:36">
      <c r="AJ2451" s="2"/>
    </row>
    <row r="2452" spans="36:36">
      <c r="AJ2452" s="2"/>
    </row>
    <row r="2453" spans="36:36">
      <c r="AJ2453" s="2"/>
    </row>
    <row r="2454" spans="36:36">
      <c r="AJ2454" s="2"/>
    </row>
    <row r="2455" spans="36:36">
      <c r="AJ2455" s="2"/>
    </row>
    <row r="2456" spans="36:36">
      <c r="AJ2456" s="2"/>
    </row>
    <row r="2457" spans="36:36">
      <c r="AJ2457" s="2"/>
    </row>
    <row r="2458" spans="36:36">
      <c r="AJ2458" s="2"/>
    </row>
    <row r="2459" spans="36:36">
      <c r="AJ2459" s="2"/>
    </row>
    <row r="2460" spans="36:36">
      <c r="AJ2460" s="2"/>
    </row>
    <row r="2461" spans="36:36">
      <c r="AJ2461" s="2"/>
    </row>
    <row r="2462" spans="36:36">
      <c r="AJ2462" s="2"/>
    </row>
    <row r="2463" spans="36:36">
      <c r="AJ2463" s="2"/>
    </row>
    <row r="2464" spans="36:36">
      <c r="AJ2464" s="2"/>
    </row>
    <row r="2465" spans="36:36">
      <c r="AJ2465" s="2"/>
    </row>
    <row r="2466" spans="36:36">
      <c r="AJ2466" s="2"/>
    </row>
    <row r="2467" spans="36:36">
      <c r="AJ2467" s="2"/>
    </row>
    <row r="2468" spans="36:36">
      <c r="AJ2468" s="2"/>
    </row>
    <row r="2469" spans="36:36">
      <c r="AJ2469" s="2"/>
    </row>
    <row r="2470" spans="36:36">
      <c r="AJ2470" s="2"/>
    </row>
    <row r="2471" spans="36:36">
      <c r="AJ2471" s="2"/>
    </row>
    <row r="2472" spans="36:36">
      <c r="AJ2472" s="2"/>
    </row>
    <row r="2473" spans="36:36">
      <c r="AJ2473" s="2"/>
    </row>
    <row r="2474" spans="36:36">
      <c r="AJ2474" s="2"/>
    </row>
    <row r="2475" spans="36:36">
      <c r="AJ2475" s="2"/>
    </row>
    <row r="2476" spans="36:36">
      <c r="AJ2476" s="2"/>
    </row>
    <row r="2477" spans="36:36">
      <c r="AJ2477" s="2"/>
    </row>
    <row r="2478" spans="36:36">
      <c r="AJ2478" s="2"/>
    </row>
    <row r="2479" spans="36:36">
      <c r="AJ2479" s="2"/>
    </row>
    <row r="2480" spans="36:36">
      <c r="AJ2480" s="2"/>
    </row>
    <row r="2481" spans="36:36">
      <c r="AJ2481" s="2"/>
    </row>
    <row r="2482" spans="36:36">
      <c r="AJ2482" s="2"/>
    </row>
    <row r="2483" spans="36:36">
      <c r="AJ2483" s="2"/>
    </row>
    <row r="2484" spans="36:36">
      <c r="AJ2484" s="2"/>
    </row>
    <row r="2485" spans="36:36">
      <c r="AJ2485" s="2"/>
    </row>
    <row r="2486" spans="36:36">
      <c r="AJ2486" s="2"/>
    </row>
    <row r="2487" spans="36:36">
      <c r="AJ2487" s="2"/>
    </row>
    <row r="2488" spans="36:36">
      <c r="AJ2488" s="2"/>
    </row>
    <row r="2489" spans="36:36">
      <c r="AJ2489" s="2"/>
    </row>
    <row r="2490" spans="36:36">
      <c r="AJ2490" s="2"/>
    </row>
    <row r="2491" spans="36:36">
      <c r="AJ2491" s="2"/>
    </row>
    <row r="2492" spans="36:36">
      <c r="AJ2492" s="2"/>
    </row>
    <row r="2493" spans="36:36">
      <c r="AJ2493" s="2"/>
    </row>
    <row r="2494" spans="36:36">
      <c r="AJ2494" s="2"/>
    </row>
    <row r="2495" spans="36:36">
      <c r="AJ2495" s="2"/>
    </row>
    <row r="2496" spans="36:36">
      <c r="AJ2496" s="2"/>
    </row>
    <row r="2497" spans="36:36">
      <c r="AJ2497" s="2"/>
    </row>
    <row r="2498" spans="36:36">
      <c r="AJ2498" s="2"/>
    </row>
    <row r="2499" spans="36:36">
      <c r="AJ2499" s="2"/>
    </row>
    <row r="2500" spans="36:36">
      <c r="AJ2500" s="2"/>
    </row>
    <row r="2501" spans="36:36">
      <c r="AJ2501" s="2"/>
    </row>
    <row r="2502" spans="36:36">
      <c r="AJ2502" s="2"/>
    </row>
    <row r="2503" spans="36:36">
      <c r="AJ2503" s="2"/>
    </row>
    <row r="2504" spans="36:36">
      <c r="AJ2504" s="2"/>
    </row>
    <row r="2505" spans="36:36">
      <c r="AJ2505" s="2"/>
    </row>
    <row r="2506" spans="36:36">
      <c r="AJ2506" s="2"/>
    </row>
    <row r="2507" spans="36:36">
      <c r="AJ2507" s="2"/>
    </row>
    <row r="2508" spans="36:36">
      <c r="AJ2508" s="2"/>
    </row>
    <row r="2509" spans="36:36">
      <c r="AJ2509" s="2"/>
    </row>
    <row r="2510" spans="36:36">
      <c r="AJ2510" s="2"/>
    </row>
    <row r="2511" spans="36:36">
      <c r="AJ2511" s="2"/>
    </row>
    <row r="2512" spans="36:36">
      <c r="AJ2512" s="2"/>
    </row>
    <row r="2513" spans="36:36">
      <c r="AJ2513" s="2"/>
    </row>
    <row r="2514" spans="36:36">
      <c r="AJ2514" s="2"/>
    </row>
    <row r="2515" spans="36:36">
      <c r="AJ2515" s="2"/>
    </row>
    <row r="2516" spans="36:36">
      <c r="AJ2516" s="2"/>
    </row>
    <row r="2517" spans="36:36">
      <c r="AJ2517" s="2"/>
    </row>
    <row r="2518" spans="36:36">
      <c r="AJ2518" s="2"/>
    </row>
    <row r="2519" spans="36:36">
      <c r="AJ2519" s="2"/>
    </row>
    <row r="2520" spans="36:36">
      <c r="AJ2520" s="2"/>
    </row>
    <row r="2521" spans="36:36">
      <c r="AJ2521" s="2"/>
    </row>
    <row r="2522" spans="36:36">
      <c r="AJ2522" s="2"/>
    </row>
    <row r="2523" spans="36:36">
      <c r="AJ2523" s="2"/>
    </row>
    <row r="2524" spans="36:36">
      <c r="AJ2524" s="2"/>
    </row>
    <row r="2525" spans="36:36">
      <c r="AJ2525" s="2"/>
    </row>
    <row r="2526" spans="36:36">
      <c r="AJ2526" s="2"/>
    </row>
    <row r="2527" spans="36:36">
      <c r="AJ2527" s="2"/>
    </row>
    <row r="2528" spans="36:36">
      <c r="AJ2528" s="2"/>
    </row>
    <row r="2529" spans="36:36">
      <c r="AJ2529" s="2"/>
    </row>
    <row r="2530" spans="36:36">
      <c r="AJ2530" s="2"/>
    </row>
    <row r="2531" spans="36:36">
      <c r="AJ2531" s="2"/>
    </row>
    <row r="2532" spans="36:36">
      <c r="AJ2532" s="2"/>
    </row>
    <row r="2533" spans="36:36">
      <c r="AJ2533" s="2"/>
    </row>
    <row r="2534" spans="36:36">
      <c r="AJ2534" s="2"/>
    </row>
    <row r="2535" spans="36:36">
      <c r="AJ2535" s="2"/>
    </row>
    <row r="2536" spans="36:36">
      <c r="AJ2536" s="2"/>
    </row>
    <row r="2537" spans="36:36">
      <c r="AJ2537" s="2"/>
    </row>
    <row r="2538" spans="36:36">
      <c r="AJ2538" s="2"/>
    </row>
    <row r="2539" spans="36:36">
      <c r="AJ2539" s="2"/>
    </row>
    <row r="2540" spans="36:36">
      <c r="AJ2540" s="2"/>
    </row>
    <row r="2541" spans="36:36">
      <c r="AJ2541" s="2"/>
    </row>
    <row r="2542" spans="36:36">
      <c r="AJ2542" s="2"/>
    </row>
    <row r="2543" spans="36:36">
      <c r="AJ2543" s="2"/>
    </row>
    <row r="2544" spans="36:36">
      <c r="AJ2544" s="2"/>
    </row>
    <row r="2545" spans="36:36">
      <c r="AJ2545" s="2"/>
    </row>
    <row r="2546" spans="36:36">
      <c r="AJ2546" s="2"/>
    </row>
    <row r="2547" spans="36:36">
      <c r="AJ2547" s="2"/>
    </row>
    <row r="2548" spans="36:36">
      <c r="AJ2548" s="2"/>
    </row>
    <row r="2549" spans="36:36">
      <c r="AJ2549" s="2"/>
    </row>
    <row r="2550" spans="36:36">
      <c r="AJ2550" s="2"/>
    </row>
    <row r="2551" spans="36:36">
      <c r="AJ2551" s="2"/>
    </row>
    <row r="2552" spans="36:36">
      <c r="AJ2552" s="2"/>
    </row>
    <row r="2553" spans="36:36">
      <c r="AJ2553" s="2"/>
    </row>
    <row r="2554" spans="36:36">
      <c r="AJ2554" s="2"/>
    </row>
    <row r="2555" spans="36:36">
      <c r="AJ2555" s="2"/>
    </row>
    <row r="2556" spans="36:36">
      <c r="AJ2556" s="2"/>
    </row>
    <row r="2557" spans="36:36">
      <c r="AJ2557" s="2"/>
    </row>
    <row r="2558" spans="36:36">
      <c r="AJ2558" s="2"/>
    </row>
    <row r="2559" spans="36:36">
      <c r="AJ2559" s="2"/>
    </row>
    <row r="2560" spans="36:36">
      <c r="AJ2560" s="2"/>
    </row>
    <row r="2561" spans="36:36">
      <c r="AJ2561" s="2"/>
    </row>
    <row r="2562" spans="36:36">
      <c r="AJ2562" s="2"/>
    </row>
    <row r="2563" spans="36:36">
      <c r="AJ2563" s="2"/>
    </row>
    <row r="2564" spans="36:36">
      <c r="AJ2564" s="2"/>
    </row>
    <row r="2565" spans="36:36">
      <c r="AJ2565" s="2"/>
    </row>
    <row r="2566" spans="36:36">
      <c r="AJ2566" s="2"/>
    </row>
    <row r="2567" spans="36:36">
      <c r="AJ2567" s="2"/>
    </row>
    <row r="2568" spans="36:36">
      <c r="AJ2568" s="2"/>
    </row>
    <row r="2569" spans="36:36">
      <c r="AJ2569" s="2"/>
    </row>
    <row r="2570" spans="36:36">
      <c r="AJ2570" s="2"/>
    </row>
    <row r="2571" spans="36:36">
      <c r="AJ2571" s="2"/>
    </row>
    <row r="2572" spans="36:36">
      <c r="AJ2572" s="2"/>
    </row>
    <row r="2573" spans="36:36">
      <c r="AJ2573" s="2"/>
    </row>
    <row r="2574" spans="36:36">
      <c r="AJ2574" s="2"/>
    </row>
    <row r="2575" spans="36:36">
      <c r="AJ2575" s="2"/>
    </row>
    <row r="2576" spans="36:36">
      <c r="AJ2576" s="2"/>
    </row>
    <row r="2577" spans="36:36">
      <c r="AJ2577" s="2"/>
    </row>
    <row r="2578" spans="36:36">
      <c r="AJ2578" s="2"/>
    </row>
    <row r="2579" spans="36:36">
      <c r="AJ2579" s="2"/>
    </row>
    <row r="2580" spans="36:36">
      <c r="AJ2580" s="2"/>
    </row>
    <row r="2581" spans="36:36">
      <c r="AJ2581" s="2"/>
    </row>
    <row r="2582" spans="36:36">
      <c r="AJ2582" s="2"/>
    </row>
    <row r="2583" spans="36:36">
      <c r="AJ2583" s="2"/>
    </row>
    <row r="2584" spans="36:36">
      <c r="AJ2584" s="2"/>
    </row>
    <row r="2585" spans="36:36">
      <c r="AJ2585" s="2"/>
    </row>
    <row r="2586" spans="36:36">
      <c r="AJ2586" s="2"/>
    </row>
    <row r="2587" spans="36:36">
      <c r="AJ2587" s="2"/>
    </row>
    <row r="2588" spans="36:36">
      <c r="AJ2588" s="2"/>
    </row>
    <row r="2589" spans="36:36">
      <c r="AJ2589" s="2"/>
    </row>
    <row r="2590" spans="36:36">
      <c r="AJ2590" s="2"/>
    </row>
    <row r="2591" spans="36:36">
      <c r="AJ2591" s="2"/>
    </row>
    <row r="2592" spans="36:36">
      <c r="AJ2592" s="2"/>
    </row>
    <row r="2593" spans="36:36">
      <c r="AJ2593" s="2"/>
    </row>
    <row r="2594" spans="36:36">
      <c r="AJ2594" s="2"/>
    </row>
    <row r="2595" spans="36:36">
      <c r="AJ2595" s="2"/>
    </row>
    <row r="2596" spans="36:36">
      <c r="AJ2596" s="2"/>
    </row>
    <row r="2597" spans="36:36">
      <c r="AJ2597" s="2"/>
    </row>
    <row r="2598" spans="36:36">
      <c r="AJ2598" s="2"/>
    </row>
    <row r="2599" spans="36:36">
      <c r="AJ2599" s="2"/>
    </row>
    <row r="2600" spans="36:36">
      <c r="AJ2600" s="2"/>
    </row>
    <row r="2601" spans="36:36">
      <c r="AJ2601" s="2"/>
    </row>
    <row r="2602" spans="36:36">
      <c r="AJ2602" s="2"/>
    </row>
    <row r="2603" spans="36:36">
      <c r="AJ2603" s="2"/>
    </row>
    <row r="2604" spans="36:36">
      <c r="AJ2604" s="2"/>
    </row>
    <row r="2605" spans="36:36">
      <c r="AJ2605" s="2"/>
    </row>
    <row r="2606" spans="36:36">
      <c r="AJ2606" s="2"/>
    </row>
    <row r="2607" spans="36:36">
      <c r="AJ2607" s="2"/>
    </row>
    <row r="2608" spans="36:36">
      <c r="AJ2608" s="2"/>
    </row>
    <row r="2609" spans="36:36">
      <c r="AJ2609" s="2"/>
    </row>
    <row r="2610" spans="36:36">
      <c r="AJ2610" s="2"/>
    </row>
    <row r="2611" spans="36:36">
      <c r="AJ2611" s="2"/>
    </row>
    <row r="2612" spans="36:36">
      <c r="AJ2612" s="2"/>
    </row>
    <row r="2613" spans="36:36">
      <c r="AJ2613" s="2"/>
    </row>
    <row r="2614" spans="36:36">
      <c r="AJ2614" s="2"/>
    </row>
    <row r="2615" spans="36:36">
      <c r="AJ2615" s="2"/>
    </row>
    <row r="2616" spans="36:36">
      <c r="AJ2616" s="2"/>
    </row>
    <row r="2617" spans="36:36">
      <c r="AJ2617" s="2"/>
    </row>
    <row r="2618" spans="36:36">
      <c r="AJ2618" s="2"/>
    </row>
    <row r="2619" spans="36:36">
      <c r="AJ2619" s="2"/>
    </row>
    <row r="2620" spans="36:36">
      <c r="AJ2620" s="2"/>
    </row>
    <row r="2621" spans="36:36">
      <c r="AJ2621" s="2"/>
    </row>
    <row r="2622" spans="36:36">
      <c r="AJ2622" s="2"/>
    </row>
    <row r="2623" spans="36:36">
      <c r="AJ2623" s="2"/>
    </row>
    <row r="2624" spans="36:36">
      <c r="AJ2624" s="2"/>
    </row>
    <row r="2625" spans="36:36">
      <c r="AJ2625" s="2"/>
    </row>
    <row r="2626" spans="36:36">
      <c r="AJ2626" s="2"/>
    </row>
    <row r="2627" spans="36:36">
      <c r="AJ2627" s="2"/>
    </row>
    <row r="2628" spans="36:36">
      <c r="AJ2628" s="2"/>
    </row>
    <row r="2629" spans="36:36">
      <c r="AJ2629" s="2"/>
    </row>
    <row r="2630" spans="36:36">
      <c r="AJ2630" s="2"/>
    </row>
    <row r="2631" spans="36:36">
      <c r="AJ2631" s="2"/>
    </row>
    <row r="2632" spans="36:36">
      <c r="AJ2632" s="2"/>
    </row>
    <row r="2633" spans="36:36">
      <c r="AJ2633" s="2"/>
    </row>
    <row r="2634" spans="36:36">
      <c r="AJ2634" s="2"/>
    </row>
    <row r="2635" spans="36:36">
      <c r="AJ2635" s="2"/>
    </row>
    <row r="2636" spans="36:36">
      <c r="AJ2636" s="2"/>
    </row>
    <row r="2637" spans="36:36">
      <c r="AJ2637" s="2"/>
    </row>
    <row r="2638" spans="36:36">
      <c r="AJ2638" s="2"/>
    </row>
    <row r="2639" spans="36:36">
      <c r="AJ2639" s="2"/>
    </row>
    <row r="2640" spans="36:36">
      <c r="AJ2640" s="2"/>
    </row>
    <row r="2641" spans="36:36">
      <c r="AJ2641" s="2"/>
    </row>
    <row r="2642" spans="36:36">
      <c r="AJ2642" s="2"/>
    </row>
    <row r="2643" spans="36:36">
      <c r="AJ2643" s="2"/>
    </row>
    <row r="2644" spans="36:36">
      <c r="AJ2644" s="2"/>
    </row>
    <row r="2645" spans="36:36">
      <c r="AJ2645" s="2"/>
    </row>
    <row r="2646" spans="36:36">
      <c r="AJ2646" s="2"/>
    </row>
    <row r="2647" spans="36:36">
      <c r="AJ2647" s="2"/>
    </row>
    <row r="2648" spans="36:36">
      <c r="AJ2648" s="2"/>
    </row>
    <row r="2649" spans="36:36">
      <c r="AJ2649" s="2"/>
    </row>
    <row r="2650" spans="36:36">
      <c r="AJ2650" s="2"/>
    </row>
    <row r="2651" spans="36:36">
      <c r="AJ2651" s="2"/>
    </row>
    <row r="2652" spans="36:36">
      <c r="AJ2652" s="2"/>
    </row>
    <row r="2653" spans="36:36">
      <c r="AJ2653" s="2"/>
    </row>
    <row r="2654" spans="36:36">
      <c r="AJ2654" s="2"/>
    </row>
    <row r="2655" spans="36:36">
      <c r="AJ2655" s="2"/>
    </row>
    <row r="2656" spans="36:36">
      <c r="AJ2656" s="2"/>
    </row>
    <row r="2657" spans="36:36">
      <c r="AJ2657" s="2"/>
    </row>
    <row r="2658" spans="36:36">
      <c r="AJ2658" s="2"/>
    </row>
    <row r="2659" spans="36:36">
      <c r="AJ2659" s="2"/>
    </row>
    <row r="2660" spans="36:36">
      <c r="AJ2660" s="2"/>
    </row>
    <row r="2661" spans="36:36">
      <c r="AJ2661" s="2"/>
    </row>
    <row r="2662" spans="36:36">
      <c r="AJ2662" s="2"/>
    </row>
    <row r="2663" spans="36:36">
      <c r="AJ2663" s="2"/>
    </row>
    <row r="2664" spans="36:36">
      <c r="AJ2664" s="2"/>
    </row>
    <row r="2665" spans="36:36">
      <c r="AJ2665" s="2"/>
    </row>
    <row r="2666" spans="36:36">
      <c r="AJ2666" s="2"/>
    </row>
    <row r="2667" spans="36:36">
      <c r="AJ2667" s="2"/>
    </row>
    <row r="2668" spans="36:36">
      <c r="AJ2668" s="2"/>
    </row>
    <row r="2669" spans="36:36">
      <c r="AJ2669" s="2"/>
    </row>
    <row r="2670" spans="36:36">
      <c r="AJ2670" s="2"/>
    </row>
    <row r="2671" spans="36:36">
      <c r="AJ2671" s="2"/>
    </row>
    <row r="2672" spans="36:36">
      <c r="AJ2672" s="2"/>
    </row>
    <row r="2673" spans="36:36">
      <c r="AJ2673" s="2"/>
    </row>
    <row r="2674" spans="36:36">
      <c r="AJ2674" s="2"/>
    </row>
    <row r="2675" spans="36:36">
      <c r="AJ2675" s="2"/>
    </row>
    <row r="2676" spans="36:36">
      <c r="AJ2676" s="2"/>
    </row>
    <row r="2677" spans="36:36">
      <c r="AJ2677" s="2"/>
    </row>
    <row r="2678" spans="36:36">
      <c r="AJ2678" s="2"/>
    </row>
    <row r="2679" spans="36:36">
      <c r="AJ2679" s="2"/>
    </row>
    <row r="2680" spans="36:36">
      <c r="AJ2680" s="2"/>
    </row>
    <row r="2681" spans="36:36">
      <c r="AJ2681" s="2"/>
    </row>
    <row r="2682" spans="36:36">
      <c r="AJ2682" s="2"/>
    </row>
    <row r="2683" spans="36:36">
      <c r="AJ2683" s="2"/>
    </row>
    <row r="2684" spans="36:36">
      <c r="AJ2684" s="2"/>
    </row>
    <row r="2685" spans="36:36">
      <c r="AJ2685" s="2"/>
    </row>
    <row r="2686" spans="36:36">
      <c r="AJ2686" s="2"/>
    </row>
    <row r="2687" spans="36:36">
      <c r="AJ2687" s="2"/>
    </row>
    <row r="2688" spans="36:36">
      <c r="AJ2688" s="2"/>
    </row>
    <row r="2689" spans="36:36">
      <c r="AJ2689" s="2"/>
    </row>
    <row r="2690" spans="36:36">
      <c r="AJ2690" s="2"/>
    </row>
    <row r="2691" spans="36:36">
      <c r="AJ2691" s="2"/>
    </row>
    <row r="2692" spans="36:36">
      <c r="AJ2692" s="2"/>
    </row>
    <row r="2693" spans="36:36">
      <c r="AJ2693" s="2"/>
    </row>
    <row r="2694" spans="36:36">
      <c r="AJ2694" s="2"/>
    </row>
    <row r="2695" spans="36:36">
      <c r="AJ2695" s="2"/>
    </row>
    <row r="2696" spans="36:36">
      <c r="AJ2696" s="2"/>
    </row>
    <row r="2697" spans="36:36">
      <c r="AJ2697" s="2"/>
    </row>
    <row r="2698" spans="36:36">
      <c r="AJ2698" s="2"/>
    </row>
    <row r="2699" spans="36:36">
      <c r="AJ2699" s="2"/>
    </row>
    <row r="2700" spans="36:36">
      <c r="AJ2700" s="2"/>
    </row>
    <row r="2701" spans="36:36">
      <c r="AJ2701" s="2"/>
    </row>
    <row r="2702" spans="36:36">
      <c r="AJ2702" s="2"/>
    </row>
    <row r="2703" spans="36:36">
      <c r="AJ2703" s="2"/>
    </row>
    <row r="2704" spans="36:36">
      <c r="AJ2704" s="2"/>
    </row>
    <row r="2705" spans="36:36">
      <c r="AJ2705" s="2"/>
    </row>
    <row r="2706" spans="36:36">
      <c r="AJ2706" s="2"/>
    </row>
    <row r="2707" spans="36:36">
      <c r="AJ2707" s="2"/>
    </row>
    <row r="2708" spans="36:36">
      <c r="AJ2708" s="2"/>
    </row>
    <row r="2709" spans="36:36">
      <c r="AJ2709" s="2"/>
    </row>
    <row r="2710" spans="36:36">
      <c r="AJ2710" s="2"/>
    </row>
    <row r="2711" spans="36:36">
      <c r="AJ2711" s="2"/>
    </row>
    <row r="2712" spans="36:36">
      <c r="AJ2712" s="2"/>
    </row>
    <row r="2713" spans="36:36">
      <c r="AJ2713" s="2"/>
    </row>
    <row r="2714" spans="36:36">
      <c r="AJ2714" s="2"/>
    </row>
    <row r="2715" spans="36:36">
      <c r="AJ2715" s="2"/>
    </row>
    <row r="2716" spans="36:36">
      <c r="AJ2716" s="2"/>
    </row>
    <row r="2717" spans="36:36">
      <c r="AJ2717" s="2"/>
    </row>
    <row r="2718" spans="36:36">
      <c r="AJ2718" s="2"/>
    </row>
    <row r="2719" spans="36:36">
      <c r="AJ2719" s="2"/>
    </row>
    <row r="2720" spans="36:36">
      <c r="AJ2720" s="2"/>
    </row>
    <row r="2721" spans="36:36">
      <c r="AJ2721" s="2"/>
    </row>
    <row r="2722" spans="36:36">
      <c r="AJ2722" s="2"/>
    </row>
    <row r="2723" spans="36:36">
      <c r="AJ2723" s="2"/>
    </row>
    <row r="2724" spans="36:36">
      <c r="AJ2724" s="2"/>
    </row>
    <row r="2725" spans="36:36">
      <c r="AJ2725" s="2"/>
    </row>
    <row r="2726" spans="36:36">
      <c r="AJ2726" s="2"/>
    </row>
    <row r="2727" spans="36:36">
      <c r="AJ2727" s="2"/>
    </row>
    <row r="2728" spans="36:36">
      <c r="AJ2728" s="2"/>
    </row>
    <row r="2729" spans="36:36">
      <c r="AJ2729" s="2"/>
    </row>
    <row r="2730" spans="36:36">
      <c r="AJ2730" s="2"/>
    </row>
    <row r="2731" spans="36:36">
      <c r="AJ2731" s="2"/>
    </row>
    <row r="2732" spans="36:36">
      <c r="AJ2732" s="2"/>
    </row>
    <row r="2733" spans="36:36">
      <c r="AJ2733" s="2"/>
    </row>
    <row r="2734" spans="36:36">
      <c r="AJ2734" s="2"/>
    </row>
    <row r="2735" spans="36:36">
      <c r="AJ2735" s="2"/>
    </row>
    <row r="2736" spans="36:36">
      <c r="AJ2736" s="2"/>
    </row>
    <row r="2737" spans="36:36">
      <c r="AJ2737" s="2"/>
    </row>
    <row r="2738" spans="36:36">
      <c r="AJ2738" s="2"/>
    </row>
    <row r="2739" spans="36:36">
      <c r="AJ2739" s="2"/>
    </row>
    <row r="2740" spans="36:36">
      <c r="AJ2740" s="2"/>
    </row>
    <row r="2741" spans="36:36">
      <c r="AJ2741" s="2"/>
    </row>
    <row r="2742" spans="36:36">
      <c r="AJ2742" s="2"/>
    </row>
    <row r="2743" spans="36:36">
      <c r="AJ2743" s="2"/>
    </row>
    <row r="2744" spans="36:36">
      <c r="AJ2744" s="2"/>
    </row>
    <row r="2745" spans="36:36">
      <c r="AJ2745" s="2"/>
    </row>
    <row r="2746" spans="36:36">
      <c r="AJ2746" s="2"/>
    </row>
    <row r="2747" spans="36:36">
      <c r="AJ2747" s="2"/>
    </row>
    <row r="2748" spans="36:36">
      <c r="AJ2748" s="2"/>
    </row>
    <row r="2749" spans="36:36">
      <c r="AJ2749" s="2"/>
    </row>
    <row r="2750" spans="36:36">
      <c r="AJ2750" s="2"/>
    </row>
    <row r="2751" spans="36:36">
      <c r="AJ2751" s="2"/>
    </row>
    <row r="2752" spans="36:36">
      <c r="AJ2752" s="2"/>
    </row>
    <row r="2753" spans="36:36">
      <c r="AJ2753" s="2"/>
    </row>
    <row r="2754" spans="36:36">
      <c r="AJ2754" s="2"/>
    </row>
    <row r="2755" spans="36:36">
      <c r="AJ2755" s="2"/>
    </row>
    <row r="2756" spans="36:36">
      <c r="AJ2756" s="2"/>
    </row>
    <row r="2757" spans="36:36">
      <c r="AJ2757" s="2"/>
    </row>
    <row r="2758" spans="36:36">
      <c r="AJ2758" s="2"/>
    </row>
    <row r="2759" spans="36:36">
      <c r="AJ2759" s="2"/>
    </row>
    <row r="2760" spans="36:36">
      <c r="AJ2760" s="2"/>
    </row>
    <row r="2761" spans="36:36">
      <c r="AJ2761" s="2"/>
    </row>
    <row r="2762" spans="36:36">
      <c r="AJ2762" s="2"/>
    </row>
    <row r="2763" spans="36:36">
      <c r="AJ2763" s="2"/>
    </row>
    <row r="2764" spans="36:36">
      <c r="AJ2764" s="2"/>
    </row>
    <row r="2765" spans="36:36">
      <c r="AJ2765" s="2"/>
    </row>
    <row r="2766" spans="36:36">
      <c r="AJ2766" s="2"/>
    </row>
    <row r="2767" spans="36:36">
      <c r="AJ2767" s="2"/>
    </row>
    <row r="2768" spans="36:36">
      <c r="AJ2768" s="2"/>
    </row>
    <row r="2769" spans="36:36">
      <c r="AJ2769" s="2"/>
    </row>
    <row r="2770" spans="36:36">
      <c r="AJ2770" s="2"/>
    </row>
    <row r="2771" spans="36:36">
      <c r="AJ2771" s="2"/>
    </row>
    <row r="2772" spans="36:36">
      <c r="AJ2772" s="2"/>
    </row>
    <row r="2773" spans="36:36">
      <c r="AJ2773" s="2"/>
    </row>
    <row r="2774" spans="36:36">
      <c r="AJ2774" s="2"/>
    </row>
    <row r="2775" spans="36:36">
      <c r="AJ2775" s="2"/>
    </row>
    <row r="2776" spans="36:36">
      <c r="AJ2776" s="2"/>
    </row>
    <row r="2777" spans="36:36">
      <c r="AJ2777" s="2"/>
    </row>
    <row r="2778" spans="36:36">
      <c r="AJ2778" s="2"/>
    </row>
    <row r="2779" spans="36:36">
      <c r="AJ2779" s="2"/>
    </row>
    <row r="2780" spans="36:36">
      <c r="AJ2780" s="2"/>
    </row>
    <row r="2781" spans="36:36">
      <c r="AJ2781" s="2"/>
    </row>
    <row r="2782" spans="36:36">
      <c r="AJ2782" s="2"/>
    </row>
    <row r="2783" spans="36:36">
      <c r="AJ2783" s="2"/>
    </row>
    <row r="2784" spans="36:36">
      <c r="AJ2784" s="2"/>
    </row>
    <row r="2785" spans="36:36">
      <c r="AJ2785" s="2"/>
    </row>
    <row r="2786" spans="36:36">
      <c r="AJ2786" s="2"/>
    </row>
    <row r="2787" spans="36:36">
      <c r="AJ2787" s="2"/>
    </row>
    <row r="2788" spans="36:36">
      <c r="AJ2788" s="2"/>
    </row>
    <row r="2789" spans="36:36">
      <c r="AJ2789" s="2"/>
    </row>
    <row r="2790" spans="36:36">
      <c r="AJ2790" s="2"/>
    </row>
    <row r="2791" spans="36:36">
      <c r="AJ2791" s="2"/>
    </row>
    <row r="2792" spans="36:36">
      <c r="AJ2792" s="2"/>
    </row>
    <row r="2793" spans="36:36">
      <c r="AJ2793" s="2"/>
    </row>
    <row r="2794" spans="36:36">
      <c r="AJ2794" s="2"/>
    </row>
    <row r="2795" spans="36:36">
      <c r="AJ2795" s="2"/>
    </row>
    <row r="2796" spans="36:36">
      <c r="AJ2796" s="2"/>
    </row>
    <row r="2797" spans="36:36">
      <c r="AJ2797" s="2"/>
    </row>
    <row r="2798" spans="36:36">
      <c r="AJ2798" s="2"/>
    </row>
    <row r="2799" spans="36:36">
      <c r="AJ2799" s="2"/>
    </row>
    <row r="2800" spans="36:36">
      <c r="AJ2800" s="2"/>
    </row>
    <row r="2801" spans="36:36">
      <c r="AJ2801" s="2"/>
    </row>
    <row r="2802" spans="36:36">
      <c r="AJ2802" s="2"/>
    </row>
    <row r="2803" spans="36:36">
      <c r="AJ2803" s="2"/>
    </row>
    <row r="2804" spans="36:36">
      <c r="AJ2804" s="2"/>
    </row>
    <row r="2805" spans="36:36">
      <c r="AJ2805" s="2"/>
    </row>
    <row r="2806" spans="36:36">
      <c r="AJ2806" s="2"/>
    </row>
    <row r="2807" spans="36:36">
      <c r="AJ2807" s="2"/>
    </row>
    <row r="2808" spans="36:36">
      <c r="AJ2808" s="2"/>
    </row>
    <row r="2809" spans="36:36">
      <c r="AJ2809" s="2"/>
    </row>
    <row r="2810" spans="36:36">
      <c r="AJ2810" s="2"/>
    </row>
    <row r="2811" spans="36:36">
      <c r="AJ2811" s="2"/>
    </row>
    <row r="2812" spans="36:36">
      <c r="AJ2812" s="2"/>
    </row>
    <row r="2813" spans="36:36">
      <c r="AJ2813" s="2"/>
    </row>
    <row r="2814" spans="36:36">
      <c r="AJ2814" s="2"/>
    </row>
    <row r="2815" spans="36:36">
      <c r="AJ2815" s="2"/>
    </row>
    <row r="2816" spans="36:36">
      <c r="AJ2816" s="2"/>
    </row>
    <row r="2817" spans="36:36">
      <c r="AJ2817" s="2"/>
    </row>
    <row r="2818" spans="36:36">
      <c r="AJ2818" s="2"/>
    </row>
    <row r="2819" spans="36:36">
      <c r="AJ2819" s="2"/>
    </row>
    <row r="2820" spans="36:36">
      <c r="AJ2820" s="2"/>
    </row>
    <row r="2821" spans="36:36">
      <c r="AJ2821" s="2"/>
    </row>
    <row r="2822" spans="36:36">
      <c r="AJ2822" s="2"/>
    </row>
    <row r="2823" spans="36:36">
      <c r="AJ2823" s="2"/>
    </row>
    <row r="2824" spans="36:36">
      <c r="AJ2824" s="2"/>
    </row>
    <row r="2825" spans="36:36">
      <c r="AJ2825" s="2"/>
    </row>
    <row r="2826" spans="36:36">
      <c r="AJ2826" s="2"/>
    </row>
    <row r="2827" spans="36:36">
      <c r="AJ2827" s="2"/>
    </row>
    <row r="2828" spans="36:36">
      <c r="AJ2828" s="2"/>
    </row>
    <row r="2829" spans="36:36">
      <c r="AJ2829" s="2"/>
    </row>
    <row r="2830" spans="36:36">
      <c r="AJ2830" s="2"/>
    </row>
    <row r="2831" spans="36:36">
      <c r="AJ2831" s="2"/>
    </row>
    <row r="2832" spans="36:36">
      <c r="AJ2832" s="2"/>
    </row>
    <row r="2833" spans="36:36">
      <c r="AJ2833" s="2"/>
    </row>
    <row r="2834" spans="36:36">
      <c r="AJ2834" s="2"/>
    </row>
    <row r="2835" spans="36:36">
      <c r="AJ2835" s="2"/>
    </row>
    <row r="2836" spans="36:36">
      <c r="AJ2836" s="2"/>
    </row>
    <row r="2837" spans="36:36">
      <c r="AJ2837" s="2"/>
    </row>
    <row r="2838" spans="36:36">
      <c r="AJ2838" s="2"/>
    </row>
    <row r="2839" spans="36:36">
      <c r="AJ2839" s="2"/>
    </row>
    <row r="2840" spans="36:36">
      <c r="AJ2840" s="2"/>
    </row>
    <row r="2841" spans="36:36">
      <c r="AJ2841" s="2"/>
    </row>
    <row r="2842" spans="36:36">
      <c r="AJ2842" s="2"/>
    </row>
    <row r="2843" spans="36:36">
      <c r="AJ2843" s="2"/>
    </row>
    <row r="2844" spans="36:36">
      <c r="AJ2844" s="2"/>
    </row>
    <row r="2845" spans="36:36">
      <c r="AJ2845" s="2"/>
    </row>
    <row r="2846" spans="36:36">
      <c r="AJ2846" s="2"/>
    </row>
    <row r="2847" spans="36:36">
      <c r="AJ2847" s="2"/>
    </row>
    <row r="2848" spans="36:36">
      <c r="AJ2848" s="2"/>
    </row>
    <row r="2849" spans="36:36">
      <c r="AJ2849" s="2"/>
    </row>
    <row r="2850" spans="36:36">
      <c r="AJ2850" s="2"/>
    </row>
    <row r="2851" spans="36:36">
      <c r="AJ2851" s="2"/>
    </row>
    <row r="2852" spans="36:36">
      <c r="AJ2852" s="2"/>
    </row>
    <row r="2853" spans="36:36">
      <c r="AJ2853" s="2"/>
    </row>
    <row r="2854" spans="36:36">
      <c r="AJ2854" s="2"/>
    </row>
    <row r="2855" spans="36:36">
      <c r="AJ2855" s="2"/>
    </row>
    <row r="2856" spans="36:36">
      <c r="AJ2856" s="2"/>
    </row>
    <row r="2857" spans="36:36">
      <c r="AJ2857" s="2"/>
    </row>
    <row r="2858" spans="36:36">
      <c r="AJ2858" s="2"/>
    </row>
    <row r="2859" spans="36:36">
      <c r="AJ2859" s="2"/>
    </row>
    <row r="2860" spans="36:36">
      <c r="AJ2860" s="2"/>
    </row>
    <row r="2861" spans="36:36">
      <c r="AJ2861" s="2"/>
    </row>
    <row r="2862" spans="36:36">
      <c r="AJ2862" s="2"/>
    </row>
    <row r="2863" spans="36:36">
      <c r="AJ2863" s="2"/>
    </row>
    <row r="2864" spans="36:36">
      <c r="AJ2864" s="2"/>
    </row>
    <row r="2865" spans="36:36">
      <c r="AJ2865" s="2"/>
    </row>
    <row r="2866" spans="36:36">
      <c r="AJ2866" s="2"/>
    </row>
    <row r="2867" spans="36:36">
      <c r="AJ2867" s="2"/>
    </row>
    <row r="2868" spans="36:36">
      <c r="AJ2868" s="2"/>
    </row>
    <row r="2869" spans="36:36">
      <c r="AJ2869" s="2"/>
    </row>
    <row r="2870" spans="36:36">
      <c r="AJ2870" s="2"/>
    </row>
    <row r="2871" spans="36:36">
      <c r="AJ2871" s="2"/>
    </row>
    <row r="2872" spans="36:36">
      <c r="AJ2872" s="2"/>
    </row>
    <row r="2873" spans="36:36">
      <c r="AJ2873" s="2"/>
    </row>
    <row r="2874" spans="36:36">
      <c r="AJ2874" s="2"/>
    </row>
    <row r="2875" spans="36:36">
      <c r="AJ2875" s="2"/>
    </row>
    <row r="2876" spans="36:36">
      <c r="AJ2876" s="2"/>
    </row>
    <row r="2877" spans="36:36">
      <c r="AJ2877" s="2"/>
    </row>
    <row r="2878" spans="36:36">
      <c r="AJ2878" s="2"/>
    </row>
    <row r="2879" spans="36:36">
      <c r="AJ2879" s="2"/>
    </row>
    <row r="2880" spans="36:36">
      <c r="AJ2880" s="2"/>
    </row>
    <row r="2881" spans="36:36">
      <c r="AJ2881" s="2"/>
    </row>
  </sheetData>
  <mergeCells count="1">
    <mergeCell ref="CJ1:CS1"/>
  </mergeCells>
  <phoneticPr fontId="33" type="noConversion"/>
  <pageMargins left="0.75" right="0.75" top="1" bottom="1" header="0.5" footer="0.5"/>
  <pageSetup orientation="portrait" r:id="rId1"/>
  <headerFooter alignWithMargins="0">
    <oddFooter>&amp;R14LGBRA-NRGPOD1-6-DOC 43
14BGBRA-STAFFROG1-19A-DOC 43</oddFooter>
  </headerFooter>
  <rowBreaks count="8" manualBreakCount="8">
    <brk id="282" max="29" man="1"/>
    <brk id="482" max="29" man="1"/>
    <brk id="522" max="29" man="1"/>
    <brk id="602" max="29" man="1"/>
    <brk id="802" max="29" man="1"/>
    <brk id="962" max="29" man="1"/>
    <brk id="1122" max="29" man="1"/>
    <brk id="142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4"/>
  <sheetViews>
    <sheetView tabSelected="1" workbookViewId="0">
      <selection activeCell="J2" sqref="J2"/>
    </sheetView>
  </sheetViews>
  <sheetFormatPr defaultRowHeight="12.75"/>
  <cols>
    <col min="1" max="1" width="13.7109375" customWidth="1"/>
  </cols>
  <sheetData>
    <row r="1" spans="1:12">
      <c r="A1" s="483">
        <v>41548</v>
      </c>
    </row>
    <row r="2" spans="1:12">
      <c r="A2" s="606" t="s">
        <v>176</v>
      </c>
      <c r="B2" s="606" t="s">
        <v>277</v>
      </c>
      <c r="C2" s="484"/>
      <c r="D2" s="484"/>
      <c r="E2" s="484"/>
      <c r="F2" s="484"/>
    </row>
    <row r="3" spans="1:12">
      <c r="A3" s="482" t="s">
        <v>278</v>
      </c>
    </row>
    <row r="4" spans="1:12">
      <c r="A4" s="606"/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</row>
    <row r="6" spans="1:12">
      <c r="A6" s="521" t="s">
        <v>279</v>
      </c>
      <c r="B6" s="484"/>
      <c r="C6" s="484"/>
      <c r="D6" s="484"/>
      <c r="E6" s="484"/>
      <c r="F6" s="484"/>
      <c r="G6" s="484"/>
      <c r="H6" s="484"/>
      <c r="I6" s="484"/>
      <c r="J6" s="484"/>
    </row>
    <row r="7" spans="1:12">
      <c r="A7" s="521" t="s">
        <v>264</v>
      </c>
      <c r="B7" s="484"/>
      <c r="C7" s="484"/>
      <c r="D7" s="484"/>
      <c r="E7" s="484"/>
      <c r="F7" s="484"/>
    </row>
    <row r="8" spans="1:12" ht="15">
      <c r="A8" s="652" t="s">
        <v>266</v>
      </c>
      <c r="B8" s="484"/>
      <c r="C8" s="484"/>
      <c r="D8" s="484"/>
      <c r="E8" s="484"/>
      <c r="F8" s="484"/>
    </row>
    <row r="9" spans="1:12" ht="15">
      <c r="A9" s="652" t="s">
        <v>280</v>
      </c>
      <c r="B9" s="484"/>
      <c r="C9" s="484"/>
      <c r="D9" s="484"/>
      <c r="E9" s="484"/>
      <c r="F9" s="484"/>
    </row>
    <row r="10" spans="1:12" ht="15">
      <c r="A10" s="661" t="s">
        <v>281</v>
      </c>
      <c r="B10" s="484"/>
      <c r="C10" s="484"/>
      <c r="D10" s="484"/>
      <c r="E10" s="484"/>
      <c r="F10" s="484"/>
    </row>
    <row r="11" spans="1:12" ht="15">
      <c r="A11" s="652"/>
      <c r="B11" s="484"/>
      <c r="C11" s="484"/>
      <c r="D11" s="484"/>
      <c r="E11" s="484"/>
      <c r="F11" s="484"/>
    </row>
    <row r="13" spans="1:12">
      <c r="A13" s="658">
        <v>41204</v>
      </c>
      <c r="B13" s="482" t="s">
        <v>269</v>
      </c>
    </row>
    <row r="14" spans="1:12">
      <c r="A14" s="658">
        <v>41204</v>
      </c>
      <c r="B14" s="657" t="s">
        <v>267</v>
      </c>
    </row>
  </sheetData>
  <pageMargins left="0.75" right="0.75" top="1" bottom="1" header="0.5" footer="0.5"/>
  <pageSetup orientation="portrait" r:id="rId1"/>
  <headerFooter alignWithMargins="0">
    <oddFooter>&amp;R14LGBRA-NRGPOD1-6-DOC 43
14BGBRA-STAFFROG1-19A-DOC 43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34FDCAAF3C6C4093AF7B5BE145937F" ma:contentTypeVersion="4" ma:contentTypeDescription="Create a new document." ma:contentTypeScope="" ma:versionID="b37e17a5556e68f93be950844e56a798">
  <xsd:schema xmlns:xsd="http://www.w3.org/2001/XMLSchema" xmlns:xs="http://www.w3.org/2001/XMLSchema" xmlns:p="http://schemas.microsoft.com/office/2006/metadata/properties" xmlns:ns2="31653589-be70-4e86-8387-5ccaacc3bd25" targetNamespace="http://schemas.microsoft.com/office/2006/metadata/properties" ma:root="true" ma:fieldsID="daf52d9a87d62ed8bb552b8e35d07bf4" ns2:_="">
    <xsd:import namespace="31653589-be70-4e86-8387-5ccaacc3bd25"/>
    <xsd:element name="properties">
      <xsd:complexType>
        <xsd:sequence>
          <xsd:element name="documentManagement">
            <xsd:complexType>
              <xsd:all>
                <xsd:element ref="ns2:Check_x002d_In_x0020_Comment" minOccurs="0"/>
                <xsd:element ref="ns2:Fil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53589-be70-4e86-8387-5ccaacc3bd25" elementFormDefault="qualified">
    <xsd:import namespace="http://schemas.microsoft.com/office/2006/documentManagement/types"/>
    <xsd:import namespace="http://schemas.microsoft.com/office/infopath/2007/PartnerControls"/>
    <xsd:element name="Check_x002d_In_x0020_Comment" ma:index="8" nillable="true" ma:displayName="Check-In Comment" ma:description="Revised 9.9.13" ma:internalName="Check_x002d_In_x0020_Comment">
      <xsd:simpleType>
        <xsd:restriction base="dms:Text">
          <xsd:maxLength value="255"/>
        </xsd:restriction>
      </xsd:simpleType>
    </xsd:element>
    <xsd:element name="Filed" ma:index="10" nillable="true" ma:displayName="Filed" ma:internalName="Filed">
      <xsd:simpleType>
        <xsd:restriction base="dms:Text">
          <xsd:maxLength value="255"/>
        </xsd:restriction>
      </xsd:simpleType>
    </xsd:element>
    <xsd:element name="Witness" ma:index="11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heck_x002d_In_x0020_Comment xmlns="31653589-be70-4e86-8387-5ccaacc3bd25" xsi:nil="true"/>
    <Witness xmlns="31653589-be70-4e86-8387-5ccaacc3bd25" xsi:nil="true"/>
    <Filed xmlns="31653589-be70-4e86-8387-5ccaacc3bd25" xsi:nil="true"/>
  </documentManagement>
</p:properties>
</file>

<file path=customXml/itemProps1.xml><?xml version="1.0" encoding="utf-8"?>
<ds:datastoreItem xmlns:ds="http://schemas.openxmlformats.org/officeDocument/2006/customXml" ds:itemID="{D121E2E8-5D59-4008-97DB-08A5696CC0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36FE03-7928-433F-B6D7-56D7ABDDE5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53589-be70-4e86-8387-5ccaacc3b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C86CBA-9A29-4207-8FFE-BF9644A5A7FA}">
  <ds:schemaRefs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1653589-be70-4e86-8387-5ccaacc3bd25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13</vt:i4>
      </vt:variant>
    </vt:vector>
  </HeadingPairs>
  <TitlesOfParts>
    <vt:vector size="17" baseType="lpstr">
      <vt:lpstr>BR</vt:lpstr>
      <vt:lpstr>MW</vt:lpstr>
      <vt:lpstr>MWH</vt:lpstr>
      <vt:lpstr>Documentation</vt:lpstr>
      <vt:lpstr>MWH!ALLREQS</vt:lpstr>
      <vt:lpstr>MWH!FMPA</vt:lpstr>
      <vt:lpstr>MWH!GPC</vt:lpstr>
      <vt:lpstr>MWH!KISS</vt:lpstr>
      <vt:lpstr>MWH!NSB</vt:lpstr>
      <vt:lpstr>MW!Print_Area</vt:lpstr>
      <vt:lpstr>MWH!Print_Area</vt:lpstr>
      <vt:lpstr>MW!Print_Titles</vt:lpstr>
      <vt:lpstr>MWH!Print_Titles</vt:lpstr>
      <vt:lpstr>MWH!SECI_150</vt:lpstr>
      <vt:lpstr>MWH!SECI_155</vt:lpstr>
      <vt:lpstr>MWH!SECI_300</vt:lpstr>
      <vt:lpstr>MWH!STCLOUD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V. Lynch</dc:creator>
  <cp:lastModifiedBy>Shelly Schrand</cp:lastModifiedBy>
  <cp:lastPrinted>2014-07-10T19:00:14Z</cp:lastPrinted>
  <dcterms:created xsi:type="dcterms:W3CDTF">1999-06-08T19:57:33Z</dcterms:created>
  <dcterms:modified xsi:type="dcterms:W3CDTF">2014-07-11T19:18:48Z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0x0101002E34FDCAAF3C6C4093AF7B5BE145937F</vt:lpwstr>
  </property>
</Properties>
</file>